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apstone project\phase 1\"/>
    </mc:Choice>
  </mc:AlternateContent>
  <xr:revisionPtr revIDLastSave="0" documentId="13_ncr:1_{1A60896F-2E0C-45DA-AB8A-A8E9C4493CA2}" xr6:coauthVersionLast="36" xr6:coauthVersionMax="36" xr10:uidLastSave="{00000000-0000-0000-0000-000000000000}"/>
  <bookViews>
    <workbookView xWindow="0" yWindow="0" windowWidth="23040" windowHeight="8940" tabRatio="697" xr2:uid="{00000000-000D-0000-FFFF-FFFF00000000}"/>
  </bookViews>
  <sheets>
    <sheet name="retail_sales_2023" sheetId="1" r:id="rId1"/>
    <sheet name="customers" sheetId="2" state="hidden" r:id="rId2"/>
    <sheet name="Monthly Target" sheetId="3" state="hidden" r:id="rId3"/>
    <sheet name="Monthly Trend" sheetId="7" r:id="rId4"/>
    <sheet name="sales by region &amp; category" sheetId="5" r:id="rId5"/>
    <sheet name="Target VS Actual" sheetId="9" r:id="rId6"/>
  </sheets>
  <definedNames>
    <definedName name="_xlnm._FilterDatabase" localSheetId="0" hidden="1">retail_sales_2023!$A$1:$Q$12001</definedName>
  </definedNames>
  <calcPr calcId="191029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Q4" i="1" l="1"/>
  <c r="P2" i="1"/>
  <c r="N2" i="1"/>
  <c r="Q2" i="1" l="1"/>
  <c r="O13" i="1"/>
  <c r="M2" i="1"/>
  <c r="Q12001" i="1" l="1"/>
  <c r="Q12000" i="1"/>
  <c r="Q11999" i="1"/>
  <c r="Q11998" i="1"/>
  <c r="Q11997" i="1"/>
  <c r="Q11996" i="1"/>
  <c r="Q11995" i="1"/>
  <c r="Q11994" i="1"/>
  <c r="Q11993" i="1"/>
  <c r="Q11992" i="1"/>
  <c r="Q11991" i="1"/>
  <c r="Q11990" i="1"/>
  <c r="Q11989" i="1"/>
  <c r="Q11988" i="1"/>
  <c r="Q11987" i="1"/>
  <c r="Q11986" i="1"/>
  <c r="Q11985" i="1"/>
  <c r="Q11984" i="1"/>
  <c r="Q11983" i="1"/>
  <c r="Q11982" i="1"/>
  <c r="Q11981" i="1"/>
  <c r="Q11980" i="1"/>
  <c r="Q11979" i="1"/>
  <c r="Q11978" i="1"/>
  <c r="Q11977" i="1"/>
  <c r="Q11976" i="1"/>
  <c r="Q11975" i="1"/>
  <c r="Q11974" i="1"/>
  <c r="Q11973" i="1"/>
  <c r="Q11972" i="1"/>
  <c r="Q11971" i="1"/>
  <c r="Q11970" i="1"/>
  <c r="Q11969" i="1"/>
  <c r="Q11968" i="1"/>
  <c r="Q11967" i="1"/>
  <c r="Q11966" i="1"/>
  <c r="Q11965" i="1"/>
  <c r="Q11964" i="1"/>
  <c r="Q11963" i="1"/>
  <c r="Q11962" i="1"/>
  <c r="Q11961" i="1"/>
  <c r="Q11960" i="1"/>
  <c r="Q11959" i="1"/>
  <c r="Q11958" i="1"/>
  <c r="Q11957" i="1"/>
  <c r="Q11956" i="1"/>
  <c r="Q11955" i="1"/>
  <c r="Q11954" i="1"/>
  <c r="Q11953" i="1"/>
  <c r="Q11952" i="1"/>
  <c r="Q11951" i="1"/>
  <c r="Q11950" i="1"/>
  <c r="Q11949" i="1"/>
  <c r="Q11948" i="1"/>
  <c r="Q11947" i="1"/>
  <c r="Q11946" i="1"/>
  <c r="Q11945" i="1"/>
  <c r="Q11944" i="1"/>
  <c r="Q11943" i="1"/>
  <c r="Q11942" i="1"/>
  <c r="Q11941" i="1"/>
  <c r="Q11940" i="1"/>
  <c r="Q11939" i="1"/>
  <c r="Q11938" i="1"/>
  <c r="Q11937" i="1"/>
  <c r="Q11936" i="1"/>
  <c r="Q11935" i="1"/>
  <c r="Q11934" i="1"/>
  <c r="Q11933" i="1"/>
  <c r="Q11932" i="1"/>
  <c r="Q11931" i="1"/>
  <c r="Q11930" i="1"/>
  <c r="Q11929" i="1"/>
  <c r="Q11928" i="1"/>
  <c r="Q11927" i="1"/>
  <c r="Q11926" i="1"/>
  <c r="Q11925" i="1"/>
  <c r="Q11924" i="1"/>
  <c r="Q11923" i="1"/>
  <c r="Q11922" i="1"/>
  <c r="Q11921" i="1"/>
  <c r="Q11920" i="1"/>
  <c r="Q11919" i="1"/>
  <c r="Q11918" i="1"/>
  <c r="Q11917" i="1"/>
  <c r="Q11916" i="1"/>
  <c r="Q11915" i="1"/>
  <c r="Q11914" i="1"/>
  <c r="Q11913" i="1"/>
  <c r="Q11912" i="1"/>
  <c r="Q11911" i="1"/>
  <c r="Q11910" i="1"/>
  <c r="Q11909" i="1"/>
  <c r="Q11908" i="1"/>
  <c r="Q11907" i="1"/>
  <c r="Q11906" i="1"/>
  <c r="Q11905" i="1"/>
  <c r="Q11904" i="1"/>
  <c r="Q11903" i="1"/>
  <c r="Q11902" i="1"/>
  <c r="Q11901" i="1"/>
  <c r="Q11900" i="1"/>
  <c r="Q11899" i="1"/>
  <c r="Q11898" i="1"/>
  <c r="Q11897" i="1"/>
  <c r="Q11896" i="1"/>
  <c r="Q11895" i="1"/>
  <c r="Q11894" i="1"/>
  <c r="Q11893" i="1"/>
  <c r="Q11892" i="1"/>
  <c r="Q11891" i="1"/>
  <c r="Q11890" i="1"/>
  <c r="Q11889" i="1"/>
  <c r="Q11888" i="1"/>
  <c r="Q11887" i="1"/>
  <c r="Q11886" i="1"/>
  <c r="Q11885" i="1"/>
  <c r="Q11884" i="1"/>
  <c r="Q11883" i="1"/>
  <c r="Q11882" i="1"/>
  <c r="Q11881" i="1"/>
  <c r="Q11880" i="1"/>
  <c r="Q11879" i="1"/>
  <c r="Q11878" i="1"/>
  <c r="Q11877" i="1"/>
  <c r="Q11876" i="1"/>
  <c r="Q11875" i="1"/>
  <c r="Q11874" i="1"/>
  <c r="Q11873" i="1"/>
  <c r="Q11872" i="1"/>
  <c r="Q11871" i="1"/>
  <c r="Q11870" i="1"/>
  <c r="Q11869" i="1"/>
  <c r="Q11868" i="1"/>
  <c r="Q11867" i="1"/>
  <c r="Q11866" i="1"/>
  <c r="Q11865" i="1"/>
  <c r="Q11864" i="1"/>
  <c r="Q11863" i="1"/>
  <c r="Q11862" i="1"/>
  <c r="Q11861" i="1"/>
  <c r="Q11860" i="1"/>
  <c r="Q11859" i="1"/>
  <c r="Q11858" i="1"/>
  <c r="Q11857" i="1"/>
  <c r="Q11856" i="1"/>
  <c r="Q11855" i="1"/>
  <c r="Q11854" i="1"/>
  <c r="Q11853" i="1"/>
  <c r="Q11852" i="1"/>
  <c r="Q11851" i="1"/>
  <c r="Q11850" i="1"/>
  <c r="Q11849" i="1"/>
  <c r="Q11848" i="1"/>
  <c r="Q11847" i="1"/>
  <c r="Q11846" i="1"/>
  <c r="Q11845" i="1"/>
  <c r="Q11844" i="1"/>
  <c r="Q11843" i="1"/>
  <c r="Q11842" i="1"/>
  <c r="Q11841" i="1"/>
  <c r="Q11840" i="1"/>
  <c r="Q11839" i="1"/>
  <c r="Q11838" i="1"/>
  <c r="Q11837" i="1"/>
  <c r="Q11836" i="1"/>
  <c r="Q11835" i="1"/>
  <c r="Q11834" i="1"/>
  <c r="Q11833" i="1"/>
  <c r="Q11832" i="1"/>
  <c r="Q11831" i="1"/>
  <c r="Q11830" i="1"/>
  <c r="Q11829" i="1"/>
  <c r="Q11828" i="1"/>
  <c r="Q11827" i="1"/>
  <c r="Q11826" i="1"/>
  <c r="Q11825" i="1"/>
  <c r="Q11824" i="1"/>
  <c r="Q11823" i="1"/>
  <c r="Q11822" i="1"/>
  <c r="Q11821" i="1"/>
  <c r="Q11820" i="1"/>
  <c r="Q11819" i="1"/>
  <c r="Q11818" i="1"/>
  <c r="Q11817" i="1"/>
  <c r="Q11816" i="1"/>
  <c r="Q11815" i="1"/>
  <c r="Q11814" i="1"/>
  <c r="Q11813" i="1"/>
  <c r="Q11812" i="1"/>
  <c r="Q11811" i="1"/>
  <c r="Q11810" i="1"/>
  <c r="Q11809" i="1"/>
  <c r="Q11808" i="1"/>
  <c r="Q11807" i="1"/>
  <c r="Q11806" i="1"/>
  <c r="Q11805" i="1"/>
  <c r="Q11804" i="1"/>
  <c r="Q11803" i="1"/>
  <c r="Q11802" i="1"/>
  <c r="Q11801" i="1"/>
  <c r="Q11800" i="1"/>
  <c r="Q11799" i="1"/>
  <c r="Q11798" i="1"/>
  <c r="Q11797" i="1"/>
  <c r="Q11796" i="1"/>
  <c r="Q11795" i="1"/>
  <c r="Q11794" i="1"/>
  <c r="Q11793" i="1"/>
  <c r="Q11792" i="1"/>
  <c r="Q11791" i="1"/>
  <c r="Q11790" i="1"/>
  <c r="Q11789" i="1"/>
  <c r="Q11788" i="1"/>
  <c r="Q11787" i="1"/>
  <c r="Q11786" i="1"/>
  <c r="Q11785" i="1"/>
  <c r="Q11784" i="1"/>
  <c r="Q11783" i="1"/>
  <c r="Q11782" i="1"/>
  <c r="Q11781" i="1"/>
  <c r="Q11780" i="1"/>
  <c r="Q11779" i="1"/>
  <c r="Q11778" i="1"/>
  <c r="Q11777" i="1"/>
  <c r="Q11776" i="1"/>
  <c r="Q11775" i="1"/>
  <c r="Q11774" i="1"/>
  <c r="Q11773" i="1"/>
  <c r="Q11772" i="1"/>
  <c r="Q11771" i="1"/>
  <c r="Q11770" i="1"/>
  <c r="Q11769" i="1"/>
  <c r="Q11768" i="1"/>
  <c r="Q11767" i="1"/>
  <c r="Q11766" i="1"/>
  <c r="Q11765" i="1"/>
  <c r="Q11764" i="1"/>
  <c r="Q11763" i="1"/>
  <c r="Q11762" i="1"/>
  <c r="Q11761" i="1"/>
  <c r="Q11760" i="1"/>
  <c r="Q11759" i="1"/>
  <c r="Q11758" i="1"/>
  <c r="Q11757" i="1"/>
  <c r="Q11756" i="1"/>
  <c r="Q11755" i="1"/>
  <c r="Q11754" i="1"/>
  <c r="Q11753" i="1"/>
  <c r="Q11752" i="1"/>
  <c r="Q11751" i="1"/>
  <c r="Q11750" i="1"/>
  <c r="Q11749" i="1"/>
  <c r="Q11748" i="1"/>
  <c r="Q11747" i="1"/>
  <c r="Q11746" i="1"/>
  <c r="Q11745" i="1"/>
  <c r="Q11744" i="1"/>
  <c r="Q11743" i="1"/>
  <c r="Q11742" i="1"/>
  <c r="Q11741" i="1"/>
  <c r="Q11740" i="1"/>
  <c r="Q11739" i="1"/>
  <c r="Q11738" i="1"/>
  <c r="Q11737" i="1"/>
  <c r="Q11736" i="1"/>
  <c r="Q11735" i="1"/>
  <c r="Q11734" i="1"/>
  <c r="Q11733" i="1"/>
  <c r="Q11732" i="1"/>
  <c r="Q11731" i="1"/>
  <c r="Q11730" i="1"/>
  <c r="Q11729" i="1"/>
  <c r="Q11728" i="1"/>
  <c r="Q11727" i="1"/>
  <c r="Q11726" i="1"/>
  <c r="Q11725" i="1"/>
  <c r="Q11724" i="1"/>
  <c r="Q11723" i="1"/>
  <c r="Q11722" i="1"/>
  <c r="Q11721" i="1"/>
  <c r="Q11720" i="1"/>
  <c r="Q11719" i="1"/>
  <c r="Q11718" i="1"/>
  <c r="Q11717" i="1"/>
  <c r="Q11716" i="1"/>
  <c r="Q11715" i="1"/>
  <c r="Q11714" i="1"/>
  <c r="Q11713" i="1"/>
  <c r="Q11712" i="1"/>
  <c r="Q11711" i="1"/>
  <c r="Q11710" i="1"/>
  <c r="Q11709" i="1"/>
  <c r="Q11708" i="1"/>
  <c r="Q11707" i="1"/>
  <c r="Q11706" i="1"/>
  <c r="Q11705" i="1"/>
  <c r="Q11704" i="1"/>
  <c r="Q11703" i="1"/>
  <c r="Q11702" i="1"/>
  <c r="Q11701" i="1"/>
  <c r="Q11700" i="1"/>
  <c r="Q11699" i="1"/>
  <c r="Q11698" i="1"/>
  <c r="Q11697" i="1"/>
  <c r="Q11696" i="1"/>
  <c r="Q11695" i="1"/>
  <c r="Q11694" i="1"/>
  <c r="Q11693" i="1"/>
  <c r="Q11692" i="1"/>
  <c r="Q11691" i="1"/>
  <c r="Q11690" i="1"/>
  <c r="Q11689" i="1"/>
  <c r="Q11688" i="1"/>
  <c r="Q11687" i="1"/>
  <c r="Q11686" i="1"/>
  <c r="Q11685" i="1"/>
  <c r="Q11684" i="1"/>
  <c r="Q11683" i="1"/>
  <c r="Q11682" i="1"/>
  <c r="Q11681" i="1"/>
  <c r="Q11680" i="1"/>
  <c r="Q11679" i="1"/>
  <c r="Q11678" i="1"/>
  <c r="Q11677" i="1"/>
  <c r="Q11676" i="1"/>
  <c r="Q11675" i="1"/>
  <c r="Q11674" i="1"/>
  <c r="Q11673" i="1"/>
  <c r="Q11672" i="1"/>
  <c r="Q11671" i="1"/>
  <c r="Q11670" i="1"/>
  <c r="Q11669" i="1"/>
  <c r="Q11668" i="1"/>
  <c r="Q11667" i="1"/>
  <c r="Q11666" i="1"/>
  <c r="Q11665" i="1"/>
  <c r="Q11664" i="1"/>
  <c r="Q11663" i="1"/>
  <c r="Q11662" i="1"/>
  <c r="Q11661" i="1"/>
  <c r="Q11660" i="1"/>
  <c r="Q11659" i="1"/>
  <c r="Q11658" i="1"/>
  <c r="Q11657" i="1"/>
  <c r="Q11656" i="1"/>
  <c r="Q11655" i="1"/>
  <c r="Q11654" i="1"/>
  <c r="Q11653" i="1"/>
  <c r="Q11652" i="1"/>
  <c r="Q11651" i="1"/>
  <c r="Q11650" i="1"/>
  <c r="Q11649" i="1"/>
  <c r="Q11648" i="1"/>
  <c r="Q11647" i="1"/>
  <c r="Q11646" i="1"/>
  <c r="Q11645" i="1"/>
  <c r="Q11644" i="1"/>
  <c r="Q11643" i="1"/>
  <c r="Q11642" i="1"/>
  <c r="Q11641" i="1"/>
  <c r="Q11640" i="1"/>
  <c r="Q11639" i="1"/>
  <c r="Q11638" i="1"/>
  <c r="Q11637" i="1"/>
  <c r="Q11636" i="1"/>
  <c r="Q11635" i="1"/>
  <c r="Q11634" i="1"/>
  <c r="Q11633" i="1"/>
  <c r="Q11632" i="1"/>
  <c r="Q11631" i="1"/>
  <c r="Q11630" i="1"/>
  <c r="Q11629" i="1"/>
  <c r="Q11628" i="1"/>
  <c r="Q11627" i="1"/>
  <c r="Q11626" i="1"/>
  <c r="Q11625" i="1"/>
  <c r="Q11624" i="1"/>
  <c r="Q11623" i="1"/>
  <c r="Q11622" i="1"/>
  <c r="Q11621" i="1"/>
  <c r="Q11620" i="1"/>
  <c r="Q11619" i="1"/>
  <c r="Q11618" i="1"/>
  <c r="Q11617" i="1"/>
  <c r="Q11616" i="1"/>
  <c r="Q11615" i="1"/>
  <c r="Q11614" i="1"/>
  <c r="Q11613" i="1"/>
  <c r="Q11612" i="1"/>
  <c r="Q11611" i="1"/>
  <c r="Q11610" i="1"/>
  <c r="Q11609" i="1"/>
  <c r="Q11608" i="1"/>
  <c r="Q11607" i="1"/>
  <c r="Q11606" i="1"/>
  <c r="Q11605" i="1"/>
  <c r="Q11604" i="1"/>
  <c r="Q11603" i="1"/>
  <c r="Q11602" i="1"/>
  <c r="Q11601" i="1"/>
  <c r="Q11600" i="1"/>
  <c r="Q11599" i="1"/>
  <c r="Q11598" i="1"/>
  <c r="Q11597" i="1"/>
  <c r="Q11596" i="1"/>
  <c r="Q11595" i="1"/>
  <c r="Q11594" i="1"/>
  <c r="Q11593" i="1"/>
  <c r="Q11592" i="1"/>
  <c r="Q11591" i="1"/>
  <c r="Q11590" i="1"/>
  <c r="Q11589" i="1"/>
  <c r="Q11588" i="1"/>
  <c r="Q11587" i="1"/>
  <c r="Q11586" i="1"/>
  <c r="Q11585" i="1"/>
  <c r="Q11584" i="1"/>
  <c r="Q11583" i="1"/>
  <c r="Q11582" i="1"/>
  <c r="Q11581" i="1"/>
  <c r="Q11580" i="1"/>
  <c r="Q11579" i="1"/>
  <c r="Q11578" i="1"/>
  <c r="Q11577" i="1"/>
  <c r="Q11576" i="1"/>
  <c r="Q11575" i="1"/>
  <c r="Q11574" i="1"/>
  <c r="Q11573" i="1"/>
  <c r="Q11572" i="1"/>
  <c r="Q11571" i="1"/>
  <c r="Q11570" i="1"/>
  <c r="Q11569" i="1"/>
  <c r="Q11568" i="1"/>
  <c r="Q11567" i="1"/>
  <c r="Q11566" i="1"/>
  <c r="Q11565" i="1"/>
  <c r="Q11564" i="1"/>
  <c r="Q11563" i="1"/>
  <c r="Q11562" i="1"/>
  <c r="Q11561" i="1"/>
  <c r="Q11560" i="1"/>
  <c r="Q11559" i="1"/>
  <c r="Q11558" i="1"/>
  <c r="Q11557" i="1"/>
  <c r="Q11556" i="1"/>
  <c r="Q11555" i="1"/>
  <c r="Q11554" i="1"/>
  <c r="Q11553" i="1"/>
  <c r="Q11552" i="1"/>
  <c r="Q11551" i="1"/>
  <c r="Q11550" i="1"/>
  <c r="Q11549" i="1"/>
  <c r="Q11548" i="1"/>
  <c r="Q11547" i="1"/>
  <c r="Q11546" i="1"/>
  <c r="Q11545" i="1"/>
  <c r="Q11544" i="1"/>
  <c r="Q11543" i="1"/>
  <c r="Q11542" i="1"/>
  <c r="Q11541" i="1"/>
  <c r="Q11540" i="1"/>
  <c r="Q11539" i="1"/>
  <c r="Q11538" i="1"/>
  <c r="Q11537" i="1"/>
  <c r="Q11536" i="1"/>
  <c r="Q11535" i="1"/>
  <c r="Q11534" i="1"/>
  <c r="Q11533" i="1"/>
  <c r="Q11532" i="1"/>
  <c r="Q11531" i="1"/>
  <c r="Q11530" i="1"/>
  <c r="Q11529" i="1"/>
  <c r="Q11528" i="1"/>
  <c r="Q11527" i="1"/>
  <c r="Q11526" i="1"/>
  <c r="Q11525" i="1"/>
  <c r="Q11524" i="1"/>
  <c r="Q11523" i="1"/>
  <c r="Q11522" i="1"/>
  <c r="Q11521" i="1"/>
  <c r="Q11520" i="1"/>
  <c r="Q11519" i="1"/>
  <c r="Q11518" i="1"/>
  <c r="Q11517" i="1"/>
  <c r="Q11516" i="1"/>
  <c r="Q11515" i="1"/>
  <c r="Q11514" i="1"/>
  <c r="Q11513" i="1"/>
  <c r="Q11512" i="1"/>
  <c r="Q11511" i="1"/>
  <c r="Q11510" i="1"/>
  <c r="Q11509" i="1"/>
  <c r="Q11508" i="1"/>
  <c r="Q11507" i="1"/>
  <c r="Q11506" i="1"/>
  <c r="Q11505" i="1"/>
  <c r="Q11504" i="1"/>
  <c r="Q11503" i="1"/>
  <c r="Q11502" i="1"/>
  <c r="Q11501" i="1"/>
  <c r="Q11500" i="1"/>
  <c r="Q11499" i="1"/>
  <c r="Q11498" i="1"/>
  <c r="Q11497" i="1"/>
  <c r="Q11496" i="1"/>
  <c r="Q11495" i="1"/>
  <c r="Q11494" i="1"/>
  <c r="Q11493" i="1"/>
  <c r="Q11492" i="1"/>
  <c r="Q11491" i="1"/>
  <c r="Q11490" i="1"/>
  <c r="Q11489" i="1"/>
  <c r="Q11488" i="1"/>
  <c r="Q11487" i="1"/>
  <c r="Q11486" i="1"/>
  <c r="Q11485" i="1"/>
  <c r="Q11484" i="1"/>
  <c r="Q11483" i="1"/>
  <c r="Q11482" i="1"/>
  <c r="Q11481" i="1"/>
  <c r="Q11480" i="1"/>
  <c r="Q11479" i="1"/>
  <c r="Q11478" i="1"/>
  <c r="Q11477" i="1"/>
  <c r="Q11476" i="1"/>
  <c r="Q11475" i="1"/>
  <c r="Q11474" i="1"/>
  <c r="Q11473" i="1"/>
  <c r="Q11472" i="1"/>
  <c r="Q11471" i="1"/>
  <c r="Q11470" i="1"/>
  <c r="Q11469" i="1"/>
  <c r="Q11468" i="1"/>
  <c r="Q11467" i="1"/>
  <c r="Q11466" i="1"/>
  <c r="Q11465" i="1"/>
  <c r="Q11464" i="1"/>
  <c r="Q11463" i="1"/>
  <c r="Q11462" i="1"/>
  <c r="Q11461" i="1"/>
  <c r="Q11460" i="1"/>
  <c r="Q11459" i="1"/>
  <c r="Q11458" i="1"/>
  <c r="Q11457" i="1"/>
  <c r="Q11456" i="1"/>
  <c r="Q11455" i="1"/>
  <c r="Q11454" i="1"/>
  <c r="Q11453" i="1"/>
  <c r="Q11452" i="1"/>
  <c r="Q11451" i="1"/>
  <c r="Q11450" i="1"/>
  <c r="Q11449" i="1"/>
  <c r="Q11448" i="1"/>
  <c r="Q11447" i="1"/>
  <c r="Q11446" i="1"/>
  <c r="Q11445" i="1"/>
  <c r="Q11444" i="1"/>
  <c r="Q11443" i="1"/>
  <c r="Q11442" i="1"/>
  <c r="Q11441" i="1"/>
  <c r="Q11440" i="1"/>
  <c r="Q11439" i="1"/>
  <c r="Q11438" i="1"/>
  <c r="Q11437" i="1"/>
  <c r="Q11436" i="1"/>
  <c r="Q11435" i="1"/>
  <c r="Q11434" i="1"/>
  <c r="Q11433" i="1"/>
  <c r="Q11432" i="1"/>
  <c r="Q11431" i="1"/>
  <c r="Q11430" i="1"/>
  <c r="Q11429" i="1"/>
  <c r="Q11428" i="1"/>
  <c r="Q11427" i="1"/>
  <c r="Q11426" i="1"/>
  <c r="Q11425" i="1"/>
  <c r="Q11424" i="1"/>
  <c r="Q11423" i="1"/>
  <c r="Q11422" i="1"/>
  <c r="Q11421" i="1"/>
  <c r="Q11420" i="1"/>
  <c r="Q11419" i="1"/>
  <c r="Q11418" i="1"/>
  <c r="Q11417" i="1"/>
  <c r="Q11416" i="1"/>
  <c r="Q11415" i="1"/>
  <c r="Q11414" i="1"/>
  <c r="Q11413" i="1"/>
  <c r="Q11412" i="1"/>
  <c r="Q11411" i="1"/>
  <c r="Q11410" i="1"/>
  <c r="Q11409" i="1"/>
  <c r="Q11408" i="1"/>
  <c r="Q11407" i="1"/>
  <c r="Q11406" i="1"/>
  <c r="Q11405" i="1"/>
  <c r="Q11404" i="1"/>
  <c r="Q11403" i="1"/>
  <c r="Q11402" i="1"/>
  <c r="Q11401" i="1"/>
  <c r="Q11400" i="1"/>
  <c r="Q11399" i="1"/>
  <c r="Q11398" i="1"/>
  <c r="Q11397" i="1"/>
  <c r="Q11396" i="1"/>
  <c r="Q11395" i="1"/>
  <c r="Q11394" i="1"/>
  <c r="Q11393" i="1"/>
  <c r="Q11392" i="1"/>
  <c r="Q11391" i="1"/>
  <c r="Q11390" i="1"/>
  <c r="Q11389" i="1"/>
  <c r="Q11388" i="1"/>
  <c r="Q11387" i="1"/>
  <c r="Q11386" i="1"/>
  <c r="Q11385" i="1"/>
  <c r="Q11384" i="1"/>
  <c r="Q11383" i="1"/>
  <c r="Q11382" i="1"/>
  <c r="Q11381" i="1"/>
  <c r="Q11380" i="1"/>
  <c r="Q11379" i="1"/>
  <c r="Q11378" i="1"/>
  <c r="Q11377" i="1"/>
  <c r="Q11376" i="1"/>
  <c r="Q11375" i="1"/>
  <c r="Q11374" i="1"/>
  <c r="Q11373" i="1"/>
  <c r="Q11372" i="1"/>
  <c r="Q11371" i="1"/>
  <c r="Q11370" i="1"/>
  <c r="Q11369" i="1"/>
  <c r="Q11368" i="1"/>
  <c r="Q11367" i="1"/>
  <c r="Q11366" i="1"/>
  <c r="Q11365" i="1"/>
  <c r="Q11364" i="1"/>
  <c r="Q11363" i="1"/>
  <c r="Q11362" i="1"/>
  <c r="Q11361" i="1"/>
  <c r="Q11360" i="1"/>
  <c r="Q11359" i="1"/>
  <c r="Q11358" i="1"/>
  <c r="Q11357" i="1"/>
  <c r="Q11356" i="1"/>
  <c r="Q11355" i="1"/>
  <c r="Q11354" i="1"/>
  <c r="Q11353" i="1"/>
  <c r="Q11352" i="1"/>
  <c r="Q11351" i="1"/>
  <c r="Q11350" i="1"/>
  <c r="Q11349" i="1"/>
  <c r="Q11348" i="1"/>
  <c r="Q11347" i="1"/>
  <c r="Q11346" i="1"/>
  <c r="Q11345" i="1"/>
  <c r="Q11344" i="1"/>
  <c r="Q11343" i="1"/>
  <c r="Q11342" i="1"/>
  <c r="Q11341" i="1"/>
  <c r="Q11340" i="1"/>
  <c r="Q11339" i="1"/>
  <c r="Q11338" i="1"/>
  <c r="Q11337" i="1"/>
  <c r="Q11336" i="1"/>
  <c r="Q11335" i="1"/>
  <c r="Q11334" i="1"/>
  <c r="Q11333" i="1"/>
  <c r="Q11332" i="1"/>
  <c r="Q11331" i="1"/>
  <c r="Q11330" i="1"/>
  <c r="Q11329" i="1"/>
  <c r="Q11328" i="1"/>
  <c r="Q11327" i="1"/>
  <c r="Q11326" i="1"/>
  <c r="Q11325" i="1"/>
  <c r="Q11324" i="1"/>
  <c r="Q11323" i="1"/>
  <c r="Q11322" i="1"/>
  <c r="Q11321" i="1"/>
  <c r="Q11320" i="1"/>
  <c r="Q11319" i="1"/>
  <c r="Q11318" i="1"/>
  <c r="Q11317" i="1"/>
  <c r="Q11316" i="1"/>
  <c r="Q11315" i="1"/>
  <c r="Q11314" i="1"/>
  <c r="Q11313" i="1"/>
  <c r="Q11312" i="1"/>
  <c r="Q11311" i="1"/>
  <c r="Q11310" i="1"/>
  <c r="Q11309" i="1"/>
  <c r="Q11308" i="1"/>
  <c r="Q11307" i="1"/>
  <c r="Q11306" i="1"/>
  <c r="Q11305" i="1"/>
  <c r="Q11304" i="1"/>
  <c r="Q11303" i="1"/>
  <c r="Q11302" i="1"/>
  <c r="Q11301" i="1"/>
  <c r="Q11300" i="1"/>
  <c r="Q11299" i="1"/>
  <c r="Q11298" i="1"/>
  <c r="Q11297" i="1"/>
  <c r="Q11296" i="1"/>
  <c r="Q11295" i="1"/>
  <c r="Q11294" i="1"/>
  <c r="Q11293" i="1"/>
  <c r="Q11292" i="1"/>
  <c r="Q11291" i="1"/>
  <c r="Q11290" i="1"/>
  <c r="Q11289" i="1"/>
  <c r="Q11288" i="1"/>
  <c r="Q11287" i="1"/>
  <c r="Q11286" i="1"/>
  <c r="Q11285" i="1"/>
  <c r="Q11284" i="1"/>
  <c r="Q11283" i="1"/>
  <c r="Q11282" i="1"/>
  <c r="Q11281" i="1"/>
  <c r="Q11280" i="1"/>
  <c r="Q11279" i="1"/>
  <c r="Q11278" i="1"/>
  <c r="Q11277" i="1"/>
  <c r="Q11276" i="1"/>
  <c r="Q11275" i="1"/>
  <c r="Q11274" i="1"/>
  <c r="Q11273" i="1"/>
  <c r="Q11272" i="1"/>
  <c r="Q11271" i="1"/>
  <c r="Q11270" i="1"/>
  <c r="Q11269" i="1"/>
  <c r="Q11268" i="1"/>
  <c r="Q11267" i="1"/>
  <c r="Q11266" i="1"/>
  <c r="Q11265" i="1"/>
  <c r="Q11264" i="1"/>
  <c r="Q11263" i="1"/>
  <c r="Q11262" i="1"/>
  <c r="Q11261" i="1"/>
  <c r="Q11260" i="1"/>
  <c r="Q11259" i="1"/>
  <c r="Q11258" i="1"/>
  <c r="Q11257" i="1"/>
  <c r="Q11256" i="1"/>
  <c r="Q11255" i="1"/>
  <c r="Q11254" i="1"/>
  <c r="Q11253" i="1"/>
  <c r="Q11252" i="1"/>
  <c r="Q11251" i="1"/>
  <c r="Q11250" i="1"/>
  <c r="Q11249" i="1"/>
  <c r="Q11248" i="1"/>
  <c r="Q11247" i="1"/>
  <c r="Q11246" i="1"/>
  <c r="Q11245" i="1"/>
  <c r="Q11244" i="1"/>
  <c r="Q11243" i="1"/>
  <c r="Q11242" i="1"/>
  <c r="Q11241" i="1"/>
  <c r="Q11240" i="1"/>
  <c r="Q11239" i="1"/>
  <c r="Q11238" i="1"/>
  <c r="Q11237" i="1"/>
  <c r="Q11236" i="1"/>
  <c r="Q11235" i="1"/>
  <c r="Q11234" i="1"/>
  <c r="Q11233" i="1"/>
  <c r="Q11232" i="1"/>
  <c r="Q11231" i="1"/>
  <c r="Q11230" i="1"/>
  <c r="Q11229" i="1"/>
  <c r="Q11228" i="1"/>
  <c r="Q11227" i="1"/>
  <c r="Q11226" i="1"/>
  <c r="Q11225" i="1"/>
  <c r="Q11224" i="1"/>
  <c r="Q11223" i="1"/>
  <c r="Q11222" i="1"/>
  <c r="Q11221" i="1"/>
  <c r="Q11220" i="1"/>
  <c r="Q11219" i="1"/>
  <c r="Q11218" i="1"/>
  <c r="Q11217" i="1"/>
  <c r="Q11216" i="1"/>
  <c r="Q11215" i="1"/>
  <c r="Q11214" i="1"/>
  <c r="Q11213" i="1"/>
  <c r="Q11212" i="1"/>
  <c r="Q11211" i="1"/>
  <c r="Q11210" i="1"/>
  <c r="Q11209" i="1"/>
  <c r="Q11208" i="1"/>
  <c r="Q11207" i="1"/>
  <c r="Q11206" i="1"/>
  <c r="Q11205" i="1"/>
  <c r="Q11204" i="1"/>
  <c r="Q11203" i="1"/>
  <c r="Q11202" i="1"/>
  <c r="Q11201" i="1"/>
  <c r="Q11200" i="1"/>
  <c r="Q11199" i="1"/>
  <c r="Q11198" i="1"/>
  <c r="Q11197" i="1"/>
  <c r="Q11196" i="1"/>
  <c r="Q11195" i="1"/>
  <c r="Q11194" i="1"/>
  <c r="Q11193" i="1"/>
  <c r="Q11192" i="1"/>
  <c r="Q11191" i="1"/>
  <c r="Q11190" i="1"/>
  <c r="Q11189" i="1"/>
  <c r="Q11188" i="1"/>
  <c r="Q11187" i="1"/>
  <c r="Q11186" i="1"/>
  <c r="Q11185" i="1"/>
  <c r="Q11184" i="1"/>
  <c r="Q11183" i="1"/>
  <c r="Q11182" i="1"/>
  <c r="Q11181" i="1"/>
  <c r="Q11180" i="1"/>
  <c r="Q11179" i="1"/>
  <c r="Q11178" i="1"/>
  <c r="Q11177" i="1"/>
  <c r="Q11176" i="1"/>
  <c r="Q11175" i="1"/>
  <c r="Q11174" i="1"/>
  <c r="Q11173" i="1"/>
  <c r="Q11172" i="1"/>
  <c r="Q11171" i="1"/>
  <c r="Q11170" i="1"/>
  <c r="Q11169" i="1"/>
  <c r="Q11168" i="1"/>
  <c r="Q11167" i="1"/>
  <c r="Q11166" i="1"/>
  <c r="Q11165" i="1"/>
  <c r="Q11164" i="1"/>
  <c r="Q11163" i="1"/>
  <c r="Q11162" i="1"/>
  <c r="Q11161" i="1"/>
  <c r="Q11160" i="1"/>
  <c r="Q11159" i="1"/>
  <c r="Q11158" i="1"/>
  <c r="Q11157" i="1"/>
  <c r="Q11156" i="1"/>
  <c r="Q11155" i="1"/>
  <c r="Q11154" i="1"/>
  <c r="Q11153" i="1"/>
  <c r="Q11152" i="1"/>
  <c r="Q11151" i="1"/>
  <c r="Q11150" i="1"/>
  <c r="Q11149" i="1"/>
  <c r="Q11148" i="1"/>
  <c r="Q11147" i="1"/>
  <c r="Q11146" i="1"/>
  <c r="Q11145" i="1"/>
  <c r="Q11144" i="1"/>
  <c r="Q11143" i="1"/>
  <c r="Q11142" i="1"/>
  <c r="Q11141" i="1"/>
  <c r="Q11140" i="1"/>
  <c r="Q11139" i="1"/>
  <c r="Q11138" i="1"/>
  <c r="Q11137" i="1"/>
  <c r="Q11136" i="1"/>
  <c r="Q11135" i="1"/>
  <c r="Q11134" i="1"/>
  <c r="Q11133" i="1"/>
  <c r="Q11132" i="1"/>
  <c r="Q11131" i="1"/>
  <c r="Q11130" i="1"/>
  <c r="Q11129" i="1"/>
  <c r="Q11128" i="1"/>
  <c r="Q11127" i="1"/>
  <c r="Q11126" i="1"/>
  <c r="Q11125" i="1"/>
  <c r="Q11124" i="1"/>
  <c r="Q11123" i="1"/>
  <c r="Q11122" i="1"/>
  <c r="Q11121" i="1"/>
  <c r="Q11120" i="1"/>
  <c r="Q11119" i="1"/>
  <c r="Q11118" i="1"/>
  <c r="Q11117" i="1"/>
  <c r="Q11116" i="1"/>
  <c r="Q11115" i="1"/>
  <c r="Q11114" i="1"/>
  <c r="Q11113" i="1"/>
  <c r="Q11112" i="1"/>
  <c r="Q11111" i="1"/>
  <c r="Q11110" i="1"/>
  <c r="Q11109" i="1"/>
  <c r="Q11108" i="1"/>
  <c r="Q11107" i="1"/>
  <c r="Q11106" i="1"/>
  <c r="Q11105" i="1"/>
  <c r="Q11104" i="1"/>
  <c r="Q11103" i="1"/>
  <c r="Q11102" i="1"/>
  <c r="Q11101" i="1"/>
  <c r="Q11100" i="1"/>
  <c r="Q11099" i="1"/>
  <c r="Q11098" i="1"/>
  <c r="Q11097" i="1"/>
  <c r="Q11096" i="1"/>
  <c r="Q11095" i="1"/>
  <c r="Q11094" i="1"/>
  <c r="Q11093" i="1"/>
  <c r="Q11092" i="1"/>
  <c r="Q11091" i="1"/>
  <c r="Q11090" i="1"/>
  <c r="Q11089" i="1"/>
  <c r="Q11088" i="1"/>
  <c r="Q11087" i="1"/>
  <c r="Q11086" i="1"/>
  <c r="Q11085" i="1"/>
  <c r="Q11084" i="1"/>
  <c r="Q11083" i="1"/>
  <c r="Q11082" i="1"/>
  <c r="Q11081" i="1"/>
  <c r="Q11080" i="1"/>
  <c r="Q11079" i="1"/>
  <c r="Q11078" i="1"/>
  <c r="Q11077" i="1"/>
  <c r="Q11076" i="1"/>
  <c r="Q11075" i="1"/>
  <c r="Q11074" i="1"/>
  <c r="Q11073" i="1"/>
  <c r="Q11072" i="1"/>
  <c r="Q11071" i="1"/>
  <c r="Q11070" i="1"/>
  <c r="Q11069" i="1"/>
  <c r="Q11068" i="1"/>
  <c r="Q11067" i="1"/>
  <c r="Q11066" i="1"/>
  <c r="Q11065" i="1"/>
  <c r="Q11064" i="1"/>
  <c r="Q11063" i="1"/>
  <c r="Q11062" i="1"/>
  <c r="Q11061" i="1"/>
  <c r="Q11060" i="1"/>
  <c r="Q11059" i="1"/>
  <c r="Q11058" i="1"/>
  <c r="Q11057" i="1"/>
  <c r="Q11056" i="1"/>
  <c r="Q11055" i="1"/>
  <c r="Q11054" i="1"/>
  <c r="Q11053" i="1"/>
  <c r="Q11052" i="1"/>
  <c r="Q11051" i="1"/>
  <c r="Q11050" i="1"/>
  <c r="Q11049" i="1"/>
  <c r="Q11048" i="1"/>
  <c r="Q11047" i="1"/>
  <c r="Q11046" i="1"/>
  <c r="Q11045" i="1"/>
  <c r="Q11044" i="1"/>
  <c r="Q11043" i="1"/>
  <c r="Q11042" i="1"/>
  <c r="Q11041" i="1"/>
  <c r="Q11040" i="1"/>
  <c r="Q11039" i="1"/>
  <c r="Q11038" i="1"/>
  <c r="Q11037" i="1"/>
  <c r="Q11036" i="1"/>
  <c r="Q11035" i="1"/>
  <c r="Q11034" i="1"/>
  <c r="Q11033" i="1"/>
  <c r="Q11032" i="1"/>
  <c r="Q11031" i="1"/>
  <c r="Q11030" i="1"/>
  <c r="Q11029" i="1"/>
  <c r="Q11028" i="1"/>
  <c r="Q11027" i="1"/>
  <c r="Q11026" i="1"/>
  <c r="Q11025" i="1"/>
  <c r="Q11024" i="1"/>
  <c r="Q11023" i="1"/>
  <c r="Q11022" i="1"/>
  <c r="Q11021" i="1"/>
  <c r="Q11020" i="1"/>
  <c r="Q11019" i="1"/>
  <c r="Q11018" i="1"/>
  <c r="Q11017" i="1"/>
  <c r="Q11016" i="1"/>
  <c r="Q11015" i="1"/>
  <c r="Q11014" i="1"/>
  <c r="Q11013" i="1"/>
  <c r="Q11012" i="1"/>
  <c r="Q11011" i="1"/>
  <c r="Q11010" i="1"/>
  <c r="Q11009" i="1"/>
  <c r="Q11008" i="1"/>
  <c r="Q11007" i="1"/>
  <c r="Q11006" i="1"/>
  <c r="Q11005" i="1"/>
  <c r="Q11004" i="1"/>
  <c r="Q11003" i="1"/>
  <c r="Q11002" i="1"/>
  <c r="Q11001" i="1"/>
  <c r="Q11000" i="1"/>
  <c r="Q10999" i="1"/>
  <c r="Q10998" i="1"/>
  <c r="Q10997" i="1"/>
  <c r="Q10996" i="1"/>
  <c r="Q10995" i="1"/>
  <c r="Q10994" i="1"/>
  <c r="Q10993" i="1"/>
  <c r="Q10992" i="1"/>
  <c r="Q10991" i="1"/>
  <c r="Q10990" i="1"/>
  <c r="Q10989" i="1"/>
  <c r="Q10988" i="1"/>
  <c r="Q10987" i="1"/>
  <c r="Q10986" i="1"/>
  <c r="Q10985" i="1"/>
  <c r="Q10984" i="1"/>
  <c r="Q10983" i="1"/>
  <c r="Q10982" i="1"/>
  <c r="Q10981" i="1"/>
  <c r="Q10980" i="1"/>
  <c r="Q10979" i="1"/>
  <c r="Q10978" i="1"/>
  <c r="Q10977" i="1"/>
  <c r="Q10976" i="1"/>
  <c r="Q10975" i="1"/>
  <c r="Q10974" i="1"/>
  <c r="Q10973" i="1"/>
  <c r="Q10972" i="1"/>
  <c r="Q10971" i="1"/>
  <c r="Q10970" i="1"/>
  <c r="Q10969" i="1"/>
  <c r="Q10968" i="1"/>
  <c r="Q10967" i="1"/>
  <c r="Q10966" i="1"/>
  <c r="Q10965" i="1"/>
  <c r="Q10964" i="1"/>
  <c r="Q10963" i="1"/>
  <c r="Q10962" i="1"/>
  <c r="Q10961" i="1"/>
  <c r="Q10960" i="1"/>
  <c r="Q10959" i="1"/>
  <c r="Q10958" i="1"/>
  <c r="Q10957" i="1"/>
  <c r="Q10956" i="1"/>
  <c r="Q10955" i="1"/>
  <c r="Q10954" i="1"/>
  <c r="Q10953" i="1"/>
  <c r="Q10952" i="1"/>
  <c r="Q10951" i="1"/>
  <c r="Q10950" i="1"/>
  <c r="Q10949" i="1"/>
  <c r="Q10948" i="1"/>
  <c r="Q10947" i="1"/>
  <c r="Q10946" i="1"/>
  <c r="Q10945" i="1"/>
  <c r="Q10944" i="1"/>
  <c r="Q10943" i="1"/>
  <c r="Q10942" i="1"/>
  <c r="Q10941" i="1"/>
  <c r="Q10940" i="1"/>
  <c r="Q10939" i="1"/>
  <c r="Q10938" i="1"/>
  <c r="Q10937" i="1"/>
  <c r="Q10936" i="1"/>
  <c r="Q10935" i="1"/>
  <c r="Q10934" i="1"/>
  <c r="Q10933" i="1"/>
  <c r="Q10932" i="1"/>
  <c r="Q10931" i="1"/>
  <c r="Q10930" i="1"/>
  <c r="Q10929" i="1"/>
  <c r="Q10928" i="1"/>
  <c r="Q10927" i="1"/>
  <c r="Q10926" i="1"/>
  <c r="Q10925" i="1"/>
  <c r="Q10924" i="1"/>
  <c r="Q10923" i="1"/>
  <c r="Q10922" i="1"/>
  <c r="Q10921" i="1"/>
  <c r="Q10920" i="1"/>
  <c r="Q10919" i="1"/>
  <c r="Q10918" i="1"/>
  <c r="Q10917" i="1"/>
  <c r="Q10916" i="1"/>
  <c r="Q10915" i="1"/>
  <c r="Q10914" i="1"/>
  <c r="Q10913" i="1"/>
  <c r="Q10912" i="1"/>
  <c r="Q10911" i="1"/>
  <c r="Q10910" i="1"/>
  <c r="Q10909" i="1"/>
  <c r="Q10908" i="1"/>
  <c r="Q10907" i="1"/>
  <c r="Q10906" i="1"/>
  <c r="Q10905" i="1"/>
  <c r="Q10904" i="1"/>
  <c r="Q10903" i="1"/>
  <c r="Q10902" i="1"/>
  <c r="Q10901" i="1"/>
  <c r="Q10900" i="1"/>
  <c r="Q10899" i="1"/>
  <c r="Q10898" i="1"/>
  <c r="Q10897" i="1"/>
  <c r="Q10896" i="1"/>
  <c r="Q10895" i="1"/>
  <c r="Q10894" i="1"/>
  <c r="Q10893" i="1"/>
  <c r="Q10892" i="1"/>
  <c r="Q10891" i="1"/>
  <c r="Q10890" i="1"/>
  <c r="Q10889" i="1"/>
  <c r="Q10888" i="1"/>
  <c r="Q10887" i="1"/>
  <c r="Q10886" i="1"/>
  <c r="Q10885" i="1"/>
  <c r="Q10884" i="1"/>
  <c r="Q10883" i="1"/>
  <c r="Q10882" i="1"/>
  <c r="Q10881" i="1"/>
  <c r="Q10880" i="1"/>
  <c r="Q10879" i="1"/>
  <c r="Q10878" i="1"/>
  <c r="Q10877" i="1"/>
  <c r="Q10876" i="1"/>
  <c r="Q10875" i="1"/>
  <c r="Q10874" i="1"/>
  <c r="Q10873" i="1"/>
  <c r="Q10872" i="1"/>
  <c r="Q10871" i="1"/>
  <c r="Q10870" i="1"/>
  <c r="Q10869" i="1"/>
  <c r="Q10868" i="1"/>
  <c r="Q10867" i="1"/>
  <c r="Q10866" i="1"/>
  <c r="Q10865" i="1"/>
  <c r="Q10864" i="1"/>
  <c r="Q10863" i="1"/>
  <c r="Q10862" i="1"/>
  <c r="Q10861" i="1"/>
  <c r="Q10860" i="1"/>
  <c r="Q10859" i="1"/>
  <c r="Q10858" i="1"/>
  <c r="Q10857" i="1"/>
  <c r="Q10856" i="1"/>
  <c r="Q10855" i="1"/>
  <c r="Q10854" i="1"/>
  <c r="Q10853" i="1"/>
  <c r="Q10852" i="1"/>
  <c r="Q10851" i="1"/>
  <c r="Q10850" i="1"/>
  <c r="Q10849" i="1"/>
  <c r="Q10848" i="1"/>
  <c r="Q10847" i="1"/>
  <c r="Q10846" i="1"/>
  <c r="Q10845" i="1"/>
  <c r="Q10844" i="1"/>
  <c r="Q10843" i="1"/>
  <c r="Q10842" i="1"/>
  <c r="Q10841" i="1"/>
  <c r="Q10840" i="1"/>
  <c r="Q10839" i="1"/>
  <c r="Q10838" i="1"/>
  <c r="Q10837" i="1"/>
  <c r="Q10836" i="1"/>
  <c r="Q10835" i="1"/>
  <c r="Q10834" i="1"/>
  <c r="Q10833" i="1"/>
  <c r="Q10832" i="1"/>
  <c r="Q10831" i="1"/>
  <c r="Q10830" i="1"/>
  <c r="Q10829" i="1"/>
  <c r="Q10828" i="1"/>
  <c r="Q10827" i="1"/>
  <c r="Q10826" i="1"/>
  <c r="Q10825" i="1"/>
  <c r="Q10824" i="1"/>
  <c r="Q10823" i="1"/>
  <c r="Q10822" i="1"/>
  <c r="Q10821" i="1"/>
  <c r="Q10820" i="1"/>
  <c r="Q10819" i="1"/>
  <c r="Q10818" i="1"/>
  <c r="Q10817" i="1"/>
  <c r="Q10816" i="1"/>
  <c r="Q10815" i="1"/>
  <c r="Q10814" i="1"/>
  <c r="Q10813" i="1"/>
  <c r="Q10812" i="1"/>
  <c r="Q10811" i="1"/>
  <c r="Q10810" i="1"/>
  <c r="Q10809" i="1"/>
  <c r="Q10808" i="1"/>
  <c r="Q10807" i="1"/>
  <c r="Q10806" i="1"/>
  <c r="Q10805" i="1"/>
  <c r="Q10804" i="1"/>
  <c r="Q10803" i="1"/>
  <c r="Q10802" i="1"/>
  <c r="Q10801" i="1"/>
  <c r="Q10800" i="1"/>
  <c r="Q10799" i="1"/>
  <c r="Q10798" i="1"/>
  <c r="Q10797" i="1"/>
  <c r="Q10796" i="1"/>
  <c r="Q10795" i="1"/>
  <c r="Q10794" i="1"/>
  <c r="Q10793" i="1"/>
  <c r="Q10792" i="1"/>
  <c r="Q10791" i="1"/>
  <c r="Q10790" i="1"/>
  <c r="Q10789" i="1"/>
  <c r="Q10788" i="1"/>
  <c r="Q10787" i="1"/>
  <c r="Q10786" i="1"/>
  <c r="Q10785" i="1"/>
  <c r="Q10784" i="1"/>
  <c r="Q10783" i="1"/>
  <c r="Q10782" i="1"/>
  <c r="Q10781" i="1"/>
  <c r="Q10780" i="1"/>
  <c r="Q10779" i="1"/>
  <c r="Q10778" i="1"/>
  <c r="Q10777" i="1"/>
  <c r="Q10776" i="1"/>
  <c r="Q10775" i="1"/>
  <c r="Q10774" i="1"/>
  <c r="Q10773" i="1"/>
  <c r="Q10772" i="1"/>
  <c r="Q10771" i="1"/>
  <c r="Q10770" i="1"/>
  <c r="Q10769" i="1"/>
  <c r="Q10768" i="1"/>
  <c r="Q10767" i="1"/>
  <c r="Q10766" i="1"/>
  <c r="Q10765" i="1"/>
  <c r="Q10764" i="1"/>
  <c r="Q10763" i="1"/>
  <c r="Q10762" i="1"/>
  <c r="Q10761" i="1"/>
  <c r="Q10760" i="1"/>
  <c r="Q10759" i="1"/>
  <c r="Q10758" i="1"/>
  <c r="Q10757" i="1"/>
  <c r="Q10756" i="1"/>
  <c r="Q10755" i="1"/>
  <c r="Q10754" i="1"/>
  <c r="Q10753" i="1"/>
  <c r="Q10752" i="1"/>
  <c r="Q10751" i="1"/>
  <c r="Q10750" i="1"/>
  <c r="Q10749" i="1"/>
  <c r="Q10748" i="1"/>
  <c r="Q10747" i="1"/>
  <c r="Q10746" i="1"/>
  <c r="Q10745" i="1"/>
  <c r="Q10744" i="1"/>
  <c r="Q10743" i="1"/>
  <c r="Q10742" i="1"/>
  <c r="Q10741" i="1"/>
  <c r="Q10740" i="1"/>
  <c r="Q10739" i="1"/>
  <c r="Q10738" i="1"/>
  <c r="Q10737" i="1"/>
  <c r="Q10736" i="1"/>
  <c r="Q10735" i="1"/>
  <c r="Q10734" i="1"/>
  <c r="Q10733" i="1"/>
  <c r="Q10732" i="1"/>
  <c r="Q10731" i="1"/>
  <c r="Q10730" i="1"/>
  <c r="Q10729" i="1"/>
  <c r="Q10728" i="1"/>
  <c r="Q10727" i="1"/>
  <c r="Q10726" i="1"/>
  <c r="Q10725" i="1"/>
  <c r="Q10724" i="1"/>
  <c r="Q10723" i="1"/>
  <c r="Q10722" i="1"/>
  <c r="Q10721" i="1"/>
  <c r="Q10720" i="1"/>
  <c r="Q10719" i="1"/>
  <c r="Q10718" i="1"/>
  <c r="Q10717" i="1"/>
  <c r="Q10716" i="1"/>
  <c r="Q10715" i="1"/>
  <c r="Q10714" i="1"/>
  <c r="Q10713" i="1"/>
  <c r="Q10712" i="1"/>
  <c r="Q10711" i="1"/>
  <c r="Q10710" i="1"/>
  <c r="Q10709" i="1"/>
  <c r="Q10708" i="1"/>
  <c r="Q10707" i="1"/>
  <c r="Q10706" i="1"/>
  <c r="Q10705" i="1"/>
  <c r="Q10704" i="1"/>
  <c r="Q10703" i="1"/>
  <c r="Q10702" i="1"/>
  <c r="Q10701" i="1"/>
  <c r="Q10700" i="1"/>
  <c r="Q10699" i="1"/>
  <c r="Q10698" i="1"/>
  <c r="Q10697" i="1"/>
  <c r="Q10696" i="1"/>
  <c r="Q10695" i="1"/>
  <c r="Q10694" i="1"/>
  <c r="Q10693" i="1"/>
  <c r="Q10692" i="1"/>
  <c r="Q10691" i="1"/>
  <c r="Q10690" i="1"/>
  <c r="Q10689" i="1"/>
  <c r="Q10688" i="1"/>
  <c r="Q10687" i="1"/>
  <c r="Q10686" i="1"/>
  <c r="Q10685" i="1"/>
  <c r="Q10684" i="1"/>
  <c r="Q10683" i="1"/>
  <c r="Q10682" i="1"/>
  <c r="Q10681" i="1"/>
  <c r="Q10680" i="1"/>
  <c r="Q10679" i="1"/>
  <c r="Q10678" i="1"/>
  <c r="Q10677" i="1"/>
  <c r="Q10676" i="1"/>
  <c r="Q10675" i="1"/>
  <c r="Q10674" i="1"/>
  <c r="Q10673" i="1"/>
  <c r="Q10672" i="1"/>
  <c r="Q10671" i="1"/>
  <c r="Q10670" i="1"/>
  <c r="Q10669" i="1"/>
  <c r="Q10668" i="1"/>
  <c r="Q10667" i="1"/>
  <c r="Q10666" i="1"/>
  <c r="Q10665" i="1"/>
  <c r="Q10664" i="1"/>
  <c r="Q10663" i="1"/>
  <c r="Q10662" i="1"/>
  <c r="Q10661" i="1"/>
  <c r="Q10660" i="1"/>
  <c r="Q10659" i="1"/>
  <c r="Q10658" i="1"/>
  <c r="Q10657" i="1"/>
  <c r="Q10656" i="1"/>
  <c r="Q10655" i="1"/>
  <c r="Q10654" i="1"/>
  <c r="Q10653" i="1"/>
  <c r="Q10652" i="1"/>
  <c r="Q10651" i="1"/>
  <c r="Q10650" i="1"/>
  <c r="Q10649" i="1"/>
  <c r="Q10648" i="1"/>
  <c r="Q10647" i="1"/>
  <c r="Q10646" i="1"/>
  <c r="Q10645" i="1"/>
  <c r="Q10644" i="1"/>
  <c r="Q10643" i="1"/>
  <c r="Q10642" i="1"/>
  <c r="Q10641" i="1"/>
  <c r="Q10640" i="1"/>
  <c r="Q10639" i="1"/>
  <c r="Q10638" i="1"/>
  <c r="Q10637" i="1"/>
  <c r="Q10636" i="1"/>
  <c r="Q10635" i="1"/>
  <c r="Q10634" i="1"/>
  <c r="Q10633" i="1"/>
  <c r="Q10632" i="1"/>
  <c r="Q10631" i="1"/>
  <c r="Q10630" i="1"/>
  <c r="Q10629" i="1"/>
  <c r="Q10628" i="1"/>
  <c r="Q10627" i="1"/>
  <c r="Q10626" i="1"/>
  <c r="Q10625" i="1"/>
  <c r="Q10624" i="1"/>
  <c r="Q10623" i="1"/>
  <c r="Q10622" i="1"/>
  <c r="Q10621" i="1"/>
  <c r="Q10620" i="1"/>
  <c r="Q10619" i="1"/>
  <c r="Q10618" i="1"/>
  <c r="Q10617" i="1"/>
  <c r="Q10616" i="1"/>
  <c r="Q10615" i="1"/>
  <c r="Q10614" i="1"/>
  <c r="Q10613" i="1"/>
  <c r="Q10612" i="1"/>
  <c r="Q10611" i="1"/>
  <c r="Q10610" i="1"/>
  <c r="Q10609" i="1"/>
  <c r="Q10608" i="1"/>
  <c r="Q10607" i="1"/>
  <c r="Q10606" i="1"/>
  <c r="Q10605" i="1"/>
  <c r="Q10604" i="1"/>
  <c r="Q10603" i="1"/>
  <c r="Q10602" i="1"/>
  <c r="Q10601" i="1"/>
  <c r="Q10600" i="1"/>
  <c r="Q10599" i="1"/>
  <c r="Q10598" i="1"/>
  <c r="Q10597" i="1"/>
  <c r="Q10596" i="1"/>
  <c r="Q10595" i="1"/>
  <c r="Q10594" i="1"/>
  <c r="Q10593" i="1"/>
  <c r="Q10592" i="1"/>
  <c r="Q10591" i="1"/>
  <c r="Q10590" i="1"/>
  <c r="Q10589" i="1"/>
  <c r="Q10588" i="1"/>
  <c r="Q10587" i="1"/>
  <c r="Q10586" i="1"/>
  <c r="Q10585" i="1"/>
  <c r="Q10584" i="1"/>
  <c r="Q10583" i="1"/>
  <c r="Q10582" i="1"/>
  <c r="Q10581" i="1"/>
  <c r="Q10580" i="1"/>
  <c r="Q10579" i="1"/>
  <c r="Q10578" i="1"/>
  <c r="Q10577" i="1"/>
  <c r="Q10576" i="1"/>
  <c r="Q10575" i="1"/>
  <c r="Q10574" i="1"/>
  <c r="Q10573" i="1"/>
  <c r="Q10572" i="1"/>
  <c r="Q10571" i="1"/>
  <c r="Q10570" i="1"/>
  <c r="Q10569" i="1"/>
  <c r="Q10568" i="1"/>
  <c r="Q10567" i="1"/>
  <c r="Q10566" i="1"/>
  <c r="Q10565" i="1"/>
  <c r="Q10564" i="1"/>
  <c r="Q10563" i="1"/>
  <c r="Q10562" i="1"/>
  <c r="Q10561" i="1"/>
  <c r="Q10560" i="1"/>
  <c r="Q10559" i="1"/>
  <c r="Q10558" i="1"/>
  <c r="Q10557" i="1"/>
  <c r="Q10556" i="1"/>
  <c r="Q10555" i="1"/>
  <c r="Q10554" i="1"/>
  <c r="Q10553" i="1"/>
  <c r="Q10552" i="1"/>
  <c r="Q10551" i="1"/>
  <c r="Q10550" i="1"/>
  <c r="Q10549" i="1"/>
  <c r="Q10548" i="1"/>
  <c r="Q10547" i="1"/>
  <c r="Q10546" i="1"/>
  <c r="Q10545" i="1"/>
  <c r="Q10544" i="1"/>
  <c r="Q10543" i="1"/>
  <c r="Q10542" i="1"/>
  <c r="Q10541" i="1"/>
  <c r="Q10540" i="1"/>
  <c r="Q10539" i="1"/>
  <c r="Q10538" i="1"/>
  <c r="Q10537" i="1"/>
  <c r="Q10536" i="1"/>
  <c r="Q10535" i="1"/>
  <c r="Q10534" i="1"/>
  <c r="Q10533" i="1"/>
  <c r="Q10532" i="1"/>
  <c r="Q10531" i="1"/>
  <c r="Q10530" i="1"/>
  <c r="Q10529" i="1"/>
  <c r="Q10528" i="1"/>
  <c r="Q10527" i="1"/>
  <c r="Q10526" i="1"/>
  <c r="Q10525" i="1"/>
  <c r="Q10524" i="1"/>
  <c r="Q10523" i="1"/>
  <c r="Q10522" i="1"/>
  <c r="Q10521" i="1"/>
  <c r="Q10520" i="1"/>
  <c r="Q10519" i="1"/>
  <c r="Q10518" i="1"/>
  <c r="Q10517" i="1"/>
  <c r="Q10516" i="1"/>
  <c r="Q10515" i="1"/>
  <c r="Q10514" i="1"/>
  <c r="Q10513" i="1"/>
  <c r="Q10512" i="1"/>
  <c r="Q10511" i="1"/>
  <c r="Q10510" i="1"/>
  <c r="Q10509" i="1"/>
  <c r="Q10508" i="1"/>
  <c r="Q10507" i="1"/>
  <c r="Q10506" i="1"/>
  <c r="Q10505" i="1"/>
  <c r="Q10504" i="1"/>
  <c r="Q10503" i="1"/>
  <c r="Q10502" i="1"/>
  <c r="Q10501" i="1"/>
  <c r="Q10500" i="1"/>
  <c r="Q10499" i="1"/>
  <c r="Q10498" i="1"/>
  <c r="Q10497" i="1"/>
  <c r="Q10496" i="1"/>
  <c r="Q10495" i="1"/>
  <c r="Q10494" i="1"/>
  <c r="Q10493" i="1"/>
  <c r="Q10492" i="1"/>
  <c r="Q10491" i="1"/>
  <c r="Q10490" i="1"/>
  <c r="Q10489" i="1"/>
  <c r="Q10488" i="1"/>
  <c r="Q10487" i="1"/>
  <c r="Q10486" i="1"/>
  <c r="Q10485" i="1"/>
  <c r="Q10484" i="1"/>
  <c r="Q10483" i="1"/>
  <c r="Q10482" i="1"/>
  <c r="Q10481" i="1"/>
  <c r="Q10480" i="1"/>
  <c r="Q10479" i="1"/>
  <c r="Q10478" i="1"/>
  <c r="Q10477" i="1"/>
  <c r="Q10476" i="1"/>
  <c r="Q10475" i="1"/>
  <c r="Q10474" i="1"/>
  <c r="Q10473" i="1"/>
  <c r="Q10472" i="1"/>
  <c r="Q10471" i="1"/>
  <c r="Q10470" i="1"/>
  <c r="Q10469" i="1"/>
  <c r="Q10468" i="1"/>
  <c r="Q10467" i="1"/>
  <c r="Q10466" i="1"/>
  <c r="Q10465" i="1"/>
  <c r="Q10464" i="1"/>
  <c r="Q10463" i="1"/>
  <c r="Q10462" i="1"/>
  <c r="Q10461" i="1"/>
  <c r="Q10460" i="1"/>
  <c r="Q10459" i="1"/>
  <c r="Q10458" i="1"/>
  <c r="Q10457" i="1"/>
  <c r="Q10456" i="1"/>
  <c r="Q10455" i="1"/>
  <c r="Q10454" i="1"/>
  <c r="Q10453" i="1"/>
  <c r="Q10452" i="1"/>
  <c r="Q10451" i="1"/>
  <c r="Q10450" i="1"/>
  <c r="Q10449" i="1"/>
  <c r="Q10448" i="1"/>
  <c r="Q10447" i="1"/>
  <c r="Q10446" i="1"/>
  <c r="Q10445" i="1"/>
  <c r="Q10444" i="1"/>
  <c r="Q10443" i="1"/>
  <c r="Q10442" i="1"/>
  <c r="Q10441" i="1"/>
  <c r="Q10440" i="1"/>
  <c r="Q10439" i="1"/>
  <c r="Q10438" i="1"/>
  <c r="Q10437" i="1"/>
  <c r="Q10436" i="1"/>
  <c r="Q10435" i="1"/>
  <c r="Q10434" i="1"/>
  <c r="Q10433" i="1"/>
  <c r="Q10432" i="1"/>
  <c r="Q10431" i="1"/>
  <c r="Q10430" i="1"/>
  <c r="Q10429" i="1"/>
  <c r="Q10428" i="1"/>
  <c r="Q10427" i="1"/>
  <c r="Q10426" i="1"/>
  <c r="Q10425" i="1"/>
  <c r="Q10424" i="1"/>
  <c r="Q10423" i="1"/>
  <c r="Q10422" i="1"/>
  <c r="Q10421" i="1"/>
  <c r="Q10420" i="1"/>
  <c r="Q10419" i="1"/>
  <c r="Q10418" i="1"/>
  <c r="Q10417" i="1"/>
  <c r="Q10416" i="1"/>
  <c r="Q10415" i="1"/>
  <c r="Q10414" i="1"/>
  <c r="Q10413" i="1"/>
  <c r="Q10412" i="1"/>
  <c r="Q10411" i="1"/>
  <c r="Q10410" i="1"/>
  <c r="Q10409" i="1"/>
  <c r="Q10408" i="1"/>
  <c r="Q10407" i="1"/>
  <c r="Q10406" i="1"/>
  <c r="Q10405" i="1"/>
  <c r="Q10404" i="1"/>
  <c r="Q10403" i="1"/>
  <c r="Q10402" i="1"/>
  <c r="Q10401" i="1"/>
  <c r="Q10400" i="1"/>
  <c r="Q10399" i="1"/>
  <c r="Q10398" i="1"/>
  <c r="Q10397" i="1"/>
  <c r="Q10396" i="1"/>
  <c r="Q10395" i="1"/>
  <c r="Q10394" i="1"/>
  <c r="Q10393" i="1"/>
  <c r="Q10392" i="1"/>
  <c r="Q10391" i="1"/>
  <c r="Q10390" i="1"/>
  <c r="Q10389" i="1"/>
  <c r="Q10388" i="1"/>
  <c r="Q10387" i="1"/>
  <c r="Q10386" i="1"/>
  <c r="Q10385" i="1"/>
  <c r="Q10384" i="1"/>
  <c r="Q10383" i="1"/>
  <c r="Q10382" i="1"/>
  <c r="Q10381" i="1"/>
  <c r="Q10380" i="1"/>
  <c r="Q10379" i="1"/>
  <c r="Q10378" i="1"/>
  <c r="Q10377" i="1"/>
  <c r="Q10376" i="1"/>
  <c r="Q10375" i="1"/>
  <c r="Q10374" i="1"/>
  <c r="Q10373" i="1"/>
  <c r="Q10372" i="1"/>
  <c r="Q10371" i="1"/>
  <c r="Q10370" i="1"/>
  <c r="Q10369" i="1"/>
  <c r="Q10368" i="1"/>
  <c r="Q10367" i="1"/>
  <c r="Q10366" i="1"/>
  <c r="Q10365" i="1"/>
  <c r="Q10364" i="1"/>
  <c r="Q10363" i="1"/>
  <c r="Q10362" i="1"/>
  <c r="Q10361" i="1"/>
  <c r="Q10360" i="1"/>
  <c r="Q10359" i="1"/>
  <c r="Q10358" i="1"/>
  <c r="Q10357" i="1"/>
  <c r="Q10356" i="1"/>
  <c r="Q10355" i="1"/>
  <c r="Q10354" i="1"/>
  <c r="Q10353" i="1"/>
  <c r="Q10352" i="1"/>
  <c r="Q10351" i="1"/>
  <c r="Q10350" i="1"/>
  <c r="Q10349" i="1"/>
  <c r="Q10348" i="1"/>
  <c r="Q10347" i="1"/>
  <c r="Q10346" i="1"/>
  <c r="Q10345" i="1"/>
  <c r="Q10344" i="1"/>
  <c r="Q10343" i="1"/>
  <c r="Q10342" i="1"/>
  <c r="Q10341" i="1"/>
  <c r="Q10340" i="1"/>
  <c r="Q10339" i="1"/>
  <c r="Q10338" i="1"/>
  <c r="Q10337" i="1"/>
  <c r="Q10336" i="1"/>
  <c r="Q10335" i="1"/>
  <c r="Q10334" i="1"/>
  <c r="Q10333" i="1"/>
  <c r="Q10332" i="1"/>
  <c r="Q10331" i="1"/>
  <c r="Q10330" i="1"/>
  <c r="Q10329" i="1"/>
  <c r="Q10328" i="1"/>
  <c r="Q10327" i="1"/>
  <c r="Q10326" i="1"/>
  <c r="Q10325" i="1"/>
  <c r="Q10324" i="1"/>
  <c r="Q10323" i="1"/>
  <c r="Q10322" i="1"/>
  <c r="Q10321" i="1"/>
  <c r="Q10320" i="1"/>
  <c r="Q10319" i="1"/>
  <c r="Q10318" i="1"/>
  <c r="Q10317" i="1"/>
  <c r="Q10316" i="1"/>
  <c r="Q10315" i="1"/>
  <c r="Q10314" i="1"/>
  <c r="Q10313" i="1"/>
  <c r="Q10312" i="1"/>
  <c r="Q10311" i="1"/>
  <c r="Q10310" i="1"/>
  <c r="Q10309" i="1"/>
  <c r="Q10308" i="1"/>
  <c r="Q10307" i="1"/>
  <c r="Q10306" i="1"/>
  <c r="Q10305" i="1"/>
  <c r="Q10304" i="1"/>
  <c r="Q10303" i="1"/>
  <c r="Q10302" i="1"/>
  <c r="Q10301" i="1"/>
  <c r="Q10300" i="1"/>
  <c r="Q10299" i="1"/>
  <c r="Q10298" i="1"/>
  <c r="Q10297" i="1"/>
  <c r="Q10296" i="1"/>
  <c r="Q10295" i="1"/>
  <c r="Q10294" i="1"/>
  <c r="Q10293" i="1"/>
  <c r="Q10292" i="1"/>
  <c r="Q10291" i="1"/>
  <c r="Q10290" i="1"/>
  <c r="Q10289" i="1"/>
  <c r="Q10288" i="1"/>
  <c r="Q10287" i="1"/>
  <c r="Q10286" i="1"/>
  <c r="Q10285" i="1"/>
  <c r="Q10284" i="1"/>
  <c r="Q10283" i="1"/>
  <c r="Q10282" i="1"/>
  <c r="Q10281" i="1"/>
  <c r="Q10280" i="1"/>
  <c r="Q10279" i="1"/>
  <c r="Q10278" i="1"/>
  <c r="Q10277" i="1"/>
  <c r="Q10276" i="1"/>
  <c r="Q10275" i="1"/>
  <c r="Q10274" i="1"/>
  <c r="Q10273" i="1"/>
  <c r="Q10272" i="1"/>
  <c r="Q10271" i="1"/>
  <c r="Q10270" i="1"/>
  <c r="Q10269" i="1"/>
  <c r="Q10268" i="1"/>
  <c r="Q10267" i="1"/>
  <c r="Q10266" i="1"/>
  <c r="Q10265" i="1"/>
  <c r="Q10264" i="1"/>
  <c r="Q10263" i="1"/>
  <c r="Q10262" i="1"/>
  <c r="Q10261" i="1"/>
  <c r="Q10260" i="1"/>
  <c r="Q10259" i="1"/>
  <c r="Q10258" i="1"/>
  <c r="Q10257" i="1"/>
  <c r="Q10256" i="1"/>
  <c r="Q10255" i="1"/>
  <c r="Q10254" i="1"/>
  <c r="Q10253" i="1"/>
  <c r="Q10252" i="1"/>
  <c r="Q10251" i="1"/>
  <c r="Q10250" i="1"/>
  <c r="Q10249" i="1"/>
  <c r="Q10248" i="1"/>
  <c r="Q10247" i="1"/>
  <c r="Q10246" i="1"/>
  <c r="Q10245" i="1"/>
  <c r="Q10244" i="1"/>
  <c r="Q10243" i="1"/>
  <c r="Q10242" i="1"/>
  <c r="Q10241" i="1"/>
  <c r="Q10240" i="1"/>
  <c r="Q10239" i="1"/>
  <c r="Q10238" i="1"/>
  <c r="Q10237" i="1"/>
  <c r="Q10236" i="1"/>
  <c r="Q10235" i="1"/>
  <c r="Q10234" i="1"/>
  <c r="Q10233" i="1"/>
  <c r="Q10232" i="1"/>
  <c r="Q10231" i="1"/>
  <c r="Q10230" i="1"/>
  <c r="Q10229" i="1"/>
  <c r="Q10228" i="1"/>
  <c r="Q10227" i="1"/>
  <c r="Q10226" i="1"/>
  <c r="Q10225" i="1"/>
  <c r="Q10224" i="1"/>
  <c r="Q10223" i="1"/>
  <c r="Q10222" i="1"/>
  <c r="Q10221" i="1"/>
  <c r="Q10220" i="1"/>
  <c r="Q10219" i="1"/>
  <c r="Q10218" i="1"/>
  <c r="Q10217" i="1"/>
  <c r="Q10216" i="1"/>
  <c r="Q10215" i="1"/>
  <c r="Q10214" i="1"/>
  <c r="Q10213" i="1"/>
  <c r="Q10212" i="1"/>
  <c r="Q10211" i="1"/>
  <c r="Q10210" i="1"/>
  <c r="Q10209" i="1"/>
  <c r="Q10208" i="1"/>
  <c r="Q10207" i="1"/>
  <c r="Q10206" i="1"/>
  <c r="Q10205" i="1"/>
  <c r="Q10204" i="1"/>
  <c r="Q10203" i="1"/>
  <c r="Q10202" i="1"/>
  <c r="Q10201" i="1"/>
  <c r="Q10200" i="1"/>
  <c r="Q10199" i="1"/>
  <c r="Q10198" i="1"/>
  <c r="Q10197" i="1"/>
  <c r="Q10196" i="1"/>
  <c r="Q10195" i="1"/>
  <c r="Q10194" i="1"/>
  <c r="Q10193" i="1"/>
  <c r="Q10192" i="1"/>
  <c r="Q10191" i="1"/>
  <c r="Q10190" i="1"/>
  <c r="Q10189" i="1"/>
  <c r="Q10188" i="1"/>
  <c r="Q10187" i="1"/>
  <c r="Q10186" i="1"/>
  <c r="Q10185" i="1"/>
  <c r="Q10184" i="1"/>
  <c r="Q10183" i="1"/>
  <c r="Q10182" i="1"/>
  <c r="Q10181" i="1"/>
  <c r="Q10180" i="1"/>
  <c r="Q10179" i="1"/>
  <c r="Q10178" i="1"/>
  <c r="Q10177" i="1"/>
  <c r="Q10176" i="1"/>
  <c r="Q10175" i="1"/>
  <c r="Q10174" i="1"/>
  <c r="Q10173" i="1"/>
  <c r="Q10172" i="1"/>
  <c r="Q10171" i="1"/>
  <c r="Q10170" i="1"/>
  <c r="Q10169" i="1"/>
  <c r="Q10168" i="1"/>
  <c r="Q10167" i="1"/>
  <c r="Q10166" i="1"/>
  <c r="Q10165" i="1"/>
  <c r="Q10164" i="1"/>
  <c r="Q10163" i="1"/>
  <c r="Q10162" i="1"/>
  <c r="Q10161" i="1"/>
  <c r="Q10160" i="1"/>
  <c r="Q10159" i="1"/>
  <c r="Q10158" i="1"/>
  <c r="Q10157" i="1"/>
  <c r="Q10156" i="1"/>
  <c r="Q10155" i="1"/>
  <c r="Q10154" i="1"/>
  <c r="Q10153" i="1"/>
  <c r="Q10152" i="1"/>
  <c r="Q10151" i="1"/>
  <c r="Q10150" i="1"/>
  <c r="Q10149" i="1"/>
  <c r="Q10148" i="1"/>
  <c r="Q10147" i="1"/>
  <c r="Q10146" i="1"/>
  <c r="Q10145" i="1"/>
  <c r="Q10144" i="1"/>
  <c r="Q10143" i="1"/>
  <c r="Q10142" i="1"/>
  <c r="Q10141" i="1"/>
  <c r="Q10140" i="1"/>
  <c r="Q10139" i="1"/>
  <c r="Q10138" i="1"/>
  <c r="Q10137" i="1"/>
  <c r="Q10136" i="1"/>
  <c r="Q10135" i="1"/>
  <c r="Q10134" i="1"/>
  <c r="Q10133" i="1"/>
  <c r="Q10132" i="1"/>
  <c r="Q10131" i="1"/>
  <c r="Q10130" i="1"/>
  <c r="Q10129" i="1"/>
  <c r="Q10128" i="1"/>
  <c r="Q10127" i="1"/>
  <c r="Q10126" i="1"/>
  <c r="Q10125" i="1"/>
  <c r="Q10124" i="1"/>
  <c r="Q10123" i="1"/>
  <c r="Q10122" i="1"/>
  <c r="Q10121" i="1"/>
  <c r="Q10120" i="1"/>
  <c r="Q10119" i="1"/>
  <c r="Q10118" i="1"/>
  <c r="Q10117" i="1"/>
  <c r="Q10116" i="1"/>
  <c r="Q10115" i="1"/>
  <c r="Q10114" i="1"/>
  <c r="Q10113" i="1"/>
  <c r="Q10112" i="1"/>
  <c r="Q10111" i="1"/>
  <c r="Q10110" i="1"/>
  <c r="Q10109" i="1"/>
  <c r="Q10108" i="1"/>
  <c r="Q10107" i="1"/>
  <c r="Q10106" i="1"/>
  <c r="Q10105" i="1"/>
  <c r="Q10104" i="1"/>
  <c r="Q10103" i="1"/>
  <c r="Q10102" i="1"/>
  <c r="Q10101" i="1"/>
  <c r="Q10100" i="1"/>
  <c r="Q10099" i="1"/>
  <c r="Q10098" i="1"/>
  <c r="Q10097" i="1"/>
  <c r="Q10096" i="1"/>
  <c r="Q10095" i="1"/>
  <c r="Q10094" i="1"/>
  <c r="Q10093" i="1"/>
  <c r="Q10092" i="1"/>
  <c r="Q10091" i="1"/>
  <c r="Q10090" i="1"/>
  <c r="Q10089" i="1"/>
  <c r="Q10088" i="1"/>
  <c r="Q10087" i="1"/>
  <c r="Q10086" i="1"/>
  <c r="Q10085" i="1"/>
  <c r="Q10084" i="1"/>
  <c r="Q10083" i="1"/>
  <c r="Q10082" i="1"/>
  <c r="Q10081" i="1"/>
  <c r="Q10080" i="1"/>
  <c r="Q10079" i="1"/>
  <c r="Q10078" i="1"/>
  <c r="Q10077" i="1"/>
  <c r="Q10076" i="1"/>
  <c r="Q10075" i="1"/>
  <c r="Q10074" i="1"/>
  <c r="Q10073" i="1"/>
  <c r="Q10072" i="1"/>
  <c r="Q10071" i="1"/>
  <c r="Q10070" i="1"/>
  <c r="Q10069" i="1"/>
  <c r="Q10068" i="1"/>
  <c r="Q10067" i="1"/>
  <c r="Q10066" i="1"/>
  <c r="Q10065" i="1"/>
  <c r="Q10064" i="1"/>
  <c r="Q10063" i="1"/>
  <c r="Q10062" i="1"/>
  <c r="Q10061" i="1"/>
  <c r="Q10060" i="1"/>
  <c r="Q10059" i="1"/>
  <c r="Q10058" i="1"/>
  <c r="Q10057" i="1"/>
  <c r="Q10056" i="1"/>
  <c r="Q10055" i="1"/>
  <c r="Q10054" i="1"/>
  <c r="Q10053" i="1"/>
  <c r="Q10052" i="1"/>
  <c r="Q10051" i="1"/>
  <c r="Q10050" i="1"/>
  <c r="Q10049" i="1"/>
  <c r="Q10048" i="1"/>
  <c r="Q10047" i="1"/>
  <c r="Q10046" i="1"/>
  <c r="Q10045" i="1"/>
  <c r="Q10044" i="1"/>
  <c r="Q10043" i="1"/>
  <c r="Q10042" i="1"/>
  <c r="Q10041" i="1"/>
  <c r="Q10040" i="1"/>
  <c r="Q10039" i="1"/>
  <c r="Q10038" i="1"/>
  <c r="Q10037" i="1"/>
  <c r="Q10036" i="1"/>
  <c r="Q10035" i="1"/>
  <c r="Q10034" i="1"/>
  <c r="Q10033" i="1"/>
  <c r="Q10032" i="1"/>
  <c r="Q10031" i="1"/>
  <c r="Q10030" i="1"/>
  <c r="Q10029" i="1"/>
  <c r="Q10028" i="1"/>
  <c r="Q10027" i="1"/>
  <c r="Q10026" i="1"/>
  <c r="Q10025" i="1"/>
  <c r="Q10024" i="1"/>
  <c r="Q10023" i="1"/>
  <c r="Q10022" i="1"/>
  <c r="Q10021" i="1"/>
  <c r="Q10020" i="1"/>
  <c r="Q10019" i="1"/>
  <c r="Q10018" i="1"/>
  <c r="Q10017" i="1"/>
  <c r="Q10016" i="1"/>
  <c r="Q10015" i="1"/>
  <c r="Q10014" i="1"/>
  <c r="Q10013" i="1"/>
  <c r="Q10012" i="1"/>
  <c r="Q10011" i="1"/>
  <c r="Q10010" i="1"/>
  <c r="Q10009" i="1"/>
  <c r="Q10008" i="1"/>
  <c r="Q10007" i="1"/>
  <c r="Q10006" i="1"/>
  <c r="Q10005" i="1"/>
  <c r="Q10004" i="1"/>
  <c r="Q10003" i="1"/>
  <c r="Q10002" i="1"/>
  <c r="Q10001" i="1"/>
  <c r="Q10000" i="1"/>
  <c r="Q9999" i="1"/>
  <c r="Q9998" i="1"/>
  <c r="Q9997" i="1"/>
  <c r="Q9996" i="1"/>
  <c r="Q9995" i="1"/>
  <c r="Q9994" i="1"/>
  <c r="Q9993" i="1"/>
  <c r="Q9992" i="1"/>
  <c r="Q9991" i="1"/>
  <c r="Q9990" i="1"/>
  <c r="Q9989" i="1"/>
  <c r="Q9988" i="1"/>
  <c r="Q9987" i="1"/>
  <c r="Q9986" i="1"/>
  <c r="Q9985" i="1"/>
  <c r="Q9984" i="1"/>
  <c r="Q9983" i="1"/>
  <c r="Q9982" i="1"/>
  <c r="Q9981" i="1"/>
  <c r="Q9980" i="1"/>
  <c r="Q9979" i="1"/>
  <c r="Q9978" i="1"/>
  <c r="Q9977" i="1"/>
  <c r="Q9976" i="1"/>
  <c r="Q9975" i="1"/>
  <c r="Q9974" i="1"/>
  <c r="Q9973" i="1"/>
  <c r="Q9972" i="1"/>
  <c r="Q9971" i="1"/>
  <c r="Q9970" i="1"/>
  <c r="Q9969" i="1"/>
  <c r="Q9968" i="1"/>
  <c r="Q9967" i="1"/>
  <c r="Q9966" i="1"/>
  <c r="Q9965" i="1"/>
  <c r="Q9964" i="1"/>
  <c r="Q9963" i="1"/>
  <c r="Q9962" i="1"/>
  <c r="Q9961" i="1"/>
  <c r="Q9960" i="1"/>
  <c r="Q9959" i="1"/>
  <c r="Q9958" i="1"/>
  <c r="Q9957" i="1"/>
  <c r="Q9956" i="1"/>
  <c r="Q9955" i="1"/>
  <c r="Q9954" i="1"/>
  <c r="Q9953" i="1"/>
  <c r="Q9952" i="1"/>
  <c r="Q9951" i="1"/>
  <c r="Q9950" i="1"/>
  <c r="Q9949" i="1"/>
  <c r="Q9948" i="1"/>
  <c r="Q9947" i="1"/>
  <c r="Q9946" i="1"/>
  <c r="Q9945" i="1"/>
  <c r="Q9944" i="1"/>
  <c r="Q9943" i="1"/>
  <c r="Q9942" i="1"/>
  <c r="Q9941" i="1"/>
  <c r="Q9940" i="1"/>
  <c r="Q9939" i="1"/>
  <c r="Q9938" i="1"/>
  <c r="Q9937" i="1"/>
  <c r="Q9936" i="1"/>
  <c r="Q9935" i="1"/>
  <c r="Q9934" i="1"/>
  <c r="Q9933" i="1"/>
  <c r="Q9932" i="1"/>
  <c r="Q9931" i="1"/>
  <c r="Q9930" i="1"/>
  <c r="Q9929" i="1"/>
  <c r="Q9928" i="1"/>
  <c r="Q9927" i="1"/>
  <c r="Q9926" i="1"/>
  <c r="Q9925" i="1"/>
  <c r="Q9924" i="1"/>
  <c r="Q9923" i="1"/>
  <c r="Q9922" i="1"/>
  <c r="Q9921" i="1"/>
  <c r="Q9920" i="1"/>
  <c r="Q9919" i="1"/>
  <c r="Q9918" i="1"/>
  <c r="Q9917" i="1"/>
  <c r="Q9916" i="1"/>
  <c r="Q9915" i="1"/>
  <c r="Q9914" i="1"/>
  <c r="Q9913" i="1"/>
  <c r="Q9912" i="1"/>
  <c r="Q9911" i="1"/>
  <c r="Q9910" i="1"/>
  <c r="Q9909" i="1"/>
  <c r="Q9908" i="1"/>
  <c r="Q9907" i="1"/>
  <c r="Q9906" i="1"/>
  <c r="Q9905" i="1"/>
  <c r="Q9904" i="1"/>
  <c r="Q9903" i="1"/>
  <c r="Q9902" i="1"/>
  <c r="Q9901" i="1"/>
  <c r="Q9900" i="1"/>
  <c r="Q9899" i="1"/>
  <c r="Q9898" i="1"/>
  <c r="Q9897" i="1"/>
  <c r="Q9896" i="1"/>
  <c r="Q9895" i="1"/>
  <c r="Q9894" i="1"/>
  <c r="Q9893" i="1"/>
  <c r="Q9892" i="1"/>
  <c r="Q9891" i="1"/>
  <c r="Q9890" i="1"/>
  <c r="Q9889" i="1"/>
  <c r="Q9888" i="1"/>
  <c r="Q9887" i="1"/>
  <c r="Q9886" i="1"/>
  <c r="Q9885" i="1"/>
  <c r="Q9884" i="1"/>
  <c r="Q9883" i="1"/>
  <c r="Q9882" i="1"/>
  <c r="Q9881" i="1"/>
  <c r="Q9880" i="1"/>
  <c r="Q9879" i="1"/>
  <c r="Q9878" i="1"/>
  <c r="Q9877" i="1"/>
  <c r="Q9876" i="1"/>
  <c r="Q9875" i="1"/>
  <c r="Q9874" i="1"/>
  <c r="Q9873" i="1"/>
  <c r="Q9872" i="1"/>
  <c r="Q9871" i="1"/>
  <c r="Q9870" i="1"/>
  <c r="Q9869" i="1"/>
  <c r="Q9868" i="1"/>
  <c r="Q9867" i="1"/>
  <c r="Q9866" i="1"/>
  <c r="Q9865" i="1"/>
  <c r="Q9864" i="1"/>
  <c r="Q9863" i="1"/>
  <c r="Q9862" i="1"/>
  <c r="Q9861" i="1"/>
  <c r="Q9860" i="1"/>
  <c r="Q9859" i="1"/>
  <c r="Q9858" i="1"/>
  <c r="Q9857" i="1"/>
  <c r="Q9856" i="1"/>
  <c r="Q9855" i="1"/>
  <c r="Q9854" i="1"/>
  <c r="Q9853" i="1"/>
  <c r="Q9852" i="1"/>
  <c r="Q9851" i="1"/>
  <c r="Q9850" i="1"/>
  <c r="Q9849" i="1"/>
  <c r="Q9848" i="1"/>
  <c r="Q9847" i="1"/>
  <c r="Q9846" i="1"/>
  <c r="Q9845" i="1"/>
  <c r="Q9844" i="1"/>
  <c r="Q9843" i="1"/>
  <c r="Q9842" i="1"/>
  <c r="Q9841" i="1"/>
  <c r="Q9840" i="1"/>
  <c r="Q9839" i="1"/>
  <c r="Q9838" i="1"/>
  <c r="Q9837" i="1"/>
  <c r="Q9836" i="1"/>
  <c r="Q9835" i="1"/>
  <c r="Q9834" i="1"/>
  <c r="Q9833" i="1"/>
  <c r="Q9832" i="1"/>
  <c r="Q9831" i="1"/>
  <c r="Q9830" i="1"/>
  <c r="Q9829" i="1"/>
  <c r="Q9828" i="1"/>
  <c r="Q9827" i="1"/>
  <c r="Q9826" i="1"/>
  <c r="Q9825" i="1"/>
  <c r="Q9824" i="1"/>
  <c r="Q9823" i="1"/>
  <c r="Q9822" i="1"/>
  <c r="Q9821" i="1"/>
  <c r="Q9820" i="1"/>
  <c r="Q9819" i="1"/>
  <c r="Q9818" i="1"/>
  <c r="Q9817" i="1"/>
  <c r="Q9816" i="1"/>
  <c r="Q9815" i="1"/>
  <c r="Q9814" i="1"/>
  <c r="Q9813" i="1"/>
  <c r="Q9812" i="1"/>
  <c r="Q9811" i="1"/>
  <c r="Q9810" i="1"/>
  <c r="Q9809" i="1"/>
  <c r="Q9808" i="1"/>
  <c r="Q9807" i="1"/>
  <c r="Q9806" i="1"/>
  <c r="Q9805" i="1"/>
  <c r="Q9804" i="1"/>
  <c r="Q9803" i="1"/>
  <c r="Q9802" i="1"/>
  <c r="Q9801" i="1"/>
  <c r="Q9800" i="1"/>
  <c r="Q9799" i="1"/>
  <c r="Q9798" i="1"/>
  <c r="Q9797" i="1"/>
  <c r="Q9796" i="1"/>
  <c r="Q9795" i="1"/>
  <c r="Q9794" i="1"/>
  <c r="Q9793" i="1"/>
  <c r="Q9792" i="1"/>
  <c r="Q9791" i="1"/>
  <c r="Q9790" i="1"/>
  <c r="Q9789" i="1"/>
  <c r="Q9788" i="1"/>
  <c r="Q9787" i="1"/>
  <c r="Q9786" i="1"/>
  <c r="Q9785" i="1"/>
  <c r="Q9784" i="1"/>
  <c r="Q9783" i="1"/>
  <c r="Q9782" i="1"/>
  <c r="Q9781" i="1"/>
  <c r="Q9780" i="1"/>
  <c r="Q9779" i="1"/>
  <c r="Q9778" i="1"/>
  <c r="Q9777" i="1"/>
  <c r="Q9776" i="1"/>
  <c r="Q9775" i="1"/>
  <c r="Q9774" i="1"/>
  <c r="Q9773" i="1"/>
  <c r="Q9772" i="1"/>
  <c r="Q9771" i="1"/>
  <c r="Q9770" i="1"/>
  <c r="Q9769" i="1"/>
  <c r="Q9768" i="1"/>
  <c r="Q9767" i="1"/>
  <c r="Q9766" i="1"/>
  <c r="Q9765" i="1"/>
  <c r="Q9764" i="1"/>
  <c r="Q9763" i="1"/>
  <c r="Q9762" i="1"/>
  <c r="Q9761" i="1"/>
  <c r="Q9760" i="1"/>
  <c r="Q9759" i="1"/>
  <c r="Q9758" i="1"/>
  <c r="Q9757" i="1"/>
  <c r="Q9756" i="1"/>
  <c r="Q9755" i="1"/>
  <c r="Q9754" i="1"/>
  <c r="Q9753" i="1"/>
  <c r="Q9752" i="1"/>
  <c r="Q9751" i="1"/>
  <c r="Q9750" i="1"/>
  <c r="Q9749" i="1"/>
  <c r="Q9748" i="1"/>
  <c r="Q9747" i="1"/>
  <c r="Q9746" i="1"/>
  <c r="Q9745" i="1"/>
  <c r="Q9744" i="1"/>
  <c r="Q9743" i="1"/>
  <c r="Q9742" i="1"/>
  <c r="Q9741" i="1"/>
  <c r="Q9740" i="1"/>
  <c r="Q9739" i="1"/>
  <c r="Q9738" i="1"/>
  <c r="Q9737" i="1"/>
  <c r="Q9736" i="1"/>
  <c r="Q9735" i="1"/>
  <c r="Q9734" i="1"/>
  <c r="Q9733" i="1"/>
  <c r="Q9732" i="1"/>
  <c r="Q9731" i="1"/>
  <c r="Q9730" i="1"/>
  <c r="Q9729" i="1"/>
  <c r="Q9728" i="1"/>
  <c r="Q9727" i="1"/>
  <c r="Q9726" i="1"/>
  <c r="Q9725" i="1"/>
  <c r="Q9724" i="1"/>
  <c r="Q9723" i="1"/>
  <c r="Q9722" i="1"/>
  <c r="Q9721" i="1"/>
  <c r="Q9720" i="1"/>
  <c r="Q9719" i="1"/>
  <c r="Q9718" i="1"/>
  <c r="Q9717" i="1"/>
  <c r="Q9716" i="1"/>
  <c r="Q9715" i="1"/>
  <c r="Q9714" i="1"/>
  <c r="Q9713" i="1"/>
  <c r="Q9712" i="1"/>
  <c r="Q9711" i="1"/>
  <c r="Q9710" i="1"/>
  <c r="Q9709" i="1"/>
  <c r="Q9708" i="1"/>
  <c r="Q9707" i="1"/>
  <c r="Q9706" i="1"/>
  <c r="Q9705" i="1"/>
  <c r="Q9704" i="1"/>
  <c r="Q9703" i="1"/>
  <c r="Q9702" i="1"/>
  <c r="Q9701" i="1"/>
  <c r="Q9700" i="1"/>
  <c r="Q9699" i="1"/>
  <c r="Q9698" i="1"/>
  <c r="Q9697" i="1"/>
  <c r="Q9696" i="1"/>
  <c r="Q9695" i="1"/>
  <c r="Q9694" i="1"/>
  <c r="Q9693" i="1"/>
  <c r="Q9692" i="1"/>
  <c r="Q9691" i="1"/>
  <c r="Q9690" i="1"/>
  <c r="Q9689" i="1"/>
  <c r="Q9688" i="1"/>
  <c r="Q9687" i="1"/>
  <c r="Q9686" i="1"/>
  <c r="Q9685" i="1"/>
  <c r="Q9684" i="1"/>
  <c r="Q9683" i="1"/>
  <c r="Q9682" i="1"/>
  <c r="Q9681" i="1"/>
  <c r="Q9680" i="1"/>
  <c r="Q9679" i="1"/>
  <c r="Q9678" i="1"/>
  <c r="Q9677" i="1"/>
  <c r="Q9676" i="1"/>
  <c r="Q9675" i="1"/>
  <c r="Q9674" i="1"/>
  <c r="Q9673" i="1"/>
  <c r="Q9672" i="1"/>
  <c r="Q9671" i="1"/>
  <c r="Q9670" i="1"/>
  <c r="Q9669" i="1"/>
  <c r="Q9668" i="1"/>
  <c r="Q9667" i="1"/>
  <c r="Q9666" i="1"/>
  <c r="Q9665" i="1"/>
  <c r="Q9664" i="1"/>
  <c r="Q9663" i="1"/>
  <c r="Q9662" i="1"/>
  <c r="Q9661" i="1"/>
  <c r="Q9660" i="1"/>
  <c r="Q9659" i="1"/>
  <c r="Q9658" i="1"/>
  <c r="Q9657" i="1"/>
  <c r="Q9656" i="1"/>
  <c r="Q9655" i="1"/>
  <c r="Q9654" i="1"/>
  <c r="Q9653" i="1"/>
  <c r="Q9652" i="1"/>
  <c r="Q9651" i="1"/>
  <c r="Q9650" i="1"/>
  <c r="Q9649" i="1"/>
  <c r="Q9648" i="1"/>
  <c r="Q9647" i="1"/>
  <c r="Q9646" i="1"/>
  <c r="Q9645" i="1"/>
  <c r="Q9644" i="1"/>
  <c r="Q9643" i="1"/>
  <c r="Q9642" i="1"/>
  <c r="Q9641" i="1"/>
  <c r="Q9640" i="1"/>
  <c r="Q9639" i="1"/>
  <c r="Q9638" i="1"/>
  <c r="Q9637" i="1"/>
  <c r="Q9636" i="1"/>
  <c r="Q9635" i="1"/>
  <c r="Q9634" i="1"/>
  <c r="Q9633" i="1"/>
  <c r="Q9632" i="1"/>
  <c r="Q9631" i="1"/>
  <c r="Q9630" i="1"/>
  <c r="Q9629" i="1"/>
  <c r="Q9628" i="1"/>
  <c r="Q9627" i="1"/>
  <c r="Q9626" i="1"/>
  <c r="Q9625" i="1"/>
  <c r="Q9624" i="1"/>
  <c r="Q9623" i="1"/>
  <c r="Q9622" i="1"/>
  <c r="Q9621" i="1"/>
  <c r="Q9620" i="1"/>
  <c r="Q9619" i="1"/>
  <c r="Q9618" i="1"/>
  <c r="Q9617" i="1"/>
  <c r="Q9616" i="1"/>
  <c r="Q9615" i="1"/>
  <c r="Q9614" i="1"/>
  <c r="Q9613" i="1"/>
  <c r="Q9612" i="1"/>
  <c r="Q9611" i="1"/>
  <c r="Q9610" i="1"/>
  <c r="Q9609" i="1"/>
  <c r="Q9608" i="1"/>
  <c r="Q9607" i="1"/>
  <c r="Q9606" i="1"/>
  <c r="Q9605" i="1"/>
  <c r="Q9604" i="1"/>
  <c r="Q9603" i="1"/>
  <c r="Q9602" i="1"/>
  <c r="Q9601" i="1"/>
  <c r="Q9600" i="1"/>
  <c r="Q9599" i="1"/>
  <c r="Q9598" i="1"/>
  <c r="Q9597" i="1"/>
  <c r="Q9596" i="1"/>
  <c r="Q9595" i="1"/>
  <c r="Q9594" i="1"/>
  <c r="Q9593" i="1"/>
  <c r="Q9592" i="1"/>
  <c r="Q9591" i="1"/>
  <c r="Q9590" i="1"/>
  <c r="Q9589" i="1"/>
  <c r="Q9588" i="1"/>
  <c r="Q9587" i="1"/>
  <c r="Q9586" i="1"/>
  <c r="Q9585" i="1"/>
  <c r="Q9584" i="1"/>
  <c r="Q9583" i="1"/>
  <c r="Q9582" i="1"/>
  <c r="Q9581" i="1"/>
  <c r="Q9580" i="1"/>
  <c r="Q9579" i="1"/>
  <c r="Q9578" i="1"/>
  <c r="Q9577" i="1"/>
  <c r="Q9576" i="1"/>
  <c r="Q9575" i="1"/>
  <c r="Q9574" i="1"/>
  <c r="Q9573" i="1"/>
  <c r="Q9572" i="1"/>
  <c r="Q9571" i="1"/>
  <c r="Q9570" i="1"/>
  <c r="Q9569" i="1"/>
  <c r="Q9568" i="1"/>
  <c r="Q9567" i="1"/>
  <c r="Q9566" i="1"/>
  <c r="Q9565" i="1"/>
  <c r="Q9564" i="1"/>
  <c r="Q9563" i="1"/>
  <c r="Q9562" i="1"/>
  <c r="Q9561" i="1"/>
  <c r="Q9560" i="1"/>
  <c r="Q9559" i="1"/>
  <c r="Q9558" i="1"/>
  <c r="Q9557" i="1"/>
  <c r="Q9556" i="1"/>
  <c r="Q9555" i="1"/>
  <c r="Q9554" i="1"/>
  <c r="Q9553" i="1"/>
  <c r="Q9552" i="1"/>
  <c r="Q9551" i="1"/>
  <c r="Q9550" i="1"/>
  <c r="Q9549" i="1"/>
  <c r="Q9548" i="1"/>
  <c r="Q9547" i="1"/>
  <c r="Q9546" i="1"/>
  <c r="Q9545" i="1"/>
  <c r="Q9544" i="1"/>
  <c r="Q9543" i="1"/>
  <c r="Q9542" i="1"/>
  <c r="Q9541" i="1"/>
  <c r="Q9540" i="1"/>
  <c r="Q9539" i="1"/>
  <c r="Q9538" i="1"/>
  <c r="Q9537" i="1"/>
  <c r="Q9536" i="1"/>
  <c r="Q9535" i="1"/>
  <c r="Q9534" i="1"/>
  <c r="Q9533" i="1"/>
  <c r="Q9532" i="1"/>
  <c r="Q9531" i="1"/>
  <c r="Q9530" i="1"/>
  <c r="Q9529" i="1"/>
  <c r="Q9528" i="1"/>
  <c r="Q9527" i="1"/>
  <c r="Q9526" i="1"/>
  <c r="Q9525" i="1"/>
  <c r="Q9524" i="1"/>
  <c r="Q9523" i="1"/>
  <c r="Q9522" i="1"/>
  <c r="Q9521" i="1"/>
  <c r="Q9520" i="1"/>
  <c r="Q9519" i="1"/>
  <c r="Q9518" i="1"/>
  <c r="Q9517" i="1"/>
  <c r="Q9516" i="1"/>
  <c r="Q9515" i="1"/>
  <c r="Q9514" i="1"/>
  <c r="Q9513" i="1"/>
  <c r="Q9512" i="1"/>
  <c r="Q9511" i="1"/>
  <c r="Q9510" i="1"/>
  <c r="Q9509" i="1"/>
  <c r="Q9508" i="1"/>
  <c r="Q9507" i="1"/>
  <c r="Q9506" i="1"/>
  <c r="Q9505" i="1"/>
  <c r="Q9504" i="1"/>
  <c r="Q9503" i="1"/>
  <c r="Q9502" i="1"/>
  <c r="Q9501" i="1"/>
  <c r="Q9500" i="1"/>
  <c r="Q9499" i="1"/>
  <c r="Q9498" i="1"/>
  <c r="Q9497" i="1"/>
  <c r="Q9496" i="1"/>
  <c r="Q9495" i="1"/>
  <c r="Q9494" i="1"/>
  <c r="Q9493" i="1"/>
  <c r="Q9492" i="1"/>
  <c r="Q9491" i="1"/>
  <c r="Q9490" i="1"/>
  <c r="Q9489" i="1"/>
  <c r="Q9488" i="1"/>
  <c r="Q9487" i="1"/>
  <c r="Q9486" i="1"/>
  <c r="Q9485" i="1"/>
  <c r="Q9484" i="1"/>
  <c r="Q9483" i="1"/>
  <c r="Q9482" i="1"/>
  <c r="Q9481" i="1"/>
  <c r="Q9480" i="1"/>
  <c r="Q9479" i="1"/>
  <c r="Q9478" i="1"/>
  <c r="Q9477" i="1"/>
  <c r="Q9476" i="1"/>
  <c r="Q9475" i="1"/>
  <c r="Q9474" i="1"/>
  <c r="Q9473" i="1"/>
  <c r="Q9472" i="1"/>
  <c r="Q9471" i="1"/>
  <c r="Q9470" i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Q9457" i="1"/>
  <c r="Q9456" i="1"/>
  <c r="Q9455" i="1"/>
  <c r="Q9454" i="1"/>
  <c r="Q9453" i="1"/>
  <c r="Q9452" i="1"/>
  <c r="Q9451" i="1"/>
  <c r="Q9450" i="1"/>
  <c r="Q9449" i="1"/>
  <c r="Q9448" i="1"/>
  <c r="Q9447" i="1"/>
  <c r="Q9446" i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Q9433" i="1"/>
  <c r="Q9432" i="1"/>
  <c r="Q9431" i="1"/>
  <c r="Q9430" i="1"/>
  <c r="Q9429" i="1"/>
  <c r="Q9428" i="1"/>
  <c r="Q9427" i="1"/>
  <c r="Q9426" i="1"/>
  <c r="Q9425" i="1"/>
  <c r="Q9424" i="1"/>
  <c r="Q9423" i="1"/>
  <c r="Q9422" i="1"/>
  <c r="Q9421" i="1"/>
  <c r="Q9420" i="1"/>
  <c r="Q9419" i="1"/>
  <c r="Q9418" i="1"/>
  <c r="Q9417" i="1"/>
  <c r="Q9416" i="1"/>
  <c r="Q9415" i="1"/>
  <c r="Q9414" i="1"/>
  <c r="Q9413" i="1"/>
  <c r="Q9412" i="1"/>
  <c r="Q9411" i="1"/>
  <c r="Q9410" i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Q9385" i="1"/>
  <c r="Q9384" i="1"/>
  <c r="Q9383" i="1"/>
  <c r="Q9382" i="1"/>
  <c r="Q9381" i="1"/>
  <c r="Q9380" i="1"/>
  <c r="Q9379" i="1"/>
  <c r="Q9378" i="1"/>
  <c r="Q9377" i="1"/>
  <c r="Q9376" i="1"/>
  <c r="Q9375" i="1"/>
  <c r="Q9374" i="1"/>
  <c r="Q9373" i="1"/>
  <c r="Q9372" i="1"/>
  <c r="Q9371" i="1"/>
  <c r="Q9370" i="1"/>
  <c r="Q9369" i="1"/>
  <c r="Q9368" i="1"/>
  <c r="Q9367" i="1"/>
  <c r="Q9366" i="1"/>
  <c r="Q9365" i="1"/>
  <c r="Q9364" i="1"/>
  <c r="Q9363" i="1"/>
  <c r="Q9362" i="1"/>
  <c r="Q9361" i="1"/>
  <c r="Q9360" i="1"/>
  <c r="Q9359" i="1"/>
  <c r="Q9358" i="1"/>
  <c r="Q9357" i="1"/>
  <c r="Q9356" i="1"/>
  <c r="Q9355" i="1"/>
  <c r="Q9354" i="1"/>
  <c r="Q9353" i="1"/>
  <c r="Q9352" i="1"/>
  <c r="Q9351" i="1"/>
  <c r="Q9350" i="1"/>
  <c r="Q9349" i="1"/>
  <c r="Q9348" i="1"/>
  <c r="Q9347" i="1"/>
  <c r="Q9346" i="1"/>
  <c r="Q9345" i="1"/>
  <c r="Q9344" i="1"/>
  <c r="Q9343" i="1"/>
  <c r="Q9342" i="1"/>
  <c r="Q9341" i="1"/>
  <c r="Q9340" i="1"/>
  <c r="Q9339" i="1"/>
  <c r="Q9338" i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Q9313" i="1"/>
  <c r="Q9312" i="1"/>
  <c r="Q9311" i="1"/>
  <c r="Q9310" i="1"/>
  <c r="Q9309" i="1"/>
  <c r="Q9308" i="1"/>
  <c r="Q9307" i="1"/>
  <c r="Q9306" i="1"/>
  <c r="Q9305" i="1"/>
  <c r="Q9304" i="1"/>
  <c r="Q9303" i="1"/>
  <c r="Q9302" i="1"/>
  <c r="Q9301" i="1"/>
  <c r="Q9300" i="1"/>
  <c r="Q9299" i="1"/>
  <c r="Q9298" i="1"/>
  <c r="Q9297" i="1"/>
  <c r="Q9296" i="1"/>
  <c r="Q9295" i="1"/>
  <c r="Q9294" i="1"/>
  <c r="Q9293" i="1"/>
  <c r="Q9292" i="1"/>
  <c r="Q9291" i="1"/>
  <c r="Q9290" i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Q9265" i="1"/>
  <c r="Q9264" i="1"/>
  <c r="Q9263" i="1"/>
  <c r="Q9262" i="1"/>
  <c r="Q9261" i="1"/>
  <c r="Q9260" i="1"/>
  <c r="Q9259" i="1"/>
  <c r="Q9258" i="1"/>
  <c r="Q9257" i="1"/>
  <c r="Q9256" i="1"/>
  <c r="Q9255" i="1"/>
  <c r="Q9254" i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Q9205" i="1"/>
  <c r="Q9204" i="1"/>
  <c r="Q9203" i="1"/>
  <c r="Q9202" i="1"/>
  <c r="Q9201" i="1"/>
  <c r="Q9200" i="1"/>
  <c r="Q9199" i="1"/>
  <c r="Q9198" i="1"/>
  <c r="Q9197" i="1"/>
  <c r="Q9196" i="1"/>
  <c r="Q9195" i="1"/>
  <c r="Q9194" i="1"/>
  <c r="Q9193" i="1"/>
  <c r="Q9192" i="1"/>
  <c r="Q9191" i="1"/>
  <c r="Q9190" i="1"/>
  <c r="Q9189" i="1"/>
  <c r="Q9188" i="1"/>
  <c r="Q9187" i="1"/>
  <c r="Q9186" i="1"/>
  <c r="Q9185" i="1"/>
  <c r="Q9184" i="1"/>
  <c r="Q9183" i="1"/>
  <c r="Q9182" i="1"/>
  <c r="Q9181" i="1"/>
  <c r="Q9180" i="1"/>
  <c r="Q9179" i="1"/>
  <c r="Q9178" i="1"/>
  <c r="Q9177" i="1"/>
  <c r="Q9176" i="1"/>
  <c r="Q9175" i="1"/>
  <c r="Q9174" i="1"/>
  <c r="Q9173" i="1"/>
  <c r="Q9172" i="1"/>
  <c r="Q9171" i="1"/>
  <c r="Q9170" i="1"/>
  <c r="Q9169" i="1"/>
  <c r="Q9168" i="1"/>
  <c r="Q9167" i="1"/>
  <c r="Q9166" i="1"/>
  <c r="Q9165" i="1"/>
  <c r="Q9164" i="1"/>
  <c r="Q9163" i="1"/>
  <c r="Q9162" i="1"/>
  <c r="Q9161" i="1"/>
  <c r="Q9160" i="1"/>
  <c r="Q9159" i="1"/>
  <c r="Q9158" i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Q9121" i="1"/>
  <c r="Q9120" i="1"/>
  <c r="Q9119" i="1"/>
  <c r="Q9118" i="1"/>
  <c r="Q9117" i="1"/>
  <c r="Q9116" i="1"/>
  <c r="Q9115" i="1"/>
  <c r="Q9114" i="1"/>
  <c r="Q9113" i="1"/>
  <c r="Q9112" i="1"/>
  <c r="Q9111" i="1"/>
  <c r="Q9110" i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Q9097" i="1"/>
  <c r="Q9096" i="1"/>
  <c r="Q9095" i="1"/>
  <c r="Q9094" i="1"/>
  <c r="Q9093" i="1"/>
  <c r="Q9092" i="1"/>
  <c r="Q9091" i="1"/>
  <c r="Q9090" i="1"/>
  <c r="Q9089" i="1"/>
  <c r="Q9088" i="1"/>
  <c r="Q9087" i="1"/>
  <c r="Q9086" i="1"/>
  <c r="Q9085" i="1"/>
  <c r="Q9084" i="1"/>
  <c r="Q9083" i="1"/>
  <c r="Q9082" i="1"/>
  <c r="Q9081" i="1"/>
  <c r="Q9080" i="1"/>
  <c r="Q9079" i="1"/>
  <c r="Q9078" i="1"/>
  <c r="Q9077" i="1"/>
  <c r="Q9076" i="1"/>
  <c r="Q9075" i="1"/>
  <c r="Q9074" i="1"/>
  <c r="Q9073" i="1"/>
  <c r="Q9072" i="1"/>
  <c r="Q9071" i="1"/>
  <c r="Q9070" i="1"/>
  <c r="Q9069" i="1"/>
  <c r="Q9068" i="1"/>
  <c r="Q9067" i="1"/>
  <c r="Q9066" i="1"/>
  <c r="Q9065" i="1"/>
  <c r="Q9064" i="1"/>
  <c r="Q9063" i="1"/>
  <c r="Q9062" i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Q9037" i="1"/>
  <c r="Q9036" i="1"/>
  <c r="Q9035" i="1"/>
  <c r="Q9034" i="1"/>
  <c r="Q9033" i="1"/>
  <c r="Q9032" i="1"/>
  <c r="Q9031" i="1"/>
  <c r="Q9030" i="1"/>
  <c r="Q9029" i="1"/>
  <c r="Q9028" i="1"/>
  <c r="Q9027" i="1"/>
  <c r="Q9026" i="1"/>
  <c r="Q9025" i="1"/>
  <c r="Q9024" i="1"/>
  <c r="Q9023" i="1"/>
  <c r="Q9022" i="1"/>
  <c r="Q9021" i="1"/>
  <c r="Q9020" i="1"/>
  <c r="Q9019" i="1"/>
  <c r="Q9018" i="1"/>
  <c r="Q9017" i="1"/>
  <c r="Q9016" i="1"/>
  <c r="Q9015" i="1"/>
  <c r="Q9014" i="1"/>
  <c r="Q9013" i="1"/>
  <c r="Q9012" i="1"/>
  <c r="Q9011" i="1"/>
  <c r="Q9010" i="1"/>
  <c r="Q9009" i="1"/>
  <c r="Q9008" i="1"/>
  <c r="Q9007" i="1"/>
  <c r="Q9006" i="1"/>
  <c r="Q9005" i="1"/>
  <c r="Q9004" i="1"/>
  <c r="Q9003" i="1"/>
  <c r="Q9002" i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Q8977" i="1"/>
  <c r="Q8976" i="1"/>
  <c r="Q8975" i="1"/>
  <c r="Q8974" i="1"/>
  <c r="Q8973" i="1"/>
  <c r="Q8972" i="1"/>
  <c r="Q8971" i="1"/>
  <c r="Q8970" i="1"/>
  <c r="Q8969" i="1"/>
  <c r="Q8968" i="1"/>
  <c r="Q8967" i="1"/>
  <c r="Q8966" i="1"/>
  <c r="Q8965" i="1"/>
  <c r="Q8964" i="1"/>
  <c r="Q8963" i="1"/>
  <c r="Q8962" i="1"/>
  <c r="Q8961" i="1"/>
  <c r="Q8960" i="1"/>
  <c r="Q8959" i="1"/>
  <c r="Q8958" i="1"/>
  <c r="Q8957" i="1"/>
  <c r="Q8956" i="1"/>
  <c r="Q8955" i="1"/>
  <c r="Q8954" i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Q8941" i="1"/>
  <c r="Q8940" i="1"/>
  <c r="Q8939" i="1"/>
  <c r="Q8938" i="1"/>
  <c r="Q8937" i="1"/>
  <c r="Q8936" i="1"/>
  <c r="Q8935" i="1"/>
  <c r="Q8934" i="1"/>
  <c r="Q8933" i="1"/>
  <c r="Q8932" i="1"/>
  <c r="Q8931" i="1"/>
  <c r="Q8930" i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Q8917" i="1"/>
  <c r="Q8916" i="1"/>
  <c r="Q8915" i="1"/>
  <c r="Q8914" i="1"/>
  <c r="Q8913" i="1"/>
  <c r="Q8912" i="1"/>
  <c r="Q8911" i="1"/>
  <c r="Q8910" i="1"/>
  <c r="Q8909" i="1"/>
  <c r="Q8908" i="1"/>
  <c r="Q8907" i="1"/>
  <c r="Q8906" i="1"/>
  <c r="Q8905" i="1"/>
  <c r="Q8904" i="1"/>
  <c r="Q8903" i="1"/>
  <c r="Q8902" i="1"/>
  <c r="Q8901" i="1"/>
  <c r="Q8900" i="1"/>
  <c r="Q8899" i="1"/>
  <c r="Q8898" i="1"/>
  <c r="Q8897" i="1"/>
  <c r="Q8896" i="1"/>
  <c r="Q8895" i="1"/>
  <c r="Q8894" i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Q8833" i="1"/>
  <c r="Q8832" i="1"/>
  <c r="Q8831" i="1"/>
  <c r="Q8830" i="1"/>
  <c r="Q8829" i="1"/>
  <c r="Q8828" i="1"/>
  <c r="Q8827" i="1"/>
  <c r="Q8826" i="1"/>
  <c r="Q8825" i="1"/>
  <c r="Q8824" i="1"/>
  <c r="Q8823" i="1"/>
  <c r="Q8822" i="1"/>
  <c r="Q8821" i="1"/>
  <c r="Q8820" i="1"/>
  <c r="Q8819" i="1"/>
  <c r="Q8818" i="1"/>
  <c r="Q8817" i="1"/>
  <c r="Q8816" i="1"/>
  <c r="Q8815" i="1"/>
  <c r="Q8814" i="1"/>
  <c r="Q8813" i="1"/>
  <c r="Q8812" i="1"/>
  <c r="Q8811" i="1"/>
  <c r="Q8810" i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Q8797" i="1"/>
  <c r="Q8796" i="1"/>
  <c r="Q8795" i="1"/>
  <c r="Q8794" i="1"/>
  <c r="Q8793" i="1"/>
  <c r="Q8792" i="1"/>
  <c r="Q8791" i="1"/>
  <c r="Q8790" i="1"/>
  <c r="Q8789" i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3" i="1"/>
  <c r="P12001" i="1"/>
  <c r="P12000" i="1"/>
  <c r="P11999" i="1"/>
  <c r="P11998" i="1"/>
  <c r="P11997" i="1"/>
  <c r="P11996" i="1"/>
  <c r="P11995" i="1"/>
  <c r="P11994" i="1"/>
  <c r="P11993" i="1"/>
  <c r="P11992" i="1"/>
  <c r="P11991" i="1"/>
  <c r="P11990" i="1"/>
  <c r="P11989" i="1"/>
  <c r="P11988" i="1"/>
  <c r="P11987" i="1"/>
  <c r="P11986" i="1"/>
  <c r="P11985" i="1"/>
  <c r="P11984" i="1"/>
  <c r="P11983" i="1"/>
  <c r="P11982" i="1"/>
  <c r="P11981" i="1"/>
  <c r="P11980" i="1"/>
  <c r="P11979" i="1"/>
  <c r="P11978" i="1"/>
  <c r="P11977" i="1"/>
  <c r="P11976" i="1"/>
  <c r="P11975" i="1"/>
  <c r="P11974" i="1"/>
  <c r="P11973" i="1"/>
  <c r="P11972" i="1"/>
  <c r="P11971" i="1"/>
  <c r="P11970" i="1"/>
  <c r="P11969" i="1"/>
  <c r="P11968" i="1"/>
  <c r="P11967" i="1"/>
  <c r="P11966" i="1"/>
  <c r="P11965" i="1"/>
  <c r="P11964" i="1"/>
  <c r="P11963" i="1"/>
  <c r="P11962" i="1"/>
  <c r="P11961" i="1"/>
  <c r="P11960" i="1"/>
  <c r="P11959" i="1"/>
  <c r="P11958" i="1"/>
  <c r="P11957" i="1"/>
  <c r="P11956" i="1"/>
  <c r="P11955" i="1"/>
  <c r="P11954" i="1"/>
  <c r="P11953" i="1"/>
  <c r="P11952" i="1"/>
  <c r="P11951" i="1"/>
  <c r="P11950" i="1"/>
  <c r="P11949" i="1"/>
  <c r="P11948" i="1"/>
  <c r="P11947" i="1"/>
  <c r="P11946" i="1"/>
  <c r="P11945" i="1"/>
  <c r="P11944" i="1"/>
  <c r="P11943" i="1"/>
  <c r="P11942" i="1"/>
  <c r="P11941" i="1"/>
  <c r="P11940" i="1"/>
  <c r="P11939" i="1"/>
  <c r="P11938" i="1"/>
  <c r="P11937" i="1"/>
  <c r="P11936" i="1"/>
  <c r="P11935" i="1"/>
  <c r="P11934" i="1"/>
  <c r="P11933" i="1"/>
  <c r="P11932" i="1"/>
  <c r="P11931" i="1"/>
  <c r="P11930" i="1"/>
  <c r="P11929" i="1"/>
  <c r="P11928" i="1"/>
  <c r="P11927" i="1"/>
  <c r="P11926" i="1"/>
  <c r="P11925" i="1"/>
  <c r="P11924" i="1"/>
  <c r="P11923" i="1"/>
  <c r="P11922" i="1"/>
  <c r="P11921" i="1"/>
  <c r="P11920" i="1"/>
  <c r="P11919" i="1"/>
  <c r="P11918" i="1"/>
  <c r="P11917" i="1"/>
  <c r="P11916" i="1"/>
  <c r="P11915" i="1"/>
  <c r="P11914" i="1"/>
  <c r="P11913" i="1"/>
  <c r="P11912" i="1"/>
  <c r="P11911" i="1"/>
  <c r="P11910" i="1"/>
  <c r="P11909" i="1"/>
  <c r="P11908" i="1"/>
  <c r="P11907" i="1"/>
  <c r="P11906" i="1"/>
  <c r="P11905" i="1"/>
  <c r="P11904" i="1"/>
  <c r="P11903" i="1"/>
  <c r="P11902" i="1"/>
  <c r="P11901" i="1"/>
  <c r="P11900" i="1"/>
  <c r="P11899" i="1"/>
  <c r="P11898" i="1"/>
  <c r="P11897" i="1"/>
  <c r="P11896" i="1"/>
  <c r="P11895" i="1"/>
  <c r="P11894" i="1"/>
  <c r="P11893" i="1"/>
  <c r="P11892" i="1"/>
  <c r="P11891" i="1"/>
  <c r="P11890" i="1"/>
  <c r="P11889" i="1"/>
  <c r="P11888" i="1"/>
  <c r="P11887" i="1"/>
  <c r="P11886" i="1"/>
  <c r="P11885" i="1"/>
  <c r="P11884" i="1"/>
  <c r="P11883" i="1"/>
  <c r="P11882" i="1"/>
  <c r="P11881" i="1"/>
  <c r="P11880" i="1"/>
  <c r="P11879" i="1"/>
  <c r="P11878" i="1"/>
  <c r="P11877" i="1"/>
  <c r="P11876" i="1"/>
  <c r="P11875" i="1"/>
  <c r="P11874" i="1"/>
  <c r="P11873" i="1"/>
  <c r="P11872" i="1"/>
  <c r="P11871" i="1"/>
  <c r="P11870" i="1"/>
  <c r="P11869" i="1"/>
  <c r="P11868" i="1"/>
  <c r="P11867" i="1"/>
  <c r="P11866" i="1"/>
  <c r="P11865" i="1"/>
  <c r="P11864" i="1"/>
  <c r="P11863" i="1"/>
  <c r="P11862" i="1"/>
  <c r="P11861" i="1"/>
  <c r="P11860" i="1"/>
  <c r="P11859" i="1"/>
  <c r="P11858" i="1"/>
  <c r="P11857" i="1"/>
  <c r="P11856" i="1"/>
  <c r="P11855" i="1"/>
  <c r="P11854" i="1"/>
  <c r="P11853" i="1"/>
  <c r="P11852" i="1"/>
  <c r="P11851" i="1"/>
  <c r="P11850" i="1"/>
  <c r="P11849" i="1"/>
  <c r="P11848" i="1"/>
  <c r="P11847" i="1"/>
  <c r="P11846" i="1"/>
  <c r="P11845" i="1"/>
  <c r="P11844" i="1"/>
  <c r="P11843" i="1"/>
  <c r="P11842" i="1"/>
  <c r="P11841" i="1"/>
  <c r="P11840" i="1"/>
  <c r="P11839" i="1"/>
  <c r="P11838" i="1"/>
  <c r="P11837" i="1"/>
  <c r="P11836" i="1"/>
  <c r="P11835" i="1"/>
  <c r="P11834" i="1"/>
  <c r="P11833" i="1"/>
  <c r="P11832" i="1"/>
  <c r="P11831" i="1"/>
  <c r="P11830" i="1"/>
  <c r="P11829" i="1"/>
  <c r="P11828" i="1"/>
  <c r="P11827" i="1"/>
  <c r="P11826" i="1"/>
  <c r="P11825" i="1"/>
  <c r="P11824" i="1"/>
  <c r="P11823" i="1"/>
  <c r="P11822" i="1"/>
  <c r="P11821" i="1"/>
  <c r="P11820" i="1"/>
  <c r="P11819" i="1"/>
  <c r="P11818" i="1"/>
  <c r="P11817" i="1"/>
  <c r="P11816" i="1"/>
  <c r="P11815" i="1"/>
  <c r="P11814" i="1"/>
  <c r="P11813" i="1"/>
  <c r="P11812" i="1"/>
  <c r="P11811" i="1"/>
  <c r="P11810" i="1"/>
  <c r="P11809" i="1"/>
  <c r="P11808" i="1"/>
  <c r="P11807" i="1"/>
  <c r="P11806" i="1"/>
  <c r="P11805" i="1"/>
  <c r="P11804" i="1"/>
  <c r="P11803" i="1"/>
  <c r="P11802" i="1"/>
  <c r="P11801" i="1"/>
  <c r="P11800" i="1"/>
  <c r="P11799" i="1"/>
  <c r="P11798" i="1"/>
  <c r="P11797" i="1"/>
  <c r="P11796" i="1"/>
  <c r="P11795" i="1"/>
  <c r="P11794" i="1"/>
  <c r="P11793" i="1"/>
  <c r="P11792" i="1"/>
  <c r="P11791" i="1"/>
  <c r="P11790" i="1"/>
  <c r="P11789" i="1"/>
  <c r="P11788" i="1"/>
  <c r="P11787" i="1"/>
  <c r="P11786" i="1"/>
  <c r="P11785" i="1"/>
  <c r="P11784" i="1"/>
  <c r="P11783" i="1"/>
  <c r="P11782" i="1"/>
  <c r="P11781" i="1"/>
  <c r="P11780" i="1"/>
  <c r="P11779" i="1"/>
  <c r="P11778" i="1"/>
  <c r="P11777" i="1"/>
  <c r="P11776" i="1"/>
  <c r="P11775" i="1"/>
  <c r="P11774" i="1"/>
  <c r="P11773" i="1"/>
  <c r="P11772" i="1"/>
  <c r="P11771" i="1"/>
  <c r="P11770" i="1"/>
  <c r="P11769" i="1"/>
  <c r="P11768" i="1"/>
  <c r="P11767" i="1"/>
  <c r="P11766" i="1"/>
  <c r="P11765" i="1"/>
  <c r="P11764" i="1"/>
  <c r="P11763" i="1"/>
  <c r="P11762" i="1"/>
  <c r="P11761" i="1"/>
  <c r="P11760" i="1"/>
  <c r="P11759" i="1"/>
  <c r="P11758" i="1"/>
  <c r="P11757" i="1"/>
  <c r="P11756" i="1"/>
  <c r="P11755" i="1"/>
  <c r="P11754" i="1"/>
  <c r="P11753" i="1"/>
  <c r="P11752" i="1"/>
  <c r="P11751" i="1"/>
  <c r="P11750" i="1"/>
  <c r="P11749" i="1"/>
  <c r="P11748" i="1"/>
  <c r="P11747" i="1"/>
  <c r="P11746" i="1"/>
  <c r="P11745" i="1"/>
  <c r="P11744" i="1"/>
  <c r="P11743" i="1"/>
  <c r="P11742" i="1"/>
  <c r="P11741" i="1"/>
  <c r="P11740" i="1"/>
  <c r="P11739" i="1"/>
  <c r="P11738" i="1"/>
  <c r="P11737" i="1"/>
  <c r="P11736" i="1"/>
  <c r="P11735" i="1"/>
  <c r="P11734" i="1"/>
  <c r="P11733" i="1"/>
  <c r="P11732" i="1"/>
  <c r="P11731" i="1"/>
  <c r="P11730" i="1"/>
  <c r="P11729" i="1"/>
  <c r="P11728" i="1"/>
  <c r="P11727" i="1"/>
  <c r="P11726" i="1"/>
  <c r="P11725" i="1"/>
  <c r="P11724" i="1"/>
  <c r="P11723" i="1"/>
  <c r="P11722" i="1"/>
  <c r="P11721" i="1"/>
  <c r="P11720" i="1"/>
  <c r="P11719" i="1"/>
  <c r="P11718" i="1"/>
  <c r="P11717" i="1"/>
  <c r="P11716" i="1"/>
  <c r="P11715" i="1"/>
  <c r="P11714" i="1"/>
  <c r="P11713" i="1"/>
  <c r="P11712" i="1"/>
  <c r="P11711" i="1"/>
  <c r="P11710" i="1"/>
  <c r="P11709" i="1"/>
  <c r="P11708" i="1"/>
  <c r="P11707" i="1"/>
  <c r="P11706" i="1"/>
  <c r="P11705" i="1"/>
  <c r="P11704" i="1"/>
  <c r="P11703" i="1"/>
  <c r="P11702" i="1"/>
  <c r="P11701" i="1"/>
  <c r="P11700" i="1"/>
  <c r="P11699" i="1"/>
  <c r="P11698" i="1"/>
  <c r="P11697" i="1"/>
  <c r="P11696" i="1"/>
  <c r="P11695" i="1"/>
  <c r="P11694" i="1"/>
  <c r="P11693" i="1"/>
  <c r="P11692" i="1"/>
  <c r="P11691" i="1"/>
  <c r="P11690" i="1"/>
  <c r="P11689" i="1"/>
  <c r="P11688" i="1"/>
  <c r="P11687" i="1"/>
  <c r="P11686" i="1"/>
  <c r="P11685" i="1"/>
  <c r="P11684" i="1"/>
  <c r="P11683" i="1"/>
  <c r="P11682" i="1"/>
  <c r="P11681" i="1"/>
  <c r="P11680" i="1"/>
  <c r="P11679" i="1"/>
  <c r="P11678" i="1"/>
  <c r="P11677" i="1"/>
  <c r="P11676" i="1"/>
  <c r="P11675" i="1"/>
  <c r="P11674" i="1"/>
  <c r="P11673" i="1"/>
  <c r="P11672" i="1"/>
  <c r="P11671" i="1"/>
  <c r="P11670" i="1"/>
  <c r="P11669" i="1"/>
  <c r="P11668" i="1"/>
  <c r="P11667" i="1"/>
  <c r="P11666" i="1"/>
  <c r="P11665" i="1"/>
  <c r="P11664" i="1"/>
  <c r="P11663" i="1"/>
  <c r="P11662" i="1"/>
  <c r="P11661" i="1"/>
  <c r="P11660" i="1"/>
  <c r="P11659" i="1"/>
  <c r="P11658" i="1"/>
  <c r="P11657" i="1"/>
  <c r="P11656" i="1"/>
  <c r="P11655" i="1"/>
  <c r="P11654" i="1"/>
  <c r="P11653" i="1"/>
  <c r="P11652" i="1"/>
  <c r="P11651" i="1"/>
  <c r="P11650" i="1"/>
  <c r="P11649" i="1"/>
  <c r="P11648" i="1"/>
  <c r="P11647" i="1"/>
  <c r="P11646" i="1"/>
  <c r="P11645" i="1"/>
  <c r="P11644" i="1"/>
  <c r="P11643" i="1"/>
  <c r="P11642" i="1"/>
  <c r="P11641" i="1"/>
  <c r="P11640" i="1"/>
  <c r="P11639" i="1"/>
  <c r="P11638" i="1"/>
  <c r="P11637" i="1"/>
  <c r="P11636" i="1"/>
  <c r="P11635" i="1"/>
  <c r="P11634" i="1"/>
  <c r="P11633" i="1"/>
  <c r="P11632" i="1"/>
  <c r="P11631" i="1"/>
  <c r="P11630" i="1"/>
  <c r="P11629" i="1"/>
  <c r="P11628" i="1"/>
  <c r="P11627" i="1"/>
  <c r="P11626" i="1"/>
  <c r="P11625" i="1"/>
  <c r="P11624" i="1"/>
  <c r="P11623" i="1"/>
  <c r="P11622" i="1"/>
  <c r="P11621" i="1"/>
  <c r="P11620" i="1"/>
  <c r="P11619" i="1"/>
  <c r="P11618" i="1"/>
  <c r="P11617" i="1"/>
  <c r="P11616" i="1"/>
  <c r="P11615" i="1"/>
  <c r="P11614" i="1"/>
  <c r="P11613" i="1"/>
  <c r="P11612" i="1"/>
  <c r="P11611" i="1"/>
  <c r="P11610" i="1"/>
  <c r="P11609" i="1"/>
  <c r="P11608" i="1"/>
  <c r="P11607" i="1"/>
  <c r="P11606" i="1"/>
  <c r="P11605" i="1"/>
  <c r="P11604" i="1"/>
  <c r="P11603" i="1"/>
  <c r="P11602" i="1"/>
  <c r="P11601" i="1"/>
  <c r="P11600" i="1"/>
  <c r="P11599" i="1"/>
  <c r="P11598" i="1"/>
  <c r="P11597" i="1"/>
  <c r="P11596" i="1"/>
  <c r="P11595" i="1"/>
  <c r="P11594" i="1"/>
  <c r="P11593" i="1"/>
  <c r="P11592" i="1"/>
  <c r="P11591" i="1"/>
  <c r="P11590" i="1"/>
  <c r="P11589" i="1"/>
  <c r="P11588" i="1"/>
  <c r="P11587" i="1"/>
  <c r="P11586" i="1"/>
  <c r="P11585" i="1"/>
  <c r="P11584" i="1"/>
  <c r="P11583" i="1"/>
  <c r="P11582" i="1"/>
  <c r="P11581" i="1"/>
  <c r="P11580" i="1"/>
  <c r="P11579" i="1"/>
  <c r="P11578" i="1"/>
  <c r="P11577" i="1"/>
  <c r="P11576" i="1"/>
  <c r="P11575" i="1"/>
  <c r="P11574" i="1"/>
  <c r="P11573" i="1"/>
  <c r="P11572" i="1"/>
  <c r="P11571" i="1"/>
  <c r="P11570" i="1"/>
  <c r="P11569" i="1"/>
  <c r="P11568" i="1"/>
  <c r="P11567" i="1"/>
  <c r="P11566" i="1"/>
  <c r="P11565" i="1"/>
  <c r="P11564" i="1"/>
  <c r="P11563" i="1"/>
  <c r="P11562" i="1"/>
  <c r="P11561" i="1"/>
  <c r="P11560" i="1"/>
  <c r="P11559" i="1"/>
  <c r="P11558" i="1"/>
  <c r="P11557" i="1"/>
  <c r="P11556" i="1"/>
  <c r="P11555" i="1"/>
  <c r="P11554" i="1"/>
  <c r="P11553" i="1"/>
  <c r="P11552" i="1"/>
  <c r="P11551" i="1"/>
  <c r="P11550" i="1"/>
  <c r="P11549" i="1"/>
  <c r="P11548" i="1"/>
  <c r="P11547" i="1"/>
  <c r="P11546" i="1"/>
  <c r="P11545" i="1"/>
  <c r="P11544" i="1"/>
  <c r="P11543" i="1"/>
  <c r="P11542" i="1"/>
  <c r="P11541" i="1"/>
  <c r="P11540" i="1"/>
  <c r="P11539" i="1"/>
  <c r="P11538" i="1"/>
  <c r="P11537" i="1"/>
  <c r="P11536" i="1"/>
  <c r="P11535" i="1"/>
  <c r="P11534" i="1"/>
  <c r="P11533" i="1"/>
  <c r="P11532" i="1"/>
  <c r="P11531" i="1"/>
  <c r="P11530" i="1"/>
  <c r="P11529" i="1"/>
  <c r="P11528" i="1"/>
  <c r="P11527" i="1"/>
  <c r="P11526" i="1"/>
  <c r="P11525" i="1"/>
  <c r="P11524" i="1"/>
  <c r="P11523" i="1"/>
  <c r="P11522" i="1"/>
  <c r="P11521" i="1"/>
  <c r="P11520" i="1"/>
  <c r="P11519" i="1"/>
  <c r="P11518" i="1"/>
  <c r="P11517" i="1"/>
  <c r="P11516" i="1"/>
  <c r="P11515" i="1"/>
  <c r="P11514" i="1"/>
  <c r="P11513" i="1"/>
  <c r="P11512" i="1"/>
  <c r="P11511" i="1"/>
  <c r="P11510" i="1"/>
  <c r="P11509" i="1"/>
  <c r="P11508" i="1"/>
  <c r="P11507" i="1"/>
  <c r="P11506" i="1"/>
  <c r="P11505" i="1"/>
  <c r="P11504" i="1"/>
  <c r="P11503" i="1"/>
  <c r="P11502" i="1"/>
  <c r="P11501" i="1"/>
  <c r="P11500" i="1"/>
  <c r="P11499" i="1"/>
  <c r="P11498" i="1"/>
  <c r="P11497" i="1"/>
  <c r="P11496" i="1"/>
  <c r="P11495" i="1"/>
  <c r="P11494" i="1"/>
  <c r="P11493" i="1"/>
  <c r="P11492" i="1"/>
  <c r="P11491" i="1"/>
  <c r="P11490" i="1"/>
  <c r="P11489" i="1"/>
  <c r="P11488" i="1"/>
  <c r="P11487" i="1"/>
  <c r="P11486" i="1"/>
  <c r="P11485" i="1"/>
  <c r="P11484" i="1"/>
  <c r="P11483" i="1"/>
  <c r="P11482" i="1"/>
  <c r="P11481" i="1"/>
  <c r="P11480" i="1"/>
  <c r="P11479" i="1"/>
  <c r="P11478" i="1"/>
  <c r="P11477" i="1"/>
  <c r="P11476" i="1"/>
  <c r="P11475" i="1"/>
  <c r="P11474" i="1"/>
  <c r="P11473" i="1"/>
  <c r="P11472" i="1"/>
  <c r="P11471" i="1"/>
  <c r="P11470" i="1"/>
  <c r="P11469" i="1"/>
  <c r="P11468" i="1"/>
  <c r="P11467" i="1"/>
  <c r="P11466" i="1"/>
  <c r="P11465" i="1"/>
  <c r="P11464" i="1"/>
  <c r="P11463" i="1"/>
  <c r="P11462" i="1"/>
  <c r="P11461" i="1"/>
  <c r="P11460" i="1"/>
  <c r="P11459" i="1"/>
  <c r="P11458" i="1"/>
  <c r="P11457" i="1"/>
  <c r="P11456" i="1"/>
  <c r="P11455" i="1"/>
  <c r="P11454" i="1"/>
  <c r="P11453" i="1"/>
  <c r="P11452" i="1"/>
  <c r="P11451" i="1"/>
  <c r="P11450" i="1"/>
  <c r="P11449" i="1"/>
  <c r="P11448" i="1"/>
  <c r="P11447" i="1"/>
  <c r="P11446" i="1"/>
  <c r="P11445" i="1"/>
  <c r="P11444" i="1"/>
  <c r="P11443" i="1"/>
  <c r="P11442" i="1"/>
  <c r="P11441" i="1"/>
  <c r="P11440" i="1"/>
  <c r="P11439" i="1"/>
  <c r="P11438" i="1"/>
  <c r="P11437" i="1"/>
  <c r="P11436" i="1"/>
  <c r="P11435" i="1"/>
  <c r="P11434" i="1"/>
  <c r="P11433" i="1"/>
  <c r="P11432" i="1"/>
  <c r="P11431" i="1"/>
  <c r="P11430" i="1"/>
  <c r="P11429" i="1"/>
  <c r="P11428" i="1"/>
  <c r="P11427" i="1"/>
  <c r="P11426" i="1"/>
  <c r="P11425" i="1"/>
  <c r="P11424" i="1"/>
  <c r="P11423" i="1"/>
  <c r="P11422" i="1"/>
  <c r="P11421" i="1"/>
  <c r="P11420" i="1"/>
  <c r="P11419" i="1"/>
  <c r="P11418" i="1"/>
  <c r="P11417" i="1"/>
  <c r="P11416" i="1"/>
  <c r="P11415" i="1"/>
  <c r="P11414" i="1"/>
  <c r="P11413" i="1"/>
  <c r="P11412" i="1"/>
  <c r="P11411" i="1"/>
  <c r="P11410" i="1"/>
  <c r="P11409" i="1"/>
  <c r="P11408" i="1"/>
  <c r="P11407" i="1"/>
  <c r="P11406" i="1"/>
  <c r="P11405" i="1"/>
  <c r="P11404" i="1"/>
  <c r="P11403" i="1"/>
  <c r="P11402" i="1"/>
  <c r="P11401" i="1"/>
  <c r="P11400" i="1"/>
  <c r="P11399" i="1"/>
  <c r="P11398" i="1"/>
  <c r="P11397" i="1"/>
  <c r="P11396" i="1"/>
  <c r="P11395" i="1"/>
  <c r="P11394" i="1"/>
  <c r="P11393" i="1"/>
  <c r="P11392" i="1"/>
  <c r="P11391" i="1"/>
  <c r="P11390" i="1"/>
  <c r="P11389" i="1"/>
  <c r="P11388" i="1"/>
  <c r="P11387" i="1"/>
  <c r="P11386" i="1"/>
  <c r="P11385" i="1"/>
  <c r="P11384" i="1"/>
  <c r="P11383" i="1"/>
  <c r="P11382" i="1"/>
  <c r="P11381" i="1"/>
  <c r="P11380" i="1"/>
  <c r="P11379" i="1"/>
  <c r="P11378" i="1"/>
  <c r="P11377" i="1"/>
  <c r="P11376" i="1"/>
  <c r="P11375" i="1"/>
  <c r="P11374" i="1"/>
  <c r="P11373" i="1"/>
  <c r="P11372" i="1"/>
  <c r="P11371" i="1"/>
  <c r="P11370" i="1"/>
  <c r="P11369" i="1"/>
  <c r="P11368" i="1"/>
  <c r="P11367" i="1"/>
  <c r="P11366" i="1"/>
  <c r="P11365" i="1"/>
  <c r="P11364" i="1"/>
  <c r="P11363" i="1"/>
  <c r="P11362" i="1"/>
  <c r="P11361" i="1"/>
  <c r="P11360" i="1"/>
  <c r="P11359" i="1"/>
  <c r="P11358" i="1"/>
  <c r="P11357" i="1"/>
  <c r="P11356" i="1"/>
  <c r="P11355" i="1"/>
  <c r="P11354" i="1"/>
  <c r="P11353" i="1"/>
  <c r="P11352" i="1"/>
  <c r="P11351" i="1"/>
  <c r="P11350" i="1"/>
  <c r="P11349" i="1"/>
  <c r="P11348" i="1"/>
  <c r="P11347" i="1"/>
  <c r="P11346" i="1"/>
  <c r="P11345" i="1"/>
  <c r="P11344" i="1"/>
  <c r="P11343" i="1"/>
  <c r="P11342" i="1"/>
  <c r="P11341" i="1"/>
  <c r="P11340" i="1"/>
  <c r="P11339" i="1"/>
  <c r="P11338" i="1"/>
  <c r="P11337" i="1"/>
  <c r="P11336" i="1"/>
  <c r="P11335" i="1"/>
  <c r="P11334" i="1"/>
  <c r="P11333" i="1"/>
  <c r="P11332" i="1"/>
  <c r="P11331" i="1"/>
  <c r="P11330" i="1"/>
  <c r="P11329" i="1"/>
  <c r="P11328" i="1"/>
  <c r="P11327" i="1"/>
  <c r="P11326" i="1"/>
  <c r="P11325" i="1"/>
  <c r="P11324" i="1"/>
  <c r="P11323" i="1"/>
  <c r="P11322" i="1"/>
  <c r="P11321" i="1"/>
  <c r="P11320" i="1"/>
  <c r="P11319" i="1"/>
  <c r="P11318" i="1"/>
  <c r="P11317" i="1"/>
  <c r="P11316" i="1"/>
  <c r="P11315" i="1"/>
  <c r="P11314" i="1"/>
  <c r="P11313" i="1"/>
  <c r="P11312" i="1"/>
  <c r="P11311" i="1"/>
  <c r="P11310" i="1"/>
  <c r="P11309" i="1"/>
  <c r="P11308" i="1"/>
  <c r="P11307" i="1"/>
  <c r="P11306" i="1"/>
  <c r="P11305" i="1"/>
  <c r="P11304" i="1"/>
  <c r="P11303" i="1"/>
  <c r="P11302" i="1"/>
  <c r="P11301" i="1"/>
  <c r="P11300" i="1"/>
  <c r="P11299" i="1"/>
  <c r="P11298" i="1"/>
  <c r="P11297" i="1"/>
  <c r="P11296" i="1"/>
  <c r="P11295" i="1"/>
  <c r="P11294" i="1"/>
  <c r="P11293" i="1"/>
  <c r="P11292" i="1"/>
  <c r="P11291" i="1"/>
  <c r="P11290" i="1"/>
  <c r="P11289" i="1"/>
  <c r="P11288" i="1"/>
  <c r="P11287" i="1"/>
  <c r="P11286" i="1"/>
  <c r="P11285" i="1"/>
  <c r="P11284" i="1"/>
  <c r="P11283" i="1"/>
  <c r="P11282" i="1"/>
  <c r="P11281" i="1"/>
  <c r="P11280" i="1"/>
  <c r="P11279" i="1"/>
  <c r="P11278" i="1"/>
  <c r="P11277" i="1"/>
  <c r="P11276" i="1"/>
  <c r="P11275" i="1"/>
  <c r="P11274" i="1"/>
  <c r="P11273" i="1"/>
  <c r="P11272" i="1"/>
  <c r="P11271" i="1"/>
  <c r="P11270" i="1"/>
  <c r="P11269" i="1"/>
  <c r="P11268" i="1"/>
  <c r="P11267" i="1"/>
  <c r="P11266" i="1"/>
  <c r="P11265" i="1"/>
  <c r="P11264" i="1"/>
  <c r="P11263" i="1"/>
  <c r="P11262" i="1"/>
  <c r="P11261" i="1"/>
  <c r="P11260" i="1"/>
  <c r="P11259" i="1"/>
  <c r="P11258" i="1"/>
  <c r="P11257" i="1"/>
  <c r="P11256" i="1"/>
  <c r="P11255" i="1"/>
  <c r="P11254" i="1"/>
  <c r="P11253" i="1"/>
  <c r="P11252" i="1"/>
  <c r="P11251" i="1"/>
  <c r="P11250" i="1"/>
  <c r="P11249" i="1"/>
  <c r="P11248" i="1"/>
  <c r="P11247" i="1"/>
  <c r="P11246" i="1"/>
  <c r="P11245" i="1"/>
  <c r="P11244" i="1"/>
  <c r="P11243" i="1"/>
  <c r="P11242" i="1"/>
  <c r="P11241" i="1"/>
  <c r="P11240" i="1"/>
  <c r="P11239" i="1"/>
  <c r="P11238" i="1"/>
  <c r="P11237" i="1"/>
  <c r="P11236" i="1"/>
  <c r="P11235" i="1"/>
  <c r="P11234" i="1"/>
  <c r="P11233" i="1"/>
  <c r="P11232" i="1"/>
  <c r="P11231" i="1"/>
  <c r="P11230" i="1"/>
  <c r="P11229" i="1"/>
  <c r="P11228" i="1"/>
  <c r="P11227" i="1"/>
  <c r="P11226" i="1"/>
  <c r="P11225" i="1"/>
  <c r="P11224" i="1"/>
  <c r="P11223" i="1"/>
  <c r="P11222" i="1"/>
  <c r="P11221" i="1"/>
  <c r="P11220" i="1"/>
  <c r="P11219" i="1"/>
  <c r="P11218" i="1"/>
  <c r="P11217" i="1"/>
  <c r="P11216" i="1"/>
  <c r="P11215" i="1"/>
  <c r="P11214" i="1"/>
  <c r="P11213" i="1"/>
  <c r="P11212" i="1"/>
  <c r="P11211" i="1"/>
  <c r="P11210" i="1"/>
  <c r="P11209" i="1"/>
  <c r="P11208" i="1"/>
  <c r="P11207" i="1"/>
  <c r="P11206" i="1"/>
  <c r="P11205" i="1"/>
  <c r="P11204" i="1"/>
  <c r="P11203" i="1"/>
  <c r="P11202" i="1"/>
  <c r="P11201" i="1"/>
  <c r="P11200" i="1"/>
  <c r="P11199" i="1"/>
  <c r="P11198" i="1"/>
  <c r="P11197" i="1"/>
  <c r="P11196" i="1"/>
  <c r="P11195" i="1"/>
  <c r="P11194" i="1"/>
  <c r="P11193" i="1"/>
  <c r="P11192" i="1"/>
  <c r="P11191" i="1"/>
  <c r="P11190" i="1"/>
  <c r="P11189" i="1"/>
  <c r="P11188" i="1"/>
  <c r="P11187" i="1"/>
  <c r="P11186" i="1"/>
  <c r="P11185" i="1"/>
  <c r="P11184" i="1"/>
  <c r="P11183" i="1"/>
  <c r="P11182" i="1"/>
  <c r="P11181" i="1"/>
  <c r="P11180" i="1"/>
  <c r="P11179" i="1"/>
  <c r="P11178" i="1"/>
  <c r="P11177" i="1"/>
  <c r="P11176" i="1"/>
  <c r="P11175" i="1"/>
  <c r="P11174" i="1"/>
  <c r="P11173" i="1"/>
  <c r="P11172" i="1"/>
  <c r="P11171" i="1"/>
  <c r="P11170" i="1"/>
  <c r="P11169" i="1"/>
  <c r="P11168" i="1"/>
  <c r="P11167" i="1"/>
  <c r="P11166" i="1"/>
  <c r="P11165" i="1"/>
  <c r="P11164" i="1"/>
  <c r="P11163" i="1"/>
  <c r="P11162" i="1"/>
  <c r="P11161" i="1"/>
  <c r="P11160" i="1"/>
  <c r="P11159" i="1"/>
  <c r="P11158" i="1"/>
  <c r="P11157" i="1"/>
  <c r="P11156" i="1"/>
  <c r="P11155" i="1"/>
  <c r="P11154" i="1"/>
  <c r="P11153" i="1"/>
  <c r="P11152" i="1"/>
  <c r="P11151" i="1"/>
  <c r="P11150" i="1"/>
  <c r="P11149" i="1"/>
  <c r="P11148" i="1"/>
  <c r="P11147" i="1"/>
  <c r="P11146" i="1"/>
  <c r="P11145" i="1"/>
  <c r="P11144" i="1"/>
  <c r="P11143" i="1"/>
  <c r="P11142" i="1"/>
  <c r="P11141" i="1"/>
  <c r="P11140" i="1"/>
  <c r="P11139" i="1"/>
  <c r="P11138" i="1"/>
  <c r="P11137" i="1"/>
  <c r="P11136" i="1"/>
  <c r="P11135" i="1"/>
  <c r="P11134" i="1"/>
  <c r="P11133" i="1"/>
  <c r="P11132" i="1"/>
  <c r="P11131" i="1"/>
  <c r="P11130" i="1"/>
  <c r="P11129" i="1"/>
  <c r="P11128" i="1"/>
  <c r="P11127" i="1"/>
  <c r="P11126" i="1"/>
  <c r="P11125" i="1"/>
  <c r="P11124" i="1"/>
  <c r="P11123" i="1"/>
  <c r="P11122" i="1"/>
  <c r="P11121" i="1"/>
  <c r="P11120" i="1"/>
  <c r="P11119" i="1"/>
  <c r="P11118" i="1"/>
  <c r="P11117" i="1"/>
  <c r="P11116" i="1"/>
  <c r="P11115" i="1"/>
  <c r="P11114" i="1"/>
  <c r="P11113" i="1"/>
  <c r="P11112" i="1"/>
  <c r="P11111" i="1"/>
  <c r="P11110" i="1"/>
  <c r="P11109" i="1"/>
  <c r="P11108" i="1"/>
  <c r="P11107" i="1"/>
  <c r="P11106" i="1"/>
  <c r="P11105" i="1"/>
  <c r="P11104" i="1"/>
  <c r="P11103" i="1"/>
  <c r="P11102" i="1"/>
  <c r="P11101" i="1"/>
  <c r="P11100" i="1"/>
  <c r="P11099" i="1"/>
  <c r="P11098" i="1"/>
  <c r="P11097" i="1"/>
  <c r="P11096" i="1"/>
  <c r="P11095" i="1"/>
  <c r="P11094" i="1"/>
  <c r="P11093" i="1"/>
  <c r="P11092" i="1"/>
  <c r="P11091" i="1"/>
  <c r="P11090" i="1"/>
  <c r="P11089" i="1"/>
  <c r="P11088" i="1"/>
  <c r="P11087" i="1"/>
  <c r="P11086" i="1"/>
  <c r="P11085" i="1"/>
  <c r="P11084" i="1"/>
  <c r="P11083" i="1"/>
  <c r="P11082" i="1"/>
  <c r="P11081" i="1"/>
  <c r="P11080" i="1"/>
  <c r="P11079" i="1"/>
  <c r="P11078" i="1"/>
  <c r="P11077" i="1"/>
  <c r="P11076" i="1"/>
  <c r="P11075" i="1"/>
  <c r="P11074" i="1"/>
  <c r="P11073" i="1"/>
  <c r="P11072" i="1"/>
  <c r="P11071" i="1"/>
  <c r="P11070" i="1"/>
  <c r="P11069" i="1"/>
  <c r="P11068" i="1"/>
  <c r="P11067" i="1"/>
  <c r="P11066" i="1"/>
  <c r="P11065" i="1"/>
  <c r="P11064" i="1"/>
  <c r="P11063" i="1"/>
  <c r="P11062" i="1"/>
  <c r="P11061" i="1"/>
  <c r="P11060" i="1"/>
  <c r="P11059" i="1"/>
  <c r="P11058" i="1"/>
  <c r="P11057" i="1"/>
  <c r="P11056" i="1"/>
  <c r="P11055" i="1"/>
  <c r="P11054" i="1"/>
  <c r="P11053" i="1"/>
  <c r="P11052" i="1"/>
  <c r="P11051" i="1"/>
  <c r="P11050" i="1"/>
  <c r="P11049" i="1"/>
  <c r="P11048" i="1"/>
  <c r="P11047" i="1"/>
  <c r="P11046" i="1"/>
  <c r="P11045" i="1"/>
  <c r="P11044" i="1"/>
  <c r="P11043" i="1"/>
  <c r="P11042" i="1"/>
  <c r="P11041" i="1"/>
  <c r="P11040" i="1"/>
  <c r="P11039" i="1"/>
  <c r="P11038" i="1"/>
  <c r="P11037" i="1"/>
  <c r="P11036" i="1"/>
  <c r="P11035" i="1"/>
  <c r="P11034" i="1"/>
  <c r="P11033" i="1"/>
  <c r="P11032" i="1"/>
  <c r="P11031" i="1"/>
  <c r="P11030" i="1"/>
  <c r="P11029" i="1"/>
  <c r="P11028" i="1"/>
  <c r="P11027" i="1"/>
  <c r="P11026" i="1"/>
  <c r="P11025" i="1"/>
  <c r="P11024" i="1"/>
  <c r="P11023" i="1"/>
  <c r="P11022" i="1"/>
  <c r="P11021" i="1"/>
  <c r="P11020" i="1"/>
  <c r="P11019" i="1"/>
  <c r="P11018" i="1"/>
  <c r="P11017" i="1"/>
  <c r="P11016" i="1"/>
  <c r="P11015" i="1"/>
  <c r="P11014" i="1"/>
  <c r="P11013" i="1"/>
  <c r="P11012" i="1"/>
  <c r="P11011" i="1"/>
  <c r="P11010" i="1"/>
  <c r="P11009" i="1"/>
  <c r="P11008" i="1"/>
  <c r="P11007" i="1"/>
  <c r="P11006" i="1"/>
  <c r="P11005" i="1"/>
  <c r="P11004" i="1"/>
  <c r="P11003" i="1"/>
  <c r="P11002" i="1"/>
  <c r="P11001" i="1"/>
  <c r="P11000" i="1"/>
  <c r="P10999" i="1"/>
  <c r="P10998" i="1"/>
  <c r="P10997" i="1"/>
  <c r="P10996" i="1"/>
  <c r="P10995" i="1"/>
  <c r="P10994" i="1"/>
  <c r="P10993" i="1"/>
  <c r="P10992" i="1"/>
  <c r="P10991" i="1"/>
  <c r="P10990" i="1"/>
  <c r="P10989" i="1"/>
  <c r="P10988" i="1"/>
  <c r="P10987" i="1"/>
  <c r="P10986" i="1"/>
  <c r="P10985" i="1"/>
  <c r="P10984" i="1"/>
  <c r="P10983" i="1"/>
  <c r="P10982" i="1"/>
  <c r="P10981" i="1"/>
  <c r="P10980" i="1"/>
  <c r="P10979" i="1"/>
  <c r="P10978" i="1"/>
  <c r="P10977" i="1"/>
  <c r="P10976" i="1"/>
  <c r="P10975" i="1"/>
  <c r="P10974" i="1"/>
  <c r="P10973" i="1"/>
  <c r="P10972" i="1"/>
  <c r="P10971" i="1"/>
  <c r="P10970" i="1"/>
  <c r="P10969" i="1"/>
  <c r="P10968" i="1"/>
  <c r="P10967" i="1"/>
  <c r="P10966" i="1"/>
  <c r="P10965" i="1"/>
  <c r="P10964" i="1"/>
  <c r="P10963" i="1"/>
  <c r="P10962" i="1"/>
  <c r="P10961" i="1"/>
  <c r="P10960" i="1"/>
  <c r="P10959" i="1"/>
  <c r="P10958" i="1"/>
  <c r="P10957" i="1"/>
  <c r="P10956" i="1"/>
  <c r="P10955" i="1"/>
  <c r="P10954" i="1"/>
  <c r="P10953" i="1"/>
  <c r="P10952" i="1"/>
  <c r="P10951" i="1"/>
  <c r="P10950" i="1"/>
  <c r="P10949" i="1"/>
  <c r="P10948" i="1"/>
  <c r="P10947" i="1"/>
  <c r="P10946" i="1"/>
  <c r="P10945" i="1"/>
  <c r="P10944" i="1"/>
  <c r="P10943" i="1"/>
  <c r="P10942" i="1"/>
  <c r="P10941" i="1"/>
  <c r="P10940" i="1"/>
  <c r="P10939" i="1"/>
  <c r="P10938" i="1"/>
  <c r="P10937" i="1"/>
  <c r="P10936" i="1"/>
  <c r="P10935" i="1"/>
  <c r="P10934" i="1"/>
  <c r="P10933" i="1"/>
  <c r="P10932" i="1"/>
  <c r="P10931" i="1"/>
  <c r="P10930" i="1"/>
  <c r="P10929" i="1"/>
  <c r="P10928" i="1"/>
  <c r="P10927" i="1"/>
  <c r="P10926" i="1"/>
  <c r="P10925" i="1"/>
  <c r="P10924" i="1"/>
  <c r="P10923" i="1"/>
  <c r="P10922" i="1"/>
  <c r="P10921" i="1"/>
  <c r="P10920" i="1"/>
  <c r="P10919" i="1"/>
  <c r="P10918" i="1"/>
  <c r="P10917" i="1"/>
  <c r="P10916" i="1"/>
  <c r="P10915" i="1"/>
  <c r="P10914" i="1"/>
  <c r="P10913" i="1"/>
  <c r="P10912" i="1"/>
  <c r="P10911" i="1"/>
  <c r="P10910" i="1"/>
  <c r="P10909" i="1"/>
  <c r="P10908" i="1"/>
  <c r="P10907" i="1"/>
  <c r="P10906" i="1"/>
  <c r="P10905" i="1"/>
  <c r="P10904" i="1"/>
  <c r="P10903" i="1"/>
  <c r="P10902" i="1"/>
  <c r="P10901" i="1"/>
  <c r="P10900" i="1"/>
  <c r="P10899" i="1"/>
  <c r="P10898" i="1"/>
  <c r="P10897" i="1"/>
  <c r="P10896" i="1"/>
  <c r="P10895" i="1"/>
  <c r="P10894" i="1"/>
  <c r="P10893" i="1"/>
  <c r="P10892" i="1"/>
  <c r="P10891" i="1"/>
  <c r="P10890" i="1"/>
  <c r="P10889" i="1"/>
  <c r="P10888" i="1"/>
  <c r="P10887" i="1"/>
  <c r="P10886" i="1"/>
  <c r="P10885" i="1"/>
  <c r="P10884" i="1"/>
  <c r="P10883" i="1"/>
  <c r="P10882" i="1"/>
  <c r="P10881" i="1"/>
  <c r="P10880" i="1"/>
  <c r="P10879" i="1"/>
  <c r="P10878" i="1"/>
  <c r="P10877" i="1"/>
  <c r="P10876" i="1"/>
  <c r="P10875" i="1"/>
  <c r="P10874" i="1"/>
  <c r="P10873" i="1"/>
  <c r="P10872" i="1"/>
  <c r="P10871" i="1"/>
  <c r="P10870" i="1"/>
  <c r="P10869" i="1"/>
  <c r="P10868" i="1"/>
  <c r="P10867" i="1"/>
  <c r="P10866" i="1"/>
  <c r="P10865" i="1"/>
  <c r="P10864" i="1"/>
  <c r="P10863" i="1"/>
  <c r="P10862" i="1"/>
  <c r="P10861" i="1"/>
  <c r="P10860" i="1"/>
  <c r="P10859" i="1"/>
  <c r="P10858" i="1"/>
  <c r="P10857" i="1"/>
  <c r="P10856" i="1"/>
  <c r="P10855" i="1"/>
  <c r="P10854" i="1"/>
  <c r="P10853" i="1"/>
  <c r="P10852" i="1"/>
  <c r="P10851" i="1"/>
  <c r="P10850" i="1"/>
  <c r="P10849" i="1"/>
  <c r="P10848" i="1"/>
  <c r="P10847" i="1"/>
  <c r="P10846" i="1"/>
  <c r="P10845" i="1"/>
  <c r="P10844" i="1"/>
  <c r="P10843" i="1"/>
  <c r="P10842" i="1"/>
  <c r="P10841" i="1"/>
  <c r="P10840" i="1"/>
  <c r="P10839" i="1"/>
  <c r="P10838" i="1"/>
  <c r="P10837" i="1"/>
  <c r="P10836" i="1"/>
  <c r="P10835" i="1"/>
  <c r="P10834" i="1"/>
  <c r="P10833" i="1"/>
  <c r="P10832" i="1"/>
  <c r="P10831" i="1"/>
  <c r="P10830" i="1"/>
  <c r="P10829" i="1"/>
  <c r="P10828" i="1"/>
  <c r="P10827" i="1"/>
  <c r="P10826" i="1"/>
  <c r="P10825" i="1"/>
  <c r="P10824" i="1"/>
  <c r="P10823" i="1"/>
  <c r="P10822" i="1"/>
  <c r="P10821" i="1"/>
  <c r="P10820" i="1"/>
  <c r="P10819" i="1"/>
  <c r="P10818" i="1"/>
  <c r="P10817" i="1"/>
  <c r="P10816" i="1"/>
  <c r="P10815" i="1"/>
  <c r="P10814" i="1"/>
  <c r="P10813" i="1"/>
  <c r="P10812" i="1"/>
  <c r="P10811" i="1"/>
  <c r="P10810" i="1"/>
  <c r="P10809" i="1"/>
  <c r="P10808" i="1"/>
  <c r="P10807" i="1"/>
  <c r="P10806" i="1"/>
  <c r="P10805" i="1"/>
  <c r="P10804" i="1"/>
  <c r="P10803" i="1"/>
  <c r="P10802" i="1"/>
  <c r="P10801" i="1"/>
  <c r="P10800" i="1"/>
  <c r="P10799" i="1"/>
  <c r="P10798" i="1"/>
  <c r="P10797" i="1"/>
  <c r="P10796" i="1"/>
  <c r="P10795" i="1"/>
  <c r="P10794" i="1"/>
  <c r="P10793" i="1"/>
  <c r="P10792" i="1"/>
  <c r="P10791" i="1"/>
  <c r="P10790" i="1"/>
  <c r="P10789" i="1"/>
  <c r="P10788" i="1"/>
  <c r="P10787" i="1"/>
  <c r="P10786" i="1"/>
  <c r="P10785" i="1"/>
  <c r="P10784" i="1"/>
  <c r="P10783" i="1"/>
  <c r="P10782" i="1"/>
  <c r="P10781" i="1"/>
  <c r="P10780" i="1"/>
  <c r="P10779" i="1"/>
  <c r="P10778" i="1"/>
  <c r="P10777" i="1"/>
  <c r="P10776" i="1"/>
  <c r="P10775" i="1"/>
  <c r="P10774" i="1"/>
  <c r="P10773" i="1"/>
  <c r="P10772" i="1"/>
  <c r="P10771" i="1"/>
  <c r="P10770" i="1"/>
  <c r="P10769" i="1"/>
  <c r="P10768" i="1"/>
  <c r="P10767" i="1"/>
  <c r="P10766" i="1"/>
  <c r="P10765" i="1"/>
  <c r="P10764" i="1"/>
  <c r="P10763" i="1"/>
  <c r="P10762" i="1"/>
  <c r="P10761" i="1"/>
  <c r="P10760" i="1"/>
  <c r="P10759" i="1"/>
  <c r="P10758" i="1"/>
  <c r="P10757" i="1"/>
  <c r="P10756" i="1"/>
  <c r="P10755" i="1"/>
  <c r="P10754" i="1"/>
  <c r="P10753" i="1"/>
  <c r="P10752" i="1"/>
  <c r="P10751" i="1"/>
  <c r="P10750" i="1"/>
  <c r="P10749" i="1"/>
  <c r="P10748" i="1"/>
  <c r="P10747" i="1"/>
  <c r="P10746" i="1"/>
  <c r="P10745" i="1"/>
  <c r="P10744" i="1"/>
  <c r="P10743" i="1"/>
  <c r="P10742" i="1"/>
  <c r="P10741" i="1"/>
  <c r="P10740" i="1"/>
  <c r="P10739" i="1"/>
  <c r="P10738" i="1"/>
  <c r="P10737" i="1"/>
  <c r="P10736" i="1"/>
  <c r="P10735" i="1"/>
  <c r="P10734" i="1"/>
  <c r="P10733" i="1"/>
  <c r="P10732" i="1"/>
  <c r="P10731" i="1"/>
  <c r="P10730" i="1"/>
  <c r="P10729" i="1"/>
  <c r="P10728" i="1"/>
  <c r="P10727" i="1"/>
  <c r="P10726" i="1"/>
  <c r="P10725" i="1"/>
  <c r="P10724" i="1"/>
  <c r="P10723" i="1"/>
  <c r="P10722" i="1"/>
  <c r="P10721" i="1"/>
  <c r="P10720" i="1"/>
  <c r="P10719" i="1"/>
  <c r="P10718" i="1"/>
  <c r="P10717" i="1"/>
  <c r="P10716" i="1"/>
  <c r="P10715" i="1"/>
  <c r="P10714" i="1"/>
  <c r="P10713" i="1"/>
  <c r="P10712" i="1"/>
  <c r="P10711" i="1"/>
  <c r="P10710" i="1"/>
  <c r="P10709" i="1"/>
  <c r="P10708" i="1"/>
  <c r="P10707" i="1"/>
  <c r="P10706" i="1"/>
  <c r="P10705" i="1"/>
  <c r="P10704" i="1"/>
  <c r="P10703" i="1"/>
  <c r="P10702" i="1"/>
  <c r="P10701" i="1"/>
  <c r="P10700" i="1"/>
  <c r="P10699" i="1"/>
  <c r="P10698" i="1"/>
  <c r="P10697" i="1"/>
  <c r="P10696" i="1"/>
  <c r="P10695" i="1"/>
  <c r="P10694" i="1"/>
  <c r="P10693" i="1"/>
  <c r="P10692" i="1"/>
  <c r="P10691" i="1"/>
  <c r="P10690" i="1"/>
  <c r="P10689" i="1"/>
  <c r="P10688" i="1"/>
  <c r="P10687" i="1"/>
  <c r="P10686" i="1"/>
  <c r="P10685" i="1"/>
  <c r="P10684" i="1"/>
  <c r="P10683" i="1"/>
  <c r="P10682" i="1"/>
  <c r="P10681" i="1"/>
  <c r="P10680" i="1"/>
  <c r="P10679" i="1"/>
  <c r="P10678" i="1"/>
  <c r="P10677" i="1"/>
  <c r="P10676" i="1"/>
  <c r="P10675" i="1"/>
  <c r="P10674" i="1"/>
  <c r="P10673" i="1"/>
  <c r="P10672" i="1"/>
  <c r="P10671" i="1"/>
  <c r="P10670" i="1"/>
  <c r="P10669" i="1"/>
  <c r="P10668" i="1"/>
  <c r="P10667" i="1"/>
  <c r="P10666" i="1"/>
  <c r="P10665" i="1"/>
  <c r="P10664" i="1"/>
  <c r="P10663" i="1"/>
  <c r="P10662" i="1"/>
  <c r="P10661" i="1"/>
  <c r="P10660" i="1"/>
  <c r="P10659" i="1"/>
  <c r="P10658" i="1"/>
  <c r="P10657" i="1"/>
  <c r="P10656" i="1"/>
  <c r="P10655" i="1"/>
  <c r="P10654" i="1"/>
  <c r="P10653" i="1"/>
  <c r="P10652" i="1"/>
  <c r="P10651" i="1"/>
  <c r="P10650" i="1"/>
  <c r="P10649" i="1"/>
  <c r="P10648" i="1"/>
  <c r="P10647" i="1"/>
  <c r="P10646" i="1"/>
  <c r="P10645" i="1"/>
  <c r="P10644" i="1"/>
  <c r="P10643" i="1"/>
  <c r="P10642" i="1"/>
  <c r="P10641" i="1"/>
  <c r="P10640" i="1"/>
  <c r="P10639" i="1"/>
  <c r="P10638" i="1"/>
  <c r="P10637" i="1"/>
  <c r="P10636" i="1"/>
  <c r="P10635" i="1"/>
  <c r="P10634" i="1"/>
  <c r="P10633" i="1"/>
  <c r="P10632" i="1"/>
  <c r="P10631" i="1"/>
  <c r="P10630" i="1"/>
  <c r="P10629" i="1"/>
  <c r="P10628" i="1"/>
  <c r="P10627" i="1"/>
  <c r="P10626" i="1"/>
  <c r="P10625" i="1"/>
  <c r="P10624" i="1"/>
  <c r="P10623" i="1"/>
  <c r="P10622" i="1"/>
  <c r="P10621" i="1"/>
  <c r="P10620" i="1"/>
  <c r="P10619" i="1"/>
  <c r="P10618" i="1"/>
  <c r="P10617" i="1"/>
  <c r="P10616" i="1"/>
  <c r="P10615" i="1"/>
  <c r="P10614" i="1"/>
  <c r="P10613" i="1"/>
  <c r="P10612" i="1"/>
  <c r="P10611" i="1"/>
  <c r="P10610" i="1"/>
  <c r="P10609" i="1"/>
  <c r="P10608" i="1"/>
  <c r="P10607" i="1"/>
  <c r="P10606" i="1"/>
  <c r="P10605" i="1"/>
  <c r="P10604" i="1"/>
  <c r="P10603" i="1"/>
  <c r="P10602" i="1"/>
  <c r="P10601" i="1"/>
  <c r="P10600" i="1"/>
  <c r="P10599" i="1"/>
  <c r="P10598" i="1"/>
  <c r="P10597" i="1"/>
  <c r="P10596" i="1"/>
  <c r="P10595" i="1"/>
  <c r="P10594" i="1"/>
  <c r="P10593" i="1"/>
  <c r="P10592" i="1"/>
  <c r="P10591" i="1"/>
  <c r="P10590" i="1"/>
  <c r="P10589" i="1"/>
  <c r="P10588" i="1"/>
  <c r="P10587" i="1"/>
  <c r="P10586" i="1"/>
  <c r="P10585" i="1"/>
  <c r="P10584" i="1"/>
  <c r="P10583" i="1"/>
  <c r="P10582" i="1"/>
  <c r="P10581" i="1"/>
  <c r="P10580" i="1"/>
  <c r="P10579" i="1"/>
  <c r="P10578" i="1"/>
  <c r="P10577" i="1"/>
  <c r="P10576" i="1"/>
  <c r="P10575" i="1"/>
  <c r="P10574" i="1"/>
  <c r="P10573" i="1"/>
  <c r="P10572" i="1"/>
  <c r="P10571" i="1"/>
  <c r="P10570" i="1"/>
  <c r="P10569" i="1"/>
  <c r="P10568" i="1"/>
  <c r="P10567" i="1"/>
  <c r="P10566" i="1"/>
  <c r="P10565" i="1"/>
  <c r="P10564" i="1"/>
  <c r="P10563" i="1"/>
  <c r="P10562" i="1"/>
  <c r="P10561" i="1"/>
  <c r="P10560" i="1"/>
  <c r="P10559" i="1"/>
  <c r="P10558" i="1"/>
  <c r="P10557" i="1"/>
  <c r="P10556" i="1"/>
  <c r="P10555" i="1"/>
  <c r="P10554" i="1"/>
  <c r="P10553" i="1"/>
  <c r="P10552" i="1"/>
  <c r="P10551" i="1"/>
  <c r="P10550" i="1"/>
  <c r="P10549" i="1"/>
  <c r="P10548" i="1"/>
  <c r="P10547" i="1"/>
  <c r="P10546" i="1"/>
  <c r="P10545" i="1"/>
  <c r="P10544" i="1"/>
  <c r="P10543" i="1"/>
  <c r="P10542" i="1"/>
  <c r="P10541" i="1"/>
  <c r="P10540" i="1"/>
  <c r="P10539" i="1"/>
  <c r="P10538" i="1"/>
  <c r="P10537" i="1"/>
  <c r="P10536" i="1"/>
  <c r="P10535" i="1"/>
  <c r="P10534" i="1"/>
  <c r="P10533" i="1"/>
  <c r="P10532" i="1"/>
  <c r="P10531" i="1"/>
  <c r="P10530" i="1"/>
  <c r="P10529" i="1"/>
  <c r="P10528" i="1"/>
  <c r="P10527" i="1"/>
  <c r="P10526" i="1"/>
  <c r="P10525" i="1"/>
  <c r="P10524" i="1"/>
  <c r="P10523" i="1"/>
  <c r="P10522" i="1"/>
  <c r="P10521" i="1"/>
  <c r="P10520" i="1"/>
  <c r="P10519" i="1"/>
  <c r="P10518" i="1"/>
  <c r="P10517" i="1"/>
  <c r="P10516" i="1"/>
  <c r="P10515" i="1"/>
  <c r="P10514" i="1"/>
  <c r="P10513" i="1"/>
  <c r="P10512" i="1"/>
  <c r="P10511" i="1"/>
  <c r="P10510" i="1"/>
  <c r="P10509" i="1"/>
  <c r="P10508" i="1"/>
  <c r="P10507" i="1"/>
  <c r="P10506" i="1"/>
  <c r="P10505" i="1"/>
  <c r="P10504" i="1"/>
  <c r="P10503" i="1"/>
  <c r="P10502" i="1"/>
  <c r="P10501" i="1"/>
  <c r="P10500" i="1"/>
  <c r="P10499" i="1"/>
  <c r="P10498" i="1"/>
  <c r="P10497" i="1"/>
  <c r="P10496" i="1"/>
  <c r="P10495" i="1"/>
  <c r="P10494" i="1"/>
  <c r="P10493" i="1"/>
  <c r="P10492" i="1"/>
  <c r="P10491" i="1"/>
  <c r="P10490" i="1"/>
  <c r="P10489" i="1"/>
  <c r="P10488" i="1"/>
  <c r="P10487" i="1"/>
  <c r="P10486" i="1"/>
  <c r="P10485" i="1"/>
  <c r="P10484" i="1"/>
  <c r="P10483" i="1"/>
  <c r="P10482" i="1"/>
  <c r="P10481" i="1"/>
  <c r="P10480" i="1"/>
  <c r="P10479" i="1"/>
  <c r="P10478" i="1"/>
  <c r="P10477" i="1"/>
  <c r="P10476" i="1"/>
  <c r="P10475" i="1"/>
  <c r="P10474" i="1"/>
  <c r="P10473" i="1"/>
  <c r="P10472" i="1"/>
  <c r="P10471" i="1"/>
  <c r="P10470" i="1"/>
  <c r="P10469" i="1"/>
  <c r="P10468" i="1"/>
  <c r="P10467" i="1"/>
  <c r="P10466" i="1"/>
  <c r="P10465" i="1"/>
  <c r="P10464" i="1"/>
  <c r="P10463" i="1"/>
  <c r="P10462" i="1"/>
  <c r="P10461" i="1"/>
  <c r="P10460" i="1"/>
  <c r="P10459" i="1"/>
  <c r="P10458" i="1"/>
  <c r="P10457" i="1"/>
  <c r="P10456" i="1"/>
  <c r="P10455" i="1"/>
  <c r="P10454" i="1"/>
  <c r="P10453" i="1"/>
  <c r="P10452" i="1"/>
  <c r="P10451" i="1"/>
  <c r="P10450" i="1"/>
  <c r="P10449" i="1"/>
  <c r="P10448" i="1"/>
  <c r="P10447" i="1"/>
  <c r="P10446" i="1"/>
  <c r="P10445" i="1"/>
  <c r="P10444" i="1"/>
  <c r="P10443" i="1"/>
  <c r="P10442" i="1"/>
  <c r="P10441" i="1"/>
  <c r="P10440" i="1"/>
  <c r="P10439" i="1"/>
  <c r="P10438" i="1"/>
  <c r="P10437" i="1"/>
  <c r="P10436" i="1"/>
  <c r="P10435" i="1"/>
  <c r="P10434" i="1"/>
  <c r="P10433" i="1"/>
  <c r="P10432" i="1"/>
  <c r="P10431" i="1"/>
  <c r="P10430" i="1"/>
  <c r="P10429" i="1"/>
  <c r="P10428" i="1"/>
  <c r="P10427" i="1"/>
  <c r="P10426" i="1"/>
  <c r="P10425" i="1"/>
  <c r="P10424" i="1"/>
  <c r="P10423" i="1"/>
  <c r="P10422" i="1"/>
  <c r="P10421" i="1"/>
  <c r="P10420" i="1"/>
  <c r="P10419" i="1"/>
  <c r="P10418" i="1"/>
  <c r="P10417" i="1"/>
  <c r="P10416" i="1"/>
  <c r="P10415" i="1"/>
  <c r="P10414" i="1"/>
  <c r="P10413" i="1"/>
  <c r="P10412" i="1"/>
  <c r="P10411" i="1"/>
  <c r="P10410" i="1"/>
  <c r="P10409" i="1"/>
  <c r="P10408" i="1"/>
  <c r="P10407" i="1"/>
  <c r="P10406" i="1"/>
  <c r="P10405" i="1"/>
  <c r="P10404" i="1"/>
  <c r="P10403" i="1"/>
  <c r="P10402" i="1"/>
  <c r="P10401" i="1"/>
  <c r="P10400" i="1"/>
  <c r="P10399" i="1"/>
  <c r="P10398" i="1"/>
  <c r="P10397" i="1"/>
  <c r="P10396" i="1"/>
  <c r="P10395" i="1"/>
  <c r="P10394" i="1"/>
  <c r="P10393" i="1"/>
  <c r="P10392" i="1"/>
  <c r="P10391" i="1"/>
  <c r="P10390" i="1"/>
  <c r="P10389" i="1"/>
  <c r="P10388" i="1"/>
  <c r="P10387" i="1"/>
  <c r="P10386" i="1"/>
  <c r="P10385" i="1"/>
  <c r="P10384" i="1"/>
  <c r="P10383" i="1"/>
  <c r="P10382" i="1"/>
  <c r="P10381" i="1"/>
  <c r="P10380" i="1"/>
  <c r="P10379" i="1"/>
  <c r="P10378" i="1"/>
  <c r="P10377" i="1"/>
  <c r="P10376" i="1"/>
  <c r="P10375" i="1"/>
  <c r="P10374" i="1"/>
  <c r="P10373" i="1"/>
  <c r="P10372" i="1"/>
  <c r="P10371" i="1"/>
  <c r="P10370" i="1"/>
  <c r="P10369" i="1"/>
  <c r="P10368" i="1"/>
  <c r="P10367" i="1"/>
  <c r="P10366" i="1"/>
  <c r="P10365" i="1"/>
  <c r="P10364" i="1"/>
  <c r="P10363" i="1"/>
  <c r="P10362" i="1"/>
  <c r="P10361" i="1"/>
  <c r="P10360" i="1"/>
  <c r="P10359" i="1"/>
  <c r="P10358" i="1"/>
  <c r="P10357" i="1"/>
  <c r="P10356" i="1"/>
  <c r="P10355" i="1"/>
  <c r="P10354" i="1"/>
  <c r="P10353" i="1"/>
  <c r="P10352" i="1"/>
  <c r="P10351" i="1"/>
  <c r="P10350" i="1"/>
  <c r="P10349" i="1"/>
  <c r="P10348" i="1"/>
  <c r="P10347" i="1"/>
  <c r="P10346" i="1"/>
  <c r="P10345" i="1"/>
  <c r="P10344" i="1"/>
  <c r="P10343" i="1"/>
  <c r="P10342" i="1"/>
  <c r="P10341" i="1"/>
  <c r="P10340" i="1"/>
  <c r="P10339" i="1"/>
  <c r="P10338" i="1"/>
  <c r="P10337" i="1"/>
  <c r="P10336" i="1"/>
  <c r="P10335" i="1"/>
  <c r="P10334" i="1"/>
  <c r="P10333" i="1"/>
  <c r="P10332" i="1"/>
  <c r="P10331" i="1"/>
  <c r="P10330" i="1"/>
  <c r="P10329" i="1"/>
  <c r="P10328" i="1"/>
  <c r="P10327" i="1"/>
  <c r="P10326" i="1"/>
  <c r="P10325" i="1"/>
  <c r="P10324" i="1"/>
  <c r="P10323" i="1"/>
  <c r="P10322" i="1"/>
  <c r="P10321" i="1"/>
  <c r="P10320" i="1"/>
  <c r="P10319" i="1"/>
  <c r="P10318" i="1"/>
  <c r="P10317" i="1"/>
  <c r="P10316" i="1"/>
  <c r="P10315" i="1"/>
  <c r="P10314" i="1"/>
  <c r="P10313" i="1"/>
  <c r="P10312" i="1"/>
  <c r="P10311" i="1"/>
  <c r="P10310" i="1"/>
  <c r="P10309" i="1"/>
  <c r="P10308" i="1"/>
  <c r="P10307" i="1"/>
  <c r="P10306" i="1"/>
  <c r="P10305" i="1"/>
  <c r="P10304" i="1"/>
  <c r="P10303" i="1"/>
  <c r="P10302" i="1"/>
  <c r="P10301" i="1"/>
  <c r="P10300" i="1"/>
  <c r="P10299" i="1"/>
  <c r="P10298" i="1"/>
  <c r="P10297" i="1"/>
  <c r="P10296" i="1"/>
  <c r="P10295" i="1"/>
  <c r="P10294" i="1"/>
  <c r="P10293" i="1"/>
  <c r="P10292" i="1"/>
  <c r="P10291" i="1"/>
  <c r="P10290" i="1"/>
  <c r="P10289" i="1"/>
  <c r="P10288" i="1"/>
  <c r="P10287" i="1"/>
  <c r="P10286" i="1"/>
  <c r="P10285" i="1"/>
  <c r="P10284" i="1"/>
  <c r="P10283" i="1"/>
  <c r="P10282" i="1"/>
  <c r="P10281" i="1"/>
  <c r="P10280" i="1"/>
  <c r="P10279" i="1"/>
  <c r="P10278" i="1"/>
  <c r="P10277" i="1"/>
  <c r="P10276" i="1"/>
  <c r="P10275" i="1"/>
  <c r="P10274" i="1"/>
  <c r="P10273" i="1"/>
  <c r="P10272" i="1"/>
  <c r="P10271" i="1"/>
  <c r="P10270" i="1"/>
  <c r="P10269" i="1"/>
  <c r="P10268" i="1"/>
  <c r="P10267" i="1"/>
  <c r="P10266" i="1"/>
  <c r="P10265" i="1"/>
  <c r="P10264" i="1"/>
  <c r="P10263" i="1"/>
  <c r="P10262" i="1"/>
  <c r="P10261" i="1"/>
  <c r="P10260" i="1"/>
  <c r="P10259" i="1"/>
  <c r="P10258" i="1"/>
  <c r="P10257" i="1"/>
  <c r="P10256" i="1"/>
  <c r="P10255" i="1"/>
  <c r="P10254" i="1"/>
  <c r="P10253" i="1"/>
  <c r="P10252" i="1"/>
  <c r="P10251" i="1"/>
  <c r="P10250" i="1"/>
  <c r="P10249" i="1"/>
  <c r="P10248" i="1"/>
  <c r="P10247" i="1"/>
  <c r="P10246" i="1"/>
  <c r="P10245" i="1"/>
  <c r="P10244" i="1"/>
  <c r="P10243" i="1"/>
  <c r="P10242" i="1"/>
  <c r="P10241" i="1"/>
  <c r="P10240" i="1"/>
  <c r="P10239" i="1"/>
  <c r="P10238" i="1"/>
  <c r="P10237" i="1"/>
  <c r="P10236" i="1"/>
  <c r="P10235" i="1"/>
  <c r="P10234" i="1"/>
  <c r="P10233" i="1"/>
  <c r="P10232" i="1"/>
  <c r="P10231" i="1"/>
  <c r="P10230" i="1"/>
  <c r="P10229" i="1"/>
  <c r="P10228" i="1"/>
  <c r="P10227" i="1"/>
  <c r="P10226" i="1"/>
  <c r="P10225" i="1"/>
  <c r="P10224" i="1"/>
  <c r="P10223" i="1"/>
  <c r="P10222" i="1"/>
  <c r="P10221" i="1"/>
  <c r="P10220" i="1"/>
  <c r="P10219" i="1"/>
  <c r="P10218" i="1"/>
  <c r="P10217" i="1"/>
  <c r="P10216" i="1"/>
  <c r="P10215" i="1"/>
  <c r="P10214" i="1"/>
  <c r="P10213" i="1"/>
  <c r="P10212" i="1"/>
  <c r="P10211" i="1"/>
  <c r="P10210" i="1"/>
  <c r="P10209" i="1"/>
  <c r="P10208" i="1"/>
  <c r="P10207" i="1"/>
  <c r="P10206" i="1"/>
  <c r="P10205" i="1"/>
  <c r="P10204" i="1"/>
  <c r="P10203" i="1"/>
  <c r="P10202" i="1"/>
  <c r="P10201" i="1"/>
  <c r="P10200" i="1"/>
  <c r="P10199" i="1"/>
  <c r="P10198" i="1"/>
  <c r="P10197" i="1"/>
  <c r="P10196" i="1"/>
  <c r="P10195" i="1"/>
  <c r="P10194" i="1"/>
  <c r="P10193" i="1"/>
  <c r="P10192" i="1"/>
  <c r="P10191" i="1"/>
  <c r="P10190" i="1"/>
  <c r="P10189" i="1"/>
  <c r="P10188" i="1"/>
  <c r="P10187" i="1"/>
  <c r="P10186" i="1"/>
  <c r="P10185" i="1"/>
  <c r="P10184" i="1"/>
  <c r="P10183" i="1"/>
  <c r="P10182" i="1"/>
  <c r="P10181" i="1"/>
  <c r="P10180" i="1"/>
  <c r="P10179" i="1"/>
  <c r="P10178" i="1"/>
  <c r="P10177" i="1"/>
  <c r="P10176" i="1"/>
  <c r="P10175" i="1"/>
  <c r="P10174" i="1"/>
  <c r="P10173" i="1"/>
  <c r="P10172" i="1"/>
  <c r="P10171" i="1"/>
  <c r="P10170" i="1"/>
  <c r="P10169" i="1"/>
  <c r="P10168" i="1"/>
  <c r="P10167" i="1"/>
  <c r="P10166" i="1"/>
  <c r="P10165" i="1"/>
  <c r="P10164" i="1"/>
  <c r="P10163" i="1"/>
  <c r="P10162" i="1"/>
  <c r="P10161" i="1"/>
  <c r="P10160" i="1"/>
  <c r="P10159" i="1"/>
  <c r="P10158" i="1"/>
  <c r="P10157" i="1"/>
  <c r="P10156" i="1"/>
  <c r="P10155" i="1"/>
  <c r="P10154" i="1"/>
  <c r="P10153" i="1"/>
  <c r="P10152" i="1"/>
  <c r="P10151" i="1"/>
  <c r="P10150" i="1"/>
  <c r="P10149" i="1"/>
  <c r="P10148" i="1"/>
  <c r="P10147" i="1"/>
  <c r="P10146" i="1"/>
  <c r="P10145" i="1"/>
  <c r="P10144" i="1"/>
  <c r="P10143" i="1"/>
  <c r="P10142" i="1"/>
  <c r="P10141" i="1"/>
  <c r="P10140" i="1"/>
  <c r="P10139" i="1"/>
  <c r="P10138" i="1"/>
  <c r="P10137" i="1"/>
  <c r="P10136" i="1"/>
  <c r="P10135" i="1"/>
  <c r="P10134" i="1"/>
  <c r="P10133" i="1"/>
  <c r="P10132" i="1"/>
  <c r="P10131" i="1"/>
  <c r="P10130" i="1"/>
  <c r="P10129" i="1"/>
  <c r="P10128" i="1"/>
  <c r="P10127" i="1"/>
  <c r="P10126" i="1"/>
  <c r="P10125" i="1"/>
  <c r="P10124" i="1"/>
  <c r="P10123" i="1"/>
  <c r="P10122" i="1"/>
  <c r="P10121" i="1"/>
  <c r="P10120" i="1"/>
  <c r="P10119" i="1"/>
  <c r="P10118" i="1"/>
  <c r="P10117" i="1"/>
  <c r="P10116" i="1"/>
  <c r="P10115" i="1"/>
  <c r="P10114" i="1"/>
  <c r="P10113" i="1"/>
  <c r="P10112" i="1"/>
  <c r="P10111" i="1"/>
  <c r="P10110" i="1"/>
  <c r="P10109" i="1"/>
  <c r="P10108" i="1"/>
  <c r="P10107" i="1"/>
  <c r="P10106" i="1"/>
  <c r="P10105" i="1"/>
  <c r="P10104" i="1"/>
  <c r="P10103" i="1"/>
  <c r="P10102" i="1"/>
  <c r="P10101" i="1"/>
  <c r="P10100" i="1"/>
  <c r="P10099" i="1"/>
  <c r="P10098" i="1"/>
  <c r="P10097" i="1"/>
  <c r="P10096" i="1"/>
  <c r="P10095" i="1"/>
  <c r="P10094" i="1"/>
  <c r="P10093" i="1"/>
  <c r="P10092" i="1"/>
  <c r="P10091" i="1"/>
  <c r="P10090" i="1"/>
  <c r="P10089" i="1"/>
  <c r="P10088" i="1"/>
  <c r="P10087" i="1"/>
  <c r="P10086" i="1"/>
  <c r="P10085" i="1"/>
  <c r="P10084" i="1"/>
  <c r="P10083" i="1"/>
  <c r="P10082" i="1"/>
  <c r="P10081" i="1"/>
  <c r="P10080" i="1"/>
  <c r="P10079" i="1"/>
  <c r="P10078" i="1"/>
  <c r="P10077" i="1"/>
  <c r="P10076" i="1"/>
  <c r="P10075" i="1"/>
  <c r="P10074" i="1"/>
  <c r="P10073" i="1"/>
  <c r="P10072" i="1"/>
  <c r="P10071" i="1"/>
  <c r="P10070" i="1"/>
  <c r="P10069" i="1"/>
  <c r="P10068" i="1"/>
  <c r="P10067" i="1"/>
  <c r="P10066" i="1"/>
  <c r="P10065" i="1"/>
  <c r="P10064" i="1"/>
  <c r="P10063" i="1"/>
  <c r="P10062" i="1"/>
  <c r="P10061" i="1"/>
  <c r="P10060" i="1"/>
  <c r="P10059" i="1"/>
  <c r="P10058" i="1"/>
  <c r="P10057" i="1"/>
  <c r="P10056" i="1"/>
  <c r="P10055" i="1"/>
  <c r="P10054" i="1"/>
  <c r="P10053" i="1"/>
  <c r="P10052" i="1"/>
  <c r="P10051" i="1"/>
  <c r="P10050" i="1"/>
  <c r="P10049" i="1"/>
  <c r="P10048" i="1"/>
  <c r="P10047" i="1"/>
  <c r="P10046" i="1"/>
  <c r="P10045" i="1"/>
  <c r="P10044" i="1"/>
  <c r="P10043" i="1"/>
  <c r="P10042" i="1"/>
  <c r="P10041" i="1"/>
  <c r="P10040" i="1"/>
  <c r="P10039" i="1"/>
  <c r="P10038" i="1"/>
  <c r="P10037" i="1"/>
  <c r="P10036" i="1"/>
  <c r="P10035" i="1"/>
  <c r="P10034" i="1"/>
  <c r="P10033" i="1"/>
  <c r="P10032" i="1"/>
  <c r="P10031" i="1"/>
  <c r="P10030" i="1"/>
  <c r="P10029" i="1"/>
  <c r="P10028" i="1"/>
  <c r="P10027" i="1"/>
  <c r="P10026" i="1"/>
  <c r="P10025" i="1"/>
  <c r="P10024" i="1"/>
  <c r="P10023" i="1"/>
  <c r="P10022" i="1"/>
  <c r="P10021" i="1"/>
  <c r="P10020" i="1"/>
  <c r="P10019" i="1"/>
  <c r="P10018" i="1"/>
  <c r="P10017" i="1"/>
  <c r="P10016" i="1"/>
  <c r="P10015" i="1"/>
  <c r="P10014" i="1"/>
  <c r="P10013" i="1"/>
  <c r="P10012" i="1"/>
  <c r="P10011" i="1"/>
  <c r="P10010" i="1"/>
  <c r="P10009" i="1"/>
  <c r="P10008" i="1"/>
  <c r="P10007" i="1"/>
  <c r="P10006" i="1"/>
  <c r="P10005" i="1"/>
  <c r="P10004" i="1"/>
  <c r="P10003" i="1"/>
  <c r="P10002" i="1"/>
  <c r="P10001" i="1"/>
  <c r="P10000" i="1"/>
  <c r="P9999" i="1"/>
  <c r="P9998" i="1"/>
  <c r="P9997" i="1"/>
  <c r="P9996" i="1"/>
  <c r="P9995" i="1"/>
  <c r="P9994" i="1"/>
  <c r="P9993" i="1"/>
  <c r="P9992" i="1"/>
  <c r="P9991" i="1"/>
  <c r="P9990" i="1"/>
  <c r="P9989" i="1"/>
  <c r="P9988" i="1"/>
  <c r="P9987" i="1"/>
  <c r="P9986" i="1"/>
  <c r="P9985" i="1"/>
  <c r="P9984" i="1"/>
  <c r="P9983" i="1"/>
  <c r="P9982" i="1"/>
  <c r="P9981" i="1"/>
  <c r="P9980" i="1"/>
  <c r="P9979" i="1"/>
  <c r="P9978" i="1"/>
  <c r="P9977" i="1"/>
  <c r="P9976" i="1"/>
  <c r="P9975" i="1"/>
  <c r="P9974" i="1"/>
  <c r="P9973" i="1"/>
  <c r="P9972" i="1"/>
  <c r="P9971" i="1"/>
  <c r="P9970" i="1"/>
  <c r="P9969" i="1"/>
  <c r="P9968" i="1"/>
  <c r="P9967" i="1"/>
  <c r="P9966" i="1"/>
  <c r="P9965" i="1"/>
  <c r="P9964" i="1"/>
  <c r="P9963" i="1"/>
  <c r="P9962" i="1"/>
  <c r="P9961" i="1"/>
  <c r="P9960" i="1"/>
  <c r="P9959" i="1"/>
  <c r="P9958" i="1"/>
  <c r="P9957" i="1"/>
  <c r="P9956" i="1"/>
  <c r="P9955" i="1"/>
  <c r="P9954" i="1"/>
  <c r="P9953" i="1"/>
  <c r="P9952" i="1"/>
  <c r="P9951" i="1"/>
  <c r="P9950" i="1"/>
  <c r="P9949" i="1"/>
  <c r="P9948" i="1"/>
  <c r="P9947" i="1"/>
  <c r="P9946" i="1"/>
  <c r="P9945" i="1"/>
  <c r="P9944" i="1"/>
  <c r="P9943" i="1"/>
  <c r="P9942" i="1"/>
  <c r="P9941" i="1"/>
  <c r="P9940" i="1"/>
  <c r="P9939" i="1"/>
  <c r="P9938" i="1"/>
  <c r="P9937" i="1"/>
  <c r="P9936" i="1"/>
  <c r="P9935" i="1"/>
  <c r="P9934" i="1"/>
  <c r="P9933" i="1"/>
  <c r="P9932" i="1"/>
  <c r="P9931" i="1"/>
  <c r="P9930" i="1"/>
  <c r="P9929" i="1"/>
  <c r="P9928" i="1"/>
  <c r="P9927" i="1"/>
  <c r="P9926" i="1"/>
  <c r="P9925" i="1"/>
  <c r="P9924" i="1"/>
  <c r="P9923" i="1"/>
  <c r="P9922" i="1"/>
  <c r="P9921" i="1"/>
  <c r="P9920" i="1"/>
  <c r="P9919" i="1"/>
  <c r="P9918" i="1"/>
  <c r="P9917" i="1"/>
  <c r="P9916" i="1"/>
  <c r="P9915" i="1"/>
  <c r="P9914" i="1"/>
  <c r="P9913" i="1"/>
  <c r="P9912" i="1"/>
  <c r="P9911" i="1"/>
  <c r="P9910" i="1"/>
  <c r="P9909" i="1"/>
  <c r="P9908" i="1"/>
  <c r="P9907" i="1"/>
  <c r="P9906" i="1"/>
  <c r="P9905" i="1"/>
  <c r="P9904" i="1"/>
  <c r="P9903" i="1"/>
  <c r="P9902" i="1"/>
  <c r="P9901" i="1"/>
  <c r="P9900" i="1"/>
  <c r="P9899" i="1"/>
  <c r="P9898" i="1"/>
  <c r="P9897" i="1"/>
  <c r="P9896" i="1"/>
  <c r="P9895" i="1"/>
  <c r="P9894" i="1"/>
  <c r="P9893" i="1"/>
  <c r="P9892" i="1"/>
  <c r="P9891" i="1"/>
  <c r="P9890" i="1"/>
  <c r="P9889" i="1"/>
  <c r="P9888" i="1"/>
  <c r="P9887" i="1"/>
  <c r="P9886" i="1"/>
  <c r="P9885" i="1"/>
  <c r="P9884" i="1"/>
  <c r="P9883" i="1"/>
  <c r="P9882" i="1"/>
  <c r="P9881" i="1"/>
  <c r="P9880" i="1"/>
  <c r="P9879" i="1"/>
  <c r="P9878" i="1"/>
  <c r="P9877" i="1"/>
  <c r="P9876" i="1"/>
  <c r="P9875" i="1"/>
  <c r="P9874" i="1"/>
  <c r="P9873" i="1"/>
  <c r="P9872" i="1"/>
  <c r="P9871" i="1"/>
  <c r="P9870" i="1"/>
  <c r="P9869" i="1"/>
  <c r="P9868" i="1"/>
  <c r="P9867" i="1"/>
  <c r="P9866" i="1"/>
  <c r="P9865" i="1"/>
  <c r="P9864" i="1"/>
  <c r="P9863" i="1"/>
  <c r="P9862" i="1"/>
  <c r="P9861" i="1"/>
  <c r="P9860" i="1"/>
  <c r="P9859" i="1"/>
  <c r="P9858" i="1"/>
  <c r="P9857" i="1"/>
  <c r="P9856" i="1"/>
  <c r="P9855" i="1"/>
  <c r="P9854" i="1"/>
  <c r="P9853" i="1"/>
  <c r="P9852" i="1"/>
  <c r="P9851" i="1"/>
  <c r="P9850" i="1"/>
  <c r="P9849" i="1"/>
  <c r="P9848" i="1"/>
  <c r="P9847" i="1"/>
  <c r="P9846" i="1"/>
  <c r="P9845" i="1"/>
  <c r="P9844" i="1"/>
  <c r="P9843" i="1"/>
  <c r="P9842" i="1"/>
  <c r="P9841" i="1"/>
  <c r="P9840" i="1"/>
  <c r="P9839" i="1"/>
  <c r="P9838" i="1"/>
  <c r="P9837" i="1"/>
  <c r="P9836" i="1"/>
  <c r="P9835" i="1"/>
  <c r="P9834" i="1"/>
  <c r="P9833" i="1"/>
  <c r="P9832" i="1"/>
  <c r="P9831" i="1"/>
  <c r="P9830" i="1"/>
  <c r="P9829" i="1"/>
  <c r="P9828" i="1"/>
  <c r="P9827" i="1"/>
  <c r="P9826" i="1"/>
  <c r="P9825" i="1"/>
  <c r="P9824" i="1"/>
  <c r="P9823" i="1"/>
  <c r="P9822" i="1"/>
  <c r="P9821" i="1"/>
  <c r="P9820" i="1"/>
  <c r="P9819" i="1"/>
  <c r="P9818" i="1"/>
  <c r="P9817" i="1"/>
  <c r="P9816" i="1"/>
  <c r="P9815" i="1"/>
  <c r="P9814" i="1"/>
  <c r="P9813" i="1"/>
  <c r="P9812" i="1"/>
  <c r="P9811" i="1"/>
  <c r="P9810" i="1"/>
  <c r="P9809" i="1"/>
  <c r="P9808" i="1"/>
  <c r="P9807" i="1"/>
  <c r="P9806" i="1"/>
  <c r="P9805" i="1"/>
  <c r="P9804" i="1"/>
  <c r="P9803" i="1"/>
  <c r="P9802" i="1"/>
  <c r="P9801" i="1"/>
  <c r="P9800" i="1"/>
  <c r="P9799" i="1"/>
  <c r="P9798" i="1"/>
  <c r="P9797" i="1"/>
  <c r="P9796" i="1"/>
  <c r="P9795" i="1"/>
  <c r="P9794" i="1"/>
  <c r="P9793" i="1"/>
  <c r="P9792" i="1"/>
  <c r="P9791" i="1"/>
  <c r="P9790" i="1"/>
  <c r="P9789" i="1"/>
  <c r="P9788" i="1"/>
  <c r="P9787" i="1"/>
  <c r="P9786" i="1"/>
  <c r="P9785" i="1"/>
  <c r="P9784" i="1"/>
  <c r="P9783" i="1"/>
  <c r="P9782" i="1"/>
  <c r="P9781" i="1"/>
  <c r="P9780" i="1"/>
  <c r="P9779" i="1"/>
  <c r="P9778" i="1"/>
  <c r="P9777" i="1"/>
  <c r="P9776" i="1"/>
  <c r="P9775" i="1"/>
  <c r="P9774" i="1"/>
  <c r="P9773" i="1"/>
  <c r="P9772" i="1"/>
  <c r="P9771" i="1"/>
  <c r="P9770" i="1"/>
  <c r="P9769" i="1"/>
  <c r="P9768" i="1"/>
  <c r="P9767" i="1"/>
  <c r="P9766" i="1"/>
  <c r="P9765" i="1"/>
  <c r="P9764" i="1"/>
  <c r="P9763" i="1"/>
  <c r="P9762" i="1"/>
  <c r="P9761" i="1"/>
  <c r="P9760" i="1"/>
  <c r="P9759" i="1"/>
  <c r="P9758" i="1"/>
  <c r="P9757" i="1"/>
  <c r="P9756" i="1"/>
  <c r="P9755" i="1"/>
  <c r="P9754" i="1"/>
  <c r="P9753" i="1"/>
  <c r="P9752" i="1"/>
  <c r="P9751" i="1"/>
  <c r="P9750" i="1"/>
  <c r="P9749" i="1"/>
  <c r="P9748" i="1"/>
  <c r="P9747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O12001" i="1"/>
  <c r="O12000" i="1"/>
  <c r="O11999" i="1"/>
  <c r="O11998" i="1"/>
  <c r="O11997" i="1"/>
  <c r="O11996" i="1"/>
  <c r="O11995" i="1"/>
  <c r="O11994" i="1"/>
  <c r="O11993" i="1"/>
  <c r="O11992" i="1"/>
  <c r="O11991" i="1"/>
  <c r="O11990" i="1"/>
  <c r="O11989" i="1"/>
  <c r="O11988" i="1"/>
  <c r="O11987" i="1"/>
  <c r="O11986" i="1"/>
  <c r="O11985" i="1"/>
  <c r="O11984" i="1"/>
  <c r="O11983" i="1"/>
  <c r="O11982" i="1"/>
  <c r="O11981" i="1"/>
  <c r="O11980" i="1"/>
  <c r="O11979" i="1"/>
  <c r="O11978" i="1"/>
  <c r="O11977" i="1"/>
  <c r="O11976" i="1"/>
  <c r="O11975" i="1"/>
  <c r="O11974" i="1"/>
  <c r="O11973" i="1"/>
  <c r="O11972" i="1"/>
  <c r="O11971" i="1"/>
  <c r="O11970" i="1"/>
  <c r="O11969" i="1"/>
  <c r="O11968" i="1"/>
  <c r="O11967" i="1"/>
  <c r="O11966" i="1"/>
  <c r="O11965" i="1"/>
  <c r="O11964" i="1"/>
  <c r="O11963" i="1"/>
  <c r="O11962" i="1"/>
  <c r="O11961" i="1"/>
  <c r="O11960" i="1"/>
  <c r="O11959" i="1"/>
  <c r="O11958" i="1"/>
  <c r="O11957" i="1"/>
  <c r="O11956" i="1"/>
  <c r="O11955" i="1"/>
  <c r="O11954" i="1"/>
  <c r="O11953" i="1"/>
  <c r="O11952" i="1"/>
  <c r="O11951" i="1"/>
  <c r="O11950" i="1"/>
  <c r="O11949" i="1"/>
  <c r="O11948" i="1"/>
  <c r="O11947" i="1"/>
  <c r="O11946" i="1"/>
  <c r="O11945" i="1"/>
  <c r="O11944" i="1"/>
  <c r="O11943" i="1"/>
  <c r="O11942" i="1"/>
  <c r="O11941" i="1"/>
  <c r="O11940" i="1"/>
  <c r="O11939" i="1"/>
  <c r="O11938" i="1"/>
  <c r="O11937" i="1"/>
  <c r="O11936" i="1"/>
  <c r="O11935" i="1"/>
  <c r="O11934" i="1"/>
  <c r="O11933" i="1"/>
  <c r="O11932" i="1"/>
  <c r="O11931" i="1"/>
  <c r="O11930" i="1"/>
  <c r="O11929" i="1"/>
  <c r="O11928" i="1"/>
  <c r="O11927" i="1"/>
  <c r="O11926" i="1"/>
  <c r="O11925" i="1"/>
  <c r="O11924" i="1"/>
  <c r="O11923" i="1"/>
  <c r="O11922" i="1"/>
  <c r="O11921" i="1"/>
  <c r="O11920" i="1"/>
  <c r="O11919" i="1"/>
  <c r="O11918" i="1"/>
  <c r="O11917" i="1"/>
  <c r="O11916" i="1"/>
  <c r="O11915" i="1"/>
  <c r="O11913" i="1"/>
  <c r="O11912" i="1"/>
  <c r="O11911" i="1"/>
  <c r="O11910" i="1"/>
  <c r="O11909" i="1"/>
  <c r="O11908" i="1"/>
  <c r="O11907" i="1"/>
  <c r="O11906" i="1"/>
  <c r="O11905" i="1"/>
  <c r="O11904" i="1"/>
  <c r="O11903" i="1"/>
  <c r="O11902" i="1"/>
  <c r="O11901" i="1"/>
  <c r="O11900" i="1"/>
  <c r="O11899" i="1"/>
  <c r="O11898" i="1"/>
  <c r="O11897" i="1"/>
  <c r="O11896" i="1"/>
  <c r="O11895" i="1"/>
  <c r="O11894" i="1"/>
  <c r="O11893" i="1"/>
  <c r="O11892" i="1"/>
  <c r="O11891" i="1"/>
  <c r="O11890" i="1"/>
  <c r="O11889" i="1"/>
  <c r="O11888" i="1"/>
  <c r="O11887" i="1"/>
  <c r="O11886" i="1"/>
  <c r="O11885" i="1"/>
  <c r="O11884" i="1"/>
  <c r="O11883" i="1"/>
  <c r="O11882" i="1"/>
  <c r="O11881" i="1"/>
  <c r="O11880" i="1"/>
  <c r="O11879" i="1"/>
  <c r="O11878" i="1"/>
  <c r="O11877" i="1"/>
  <c r="O11875" i="1"/>
  <c r="O11874" i="1"/>
  <c r="O11873" i="1"/>
  <c r="O11872" i="1"/>
  <c r="O11871" i="1"/>
  <c r="O11870" i="1"/>
  <c r="O11869" i="1"/>
  <c r="O11868" i="1"/>
  <c r="O11867" i="1"/>
  <c r="O11866" i="1"/>
  <c r="O11865" i="1"/>
  <c r="O11864" i="1"/>
  <c r="O11863" i="1"/>
  <c r="O11862" i="1"/>
  <c r="O11861" i="1"/>
  <c r="O11860" i="1"/>
  <c r="O11859" i="1"/>
  <c r="O11858" i="1"/>
  <c r="O11857" i="1"/>
  <c r="O11856" i="1"/>
  <c r="O11855" i="1"/>
  <c r="O11854" i="1"/>
  <c r="O11853" i="1"/>
  <c r="O11852" i="1"/>
  <c r="O11851" i="1"/>
  <c r="O11850" i="1"/>
  <c r="O11849" i="1"/>
  <c r="O11848" i="1"/>
  <c r="O11847" i="1"/>
  <c r="O11846" i="1"/>
  <c r="O11845" i="1"/>
  <c r="O11844" i="1"/>
  <c r="O11843" i="1"/>
  <c r="O11842" i="1"/>
  <c r="O11841" i="1"/>
  <c r="O11840" i="1"/>
  <c r="O11839" i="1"/>
  <c r="O11838" i="1"/>
  <c r="O11837" i="1"/>
  <c r="O11836" i="1"/>
  <c r="O11835" i="1"/>
  <c r="O11834" i="1"/>
  <c r="O11833" i="1"/>
  <c r="O11832" i="1"/>
  <c r="O11831" i="1"/>
  <c r="O11830" i="1"/>
  <c r="O11829" i="1"/>
  <c r="O11828" i="1"/>
  <c r="O11827" i="1"/>
  <c r="O11826" i="1"/>
  <c r="O11825" i="1"/>
  <c r="O11824" i="1"/>
  <c r="O11823" i="1"/>
  <c r="O11822" i="1"/>
  <c r="O11821" i="1"/>
  <c r="O11820" i="1"/>
  <c r="O11819" i="1"/>
  <c r="O11818" i="1"/>
  <c r="O11817" i="1"/>
  <c r="O11816" i="1"/>
  <c r="O11815" i="1"/>
  <c r="O11814" i="1"/>
  <c r="O11813" i="1"/>
  <c r="O11811" i="1"/>
  <c r="O11810" i="1"/>
  <c r="O11809" i="1"/>
  <c r="O11808" i="1"/>
  <c r="O11807" i="1"/>
  <c r="O11806" i="1"/>
  <c r="O11805" i="1"/>
  <c r="O11804" i="1"/>
  <c r="O11803" i="1"/>
  <c r="O11802" i="1"/>
  <c r="O11801" i="1"/>
  <c r="O11800" i="1"/>
  <c r="O11799" i="1"/>
  <c r="O11798" i="1"/>
  <c r="O11797" i="1"/>
  <c r="O11796" i="1"/>
  <c r="O11795" i="1"/>
  <c r="O11794" i="1"/>
  <c r="O11793" i="1"/>
  <c r="O11792" i="1"/>
  <c r="O11791" i="1"/>
  <c r="O11790" i="1"/>
  <c r="O11789" i="1"/>
  <c r="O11788" i="1"/>
  <c r="O11787" i="1"/>
  <c r="O11786" i="1"/>
  <c r="O11785" i="1"/>
  <c r="O11784" i="1"/>
  <c r="O11783" i="1"/>
  <c r="O11782" i="1"/>
  <c r="O11781" i="1"/>
  <c r="O11780" i="1"/>
  <c r="O11779" i="1"/>
  <c r="O11778" i="1"/>
  <c r="O11777" i="1"/>
  <c r="O11775" i="1"/>
  <c r="O11774" i="1"/>
  <c r="O11773" i="1"/>
  <c r="O11772" i="1"/>
  <c r="O11771" i="1"/>
  <c r="O11770" i="1"/>
  <c r="O11769" i="1"/>
  <c r="O11768" i="1"/>
  <c r="O11767" i="1"/>
  <c r="O11766" i="1"/>
  <c r="O11765" i="1"/>
  <c r="O11764" i="1"/>
  <c r="O11763" i="1"/>
  <c r="O11762" i="1"/>
  <c r="O11761" i="1"/>
  <c r="O11760" i="1"/>
  <c r="O11759" i="1"/>
  <c r="O11757" i="1"/>
  <c r="O11756" i="1"/>
  <c r="O11755" i="1"/>
  <c r="O11754" i="1"/>
  <c r="O11753" i="1"/>
  <c r="O11752" i="1"/>
  <c r="O11751" i="1"/>
  <c r="O11750" i="1"/>
  <c r="O11749" i="1"/>
  <c r="O11748" i="1"/>
  <c r="O11747" i="1"/>
  <c r="O11746" i="1"/>
  <c r="O11745" i="1"/>
  <c r="O11744" i="1"/>
  <c r="O11743" i="1"/>
  <c r="O11742" i="1"/>
  <c r="O11741" i="1"/>
  <c r="O11740" i="1"/>
  <c r="O11739" i="1"/>
  <c r="O11738" i="1"/>
  <c r="O11737" i="1"/>
  <c r="O11736" i="1"/>
  <c r="O11735" i="1"/>
  <c r="O11734" i="1"/>
  <c r="O11733" i="1"/>
  <c r="O11732" i="1"/>
  <c r="O11731" i="1"/>
  <c r="O11730" i="1"/>
  <c r="O11729" i="1"/>
  <c r="O11728" i="1"/>
  <c r="O11727" i="1"/>
  <c r="O11726" i="1"/>
  <c r="O11725" i="1"/>
  <c r="O11724" i="1"/>
  <c r="O11723" i="1"/>
  <c r="O11722" i="1"/>
  <c r="O11721" i="1"/>
  <c r="O11720" i="1"/>
  <c r="O11719" i="1"/>
  <c r="O11718" i="1"/>
  <c r="O11717" i="1"/>
  <c r="O11716" i="1"/>
  <c r="O11715" i="1"/>
  <c r="O11714" i="1"/>
  <c r="O11713" i="1"/>
  <c r="O11712" i="1"/>
  <c r="O11711" i="1"/>
  <c r="O11710" i="1"/>
  <c r="O11709" i="1"/>
  <c r="O11708" i="1"/>
  <c r="O11707" i="1"/>
  <c r="O11706" i="1"/>
  <c r="O11705" i="1"/>
  <c r="O11704" i="1"/>
  <c r="O11703" i="1"/>
  <c r="O11702" i="1"/>
  <c r="O11701" i="1"/>
  <c r="O11700" i="1"/>
  <c r="O11699" i="1"/>
  <c r="O11698" i="1"/>
  <c r="O11697" i="1"/>
  <c r="O11696" i="1"/>
  <c r="O11695" i="1"/>
  <c r="O11694" i="1"/>
  <c r="O11692" i="1"/>
  <c r="O11691" i="1"/>
  <c r="O11690" i="1"/>
  <c r="O11689" i="1"/>
  <c r="O11688" i="1"/>
  <c r="O11687" i="1"/>
  <c r="O11686" i="1"/>
  <c r="O11685" i="1"/>
  <c r="O11684" i="1"/>
  <c r="O11683" i="1"/>
  <c r="O11682" i="1"/>
  <c r="O11681" i="1"/>
  <c r="O11680" i="1"/>
  <c r="O11679" i="1"/>
  <c r="O11678" i="1"/>
  <c r="O11677" i="1"/>
  <c r="O11676" i="1"/>
  <c r="O11675" i="1"/>
  <c r="O11674" i="1"/>
  <c r="O11673" i="1"/>
  <c r="O11672" i="1"/>
  <c r="O11671" i="1"/>
  <c r="O11670" i="1"/>
  <c r="O11669" i="1"/>
  <c r="O11668" i="1"/>
  <c r="O11667" i="1"/>
  <c r="O11666" i="1"/>
  <c r="O11665" i="1"/>
  <c r="O11664" i="1"/>
  <c r="O11663" i="1"/>
  <c r="O11662" i="1"/>
  <c r="O11661" i="1"/>
  <c r="O11660" i="1"/>
  <c r="O11659" i="1"/>
  <c r="O11658" i="1"/>
  <c r="O11657" i="1"/>
  <c r="O11656" i="1"/>
  <c r="O11655" i="1"/>
  <c r="O11654" i="1"/>
  <c r="O11653" i="1"/>
  <c r="O11652" i="1"/>
  <c r="O11651" i="1"/>
  <c r="O11650" i="1"/>
  <c r="O11649" i="1"/>
  <c r="O11648" i="1"/>
  <c r="O11646" i="1"/>
  <c r="O11645" i="1"/>
  <c r="O11644" i="1"/>
  <c r="O11643" i="1"/>
  <c r="O11642" i="1"/>
  <c r="O11641" i="1"/>
  <c r="O11640" i="1"/>
  <c r="O11639" i="1"/>
  <c r="O11638" i="1"/>
  <c r="O11637" i="1"/>
  <c r="O11636" i="1"/>
  <c r="O11635" i="1"/>
  <c r="O11634" i="1"/>
  <c r="O11633" i="1"/>
  <c r="O11632" i="1"/>
  <c r="O11631" i="1"/>
  <c r="O11630" i="1"/>
  <c r="O11629" i="1"/>
  <c r="O11628" i="1"/>
  <c r="O11627" i="1"/>
  <c r="O11626" i="1"/>
  <c r="O11625" i="1"/>
  <c r="O11624" i="1"/>
  <c r="O11623" i="1"/>
  <c r="O11622" i="1"/>
  <c r="O11621" i="1"/>
  <c r="O11620" i="1"/>
  <c r="O11619" i="1"/>
  <c r="O11618" i="1"/>
  <c r="O11617" i="1"/>
  <c r="O11616" i="1"/>
  <c r="O11615" i="1"/>
  <c r="O11614" i="1"/>
  <c r="O11613" i="1"/>
  <c r="O11612" i="1"/>
  <c r="O11611" i="1"/>
  <c r="O11610" i="1"/>
  <c r="O11609" i="1"/>
  <c r="O11608" i="1"/>
  <c r="O11607" i="1"/>
  <c r="O11606" i="1"/>
  <c r="O11605" i="1"/>
  <c r="O11604" i="1"/>
  <c r="O11603" i="1"/>
  <c r="O11602" i="1"/>
  <c r="O11601" i="1"/>
  <c r="O11600" i="1"/>
  <c r="O11599" i="1"/>
  <c r="O11598" i="1"/>
  <c r="O11597" i="1"/>
  <c r="O11596" i="1"/>
  <c r="O11595" i="1"/>
  <c r="O11594" i="1"/>
  <c r="O11593" i="1"/>
  <c r="O11592" i="1"/>
  <c r="O11590" i="1"/>
  <c r="O11589" i="1"/>
  <c r="O11588" i="1"/>
  <c r="O11587" i="1"/>
  <c r="O11586" i="1"/>
  <c r="O11584" i="1"/>
  <c r="O11583" i="1"/>
  <c r="O11582" i="1"/>
  <c r="O11581" i="1"/>
  <c r="O11580" i="1"/>
  <c r="O11579" i="1"/>
  <c r="O11578" i="1"/>
  <c r="O11577" i="1"/>
  <c r="O11576" i="1"/>
  <c r="O11575" i="1"/>
  <c r="O11574" i="1"/>
  <c r="O11572" i="1"/>
  <c r="O11571" i="1"/>
  <c r="O11570" i="1"/>
  <c r="O11569" i="1"/>
  <c r="O11568" i="1"/>
  <c r="O11567" i="1"/>
  <c r="O11566" i="1"/>
  <c r="O11565" i="1"/>
  <c r="O11564" i="1"/>
  <c r="O11563" i="1"/>
  <c r="O11562" i="1"/>
  <c r="O11561" i="1"/>
  <c r="O11560" i="1"/>
  <c r="O11559" i="1"/>
  <c r="O11558" i="1"/>
  <c r="O11557" i="1"/>
  <c r="O11556" i="1"/>
  <c r="O11555" i="1"/>
  <c r="O11554" i="1"/>
  <c r="O11553" i="1"/>
  <c r="O11552" i="1"/>
  <c r="O11551" i="1"/>
  <c r="O11550" i="1"/>
  <c r="O11549" i="1"/>
  <c r="O11548" i="1"/>
  <c r="O11547" i="1"/>
  <c r="O11546" i="1"/>
  <c r="O11545" i="1"/>
  <c r="O11544" i="1"/>
  <c r="O11543" i="1"/>
  <c r="O11542" i="1"/>
  <c r="O11541" i="1"/>
  <c r="O11540" i="1"/>
  <c r="O11539" i="1"/>
  <c r="O11538" i="1"/>
  <c r="O11537" i="1"/>
  <c r="O11536" i="1"/>
  <c r="O11535" i="1"/>
  <c r="O11534" i="1"/>
  <c r="O11533" i="1"/>
  <c r="O11532" i="1"/>
  <c r="O11531" i="1"/>
  <c r="O11530" i="1"/>
  <c r="O11529" i="1"/>
  <c r="O11528" i="1"/>
  <c r="O11527" i="1"/>
  <c r="O11526" i="1"/>
  <c r="O11525" i="1"/>
  <c r="O11524" i="1"/>
  <c r="O11523" i="1"/>
  <c r="O11522" i="1"/>
  <c r="O11521" i="1"/>
  <c r="O11520" i="1"/>
  <c r="O11519" i="1"/>
  <c r="O11518" i="1"/>
  <c r="O11517" i="1"/>
  <c r="O11516" i="1"/>
  <c r="O11515" i="1"/>
  <c r="O11514" i="1"/>
  <c r="O11513" i="1"/>
  <c r="O11512" i="1"/>
  <c r="O11511" i="1"/>
  <c r="O11510" i="1"/>
  <c r="O11509" i="1"/>
  <c r="O11508" i="1"/>
  <c r="O11507" i="1"/>
  <c r="O11506" i="1"/>
  <c r="O11505" i="1"/>
  <c r="O11504" i="1"/>
  <c r="O11503" i="1"/>
  <c r="O11502" i="1"/>
  <c r="O11501" i="1"/>
  <c r="O11500" i="1"/>
  <c r="O11499" i="1"/>
  <c r="O11498" i="1"/>
  <c r="O11497" i="1"/>
  <c r="O11496" i="1"/>
  <c r="O11495" i="1"/>
  <c r="O11494" i="1"/>
  <c r="O11493" i="1"/>
  <c r="O11492" i="1"/>
  <c r="O11491" i="1"/>
  <c r="O11490" i="1"/>
  <c r="O11489" i="1"/>
  <c r="O11488" i="1"/>
  <c r="O11487" i="1"/>
  <c r="O11486" i="1"/>
  <c r="O11485" i="1"/>
  <c r="O11484" i="1"/>
  <c r="O11483" i="1"/>
  <c r="O11482" i="1"/>
  <c r="O11481" i="1"/>
  <c r="O11480" i="1"/>
  <c r="O11479" i="1"/>
  <c r="O11478" i="1"/>
  <c r="O11477" i="1"/>
  <c r="O11476" i="1"/>
  <c r="O11475" i="1"/>
  <c r="O11474" i="1"/>
  <c r="O11473" i="1"/>
  <c r="O11472" i="1"/>
  <c r="O11471" i="1"/>
  <c r="O11470" i="1"/>
  <c r="O11469" i="1"/>
  <c r="O11468" i="1"/>
  <c r="O11467" i="1"/>
  <c r="O11466" i="1"/>
  <c r="O11465" i="1"/>
  <c r="O11464" i="1"/>
  <c r="O11463" i="1"/>
  <c r="O11462" i="1"/>
  <c r="O11461" i="1"/>
  <c r="O11460" i="1"/>
  <c r="O11459" i="1"/>
  <c r="O11458" i="1"/>
  <c r="O11457" i="1"/>
  <c r="O11456" i="1"/>
  <c r="O11455" i="1"/>
  <c r="O11454" i="1"/>
  <c r="O11453" i="1"/>
  <c r="O11452" i="1"/>
  <c r="O11451" i="1"/>
  <c r="O11450" i="1"/>
  <c r="O11449" i="1"/>
  <c r="O11448" i="1"/>
  <c r="O11447" i="1"/>
  <c r="O11446" i="1"/>
  <c r="O11445" i="1"/>
  <c r="O11444" i="1"/>
  <c r="O11443" i="1"/>
  <c r="O11442" i="1"/>
  <c r="O11441" i="1"/>
  <c r="O11440" i="1"/>
  <c r="O11439" i="1"/>
  <c r="O11438" i="1"/>
  <c r="O11437" i="1"/>
  <c r="O11436" i="1"/>
  <c r="O11435" i="1"/>
  <c r="O11434" i="1"/>
  <c r="O11433" i="1"/>
  <c r="O11432" i="1"/>
  <c r="O11431" i="1"/>
  <c r="O11430" i="1"/>
  <c r="O11429" i="1"/>
  <c r="O11428" i="1"/>
  <c r="O11427" i="1"/>
  <c r="O11426" i="1"/>
  <c r="O11425" i="1"/>
  <c r="O11424" i="1"/>
  <c r="O11423" i="1"/>
  <c r="O11422" i="1"/>
  <c r="O11421" i="1"/>
  <c r="O11420" i="1"/>
  <c r="O11419" i="1"/>
  <c r="O11418" i="1"/>
  <c r="O11417" i="1"/>
  <c r="O11416" i="1"/>
  <c r="O11415" i="1"/>
  <c r="O11414" i="1"/>
  <c r="O11412" i="1"/>
  <c r="O11411" i="1"/>
  <c r="O11410" i="1"/>
  <c r="O11409" i="1"/>
  <c r="O11408" i="1"/>
  <c r="O11407" i="1"/>
  <c r="O11406" i="1"/>
  <c r="O11405" i="1"/>
  <c r="O11404" i="1"/>
  <c r="O11403" i="1"/>
  <c r="O11402" i="1"/>
  <c r="O11401" i="1"/>
  <c r="O11400" i="1"/>
  <c r="O11399" i="1"/>
  <c r="O11398" i="1"/>
  <c r="O11397" i="1"/>
  <c r="O11396" i="1"/>
  <c r="O11395" i="1"/>
  <c r="O11394" i="1"/>
  <c r="O11393" i="1"/>
  <c r="O11392" i="1"/>
  <c r="O11391" i="1"/>
  <c r="O11390" i="1"/>
  <c r="O11389" i="1"/>
  <c r="O11388" i="1"/>
  <c r="O11387" i="1"/>
  <c r="O11386" i="1"/>
  <c r="O11385" i="1"/>
  <c r="O11384" i="1"/>
  <c r="O11383" i="1"/>
  <c r="O11382" i="1"/>
  <c r="O11381" i="1"/>
  <c r="O11379" i="1"/>
  <c r="O11378" i="1"/>
  <c r="O11377" i="1"/>
  <c r="O11376" i="1"/>
  <c r="O11375" i="1"/>
  <c r="O11374" i="1"/>
  <c r="O11373" i="1"/>
  <c r="O11372" i="1"/>
  <c r="O11371" i="1"/>
  <c r="O11370" i="1"/>
  <c r="O11369" i="1"/>
  <c r="O11368" i="1"/>
  <c r="O11367" i="1"/>
  <c r="O11366" i="1"/>
  <c r="O11365" i="1"/>
  <c r="O11364" i="1"/>
  <c r="O11363" i="1"/>
  <c r="O11362" i="1"/>
  <c r="O11361" i="1"/>
  <c r="O11360" i="1"/>
  <c r="O11359" i="1"/>
  <c r="O11358" i="1"/>
  <c r="O11357" i="1"/>
  <c r="O11356" i="1"/>
  <c r="O11355" i="1"/>
  <c r="O11354" i="1"/>
  <c r="O11353" i="1"/>
  <c r="O11352" i="1"/>
  <c r="O11351" i="1"/>
  <c r="O11350" i="1"/>
  <c r="O11349" i="1"/>
  <c r="O11348" i="1"/>
  <c r="O11347" i="1"/>
  <c r="O11346" i="1"/>
  <c r="O11345" i="1"/>
  <c r="O11344" i="1"/>
  <c r="O11343" i="1"/>
  <c r="O11342" i="1"/>
  <c r="O11341" i="1"/>
  <c r="O11340" i="1"/>
  <c r="O11339" i="1"/>
  <c r="O11338" i="1"/>
  <c r="O11337" i="1"/>
  <c r="O11336" i="1"/>
  <c r="O11335" i="1"/>
  <c r="O11334" i="1"/>
  <c r="O11333" i="1"/>
  <c r="O11332" i="1"/>
  <c r="O11331" i="1"/>
  <c r="O11330" i="1"/>
  <c r="O11329" i="1"/>
  <c r="O11328" i="1"/>
  <c r="O11327" i="1"/>
  <c r="O11326" i="1"/>
  <c r="O11325" i="1"/>
  <c r="O11324" i="1"/>
  <c r="O11323" i="1"/>
  <c r="O11322" i="1"/>
  <c r="O11321" i="1"/>
  <c r="O11320" i="1"/>
  <c r="O11319" i="1"/>
  <c r="O11318" i="1"/>
  <c r="O11317" i="1"/>
  <c r="O11316" i="1"/>
  <c r="O11315" i="1"/>
  <c r="O11314" i="1"/>
  <c r="O11313" i="1"/>
  <c r="O11312" i="1"/>
  <c r="O11311" i="1"/>
  <c r="O11310" i="1"/>
  <c r="O11309" i="1"/>
  <c r="O11308" i="1"/>
  <c r="O11307" i="1"/>
  <c r="O11306" i="1"/>
  <c r="O11305" i="1"/>
  <c r="O11304" i="1"/>
  <c r="O11303" i="1"/>
  <c r="O11302" i="1"/>
  <c r="O11300" i="1"/>
  <c r="O11299" i="1"/>
  <c r="O11298" i="1"/>
  <c r="O11297" i="1"/>
  <c r="O11296" i="1"/>
  <c r="O11295" i="1"/>
  <c r="O11294" i="1"/>
  <c r="O11293" i="1"/>
  <c r="O11292" i="1"/>
  <c r="O11291" i="1"/>
  <c r="O11290" i="1"/>
  <c r="O11289" i="1"/>
  <c r="O11288" i="1"/>
  <c r="O11287" i="1"/>
  <c r="O11286" i="1"/>
  <c r="O11285" i="1"/>
  <c r="O11284" i="1"/>
  <c r="O11283" i="1"/>
  <c r="O11282" i="1"/>
  <c r="O11281" i="1"/>
  <c r="O11280" i="1"/>
  <c r="O11279" i="1"/>
  <c r="O11278" i="1"/>
  <c r="O11277" i="1"/>
  <c r="O11276" i="1"/>
  <c r="O11275" i="1"/>
  <c r="O11274" i="1"/>
  <c r="O11273" i="1"/>
  <c r="O11272" i="1"/>
  <c r="O11271" i="1"/>
  <c r="O11270" i="1"/>
  <c r="O11269" i="1"/>
  <c r="O11268" i="1"/>
  <c r="O11267" i="1"/>
  <c r="O11266" i="1"/>
  <c r="O11265" i="1"/>
  <c r="O11264" i="1"/>
  <c r="O11262" i="1"/>
  <c r="O11261" i="1"/>
  <c r="O11260" i="1"/>
  <c r="O11259" i="1"/>
  <c r="O11258" i="1"/>
  <c r="O11257" i="1"/>
  <c r="O11256" i="1"/>
  <c r="O11255" i="1"/>
  <c r="O11254" i="1"/>
  <c r="O11253" i="1"/>
  <c r="O11252" i="1"/>
  <c r="O11251" i="1"/>
  <c r="O11250" i="1"/>
  <c r="O11249" i="1"/>
  <c r="O11248" i="1"/>
  <c r="O11247" i="1"/>
  <c r="O11246" i="1"/>
  <c r="O11245" i="1"/>
  <c r="O11244" i="1"/>
  <c r="O11243" i="1"/>
  <c r="O11242" i="1"/>
  <c r="O11241" i="1"/>
  <c r="O11240" i="1"/>
  <c r="O11239" i="1"/>
  <c r="O11238" i="1"/>
  <c r="O11237" i="1"/>
  <c r="O11236" i="1"/>
  <c r="O11235" i="1"/>
  <c r="O11234" i="1"/>
  <c r="O11233" i="1"/>
  <c r="O11232" i="1"/>
  <c r="O11231" i="1"/>
  <c r="O11230" i="1"/>
  <c r="O11229" i="1"/>
  <c r="O11228" i="1"/>
  <c r="O11227" i="1"/>
  <c r="O11226" i="1"/>
  <c r="O11225" i="1"/>
  <c r="O11224" i="1"/>
  <c r="O11223" i="1"/>
  <c r="O11222" i="1"/>
  <c r="O11221" i="1"/>
  <c r="O11220" i="1"/>
  <c r="O11219" i="1"/>
  <c r="O11218" i="1"/>
  <c r="O11217" i="1"/>
  <c r="O11216" i="1"/>
  <c r="O11215" i="1"/>
  <c r="O11214" i="1"/>
  <c r="O11213" i="1"/>
  <c r="O11212" i="1"/>
  <c r="O11211" i="1"/>
  <c r="O11210" i="1"/>
  <c r="O11209" i="1"/>
  <c r="O11208" i="1"/>
  <c r="O11207" i="1"/>
  <c r="O11206" i="1"/>
  <c r="O11205" i="1"/>
  <c r="O11204" i="1"/>
  <c r="O11203" i="1"/>
  <c r="O11202" i="1"/>
  <c r="O11201" i="1"/>
  <c r="O11200" i="1"/>
  <c r="O11199" i="1"/>
  <c r="O11198" i="1"/>
  <c r="O11197" i="1"/>
  <c r="O11196" i="1"/>
  <c r="O11195" i="1"/>
  <c r="O11194" i="1"/>
  <c r="O11193" i="1"/>
  <c r="O11192" i="1"/>
  <c r="O11191" i="1"/>
  <c r="O11190" i="1"/>
  <c r="O11189" i="1"/>
  <c r="O11188" i="1"/>
  <c r="O11187" i="1"/>
  <c r="O11186" i="1"/>
  <c r="O11185" i="1"/>
  <c r="O11184" i="1"/>
  <c r="O11183" i="1"/>
  <c r="O11182" i="1"/>
  <c r="O11181" i="1"/>
  <c r="O11180" i="1"/>
  <c r="O11179" i="1"/>
  <c r="O11178" i="1"/>
  <c r="O11177" i="1"/>
  <c r="O11176" i="1"/>
  <c r="O11175" i="1"/>
  <c r="O11174" i="1"/>
  <c r="O11173" i="1"/>
  <c r="O11172" i="1"/>
  <c r="O11171" i="1"/>
  <c r="O11170" i="1"/>
  <c r="O11169" i="1"/>
  <c r="O11168" i="1"/>
  <c r="O11167" i="1"/>
  <c r="O11166" i="1"/>
  <c r="O11165" i="1"/>
  <c r="O11164" i="1"/>
  <c r="O11163" i="1"/>
  <c r="O11162" i="1"/>
  <c r="O11161" i="1"/>
  <c r="O11160" i="1"/>
  <c r="O11159" i="1"/>
  <c r="O11158" i="1"/>
  <c r="O11157" i="1"/>
  <c r="O11156" i="1"/>
  <c r="O11155" i="1"/>
  <c r="O11154" i="1"/>
  <c r="O11153" i="1"/>
  <c r="O11152" i="1"/>
  <c r="O11151" i="1"/>
  <c r="O11150" i="1"/>
  <c r="O11149" i="1"/>
  <c r="O11148" i="1"/>
  <c r="O11147" i="1"/>
  <c r="O11146" i="1"/>
  <c r="O11145" i="1"/>
  <c r="O11144" i="1"/>
  <c r="O11143" i="1"/>
  <c r="O11142" i="1"/>
  <c r="O11141" i="1"/>
  <c r="O11140" i="1"/>
  <c r="O11139" i="1"/>
  <c r="O11138" i="1"/>
  <c r="O11137" i="1"/>
  <c r="O11136" i="1"/>
  <c r="O11135" i="1"/>
  <c r="O11134" i="1"/>
  <c r="O11133" i="1"/>
  <c r="O11132" i="1"/>
  <c r="O11131" i="1"/>
  <c r="O11130" i="1"/>
  <c r="O11129" i="1"/>
  <c r="O11128" i="1"/>
  <c r="O11127" i="1"/>
  <c r="O11126" i="1"/>
  <c r="O11125" i="1"/>
  <c r="O11124" i="1"/>
  <c r="O11123" i="1"/>
  <c r="O11122" i="1"/>
  <c r="O11121" i="1"/>
  <c r="O11120" i="1"/>
  <c r="O11119" i="1"/>
  <c r="O11118" i="1"/>
  <c r="O11117" i="1"/>
  <c r="O11116" i="1"/>
  <c r="O11115" i="1"/>
  <c r="O11114" i="1"/>
  <c r="O11113" i="1"/>
  <c r="O11112" i="1"/>
  <c r="O11111" i="1"/>
  <c r="O11110" i="1"/>
  <c r="O11109" i="1"/>
  <c r="O11108" i="1"/>
  <c r="O11107" i="1"/>
  <c r="O11106" i="1"/>
  <c r="O11105" i="1"/>
  <c r="O11104" i="1"/>
  <c r="O11103" i="1"/>
  <c r="O11102" i="1"/>
  <c r="O11101" i="1"/>
  <c r="O11100" i="1"/>
  <c r="O11099" i="1"/>
  <c r="O11098" i="1"/>
  <c r="O11097" i="1"/>
  <c r="O11096" i="1"/>
  <c r="O11095" i="1"/>
  <c r="O11094" i="1"/>
  <c r="O11093" i="1"/>
  <c r="O11092" i="1"/>
  <c r="O11091" i="1"/>
  <c r="O11090" i="1"/>
  <c r="O11089" i="1"/>
  <c r="O11088" i="1"/>
  <c r="O11087" i="1"/>
  <c r="O11086" i="1"/>
  <c r="O11085" i="1"/>
  <c r="O11084" i="1"/>
  <c r="O11083" i="1"/>
  <c r="O11082" i="1"/>
  <c r="O11081" i="1"/>
  <c r="O11080" i="1"/>
  <c r="O11079" i="1"/>
  <c r="O11078" i="1"/>
  <c r="O11077" i="1"/>
  <c r="O11076" i="1"/>
  <c r="O11075" i="1"/>
  <c r="O11074" i="1"/>
  <c r="O11073" i="1"/>
  <c r="O11072" i="1"/>
  <c r="O11071" i="1"/>
  <c r="O11070" i="1"/>
  <c r="O11069" i="1"/>
  <c r="O11068" i="1"/>
  <c r="O11067" i="1"/>
  <c r="O11066" i="1"/>
  <c r="O11065" i="1"/>
  <c r="O11064" i="1"/>
  <c r="O11063" i="1"/>
  <c r="O11062" i="1"/>
  <c r="O11061" i="1"/>
  <c r="O11060" i="1"/>
  <c r="O11059" i="1"/>
  <c r="O11058" i="1"/>
  <c r="O11057" i="1"/>
  <c r="O11056" i="1"/>
  <c r="O11055" i="1"/>
  <c r="O11054" i="1"/>
  <c r="O11053" i="1"/>
  <c r="O11052" i="1"/>
  <c r="O11051" i="1"/>
  <c r="O11050" i="1"/>
  <c r="O11049" i="1"/>
  <c r="O11048" i="1"/>
  <c r="O11047" i="1"/>
  <c r="O11046" i="1"/>
  <c r="O11045" i="1"/>
  <c r="O11044" i="1"/>
  <c r="O11043" i="1"/>
  <c r="O11042" i="1"/>
  <c r="O11041" i="1"/>
  <c r="O11040" i="1"/>
  <c r="O11039" i="1"/>
  <c r="O11038" i="1"/>
  <c r="O11037" i="1"/>
  <c r="O11036" i="1"/>
  <c r="O11035" i="1"/>
  <c r="O11034" i="1"/>
  <c r="O11033" i="1"/>
  <c r="O11032" i="1"/>
  <c r="O11031" i="1"/>
  <c r="O11030" i="1"/>
  <c r="O11029" i="1"/>
  <c r="O11028" i="1"/>
  <c r="O11027" i="1"/>
  <c r="O11026" i="1"/>
  <c r="O11025" i="1"/>
  <c r="O11024" i="1"/>
  <c r="O11023" i="1"/>
  <c r="O11021" i="1"/>
  <c r="O11020" i="1"/>
  <c r="O11019" i="1"/>
  <c r="O11018" i="1"/>
  <c r="O11017" i="1"/>
  <c r="O11016" i="1"/>
  <c r="O11015" i="1"/>
  <c r="O11014" i="1"/>
  <c r="O11013" i="1"/>
  <c r="O11012" i="1"/>
  <c r="O11011" i="1"/>
  <c r="O11010" i="1"/>
  <c r="O11009" i="1"/>
  <c r="O11008" i="1"/>
  <c r="O11007" i="1"/>
  <c r="O11006" i="1"/>
  <c r="O11005" i="1"/>
  <c r="O11004" i="1"/>
  <c r="O11003" i="1"/>
  <c r="O11002" i="1"/>
  <c r="O11001" i="1"/>
  <c r="O11000" i="1"/>
  <c r="O10999" i="1"/>
  <c r="O10998" i="1"/>
  <c r="O10997" i="1"/>
  <c r="O10996" i="1"/>
  <c r="O10995" i="1"/>
  <c r="O10994" i="1"/>
  <c r="O10993" i="1"/>
  <c r="O10992" i="1"/>
  <c r="O10990" i="1"/>
  <c r="O10989" i="1"/>
  <c r="O10988" i="1"/>
  <c r="O10987" i="1"/>
  <c r="O10986" i="1"/>
  <c r="O10985" i="1"/>
  <c r="O10984" i="1"/>
  <c r="O10983" i="1"/>
  <c r="O10982" i="1"/>
  <c r="O10981" i="1"/>
  <c r="O10980" i="1"/>
  <c r="O10979" i="1"/>
  <c r="O10978" i="1"/>
  <c r="O10977" i="1"/>
  <c r="O10976" i="1"/>
  <c r="O10975" i="1"/>
  <c r="O10974" i="1"/>
  <c r="O10973" i="1"/>
  <c r="O10972" i="1"/>
  <c r="O10971" i="1"/>
  <c r="O10970" i="1"/>
  <c r="O10969" i="1"/>
  <c r="O10968" i="1"/>
  <c r="O10967" i="1"/>
  <c r="O10966" i="1"/>
  <c r="O10965" i="1"/>
  <c r="O10964" i="1"/>
  <c r="O10963" i="1"/>
  <c r="O10962" i="1"/>
  <c r="O10961" i="1"/>
  <c r="O10960" i="1"/>
  <c r="O10959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8" i="1"/>
  <c r="O10937" i="1"/>
  <c r="O10936" i="1"/>
  <c r="O10935" i="1"/>
  <c r="O10934" i="1"/>
  <c r="O10933" i="1"/>
  <c r="O10932" i="1"/>
  <c r="O10931" i="1"/>
  <c r="O10930" i="1"/>
  <c r="O10929" i="1"/>
  <c r="O10928" i="1"/>
  <c r="O10927" i="1"/>
  <c r="O10926" i="1"/>
  <c r="O10925" i="1"/>
  <c r="O10924" i="1"/>
  <c r="O10923" i="1"/>
  <c r="O10922" i="1"/>
  <c r="O10921" i="1"/>
  <c r="O10920" i="1"/>
  <c r="O10919" i="1"/>
  <c r="O10918" i="1"/>
  <c r="O10917" i="1"/>
  <c r="O10916" i="1"/>
  <c r="O10915" i="1"/>
  <c r="O10914" i="1"/>
  <c r="O10913" i="1"/>
  <c r="O10912" i="1"/>
  <c r="O10911" i="1"/>
  <c r="O10910" i="1"/>
  <c r="O10909" i="1"/>
  <c r="O10908" i="1"/>
  <c r="O10907" i="1"/>
  <c r="O10906" i="1"/>
  <c r="O10905" i="1"/>
  <c r="O10904" i="1"/>
  <c r="O10903" i="1"/>
  <c r="O10902" i="1"/>
  <c r="O10901" i="1"/>
  <c r="O10900" i="1"/>
  <c r="O10899" i="1"/>
  <c r="O10898" i="1"/>
  <c r="O10897" i="1"/>
  <c r="O10896" i="1"/>
  <c r="O10895" i="1"/>
  <c r="O10894" i="1"/>
  <c r="O10893" i="1"/>
  <c r="O10892" i="1"/>
  <c r="O10891" i="1"/>
  <c r="O10890" i="1"/>
  <c r="O10889" i="1"/>
  <c r="O10888" i="1"/>
  <c r="O10887" i="1"/>
  <c r="O10886" i="1"/>
  <c r="O10885" i="1"/>
  <c r="O10884" i="1"/>
  <c r="O10883" i="1"/>
  <c r="O10882" i="1"/>
  <c r="O10881" i="1"/>
  <c r="O10880" i="1"/>
  <c r="O10879" i="1"/>
  <c r="O10878" i="1"/>
  <c r="O10877" i="1"/>
  <c r="O10876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4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786" i="1"/>
  <c r="O10785" i="1"/>
  <c r="O10784" i="1"/>
  <c r="O10783" i="1"/>
  <c r="O10782" i="1"/>
  <c r="O10781" i="1"/>
  <c r="O10780" i="1"/>
  <c r="O10779" i="1"/>
  <c r="O10778" i="1"/>
  <c r="O10777" i="1"/>
  <c r="O10776" i="1"/>
  <c r="O10775" i="1"/>
  <c r="O10774" i="1"/>
  <c r="O10773" i="1"/>
  <c r="O10772" i="1"/>
  <c r="O10771" i="1"/>
  <c r="O10770" i="1"/>
  <c r="O10769" i="1"/>
  <c r="O10768" i="1"/>
  <c r="O10767" i="1"/>
  <c r="O10766" i="1"/>
  <c r="O10765" i="1"/>
  <c r="O10764" i="1"/>
  <c r="O10763" i="1"/>
  <c r="O10762" i="1"/>
  <c r="O10761" i="1"/>
  <c r="O10760" i="1"/>
  <c r="O10759" i="1"/>
  <c r="O10758" i="1"/>
  <c r="O10757" i="1"/>
  <c r="O10756" i="1"/>
  <c r="O10755" i="1"/>
  <c r="O10754" i="1"/>
  <c r="O10753" i="1"/>
  <c r="O10752" i="1"/>
  <c r="O10751" i="1"/>
  <c r="O10750" i="1"/>
  <c r="O10749" i="1"/>
  <c r="O10748" i="1"/>
  <c r="O10747" i="1"/>
  <c r="O10746" i="1"/>
  <c r="O10745" i="1"/>
  <c r="O10744" i="1"/>
  <c r="O10743" i="1"/>
  <c r="O10742" i="1"/>
  <c r="O10741" i="1"/>
  <c r="O10740" i="1"/>
  <c r="O10739" i="1"/>
  <c r="O10738" i="1"/>
  <c r="O10737" i="1"/>
  <c r="O10736" i="1"/>
  <c r="O10735" i="1"/>
  <c r="O10734" i="1"/>
  <c r="O10733" i="1"/>
  <c r="O10732" i="1"/>
  <c r="O10731" i="1"/>
  <c r="O10730" i="1"/>
  <c r="O10729" i="1"/>
  <c r="O10728" i="1"/>
  <c r="O10727" i="1"/>
  <c r="O10726" i="1"/>
  <c r="O10725" i="1"/>
  <c r="O10724" i="1"/>
  <c r="O10723" i="1"/>
  <c r="O10722" i="1"/>
  <c r="O10721" i="1"/>
  <c r="O10720" i="1"/>
  <c r="O10719" i="1"/>
  <c r="O10718" i="1"/>
  <c r="O10717" i="1"/>
  <c r="O10716" i="1"/>
  <c r="O10715" i="1"/>
  <c r="O10714" i="1"/>
  <c r="O10713" i="1"/>
  <c r="O10712" i="1"/>
  <c r="O10711" i="1"/>
  <c r="O10710" i="1"/>
  <c r="O10709" i="1"/>
  <c r="O10708" i="1"/>
  <c r="O10707" i="1"/>
  <c r="O10706" i="1"/>
  <c r="O10705" i="1"/>
  <c r="O10704" i="1"/>
  <c r="O10703" i="1"/>
  <c r="O10702" i="1"/>
  <c r="O10701" i="1"/>
  <c r="O10700" i="1"/>
  <c r="O10699" i="1"/>
  <c r="O10698" i="1"/>
  <c r="O10697" i="1"/>
  <c r="O10696" i="1"/>
  <c r="O10695" i="1"/>
  <c r="O10694" i="1"/>
  <c r="O10693" i="1"/>
  <c r="O10692" i="1"/>
  <c r="O10691" i="1"/>
  <c r="O10690" i="1"/>
  <c r="O10689" i="1"/>
  <c r="O10688" i="1"/>
  <c r="O10687" i="1"/>
  <c r="O10686" i="1"/>
  <c r="O10685" i="1"/>
  <c r="O10684" i="1"/>
  <c r="O10683" i="1"/>
  <c r="O10682" i="1"/>
  <c r="O10681" i="1"/>
  <c r="O10680" i="1"/>
  <c r="O10679" i="1"/>
  <c r="O10678" i="1"/>
  <c r="O10677" i="1"/>
  <c r="O10676" i="1"/>
  <c r="O10675" i="1"/>
  <c r="O10674" i="1"/>
  <c r="O10673" i="1"/>
  <c r="O10672" i="1"/>
  <c r="O10671" i="1"/>
  <c r="O10670" i="1"/>
  <c r="O10669" i="1"/>
  <c r="O10668" i="1"/>
  <c r="O10667" i="1"/>
  <c r="O10666" i="1"/>
  <c r="O10665" i="1"/>
  <c r="O10664" i="1"/>
  <c r="O10663" i="1"/>
  <c r="O10661" i="1"/>
  <c r="O10660" i="1"/>
  <c r="O10659" i="1"/>
  <c r="O10658" i="1"/>
  <c r="O10657" i="1"/>
  <c r="O10656" i="1"/>
  <c r="O10655" i="1"/>
  <c r="O10654" i="1"/>
  <c r="O10653" i="1"/>
  <c r="O10652" i="1"/>
  <c r="O10651" i="1"/>
  <c r="O10650" i="1"/>
  <c r="O10649" i="1"/>
  <c r="O10648" i="1"/>
  <c r="O10647" i="1"/>
  <c r="O10646" i="1"/>
  <c r="O10645" i="1"/>
  <c r="O10644" i="1"/>
  <c r="O10643" i="1"/>
  <c r="O10642" i="1"/>
  <c r="O10641" i="1"/>
  <c r="O10640" i="1"/>
  <c r="O10639" i="1"/>
  <c r="O10638" i="1"/>
  <c r="O10637" i="1"/>
  <c r="O10636" i="1"/>
  <c r="O10635" i="1"/>
  <c r="O10634" i="1"/>
  <c r="O10633" i="1"/>
  <c r="O10632" i="1"/>
  <c r="O10631" i="1"/>
  <c r="O10630" i="1"/>
  <c r="O10629" i="1"/>
  <c r="O10628" i="1"/>
  <c r="O10627" i="1"/>
  <c r="O10626" i="1"/>
  <c r="O10625" i="1"/>
  <c r="O10624" i="1"/>
  <c r="O10623" i="1"/>
  <c r="O10622" i="1"/>
  <c r="O10621" i="1"/>
  <c r="O10620" i="1"/>
  <c r="O10618" i="1"/>
  <c r="O10617" i="1"/>
  <c r="O10616" i="1"/>
  <c r="O10615" i="1"/>
  <c r="O10614" i="1"/>
  <c r="O10613" i="1"/>
  <c r="O10612" i="1"/>
  <c r="O10611" i="1"/>
  <c r="O10610" i="1"/>
  <c r="O10609" i="1"/>
  <c r="O10608" i="1"/>
  <c r="O10607" i="1"/>
  <c r="O10606" i="1"/>
  <c r="O10605" i="1"/>
  <c r="O10604" i="1"/>
  <c r="O10603" i="1"/>
  <c r="O10602" i="1"/>
  <c r="O10601" i="1"/>
  <c r="O10600" i="1"/>
  <c r="O10599" i="1"/>
  <c r="O10598" i="1"/>
  <c r="O10597" i="1"/>
  <c r="O10596" i="1"/>
  <c r="O10595" i="1"/>
  <c r="O10594" i="1"/>
  <c r="O10593" i="1"/>
  <c r="O10592" i="1"/>
  <c r="O10591" i="1"/>
  <c r="O10590" i="1"/>
  <c r="O10589" i="1"/>
  <c r="O10588" i="1"/>
  <c r="O10587" i="1"/>
  <c r="O10586" i="1"/>
  <c r="O10585" i="1"/>
  <c r="O10584" i="1"/>
  <c r="O10583" i="1"/>
  <c r="O10582" i="1"/>
  <c r="O10581" i="1"/>
  <c r="O10580" i="1"/>
  <c r="O10579" i="1"/>
  <c r="O10578" i="1"/>
  <c r="O10577" i="1"/>
  <c r="O10576" i="1"/>
  <c r="O10574" i="1"/>
  <c r="O10573" i="1"/>
  <c r="O10572" i="1"/>
  <c r="O10571" i="1"/>
  <c r="O10570" i="1"/>
  <c r="O10569" i="1"/>
  <c r="O10568" i="1"/>
  <c r="O10567" i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7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7" i="1"/>
  <c r="O7486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7" i="1"/>
  <c r="O6476" i="1"/>
  <c r="O6475" i="1"/>
  <c r="O6474" i="1"/>
  <c r="O6473" i="1"/>
  <c r="O6472" i="1"/>
  <c r="O6471" i="1"/>
  <c r="O6470" i="1"/>
  <c r="O6469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4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59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2" i="1"/>
  <c r="O11" i="1"/>
  <c r="O10" i="1"/>
  <c r="O9" i="1"/>
  <c r="O8" i="1"/>
  <c r="O7" i="1"/>
  <c r="O6" i="1"/>
  <c r="O5" i="1"/>
  <c r="O4" i="1"/>
  <c r="O3" i="1"/>
  <c r="O2" i="1"/>
  <c r="N12001" i="1"/>
  <c r="N12000" i="1"/>
  <c r="N11999" i="1"/>
  <c r="N11998" i="1"/>
  <c r="N11997" i="1"/>
  <c r="N11996" i="1"/>
  <c r="N11995" i="1"/>
  <c r="N11994" i="1"/>
  <c r="N11993" i="1"/>
  <c r="N11992" i="1"/>
  <c r="N11991" i="1"/>
  <c r="N11990" i="1"/>
  <c r="N11989" i="1"/>
  <c r="N11988" i="1"/>
  <c r="N11987" i="1"/>
  <c r="N11986" i="1"/>
  <c r="N11985" i="1"/>
  <c r="N11984" i="1"/>
  <c r="N11983" i="1"/>
  <c r="N11982" i="1"/>
  <c r="N11981" i="1"/>
  <c r="N11980" i="1"/>
  <c r="N11979" i="1"/>
  <c r="N11978" i="1"/>
  <c r="N11977" i="1"/>
  <c r="N11976" i="1"/>
  <c r="N11975" i="1"/>
  <c r="N11974" i="1"/>
  <c r="N11973" i="1"/>
  <c r="N11972" i="1"/>
  <c r="N11971" i="1"/>
  <c r="N11970" i="1"/>
  <c r="N11969" i="1"/>
  <c r="N11968" i="1"/>
  <c r="N11967" i="1"/>
  <c r="N11966" i="1"/>
  <c r="N11965" i="1"/>
  <c r="N11964" i="1"/>
  <c r="N11963" i="1"/>
  <c r="N11962" i="1"/>
  <c r="N11961" i="1"/>
  <c r="N11960" i="1"/>
  <c r="N11959" i="1"/>
  <c r="N11958" i="1"/>
  <c r="N11957" i="1"/>
  <c r="N11956" i="1"/>
  <c r="N11955" i="1"/>
  <c r="N11954" i="1"/>
  <c r="N11953" i="1"/>
  <c r="N11952" i="1"/>
  <c r="N11951" i="1"/>
  <c r="N11950" i="1"/>
  <c r="N11949" i="1"/>
  <c r="N11948" i="1"/>
  <c r="N11947" i="1"/>
  <c r="N11946" i="1"/>
  <c r="N11945" i="1"/>
  <c r="N11944" i="1"/>
  <c r="N11943" i="1"/>
  <c r="N11942" i="1"/>
  <c r="N11941" i="1"/>
  <c r="N11940" i="1"/>
  <c r="N11939" i="1"/>
  <c r="N11938" i="1"/>
  <c r="N11937" i="1"/>
  <c r="N11936" i="1"/>
  <c r="N11935" i="1"/>
  <c r="N11934" i="1"/>
  <c r="N11933" i="1"/>
  <c r="N11932" i="1"/>
  <c r="N11931" i="1"/>
  <c r="N11930" i="1"/>
  <c r="N11929" i="1"/>
  <c r="N11928" i="1"/>
  <c r="N11927" i="1"/>
  <c r="N11926" i="1"/>
  <c r="N11925" i="1"/>
  <c r="N11924" i="1"/>
  <c r="N11923" i="1"/>
  <c r="N11922" i="1"/>
  <c r="N11921" i="1"/>
  <c r="N11920" i="1"/>
  <c r="N11919" i="1"/>
  <c r="N11918" i="1"/>
  <c r="N11917" i="1"/>
  <c r="N11916" i="1"/>
  <c r="N11915" i="1"/>
  <c r="N11914" i="1"/>
  <c r="N11913" i="1"/>
  <c r="N11912" i="1"/>
  <c r="N11911" i="1"/>
  <c r="N11910" i="1"/>
  <c r="N11909" i="1"/>
  <c r="N11908" i="1"/>
  <c r="N11907" i="1"/>
  <c r="N11906" i="1"/>
  <c r="N11905" i="1"/>
  <c r="N11904" i="1"/>
  <c r="N11903" i="1"/>
  <c r="N11902" i="1"/>
  <c r="N11901" i="1"/>
  <c r="N11900" i="1"/>
  <c r="N11899" i="1"/>
  <c r="N11898" i="1"/>
  <c r="N11897" i="1"/>
  <c r="N11896" i="1"/>
  <c r="N11895" i="1"/>
  <c r="N11894" i="1"/>
  <c r="N11893" i="1"/>
  <c r="N11892" i="1"/>
  <c r="N11891" i="1"/>
  <c r="N11890" i="1"/>
  <c r="N11889" i="1"/>
  <c r="N11888" i="1"/>
  <c r="N11887" i="1"/>
  <c r="N11886" i="1"/>
  <c r="N11885" i="1"/>
  <c r="N11884" i="1"/>
  <c r="N11883" i="1"/>
  <c r="N11882" i="1"/>
  <c r="N11881" i="1"/>
  <c r="N11880" i="1"/>
  <c r="N11879" i="1"/>
  <c r="N11878" i="1"/>
  <c r="N11877" i="1"/>
  <c r="N11876" i="1"/>
  <c r="N11875" i="1"/>
  <c r="N11874" i="1"/>
  <c r="N11873" i="1"/>
  <c r="N11872" i="1"/>
  <c r="N11871" i="1"/>
  <c r="N11870" i="1"/>
  <c r="N11869" i="1"/>
  <c r="N11868" i="1"/>
  <c r="N11867" i="1"/>
  <c r="N11866" i="1"/>
  <c r="N11865" i="1"/>
  <c r="N11864" i="1"/>
  <c r="N11863" i="1"/>
  <c r="N11862" i="1"/>
  <c r="N11861" i="1"/>
  <c r="N11860" i="1"/>
  <c r="N11859" i="1"/>
  <c r="N11858" i="1"/>
  <c r="N11857" i="1"/>
  <c r="N11856" i="1"/>
  <c r="N11855" i="1"/>
  <c r="N11854" i="1"/>
  <c r="N11853" i="1"/>
  <c r="N11852" i="1"/>
  <c r="N11851" i="1"/>
  <c r="N11850" i="1"/>
  <c r="N11849" i="1"/>
  <c r="N11848" i="1"/>
  <c r="N11847" i="1"/>
  <c r="N11846" i="1"/>
  <c r="N11845" i="1"/>
  <c r="N11844" i="1"/>
  <c r="N11843" i="1"/>
  <c r="N11842" i="1"/>
  <c r="N11841" i="1"/>
  <c r="N11840" i="1"/>
  <c r="N11839" i="1"/>
  <c r="N11838" i="1"/>
  <c r="N11837" i="1"/>
  <c r="N11836" i="1"/>
  <c r="N11835" i="1"/>
  <c r="N11834" i="1"/>
  <c r="N11833" i="1"/>
  <c r="N11832" i="1"/>
  <c r="N11831" i="1"/>
  <c r="N11830" i="1"/>
  <c r="N11829" i="1"/>
  <c r="N11828" i="1"/>
  <c r="N11827" i="1"/>
  <c r="N11826" i="1"/>
  <c r="N11825" i="1"/>
  <c r="N11824" i="1"/>
  <c r="N11823" i="1"/>
  <c r="N11822" i="1"/>
  <c r="N11821" i="1"/>
  <c r="N11820" i="1"/>
  <c r="N11819" i="1"/>
  <c r="N11818" i="1"/>
  <c r="N11817" i="1"/>
  <c r="N11816" i="1"/>
  <c r="N11815" i="1"/>
  <c r="N11814" i="1"/>
  <c r="N11813" i="1"/>
  <c r="N11812" i="1"/>
  <c r="N11811" i="1"/>
  <c r="N11810" i="1"/>
  <c r="N11809" i="1"/>
  <c r="N11808" i="1"/>
  <c r="N11807" i="1"/>
  <c r="N11806" i="1"/>
  <c r="N11805" i="1"/>
  <c r="N11804" i="1"/>
  <c r="N11803" i="1"/>
  <c r="N11802" i="1"/>
  <c r="N11801" i="1"/>
  <c r="N11800" i="1"/>
  <c r="N11799" i="1"/>
  <c r="N11798" i="1"/>
  <c r="N11797" i="1"/>
  <c r="N11796" i="1"/>
  <c r="N11795" i="1"/>
  <c r="N11794" i="1"/>
  <c r="N11793" i="1"/>
  <c r="N11792" i="1"/>
  <c r="N11791" i="1"/>
  <c r="N11790" i="1"/>
  <c r="N11789" i="1"/>
  <c r="N11788" i="1"/>
  <c r="N11787" i="1"/>
  <c r="N11786" i="1"/>
  <c r="N11785" i="1"/>
  <c r="N11784" i="1"/>
  <c r="N11783" i="1"/>
  <c r="N11782" i="1"/>
  <c r="N11781" i="1"/>
  <c r="N11780" i="1"/>
  <c r="N11779" i="1"/>
  <c r="N11778" i="1"/>
  <c r="N11777" i="1"/>
  <c r="N11776" i="1"/>
  <c r="N11775" i="1"/>
  <c r="N11774" i="1"/>
  <c r="N11773" i="1"/>
  <c r="N11772" i="1"/>
  <c r="N11771" i="1"/>
  <c r="N11770" i="1"/>
  <c r="N11769" i="1"/>
  <c r="N11768" i="1"/>
  <c r="N11767" i="1"/>
  <c r="N11766" i="1"/>
  <c r="N11765" i="1"/>
  <c r="N11764" i="1"/>
  <c r="N11763" i="1"/>
  <c r="N11762" i="1"/>
  <c r="N11761" i="1"/>
  <c r="N11760" i="1"/>
  <c r="N11759" i="1"/>
  <c r="N11758" i="1"/>
  <c r="N11757" i="1"/>
  <c r="N11756" i="1"/>
  <c r="N11755" i="1"/>
  <c r="N11754" i="1"/>
  <c r="N11753" i="1"/>
  <c r="N11752" i="1"/>
  <c r="N11751" i="1"/>
  <c r="N11750" i="1"/>
  <c r="N11749" i="1"/>
  <c r="N11748" i="1"/>
  <c r="N11747" i="1"/>
  <c r="N11746" i="1"/>
  <c r="N11745" i="1"/>
  <c r="N11744" i="1"/>
  <c r="N11743" i="1"/>
  <c r="N11742" i="1"/>
  <c r="N11741" i="1"/>
  <c r="N11740" i="1"/>
  <c r="N11739" i="1"/>
  <c r="N11738" i="1"/>
  <c r="N11737" i="1"/>
  <c r="N11736" i="1"/>
  <c r="N11735" i="1"/>
  <c r="N11734" i="1"/>
  <c r="N11733" i="1"/>
  <c r="N11732" i="1"/>
  <c r="N11731" i="1"/>
  <c r="N11730" i="1"/>
  <c r="N11729" i="1"/>
  <c r="N11728" i="1"/>
  <c r="N11727" i="1"/>
  <c r="N11726" i="1"/>
  <c r="N11725" i="1"/>
  <c r="N11724" i="1"/>
  <c r="N11723" i="1"/>
  <c r="N11722" i="1"/>
  <c r="N11721" i="1"/>
  <c r="N11720" i="1"/>
  <c r="N11719" i="1"/>
  <c r="N11718" i="1"/>
  <c r="N11717" i="1"/>
  <c r="N11716" i="1"/>
  <c r="N11715" i="1"/>
  <c r="N11714" i="1"/>
  <c r="N11713" i="1"/>
  <c r="N11712" i="1"/>
  <c r="N11711" i="1"/>
  <c r="N11710" i="1"/>
  <c r="N11709" i="1"/>
  <c r="N11708" i="1"/>
  <c r="N11707" i="1"/>
  <c r="N11706" i="1"/>
  <c r="N11705" i="1"/>
  <c r="N11704" i="1"/>
  <c r="N11703" i="1"/>
  <c r="N11702" i="1"/>
  <c r="N11701" i="1"/>
  <c r="N11700" i="1"/>
  <c r="N11699" i="1"/>
  <c r="N11698" i="1"/>
  <c r="N11697" i="1"/>
  <c r="N11696" i="1"/>
  <c r="N11695" i="1"/>
  <c r="N11694" i="1"/>
  <c r="N11693" i="1"/>
  <c r="N11692" i="1"/>
  <c r="N11691" i="1"/>
  <c r="N11690" i="1"/>
  <c r="N11689" i="1"/>
  <c r="N11688" i="1"/>
  <c r="N11687" i="1"/>
  <c r="N11686" i="1"/>
  <c r="N11685" i="1"/>
  <c r="N11684" i="1"/>
  <c r="N11683" i="1"/>
  <c r="N11682" i="1"/>
  <c r="N11681" i="1"/>
  <c r="N11680" i="1"/>
  <c r="N11679" i="1"/>
  <c r="N11678" i="1"/>
  <c r="N11677" i="1"/>
  <c r="N11676" i="1"/>
  <c r="N11675" i="1"/>
  <c r="N11674" i="1"/>
  <c r="N11673" i="1"/>
  <c r="N11672" i="1"/>
  <c r="N11671" i="1"/>
  <c r="N11670" i="1"/>
  <c r="N11669" i="1"/>
  <c r="N11668" i="1"/>
  <c r="N11667" i="1"/>
  <c r="N11666" i="1"/>
  <c r="N11665" i="1"/>
  <c r="N11664" i="1"/>
  <c r="N11663" i="1"/>
  <c r="N11662" i="1"/>
  <c r="N11661" i="1"/>
  <c r="N11660" i="1"/>
  <c r="N11659" i="1"/>
  <c r="N11658" i="1"/>
  <c r="N11657" i="1"/>
  <c r="N11656" i="1"/>
  <c r="N11655" i="1"/>
  <c r="N11654" i="1"/>
  <c r="N11653" i="1"/>
  <c r="N11652" i="1"/>
  <c r="N11651" i="1"/>
  <c r="N11650" i="1"/>
  <c r="N11649" i="1"/>
  <c r="N11648" i="1"/>
  <c r="N11647" i="1"/>
  <c r="N11646" i="1"/>
  <c r="N11645" i="1"/>
  <c r="N11644" i="1"/>
  <c r="N11643" i="1"/>
  <c r="N11642" i="1"/>
  <c r="N11641" i="1"/>
  <c r="N11640" i="1"/>
  <c r="N11639" i="1"/>
  <c r="N11638" i="1"/>
  <c r="N11637" i="1"/>
  <c r="N11636" i="1"/>
  <c r="N11635" i="1"/>
  <c r="N11634" i="1"/>
  <c r="N11633" i="1"/>
  <c r="N11632" i="1"/>
  <c r="N11631" i="1"/>
  <c r="N11630" i="1"/>
  <c r="N11629" i="1"/>
  <c r="N11628" i="1"/>
  <c r="N11627" i="1"/>
  <c r="N11626" i="1"/>
  <c r="N11625" i="1"/>
  <c r="N11624" i="1"/>
  <c r="N11623" i="1"/>
  <c r="N11622" i="1"/>
  <c r="N11621" i="1"/>
  <c r="N11620" i="1"/>
  <c r="N11619" i="1"/>
  <c r="N11618" i="1"/>
  <c r="N11617" i="1"/>
  <c r="N11616" i="1"/>
  <c r="N11615" i="1"/>
  <c r="N11614" i="1"/>
  <c r="N11613" i="1"/>
  <c r="N11612" i="1"/>
  <c r="N11611" i="1"/>
  <c r="N11610" i="1"/>
  <c r="N11609" i="1"/>
  <c r="N11608" i="1"/>
  <c r="N11607" i="1"/>
  <c r="N11606" i="1"/>
  <c r="N11605" i="1"/>
  <c r="N11604" i="1"/>
  <c r="N11603" i="1"/>
  <c r="N11602" i="1"/>
  <c r="N11601" i="1"/>
  <c r="N11600" i="1"/>
  <c r="N11599" i="1"/>
  <c r="N11598" i="1"/>
  <c r="N11597" i="1"/>
  <c r="N11596" i="1"/>
  <c r="N11595" i="1"/>
  <c r="N11594" i="1"/>
  <c r="N11593" i="1"/>
  <c r="N11592" i="1"/>
  <c r="N11591" i="1"/>
  <c r="N11590" i="1"/>
  <c r="N11589" i="1"/>
  <c r="N11588" i="1"/>
  <c r="N11587" i="1"/>
  <c r="N11586" i="1"/>
  <c r="N11585" i="1"/>
  <c r="N11584" i="1"/>
  <c r="N11583" i="1"/>
  <c r="N11582" i="1"/>
  <c r="N11581" i="1"/>
  <c r="N11580" i="1"/>
  <c r="N11579" i="1"/>
  <c r="N11578" i="1"/>
  <c r="N11577" i="1"/>
  <c r="N11576" i="1"/>
  <c r="N11575" i="1"/>
  <c r="N11574" i="1"/>
  <c r="N11573" i="1"/>
  <c r="N11572" i="1"/>
  <c r="N11571" i="1"/>
  <c r="N11570" i="1"/>
  <c r="N11569" i="1"/>
  <c r="N11568" i="1"/>
  <c r="N11567" i="1"/>
  <c r="N11566" i="1"/>
  <c r="N11565" i="1"/>
  <c r="N11564" i="1"/>
  <c r="N11563" i="1"/>
  <c r="N11562" i="1"/>
  <c r="N11561" i="1"/>
  <c r="N11560" i="1"/>
  <c r="N11559" i="1"/>
  <c r="N11558" i="1"/>
  <c r="N11557" i="1"/>
  <c r="N11556" i="1"/>
  <c r="N11555" i="1"/>
  <c r="N11554" i="1"/>
  <c r="N11553" i="1"/>
  <c r="N11552" i="1"/>
  <c r="N11551" i="1"/>
  <c r="N11550" i="1"/>
  <c r="N11549" i="1"/>
  <c r="N11548" i="1"/>
  <c r="N11547" i="1"/>
  <c r="N11546" i="1"/>
  <c r="N11545" i="1"/>
  <c r="N11544" i="1"/>
  <c r="N11543" i="1"/>
  <c r="N11542" i="1"/>
  <c r="N11541" i="1"/>
  <c r="N11540" i="1"/>
  <c r="N11539" i="1"/>
  <c r="N11538" i="1"/>
  <c r="N11537" i="1"/>
  <c r="N11536" i="1"/>
  <c r="N11535" i="1"/>
  <c r="N11534" i="1"/>
  <c r="N11533" i="1"/>
  <c r="N11532" i="1"/>
  <c r="N11531" i="1"/>
  <c r="N11530" i="1"/>
  <c r="N11529" i="1"/>
  <c r="N11528" i="1"/>
  <c r="N11527" i="1"/>
  <c r="N11526" i="1"/>
  <c r="N11525" i="1"/>
  <c r="N11524" i="1"/>
  <c r="N11523" i="1"/>
  <c r="N11522" i="1"/>
  <c r="N11521" i="1"/>
  <c r="N11520" i="1"/>
  <c r="N11519" i="1"/>
  <c r="N11518" i="1"/>
  <c r="N11517" i="1"/>
  <c r="N11516" i="1"/>
  <c r="N11515" i="1"/>
  <c r="N11514" i="1"/>
  <c r="N11513" i="1"/>
  <c r="N11512" i="1"/>
  <c r="N11511" i="1"/>
  <c r="N11510" i="1"/>
  <c r="N11509" i="1"/>
  <c r="N11508" i="1"/>
  <c r="N11507" i="1"/>
  <c r="N11506" i="1"/>
  <c r="N11505" i="1"/>
  <c r="N11504" i="1"/>
  <c r="N11503" i="1"/>
  <c r="N11502" i="1"/>
  <c r="N11501" i="1"/>
  <c r="N11500" i="1"/>
  <c r="N11499" i="1"/>
  <c r="N11498" i="1"/>
  <c r="N11497" i="1"/>
  <c r="N11496" i="1"/>
  <c r="N11495" i="1"/>
  <c r="N11494" i="1"/>
  <c r="N11493" i="1"/>
  <c r="N11492" i="1"/>
  <c r="N11491" i="1"/>
  <c r="N11490" i="1"/>
  <c r="N11489" i="1"/>
  <c r="N11488" i="1"/>
  <c r="N11487" i="1"/>
  <c r="N11486" i="1"/>
  <c r="N11485" i="1"/>
  <c r="N11484" i="1"/>
  <c r="N11483" i="1"/>
  <c r="N11482" i="1"/>
  <c r="N11481" i="1"/>
  <c r="N11480" i="1"/>
  <c r="N11479" i="1"/>
  <c r="N11478" i="1"/>
  <c r="N11477" i="1"/>
  <c r="N11476" i="1"/>
  <c r="N11475" i="1"/>
  <c r="N11474" i="1"/>
  <c r="N11473" i="1"/>
  <c r="N11472" i="1"/>
  <c r="N11471" i="1"/>
  <c r="N11470" i="1"/>
  <c r="N11469" i="1"/>
  <c r="N11468" i="1"/>
  <c r="N11467" i="1"/>
  <c r="N11466" i="1"/>
  <c r="N11465" i="1"/>
  <c r="N11464" i="1"/>
  <c r="N11463" i="1"/>
  <c r="N11462" i="1"/>
  <c r="N11461" i="1"/>
  <c r="N11460" i="1"/>
  <c r="N11459" i="1"/>
  <c r="N11458" i="1"/>
  <c r="N11457" i="1"/>
  <c r="N11456" i="1"/>
  <c r="N11455" i="1"/>
  <c r="N11454" i="1"/>
  <c r="N11453" i="1"/>
  <c r="N11452" i="1"/>
  <c r="N11451" i="1"/>
  <c r="N11450" i="1"/>
  <c r="N11449" i="1"/>
  <c r="N11448" i="1"/>
  <c r="N11447" i="1"/>
  <c r="N11446" i="1"/>
  <c r="N11445" i="1"/>
  <c r="N11444" i="1"/>
  <c r="N11443" i="1"/>
  <c r="N11442" i="1"/>
  <c r="N11441" i="1"/>
  <c r="N11440" i="1"/>
  <c r="N11439" i="1"/>
  <c r="N11438" i="1"/>
  <c r="N11437" i="1"/>
  <c r="N11436" i="1"/>
  <c r="N11435" i="1"/>
  <c r="N11434" i="1"/>
  <c r="N11433" i="1"/>
  <c r="N11432" i="1"/>
  <c r="N11431" i="1"/>
  <c r="N11430" i="1"/>
  <c r="N11429" i="1"/>
  <c r="N11428" i="1"/>
  <c r="N11427" i="1"/>
  <c r="N11426" i="1"/>
  <c r="N11425" i="1"/>
  <c r="N11424" i="1"/>
  <c r="N11423" i="1"/>
  <c r="N11422" i="1"/>
  <c r="N11421" i="1"/>
  <c r="N11420" i="1"/>
  <c r="N11419" i="1"/>
  <c r="N11418" i="1"/>
  <c r="N11417" i="1"/>
  <c r="N11416" i="1"/>
  <c r="N11415" i="1"/>
  <c r="N11414" i="1"/>
  <c r="N11413" i="1"/>
  <c r="N11412" i="1"/>
  <c r="N11411" i="1"/>
  <c r="N11410" i="1"/>
  <c r="N11409" i="1"/>
  <c r="N11408" i="1"/>
  <c r="N11407" i="1"/>
  <c r="N11406" i="1"/>
  <c r="N11405" i="1"/>
  <c r="N11404" i="1"/>
  <c r="N11403" i="1"/>
  <c r="N11402" i="1"/>
  <c r="N11401" i="1"/>
  <c r="N11400" i="1"/>
  <c r="N11399" i="1"/>
  <c r="N11398" i="1"/>
  <c r="N11397" i="1"/>
  <c r="N11396" i="1"/>
  <c r="N11395" i="1"/>
  <c r="N11394" i="1"/>
  <c r="N11393" i="1"/>
  <c r="N11392" i="1"/>
  <c r="N11391" i="1"/>
  <c r="N11390" i="1"/>
  <c r="N11389" i="1"/>
  <c r="N11388" i="1"/>
  <c r="N11387" i="1"/>
  <c r="N11386" i="1"/>
  <c r="N11385" i="1"/>
  <c r="N11384" i="1"/>
  <c r="N11383" i="1"/>
  <c r="N11382" i="1"/>
  <c r="N11381" i="1"/>
  <c r="N11380" i="1"/>
  <c r="N11379" i="1"/>
  <c r="N11378" i="1"/>
  <c r="N11377" i="1"/>
  <c r="N11376" i="1"/>
  <c r="N11375" i="1"/>
  <c r="N11374" i="1"/>
  <c r="N11373" i="1"/>
  <c r="N11372" i="1"/>
  <c r="N11371" i="1"/>
  <c r="N11370" i="1"/>
  <c r="N11369" i="1"/>
  <c r="N11368" i="1"/>
  <c r="N11367" i="1"/>
  <c r="N11366" i="1"/>
  <c r="N11365" i="1"/>
  <c r="N11364" i="1"/>
  <c r="N11363" i="1"/>
  <c r="N11362" i="1"/>
  <c r="N11361" i="1"/>
  <c r="N11360" i="1"/>
  <c r="N11359" i="1"/>
  <c r="N11358" i="1"/>
  <c r="N11357" i="1"/>
  <c r="N11356" i="1"/>
  <c r="N11355" i="1"/>
  <c r="N11354" i="1"/>
  <c r="N11353" i="1"/>
  <c r="N11352" i="1"/>
  <c r="N11351" i="1"/>
  <c r="N11350" i="1"/>
  <c r="N11349" i="1"/>
  <c r="N11348" i="1"/>
  <c r="N11347" i="1"/>
  <c r="N11346" i="1"/>
  <c r="N11345" i="1"/>
  <c r="N11344" i="1"/>
  <c r="N11343" i="1"/>
  <c r="N11342" i="1"/>
  <c r="N11341" i="1"/>
  <c r="N11340" i="1"/>
  <c r="N11339" i="1"/>
  <c r="N11338" i="1"/>
  <c r="N11337" i="1"/>
  <c r="N11336" i="1"/>
  <c r="N11335" i="1"/>
  <c r="N11334" i="1"/>
  <c r="N11333" i="1"/>
  <c r="N11332" i="1"/>
  <c r="N11331" i="1"/>
  <c r="N11330" i="1"/>
  <c r="N11329" i="1"/>
  <c r="N11328" i="1"/>
  <c r="N11327" i="1"/>
  <c r="N11326" i="1"/>
  <c r="N11325" i="1"/>
  <c r="N11324" i="1"/>
  <c r="N11323" i="1"/>
  <c r="N11322" i="1"/>
  <c r="N11321" i="1"/>
  <c r="N11320" i="1"/>
  <c r="N11319" i="1"/>
  <c r="N11318" i="1"/>
  <c r="N11317" i="1"/>
  <c r="N11316" i="1"/>
  <c r="N11315" i="1"/>
  <c r="N11314" i="1"/>
  <c r="N11313" i="1"/>
  <c r="N11312" i="1"/>
  <c r="N11311" i="1"/>
  <c r="N11310" i="1"/>
  <c r="N11309" i="1"/>
  <c r="N11308" i="1"/>
  <c r="N11307" i="1"/>
  <c r="N11306" i="1"/>
  <c r="N11305" i="1"/>
  <c r="N11304" i="1"/>
  <c r="N11303" i="1"/>
  <c r="N11302" i="1"/>
  <c r="N11301" i="1"/>
  <c r="N11300" i="1"/>
  <c r="N11299" i="1"/>
  <c r="N11298" i="1"/>
  <c r="N11297" i="1"/>
  <c r="N11296" i="1"/>
  <c r="N11295" i="1"/>
  <c r="N11294" i="1"/>
  <c r="N11293" i="1"/>
  <c r="N11292" i="1"/>
  <c r="N11291" i="1"/>
  <c r="N11290" i="1"/>
  <c r="N11289" i="1"/>
  <c r="N11288" i="1"/>
  <c r="N11287" i="1"/>
  <c r="N11286" i="1"/>
  <c r="N11285" i="1"/>
  <c r="N11284" i="1"/>
  <c r="N11283" i="1"/>
  <c r="N11282" i="1"/>
  <c r="N11281" i="1"/>
  <c r="N11280" i="1"/>
  <c r="N11279" i="1"/>
  <c r="N11278" i="1"/>
  <c r="N11277" i="1"/>
  <c r="N11276" i="1"/>
  <c r="N11275" i="1"/>
  <c r="N11274" i="1"/>
  <c r="N11273" i="1"/>
  <c r="N11272" i="1"/>
  <c r="N11271" i="1"/>
  <c r="N11270" i="1"/>
  <c r="N11269" i="1"/>
  <c r="N11268" i="1"/>
  <c r="N11267" i="1"/>
  <c r="N11266" i="1"/>
  <c r="N11265" i="1"/>
  <c r="N11264" i="1"/>
  <c r="N11263" i="1"/>
  <c r="N11262" i="1"/>
  <c r="N11261" i="1"/>
  <c r="N11260" i="1"/>
  <c r="N11259" i="1"/>
  <c r="N11258" i="1"/>
  <c r="N11257" i="1"/>
  <c r="N11256" i="1"/>
  <c r="N11255" i="1"/>
  <c r="N11254" i="1"/>
  <c r="N11253" i="1"/>
  <c r="N11252" i="1"/>
  <c r="N11251" i="1"/>
  <c r="N11250" i="1"/>
  <c r="N11249" i="1"/>
  <c r="N11248" i="1"/>
  <c r="N11247" i="1"/>
  <c r="N11246" i="1"/>
  <c r="N11245" i="1"/>
  <c r="N11244" i="1"/>
  <c r="N11243" i="1"/>
  <c r="N11242" i="1"/>
  <c r="N11241" i="1"/>
  <c r="N11240" i="1"/>
  <c r="N11239" i="1"/>
  <c r="N11238" i="1"/>
  <c r="N11237" i="1"/>
  <c r="N11236" i="1"/>
  <c r="N11235" i="1"/>
  <c r="N11234" i="1"/>
  <c r="N11233" i="1"/>
  <c r="N11232" i="1"/>
  <c r="N11231" i="1"/>
  <c r="N11230" i="1"/>
  <c r="N11229" i="1"/>
  <c r="N11228" i="1"/>
  <c r="N11227" i="1"/>
  <c r="N11226" i="1"/>
  <c r="N11225" i="1"/>
  <c r="N11224" i="1"/>
  <c r="N11223" i="1"/>
  <c r="N11222" i="1"/>
  <c r="N11221" i="1"/>
  <c r="N11220" i="1"/>
  <c r="N11219" i="1"/>
  <c r="N11218" i="1"/>
  <c r="N11217" i="1"/>
  <c r="N11216" i="1"/>
  <c r="N11215" i="1"/>
  <c r="N11214" i="1"/>
  <c r="N11213" i="1"/>
  <c r="N11212" i="1"/>
  <c r="N11211" i="1"/>
  <c r="N11210" i="1"/>
  <c r="N11209" i="1"/>
  <c r="N11208" i="1"/>
  <c r="N11207" i="1"/>
  <c r="N11206" i="1"/>
  <c r="N11205" i="1"/>
  <c r="N11204" i="1"/>
  <c r="N11203" i="1"/>
  <c r="N11202" i="1"/>
  <c r="N11201" i="1"/>
  <c r="N11200" i="1"/>
  <c r="N11199" i="1"/>
  <c r="N11198" i="1"/>
  <c r="N11197" i="1"/>
  <c r="N11196" i="1"/>
  <c r="N11195" i="1"/>
  <c r="N11194" i="1"/>
  <c r="N11193" i="1"/>
  <c r="N11192" i="1"/>
  <c r="N11191" i="1"/>
  <c r="N11190" i="1"/>
  <c r="N11189" i="1"/>
  <c r="N11188" i="1"/>
  <c r="N11187" i="1"/>
  <c r="N11186" i="1"/>
  <c r="N11185" i="1"/>
  <c r="N11184" i="1"/>
  <c r="N11183" i="1"/>
  <c r="N11182" i="1"/>
  <c r="N11181" i="1"/>
  <c r="N11180" i="1"/>
  <c r="N11179" i="1"/>
  <c r="N11178" i="1"/>
  <c r="N11177" i="1"/>
  <c r="N11176" i="1"/>
  <c r="N11175" i="1"/>
  <c r="N11174" i="1"/>
  <c r="N11173" i="1"/>
  <c r="N11172" i="1"/>
  <c r="N11171" i="1"/>
  <c r="N11170" i="1"/>
  <c r="N11169" i="1"/>
  <c r="N11168" i="1"/>
  <c r="N11167" i="1"/>
  <c r="N11166" i="1"/>
  <c r="N11165" i="1"/>
  <c r="N11164" i="1"/>
  <c r="N11163" i="1"/>
  <c r="N11162" i="1"/>
  <c r="N11161" i="1"/>
  <c r="N11160" i="1"/>
  <c r="N11159" i="1"/>
  <c r="N11158" i="1"/>
  <c r="N11157" i="1"/>
  <c r="N11156" i="1"/>
  <c r="N11155" i="1"/>
  <c r="N11154" i="1"/>
  <c r="N11153" i="1"/>
  <c r="N11152" i="1"/>
  <c r="N11151" i="1"/>
  <c r="N11150" i="1"/>
  <c r="N11149" i="1"/>
  <c r="N11148" i="1"/>
  <c r="N11147" i="1"/>
  <c r="N11146" i="1"/>
  <c r="N11145" i="1"/>
  <c r="N11144" i="1"/>
  <c r="N11143" i="1"/>
  <c r="N11142" i="1"/>
  <c r="N11141" i="1"/>
  <c r="N11140" i="1"/>
  <c r="N11139" i="1"/>
  <c r="N11138" i="1"/>
  <c r="N11137" i="1"/>
  <c r="N11136" i="1"/>
  <c r="N11135" i="1"/>
  <c r="N11134" i="1"/>
  <c r="N11133" i="1"/>
  <c r="N11132" i="1"/>
  <c r="N11131" i="1"/>
  <c r="N11130" i="1"/>
  <c r="N11129" i="1"/>
  <c r="N11128" i="1"/>
  <c r="N11127" i="1"/>
  <c r="N11126" i="1"/>
  <c r="N11125" i="1"/>
  <c r="N11124" i="1"/>
  <c r="N11123" i="1"/>
  <c r="N11122" i="1"/>
  <c r="N11121" i="1"/>
  <c r="N11120" i="1"/>
  <c r="N11119" i="1"/>
  <c r="N11118" i="1"/>
  <c r="N11117" i="1"/>
  <c r="N11116" i="1"/>
  <c r="N11115" i="1"/>
  <c r="N11114" i="1"/>
  <c r="N11113" i="1"/>
  <c r="N11112" i="1"/>
  <c r="N11111" i="1"/>
  <c r="N11110" i="1"/>
  <c r="N11109" i="1"/>
  <c r="N11108" i="1"/>
  <c r="N11107" i="1"/>
  <c r="N11106" i="1"/>
  <c r="N11105" i="1"/>
  <c r="N11104" i="1"/>
  <c r="N11103" i="1"/>
  <c r="N11102" i="1"/>
  <c r="N11101" i="1"/>
  <c r="N11100" i="1"/>
  <c r="N11099" i="1"/>
  <c r="N11098" i="1"/>
  <c r="N11097" i="1"/>
  <c r="N11096" i="1"/>
  <c r="N11095" i="1"/>
  <c r="N11094" i="1"/>
  <c r="N11093" i="1"/>
  <c r="N11092" i="1"/>
  <c r="N11091" i="1"/>
  <c r="N11090" i="1"/>
  <c r="N11089" i="1"/>
  <c r="N11088" i="1"/>
  <c r="N11087" i="1"/>
  <c r="N11086" i="1"/>
  <c r="N11085" i="1"/>
  <c r="N11084" i="1"/>
  <c r="N11083" i="1"/>
  <c r="N11082" i="1"/>
  <c r="N11081" i="1"/>
  <c r="N11080" i="1"/>
  <c r="N11079" i="1"/>
  <c r="N11078" i="1"/>
  <c r="N11077" i="1"/>
  <c r="N11076" i="1"/>
  <c r="N11075" i="1"/>
  <c r="N11074" i="1"/>
  <c r="N11073" i="1"/>
  <c r="N11072" i="1"/>
  <c r="N11071" i="1"/>
  <c r="N11070" i="1"/>
  <c r="N11069" i="1"/>
  <c r="N11068" i="1"/>
  <c r="N11067" i="1"/>
  <c r="N11066" i="1"/>
  <c r="N11065" i="1"/>
  <c r="N11064" i="1"/>
  <c r="N11063" i="1"/>
  <c r="N11062" i="1"/>
  <c r="N11061" i="1"/>
  <c r="N11060" i="1"/>
  <c r="N11059" i="1"/>
  <c r="N11058" i="1"/>
  <c r="N11057" i="1"/>
  <c r="N11056" i="1"/>
  <c r="N11055" i="1"/>
  <c r="N11054" i="1"/>
  <c r="N11053" i="1"/>
  <c r="N11052" i="1"/>
  <c r="N11051" i="1"/>
  <c r="N11050" i="1"/>
  <c r="N11049" i="1"/>
  <c r="N11048" i="1"/>
  <c r="N11047" i="1"/>
  <c r="N11046" i="1"/>
  <c r="N11045" i="1"/>
  <c r="N11044" i="1"/>
  <c r="N11043" i="1"/>
  <c r="N11042" i="1"/>
  <c r="N11041" i="1"/>
  <c r="N11040" i="1"/>
  <c r="N11039" i="1"/>
  <c r="N11038" i="1"/>
  <c r="N11037" i="1"/>
  <c r="N11036" i="1"/>
  <c r="N11035" i="1"/>
  <c r="N11034" i="1"/>
  <c r="N11033" i="1"/>
  <c r="N11032" i="1"/>
  <c r="N11031" i="1"/>
  <c r="N11030" i="1"/>
  <c r="N11029" i="1"/>
  <c r="N11028" i="1"/>
  <c r="N11027" i="1"/>
  <c r="N11026" i="1"/>
  <c r="N11025" i="1"/>
  <c r="N11024" i="1"/>
  <c r="N11023" i="1"/>
  <c r="N11022" i="1"/>
  <c r="N11021" i="1"/>
  <c r="N11020" i="1"/>
  <c r="N11019" i="1"/>
  <c r="N11018" i="1"/>
  <c r="N11017" i="1"/>
  <c r="N11016" i="1"/>
  <c r="N11015" i="1"/>
  <c r="N11014" i="1"/>
  <c r="N11013" i="1"/>
  <c r="N11012" i="1"/>
  <c r="N11011" i="1"/>
  <c r="N11010" i="1"/>
  <c r="N11009" i="1"/>
  <c r="N11008" i="1"/>
  <c r="N11007" i="1"/>
  <c r="N11006" i="1"/>
  <c r="N11005" i="1"/>
  <c r="N11004" i="1"/>
  <c r="N11003" i="1"/>
  <c r="N11002" i="1"/>
  <c r="N11001" i="1"/>
  <c r="N11000" i="1"/>
  <c r="N10999" i="1"/>
  <c r="N10998" i="1"/>
  <c r="N10997" i="1"/>
  <c r="N10996" i="1"/>
  <c r="N10995" i="1"/>
  <c r="N10994" i="1"/>
  <c r="N10993" i="1"/>
  <c r="N10992" i="1"/>
  <c r="N10991" i="1"/>
  <c r="N10990" i="1"/>
  <c r="N10989" i="1"/>
  <c r="N10988" i="1"/>
  <c r="N10987" i="1"/>
  <c r="N10986" i="1"/>
  <c r="N10985" i="1"/>
  <c r="N10984" i="1"/>
  <c r="N10983" i="1"/>
  <c r="N10982" i="1"/>
  <c r="N10981" i="1"/>
  <c r="N10980" i="1"/>
  <c r="N10979" i="1"/>
  <c r="N10978" i="1"/>
  <c r="N10977" i="1"/>
  <c r="N10976" i="1"/>
  <c r="N10975" i="1"/>
  <c r="N10974" i="1"/>
  <c r="N10973" i="1"/>
  <c r="N10972" i="1"/>
  <c r="N10971" i="1"/>
  <c r="N10970" i="1"/>
  <c r="N10969" i="1"/>
  <c r="N10968" i="1"/>
  <c r="N10967" i="1"/>
  <c r="N10966" i="1"/>
  <c r="N10965" i="1"/>
  <c r="N10964" i="1"/>
  <c r="N10963" i="1"/>
  <c r="N10962" i="1"/>
  <c r="N10961" i="1"/>
  <c r="N10960" i="1"/>
  <c r="N10959" i="1"/>
  <c r="N10958" i="1"/>
  <c r="N10957" i="1"/>
  <c r="N10956" i="1"/>
  <c r="N10955" i="1"/>
  <c r="N10954" i="1"/>
  <c r="N10953" i="1"/>
  <c r="N10952" i="1"/>
  <c r="N10951" i="1"/>
  <c r="N10950" i="1"/>
  <c r="N10949" i="1"/>
  <c r="N10948" i="1"/>
  <c r="N10947" i="1"/>
  <c r="N10946" i="1"/>
  <c r="N10945" i="1"/>
  <c r="N10944" i="1"/>
  <c r="N10943" i="1"/>
  <c r="N10942" i="1"/>
  <c r="N10941" i="1"/>
  <c r="N10940" i="1"/>
  <c r="N10939" i="1"/>
  <c r="N10938" i="1"/>
  <c r="N10937" i="1"/>
  <c r="N10936" i="1"/>
  <c r="N10935" i="1"/>
  <c r="N10934" i="1"/>
  <c r="N10933" i="1"/>
  <c r="N10932" i="1"/>
  <c r="N10931" i="1"/>
  <c r="N10930" i="1"/>
  <c r="N10929" i="1"/>
  <c r="N10928" i="1"/>
  <c r="N10927" i="1"/>
  <c r="N10926" i="1"/>
  <c r="N10925" i="1"/>
  <c r="N10924" i="1"/>
  <c r="N10923" i="1"/>
  <c r="N10922" i="1"/>
  <c r="N10921" i="1"/>
  <c r="N10920" i="1"/>
  <c r="N10919" i="1"/>
  <c r="N10918" i="1"/>
  <c r="N10917" i="1"/>
  <c r="N10916" i="1"/>
  <c r="N10915" i="1"/>
  <c r="N10914" i="1"/>
  <c r="N10913" i="1"/>
  <c r="N10912" i="1"/>
  <c r="N10911" i="1"/>
  <c r="N10910" i="1"/>
  <c r="N10909" i="1"/>
  <c r="N10908" i="1"/>
  <c r="N10907" i="1"/>
  <c r="N10906" i="1"/>
  <c r="N10905" i="1"/>
  <c r="N10904" i="1"/>
  <c r="N10903" i="1"/>
  <c r="N10902" i="1"/>
  <c r="N10901" i="1"/>
  <c r="N10900" i="1"/>
  <c r="N10899" i="1"/>
  <c r="N10898" i="1"/>
  <c r="N10897" i="1"/>
  <c r="N10896" i="1"/>
  <c r="N10895" i="1"/>
  <c r="N10894" i="1"/>
  <c r="N10893" i="1"/>
  <c r="N10892" i="1"/>
  <c r="N10891" i="1"/>
  <c r="N10890" i="1"/>
  <c r="N10889" i="1"/>
  <c r="N10888" i="1"/>
  <c r="N10887" i="1"/>
  <c r="N10886" i="1"/>
  <c r="N10885" i="1"/>
  <c r="N10884" i="1"/>
  <c r="N10883" i="1"/>
  <c r="N10882" i="1"/>
  <c r="N10881" i="1"/>
  <c r="N10880" i="1"/>
  <c r="N10879" i="1"/>
  <c r="N10878" i="1"/>
  <c r="N10877" i="1"/>
  <c r="N10876" i="1"/>
  <c r="N10875" i="1"/>
  <c r="N10874" i="1"/>
  <c r="N10873" i="1"/>
  <c r="N10872" i="1"/>
  <c r="N10871" i="1"/>
  <c r="N10870" i="1"/>
  <c r="N10869" i="1"/>
  <c r="N10868" i="1"/>
  <c r="N10867" i="1"/>
  <c r="N10866" i="1"/>
  <c r="N10865" i="1"/>
  <c r="N10864" i="1"/>
  <c r="N10863" i="1"/>
  <c r="N10862" i="1"/>
  <c r="N10861" i="1"/>
  <c r="N10860" i="1"/>
  <c r="N10859" i="1"/>
  <c r="N10858" i="1"/>
  <c r="N10857" i="1"/>
  <c r="N10856" i="1"/>
  <c r="N10855" i="1"/>
  <c r="N10854" i="1"/>
  <c r="N10853" i="1"/>
  <c r="N10852" i="1"/>
  <c r="N10851" i="1"/>
  <c r="N10850" i="1"/>
  <c r="N10849" i="1"/>
  <c r="N10848" i="1"/>
  <c r="N10847" i="1"/>
  <c r="N10846" i="1"/>
  <c r="N10845" i="1"/>
  <c r="N10844" i="1"/>
  <c r="N10843" i="1"/>
  <c r="N10842" i="1"/>
  <c r="N10841" i="1"/>
  <c r="N10840" i="1"/>
  <c r="N10839" i="1"/>
  <c r="N10838" i="1"/>
  <c r="N10837" i="1"/>
  <c r="N10836" i="1"/>
  <c r="N10835" i="1"/>
  <c r="N10834" i="1"/>
  <c r="N10833" i="1"/>
  <c r="N10832" i="1"/>
  <c r="N10831" i="1"/>
  <c r="N10830" i="1"/>
  <c r="N10829" i="1"/>
  <c r="N10828" i="1"/>
  <c r="N10827" i="1"/>
  <c r="N10826" i="1"/>
  <c r="N10825" i="1"/>
  <c r="N10824" i="1"/>
  <c r="N10823" i="1"/>
  <c r="N10822" i="1"/>
  <c r="N10821" i="1"/>
  <c r="N10820" i="1"/>
  <c r="N10819" i="1"/>
  <c r="N10818" i="1"/>
  <c r="N10817" i="1"/>
  <c r="N10816" i="1"/>
  <c r="N10815" i="1"/>
  <c r="N10814" i="1"/>
  <c r="N10813" i="1"/>
  <c r="N10812" i="1"/>
  <c r="N10811" i="1"/>
  <c r="N10810" i="1"/>
  <c r="N10809" i="1"/>
  <c r="N10808" i="1"/>
  <c r="N10807" i="1"/>
  <c r="N10806" i="1"/>
  <c r="N10805" i="1"/>
  <c r="N10804" i="1"/>
  <c r="N10803" i="1"/>
  <c r="N10802" i="1"/>
  <c r="N10801" i="1"/>
  <c r="N10800" i="1"/>
  <c r="N10799" i="1"/>
  <c r="N10798" i="1"/>
  <c r="N10797" i="1"/>
  <c r="N10796" i="1"/>
  <c r="N10795" i="1"/>
  <c r="N10794" i="1"/>
  <c r="N10793" i="1"/>
  <c r="N10792" i="1"/>
  <c r="N10791" i="1"/>
  <c r="N10790" i="1"/>
  <c r="N10789" i="1"/>
  <c r="N10788" i="1"/>
  <c r="N10787" i="1"/>
  <c r="N10786" i="1"/>
  <c r="N10785" i="1"/>
  <c r="N10784" i="1"/>
  <c r="N10783" i="1"/>
  <c r="N10782" i="1"/>
  <c r="N10781" i="1"/>
  <c r="N10780" i="1"/>
  <c r="N10779" i="1"/>
  <c r="N10778" i="1"/>
  <c r="N10777" i="1"/>
  <c r="N10776" i="1"/>
  <c r="N10775" i="1"/>
  <c r="N10774" i="1"/>
  <c r="N10773" i="1"/>
  <c r="N10772" i="1"/>
  <c r="N10771" i="1"/>
  <c r="N10770" i="1"/>
  <c r="N10769" i="1"/>
  <c r="N10768" i="1"/>
  <c r="N10767" i="1"/>
  <c r="N10766" i="1"/>
  <c r="N10765" i="1"/>
  <c r="N10764" i="1"/>
  <c r="N10763" i="1"/>
  <c r="N10762" i="1"/>
  <c r="N10761" i="1"/>
  <c r="N10760" i="1"/>
  <c r="N10759" i="1"/>
  <c r="N10758" i="1"/>
  <c r="N10757" i="1"/>
  <c r="N10756" i="1"/>
  <c r="N10755" i="1"/>
  <c r="N10754" i="1"/>
  <c r="N10753" i="1"/>
  <c r="N10752" i="1"/>
  <c r="N10751" i="1"/>
  <c r="N10750" i="1"/>
  <c r="N10749" i="1"/>
  <c r="N10748" i="1"/>
  <c r="N10747" i="1"/>
  <c r="N10746" i="1"/>
  <c r="N10745" i="1"/>
  <c r="N10744" i="1"/>
  <c r="N10743" i="1"/>
  <c r="N10742" i="1"/>
  <c r="N10741" i="1"/>
  <c r="N10740" i="1"/>
  <c r="N10739" i="1"/>
  <c r="N10738" i="1"/>
  <c r="N10737" i="1"/>
  <c r="N10736" i="1"/>
  <c r="N10735" i="1"/>
  <c r="N10734" i="1"/>
  <c r="N10733" i="1"/>
  <c r="N10732" i="1"/>
  <c r="N10731" i="1"/>
  <c r="N10730" i="1"/>
  <c r="N10729" i="1"/>
  <c r="N10728" i="1"/>
  <c r="N10727" i="1"/>
  <c r="N10726" i="1"/>
  <c r="N10725" i="1"/>
  <c r="N10724" i="1"/>
  <c r="N10723" i="1"/>
  <c r="N10722" i="1"/>
  <c r="N10721" i="1"/>
  <c r="N10720" i="1"/>
  <c r="N10719" i="1"/>
  <c r="N10718" i="1"/>
  <c r="N10717" i="1"/>
  <c r="N10716" i="1"/>
  <c r="N10715" i="1"/>
  <c r="N10714" i="1"/>
  <c r="N10713" i="1"/>
  <c r="N10712" i="1"/>
  <c r="N10711" i="1"/>
  <c r="N10710" i="1"/>
  <c r="N10709" i="1"/>
  <c r="N10708" i="1"/>
  <c r="N10707" i="1"/>
  <c r="N10706" i="1"/>
  <c r="N10705" i="1"/>
  <c r="N10704" i="1"/>
  <c r="N10703" i="1"/>
  <c r="N10702" i="1"/>
  <c r="N10701" i="1"/>
  <c r="N10700" i="1"/>
  <c r="N10699" i="1"/>
  <c r="N10698" i="1"/>
  <c r="N10697" i="1"/>
  <c r="N10696" i="1"/>
  <c r="N10695" i="1"/>
  <c r="N10694" i="1"/>
  <c r="N10693" i="1"/>
  <c r="N10692" i="1"/>
  <c r="N10691" i="1"/>
  <c r="N10690" i="1"/>
  <c r="N10689" i="1"/>
  <c r="N10688" i="1"/>
  <c r="N10687" i="1"/>
  <c r="N10686" i="1"/>
  <c r="N10685" i="1"/>
  <c r="N10684" i="1"/>
  <c r="N10683" i="1"/>
  <c r="N10682" i="1"/>
  <c r="N10681" i="1"/>
  <c r="N10680" i="1"/>
  <c r="N10679" i="1"/>
  <c r="N10678" i="1"/>
  <c r="N10677" i="1"/>
  <c r="N10676" i="1"/>
  <c r="N10675" i="1"/>
  <c r="N10674" i="1"/>
  <c r="N10673" i="1"/>
  <c r="N10672" i="1"/>
  <c r="N10671" i="1"/>
  <c r="N10670" i="1"/>
  <c r="N10669" i="1"/>
  <c r="N10668" i="1"/>
  <c r="N10667" i="1"/>
  <c r="N10666" i="1"/>
  <c r="N10665" i="1"/>
  <c r="N10664" i="1"/>
  <c r="N10663" i="1"/>
  <c r="N10662" i="1"/>
  <c r="N10661" i="1"/>
  <c r="N10660" i="1"/>
  <c r="N10659" i="1"/>
  <c r="N10658" i="1"/>
  <c r="N10657" i="1"/>
  <c r="N10656" i="1"/>
  <c r="N10655" i="1"/>
  <c r="N10654" i="1"/>
  <c r="N10653" i="1"/>
  <c r="N10652" i="1"/>
  <c r="N10651" i="1"/>
  <c r="N10650" i="1"/>
  <c r="N10649" i="1"/>
  <c r="N10648" i="1"/>
  <c r="N10647" i="1"/>
  <c r="N10646" i="1"/>
  <c r="N10645" i="1"/>
  <c r="N10644" i="1"/>
  <c r="N10643" i="1"/>
  <c r="N10642" i="1"/>
  <c r="N10641" i="1"/>
  <c r="N10640" i="1"/>
  <c r="N10639" i="1"/>
  <c r="N10638" i="1"/>
  <c r="N10637" i="1"/>
  <c r="N10636" i="1"/>
  <c r="N10635" i="1"/>
  <c r="N10634" i="1"/>
  <c r="N10633" i="1"/>
  <c r="N10632" i="1"/>
  <c r="N10631" i="1"/>
  <c r="N10630" i="1"/>
  <c r="N10629" i="1"/>
  <c r="N10628" i="1"/>
  <c r="N10627" i="1"/>
  <c r="N10626" i="1"/>
  <c r="N10625" i="1"/>
  <c r="N10624" i="1"/>
  <c r="N10623" i="1"/>
  <c r="N10622" i="1"/>
  <c r="N10621" i="1"/>
  <c r="N10620" i="1"/>
  <c r="N10619" i="1"/>
  <c r="N10618" i="1"/>
  <c r="N10617" i="1"/>
  <c r="N10616" i="1"/>
  <c r="N10615" i="1"/>
  <c r="N10614" i="1"/>
  <c r="N10613" i="1"/>
  <c r="N10612" i="1"/>
  <c r="N10611" i="1"/>
  <c r="N10610" i="1"/>
  <c r="N10609" i="1"/>
  <c r="N10608" i="1"/>
  <c r="N10607" i="1"/>
  <c r="N10606" i="1"/>
  <c r="N10605" i="1"/>
  <c r="N10604" i="1"/>
  <c r="N10603" i="1"/>
  <c r="N10602" i="1"/>
  <c r="N10601" i="1"/>
  <c r="N10600" i="1"/>
  <c r="N10599" i="1"/>
  <c r="N10598" i="1"/>
  <c r="N10597" i="1"/>
  <c r="N10596" i="1"/>
  <c r="N10595" i="1"/>
  <c r="N10594" i="1"/>
  <c r="N10593" i="1"/>
  <c r="N10592" i="1"/>
  <c r="N10591" i="1"/>
  <c r="N10590" i="1"/>
  <c r="N10589" i="1"/>
  <c r="N10588" i="1"/>
  <c r="N10587" i="1"/>
  <c r="N10586" i="1"/>
  <c r="N10585" i="1"/>
  <c r="N10584" i="1"/>
  <c r="N10583" i="1"/>
  <c r="N10582" i="1"/>
  <c r="N10581" i="1"/>
  <c r="N10580" i="1"/>
  <c r="N10579" i="1"/>
  <c r="N10578" i="1"/>
  <c r="N10577" i="1"/>
  <c r="N10576" i="1"/>
  <c r="N10575" i="1"/>
  <c r="N10574" i="1"/>
  <c r="N10573" i="1"/>
  <c r="N10572" i="1"/>
  <c r="N10571" i="1"/>
  <c r="N10570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1" i="1"/>
  <c r="N10550" i="1"/>
  <c r="N10549" i="1"/>
  <c r="N10548" i="1"/>
  <c r="N10547" i="1"/>
  <c r="N10546" i="1"/>
  <c r="N10545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528" i="1"/>
  <c r="N10527" i="1"/>
  <c r="N10526" i="1"/>
  <c r="N10525" i="1"/>
  <c r="N10524" i="1"/>
  <c r="N10523" i="1"/>
  <c r="N10522" i="1"/>
  <c r="N10521" i="1"/>
  <c r="N10520" i="1"/>
  <c r="N10519" i="1"/>
  <c r="N10518" i="1"/>
  <c r="N10517" i="1"/>
  <c r="N10516" i="1"/>
  <c r="N10515" i="1"/>
  <c r="N10514" i="1"/>
  <c r="N10513" i="1"/>
  <c r="N10512" i="1"/>
  <c r="N10511" i="1"/>
  <c r="N10510" i="1"/>
  <c r="N10509" i="1"/>
  <c r="N10508" i="1"/>
  <c r="N10507" i="1"/>
  <c r="N10506" i="1"/>
  <c r="N10505" i="1"/>
  <c r="N10504" i="1"/>
  <c r="N10503" i="1"/>
  <c r="N10502" i="1"/>
  <c r="N10501" i="1"/>
  <c r="N10500" i="1"/>
  <c r="N10499" i="1"/>
  <c r="N10498" i="1"/>
  <c r="N10497" i="1"/>
  <c r="N10496" i="1"/>
  <c r="N10495" i="1"/>
  <c r="N10494" i="1"/>
  <c r="N10493" i="1"/>
  <c r="N10492" i="1"/>
  <c r="N10491" i="1"/>
  <c r="N10490" i="1"/>
  <c r="N10489" i="1"/>
  <c r="N10488" i="1"/>
  <c r="N10487" i="1"/>
  <c r="N10486" i="1"/>
  <c r="N10485" i="1"/>
  <c r="N10484" i="1"/>
  <c r="N10483" i="1"/>
  <c r="N10482" i="1"/>
  <c r="N10481" i="1"/>
  <c r="N10480" i="1"/>
  <c r="N10479" i="1"/>
  <c r="N10478" i="1"/>
  <c r="N10477" i="1"/>
  <c r="N10476" i="1"/>
  <c r="N10475" i="1"/>
  <c r="N10474" i="1"/>
  <c r="N10473" i="1"/>
  <c r="N10472" i="1"/>
  <c r="N10471" i="1"/>
  <c r="N10470" i="1"/>
  <c r="N10469" i="1"/>
  <c r="N10468" i="1"/>
  <c r="N10467" i="1"/>
  <c r="N10466" i="1"/>
  <c r="N10465" i="1"/>
  <c r="N10464" i="1"/>
  <c r="N10463" i="1"/>
  <c r="N10462" i="1"/>
  <c r="N10461" i="1"/>
  <c r="N10460" i="1"/>
  <c r="N10459" i="1"/>
  <c r="N10458" i="1"/>
  <c r="N10457" i="1"/>
  <c r="N10456" i="1"/>
  <c r="N10455" i="1"/>
  <c r="N10454" i="1"/>
  <c r="N10453" i="1"/>
  <c r="N10452" i="1"/>
  <c r="N10451" i="1"/>
  <c r="N10450" i="1"/>
  <c r="N10449" i="1"/>
  <c r="N10448" i="1"/>
  <c r="N10447" i="1"/>
  <c r="N10446" i="1"/>
  <c r="N10445" i="1"/>
  <c r="N10444" i="1"/>
  <c r="N10443" i="1"/>
  <c r="N10442" i="1"/>
  <c r="N10441" i="1"/>
  <c r="N10440" i="1"/>
  <c r="N10439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416" i="1"/>
  <c r="N10415" i="1"/>
  <c r="N10414" i="1"/>
  <c r="N10413" i="1"/>
  <c r="N10412" i="1"/>
  <c r="N10411" i="1"/>
  <c r="N10410" i="1"/>
  <c r="N10409" i="1"/>
  <c r="N10408" i="1"/>
  <c r="N10407" i="1"/>
  <c r="N10406" i="1"/>
  <c r="N10405" i="1"/>
  <c r="N10404" i="1"/>
  <c r="N10403" i="1"/>
  <c r="N10402" i="1"/>
  <c r="N10401" i="1"/>
  <c r="N10400" i="1"/>
  <c r="N10399" i="1"/>
  <c r="N10398" i="1"/>
  <c r="N10397" i="1"/>
  <c r="N10396" i="1"/>
  <c r="N10395" i="1"/>
  <c r="N10394" i="1"/>
  <c r="N10393" i="1"/>
  <c r="N10392" i="1"/>
  <c r="N10391" i="1"/>
  <c r="N10390" i="1"/>
  <c r="N10389" i="1"/>
  <c r="N10388" i="1"/>
  <c r="N10387" i="1"/>
  <c r="N10386" i="1"/>
  <c r="N10385" i="1"/>
  <c r="N10384" i="1"/>
  <c r="N10383" i="1"/>
  <c r="N10382" i="1"/>
  <c r="N10381" i="1"/>
  <c r="N10380" i="1"/>
  <c r="N10379" i="1"/>
  <c r="N10378" i="1"/>
  <c r="N10377" i="1"/>
  <c r="N10376" i="1"/>
  <c r="N10375" i="1"/>
  <c r="N10374" i="1"/>
  <c r="N10373" i="1"/>
  <c r="N10372" i="1"/>
  <c r="N10371" i="1"/>
  <c r="N10370" i="1"/>
  <c r="N10369" i="1"/>
  <c r="N10368" i="1"/>
  <c r="N10367" i="1"/>
  <c r="N10366" i="1"/>
  <c r="N10365" i="1"/>
  <c r="N10364" i="1"/>
  <c r="N10363" i="1"/>
  <c r="N10362" i="1"/>
  <c r="N10361" i="1"/>
  <c r="N10360" i="1"/>
  <c r="N10359" i="1"/>
  <c r="N10358" i="1"/>
  <c r="N10357" i="1"/>
  <c r="N10356" i="1"/>
  <c r="N10355" i="1"/>
  <c r="N10354" i="1"/>
  <c r="N10353" i="1"/>
  <c r="N10352" i="1"/>
  <c r="N10351" i="1"/>
  <c r="N10350" i="1"/>
  <c r="N10349" i="1"/>
  <c r="N10348" i="1"/>
  <c r="N10347" i="1"/>
  <c r="N10346" i="1"/>
  <c r="N10345" i="1"/>
  <c r="N10344" i="1"/>
  <c r="N10343" i="1"/>
  <c r="N10342" i="1"/>
  <c r="N10341" i="1"/>
  <c r="N10340" i="1"/>
  <c r="N10339" i="1"/>
  <c r="N10338" i="1"/>
  <c r="N10337" i="1"/>
  <c r="N10336" i="1"/>
  <c r="N10335" i="1"/>
  <c r="N10334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315" i="1"/>
  <c r="N10314" i="1"/>
  <c r="N10313" i="1"/>
  <c r="N10312" i="1"/>
  <c r="N10311" i="1"/>
  <c r="N10310" i="1"/>
  <c r="N10309" i="1"/>
  <c r="N10308" i="1"/>
  <c r="N10307" i="1"/>
  <c r="N10306" i="1"/>
  <c r="N10305" i="1"/>
  <c r="N10304" i="1"/>
  <c r="N10303" i="1"/>
  <c r="N10302" i="1"/>
  <c r="N10301" i="1"/>
  <c r="N10300" i="1"/>
  <c r="N10299" i="1"/>
  <c r="N10298" i="1"/>
  <c r="N10297" i="1"/>
  <c r="N10296" i="1"/>
  <c r="N10295" i="1"/>
  <c r="N10294" i="1"/>
  <c r="N10293" i="1"/>
  <c r="N10292" i="1"/>
  <c r="N10291" i="1"/>
  <c r="N10290" i="1"/>
  <c r="N10289" i="1"/>
  <c r="N10288" i="1"/>
  <c r="N10287" i="1"/>
  <c r="N10286" i="1"/>
  <c r="N10285" i="1"/>
  <c r="N10284" i="1"/>
  <c r="N10283" i="1"/>
  <c r="N10282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6" i="1"/>
  <c r="N10265" i="1"/>
  <c r="N10264" i="1"/>
  <c r="N10263" i="1"/>
  <c r="N10262" i="1"/>
  <c r="N10261" i="1"/>
  <c r="N10260" i="1"/>
  <c r="N10259" i="1"/>
  <c r="N10258" i="1"/>
  <c r="N10257" i="1"/>
  <c r="N10256" i="1"/>
  <c r="N10255" i="1"/>
  <c r="N10254" i="1"/>
  <c r="N10253" i="1"/>
  <c r="N10252" i="1"/>
  <c r="N10251" i="1"/>
  <c r="N10250" i="1"/>
  <c r="N10249" i="1"/>
  <c r="N10248" i="1"/>
  <c r="N10247" i="1"/>
  <c r="N10246" i="1"/>
  <c r="N10245" i="1"/>
  <c r="N10244" i="1"/>
  <c r="N10243" i="1"/>
  <c r="N10242" i="1"/>
  <c r="N10241" i="1"/>
  <c r="N10240" i="1"/>
  <c r="N10239" i="1"/>
  <c r="N10238" i="1"/>
  <c r="N10237" i="1"/>
  <c r="N10236" i="1"/>
  <c r="N10235" i="1"/>
  <c r="N10234" i="1"/>
  <c r="N10233" i="1"/>
  <c r="N10232" i="1"/>
  <c r="N10231" i="1"/>
  <c r="N10230" i="1"/>
  <c r="N10229" i="1"/>
  <c r="N10228" i="1"/>
  <c r="N10227" i="1"/>
  <c r="N10226" i="1"/>
  <c r="N10225" i="1"/>
  <c r="N10224" i="1"/>
  <c r="N10223" i="1"/>
  <c r="N10222" i="1"/>
  <c r="N10221" i="1"/>
  <c r="N10220" i="1"/>
  <c r="N10219" i="1"/>
  <c r="N10218" i="1"/>
  <c r="N10217" i="1"/>
  <c r="N10216" i="1"/>
  <c r="N10215" i="1"/>
  <c r="N10214" i="1"/>
  <c r="N10213" i="1"/>
  <c r="N10212" i="1"/>
  <c r="N10211" i="1"/>
  <c r="N10210" i="1"/>
  <c r="N10209" i="1"/>
  <c r="N10208" i="1"/>
  <c r="N10207" i="1"/>
  <c r="N10206" i="1"/>
  <c r="N10205" i="1"/>
  <c r="N10204" i="1"/>
  <c r="N10203" i="1"/>
  <c r="N10202" i="1"/>
  <c r="N10201" i="1"/>
  <c r="N10200" i="1"/>
  <c r="N10199" i="1"/>
  <c r="N10198" i="1"/>
  <c r="N10197" i="1"/>
  <c r="N10196" i="1"/>
  <c r="N10195" i="1"/>
  <c r="N10194" i="1"/>
  <c r="N10193" i="1"/>
  <c r="N10192" i="1"/>
  <c r="N10191" i="1"/>
  <c r="N10190" i="1"/>
  <c r="N10189" i="1"/>
  <c r="N10188" i="1"/>
  <c r="N10187" i="1"/>
  <c r="N10186" i="1"/>
  <c r="N10185" i="1"/>
  <c r="N10184" i="1"/>
  <c r="N10183" i="1"/>
  <c r="N10182" i="1"/>
  <c r="N10181" i="1"/>
  <c r="N10180" i="1"/>
  <c r="N10179" i="1"/>
  <c r="N10178" i="1"/>
  <c r="N10177" i="1"/>
  <c r="N10176" i="1"/>
  <c r="N10175" i="1"/>
  <c r="N10174" i="1"/>
  <c r="N10173" i="1"/>
  <c r="N10172" i="1"/>
  <c r="N10171" i="1"/>
  <c r="N10170" i="1"/>
  <c r="N10169" i="1"/>
  <c r="N10168" i="1"/>
  <c r="N10167" i="1"/>
  <c r="N10166" i="1"/>
  <c r="N10165" i="1"/>
  <c r="N10164" i="1"/>
  <c r="N10163" i="1"/>
  <c r="N10162" i="1"/>
  <c r="N10161" i="1"/>
  <c r="N10160" i="1"/>
  <c r="N10159" i="1"/>
  <c r="N10158" i="1"/>
  <c r="N10157" i="1"/>
  <c r="N10156" i="1"/>
  <c r="N10155" i="1"/>
  <c r="N10154" i="1"/>
  <c r="N10153" i="1"/>
  <c r="N10152" i="1"/>
  <c r="N10151" i="1"/>
  <c r="N10150" i="1"/>
  <c r="N10149" i="1"/>
  <c r="N10148" i="1"/>
  <c r="N10147" i="1"/>
  <c r="N10146" i="1"/>
  <c r="N10145" i="1"/>
  <c r="N10144" i="1"/>
  <c r="N10143" i="1"/>
  <c r="N10142" i="1"/>
  <c r="N10141" i="1"/>
  <c r="N10140" i="1"/>
  <c r="N10139" i="1"/>
  <c r="N10138" i="1"/>
  <c r="N10137" i="1"/>
  <c r="N10136" i="1"/>
  <c r="N10135" i="1"/>
  <c r="N10134" i="1"/>
  <c r="N10133" i="1"/>
  <c r="N10132" i="1"/>
  <c r="N10131" i="1"/>
  <c r="N10130" i="1"/>
  <c r="N10129" i="1"/>
  <c r="N10128" i="1"/>
  <c r="N10127" i="1"/>
  <c r="N10126" i="1"/>
  <c r="N10125" i="1"/>
  <c r="N10124" i="1"/>
  <c r="N10123" i="1"/>
  <c r="N10122" i="1"/>
  <c r="N10121" i="1"/>
  <c r="N10120" i="1"/>
  <c r="N10119" i="1"/>
  <c r="N10118" i="1"/>
  <c r="N10117" i="1"/>
  <c r="N10116" i="1"/>
  <c r="N10115" i="1"/>
  <c r="N10114" i="1"/>
  <c r="N10113" i="1"/>
  <c r="N10112" i="1"/>
  <c r="N10111" i="1"/>
  <c r="N10110" i="1"/>
  <c r="N10109" i="1"/>
  <c r="N10108" i="1"/>
  <c r="N10107" i="1"/>
  <c r="N10106" i="1"/>
  <c r="N10105" i="1"/>
  <c r="N10104" i="1"/>
  <c r="N10103" i="1"/>
  <c r="N10102" i="1"/>
  <c r="N10101" i="1"/>
  <c r="N10100" i="1"/>
  <c r="N10099" i="1"/>
  <c r="N10098" i="1"/>
  <c r="N10097" i="1"/>
  <c r="N10096" i="1"/>
  <c r="N10095" i="1"/>
  <c r="N10094" i="1"/>
  <c r="N10093" i="1"/>
  <c r="N10092" i="1"/>
  <c r="N10091" i="1"/>
  <c r="N10090" i="1"/>
  <c r="N10089" i="1"/>
  <c r="N10088" i="1"/>
  <c r="N10087" i="1"/>
  <c r="N10086" i="1"/>
  <c r="N10085" i="1"/>
  <c r="N10084" i="1"/>
  <c r="N10083" i="1"/>
  <c r="N10082" i="1"/>
  <c r="N10081" i="1"/>
  <c r="N10080" i="1"/>
  <c r="N10079" i="1"/>
  <c r="N10078" i="1"/>
  <c r="N10077" i="1"/>
  <c r="N10076" i="1"/>
  <c r="N10075" i="1"/>
  <c r="N10074" i="1"/>
  <c r="N10073" i="1"/>
  <c r="N10072" i="1"/>
  <c r="N10071" i="1"/>
  <c r="N10070" i="1"/>
  <c r="N10069" i="1"/>
  <c r="N10068" i="1"/>
  <c r="N10067" i="1"/>
  <c r="N10066" i="1"/>
  <c r="N10065" i="1"/>
  <c r="N10064" i="1"/>
  <c r="N10063" i="1"/>
  <c r="N10062" i="1"/>
  <c r="N10061" i="1"/>
  <c r="N10060" i="1"/>
  <c r="N10059" i="1"/>
  <c r="N10058" i="1"/>
  <c r="N10057" i="1"/>
  <c r="N10056" i="1"/>
  <c r="N10055" i="1"/>
  <c r="N10054" i="1"/>
  <c r="N10053" i="1"/>
  <c r="N10052" i="1"/>
  <c r="N10051" i="1"/>
  <c r="N10050" i="1"/>
  <c r="N10049" i="1"/>
  <c r="N10048" i="1"/>
  <c r="N10047" i="1"/>
  <c r="N10046" i="1"/>
  <c r="N10045" i="1"/>
  <c r="N10044" i="1"/>
  <c r="N10043" i="1"/>
  <c r="N10042" i="1"/>
  <c r="N10041" i="1"/>
  <c r="N10040" i="1"/>
  <c r="N10039" i="1"/>
  <c r="N10038" i="1"/>
  <c r="N10037" i="1"/>
  <c r="N10036" i="1"/>
  <c r="N10035" i="1"/>
  <c r="N10034" i="1"/>
  <c r="N10033" i="1"/>
  <c r="N10032" i="1"/>
  <c r="N10031" i="1"/>
  <c r="N10030" i="1"/>
  <c r="N10029" i="1"/>
  <c r="N10028" i="1"/>
  <c r="N10027" i="1"/>
  <c r="N10026" i="1"/>
  <c r="N10025" i="1"/>
  <c r="N10024" i="1"/>
  <c r="N10023" i="1"/>
  <c r="N10022" i="1"/>
  <c r="N10021" i="1"/>
  <c r="N10020" i="1"/>
  <c r="N10019" i="1"/>
  <c r="N10018" i="1"/>
  <c r="N10017" i="1"/>
  <c r="N10016" i="1"/>
  <c r="N10015" i="1"/>
  <c r="N10014" i="1"/>
  <c r="N10013" i="1"/>
  <c r="N10012" i="1"/>
  <c r="N10011" i="1"/>
  <c r="N10010" i="1"/>
  <c r="N10009" i="1"/>
  <c r="N10008" i="1"/>
  <c r="N10007" i="1"/>
  <c r="N10006" i="1"/>
  <c r="N10005" i="1"/>
  <c r="N10004" i="1"/>
  <c r="N10003" i="1"/>
  <c r="N10002" i="1"/>
  <c r="N10001" i="1"/>
  <c r="N10000" i="1"/>
  <c r="N9999" i="1"/>
  <c r="N9998" i="1"/>
  <c r="N9997" i="1"/>
  <c r="N9996" i="1"/>
  <c r="N9995" i="1"/>
  <c r="N9994" i="1"/>
  <c r="N9993" i="1"/>
  <c r="N9992" i="1"/>
  <c r="N9991" i="1"/>
  <c r="N9990" i="1"/>
  <c r="N9989" i="1"/>
  <c r="N9988" i="1"/>
  <c r="N9987" i="1"/>
  <c r="N9986" i="1"/>
  <c r="N9985" i="1"/>
  <c r="N9984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21" i="1"/>
  <c r="M8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7" i="1"/>
  <c r="M6" i="1"/>
  <c r="M5" i="1"/>
  <c r="M4" i="1"/>
  <c r="M3" i="1"/>
  <c r="D5" i="9"/>
  <c r="D13" i="9"/>
  <c r="D14" i="9"/>
  <c r="D15" i="9"/>
  <c r="D6" i="9"/>
  <c r="D7" i="9"/>
  <c r="D8" i="9"/>
  <c r="D9" i="9"/>
  <c r="D10" i="9"/>
  <c r="D11" i="9"/>
  <c r="D12" i="9"/>
  <c r="D4" i="9"/>
  <c r="D16" i="9" l="1"/>
</calcChain>
</file>

<file path=xl/sharedStrings.xml><?xml version="1.0" encoding="utf-8"?>
<sst xmlns="http://schemas.openxmlformats.org/spreadsheetml/2006/main" count="76612" uniqueCount="13658">
  <si>
    <t>Order_ID</t>
  </si>
  <si>
    <t>Order_Date</t>
  </si>
  <si>
    <t>Customer_ID</t>
  </si>
  <si>
    <t>Customer_Name</t>
  </si>
  <si>
    <t>Region</t>
  </si>
  <si>
    <t>Category</t>
  </si>
  <si>
    <t>Product_Name</t>
  </si>
  <si>
    <t>Quantity</t>
  </si>
  <si>
    <t>Unit_Price</t>
  </si>
  <si>
    <t>Discount</t>
  </si>
  <si>
    <t>Sales</t>
  </si>
  <si>
    <t>Profit</t>
  </si>
  <si>
    <t>ORD006312</t>
  </si>
  <si>
    <t>CUST0260</t>
  </si>
  <si>
    <t>Timothy Nori</t>
  </si>
  <si>
    <t>South</t>
  </si>
  <si>
    <t>Books</t>
  </si>
  <si>
    <t>Excel for Beginners</t>
  </si>
  <si>
    <t>ORD008688</t>
  </si>
  <si>
    <t>CUST0223</t>
  </si>
  <si>
    <t>Aarini Dugar</t>
  </si>
  <si>
    <t>East</t>
  </si>
  <si>
    <t>Furniture</t>
  </si>
  <si>
    <t>Wooden Study Table</t>
  </si>
  <si>
    <t>ORD007579</t>
  </si>
  <si>
    <t>CUST0258</t>
  </si>
  <si>
    <t>Sanaya Khalsa</t>
  </si>
  <si>
    <t>North</t>
  </si>
  <si>
    <t>Sports</t>
  </si>
  <si>
    <t>Running Shoes</t>
  </si>
  <si>
    <t>ORD004768</t>
  </si>
  <si>
    <t>CUST0037</t>
  </si>
  <si>
    <t>Janani Sawhney</t>
  </si>
  <si>
    <t>West</t>
  </si>
  <si>
    <t>Shoe Rack</t>
  </si>
  <si>
    <t>ORD006089</t>
  </si>
  <si>
    <t>CUST0044</t>
  </si>
  <si>
    <t>Advay Nadig</t>
  </si>
  <si>
    <t>Toys</t>
  </si>
  <si>
    <t>Board Game Monopoly</t>
  </si>
  <si>
    <t>ORD004604</t>
  </si>
  <si>
    <t>CUST0221</t>
  </si>
  <si>
    <t>Naveen Dass</t>
  </si>
  <si>
    <t>Electronics</t>
  </si>
  <si>
    <t>4K Smart TV</t>
  </si>
  <si>
    <t>ORD007001</t>
  </si>
  <si>
    <t>CUST0435</t>
  </si>
  <si>
    <t>Ekalinga Chowdhury</t>
  </si>
  <si>
    <t>LEGO City Set</t>
  </si>
  <si>
    <t>ORD005992</t>
  </si>
  <si>
    <t>CUST0266</t>
  </si>
  <si>
    <t>Tanay Sane</t>
  </si>
  <si>
    <t>Groceries</t>
  </si>
  <si>
    <t>Sunflower Oil 1L</t>
  </si>
  <si>
    <t>ORD000840</t>
  </si>
  <si>
    <t>CUST0113</t>
  </si>
  <si>
    <t>Harita Chaudhari</t>
  </si>
  <si>
    <t>Gym Gloves</t>
  </si>
  <si>
    <t>ORD003889</t>
  </si>
  <si>
    <t>CUST0306</t>
  </si>
  <si>
    <t>Aahana Agarwal</t>
  </si>
  <si>
    <t>Jump Rope</t>
  </si>
  <si>
    <t>ORD007133</t>
  </si>
  <si>
    <t>CUST0020</t>
  </si>
  <si>
    <t>Neelima Menon</t>
  </si>
  <si>
    <t>Action Figure Pack</t>
  </si>
  <si>
    <t>ORD000527</t>
  </si>
  <si>
    <t>CUST0134</t>
  </si>
  <si>
    <t>Hemang Bhavsar</t>
  </si>
  <si>
    <t>Oats 1kg</t>
  </si>
  <si>
    <t>ORD005911</t>
  </si>
  <si>
    <t>CUST0043</t>
  </si>
  <si>
    <t>Zayan Swaminathan</t>
  </si>
  <si>
    <t>Science Kit</t>
  </si>
  <si>
    <t>ORD008514</t>
  </si>
  <si>
    <t>CUST0280</t>
  </si>
  <si>
    <t>Chandani Narayanan</t>
  </si>
  <si>
    <t>Building Blocks</t>
  </si>
  <si>
    <t>ORD007107</t>
  </si>
  <si>
    <t>CUST0155</t>
  </si>
  <si>
    <t>Harini Kurian</t>
  </si>
  <si>
    <t>Clothing</t>
  </si>
  <si>
    <t>Salwar Kameez</t>
  </si>
  <si>
    <t>ORD008076</t>
  </si>
  <si>
    <t>CUST0441</t>
  </si>
  <si>
    <t>Gagan Garg</t>
  </si>
  <si>
    <t>Data Science Handbook</t>
  </si>
  <si>
    <t>ORD007952</t>
  </si>
  <si>
    <t>CUST0313</t>
  </si>
  <si>
    <t>Nikita Kala</t>
  </si>
  <si>
    <t>Remote Control Car</t>
  </si>
  <si>
    <t>ORD001486</t>
  </si>
  <si>
    <t>CUST0162</t>
  </si>
  <si>
    <t>Yamini Wadhwa</t>
  </si>
  <si>
    <t>ORD008013</t>
  </si>
  <si>
    <t>CUST0063</t>
  </si>
  <si>
    <t>Udant Bansal</t>
  </si>
  <si>
    <t>Yoga Mat</t>
  </si>
  <si>
    <t>ORD000414</t>
  </si>
  <si>
    <t>CUST0460</t>
  </si>
  <si>
    <t>Zaitra Basak</t>
  </si>
  <si>
    <t>Women Kurti</t>
  </si>
  <si>
    <t>ORD007959</t>
  </si>
  <si>
    <t>CUST0062</t>
  </si>
  <si>
    <t>Veer Tandon</t>
  </si>
  <si>
    <t>Men Formal Shirt</t>
  </si>
  <si>
    <t>ORD003034</t>
  </si>
  <si>
    <t>CUST0090</t>
  </si>
  <si>
    <t>Pranit Gera</t>
  </si>
  <si>
    <t>ORD000720</t>
  </si>
  <si>
    <t>DSLR Camera</t>
  </si>
  <si>
    <t>ORD008351</t>
  </si>
  <si>
    <t>CUST0009</t>
  </si>
  <si>
    <t>Gayathri Sankar</t>
  </si>
  <si>
    <t>ORD000192</t>
  </si>
  <si>
    <t>CUST0005</t>
  </si>
  <si>
    <t>Mason Dutt</t>
  </si>
  <si>
    <t>Toor Dal 1kg</t>
  </si>
  <si>
    <t>ORD009975</t>
  </si>
  <si>
    <t>CUST0189</t>
  </si>
  <si>
    <t>Ikbal Pall</t>
  </si>
  <si>
    <t>Laptop 15"</t>
  </si>
  <si>
    <t>ORD000598</t>
  </si>
  <si>
    <t>CUST0322</t>
  </si>
  <si>
    <t>Gavin Acharya</t>
  </si>
  <si>
    <t>ORD007524</t>
  </si>
  <si>
    <t>CUST0407</t>
  </si>
  <si>
    <t>Kevin Khanna</t>
  </si>
  <si>
    <t>Smartwatch</t>
  </si>
  <si>
    <t>ORD006286</t>
  </si>
  <si>
    <t>CUST0348</t>
  </si>
  <si>
    <t>Triya Rastogi</t>
  </si>
  <si>
    <t>ORD010243</t>
  </si>
  <si>
    <t>Whole Wheat Flour 5kg</t>
  </si>
  <si>
    <t>ORD009992</t>
  </si>
  <si>
    <t>ORD008958</t>
  </si>
  <si>
    <t>CUST0084</t>
  </si>
  <si>
    <t>Atharv Sarma</t>
  </si>
  <si>
    <t>ORD002457</t>
  </si>
  <si>
    <t>CUST0057</t>
  </si>
  <si>
    <t>Anusha Ganesh</t>
  </si>
  <si>
    <t>Soft Stuffed Bear</t>
  </si>
  <si>
    <t>ORD010098</t>
  </si>
  <si>
    <t>ORD002430</t>
  </si>
  <si>
    <t>CUST0494</t>
  </si>
  <si>
    <t>Turvi Bahl</t>
  </si>
  <si>
    <t>Coffee Table</t>
  </si>
  <si>
    <t>ORD003556</t>
  </si>
  <si>
    <t>CUST0284</t>
  </si>
  <si>
    <t>Daksha Karan</t>
  </si>
  <si>
    <t>Casual Shorts</t>
  </si>
  <si>
    <t>ORD011150</t>
  </si>
  <si>
    <t>CUST0475</t>
  </si>
  <si>
    <t>Jhalak Kunda</t>
  </si>
  <si>
    <t>Gaming Mouse</t>
  </si>
  <si>
    <t>ORD008863</t>
  </si>
  <si>
    <t>CUST0410</t>
  </si>
  <si>
    <t>Matthew Sule</t>
  </si>
  <si>
    <t>Rain Coat</t>
  </si>
  <si>
    <t>ORD005304</t>
  </si>
  <si>
    <t>CUST0396</t>
  </si>
  <si>
    <t>Ojasvi Krishnan</t>
  </si>
  <si>
    <t>ORD005742</t>
  </si>
  <si>
    <t>CUST0201</t>
  </si>
  <si>
    <t>Ira Banik</t>
  </si>
  <si>
    <t>Badminton Racket</t>
  </si>
  <si>
    <t>ORD008968</t>
  </si>
  <si>
    <t>CUST0145</t>
  </si>
  <si>
    <t>Kavya Sheth</t>
  </si>
  <si>
    <t>Organic Honey 500g</t>
  </si>
  <si>
    <t>ORD006139</t>
  </si>
  <si>
    <t>Finance Basics</t>
  </si>
  <si>
    <t>ORD004191</t>
  </si>
  <si>
    <t>CUST0239</t>
  </si>
  <si>
    <t>Om Bumb</t>
  </si>
  <si>
    <t>ORD011058</t>
  </si>
  <si>
    <t>CUST0118</t>
  </si>
  <si>
    <t>Jagrati Grover</t>
  </si>
  <si>
    <t>Bluetooth Speaker</t>
  </si>
  <si>
    <t>ORD005109</t>
  </si>
  <si>
    <t>CUST0320</t>
  </si>
  <si>
    <t>Tanish Dhar</t>
  </si>
  <si>
    <t>Dining Set 6-Seater</t>
  </si>
  <si>
    <t>ORD004833</t>
  </si>
  <si>
    <t>CUST0498</t>
  </si>
  <si>
    <t>Isaac Sha</t>
  </si>
  <si>
    <t>ORD005923</t>
  </si>
  <si>
    <t>CUST0499</t>
  </si>
  <si>
    <t>Shivansh Walia</t>
  </si>
  <si>
    <t>ORD004704</t>
  </si>
  <si>
    <t>CUST0331</t>
  </si>
  <si>
    <t>Yashvi Manne</t>
  </si>
  <si>
    <t>Power BI Guide</t>
  </si>
  <si>
    <t>ORD005302</t>
  </si>
  <si>
    <t>CUST0019</t>
  </si>
  <si>
    <t>Saksham Pillay</t>
  </si>
  <si>
    <t>Office Chair</t>
  </si>
  <si>
    <t>ORD004300</t>
  </si>
  <si>
    <t>CUST0126</t>
  </si>
  <si>
    <t>Chakrika Majumdar</t>
  </si>
  <si>
    <t>Mixed Nuts 500g</t>
  </si>
  <si>
    <t>ORD010575</t>
  </si>
  <si>
    <t>CUST0351</t>
  </si>
  <si>
    <t>Anirudh Kumer</t>
  </si>
  <si>
    <t>ORD009140</t>
  </si>
  <si>
    <t>CUST0302</t>
  </si>
  <si>
    <t>Praneel Solanki</t>
  </si>
  <si>
    <t>ORD010396</t>
  </si>
  <si>
    <t>CUST0089</t>
  </si>
  <si>
    <t>Avi Dugar</t>
  </si>
  <si>
    <t>TV Stand</t>
  </si>
  <si>
    <t>ORD007268</t>
  </si>
  <si>
    <t>CUST0102</t>
  </si>
  <si>
    <t>Abdul Varty</t>
  </si>
  <si>
    <t>ORD008491</t>
  </si>
  <si>
    <t>CUST0008</t>
  </si>
  <si>
    <t>Sanya Memon</t>
  </si>
  <si>
    <t>ORD002061</t>
  </si>
  <si>
    <t>CUST0332</t>
  </si>
  <si>
    <t>Tamanna Mukherjee</t>
  </si>
  <si>
    <t>ORD004106</t>
  </si>
  <si>
    <t>CUST0291</t>
  </si>
  <si>
    <t>Kabir Dâ€™Alia</t>
  </si>
  <si>
    <t>ORD005286</t>
  </si>
  <si>
    <t>CUST0215</t>
  </si>
  <si>
    <t>Kamya Apte</t>
  </si>
  <si>
    <t>Turmeric Powder 200g</t>
  </si>
  <si>
    <t>ORD011944</t>
  </si>
  <si>
    <t>CUST0286</t>
  </si>
  <si>
    <t>Vanya Dada</t>
  </si>
  <si>
    <t>ORD004965</t>
  </si>
  <si>
    <t>CUST0108</t>
  </si>
  <si>
    <t>Yadavi Golla</t>
  </si>
  <si>
    <t>ORD006786</t>
  </si>
  <si>
    <t>CUST0484</t>
  </si>
  <si>
    <t>Instant Coffee 200g</t>
  </si>
  <si>
    <t>ORD008334</t>
  </si>
  <si>
    <t>CUST0333</t>
  </si>
  <si>
    <t>Upma Sidhu</t>
  </si>
  <si>
    <t>Ethnic Saree</t>
  </si>
  <si>
    <t>ORD000069</t>
  </si>
  <si>
    <t>CUST0226</t>
  </si>
  <si>
    <t>Ronith Jaggi</t>
  </si>
  <si>
    <t>USB-C Hub</t>
  </si>
  <si>
    <t>ORD001908</t>
  </si>
  <si>
    <t>CUST0375</t>
  </si>
  <si>
    <t>Veer Halder</t>
  </si>
  <si>
    <t>ORD000449</t>
  </si>
  <si>
    <t>CUST0436</t>
  </si>
  <si>
    <t>Lekha Kulkarni</t>
  </si>
  <si>
    <t>ORD006707</t>
  </si>
  <si>
    <t>CUST0143</t>
  </si>
  <si>
    <t>Krisha Srivastava</t>
  </si>
  <si>
    <t>ORD009167</t>
  </si>
  <si>
    <t>CUST0110</t>
  </si>
  <si>
    <t>Yashica Sheth</t>
  </si>
  <si>
    <t>ORD001714</t>
  </si>
  <si>
    <t>CUST0001</t>
  </si>
  <si>
    <t>Aditya Bhakta</t>
  </si>
  <si>
    <t>ORD000702</t>
  </si>
  <si>
    <t>Yug Srivastava</t>
  </si>
  <si>
    <t>ORD005997</t>
  </si>
  <si>
    <t>CUST0308</t>
  </si>
  <si>
    <t>Charita Sule</t>
  </si>
  <si>
    <t>Track Pants</t>
  </si>
  <si>
    <t>ORD006611</t>
  </si>
  <si>
    <t>CUST0135</t>
  </si>
  <si>
    <t>Nandini Sarin</t>
  </si>
  <si>
    <t>Basmati Rice 5kg</t>
  </si>
  <si>
    <t>ORD008162</t>
  </si>
  <si>
    <t>CUST0278</t>
  </si>
  <si>
    <t>Reyansh Dayal</t>
  </si>
  <si>
    <t>Tablet Pro</t>
  </si>
  <si>
    <t>ORD006474</t>
  </si>
  <si>
    <t>ORD004716</t>
  </si>
  <si>
    <t>CUST0161</t>
  </si>
  <si>
    <t>Jalsa Narang</t>
  </si>
  <si>
    <t>ORD004973</t>
  </si>
  <si>
    <t>CUST0384</t>
  </si>
  <si>
    <t>Darika Sani</t>
  </si>
  <si>
    <t>Football</t>
  </si>
  <si>
    <t>ORD009225</t>
  </si>
  <si>
    <t>Wireless Headphones</t>
  </si>
  <si>
    <t>ORD010478</t>
  </si>
  <si>
    <t>CUST0298</t>
  </si>
  <si>
    <t>Faris Malhotra</t>
  </si>
  <si>
    <t>Digital Marketing</t>
  </si>
  <si>
    <t>ORD009486</t>
  </si>
  <si>
    <t>CUST0030</t>
  </si>
  <si>
    <t>Kashvi Sahota</t>
  </si>
  <si>
    <t>ORD002385</t>
  </si>
  <si>
    <t>CUST0285</t>
  </si>
  <si>
    <t>Mitesh Padmanabhan</t>
  </si>
  <si>
    <t>ORD010947</t>
  </si>
  <si>
    <t>CUST0477</t>
  </si>
  <si>
    <t>Teerth Bobal</t>
  </si>
  <si>
    <t>Machine Learning A-Z</t>
  </si>
  <si>
    <t>ORD002706</t>
  </si>
  <si>
    <t>CUST0023</t>
  </si>
  <si>
    <t>Udyati Dâ€™Alia</t>
  </si>
  <si>
    <t>ORD006451</t>
  </si>
  <si>
    <t>Smartphone X12</t>
  </si>
  <si>
    <t>ORD008860</t>
  </si>
  <si>
    <t>CUST0429</t>
  </si>
  <si>
    <t>Daniel Rau</t>
  </si>
  <si>
    <t>Leadership 101</t>
  </si>
  <si>
    <t>ORD011405</t>
  </si>
  <si>
    <t>CUST0127</t>
  </si>
  <si>
    <t>Upma Sanghvi</t>
  </si>
  <si>
    <t>ORD001746</t>
  </si>
  <si>
    <t>CUST0047</t>
  </si>
  <si>
    <t>Chameli Dani</t>
  </si>
  <si>
    <t>ORD010292</t>
  </si>
  <si>
    <t>CUST0263</t>
  </si>
  <si>
    <t>Jacob Radhakrishnan</t>
  </si>
  <si>
    <t>3-Seater Sofa</t>
  </si>
  <si>
    <t>ORD006710</t>
  </si>
  <si>
    <t>CUST0454</t>
  </si>
  <si>
    <t>Avi Kar</t>
  </si>
  <si>
    <t>Python Programming</t>
  </si>
  <si>
    <t>ORD011951</t>
  </si>
  <si>
    <t>ORD002699</t>
  </si>
  <si>
    <t>ORD001424</t>
  </si>
  <si>
    <t>CUST0469</t>
  </si>
  <si>
    <t>Brinda Doshi</t>
  </si>
  <si>
    <t>Resistance Bands</t>
  </si>
  <si>
    <t>ORD001062</t>
  </si>
  <si>
    <t>CUST0052</t>
  </si>
  <si>
    <t>Vivaan Parmer</t>
  </si>
  <si>
    <t>ORD000730</t>
  </si>
  <si>
    <t>ORD011229</t>
  </si>
  <si>
    <t>CUST0049</t>
  </si>
  <si>
    <t>Niharika Aurora</t>
  </si>
  <si>
    <t>Denim Jeans</t>
  </si>
  <si>
    <t>ORD008576</t>
  </si>
  <si>
    <t>CUST0419</t>
  </si>
  <si>
    <t>Indrajit Upadhyay</t>
  </si>
  <si>
    <t>ORD004728</t>
  </si>
  <si>
    <t>CUST0240</t>
  </si>
  <si>
    <t>Suhani Shanker</t>
  </si>
  <si>
    <t>ORD003142</t>
  </si>
  <si>
    <t>ORD004891</t>
  </si>
  <si>
    <t>CUST0004</t>
  </si>
  <si>
    <t>Lucky Aggarwal</t>
  </si>
  <si>
    <t>ORD010828</t>
  </si>
  <si>
    <t>CUST0073</t>
  </si>
  <si>
    <t>Ethan Kamdar</t>
  </si>
  <si>
    <t>ORD005877</t>
  </si>
  <si>
    <t>CUST0294</t>
  </si>
  <si>
    <t>Ekapad Dhingra</t>
  </si>
  <si>
    <t>ORD004431</t>
  </si>
  <si>
    <t>CUST0283</t>
  </si>
  <si>
    <t>Dalbir Roy</t>
  </si>
  <si>
    <t>ORD004024</t>
  </si>
  <si>
    <t>CUST0033</t>
  </si>
  <si>
    <t>Vasana Ahuja</t>
  </si>
  <si>
    <t>SQL Mastery</t>
  </si>
  <si>
    <t>ORD002379</t>
  </si>
  <si>
    <t>CUST0456</t>
  </si>
  <si>
    <t>Girindra Dutta</t>
  </si>
  <si>
    <t>ORD010831</t>
  </si>
  <si>
    <t>CUST0111</t>
  </si>
  <si>
    <t>Ishwar Bir</t>
  </si>
  <si>
    <t>ORD007794</t>
  </si>
  <si>
    <t>CUST0082</t>
  </si>
  <si>
    <t>Nilima Rattan</t>
  </si>
  <si>
    <t>ORD003942</t>
  </si>
  <si>
    <t>ORD003831</t>
  </si>
  <si>
    <t>CUST0077</t>
  </si>
  <si>
    <t>Veda Dutt</t>
  </si>
  <si>
    <t>Sports T-Shirt</t>
  </si>
  <si>
    <t>ORD006029</t>
  </si>
  <si>
    <t>CUST0193</t>
  </si>
  <si>
    <t>Aashi Virk</t>
  </si>
  <si>
    <t>ORD005540</t>
  </si>
  <si>
    <t>CUST0377</t>
  </si>
  <si>
    <t>Lucky Dutta</t>
  </si>
  <si>
    <t>ORD007598</t>
  </si>
  <si>
    <t>ORD000758</t>
  </si>
  <si>
    <t>CUST0060</t>
  </si>
  <si>
    <t>Reva Parsa</t>
  </si>
  <si>
    <t>ORD011803</t>
  </si>
  <si>
    <t>CUST0152</t>
  </si>
  <si>
    <t>Shaurya Som</t>
  </si>
  <si>
    <t>ORD000968</t>
  </si>
  <si>
    <t>CUST0224</t>
  </si>
  <si>
    <t>Gayathri Tata</t>
  </si>
  <si>
    <t>ORD002461</t>
  </si>
  <si>
    <t>CUST0114</t>
  </si>
  <si>
    <t>ORD001478</t>
  </si>
  <si>
    <t>CUST0378</t>
  </si>
  <si>
    <t>Bahadurjit Nath</t>
  </si>
  <si>
    <t>ORD010452</t>
  </si>
  <si>
    <t>CUST0230</t>
  </si>
  <si>
    <t>Inaya Bose</t>
  </si>
  <si>
    <t>Jigsaw Puzzle 1000</t>
  </si>
  <si>
    <t>ORD007070</t>
  </si>
  <si>
    <t>CUST0391</t>
  </si>
  <si>
    <t>Geetika Ghosh</t>
  </si>
  <si>
    <t>ORD006344</t>
  </si>
  <si>
    <t>CUST0466</t>
  </si>
  <si>
    <t>Inaya Cherian</t>
  </si>
  <si>
    <t>ORD005642</t>
  </si>
  <si>
    <t>CUST0259</t>
  </si>
  <si>
    <t>Brijesh Patla</t>
  </si>
  <si>
    <t>ORD009943</t>
  </si>
  <si>
    <t>CUST0212</t>
  </si>
  <si>
    <t>Reva Vyas</t>
  </si>
  <si>
    <t>ORD003084</t>
  </si>
  <si>
    <t>CUST0086</t>
  </si>
  <si>
    <t>Sara Chandran</t>
  </si>
  <si>
    <t>ORD011721</t>
  </si>
  <si>
    <t>ORD001843</t>
  </si>
  <si>
    <t>ORD005758</t>
  </si>
  <si>
    <t>CUST0238</t>
  </si>
  <si>
    <t>Dominic Kothari</t>
  </si>
  <si>
    <t>ORD004008</t>
  </si>
  <si>
    <t>CUST0493</t>
  </si>
  <si>
    <t>Lakshit Vaidya</t>
  </si>
  <si>
    <t>ORD004831</t>
  </si>
  <si>
    <t>CUST0199</t>
  </si>
  <si>
    <t>Ikshita Wable</t>
  </si>
  <si>
    <t>ORD010193</t>
  </si>
  <si>
    <t>Wardrobe 3-Door</t>
  </si>
  <si>
    <t>ORD000655</t>
  </si>
  <si>
    <t>CUST0448</t>
  </si>
  <si>
    <t>Wyatt Gade</t>
  </si>
  <si>
    <t>ORD005965</t>
  </si>
  <si>
    <t>CUST0452</t>
  </si>
  <si>
    <t>Rachita Mammen</t>
  </si>
  <si>
    <t>ORD007536</t>
  </si>
  <si>
    <t>CUST0303</t>
  </si>
  <si>
    <t>Tarak Talwar</t>
  </si>
  <si>
    <t>ORD001912</t>
  </si>
  <si>
    <t>CUST0367</t>
  </si>
  <si>
    <t>Sarthak Kari</t>
  </si>
  <si>
    <t>ORD000425</t>
  </si>
  <si>
    <t>CUST0074</t>
  </si>
  <si>
    <t>Maanas Sandhu</t>
  </si>
  <si>
    <t>Cricket Bat</t>
  </si>
  <si>
    <t>ORD001234</t>
  </si>
  <si>
    <t>CUST0490</t>
  </si>
  <si>
    <t>Rajata Suresh</t>
  </si>
  <si>
    <t>ORD003717</t>
  </si>
  <si>
    <t>CUST0011</t>
  </si>
  <si>
    <t>Xiti Dash</t>
  </si>
  <si>
    <t>ORD003758</t>
  </si>
  <si>
    <t>CUST0262</t>
  </si>
  <si>
    <t>Quincy Ray</t>
  </si>
  <si>
    <t>ORD001929</t>
  </si>
  <si>
    <t>CUST0028</t>
  </si>
  <si>
    <t>Kashish Hans</t>
  </si>
  <si>
    <t>ORD009761</t>
  </si>
  <si>
    <t>ORD008156</t>
  </si>
  <si>
    <t>CUST0371</t>
  </si>
  <si>
    <t>Unni Hora</t>
  </si>
  <si>
    <t>Painting Set</t>
  </si>
  <si>
    <t>ORD000652</t>
  </si>
  <si>
    <t>ORD001232</t>
  </si>
  <si>
    <t>CUST0214</t>
  </si>
  <si>
    <t>Bimala Chopra</t>
  </si>
  <si>
    <t>ORD001541</t>
  </si>
  <si>
    <t>ORD009958</t>
  </si>
  <si>
    <t>CUST0485</t>
  </si>
  <si>
    <t>Om Seth</t>
  </si>
  <si>
    <t>ORD005153</t>
  </si>
  <si>
    <t>Table Tennis Set</t>
  </si>
  <si>
    <t>ORD006713</t>
  </si>
  <si>
    <t>CUST0383</t>
  </si>
  <si>
    <t>Ishani Chawla</t>
  </si>
  <si>
    <t>Winter Jacket</t>
  </si>
  <si>
    <t>ORD003845</t>
  </si>
  <si>
    <t>CUST0394</t>
  </si>
  <si>
    <t>Isaac Parekh</t>
  </si>
  <si>
    <t>ORD003819</t>
  </si>
  <si>
    <t>ORD011986</t>
  </si>
  <si>
    <t>CUST0065</t>
  </si>
  <si>
    <t>Bhavya Kapadia</t>
  </si>
  <si>
    <t>ORD002420</t>
  </si>
  <si>
    <t>CUST0128</t>
  </si>
  <si>
    <t>Anjali Mall</t>
  </si>
  <si>
    <t>ORD005880</t>
  </si>
  <si>
    <t>CUST0457</t>
  </si>
  <si>
    <t>Amruta Gour</t>
  </si>
  <si>
    <t>ORD001824</t>
  </si>
  <si>
    <t>CUST0462</t>
  </si>
  <si>
    <t>Tarak Chadha</t>
  </si>
  <si>
    <t>ORD005025</t>
  </si>
  <si>
    <t>CUST0418</t>
  </si>
  <si>
    <t>Osha Gour</t>
  </si>
  <si>
    <t>ORD010633</t>
  </si>
  <si>
    <t>CUST0244</t>
  </si>
  <si>
    <t>Kala Chand</t>
  </si>
  <si>
    <t>ORD004717</t>
  </si>
  <si>
    <t>CUST0307</t>
  </si>
  <si>
    <t>Ekani Tak</t>
  </si>
  <si>
    <t>ORD008540</t>
  </si>
  <si>
    <t>CUST0198</t>
  </si>
  <si>
    <t>Dev Wagle</t>
  </si>
  <si>
    <t>ORD002758</t>
  </si>
  <si>
    <t>CUST0142</t>
  </si>
  <si>
    <t>Irya Bava</t>
  </si>
  <si>
    <t>ORD011958</t>
  </si>
  <si>
    <t>CUST0103</t>
  </si>
  <si>
    <t>Aryan Prabhu</t>
  </si>
  <si>
    <t>ORD009630</t>
  </si>
  <si>
    <t>ORD008240</t>
  </si>
  <si>
    <t>CUST0425</t>
  </si>
  <si>
    <t>Devika Issac</t>
  </si>
  <si>
    <t>ORD000283</t>
  </si>
  <si>
    <t>CUST0338</t>
  </si>
  <si>
    <t>Chakradev Mand</t>
  </si>
  <si>
    <t>ORD001404</t>
  </si>
  <si>
    <t>ORD001668</t>
  </si>
  <si>
    <t>CUST0211</t>
  </si>
  <si>
    <t>Maanas Arora</t>
  </si>
  <si>
    <t>Bookshelf 5-Tier</t>
  </si>
  <si>
    <t>ORD011452</t>
  </si>
  <si>
    <t>CUST0068</t>
  </si>
  <si>
    <t>Atharv Shenoy</t>
  </si>
  <si>
    <t>ORD010002</t>
  </si>
  <si>
    <t>CUST0003</t>
  </si>
  <si>
    <t>Avi Johal</t>
  </si>
  <si>
    <t>ORD009232</t>
  </si>
  <si>
    <t>ORD008152</t>
  </si>
  <si>
    <t>CUST0347</t>
  </si>
  <si>
    <t>Warjas Varkey</t>
  </si>
  <si>
    <t>ORD004563</t>
  </si>
  <si>
    <t>CUST0277</t>
  </si>
  <si>
    <t>Nirja Sarkar</t>
  </si>
  <si>
    <t>ORD008457</t>
  </si>
  <si>
    <t>CUST0354</t>
  </si>
  <si>
    <t>Laban Sankaran</t>
  </si>
  <si>
    <t>ORD000823</t>
  </si>
  <si>
    <t>ORD008325</t>
  </si>
  <si>
    <t>CUST0402</t>
  </si>
  <si>
    <t>Upkaar Chandran</t>
  </si>
  <si>
    <t>ORD004366</t>
  </si>
  <si>
    <t>CUST0269</t>
  </si>
  <si>
    <t>Fiyaz Verma</t>
  </si>
  <si>
    <t>ORD008087</t>
  </si>
  <si>
    <t>CUST0261</t>
  </si>
  <si>
    <t>Dalaja Nayak</t>
  </si>
  <si>
    <t>ORD006039</t>
  </si>
  <si>
    <t>CUST0076</t>
  </si>
  <si>
    <t>Vaishnavi Dar</t>
  </si>
  <si>
    <t>ORD006283</t>
  </si>
  <si>
    <t>CUST0473</t>
  </si>
  <si>
    <t>Ranbir Jha</t>
  </si>
  <si>
    <t>ORD005708</t>
  </si>
  <si>
    <t>CUST0382</t>
  </si>
  <si>
    <t>Azaan Bains</t>
  </si>
  <si>
    <t>ORD010911</t>
  </si>
  <si>
    <t>ORD011469</t>
  </si>
  <si>
    <t>CUST0445</t>
  </si>
  <si>
    <t>Sachi Sibal</t>
  </si>
  <si>
    <t>ORD000133</t>
  </si>
  <si>
    <t>CUST0414</t>
  </si>
  <si>
    <t>Sai Maharaj</t>
  </si>
  <si>
    <t>ORD004321</t>
  </si>
  <si>
    <t>CUST0122</t>
  </si>
  <si>
    <t>Kalpit Bail</t>
  </si>
  <si>
    <t>ORD001342</t>
  </si>
  <si>
    <t>ORD008535</t>
  </si>
  <si>
    <t>CUST0225</t>
  </si>
  <si>
    <t>Avi Das</t>
  </si>
  <si>
    <t>ORD003290</t>
  </si>
  <si>
    <t>CUST0411</t>
  </si>
  <si>
    <t>Agastya Goyal</t>
  </si>
  <si>
    <t>ORD004722</t>
  </si>
  <si>
    <t>CUST0167</t>
  </si>
  <si>
    <t>Varsha Ben</t>
  </si>
  <si>
    <t>ORD009579</t>
  </si>
  <si>
    <t>CUST0106</t>
  </si>
  <si>
    <t>Samarth Vora</t>
  </si>
  <si>
    <t>ORD001602</t>
  </si>
  <si>
    <t>ORD001237</t>
  </si>
  <si>
    <t>ORD004030</t>
  </si>
  <si>
    <t>ORD006637</t>
  </si>
  <si>
    <t>ORD011272</t>
  </si>
  <si>
    <t>CUST0379</t>
  </si>
  <si>
    <t>Amrita Contractor</t>
  </si>
  <si>
    <t>ORD008644</t>
  </si>
  <si>
    <t>CUST0276</t>
  </si>
  <si>
    <t>Manthan Grover</t>
  </si>
  <si>
    <t>ORD005803</t>
  </si>
  <si>
    <t>CUST0289</t>
  </si>
  <si>
    <t>Ojasvi Chakraborty</t>
  </si>
  <si>
    <t>ORD003258</t>
  </si>
  <si>
    <t>CUST0014</t>
  </si>
  <si>
    <t>Dipta Wable</t>
  </si>
  <si>
    <t>ORD002337</t>
  </si>
  <si>
    <t>CUST0374</t>
  </si>
  <si>
    <t>Theodore Chaudry</t>
  </si>
  <si>
    <t>ORD000347</t>
  </si>
  <si>
    <t>CUST0132</t>
  </si>
  <si>
    <t>Aadhya Kuruvilla</t>
  </si>
  <si>
    <t>ORD001674</t>
  </si>
  <si>
    <t>CUST0207</t>
  </si>
  <si>
    <t>Dipta Palla</t>
  </si>
  <si>
    <t>ORD006765</t>
  </si>
  <si>
    <t>CUST0194</t>
  </si>
  <si>
    <t>Panini Badami</t>
  </si>
  <si>
    <t>ORD007853</t>
  </si>
  <si>
    <t>CUST0449</t>
  </si>
  <si>
    <t>Pratyush Hans</t>
  </si>
  <si>
    <t>ORD002686</t>
  </si>
  <si>
    <t>CUST0344</t>
  </si>
  <si>
    <t>Leela Rajagopalan</t>
  </si>
  <si>
    <t>ORD001489</t>
  </si>
  <si>
    <t>CUST0444</t>
  </si>
  <si>
    <t>Yagnesh Rout</t>
  </si>
  <si>
    <t>ORD011366</t>
  </si>
  <si>
    <t>ORD003741</t>
  </si>
  <si>
    <t>CUST0251</t>
  </si>
  <si>
    <t>Faris Thakkar</t>
  </si>
  <si>
    <t>ORD009234</t>
  </si>
  <si>
    <t>ORD002823</t>
  </si>
  <si>
    <t>ORD010996</t>
  </si>
  <si>
    <t>CUST0022</t>
  </si>
  <si>
    <t>ORD000416</t>
  </si>
  <si>
    <t>ORD004050</t>
  </si>
  <si>
    <t>ORD007666</t>
  </si>
  <si>
    <t>ORD001205</t>
  </si>
  <si>
    <t>ORD008338</t>
  </si>
  <si>
    <t>CUST0083</t>
  </si>
  <si>
    <t>Tanmayi Pant</t>
  </si>
  <si>
    <t>ORD011017</t>
  </si>
  <si>
    <t>CUST0228</t>
  </si>
  <si>
    <t>Azad Nayak</t>
  </si>
  <si>
    <t>ORD007833</t>
  </si>
  <si>
    <t>ORD004899</t>
  </si>
  <si>
    <t>ORD000615</t>
  </si>
  <si>
    <t>CUST0325</t>
  </si>
  <si>
    <t>Advik Palan</t>
  </si>
  <si>
    <t>ORD011973</t>
  </si>
  <si>
    <t>CUST0293</t>
  </si>
  <si>
    <t>Vidhi Khatri</t>
  </si>
  <si>
    <t>ORD010519</t>
  </si>
  <si>
    <t>ORD004903</t>
  </si>
  <si>
    <t>ORD011705</t>
  </si>
  <si>
    <t>CUST0147</t>
  </si>
  <si>
    <t>Ekiya Bora</t>
  </si>
  <si>
    <t>ORD001717</t>
  </si>
  <si>
    <t>CUST0139</t>
  </si>
  <si>
    <t>Bina Chacko</t>
  </si>
  <si>
    <t>ORD008268</t>
  </si>
  <si>
    <t>CUST0468</t>
  </si>
  <si>
    <t>Mason Bahl</t>
  </si>
  <si>
    <t>ORD003775</t>
  </si>
  <si>
    <t>CUST0437</t>
  </si>
  <si>
    <t>Aditya Borah</t>
  </si>
  <si>
    <t>ORD008355</t>
  </si>
  <si>
    <t>ORD004271</t>
  </si>
  <si>
    <t>CUST0500</t>
  </si>
  <si>
    <t>Pooja Mand</t>
  </si>
  <si>
    <t>ORD011079</t>
  </si>
  <si>
    <t>CUST0088</t>
  </si>
  <si>
    <t>Ekavir Som</t>
  </si>
  <si>
    <t>ORD005645</t>
  </si>
  <si>
    <t>CUST0218</t>
  </si>
  <si>
    <t>Chandresh Sibal</t>
  </si>
  <si>
    <t>ORD006357</t>
  </si>
  <si>
    <t>CUST0203</t>
  </si>
  <si>
    <t>ORD009696</t>
  </si>
  <si>
    <t>ORD008293</t>
  </si>
  <si>
    <t>ORD007075</t>
  </si>
  <si>
    <t>CUST0317</t>
  </si>
  <si>
    <t>Balendra Soman</t>
  </si>
  <si>
    <t>ORD002009</t>
  </si>
  <si>
    <t>CUST0300</t>
  </si>
  <si>
    <t>Maanav Kashyap</t>
  </si>
  <si>
    <t>Cycling Helmet</t>
  </si>
  <si>
    <t>ORD006553</t>
  </si>
  <si>
    <t>CUST0095</t>
  </si>
  <si>
    <t>Pahal Goyal</t>
  </si>
  <si>
    <t>ORD010185</t>
  </si>
  <si>
    <t>ORD002645</t>
  </si>
  <si>
    <t>CUST0495</t>
  </si>
  <si>
    <t>Chanchal Golla</t>
  </si>
  <si>
    <t>ORD007274</t>
  </si>
  <si>
    <t>ORD004885</t>
  </si>
  <si>
    <t>CUST0287</t>
  </si>
  <si>
    <t>Harish Sahota</t>
  </si>
  <si>
    <t>Barbie Doll Set</t>
  </si>
  <si>
    <t>ORD011157</t>
  </si>
  <si>
    <t>CUST0433</t>
  </si>
  <si>
    <t>Oliver Ram</t>
  </si>
  <si>
    <t>ORD008010</t>
  </si>
  <si>
    <t>ORD010975</t>
  </si>
  <si>
    <t>CUST0250</t>
  </si>
  <si>
    <t>Vanya Subramaniam</t>
  </si>
  <si>
    <t>ORD002138</t>
  </si>
  <si>
    <t>CUST0242</t>
  </si>
  <si>
    <t>Vanya Bhat</t>
  </si>
  <si>
    <t>ORD001127</t>
  </si>
  <si>
    <t>ORD001933</t>
  </si>
  <si>
    <t>ORD003081</t>
  </si>
  <si>
    <t>CUST0032</t>
  </si>
  <si>
    <t>Bimala Kumer</t>
  </si>
  <si>
    <t>ORD011628</t>
  </si>
  <si>
    <t>CUST0171</t>
  </si>
  <si>
    <t>Isha Kari</t>
  </si>
  <si>
    <t>ORD001039</t>
  </si>
  <si>
    <t>ORD009984</t>
  </si>
  <si>
    <t>CUST0190</t>
  </si>
  <si>
    <t>Chaman Chaudhry</t>
  </si>
  <si>
    <t>ORD002127</t>
  </si>
  <si>
    <t>CUST0098</t>
  </si>
  <si>
    <t>Divya Bhardwaj</t>
  </si>
  <si>
    <t>ORD008443</t>
  </si>
  <si>
    <t>ORD004789</t>
  </si>
  <si>
    <t>ORD005842</t>
  </si>
  <si>
    <t>CUST0066</t>
  </si>
  <si>
    <t>Ekaja Khalsa</t>
  </si>
  <si>
    <t>ORD000366</t>
  </si>
  <si>
    <t>CUST0031</t>
  </si>
  <si>
    <t>Unni Gupta</t>
  </si>
  <si>
    <t>ORD008723</t>
  </si>
  <si>
    <t>CUST0385</t>
  </si>
  <si>
    <t>Kamya Sagar</t>
  </si>
  <si>
    <t>ORD003469</t>
  </si>
  <si>
    <t>CUST0055</t>
  </si>
  <si>
    <t>Abha Pau</t>
  </si>
  <si>
    <t>ORD010172</t>
  </si>
  <si>
    <t>ORD004943</t>
  </si>
  <si>
    <t>CUST0417</t>
  </si>
  <si>
    <t>Radha Mander</t>
  </si>
  <si>
    <t>ORD008366</t>
  </si>
  <si>
    <t>CUST0465</t>
  </si>
  <si>
    <t>Xalak Kari</t>
  </si>
  <si>
    <t>ORD003853</t>
  </si>
  <si>
    <t>CUST0096</t>
  </si>
  <si>
    <t>Vaishnavi Gandhi</t>
  </si>
  <si>
    <t>ORD001752</t>
  </si>
  <si>
    <t>ORD008193</t>
  </si>
  <si>
    <t>CUST0479</t>
  </si>
  <si>
    <t>ORD003102</t>
  </si>
  <si>
    <t>CUST0136</t>
  </si>
  <si>
    <t>Arin Narula</t>
  </si>
  <si>
    <t>ORD006969</t>
  </si>
  <si>
    <t>CUST0067</t>
  </si>
  <si>
    <t>Neha Chadha</t>
  </si>
  <si>
    <t>ORD007962</t>
  </si>
  <si>
    <t>ORD009236</t>
  </si>
  <si>
    <t>CUST0440</t>
  </si>
  <si>
    <t>Zansi Saxena</t>
  </si>
  <si>
    <t>ORD008894</t>
  </si>
  <si>
    <t>CUST0489</t>
  </si>
  <si>
    <t>Xavier Bawa</t>
  </si>
  <si>
    <t>ORD010912</t>
  </si>
  <si>
    <t>ORD005781</t>
  </si>
  <si>
    <t>CUST0153</t>
  </si>
  <si>
    <t>Bakhshi Sathe</t>
  </si>
  <si>
    <t>ORD002363</t>
  </si>
  <si>
    <t>CUST0013</t>
  </si>
  <si>
    <t>Charan Aggarwal</t>
  </si>
  <si>
    <t>ORD000195</t>
  </si>
  <si>
    <t>ORD008845</t>
  </si>
  <si>
    <t>ORD007108</t>
  </si>
  <si>
    <t>CUST0488</t>
  </si>
  <si>
    <t>Lucky Butala</t>
  </si>
  <si>
    <t>ORD005508</t>
  </si>
  <si>
    <t>CUST0056</t>
  </si>
  <si>
    <t>Siddharth Seth</t>
  </si>
  <si>
    <t>ORD010176</t>
  </si>
  <si>
    <t>CUST0160</t>
  </si>
  <si>
    <t>Warhi Radhakrishnan</t>
  </si>
  <si>
    <t>ORD005486</t>
  </si>
  <si>
    <t>ORD000433</t>
  </si>
  <si>
    <t>CUST0233</t>
  </si>
  <si>
    <t>Yahvi Dhar</t>
  </si>
  <si>
    <t>ORD009475</t>
  </si>
  <si>
    <t>CUST0328</t>
  </si>
  <si>
    <t>Simon Vohra</t>
  </si>
  <si>
    <t>ORD009621</t>
  </si>
  <si>
    <t>ORD002536</t>
  </si>
  <si>
    <t>ORD007672</t>
  </si>
  <si>
    <t>CUST0274</t>
  </si>
  <si>
    <t>Radhika Choudhury</t>
  </si>
  <si>
    <t>ORD003226</t>
  </si>
  <si>
    <t>ORD001381</t>
  </si>
  <si>
    <t>ORD001251</t>
  </si>
  <si>
    <t>CUST0365</t>
  </si>
  <si>
    <t>Damini Batra</t>
  </si>
  <si>
    <t>ORD001217</t>
  </si>
  <si>
    <t>ORD001230</t>
  </si>
  <si>
    <t>ORD005468</t>
  </si>
  <si>
    <t>CUST0021</t>
  </si>
  <si>
    <t>Aarush Sodhi</t>
  </si>
  <si>
    <t>ORD000438</t>
  </si>
  <si>
    <t>CUST0326</t>
  </si>
  <si>
    <t>Ekantika Bhatnagar</t>
  </si>
  <si>
    <t>ORD006174</t>
  </si>
  <si>
    <t>CUST0188</t>
  </si>
  <si>
    <t>Anusha Pathak</t>
  </si>
  <si>
    <t>ORD008239</t>
  </si>
  <si>
    <t>CUST0248</t>
  </si>
  <si>
    <t>Noah Varkey</t>
  </si>
  <si>
    <t>ORD004007</t>
  </si>
  <si>
    <t>Jagdish Wali</t>
  </si>
  <si>
    <t>ORD004240</t>
  </si>
  <si>
    <t>ORD006868</t>
  </si>
  <si>
    <t>ORD004969</t>
  </si>
  <si>
    <t>CUST0173</t>
  </si>
  <si>
    <t>Wahab Kothari</t>
  </si>
  <si>
    <t>ORD000963</t>
  </si>
  <si>
    <t>ORD001836</t>
  </si>
  <si>
    <t>ORD007368</t>
  </si>
  <si>
    <t>CUST0388</t>
  </si>
  <si>
    <t>Ekavir Chawla</t>
  </si>
  <si>
    <t>ORD006845</t>
  </si>
  <si>
    <t>ORD009654</t>
  </si>
  <si>
    <t>CUST0373</t>
  </si>
  <si>
    <t>Ikbal Randhawa</t>
  </si>
  <si>
    <t>ORD004127</t>
  </si>
  <si>
    <t>CUST0416</t>
  </si>
  <si>
    <t>Hitesh Soman</t>
  </si>
  <si>
    <t>ORD004911</t>
  </si>
  <si>
    <t>ORD009437</t>
  </si>
  <si>
    <t>CUST0179</t>
  </si>
  <si>
    <t>Yoshita Singhal</t>
  </si>
  <si>
    <t>ORD002183</t>
  </si>
  <si>
    <t>ORD003891</t>
  </si>
  <si>
    <t>ORD009260</t>
  </si>
  <si>
    <t>ORD003368</t>
  </si>
  <si>
    <t>CUST0081</t>
  </si>
  <si>
    <t>Warhi Bahri</t>
  </si>
  <si>
    <t>ORD007152</t>
  </si>
  <si>
    <t>CUST0222</t>
  </si>
  <si>
    <t>Umang Sama</t>
  </si>
  <si>
    <t>ORD005726</t>
  </si>
  <si>
    <t>CUST0017</t>
  </si>
  <si>
    <t>Aashi Chadha</t>
  </si>
  <si>
    <t>ORD011485</t>
  </si>
  <si>
    <t>CUST0123</t>
  </si>
  <si>
    <t>Shivani Maharaj</t>
  </si>
  <si>
    <t>ORD002997</t>
  </si>
  <si>
    <t>CUST0035</t>
  </si>
  <si>
    <t>Sathvik Joshi</t>
  </si>
  <si>
    <t>ORD000183</t>
  </si>
  <si>
    <t>ORD010880</t>
  </si>
  <si>
    <t>CUST0470</t>
  </si>
  <si>
    <t>Kabir Tripathi</t>
  </si>
  <si>
    <t>ORD007358</t>
  </si>
  <si>
    <t>ORD005933</t>
  </si>
  <si>
    <t>CUST0334</t>
  </si>
  <si>
    <t>Harini Kannan</t>
  </si>
  <si>
    <t>ORD009277</t>
  </si>
  <si>
    <t>CUST0172</t>
  </si>
  <si>
    <t>Sanya Saha</t>
  </si>
  <si>
    <t>ORD000228</t>
  </si>
  <si>
    <t>ORD002396</t>
  </si>
  <si>
    <t>CUST0104</t>
  </si>
  <si>
    <t>Saksham Gola</t>
  </si>
  <si>
    <t>ORD001795</t>
  </si>
  <si>
    <t>ORD002863</t>
  </si>
  <si>
    <t>ORD002644</t>
  </si>
  <si>
    <t>CUST0071</t>
  </si>
  <si>
    <t>Brijesh Samra</t>
  </si>
  <si>
    <t>ORD001505</t>
  </si>
  <si>
    <t>CUST0370</t>
  </si>
  <si>
    <t>Ishaan Edwin</t>
  </si>
  <si>
    <t>ORD011526</t>
  </si>
  <si>
    <t>CUST0048</t>
  </si>
  <si>
    <t>Anika Chauhan</t>
  </si>
  <si>
    <t>ORD006233</t>
  </si>
  <si>
    <t>CUST0438</t>
  </si>
  <si>
    <t>Baljiwan Srinivasan</t>
  </si>
  <si>
    <t>ORD003540</t>
  </si>
  <si>
    <t>CUST0424</t>
  </si>
  <si>
    <t>Adya Sidhu</t>
  </si>
  <si>
    <t>ORD001103</t>
  </si>
  <si>
    <t>ORD005326</t>
  </si>
  <si>
    <t>ORD006194</t>
  </si>
  <si>
    <t>CUST0129</t>
  </si>
  <si>
    <t>Bimala Basak</t>
  </si>
  <si>
    <t>ORD011013</t>
  </si>
  <si>
    <t>ORD001536</t>
  </si>
  <si>
    <t>CUST0360</t>
  </si>
  <si>
    <t>Harshil Kadakia</t>
  </si>
  <si>
    <t>ORD004542</t>
  </si>
  <si>
    <t>ORD010546</t>
  </si>
  <si>
    <t>CUST0107</t>
  </si>
  <si>
    <t>Finn Hayre</t>
  </si>
  <si>
    <t>ORD007638</t>
  </si>
  <si>
    <t>CUST0406</t>
  </si>
  <si>
    <t>Janani Sen</t>
  </si>
  <si>
    <t>ORD007957</t>
  </si>
  <si>
    <t>CUST0279</t>
  </si>
  <si>
    <t>Zaitra Biswas</t>
  </si>
  <si>
    <t>ORD007147</t>
  </si>
  <si>
    <t>CUST0038</t>
  </si>
  <si>
    <t>Netra Narasimhan</t>
  </si>
  <si>
    <t>ORD008317</t>
  </si>
  <si>
    <t>CUST0016</t>
  </si>
  <si>
    <t>Hema Raja</t>
  </si>
  <si>
    <t>ORD000409</t>
  </si>
  <si>
    <t>Business Analytics</t>
  </si>
  <si>
    <t>ORD005510</t>
  </si>
  <si>
    <t>ORD005714</t>
  </si>
  <si>
    <t>CUST0316</t>
  </si>
  <si>
    <t>Vinaya Varughese</t>
  </si>
  <si>
    <t>ORD005766</t>
  </si>
  <si>
    <t>CUST0170</t>
  </si>
  <si>
    <t>Yash Kibe</t>
  </si>
  <si>
    <t>ORD009213</t>
  </si>
  <si>
    <t>ORD000993</t>
  </si>
  <si>
    <t>ORD005696</t>
  </si>
  <si>
    <t>ORD000671</t>
  </si>
  <si>
    <t>CUST0409</t>
  </si>
  <si>
    <t>Kritika Uppal</t>
  </si>
  <si>
    <t>ORD006454</t>
  </si>
  <si>
    <t>CUST0432</t>
  </si>
  <si>
    <t>Meera Krishnan</t>
  </si>
  <si>
    <t>ORD006590</t>
  </si>
  <si>
    <t>ORD001625</t>
  </si>
  <si>
    <t>ORD011732</t>
  </si>
  <si>
    <t>CUST0196</t>
  </si>
  <si>
    <t>Udyati Rajagopal</t>
  </si>
  <si>
    <t>ORD008562</t>
  </si>
  <si>
    <t>CUST0339</t>
  </si>
  <si>
    <t>Gayathri Kuruvilla</t>
  </si>
  <si>
    <t>ORD009661</t>
  </si>
  <si>
    <t>CUST0200</t>
  </si>
  <si>
    <t>Bishakha Walla</t>
  </si>
  <si>
    <t>ORD011676</t>
  </si>
  <si>
    <t>ORD001079</t>
  </si>
  <si>
    <t>CUST0292</t>
  </si>
  <si>
    <t>Hardik Mukherjee</t>
  </si>
  <si>
    <t>ORD003482</t>
  </si>
  <si>
    <t>CUST0253</t>
  </si>
  <si>
    <t>Mohammed Dhar</t>
  </si>
  <si>
    <t>ORD005064</t>
  </si>
  <si>
    <t>CUST0309</t>
  </si>
  <si>
    <t>Hamsini Toor</t>
  </si>
  <si>
    <t>ORD010089</t>
  </si>
  <si>
    <t>Green Tea Box</t>
  </si>
  <si>
    <t>ORD001050</t>
  </si>
  <si>
    <t>ORD005542</t>
  </si>
  <si>
    <t>ORD002268</t>
  </si>
  <si>
    <t>ORD005026</t>
  </si>
  <si>
    <t>ORD008062</t>
  </si>
  <si>
    <t>CUST0346</t>
  </si>
  <si>
    <t>Isha Kibe</t>
  </si>
  <si>
    <t>ORD009555</t>
  </si>
  <si>
    <t>ORD005260</t>
  </si>
  <si>
    <t>ORD009924</t>
  </si>
  <si>
    <t>CUST0015</t>
  </si>
  <si>
    <t>Akshay Choudhary</t>
  </si>
  <si>
    <t>ORD002785</t>
  </si>
  <si>
    <t>CUST0412</t>
  </si>
  <si>
    <t>Qadim Mammen</t>
  </si>
  <si>
    <t>ORD006691</t>
  </si>
  <si>
    <t>ORD004639</t>
  </si>
  <si>
    <t>ORD004278</t>
  </si>
  <si>
    <t>CUST0319</t>
  </si>
  <si>
    <t>Veer Sankaran</t>
  </si>
  <si>
    <t>ORD006607</t>
  </si>
  <si>
    <t>ORD011446</t>
  </si>
  <si>
    <t>CUST0311</t>
  </si>
  <si>
    <t>Dhriti Rattan</t>
  </si>
  <si>
    <t>ORD002079</t>
  </si>
  <si>
    <t>CUST0369</t>
  </si>
  <si>
    <t>Alka Pal</t>
  </si>
  <si>
    <t>ORD003591</t>
  </si>
  <si>
    <t>ORD004358</t>
  </si>
  <si>
    <t>ORD010226</t>
  </si>
  <si>
    <t>CUST0184</t>
  </si>
  <si>
    <t>Advay Patil</t>
  </si>
  <si>
    <t>ORD011208</t>
  </si>
  <si>
    <t>CUST0085</t>
  </si>
  <si>
    <t>Anthony Sabharwal</t>
  </si>
  <si>
    <t>ORD003996</t>
  </si>
  <si>
    <t>ORD008345</t>
  </si>
  <si>
    <t>ORD003476</t>
  </si>
  <si>
    <t>ORD000597</t>
  </si>
  <si>
    <t>ORD007484</t>
  </si>
  <si>
    <t>ORD004483</t>
  </si>
  <si>
    <t>ORD004244</t>
  </si>
  <si>
    <t>ORD003239</t>
  </si>
  <si>
    <t>ORD011161</t>
  </si>
  <si>
    <t>ORD009525</t>
  </si>
  <si>
    <t>CUST0254</t>
  </si>
  <si>
    <t>Pratyush Morar</t>
  </si>
  <si>
    <t>ORD009233</t>
  </si>
  <si>
    <t>CUST0318</t>
  </si>
  <si>
    <t>Ethan Manda</t>
  </si>
  <si>
    <t>ORD008161</t>
  </si>
  <si>
    <t>CUST0075</t>
  </si>
  <si>
    <t>Odika Mani</t>
  </si>
  <si>
    <t>ORD006026</t>
  </si>
  <si>
    <t>ORD008965</t>
  </si>
  <si>
    <t>CUST0376</t>
  </si>
  <si>
    <t>Owen Pandey</t>
  </si>
  <si>
    <t>ORD005934</t>
  </si>
  <si>
    <t>CUST0100</t>
  </si>
  <si>
    <t>Faqid Zachariah</t>
  </si>
  <si>
    <t>ORD007194</t>
  </si>
  <si>
    <t>CUST0138</t>
  </si>
  <si>
    <t>Jagat Zacharia</t>
  </si>
  <si>
    <t>ORD007104</t>
  </si>
  <si>
    <t>CUST0337</t>
  </si>
  <si>
    <t>Tarak Thaker</t>
  </si>
  <si>
    <t>ORD010868</t>
  </si>
  <si>
    <t>ORD006196</t>
  </si>
  <si>
    <t>CUST0246</t>
  </si>
  <si>
    <t>Oliver Chander</t>
  </si>
  <si>
    <t>ORD000472</t>
  </si>
  <si>
    <t>ORD007866</t>
  </si>
  <si>
    <t>ORD001961</t>
  </si>
  <si>
    <t>ORD005006</t>
  </si>
  <si>
    <t>ORD001702</t>
  </si>
  <si>
    <t>CUST0296</t>
  </si>
  <si>
    <t>Qarin Jha</t>
  </si>
  <si>
    <t>ORD011912</t>
  </si>
  <si>
    <t>CUST0252</t>
  </si>
  <si>
    <t>Urmi Sehgal</t>
  </si>
  <si>
    <t>ORD000849</t>
  </si>
  <si>
    <t>ORD002336</t>
  </si>
  <si>
    <t>ORD003697</t>
  </si>
  <si>
    <t>CUST0236</t>
  </si>
  <si>
    <t>Omisha Sachdeva</t>
  </si>
  <si>
    <t>ORD005869</t>
  </si>
  <si>
    <t>ORD008025</t>
  </si>
  <si>
    <t>CUST0130</t>
  </si>
  <si>
    <t>Varsha Chana</t>
  </si>
  <si>
    <t>ORD010507</t>
  </si>
  <si>
    <t>CUST0453</t>
  </si>
  <si>
    <t>Maanav Dâ€™Alia</t>
  </si>
  <si>
    <t>ORD005762</t>
  </si>
  <si>
    <t>CUST0209</t>
  </si>
  <si>
    <t>Charles Babu</t>
  </si>
  <si>
    <t>ORD002827</t>
  </si>
  <si>
    <t>CUST0359</t>
  </si>
  <si>
    <t>Yutika Suri</t>
  </si>
  <si>
    <t>ORD006417</t>
  </si>
  <si>
    <t>CUST0029</t>
  </si>
  <si>
    <t>Odika Bala</t>
  </si>
  <si>
    <t>King Bed Frame</t>
  </si>
  <si>
    <t>ORD005299</t>
  </si>
  <si>
    <t>CUST0010</t>
  </si>
  <si>
    <t>Jack Goyal</t>
  </si>
  <si>
    <t>ORD005399</t>
  </si>
  <si>
    <t>CUST0474</t>
  </si>
  <si>
    <t>Tanay Basak</t>
  </si>
  <si>
    <t>ORD007945</t>
  </si>
  <si>
    <t>CUST0345</t>
  </si>
  <si>
    <t>Jacob Prabhu</t>
  </si>
  <si>
    <t>ORD000053</t>
  </si>
  <si>
    <t>ORD000856</t>
  </si>
  <si>
    <t>CUST0403</t>
  </si>
  <si>
    <t>Bimala Rattan</t>
  </si>
  <si>
    <t>ORD009340</t>
  </si>
  <si>
    <t>CUST0324</t>
  </si>
  <si>
    <t>Arjun Varughese</t>
  </si>
  <si>
    <t>ORD004888</t>
  </si>
  <si>
    <t>ORD000927</t>
  </si>
  <si>
    <t>CUST0430</t>
  </si>
  <si>
    <t>Ayush Dar</t>
  </si>
  <si>
    <t>ORD007557</t>
  </si>
  <si>
    <t>CUST0264</t>
  </si>
  <si>
    <t>Rudra Konda</t>
  </si>
  <si>
    <t>ORD005569</t>
  </si>
  <si>
    <t>ORD008934</t>
  </si>
  <si>
    <t>CUST0281</t>
  </si>
  <si>
    <t>Chaman Khalsa</t>
  </si>
  <si>
    <t>ORD008989</t>
  </si>
  <si>
    <t>ORD003641</t>
  </si>
  <si>
    <t>ORD009768</t>
  </si>
  <si>
    <t>ORD011558</t>
  </si>
  <si>
    <t>ORD008946</t>
  </si>
  <si>
    <t>CUST0144</t>
  </si>
  <si>
    <t>Abdul Rajagopalan</t>
  </si>
  <si>
    <t>ORD003376</t>
  </si>
  <si>
    <t>ORD005230</t>
  </si>
  <si>
    <t>ORD008684</t>
  </si>
  <si>
    <t>ORD010756</t>
  </si>
  <si>
    <t>ORD009371</t>
  </si>
  <si>
    <t>ORD009940</t>
  </si>
  <si>
    <t>CUST0006</t>
  </si>
  <si>
    <t>Yashica Nagi</t>
  </si>
  <si>
    <t>ORD002102</t>
  </si>
  <si>
    <t>ORD005795</t>
  </si>
  <si>
    <t>ORD000326</t>
  </si>
  <si>
    <t>ORD007061</t>
  </si>
  <si>
    <t>ORD006592</t>
  </si>
  <si>
    <t>CUST0058</t>
  </si>
  <si>
    <t>Vansha Narula</t>
  </si>
  <si>
    <t>ORD010330</t>
  </si>
  <si>
    <t>CUST0431</t>
  </si>
  <si>
    <t>Neelima Chander</t>
  </si>
  <si>
    <t>ORD005292</t>
  </si>
  <si>
    <t>ORD000755</t>
  </si>
  <si>
    <t>CUST0273</t>
  </si>
  <si>
    <t>Tanmayi Pai</t>
  </si>
  <si>
    <t>ORD009489</t>
  </si>
  <si>
    <t>ORD011914</t>
  </si>
  <si>
    <t>ORD004528</t>
  </si>
  <si>
    <t>CUST0423</t>
  </si>
  <si>
    <t>Ayaan Kar</t>
  </si>
  <si>
    <t>ORD008202</t>
  </si>
  <si>
    <t>ORD007167</t>
  </si>
  <si>
    <t>CUST0180</t>
  </si>
  <si>
    <t>Leela Talwar</t>
  </si>
  <si>
    <t>ORD010656</t>
  </si>
  <si>
    <t>ORD008869</t>
  </si>
  <si>
    <t>ORD003335</t>
  </si>
  <si>
    <t>ORD010618</t>
  </si>
  <si>
    <t>CUST0156</t>
  </si>
  <si>
    <t>Aarush Bhagat</t>
  </si>
  <si>
    <t>ORD011928</t>
  </si>
  <si>
    <t>ORD000111</t>
  </si>
  <si>
    <t>ORD005317</t>
  </si>
  <si>
    <t>CUST0496</t>
  </si>
  <si>
    <t>Gunbir Sidhu</t>
  </si>
  <si>
    <t>ORD004212</t>
  </si>
  <si>
    <t>CUST0053</t>
  </si>
  <si>
    <t>Anjali Ganesh</t>
  </si>
  <si>
    <t>ORD010470</t>
  </si>
  <si>
    <t>CUST0206</t>
  </si>
  <si>
    <t>Reyansh Gola</t>
  </si>
  <si>
    <t>ORD000459</t>
  </si>
  <si>
    <t>CUST0400</t>
  </si>
  <si>
    <t>Baghyawati Bahri</t>
  </si>
  <si>
    <t>ORD005439</t>
  </si>
  <si>
    <t>ORD010418</t>
  </si>
  <si>
    <t>ORD009932</t>
  </si>
  <si>
    <t>ORD011910</t>
  </si>
  <si>
    <t>ORD005476</t>
  </si>
  <si>
    <t>ORD005734</t>
  </si>
  <si>
    <t>CUST0358</t>
  </si>
  <si>
    <t>Daksh Shan</t>
  </si>
  <si>
    <t>ORD000010</t>
  </si>
  <si>
    <t>ORD004012</t>
  </si>
  <si>
    <t>CUST0420</t>
  </si>
  <si>
    <t>Zehaan Choudhury</t>
  </si>
  <si>
    <t>ORD009452</t>
  </si>
  <si>
    <t>CUST0054</t>
  </si>
  <si>
    <t>Bhavya Chahal</t>
  </si>
  <si>
    <t>ORD001067</t>
  </si>
  <si>
    <t>CUST0235</t>
  </si>
  <si>
    <t>Dipta Vala</t>
  </si>
  <si>
    <t>ORD001580</t>
  </si>
  <si>
    <t>ORD008772</t>
  </si>
  <si>
    <t>ORD009827</t>
  </si>
  <si>
    <t>CUST0158</t>
  </si>
  <si>
    <t>Zaid Purohit</t>
  </si>
  <si>
    <t>ORD003265</t>
  </si>
  <si>
    <t>ORD006660</t>
  </si>
  <si>
    <t>ORD011759</t>
  </si>
  <si>
    <t>CUST0041</t>
  </si>
  <si>
    <t>Chakrika Chana</t>
  </si>
  <si>
    <t>ORD000698</t>
  </si>
  <si>
    <t>CUST0446</t>
  </si>
  <si>
    <t>Anthony Pandit</t>
  </si>
  <si>
    <t>ORD007315</t>
  </si>
  <si>
    <t>CUST0315</t>
  </si>
  <si>
    <t>Kiaan Gulati</t>
  </si>
  <si>
    <t>ORD001384</t>
  </si>
  <si>
    <t>CUST0163</t>
  </si>
  <si>
    <t>Saumya Singh</t>
  </si>
  <si>
    <t>ORD002818</t>
  </si>
  <si>
    <t>ORD003613</t>
  </si>
  <si>
    <t>CUST0282</t>
  </si>
  <si>
    <t>Anmol Nagar</t>
  </si>
  <si>
    <t>ORD003958</t>
  </si>
  <si>
    <t>CUST0120</t>
  </si>
  <si>
    <t>Mitesh Rao</t>
  </si>
  <si>
    <t>ORD010441</t>
  </si>
  <si>
    <t>ORD008233</t>
  </si>
  <si>
    <t>ORD004052</t>
  </si>
  <si>
    <t>ORD003953</t>
  </si>
  <si>
    <t>CUST0421</t>
  </si>
  <si>
    <t>Benjamin Issac</t>
  </si>
  <si>
    <t>ORD002548</t>
  </si>
  <si>
    <t>ORD005654</t>
  </si>
  <si>
    <t>CUST0093</t>
  </si>
  <si>
    <t>Hitesh Bhardwaj</t>
  </si>
  <si>
    <t>ORD002531</t>
  </si>
  <si>
    <t>ORD003935</t>
  </si>
  <si>
    <t>ORD009353</t>
  </si>
  <si>
    <t>CUST0443</t>
  </si>
  <si>
    <t>Wyatt Aggarwal</t>
  </si>
  <si>
    <t>ORD004169</t>
  </si>
  <si>
    <t>CUST0159</t>
  </si>
  <si>
    <t>Gavin Doctor</t>
  </si>
  <si>
    <t>ORD000588</t>
  </si>
  <si>
    <t>ORD010354</t>
  </si>
  <si>
    <t>CUST0034</t>
  </si>
  <si>
    <t>Bachittar Sarma</t>
  </si>
  <si>
    <t>ORD005471</t>
  </si>
  <si>
    <t>CUST0112</t>
  </si>
  <si>
    <t>Kamala Bandi</t>
  </si>
  <si>
    <t>ORD001713</t>
  </si>
  <si>
    <t>CUST0491</t>
  </si>
  <si>
    <t>Kashish Sarkar</t>
  </si>
  <si>
    <t>ORD008181</t>
  </si>
  <si>
    <t>ORD007796</t>
  </si>
  <si>
    <t>CUST0350</t>
  </si>
  <si>
    <t>Vrishti Dubey</t>
  </si>
  <si>
    <t>ORD010716</t>
  </si>
  <si>
    <t>ORD008272</t>
  </si>
  <si>
    <t>ORD011243</t>
  </si>
  <si>
    <t>ORD000691</t>
  </si>
  <si>
    <t>ORD005128</t>
  </si>
  <si>
    <t>ORD006941</t>
  </si>
  <si>
    <t>ORD000304</t>
  </si>
  <si>
    <t>CUST0455</t>
  </si>
  <si>
    <t>Sara Narang</t>
  </si>
  <si>
    <t>ORD007307</t>
  </si>
  <si>
    <t>CUST0121</t>
  </si>
  <si>
    <t>Yutika Salvi</t>
  </si>
  <si>
    <t>ORD006276</t>
  </si>
  <si>
    <t>ORD005436</t>
  </si>
  <si>
    <t>ORD007783</t>
  </si>
  <si>
    <t>CUST0486</t>
  </si>
  <si>
    <t>Nathan Loke</t>
  </si>
  <si>
    <t>ORD007715</t>
  </si>
  <si>
    <t>ORD001687</t>
  </si>
  <si>
    <t>ORD000184</t>
  </si>
  <si>
    <t>ORD007563</t>
  </si>
  <si>
    <t>ORD001248</t>
  </si>
  <si>
    <t>CUST0026</t>
  </si>
  <si>
    <t>Mason Oommen</t>
  </si>
  <si>
    <t>ORD011493</t>
  </si>
  <si>
    <t>ORD010494</t>
  </si>
  <si>
    <t>CUST0401</t>
  </si>
  <si>
    <t>Mason Kumar</t>
  </si>
  <si>
    <t>ORD003261</t>
  </si>
  <si>
    <t>ORD009625</t>
  </si>
  <si>
    <t>CUST0197</t>
  </si>
  <si>
    <t>Wakeeta Chakrabarti</t>
  </si>
  <si>
    <t>ORD002356</t>
  </si>
  <si>
    <t>CUST0216</t>
  </si>
  <si>
    <t>Jacob Sengupta</t>
  </si>
  <si>
    <t>ORD000661</t>
  </si>
  <si>
    <t>ORD007642</t>
  </si>
  <si>
    <t>ORD011349</t>
  </si>
  <si>
    <t>ORD009588</t>
  </si>
  <si>
    <t>CUST0399</t>
  </si>
  <si>
    <t>Saksham Goyal</t>
  </si>
  <si>
    <t>ORD010966</t>
  </si>
  <si>
    <t>ORD011715</t>
  </si>
  <si>
    <t>ORD005583</t>
  </si>
  <si>
    <t>CUST0119</t>
  </si>
  <si>
    <t>Advik Dhawan</t>
  </si>
  <si>
    <t>ORD000724</t>
  </si>
  <si>
    <t>ORD007253</t>
  </si>
  <si>
    <t>ORD008720</t>
  </si>
  <si>
    <t>ORD005209</t>
  </si>
  <si>
    <t>ORD003531</t>
  </si>
  <si>
    <t>CUST0451</t>
  </si>
  <si>
    <t>Varsha Sheth</t>
  </si>
  <si>
    <t>ORD004531</t>
  </si>
  <si>
    <t>CUST0040</t>
  </si>
  <si>
    <t>Gaurav Majumdar</t>
  </si>
  <si>
    <t>ORD003036</t>
  </si>
  <si>
    <t>CUST0481</t>
  </si>
  <si>
    <t>Warjas Vala</t>
  </si>
  <si>
    <t>ORD006236</t>
  </si>
  <si>
    <t>ORD011896</t>
  </si>
  <si>
    <t>CUST0330</t>
  </si>
  <si>
    <t>Yasti Ramesh</t>
  </si>
  <si>
    <t>ORD004766</t>
  </si>
  <si>
    <t>CUST0422</t>
  </si>
  <si>
    <t>David Mahal</t>
  </si>
  <si>
    <t>ORD007841</t>
  </si>
  <si>
    <t>CUST0340</t>
  </si>
  <si>
    <t>Oscar Wali</t>
  </si>
  <si>
    <t>ORD007209</t>
  </si>
  <si>
    <t>ORD009547</t>
  </si>
  <si>
    <t>CUST0146</t>
  </si>
  <si>
    <t>Pavani Bawa</t>
  </si>
  <si>
    <t>ORD011293</t>
  </si>
  <si>
    <t>ORD002286</t>
  </si>
  <si>
    <t>CUST0183</t>
  </si>
  <si>
    <t>ORD010159</t>
  </si>
  <si>
    <t>ORD001300</t>
  </si>
  <si>
    <t>ORD005608</t>
  </si>
  <si>
    <t>CUST0447</t>
  </si>
  <si>
    <t>Gaurang Chaudhary</t>
  </si>
  <si>
    <t>ORD002904</t>
  </si>
  <si>
    <t>ORD008101</t>
  </si>
  <si>
    <t>ORD007593</t>
  </si>
  <si>
    <t>CUST0164</t>
  </si>
  <si>
    <t>Teerth Soman</t>
  </si>
  <si>
    <t>ORD010272</t>
  </si>
  <si>
    <t>ORD009611</t>
  </si>
  <si>
    <t>CUST0305</t>
  </si>
  <si>
    <t>Barkha Dhingra</t>
  </si>
  <si>
    <t>ORD000546</t>
  </si>
  <si>
    <t>CUST0480</t>
  </si>
  <si>
    <t>Ranveer Gour</t>
  </si>
  <si>
    <t>ORD004047</t>
  </si>
  <si>
    <t>ORD010801</t>
  </si>
  <si>
    <t>ORD009228</t>
  </si>
  <si>
    <t>ORD010905</t>
  </si>
  <si>
    <t>ORD003396</t>
  </si>
  <si>
    <t>ORD010700</t>
  </si>
  <si>
    <t>CUST0312</t>
  </si>
  <si>
    <t>Sudiksha Pau</t>
  </si>
  <si>
    <t>ORD008862</t>
  </si>
  <si>
    <t>ORD002273</t>
  </si>
  <si>
    <t>ORD003602</t>
  </si>
  <si>
    <t>CUST0467</t>
  </si>
  <si>
    <t>Deepa Pandit</t>
  </si>
  <si>
    <t>ORD009575</t>
  </si>
  <si>
    <t>ORD008032</t>
  </si>
  <si>
    <t>ORD006728</t>
  </si>
  <si>
    <t>CUST0191</t>
  </si>
  <si>
    <t>Advika Madan</t>
  </si>
  <si>
    <t>ORD000078</t>
  </si>
  <si>
    <t>ORD005996</t>
  </si>
  <si>
    <t>ORD000693</t>
  </si>
  <si>
    <t>ORD011136</t>
  </si>
  <si>
    <t>ORD000983</t>
  </si>
  <si>
    <t>CUST0141</t>
  </si>
  <si>
    <t>Anusha Kapoor</t>
  </si>
  <si>
    <t>ORD004346</t>
  </si>
  <si>
    <t>CUST0408</t>
  </si>
  <si>
    <t>Anvi Jaggi</t>
  </si>
  <si>
    <t>ORD009271</t>
  </si>
  <si>
    <t>ORD000809</t>
  </si>
  <si>
    <t>CUST0478</t>
  </si>
  <si>
    <t>Ubika Sampath</t>
  </si>
  <si>
    <t>ORD005767</t>
  </si>
  <si>
    <t>ORD000439</t>
  </si>
  <si>
    <t>ORD001642</t>
  </si>
  <si>
    <t>ORD002820</t>
  </si>
  <si>
    <t>ORD002610</t>
  </si>
  <si>
    <t>CUST0069</t>
  </si>
  <si>
    <t>Jalsa Konda</t>
  </si>
  <si>
    <t>ORD002681</t>
  </si>
  <si>
    <t>ORD010236</t>
  </si>
  <si>
    <t>CUST0362</t>
  </si>
  <si>
    <t>Netra Issac</t>
  </si>
  <si>
    <t>ORD001312</t>
  </si>
  <si>
    <t>CUST0182</t>
  </si>
  <si>
    <t>Nathaniel Badal</t>
  </si>
  <si>
    <t>ORD004455</t>
  </si>
  <si>
    <t>ORD000375</t>
  </si>
  <si>
    <t>ORD003067</t>
  </si>
  <si>
    <t>ORD001885</t>
  </si>
  <si>
    <t>ORD010825</t>
  </si>
  <si>
    <t>ORD007821</t>
  </si>
  <si>
    <t>CUST0012</t>
  </si>
  <si>
    <t>Bina Sha</t>
  </si>
  <si>
    <t>ORD009917</t>
  </si>
  <si>
    <t>ORD001872</t>
  </si>
  <si>
    <t>ORD008856</t>
  </si>
  <si>
    <t>ORD002726</t>
  </si>
  <si>
    <t>CUST0386</t>
  </si>
  <si>
    <t>Nikita Balan</t>
  </si>
  <si>
    <t>ORD002506</t>
  </si>
  <si>
    <t>ORD006278</t>
  </si>
  <si>
    <t>CUST0270</t>
  </si>
  <si>
    <t>Suhani Srivastava</t>
  </si>
  <si>
    <t>ORD008716</t>
  </si>
  <si>
    <t>ORD003700</t>
  </si>
  <si>
    <t>ORD005753</t>
  </si>
  <si>
    <t>CUST0117</t>
  </si>
  <si>
    <t>Timothy Brahmbhatt</t>
  </si>
  <si>
    <t>ORD005782</t>
  </si>
  <si>
    <t>ORD006003</t>
  </si>
  <si>
    <t>CUST0229</t>
  </si>
  <si>
    <t>Tanish Narula</t>
  </si>
  <si>
    <t>ORD000170</t>
  </si>
  <si>
    <t>ORD007971</t>
  </si>
  <si>
    <t>ORD010891</t>
  </si>
  <si>
    <t>CUST0458</t>
  </si>
  <si>
    <t>Vyanjana Thaman</t>
  </si>
  <si>
    <t>ORD003311</t>
  </si>
  <si>
    <t>ORD002497</t>
  </si>
  <si>
    <t>ORD001792</t>
  </si>
  <si>
    <t>ORD007947</t>
  </si>
  <si>
    <t>ORD003899</t>
  </si>
  <si>
    <t>ORD010524</t>
  </si>
  <si>
    <t>ORD001913</t>
  </si>
  <si>
    <t>CUST0050</t>
  </si>
  <si>
    <t>Nathan Mann</t>
  </si>
  <si>
    <t>ORD009280</t>
  </si>
  <si>
    <t>ORD000778</t>
  </si>
  <si>
    <t>ORD001880</t>
  </si>
  <si>
    <t>ORD005075</t>
  </si>
  <si>
    <t>ORD000235</t>
  </si>
  <si>
    <t>CUST0042</t>
  </si>
  <si>
    <t>Eesha Jhaveri</t>
  </si>
  <si>
    <t>ORD001784</t>
  </si>
  <si>
    <t>CUST0234</t>
  </si>
  <si>
    <t>Urvi Vig</t>
  </si>
  <si>
    <t>ORD000049</t>
  </si>
  <si>
    <t>ORD007504</t>
  </si>
  <si>
    <t>ORD011433</t>
  </si>
  <si>
    <t>ORD005076</t>
  </si>
  <si>
    <t>CUST0018</t>
  </si>
  <si>
    <t>Shivani Parikh</t>
  </si>
  <si>
    <t>ORD009613</t>
  </si>
  <si>
    <t>ORD003319</t>
  </si>
  <si>
    <t>CUST0450</t>
  </si>
  <si>
    <t>Abhimanyu Sehgal</t>
  </si>
  <si>
    <t>ORD007522</t>
  </si>
  <si>
    <t>ORD005416</t>
  </si>
  <si>
    <t>CUST0099</t>
  </si>
  <si>
    <t>Simon Maharaj</t>
  </si>
  <si>
    <t>ORD011532</t>
  </si>
  <si>
    <t>ORD003657</t>
  </si>
  <si>
    <t>ORD001712</t>
  </si>
  <si>
    <t>ORD008267</t>
  </si>
  <si>
    <t>ORD001998</t>
  </si>
  <si>
    <t>ORD000404</t>
  </si>
  <si>
    <t>ORD007143</t>
  </si>
  <si>
    <t>CUST0428</t>
  </si>
  <si>
    <t>Abdul Gour</t>
  </si>
  <si>
    <t>ORD008190</t>
  </si>
  <si>
    <t>ORD011341</t>
  </si>
  <si>
    <t>ORD002704</t>
  </si>
  <si>
    <t>CUST0133</t>
  </si>
  <si>
    <t>Lopa Chadha</t>
  </si>
  <si>
    <t>ORD008198</t>
  </si>
  <si>
    <t>ORD011669</t>
  </si>
  <si>
    <t>ORD000393</t>
  </si>
  <si>
    <t>CUST0257</t>
  </si>
  <si>
    <t>Idika Dewan</t>
  </si>
  <si>
    <t>ORD005814</t>
  </si>
  <si>
    <t>CUST0368</t>
  </si>
  <si>
    <t>Vedant Kohli</t>
  </si>
  <si>
    <t>ORD010005</t>
  </si>
  <si>
    <t>ORD009982</t>
  </si>
  <si>
    <t>ORD006370</t>
  </si>
  <si>
    <t>CUST0304</t>
  </si>
  <si>
    <t>Banjeet Yogi</t>
  </si>
  <si>
    <t>ORD001465</t>
  </si>
  <si>
    <t>CUST0070</t>
  </si>
  <si>
    <t>Kiaan Kapur</t>
  </si>
  <si>
    <t>ORD006412</t>
  </si>
  <si>
    <t>CUST0186</t>
  </si>
  <si>
    <t>Hemang Barad</t>
  </si>
  <si>
    <t>ORD010039</t>
  </si>
  <si>
    <t>ORD002021</t>
  </si>
  <si>
    <t>ORD008604</t>
  </si>
  <si>
    <t>ORD006793</t>
  </si>
  <si>
    <t>ORD007471</t>
  </si>
  <si>
    <t>CUST0381</t>
  </si>
  <si>
    <t>Pratyush Mani</t>
  </si>
  <si>
    <t>ORD006633</t>
  </si>
  <si>
    <t>ORD002302</t>
  </si>
  <si>
    <t>ORD010442</t>
  </si>
  <si>
    <t>ORD000138</t>
  </si>
  <si>
    <t>ORD004839</t>
  </si>
  <si>
    <t>CUST0290</t>
  </si>
  <si>
    <t>Ekapad Narasimhan</t>
  </si>
  <si>
    <t>ORD008090</t>
  </si>
  <si>
    <t>ORD011312</t>
  </si>
  <si>
    <t>CUST0357</t>
  </si>
  <si>
    <t>Udant Mishra</t>
  </si>
  <si>
    <t>ORD008308</t>
  </si>
  <si>
    <t>ORD004946</t>
  </si>
  <si>
    <t>ORD000860</t>
  </si>
  <si>
    <t>ORD002309</t>
  </si>
  <si>
    <t>CUST0349</t>
  </si>
  <si>
    <t>Nakul Deep</t>
  </si>
  <si>
    <t>ORD009211</t>
  </si>
  <si>
    <t>CUST0321</t>
  </si>
  <si>
    <t>Vyanjana Ramaswamy</t>
  </si>
  <si>
    <t>ORD006424</t>
  </si>
  <si>
    <t>ORD010930</t>
  </si>
  <si>
    <t>ORD004427</t>
  </si>
  <si>
    <t>ORD002745</t>
  </si>
  <si>
    <t>CUST0247</t>
  </si>
  <si>
    <t>Geetika Chopra</t>
  </si>
  <si>
    <t>ORD010835</t>
  </si>
  <si>
    <t>CUST0154</t>
  </si>
  <si>
    <t>Nirja Guha</t>
  </si>
  <si>
    <t>ORD010920</t>
  </si>
  <si>
    <t>ORD001201</t>
  </si>
  <si>
    <t>CUST0352</t>
  </si>
  <si>
    <t>Vincent Loke</t>
  </si>
  <si>
    <t>ORD001172</t>
  </si>
  <si>
    <t>ORD010357</t>
  </si>
  <si>
    <t>ORD000016</t>
  </si>
  <si>
    <t>ORD007926</t>
  </si>
  <si>
    <t>Janya Walia</t>
  </si>
  <si>
    <t>ORD010617</t>
  </si>
  <si>
    <t>ORD008322</t>
  </si>
  <si>
    <t>ORD010622</t>
  </si>
  <si>
    <t>CUST0124</t>
  </si>
  <si>
    <t>Upasna Walla</t>
  </si>
  <si>
    <t>ORD008105</t>
  </si>
  <si>
    <t>ORD008881</t>
  </si>
  <si>
    <t>ORD005794</t>
  </si>
  <si>
    <t>ORD008222</t>
  </si>
  <si>
    <t>ORD002659</t>
  </si>
  <si>
    <t>ORD011658</t>
  </si>
  <si>
    <t>ORD006032</t>
  </si>
  <si>
    <t>ORD010914</t>
  </si>
  <si>
    <t>ORD007770</t>
  </si>
  <si>
    <t>ORD007876</t>
  </si>
  <si>
    <t>ORD004608</t>
  </si>
  <si>
    <t>ORD001207</t>
  </si>
  <si>
    <t>ORD011638</t>
  </si>
  <si>
    <t>ORD002972</t>
  </si>
  <si>
    <t>ORD001358</t>
  </si>
  <si>
    <t>CUST0297</t>
  </si>
  <si>
    <t>Ikbal Mane</t>
  </si>
  <si>
    <t>ORD010337</t>
  </si>
  <si>
    <t>CUST0002</t>
  </si>
  <si>
    <t>Nitara Dhawan</t>
  </si>
  <si>
    <t>ORD007277</t>
  </si>
  <si>
    <t>ORD003687</t>
  </si>
  <si>
    <t>ORD005756</t>
  </si>
  <si>
    <t>ORD001631</t>
  </si>
  <si>
    <t>CUST0045</t>
  </si>
  <si>
    <t>Vritti Tailor</t>
  </si>
  <si>
    <t>ORD000626</t>
  </si>
  <si>
    <t>ORD011971</t>
  </si>
  <si>
    <t>ORD005341</t>
  </si>
  <si>
    <t>ORD009728</t>
  </si>
  <si>
    <t>ORD003006</t>
  </si>
  <si>
    <t>ORD001887</t>
  </si>
  <si>
    <t>ORD011474</t>
  </si>
  <si>
    <t>ORD006910</t>
  </si>
  <si>
    <t>ORD008115</t>
  </si>
  <si>
    <t>ORD003763</t>
  </si>
  <si>
    <t>ORD006818</t>
  </si>
  <si>
    <t>ORD000686</t>
  </si>
  <si>
    <t>ORD005559</t>
  </si>
  <si>
    <t>ORD002426</t>
  </si>
  <si>
    <t>ORD004461</t>
  </si>
  <si>
    <t>ORD001215</t>
  </si>
  <si>
    <t>ORD002520</t>
  </si>
  <si>
    <t>ORD003990</t>
  </si>
  <si>
    <t>ORD002871</t>
  </si>
  <si>
    <t>ORD006416</t>
  </si>
  <si>
    <t>ORD006614</t>
  </si>
  <si>
    <t>ORD007388</t>
  </si>
  <si>
    <t>CUST0329</t>
  </si>
  <si>
    <t>Pushti Gour</t>
  </si>
  <si>
    <t>ORD003747</t>
  </si>
  <si>
    <t>ORD004107</t>
  </si>
  <si>
    <t>ORD011065</t>
  </si>
  <si>
    <t>ORD008999</t>
  </si>
  <si>
    <t>ORD006944</t>
  </si>
  <si>
    <t>CUST0380</t>
  </si>
  <si>
    <t>Pahal Nori</t>
  </si>
  <si>
    <t>ORD008874</t>
  </si>
  <si>
    <t>ORD005407</t>
  </si>
  <si>
    <t>CUST0059</t>
  </si>
  <si>
    <t>Gopal Om</t>
  </si>
  <si>
    <t>ORD004082</t>
  </si>
  <si>
    <t>ORD010069</t>
  </si>
  <si>
    <t>ORD011074</t>
  </si>
  <si>
    <t>ORD011911</t>
  </si>
  <si>
    <t>ORD006533</t>
  </si>
  <si>
    <t>ORD002865</t>
  </si>
  <si>
    <t>ORD000943</t>
  </si>
  <si>
    <t>ORD009344</t>
  </si>
  <si>
    <t>CUST0175</t>
  </si>
  <si>
    <t>Balendra Lala</t>
  </si>
  <si>
    <t>ORD002419</t>
  </si>
  <si>
    <t>ORD004241</t>
  </si>
  <si>
    <t>ORD001515</t>
  </si>
  <si>
    <t>ORD002992</t>
  </si>
  <si>
    <t>ORD008172</t>
  </si>
  <si>
    <t>ORD005538</t>
  </si>
  <si>
    <t>ORD000377</t>
  </si>
  <si>
    <t>ORD001976</t>
  </si>
  <si>
    <t>ORD009145</t>
  </si>
  <si>
    <t>CUST0275</t>
  </si>
  <si>
    <t>Rajata Baria</t>
  </si>
  <si>
    <t>ORD004804</t>
  </si>
  <si>
    <t>ORD004659</t>
  </si>
  <si>
    <t>CUST0027</t>
  </si>
  <si>
    <t>Januja Dalal</t>
  </si>
  <si>
    <t>ORD007870</t>
  </si>
  <si>
    <t>ORD007343</t>
  </si>
  <si>
    <t>CUST0463</t>
  </si>
  <si>
    <t>Banjeet Gour</t>
  </si>
  <si>
    <t>ORD004600</t>
  </si>
  <si>
    <t>ORD003936</t>
  </si>
  <si>
    <t>ORD005442</t>
  </si>
  <si>
    <t>ORD010495</t>
  </si>
  <si>
    <t>ORD002617</t>
  </si>
  <si>
    <t>ORD007483</t>
  </si>
  <si>
    <t>ORD002738</t>
  </si>
  <si>
    <t>CUST0492</t>
  </si>
  <si>
    <t>Pranav Gala</t>
  </si>
  <si>
    <t>ORD010568</t>
  </si>
  <si>
    <t>ORD005694</t>
  </si>
  <si>
    <t>ORD002753</t>
  </si>
  <si>
    <t>CUST0255</t>
  </si>
  <si>
    <t>Darpan Jhaveri</t>
  </si>
  <si>
    <t>ORD001076</t>
  </si>
  <si>
    <t>ORD004330</t>
  </si>
  <si>
    <t>ORD006004</t>
  </si>
  <si>
    <t>ORD008481</t>
  </si>
  <si>
    <t>CUST0353</t>
  </si>
  <si>
    <t>Amruta Ratta</t>
  </si>
  <si>
    <t>ORD006212</t>
  </si>
  <si>
    <t>ORD007114</t>
  </si>
  <si>
    <t>ORD001059</t>
  </si>
  <si>
    <t>CUST0140</t>
  </si>
  <si>
    <t>Harinakshi Mahal</t>
  </si>
  <si>
    <t>ORD000288</t>
  </si>
  <si>
    <t>ORD010561</t>
  </si>
  <si>
    <t>ORD004540</t>
  </si>
  <si>
    <t>ORD000512</t>
  </si>
  <si>
    <t>CUST0426</t>
  </si>
  <si>
    <t>Nakul Puri</t>
  </si>
  <si>
    <t>ORD000212</t>
  </si>
  <si>
    <t>ORD009084</t>
  </si>
  <si>
    <t>ORD002521</t>
  </si>
  <si>
    <t>CUST0268</t>
  </si>
  <si>
    <t>Rajeshri Kashyap</t>
  </si>
  <si>
    <t>ORD003690</t>
  </si>
  <si>
    <t>ORD011635</t>
  </si>
  <si>
    <t>ORD011751</t>
  </si>
  <si>
    <t>ORD004104</t>
  </si>
  <si>
    <t>ORD008910</t>
  </si>
  <si>
    <t>ORD007373</t>
  </si>
  <si>
    <t>ORD000457</t>
  </si>
  <si>
    <t>ORD002400</t>
  </si>
  <si>
    <t>CUST0497</t>
  </si>
  <si>
    <t>Sai Desai</t>
  </si>
  <si>
    <t>ORD009206</t>
  </si>
  <si>
    <t>ORD005418</t>
  </si>
  <si>
    <t>ORD007379</t>
  </si>
  <si>
    <t>ORD006376</t>
  </si>
  <si>
    <t>ORD002412</t>
  </si>
  <si>
    <t>CUST0115</t>
  </si>
  <si>
    <t>Saanvi Atwal</t>
  </si>
  <si>
    <t>ORD010615</t>
  </si>
  <si>
    <t>ORD011090</t>
  </si>
  <si>
    <t>ORD003100</t>
  </si>
  <si>
    <t>CUST0213</t>
  </si>
  <si>
    <t>Neel Narang</t>
  </si>
  <si>
    <t>ORD011388</t>
  </si>
  <si>
    <t>ORD001132</t>
  </si>
  <si>
    <t>ORD006425</t>
  </si>
  <si>
    <t>ORD004877</t>
  </si>
  <si>
    <t>CUST0372</t>
  </si>
  <si>
    <t>Wazir Seshadri</t>
  </si>
  <si>
    <t>ORD003246</t>
  </si>
  <si>
    <t>CUST0205</t>
  </si>
  <si>
    <t>Harita Kurian</t>
  </si>
  <si>
    <t>ORD008645</t>
  </si>
  <si>
    <t>ORD001356</t>
  </si>
  <si>
    <t>ORD004002</t>
  </si>
  <si>
    <t>CUST0046</t>
  </si>
  <si>
    <t>Kiaan Radhakrishnan</t>
  </si>
  <si>
    <t>ORD000871</t>
  </si>
  <si>
    <t>CUST0101</t>
  </si>
  <si>
    <t>Chakradev Kumar</t>
  </si>
  <si>
    <t>ORD001516</t>
  </si>
  <si>
    <t>CUST0079</t>
  </si>
  <si>
    <t>Joshua Acharya</t>
  </si>
  <si>
    <t>ORD003410</t>
  </si>
  <si>
    <t>ORD002764</t>
  </si>
  <si>
    <t>ORD001830</t>
  </si>
  <si>
    <t>CUST0131</t>
  </si>
  <si>
    <t>ORD004835</t>
  </si>
  <si>
    <t>ORD006558</t>
  </si>
  <si>
    <t>CUST0149</t>
  </si>
  <si>
    <t>ORD006952</t>
  </si>
  <si>
    <t>CUST0355</t>
  </si>
  <si>
    <t>Unnati Solanki</t>
  </si>
  <si>
    <t>ORD008603</t>
  </si>
  <si>
    <t>ORD003925</t>
  </si>
  <si>
    <t>ORD002135</t>
  </si>
  <si>
    <t>ORD003728</t>
  </si>
  <si>
    <t>ORD010022</t>
  </si>
  <si>
    <t>CUST0237</t>
  </si>
  <si>
    <t>Oeshi Ram</t>
  </si>
  <si>
    <t>ORD009913</t>
  </si>
  <si>
    <t>ORD006783</t>
  </si>
  <si>
    <t>ORD000591</t>
  </si>
  <si>
    <t>ORD005472</t>
  </si>
  <si>
    <t>ORD002551</t>
  </si>
  <si>
    <t>ORD010832</t>
  </si>
  <si>
    <t>ORD010512</t>
  </si>
  <si>
    <t>ORD011015</t>
  </si>
  <si>
    <t>CUST0072</t>
  </si>
  <si>
    <t>Ekantika Khosla</t>
  </si>
  <si>
    <t>ORD008250</t>
  </si>
  <si>
    <t>ORD011348</t>
  </si>
  <si>
    <t>ORD007360</t>
  </si>
  <si>
    <t>ORD000022</t>
  </si>
  <si>
    <t>CUST0241</t>
  </si>
  <si>
    <t>Victor Puri</t>
  </si>
  <si>
    <t>ORD005313</t>
  </si>
  <si>
    <t>ORD011343</t>
  </si>
  <si>
    <t>ORD005746</t>
  </si>
  <si>
    <t>ORD000526</t>
  </si>
  <si>
    <t>CUST0168</t>
  </si>
  <si>
    <t>Guneet Raja</t>
  </si>
  <si>
    <t>ORD011901</t>
  </si>
  <si>
    <t>ORD001844</t>
  </si>
  <si>
    <t>ORD009155</t>
  </si>
  <si>
    <t>CUST0078</t>
  </si>
  <si>
    <t>Warinder Naidu</t>
  </si>
  <si>
    <t>ORD002955</t>
  </si>
  <si>
    <t>ORD003486</t>
  </si>
  <si>
    <t>ORD011413</t>
  </si>
  <si>
    <t>ORD007057</t>
  </si>
  <si>
    <t>ORD007140</t>
  </si>
  <si>
    <t>ORD005192</t>
  </si>
  <si>
    <t>ORD010027</t>
  </si>
  <si>
    <t>CUST0137</t>
  </si>
  <si>
    <t>Rachita Datta</t>
  </si>
  <si>
    <t>ORD010373</t>
  </si>
  <si>
    <t>ORD001888</t>
  </si>
  <si>
    <t>CUST0245</t>
  </si>
  <si>
    <t>Naveen Dubey</t>
  </si>
  <si>
    <t>ORD005112</t>
  </si>
  <si>
    <t>ORD011461</t>
  </si>
  <si>
    <t>ORD010352</t>
  </si>
  <si>
    <t>ORD000737</t>
  </si>
  <si>
    <t>CUST0151</t>
  </si>
  <si>
    <t>Abhimanyu Kalita</t>
  </si>
  <si>
    <t>ORD009333</t>
  </si>
  <si>
    <t>ORD003374</t>
  </si>
  <si>
    <t>ORD005002</t>
  </si>
  <si>
    <t>ORD000916</t>
  </si>
  <si>
    <t>ORD003116</t>
  </si>
  <si>
    <t>ORD004521</t>
  </si>
  <si>
    <t>ORD000890</t>
  </si>
  <si>
    <t>ORD011467</t>
  </si>
  <si>
    <t>CUST0249</t>
  </si>
  <si>
    <t>ORD009462</t>
  </si>
  <si>
    <t>ORD008423</t>
  </si>
  <si>
    <t>ORD008225</t>
  </si>
  <si>
    <t>ORD011809</t>
  </si>
  <si>
    <t>ORD003342</t>
  </si>
  <si>
    <t>ORD000739</t>
  </si>
  <si>
    <t>ORD001175</t>
  </si>
  <si>
    <t>ORD001549</t>
  </si>
  <si>
    <t>ORD006572</t>
  </si>
  <si>
    <t>ORD000530</t>
  </si>
  <si>
    <t>CUST0393</t>
  </si>
  <si>
    <t>Rachita Shroff</t>
  </si>
  <si>
    <t>ORD010135</t>
  </si>
  <si>
    <t>ORD005238</t>
  </si>
  <si>
    <t>ORD009248</t>
  </si>
  <si>
    <t>CUST0091</t>
  </si>
  <si>
    <t>Lila Goel</t>
  </si>
  <si>
    <t>ORD007909</t>
  </si>
  <si>
    <t>ORD000563</t>
  </si>
  <si>
    <t>ORD000207</t>
  </si>
  <si>
    <t>ORD007243</t>
  </si>
  <si>
    <t>ORD002563</t>
  </si>
  <si>
    <t>ORD004089</t>
  </si>
  <si>
    <t>ORD006243</t>
  </si>
  <si>
    <t>ORD005177</t>
  </si>
  <si>
    <t>ORD005178</t>
  </si>
  <si>
    <t>ORD008151</t>
  </si>
  <si>
    <t>ORD000745</t>
  </si>
  <si>
    <t>ORD007276</t>
  </si>
  <si>
    <t>ORD008061</t>
  </si>
  <si>
    <t>CUST0314</t>
  </si>
  <si>
    <t>Nathaniel Dani</t>
  </si>
  <si>
    <t>ORD011288</t>
  </si>
  <si>
    <t>ORD004379</t>
  </si>
  <si>
    <t>ORD003313</t>
  </si>
  <si>
    <t>ORD011085</t>
  </si>
  <si>
    <t>ORD008672</t>
  </si>
  <si>
    <t>ORD011816</t>
  </si>
  <si>
    <t>ORD008902</t>
  </si>
  <si>
    <t>CUST0036</t>
  </si>
  <si>
    <t>Amaira Venkataraman</t>
  </si>
  <si>
    <t>ORD007063</t>
  </si>
  <si>
    <t>ORD003885</t>
  </si>
  <si>
    <t>CUST0336</t>
  </si>
  <si>
    <t>Krishna Saxena</t>
  </si>
  <si>
    <t>ORD003276</t>
  </si>
  <si>
    <t>ORD003140</t>
  </si>
  <si>
    <t>ORD008633</t>
  </si>
  <si>
    <t>Yagnesh Deo</t>
  </si>
  <si>
    <t>ORD003193</t>
  </si>
  <si>
    <t>ORD001330</t>
  </si>
  <si>
    <t>ORD002463</t>
  </si>
  <si>
    <t>ORD004340</t>
  </si>
  <si>
    <t>Aarna Mukherjee</t>
  </si>
  <si>
    <t>ORD004706</t>
  </si>
  <si>
    <t>ORD008586</t>
  </si>
  <si>
    <t>CUST0476</t>
  </si>
  <si>
    <t>Aachal Mukherjee</t>
  </si>
  <si>
    <t>ORD002308</t>
  </si>
  <si>
    <t>ORD009418</t>
  </si>
  <si>
    <t>ORD004326</t>
  </si>
  <si>
    <t>CUST0459</t>
  </si>
  <si>
    <t>Vidhi Kari</t>
  </si>
  <si>
    <t>ORD005748</t>
  </si>
  <si>
    <t>ORD007202</t>
  </si>
  <si>
    <t>ORD004290</t>
  </si>
  <si>
    <t>ORD003887</t>
  </si>
  <si>
    <t>ORD007790</t>
  </si>
  <si>
    <t>ORD008814</t>
  </si>
  <si>
    <t>ORD003718</t>
  </si>
  <si>
    <t>ORD004256</t>
  </si>
  <si>
    <t>ORD002907</t>
  </si>
  <si>
    <t>ORD005775</t>
  </si>
  <si>
    <t>ORD006994</t>
  </si>
  <si>
    <t>ORD002590</t>
  </si>
  <si>
    <t>ORD005297</t>
  </si>
  <si>
    <t>ORD008170</t>
  </si>
  <si>
    <t>ORD011250</t>
  </si>
  <si>
    <t>ORD008558</t>
  </si>
  <si>
    <t>ORD008294</t>
  </si>
  <si>
    <t>Charita Bobal</t>
  </si>
  <si>
    <t>ORD002839</t>
  </si>
  <si>
    <t>ORD001868</t>
  </si>
  <si>
    <t>CUST0195</t>
  </si>
  <si>
    <t>Vedika Rege</t>
  </si>
  <si>
    <t>ORD000639</t>
  </si>
  <si>
    <t>CUST0405</t>
  </si>
  <si>
    <t>Vyanjana Buch</t>
  </si>
  <si>
    <t>ORD003000</t>
  </si>
  <si>
    <t>ORD003642</t>
  </si>
  <si>
    <t>ORD003650</t>
  </si>
  <si>
    <t>ORD010637</t>
  </si>
  <si>
    <t>ORD010169</t>
  </si>
  <si>
    <t>ORD003995</t>
  </si>
  <si>
    <t>ORD002228</t>
  </si>
  <si>
    <t>ORD002016</t>
  </si>
  <si>
    <t>ORD004337</t>
  </si>
  <si>
    <t>ORD005622</t>
  </si>
  <si>
    <t>ORD002663</t>
  </si>
  <si>
    <t>CUST0395</t>
  </si>
  <si>
    <t>Amrita Balan</t>
  </si>
  <si>
    <t>ORD008082</t>
  </si>
  <si>
    <t>CUST0310</t>
  </si>
  <si>
    <t>Hemal Singhal</t>
  </si>
  <si>
    <t>ORD004316</t>
  </si>
  <si>
    <t>ORD008312</t>
  </si>
  <si>
    <t>CUST0176</t>
  </si>
  <si>
    <t>Ishani Dani</t>
  </si>
  <si>
    <t>ORD004735</t>
  </si>
  <si>
    <t>ORD005412</t>
  </si>
  <si>
    <t>ORD010250</t>
  </si>
  <si>
    <t>ORD009549</t>
  </si>
  <si>
    <t>ORD009845</t>
  </si>
  <si>
    <t>CUST0051</t>
  </si>
  <si>
    <t>Shivansh Mistry</t>
  </si>
  <si>
    <t>ORD011400</t>
  </si>
  <si>
    <t>ORD010225</t>
  </si>
  <si>
    <t>ORD003668</t>
  </si>
  <si>
    <t>ORD002215</t>
  </si>
  <si>
    <t>CUST0064</t>
  </si>
  <si>
    <t>Lopa Date</t>
  </si>
  <si>
    <t>ORD010514</t>
  </si>
  <si>
    <t>ORD003467</t>
  </si>
  <si>
    <t>ORD005274</t>
  </si>
  <si>
    <t>ORD005588</t>
  </si>
  <si>
    <t>CUST0413</t>
  </si>
  <si>
    <t>Aarini Amble</t>
  </si>
  <si>
    <t>ORD001582</t>
  </si>
  <si>
    <t>ORD005362</t>
  </si>
  <si>
    <t>CUST0243</t>
  </si>
  <si>
    <t>Oviya Nagy</t>
  </si>
  <si>
    <t>ORD001437</t>
  </si>
  <si>
    <t>ORD002710</t>
  </si>
  <si>
    <t>Hemani Dani</t>
  </si>
  <si>
    <t>ORD003649</t>
  </si>
  <si>
    <t>ORD011134</t>
  </si>
  <si>
    <t>ORD007058</t>
  </si>
  <si>
    <t>ORD010241</t>
  </si>
  <si>
    <t>ORD004116</t>
  </si>
  <si>
    <t>ORD000863</t>
  </si>
  <si>
    <t>ORD009882</t>
  </si>
  <si>
    <t>ORD011811</t>
  </si>
  <si>
    <t>ORD006255</t>
  </si>
  <si>
    <t>ORD011101</t>
  </si>
  <si>
    <t>CUST0219</t>
  </si>
  <si>
    <t>Nimrat Mall</t>
  </si>
  <si>
    <t>ORD008478</t>
  </si>
  <si>
    <t>ORD003240</t>
  </si>
  <si>
    <t>ORD005892</t>
  </si>
  <si>
    <t>ORD004576</t>
  </si>
  <si>
    <t>CUST0464</t>
  </si>
  <si>
    <t>Chandresh Dasgupta</t>
  </si>
  <si>
    <t>ORD011776</t>
  </si>
  <si>
    <t>ORD005269</t>
  </si>
  <si>
    <t>ORD002458</t>
  </si>
  <si>
    <t>ORD004913</t>
  </si>
  <si>
    <t>ORD000282</t>
  </si>
  <si>
    <t>ORD000021</t>
  </si>
  <si>
    <t>CUST0166</t>
  </si>
  <si>
    <t>Harita Nadig</t>
  </si>
  <si>
    <t>ORD005707</t>
  </si>
  <si>
    <t>ORD000177</t>
  </si>
  <si>
    <t>ORD006521</t>
  </si>
  <si>
    <t>ORD009649</t>
  </si>
  <si>
    <t>ORD005258</t>
  </si>
  <si>
    <t>ORD005122</t>
  </si>
  <si>
    <t>ORD004535</t>
  </si>
  <si>
    <t>ORD010374</t>
  </si>
  <si>
    <t>CUST0092</t>
  </si>
  <si>
    <t>Neelima Sengupta</t>
  </si>
  <si>
    <t>ORD002468</t>
  </si>
  <si>
    <t>ORD008625</t>
  </si>
  <si>
    <t>CUST0343</t>
  </si>
  <si>
    <t>Ronith Ratti</t>
  </si>
  <si>
    <t>ORD010557</t>
  </si>
  <si>
    <t>ORD005874</t>
  </si>
  <si>
    <t>ORD001679</t>
  </si>
  <si>
    <t>ORD009994</t>
  </si>
  <si>
    <t>CUST0404</t>
  </si>
  <si>
    <t>Samesh Iyengar</t>
  </si>
  <si>
    <t>ORD004799</t>
  </si>
  <si>
    <t>ORD009319</t>
  </si>
  <si>
    <t>ORD010565</t>
  </si>
  <si>
    <t>ORD000339</t>
  </si>
  <si>
    <t>ORD008785</t>
  </si>
  <si>
    <t>CUST0024</t>
  </si>
  <si>
    <t>Udyati Lanka</t>
  </si>
  <si>
    <t>ORD001647</t>
  </si>
  <si>
    <t>ORD009355</t>
  </si>
  <si>
    <t>ORD001833</t>
  </si>
  <si>
    <t>ORD003377</t>
  </si>
  <si>
    <t>CUST0265</t>
  </si>
  <si>
    <t>Ayushman Master</t>
  </si>
  <si>
    <t>ORD011515</t>
  </si>
  <si>
    <t>ORD007093</t>
  </si>
  <si>
    <t>ORD010686</t>
  </si>
  <si>
    <t>ORD008319</t>
  </si>
  <si>
    <t>ORD003385</t>
  </si>
  <si>
    <t>ORD006041</t>
  </si>
  <si>
    <t>ORD002707</t>
  </si>
  <si>
    <t>ORD009114</t>
  </si>
  <si>
    <t>ORD008460</t>
  </si>
  <si>
    <t>Gayathri Basak</t>
  </si>
  <si>
    <t>ORD005438</t>
  </si>
  <si>
    <t>ORD010211</t>
  </si>
  <si>
    <t>ORD009833</t>
  </si>
  <si>
    <t>CUST0150</t>
  </si>
  <si>
    <t>Rayaan Chaudhary</t>
  </si>
  <si>
    <t>ORD005555</t>
  </si>
  <si>
    <t>ORD010800</t>
  </si>
  <si>
    <t>ORD000058</t>
  </si>
  <si>
    <t>CUST0116</t>
  </si>
  <si>
    <t>Gagan Oak</t>
  </si>
  <si>
    <t>ORD005981</t>
  </si>
  <si>
    <t>ORD001572</t>
  </si>
  <si>
    <t>ORD011153</t>
  </si>
  <si>
    <t>ORD006825</t>
  </si>
  <si>
    <t>ORD001814</t>
  </si>
  <si>
    <t>ORD011025</t>
  </si>
  <si>
    <t>ORD007101</t>
  </si>
  <si>
    <t>ORD003151</t>
  </si>
  <si>
    <t>ORD008678</t>
  </si>
  <si>
    <t>ORD011655</t>
  </si>
  <si>
    <t>ORD004197</t>
  </si>
  <si>
    <t>ORD010154</t>
  </si>
  <si>
    <t>ORD010064</t>
  </si>
  <si>
    <t>ORD003189</t>
  </si>
  <si>
    <t>ORD008278</t>
  </si>
  <si>
    <t>ORD001309</t>
  </si>
  <si>
    <t>ORD011060</t>
  </si>
  <si>
    <t>ORD009246</t>
  </si>
  <si>
    <t>ORD010021</t>
  </si>
  <si>
    <t>ORD002335</t>
  </si>
  <si>
    <t>ORD002152</t>
  </si>
  <si>
    <t>ORD008784</t>
  </si>
  <si>
    <t>ORD004814</t>
  </si>
  <si>
    <t>ORD003770</t>
  </si>
  <si>
    <t>ORD001430</t>
  </si>
  <si>
    <t>ORD005104</t>
  </si>
  <si>
    <t>ORD011940</t>
  </si>
  <si>
    <t>ORD000781</t>
  </si>
  <si>
    <t>CUST0208</t>
  </si>
  <si>
    <t>Dev Venkataraman</t>
  </si>
  <si>
    <t>ORD000190</t>
  </si>
  <si>
    <t>ORD000569</t>
  </si>
  <si>
    <t>ORD003892</t>
  </si>
  <si>
    <t>CUST0327</t>
  </si>
  <si>
    <t>Andrew Prasad</t>
  </si>
  <si>
    <t>ORD002189</t>
  </si>
  <si>
    <t>ORD003020</t>
  </si>
  <si>
    <t>ORD002210</t>
  </si>
  <si>
    <t>ORD004795</t>
  </si>
  <si>
    <t>ORD001236</t>
  </si>
  <si>
    <t>ORD001195</t>
  </si>
  <si>
    <t>ORD003945</t>
  </si>
  <si>
    <t>ORD006482</t>
  </si>
  <si>
    <t>CUST0094</t>
  </si>
  <si>
    <t>Nidra Nigam</t>
  </si>
  <si>
    <t>ORD003145</t>
  </si>
  <si>
    <t>ORD011373</t>
  </si>
  <si>
    <t>CUST0335</t>
  </si>
  <si>
    <t>Ishani Bakshi</t>
  </si>
  <si>
    <t>ORD011916</t>
  </si>
  <si>
    <t>ORD007047</t>
  </si>
  <si>
    <t>ORD004297</t>
  </si>
  <si>
    <t>ORD006618</t>
  </si>
  <si>
    <t>ORD003188</t>
  </si>
  <si>
    <t>ORD005627</t>
  </si>
  <si>
    <t>ORD000917</t>
  </si>
  <si>
    <t>ORD002131</t>
  </si>
  <si>
    <t>ORD004268</t>
  </si>
  <si>
    <t>ORD005376</t>
  </si>
  <si>
    <t>ORD009453</t>
  </si>
  <si>
    <t>ORD009346</t>
  </si>
  <si>
    <t>ORD010000</t>
  </si>
  <si>
    <t>ORD008395</t>
  </si>
  <si>
    <t>ORD009364</t>
  </si>
  <si>
    <t>CUST0007</t>
  </si>
  <si>
    <t>Advika Gopal</t>
  </si>
  <si>
    <t>ORD003498</t>
  </si>
  <si>
    <t>ORD000496</t>
  </si>
  <si>
    <t>ORD006547</t>
  </si>
  <si>
    <t>ORD007647</t>
  </si>
  <si>
    <t>ORD009449</t>
  </si>
  <si>
    <t>ORD008230</t>
  </si>
  <si>
    <t>ORD000279</t>
  </si>
  <si>
    <t>ORD003474</t>
  </si>
  <si>
    <t>ORD009789</t>
  </si>
  <si>
    <t>ORD003446</t>
  </si>
  <si>
    <t>ORD010220</t>
  </si>
  <si>
    <t>ORD002787</t>
  </si>
  <si>
    <t>ORD007684</t>
  </si>
  <si>
    <t>ORD004591</t>
  </si>
  <si>
    <t>ORD011872</t>
  </si>
  <si>
    <t>CUST0109</t>
  </si>
  <si>
    <t>Ekapad Tank</t>
  </si>
  <si>
    <t>ORD003444</t>
  </si>
  <si>
    <t>CUST0217</t>
  </si>
  <si>
    <t>Jonathan Madan</t>
  </si>
  <si>
    <t>ORD010506</t>
  </si>
  <si>
    <t>ORD006426</t>
  </si>
  <si>
    <t>ORD008492</t>
  </si>
  <si>
    <t>ORD001675</t>
  </si>
  <si>
    <t>ORD001785</t>
  </si>
  <si>
    <t>ORD008664</t>
  </si>
  <si>
    <t>CUST0185</t>
  </si>
  <si>
    <t>Aditya Dugar</t>
  </si>
  <si>
    <t>ORD008635</t>
  </si>
  <si>
    <t>ORD007831</t>
  </si>
  <si>
    <t>CUST0363</t>
  </si>
  <si>
    <t>Daksha Nadig</t>
  </si>
  <si>
    <t>ORD003527</t>
  </si>
  <si>
    <t>ORD007941</t>
  </si>
  <si>
    <t>ORD001391</t>
  </si>
  <si>
    <t>ORD001345</t>
  </si>
  <si>
    <t>ORD003069</t>
  </si>
  <si>
    <t>ORD003638</t>
  </si>
  <si>
    <t>ORD011092</t>
  </si>
  <si>
    <t>CUST0165</t>
  </si>
  <si>
    <t>Sarthak Oza</t>
  </si>
  <si>
    <t>ORD011511</t>
  </si>
  <si>
    <t>ORD011102</t>
  </si>
  <si>
    <t>ORD009012</t>
  </si>
  <si>
    <t>ORD008788</t>
  </si>
  <si>
    <t>ORD001560</t>
  </si>
  <si>
    <t>ORD004861</t>
  </si>
  <si>
    <t>ORD001683</t>
  </si>
  <si>
    <t>ORD010196</t>
  </si>
  <si>
    <t>ORD003683</t>
  </si>
  <si>
    <t>ORD000291</t>
  </si>
  <si>
    <t>ORD007575</t>
  </si>
  <si>
    <t>ORD008985</t>
  </si>
  <si>
    <t>ORD010198</t>
  </si>
  <si>
    <t>ORD004858</t>
  </si>
  <si>
    <t>CUST0392</t>
  </si>
  <si>
    <t>Yashawini Bhalla</t>
  </si>
  <si>
    <t>ORD001026</t>
  </si>
  <si>
    <t>ORD000302</t>
  </si>
  <si>
    <t>ORD005219</t>
  </si>
  <si>
    <t>ORD000144</t>
  </si>
  <si>
    <t>ORD002383</t>
  </si>
  <si>
    <t>ORD009358</t>
  </si>
  <si>
    <t>ORD011547</t>
  </si>
  <si>
    <t>ORD010771</t>
  </si>
  <si>
    <t>ORD011991</t>
  </si>
  <si>
    <t>ORD008826</t>
  </si>
  <si>
    <t>ORD003842</t>
  </si>
  <si>
    <t>ORD006722</t>
  </si>
  <si>
    <t>ORD000810</t>
  </si>
  <si>
    <t>ORD009758</t>
  </si>
  <si>
    <t>ORD006480</t>
  </si>
  <si>
    <t>ORD003852</t>
  </si>
  <si>
    <t>ORD008889</t>
  </si>
  <si>
    <t>ORD003442</t>
  </si>
  <si>
    <t>ORD009305</t>
  </si>
  <si>
    <t>ORD001757</t>
  </si>
  <si>
    <t>ORD000911</t>
  </si>
  <si>
    <t>ORD008959</t>
  </si>
  <si>
    <t>CUST0220</t>
  </si>
  <si>
    <t>Abha Bawa</t>
  </si>
  <si>
    <t>ORD001362</t>
  </si>
  <si>
    <t>ORD003012</t>
  </si>
  <si>
    <t>ORD002190</t>
  </si>
  <si>
    <t>ORD007996</t>
  </si>
  <si>
    <t>ORD007026</t>
  </si>
  <si>
    <t>ORD003732</t>
  </si>
  <si>
    <t>ORD001839</t>
  </si>
  <si>
    <t>ORD009554</t>
  </si>
  <si>
    <t>ORD006304</t>
  </si>
  <si>
    <t>ORD003807</t>
  </si>
  <si>
    <t>ORD006721</t>
  </si>
  <si>
    <t>ORD011470</t>
  </si>
  <si>
    <t>ORD006557</t>
  </si>
  <si>
    <t>ORD000562</t>
  </si>
  <si>
    <t>ORD002588</t>
  </si>
  <si>
    <t>ORD010774</t>
  </si>
  <si>
    <t>ORD007341</t>
  </si>
  <si>
    <t>ORD010479</t>
  </si>
  <si>
    <t>ORD011083</t>
  </si>
  <si>
    <t>ORD004430</t>
  </si>
  <si>
    <t>ORD003517</t>
  </si>
  <si>
    <t>ORD004544</t>
  </si>
  <si>
    <t>ORD005698</t>
  </si>
  <si>
    <t>ORD008557</t>
  </si>
  <si>
    <t>ORD000969</t>
  </si>
  <si>
    <t>ORD010355</t>
  </si>
  <si>
    <t>ORD011425</t>
  </si>
  <si>
    <t>ORD008804</t>
  </si>
  <si>
    <t>CUST0157</t>
  </si>
  <si>
    <t>Bhavini Patla</t>
  </si>
  <si>
    <t>ORD011121</t>
  </si>
  <si>
    <t>CUST0295</t>
  </si>
  <si>
    <t>Sathvik Dara</t>
  </si>
  <si>
    <t>ORD002116</t>
  </si>
  <si>
    <t>ORD006686</t>
  </si>
  <si>
    <t>CUST0397</t>
  </si>
  <si>
    <t>Jai Boase</t>
  </si>
  <si>
    <t>ORD000218</t>
  </si>
  <si>
    <t>ORD006245</t>
  </si>
  <si>
    <t>ORD006719</t>
  </si>
  <si>
    <t>ORD004125</t>
  </si>
  <si>
    <t>ORD001848</t>
  </si>
  <si>
    <t>ORD010607</t>
  </si>
  <si>
    <t>ORD005537</t>
  </si>
  <si>
    <t>ORD008280</t>
  </si>
  <si>
    <t>ORD003009</t>
  </si>
  <si>
    <t>ORD009642</t>
  </si>
  <si>
    <t>ORD005138</t>
  </si>
  <si>
    <t>CUST0301</t>
  </si>
  <si>
    <t>Vihaan Saini</t>
  </si>
  <si>
    <t>ORD009093</t>
  </si>
  <si>
    <t>ORD008850</t>
  </si>
  <si>
    <t>ORD003328</t>
  </si>
  <si>
    <t>ORD003944</t>
  </si>
  <si>
    <t>ORD011169</t>
  </si>
  <si>
    <t>ORD011394</t>
  </si>
  <si>
    <t>ORD007181</t>
  </si>
  <si>
    <t>ORD010943</t>
  </si>
  <si>
    <t>ORD010605</t>
  </si>
  <si>
    <t>ORD005704</t>
  </si>
  <si>
    <t>ORD005628</t>
  </si>
  <si>
    <t>ORD000017</t>
  </si>
  <si>
    <t>ORD008811</t>
  </si>
  <si>
    <t>ORD011663</t>
  </si>
  <si>
    <t>ORD003534</t>
  </si>
  <si>
    <t>ORD011725</t>
  </si>
  <si>
    <t>ORD002680</t>
  </si>
  <si>
    <t>CUST0364</t>
  </si>
  <si>
    <t>ORD005785</t>
  </si>
  <si>
    <t>ORD008289</t>
  </si>
  <si>
    <t>ORD010078</t>
  </si>
  <si>
    <t>ORD009022</t>
  </si>
  <si>
    <t>ORD008767</t>
  </si>
  <si>
    <t>ORD009563</t>
  </si>
  <si>
    <t>ORD007233</t>
  </si>
  <si>
    <t>ORD001010</t>
  </si>
  <si>
    <t>ORD007517</t>
  </si>
  <si>
    <t>ORD008291</t>
  </si>
  <si>
    <t>ORD001545</t>
  </si>
  <si>
    <t>ORD007242</t>
  </si>
  <si>
    <t>CUST0039</t>
  </si>
  <si>
    <t>Jonathan Dutta</t>
  </si>
  <si>
    <t>ORD002625</t>
  </si>
  <si>
    <t>ORD006341</t>
  </si>
  <si>
    <t>CUST0461</t>
  </si>
  <si>
    <t>Rushil Kakar</t>
  </si>
  <si>
    <t>ORD004950</t>
  </si>
  <si>
    <t>ORD008657</t>
  </si>
  <si>
    <t>ORD011328</t>
  </si>
  <si>
    <t>ORD001904</t>
  </si>
  <si>
    <t>CUST0181</t>
  </si>
  <si>
    <t>Chasmum Narang</t>
  </si>
  <si>
    <t>ORD010586</t>
  </si>
  <si>
    <t>ORD004373</t>
  </si>
  <si>
    <t>ORD007976</t>
  </si>
  <si>
    <t>ORD001720</t>
  </si>
  <si>
    <t>ORD004387</t>
  </si>
  <si>
    <t>ORD000185</t>
  </si>
  <si>
    <t>ORD006921</t>
  </si>
  <si>
    <t>CUST0227</t>
  </si>
  <si>
    <t>Yashawini Loyal</t>
  </si>
  <si>
    <t>ORD009315</t>
  </si>
  <si>
    <t>ORD004084</t>
  </si>
  <si>
    <t>CUST0231</t>
  </si>
  <si>
    <t>ORD008116</t>
  </si>
  <si>
    <t>ORD002014</t>
  </si>
  <si>
    <t>ORD008859</t>
  </si>
  <si>
    <t>ORD010573</t>
  </si>
  <si>
    <t>ORD010629</t>
  </si>
  <si>
    <t>ORD004678</t>
  </si>
  <si>
    <t>ORD004032</t>
  </si>
  <si>
    <t>ORD011287</t>
  </si>
  <si>
    <t>ORD009908</t>
  </si>
  <si>
    <t>ORD004219</t>
  </si>
  <si>
    <t>ORD004237</t>
  </si>
  <si>
    <t>ORD009186</t>
  </si>
  <si>
    <t>ORD002712</t>
  </si>
  <si>
    <t>ORD010117</t>
  </si>
  <si>
    <t>ORD001718</t>
  </si>
  <si>
    <t>ORD008593</t>
  </si>
  <si>
    <t>ORD001126</t>
  </si>
  <si>
    <t>ORD007291</t>
  </si>
  <si>
    <t>ORD009894</t>
  </si>
  <si>
    <t>ORD009325</t>
  </si>
  <si>
    <t>ORD007580</t>
  </si>
  <si>
    <t>ORD009361</t>
  </si>
  <si>
    <t>ORD008592</t>
  </si>
  <si>
    <t>ORD005560</t>
  </si>
  <si>
    <t>ORD007565</t>
  </si>
  <si>
    <t>ORD003074</t>
  </si>
  <si>
    <t>ORD009331</t>
  </si>
  <si>
    <t>ORD011620</t>
  </si>
  <si>
    <t>ORD006620</t>
  </si>
  <si>
    <t>ORD000117</t>
  </si>
  <si>
    <t>ORD010111</t>
  </si>
  <si>
    <t>ORD010775</t>
  </si>
  <si>
    <t>ORD002358</t>
  </si>
  <si>
    <t>ORD000381</t>
  </si>
  <si>
    <t>ORD000461</t>
  </si>
  <si>
    <t>ORD008839</t>
  </si>
  <si>
    <t>ORD008494</t>
  </si>
  <si>
    <t>ORD002395</t>
  </si>
  <si>
    <t>ORD010408</t>
  </si>
  <si>
    <t>ORD001296</t>
  </si>
  <si>
    <t>ORD011068</t>
  </si>
  <si>
    <t>CUST0389</t>
  </si>
  <si>
    <t>Reva Kaul</t>
  </si>
  <si>
    <t>ORD010907</t>
  </si>
  <si>
    <t>ORD011128</t>
  </si>
  <si>
    <t>CUST0427</t>
  </si>
  <si>
    <t>Laksh Gole</t>
  </si>
  <si>
    <t>ORD008809</t>
  </si>
  <si>
    <t>ORD003011</t>
  </si>
  <si>
    <t>ORD003547</t>
  </si>
  <si>
    <t>ORD006884</t>
  </si>
  <si>
    <t>ORD010995</t>
  </si>
  <si>
    <t>ORD007176</t>
  </si>
  <si>
    <t>ORD000600</t>
  </si>
  <si>
    <t>ORD008110</t>
  </si>
  <si>
    <t>ORD007013</t>
  </si>
  <si>
    <t>ORD006407</t>
  </si>
  <si>
    <t>ORD006814</t>
  </si>
  <si>
    <t>ORD003774</t>
  </si>
  <si>
    <t>ORD006836</t>
  </si>
  <si>
    <t>ORD006772</t>
  </si>
  <si>
    <t>ORD000897</t>
  </si>
  <si>
    <t>ORD000361</t>
  </si>
  <si>
    <t>ORD002509</t>
  </si>
  <si>
    <t>ORD001690</t>
  </si>
  <si>
    <t>ORD005632</t>
  </si>
  <si>
    <t>ORD002957</t>
  </si>
  <si>
    <t>CUST0387</t>
  </si>
  <si>
    <t>Vinaya Prashad</t>
  </si>
  <si>
    <t>ORD008254</t>
  </si>
  <si>
    <t>ORD003608</t>
  </si>
  <si>
    <t>ORD000169</t>
  </si>
  <si>
    <t>ORD010397</t>
  </si>
  <si>
    <t>ORD006031</t>
  </si>
  <si>
    <t>ORD010118</t>
  </si>
  <si>
    <t>ORD003075</t>
  </si>
  <si>
    <t>ORD008220</t>
  </si>
  <si>
    <t>ORD011274</t>
  </si>
  <si>
    <t>ORD008339</t>
  </si>
  <si>
    <t>ORD007954</t>
  </si>
  <si>
    <t>ORD004914</t>
  </si>
  <si>
    <t>ORD000048</t>
  </si>
  <si>
    <t>ORD009729</t>
  </si>
  <si>
    <t>ORD005091</t>
  </si>
  <si>
    <t>ORD002246</t>
  </si>
  <si>
    <t>ORD002404</t>
  </si>
  <si>
    <t>ORD009818</t>
  </si>
  <si>
    <t>ORD005651</t>
  </si>
  <si>
    <t>ORD009220</t>
  </si>
  <si>
    <t>ORD008898</t>
  </si>
  <si>
    <t>ORD007473</t>
  </si>
  <si>
    <t>ORD004498</t>
  </si>
  <si>
    <t>ORD011622</t>
  </si>
  <si>
    <t>ORD006483</t>
  </si>
  <si>
    <t>Robert Mander</t>
  </si>
  <si>
    <t>ORD005210</t>
  </si>
  <si>
    <t>ORD011027</t>
  </si>
  <si>
    <t>ORD004618</t>
  </si>
  <si>
    <t>ORD007472</t>
  </si>
  <si>
    <t>ORD010755</t>
  </si>
  <si>
    <t>ORD011336</t>
  </si>
  <si>
    <t>ORD000266</t>
  </si>
  <si>
    <t>CUST0356</t>
  </si>
  <si>
    <t>Ganga Hayer</t>
  </si>
  <si>
    <t>ORD000572</t>
  </si>
  <si>
    <t>ORD010650</t>
  </si>
  <si>
    <t>ORD010500</t>
  </si>
  <si>
    <t>ORD010963</t>
  </si>
  <si>
    <t>ORD004630</t>
  </si>
  <si>
    <t>ORD008986</t>
  </si>
  <si>
    <t>ORD010430</t>
  </si>
  <si>
    <t>ORD010388</t>
  </si>
  <si>
    <t>ORD004505</t>
  </si>
  <si>
    <t>ORD011903</t>
  </si>
  <si>
    <t>ORD000386</t>
  </si>
  <si>
    <t>CUST0288</t>
  </si>
  <si>
    <t>Amara Iyer</t>
  </si>
  <si>
    <t>ORD001701</t>
  </si>
  <si>
    <t>ORD009070</t>
  </si>
  <si>
    <t>ORD002478</t>
  </si>
  <si>
    <t>ORD004588</t>
  </si>
  <si>
    <t>ORD002691</t>
  </si>
  <si>
    <t>ORD011122</t>
  </si>
  <si>
    <t>ORD004781</t>
  </si>
  <si>
    <t>ORD002191</t>
  </si>
  <si>
    <t>ORD003748</t>
  </si>
  <si>
    <t>ORD005084</t>
  </si>
  <si>
    <t>ORD006978</t>
  </si>
  <si>
    <t>ORD008393</t>
  </si>
  <si>
    <t>CUST0471</t>
  </si>
  <si>
    <t>Deepa Borde</t>
  </si>
  <si>
    <t>ORD005725</t>
  </si>
  <si>
    <t>ORD000276</t>
  </si>
  <si>
    <t>ORD007362</t>
  </si>
  <si>
    <t>ORD000837</t>
  </si>
  <si>
    <t>ORD002802</t>
  </si>
  <si>
    <t>ORD002898</t>
  </si>
  <si>
    <t>CUST0342</t>
  </si>
  <si>
    <t>Brijesh Uppal</t>
  </si>
  <si>
    <t>ORD009044</t>
  </si>
  <si>
    <t>ORD009503</t>
  </si>
  <si>
    <t>CUST0169</t>
  </si>
  <si>
    <t>Charles Patla</t>
  </si>
  <si>
    <t>ORD006542</t>
  </si>
  <si>
    <t>ORD006201</t>
  </si>
  <si>
    <t>ORD008299</t>
  </si>
  <si>
    <t>ORD005749</t>
  </si>
  <si>
    <t>ORD001774</t>
  </si>
  <si>
    <t>ORD001048</t>
  </si>
  <si>
    <t>ORD002836</t>
  </si>
  <si>
    <t>ORD010773</t>
  </si>
  <si>
    <t>ORD000581</t>
  </si>
  <si>
    <t>ORD006281</t>
  </si>
  <si>
    <t>ORD005173</t>
  </si>
  <si>
    <t>ORD005459</t>
  </si>
  <si>
    <t>ORD000358</t>
  </si>
  <si>
    <t>ORD009598</t>
  </si>
  <si>
    <t>ORD011063</t>
  </si>
  <si>
    <t>ORD004020</t>
  </si>
  <si>
    <t>ORD009914</t>
  </si>
  <si>
    <t>ORD004771</t>
  </si>
  <si>
    <t>CUST0267</t>
  </si>
  <si>
    <t>Dipta Batra</t>
  </si>
  <si>
    <t>ORD005129</t>
  </si>
  <si>
    <t>ORD003647</t>
  </si>
  <si>
    <t>ORD008020</t>
  </si>
  <si>
    <t>ORD007100</t>
  </si>
  <si>
    <t>ORD008286</t>
  </si>
  <si>
    <t>ORD001619</t>
  </si>
  <si>
    <t>ORD006036</t>
  </si>
  <si>
    <t>ORD011233</t>
  </si>
  <si>
    <t>ORD005738</t>
  </si>
  <si>
    <t>ORD001822</t>
  </si>
  <si>
    <t>ORD000245</t>
  </si>
  <si>
    <t>ORD006878</t>
  </si>
  <si>
    <t>ORD002530</t>
  </si>
  <si>
    <t>ORD001047</t>
  </si>
  <si>
    <t>ORD003915</t>
  </si>
  <si>
    <t>Yashica Dugar</t>
  </si>
  <si>
    <t>ORD009324</t>
  </si>
  <si>
    <t>ORD009154</t>
  </si>
  <si>
    <t>ORD002485</t>
  </si>
  <si>
    <t>ORD008502</t>
  </si>
  <si>
    <t>CUST0187</t>
  </si>
  <si>
    <t>Forum Prabhu</t>
  </si>
  <si>
    <t>ORD006820</t>
  </si>
  <si>
    <t>ORD006018</t>
  </si>
  <si>
    <t>CUST0272</t>
  </si>
  <si>
    <t>Zehaan Walia</t>
  </si>
  <si>
    <t>ORD003266</t>
  </si>
  <si>
    <t>ORD010842</t>
  </si>
  <si>
    <t>ORD006048</t>
  </si>
  <si>
    <t>ORD004171</t>
  </si>
  <si>
    <t>ORD006389</t>
  </si>
  <si>
    <t>ORD001063</t>
  </si>
  <si>
    <t>ORD005908</t>
  </si>
  <si>
    <t>ORD008904</t>
  </si>
  <si>
    <t>ORD003786</t>
  </si>
  <si>
    <t>ORD003938</t>
  </si>
  <si>
    <t>ORD007157</t>
  </si>
  <si>
    <t>ORD001168</t>
  </si>
  <si>
    <t>ORD011699</t>
  </si>
  <si>
    <t>ORD000818</t>
  </si>
  <si>
    <t>ORD003559</t>
  </si>
  <si>
    <t>ORD003590</t>
  </si>
  <si>
    <t>ORD009807</t>
  </si>
  <si>
    <t>ORD002141</t>
  </si>
  <si>
    <t>ORD011946</t>
  </si>
  <si>
    <t>ORD005065</t>
  </si>
  <si>
    <t>ORD008125</t>
  </si>
  <si>
    <t>ORD010627</t>
  </si>
  <si>
    <t>ORD002182</t>
  </si>
  <si>
    <t>ORD011726</t>
  </si>
  <si>
    <t>ORD006110</t>
  </si>
  <si>
    <t>ORD003221</t>
  </si>
  <si>
    <t>ORD006647</t>
  </si>
  <si>
    <t>ORD005095</t>
  </si>
  <si>
    <t>ORD007405</t>
  </si>
  <si>
    <t>ORD000585</t>
  </si>
  <si>
    <t>ORD009419</t>
  </si>
  <si>
    <t>ORD006522</t>
  </si>
  <si>
    <t>ORD006704</t>
  </si>
  <si>
    <t>ORD006961</t>
  </si>
  <si>
    <t>ORD005406</t>
  </si>
  <si>
    <t>ORD000402</t>
  </si>
  <si>
    <t>ORD004433</t>
  </si>
  <si>
    <t>ORD001673</t>
  </si>
  <si>
    <t>ORD011671</t>
  </si>
  <si>
    <t>ORD007309</t>
  </si>
  <si>
    <t>ORD000434</t>
  </si>
  <si>
    <t>CUST0366</t>
  </si>
  <si>
    <t>Zaitra Kade</t>
  </si>
  <si>
    <t>ORD003093</t>
  </si>
  <si>
    <t>ORD007729</t>
  </si>
  <si>
    <t>ORD010982</t>
  </si>
  <si>
    <t>ORD005866</t>
  </si>
  <si>
    <t>ORD007682</t>
  </si>
  <si>
    <t>ORD004226</t>
  </si>
  <si>
    <t>ORD003514</t>
  </si>
  <si>
    <t>ORD011922</t>
  </si>
  <si>
    <t>ORD003089</t>
  </si>
  <si>
    <t>ORD009320</t>
  </si>
  <si>
    <t>ORD001566</t>
  </si>
  <si>
    <t>ORD000936</t>
  </si>
  <si>
    <t>ORD011062</t>
  </si>
  <si>
    <t>CUST0174</t>
  </si>
  <si>
    <t>Nitesh Kalita</t>
  </si>
  <si>
    <t>ORD000571</t>
  </si>
  <si>
    <t>ORD003797</t>
  </si>
  <si>
    <t>ORD003654</t>
  </si>
  <si>
    <t>ORD003528</t>
  </si>
  <si>
    <t>ORD009011</t>
  </si>
  <si>
    <t>ORD000432</t>
  </si>
  <si>
    <t>ORD000197</t>
  </si>
  <si>
    <t>ORD004613</t>
  </si>
  <si>
    <t>ORD011805</t>
  </si>
  <si>
    <t>ORD002897</t>
  </si>
  <si>
    <t>ORD004895</t>
  </si>
  <si>
    <t>CUST0178</t>
  </si>
  <si>
    <t>Sachi Chaudhuri</t>
  </si>
  <si>
    <t>ORD004710</t>
  </si>
  <si>
    <t>ORD002159</t>
  </si>
  <si>
    <t>CUST0361</t>
  </si>
  <si>
    <t>Ranveer Nazareth</t>
  </si>
  <si>
    <t>ORD009564</t>
  </si>
  <si>
    <t>ORD006622</t>
  </si>
  <si>
    <t>ORD005060</t>
  </si>
  <si>
    <t>ORD002921</t>
  </si>
  <si>
    <t>ORD000159</t>
  </si>
  <si>
    <t>ORD002702</t>
  </si>
  <si>
    <t>ORD001341</t>
  </si>
  <si>
    <t>ORD011852</t>
  </si>
  <si>
    <t>ORD001239</t>
  </si>
  <si>
    <t>ORD008647</t>
  </si>
  <si>
    <t>ORD000260</t>
  </si>
  <si>
    <t>ORD003352</t>
  </si>
  <si>
    <t>ORD006011</t>
  </si>
  <si>
    <t>ORD007370</t>
  </si>
  <si>
    <t>ORD007039</t>
  </si>
  <si>
    <t>CUST0232</t>
  </si>
  <si>
    <t>Yashodhara Keer</t>
  </si>
  <si>
    <t>ORD004507</t>
  </si>
  <si>
    <t>ORD007795</t>
  </si>
  <si>
    <t>ORD000200</t>
  </si>
  <si>
    <t>ORD004407</t>
  </si>
  <si>
    <t>ORD000894</t>
  </si>
  <si>
    <t>ORD011096</t>
  </si>
  <si>
    <t>ORD006895</t>
  </si>
  <si>
    <t>ORD008126</t>
  </si>
  <si>
    <t>CUST0202</t>
  </si>
  <si>
    <t>Samar Pillay</t>
  </si>
  <si>
    <t>ORD008048</t>
  </si>
  <si>
    <t>ORD005833</t>
  </si>
  <si>
    <t>ORD008046</t>
  </si>
  <si>
    <t>ORD003333</t>
  </si>
  <si>
    <t>CUST0105</t>
  </si>
  <si>
    <t>Jacob Ganesh</t>
  </si>
  <si>
    <t>ORD004266</t>
  </si>
  <si>
    <t>ORD009392</t>
  </si>
  <si>
    <t>ORD008264</t>
  </si>
  <si>
    <t>ORD008708</t>
  </si>
  <si>
    <t>ORD005309</t>
  </si>
  <si>
    <t>ORD010968</t>
  </si>
  <si>
    <t>ORD006197</t>
  </si>
  <si>
    <t>ORD004569</t>
  </si>
  <si>
    <t>ORD007083</t>
  </si>
  <si>
    <t>ORD005435</t>
  </si>
  <si>
    <t>ORD009193</t>
  </si>
  <si>
    <t>CUST0025</t>
  </si>
  <si>
    <t>Andrew Bhardwaj</t>
  </si>
  <si>
    <t>ORD008199</t>
  </si>
  <si>
    <t>CUST0061</t>
  </si>
  <si>
    <t>Aarush Garg</t>
  </si>
  <si>
    <t>ORD007128</t>
  </si>
  <si>
    <t>ORD004369</t>
  </si>
  <si>
    <t>ORD009599</t>
  </si>
  <si>
    <t>CUST0487</t>
  </si>
  <si>
    <t>Urvi Johal</t>
  </si>
  <si>
    <t>ORD007404</t>
  </si>
  <si>
    <t>ORD000664</t>
  </si>
  <si>
    <t>ORD005520</t>
  </si>
  <si>
    <t>ORD009730</t>
  </si>
  <si>
    <t>CUST0442</t>
  </si>
  <si>
    <t>Jackson Khare</t>
  </si>
  <si>
    <t>ORD001591</t>
  </si>
  <si>
    <t>ORD003984</t>
  </si>
  <si>
    <t>ORD006380</t>
  </si>
  <si>
    <t>ORD005800</t>
  </si>
  <si>
    <t>ORD000262</t>
  </si>
  <si>
    <t>CUST0177</t>
  </si>
  <si>
    <t>Pratyush Koshy</t>
  </si>
  <si>
    <t>ORD008825</t>
  </si>
  <si>
    <t>ORD003432</t>
  </si>
  <si>
    <t>ORD011031</t>
  </si>
  <si>
    <t>ORD000384</t>
  </si>
  <si>
    <t>ORD006246</t>
  </si>
  <si>
    <t>ORD004949</t>
  </si>
  <si>
    <t>ORD009071</t>
  </si>
  <si>
    <t>CUST0256</t>
  </si>
  <si>
    <t>Kabir Bhagat</t>
  </si>
  <si>
    <t>ORD007349</t>
  </si>
  <si>
    <t>ORD010577</t>
  </si>
  <si>
    <t>ORD006506</t>
  </si>
  <si>
    <t>ORD010104</t>
  </si>
  <si>
    <t>ORD011935</t>
  </si>
  <si>
    <t>ORD000912</t>
  </si>
  <si>
    <t>ORD006890</t>
  </si>
  <si>
    <t>ORD010785</t>
  </si>
  <si>
    <t>ORD001208</t>
  </si>
  <si>
    <t>ORD010698</t>
  </si>
  <si>
    <t>ORD007267</t>
  </si>
  <si>
    <t>ORD008783</t>
  </si>
  <si>
    <t>ORD008620</t>
  </si>
  <si>
    <t>ORD000465</t>
  </si>
  <si>
    <t>ORD004755</t>
  </si>
  <si>
    <t>ORD004587</t>
  </si>
  <si>
    <t>ORD003739</t>
  </si>
  <si>
    <t>ORD008955</t>
  </si>
  <si>
    <t>ORD009558</t>
  </si>
  <si>
    <t>ORD003523</t>
  </si>
  <si>
    <t>ORD001147</t>
  </si>
  <si>
    <t>ORD005456</t>
  </si>
  <si>
    <t>ORD008801</t>
  </si>
  <si>
    <t>ORD004782</t>
  </si>
  <si>
    <t>ORD003617</t>
  </si>
  <si>
    <t>ORD011545</t>
  </si>
  <si>
    <t>ORD006271</t>
  </si>
  <si>
    <t>ORD000603</t>
  </si>
  <si>
    <t>ORD000232</t>
  </si>
  <si>
    <t>ORD005283</t>
  </si>
  <si>
    <t>ORD004432</t>
  </si>
  <si>
    <t>ORD009983</t>
  </si>
  <si>
    <t>ORD004048</t>
  </si>
  <si>
    <t>ORD011407</t>
  </si>
  <si>
    <t>CUST0192</t>
  </si>
  <si>
    <t>Kevin Toor</t>
  </si>
  <si>
    <t>ORD009431</t>
  </si>
  <si>
    <t>CUST0097</t>
  </si>
  <si>
    <t>Thomas Din</t>
  </si>
  <si>
    <t>ORD007840</t>
  </si>
  <si>
    <t>ORD000503</t>
  </si>
  <si>
    <t>ORD005156</t>
  </si>
  <si>
    <t>ORD003071</t>
  </si>
  <si>
    <t>ORD011385</t>
  </si>
  <si>
    <t>ORD004078</t>
  </si>
  <si>
    <t>ORD003910</t>
  </si>
  <si>
    <t>ORD007165</t>
  </si>
  <si>
    <t>ORD001271</t>
  </si>
  <si>
    <t>CUST0390</t>
  </si>
  <si>
    <t>Waida Manda</t>
  </si>
  <si>
    <t>ORD004071</t>
  </si>
  <si>
    <t>ORD002838</t>
  </si>
  <si>
    <t>ORD010690</t>
  </si>
  <si>
    <t>ORD000243</t>
  </si>
  <si>
    <t>ORD007723</t>
  </si>
  <si>
    <t>ORD003127</t>
  </si>
  <si>
    <t>ORD004263</t>
  </si>
  <si>
    <t>ORD009748</t>
  </si>
  <si>
    <t>ORD005312</t>
  </si>
  <si>
    <t>ORD011954</t>
  </si>
  <si>
    <t>ORD010733</t>
  </si>
  <si>
    <t>CUST0398</t>
  </si>
  <si>
    <t>Christopher Basu</t>
  </si>
  <si>
    <t>ORD006662</t>
  </si>
  <si>
    <t>ORD008556</t>
  </si>
  <si>
    <t>ORD010420</t>
  </si>
  <si>
    <t>ORD000663</t>
  </si>
  <si>
    <t>ORD007183</t>
  </si>
  <si>
    <t>ORD001318</t>
  </si>
  <si>
    <t>ORD006092</t>
  </si>
  <si>
    <t>ORD009189</t>
  </si>
  <si>
    <t>ORD002399</t>
  </si>
  <si>
    <t>ORD009240</t>
  </si>
  <si>
    <t>ORD010505</t>
  </si>
  <si>
    <t>ORD009337</t>
  </si>
  <si>
    <t>ORD002515</t>
  </si>
  <si>
    <t>ORD004995</t>
  </si>
  <si>
    <t>ORD001382</t>
  </si>
  <si>
    <t>ORD009769</t>
  </si>
  <si>
    <t>ORD002085</t>
  </si>
  <si>
    <t>ORD008973</t>
  </si>
  <si>
    <t>ORD008936</t>
  </si>
  <si>
    <t>ORD011770</t>
  </si>
  <si>
    <t>ORD000287</t>
  </si>
  <si>
    <t>ORD005584</t>
  </si>
  <si>
    <t>ORD007156</t>
  </si>
  <si>
    <t>ORD001310</t>
  </si>
  <si>
    <t>ORD001222</t>
  </si>
  <si>
    <t>ORD001563</t>
  </si>
  <si>
    <t>CUST0271</t>
  </si>
  <si>
    <t>Gopal Dash</t>
  </si>
  <si>
    <t>ORD002678</t>
  </si>
  <si>
    <t>ORD003098</t>
  </si>
  <si>
    <t>ORD004154</t>
  </si>
  <si>
    <t>ORD000440</t>
  </si>
  <si>
    <t>ORD008530</t>
  </si>
  <si>
    <t>ORD001203</t>
  </si>
  <si>
    <t>ORD007927</t>
  </si>
  <si>
    <t>ORD006706</t>
  </si>
  <si>
    <t>ORD002508</t>
  </si>
  <si>
    <t>ORD010728</t>
  </si>
  <si>
    <t>ORD000506</t>
  </si>
  <si>
    <t>ORD008500</t>
  </si>
  <si>
    <t>ORD011205</t>
  </si>
  <si>
    <t>ORD006967</t>
  </si>
  <si>
    <t>ORD000405</t>
  </si>
  <si>
    <t>ORD002046</t>
  </si>
  <si>
    <t>ORD007995</t>
  </si>
  <si>
    <t>ORD009117</t>
  </si>
  <si>
    <t>ORD000201</t>
  </si>
  <si>
    <t>ORD002819</t>
  </si>
  <si>
    <t>ORD000458</t>
  </si>
  <si>
    <t>ORD009915</t>
  </si>
  <si>
    <t>ORD000851</t>
  </si>
  <si>
    <t>ORD011814</t>
  </si>
  <si>
    <t>CUST0125</t>
  </si>
  <si>
    <t>ORD002930</t>
  </si>
  <si>
    <t>ORD006794</t>
  </si>
  <si>
    <t>ORD000613</t>
  </si>
  <si>
    <t>ORD002322</t>
  </si>
  <si>
    <t>ORD005776</t>
  </si>
  <si>
    <t>ORD008371</t>
  </si>
  <si>
    <t>ORD006872</t>
  </si>
  <si>
    <t>ORD007653</t>
  </si>
  <si>
    <t>ORD005506</t>
  </si>
  <si>
    <t>ORD009106</t>
  </si>
  <si>
    <t>ORD004606</t>
  </si>
  <si>
    <t>ORD007444</t>
  </si>
  <si>
    <t>ORD005913</t>
  </si>
  <si>
    <t>ORD003323</t>
  </si>
  <si>
    <t>ORD003475</t>
  </si>
  <si>
    <t>ORD005822</t>
  </si>
  <si>
    <t>ORD005886</t>
  </si>
  <si>
    <t>ORD010421</t>
  </si>
  <si>
    <t>ORD008682</t>
  </si>
  <si>
    <t>ORD011611</t>
  </si>
  <si>
    <t>ORD009695</t>
  </si>
  <si>
    <t>ORD000800</t>
  </si>
  <si>
    <t>ORD002117</t>
  </si>
  <si>
    <t>ORD007516</t>
  </si>
  <si>
    <t>ORD003537</t>
  </si>
  <si>
    <t>ORD011501</t>
  </si>
  <si>
    <t>ORD002340</t>
  </si>
  <si>
    <t>ORD001238</t>
  </si>
  <si>
    <t>ORD011164</t>
  </si>
  <si>
    <t>ORD001084</t>
  </si>
  <si>
    <t>ORD002065</t>
  </si>
  <si>
    <t>ORD007060</t>
  </si>
  <si>
    <t>ORD007126</t>
  </si>
  <si>
    <t>ORD009638</t>
  </si>
  <si>
    <t>ORD001107</t>
  </si>
  <si>
    <t>ORD003463</t>
  </si>
  <si>
    <t>ORD009753</t>
  </si>
  <si>
    <t>ORD006555</t>
  </si>
  <si>
    <t>ORD009698</t>
  </si>
  <si>
    <t>CUST0148</t>
  </si>
  <si>
    <t>Dhruv Narasimhan</t>
  </si>
  <si>
    <t>ORD006999</t>
  </si>
  <si>
    <t>ORD003553</t>
  </si>
  <si>
    <t>ORD005455</t>
  </si>
  <si>
    <t>ORD003206</t>
  </si>
  <si>
    <t>ORD001009</t>
  </si>
  <si>
    <t>ORD005607</t>
  </si>
  <si>
    <t>ORD011093</t>
  </si>
  <si>
    <t>ORD008420</t>
  </si>
  <si>
    <t>ORD006065</t>
  </si>
  <si>
    <t>ORD000395</t>
  </si>
  <si>
    <t>ORD008941</t>
  </si>
  <si>
    <t>ORD005408</t>
  </si>
  <si>
    <t>ORD005568</t>
  </si>
  <si>
    <t>ORD001806</t>
  </si>
  <si>
    <t>ORD007078</t>
  </si>
  <si>
    <t>ORD001901</t>
  </si>
  <si>
    <t>ORD008521</t>
  </si>
  <si>
    <t>ORD003709</t>
  </si>
  <si>
    <t>ORD003490</t>
  </si>
  <si>
    <t>ORD002338</t>
  </si>
  <si>
    <t>ORD002177</t>
  </si>
  <si>
    <t>ORD008834</t>
  </si>
  <si>
    <t>ORD011222</t>
  </si>
  <si>
    <t>ORD008640</t>
  </si>
  <si>
    <t>ORD003974</t>
  </si>
  <si>
    <t>ORD001255</t>
  </si>
  <si>
    <t>ORD003249</t>
  </si>
  <si>
    <t>ORD010010</t>
  </si>
  <si>
    <t>ORD003412</t>
  </si>
  <si>
    <t>ORD011875</t>
  </si>
  <si>
    <t>ORD009274</t>
  </si>
  <si>
    <t>ORD010017</t>
  </si>
  <si>
    <t>ORD000105</t>
  </si>
  <si>
    <t>ORD001894</t>
  </si>
  <si>
    <t>ORD000343</t>
  </si>
  <si>
    <t>ORD005728</t>
  </si>
  <si>
    <t>ORD011718</t>
  </si>
  <si>
    <t>ORD010606</t>
  </si>
  <si>
    <t>ORD002367</t>
  </si>
  <si>
    <t>ORD008461</t>
  </si>
  <si>
    <t>ORD004541</t>
  </si>
  <si>
    <t>ORD011180</t>
  </si>
  <si>
    <t>ORD008335</t>
  </si>
  <si>
    <t>ORD002708</t>
  </si>
  <si>
    <t>ORD000032</t>
  </si>
  <si>
    <t>ORD006643</t>
  </si>
  <si>
    <t>ORD009777</t>
  </si>
  <si>
    <t>ORD005079</t>
  </si>
  <si>
    <t>ORD001219</t>
  </si>
  <si>
    <t>ORD007067</t>
  </si>
  <si>
    <t>ORD005249</t>
  </si>
  <si>
    <t>ORD007781</t>
  </si>
  <si>
    <t>CUST0439</t>
  </si>
  <si>
    <t>Manbir Chacko</t>
  </si>
  <si>
    <t>ORD009916</t>
  </si>
  <si>
    <t>ORD008108</t>
  </si>
  <si>
    <t>ORD000826</t>
  </si>
  <si>
    <t>ORD010251</t>
  </si>
  <si>
    <t>ORD004667</t>
  </si>
  <si>
    <t>CUST0434</t>
  </si>
  <si>
    <t>Ganga Gandhi</t>
  </si>
  <si>
    <t>ORD009715</t>
  </si>
  <si>
    <t>ORD005750</t>
  </si>
  <si>
    <t>ORD004605</t>
  </si>
  <si>
    <t>ORD008131</t>
  </si>
  <si>
    <t>ORD001099</t>
  </si>
  <si>
    <t>ORD003233</t>
  </si>
  <si>
    <t>ORD000771</t>
  </si>
  <si>
    <t>ORD002940</t>
  </si>
  <si>
    <t>ORD000568</t>
  </si>
  <si>
    <t>ORD001018</t>
  </si>
  <si>
    <t>ORD004146</t>
  </si>
  <si>
    <t>ORD006468</t>
  </si>
  <si>
    <t>ORD003161</t>
  </si>
  <si>
    <t>ORD008779</t>
  </si>
  <si>
    <t>ORD004934</t>
  </si>
  <si>
    <t>ORD005363</t>
  </si>
  <si>
    <t>ORD002799</t>
  </si>
  <si>
    <t>ORD003595</t>
  </si>
  <si>
    <t>ORD003297</t>
  </si>
  <si>
    <t>ORD000736</t>
  </si>
  <si>
    <t>ORD011831</t>
  </si>
  <si>
    <t>ORD009144</t>
  </si>
  <si>
    <t>ORD009411</t>
  </si>
  <si>
    <t>ORD007807</t>
  </si>
  <si>
    <t>ORD009459</t>
  </si>
  <si>
    <t>ORD011345</t>
  </si>
  <si>
    <t>ORD003101</t>
  </si>
  <si>
    <t>ORD006925</t>
  </si>
  <si>
    <t>ORD003947</t>
  </si>
  <si>
    <t>ORD000656</t>
  </si>
  <si>
    <t>ORD011713</t>
  </si>
  <si>
    <t>ORD010467</t>
  </si>
  <si>
    <t>ORD008159</t>
  </si>
  <si>
    <t>ORD008626</t>
  </si>
  <si>
    <t>ORD006505</t>
  </si>
  <si>
    <t>ORD011981</t>
  </si>
  <si>
    <t>ORD006514</t>
  </si>
  <si>
    <t>ORD011737</t>
  </si>
  <si>
    <t>ORD007877</t>
  </si>
  <si>
    <t>ORD001417</t>
  </si>
  <si>
    <t>ORD006928</t>
  </si>
  <si>
    <t>ORD008096</t>
  </si>
  <si>
    <t>ORD005048</t>
  </si>
  <si>
    <t>ORD009686</t>
  </si>
  <si>
    <t>ORD002723</t>
  </si>
  <si>
    <t>ORD007897</t>
  </si>
  <si>
    <t>ORD004056</t>
  </si>
  <si>
    <t>ORD011186</t>
  </si>
  <si>
    <t>ORD004714</t>
  </si>
  <si>
    <t>ORD008587</t>
  </si>
  <si>
    <t>ORD011067</t>
  </si>
  <si>
    <t>ORD001414</t>
  </si>
  <si>
    <t>ORD001643</t>
  </si>
  <si>
    <t>ORD001864</t>
  </si>
  <si>
    <t>ORD006537</t>
  </si>
  <si>
    <t>ORD003813</t>
  </si>
  <si>
    <t>ORD009569</t>
  </si>
  <si>
    <t>ORD001438</t>
  </si>
  <si>
    <t>ORD007175</t>
  </si>
  <si>
    <t>ORD002784</t>
  </si>
  <si>
    <t>ORD011510</t>
  </si>
  <si>
    <t>ORD009077</t>
  </si>
  <si>
    <t>ORD003733</t>
  </si>
  <si>
    <t>ORD005217</t>
  </si>
  <si>
    <t>ORD004393</t>
  </si>
  <si>
    <t>ORD006173</t>
  </si>
  <si>
    <t>ORD010516</t>
  </si>
  <si>
    <t>ORD008473</t>
  </si>
  <si>
    <t>ORD011116</t>
  </si>
  <si>
    <t>ORD008003</t>
  </si>
  <si>
    <t>ORD003493</t>
  </si>
  <si>
    <t>ORD003846</t>
  </si>
  <si>
    <t>ORD005355</t>
  </si>
  <si>
    <t>ORD000202</t>
  </si>
  <si>
    <t>ORD006812</t>
  </si>
  <si>
    <t>ORD008037</t>
  </si>
  <si>
    <t>ORD002328</t>
  </si>
  <si>
    <t>ORD011091</t>
  </si>
  <si>
    <t>ORD000822</t>
  </si>
  <si>
    <t>ORD009584</t>
  </si>
  <si>
    <t>ORD008217</t>
  </si>
  <si>
    <t>ORD000157</t>
  </si>
  <si>
    <t>ORD002482</t>
  </si>
  <si>
    <t>ORD004508</t>
  </si>
  <si>
    <t>ORD004214</t>
  </si>
  <si>
    <t>ORD006249</t>
  </si>
  <si>
    <t>CUST0323</t>
  </si>
  <si>
    <t>Orinder Chandra</t>
  </si>
  <si>
    <t>ORD002609</t>
  </si>
  <si>
    <t>ORD002578</t>
  </si>
  <si>
    <t>ORD002111</t>
  </si>
  <si>
    <t>ORD002327</t>
  </si>
  <si>
    <t>ORD001375</t>
  </si>
  <si>
    <t>ORD007148</t>
  </si>
  <si>
    <t>ORD010803</t>
  </si>
  <si>
    <t>ORD004403</t>
  </si>
  <si>
    <t>ORD007403</t>
  </si>
  <si>
    <t>ORD005119</t>
  </si>
  <si>
    <t>ORD002518</t>
  </si>
  <si>
    <t>ORD003952</t>
  </si>
  <si>
    <t>ORD000710</t>
  </si>
  <si>
    <t>ORD009518</t>
  </si>
  <si>
    <t>ORD011778</t>
  </si>
  <si>
    <t>ORD001370</t>
  </si>
  <si>
    <t>ORD002022</t>
  </si>
  <si>
    <t>ORD001482</t>
  </si>
  <si>
    <t>ORD011647</t>
  </si>
  <si>
    <t>ORD004844</t>
  </si>
  <si>
    <t>ORD004103</t>
  </si>
  <si>
    <t>ORD004645</t>
  </si>
  <si>
    <t>ORD001900</t>
  </si>
  <si>
    <t>ORD001765</t>
  </si>
  <si>
    <t>ORD007980</t>
  </si>
  <si>
    <t>ORD008917</t>
  </si>
  <si>
    <t>ORD009515</t>
  </si>
  <si>
    <t>ORD008462</t>
  </si>
  <si>
    <t>ORD000293</t>
  </si>
  <si>
    <t>ORD001138</t>
  </si>
  <si>
    <t>ORD006801</t>
  </si>
  <si>
    <t>ORD001945</t>
  </si>
  <si>
    <t>ORD010439</t>
  </si>
  <si>
    <t>ORD011399</t>
  </si>
  <si>
    <t>ORD001408</t>
  </si>
  <si>
    <t>ORD005414</t>
  </si>
  <si>
    <t>ORD002214</t>
  </si>
  <si>
    <t>ORD002486</t>
  </si>
  <si>
    <t>ORD008283</t>
  </si>
  <si>
    <t>ORD004039</t>
  </si>
  <si>
    <t>ORD006612</t>
  </si>
  <si>
    <t>ORD008104</t>
  </si>
  <si>
    <t>ORD006208</t>
  </si>
  <si>
    <t>ORD009410</t>
  </si>
  <si>
    <t>ORD011248</t>
  </si>
  <si>
    <t>ORD010363</t>
  </si>
  <si>
    <t>ORD000489</t>
  </si>
  <si>
    <t>ORD001003</t>
  </si>
  <si>
    <t>ORD009691</t>
  </si>
  <si>
    <t>ORD004740</t>
  </si>
  <si>
    <t>ORD004440</t>
  </si>
  <si>
    <t>ORD011662</t>
  </si>
  <si>
    <t>ORD004994</t>
  </si>
  <si>
    <t>ORD001114</t>
  </si>
  <si>
    <t>ORD007858</t>
  </si>
  <si>
    <t>ORD006070</t>
  </si>
  <si>
    <t>ORD006154</t>
  </si>
  <si>
    <t>ORD009221</t>
  </si>
  <si>
    <t>ORD005600</t>
  </si>
  <si>
    <t>ORD008611</t>
  </si>
  <si>
    <t>ORD005687</t>
  </si>
  <si>
    <t>ORD001669</t>
  </si>
  <si>
    <t>ORD009675</t>
  </si>
  <si>
    <t>ORD001426</t>
  </si>
  <si>
    <t>ORD008634</t>
  </si>
  <si>
    <t>ORD009190</t>
  </si>
  <si>
    <t>ORD008265</t>
  </si>
  <si>
    <t>ORD003079</t>
  </si>
  <si>
    <t>ORD003837</t>
  </si>
  <si>
    <t>ORD011999</t>
  </si>
  <si>
    <t>ORD000838</t>
  </si>
  <si>
    <t>ORD000998</t>
  </si>
  <si>
    <t>ORD002547</t>
  </si>
  <si>
    <t>ORD010576</t>
  </si>
  <si>
    <t>ORD000949</t>
  </si>
  <si>
    <t>ORD002673</t>
  </si>
  <si>
    <t>ORD006050</t>
  </si>
  <si>
    <t>ORD003295</t>
  </si>
  <si>
    <t>ORD010423</t>
  </si>
  <si>
    <t>ORD008998</t>
  </si>
  <si>
    <t>ORD009198</t>
  </si>
  <si>
    <t>ORD004901</t>
  </si>
  <si>
    <t>ORD002167</t>
  </si>
  <si>
    <t>ORD001915</t>
  </si>
  <si>
    <t>ORD010175</t>
  </si>
  <si>
    <t>ORD008295</t>
  </si>
  <si>
    <t>ORD002619</t>
  </si>
  <si>
    <t>ORD003256</t>
  </si>
  <si>
    <t>ORD001115</t>
  </si>
  <si>
    <t>ORD009672</t>
  </si>
  <si>
    <t>ORD005214</t>
  </si>
  <si>
    <t>ORD007331</t>
  </si>
  <si>
    <t>ORD008713</t>
  </si>
  <si>
    <t>ORD008043</t>
  </si>
  <si>
    <t>ORD010901</t>
  </si>
  <si>
    <t>ORD008070</t>
  </si>
  <si>
    <t>ORD006703</t>
  </si>
  <si>
    <t>ORD009658</t>
  </si>
  <si>
    <t>ORD004497</t>
  </si>
  <si>
    <t>ORD011915</t>
  </si>
  <si>
    <t>CUST0080</t>
  </si>
  <si>
    <t>Balvan Gaba</t>
  </si>
  <si>
    <t>ORD002095</t>
  </si>
  <si>
    <t>ORD002793</t>
  </si>
  <si>
    <t>ORD000329</t>
  </si>
  <si>
    <t>ORD010782</t>
  </si>
  <si>
    <t>ORD009467</t>
  </si>
  <si>
    <t>ORD007525</t>
  </si>
  <si>
    <t>ORD011196</t>
  </si>
  <si>
    <t>ORD005894</t>
  </si>
  <si>
    <t>ORD005205</t>
  </si>
  <si>
    <t>ORD000647</t>
  </si>
  <si>
    <t>ORD005335</t>
  </si>
  <si>
    <t>ORD009088</t>
  </si>
  <si>
    <t>ORD004837</t>
  </si>
  <si>
    <t>ORD005840</t>
  </si>
  <si>
    <t>ORD009297</t>
  </si>
  <si>
    <t>ORD005816</t>
  </si>
  <si>
    <t>ORD004758</t>
  </si>
  <si>
    <t>ORD002252</t>
  </si>
  <si>
    <t>ORD003136</t>
  </si>
  <si>
    <t>ORD009149</t>
  </si>
  <si>
    <t>ORD005165</t>
  </si>
  <si>
    <t>ORD011689</t>
  </si>
  <si>
    <t>ORD007124</t>
  </si>
  <si>
    <t>ORD007346</t>
  </si>
  <si>
    <t>ORD010770</t>
  </si>
  <si>
    <t>ORD010909</t>
  </si>
  <si>
    <t>ORD009633</t>
  </si>
  <si>
    <t>ORD001615</t>
  </si>
  <si>
    <t>ORD011053</t>
  </si>
  <si>
    <t>ORD006414</t>
  </si>
  <si>
    <t>ORD010844</t>
  </si>
  <si>
    <t>ORD002851</t>
  </si>
  <si>
    <t>ORD003879</t>
  </si>
  <si>
    <t>ORD000973</t>
  </si>
  <si>
    <t>ORD003588</t>
  </si>
  <si>
    <t>ORD006408</t>
  </si>
  <si>
    <t>ORD009128</t>
  </si>
  <si>
    <t>ORD002474</t>
  </si>
  <si>
    <t>ORD007809</t>
  </si>
  <si>
    <t>ORD010122</t>
  </si>
  <si>
    <t>ORD011607</t>
  </si>
  <si>
    <t>ORD002196</t>
  </si>
  <si>
    <t>ORD005637</t>
  </si>
  <si>
    <t>ORD011478</t>
  </si>
  <si>
    <t>ORD006613</t>
  </si>
  <si>
    <t>ORD003894</t>
  </si>
  <si>
    <t>ORD002789</t>
  </si>
  <si>
    <t>ORD005810</t>
  </si>
  <si>
    <t>ORD001280</t>
  </si>
  <si>
    <t>ORD006410</t>
  </si>
  <si>
    <t>ORD003939</t>
  </si>
  <si>
    <t>ORD002449</t>
  </si>
  <si>
    <t>ORD006893</t>
  </si>
  <si>
    <t>ORD010917</t>
  </si>
  <si>
    <t>ORD007620</t>
  </si>
  <si>
    <t>ORD004190</t>
  </si>
  <si>
    <t>ORD003897</t>
  </si>
  <si>
    <t>ORD006237</t>
  </si>
  <si>
    <t>ORD006677</t>
  </si>
  <si>
    <t>ORD009607</t>
  </si>
  <si>
    <t>ORD000873</t>
  </si>
  <si>
    <t>ORD000802</t>
  </si>
  <si>
    <t>ORD007329</t>
  </si>
  <si>
    <t>ORD010697</t>
  </si>
  <si>
    <t>ORD002618</t>
  </si>
  <si>
    <t>ORD006771</t>
  </si>
  <si>
    <t>ORD006006</t>
  </si>
  <si>
    <t>ORD007441</t>
  </si>
  <si>
    <t>ORD001319</t>
  </si>
  <si>
    <t>ORD002134</t>
  </si>
  <si>
    <t>ORD006507</t>
  </si>
  <si>
    <t>ORD011683</t>
  </si>
  <si>
    <t>ORD010882</t>
  </si>
  <si>
    <t>ORD005570</t>
  </si>
  <si>
    <t>ORD010603</t>
  </si>
  <si>
    <t>ORD009309</t>
  </si>
  <si>
    <t>ORD001866</t>
  </si>
  <si>
    <t>ORD005643</t>
  </si>
  <si>
    <t>ORD009665</t>
  </si>
  <si>
    <t>ORD008823</t>
  </si>
  <si>
    <t>ORD005421</t>
  </si>
  <si>
    <t>ORD007196</t>
  </si>
  <si>
    <t>ORD008201</t>
  </si>
  <si>
    <t>ORD006423</t>
  </si>
  <si>
    <t>ORD001291</t>
  </si>
  <si>
    <t>ORD000075</t>
  </si>
  <si>
    <t>ORD004760</t>
  </si>
  <si>
    <t>ORD000677</t>
  </si>
  <si>
    <t>ORD008777</t>
  </si>
  <si>
    <t>ORD006609</t>
  </si>
  <si>
    <t>ORD007509</t>
  </si>
  <si>
    <t>ORD010829</t>
  </si>
  <si>
    <t>ORD006899</t>
  </si>
  <si>
    <t>ORD007369</t>
  </si>
  <si>
    <t>ORD006090</t>
  </si>
  <si>
    <t>ORD002439</t>
  </si>
  <si>
    <t>ORD010229</t>
  </si>
  <si>
    <t>ORD000490</t>
  </si>
  <si>
    <t>ORD000327</t>
  </si>
  <si>
    <t>ORD004506</t>
  </si>
  <si>
    <t>ORD000331</t>
  </si>
  <si>
    <t>ORD001458</t>
  </si>
  <si>
    <t>ORD002105</t>
  </si>
  <si>
    <t>ORD004723</t>
  </si>
  <si>
    <t>ORD003502</t>
  </si>
  <si>
    <t>ORD004926</t>
  </si>
  <si>
    <t>ORD011892</t>
  </si>
  <si>
    <t>ORD011957</t>
  </si>
  <si>
    <t>ORD001651</t>
  </si>
  <si>
    <t>ORD011686</t>
  </si>
  <si>
    <t>ORD009483</t>
  </si>
  <si>
    <t>ORD000882</t>
  </si>
  <si>
    <t>ORD004090</t>
  </si>
  <si>
    <t>ORD005936</t>
  </si>
  <si>
    <t>ORD004634</t>
  </si>
  <si>
    <t>ORD005063</t>
  </si>
  <si>
    <t>ORD002450</t>
  </si>
  <si>
    <t>ORD008016</t>
  </si>
  <si>
    <t>ORD001403</t>
  </si>
  <si>
    <t>ORD001587</t>
  </si>
  <si>
    <t>ORD006256</t>
  </si>
  <si>
    <t>ORD005614</t>
  </si>
  <si>
    <t>ORD005989</t>
  </si>
  <si>
    <t>ORD001586</t>
  </si>
  <si>
    <t>ORD009738</t>
  </si>
  <si>
    <t>ORD002956</t>
  </si>
  <si>
    <t>ORD004848</t>
  </si>
  <si>
    <t>ORD001182</t>
  </si>
  <si>
    <t>ORD000101</t>
  </si>
  <si>
    <t>ORD007310</t>
  </si>
  <si>
    <t>ORD000335</t>
  </si>
  <si>
    <t>ORD002564</t>
  </si>
  <si>
    <t>ORD010409</t>
  </si>
  <si>
    <t>ORD004986</t>
  </si>
  <si>
    <t>ORD010683</t>
  </si>
  <si>
    <t>ORD001957</t>
  </si>
  <si>
    <t>ORD008415</t>
  </si>
  <si>
    <t>ORD007189</t>
  </si>
  <si>
    <t>ORD010371</t>
  </si>
  <si>
    <t>ORD010075</t>
  </si>
  <si>
    <t>ORD003563</t>
  </si>
  <si>
    <t>ORD005268</t>
  </si>
  <si>
    <t>ORD003224</t>
  </si>
  <si>
    <t>ORD010043</t>
  </si>
  <si>
    <t>ORD009685</t>
  </si>
  <si>
    <t>ORD007583</t>
  </si>
  <si>
    <t>ORD003255</t>
  </si>
  <si>
    <t>ORD010780</t>
  </si>
  <si>
    <t>ORD010515</t>
  </si>
  <si>
    <t>ORD006186</t>
  </si>
  <si>
    <t>ORD009393</t>
  </si>
  <si>
    <t>ORD009927</t>
  </si>
  <si>
    <t>ORD003380</t>
  </si>
  <si>
    <t>ORD006152</t>
  </si>
  <si>
    <t>ORD008444</t>
  </si>
  <si>
    <t>ORD009342</t>
  </si>
  <si>
    <t>ORD001085</t>
  </si>
  <si>
    <t>ORD009504</t>
  </si>
  <si>
    <t>ORD009682</t>
  </si>
  <si>
    <t>ORD001336</t>
  </si>
  <si>
    <t>ORD010734</t>
  </si>
  <si>
    <t>ORD004283</t>
  </si>
  <si>
    <t>ORD004220</t>
  </si>
  <si>
    <t>ORD009662</t>
  </si>
  <si>
    <t>ORD008947</t>
  </si>
  <si>
    <t>ORD002092</t>
  </si>
  <si>
    <t>ORD007641</t>
  </si>
  <si>
    <t>ORD006402</t>
  </si>
  <si>
    <t>ORD010281</t>
  </si>
  <si>
    <t>ORD004122</t>
  </si>
  <si>
    <t>ORD000113</t>
  </si>
  <si>
    <t>ORD000732</t>
  </si>
  <si>
    <t>ORD004360</t>
  </si>
  <si>
    <t>ORD006888</t>
  </si>
  <si>
    <t>ORD002329</t>
  </si>
  <si>
    <t>ORD003901</t>
  </si>
  <si>
    <t>ORD000401</t>
  </si>
  <si>
    <t>ORD003235</t>
  </si>
  <si>
    <t>CUST0087</t>
  </si>
  <si>
    <t>Jairaj Tak</t>
  </si>
  <si>
    <t>ORD009711</t>
  </si>
  <si>
    <t>ORD011592</t>
  </si>
  <si>
    <t>ORD007282</t>
  </si>
  <si>
    <t>ORD002596</t>
  </si>
  <si>
    <t>ORD006582</t>
  </si>
  <si>
    <t>ORD002257</t>
  </si>
  <si>
    <t>ORD011821</t>
  </si>
  <si>
    <t>ORD000797</t>
  </si>
  <si>
    <t>ORD004945</t>
  </si>
  <si>
    <t>ORD008944</t>
  </si>
  <si>
    <t>ORD003646</t>
  </si>
  <si>
    <t>ORD005549</t>
  </si>
  <si>
    <t>ORD003286</t>
  </si>
  <si>
    <t>ORD006538</t>
  </si>
  <si>
    <t>ORD003163</t>
  </si>
  <si>
    <t>ORD004532</t>
  </si>
  <si>
    <t>ORD000601</t>
  </si>
  <si>
    <t>ORD009033</t>
  </si>
  <si>
    <t>ORD002717</t>
  </si>
  <si>
    <t>ORD002504</t>
  </si>
  <si>
    <t>ORD002568</t>
  </si>
  <si>
    <t>ORD008056</t>
  </si>
  <si>
    <t>ORD002561</t>
  </si>
  <si>
    <t>ORD011039</t>
  </si>
  <si>
    <t>ORD007597</t>
  </si>
  <si>
    <t>ORD010634</t>
  </si>
  <si>
    <t>ORD006539</t>
  </si>
  <si>
    <t>ORD006081</t>
  </si>
  <si>
    <t>ORD002037</t>
  </si>
  <si>
    <t>ORD004478</t>
  </si>
  <si>
    <t>ORD003350</t>
  </si>
  <si>
    <t>ORD006452</t>
  </si>
  <si>
    <t>ORD006749</t>
  </si>
  <si>
    <t>ORD000270</t>
  </si>
  <si>
    <t>ORD007946</t>
  </si>
  <si>
    <t>ORD000759</t>
  </si>
  <si>
    <t>ORD011552</t>
  </si>
  <si>
    <t>ORD011827</t>
  </si>
  <si>
    <t>ORD008119</t>
  </si>
  <si>
    <t>ORD006318</t>
  </si>
  <si>
    <t>ORD005085</t>
  </si>
  <si>
    <t>ORD010222</t>
  </si>
  <si>
    <t>ORD010474</t>
  </si>
  <si>
    <t>ORD006490</t>
  </si>
  <si>
    <t>ORD005828</t>
  </si>
  <si>
    <t>ORD000622</t>
  </si>
  <si>
    <t>ORD002230</t>
  </si>
  <si>
    <t>ORD004518</t>
  </si>
  <si>
    <t>ORD007482</t>
  </si>
  <si>
    <t>ORD005374</t>
  </si>
  <si>
    <t>ORD003651</t>
  </si>
  <si>
    <t>ORD002374</t>
  </si>
  <si>
    <t>ORD007718</t>
  </si>
  <si>
    <t>ORD009586</t>
  </si>
  <si>
    <t>ORD000785</t>
  </si>
  <si>
    <t>ORD002705</t>
  </si>
  <si>
    <t>ORD002097</t>
  </si>
  <si>
    <t>ORD010869</t>
  </si>
  <si>
    <t>ORD007028</t>
  </si>
  <si>
    <t>ORD006511</t>
  </si>
  <si>
    <t>ORD006727</t>
  </si>
  <si>
    <t>ORD010879</t>
  </si>
  <si>
    <t>ORD006513</t>
  </si>
  <si>
    <t>ORD007491</t>
  </si>
  <si>
    <t>ORD008228</t>
  </si>
  <si>
    <t>ORD002810</t>
  </si>
  <si>
    <t>ORD010146</t>
  </si>
  <si>
    <t>ORD005904</t>
  </si>
  <si>
    <t>ORD008537</t>
  </si>
  <si>
    <t>ORD010602</t>
  </si>
  <si>
    <t>ORD011420</t>
  </si>
  <si>
    <t>ORD005115</t>
  </si>
  <si>
    <t>ORD008546</t>
  </si>
  <si>
    <t>ORD006140</t>
  </si>
  <si>
    <t>ORD008484</t>
  </si>
  <si>
    <t>ORD003985</t>
  </si>
  <si>
    <t>ORD002713</t>
  </si>
  <si>
    <t>ORD003324</t>
  </si>
  <si>
    <t>ORD005967</t>
  </si>
  <si>
    <t>ORD007356</t>
  </si>
  <si>
    <t>ORD006693</t>
  </si>
  <si>
    <t>ORD006850</t>
  </si>
  <si>
    <t>ORD009291</t>
  </si>
  <si>
    <t>ORD010150</t>
  </si>
  <si>
    <t>ORD009850</t>
  </si>
  <si>
    <t>ORD002368</t>
  </si>
  <si>
    <t>ORD005932</t>
  </si>
  <si>
    <t>ORD006802</t>
  </si>
  <si>
    <t>ORD002133</t>
  </si>
  <si>
    <t>ORD011159</t>
  </si>
  <si>
    <t>ORD000073</t>
  </si>
  <si>
    <t>ORD011210</t>
  </si>
  <si>
    <t>ORD005804</t>
  </si>
  <si>
    <t>ORD001978</t>
  </si>
  <si>
    <t>ORD003886</t>
  </si>
  <si>
    <t>ORD007235</t>
  </si>
  <si>
    <t>ORD008098</t>
  </si>
  <si>
    <t>ORD004922</t>
  </si>
  <si>
    <t>ORD007885</t>
  </si>
  <si>
    <t>ORD002519</t>
  </si>
  <si>
    <t>ORD006167</t>
  </si>
  <si>
    <t>ORD005609</t>
  </si>
  <si>
    <t>ORD010689</t>
  </si>
  <si>
    <t>ORD004260</t>
  </si>
  <si>
    <t>ORD004200</t>
  </si>
  <si>
    <t>ORD010003</t>
  </si>
  <si>
    <t>ORD004627</t>
  </si>
  <si>
    <t>ORD008300</t>
  </si>
  <si>
    <t>ORD002188</t>
  </si>
  <si>
    <t>ORD010876</t>
  </si>
  <si>
    <t>ORD003165</t>
  </si>
  <si>
    <t>ORD003737</t>
  </si>
  <si>
    <t>ORD005858</t>
  </si>
  <si>
    <t>ORD007077</t>
  </si>
  <si>
    <t>ORD010502</t>
  </si>
  <si>
    <t>ORD011453</t>
  </si>
  <si>
    <t>ORD009238</t>
  </si>
  <si>
    <t>ORD001604</t>
  </si>
  <si>
    <t>ORD005586</t>
  </si>
  <si>
    <t>ORD010985</t>
  </si>
  <si>
    <t>ORD011779</t>
  </si>
  <si>
    <t>ORD005351</t>
  </si>
  <si>
    <t>ORD003027</t>
  </si>
  <si>
    <t>ORD010440</t>
  </si>
  <si>
    <t>ORD007787</t>
  </si>
  <si>
    <t>ORD006024</t>
  </si>
  <si>
    <t>ORD003693</t>
  </si>
  <si>
    <t>ORD010885</t>
  </si>
  <si>
    <t>ORD000027</t>
  </si>
  <si>
    <t>ORD007767</t>
  </si>
  <si>
    <t>ORD008134</t>
  </si>
  <si>
    <t>ORD002288</t>
  </si>
  <si>
    <t>ORD007027</t>
  </si>
  <si>
    <t>ORD003959</t>
  </si>
  <si>
    <t>ORD008260</t>
  </si>
  <si>
    <t>ORD011503</t>
  </si>
  <si>
    <t>ORD006362</t>
  </si>
  <si>
    <t>ORD004896</t>
  </si>
  <si>
    <t>ORD004875</t>
  </si>
  <si>
    <t>ORD005271</t>
  </si>
  <si>
    <t>ORD000978</t>
  </si>
  <si>
    <t>ORD002093</t>
  </si>
  <si>
    <t>ORD000975</t>
  </si>
  <si>
    <t>ORD001156</t>
  </si>
  <si>
    <t>ORD002495</t>
  </si>
  <si>
    <t>ORD003957</t>
  </si>
  <si>
    <t>ORD001068</t>
  </si>
  <si>
    <t>ORD007979</t>
  </si>
  <si>
    <t>ORD006131</t>
  </si>
  <si>
    <t>ORD004990</t>
  </si>
  <si>
    <t>ORD011744</t>
  </si>
  <si>
    <t>ORD006262</t>
  </si>
  <si>
    <t>ORD005902</t>
  </si>
  <si>
    <t>ORD002418</t>
  </si>
  <si>
    <t>ORD005225</t>
  </si>
  <si>
    <t>ORD004161</t>
  </si>
  <si>
    <t>ORD011184</t>
  </si>
  <si>
    <t>ORD010588</t>
  </si>
  <si>
    <t>ORD000872</t>
  </si>
  <si>
    <t>ORD001922</t>
  </si>
  <si>
    <t>ORD002995</t>
  </si>
  <si>
    <t>ORD005624</t>
  </si>
  <si>
    <t>ORD011172</t>
  </si>
  <si>
    <t>ORD002611</t>
  </si>
  <si>
    <t>ORD001365</t>
  </si>
  <si>
    <t>ORD003005</t>
  </si>
  <si>
    <t>ORD011504</t>
  </si>
  <si>
    <t>ORD006587</t>
  </si>
  <si>
    <t>ORD003480</t>
  </si>
  <si>
    <t>ORD006180</t>
  </si>
  <si>
    <t>ORD001870</t>
  </si>
  <si>
    <t>ORD011003</t>
  </si>
  <si>
    <t>ORD010750</t>
  </si>
  <si>
    <t>ORD011089</t>
  </si>
  <si>
    <t>ORD002164</t>
  </si>
  <si>
    <t>ORD003174</t>
  </si>
  <si>
    <t>ORD009967</t>
  </si>
  <si>
    <t>ORD004880</t>
  </si>
  <si>
    <t>ORD008701</t>
  </si>
  <si>
    <t>ORD004296</t>
  </si>
  <si>
    <t>ORD004111</t>
  </si>
  <si>
    <t>ORD009883</t>
  </si>
  <si>
    <t>ORD000789</t>
  </si>
  <si>
    <t>ORD008245</t>
  </si>
  <si>
    <t>ORD008427</t>
  </si>
  <si>
    <t>ORD004404</t>
  </si>
  <si>
    <t>ORD010872</t>
  </si>
  <si>
    <t>ORD010383</t>
  </si>
  <si>
    <t>ORD009306</t>
  </si>
  <si>
    <t>ORD007006</t>
  </si>
  <si>
    <t>ORD003072</t>
  </si>
  <si>
    <t>ORD003156</t>
  </si>
  <si>
    <t>ORD008452</t>
  </si>
  <si>
    <t>ORD007764</t>
  </si>
  <si>
    <t>ORD008026</t>
  </si>
  <si>
    <t>ORD007190</t>
  </si>
  <si>
    <t>ORD006857</t>
  </si>
  <si>
    <t>ORD003131</t>
  </si>
  <si>
    <t>ORD010918</t>
  </si>
  <si>
    <t>ORD011072</t>
  </si>
  <si>
    <t>ORD010837</t>
  </si>
  <si>
    <t>ORD005396</t>
  </si>
  <si>
    <t>ORD005295</t>
  </si>
  <si>
    <t>ORD001745</t>
  </si>
  <si>
    <t>ORD000374</t>
  </si>
  <si>
    <t>ORD004177</t>
  </si>
  <si>
    <t>ORD010338</t>
  </si>
  <si>
    <t>ORD007694</t>
  </si>
  <si>
    <t>ORD004980</t>
  </si>
  <si>
    <t>ORD002826</t>
  </si>
  <si>
    <t>ORD001540</t>
  </si>
  <si>
    <t>ORD007141</t>
  </si>
  <si>
    <t>ORD003805</t>
  </si>
  <si>
    <t>ORD005431</t>
  </si>
  <si>
    <t>ORD005247</t>
  </si>
  <si>
    <t>ORD007169</t>
  </si>
  <si>
    <t>ORD005966</t>
  </si>
  <si>
    <t>ORD008362</t>
  </si>
  <si>
    <t>ORD010834</t>
  </si>
  <si>
    <t>ORD000577</t>
  </si>
  <si>
    <t>ORD003850</t>
  </si>
  <si>
    <t>ORD000937</t>
  </si>
  <si>
    <t>ORD006531</t>
  </si>
  <si>
    <t>ORD001891</t>
  </si>
  <si>
    <t>ORD000410</t>
  </si>
  <si>
    <t>ORD005203</t>
  </si>
  <si>
    <t>ORD003726</t>
  </si>
  <si>
    <t>ORD005101</t>
  </si>
  <si>
    <t>CUST0482</t>
  </si>
  <si>
    <t>Priya Batta</t>
  </si>
  <si>
    <t>ORD004282</t>
  </si>
  <si>
    <t>ORD011012</t>
  </si>
  <si>
    <t>ORD002732</t>
  </si>
  <si>
    <t>ORD007353</t>
  </si>
  <si>
    <t>ORD005034</t>
  </si>
  <si>
    <t>ORD010638</t>
  </si>
  <si>
    <t>ORD009787</t>
  </si>
  <si>
    <t>ORD003749</t>
  </si>
  <si>
    <t>ORD008921</t>
  </si>
  <si>
    <t>ORD002357</t>
  </si>
  <si>
    <t>ORD011832</t>
  </si>
  <si>
    <t>ORD007644</t>
  </si>
  <si>
    <t>ORD004294</t>
  </si>
  <si>
    <t>ORD008175</t>
  </si>
  <si>
    <t>ORD002464</t>
  </si>
  <si>
    <t>ORD007568</t>
  </si>
  <si>
    <t>ORD001544</t>
  </si>
  <si>
    <t>ORD007475</t>
  </si>
  <si>
    <t>ORD004441</t>
  </si>
  <si>
    <t>ORD008253</t>
  </si>
  <si>
    <t>ORD006780</t>
  </si>
  <si>
    <t>ORD001052</t>
  </si>
  <si>
    <t>ORD007572</t>
  </si>
  <si>
    <t>ORD006964</t>
  </si>
  <si>
    <t>ORD010759</t>
  </si>
  <si>
    <t>ORD005278</t>
  </si>
  <si>
    <t>ORD010983</t>
  </si>
  <si>
    <t>ORD006119</t>
  </si>
  <si>
    <t>ORD006630</t>
  </si>
  <si>
    <t>ORD010744</t>
  </si>
  <si>
    <t>ORD006066</t>
  </si>
  <si>
    <t>ORD000001</t>
  </si>
  <si>
    <t>ORD006829</t>
  </si>
  <si>
    <t>ORD007711</t>
  </si>
  <si>
    <t>ORD004868</t>
  </si>
  <si>
    <t>ORD000494</t>
  </si>
  <si>
    <t>ORD005179</t>
  </si>
  <si>
    <t>ORD009413</t>
  </si>
  <si>
    <t>ORD002282</t>
  </si>
  <si>
    <t>ORD003752</t>
  </si>
  <si>
    <t>ORD000317</t>
  </si>
  <si>
    <t>ORD004745</t>
  </si>
  <si>
    <t>ORD009267</t>
  </si>
  <si>
    <t>ORD010426</t>
  </si>
  <si>
    <t>ORD004694</t>
  </si>
  <si>
    <t>ORD007433</t>
  </si>
  <si>
    <t>ORD009143</t>
  </si>
  <si>
    <t>ORD001428</t>
  </si>
  <si>
    <t>ORD005325</t>
  </si>
  <si>
    <t>ORD004734</t>
  </si>
  <si>
    <t>ORD009664</t>
  </si>
  <si>
    <t>ORD010030</t>
  </si>
  <si>
    <t>ORD009582</t>
  </si>
  <si>
    <t>ORD009727</t>
  </si>
  <si>
    <t>ORD000079</t>
  </si>
  <si>
    <t>ORD011601</t>
  </si>
  <si>
    <t>ORD004869</t>
  </si>
  <si>
    <t>ORD006253</t>
  </si>
  <si>
    <t>ORD004247</t>
  </si>
  <si>
    <t>ORD010076</t>
  </si>
  <si>
    <t>ORD011741</t>
  </si>
  <si>
    <t>ORD006518</t>
  </si>
  <si>
    <t>ORD011106</t>
  </si>
  <si>
    <t>ORD007476</t>
  </si>
  <si>
    <t>ORD003143</t>
  </si>
  <si>
    <t>ORD003919</t>
  </si>
  <si>
    <t>ORD007492</t>
  </si>
  <si>
    <t>ORD004963</t>
  </si>
  <si>
    <t>ORD007604</t>
  </si>
  <si>
    <t>ORD007823</t>
  </si>
  <si>
    <t>ORD001616</t>
  </si>
  <si>
    <t>ORD003799</t>
  </si>
  <si>
    <t>ORD007890</t>
  </si>
  <si>
    <t>ORD007914</t>
  </si>
  <si>
    <t>ORD007363</t>
  </si>
  <si>
    <t>ORD002008</t>
  </si>
  <si>
    <t>ORD009749</t>
  </si>
  <si>
    <t>ORD001468</t>
  </si>
  <si>
    <t>ORD007266</t>
  </si>
  <si>
    <t>ORD003699</t>
  </si>
  <si>
    <t>ORD001940</t>
  </si>
  <si>
    <t>ORD005703</t>
  </si>
  <si>
    <t>ORD007199</t>
  </si>
  <si>
    <t>ORD009953</t>
  </si>
  <si>
    <t>ORD000452</t>
  </si>
  <si>
    <t>ORD005350</t>
  </si>
  <si>
    <t>ORD007931</t>
  </si>
  <si>
    <t>ORD004394</t>
  </si>
  <si>
    <t>ORD010129</t>
  </si>
  <si>
    <t>ORD003874</t>
  </si>
  <si>
    <t>ORD004737</t>
  </si>
  <si>
    <t>ORD008914</t>
  </si>
  <si>
    <t>ORD008284</t>
  </si>
  <si>
    <t>ORD009756</t>
  </si>
  <si>
    <t>ORD003195</t>
  </si>
  <si>
    <t>ORD000163</t>
  </si>
  <si>
    <t>ORD004016</t>
  </si>
  <si>
    <t>ORD010125</t>
  </si>
  <si>
    <t>ORD006179</t>
  </si>
  <si>
    <t>ORD001633</t>
  </si>
  <si>
    <t>ORD000277</t>
  </si>
  <si>
    <t>ORD005764</t>
  </si>
  <si>
    <t>ORD008740</t>
  </si>
  <si>
    <t>ORD011839</t>
  </si>
  <si>
    <t>ORD009849</t>
  </si>
  <si>
    <t>ORD002489</t>
  </si>
  <si>
    <t>ORD010288</t>
  </si>
  <si>
    <t>ORD008523</t>
  </si>
  <si>
    <t>ORD008112</t>
  </si>
  <si>
    <t>ORD001513</t>
  </si>
  <si>
    <t>ORD010628</t>
  </si>
  <si>
    <t>ORD002469</t>
  </si>
  <si>
    <t>ORD001011</t>
  </si>
  <si>
    <t>ORD007113</t>
  </si>
  <si>
    <t>ORD011836</t>
  </si>
  <si>
    <t>ORD007801</t>
  </si>
  <si>
    <t>ORD000887</t>
  </si>
  <si>
    <t>ORD003318</t>
  </si>
  <si>
    <t>ORD005693</t>
  </si>
  <si>
    <t>ORD003675</t>
  </si>
  <si>
    <t>ORD006363</t>
  </si>
  <si>
    <t>ORD009546</t>
  </si>
  <si>
    <t>ORD004499</t>
  </si>
  <si>
    <t>ORD007867</t>
  </si>
  <si>
    <t>ORD006352</t>
  </si>
  <si>
    <t>ORD008433</t>
  </si>
  <si>
    <t>ORD000161</t>
  </si>
  <si>
    <t>ORD000586</t>
  </si>
  <si>
    <t>ORD009530</t>
  </si>
  <si>
    <t>ORD008305</t>
  </si>
  <si>
    <t>ORD002475</t>
  </si>
  <si>
    <t>ORD011736</t>
  </si>
  <si>
    <t>ORD003047</t>
  </si>
  <si>
    <t>ORD002394</t>
  </si>
  <si>
    <t>ORD000898</t>
  </si>
  <si>
    <t>ORD007518</t>
  </si>
  <si>
    <t>ORD009726</t>
  </si>
  <si>
    <t>ORD005296</t>
  </si>
  <si>
    <t>ORD009511</t>
  </si>
  <si>
    <t>ORD003960</t>
  </si>
  <si>
    <t>ORD009990</t>
  </si>
  <si>
    <t>ORD005157</t>
  </si>
  <si>
    <t>ORD005548</t>
  </si>
  <si>
    <t>ORD011362</t>
  </si>
  <si>
    <t>ORD007177</t>
  </si>
  <si>
    <t>ORD004589</t>
  </si>
  <si>
    <t>ORD011393</t>
  </si>
  <si>
    <t>ORD003898</t>
  </si>
  <si>
    <t>ORD011019</t>
  </si>
  <si>
    <t>ORD002790</t>
  </si>
  <si>
    <t>ORD001080</t>
  </si>
  <si>
    <t>ORD010554</t>
  </si>
  <si>
    <t>ORD003520</t>
  </si>
  <si>
    <t>ORD001250</t>
  </si>
  <si>
    <t>ORD011763</t>
  </si>
  <si>
    <t>Bina Chander</t>
  </si>
  <si>
    <t>ORD010695</t>
  </si>
  <si>
    <t>ORD006808</t>
  </si>
  <si>
    <t>ORD005862</t>
  </si>
  <si>
    <t>ORD007697</t>
  </si>
  <si>
    <t>ORD010144</t>
  </si>
  <si>
    <t>ORD010739</t>
  </si>
  <si>
    <t>ORD011667</t>
  </si>
  <si>
    <t>ORD002912</t>
  </si>
  <si>
    <t>ORD010895</t>
  </si>
  <si>
    <t>ORD011919</t>
  </si>
  <si>
    <t>ORD006939</t>
  </si>
  <si>
    <t>ORD004132</t>
  </si>
  <si>
    <t>ORD004718</t>
  </si>
  <si>
    <t>ORD001029</t>
  </si>
  <si>
    <t>ORD010961</t>
  </si>
  <si>
    <t>ORD005482</t>
  </si>
  <si>
    <t>ORD003338</t>
  </si>
  <si>
    <t>ORD003354</t>
  </si>
  <si>
    <t>ORD009262</t>
  </si>
  <si>
    <t>ORD000149</t>
  </si>
  <si>
    <t>ORD007984</t>
  </si>
  <si>
    <t>ORD010921</t>
  </si>
  <si>
    <t>ORD009796</t>
  </si>
  <si>
    <t>ORD011578</t>
  </si>
  <si>
    <t>ORD008259</t>
  </si>
  <si>
    <t>ORD005411</t>
  </si>
  <si>
    <t>ORD008270</t>
  </si>
  <si>
    <t>ORD010260</t>
  </si>
  <si>
    <t>ORD008218</t>
  </si>
  <si>
    <t>ORD011475</t>
  </si>
  <si>
    <t>ORD005712</t>
  </si>
  <si>
    <t>ORD011245</t>
  </si>
  <si>
    <t>CUST0299</t>
  </si>
  <si>
    <t>Wahab Jain</t>
  </si>
  <si>
    <t>ORD008039</t>
  </si>
  <si>
    <t>ORD002893</t>
  </si>
  <si>
    <t>ORD000174</t>
  </si>
  <si>
    <t>ORD003248</t>
  </si>
  <si>
    <t>ORD003305</t>
  </si>
  <si>
    <t>ORD007288</t>
  </si>
  <si>
    <t>ORD010592</t>
  </si>
  <si>
    <t>ORD003576</t>
  </si>
  <si>
    <t>ORD009966</t>
  </si>
  <si>
    <t>ORD002573</t>
  </si>
  <si>
    <t>ORD002048</t>
  </si>
  <si>
    <t>ORD004416</t>
  </si>
  <si>
    <t>ORD007695</t>
  </si>
  <si>
    <t>ORD002720</t>
  </si>
  <si>
    <t>ORD004470</t>
  </si>
  <si>
    <t>ORD009105</t>
  </si>
  <si>
    <t>ORD008370</t>
  </si>
  <si>
    <t>ORD004878</t>
  </si>
  <si>
    <t>ORD009217</t>
  </si>
  <si>
    <t>ORD002567</t>
  </si>
  <si>
    <t>ORD007872</t>
  </si>
  <si>
    <t>ORD005773</t>
  </si>
  <si>
    <t>ORD009797</t>
  </si>
  <si>
    <t>ORD011698</t>
  </si>
  <si>
    <t>ORD002538</t>
  </si>
  <si>
    <t>ORD000248</t>
  </si>
  <si>
    <t>ORD001306</t>
  </si>
  <si>
    <t>ORD011135</t>
  </si>
  <si>
    <t>ORD007519</t>
  </si>
  <si>
    <t>ORD011124</t>
  </si>
  <si>
    <t>ORD006059</t>
  </si>
  <si>
    <t>ORD008000</t>
  </si>
  <si>
    <t>ORD009907</t>
  </si>
  <si>
    <t>ORD004832</t>
  </si>
  <si>
    <t>ORD008676</t>
  </si>
  <si>
    <t>ORD001188</t>
  </si>
  <si>
    <t>ORD001082</t>
  </si>
  <si>
    <t>ORD002651</t>
  </si>
  <si>
    <t>ORD002805</t>
  </si>
  <si>
    <t>ORD002765</t>
  </si>
  <si>
    <t>ORD003122</t>
  </si>
  <si>
    <t>ORD009788</t>
  </si>
  <si>
    <t>ORD007670</t>
  </si>
  <si>
    <t>ORD011147</t>
  </si>
  <si>
    <t>ORD001966</t>
  </si>
  <si>
    <t>ORD001658</t>
  </si>
  <si>
    <t>ORD010384</t>
  </si>
  <si>
    <t>ORD011815</t>
  </si>
  <si>
    <t>ORD000319</t>
  </si>
  <si>
    <t>ORD006577</t>
  </si>
  <si>
    <t>ORD003796</t>
  </si>
  <si>
    <t>ORD008064</t>
  </si>
  <si>
    <t>ORD006047</t>
  </si>
  <si>
    <t>ORD002946</t>
  </si>
  <si>
    <t>ORD011523</t>
  </si>
  <si>
    <t>ORD004254</t>
  </si>
  <si>
    <t>ORD010504</t>
  </si>
  <si>
    <t>ORD009131</t>
  </si>
  <si>
    <t>ORD005315</t>
  </si>
  <si>
    <t>ORD001441</t>
  </si>
  <si>
    <t>ORD009025</t>
  </si>
  <si>
    <t>ORD006178</t>
  </si>
  <si>
    <t>ORD002668</t>
  </si>
  <si>
    <t>ORD003351</t>
  </si>
  <si>
    <t>ORD004699</t>
  </si>
  <si>
    <t>ORD006498</t>
  </si>
  <si>
    <t>ORD004420</t>
  </si>
  <si>
    <t>ORD011073</t>
  </si>
  <si>
    <t>ORD006069</t>
  </si>
  <si>
    <t>ORD005146</t>
  </si>
  <si>
    <t>ORD003126</t>
  </si>
  <si>
    <t>ORD009683</t>
  </si>
  <si>
    <t>ORD006227</t>
  </si>
  <si>
    <t>ORD005290</t>
  </si>
  <si>
    <t>ORD001984</t>
  </si>
  <si>
    <t>ORD001066</t>
  </si>
  <si>
    <t>ORD000023</t>
  </si>
  <si>
    <t>ORD010227</t>
  </si>
  <si>
    <t>ORD007923</t>
  </si>
  <si>
    <t>ORD006678</t>
  </si>
  <si>
    <t>ORD001666</t>
  </si>
  <si>
    <t>ORD008075</t>
  </si>
  <si>
    <t>ORD005683</t>
  </si>
  <si>
    <t>ORD000617</t>
  </si>
  <si>
    <t>ORD006915</t>
  </si>
  <si>
    <t>ORD006056</t>
  </si>
  <si>
    <t>ORD010269</t>
  </si>
  <si>
    <t>ORD008982</t>
  </si>
  <si>
    <t>ORD001371</t>
  </si>
  <si>
    <t>ORD001157</t>
  </si>
  <si>
    <t>ORD005340</t>
  </si>
  <si>
    <t>ORD000913</t>
  </si>
  <si>
    <t>ORD004824</t>
  </si>
  <si>
    <t>ORD008275</t>
  </si>
  <si>
    <t>ORD006072</t>
  </si>
  <si>
    <t>ORD011717</t>
  </si>
  <si>
    <t>ORD001859</t>
  </si>
  <si>
    <t>ORD011612</t>
  </si>
  <si>
    <t>ORD006927</t>
  </si>
  <si>
    <t>ORD000814</t>
  </si>
  <si>
    <t>ORD010149</t>
  </si>
  <si>
    <t>ORD009559</t>
  </si>
  <si>
    <t>ORD000874</t>
  </si>
  <si>
    <t>ORD002730</t>
  </si>
  <si>
    <t>ORD008045</t>
  </si>
  <si>
    <t>ORD007569</t>
  </si>
  <si>
    <t>ORD003698</t>
  </si>
  <si>
    <t>ORD009439</t>
  </si>
  <si>
    <t>ORD001710</t>
  </si>
  <si>
    <t>ORD002006</t>
  </si>
  <si>
    <t>ORD004317</t>
  </si>
  <si>
    <t>ORD006350</t>
  </si>
  <si>
    <t>ORD002627</t>
  </si>
  <si>
    <t>ORD004307</t>
  </si>
  <si>
    <t>ORD010553</t>
  </si>
  <si>
    <t>ORD010767</t>
  </si>
  <si>
    <t>ORD007573</t>
  </si>
  <si>
    <t>ORD001711</t>
  </si>
  <si>
    <t>ORD011095</t>
  </si>
  <si>
    <t>ORD003367</t>
  </si>
  <si>
    <t>ORD002217</t>
  </si>
  <si>
    <t>ORD008480</t>
  </si>
  <si>
    <t>ORD007299</t>
  </si>
  <si>
    <t>ORD004238</t>
  </si>
  <si>
    <t>ORD009949</t>
  </si>
  <si>
    <t>ORD011305</t>
  </si>
  <si>
    <t>ORD002344</t>
  </si>
  <si>
    <t>ORD010156</t>
  </si>
  <si>
    <t>ORD001589</t>
  </si>
  <si>
    <t>ORD010883</t>
  </si>
  <si>
    <t>ORD003309</t>
  </si>
  <si>
    <t>ORD000107</t>
  </si>
  <si>
    <t>ORD002110</t>
  </si>
  <si>
    <t>ORD006937</t>
  </si>
  <si>
    <t>ORD001308</t>
  </si>
  <si>
    <t>ORD011568</t>
  </si>
  <si>
    <t>ORD009781</t>
  </si>
  <si>
    <t>ORD003153</t>
  </si>
  <si>
    <t>ORD000552</t>
  </si>
  <si>
    <t>ORD002377</t>
  </si>
  <si>
    <t>ORD005940</t>
  </si>
  <si>
    <t>ORD008969</t>
  </si>
  <si>
    <t>ORD002870</t>
  </si>
  <si>
    <t>ORD011936</t>
  </si>
  <si>
    <t>ORD010886</t>
  </si>
  <si>
    <t>ORD010951</t>
  </si>
  <si>
    <t>ORD000020</t>
  </si>
  <si>
    <t>ORD011273</t>
  </si>
  <si>
    <t>ORD010646</t>
  </si>
  <si>
    <t>ORD007273</t>
  </si>
  <si>
    <t>ORD011066</t>
  </si>
  <si>
    <t>ORD004323</t>
  </si>
  <si>
    <t>ORD006436</t>
  </si>
  <si>
    <t>ORD000487</t>
  </si>
  <si>
    <t>ORD010342</t>
  </si>
  <si>
    <t>ORD007035</t>
  </si>
  <si>
    <t>ORD007334</t>
  </si>
  <si>
    <t>ORD000683</t>
  </si>
  <si>
    <t>ORD008079</t>
  </si>
  <si>
    <t>ORD002638</t>
  </si>
  <si>
    <t>ORD010191</t>
  </si>
  <si>
    <t>ORD004726</t>
  </si>
  <si>
    <t>ORD006126</t>
  </si>
  <si>
    <t>ORD007759</t>
  </si>
  <si>
    <t>ORD001676</t>
  </si>
  <si>
    <t>ORD007721</t>
  </si>
  <si>
    <t>ORD002081</t>
  </si>
  <si>
    <t>ORD005050</t>
  </si>
  <si>
    <t>ORD006688</t>
  </si>
  <si>
    <t>ORD009101</t>
  </si>
  <si>
    <t>ORD007031</t>
  </si>
  <si>
    <t>ORD005630</t>
  </si>
  <si>
    <t>ORD010455</t>
  </si>
  <si>
    <t>ORD002315</t>
  </si>
  <si>
    <t>ORD006239</t>
  </si>
  <si>
    <t>ORD004380</t>
  </si>
  <si>
    <t>ORD007051</t>
  </si>
  <si>
    <t>ORD011899</t>
  </si>
  <si>
    <t>ORD010807</t>
  </si>
  <si>
    <t>ORD000619</t>
  </si>
  <si>
    <t>ORD005145</t>
  </si>
  <si>
    <t>ORD006670</t>
  </si>
  <si>
    <t>ORD002424</t>
  </si>
  <si>
    <t>ORD010672</t>
  </si>
  <si>
    <t>ORD005131</t>
  </si>
  <si>
    <t>ORD005397</t>
  </si>
  <si>
    <t>ORD011574</t>
  </si>
  <si>
    <t>ORD000821</t>
  </si>
  <si>
    <t>ORD011755</t>
  </si>
  <si>
    <t>ORD000750</t>
  </si>
  <si>
    <t>ORD007742</t>
  </si>
  <si>
    <t>ORD000940</t>
  </si>
  <si>
    <t>ORD004485</t>
  </si>
  <si>
    <t>ORD007285</t>
  </si>
  <si>
    <t>ORD000612</t>
  </si>
  <si>
    <t>ORD009577</t>
  </si>
  <si>
    <t>ORD006897</t>
  </si>
  <si>
    <t>ORD010261</t>
  </si>
  <si>
    <t>ORD009090</t>
  </si>
  <si>
    <t>ORD005349</t>
  </si>
  <si>
    <t>ORD003057</t>
  </si>
  <si>
    <t>ORD008185</t>
  </si>
  <si>
    <t>ORD007079</t>
  </si>
  <si>
    <t>ORD008807</t>
  </si>
  <si>
    <t>ORD003369</t>
  </si>
  <si>
    <t>ORD005873</t>
  </si>
  <si>
    <t>ORD008712</t>
  </si>
  <si>
    <t>ORD002848</t>
  </si>
  <si>
    <t>ORD000275</t>
  </si>
  <si>
    <t>ORD008933</t>
  </si>
  <si>
    <t>ORD000722</t>
  </si>
  <si>
    <t>ORD003187</t>
  </si>
  <si>
    <t>ORD010572</t>
  </si>
  <si>
    <t>ORD004765</t>
  </si>
  <si>
    <t>ORD009714</t>
  </si>
  <si>
    <t>ORD005665</t>
  </si>
  <si>
    <t>ORD010318</t>
  </si>
  <si>
    <t>ORD004578</t>
  </si>
  <si>
    <t>ORD011632</t>
  </si>
  <si>
    <t>ORD004163</t>
  </si>
  <si>
    <t>ORD003428</t>
  </si>
  <si>
    <t>ORD000388</t>
  </si>
  <si>
    <t>ORD011993</t>
  </si>
  <si>
    <t>ORD011162</t>
  </si>
  <si>
    <t>ORD000097</t>
  </si>
  <si>
    <t>ORD002380</t>
  </si>
  <si>
    <t>ORD011585</t>
  </si>
  <si>
    <t>ORD008833</t>
  </si>
  <si>
    <t>ORD004193</t>
  </si>
  <si>
    <t>ORD003464</t>
  </si>
  <si>
    <t>ORD007948</t>
  </si>
  <si>
    <t>ORD000145</t>
  </si>
  <si>
    <t>ORD009374</t>
  </si>
  <si>
    <t>ORD009964</t>
  </si>
  <si>
    <t>ORD004165</t>
  </si>
  <si>
    <t>ORD011913</t>
  </si>
  <si>
    <t>ORD001905</t>
  </si>
  <si>
    <t>ORD000142</t>
  </si>
  <si>
    <t>ORD006589</t>
  </si>
  <si>
    <t>ORD006071</t>
  </si>
  <si>
    <t>ORD003197</t>
  </si>
  <si>
    <t>ORD010270</t>
  </si>
  <si>
    <t>ORD005497</t>
  </si>
  <si>
    <t>ORD003622</t>
  </si>
  <si>
    <t>ORD009479</t>
  </si>
  <si>
    <t>ORD001192</t>
  </si>
  <si>
    <t>ORD004133</t>
  </si>
  <si>
    <t>ORD011225</t>
  </si>
  <si>
    <t>ORD000752</t>
  </si>
  <si>
    <t>ORD007702</t>
  </si>
  <si>
    <t>ORD002749</t>
  </si>
  <si>
    <t>ORD009226</t>
  </si>
  <si>
    <t>ORD008274</t>
  </si>
  <si>
    <t>ORD003730</t>
  </si>
  <si>
    <t>ORD010435</t>
  </si>
  <si>
    <t>ORD003567</t>
  </si>
  <si>
    <t>ORD005935</t>
  </si>
  <si>
    <t>ORD004775</t>
  </si>
  <si>
    <t>ORD006682</t>
  </si>
  <si>
    <t>ORD008417</t>
  </si>
  <si>
    <t>ORD008189</t>
  </si>
  <si>
    <t>ORD009180</t>
  </si>
  <si>
    <t>ORD006137</t>
  </si>
  <si>
    <t>ORD007367</t>
  </si>
  <si>
    <t>ORD009871</t>
  </si>
  <si>
    <t>ORD008916</t>
  </si>
  <si>
    <t>ORD010263</t>
  </si>
  <si>
    <t>ORD006508</t>
  </si>
  <si>
    <t>ORD010769</t>
  </si>
  <si>
    <t>ORD009390</t>
  </si>
  <si>
    <t>ORD002352</t>
  </si>
  <si>
    <t>ORD010385</t>
  </si>
  <si>
    <t>ORD003214</t>
  </si>
  <si>
    <t>ORD004941</t>
  </si>
  <si>
    <t>ORD008984</t>
  </si>
  <si>
    <t>ORD001181</t>
  </si>
  <si>
    <t>ORD005777</t>
  </si>
  <si>
    <t>ORD004820</t>
  </si>
  <si>
    <t>ORD004392</t>
  </si>
  <si>
    <t>ORD000295</t>
  </si>
  <si>
    <t>ORD006325</t>
  </si>
  <si>
    <t>ORD011642</t>
  </si>
  <si>
    <t>ORD007384</t>
  </si>
  <si>
    <t>ORD008734</t>
  </si>
  <si>
    <t>ORD006437</t>
  </si>
  <si>
    <t>ORD002533</t>
  </si>
  <si>
    <t>ORD009250</t>
  </si>
  <si>
    <t>ORD006760</t>
  </si>
  <si>
    <t>ORD006535</t>
  </si>
  <si>
    <t>ORD007012</t>
  </si>
  <si>
    <t>ORD007966</t>
  </si>
  <si>
    <t>ORD003614</t>
  </si>
  <si>
    <t>ORD006302</t>
  </si>
  <si>
    <t>ORD006261</t>
  </si>
  <si>
    <t>ORD010377</t>
  </si>
  <si>
    <t>ORD005390</t>
  </si>
  <si>
    <t>ORD006308</t>
  </si>
  <si>
    <t>ORD010937</t>
  </si>
  <si>
    <t>ORD000889</t>
  </si>
  <si>
    <t>ORD010312</t>
  </si>
  <si>
    <t>ORD004897</t>
  </si>
  <si>
    <t>ORD003532</t>
  </si>
  <si>
    <t>ORD000422</t>
  </si>
  <si>
    <t>ORD004425</t>
  </si>
  <si>
    <t>ORD005345</t>
  </si>
  <si>
    <t>ORD007940</t>
  </si>
  <si>
    <t>ORD003724</t>
  </si>
  <si>
    <t>ORD005275</t>
  </si>
  <si>
    <t>ORD006049</t>
  </si>
  <si>
    <t>ORD009731</t>
  </si>
  <si>
    <t>ORD000883</t>
  </si>
  <si>
    <t>ORD001363</t>
  </si>
  <si>
    <t>ORD000025</t>
  </si>
  <si>
    <t>ORD006874</t>
  </si>
  <si>
    <t>ORD010539</t>
  </si>
  <si>
    <t>ORD006832</t>
  </si>
  <si>
    <t>Baghyawati Oak</t>
  </si>
  <si>
    <t>ORD001245</t>
  </si>
  <si>
    <t>ORD002876</t>
  </si>
  <si>
    <t>ORD005498</t>
  </si>
  <si>
    <t>ORD006653</t>
  </si>
  <si>
    <t>ORD010793</t>
  </si>
  <si>
    <t>ORD004367</t>
  </si>
  <si>
    <t>ORD000614</t>
  </si>
  <si>
    <t>ORD008911</t>
  </si>
  <si>
    <t>ORD005212</t>
  </si>
  <si>
    <t>ORD002733</t>
  </si>
  <si>
    <t>ORD001767</t>
  </si>
  <si>
    <t>ORD000742</t>
  </si>
  <si>
    <t>ORD010987</t>
  </si>
  <si>
    <t>ORD011520</t>
  </si>
  <si>
    <t>ORD003916</t>
  </si>
  <si>
    <t>ORD003976</t>
  </si>
  <si>
    <t>ORD006652</t>
  </si>
  <si>
    <t>ORD008739</t>
  </si>
  <si>
    <t>ORD002427</t>
  </si>
  <si>
    <t>ORD003329</t>
  </si>
  <si>
    <t>ORD010694</t>
  </si>
  <si>
    <t>ORD004137</t>
  </si>
  <si>
    <t>ORD010873</t>
  </si>
  <si>
    <t>ORD007999</t>
  </si>
  <si>
    <t>ORD009717</t>
  </si>
  <si>
    <t>ORD009977</t>
  </si>
  <si>
    <t>ORD003652</t>
  </si>
  <si>
    <t>ORD007929</t>
  </si>
  <si>
    <t>ORD000315</t>
  </si>
  <si>
    <t>ORD011284</t>
  </si>
  <si>
    <t>ORD002294</t>
  </si>
  <si>
    <t>ORD000946</t>
  </si>
  <si>
    <t>CUST0341</t>
  </si>
  <si>
    <t>Isaac Vala</t>
  </si>
  <si>
    <t>ORD002667</t>
  </si>
  <si>
    <t>ORD003744</t>
  </si>
  <si>
    <t>ORD007323</t>
  </si>
  <si>
    <t>ORD002513</t>
  </si>
  <si>
    <t>ORD003192</t>
  </si>
  <si>
    <t>ORD009993</t>
  </si>
  <si>
    <t>ORD005581</t>
  </si>
  <si>
    <t>ORD003479</t>
  </si>
  <si>
    <t>ORD006811</t>
  </si>
  <si>
    <t>ORD009506</t>
  </si>
  <si>
    <t>ORD003840</t>
  </si>
  <si>
    <t>ORD004217</t>
  </si>
  <si>
    <t>ORD000273</t>
  </si>
  <si>
    <t>ORD007232</t>
  </si>
  <si>
    <t>ORD000764</t>
  </si>
  <si>
    <t>ORD009203</t>
  </si>
  <si>
    <t>ORD011052</t>
  </si>
  <si>
    <t>ORD004265</t>
  </si>
  <si>
    <t>ORD000351</t>
  </si>
  <si>
    <t>ORD010732</t>
  </si>
  <si>
    <t>ORD005556</t>
  </si>
  <si>
    <t>ORD006348</t>
  </si>
  <si>
    <t>ORD002331</t>
  </si>
  <si>
    <t>ORD003721</t>
  </si>
  <si>
    <t>ORD007888</t>
  </si>
  <si>
    <t>ORD000043</t>
  </si>
  <si>
    <t>ORD002055</t>
  </si>
  <si>
    <t>ORD003321</t>
  </si>
  <si>
    <t>ORD000223</t>
  </si>
  <si>
    <t>ORD006046</t>
  </si>
  <si>
    <t>ORD007904</t>
  </si>
  <si>
    <t>ORD005960</t>
  </si>
  <si>
    <t>ORD003834</t>
  </si>
  <si>
    <t>ORD007997</t>
  </si>
  <si>
    <t>ORD003689</t>
  </si>
  <si>
    <t>ORD011110</t>
  </si>
  <si>
    <t>ORD000499</t>
  </si>
  <si>
    <t>ORD000700</t>
  </si>
  <si>
    <t>ORD009929</t>
  </si>
  <si>
    <t>ORD003621</t>
  </si>
  <si>
    <t>ORD001629</t>
  </si>
  <si>
    <t>ORD004230</t>
  </si>
  <si>
    <t>ORD001140</t>
  </si>
  <si>
    <t>ORD004596</t>
  </si>
  <si>
    <t>ORD002989</t>
  </si>
  <si>
    <t>ORD003784</t>
  </si>
  <si>
    <t>ORD009007</t>
  </si>
  <si>
    <t>ORD004657</t>
  </si>
  <si>
    <t>ORD004509</t>
  </si>
  <si>
    <t>ORD001982</t>
  </si>
  <si>
    <t>ORD004853</t>
  </si>
  <si>
    <t>ORD006725</t>
  </si>
  <si>
    <t>ORD005051</t>
  </si>
  <si>
    <t>ORD006809</t>
  </si>
  <si>
    <t>ORD000708</t>
  </si>
  <si>
    <t>ORD003983</t>
  </si>
  <si>
    <t>ORD005969</t>
  </si>
  <si>
    <t>ORD011969</t>
  </si>
  <si>
    <t>ORD010959</t>
  </si>
  <si>
    <t>ORD005741</t>
  </si>
  <si>
    <t>ORD009339</t>
  </si>
  <si>
    <t>ORD007915</t>
  </si>
  <si>
    <t>ORD004555</t>
  </si>
  <si>
    <t>ORD004687</t>
  </si>
  <si>
    <t>ORD010242</t>
  </si>
  <si>
    <t>ORD001731</t>
  </si>
  <si>
    <t>ORD007913</t>
  </si>
  <si>
    <t>ORD005463</t>
  </si>
  <si>
    <t>ORD006541</t>
  </si>
  <si>
    <t>ORD001141</t>
  </si>
  <si>
    <t>ORD007523</t>
  </si>
  <si>
    <t>ORD002622</t>
  </si>
  <si>
    <t>ORD001575</t>
  </si>
  <si>
    <t>ORD005720</t>
  </si>
  <si>
    <t>ORD002218</t>
  </si>
  <si>
    <t>ORD010273</t>
  </si>
  <si>
    <t>ORD001019</t>
  </si>
  <si>
    <t>CUST0210</t>
  </si>
  <si>
    <t>Yadavi Dani</t>
  </si>
  <si>
    <t>ORD002280</t>
  </si>
  <si>
    <t>ORD009404</t>
  </si>
  <si>
    <t>ORD011195</t>
  </si>
  <si>
    <t>ORD007088</t>
  </si>
  <si>
    <t>ORD009428</t>
  </si>
  <si>
    <t>ORD001194</t>
  </si>
  <si>
    <t>ORD007357</t>
  </si>
  <si>
    <t>ORD006634</t>
  </si>
  <si>
    <t>ORD008925</t>
  </si>
  <si>
    <t>ORD002032</t>
  </si>
  <si>
    <t>ORD011588</t>
  </si>
  <si>
    <t>ORD008309</t>
  </si>
  <si>
    <t>ORD003408</t>
  </si>
  <si>
    <t>ORD003304</t>
  </si>
  <si>
    <t>ORD004145</t>
  </si>
  <si>
    <t>ORD002487</t>
  </si>
  <si>
    <t>ORD003213</t>
  </si>
  <si>
    <t>ORD009249</t>
  </si>
  <si>
    <t>ORD008021</t>
  </si>
  <si>
    <t>ORD002528</t>
  </si>
  <si>
    <t>ORD004684</t>
  </si>
  <si>
    <t>ORD002558</t>
  </si>
  <si>
    <t>ORD010486</t>
  </si>
  <si>
    <t>ORD001598</t>
  </si>
  <si>
    <t>ORD003250</t>
  </si>
  <si>
    <t>ORD004676</t>
  </si>
  <si>
    <t>ORD011962</t>
  </si>
  <si>
    <t>ORD009605</t>
  </si>
  <si>
    <t>ORD001025</t>
  </si>
  <si>
    <t>ORD011239</t>
  </si>
  <si>
    <t>ORD003821</t>
  </si>
  <si>
    <t>ORD004975</t>
  </si>
  <si>
    <t>ORD003388</t>
  </si>
  <si>
    <t>ORD005393</t>
  </si>
  <si>
    <t>ORD006176</t>
  </si>
  <si>
    <t>ORD010687</t>
  </si>
  <si>
    <t>ORD002773</t>
  </si>
  <si>
    <t>ORD010616</t>
  </si>
  <si>
    <t>ORD007663</t>
  </si>
  <si>
    <t>ORD011702</t>
  </si>
  <si>
    <t>ORD002027</t>
  </si>
  <si>
    <t>ORD010786</t>
  </si>
  <si>
    <t>ORD008454</t>
  </si>
  <si>
    <t>ORD007740</t>
  </si>
  <si>
    <t>ORD011546</t>
  </si>
  <si>
    <t>ORD008796</t>
  </si>
  <si>
    <t>ORD010717</t>
  </si>
  <si>
    <t>ORD007849</t>
  </si>
  <si>
    <t>ORD011643</t>
  </si>
  <si>
    <t>ORD001914</t>
  </si>
  <si>
    <t>ORD009283</t>
  </si>
  <si>
    <t>ORD002775</t>
  </si>
  <si>
    <t>ORD007973</t>
  </si>
  <si>
    <t>ORD006579</t>
  </si>
  <si>
    <t>ORD011970</t>
  </si>
  <si>
    <t>ORD009999</t>
  </si>
  <si>
    <t>ORD009485</t>
  </si>
  <si>
    <t>ORD000680</t>
  </si>
  <si>
    <t>ORD002642</t>
  </si>
  <si>
    <t>ORD005379</t>
  </si>
  <si>
    <t>ORD003037</t>
  </si>
  <si>
    <t>ORD006314</t>
  </si>
  <si>
    <t>ORD010466</t>
  </si>
  <si>
    <t>ORD007289</t>
  </si>
  <si>
    <t>ORD008429</t>
  </si>
  <si>
    <t>ORD005277</t>
  </si>
  <si>
    <t>ORD001734</t>
  </si>
  <si>
    <t>ORD000857</t>
  </si>
  <si>
    <t>ORD002068</t>
  </si>
  <si>
    <t>ORD009369</t>
  </si>
  <si>
    <t>ORD010667</t>
  </si>
  <si>
    <t>ORD000042</t>
  </si>
  <si>
    <t>ORD002393</t>
  </si>
  <si>
    <t>ORD005673</t>
  </si>
  <si>
    <t>ORD011988</t>
  </si>
  <si>
    <t>ORD008978</t>
  </si>
  <si>
    <t>ORD010071</t>
  </si>
  <si>
    <t>ORD005381</t>
  </si>
  <si>
    <t>ORD005613</t>
  </si>
  <si>
    <t>ORD002630</t>
  </si>
  <si>
    <t>ORD006510</t>
  </si>
  <si>
    <t>ORD009258</t>
  </si>
  <si>
    <t>ORD008451</t>
  </si>
  <si>
    <t>ORD005573</t>
  </si>
  <si>
    <t>ORD005522</t>
  </si>
  <si>
    <t>ORD006789</t>
  </si>
  <si>
    <t>ORD009013</t>
  </si>
  <si>
    <t>ORD003060</t>
  </si>
  <si>
    <t>ORD004488</t>
  </si>
  <si>
    <t>ORD002586</t>
  </si>
  <si>
    <t>ORD001693</t>
  </si>
  <si>
    <t>ORD001289</t>
  </si>
  <si>
    <t>ORD005327</t>
  </si>
  <si>
    <t>ORD005386</t>
  </si>
  <si>
    <t>ORD008173</t>
  </si>
  <si>
    <t>ORD000160</t>
  </si>
  <si>
    <t>ORD006043</t>
  </si>
  <si>
    <t>ORD001028</t>
  </si>
  <si>
    <t>ORD003360</t>
  </si>
  <si>
    <t>ORD010034</t>
  </si>
  <si>
    <t>ORD003609</t>
  </si>
  <si>
    <t>ORD008092</t>
  </si>
  <si>
    <t>ORD001742</t>
  </si>
  <si>
    <t>ORD007747</t>
  </si>
  <si>
    <t>ORD001607</t>
  </si>
  <si>
    <t>ORD005825</t>
  </si>
  <si>
    <t>ORD002763</t>
  </si>
  <si>
    <t>ORD007221</t>
  </si>
  <si>
    <t>ORD000176</t>
  </si>
  <si>
    <t>ORD009612</t>
  </si>
  <si>
    <t>ORD009653</t>
  </si>
  <si>
    <t>ORD009892</t>
  </si>
  <si>
    <t>ORD010372</t>
  </si>
  <si>
    <t>ORD000895</t>
  </si>
  <si>
    <t>ORD006260</t>
  </si>
  <si>
    <t>ORD000564</t>
  </si>
  <si>
    <t>ORD005233</t>
  </si>
  <si>
    <t>ORD002649</t>
  </si>
  <si>
    <t>ORD004028</t>
  </si>
  <si>
    <t>ORD006158</t>
  </si>
  <si>
    <t>ORD008906</t>
  </si>
  <si>
    <t>ORD007116</t>
  </si>
  <si>
    <t>ORD000988</t>
  </si>
  <si>
    <t>ORD009451</t>
  </si>
  <si>
    <t>ORD008509</t>
  </si>
  <si>
    <t>ORD002434</t>
  </si>
  <si>
    <t>ORD005116</t>
  </si>
  <si>
    <t>ORD009423</t>
  </si>
  <si>
    <t>ORD011313</t>
  </si>
  <si>
    <t>ORD004664</t>
  </si>
  <si>
    <t>ORD002872</t>
  </si>
  <si>
    <t>ORD010674</t>
  </si>
  <si>
    <t>ORD008518</t>
  </si>
  <si>
    <t>ORD010235</t>
  </si>
  <si>
    <t>ORD006346</t>
  </si>
  <si>
    <t>ORD006517</t>
  </si>
  <si>
    <t>ORD006251</t>
  </si>
  <si>
    <t>ORD007092</t>
  </si>
  <si>
    <t>ORD011561</t>
  </si>
  <si>
    <t>ORD008899</t>
  </si>
  <si>
    <t>ORD009853</t>
  </si>
  <si>
    <t>ORD005813</t>
  </si>
  <si>
    <t>ORD009692</t>
  </si>
  <si>
    <t>ORD010404</t>
  </si>
  <si>
    <t>ORD005346</t>
  </si>
  <si>
    <t>ORD000674</t>
  </si>
  <si>
    <t>ORD009800</t>
  </si>
  <si>
    <t>ORD011820</t>
  </si>
  <si>
    <t>ORD005140</t>
  </si>
  <si>
    <t>ORD002185</t>
  </si>
  <si>
    <t>ORD001444</t>
  </si>
  <si>
    <t>ORD010501</t>
  </si>
  <si>
    <t>ORD004436</t>
  </si>
  <si>
    <t>ORD000008</t>
  </si>
  <si>
    <t>ORD002700</t>
  </si>
  <si>
    <t>ORD011556</t>
  </si>
  <si>
    <t>ORD008180</t>
  </si>
  <si>
    <t>ORD001684</t>
  </si>
  <si>
    <t>ORD010715</t>
  </si>
  <si>
    <t>ORD007134</t>
  </si>
  <si>
    <t>ORD003169</t>
  </si>
  <si>
    <t>ORD007344</t>
  </si>
  <si>
    <t>ORD009024</t>
  </si>
  <si>
    <t>ORD004474</t>
  </si>
  <si>
    <t>ORD010340</t>
  </si>
  <si>
    <t>ORD006396</t>
  </si>
  <si>
    <t>ORD011082</t>
  </si>
  <si>
    <t>ORD010035</t>
  </si>
  <si>
    <t>ORD002675</t>
  </si>
  <si>
    <t>ORD003340</t>
  </si>
  <si>
    <t>ORD001097</t>
  </si>
  <si>
    <t>ORD004988</t>
  </si>
  <si>
    <t>ORD010927</t>
  </si>
  <si>
    <t>ORD010547</t>
  </si>
  <si>
    <t>ORD002831</t>
  </si>
  <si>
    <t>ORD004406</t>
  </si>
  <si>
    <t>ORD007195</t>
  </si>
  <si>
    <t>ORD004905</t>
  </si>
  <si>
    <t>ORD011322</t>
  </si>
  <si>
    <t>ORD000466</t>
  </si>
  <si>
    <t>ORD011105</t>
  </si>
  <si>
    <t>ORD001895</t>
  </si>
  <si>
    <t>ORD007295</t>
  </si>
  <si>
    <t>ORD000303</t>
  </si>
  <si>
    <t>ORD009368</t>
  </si>
  <si>
    <t>CUST0204</t>
  </si>
  <si>
    <t>Madhavi Dutt</t>
  </si>
  <si>
    <t>ORD011888</t>
  </si>
  <si>
    <t>ORD001634</t>
  </si>
  <si>
    <t>ORD002725</t>
  </si>
  <si>
    <t>ORD001583</t>
  </si>
  <si>
    <t>ORD002517</t>
  </si>
  <si>
    <t>ORD002634</t>
  </si>
  <si>
    <t>ORD005211</t>
  </si>
  <si>
    <t>ORD007505</t>
  </si>
  <si>
    <t>ORD000346</t>
  </si>
  <si>
    <t>ORD009187</t>
  </si>
  <si>
    <t>ORD004059</t>
  </si>
  <si>
    <t>ORD008251</t>
  </si>
  <si>
    <t>ORD008080</t>
  </si>
  <si>
    <t>ORD006806</t>
  </si>
  <si>
    <t>ORD009713</t>
  </si>
  <si>
    <t>ORD009480</t>
  </si>
  <si>
    <t>ORD005281</t>
  </si>
  <si>
    <t>ORD011984</t>
  </si>
  <si>
    <t>ORD001812</t>
  </si>
  <si>
    <t>ORD000637</t>
  </si>
  <si>
    <t>ORD005534</t>
  </si>
  <si>
    <t>ORD003633</t>
  </si>
  <si>
    <t>ORD004510</t>
  </si>
  <si>
    <t>ORD008830</t>
  </si>
  <si>
    <t>ORD009585</t>
  </si>
  <si>
    <t>ORD006972</t>
  </si>
  <si>
    <t>ORD011342</t>
  </si>
  <si>
    <t>ORD001133</t>
  </si>
  <si>
    <t>ORD008327</t>
  </si>
  <si>
    <t>ORD011339</t>
  </si>
  <si>
    <t>ORD001835</t>
  </si>
  <si>
    <t>ORD010201</t>
  </si>
  <si>
    <t>ORD010986</t>
  </si>
  <si>
    <t>ORD004683</t>
  </si>
  <si>
    <t>ORD011152</t>
  </si>
  <si>
    <t>ORD010364</t>
  </si>
  <si>
    <t>ORD000103</t>
  </si>
  <si>
    <t>ORD007326</t>
  </si>
  <si>
    <t>ORD003962</t>
  </si>
  <si>
    <t>ORD009057</t>
  </si>
  <si>
    <t>ORD005347</t>
  </si>
  <si>
    <t>ORD009974</t>
  </si>
  <si>
    <t>ORD009998</t>
  </si>
  <si>
    <t>CUST0415</t>
  </si>
  <si>
    <t>Ekanta Samra</t>
  </si>
  <si>
    <t>ORD000712</t>
  </si>
  <si>
    <t>ORD004194</t>
  </si>
  <si>
    <t>ORD002947</t>
  </si>
  <si>
    <t>ORD008857</t>
  </si>
  <si>
    <t>ORD009509</t>
  </si>
  <si>
    <t>ORD005333</t>
  </si>
  <si>
    <t>ORD010705</t>
  </si>
  <si>
    <t>ORD004102</t>
  </si>
  <si>
    <t>ORD007878</t>
  </si>
  <si>
    <t>ORD005554</t>
  </si>
  <si>
    <t>ORD010846</t>
  </si>
  <si>
    <t>ORD004977</t>
  </si>
  <si>
    <t>ORD006597</t>
  </si>
  <si>
    <t>ORD005182</t>
  </si>
  <si>
    <t>ORD003014</t>
  </si>
  <si>
    <t>ORD001177</t>
  </si>
  <si>
    <t>ORD000972</t>
  </si>
  <si>
    <t>ORD000004</t>
  </si>
  <si>
    <t>ORD011670</t>
  </si>
  <si>
    <t>ORD003447</t>
  </si>
  <si>
    <t>ORD009951</t>
  </si>
  <si>
    <t>ORD000259</t>
  </si>
  <si>
    <t>ORD003489</t>
  </si>
  <si>
    <t>ORD004983</t>
  </si>
  <si>
    <t>ORD011617</t>
  </si>
  <si>
    <t>ORD010904</t>
  </si>
  <si>
    <t>ORD007540</t>
  </si>
  <si>
    <t>ORD011297</t>
  </si>
  <si>
    <t>ORD009647</t>
  </si>
  <si>
    <t>ORD010170</t>
  </si>
  <si>
    <t>ORD011983</t>
  </si>
  <si>
    <t>ORD010469</t>
  </si>
  <si>
    <t>ORD007050</t>
  </si>
  <si>
    <t>ORD009501</t>
  </si>
  <si>
    <t>ORD000068</t>
  </si>
  <si>
    <t>ORD011480</t>
  </si>
  <si>
    <t>ORD004395</t>
  </si>
  <si>
    <t>ORD007187</t>
  </si>
  <si>
    <t>ORD004472</t>
  </si>
  <si>
    <t>ORD002812</t>
  </si>
  <si>
    <t>ORD006569</t>
  </si>
  <si>
    <t>ORD006323</t>
  </si>
  <si>
    <t>ORD005071</t>
  </si>
  <si>
    <t>ORD010085</t>
  </si>
  <si>
    <t>ORD007325</t>
  </si>
  <si>
    <t>ORD001046</t>
  </si>
  <si>
    <t>ORD007626</t>
  </si>
  <si>
    <t>ORD010979</t>
  </si>
  <si>
    <t>ORD009648</t>
  </si>
  <si>
    <t>ORD009948</t>
  </si>
  <si>
    <t>ORD007829</t>
  </si>
  <si>
    <t>ORD004178</t>
  </si>
  <si>
    <t>ORD007981</t>
  </si>
  <si>
    <t>ORD004987</t>
  </si>
  <si>
    <t>ORD004376</t>
  </si>
  <si>
    <t>ORD004786</t>
  </si>
  <si>
    <t>ORD009115</t>
  </si>
  <si>
    <t>ORD008008</t>
  </si>
  <si>
    <t>ORD000300</t>
  </si>
  <si>
    <t>ORD005544</t>
  </si>
  <si>
    <t>ORD004916</t>
  </si>
  <si>
    <t>ORD000070</t>
  </si>
  <si>
    <t>ORD006343</t>
  </si>
  <si>
    <t>ORD006584</t>
  </si>
  <si>
    <t>ORD007137</t>
  </si>
  <si>
    <t>ORD009303</t>
  </si>
  <si>
    <t>ORD011539</t>
  </si>
  <si>
    <t>ORD004242</t>
  </si>
  <si>
    <t>ORD010680</t>
  </si>
  <si>
    <t>ORD011156</t>
  </si>
  <si>
    <t>ORD003753</t>
  </si>
  <si>
    <t>ORD010206</t>
  </si>
  <si>
    <t>ORD007786</t>
  </si>
  <si>
    <t>ORD001210</t>
  </si>
  <si>
    <t>ORD007248</t>
  </si>
  <si>
    <t>ORD011280</t>
  </si>
  <si>
    <t>ORD008632</t>
  </si>
  <si>
    <t>ORD010535</t>
  </si>
  <si>
    <t>ORD002483</t>
  </si>
  <si>
    <t>ORD001004</t>
  </si>
  <si>
    <t>ORD003306</t>
  </si>
  <si>
    <t>ORD005948</t>
  </si>
  <si>
    <t>ORD003543</t>
  </si>
  <si>
    <t>ORD011565</t>
  </si>
  <si>
    <t>ORD004530</t>
  </si>
  <si>
    <t>ORD004205</t>
  </si>
  <si>
    <t>ORD000106</t>
  </si>
  <si>
    <t>ORD007839</t>
  </si>
  <si>
    <t>ORD005419</t>
  </si>
  <si>
    <t>ORD001331</t>
  </si>
  <si>
    <t>ORD006203</t>
  </si>
  <si>
    <t>ORD009702</t>
  </si>
  <si>
    <t>ORD003347</t>
  </si>
  <si>
    <t>ORD001116</t>
  </si>
  <si>
    <t>ORD009681</t>
  </si>
  <si>
    <t>ORD004429</t>
  </si>
  <si>
    <t>ORD009111</t>
  </si>
  <si>
    <t>ORD006638</t>
  </si>
  <si>
    <t>ORD006687</t>
  </si>
  <si>
    <t>ORD002321</t>
  </si>
  <si>
    <t>ORD010413</t>
  </si>
  <si>
    <t>ORD003358</t>
  </si>
  <si>
    <t>ORD000355</t>
  </si>
  <si>
    <t>ORD009409</t>
  </si>
  <si>
    <t>ORD000510</t>
  </si>
  <si>
    <t>ORD011320</t>
  </si>
  <si>
    <t>ORD001596</t>
  </si>
  <si>
    <t>ORD003740</t>
  </si>
  <si>
    <t>ORD004893</t>
  </si>
  <si>
    <t>ORD009542</t>
  </si>
  <si>
    <t>ORD000843</t>
  </si>
  <si>
    <t>ORD007566</t>
  </si>
  <si>
    <t>ORD004680</t>
  </si>
  <si>
    <t>ORD000964</t>
  </si>
  <si>
    <t>ORD010548</t>
  </si>
  <si>
    <t>ORD007804</t>
  </si>
  <si>
    <t>ORD009744</t>
  </si>
  <si>
    <t>ORD000370</t>
  </si>
  <si>
    <t>ORD006516</t>
  </si>
  <si>
    <t>ORD008580</t>
  </si>
  <si>
    <t>ORD010509</t>
  </si>
  <si>
    <t>ORD007862</t>
  </si>
  <si>
    <t>ORD004979</t>
  </si>
  <si>
    <t>ORD006548</t>
  </si>
  <si>
    <t>ORD000289</t>
  </si>
  <si>
    <t>ORD011268</t>
  </si>
  <si>
    <t>ORD006306</t>
  </si>
  <si>
    <t>ORD007193</t>
  </si>
  <si>
    <t>ORD000323</t>
  </si>
  <si>
    <t>ORD006258</t>
  </si>
  <si>
    <t>ORD011599</t>
  </si>
  <si>
    <t>ORD006938</t>
  </si>
  <si>
    <t>ORD000749</t>
  </si>
  <si>
    <t>ORD005019</t>
  </si>
  <si>
    <t>ORD008836</t>
  </si>
  <si>
    <t>ORD011304</t>
  </si>
  <si>
    <t>ORD004770</t>
  </si>
  <si>
    <t>ORD011933</t>
  </si>
  <si>
    <t>ORD009679</t>
  </si>
  <si>
    <t>ORD006916</t>
  </si>
  <si>
    <t>ORD008047</t>
  </si>
  <si>
    <t>ORD005078</t>
  </si>
  <si>
    <t>ORD008216</t>
  </si>
  <si>
    <t>ORD006641</t>
  </si>
  <si>
    <t>ORD008851</t>
  </si>
  <si>
    <t>ORD005461</t>
  </si>
  <si>
    <t>ORD011634</t>
  </si>
  <si>
    <t>ORD005324</t>
  </si>
  <si>
    <t>ORD000886</t>
  </si>
  <si>
    <t>ORD011099</t>
  </si>
  <si>
    <t>ORD008336</t>
  </si>
  <si>
    <t>ORD005623</t>
  </si>
  <si>
    <t>ORD007318</t>
  </si>
  <si>
    <t>ORD007429</t>
  </si>
  <si>
    <t>ORD010597</t>
  </si>
  <si>
    <t>ORD006471</t>
  </si>
  <si>
    <t>ORD002873</t>
  </si>
  <si>
    <t>ORD000559</t>
  </si>
  <si>
    <t>ORD002231</t>
  </si>
  <si>
    <t>ORD004617</t>
  </si>
  <si>
    <t>ORD006556</t>
  </si>
  <si>
    <t>ORD003880</t>
  </si>
  <si>
    <t>ORD006919</t>
  </si>
  <si>
    <t>ORD009719</t>
  </si>
  <si>
    <t>ORD003068</t>
  </si>
  <si>
    <t>ORD004967</t>
  </si>
  <si>
    <t>ORD003460</t>
  </si>
  <si>
    <t>ORD000731</t>
  </si>
  <si>
    <t>ORD007394</t>
  </si>
  <si>
    <t>ORD011780</t>
  </si>
  <si>
    <t>ORD004769</t>
  </si>
  <si>
    <t>ORD001892</t>
  </si>
  <si>
    <t>ORD000861</t>
  </si>
  <si>
    <t>ORD003955</t>
  </si>
  <si>
    <t>ORD008463</t>
  </si>
  <si>
    <t>ORD001995</t>
  </si>
  <si>
    <t>ORD001072</t>
  </si>
  <si>
    <t>ORD009635</t>
  </si>
  <si>
    <t>ORD009601</t>
  </si>
  <si>
    <t>ORD005925</t>
  </si>
  <si>
    <t>ORD005100</t>
  </si>
  <si>
    <t>ORD005130</t>
  </si>
  <si>
    <t>ORD008236</t>
  </si>
  <si>
    <t>ORD001967</t>
  </si>
  <si>
    <t>ORD002148</t>
  </si>
  <si>
    <t>ORD011238</t>
  </si>
  <si>
    <t>ORD009173</t>
  </si>
  <si>
    <t>ORD008038</t>
  </si>
  <si>
    <t>ORD002719</t>
  </si>
  <si>
    <t>ORD011005</t>
  </si>
  <si>
    <t>ORD006696</t>
  </si>
  <si>
    <t>ORD006188</t>
  </si>
  <si>
    <t>ORD008722</t>
  </si>
  <si>
    <t>ORD001295</t>
  </si>
  <si>
    <t>ORD003355</t>
  </si>
  <si>
    <t>ORD005722</t>
  </si>
  <si>
    <t>ORD002987</t>
  </si>
  <si>
    <t>ORD009495</t>
  </si>
  <si>
    <t>ORD007648</t>
  </si>
  <si>
    <t>ORD002405</t>
  </si>
  <si>
    <t>ORD004689</t>
  </si>
  <si>
    <t>ORD011203</t>
  </si>
  <si>
    <t>ORD001261</t>
  </si>
  <si>
    <t>ORD004951</t>
  </si>
  <si>
    <t>ORD008655</t>
  </si>
  <si>
    <t>ORD004233</t>
  </si>
  <si>
    <t>ORD001500</t>
  </si>
  <si>
    <t>ORD002835</t>
  </si>
  <si>
    <t>ORD009227</t>
  </si>
  <si>
    <t>ORD006804</t>
  </si>
  <si>
    <t>ORD005787</t>
  </si>
  <si>
    <t>ORD004852</t>
  </si>
  <si>
    <t>ORD011262</t>
  </si>
  <si>
    <t>ORD011863</t>
  </si>
  <si>
    <t>ORD002906</t>
  </si>
  <si>
    <t>ORD009474</t>
  </si>
  <si>
    <t>ORD003907</t>
  </si>
  <si>
    <t>ORD005853</t>
  </si>
  <si>
    <t>ORD001292</t>
  </si>
  <si>
    <t>ORD009103</t>
  </si>
  <si>
    <t>ORD009191</t>
  </si>
  <si>
    <t>ORD000629</t>
  </si>
  <si>
    <t>ORD000551</t>
  </si>
  <si>
    <t>ORD003041</t>
  </si>
  <si>
    <t>ORD006222</t>
  </si>
  <si>
    <t>ORD006164</t>
  </si>
  <si>
    <t>ORD010438</t>
  </si>
  <si>
    <t>ORD007372</t>
  </si>
  <si>
    <t>ORD004873</t>
  </si>
  <si>
    <t>ORD002452</t>
  </si>
  <si>
    <t>ORD001303</t>
  </si>
  <si>
    <t>ORD004328</t>
  </si>
  <si>
    <t>ORD009400</t>
  </si>
  <si>
    <t>ORD002060</t>
  </si>
  <si>
    <t>ORD004426</t>
  </si>
  <si>
    <t>ORD008525</t>
  </si>
  <si>
    <t>ORD002929</t>
  </si>
  <si>
    <t>ORD000784</t>
  </si>
  <si>
    <t>ORD007780</t>
  </si>
  <si>
    <t>ORD011945</t>
  </si>
  <si>
    <t>ORD004117</t>
  </si>
  <si>
    <t>ORD007010</t>
  </si>
  <si>
    <t>ORD009760</t>
  </si>
  <si>
    <t>ORD002372</t>
  </si>
  <si>
    <t>ORD008960</t>
  </si>
  <si>
    <t>ORD009049</t>
  </si>
  <si>
    <t>ORD005170</t>
  </si>
  <si>
    <t>ORD011190</t>
  </si>
  <si>
    <t>ORD008224</t>
  </si>
  <si>
    <t>ORD006463</t>
  </si>
  <si>
    <t>ORD003940</t>
  </si>
  <si>
    <t>ORD005562</t>
  </si>
  <si>
    <t>ORD011235</t>
  </si>
  <si>
    <t>ORD007567</t>
  </si>
  <si>
    <t>ORD003629</t>
  </si>
  <si>
    <t>ORD009733</t>
  </si>
  <si>
    <t>ORD007671</t>
  </si>
  <si>
    <t>ORD004685</t>
  </si>
  <si>
    <t>ORD009175</t>
  </si>
  <si>
    <t>ORD005368</t>
  </si>
  <si>
    <t>ORD001400</t>
  </si>
  <si>
    <t>ORD009631</t>
  </si>
  <si>
    <t>ORD000908</t>
  </si>
  <si>
    <t>ORD006526</t>
  </si>
  <si>
    <t>ORD000779</t>
  </si>
  <si>
    <t>ORD007510</t>
  </si>
  <si>
    <t>ORD007675</t>
  </si>
  <si>
    <t>ORD002126</t>
  </si>
  <si>
    <t>ORD001705</t>
  </si>
  <si>
    <t>ORD000029</t>
  </si>
  <si>
    <t>ORD004298</t>
  </si>
  <si>
    <t>ORD002378</t>
  </si>
  <si>
    <t>ORD010475</t>
  </si>
  <si>
    <t>ORD009639</t>
  </si>
  <si>
    <t>ORD008754</t>
  </si>
  <si>
    <t>ORD001367</t>
  </si>
  <si>
    <t>ORD001517</t>
  </si>
  <si>
    <t>ORD007925</t>
  </si>
  <si>
    <t>ORD010804</t>
  </si>
  <si>
    <t>ORD002647</t>
  </si>
  <si>
    <t>ORD001091</t>
  </si>
  <si>
    <t>ORD004446</t>
  </si>
  <si>
    <t>ORD008182</t>
  </si>
  <si>
    <t>ORD005516</t>
  </si>
  <si>
    <t>ORD006985</t>
  </si>
  <si>
    <t>ORD009384</t>
  </si>
  <si>
    <t>ORD009592</t>
  </si>
  <si>
    <t>ORD010701</t>
  </si>
  <si>
    <t>ORD002653</t>
  </si>
  <si>
    <t>ORD008343</t>
  </si>
  <si>
    <t>ORD009680</t>
  </si>
  <si>
    <t>ORD003483</t>
  </si>
  <si>
    <t>ORD006143</t>
  </si>
  <si>
    <t>ORD005861</t>
  </si>
  <si>
    <t>ORD004778</t>
  </si>
  <si>
    <t>ORD010574</t>
  </si>
  <si>
    <t>ORD010073</t>
  </si>
  <si>
    <t>ORD009456</t>
  </si>
  <si>
    <t>ORD011646</t>
  </si>
  <si>
    <t>ORD010482</t>
  </si>
  <si>
    <t>ORD000768</t>
  </si>
  <si>
    <t>ORD005941</t>
  </si>
  <si>
    <t>ORD008666</t>
  </si>
  <si>
    <t>ORD007617</t>
  </si>
  <si>
    <t>ORD002655</t>
  </si>
  <si>
    <t>ORD002841</t>
  </si>
  <si>
    <t>ORD006489</t>
  </si>
  <si>
    <t>ORD008497</t>
  </si>
  <si>
    <t>ORD006023</t>
  </si>
  <si>
    <t>ORD007407</t>
  </si>
  <si>
    <t>ORD011509</t>
  </si>
  <si>
    <t>ORD007719</t>
  </si>
  <si>
    <t>ORD000116</t>
  </si>
  <si>
    <t>ORD000928</t>
  </si>
  <si>
    <t>ORD004702</t>
  </si>
  <si>
    <t>ORD007111</t>
  </si>
  <si>
    <t>ORD006844</t>
  </si>
  <si>
    <t>ORD001427</t>
  </si>
  <si>
    <t>ORD001562</t>
  </si>
  <si>
    <t>ORD005409</t>
  </si>
  <si>
    <t>ORD011645</t>
  </si>
  <si>
    <t>ORD005473</t>
  </si>
  <si>
    <t>ORD003314</t>
  </si>
  <si>
    <t>ORD003731</t>
  </si>
  <si>
    <t>ORD010933</t>
  </si>
  <si>
    <t>ORD009527</t>
  </si>
  <si>
    <t>ORD006478</t>
  </si>
  <si>
    <t>ORD004410</t>
  </si>
  <si>
    <t>ORD011925</t>
  </si>
  <si>
    <t>ORD001281</t>
  </si>
  <si>
    <t>ORD003202</t>
  </si>
  <si>
    <t>ORD005897</t>
  </si>
  <si>
    <t>ORD000599</t>
  </si>
  <si>
    <t>ORD000620</t>
  </si>
  <si>
    <t>ORD001228</t>
  </si>
  <si>
    <t>ORD002633</t>
  </si>
  <si>
    <t>ORD008829</t>
  </si>
  <si>
    <t>ORD003539</t>
  </si>
  <si>
    <t>ORD008297</t>
  </si>
  <si>
    <t>ORD003092</t>
  </si>
  <si>
    <t>ORD005664</t>
  </si>
  <si>
    <t>ORD002782</t>
  </si>
  <si>
    <t>ORD003422</t>
  </si>
  <si>
    <t>ORD001501</t>
  </si>
  <si>
    <t>ORD005610</t>
  </si>
  <si>
    <t>ORD000230</t>
  </si>
  <si>
    <t>ORD003114</t>
  </si>
  <si>
    <t>ORD001473</t>
  </si>
  <si>
    <t>CUST0483</t>
  </si>
  <si>
    <t>Deepa Tara</t>
  </si>
  <si>
    <t>ORD000524</t>
  </si>
  <si>
    <t>ORD010594</t>
  </si>
  <si>
    <t>ORD007348</t>
  </si>
  <si>
    <t>ORD005595</t>
  </si>
  <si>
    <t>ORD010476</t>
  </si>
  <si>
    <t>ORD003510</t>
  </si>
  <si>
    <t>ORD003320</t>
  </si>
  <si>
    <t>ORD006837</t>
  </si>
  <si>
    <t>ORD005692</t>
  </si>
  <si>
    <t>ORD001324</t>
  </si>
  <si>
    <t>ORD000528</t>
  </si>
  <si>
    <t>ORD004464</t>
  </si>
  <si>
    <t>ORD011722</t>
  </si>
  <si>
    <t>ORD000143</t>
  </si>
  <si>
    <t>ORD011154</t>
  </si>
  <si>
    <t>ORD001349</t>
  </si>
  <si>
    <t>ORD011680</t>
  </si>
  <si>
    <t>ORD008637</t>
  </si>
  <si>
    <t>ORD000641</t>
  </si>
  <si>
    <t>ORD001031</t>
  </si>
  <si>
    <t>ORD000352</t>
  </si>
  <si>
    <t>ORD002316</t>
  </si>
  <si>
    <t>ORD008714</t>
  </si>
  <si>
    <t>ORD001883</t>
  </si>
  <si>
    <t>ORD006918</t>
  </si>
  <si>
    <t>ORD008315</t>
  </si>
  <si>
    <t>ORD001771</t>
  </si>
  <si>
    <t>ORD009995</t>
  </si>
  <si>
    <t>ORD006202</t>
  </si>
  <si>
    <t>ORD010173</t>
  </si>
  <si>
    <t>ORD009406</t>
  </si>
  <si>
    <t>ORD005127</t>
  </si>
  <si>
    <t>ORD004776</t>
  </si>
  <si>
    <t>ORD010934</t>
  </si>
  <si>
    <t>ORD002565</t>
  </si>
  <si>
    <t>ORD002698</t>
  </si>
  <si>
    <t>ORD008963</t>
  </si>
  <si>
    <t>ORD002925</t>
  </si>
  <si>
    <t>ORD000948</t>
  </si>
  <si>
    <t>ORD006338</t>
  </si>
  <si>
    <t>ORD011846</t>
  </si>
  <si>
    <t>ORD003282</t>
  </si>
  <si>
    <t>ORD009443</t>
  </si>
  <si>
    <t>ORD002445</t>
  </si>
  <si>
    <t>ORD009676</t>
  </si>
  <si>
    <t>ORD001994</t>
  </si>
  <si>
    <t>ORD005949</t>
  </si>
  <si>
    <t>ORD007478</t>
  </si>
  <si>
    <t>ORD010082</t>
  </si>
  <si>
    <t>ORD001950</t>
  </si>
  <si>
    <t>ORD010403</t>
  </si>
  <si>
    <t>ORD011045</t>
  </si>
  <si>
    <t>ORD006769</t>
  </si>
  <si>
    <t>ORD002837</t>
  </si>
  <si>
    <t>ORD008671</t>
  </si>
  <si>
    <t>ORD005850</t>
  </si>
  <si>
    <t>ORD007377</t>
  </si>
  <si>
    <t>ORD000813</t>
  </si>
  <si>
    <t>ORD003128</t>
  </si>
  <si>
    <t>ORD007259</t>
  </si>
  <si>
    <t>ORD010564</t>
  </si>
  <si>
    <t>ORD003062</t>
  </si>
  <si>
    <t>ORD011380</t>
  </si>
  <si>
    <t>ORD010799</t>
  </si>
  <si>
    <t>ORD007768</t>
  </si>
  <si>
    <t>ORD006746</t>
  </si>
  <si>
    <t>ORD005009</t>
  </si>
  <si>
    <t>ORD002936</t>
  </si>
  <si>
    <t>ORD009837</t>
  </si>
  <si>
    <t>ORD005294</t>
  </si>
  <si>
    <t>ORD003941</t>
  </si>
  <si>
    <t>ORD004575</t>
  </si>
  <si>
    <t>ORD005305</t>
  </si>
  <si>
    <t>ORD005672</t>
  </si>
  <si>
    <t>ORD011522</t>
  </si>
  <si>
    <t>ORD007669</t>
  </si>
  <si>
    <t>ORD001176</t>
  </si>
  <si>
    <t>ORD004550</t>
  </si>
  <si>
    <t>ORD004101</t>
  </si>
  <si>
    <t>ORD003826</t>
  </si>
  <si>
    <t>ORD008316</t>
  </si>
  <si>
    <t>ORD000309</t>
  </si>
  <si>
    <t>ORD001620</t>
  </si>
  <si>
    <t>ORD009619</t>
  </si>
  <si>
    <t>ORD005805</t>
  </si>
  <si>
    <t>ORD003129</t>
  </si>
  <si>
    <t>ORD009159</t>
  </si>
  <si>
    <t>ORD011329</t>
  </si>
  <si>
    <t>ORD005602</t>
  </si>
  <si>
    <t>ORD010808</t>
  </si>
  <si>
    <t>ORD011094</t>
  </si>
  <si>
    <t>ORD004108</t>
  </si>
  <si>
    <t>ORD002456</t>
  </si>
  <si>
    <t>ORD006708</t>
  </si>
  <si>
    <t>ORD009786</t>
  </si>
  <si>
    <t>ORD000091</t>
  </si>
  <si>
    <t>ORD010484</t>
  </si>
  <si>
    <t>ORD008033</t>
  </si>
  <si>
    <t>ORD010460</t>
  </si>
  <si>
    <t>ORD006534</t>
  </si>
  <si>
    <t>ORD001993</t>
  </si>
  <si>
    <t>ORD008762</t>
  </si>
  <si>
    <t>ORD010779</t>
  </si>
  <si>
    <t>ORD002604</t>
  </si>
  <si>
    <t>ORD011390</t>
  </si>
  <si>
    <t>ORD010764</t>
  </si>
  <si>
    <t>ORD005371</t>
  </si>
  <si>
    <t>ORD003058</t>
  </si>
  <si>
    <t>ORD007611</t>
  </si>
  <si>
    <t>ORD003031</t>
  </si>
  <si>
    <t>ORD001347</t>
  </si>
  <si>
    <t>ORD000024</t>
  </si>
  <si>
    <t>ORD004391</t>
  </si>
  <si>
    <t>ORD010652</t>
  </si>
  <si>
    <t>ORD006008</t>
  </si>
  <si>
    <t>ORD004006</t>
  </si>
  <si>
    <t>ORD007629</t>
  </si>
  <si>
    <t>ORD004176</t>
  </si>
  <si>
    <t>ORD002314</t>
  </si>
  <si>
    <t>ORD005167</t>
  </si>
  <si>
    <t>ORD001865</t>
  </si>
  <si>
    <t>ORD008744</t>
  </si>
  <si>
    <t>ORD007053</t>
  </si>
  <si>
    <t>ORD006759</t>
  </si>
  <si>
    <t>ORD004739</t>
  </si>
  <si>
    <t>ORD011714</t>
  </si>
  <si>
    <t>ORD003207</t>
  </si>
  <si>
    <t>ORD002274</t>
  </si>
  <si>
    <t>ORD006515</t>
  </si>
  <si>
    <t>ORD004389</t>
  </si>
  <si>
    <t>ORD001758</t>
  </si>
  <si>
    <t>ORD006168</t>
  </si>
  <si>
    <t>ORD003519</t>
  </si>
  <si>
    <t>ORD005695</t>
  </si>
  <si>
    <t>ORD009484</t>
  </si>
  <si>
    <t>ORD009757</t>
  </si>
  <si>
    <t>ORD010180</t>
  </si>
  <si>
    <t>ORD004287</t>
  </si>
  <si>
    <t>ORD003600</t>
  </si>
  <si>
    <t>ORD004991</t>
  </si>
  <si>
    <t>ORD010865</t>
  </si>
  <si>
    <t>ORD006747</t>
  </si>
  <si>
    <t>ORD005918</t>
  </si>
  <si>
    <t>ORD010935</t>
  </si>
  <si>
    <t>ORD005765</t>
  </si>
  <si>
    <t>ORD007281</t>
  </si>
  <si>
    <t>ORD009535</t>
  </si>
  <si>
    <t>ORD010731</t>
  </si>
  <si>
    <t>ORD008296</t>
  </si>
  <si>
    <t>ORD004981</t>
  </si>
  <si>
    <t>ORD009718</t>
  </si>
  <si>
    <t>ORD009490</t>
  </si>
  <si>
    <t>ORD006130</t>
  </si>
  <si>
    <t>ORD008059</t>
  </si>
  <si>
    <t>ORD004879</t>
  </si>
  <si>
    <t>ORD008301</t>
  </si>
  <si>
    <t>ORD011457</t>
  </si>
  <si>
    <t>ORD006345</t>
  </si>
  <si>
    <t>ORD004350</t>
  </si>
  <si>
    <t>ORD001654</t>
  </si>
  <si>
    <t>ORD011151</t>
  </si>
  <si>
    <t>ORD010662</t>
  </si>
  <si>
    <t>ORD003055</t>
  </si>
  <si>
    <t>ORD004345</t>
  </si>
  <si>
    <t>ORD002798</t>
  </si>
  <si>
    <t>ORD002045</t>
  </si>
  <si>
    <t>ORD006016</t>
  </si>
  <si>
    <t>ORD010380</t>
  </si>
  <si>
    <t>ORD011891</t>
  </si>
  <si>
    <t>ORD010703</t>
  </si>
  <si>
    <t>ORD003516</t>
  </si>
  <si>
    <t>ORD006525</t>
  </si>
  <si>
    <t>ORD009389</t>
  </si>
  <si>
    <t>ORD002656</t>
  </si>
  <si>
    <t>ORD000944</t>
  </si>
  <si>
    <t>ORD001277</t>
  </si>
  <si>
    <t>ORD008169</t>
  </si>
  <si>
    <t>ORD003812</t>
  </si>
  <si>
    <t>ORD003692</t>
  </si>
  <si>
    <t>ORD009700</t>
  </si>
  <si>
    <t>ORD007110</t>
  </si>
  <si>
    <t>ORD011199</t>
  </si>
  <si>
    <t>ORD009863</t>
  </si>
  <si>
    <t>ORD000411</t>
  </si>
  <si>
    <t>ORD005919</t>
  </si>
  <si>
    <t>ORD001764</t>
  </si>
  <si>
    <t>ORD007639</t>
  </si>
  <si>
    <t>ORD004349</t>
  </si>
  <si>
    <t>ORD006642</t>
  </si>
  <si>
    <t>ORD003343</t>
  </si>
  <si>
    <t>ORD003908</t>
  </si>
  <si>
    <t>ORD002856</t>
  </si>
  <si>
    <t>ORD010406</t>
  </si>
  <si>
    <t>ORD005946</t>
  </si>
  <si>
    <t>ORD004186</t>
  </si>
  <si>
    <t>ORD003431</t>
  </si>
  <si>
    <t>ORD004213</t>
  </si>
  <si>
    <t>ORD000844</t>
  </si>
  <si>
    <t>ORD005596</t>
  </si>
  <si>
    <t>ORD001570</t>
  </si>
  <si>
    <t>ORD004139</t>
  </si>
  <si>
    <t>ORD007828</t>
  </si>
  <si>
    <t>ORD008759</t>
  </si>
  <si>
    <t>ORD002783</t>
  </si>
  <si>
    <t>ORD005952</t>
  </si>
  <si>
    <t>ORD008135</t>
  </si>
  <si>
    <t>ORD003208</t>
  </si>
  <si>
    <t>ORD005293</t>
  </si>
  <si>
    <t>ORD003793</t>
  </si>
  <si>
    <t>ORD006275</t>
  </si>
  <si>
    <t>ORD001730</t>
  </si>
  <si>
    <t>ORD010718</t>
  </si>
  <si>
    <t>ORD009222</t>
  </si>
  <si>
    <t>ORD005155</t>
  </si>
  <si>
    <t>ORD003080</t>
  </si>
  <si>
    <t>ORD003459</t>
  </si>
  <si>
    <t>ORD001743</t>
  </si>
  <si>
    <t>ORD010016</t>
  </si>
  <si>
    <t>ORD008485</t>
  </si>
  <si>
    <t>ORD009288</t>
  </si>
  <si>
    <t>ORD008200</t>
  </si>
  <si>
    <t>ORD000280</t>
  </si>
  <si>
    <t>ORD002047</t>
  </si>
  <si>
    <t>ORD004923</t>
  </si>
  <si>
    <t>ORD001454</t>
  </si>
  <si>
    <t>ORD000923</t>
  </si>
  <si>
    <t>ORD011249</t>
  </si>
  <si>
    <t>ORD002849</t>
  </si>
  <si>
    <t>ORD003366</t>
  </si>
  <si>
    <t>ORD011885</t>
  </si>
  <si>
    <t>ORD005736</t>
  </si>
  <si>
    <t>ORD002721</t>
  </si>
  <si>
    <t>ORD005839</t>
  </si>
  <si>
    <t>ORD010386</t>
  </si>
  <si>
    <t>ORD003814</t>
  </si>
  <si>
    <t>ORD006082</t>
  </si>
  <si>
    <t>ORD003738</t>
  </si>
  <si>
    <t>ORD002421</t>
  </si>
  <si>
    <t>ORD001920</t>
  </si>
  <si>
    <t>ORD002052</t>
  </si>
  <si>
    <t>ORD003888</t>
  </si>
  <si>
    <t>ORD005055</t>
  </si>
  <si>
    <t>ORD010892</t>
  </si>
  <si>
    <t>ORD010713</t>
  </si>
  <si>
    <t>ORD002911</t>
  </si>
  <si>
    <t>ORD003635</t>
  </si>
  <si>
    <t>ORD002579</t>
  </si>
  <si>
    <t>ORD004456</t>
  </si>
  <si>
    <t>ORD003884</t>
  </si>
  <si>
    <t>ORD005942</t>
  </si>
  <si>
    <t>ORD008303</t>
  </si>
  <si>
    <t>ORD000685</t>
  </si>
  <si>
    <t>ORD007294</t>
  </si>
  <si>
    <t>ORD002410</t>
  </si>
  <si>
    <t>ORD009050</t>
  </si>
  <si>
    <t>ORD003855</t>
  </si>
  <si>
    <t>ORD003751</t>
  </si>
  <si>
    <t>ORD000754</t>
  </si>
  <si>
    <t>ORD009003</t>
  </si>
  <si>
    <t>ORD005041</t>
  </si>
  <si>
    <t>ORD005366</t>
  </si>
  <si>
    <t>ORD002674</t>
  </si>
  <si>
    <t>ORD011972</t>
  </si>
  <si>
    <t>ORD006947</t>
  </si>
  <si>
    <t>ORD008773</t>
  </si>
  <si>
    <t>ORD004964</t>
  </si>
  <si>
    <t>ORD002030</t>
  </si>
  <si>
    <t>ORD003714</t>
  </si>
  <si>
    <t>ORD011206</t>
  </si>
  <si>
    <t>ORD000318</t>
  </si>
  <si>
    <t>ORD008324</t>
  </si>
  <si>
    <t>ORD000102</t>
  </si>
  <si>
    <t>ORD001605</t>
  </si>
  <si>
    <t>ORD000544</t>
  </si>
  <si>
    <t>ORD007406</t>
  </si>
  <si>
    <t>ORD004476</t>
  </si>
  <si>
    <t>ORD008148</t>
  </si>
  <si>
    <t>ORD006849</t>
  </si>
  <si>
    <t>ORD005272</t>
  </si>
  <si>
    <t>ORD006104</t>
  </si>
  <si>
    <t>ORD010231</t>
  </si>
  <si>
    <t>ORD007887</t>
  </si>
  <si>
    <t>ORD001934</t>
  </si>
  <si>
    <t>ORD004725</t>
  </si>
  <si>
    <t>ORD004572</t>
  </si>
  <si>
    <t>ORD011117</t>
  </si>
  <si>
    <t>ORD011050</t>
  </si>
  <si>
    <t>ORD006360</t>
  </si>
  <si>
    <t>ORD011549</t>
  </si>
  <si>
    <t>ORD002908</t>
  </si>
  <si>
    <t>ORD006815</t>
  </si>
  <si>
    <t>ORD001189</t>
  </si>
  <si>
    <t>ORD007664</t>
  </si>
  <si>
    <t>ORD002545</t>
  </si>
  <si>
    <t>ORD008467</t>
  </si>
  <si>
    <t>ORD003844</t>
  </si>
  <si>
    <t>ORD009028</t>
  </si>
  <si>
    <t>ORD003001</t>
  </si>
  <si>
    <t>ORD003303</t>
  </si>
  <si>
    <t>ORD005014</t>
  </si>
  <si>
    <t>ORD002689</t>
  </si>
  <si>
    <t>ORD005311</t>
  </si>
  <si>
    <t>ORD003056</t>
  </si>
  <si>
    <t>ORD006931</t>
  </si>
  <si>
    <t>ORD001659</t>
  </si>
  <si>
    <t>ORD000131</t>
  </si>
  <si>
    <t>ORD011531</t>
  </si>
  <si>
    <t>ORD004956</t>
  </si>
  <si>
    <t>ORD010137</t>
  </si>
  <si>
    <t>ORD003961</t>
  </si>
  <si>
    <t>ORD000610</t>
  </si>
  <si>
    <t>ORD008920</t>
  </si>
  <si>
    <t>ORD009391</t>
  </si>
  <si>
    <t>ORD005616</t>
  </si>
  <si>
    <t>ORD011502</t>
  </si>
  <si>
    <t>ORD003569</t>
  </si>
  <si>
    <t>ORD002629</t>
  </si>
  <si>
    <t>ORD006484</t>
  </si>
  <si>
    <t>ORD003234</t>
  </si>
  <si>
    <t>ORD000625</t>
  </si>
  <si>
    <t>ORD011685</t>
  </si>
  <si>
    <t>ORD006666</t>
  </si>
  <si>
    <t>ORD006545</t>
  </si>
  <si>
    <t>ORD007713</t>
  </si>
  <si>
    <t>ORD011987</t>
  </si>
  <si>
    <t>ORD004162</t>
  </si>
  <si>
    <t>ORD005184</t>
  </si>
  <si>
    <t>ORD005360</t>
  </si>
  <si>
    <t>ORD006855</t>
  </si>
  <si>
    <t>ORD003227</t>
  </si>
  <si>
    <t>ORD009498</t>
  </si>
  <si>
    <t>ORD009415</t>
  </si>
  <si>
    <t>ORD001860</t>
  </si>
  <si>
    <t>ORD008607</t>
  </si>
  <si>
    <t>ORD004921</t>
  </si>
  <si>
    <t>ORD010582</t>
  </si>
  <si>
    <t>ORD003929</t>
  </si>
  <si>
    <t>ORD003087</t>
  </si>
  <si>
    <t>ORD001120</t>
  </si>
  <si>
    <t>ORD003772</t>
  </si>
  <si>
    <t>ORD008065</t>
  </si>
  <si>
    <t>ORD000657</t>
  </si>
  <si>
    <t>ORD011703</t>
  </si>
  <si>
    <t>ORD009858</t>
  </si>
  <si>
    <t>ORD007225</t>
  </si>
  <si>
    <t>ORD011230</t>
  </si>
  <si>
    <t>ORD011854</t>
  </si>
  <si>
    <t>ORD002455</t>
  </si>
  <si>
    <t>ORD007800</t>
  </si>
  <si>
    <t>ORD007503</t>
  </si>
  <si>
    <t>ORD009244</t>
  </si>
  <si>
    <t>ORD002743</t>
  </si>
  <si>
    <t>ORD011629</t>
  </si>
  <si>
    <t>ORD004953</t>
  </si>
  <si>
    <t>ORD006160</t>
  </si>
  <si>
    <t>ORD010402</t>
  </si>
  <si>
    <t>ORD005282</t>
  </si>
  <si>
    <t>ORD005592</t>
  </si>
  <si>
    <t>ORD000636</t>
  </si>
  <si>
    <t>ORD002808</t>
  </si>
  <si>
    <t>ORD002376</t>
  </si>
  <si>
    <t>ORD005951</t>
  </si>
  <si>
    <t>ORD008310</t>
  </si>
  <si>
    <t>ORD002770</t>
  </si>
  <si>
    <t>ORD001174</t>
  </si>
  <si>
    <t>ORD008342</t>
  </si>
  <si>
    <t>ORD006876</t>
  </si>
  <si>
    <t>ORD010267</t>
  </si>
  <si>
    <t>ORD010549</t>
  </si>
  <si>
    <t>ORD007431</t>
  </si>
  <si>
    <t>ORD005896</t>
  </si>
  <si>
    <t>ORD009051</t>
  </si>
  <si>
    <t>ORD007304</t>
  </si>
  <si>
    <t>ORD007226</t>
  </si>
  <si>
    <t>ORD005755</t>
  </si>
  <si>
    <t>ORD001373</t>
  </si>
  <si>
    <t>ORD008263</t>
  </si>
  <si>
    <t>ORD005659</t>
  </si>
  <si>
    <t>ORD008937</t>
  </si>
  <si>
    <t>ORD001204</t>
  </si>
  <si>
    <t>ORD004571</t>
  </si>
  <si>
    <t>ORD005042</t>
  </si>
  <si>
    <t>ORD000579</t>
  </si>
  <si>
    <t>ORD003536</t>
  </si>
  <si>
    <t>ORD005590</t>
  </si>
  <si>
    <t>ORD007912</t>
  </si>
  <si>
    <t>ORD002397</t>
  </si>
  <si>
    <t>ORD005944</t>
  </si>
  <si>
    <t>ORD009466</t>
  </si>
  <si>
    <t>ORD010414</t>
  </si>
  <si>
    <t>ORD011236</t>
  </si>
  <si>
    <t>ORD010060</t>
  </si>
  <si>
    <t>ORD011337</t>
  </si>
  <si>
    <t>ORD009141</t>
  </si>
  <si>
    <t>ORD008445</t>
  </si>
  <si>
    <t>ORD002364</t>
  </si>
  <si>
    <t>ORD004280</t>
  </si>
  <si>
    <t>ORD005172</t>
  </si>
  <si>
    <t>ORD008566</t>
  </si>
  <si>
    <t>ORD006145</t>
  </si>
  <si>
    <t>ORD001799</t>
  </si>
  <si>
    <t>ORD000154</t>
  </si>
  <si>
    <t>ORD003875</t>
  </si>
  <si>
    <t>ORD005056</t>
  </si>
  <si>
    <t>ORD011507</t>
  </si>
  <si>
    <t>ORD008837</t>
  </si>
  <si>
    <t>ORD003046</t>
  </si>
  <si>
    <t>ORD000587</t>
  </si>
  <si>
    <t>ORD009822</t>
  </si>
  <si>
    <t>ORD006358</t>
  </si>
  <si>
    <t>ORD004203</t>
  </si>
  <si>
    <t>ORD010328</t>
  </si>
  <si>
    <t>ORD001527</t>
  </si>
  <si>
    <t>ORD009859</t>
  </si>
  <si>
    <t>ORD006929</t>
  </si>
  <si>
    <t>ORD001005</t>
  </si>
  <si>
    <t>ORD011674</t>
  </si>
  <si>
    <t>ORD005394</t>
  </si>
  <si>
    <t>ORD001935</t>
  </si>
  <si>
    <t>ORD010459</t>
  </si>
  <si>
    <t>ORD004355</t>
  </si>
  <si>
    <t>ORD010523</t>
  </si>
  <si>
    <t>ORD010648</t>
  </si>
  <si>
    <t>ORD005770</t>
  </si>
  <si>
    <t>ORD007526</t>
  </si>
  <si>
    <t>ORD007722</t>
  </si>
  <si>
    <t>ORD000795</t>
  </si>
  <si>
    <t>ORD005682</t>
  </si>
  <si>
    <t>ORD002516</t>
  </si>
  <si>
    <t>ORD005478</t>
  </si>
  <si>
    <t>ORD008873</t>
  </si>
  <si>
    <t>ORD006726</t>
  </si>
  <si>
    <t>ORD011144</t>
  </si>
  <si>
    <t>ORD007977</t>
  </si>
  <si>
    <t>ORD007784</t>
  </si>
  <si>
    <t>ORD009870</t>
  </si>
  <si>
    <t>ORD000848</t>
  </si>
  <si>
    <t>ORD004418</t>
  </si>
  <si>
    <t>ORD011823</t>
  </si>
  <si>
    <t>ORD003082</t>
  </si>
  <si>
    <t>ORD003686</t>
  </si>
  <si>
    <t>ORD011404</t>
  </si>
  <si>
    <t>ORD006100</t>
  </si>
  <si>
    <t>ORD008031</t>
  </si>
  <si>
    <t>ORD004252</t>
  </si>
  <si>
    <t>ORD003659</t>
  </si>
  <si>
    <t>ORD006629</t>
  </si>
  <si>
    <t>ORD001882</t>
  </si>
  <si>
    <t>ORD011037</t>
  </si>
  <si>
    <t>ORD005854</t>
  </si>
  <si>
    <t>ORD003108</t>
  </si>
  <si>
    <t>ORD000604</t>
  </si>
  <si>
    <t>ORD007055</t>
  </si>
  <si>
    <t>ORD011340</t>
  </si>
  <si>
    <t>ORD003051</t>
  </si>
  <si>
    <t>ORD006469</t>
  </si>
  <si>
    <t>ORD003466</t>
  </si>
  <si>
    <t>ORD003336</t>
  </si>
  <si>
    <t>ORD000312</t>
  </si>
  <si>
    <t>ORD006486</t>
  </si>
  <si>
    <t>ORD001131</t>
  </si>
  <si>
    <t>ORD011864</t>
  </si>
  <si>
    <t>ORD007439</t>
  </si>
  <si>
    <t>ORD003809</t>
  </si>
  <si>
    <t>ORD003768</t>
  </si>
  <si>
    <t>ORD010724</t>
  </si>
  <si>
    <t>ORD004936</t>
  </si>
  <si>
    <t>ORD009651</t>
  </si>
  <si>
    <t>ORD005680</t>
  </si>
  <si>
    <t>ORD010766</t>
  </si>
  <si>
    <t>ORD001262</t>
  </si>
  <si>
    <t>ORD003972</t>
  </si>
  <si>
    <t>ORD007689</t>
  </si>
  <si>
    <t>ORD009895</t>
  </si>
  <si>
    <t>ORD003982</t>
  </si>
  <si>
    <t>ORD005968</t>
  </si>
  <si>
    <t>ORD006097</t>
  </si>
  <si>
    <t>ORD008709</t>
  </si>
  <si>
    <t>ORD001169</t>
  </si>
  <si>
    <t>ORD000092</t>
  </si>
  <si>
    <t>ORD004822</t>
  </si>
  <si>
    <t>ORD003223</t>
  </si>
  <si>
    <t>ORD011224</t>
  </si>
  <si>
    <t>ORD000147</t>
  </si>
  <si>
    <t>ORD001918</t>
  </si>
  <si>
    <t>ORD001013</t>
  </si>
  <si>
    <t>ORD003220</t>
  </si>
  <si>
    <t>ORD002895</t>
  </si>
  <si>
    <t>ORD005316</t>
  </si>
  <si>
    <t>ORD010100</t>
  </si>
  <si>
    <t>ORD001988</t>
  </si>
  <si>
    <t>ORD011497</t>
  </si>
  <si>
    <t>ORD003964</t>
  </si>
  <si>
    <t>ORD011103</t>
  </si>
  <si>
    <t>ORD005844</t>
  </si>
  <si>
    <t>CUST0472</t>
  </si>
  <si>
    <t>Ekaraj Mane</t>
  </si>
  <si>
    <t>ORD005916</t>
  </si>
  <si>
    <t>ORD003921</t>
  </si>
  <si>
    <t>ORD005322</t>
  </si>
  <si>
    <t>ORD003205</t>
  </si>
  <si>
    <t>ORD008631</t>
  </si>
  <si>
    <t>ORD006813</t>
  </si>
  <si>
    <t>ORD008800</t>
  </si>
  <si>
    <t>ORD001524</t>
  </si>
  <si>
    <t>ORD009034</t>
  </si>
  <si>
    <t>ORD009120</t>
  </si>
  <si>
    <t>ORD001936</t>
  </si>
  <si>
    <t>ORD010578</t>
  </si>
  <si>
    <t>ORD000026</t>
  </si>
  <si>
    <t>ORD003292</t>
  </si>
  <si>
    <t>ORD007643</t>
  </si>
  <si>
    <t>ORD008455</t>
  </si>
  <si>
    <t>ORD009192</t>
  </si>
  <si>
    <t>ORD005443</t>
  </si>
  <si>
    <t>ORD004457</t>
  </si>
  <si>
    <t>ORD005943</t>
  </si>
  <si>
    <t>ORD006366</t>
  </si>
  <si>
    <t>ORD004049</t>
  </si>
  <si>
    <t>ORD011302</t>
  </si>
  <si>
    <t>ORD007824</t>
  </si>
  <si>
    <t>ORD004773</t>
  </si>
  <si>
    <t>ORD002890</t>
  </si>
  <si>
    <t>ORD000953</t>
  </si>
  <si>
    <t>ORD004564</t>
  </si>
  <si>
    <t>ORD000997</t>
  </si>
  <si>
    <t>ORD008764</t>
  </si>
  <si>
    <t>ORD000324</t>
  </si>
  <si>
    <t>ORD001803</t>
  </si>
  <si>
    <t>ORD007667</t>
  </si>
  <si>
    <t>ORD004388</t>
  </si>
  <si>
    <t>ORD001496</t>
  </si>
  <si>
    <t>ORD006912</t>
  </si>
  <si>
    <t>ORD002165</t>
  </si>
  <si>
    <t>ORD009523</t>
  </si>
  <si>
    <t>ORD011728</t>
  </si>
  <si>
    <t>ORD002778</t>
  </si>
  <si>
    <t>ORD011524</t>
  </si>
  <si>
    <t>ORD008247</t>
  </si>
  <si>
    <t>ORD001329</t>
  </si>
  <si>
    <t>ORD008203</t>
  </si>
  <si>
    <t>ORD007030</t>
  </si>
  <si>
    <t>ORD009836</t>
  </si>
  <si>
    <t>ORD000086</t>
  </si>
  <si>
    <t>ORD008996</t>
  </si>
  <si>
    <t>ORD002348</t>
  </si>
  <si>
    <t>ORD006993</t>
  </si>
  <si>
    <t>ORD005914</t>
  </si>
  <si>
    <t>ORD008150</t>
  </si>
  <si>
    <t>ORD002249</t>
  </si>
  <si>
    <t>ORD007586</t>
  </si>
  <si>
    <t>ORD004312</t>
  </si>
  <si>
    <t>ORD002754</t>
  </si>
  <si>
    <t>ORD000770</t>
  </si>
  <si>
    <t>ORD000679</t>
  </si>
  <si>
    <t>ORD002581</t>
  </si>
  <si>
    <t>ORD009124</t>
  </si>
  <si>
    <t>ORD011619</t>
  </si>
  <si>
    <t>ORD008029</t>
  </si>
  <si>
    <t>ORD008956</t>
  </si>
  <si>
    <t>ORD004673</t>
  </si>
  <si>
    <t>ORD010496</t>
  </si>
  <si>
    <t>ORD008053</t>
  </si>
  <si>
    <t>ORD002546</t>
  </si>
  <si>
    <t>ORD004929</t>
  </si>
  <si>
    <t>ORD000924</t>
  </si>
  <si>
    <t>ORD010545</t>
  </si>
  <si>
    <t>ORD008667</t>
  </si>
  <si>
    <t>ORD009510</t>
  </si>
  <si>
    <t>ORD010826</t>
  </si>
  <si>
    <t>ORD004603</t>
  </si>
  <si>
    <t>ORD003022</t>
  </si>
  <si>
    <t>ORD007538</t>
  </si>
  <si>
    <t>ORD002869</t>
  </si>
  <si>
    <t>ORD002739</t>
  </si>
  <si>
    <t>ORD005126</t>
  </si>
  <si>
    <t>ORD002803</t>
  </si>
  <si>
    <t>ORD009373</t>
  </si>
  <si>
    <t>ORD008648</t>
  </si>
  <si>
    <t>ORD010065</t>
  </si>
  <si>
    <t>ORD000095</t>
  </si>
  <si>
    <t>ORD006359</t>
  </si>
  <si>
    <t>ORD010929</t>
  </si>
  <si>
    <t>ORD005344</t>
  </si>
  <si>
    <t>ORD002423</t>
  </si>
  <si>
    <t>ORD001429</t>
  </si>
  <si>
    <t>ORD001709</t>
  </si>
  <si>
    <t>ORD003637</t>
  </si>
  <si>
    <t>ORD010316</t>
  </si>
  <si>
    <t>ORD000523</t>
  </si>
  <si>
    <t>ORD003674</t>
  </si>
  <si>
    <t>ORD000718</t>
  </si>
  <si>
    <t>ORD010192</t>
  </si>
  <si>
    <t>ORD008155</t>
  </si>
  <si>
    <t>ORD005137</t>
  </si>
  <si>
    <t>ORD010223</t>
  </si>
  <si>
    <t>ORD007145</t>
  </si>
  <si>
    <t>ORD008794</t>
  </si>
  <si>
    <t>ORD009923</t>
  </si>
  <si>
    <t>ORD003086</t>
  </si>
  <si>
    <t>ORD011338</t>
  </si>
  <si>
    <t>ORD006658</t>
  </si>
  <si>
    <t>ORD005062</t>
  </si>
  <si>
    <t>ORD004757</t>
  </si>
  <si>
    <t>ORD001321</t>
  </si>
  <si>
    <t>ORD011422</t>
  </si>
  <si>
    <t>ORD007317</t>
  </si>
  <si>
    <t>ORD001470</t>
  </si>
  <si>
    <t>ORD004671</t>
  </si>
  <si>
    <t>ORD010302</t>
  </si>
  <si>
    <t>ORD002240</t>
  </si>
  <si>
    <t>ORD005038</t>
  </si>
  <si>
    <t>ORD004450</t>
  </si>
  <si>
    <t>ORD010585</t>
  </si>
  <si>
    <t>ORD003362</t>
  </si>
  <si>
    <t>ORD008107</t>
  </si>
  <si>
    <t>ORD011881</t>
  </si>
  <si>
    <t>ORD000514</t>
  </si>
  <si>
    <t>ORD000709</t>
  </si>
  <si>
    <t>ORD003274</t>
  </si>
  <si>
    <t>ORD007696</t>
  </si>
  <si>
    <t>ORD001128</t>
  </si>
  <si>
    <t>ORD006080</t>
  </si>
  <si>
    <t>ORD005147</t>
  </si>
  <si>
    <t>ORD011506</t>
  </si>
  <si>
    <t>ORD000478</t>
  </si>
  <si>
    <t>ORD000208</t>
  </si>
  <si>
    <t>ORD003004</t>
  </si>
  <si>
    <t>ORD006230</t>
  </si>
  <si>
    <t>ORD009737</t>
  </si>
  <si>
    <t>ORD000941</t>
  </si>
  <si>
    <t>ORD010980</t>
  </si>
  <si>
    <t>ORD006313</t>
  </si>
  <si>
    <t>ORD010538</t>
  </si>
  <si>
    <t>ORD001163</t>
  </si>
  <si>
    <t>ORD009904</t>
  </si>
  <si>
    <t>ORD011436</t>
  </si>
  <si>
    <t>ORD009457</t>
  </si>
  <si>
    <t>ORD005550</t>
  </si>
  <si>
    <t>ORD005092</t>
  </si>
  <si>
    <t>ORD005226</t>
  </si>
  <si>
    <t>ORD008522</t>
  </si>
  <si>
    <t>ORD000642</t>
  </si>
  <si>
    <t>ORD011639</t>
  </si>
  <si>
    <t>ORD008533</t>
  </si>
  <si>
    <t>ORD009229</t>
  </si>
  <si>
    <t>ORD009078</t>
  </si>
  <si>
    <t>ORD007562</t>
  </si>
  <si>
    <t>ORD008568</t>
  </si>
  <si>
    <t>ORD010072</t>
  </si>
  <si>
    <t>ORD007029</t>
  </si>
  <si>
    <t>ORD001293</t>
  </si>
  <si>
    <t>ORD003166</t>
  </si>
  <si>
    <t>ORD006562</t>
  </si>
  <si>
    <t>ORD008465</t>
  </si>
  <si>
    <t>ORD007401</t>
  </si>
  <si>
    <t>ORD003107</t>
  </si>
  <si>
    <t>ORD000198</t>
  </si>
  <si>
    <t>ORD005308</t>
  </si>
  <si>
    <t>ORD009068</t>
  </si>
  <si>
    <t>ORD008346</t>
  </si>
  <si>
    <t>ORD001910</t>
  </si>
  <si>
    <t>ORD003271</t>
  </si>
  <si>
    <t>ORD009701</t>
  </si>
  <si>
    <t>ORD005567</t>
  </si>
  <si>
    <t>ORD007089</t>
  </si>
  <si>
    <t>ORD002816</t>
  </si>
  <si>
    <t>ORD005895</t>
  </si>
  <si>
    <t>ORD010341</t>
  </si>
  <si>
    <t>ORD005827</t>
  </si>
  <si>
    <t>ORD009620</t>
  </si>
  <si>
    <t>ORD000286</t>
  </si>
  <si>
    <t>ORD002392</t>
  </si>
  <si>
    <t>ORD008561</t>
  </si>
  <si>
    <t>ORD008531</t>
  </si>
  <si>
    <t>ORD009986</t>
  </si>
  <si>
    <t>ORD008440</t>
  </si>
  <si>
    <t>ORD011447</t>
  </si>
  <si>
    <t>ORD007554</t>
  </si>
  <si>
    <t>ORD009820</t>
  </si>
  <si>
    <t>ORD008994</t>
  </si>
  <si>
    <t>ORD003382</t>
  </si>
  <si>
    <t>ORD007875</t>
  </si>
  <si>
    <t>ORD002253</t>
  </si>
  <si>
    <t>ORD011941</t>
  </si>
  <si>
    <t>ORD004962</t>
  </si>
  <si>
    <t>ORD010579</t>
  </si>
  <si>
    <t>ORD010109</t>
  </si>
  <si>
    <t>ORD000580</t>
  </si>
  <si>
    <t>ORD001499</t>
  </si>
  <si>
    <t>ORD009772</t>
  </si>
  <si>
    <t>ORD001021</t>
  </si>
  <si>
    <t>ORD007470</t>
  </si>
  <si>
    <t>ORD005142</t>
  </si>
  <si>
    <t>ORD011374</t>
  </si>
  <si>
    <t>ORD011166</t>
  </si>
  <si>
    <t>ORD001741</t>
  </si>
  <si>
    <t>ORD007049</t>
  </si>
  <si>
    <t>ORD003181</t>
  </si>
  <si>
    <t>ORD011252</t>
  </si>
  <si>
    <t>ORD011327</t>
  </si>
  <si>
    <t>ORD000725</t>
  </si>
  <si>
    <t>ORD001294</t>
  </si>
  <si>
    <t>ORD008538</t>
  </si>
  <si>
    <t>ORD011752</t>
  </si>
  <si>
    <t>ORD011125</t>
  </si>
  <si>
    <t>ORD002532</t>
  </si>
  <si>
    <t>ORD009098</t>
  </si>
  <si>
    <t>ORD009482</t>
  </si>
  <si>
    <t>ORD005574</t>
  </si>
  <si>
    <t>ORD005332</t>
  </si>
  <si>
    <t>ORD006914</t>
  </si>
  <si>
    <t>ORD007397</t>
  </si>
  <si>
    <t>ORD002998</t>
  </si>
  <si>
    <t>ORD011783</t>
  </si>
  <si>
    <t>ORD003760</t>
  </si>
  <si>
    <t>ORD010480</t>
  </si>
  <si>
    <t>ORD005629</t>
  </si>
  <si>
    <t>ORD005058</t>
  </si>
  <si>
    <t>ORD011830</t>
  </si>
  <si>
    <t>ORD002853</t>
  </si>
  <si>
    <t>ORD008517</t>
  </si>
  <si>
    <t>ORD005493</t>
  </si>
  <si>
    <t>ORD003848</t>
  </si>
  <si>
    <t>ORD008133</t>
  </si>
  <si>
    <t>ORD008718</t>
  </si>
  <si>
    <t>ORD008244</t>
  </si>
  <si>
    <t>ORD002512</t>
  </si>
  <si>
    <t>ORD008774</t>
  </si>
  <si>
    <t>ORD002543</t>
  </si>
  <si>
    <t>ORD004487</t>
  </si>
  <si>
    <t>ORD011324</t>
  </si>
  <si>
    <t>ORD009963</t>
  </si>
  <si>
    <t>ORD007469</t>
  </si>
  <si>
    <t>ORD009568</t>
  </si>
  <si>
    <t>ORD007351</t>
  </si>
  <si>
    <t>ORD009427</t>
  </si>
  <si>
    <t>ORD011344</t>
  </si>
  <si>
    <t>ORD006581</t>
  </si>
  <si>
    <t>ORD003168</t>
  </si>
  <si>
    <t>ORD008918</t>
  </si>
  <si>
    <t>ORD008167</t>
  </si>
  <si>
    <t>ORD004185</t>
  </si>
  <si>
    <t>ORD002040</t>
  </si>
  <si>
    <t>ORD002970</t>
  </si>
  <si>
    <t>ORD002297</t>
  </si>
  <si>
    <t>ORD005369</t>
  </si>
  <si>
    <t>ORD010649</t>
  </si>
  <si>
    <t>ORD005543</t>
  </si>
  <si>
    <t>ORD007201</t>
  </si>
  <si>
    <t>ORD000945</t>
  </si>
  <si>
    <t>ORD000476</t>
  </si>
  <si>
    <t>ORD002861</t>
  </si>
  <si>
    <t>ORD004500</t>
  </si>
  <si>
    <t>ORD007678</t>
  </si>
  <si>
    <t>ORD008178</t>
  </si>
  <si>
    <t>ORD005912</t>
  </si>
  <si>
    <t>ORD009417</t>
  </si>
  <si>
    <t>ORD006730</t>
  </si>
  <si>
    <t>ORD002825</t>
  </si>
  <si>
    <t>ORD005743</t>
  </si>
  <si>
    <t>ORD007808</t>
  </si>
  <si>
    <t>ORD004166</t>
  </si>
  <si>
    <t>ORD004187</t>
  </si>
  <si>
    <t>ORD000180</t>
  </si>
  <si>
    <t>ORD006013</t>
  </si>
  <si>
    <t>ORD010845</t>
  </si>
  <si>
    <t>ORD010811</t>
  </si>
  <si>
    <t>ORD009969</t>
  </si>
  <si>
    <t>ORD001585</t>
  </si>
  <si>
    <t>ORD006445</t>
  </si>
  <si>
    <t>ORD008459</t>
  </si>
  <si>
    <t>ORD005769</t>
  </si>
  <si>
    <t>ORD007762</t>
  </si>
  <si>
    <t>ORD003877</t>
  </si>
  <si>
    <t>ORD009878</t>
  </si>
  <si>
    <t>ORD009491</t>
  </si>
  <si>
    <t>ORD008255</t>
  </si>
  <si>
    <t>ORD001555</t>
  </si>
  <si>
    <t>ORD011439</t>
  </si>
  <si>
    <t>ORD011596</t>
  </si>
  <si>
    <t>ORD011842</t>
  </si>
  <si>
    <t>ORD009208</t>
  </si>
  <si>
    <t>ORD008051</t>
  </si>
  <si>
    <t>ORD011270</t>
  </si>
  <si>
    <t>ORD010542</t>
  </si>
  <si>
    <t>ORD000970</t>
  </si>
  <si>
    <t>ORD004560</t>
  </si>
  <si>
    <t>ORD003505</t>
  </si>
  <si>
    <t>ORD003606</t>
  </si>
  <si>
    <t>ORD007960</t>
  </si>
  <si>
    <t>ORD011567</t>
  </si>
  <si>
    <t>ORD007020</t>
  </si>
  <si>
    <t>ORD006816</t>
  </si>
  <si>
    <t>ORD011625</t>
  </si>
  <si>
    <t>ORD011275</t>
  </si>
  <si>
    <t>ORD002225</t>
  </si>
  <si>
    <t>ORD010084</t>
  </si>
  <si>
    <t>ORD000132</t>
  </si>
  <si>
    <t>ORD009247</t>
  </si>
  <si>
    <t>ORD009172</t>
  </si>
  <si>
    <t>ORD003173</t>
  </si>
  <si>
    <t>ORD011727</t>
  </si>
  <si>
    <t>ORD011462</t>
  </si>
  <si>
    <t>ORD004982</t>
  </si>
  <si>
    <t>ORD009054</t>
  </si>
  <si>
    <t>ORD003684</t>
  </si>
  <si>
    <t>ORD008040</t>
  </si>
  <si>
    <t>ORD011631</t>
  </si>
  <si>
    <t>ORD001167</t>
  </si>
  <si>
    <t>ORD007000</t>
  </si>
  <si>
    <t>ORD008081</t>
  </si>
  <si>
    <t>ORD004910</t>
  </si>
  <si>
    <t>ORD006487</t>
  </si>
  <si>
    <t>ORD006467</t>
  </si>
  <si>
    <t>ORD008117</t>
  </si>
  <si>
    <t>ORD000455</t>
  </si>
  <si>
    <t>ORD011411</t>
  </si>
  <si>
    <t>ORD000578</t>
  </si>
  <si>
    <t>ORD007793</t>
  </si>
  <si>
    <t>ORD009178</t>
  </si>
  <si>
    <t>ORD009388</t>
  </si>
  <si>
    <t>ORD006842</t>
  </si>
  <si>
    <t>ORD005843</t>
  </si>
  <si>
    <t>ORD008753</t>
  </si>
  <si>
    <t>ORD004523</t>
  </si>
  <si>
    <t>ORD009798</t>
  </si>
  <si>
    <t>ORD002695</t>
  </si>
  <si>
    <t>ORD003551</t>
  </si>
  <si>
    <t>ORD002480</t>
  </si>
  <si>
    <t>ORD000951</t>
  </si>
  <si>
    <t>ORD007048</t>
  </si>
  <si>
    <t>ORD009133</t>
  </si>
  <si>
    <t>ORD005237</t>
  </si>
  <si>
    <t>ORD005266</t>
  </si>
  <si>
    <t>ORD011369</t>
  </si>
  <si>
    <t>ORD002859</t>
  </si>
  <si>
    <t>ORD009062</t>
  </si>
  <si>
    <t>ORD001789</t>
  </si>
  <si>
    <t>ORD005603</t>
  </si>
  <si>
    <t>ORD000407</t>
  </si>
  <si>
    <t>ORD001494</t>
  </si>
  <si>
    <t>ORD007425</t>
  </si>
  <si>
    <t>ORD002347</t>
  </si>
  <si>
    <t>ORD000804</t>
  </si>
  <si>
    <t>ORD000252</t>
  </si>
  <si>
    <t>ORD003381</t>
  </si>
  <si>
    <t>ORD001802</t>
  </si>
  <si>
    <t>ORD009671</t>
  </si>
  <si>
    <t>ORD009567</t>
  </si>
  <si>
    <t>ORD010491</t>
  </si>
  <si>
    <t>ORD009861</t>
  </si>
  <si>
    <t>ORD002212</t>
  </si>
  <si>
    <t>ORD007899</t>
  </si>
  <si>
    <t>ORD004947</t>
  </si>
  <si>
    <t>ORD001979</t>
  </si>
  <si>
    <t>ORD008132</t>
  </si>
  <si>
    <t>ORD001692</t>
  </si>
  <si>
    <t>ORD004018</t>
  </si>
  <si>
    <t>ORD007333</t>
  </si>
  <si>
    <t>ORD004585</t>
  </si>
  <si>
    <t>ORD002207</t>
  </si>
  <si>
    <t>ORD007305</t>
  </si>
  <si>
    <t>ORD001828</t>
  </si>
  <si>
    <t>ORD009725</t>
  </si>
  <si>
    <t>ORD004790</t>
  </si>
  <si>
    <t>ORD008528</t>
  </si>
  <si>
    <t>ORD007850</t>
  </si>
  <si>
    <t>ORD005639</t>
  </si>
  <si>
    <t>ORD002416</t>
  </si>
  <si>
    <t>ORD000225</t>
  </si>
  <si>
    <t>ORD004907</t>
  </si>
  <si>
    <t>ORD005962</t>
  </si>
  <si>
    <t>ORD007775</t>
  </si>
  <si>
    <t>ORD008011</t>
  </si>
  <si>
    <t>ORD008757</t>
  </si>
  <si>
    <t>ORD010900</t>
  </si>
  <si>
    <t>ORD007423</t>
  </si>
  <si>
    <t>ORD000999</t>
  </si>
  <si>
    <t>ORD000666</t>
  </si>
  <si>
    <t>ORD011002</t>
  </si>
  <si>
    <t>ORD006854</t>
  </si>
  <si>
    <t>ORD006875</t>
  </si>
  <si>
    <t>ORD001938</t>
  </si>
  <si>
    <t>ORD008191</t>
  </si>
  <si>
    <t>ORD005252</t>
  </si>
  <si>
    <t>ORD004772</t>
  </si>
  <si>
    <t>ORD008577</t>
  </si>
  <si>
    <t>ORD010213</t>
  </si>
  <si>
    <t>ORD003105</t>
  </si>
  <si>
    <t>ORD000442</t>
  </si>
  <si>
    <t>ORD001042</t>
  </si>
  <si>
    <t>ORD011801</t>
  </si>
  <si>
    <t>ORD004188</t>
  </si>
  <si>
    <t>ORD005834</t>
  </si>
  <si>
    <t>ORD003077</t>
  </si>
  <si>
    <t>ORD007256</t>
  </si>
  <si>
    <t>ORD010877</t>
  </si>
  <si>
    <t>ORD003468</t>
  </si>
  <si>
    <t>ORD006061</t>
  </si>
  <si>
    <t>ORD005713</t>
  </si>
  <si>
    <t>ORD005267</t>
  </si>
  <si>
    <t>ORD002605</t>
  </si>
  <si>
    <t>ORD002807</t>
  </si>
  <si>
    <t>ORD010160</t>
  </si>
  <si>
    <t>ORD008543</t>
  </si>
  <si>
    <t>ORD011022</t>
  </si>
  <si>
    <t>ORD001060</t>
  </si>
  <si>
    <t>ORD004970</t>
  </si>
  <si>
    <t>ORD002762</t>
  </si>
  <si>
    <t>ORD002233</t>
  </si>
  <si>
    <t>ORD010678</t>
  </si>
  <si>
    <t>ORD003827</t>
  </si>
  <si>
    <t>ORD002443</t>
  </si>
  <si>
    <t>ORD006134</t>
  </si>
  <si>
    <t>ORD002087</t>
  </si>
  <si>
    <t>ORD005039</t>
  </si>
  <si>
    <t>ORD000271</t>
  </si>
  <si>
    <t>ORD009655</t>
  </si>
  <si>
    <t>ORD007520</t>
  </si>
  <si>
    <t>ORD008675</t>
  </si>
  <si>
    <t>ORD007745</t>
  </si>
  <si>
    <t>ORD000162</t>
  </si>
  <si>
    <t>ORD004064</t>
  </si>
  <si>
    <t>ORD007280</t>
  </si>
  <si>
    <t>ORD002086</t>
  </si>
  <si>
    <t>ORD009997</t>
  </si>
  <si>
    <t>ORD008971</t>
  </si>
  <si>
    <t>ORD004099</t>
  </si>
  <si>
    <t>ORD006599</t>
  </si>
  <si>
    <t>ORD010843</t>
  </si>
  <si>
    <t>ORD005244</t>
  </si>
  <si>
    <t>ORD011762</t>
  </si>
  <si>
    <t>ORD003506</t>
  </si>
  <si>
    <t>ORD009815</t>
  </si>
  <si>
    <t>ORD003411</t>
  </si>
  <si>
    <t>ORD003359</t>
  </si>
  <si>
    <t>ORD003334</t>
  </si>
  <si>
    <t>ORD000488</t>
  </si>
  <si>
    <t>ORD001158</t>
  </si>
  <si>
    <t>ORD002690</t>
  </si>
  <si>
    <t>ORD005807</t>
  </si>
  <si>
    <t>ORD009959</t>
  </si>
  <si>
    <t>ORD000357</t>
  </si>
  <si>
    <t>ORD001369</t>
  </si>
  <si>
    <t>ORD005513</t>
  </si>
  <si>
    <t>ORD007574</t>
  </si>
  <si>
    <t>ORD005620</t>
  </si>
  <si>
    <t>ORD008842</t>
  </si>
  <si>
    <t>ORD007827</t>
  </si>
  <si>
    <t>ORD009266</t>
  </si>
  <si>
    <t>ORD004299</t>
  </si>
  <si>
    <t>ORD003399</t>
  </si>
  <si>
    <t>ORD005577</t>
  </si>
  <si>
    <t>ORD001481</t>
  </si>
  <si>
    <t>ORD006165</t>
  </si>
  <si>
    <t>ORD007021</t>
  </si>
  <si>
    <t>ORD011392</t>
  </si>
  <si>
    <t>ORD005143</t>
  </si>
  <si>
    <t>ORD007214</t>
  </si>
  <si>
    <t>ORD005259</t>
  </si>
  <si>
    <t>ORD005378</t>
  </si>
  <si>
    <t>ORD011742</t>
  </si>
  <si>
    <t>ORD011395</t>
  </si>
  <si>
    <t>ORD006111</t>
  </si>
  <si>
    <t>ORD009265</t>
  </si>
  <si>
    <t>ORD001322</t>
  </si>
  <si>
    <t>ORD008160</t>
  </si>
  <si>
    <t>ORD000220</t>
  </si>
  <si>
    <t>ORD003298</t>
  </si>
  <si>
    <t>ORD003725</t>
  </si>
  <si>
    <t>ORD004342</t>
  </si>
  <si>
    <t>ORD006980</t>
  </si>
  <si>
    <t>ORD006750</t>
  </si>
  <si>
    <t>ORD004236</t>
  </si>
  <si>
    <t>ORD006698</t>
  </si>
  <si>
    <t>ORD000852</t>
  </si>
  <si>
    <t>ORD001925</t>
  </si>
  <si>
    <t>ORD006229</t>
  </si>
  <si>
    <t>ORD008368</t>
  </si>
  <si>
    <t>ORD011057</t>
  </si>
  <si>
    <t>ORD003817</t>
  </si>
  <si>
    <t>ORD007529</t>
  </si>
  <si>
    <t>ORD008237</t>
  </si>
  <si>
    <t>ORD010653</t>
  </si>
  <si>
    <t>ORD001626</t>
  </si>
  <si>
    <t>ORD008279</t>
  </si>
  <si>
    <t>ORD007968</t>
  </si>
  <si>
    <t>ORD009045</t>
  </si>
  <si>
    <t>ORD009614</t>
  </si>
  <si>
    <t>ORD005772</t>
  </si>
  <si>
    <t>ORD006264</t>
  </si>
  <si>
    <t>ORD000689</t>
  </si>
  <si>
    <t>ORD011217</t>
  </si>
  <si>
    <t>ORD003781</t>
  </si>
  <si>
    <t>ORD007269</t>
  </si>
  <si>
    <t>ORD000753</t>
  </si>
  <si>
    <t>ORD006657</t>
  </si>
  <si>
    <t>ORD004098</t>
  </si>
  <si>
    <t>ORD007673</t>
  </si>
  <si>
    <t>ORD011437</t>
  </si>
  <si>
    <t>ORD009947</t>
  </si>
  <si>
    <t>ORD001624</t>
  </si>
  <si>
    <t>ORD010859</t>
  </si>
  <si>
    <t>ORD007600</t>
  </si>
  <si>
    <t>ORD005464</t>
  </si>
  <si>
    <t>ORD005395</t>
  </si>
  <si>
    <t>ORD005982</t>
  </si>
  <si>
    <t>ORD009164</t>
  </si>
  <si>
    <t>ORD006116</t>
  </si>
  <si>
    <t>ORD006543</t>
  </si>
  <si>
    <t>ORD003283</t>
  </si>
  <si>
    <t>ORD000545</t>
  </si>
  <si>
    <t>ORD000529</t>
  </si>
  <si>
    <t>ORD004779</t>
  </si>
  <si>
    <t>ORD003521</t>
  </si>
  <si>
    <t>ORD002672</t>
  </si>
  <si>
    <t>ORD004031</t>
  </si>
  <si>
    <t>ORD009295</t>
  </si>
  <si>
    <t>ORD011997</t>
  </si>
  <si>
    <t>ORD010472</t>
  </si>
  <si>
    <t>ORD004264</t>
  </si>
  <si>
    <t>ORD011257</t>
  </si>
  <si>
    <t>ORD009699</t>
  </si>
  <si>
    <t>ORD002447</t>
  </si>
  <si>
    <t>ORD009397</t>
  </si>
  <si>
    <t>ORD006766</t>
  </si>
  <si>
    <t>ORD003409</t>
  </si>
  <si>
    <t>ORD005475</t>
  </si>
  <si>
    <t>ORD011774</t>
  </si>
  <si>
    <t>ORD000354</t>
  </si>
  <si>
    <t>ORD007292</t>
  </si>
  <si>
    <t>ORD008487</t>
  </si>
  <si>
    <t>ORD006353</t>
  </si>
  <si>
    <t>ORD006012</t>
  </si>
  <si>
    <t>ORD009854</t>
  </si>
  <si>
    <t>ORD009488</t>
  </si>
  <si>
    <t>ORD008639</t>
  </si>
  <si>
    <t>ORD004819</t>
  </si>
  <si>
    <t>ORD011291</t>
  </si>
  <si>
    <t>ORD000744</t>
  </si>
  <si>
    <t>ORD007230</t>
  </si>
  <si>
    <t>ORD009952</t>
  </si>
  <si>
    <t>ORD006664</t>
  </si>
  <si>
    <t>ORD006274</t>
  </si>
  <si>
    <t>ORD000403</t>
  </si>
  <si>
    <t>ORD010481</t>
  </si>
  <si>
    <t>ORD004413</t>
  </si>
  <si>
    <t>ORD010271</t>
  </si>
  <si>
    <t>ORD001353</t>
  </si>
  <si>
    <t>ORD003375</t>
  </si>
  <si>
    <t>ORD010787</t>
  </si>
  <si>
    <t>ORD010556</t>
  </si>
  <si>
    <t>ORD007654</t>
  </si>
  <si>
    <t>ORD010405</t>
  </si>
  <si>
    <t>ORD011473</t>
  </si>
  <si>
    <t>ORD002505</t>
  </si>
  <si>
    <t>ORD002031</t>
  </si>
  <si>
    <t>ORD011444</t>
  </si>
  <si>
    <t>ORD007422</t>
  </si>
  <si>
    <t>ORD005469</t>
  </si>
  <si>
    <t>ORD010295</t>
  </si>
  <si>
    <t>ORD001432</t>
  </si>
  <si>
    <t>ORD010874</t>
  </si>
  <si>
    <t>ORD003379</t>
  </si>
  <si>
    <t>ORD009921</t>
  </si>
  <si>
    <t>ORD003503</t>
  </si>
  <si>
    <t>ORD007330</t>
  </si>
  <si>
    <t>ORD009279</t>
  </si>
  <si>
    <t>ORD008231</t>
  </si>
  <si>
    <t>ORD002029</t>
  </si>
  <si>
    <t>ORD004147</t>
  </si>
  <si>
    <t>ORD001942</t>
  </si>
  <si>
    <t>ORD001190</t>
  </si>
  <si>
    <t>ORD009762</t>
  </si>
  <si>
    <t>ORD002239</t>
  </si>
  <si>
    <t>ORD008806</t>
  </si>
  <si>
    <t>ORD007463</t>
  </si>
  <si>
    <t>ORD008401</t>
  </si>
  <si>
    <t>ORD001081</t>
  </si>
  <si>
    <t>ORD007737</t>
  </si>
  <si>
    <t>ORD006600</t>
  </si>
  <si>
    <t>ORD003134</t>
  </si>
  <si>
    <t>ORD000859</t>
  </si>
  <si>
    <t>ORD010685</t>
  </si>
  <si>
    <t>ORD000181</t>
  </si>
  <si>
    <t>ORD001992</t>
  </si>
  <si>
    <t>ORD009911</t>
  </si>
  <si>
    <t>ORD011849</t>
  </si>
  <si>
    <t>ORD004149</t>
  </si>
  <si>
    <t>ORD000216</t>
  </si>
  <si>
    <t>ORD008184</t>
  </si>
  <si>
    <t>ORD009763</t>
  </si>
  <si>
    <t>ORD004136</t>
  </si>
  <si>
    <t>ORD009668</t>
  </si>
  <si>
    <t>ORD002760</t>
  </si>
  <si>
    <t>ORD001266</t>
  </si>
  <si>
    <t>ORD010661</t>
  </si>
  <si>
    <t>ORD001955</t>
  </si>
  <si>
    <t>ORD009634</t>
  </si>
  <si>
    <t>ORD008212</t>
  </si>
  <si>
    <t>ORD000051</t>
  </si>
  <si>
    <t>ORD002914</t>
  </si>
  <si>
    <t>ORD002623</t>
  </si>
  <si>
    <t>ORD003317</t>
  </si>
  <si>
    <t>ORD008306</t>
  </si>
  <si>
    <t>ORD004621</t>
  </si>
  <si>
    <t>ORD008128</t>
  </si>
  <si>
    <t>ORD009898</t>
  </si>
  <si>
    <t>ORD000237</t>
  </si>
  <si>
    <t>ORD010097</t>
  </si>
  <si>
    <t>ORD001058</t>
  </si>
  <si>
    <t>ORD004042</t>
  </si>
  <si>
    <t>ORD003926</t>
  </si>
  <si>
    <t>ORD010444</t>
  </si>
  <si>
    <t>ORD000994</t>
  </si>
  <si>
    <t>ORD003655</t>
  </si>
  <si>
    <t>ORD010214</t>
  </si>
  <si>
    <t>ORD010540</t>
  </si>
  <si>
    <t>ORD009357</t>
  </si>
  <si>
    <t>ORD006892</t>
  </si>
  <si>
    <t>ORD011708</t>
  </si>
  <si>
    <t>ORD005732</t>
  </si>
  <si>
    <t>ORD008824</t>
  </si>
  <si>
    <t>ORD006075</t>
  </si>
  <si>
    <t>ORD011943</t>
  </si>
  <si>
    <t>ORD004267</t>
  </si>
  <si>
    <t>ORD010984</t>
  </si>
  <si>
    <t>ORD011909</t>
  </si>
  <si>
    <t>ORD010346</t>
  </si>
  <si>
    <t>ORD009954</t>
  </si>
  <si>
    <t>ORD000258</t>
  </si>
  <si>
    <t>ORD005930</t>
  </si>
  <si>
    <t>ORD005151</t>
  </si>
  <si>
    <t>ORD000542</t>
  </si>
  <si>
    <t>ORD008835</t>
  </si>
  <si>
    <t>ORD011155</t>
  </si>
  <si>
    <t>ORD006077</t>
  </si>
  <si>
    <t>ORD003045</t>
  </si>
  <si>
    <t>ORD011004</t>
  </si>
  <si>
    <t>ORD001871</t>
  </si>
  <si>
    <t>ORD006460</t>
  </si>
  <si>
    <t>ORD005553</t>
  </si>
  <si>
    <t>ORD003695</t>
  </si>
  <si>
    <t>ORD001071</t>
  </si>
  <si>
    <t>ORD001823</t>
  </si>
  <si>
    <t>ORD008646</t>
  </si>
  <si>
    <t>ORD011263</t>
  </si>
  <si>
    <t>ORD008242</t>
  </si>
  <si>
    <t>ORD011185</t>
  </si>
  <si>
    <t>ORD004813</t>
  </si>
  <si>
    <t>ORD006440</t>
  </si>
  <si>
    <t>ORD000322</t>
  </si>
  <si>
    <t>ORD000864</t>
  </si>
  <si>
    <t>ORD006242</t>
  </si>
  <si>
    <t>ORD009627</t>
  </si>
  <si>
    <t>ORD002648</t>
  </si>
  <si>
    <t>ORD000540</t>
  </si>
  <si>
    <t>ORD004713</t>
  </si>
  <si>
    <t>ORD004173</t>
  </si>
  <si>
    <t>ORD000139</t>
  </si>
  <si>
    <t>ORD004303</t>
  </si>
  <si>
    <t>ORD001224</t>
  </si>
  <si>
    <t>ORD004557</t>
  </si>
  <si>
    <t>ORD005668</t>
  </si>
  <si>
    <t>ORD000013</t>
  </si>
  <si>
    <t>ORD001129</t>
  </si>
  <si>
    <t>ORD002928</t>
  </si>
  <si>
    <t>ORD004654</t>
  </si>
  <si>
    <t>ORD007558</t>
  </si>
  <si>
    <t>ORD000653</t>
  </si>
  <si>
    <t>ORD009158</t>
  </si>
  <si>
    <t>ORD004409</t>
  </si>
  <si>
    <t>ORD008205</t>
  </si>
  <si>
    <t>ORD001110</t>
  </si>
  <si>
    <t>ORD001776</t>
  </si>
  <si>
    <t>ORD009465</t>
  </si>
  <si>
    <t>ORD006280</t>
  </si>
  <si>
    <t>ORD010339</t>
  </si>
  <si>
    <t>ORD001623</t>
  </si>
  <si>
    <t>ORD006957</t>
  </si>
  <si>
    <t>ORD009086</t>
  </si>
  <si>
    <t>ORD005926</t>
  </si>
  <si>
    <t>ORD004438</t>
  </si>
  <si>
    <t>ORD011326</t>
  </si>
  <si>
    <t>ORD005072</t>
  </si>
  <si>
    <t>ORD001416</t>
  </si>
  <si>
    <t>ORD001727</t>
  </si>
  <si>
    <t>ORD011850</t>
  </si>
  <si>
    <t>ORD000787</t>
  </si>
  <si>
    <t>ORD007115</t>
  </si>
  <si>
    <t>ORD002346</t>
  </si>
  <si>
    <t>ORD010162</t>
  </si>
  <si>
    <t>ORD008878</t>
  </si>
  <si>
    <t>ORD010651</t>
  </si>
  <si>
    <t>ORD002550</t>
  </si>
  <si>
    <t>ORD002948</t>
  </si>
  <si>
    <t>ORD001223</t>
  </si>
  <si>
    <t>ORD002010</t>
  </si>
  <si>
    <t>ORD008721</t>
  </si>
  <si>
    <t>ORD004151</t>
  </si>
  <si>
    <t>ORD005338</t>
  </si>
  <si>
    <t>ORD010852</t>
  </si>
  <si>
    <t>ORD006692</t>
  </si>
  <si>
    <t>ORD006748</t>
  </si>
  <si>
    <t>ORD003764</t>
  </si>
  <si>
    <t>ORD000421</t>
  </si>
  <si>
    <t>ORD002821</t>
  </si>
  <si>
    <t>ORD010419</t>
  </si>
  <si>
    <t>ORD003549</t>
  </si>
  <si>
    <t>ORD008589</t>
  </si>
  <si>
    <t>ORD000715</t>
  </si>
  <si>
    <t>ORD011610</t>
  </si>
  <si>
    <t>ORD008114</t>
  </si>
  <si>
    <t>ORD007154</t>
  </si>
  <si>
    <t>ORD008627</t>
  </si>
  <si>
    <t>ORD008532</t>
  </si>
  <si>
    <t>ORD011947</t>
  </si>
  <si>
    <t>ORD007474</t>
  </si>
  <si>
    <t>ORD001748</t>
  </si>
  <si>
    <t>ORD000853</t>
  </si>
  <si>
    <t>ORD005963</t>
  </si>
  <si>
    <t>ORD008304</t>
  </si>
  <si>
    <t>ORD010936</t>
  </si>
  <si>
    <t>ORD009064</t>
  </si>
  <si>
    <t>ORD007570</t>
  </si>
  <si>
    <t>ORD010761</t>
  </si>
  <si>
    <t>ORD003927</t>
  </si>
  <si>
    <t>ORD004167</t>
  </si>
  <si>
    <t>ORD011934</t>
  </si>
  <si>
    <t>ORD006624</t>
  </si>
  <si>
    <t>ORD009806</t>
  </si>
  <si>
    <t>ORD010259</t>
  </si>
  <si>
    <t>ORD008068</t>
  </si>
  <si>
    <t>ORD011581</t>
  </si>
  <si>
    <t>ORD008892</t>
  </si>
  <si>
    <t>ORD010448</t>
  </si>
  <si>
    <t>ORD009742</t>
  </si>
  <si>
    <t>ORD010818</t>
  </si>
  <si>
    <t>ORD008789</t>
  </si>
  <si>
    <t>ORD007170</t>
  </si>
  <si>
    <t>ORD006943</t>
  </si>
  <si>
    <t>ORD007359</t>
  </si>
  <si>
    <t>ORD000820</t>
  </si>
  <si>
    <t>ORD010313</t>
  </si>
  <si>
    <t>ORD010994</t>
  </si>
  <si>
    <t>ORD008691</t>
  </si>
  <si>
    <t>ORD010230</t>
  </si>
  <si>
    <t>ORD002005</t>
  </si>
  <si>
    <t>ORD005154</t>
  </si>
  <si>
    <t>ORD003026</t>
  </si>
  <si>
    <t>ORD001257</t>
  </si>
  <si>
    <t>ORD000320</t>
  </si>
  <si>
    <t>ORD006745</t>
  </si>
  <si>
    <t>ORD002554</t>
  </si>
  <si>
    <t>ORD005809</t>
  </si>
  <si>
    <t>ORD002050</t>
  </si>
  <si>
    <t>ORD003164</t>
  </si>
  <si>
    <t>ORD002260</t>
  </si>
  <si>
    <t>ORD003847</t>
  </si>
  <si>
    <t>ORD006335</t>
  </si>
  <si>
    <t>ORD006430</t>
  </si>
  <si>
    <t>ORD007237</t>
  </si>
  <si>
    <t>ORD008054</t>
  </si>
  <si>
    <t>ORD005701</t>
  </si>
  <si>
    <t>ORD003429</t>
  </si>
  <si>
    <t>ORD003243</t>
  </si>
  <si>
    <t>ORD000134</t>
  </si>
  <si>
    <t>ORD008166</t>
  </si>
  <si>
    <t>ORD010657</t>
  </si>
  <si>
    <t>ORD001939</t>
  </si>
  <si>
    <t>ORD005242</t>
  </si>
  <si>
    <t>ORD008832</t>
  </si>
  <si>
    <t>ORD002905</t>
  </si>
  <si>
    <t>ORD006881</t>
  </si>
  <si>
    <t>ORD002136</t>
  </si>
  <si>
    <t>ORD007494</t>
  </si>
  <si>
    <t>ORD008483</t>
  </si>
  <si>
    <t>ORD011368</t>
  </si>
  <si>
    <t>ORD011253</t>
  </si>
  <si>
    <t>ORD005081</t>
  </si>
  <si>
    <t>ORD005503</t>
  </si>
  <si>
    <t>ORD010610</t>
  </si>
  <si>
    <t>ORD007588</t>
  </si>
  <si>
    <t>ORD003425</t>
  </si>
  <si>
    <t>ORD008489</t>
  </si>
  <si>
    <t>ORD009257</t>
  </si>
  <si>
    <t>ORD003836</t>
  </si>
  <si>
    <t>ORD008050</t>
  </si>
  <si>
    <t>ORD006909</t>
  </si>
  <si>
    <t>ORD005029</t>
  </si>
  <si>
    <t>ORD010867</t>
  </si>
  <si>
    <t>ORD007934</t>
  </si>
  <si>
    <t>ORD011237</t>
  </si>
  <si>
    <t>ORD003594</t>
  </si>
  <si>
    <t>ORD006052</t>
  </si>
  <si>
    <t>ORD004516</t>
  </si>
  <si>
    <t>ORD002934</t>
  </si>
  <si>
    <t>ORD004479</t>
  </si>
  <si>
    <t>ORD007851</t>
  </si>
  <si>
    <t>ORD009023</t>
  </si>
  <si>
    <t>ORD010620</t>
  </si>
  <si>
    <t>ORD005228</t>
  </si>
  <si>
    <t>ORD003215</t>
  </si>
  <si>
    <t>ORD010033</t>
  </si>
  <si>
    <t>ORD008992</t>
  </si>
  <si>
    <t>ORD010822</t>
  </si>
  <si>
    <t>ORD002101</t>
  </si>
  <si>
    <t>ORD007985</t>
  </si>
  <si>
    <t>ORD002570</t>
  </si>
  <si>
    <t>ORD011331</t>
  </si>
  <si>
    <t>ORD002119</t>
  </si>
  <si>
    <t>ORD000799</t>
  </si>
  <si>
    <t>ORD010303</t>
  </si>
  <si>
    <t>ORD007419</t>
  </si>
  <si>
    <t>ORD003018</t>
  </si>
  <si>
    <t>ORD001420</t>
  </si>
  <si>
    <t>ORD005198</t>
  </si>
  <si>
    <t>ORD011982</t>
  </si>
  <si>
    <t>ORD004070</t>
  </si>
  <si>
    <t>ORD003494</t>
  </si>
  <si>
    <t>ORD006787</t>
  </si>
  <si>
    <t>ORD005348</t>
  </si>
  <si>
    <t>ORD006087</t>
  </si>
  <si>
    <t>ORD006155</t>
  </si>
  <si>
    <t>ORD003663</t>
  </si>
  <si>
    <t>ORD010552</t>
  </si>
  <si>
    <t>ORD009851</t>
  </si>
  <si>
    <t>ORD006724</t>
  </si>
  <si>
    <t>ORD010026</t>
  </si>
  <si>
    <t>ORD004972</t>
  </si>
  <si>
    <t>ORD011668</t>
  </si>
  <si>
    <t>ORD004801</t>
  </si>
  <si>
    <t>ORD000922</t>
  </si>
  <si>
    <t>ORD000557</t>
  </si>
  <si>
    <t>ORD010283</t>
  </si>
  <si>
    <t>ORD000836</t>
  </si>
  <si>
    <t>ORD002813</t>
  </si>
  <si>
    <t>ORD008861</t>
  </si>
  <si>
    <t>ORD010376</t>
  </si>
  <si>
    <t>ORD001927</t>
  </si>
  <si>
    <t>ORD000064</t>
  </si>
  <si>
    <t>ORD000495</t>
  </si>
  <si>
    <t>ORD004703</t>
  </si>
  <si>
    <t>ORD004817</t>
  </si>
  <si>
    <t>ORD009847</t>
  </si>
  <si>
    <t>ORD008674</t>
  </si>
  <si>
    <t>ORD002703</t>
  </si>
  <si>
    <t>ORD010788</t>
  </si>
  <si>
    <t>ORD009531</t>
  </si>
  <si>
    <t>ORD001696</t>
  </si>
  <si>
    <t>ORD009255</t>
  </si>
  <si>
    <t>ORD010965</t>
  </si>
  <si>
    <t>ORD003052</t>
  </si>
  <si>
    <t>ORD008660</t>
  </si>
  <si>
    <t>ORD009063</t>
  </si>
  <si>
    <t>ORD002269</t>
  </si>
  <si>
    <t>ORD000419</t>
  </si>
  <si>
    <t>ORD002077</t>
  </si>
  <si>
    <t>ORD004291</t>
  </si>
  <si>
    <t>ORD002173</t>
  </si>
  <si>
    <t>ORD002636</t>
  </si>
  <si>
    <t>ORD006932</t>
  </si>
  <si>
    <t>ORD010981</t>
  </si>
  <si>
    <t>ORD009893</t>
  </si>
  <si>
    <t>ORD004092</t>
  </si>
  <si>
    <t>ORD011649</t>
  </si>
  <si>
    <t>ORD001533</t>
  </si>
  <si>
    <t>ORD010194</t>
  </si>
  <si>
    <t>ORD008563</t>
  </si>
  <si>
    <t>ORD001051</t>
  </si>
  <si>
    <t>ORD009251</t>
  </si>
  <si>
    <t>ORD007789</t>
  </si>
  <si>
    <t>ORD005169</t>
  </si>
  <si>
    <t>ORD002295</t>
  </si>
  <si>
    <t>ORD008669</t>
  </si>
  <si>
    <t>ORD011492</t>
  </si>
  <si>
    <t>ORD004513</t>
  </si>
  <si>
    <t>ORD002243</t>
  </si>
  <si>
    <t>ORD007982</t>
  </si>
  <si>
    <t>ORD004712</t>
  </si>
  <si>
    <t>ORD011828</t>
  </si>
  <si>
    <t>ORD010334</t>
  </si>
  <si>
    <t>ORD007744</t>
  </si>
  <si>
    <t>ORD004120</t>
  </si>
  <si>
    <t>ORD010723</t>
  </si>
  <si>
    <t>ORD000517</t>
  </si>
  <si>
    <t>ORD005909</t>
  </si>
  <si>
    <t>ORD003063</t>
  </si>
  <si>
    <t>ORD010908</t>
  </si>
  <si>
    <t>ORD002769</t>
  </si>
  <si>
    <t>ORD004475</t>
  </si>
  <si>
    <t>ORD005336</t>
  </si>
  <si>
    <t>ORD002444</t>
  </si>
  <si>
    <t>ORD002201</t>
  </si>
  <si>
    <t>ORD006129</t>
  </si>
  <si>
    <t>ORD005447</t>
  </si>
  <si>
    <t>ORD006057</t>
  </si>
  <si>
    <t>ORD001040</t>
  </si>
  <si>
    <t>ORD009087</t>
  </si>
  <si>
    <t>ORD007686</t>
  </si>
  <si>
    <t>ORD000146</t>
  </si>
  <si>
    <t>ORD004347</t>
  </si>
  <si>
    <t>ORD009906</t>
  </si>
  <si>
    <t>ORD005474</t>
  </si>
  <si>
    <t>ORD000584</t>
  </si>
  <si>
    <t>ORD002553</t>
  </si>
  <si>
    <t>ORD005012</t>
  </si>
  <si>
    <t>ORD008652</t>
  </si>
  <si>
    <t>ORD010677</t>
  </si>
  <si>
    <t>ORD007847</t>
  </si>
  <si>
    <t>ORD010353</t>
  </si>
  <si>
    <t>ORD007753</t>
  </si>
  <si>
    <t>ORD000507</t>
  </si>
  <si>
    <t>ORD005730</t>
  </si>
  <si>
    <t>ORD009557</t>
  </si>
  <si>
    <t>ORD011126</t>
  </si>
  <si>
    <t>ORD002250</t>
  </si>
  <si>
    <t>ORD000525</t>
  </si>
  <si>
    <t>ORD004251</t>
  </si>
  <si>
    <t>ORD010105</t>
  </si>
  <si>
    <t>ORD002494</t>
  </si>
  <si>
    <t>ORD011682</t>
  </si>
  <si>
    <t>ORD001694</t>
  </si>
  <si>
    <t>ORD009454</t>
  </si>
  <si>
    <t>ORD010654</t>
  </si>
  <si>
    <t>ORD000669</t>
  </si>
  <si>
    <t>ORD006321</t>
  </si>
  <si>
    <t>ORD011782</t>
  </si>
  <si>
    <t>ORD005579</t>
  </si>
  <si>
    <t>ORD003308</t>
  </si>
  <si>
    <t>ORD009869</t>
  </si>
  <si>
    <t>ORD003627</t>
  </si>
  <si>
    <t>ORD005141</t>
  </si>
  <si>
    <t>ORD004730</t>
  </si>
  <si>
    <t>ORD007820</t>
  </si>
  <si>
    <t>ORD007496</t>
  </si>
  <si>
    <t>ORD003390</t>
  </si>
  <si>
    <t>ORD006418</t>
  </si>
  <si>
    <t>ORD002195</t>
  </si>
  <si>
    <t>ORD010707</t>
  </si>
  <si>
    <t>ORD009123</t>
  </si>
  <si>
    <t>ORD000099</t>
  </si>
  <si>
    <t>ORD006074</t>
  </si>
  <si>
    <t>ORD003707</t>
  </si>
  <si>
    <t>ORD010399</t>
  </si>
  <si>
    <t>ORD010551</t>
  </si>
  <si>
    <t>ORD004223</t>
  </si>
  <si>
    <t>ORD005501</t>
  </si>
  <si>
    <t>ORD003577</t>
  </si>
  <si>
    <t>ORD003859</t>
  </si>
  <si>
    <t>ORD002862</t>
  </si>
  <si>
    <t>ORD003462</t>
  </si>
  <si>
    <t>ORD009362</t>
  </si>
  <si>
    <t>ORD006529</t>
  </si>
  <si>
    <t>ORD005428</t>
  </si>
  <si>
    <t>ORD009901</t>
  </si>
  <si>
    <t>ORD008883</t>
  </si>
  <si>
    <t>ORD002283</t>
  </si>
  <si>
    <t>ORD011824</t>
  </si>
  <si>
    <t>ORD000765</t>
  </si>
  <si>
    <t>ORD002277</t>
  </si>
  <si>
    <t>ORD006191</t>
  </si>
  <si>
    <t>ORD004662</t>
  </si>
  <si>
    <t>ORD004003</t>
  </si>
  <si>
    <t>ORD006121</t>
  </si>
  <si>
    <t>ORD008356</t>
  </si>
  <si>
    <t>ORD011051</t>
  </si>
  <si>
    <t>ORD000123</t>
  </si>
  <si>
    <t>ORD010208</t>
  </si>
  <si>
    <t>ORD003172</t>
  </si>
  <si>
    <t>ORD003450</t>
  </si>
  <si>
    <t>ORD009852</t>
  </si>
  <si>
    <t>ORD003341</t>
  </si>
  <si>
    <t>ORD008864</t>
  </si>
  <si>
    <t>ORD003219</t>
  </si>
  <si>
    <t>ORD001249</t>
  </si>
  <si>
    <t>ORD004248</t>
  </si>
  <si>
    <t>ORD010099</t>
  </si>
  <si>
    <t>ORD000930</t>
  </si>
  <si>
    <t>ORD004138</t>
  </si>
  <si>
    <t>ORD011580</t>
  </si>
  <si>
    <t>ORD011586</t>
  </si>
  <si>
    <t>ORD009122</t>
  </si>
  <si>
    <t>ORD008868</t>
  </si>
  <si>
    <t>ORD003948</t>
  </si>
  <si>
    <t>ORD002779</t>
  </si>
  <si>
    <t>ORD001543</t>
  </si>
  <si>
    <t>ORD001480</t>
  </si>
  <si>
    <t>ORD002650</t>
  </si>
  <si>
    <t>ORD008149</t>
  </si>
  <si>
    <t>ORD006578</t>
  </si>
  <si>
    <t>ORD003525</t>
  </si>
  <si>
    <t>ORD002714</t>
  </si>
  <si>
    <t>ORD002666</t>
  </si>
  <si>
    <t>ORD003488</t>
  </si>
  <si>
    <t>ORD008124</t>
  </si>
  <si>
    <t>ORD007236</t>
  </si>
  <si>
    <t>ORD003230</t>
  </si>
  <si>
    <t>ORD006295</t>
  </si>
  <si>
    <t>ORD001388</t>
  </si>
  <si>
    <t>ORD003386</t>
  </si>
  <si>
    <t>ORD002204</t>
  </si>
  <si>
    <t>ORD000089</t>
  </si>
  <si>
    <t>ORD008350</t>
  </si>
  <si>
    <t>ORD007486</t>
  </si>
  <si>
    <t>ORD001964</t>
  </si>
  <si>
    <t>ORD002436</t>
  </si>
  <si>
    <t>ORD004304</t>
  </si>
  <si>
    <t>ORD005504</t>
  </si>
  <si>
    <t>ORD011597</t>
  </si>
  <si>
    <t>ORD002272</t>
  </si>
  <si>
    <t>ORD008584</t>
  </si>
  <si>
    <t>ORD004269</t>
  </si>
  <si>
    <t>ORD007571</t>
  </si>
  <si>
    <t>ORD004864</t>
  </si>
  <si>
    <t>ORD009273</t>
  </si>
  <si>
    <t>ORD011560</t>
  </si>
  <si>
    <t>ORD001621</t>
  </si>
  <si>
    <t>ORD000406</t>
  </si>
  <si>
    <t>ORD004025</t>
  </si>
  <si>
    <t>ORD011963</t>
  </si>
  <si>
    <t>ORD008015</t>
  </si>
  <si>
    <t>ORD003229</t>
  </si>
  <si>
    <t>ORD001135</t>
  </si>
  <si>
    <t>ORD006147</t>
  </si>
  <si>
    <t>ORD010857</t>
  </si>
  <si>
    <t>ORD009261</t>
  </si>
  <si>
    <t>ORD000321</t>
  </si>
  <si>
    <t>ORD004679</t>
  </si>
  <si>
    <t>ORD001574</t>
  </si>
  <si>
    <t>ORD003104</t>
  </si>
  <si>
    <t>ORD011857</t>
  </si>
  <si>
    <t>ORD002777</t>
  </si>
  <si>
    <t>ORD005872</t>
  </si>
  <si>
    <t>ORD005069</t>
  </si>
  <si>
    <t>ORD003123</t>
  </si>
  <si>
    <t>ORD005044</t>
  </si>
  <si>
    <t>ORD004013</t>
  </si>
  <si>
    <t>ORD007835</t>
  </si>
  <si>
    <t>ORD004502</t>
  </si>
  <si>
    <t>ORD002332</t>
  </si>
  <si>
    <t>ORD010488</t>
  </si>
  <si>
    <t>ORD006667</t>
  </si>
  <si>
    <t>ORD003301</t>
  </si>
  <si>
    <t>ORD006898</t>
  </si>
  <si>
    <t>ORD009463</t>
  </si>
  <si>
    <t>ORD008364</t>
  </si>
  <si>
    <t>ORD008595</t>
  </si>
  <si>
    <t>ORD002472</t>
  </si>
  <si>
    <t>ORD000667</t>
  </si>
  <si>
    <t>ORD011176</t>
  </si>
  <si>
    <t>ORD001488</t>
  </si>
  <si>
    <t>ORD011514</t>
  </si>
  <si>
    <t>ORD006776</t>
  </si>
  <si>
    <t>ORD009570</t>
  </si>
  <si>
    <t>ORD007158</t>
  </si>
  <si>
    <t>ORD003561</t>
  </si>
  <si>
    <t>ORD000125</t>
  </si>
  <si>
    <t>ORD001187</t>
  </si>
  <si>
    <t>ORD011471</t>
  </si>
  <si>
    <t>ORD005857</t>
  </si>
  <si>
    <t>ORD000437</t>
  </si>
  <si>
    <t>ORD004356</t>
  </si>
  <si>
    <t>ORD003776</t>
  </si>
  <si>
    <t>ORD010813</t>
  </si>
  <si>
    <t>ORD001526</t>
  </si>
  <si>
    <t>ORD000850</t>
  </si>
  <si>
    <t>ORD004096</t>
  </si>
  <si>
    <t>ORD010157</t>
  </si>
  <si>
    <t>ORD000110</t>
  </si>
  <si>
    <t>ORD011029</t>
  </si>
  <si>
    <t>ORD011710</t>
  </si>
  <si>
    <t>ORD004915</t>
  </si>
  <si>
    <t>ORD000364</t>
  </si>
  <si>
    <t>ORD003293</t>
  </si>
  <si>
    <t>ORD004709</t>
  </si>
  <si>
    <t>ORD008311</t>
  </si>
  <si>
    <t>ORD002692</t>
  </si>
  <si>
    <t>ORD011917</t>
  </si>
  <si>
    <t>ORD006683</t>
  </si>
  <si>
    <t>ORD009766</t>
  </si>
  <si>
    <t>ORD004341</t>
  </si>
  <si>
    <t>ORD006213</t>
  </si>
  <si>
    <t>ORD005515</t>
  </si>
  <si>
    <t>ORD006172</t>
  </si>
  <si>
    <t>ORD011949</t>
  </si>
  <si>
    <t>ORD009066</t>
  </si>
  <si>
    <t>ORD007467</t>
  </si>
  <si>
    <t>ORD002919</t>
  </si>
  <si>
    <t>ORD009846</t>
  </si>
  <si>
    <t>ORD006051</t>
  </si>
  <si>
    <t>ORD005747</t>
  </si>
  <si>
    <t>ORD009880</t>
  </si>
  <si>
    <t>ORD004636</t>
  </si>
  <si>
    <t>ORD006305</t>
  </si>
  <si>
    <t>ORD000723</t>
  </si>
  <si>
    <t>ORD001909</t>
  </si>
  <si>
    <t>ORD010613</t>
  </si>
  <si>
    <t>ORD005778</t>
  </si>
  <si>
    <t>ORD007551</t>
  </si>
  <si>
    <t>ORD003389</t>
  </si>
  <si>
    <t>ORD008763</t>
  </si>
  <si>
    <t>ORD002075</t>
  </si>
  <si>
    <t>ORD002985</t>
  </si>
  <si>
    <t>ORD003030</t>
  </si>
  <si>
    <t>ORD009608</t>
  </si>
  <si>
    <t>ORD007400</t>
  </si>
  <si>
    <t>ORD003287</t>
  </si>
  <si>
    <t>ORD006117</t>
  </si>
  <si>
    <t>ORD003365</t>
  </si>
  <si>
    <t>ORD010437</t>
  </si>
  <si>
    <t>ORD006206</t>
  </si>
  <si>
    <t>ORD010784</t>
  </si>
  <si>
    <t>ORD009899</t>
  </si>
  <si>
    <t>ORD010018</t>
  </si>
  <si>
    <t>ORD007706</t>
  </si>
  <si>
    <t>ORD005791</t>
  </si>
  <si>
    <t>ORD007314</t>
  </si>
  <si>
    <t>ORD001511</t>
  </si>
  <si>
    <t>ORD007883</t>
  </si>
  <si>
    <t>ORD002641</t>
  </si>
  <si>
    <t>ORD008575</t>
  </si>
  <si>
    <t>ORD007179</t>
  </si>
  <si>
    <t>ORD003931</t>
  </si>
  <si>
    <t>ORD006717</t>
  </si>
  <si>
    <t>ORD003562</t>
  </si>
  <si>
    <t>ORD003449</t>
  </si>
  <si>
    <t>ORD002058</t>
  </si>
  <si>
    <t>ORD000441</t>
  </si>
  <si>
    <t>ORD010074</t>
  </si>
  <si>
    <t>ORD006580</t>
  </si>
  <si>
    <t>ORD010664</t>
  </si>
  <si>
    <t>ORD006115</t>
  </si>
  <si>
    <t>ORD000093</t>
  </si>
  <si>
    <t>ORD001975</t>
  </si>
  <si>
    <t>ORD004731</t>
  </si>
  <si>
    <t>ORD007657</t>
  </si>
  <si>
    <t>ORD009059</t>
  </si>
  <si>
    <t>ORD002767</t>
  </si>
  <si>
    <t>ORD011739</t>
  </si>
  <si>
    <t>ORD001656</t>
  </si>
  <si>
    <t>ORD007920</t>
  </si>
  <si>
    <t>ORD011148</t>
  </si>
  <si>
    <t>ORD010369</t>
  </si>
  <si>
    <t>ORD001000</t>
  </si>
  <si>
    <t>ORD010040</t>
  </si>
  <si>
    <t>ORD005604</t>
  </si>
  <si>
    <t>ORD010660</t>
  </si>
  <si>
    <t>ORD001258</t>
  </si>
  <si>
    <t>ORD008367</t>
  </si>
  <si>
    <t>ORD006257</t>
  </si>
  <si>
    <t>ORD002727</t>
  </si>
  <si>
    <t>ORD001630</t>
  </si>
  <si>
    <t>ORD007017</t>
  </si>
  <si>
    <t>ORD006669</t>
  </si>
  <si>
    <t>ORD006175</t>
  </si>
  <si>
    <t>ORD011364</t>
  </si>
  <si>
    <t>ORD007705</t>
  </si>
  <si>
    <t>ORD002889</t>
  </si>
  <si>
    <t>ORD007043</t>
  </si>
  <si>
    <t>ORD008044</t>
  </si>
  <si>
    <t>ORD007950</t>
  </si>
  <si>
    <t>ORD005729</t>
  </si>
  <si>
    <t>ORD006933</t>
  </si>
  <si>
    <t>ORD005635</t>
  </si>
  <si>
    <t>ORD010171</t>
  </si>
  <si>
    <t>ORD002176</t>
  </si>
  <si>
    <t>ORD007231</t>
  </si>
  <si>
    <t>ORD011906</t>
  </si>
  <si>
    <t>ORD002466</t>
  </si>
  <si>
    <t>ORD002312</t>
  </si>
  <si>
    <t>ORD004454</t>
  </si>
  <si>
    <t>ORD002881</t>
  </si>
  <si>
    <t>ORD001509</t>
  </si>
  <si>
    <t>ORD004063</t>
  </si>
  <si>
    <t>ORD009230</t>
  </si>
  <si>
    <t>ORD011738</t>
  </si>
  <si>
    <t>ORD008735</t>
  </si>
  <si>
    <t>ORD005684</t>
  </si>
  <si>
    <t>ORD008614</t>
  </si>
  <si>
    <t>ORD008235</t>
  </si>
  <si>
    <t>ORD008363</t>
  </si>
  <si>
    <t>ORD003436</t>
  </si>
  <si>
    <t>ORD004414</t>
  </si>
  <si>
    <t>ORD006377</t>
  </si>
  <si>
    <t>ORD006132</t>
  </si>
  <si>
    <t>ORD001507</t>
  </si>
  <si>
    <t>ORD000130</t>
  </si>
  <si>
    <t>ORD000046</t>
  </si>
  <si>
    <t>ORD006575</t>
  </si>
  <si>
    <t>ORD009578</t>
  </si>
  <si>
    <t>ORD004066</t>
  </si>
  <si>
    <t>ORD005481</t>
  </si>
  <si>
    <t>ORD010916</t>
  </si>
  <si>
    <t>ORD009922</t>
  </si>
  <si>
    <t>ORD002258</t>
  </si>
  <si>
    <t>ORD002884</t>
  </si>
  <si>
    <t>ORD009224</t>
  </si>
  <si>
    <t>ORD003671</t>
  </si>
  <si>
    <t>ORD008529</t>
  </si>
  <si>
    <t>ORD006762</t>
  </si>
  <si>
    <t>ORD003798</t>
  </si>
  <si>
    <t>ORD011214</t>
  </si>
  <si>
    <t>ORD007649</t>
  </si>
  <si>
    <t>ORD001816</t>
  </si>
  <si>
    <t>ORD006782</t>
  </si>
  <si>
    <t>ORD002145</t>
  </si>
  <si>
    <t>ORD003117</t>
  </si>
  <si>
    <t>ORD003477</t>
  </si>
  <si>
    <t>ORD010247</t>
  </si>
  <si>
    <t>ORD003242</t>
  </si>
  <si>
    <t>ORD006767</t>
  </si>
  <si>
    <t>ORD007882</t>
  </si>
  <si>
    <t>ORD004733</t>
  </si>
  <si>
    <t>ORD009920</t>
  </si>
  <si>
    <t>ORD003252</t>
  </si>
  <si>
    <t>ORD001855</t>
  </si>
  <si>
    <t>ORD006602</t>
  </si>
  <si>
    <t>ORD001832</t>
  </si>
  <si>
    <t>ORD011644</t>
  </si>
  <si>
    <t>ORD002353</t>
  </si>
  <si>
    <t>ORD007205</t>
  </si>
  <si>
    <t>ORD003465</t>
  </si>
  <si>
    <t>ORD001739</t>
  </si>
  <si>
    <t>ORD011633</t>
  </si>
  <si>
    <t>ORD010977</t>
  </si>
  <si>
    <t>ORD008610</t>
  </si>
  <si>
    <t>ORD007450</t>
  </si>
  <si>
    <t>ORD008554</t>
  </si>
  <si>
    <t>ORD004692</t>
  </si>
  <si>
    <t>ORD009481</t>
  </si>
  <si>
    <t>ORD001726</t>
  </si>
  <si>
    <t>ORD002915</t>
  </si>
  <si>
    <t>ORD003509</t>
  </si>
  <si>
    <t>ORD009398</t>
  </si>
  <si>
    <t>ORD010805</t>
  </si>
  <si>
    <t>ORD011591</t>
  </si>
  <si>
    <t>ORD004881</t>
  </si>
  <si>
    <t>ORD004711</t>
  </si>
  <si>
    <t>ORD003182</t>
  </si>
  <si>
    <t>ORD000211</t>
  </si>
  <si>
    <t>ORD010870</t>
  </si>
  <si>
    <t>ORD008967</t>
  </si>
  <si>
    <t>ORD001145</t>
  </si>
  <si>
    <t>ORD002571</t>
  </si>
  <si>
    <t>ORD008332</t>
  </si>
  <si>
    <t>ORD010708</t>
  </si>
  <si>
    <t>ORD008793</t>
  </si>
  <si>
    <t>ORD006644</t>
  </si>
  <si>
    <t>ORD005812</t>
  </si>
  <si>
    <t>ORD010931</t>
  </si>
  <si>
    <t>ORD004889</t>
  </si>
  <si>
    <t>ORD001272</t>
  </si>
  <si>
    <t>ORD002500</t>
  </si>
  <si>
    <t>ORD004065</t>
  </si>
  <si>
    <t>ORD002794</t>
  </si>
  <si>
    <t>ORD005020</t>
  </si>
  <si>
    <t>ORD006784</t>
  </si>
  <si>
    <t>ORD010854</t>
  </si>
  <si>
    <t>ORD010165</t>
  </si>
  <si>
    <t>ORD001736</t>
  </si>
  <si>
    <t>ORD002654</t>
  </si>
  <si>
    <t>ORD001724</t>
  </si>
  <si>
    <t>ORD008103</t>
  </si>
  <si>
    <t>ORD005357</t>
  </si>
  <si>
    <t>ORD000015</t>
  </si>
  <si>
    <t>ORD008147</t>
  </si>
  <si>
    <t>ORD006756</t>
  </si>
  <si>
    <t>ORD003008</t>
  </si>
  <si>
    <t>ORD000446</t>
  </si>
  <si>
    <t>ORD005422</t>
  </si>
  <si>
    <t>ORD004719</t>
  </si>
  <si>
    <t>ORD002524</t>
  </si>
  <si>
    <t>ORD002880</t>
  </si>
  <si>
    <t>ORD004449</t>
  </si>
  <si>
    <t>ORD003154</t>
  </si>
  <si>
    <t>ORD003914</t>
  </si>
  <si>
    <t>ORD011379</t>
  </si>
  <si>
    <t>ORD005533</t>
  </si>
  <si>
    <t>ORD011566</t>
  </si>
  <si>
    <t>ORD002432</t>
  </si>
  <si>
    <t>ORD011883</t>
  </si>
  <si>
    <t>ORD002942</t>
  </si>
  <si>
    <t>ORD005702</t>
  </si>
  <si>
    <t>ORD011088</t>
  </si>
  <si>
    <t>ORD007301</t>
  </si>
  <si>
    <t>ORD003634</t>
  </si>
  <si>
    <t>ORD011636</t>
  </si>
  <si>
    <t>ORD001278</t>
  </si>
  <si>
    <t>ORD003149</t>
  </si>
  <si>
    <t>ORD005132</t>
  </si>
  <si>
    <t>ORD008628</t>
  </si>
  <si>
    <t>ORD008400</t>
  </si>
  <si>
    <t>ORD011505</t>
  </si>
  <si>
    <t>ORD005150</t>
  </si>
  <si>
    <t>ORD004520</t>
  </si>
  <si>
    <t>ORD001907</t>
  </si>
  <si>
    <t>ORD007016</t>
  </si>
  <si>
    <t>ORD004562</t>
  </si>
  <si>
    <t>ORD008737</t>
  </si>
  <si>
    <t>ORD007149</t>
  </si>
  <si>
    <t>ORD004614</t>
  </si>
  <si>
    <t>ORD000040</t>
  </si>
  <si>
    <t>ORD010279</t>
  </si>
  <si>
    <t>ORD007893</t>
  </si>
  <si>
    <t>ORD011310</t>
  </si>
  <si>
    <t>ORD006911</t>
  </si>
  <si>
    <t>ORD007837</t>
  </si>
  <si>
    <t>ORD009416</t>
  </si>
  <si>
    <t>ORD006444</t>
  </si>
  <si>
    <t>ORD007251</t>
  </si>
  <si>
    <t>ORD002384</t>
  </si>
  <si>
    <t>ORD010957</t>
  </si>
  <si>
    <t>ORD001242</t>
  </si>
  <si>
    <t>ORD001579</t>
  </si>
  <si>
    <t>ORD010587</t>
  </si>
  <si>
    <t>ORD010702</t>
  </si>
  <si>
    <t>ORD002232</t>
  </si>
  <si>
    <t>ORD008321</t>
  </si>
  <si>
    <t>ORD002540</t>
  </si>
  <si>
    <t>ORD005171</t>
  </si>
  <si>
    <t>ORD002606</t>
  </si>
  <si>
    <t>ORD005790</t>
  </si>
  <si>
    <t>ORD001522</t>
  </si>
  <si>
    <t>ORD011028</t>
  </si>
  <si>
    <t>ORD001569</t>
  </si>
  <si>
    <t>ORD007708</t>
  </si>
  <si>
    <t>ORD003524</t>
  </si>
  <si>
    <t>ORD009000</t>
  </si>
  <si>
    <t>ORD009867</t>
  </si>
  <si>
    <t>ORD011746</t>
  </si>
  <si>
    <t>ORD010956</t>
  </si>
  <si>
    <t>ORD008790</t>
  </si>
  <si>
    <t>ORD010817</t>
  </si>
  <si>
    <t>ORD009352</t>
  </si>
  <si>
    <t>ORD002387</t>
  </si>
  <si>
    <t>ORD006702</t>
  </si>
  <si>
    <t>ORD007609</t>
  </si>
  <si>
    <t>ORD011026</t>
  </si>
  <si>
    <t>ORD000705</t>
  </si>
  <si>
    <t>ORD007007</t>
  </si>
  <si>
    <t>ORD011442</t>
  </si>
  <si>
    <t>ORD001389</t>
  </si>
  <si>
    <t>ORD009235</t>
  </si>
  <si>
    <t>ORD011518</t>
  </si>
  <si>
    <t>ORD003610</t>
  </si>
  <si>
    <t>ORD001869</t>
  </si>
  <si>
    <t>ORD004524</t>
  </si>
  <si>
    <t>ORD001827</t>
  </si>
  <si>
    <t>ORD007681</t>
  </si>
  <si>
    <t>ORD008078</t>
  </si>
  <si>
    <t>ORD008232</t>
  </si>
  <si>
    <t>ORD000007</t>
  </si>
  <si>
    <t>ORD005890</t>
  </si>
  <si>
    <t>ORD005489</t>
  </si>
  <si>
    <t>ORD003456</t>
  </si>
  <si>
    <t>ORD009973</t>
  </si>
  <si>
    <t>ORD003124</t>
  </si>
  <si>
    <t>ORD010203</t>
  </si>
  <si>
    <t>ORD008797</t>
  </si>
  <si>
    <t>ORD011212</t>
  </si>
  <si>
    <t>ORD008867</t>
  </si>
  <si>
    <t>ORD003225</t>
  </si>
  <si>
    <t>ORD007033</t>
  </si>
  <si>
    <t>ORD009343</t>
  </si>
  <si>
    <t>ORD005699</t>
  </si>
  <si>
    <t>ORD010042</t>
  </si>
  <si>
    <t>ORD008848</t>
  </si>
  <si>
    <t>ORD005526</t>
  </si>
  <si>
    <t>ORD003211</t>
  </si>
  <si>
    <t>ORD000984</t>
  </si>
  <si>
    <t>ORD001244</t>
  </si>
  <si>
    <t>ORD006433</t>
  </si>
  <si>
    <t>ORD000299</t>
  </si>
  <si>
    <t>ORD003452</t>
  </si>
  <si>
    <t>ORD008792</t>
  </si>
  <si>
    <t>ORD010820</t>
  </si>
  <si>
    <t>ORD000618</t>
  </si>
  <si>
    <t>ORD004515</t>
  </si>
  <si>
    <t>ORD009387</t>
  </si>
  <si>
    <t>ORD003508</t>
  </si>
  <si>
    <t>ORD007584</t>
  </si>
  <si>
    <t>ORD002186</t>
  </si>
  <si>
    <t>ORD001837</t>
  </si>
  <si>
    <t>ORD002917</t>
  </si>
  <si>
    <t>ORD007652</t>
  </si>
  <si>
    <t>ORD003106</t>
  </si>
  <si>
    <t>ORD003078</t>
  </si>
  <si>
    <t>ORD000168</t>
  </si>
  <si>
    <t>ORD010167</t>
  </si>
  <si>
    <t>ORD008344</t>
  </si>
  <si>
    <t>ORD009073</t>
  </si>
  <si>
    <t>ORD007345</t>
  </si>
  <si>
    <t>ORD011472</t>
  </si>
  <si>
    <t>ORD006438</t>
  </si>
  <si>
    <t>ORD002382</t>
  </si>
  <si>
    <t>ORD007008</t>
  </si>
  <si>
    <t>ORD011076</t>
  </si>
  <si>
    <t>ORD001986</t>
  </si>
  <si>
    <t>ORD000756</t>
  </si>
  <si>
    <t>ORD010309</t>
  </si>
  <si>
    <t>ORD003727</t>
  </si>
  <si>
    <t>ORD009332</t>
  </si>
  <si>
    <t>ORD008099</t>
  </si>
  <si>
    <t>ORD006282</t>
  </si>
  <si>
    <t>ORD006456</t>
  </si>
  <si>
    <t>ORD011142</t>
  </si>
  <si>
    <t>ORD001737</t>
  </si>
  <si>
    <t>ORD010147</t>
  </si>
  <si>
    <t>ORD008333</t>
  </si>
  <si>
    <t>ORD002216</t>
  </si>
  <si>
    <t>ORD011835</t>
  </si>
  <si>
    <t>ORD004259</t>
  </si>
  <si>
    <t>ORD009521</t>
  </si>
  <si>
    <t>ORD003487</t>
  </si>
  <si>
    <t>ORD004183</t>
  </si>
  <si>
    <t>ORD007211</t>
  </si>
  <si>
    <t>ORD005751</t>
  </si>
  <si>
    <t>ORD009826</t>
  </si>
  <si>
    <t>ORD007916</t>
  </si>
  <si>
    <t>ORD004447</t>
  </si>
  <si>
    <t>ORD004554</t>
  </si>
  <si>
    <t>ORD011494</t>
  </si>
  <si>
    <t>ORD009386</t>
  </si>
  <si>
    <t>ORD011775</t>
  </si>
  <si>
    <t>ORD006161</t>
  </si>
  <si>
    <t>ORD010570</t>
  </si>
  <si>
    <t>ORD008819</t>
  </si>
  <si>
    <t>ORD006394</t>
  </si>
  <si>
    <t>ORD002323</t>
  </si>
  <si>
    <t>ORD000773</t>
  </si>
  <si>
    <t>ORD004109</t>
  </si>
  <si>
    <t>ORD005727</t>
  </si>
  <si>
    <t>ORD009129</t>
  </si>
  <si>
    <t>ORD007371</t>
  </si>
  <si>
    <t>ORD008897</t>
  </si>
  <si>
    <t>ORD000996</t>
  </si>
  <si>
    <t>ORD008621</t>
  </si>
  <si>
    <t>ORD009708</t>
  </si>
  <si>
    <t>ORD005047</t>
  </si>
  <si>
    <t>ORD010343</t>
  </si>
  <si>
    <t>ORD010954</t>
  </si>
  <si>
    <t>ORD004631</t>
  </si>
  <si>
    <t>ORD005303</t>
  </si>
  <si>
    <t>ORD004906</t>
  </si>
  <si>
    <t>ORD001002</t>
  </si>
  <si>
    <t>ORD007135</t>
  </si>
  <si>
    <t>ORD001829</t>
  </si>
  <si>
    <t>ORD010358</t>
  </si>
  <si>
    <t>ORD004037</t>
  </si>
  <si>
    <t>ORD009937</t>
  </si>
  <si>
    <t>ORD003103</t>
  </si>
  <si>
    <t>ORD010061</t>
  </si>
  <si>
    <t>ORD007109</t>
  </si>
  <si>
    <t>ORD006395</t>
  </si>
  <si>
    <t>ORD001118</t>
  </si>
  <si>
    <t>ORD000829</t>
  </si>
  <si>
    <t>ORD002750</t>
  </si>
  <si>
    <t>ORD001311</t>
  </si>
  <si>
    <t>ORD008176</t>
  </si>
  <si>
    <t>ORD006040</t>
  </si>
  <si>
    <t>ORD007792</t>
  </si>
  <si>
    <t>ORD002264</t>
  </si>
  <si>
    <t>ORD010139</t>
  </si>
  <si>
    <t>ORD010894</t>
  </si>
  <si>
    <t>ORD010232</t>
  </si>
  <si>
    <t>ORD007712</t>
  </si>
  <si>
    <t>ORD008565</t>
  </si>
  <si>
    <t>ORD008751</t>
  </si>
  <si>
    <t>ORD011104</t>
  </si>
  <si>
    <t>ORD005059</t>
  </si>
  <si>
    <t>ORD006561</t>
  </si>
  <si>
    <t>ORD005552</t>
  </si>
  <si>
    <t>ORD005223</t>
  </si>
  <si>
    <t>ORD002664</t>
  </si>
  <si>
    <t>ORD003204</t>
  </si>
  <si>
    <t>ORD007025</t>
  </si>
  <si>
    <t>ORD000727</t>
  </si>
  <si>
    <t>ORD000250</t>
  </si>
  <si>
    <t>ORD000362</t>
  </si>
  <si>
    <t>ORD011396</t>
  </si>
  <si>
    <t>ORD010783</t>
  </si>
  <si>
    <t>ORD000175</t>
  </si>
  <si>
    <t>ORD001618</t>
  </si>
  <si>
    <t>ORD007284</t>
  </si>
  <si>
    <t>ORD001078</t>
  </si>
  <si>
    <t>ORD009298</t>
  </si>
  <si>
    <t>ORD003042</t>
  </si>
  <si>
    <t>ORD011277</t>
  </si>
  <si>
    <t>ORD005334</t>
  </si>
  <si>
    <t>ORD003159</t>
  </si>
  <si>
    <t>ORD000746</t>
  </si>
  <si>
    <t>ORD003344</t>
  </si>
  <si>
    <t>ORD002281</t>
  </si>
  <si>
    <t>ORD011113</t>
  </si>
  <si>
    <t>ORD010028</t>
  </si>
  <si>
    <t>ORD006764</t>
  </si>
  <si>
    <t>ORD005849</t>
  </si>
  <si>
    <t>ORD000607</t>
  </si>
  <si>
    <t>ORD003434</t>
  </si>
  <si>
    <t>ORD006485</t>
  </si>
  <si>
    <t>ORD004935</t>
  </si>
  <si>
    <t>ORD005257</t>
  </si>
  <si>
    <t>ORD003902</t>
  </si>
  <si>
    <t>ORD007393</t>
  </si>
  <si>
    <t>ORD011787</t>
  </si>
  <si>
    <t>ORD003132</t>
  </si>
  <si>
    <t>ORD006675</t>
  </si>
  <si>
    <t>ORD010264</t>
  </si>
  <si>
    <t>ORD010485</t>
  </si>
  <si>
    <t>ORD009553</t>
  </si>
  <si>
    <t>ORD002035</t>
  </si>
  <si>
    <t>ORD009069</t>
  </si>
  <si>
    <t>ORD003387</t>
  </si>
  <si>
    <t>ORD005711</t>
  </si>
  <si>
    <t>ORD005717</t>
  </si>
  <si>
    <t>ORD004245</t>
  </si>
  <si>
    <t>ORD002926</t>
  </si>
  <si>
    <t>ORD005987</t>
  </si>
  <si>
    <t>ORD009205</t>
  </si>
  <si>
    <t>ORD011544</t>
  </si>
  <si>
    <t>ORD007803</t>
  </si>
  <si>
    <t>ORD007751</t>
  </si>
  <si>
    <t>ORD000193</t>
  </si>
  <si>
    <t>ORD008354</t>
  </si>
  <si>
    <t>ORD005975</t>
  </si>
  <si>
    <t>ORD007099</t>
  </si>
  <si>
    <t>ORD007203</t>
  </si>
  <si>
    <t>ORD003522</t>
  </si>
  <si>
    <t>ORD010675</t>
  </si>
  <si>
    <t>ORD011889</t>
  </si>
  <si>
    <t>ORD007197</t>
  </si>
  <si>
    <t>ORD000682</t>
  </si>
  <si>
    <t>ORD005792</t>
  </si>
  <si>
    <t>ORD009804</t>
  </si>
  <si>
    <t>ORD010142</t>
  </si>
  <si>
    <t>ORD001254</t>
  </si>
  <si>
    <t>ORD002854</t>
  </si>
  <si>
    <t>ORD001390</t>
  </si>
  <si>
    <t>ORD007724</t>
  </si>
  <si>
    <t>ORD004744</t>
  </si>
  <si>
    <t>ORD010433</t>
  </si>
  <si>
    <t>ORD009810</t>
  </si>
  <si>
    <t>ORD010471</t>
  </si>
  <si>
    <t>ORD001137</t>
  </si>
  <si>
    <t>ORD003278</t>
  </si>
  <si>
    <t>ORD007880</t>
  </si>
  <si>
    <t>ORD003630</t>
  </si>
  <si>
    <t>ORD005737</t>
  </si>
  <si>
    <t>ORD002728</t>
  </si>
  <si>
    <t>ORD004592</t>
  </si>
  <si>
    <t>ORD003199</t>
  </si>
  <si>
    <t>ORD005015</t>
  </si>
  <si>
    <t>ORD004843</t>
  </si>
  <si>
    <t>ORD000893</t>
  </si>
  <si>
    <t>ORD001928</t>
  </si>
  <si>
    <t>ORD008654</t>
  </si>
  <si>
    <t>ORD001787</t>
  </si>
  <si>
    <t>ORD007635</t>
  </si>
  <si>
    <t>ORD007814</t>
  </si>
  <si>
    <t>ORD006716</t>
  </si>
  <si>
    <t>ORD010020</t>
  </si>
  <si>
    <t>ORD002072</t>
  </si>
  <si>
    <t>ORD003291</t>
  </si>
  <si>
    <t>ORD005383</t>
  </si>
  <si>
    <t>ORD001753</t>
  </si>
  <si>
    <t>ORD004408</t>
  </si>
  <si>
    <t>ORD003658</t>
  </si>
  <si>
    <t>ORD003481</t>
  </si>
  <si>
    <t>ORD001285</t>
  </si>
  <si>
    <t>ORD006758</t>
  </si>
  <si>
    <t>ORD000242</t>
  </si>
  <si>
    <t>ORD003535</t>
  </si>
  <si>
    <t>ORD005691</t>
  </si>
  <si>
    <t>ORD007497</t>
  </si>
  <si>
    <t>ORD011098</t>
  </si>
  <si>
    <t>ORD005618</t>
  </si>
  <si>
    <t>ORD011594</t>
  </si>
  <si>
    <t>ORD009110</t>
  </si>
  <si>
    <t>ORD003499</t>
  </si>
  <si>
    <t>ORD005589</t>
  </si>
  <si>
    <t>ORD007949</t>
  </si>
  <si>
    <t>ORD010863</t>
  </si>
  <si>
    <t>ORD002965</t>
  </si>
  <si>
    <t>ORD011363</t>
  </si>
  <si>
    <t>ORD000858</t>
  </si>
  <si>
    <t>ORD000508</t>
  </si>
  <si>
    <t>ORD011572</t>
  </si>
  <si>
    <t>ORD000052</t>
  </si>
  <si>
    <t>ORD006720</t>
  </si>
  <si>
    <t>ORD005847</t>
  </si>
  <si>
    <t>ORD001873</t>
  </si>
  <si>
    <t>ORD002991</t>
  </si>
  <si>
    <t>ORD000877</t>
  </si>
  <si>
    <t>ORD002320</t>
  </si>
  <si>
    <t>ORD008725</t>
  </si>
  <si>
    <t>ORD009379</t>
  </si>
  <si>
    <t>ORD005740</t>
  </si>
  <si>
    <t>ORD008434</t>
  </si>
  <si>
    <t>ORD004784</t>
  </si>
  <si>
    <t>ORD004933</t>
  </si>
  <si>
    <t>ORD006391</t>
  </si>
  <si>
    <t>ORD009037</t>
  </si>
  <si>
    <t>ORD007457</t>
  </si>
  <si>
    <t>ORD000959</t>
  </si>
  <si>
    <t>ORD004825</t>
  </si>
  <si>
    <t>ORD011575</t>
  </si>
  <si>
    <t>ORD006997</t>
  </si>
  <si>
    <t>ORD007434</t>
  </si>
  <si>
    <t>ORD002788</t>
  </si>
  <si>
    <t>ORD003923</t>
  </si>
  <si>
    <t>ORD011221</t>
  </si>
  <si>
    <t>ORD009307</t>
  </si>
  <si>
    <t>ORD005957</t>
  </si>
  <si>
    <t>ORD007005</t>
  </si>
  <si>
    <t>ORD004884</t>
  </si>
  <si>
    <t>ORD008817</t>
  </si>
  <si>
    <t>ORD003518</t>
  </si>
  <si>
    <t>ORD011412</t>
  </si>
  <si>
    <t>ORD004597</t>
  </si>
  <si>
    <t>ORD008717</t>
  </si>
  <si>
    <t>ORD011788</t>
  </si>
  <si>
    <t>ORD006022</t>
  </si>
  <si>
    <t>ORD000497</t>
  </si>
  <si>
    <t>ORD007461</t>
  </si>
  <si>
    <t>ORD005883</t>
  </si>
  <si>
    <t>ORD006398</t>
  </si>
  <si>
    <t>ORD011563</t>
  </si>
  <si>
    <t>ORD007298</t>
  </si>
  <si>
    <t>ORD005413</t>
  </si>
  <si>
    <t>ORD004142</t>
  </si>
  <si>
    <t>ORD006185</t>
  </si>
  <si>
    <t>ORD011790</t>
  </si>
  <si>
    <t>ORD006963</t>
  </si>
  <si>
    <t>ORD001853</t>
  </si>
  <si>
    <t>ORD007942</t>
  </si>
  <si>
    <t>ORD004036</t>
  </si>
  <si>
    <t>ORD008153</t>
  </si>
  <si>
    <t>ORD006133</t>
  </si>
  <si>
    <t>ORD011800</t>
  </si>
  <si>
    <t>ORD002903</t>
  </si>
  <si>
    <t>ORD004584</t>
  </si>
  <si>
    <t>ORD008534</t>
  </si>
  <si>
    <t>ORD010168</t>
  </si>
  <si>
    <t>ORD005483</t>
  </si>
  <si>
    <t>ORD008139</t>
  </si>
  <si>
    <t>ORD007961</t>
  </si>
  <si>
    <t>ORD005040</t>
  </si>
  <si>
    <t>ORD003085</t>
  </si>
  <si>
    <t>ORD001819</t>
  </si>
  <si>
    <t>ORD008501</t>
  </si>
  <si>
    <t>ORD009632</t>
  </si>
  <si>
    <t>ORD001241</t>
  </si>
  <si>
    <t>ORD003866</t>
  </si>
  <si>
    <t>ORD008724</t>
  </si>
  <si>
    <t>ORD006347</t>
  </si>
  <si>
    <t>ORD001462</t>
  </si>
  <si>
    <t>ORD011930</t>
  </si>
  <si>
    <t>ORD011508</t>
  </si>
  <si>
    <t>ORD010108</t>
  </si>
  <si>
    <t>ORD011286</t>
  </si>
  <si>
    <t>ORD004364</t>
  </si>
  <si>
    <t>ORD009366</t>
  </si>
  <si>
    <t>ORD008223</t>
  </si>
  <si>
    <t>ORD007951</t>
  </si>
  <si>
    <t>ORD004423</t>
  </si>
  <si>
    <t>ORD001546</t>
  </si>
  <si>
    <t>ORD011458</t>
  </si>
  <si>
    <t>ORD011967</t>
  </si>
  <si>
    <t>ORD002996</t>
  </si>
  <si>
    <t>ORD001946</t>
  </si>
  <si>
    <t>ORD007338</t>
  </si>
  <si>
    <t>ORD003307</t>
  </si>
  <si>
    <t>ORD003267</t>
  </si>
  <si>
    <t>ORD002603</t>
  </si>
  <si>
    <t>ORD002096</t>
  </si>
  <si>
    <t>ORD002069</t>
  </si>
  <si>
    <t>ORD010407</t>
  </si>
  <si>
    <t>ORD000668</t>
  </si>
  <si>
    <t>ORD007812</t>
  </si>
  <si>
    <t>ORD009773</t>
  </si>
  <si>
    <t>ORD009514</t>
  </si>
  <si>
    <t>ORD006220</t>
  </si>
  <si>
    <t>ORD005661</t>
  </si>
  <si>
    <t>ORD000129</t>
  </si>
  <si>
    <t>ORD001385</t>
  </si>
  <si>
    <t>ORD007066</t>
  </si>
  <si>
    <t>ORD006182</t>
  </si>
  <si>
    <t>ORD006481</t>
  </si>
  <si>
    <t>ORD000832</t>
  </si>
  <si>
    <t>ORD011838</t>
  </si>
  <si>
    <t>ORD011477</t>
  </si>
  <si>
    <t>ORD002580</t>
  </si>
  <si>
    <t>ORD000762</t>
  </si>
  <si>
    <t>ORD009253</t>
  </si>
  <si>
    <t>ORD007690</t>
  </si>
  <si>
    <t>ORD010066</t>
  </si>
  <si>
    <t>ORD011559</t>
  </si>
  <si>
    <t>ORD002429</t>
  </si>
  <si>
    <t>ORD004228</t>
  </si>
  <si>
    <t>ORD007502</t>
  </si>
  <si>
    <t>ORD005202</t>
  </si>
  <si>
    <t>ORD004315</t>
  </si>
  <si>
    <t>ORD006091</t>
  </si>
  <si>
    <t>ORD000606</t>
  </si>
  <si>
    <t>ORD011445</t>
  </si>
  <si>
    <t>ORD000028</t>
  </si>
  <si>
    <t>ORD008979</t>
  </si>
  <si>
    <t>ORD003981</t>
  </si>
  <si>
    <t>ORD010216</t>
  </si>
  <si>
    <t>ORD005495</t>
  </si>
  <si>
    <t>ORD010392</t>
  </si>
  <si>
    <t>ORD006232</t>
  </si>
  <si>
    <t>ORD010742</t>
  </si>
  <si>
    <t>ORD006181</t>
  </si>
  <si>
    <t>ORD001259</t>
  </si>
  <si>
    <t>ORD009074</t>
  </si>
  <si>
    <t>ORD003405</t>
  </si>
  <si>
    <t>ORD003669</t>
  </si>
  <si>
    <t>ORD000256</t>
  </si>
  <si>
    <t>ORD009759</t>
  </si>
  <si>
    <t>ORD005745</t>
  </si>
  <si>
    <t>ORD009282</t>
  </si>
  <si>
    <t>ORD005354</t>
  </si>
  <si>
    <t>ORD009935</t>
  </si>
  <si>
    <t>ORD000974</t>
  </si>
  <si>
    <t>ORD003512</t>
  </si>
  <si>
    <t>ORD010454</t>
  </si>
  <si>
    <t>ORD005314</t>
  </si>
  <si>
    <t>ORD011023</t>
  </si>
  <si>
    <t>ORD005824</t>
  </si>
  <si>
    <t>ORD004234</t>
  </si>
  <si>
    <t>ORD007466</t>
  </si>
  <si>
    <t>ORD007073</t>
  </si>
  <si>
    <t>ORD004777</t>
  </si>
  <si>
    <t>ORD000909</t>
  </si>
  <si>
    <t>ORD006903</t>
  </si>
  <si>
    <t>ORD009089</t>
  </si>
  <si>
    <t>ORD011673</t>
  </si>
  <si>
    <t>ORD001952</t>
  </si>
  <si>
    <t>ORD001755</t>
  </si>
  <si>
    <t>ORD011785</t>
  </si>
  <si>
    <t>ORD010958</t>
  </si>
  <si>
    <t>ORD004748</t>
  </si>
  <si>
    <t>ORD003526</t>
  </si>
  <si>
    <t>ORD010528</t>
  </si>
  <si>
    <t>ORD002781</t>
  </si>
  <si>
    <t>ORD006732</t>
  </si>
  <si>
    <t>ORD009538</t>
  </si>
  <si>
    <t>ORD008601</t>
  </si>
  <si>
    <t>ORD006509</t>
  </si>
  <si>
    <t>ORD006512</t>
  </si>
  <si>
    <t>ORD010053</t>
  </si>
  <si>
    <t>ORD008498</t>
  </si>
  <si>
    <t>ORD010970</t>
  </si>
  <si>
    <t>ORD004626</t>
  </si>
  <si>
    <t>ORD004182</t>
  </si>
  <si>
    <t>ORD000255</t>
  </si>
  <si>
    <t>ORD008399</t>
  </si>
  <si>
    <t>ORD002091</t>
  </si>
  <si>
    <t>ORD004865</t>
  </si>
  <si>
    <t>ORD007098</t>
  </si>
  <si>
    <t>ORD008118</t>
  </si>
  <si>
    <t>ORD006473</t>
  </si>
  <si>
    <t>ORD011456</t>
  </si>
  <si>
    <t>ORD009185</t>
  </si>
  <si>
    <t>ORD006292</t>
  </si>
  <si>
    <t>ORD000505</t>
  </si>
  <si>
    <t>ORD000624</t>
  </si>
  <si>
    <t>ORD010493</t>
  </si>
  <si>
    <t>ORD008211</t>
  </si>
  <si>
    <t>ORD002866</t>
  </si>
  <si>
    <t>ORD006831</t>
  </si>
  <si>
    <t>ORD004352</t>
  </si>
  <si>
    <t>ORD004638</t>
  </si>
  <si>
    <t>ORD010291</t>
  </si>
  <si>
    <t>ORD010748</t>
  </si>
  <si>
    <t>ORD002493</t>
  </si>
  <si>
    <t>ORD005466</t>
  </si>
  <si>
    <t>ORD002114</t>
  </si>
  <si>
    <t>ORD001246</t>
  </si>
  <si>
    <t>ORD004871</t>
  </si>
  <si>
    <t>ORD011149</t>
  </si>
  <si>
    <t>ORD010989</t>
  </si>
  <si>
    <t>ORD004670</t>
  </si>
  <si>
    <t>ORD003337</t>
  </si>
  <si>
    <t>ORD006390</t>
  </si>
  <si>
    <t>ORD000383</t>
  </si>
  <si>
    <t>ORD003787</t>
  </si>
  <si>
    <t>ORD004691</t>
  </si>
  <si>
    <t>ORD001455</t>
  </si>
  <si>
    <t>ORD005835</t>
  </si>
  <si>
    <t>ORD002847</t>
  </si>
  <si>
    <t>ORD006351</t>
  </si>
  <si>
    <t>ORD001235</t>
  </si>
  <si>
    <t>ORD011059</t>
  </si>
  <si>
    <t>ORD004751</t>
  </si>
  <si>
    <t>ORD007687</t>
  </si>
  <si>
    <t>ORD010310</t>
  </si>
  <si>
    <t>ORD009199</t>
  </si>
  <si>
    <t>ORD007122</t>
  </si>
  <si>
    <t>ORD006299</t>
  </si>
  <si>
    <t>ORD002845</t>
  </si>
  <si>
    <t>ORD004954</t>
  </si>
  <si>
    <t>ORD010639</t>
  </si>
  <si>
    <t>ORD009674</t>
  </si>
  <si>
    <t>ORD007806</t>
  </si>
  <si>
    <t>ORD006428</t>
  </si>
  <si>
    <t>ORD003095</t>
  </si>
  <si>
    <t>ORD003049</t>
  </si>
  <si>
    <t>ORD005180</t>
  </si>
  <si>
    <t>ORD007014</t>
  </si>
  <si>
    <t>ORD010971</t>
  </si>
  <si>
    <t>ORD000360</t>
  </si>
  <si>
    <t>ORD011966</t>
  </si>
  <si>
    <t>ORD005723</t>
  </si>
  <si>
    <t>ORD009560</t>
  </si>
  <si>
    <t>ORD000644</t>
  </si>
  <si>
    <t>ORD005229</t>
  </si>
  <si>
    <t>ORD005938</t>
  </si>
  <si>
    <t>ORD007138</t>
  </si>
  <si>
    <t>ORD001706</t>
  </si>
  <si>
    <t>ORD004480</t>
  </si>
  <si>
    <t>ORD001348</t>
  </si>
  <si>
    <t>ORD011789</t>
  </si>
  <si>
    <t>ORD001728</t>
  </si>
  <si>
    <t>ORD007227</t>
  </si>
  <si>
    <t>ORD006235</t>
  </si>
  <si>
    <t>ORD005563</t>
  </si>
  <si>
    <t>ORD006015</t>
  </si>
  <si>
    <t>ORD010709</t>
  </si>
  <si>
    <t>ORD005796</t>
  </si>
  <si>
    <t>ORD006113</t>
  </si>
  <si>
    <t>ORD007381</t>
  </si>
  <si>
    <t>ORD008896</t>
  </si>
  <si>
    <t>ORD003754</t>
  </si>
  <si>
    <t>ORD007146</t>
  </si>
  <si>
    <t>ORD011948</t>
  </si>
  <si>
    <t>ORD011188</t>
  </si>
  <si>
    <t>ORD000869</t>
  </si>
  <si>
    <t>ORD007879</t>
  </si>
  <si>
    <t>ORD008388</t>
  </si>
  <si>
    <t>ORD011087</t>
  </si>
  <si>
    <t>ORD004890</t>
  </si>
  <si>
    <t>ORD007398</t>
  </si>
  <si>
    <t>ORD000219</t>
  </si>
  <si>
    <t>ORD008687</t>
  </si>
  <si>
    <t>ORD011687</t>
  </si>
  <si>
    <t>ORD010743</t>
  </si>
  <si>
    <t>ORD009188</t>
  </si>
  <si>
    <t>ORD005088</t>
  </si>
  <si>
    <t>ORD006231</t>
  </si>
  <si>
    <t>ORD007974</t>
  </si>
  <si>
    <t>ORD008093</t>
  </si>
  <si>
    <t>ORD007765</t>
  </si>
  <si>
    <t>ORD001483</t>
  </si>
  <si>
    <t>ORD002153</t>
  </si>
  <si>
    <t>ORD005099</t>
  </si>
  <si>
    <t>ORD000570</t>
  </si>
  <si>
    <t>ORD006108</t>
  </si>
  <si>
    <t>ORD005300</t>
  </si>
  <si>
    <t>ORD009445</t>
  </si>
  <si>
    <t>ORD007691</t>
  </si>
  <si>
    <t>ORD008844</t>
  </si>
  <si>
    <t>ORD002768</t>
  </si>
  <si>
    <t>ORD004642</t>
  </si>
  <si>
    <t>ORD002000</t>
  </si>
  <si>
    <t>ORD009519</t>
  </si>
  <si>
    <t>ORD002755</t>
  </si>
  <si>
    <t>ORD006083</t>
  </si>
  <si>
    <t>ORD005780</t>
  </si>
  <si>
    <t>ORD007493</t>
  </si>
  <si>
    <t>ORD007102</t>
  </si>
  <si>
    <t>ORD005845</t>
  </si>
  <si>
    <t>ORD004855</t>
  </si>
  <si>
    <t>ORD004168</t>
  </si>
  <si>
    <t>ORD009461</t>
  </si>
  <si>
    <t>ORD006136</t>
  </si>
  <si>
    <t>ORD006504</t>
  </si>
  <si>
    <t>ORD011630</t>
  </si>
  <si>
    <t>ORD000966</t>
  </si>
  <si>
    <t>ORD004023</t>
  </si>
  <si>
    <t>ORD006768</t>
  </si>
  <si>
    <t>ORD011795</t>
  </si>
  <si>
    <t>ORD004135</t>
  </si>
  <si>
    <t>ORD005662</t>
  </si>
  <si>
    <t>ORD010477</t>
  </si>
  <si>
    <t>ORD004838</t>
  </si>
  <si>
    <t>ORD010534</t>
  </si>
  <si>
    <t>ORD003954</t>
  </si>
  <si>
    <t>ORD011423</t>
  </si>
  <si>
    <t>ORD006010</t>
  </si>
  <si>
    <t>ORD007937</t>
  </si>
  <si>
    <t>ORD011961</t>
  </si>
  <si>
    <t>ORD007605</t>
  </si>
  <si>
    <t>ORD001041</t>
  </si>
  <si>
    <t>ORD007283</t>
  </si>
  <si>
    <t>ORD011974</t>
  </si>
  <si>
    <t>ORD008719</t>
  </si>
  <si>
    <t>ORD002736</t>
  </si>
  <si>
    <t>ORD009341</t>
  </si>
  <si>
    <t>ORD007881</t>
  </si>
  <si>
    <t>ORD005191</t>
  </si>
  <si>
    <t>ORD007615</t>
  </si>
  <si>
    <t>ORD010714</t>
  </si>
  <si>
    <t>ORD001263</t>
  </si>
  <si>
    <t>ORD009041</t>
  </si>
  <si>
    <t>ORD007303</t>
  </si>
  <si>
    <t>ORD009879</t>
  </si>
  <si>
    <t>ORD008594</t>
  </si>
  <si>
    <t>ORD003383</t>
  </si>
  <si>
    <t>ORD004767</t>
  </si>
  <si>
    <t>ORD009289</t>
  </si>
  <si>
    <t>ORD002451</t>
  </si>
  <si>
    <t>ORD004788</t>
  </si>
  <si>
    <t>ORD008436</t>
  </si>
  <si>
    <t>ORD010456</t>
  </si>
  <si>
    <t>ORD005846</t>
  </si>
  <si>
    <t>ORD000081</t>
  </si>
  <si>
    <t>ORD006988</t>
  </si>
  <si>
    <t>ORD010777</t>
  </si>
  <si>
    <t>ORD003666</t>
  </si>
  <si>
    <t>ORD011577</t>
  </si>
  <si>
    <t>ORD000094</t>
  </si>
  <si>
    <t>ORD005139</t>
  </si>
  <si>
    <t>ORD006621</t>
  </si>
  <si>
    <t>ORD000392</t>
  </si>
  <si>
    <t>ORD011426</t>
  </si>
  <si>
    <t>ORD007106</t>
  </si>
  <si>
    <t>ORD011977</t>
  </si>
  <si>
    <t>ORD005011</t>
  </si>
  <si>
    <t>ORD002953</t>
  </si>
  <si>
    <t>ORD005080</t>
  </si>
  <si>
    <t>ORD009402</t>
  </si>
  <si>
    <t>ORD000733</t>
  </si>
  <si>
    <t>ORD011049</t>
  </si>
  <si>
    <t>ORD008389</t>
  </si>
  <si>
    <t>ORD008949</t>
  </si>
  <si>
    <t>ORD004797</t>
  </si>
  <si>
    <t>ORD008219</t>
  </si>
  <si>
    <t>ORD002980</t>
  </si>
  <si>
    <t>ORD003427</t>
  </si>
  <si>
    <t>ORD010838</t>
  </si>
  <si>
    <t>ORD007462</t>
  </si>
  <si>
    <t>ORD004904</t>
  </si>
  <si>
    <t>ORD010032</t>
  </si>
  <si>
    <t>ORD001508</t>
  </si>
  <si>
    <t>ORD009006</t>
  </si>
  <si>
    <t>ORD001065</t>
  </si>
  <si>
    <t>ORD011878</t>
  </si>
  <si>
    <t>ORD003811</t>
  </si>
  <si>
    <t>ORD006472</t>
  </si>
  <si>
    <t>ORD006272</t>
  </si>
  <si>
    <t>ORD003212</t>
  </si>
  <si>
    <t>ORD006064</t>
  </si>
  <si>
    <t>ORD004353</t>
  </si>
  <si>
    <t>ORD011517</t>
  </si>
  <si>
    <t>ORD004539</t>
  </si>
  <si>
    <t>ORD000942</t>
  </si>
  <si>
    <t>ORD006737</t>
  </si>
  <si>
    <t>ORD000165</t>
  </si>
  <si>
    <t>ORD005021</t>
  </si>
  <si>
    <t>ORD009823</t>
  </si>
  <si>
    <t>ORD010244</t>
  </si>
  <si>
    <t>ORD008006</t>
  </si>
  <si>
    <t>ORD002104</t>
  </si>
  <si>
    <t>ORD003330</t>
  </si>
  <si>
    <t>ORD007717</t>
  </si>
  <si>
    <t>ORD002244</t>
  </si>
  <si>
    <t>ORD005007</t>
  </si>
  <si>
    <t>ORD003158</t>
  </si>
  <si>
    <t>ORD000958</t>
  </si>
  <si>
    <t>ORD005320</t>
  </si>
  <si>
    <t>ORD004732</t>
  </si>
  <si>
    <t>ORD008164</t>
  </si>
  <si>
    <t>ORD002373</t>
  </si>
  <si>
    <t>ORD011905</t>
  </si>
  <si>
    <t>ORD011833</t>
  </si>
  <si>
    <t>ORD005551</t>
  </si>
  <si>
    <t>ORD006617</t>
  </si>
  <si>
    <t>ORD007680</t>
  </si>
  <si>
    <t>ORD011884</t>
  </si>
  <si>
    <t>ORD010887</t>
  </si>
  <si>
    <t>ORD004293</t>
  </si>
  <si>
    <t>ORD003002</t>
  </si>
  <si>
    <t>ORD002151</t>
  </si>
  <si>
    <t>ORD000210</t>
  </si>
  <si>
    <t>ORD009905</t>
  </si>
  <si>
    <t>ORD005633</t>
  </si>
  <si>
    <t>ORD002330</t>
  </si>
  <si>
    <t>ORD011192</t>
  </si>
  <si>
    <t>ORD001614</t>
  </si>
  <si>
    <t>ORD001550</t>
  </si>
  <si>
    <t>ORD003794</t>
  </si>
  <si>
    <t>ORD010590</t>
  </si>
  <si>
    <t>ORD005245</t>
  </si>
  <si>
    <t>ORD004650</t>
  </si>
  <si>
    <t>ORD006315</t>
  </si>
  <si>
    <t>ORD002059</t>
  </si>
  <si>
    <t>ORD009600</t>
  </si>
  <si>
    <t>ORD001352</t>
  </si>
  <si>
    <t>ORD005502</t>
  </si>
  <si>
    <t>ORD006998</t>
  </si>
  <si>
    <t>ORD002290</t>
  </si>
  <si>
    <t>ORD005867</t>
  </si>
  <si>
    <t>ORD006627</t>
  </si>
  <si>
    <t>ORD011861</t>
  </si>
  <si>
    <t>ORD004552</t>
  </si>
  <si>
    <t>ORD003628</t>
  </si>
  <si>
    <t>ORD007637</t>
  </si>
  <si>
    <t>ORD011865</t>
  </si>
  <si>
    <t>ORD011061</t>
  </si>
  <si>
    <t>ORD009492</t>
  </si>
  <si>
    <t>ORD007728</t>
  </si>
  <si>
    <t>ORD009812</t>
  </si>
  <si>
    <t>ORD005162</t>
  </si>
  <si>
    <t>ORD000398</t>
  </si>
  <si>
    <t>ORD011352</t>
  </si>
  <si>
    <t>ORD009783</t>
  </si>
  <si>
    <t>ORD008926</t>
  </si>
  <si>
    <t>ORD008924</t>
  </si>
  <si>
    <t>ORD001780</t>
  </si>
  <si>
    <t>ORD011554</t>
  </si>
  <si>
    <t>ORD003662</t>
  </si>
  <si>
    <t>ORD003820</t>
  </si>
  <si>
    <t>ORD010286</t>
  </si>
  <si>
    <t>ORD005460</t>
  </si>
  <si>
    <t>ORD007263</t>
  </si>
  <si>
    <t>ORD000415</t>
  </si>
  <si>
    <t>ORD001578</t>
  </si>
  <si>
    <t>ORD002860</t>
  </si>
  <si>
    <t>ORD002303</t>
  </si>
  <si>
    <t>ORD004948</t>
  </si>
  <si>
    <t>ORD003339</t>
  </si>
  <si>
    <t>ORD000011</t>
  </si>
  <si>
    <t>ORD009091</t>
  </si>
  <si>
    <t>ORD001627</t>
  </si>
  <si>
    <t>ORD010453</t>
  </si>
  <si>
    <t>ORD000423</t>
  </si>
  <si>
    <t>ORD000087</t>
  </si>
  <si>
    <t>ORD008121</t>
  </si>
  <si>
    <t>ORD005403</t>
  </si>
  <si>
    <t>ORD008731</t>
  </si>
  <si>
    <t>ORD005906</t>
  </si>
  <si>
    <t>ORD005679</t>
  </si>
  <si>
    <t>ORD010624</t>
  </si>
  <si>
    <t>ORD005043</t>
  </si>
  <si>
    <t>ORD005530</t>
  </si>
  <si>
    <t>ORD002612</t>
  </si>
  <si>
    <t>ORD006151</t>
  </si>
  <si>
    <t>ORD006195</t>
  </si>
  <si>
    <t>ORD005375</t>
  </si>
  <si>
    <t>ORD006095</t>
  </si>
  <si>
    <t>ORD010335</t>
  </si>
  <si>
    <t>ORD002931</t>
  </si>
  <si>
    <t>ORD007443</t>
  </si>
  <si>
    <t>ORD001325</t>
  </si>
  <si>
    <t>ORD001861</t>
  </si>
  <si>
    <t>ORD001969</t>
  </si>
  <si>
    <t>ORD003244</t>
  </si>
  <si>
    <t>ORD010950</t>
  </si>
  <si>
    <t>ORD002018</t>
  </si>
  <si>
    <t>ORD000646</t>
  </si>
  <si>
    <t>ORD004609</t>
  </si>
  <si>
    <t>ORD009441</t>
  </si>
  <si>
    <t>ORD002952</t>
  </si>
  <si>
    <t>ORD001351</t>
  </si>
  <si>
    <t>ORD005907</t>
  </si>
  <si>
    <t>ORD003987</t>
  </si>
  <si>
    <t>ORD000391</t>
  </si>
  <si>
    <t>ORD011792</t>
  </si>
  <si>
    <t>ORD001433</t>
  </si>
  <si>
    <t>ORD001061</t>
  </si>
  <si>
    <t>ORD006847</t>
  </si>
  <si>
    <t>ORD008748</t>
  </si>
  <si>
    <t>ORD000707</t>
  </si>
  <si>
    <t>ORD005176</t>
  </si>
  <si>
    <t>ORD001766</t>
  </si>
  <si>
    <t>ORD009591</t>
  </si>
  <si>
    <t>ORD009317</t>
  </si>
  <si>
    <t>ORD007543</t>
  </si>
  <si>
    <t>ORD011138</t>
  </si>
  <si>
    <t>ORD007488</t>
  </si>
  <si>
    <t>ORD010490</t>
  </si>
  <si>
    <t>ORD006646</t>
  </si>
  <si>
    <t>ORD000553</t>
  </si>
  <si>
    <t>ORD002056</t>
  </si>
  <si>
    <t>ORD005111</t>
  </si>
  <si>
    <t>ORD000747</t>
  </si>
  <si>
    <t>ORD010541</t>
  </si>
  <si>
    <t>ORD009029</t>
  </si>
  <si>
    <t>ORD004561</t>
  </si>
  <si>
    <t>ORD005638</t>
  </si>
  <si>
    <t>ORD010614</t>
  </si>
  <si>
    <t>ORD001948</t>
  </si>
  <si>
    <t>ORD006934</t>
  </si>
  <si>
    <t>ORD011694</t>
  </si>
  <si>
    <t>ORD008407</t>
  </si>
  <si>
    <t>ORD000504</t>
  </si>
  <si>
    <t>ORD011701</t>
  </si>
  <si>
    <t>ORD005057</t>
  </si>
  <si>
    <t>ORD002748</t>
  </si>
  <si>
    <t>ORD008553</t>
  </si>
  <si>
    <t>ORD002175</t>
  </si>
  <si>
    <t>ORD000251</t>
  </si>
  <si>
    <t>ORD007245</t>
  </si>
  <si>
    <t>ORD002401</t>
  </si>
  <si>
    <t>ORD004984</t>
  </si>
  <si>
    <t>ORD003021</t>
  </si>
  <si>
    <t>ORD004828</t>
  </si>
  <si>
    <t>ORD000576</t>
  </si>
  <si>
    <t>ORD007842</t>
  </si>
  <si>
    <t>ORD009424</t>
  </si>
  <si>
    <t>ORD004919</t>
  </si>
  <si>
    <t>ORD005606</t>
  </si>
  <si>
    <t>ORD008697</t>
  </si>
  <si>
    <t>ORD007045</t>
  </si>
  <si>
    <t>ORD001671</t>
  </si>
  <si>
    <t>ORD011656</t>
  </si>
  <si>
    <t>ORD011009</t>
  </si>
  <si>
    <t>ORD002529</t>
  </si>
  <si>
    <t>ORD007769</t>
  </si>
  <si>
    <t>ORD010978</t>
  </si>
  <si>
    <t>ORD010121</t>
  </si>
  <si>
    <t>ORD005626</t>
  </si>
  <si>
    <t>ORD009293</t>
  </si>
  <si>
    <t>ORD010836</t>
  </si>
  <si>
    <t>ORD006700</t>
  </si>
  <si>
    <t>ORD005774</t>
  </si>
  <si>
    <t>ORD011691</t>
  </si>
  <si>
    <t>ORD008905</t>
  </si>
  <si>
    <t>ORD006685</t>
  </si>
  <si>
    <t>ORD007735</t>
  </si>
  <si>
    <t>ORD002084</t>
  </si>
  <si>
    <t>ORD003643</t>
  </si>
  <si>
    <t>ORD006385</t>
  </si>
  <si>
    <t>ORD000847</t>
  </si>
  <si>
    <t>ORD006777</t>
  </si>
  <si>
    <t>ORD008574</t>
  </si>
  <si>
    <t>ORD001903</t>
  </si>
  <si>
    <t>ORD006211</t>
  </si>
  <si>
    <t>ORD008277</t>
  </si>
  <si>
    <t>ORD003356</t>
  </si>
  <si>
    <t>ORD007112</t>
  </si>
  <si>
    <t>ORD000158</t>
  </si>
  <si>
    <t>ORD009616</t>
  </si>
  <si>
    <t>ORD007250</t>
  </si>
  <si>
    <t>ORD007534</t>
  </si>
  <si>
    <t>ORD001617</t>
  </si>
  <si>
    <t>ORD007988</t>
  </si>
  <si>
    <t>ORD011989</t>
  </si>
  <si>
    <t>ORD003279</t>
  </si>
  <si>
    <t>ORD007547</t>
  </si>
  <si>
    <t>ORD006332</t>
  </si>
  <si>
    <t>ORD003331</t>
  </si>
  <si>
    <t>ORD006187</t>
  </si>
  <si>
    <t>ORD009326</t>
  </si>
  <si>
    <t>ORD011491</t>
  </si>
  <si>
    <t>ORD008385</t>
  </si>
  <si>
    <t>ORD007249</t>
  </si>
  <si>
    <t>ORD009425</t>
  </si>
  <si>
    <t>ORD002587</t>
  </si>
  <si>
    <t>ORD007766</t>
  </si>
  <si>
    <t>ORD009405</t>
  </si>
  <si>
    <t>ORD005250</t>
  </si>
  <si>
    <t>ORD003070</t>
  </si>
  <si>
    <t>ORD004172</t>
  </si>
  <si>
    <t>ORD001212</t>
  </si>
  <si>
    <t>ORD007188</t>
  </si>
  <si>
    <t>ORD006954</t>
  </si>
  <si>
    <t>ORD011583</t>
  </si>
  <si>
    <t>ORD006594</t>
  </si>
  <si>
    <t>ORD001337</t>
  </si>
  <si>
    <t>ORD006114</t>
  </si>
  <si>
    <t>ORD010063</t>
  </si>
  <si>
    <t>ORD002660</t>
  </si>
  <si>
    <t>ORD005005</t>
  </si>
  <si>
    <t>ORD007332</t>
  </si>
  <si>
    <t>ORD011428</t>
  </si>
  <si>
    <t>ORD009383</t>
  </si>
  <si>
    <t>ORD003586</t>
  </si>
  <si>
    <t>ORD004477</t>
  </si>
  <si>
    <t>ORD001974</t>
  </si>
  <si>
    <t>ORD006905</t>
  </si>
  <si>
    <t>ORD011254</t>
  </si>
  <si>
    <t>ORD008130</t>
  </si>
  <si>
    <t>ORD007836</t>
  </si>
  <si>
    <t>ORD000473</t>
  </si>
  <si>
    <t>ORD000670</t>
  </si>
  <si>
    <t>ORD001781</t>
  </si>
  <si>
    <t>ORD006159</t>
  </si>
  <si>
    <t>ORD000522</t>
  </si>
  <si>
    <t>ORD001105</t>
  </si>
  <si>
    <t>ORD009897</t>
  </si>
  <si>
    <t>ORD001421</t>
  </si>
  <si>
    <t>ORD006711</t>
  </si>
  <si>
    <t>ORD011269</t>
  </si>
  <si>
    <t>ORD003865</t>
  </si>
  <si>
    <t>ORD005831</t>
  </si>
  <si>
    <t>ORD003545</t>
  </si>
  <si>
    <t>ORD008404</t>
  </si>
  <si>
    <t>ORD011813</t>
  </si>
  <si>
    <t>ORD006853</t>
  </si>
  <si>
    <t>ORD003112</t>
  </si>
  <si>
    <t>ORD000502</t>
  </si>
  <si>
    <t>ORD008298</t>
  </si>
  <si>
    <t>ORD007983</t>
  </si>
  <si>
    <t>ORD007651</t>
  </si>
  <si>
    <t>ORD005477</t>
  </si>
  <si>
    <t>ORD011627</t>
  </si>
  <si>
    <t>ORD008095</t>
  </si>
  <si>
    <t>ORD010462</t>
  </si>
  <si>
    <t>ORD002834</t>
  </si>
  <si>
    <t>ORD011078</t>
  </si>
  <si>
    <t>ORD000330</t>
  </si>
  <si>
    <t>ORD001394</t>
  </si>
  <si>
    <t>ORD011397</t>
  </si>
  <si>
    <t>ORD006265</t>
  </si>
  <si>
    <t>ORD007086</t>
  </si>
  <si>
    <t>ORD000108</t>
  </si>
  <si>
    <t>ORD009165</t>
  </si>
  <si>
    <t>ORD010394</t>
  </si>
  <si>
    <t>ORD009301</t>
  </si>
  <si>
    <t>ORD006150</t>
  </si>
  <si>
    <t>ORD005288</t>
  </si>
  <si>
    <t>ORD006665</t>
  </si>
  <si>
    <t>ORD003791</t>
  </si>
  <si>
    <t>ORD002229</t>
  </si>
  <si>
    <t>ORD011615</t>
  </si>
  <si>
    <t>ORD000491</t>
  </si>
  <si>
    <t>ORD007321</t>
  </si>
  <si>
    <t>ORD005759</t>
  </si>
  <si>
    <t>ORD003841</t>
  </si>
  <si>
    <t>ORD009460</t>
  </si>
  <si>
    <t>ORD003999</t>
  </si>
  <si>
    <t>ORD000031</t>
  </si>
  <si>
    <t>ORD002026</t>
  </si>
  <si>
    <t>ORD007845</t>
  </si>
  <si>
    <t>ORD009934</t>
  </si>
  <si>
    <t>ORD003742</t>
  </si>
  <si>
    <t>ORD002761</t>
  </si>
  <si>
    <t>ORD009889</t>
  </si>
  <si>
    <t>ORD005491</t>
  </si>
  <si>
    <t>ORD002696</t>
  </si>
  <si>
    <t>ORD007151</t>
  </si>
  <si>
    <t>ORD011137</t>
  </si>
  <si>
    <t>ORD011247</t>
  </si>
  <si>
    <t>ORD007776</t>
  </si>
  <si>
    <t>ORD000034</t>
  </si>
  <si>
    <t>ORD004860</t>
  </si>
  <si>
    <t>ORD000567</t>
  </si>
  <si>
    <t>ORD007559</t>
  </si>
  <si>
    <t>ORD001775</t>
  </si>
  <si>
    <t>ORD001460</t>
  </si>
  <si>
    <t>ORD009750</t>
  </si>
  <si>
    <t>ORD006030</t>
  </si>
  <si>
    <t>ORD008524</t>
  </si>
  <si>
    <t>ORD004666</t>
  </si>
  <si>
    <t>ORD008271</t>
  </si>
  <si>
    <t>ORD007535</t>
  </si>
  <si>
    <t>ORD005511</t>
  </si>
  <si>
    <t>ORD007633</t>
  </si>
  <si>
    <t>ORD002193</t>
  </si>
  <si>
    <t>ORD010141</t>
  </si>
  <si>
    <t>ORD002076</t>
  </si>
  <si>
    <t>ORD002583</t>
  </si>
  <si>
    <t>ORD004363</t>
  </si>
  <si>
    <t>ORD008094</t>
  </si>
  <si>
    <t>ORD007160</t>
  </si>
  <si>
    <t>ORD011278</t>
  </si>
  <si>
    <t>ORD007859</t>
  </si>
  <si>
    <t>ORD010113</t>
  </si>
  <si>
    <t>ORD004999</t>
  </si>
  <si>
    <t>ORD011826</t>
  </si>
  <si>
    <t>ORD001571</t>
  </si>
  <si>
    <t>ORD002697</t>
  </si>
  <si>
    <t>ORD008927</t>
  </si>
  <si>
    <t>ORD001344</t>
  </si>
  <si>
    <t>ORD003288</t>
  </si>
  <si>
    <t>ORD003557</t>
  </si>
  <si>
    <t>ORD006207</t>
  </si>
  <si>
    <t>ORD002090</t>
  </si>
  <si>
    <t>ORD011460</t>
  </si>
  <si>
    <t>ORD001697</t>
  </si>
  <si>
    <t>ORD007139</t>
  </si>
  <si>
    <t>ORD009328</t>
  </si>
  <si>
    <t>ORD001640</t>
  </si>
  <si>
    <t>ORD003735</t>
  </si>
  <si>
    <t>ORD003139</t>
  </si>
  <si>
    <t>ORD001024</t>
  </si>
  <si>
    <t>ORD000166</t>
  </si>
  <si>
    <t>ORD010070</t>
  </si>
  <si>
    <t>ORD003568</t>
  </si>
  <si>
    <t>ORD003598</t>
  </si>
  <si>
    <t>ORD011197</t>
  </si>
  <si>
    <t>ORD004382</t>
  </si>
  <si>
    <t>ORD003682</t>
  </si>
  <si>
    <t>ORD003631</t>
  </si>
  <si>
    <t>ORD006869</t>
  </si>
  <si>
    <t>ORD005640</t>
  </si>
  <si>
    <t>ORD005808</t>
  </si>
  <si>
    <t>ORD010126</t>
  </si>
  <si>
    <t>ORD005298</t>
  </si>
  <si>
    <t>ORD004944</t>
  </si>
  <si>
    <t>ORD011483</t>
  </si>
  <si>
    <t>ORD011209</t>
  </si>
  <si>
    <t>ORD000914</t>
  </si>
  <si>
    <t>ORD005017</t>
  </si>
  <si>
    <t>ORD006753</t>
  </si>
  <si>
    <t>ORD009829</t>
  </si>
  <si>
    <t>ORD000743</t>
  </si>
  <si>
    <t>ORD005030</t>
  </si>
  <si>
    <t>ORD011681</t>
  </si>
  <si>
    <t>ORD010952</t>
  </si>
  <si>
    <t>ORD000205</t>
  </si>
  <si>
    <t>ORD003325</t>
  </si>
  <si>
    <t>ORD008942</t>
  </si>
  <si>
    <t>ORD007182</t>
  </si>
  <si>
    <t>ORD007771</t>
  </si>
  <si>
    <t>ORD009359</t>
  </si>
  <si>
    <t>ORD002722</t>
  </si>
  <si>
    <t>ORD005820</t>
  </si>
  <si>
    <t>ORD002983</t>
  </si>
  <si>
    <t>ORD003548</t>
  </si>
  <si>
    <t>ORD004148</t>
  </si>
  <si>
    <t>ORD000841</t>
  </si>
  <si>
    <t>ORD010871</t>
  </si>
  <si>
    <t>ORD002247</t>
  </si>
  <si>
    <t>ORD004845</t>
  </si>
  <si>
    <t>ORD000267</t>
  </si>
  <si>
    <t>ORD008711</t>
  </si>
  <si>
    <t>ORD010127</t>
  </si>
  <si>
    <t>ORD005706</t>
  </si>
  <si>
    <t>ORD011264</t>
  </si>
  <si>
    <t>ORD007275</t>
  </si>
  <si>
    <t>ORD007427</t>
  </si>
  <si>
    <t>ORD010375</t>
  </si>
  <si>
    <t>ORD000521</t>
  </si>
  <si>
    <t>ORD001520</t>
  </si>
  <si>
    <t>ORD007246</t>
  </si>
  <si>
    <t>ORD011847</t>
  </si>
  <si>
    <t>ORD006908</t>
  </si>
  <si>
    <t>ORD006540</t>
  </si>
  <si>
    <t>ORD009838</t>
  </si>
  <si>
    <t>ORD003783</t>
  </si>
  <si>
    <t>ORD004284</t>
  </si>
  <si>
    <t>ORD008755</t>
  </si>
  <si>
    <t>ORD003420</t>
  </si>
  <si>
    <t>ORD003896</t>
  </si>
  <si>
    <t>ORD000059</t>
  </si>
  <si>
    <t>ORD005860</t>
  </si>
  <si>
    <t>ORD002024</t>
  </si>
  <si>
    <t>ORD010081</t>
  </si>
  <si>
    <t>ORD009694</t>
  </si>
  <si>
    <t>ORD005757</t>
  </si>
  <si>
    <t>ORD007252</t>
  </si>
  <si>
    <t>ORD003257</t>
  </si>
  <si>
    <t>ORD007300</t>
  </si>
  <si>
    <t>ORD002549</t>
  </si>
  <si>
    <t>ORD007185</t>
  </si>
  <si>
    <t>ORD005922</t>
  </si>
  <si>
    <t>ORD010473</t>
  </si>
  <si>
    <t>ORD007386</t>
  </si>
  <si>
    <t>ORD008551</t>
  </si>
  <si>
    <t>ORD006757</t>
  </si>
  <si>
    <t>ORD008207</t>
  </si>
  <si>
    <t>ORD001299</t>
  </si>
  <si>
    <t>ORD001503</t>
  </si>
  <si>
    <t>ORD008475</t>
  </si>
  <si>
    <t>ORD008493</t>
  </si>
  <si>
    <t>ORD011040</t>
  </si>
  <si>
    <t>ORD006739</t>
  </si>
  <si>
    <t>ORD001221</t>
  </si>
  <si>
    <t>ORD006184</t>
  </si>
  <si>
    <t>ORD007939</t>
  </si>
  <si>
    <t>ORD011604</t>
  </si>
  <si>
    <t>ORD002318</t>
  </si>
  <si>
    <t>ORD010998</t>
  </si>
  <si>
    <t>ORD004624</t>
  </si>
  <si>
    <t>ORD005644</t>
  </si>
  <si>
    <t>ORD005671</t>
  </si>
  <si>
    <t>ORD006955</t>
  </si>
  <si>
    <t>ORD009179</t>
  </si>
  <si>
    <t>ORD010140</t>
  </si>
  <si>
    <t>ORD009860</t>
  </si>
  <si>
    <t>ORD009712</t>
  </si>
  <si>
    <t>ORD010630</t>
  </si>
  <si>
    <t>ORD000935</t>
  </si>
  <si>
    <t>ORD008987</t>
  </si>
  <si>
    <t>ORD008227</t>
  </si>
  <si>
    <t>ORD008372</t>
  </si>
  <si>
    <t>ORD006118</t>
  </si>
  <si>
    <t>ORD005110</t>
  </si>
  <si>
    <t>ORD001689</t>
  </si>
  <si>
    <t>ORD009349</t>
  </si>
  <si>
    <t>ORD005647</t>
  </si>
  <si>
    <t>ORD011219</t>
  </si>
  <si>
    <t>ORD011048</t>
  </si>
  <si>
    <t>ORD010974</t>
  </si>
  <si>
    <t>ORD011350</t>
  </si>
  <si>
    <t>ORD005881</t>
  </si>
  <si>
    <t>ORD010945</t>
  </si>
  <si>
    <t>ORD000616</t>
  </si>
  <si>
    <t>ORD003302</t>
  </si>
  <si>
    <t>ORD008964</t>
  </si>
  <si>
    <t>ORD007426</t>
  </si>
  <si>
    <t>ORD002602</t>
  </si>
  <si>
    <t>ORD009832</t>
  </si>
  <si>
    <t>ORD007081</t>
  </si>
  <si>
    <t>ORD005462</t>
  </si>
  <si>
    <t>ORD007340</t>
  </si>
  <si>
    <t>ORD011677</t>
  </si>
  <si>
    <t>ORD011564</t>
  </si>
  <si>
    <t>ORD000763</t>
  </si>
  <si>
    <t>ORD007191</t>
  </si>
  <si>
    <t>ORD010898</t>
  </si>
  <si>
    <t>ORD002267</t>
  </si>
  <si>
    <t>ORD000481</t>
  </si>
  <si>
    <t>ORD001732</t>
  </si>
  <si>
    <t>ORD000697</t>
  </si>
  <si>
    <t>ORD010067</t>
  </si>
  <si>
    <t>ORD001166</t>
  </si>
  <si>
    <t>ORD006640</t>
  </si>
  <si>
    <t>ORD000172</t>
  </si>
  <si>
    <t>ORD005467</t>
  </si>
  <si>
    <t>ORD007646</t>
  </si>
  <si>
    <t>ORD003310</t>
  </si>
  <si>
    <t>ORD010058</t>
  </si>
  <si>
    <t>ORD011719</t>
  </si>
  <si>
    <t>ORD009304</t>
  </si>
  <si>
    <t>ORD002945</t>
  </si>
  <si>
    <t>ORD007206</t>
  </si>
  <si>
    <t>ORD011479</t>
  </si>
  <si>
    <t>ORD009950</t>
  </si>
  <si>
    <t>ORD001398</t>
  </si>
  <si>
    <t>ORD009615</t>
  </si>
  <si>
    <t>ORD005532</t>
  </si>
  <si>
    <t>ORD002473</t>
  </si>
  <si>
    <t>ORD009169</t>
  </si>
  <si>
    <t>ORD008919</t>
  </si>
  <si>
    <t>ORD008438</t>
  </si>
  <si>
    <t>ORD004840</t>
  </si>
  <si>
    <t>ORD001087</t>
  </si>
  <si>
    <t>ORD002082</t>
  </si>
  <si>
    <t>ORD003251</t>
  </si>
  <si>
    <t>ORD006096</t>
  </si>
  <si>
    <t>ORD003895</t>
  </si>
  <si>
    <t>ORD001788</t>
  </si>
  <si>
    <t>ORD003198</t>
  </si>
  <si>
    <t>ORD007240</t>
  </si>
  <si>
    <t>ORD006865</t>
  </si>
  <si>
    <t>ORD005054</t>
  </si>
  <si>
    <t>ORD007731</t>
  </si>
  <si>
    <t>ORD009865</t>
  </si>
  <si>
    <t>ORD010219</t>
  </si>
  <si>
    <t>ORD011021</t>
  </si>
  <si>
    <t>ORD008629</t>
  </si>
  <si>
    <t>ORD002994</t>
  </si>
  <si>
    <t>ORD005953</t>
  </si>
  <si>
    <t>ORD003346</t>
  </si>
  <si>
    <t>ORD009432</t>
  </si>
  <si>
    <t>ORD000429</t>
  </si>
  <si>
    <t>ORD007810</t>
  </si>
  <si>
    <t>ORD009497</t>
  </si>
  <si>
    <t>ORD001392</t>
  </si>
  <si>
    <t>ORD006546</t>
  </si>
  <si>
    <t>ORD000566</t>
  </si>
  <si>
    <t>ORD010802</t>
  </si>
  <si>
    <t>ORD009576</t>
  </si>
  <si>
    <t>ORD007105</t>
  </si>
  <si>
    <t>ORD005991</t>
  </si>
  <si>
    <t>ORD011294</t>
  </si>
  <si>
    <t>ORD003413</t>
  </si>
  <si>
    <t>ORD000532</t>
  </si>
  <si>
    <t>ORD000879</t>
  </si>
  <si>
    <t>ORD003277</t>
  </si>
  <si>
    <t>ORD004473</t>
  </si>
  <si>
    <t>ORD000593</t>
  </si>
  <si>
    <t>ORD011271</t>
  </si>
  <si>
    <t>ORD004690</t>
  </si>
  <si>
    <t>ORD006404</t>
  </si>
  <si>
    <t>ORD008030</t>
  </si>
  <si>
    <t>ORD010096</t>
  </si>
  <si>
    <t>ORD009395</t>
  </si>
  <si>
    <t>ORD010566</t>
  </si>
  <si>
    <t>ORD010023</t>
  </si>
  <si>
    <t>ORD004538</t>
  </si>
  <si>
    <t>ORD003029</t>
  </si>
  <si>
    <t>ORD008468</t>
  </si>
  <si>
    <t>ORD004079</t>
  </si>
  <si>
    <t>ORD006705</t>
  </si>
  <si>
    <t>ORD007992</t>
  </si>
  <si>
    <t>ORD000217</t>
  </si>
  <si>
    <t>ORD000263</t>
  </si>
  <si>
    <t>ORD006743</t>
  </si>
  <si>
    <t>ORD001401</t>
  </si>
  <si>
    <t>ORD002875</t>
  </si>
  <si>
    <t>ORD008728</t>
  </si>
  <si>
    <t>ORD007023</t>
  </si>
  <si>
    <t>ORD006880</t>
  </si>
  <si>
    <t>ORD002694</t>
  </si>
  <si>
    <t>ORD008630</t>
  </si>
  <si>
    <t>ORD010569</t>
  </si>
  <si>
    <t>ORD000991</t>
  </si>
  <si>
    <t>ORD002425</t>
  </si>
  <si>
    <t>ORD010265</t>
  </si>
  <si>
    <t>ORD001599</t>
  </si>
  <si>
    <t>ORD002160</t>
  </si>
  <si>
    <t>ORD001495</t>
  </si>
  <si>
    <t>ORD000122</t>
  </si>
  <si>
    <t>ORD007436</t>
  </si>
  <si>
    <t>ORD009534</t>
  </si>
  <si>
    <t>ORD005505</t>
  </si>
  <si>
    <t>ORD009690</t>
  </si>
  <si>
    <t>ORD007636</t>
  </si>
  <si>
    <t>ORD007383</t>
  </si>
  <si>
    <t>ORD009594</t>
  </si>
  <si>
    <t>ORD005801</t>
  </si>
  <si>
    <t>ORD006088</t>
  </si>
  <si>
    <t>ORD010143</t>
  </si>
  <si>
    <t>ORD006450</t>
  </si>
  <si>
    <t>ORD000500</t>
  </si>
  <si>
    <t>ORD004295</t>
  </si>
  <si>
    <t>ORD003201</t>
  </si>
  <si>
    <t>ORD007186</t>
  </si>
  <si>
    <t>ORD003194</t>
  </si>
  <si>
    <t>ORD002333</t>
  </si>
  <si>
    <t>ORD001953</t>
  </si>
  <si>
    <t>ORD010926</t>
  </si>
  <si>
    <t>ORD010151</t>
  </si>
  <si>
    <t>ORD000261</t>
  </si>
  <si>
    <t>ORD007874</t>
  </si>
  <si>
    <t>ORD010741</t>
  </si>
  <si>
    <t>ORD005716</t>
  </si>
  <si>
    <t>ORD010177</t>
  </si>
  <si>
    <t>ORD003326</t>
  </si>
  <si>
    <t>ORD011318</t>
  </si>
  <si>
    <t>ORD011054</t>
  </si>
  <si>
    <t>ORD001699</t>
  </si>
  <si>
    <t>ORD008843</t>
  </si>
  <si>
    <t>ORD000757</t>
  </si>
  <si>
    <t>ORD008513</t>
  </si>
  <si>
    <t>ORD006218</t>
  </si>
  <si>
    <t>ORD000436</t>
  </si>
  <si>
    <t>ORD010257</t>
  </si>
  <si>
    <t>ORD001594</t>
  </si>
  <si>
    <t>ORD006639</t>
  </si>
  <si>
    <t>ORD002715</t>
  </si>
  <si>
    <t>ORD002003</t>
  </si>
  <si>
    <t>ORD006244</t>
  </si>
  <si>
    <t>ORD002878</t>
  </si>
  <si>
    <t>ORD008084</t>
  </si>
  <si>
    <t>ORD011133</t>
  </si>
  <si>
    <t>ORD001856</t>
  </si>
  <si>
    <t>ORD006731</t>
  </si>
  <si>
    <t>ORD000740</t>
  </si>
  <si>
    <t>ORD007514</t>
  </si>
  <si>
    <t>ORD005900</t>
  </si>
  <si>
    <t>ORD002607</t>
  </si>
  <si>
    <t>ORD002147</t>
  </si>
  <si>
    <t>ORD001919</t>
  </si>
  <si>
    <t>ORD009055</t>
  </si>
  <si>
    <t>ORD001534</t>
  </si>
  <si>
    <t>ORD006156</t>
  </si>
  <si>
    <t>ORD010014</t>
  </si>
  <si>
    <t>ORD010228</t>
  </si>
  <si>
    <t>ORD000239</t>
  </si>
  <si>
    <t>ORD011743</t>
  </si>
  <si>
    <t>ORD006879</t>
  </si>
  <si>
    <t>ORD003838</t>
  </si>
  <si>
    <t>ORD001134</t>
  </si>
  <si>
    <t>ORD003515</t>
  </si>
  <si>
    <t>ORD010268</t>
  </si>
  <si>
    <t>ORD001874</t>
  </si>
  <si>
    <t>ORD010939</t>
  </si>
  <si>
    <t>ORD006971</t>
  </si>
  <si>
    <t>ORD000962</t>
  </si>
  <si>
    <t>ORD007168</t>
  </si>
  <si>
    <t>ORD001877</t>
  </si>
  <si>
    <t>ORD002858</t>
  </si>
  <si>
    <t>ORD006307</t>
  </si>
  <si>
    <t>ORD011450</t>
  </si>
  <si>
    <t>ORD006435</t>
  </si>
  <si>
    <t>ORD009755</t>
  </si>
  <si>
    <t>ORD002310</t>
  </si>
  <si>
    <t>ORD004459</t>
  </si>
  <si>
    <t>ORD011417</t>
  </si>
  <si>
    <t>ORD006284</t>
  </si>
  <si>
    <t>ORD011415</t>
  </si>
  <si>
    <t>ORD004640</t>
  </si>
  <si>
    <t>ORD007508</t>
  </si>
  <si>
    <t>ORD005875</t>
  </si>
  <si>
    <t>ORD008234</t>
  </si>
  <si>
    <t>ORD005972</t>
  </si>
  <si>
    <t>ORD008913</t>
  </si>
  <si>
    <t>ORD005871</t>
  </si>
  <si>
    <t>ORD003546</t>
  </si>
  <si>
    <t>ORD000062</t>
  </si>
  <si>
    <t>ORD000424</t>
  </si>
  <si>
    <t>ORD002291</t>
  </si>
  <si>
    <t>ORD002974</t>
  </si>
  <si>
    <t>ORD007428</t>
  </si>
  <si>
    <t>ORD004800</t>
  </si>
  <si>
    <t>ORD003538</t>
  </si>
  <si>
    <t>ORD004892</t>
  </si>
  <si>
    <t>ORD008018</t>
  </si>
  <si>
    <t>ORD006058</t>
  </si>
  <si>
    <t>ORD001530</t>
  </si>
  <si>
    <t>ORD001359</t>
  </si>
  <si>
    <t>ORD009609</t>
  </si>
  <si>
    <t>ORD001911</t>
  </si>
  <si>
    <t>ORD002440</t>
  </si>
  <si>
    <t>ORD005830</t>
  </si>
  <si>
    <t>ORD010631</t>
  </si>
  <si>
    <t>ORD010323</t>
  </si>
  <si>
    <t>ORD011398</t>
  </si>
  <si>
    <t>ORD010860</t>
  </si>
  <si>
    <t>ORD003437</t>
  </si>
  <si>
    <t>ORD009239</t>
  </si>
  <si>
    <t>ORD006458</t>
  </si>
  <si>
    <t>ORD004601</t>
  </si>
  <si>
    <t>ORD008052</t>
  </si>
  <si>
    <t>ORD002774</t>
  </si>
  <si>
    <t>ORD009603</t>
  </si>
  <si>
    <t>ORD008511</t>
  </si>
  <si>
    <t>ORD004996</t>
  </si>
  <si>
    <t>ORD009939</t>
  </si>
  <si>
    <t>ORD002406</t>
  </si>
  <si>
    <t>ORD011873</t>
  </si>
  <si>
    <t>ORD011527</t>
  </si>
  <si>
    <t>ORD001756</t>
  </si>
  <si>
    <t>ORD007901</t>
  </si>
  <si>
    <t>ORD006565</t>
  </si>
  <si>
    <t>ORD004586</t>
  </si>
  <si>
    <t>ORD010641</t>
  </si>
  <si>
    <t>ORD001906</t>
  </si>
  <si>
    <t>ORD011613</t>
  </si>
  <si>
    <t>ORD005364</t>
  </si>
  <si>
    <t>ORD006317</t>
  </si>
  <si>
    <t>ORD001197</t>
  </si>
  <si>
    <t>ORD010608</t>
  </si>
  <si>
    <t>ORD007120</t>
  </si>
  <si>
    <t>ORD000982</t>
  </si>
  <si>
    <t>ORD003906</t>
  </si>
  <si>
    <t>ORD010665</t>
  </si>
  <si>
    <t>ORD004270</t>
  </si>
  <si>
    <t>ORD004053</t>
  </si>
  <si>
    <t>ORD008411</t>
  </si>
  <si>
    <t>ORD000379</t>
  </si>
  <si>
    <t>ORD007069</t>
  </si>
  <si>
    <t>ORD006992</t>
  </si>
  <si>
    <t>ORD006596</t>
  </si>
  <si>
    <t>ORD004196</t>
  </si>
  <si>
    <t>ORD002142</t>
  </si>
  <si>
    <t>ORD003677</t>
  </si>
  <si>
    <t>ORD010183</t>
  </si>
  <si>
    <t>ORD002966</t>
  </si>
  <si>
    <t>ORD002959</t>
  </si>
  <si>
    <t>ORD001449</t>
  </si>
  <si>
    <t>ORD004514</t>
  </si>
  <si>
    <t>ORD002132</t>
  </si>
  <si>
    <t>ORD006623</t>
  </si>
  <si>
    <t>ORD006086</t>
  </si>
  <si>
    <t>ORD010370</t>
  </si>
  <si>
    <t>ORD009487</t>
  </si>
  <si>
    <t>ORD007490</t>
  </si>
  <si>
    <t>ORD003175</t>
  </si>
  <si>
    <t>ORD003064</t>
  </si>
  <si>
    <t>ORD006663</t>
  </si>
  <si>
    <t>ORD007911</t>
  </si>
  <si>
    <t>ORD007499</t>
  </si>
  <si>
    <t>ORD011255</t>
  </si>
  <si>
    <t>ORD002292</t>
  </si>
  <si>
    <t>ORD008409</t>
  </si>
  <si>
    <t>ORD005591</t>
  </si>
  <si>
    <t>ORD000236</t>
  </si>
  <si>
    <t>ORD007095</t>
  </si>
  <si>
    <t>ORD011097</t>
  </si>
  <si>
    <t>ORD008209</t>
  </si>
  <si>
    <t>ORD010722</t>
  </si>
  <si>
    <t>ORD000729</t>
  </si>
  <si>
    <t>ORD011696</t>
  </si>
  <si>
    <t>ORD002062</t>
  </si>
  <si>
    <t>ORD001007</t>
  </si>
  <si>
    <t>ORD002226</t>
  </si>
  <si>
    <t>ORD009435</t>
  </si>
  <si>
    <t>ORD006779</t>
  </si>
  <si>
    <t>ORD008699</t>
  </si>
  <si>
    <t>ORD005373</t>
  </si>
  <si>
    <t>ORD002631</t>
  </si>
  <si>
    <t>ORD007755</t>
  </si>
  <si>
    <t>ORD008879</t>
  </si>
  <si>
    <t>ORD010862</t>
  </si>
  <si>
    <t>ORD002756</t>
  </si>
  <si>
    <t>ORD007589</t>
  </si>
  <si>
    <t>ORD011279</t>
  </si>
  <si>
    <t>ORD001783</t>
  </si>
  <si>
    <t>ORD005718</t>
  </si>
  <si>
    <t>ORD001153</t>
  </si>
  <si>
    <t>ORD010138</t>
  </si>
  <si>
    <t>ORD000084</t>
  </si>
  <si>
    <t>ORD011111</t>
  </si>
  <si>
    <t>ORD011536</t>
  </si>
  <si>
    <t>ORD010530</t>
  </si>
  <si>
    <t>ORD010152</t>
  </si>
  <si>
    <t>ORD001142</t>
  </si>
  <si>
    <t>ORD004546</t>
  </si>
  <si>
    <t>ORD005615</t>
  </si>
  <si>
    <t>ORD010391</t>
  </si>
  <si>
    <t>ORD003780</t>
  </si>
  <si>
    <t>ORD002572</t>
  </si>
  <si>
    <t>ORD002161</t>
  </si>
  <si>
    <t>ORD007921</t>
  </si>
  <si>
    <t>ORD006583</t>
  </si>
  <si>
    <t>ORD005136</t>
  </si>
  <si>
    <t>ORD011391</t>
  </si>
  <si>
    <t>ORD001759</t>
  </si>
  <si>
    <t>ORD002103</t>
  </si>
  <si>
    <t>ORD000907</t>
  </si>
  <si>
    <t>ORD011965</t>
  </si>
  <si>
    <t>ORD011653</t>
  </si>
  <si>
    <t>ORD009936</t>
  </si>
  <si>
    <t>ORD002731</t>
  </si>
  <si>
    <t>ORD006571</t>
  </si>
  <si>
    <t>ORD007313</t>
  </si>
  <si>
    <t>ORD004741</t>
  </si>
  <si>
    <t>ORD005705</t>
  </si>
  <si>
    <t>ORD006979</t>
  </si>
  <si>
    <t>ORD009539</t>
  </si>
  <si>
    <t>ORD009703</t>
  </si>
  <si>
    <t>ORD004460</t>
  </si>
  <si>
    <t>ORD007335</t>
  </si>
  <si>
    <t>ORD001043</t>
  </si>
  <si>
    <t>ORD004918</t>
  </si>
  <si>
    <t>ORD007541</t>
  </si>
  <si>
    <t>ORD010533</t>
  </si>
  <si>
    <t>ORD004577</t>
  </si>
  <si>
    <t>ORD009667</t>
  </si>
  <si>
    <t>ORD002446</t>
  </si>
  <si>
    <t>ORD008183</t>
  </si>
  <si>
    <t>ORD008226</t>
  </si>
  <si>
    <t>ORD008168</t>
  </si>
  <si>
    <t>ORD005254</t>
  </si>
  <si>
    <t>ORD003162</t>
  </si>
  <si>
    <t>ORD009163</t>
  </si>
  <si>
    <t>ORD003402</t>
  </si>
  <si>
    <t>ORD001159</t>
  </si>
  <si>
    <t>ORD009139</t>
  </si>
  <si>
    <t>ORD009275</t>
  </si>
  <si>
    <t>ORD008875</t>
  </si>
  <si>
    <t>ORD011033</t>
  </si>
  <si>
    <t>ORD003761</t>
  </si>
  <si>
    <t>ORD006431</t>
  </si>
  <si>
    <t>ORD004087</t>
  </si>
  <si>
    <t>ORD001307</t>
  </si>
  <si>
    <t>ORD000834</t>
  </si>
  <si>
    <t>ORD000356</t>
  </si>
  <si>
    <t>ORD005636</t>
  </si>
  <si>
    <t>ORD004174</t>
  </si>
  <si>
    <t>ORD005329</t>
  </si>
  <si>
    <t>ORD004081</t>
  </si>
  <si>
    <t>ORD004648</t>
  </si>
  <si>
    <t>ORD003076</t>
  </si>
  <si>
    <t>ORD000498</t>
  </si>
  <si>
    <t>ORD000596</t>
  </si>
  <si>
    <t>ORD002626</t>
  </si>
  <si>
    <t>ORD003890</t>
  </si>
  <si>
    <t>ORD006171</t>
  </si>
  <si>
    <t>ORD011365</t>
  </si>
  <si>
    <t>ORD005928</t>
  </si>
  <si>
    <t>ORD006103</t>
  </si>
  <si>
    <t>ORD002414</t>
  </si>
  <si>
    <t>ORD002234</t>
  </si>
  <si>
    <t>ORD010095</t>
  </si>
  <si>
    <t>ORD006148</t>
  </si>
  <si>
    <t>ORD002477</t>
  </si>
  <si>
    <t>ORD008113</t>
  </si>
  <si>
    <t>ORD007917</t>
  </si>
  <si>
    <t>ORD005826</t>
  </si>
  <si>
    <t>ORD008526</t>
  </si>
  <si>
    <t>ORD009322</t>
  </si>
  <si>
    <t>ORD011798</t>
  </si>
  <si>
    <t>ORD004062</t>
  </si>
  <si>
    <t>ORD007542</t>
  </si>
  <si>
    <t>ORD001600</t>
  </si>
  <si>
    <t>ORD009776</t>
  </si>
  <si>
    <t>ORD009166</t>
  </si>
  <si>
    <t>ORD005318</t>
  </si>
  <si>
    <t>ORD008642</t>
  </si>
  <si>
    <t>ORD009566</t>
  </si>
  <si>
    <t>ORD002879</t>
  </si>
  <si>
    <t>ORD003585</t>
  </si>
  <si>
    <t>ORD001943</t>
  </si>
  <si>
    <t>ORD001680</t>
  </si>
  <si>
    <t>ORD003832</t>
  </si>
  <si>
    <t>ORD006684</t>
  </si>
  <si>
    <t>ORD005789</t>
  </si>
  <si>
    <t>ORD001588</t>
  </si>
  <si>
    <t>ORD009987</t>
  </si>
  <si>
    <t>ORD008290</t>
  </si>
  <si>
    <t>ORD011533</t>
  </si>
  <si>
    <t>ORD004279</t>
  </si>
  <si>
    <t>ORD006956</t>
  </si>
  <si>
    <t>ORD004275</t>
  </si>
  <si>
    <t>ORD010897</t>
  </si>
  <si>
    <t>ORD002982</t>
  </si>
  <si>
    <t>ORD007873</t>
  </si>
  <si>
    <t>ORD005232</t>
  </si>
  <si>
    <t>ORD007376</t>
  </si>
  <si>
    <t>ORD010314</t>
  </si>
  <si>
    <t>ORD009470</t>
  </si>
  <si>
    <t>ORD004250</t>
  </si>
  <si>
    <t>ORD000918</t>
  </si>
  <si>
    <t>ORD001858</t>
  </si>
  <si>
    <t>ORD000933</t>
  </si>
  <si>
    <t>ORD005452</t>
  </si>
  <si>
    <t>ORD005910</t>
  </si>
  <si>
    <t>ORD010522</t>
  </si>
  <si>
    <t>ORD002969</t>
  </si>
  <si>
    <t>ORD003978</t>
  </si>
  <si>
    <t>ORD011582</t>
  </si>
  <si>
    <t>ORD008770</t>
  </si>
  <si>
    <t>ORD005183</t>
  </si>
  <si>
    <t>ORD004792</t>
  </si>
  <si>
    <t>ORD001751</t>
  </si>
  <si>
    <t>ORD007861</t>
  </si>
  <si>
    <t>ORD000290</t>
  </si>
  <si>
    <t>ORD004160</t>
  </si>
  <si>
    <t>ORD001472</t>
  </si>
  <si>
    <t>ORD009176</t>
  </si>
  <si>
    <t>ORD010025</t>
  </si>
  <si>
    <t>ORD009434</t>
  </si>
  <si>
    <t>ORD006699</t>
  </si>
  <si>
    <t>ORD001474</t>
  </si>
  <si>
    <t>ORD008001</t>
  </si>
  <si>
    <t>ORD005798</t>
  </si>
  <si>
    <t>ORD000573</t>
  </si>
  <si>
    <t>ORD007238</t>
  </si>
  <si>
    <t>ORD002806</t>
  </si>
  <si>
    <t>ORD008549</t>
  </si>
  <si>
    <t>ORD011382</t>
  </si>
  <si>
    <t>ORD009312</t>
  </si>
  <si>
    <t>ORD001491</t>
  </si>
  <si>
    <t>ORD001661</t>
  </si>
  <si>
    <t>ORD011600</t>
  </si>
  <si>
    <t>ORD004239</t>
  </si>
  <si>
    <t>ORD010670</t>
  </si>
  <si>
    <t>ORD003803</t>
  </si>
  <si>
    <t>ORD011231</t>
  </si>
  <si>
    <t>ORD011938</t>
  </si>
  <si>
    <t>ORD003860</t>
  </si>
  <si>
    <t>ORD009785</t>
  </si>
  <si>
    <t>ORD000340</t>
  </si>
  <si>
    <t>ORD003024</t>
  </si>
  <si>
    <t>ORD004675</t>
  </si>
  <si>
    <t>ORD000164</t>
  </si>
  <si>
    <t>ORD001791</t>
  </si>
  <si>
    <t>ORD011429</t>
  </si>
  <si>
    <t>ORD003771</t>
  </si>
  <si>
    <t>ORD002263</t>
  </si>
  <si>
    <t>ORD005594</t>
  </si>
  <si>
    <t>ORD004253</t>
  </si>
  <si>
    <t>ORD005837</t>
  </si>
  <si>
    <t>ORD005832</t>
  </si>
  <si>
    <t>ORD008950</t>
  </si>
  <si>
    <t>ORD008695</t>
  </si>
  <si>
    <t>ORD006019</t>
  </si>
  <si>
    <t>ORD008146</t>
  </si>
  <si>
    <t>ORD010365</t>
  </si>
  <si>
    <t>ORD011893</t>
  </si>
  <si>
    <t>ORD011720</t>
  </si>
  <si>
    <t>ORD003685</t>
  </si>
  <si>
    <t>ORD002036</t>
  </si>
  <si>
    <t>ORD004774</t>
  </si>
  <si>
    <t>ORD000115</t>
  </si>
  <si>
    <t>ORD005905</t>
  </si>
  <si>
    <t>ORD010207</t>
  </si>
  <si>
    <t>ORD004998</t>
  </si>
  <si>
    <t>ORD005160</t>
  </si>
  <si>
    <t>ORD010925</t>
  </si>
  <si>
    <t>ORD007464</t>
  </si>
  <si>
    <t>ORD002381</t>
  </si>
  <si>
    <t>ORD009223</t>
  </si>
  <si>
    <t>ORD009857</t>
  </si>
  <si>
    <t>ORD001288</t>
  </si>
  <si>
    <t>ORD005985</t>
  </si>
  <si>
    <t>ORD006864</t>
  </si>
  <si>
    <t>ORD004660</t>
  </si>
  <si>
    <t>ORD003864</t>
  </si>
  <si>
    <t>ORD011141</t>
  </si>
  <si>
    <t>ORD004309</t>
  </si>
  <si>
    <t>ORD000803</t>
  </si>
  <si>
    <t>ORD004035</t>
  </si>
  <si>
    <t>ORD010719</t>
  </si>
  <si>
    <t>ORD002591</t>
  </si>
  <si>
    <t>ORD011213</t>
  </si>
  <si>
    <t>ORD005010</t>
  </si>
  <si>
    <t>ORD004229</t>
  </si>
  <si>
    <t>ORD001551</t>
  </si>
  <si>
    <t>ORD006797</t>
  </si>
  <si>
    <t>ORD000363</t>
  </si>
  <si>
    <t>ORD010663</t>
  </si>
  <si>
    <t>ORD009099</t>
  </si>
  <si>
    <t>ORD007336</t>
  </si>
  <si>
    <t>ORD001665</t>
  </si>
  <si>
    <t>ORD001593</t>
  </si>
  <si>
    <t>ORD011576</t>
  </si>
  <si>
    <t>ORD010737</t>
  </si>
  <si>
    <t>ORD001999</t>
  </si>
  <si>
    <t>ORD007561</t>
  </si>
  <si>
    <t>ORD008402</t>
  </si>
  <si>
    <t>ORD008510</t>
  </si>
  <si>
    <t>ORD006447</t>
  </si>
  <si>
    <t>ORD001849</t>
  </si>
  <si>
    <t>ORD003363</t>
  </si>
  <si>
    <t>ORD003993</t>
  </si>
  <si>
    <t>ORD003061</t>
  </si>
  <si>
    <t>ORD010322</t>
  </si>
  <si>
    <t>ORD009978</t>
  </si>
  <si>
    <t>ORD000238</t>
  </si>
  <si>
    <t>ORD002927</t>
  </si>
  <si>
    <t>ORD000772</t>
  </si>
  <si>
    <t>ORD009824</t>
  </si>
  <si>
    <t>ORD000468</t>
  </si>
  <si>
    <t>ORD005161</t>
  </si>
  <si>
    <t>ORD011895</t>
  </si>
  <si>
    <t>ORD000153</t>
  </si>
  <si>
    <t>ORD009805</t>
  </si>
  <si>
    <t>ORD008726</t>
  </si>
  <si>
    <t>ORD008990</t>
  </si>
  <si>
    <t>ORD008406</t>
  </si>
  <si>
    <t>ORD008377</t>
  </si>
  <si>
    <t>ORD003484</t>
  </si>
  <si>
    <t>ORD007710</t>
  </si>
  <si>
    <t>ORD003578</t>
  </si>
  <si>
    <t>ORD009628</t>
  </si>
  <si>
    <t>ORD006828</t>
  </si>
  <si>
    <t>ORD005280</t>
  </si>
  <si>
    <t>ORD005971</t>
  </si>
  <si>
    <t>ORD003903</t>
  </si>
  <si>
    <t>ORD010878</t>
  </si>
  <si>
    <t>ORD003670</t>
  </si>
  <si>
    <t>ORD005037</t>
  </si>
  <si>
    <t>ORD002083</t>
  </si>
  <si>
    <t>ORD008241</t>
  </si>
  <si>
    <t>ORD003254</t>
  </si>
  <si>
    <t>ORD004940</t>
  </si>
  <si>
    <t>ORD007918</t>
  </si>
  <si>
    <t>ORD005994</t>
  </si>
  <si>
    <t>ORD003582</t>
  </si>
  <si>
    <t>ORD005786</t>
  </si>
  <si>
    <t>ORD007756</t>
  </si>
  <si>
    <t>ORD010704</t>
  </si>
  <si>
    <t>ORD009403</t>
  </si>
  <si>
    <t>ORD005201</t>
  </si>
  <si>
    <t>ORD009174</t>
  </si>
  <si>
    <t>ORD008536</t>
  </si>
  <si>
    <t>ORD008606</t>
  </si>
  <si>
    <t>ORD005405</t>
  </si>
  <si>
    <t>ORD004859</t>
  </si>
  <si>
    <t>ORD009618</t>
  </si>
  <si>
    <t>ORD009752</t>
  </si>
  <si>
    <t>ORD004504</t>
  </si>
  <si>
    <t>ORD001117</t>
  </si>
  <si>
    <t>ORD010390</t>
  </si>
  <si>
    <t>ORD010598</t>
  </si>
  <si>
    <t>ORD000019</t>
  </si>
  <si>
    <t>ORD003150</t>
  </si>
  <si>
    <t>ORD010753</t>
  </si>
  <si>
    <t>ORD008129</t>
  </si>
  <si>
    <t>ORD008766</t>
  </si>
  <si>
    <t>ORD002662</t>
  </si>
  <si>
    <t>ORD007621</t>
  </si>
  <si>
    <t>ORD004199</t>
  </si>
  <si>
    <t>ORD008930</t>
  </si>
  <si>
    <t>ORD006567</t>
  </si>
  <si>
    <t>ORD006252</t>
  </si>
  <si>
    <t>ORD011700</t>
  </si>
  <si>
    <t>ORD002510</t>
  </si>
  <si>
    <t>ORD003729</t>
  </si>
  <si>
    <t>ORD001075</t>
  </si>
  <si>
    <t>ORD008381</t>
  </si>
  <si>
    <t>ORD003759</t>
  </si>
  <si>
    <t>ORD007413</t>
  </si>
  <si>
    <t>ORD007727</t>
  </si>
  <si>
    <t>ORD004434</t>
  </si>
  <si>
    <t>ORD003115</t>
  </si>
  <si>
    <t>ORD010304</t>
  </si>
  <si>
    <t>ORD005848</t>
  </si>
  <si>
    <t>ORD000905</t>
  </si>
  <si>
    <t>ORD008504</t>
  </si>
  <si>
    <t>ORD004805</t>
  </si>
  <si>
    <t>ORD006718</t>
  </si>
  <si>
    <t>ORD000100</t>
  </si>
  <si>
    <t>ORD004490</t>
  </si>
  <si>
    <t>ORD008375</t>
  </si>
  <si>
    <t>ORD001722</t>
  </si>
  <si>
    <t>ORD005564</t>
  </si>
  <si>
    <t>ORD002687</t>
  </si>
  <si>
    <t>ORD001161</t>
  </si>
  <si>
    <t>ORD004354</t>
  </si>
  <si>
    <t>ORD011851</t>
  </si>
  <si>
    <t>ORD001269</t>
  </si>
  <si>
    <t>ORD004026</t>
  </si>
  <si>
    <t>ORD006085</t>
  </si>
  <si>
    <t>ORD002843</t>
  </si>
  <si>
    <t>ORD007164</t>
  </si>
  <si>
    <t>ORD000835</t>
  </si>
  <si>
    <t>ORD011314</t>
  </si>
  <si>
    <t>ORD008380</t>
  </si>
  <si>
    <t>ORD000305</t>
  </si>
  <si>
    <t>ORD000929</t>
  </si>
  <si>
    <t>ORD008690</t>
  </si>
  <si>
    <t>ORD010029</t>
  </si>
  <si>
    <t>ORD007700</t>
  </si>
  <si>
    <t>ORD010132</t>
  </si>
  <si>
    <t>ORD010855</t>
  </si>
  <si>
    <t>ORD002913</t>
  </si>
  <si>
    <t>ORD003433</t>
  </si>
  <si>
    <t>ORD011562</t>
  </si>
  <si>
    <t>ORD005819</t>
  </si>
  <si>
    <t>ORD010609</t>
  </si>
  <si>
    <t>ORD011007</t>
  </si>
  <si>
    <t>ORD003013</t>
  </si>
  <si>
    <t>ORD008618</t>
  </si>
  <si>
    <t>ORD004121</t>
  </si>
  <si>
    <t>ORD011754</t>
  </si>
  <si>
    <t>ORD009697</t>
  </si>
  <si>
    <t>ORD006523</t>
  </si>
  <si>
    <t>ORD011894</t>
  </si>
  <si>
    <t>ORD003443</t>
  </si>
  <si>
    <t>ORD005449</t>
  </si>
  <si>
    <t>ORD005417</t>
  </si>
  <si>
    <t>ORD008901</t>
  </si>
  <si>
    <t>ORD002220</t>
  </si>
  <si>
    <t>ORD006422</t>
  </si>
  <si>
    <t>ORD010422</t>
  </si>
  <si>
    <t>ORD003782</t>
  </si>
  <si>
    <t>ORD007777</t>
  </si>
  <si>
    <t>ORD005514</t>
  </si>
  <si>
    <t>ORD001841</t>
  </si>
  <si>
    <t>ORD002403</t>
  </si>
  <si>
    <t>ORD011979</t>
  </si>
  <si>
    <t>ORD011761</t>
  </si>
  <si>
    <t>ORD002943</t>
  </si>
  <si>
    <t>ORD005945</t>
  </si>
  <si>
    <t>ORD010284</t>
  </si>
  <si>
    <t>ORD006466</t>
  </si>
  <si>
    <t>ORD011109</t>
  </si>
  <si>
    <t>ORD000246</t>
  </si>
  <si>
    <t>ORD009157</t>
  </si>
  <si>
    <t>ORD007438</t>
  </si>
  <si>
    <t>ORD000980</t>
  </si>
  <si>
    <t>ORD002324</t>
  </si>
  <si>
    <t>ORD010240</t>
  </si>
  <si>
    <t>ORD001214</t>
  </si>
  <si>
    <t>ORD008981</t>
  </si>
  <si>
    <t>ORD006270</t>
  </si>
  <si>
    <t>ORD008962</t>
  </si>
  <si>
    <t>ORD008302</t>
  </si>
  <si>
    <t>ORD007239</t>
  </si>
  <si>
    <t>ORD008885</t>
  </si>
  <si>
    <t>ORD011964</t>
  </si>
  <si>
    <t>ORD010972</t>
  </si>
  <si>
    <t>ORD002850</t>
  </si>
  <si>
    <t>ORD008673</t>
  </si>
  <si>
    <t>ORD009136</t>
  </si>
  <si>
    <t>ORD001372</t>
  </si>
  <si>
    <t>ORD003680</t>
  </si>
  <si>
    <t>ORD007468</t>
  </si>
  <si>
    <t>ORD004939</t>
  </si>
  <si>
    <t>ORD001538</t>
  </si>
  <si>
    <t>ORD010234</t>
  </si>
  <si>
    <t>ORD011791</t>
  </si>
  <si>
    <t>ORD007707</t>
  </si>
  <si>
    <t>ORD008097</t>
  </si>
  <si>
    <t>ORD007736</t>
  </si>
  <si>
    <t>ORD000938</t>
  </si>
  <si>
    <t>ORD001949</t>
  </si>
  <si>
    <t>ORD007271</t>
  </si>
  <si>
    <t>ORD003299</t>
  </si>
  <si>
    <t>ORD004094</t>
  </si>
  <si>
    <t>ORD010688</t>
  </si>
  <si>
    <t>ORD002632</t>
  </si>
  <si>
    <t>ORD004574</t>
  </si>
  <si>
    <t>ORD006397</t>
  </si>
  <si>
    <t>ORD005123</t>
  </si>
  <si>
    <t>ORD006449</t>
  </si>
  <si>
    <t>ORD005884</t>
  </si>
  <si>
    <t>ORD001412</t>
  </si>
  <si>
    <t>ORD005648</t>
  </si>
  <si>
    <t>ORD001834</t>
  </si>
  <si>
    <t>ORD011818</t>
  </si>
  <si>
    <t>ORD007704</t>
  </si>
  <si>
    <t>ORD004123</t>
  </si>
  <si>
    <t>ORD008752</t>
  </si>
  <si>
    <t>ORD010591</t>
  </si>
  <si>
    <t>ORD006135</t>
  </si>
  <si>
    <t>ORD003816</t>
  </si>
  <si>
    <t>ORD008243</t>
  </si>
  <si>
    <t>ORD004105</t>
  </si>
  <si>
    <t>ORD002960</t>
  </si>
  <si>
    <t>ORD002817</t>
  </si>
  <si>
    <t>ORD001431</t>
  </si>
  <si>
    <t>ORD007365</t>
  </si>
  <si>
    <t>ORD004863</t>
  </si>
  <si>
    <t>ORD001213</t>
  </si>
  <si>
    <t>ORD011747</t>
  </si>
  <si>
    <t>ORD007015</t>
  </si>
  <si>
    <t>ORD011056</t>
  </si>
  <si>
    <t>ORD004204</t>
  </si>
  <si>
    <t>ORD001092</t>
  </si>
  <si>
    <t>ORD009170</t>
  </si>
  <si>
    <t>ORD007906</t>
  </si>
  <si>
    <t>ORD005688</t>
  </si>
  <si>
    <t>ORD008067</t>
  </si>
  <si>
    <t>ORD005098</t>
  </si>
  <si>
    <t>ORD007763</t>
  </si>
  <si>
    <t>ORD008758</t>
  </si>
  <si>
    <t>ORD006144</t>
  </si>
  <si>
    <t>ORD011241</t>
  </si>
  <si>
    <t>ORD001760</t>
  </si>
  <si>
    <t>ORD002413</t>
  </si>
  <si>
    <t>ORD008903</t>
  </si>
  <si>
    <t>ORD008951</t>
  </si>
  <si>
    <t>ORD008810</t>
  </si>
  <si>
    <t>ORD001376</t>
  </si>
  <si>
    <t>ORD009038</t>
  </si>
  <si>
    <t>ORD004633</t>
  </si>
  <si>
    <t>ORD003835</t>
  </si>
  <si>
    <t>ORD007127</t>
  </si>
  <si>
    <t>ORD009433</t>
  </si>
  <si>
    <t>ORD009067</t>
  </si>
  <si>
    <t>ORD002867</t>
  </si>
  <si>
    <t>ORD001069</t>
  </si>
  <si>
    <t>ORD009263</t>
  </si>
  <si>
    <t>ORD005855</t>
  </si>
  <si>
    <t>ORD005448</t>
  </si>
  <si>
    <t>ORD004482</t>
  </si>
  <si>
    <t>ORD011211</t>
  </si>
  <si>
    <t>ORD005999</t>
  </si>
  <si>
    <t>ORD003451</t>
  </si>
  <si>
    <t>ORD010890</t>
  </si>
  <si>
    <t>ORD008384</t>
  </si>
  <si>
    <t>ORD009663</t>
  </si>
  <si>
    <t>ORD010676</t>
  </si>
  <si>
    <t>ORD000675</t>
  </si>
  <si>
    <t>ORD011535</t>
  </si>
  <si>
    <t>ORD001335</t>
  </si>
  <si>
    <t>ORD005927</t>
  </si>
  <si>
    <t>ORD002345</t>
  </si>
  <si>
    <t>ORD010851</t>
  </si>
  <si>
    <t>ORD011707</t>
  </si>
  <si>
    <t>ORD007863</t>
  </si>
  <si>
    <t>ORD008049</t>
  </si>
  <si>
    <t>ORD003571</t>
  </si>
  <si>
    <t>ORD008488</t>
  </si>
  <si>
    <t>ORD010706</t>
  </si>
  <si>
    <t>ORD009351</t>
  </si>
  <si>
    <t>ORD005631</t>
  </si>
  <si>
    <t>ORD002171</t>
  </si>
  <si>
    <t>ORD003440</t>
  </si>
  <si>
    <t>ORD000152</t>
  </si>
  <si>
    <t>ORD010768</t>
  </si>
  <si>
    <t>ORD008816</t>
  </si>
  <si>
    <t>ORD008188</t>
  </si>
  <si>
    <t>ORD011716</t>
  </si>
  <si>
    <t>ORD010298</t>
  </si>
  <si>
    <t>ORD008952</t>
  </si>
  <si>
    <t>ORD007270</t>
  </si>
  <si>
    <t>ORD003038</t>
  </si>
  <si>
    <t>ORD000002</t>
  </si>
  <si>
    <t>ORD003048</t>
  </si>
  <si>
    <t>ORD003587</t>
  </si>
  <si>
    <t>ORD004997</t>
  </si>
  <si>
    <t>ORD006238</t>
  </si>
  <si>
    <t>ORD008479</t>
  </si>
  <si>
    <t>ORD008349</t>
  </si>
  <si>
    <t>ORD008698</t>
  </si>
  <si>
    <t>ORD002326</t>
  </si>
  <si>
    <t>ORD011931</t>
  </si>
  <si>
    <t>ORD004938</t>
  </si>
  <si>
    <t>ORD006593</t>
  </si>
  <si>
    <t>ORD001260</t>
  </si>
  <si>
    <t>ORD004695</t>
  </si>
  <si>
    <t>ORD006501</t>
  </si>
  <si>
    <t>ORD009740</t>
  </si>
  <si>
    <t>ORD008507</t>
  </si>
  <si>
    <t>ORD003934</t>
  </si>
  <si>
    <t>ORD006149</t>
  </si>
  <si>
    <t>ORD002537</t>
  </si>
  <si>
    <t>ORD009693</t>
  </si>
  <si>
    <t>ORD003445</t>
  </si>
  <si>
    <t>ORD003710</t>
  </si>
  <si>
    <t>ORD003097</t>
  </si>
  <si>
    <t>ORD011300</t>
  </si>
  <si>
    <t>ORD011181</t>
  </si>
  <si>
    <t>ORD007797</t>
  </si>
  <si>
    <t>ORD006432</t>
  </si>
  <si>
    <t>ORD008341</t>
  </si>
  <si>
    <t>ORD008285</t>
  </si>
  <si>
    <t>ORD010101</t>
  </si>
  <si>
    <t>ORD001379</t>
  </si>
  <si>
    <t>ORD010973</t>
  </si>
  <si>
    <t>ORD010188</t>
  </si>
  <si>
    <t>ORD010015</t>
  </si>
  <si>
    <t>ORD004958</t>
  </si>
  <si>
    <t>ORD004529</t>
  </si>
  <si>
    <t>ORD009119</t>
  </si>
  <si>
    <t>ORD001001</t>
  </si>
  <si>
    <t>ORD011403</t>
  </si>
  <si>
    <t>ORD010274</t>
  </si>
  <si>
    <t>ORD010896</t>
  </si>
  <si>
    <t>ORD002742</t>
  </si>
  <si>
    <t>ORD008017</t>
  </si>
  <si>
    <t>ORD007530</t>
  </si>
  <si>
    <t>ORD000114</t>
  </si>
  <si>
    <t>ORD003372</t>
  </si>
  <si>
    <t>ORD000264</t>
  </si>
  <si>
    <t>ORD011489</t>
  </si>
  <si>
    <t>ORD003828</t>
  </si>
  <si>
    <t>ORD009825</t>
  </si>
  <si>
    <t>ORD007910</t>
  </si>
  <si>
    <t>ORD004715</t>
  </si>
  <si>
    <t>ORD010321</t>
  </si>
  <si>
    <t>ORD003025</t>
  </si>
  <si>
    <t>ORD009130</t>
  </si>
  <si>
    <t>ORD010758</t>
  </si>
  <si>
    <t>ORD011292</t>
  </si>
  <si>
    <t>ORD002534</t>
  </si>
  <si>
    <t>ORD007421</t>
  </si>
  <si>
    <t>ORD003121</t>
  </si>
  <si>
    <t>ORD004359</t>
  </si>
  <si>
    <t>ORD009182</t>
  </si>
  <si>
    <t>ORD011202</t>
  </si>
  <si>
    <t>ORD004746</t>
  </si>
  <si>
    <t>ORD000547</t>
  </si>
  <si>
    <t>ORD010164</t>
  </si>
  <si>
    <t>ORD006493</t>
  </si>
  <si>
    <t>ORD003611</t>
  </si>
  <si>
    <t>ORD005388</t>
  </si>
  <si>
    <t>ORD000199</t>
  </si>
  <si>
    <t>ORD008516</t>
  </si>
  <si>
    <t>ORD000645</t>
  </si>
  <si>
    <t>ORD004545</t>
  </si>
  <si>
    <t>ORD010103</t>
  </si>
  <si>
    <t>ORD010840</t>
  </si>
  <si>
    <t>ORD011367</t>
  </si>
  <si>
    <t>ORD007339</t>
  </si>
  <si>
    <t>ORD006823</t>
  </si>
  <si>
    <t>ORD010395</t>
  </si>
  <si>
    <t>ORD005719</t>
  </si>
  <si>
    <t>ORD008555</t>
  </si>
  <si>
    <t>ORD002428</t>
  </si>
  <si>
    <t>ORD002840</t>
  </si>
  <si>
    <t>ORD003863</t>
  </si>
  <si>
    <t>ORD006894</t>
  </si>
  <si>
    <t>ORD011218</t>
  </si>
  <si>
    <t>ORD001493</t>
  </si>
  <si>
    <t>ORD010823</t>
  </si>
  <si>
    <t>ORD010797</t>
  </si>
  <si>
    <t>ORD011306</t>
  </si>
  <si>
    <t>ORD003003</t>
  </si>
  <si>
    <t>ORD001641</t>
  </si>
  <si>
    <t>ORD010558</t>
  </si>
  <si>
    <t>ORD005032</t>
  </si>
  <si>
    <t>ORD004335</t>
  </si>
  <si>
    <t>ORD006033</t>
  </si>
  <si>
    <t>ORD004189</t>
  </si>
  <si>
    <t>ORD008472</t>
  </si>
  <si>
    <t>ORD009137</t>
  </si>
  <si>
    <t>ORD007402</t>
  </si>
  <si>
    <t>ORD011317</t>
  </si>
  <si>
    <t>ORD000412</t>
  </si>
  <si>
    <t>ORD009375</t>
  </si>
  <si>
    <t>ORD001584</t>
  </si>
  <si>
    <t>ORD011325</t>
  </si>
  <si>
    <t>ORD000435</t>
  </si>
  <si>
    <t>ORD010955</t>
  </si>
  <si>
    <t>ORD007495</t>
  </si>
  <si>
    <t>ORD006413</t>
  </si>
  <si>
    <t>ORD007852</t>
  </si>
  <si>
    <t>ORD010300</t>
  </si>
  <si>
    <t>ORD003988</t>
  </si>
  <si>
    <t>ORD009502</t>
  </si>
  <si>
    <t>ORD003785</t>
  </si>
  <si>
    <t>ORD009774</t>
  </si>
  <si>
    <t>ORD009819</t>
  </si>
  <si>
    <t>ORD006099</t>
  </si>
  <si>
    <t>ORD000420</t>
  </si>
  <si>
    <t>ORD006288</t>
  </si>
  <si>
    <t>ORD011950</t>
  </si>
  <si>
    <t>ORD006858</t>
  </si>
  <si>
    <t>ORD004417</t>
  </si>
  <si>
    <t>ORD010458</t>
  </si>
  <si>
    <t>ORD006530</t>
  </si>
  <si>
    <t>ORD000203</t>
  </si>
  <si>
    <t>ORD006333</t>
  </si>
  <si>
    <t>ORD010529</t>
  </si>
  <si>
    <t>ORD004628</t>
  </si>
  <si>
    <t>ORD009583</t>
  </si>
  <si>
    <t>ORD004397</t>
  </si>
  <si>
    <t>ORD010445</t>
  </si>
  <si>
    <t>ORD003833</t>
  </si>
  <si>
    <t>ORD010543</t>
  </si>
  <si>
    <t>ORD004612</t>
  </si>
  <si>
    <t>ORD006645</t>
  </si>
  <si>
    <t>ORD001608</t>
  </si>
  <si>
    <t>ORD007449</t>
  </si>
  <si>
    <t>ORD003640</t>
  </si>
  <si>
    <t>ORD008932</t>
  </si>
  <si>
    <t>ORD000254</t>
  </si>
  <si>
    <t>ORD004439</t>
  </si>
  <si>
    <t>ORD008578</t>
  </si>
  <si>
    <t>ORD008392</t>
  </si>
  <si>
    <t>ORD007750</t>
  </si>
  <si>
    <t>ORD011500</t>
  </si>
  <si>
    <t>ORD001518</t>
  </si>
  <si>
    <t>ORD007761</t>
  </si>
  <si>
    <t>ORD009811</t>
  </si>
  <si>
    <t>ORD000595</t>
  </si>
  <si>
    <t>ORD007532</t>
  </si>
  <si>
    <t>ORD009735</t>
  </si>
  <si>
    <t>ORD010763</t>
  </si>
  <si>
    <t>ORD011870</t>
  </si>
  <si>
    <t>ORD001008</t>
  </si>
  <si>
    <t>ORD010858</t>
  </si>
  <si>
    <t>ORD004547</t>
  </si>
  <si>
    <t>ORD004216</t>
  </si>
  <si>
    <t>ORD006566</t>
  </si>
  <si>
    <t>ORD009360</t>
  </si>
  <si>
    <t>ORD008742</t>
  </si>
  <si>
    <t>ORD004110</t>
  </si>
  <si>
    <t>ORD007772</t>
  </si>
  <si>
    <t>ORD006671</t>
  </si>
  <si>
    <t>ORD009396</t>
  </si>
  <si>
    <t>ORD009399</t>
  </si>
  <si>
    <t>ORD001393</t>
  </si>
  <si>
    <t>ORD003177</t>
  </si>
  <si>
    <t>ORD010106</t>
  </si>
  <si>
    <t>ORD004327</t>
  </si>
  <si>
    <t>ORD009795</t>
  </si>
  <si>
    <t>ORD011932</t>
  </si>
  <si>
    <t>ORD008619</t>
  </si>
  <si>
    <t>ORD008179</t>
  </si>
  <si>
    <t>ORD003823</t>
  </si>
  <si>
    <t>ORD002041</t>
  </si>
  <si>
    <t>ORD004375</t>
  </si>
  <si>
    <t>ORD002864</t>
  </si>
  <si>
    <t>ORD006861</t>
  </si>
  <si>
    <t>ORD002004</t>
  </si>
  <si>
    <t>ORD007034</t>
  </si>
  <si>
    <t>ORD005166</t>
  </si>
  <si>
    <t>ORD005035</t>
  </si>
  <si>
    <t>ORD010581</t>
  </si>
  <si>
    <t>ORD009026</t>
  </si>
  <si>
    <t>ORD002071</t>
  </si>
  <si>
    <t>ORD011840</t>
  </si>
  <si>
    <t>ORD008287</t>
  </si>
  <si>
    <t>ORD001790</t>
  </si>
  <si>
    <t>ORD003762</t>
  </si>
  <si>
    <t>ORD011679</t>
  </si>
  <si>
    <t>ORD005593</t>
  </si>
  <si>
    <t>ORD001146</t>
  </si>
  <si>
    <t>ORD002522</t>
  </si>
  <si>
    <t>ORD010584</t>
  </si>
  <si>
    <t>ORD004131</t>
  </si>
  <si>
    <t>ORD011812</t>
  </si>
  <si>
    <t>ORD001256</t>
  </si>
  <si>
    <t>ORD000633</t>
  </si>
  <si>
    <t>ORD008704</t>
  </si>
  <si>
    <t>ORD001057</t>
  </si>
  <si>
    <t>ORD011678</t>
  </si>
  <si>
    <t>ORD008677</t>
  </si>
  <si>
    <t>ORD007153</t>
  </si>
  <si>
    <t>ORD002317</t>
  </si>
  <si>
    <t>ORD004512</t>
  </si>
  <si>
    <t>ORD004141</t>
  </si>
  <si>
    <t>ORD003873</t>
  </si>
  <si>
    <t>ORD000308</t>
  </si>
  <si>
    <t>ORD007625</t>
  </si>
  <si>
    <t>ORD010202</t>
  </si>
  <si>
    <t>ORD000767</t>
  </si>
  <si>
    <t>ORD002163</t>
  </si>
  <si>
    <t>ORD003900</t>
  </si>
  <si>
    <t>ORD000332</t>
  </si>
  <si>
    <t>ORD002351</t>
  </si>
  <si>
    <t>ORD011731</t>
  </si>
  <si>
    <t>ORD006549</t>
  </si>
  <si>
    <t>ORD010038</t>
  </si>
  <si>
    <t>ORD006138</t>
  </si>
  <si>
    <t>ORD006034</t>
  </si>
  <si>
    <t>ORD010468</t>
  </si>
  <si>
    <t>ORD010821</t>
  </si>
  <si>
    <t>ORD006060</t>
  </si>
  <si>
    <t>ORD004672</t>
  </si>
  <si>
    <t>ORD008165</t>
  </si>
  <si>
    <t>ORD004681</t>
  </si>
  <si>
    <t>ORD007860</t>
  </si>
  <si>
    <t>ORD011733</t>
  </si>
  <si>
    <t>ORD008710</t>
  </si>
  <si>
    <t>ORD008503</t>
  </si>
  <si>
    <t>ORD001611</t>
  </si>
  <si>
    <t>ORD000915</t>
  </si>
  <si>
    <t>ORD000967</t>
  </si>
  <si>
    <t>ORD011100</t>
  </si>
  <si>
    <t>ORD005518</t>
  </si>
  <si>
    <t>ORD011419</t>
  </si>
  <si>
    <t>ORD009209</t>
  </si>
  <si>
    <t>ORD003312</t>
  </si>
  <si>
    <t>ORD006940</t>
  </si>
  <si>
    <t>ORD009471</t>
  </si>
  <si>
    <t>ORD011874</t>
  </si>
  <si>
    <t>ORD003756</t>
  </si>
  <si>
    <t>ORD001804</t>
  </si>
  <si>
    <t>ORD004057</t>
  </si>
  <si>
    <t>ORD003632</t>
  </si>
  <si>
    <t>ORD001985</t>
  </si>
  <si>
    <t>ORD004029</t>
  </si>
  <si>
    <t>ORD007631</t>
  </si>
  <si>
    <t>ORD009856</t>
  </si>
  <si>
    <t>ORD010333</t>
  </si>
  <si>
    <t>ORD000793</t>
  </si>
  <si>
    <t>ORD001383</t>
  </si>
  <si>
    <t>ORD003743</t>
  </si>
  <si>
    <t>ORD008192</t>
  </si>
  <si>
    <t>ORD009112</t>
  </si>
  <si>
    <t>ORD007184</t>
  </si>
  <si>
    <t>ORD005398</t>
  </si>
  <si>
    <t>ORD001094</t>
  </si>
  <si>
    <t>ORD007699</t>
  </si>
  <si>
    <t>ORD008707</t>
  </si>
  <si>
    <t>ORD006668</t>
  </si>
  <si>
    <t>ORD003713</t>
  </si>
  <si>
    <t>ORD009604</t>
  </si>
  <si>
    <t>ORD005291</t>
  </si>
  <si>
    <t>ORD001747</t>
  </si>
  <si>
    <t>ORD003028</t>
  </si>
  <si>
    <t>ORD001653</t>
  </si>
  <si>
    <t>ORD004886</t>
  </si>
  <si>
    <t>ORD009816</t>
  </si>
  <si>
    <t>ORD009862</t>
  </si>
  <si>
    <t>ORD002814</t>
  </si>
  <si>
    <t>ORD008085</t>
  </si>
  <si>
    <t>ORD008880</t>
  </si>
  <si>
    <t>ORD000112</t>
  </si>
  <si>
    <t>ORD000233</t>
  </si>
  <si>
    <t>ORD000870</t>
  </si>
  <si>
    <t>ORD005646</t>
  </si>
  <si>
    <t>ORD008658</t>
  </si>
  <si>
    <t>ORD007228</t>
  </si>
  <si>
    <t>ORD001968</t>
  </si>
  <si>
    <t>ORD001695</t>
  </si>
  <si>
    <t>ORD008732</t>
  </si>
  <si>
    <t>ORD007730</t>
  </si>
  <si>
    <t>ORD002744</t>
  </si>
  <si>
    <t>ORD009348</t>
  </si>
  <si>
    <t>ORD007791</t>
  </si>
  <si>
    <t>ORD003601</t>
  </si>
  <si>
    <t>ORD002156</t>
  </si>
  <si>
    <t>ORD009138</t>
  </si>
  <si>
    <t>ORD003909</t>
  </si>
  <si>
    <t>ORD001890</t>
  </si>
  <si>
    <t>ORD005634</t>
  </si>
  <si>
    <t>ORD008432</t>
  </si>
  <si>
    <t>ORD002902</t>
  </si>
  <si>
    <t>ORD004802</t>
  </si>
  <si>
    <t>ORD009200</t>
  </si>
  <si>
    <t>ORD009743</t>
  </si>
  <si>
    <t>ORD005528</t>
  </si>
  <si>
    <t>ORD000672</t>
  </si>
  <si>
    <t>ORD000222</t>
  </si>
  <si>
    <t>ORD002099</t>
  </si>
  <si>
    <t>ORD007662</t>
  </si>
  <si>
    <t>ORD006169</t>
  </si>
  <si>
    <t>ORD000654</t>
  </si>
  <si>
    <t>ORD001086</t>
  </si>
  <si>
    <t>ORD002800</t>
  </si>
  <si>
    <t>ORD009517</t>
  </si>
  <si>
    <t>ORD002130</t>
  </si>
  <si>
    <t>ORD007819</t>
  </si>
  <si>
    <t>ORD006973</t>
  </si>
  <si>
    <t>ORD009376</t>
  </si>
  <si>
    <t>ORD001898</t>
  </si>
  <si>
    <t>ORD002339</t>
  </si>
  <si>
    <t>ORD001564</t>
  </si>
  <si>
    <t>ORD008852</t>
  </si>
  <si>
    <t>ORD008741</t>
  </si>
  <si>
    <t>ORD002334</t>
  </si>
  <si>
    <t>ORD004428</t>
  </si>
  <si>
    <t>ORD010765</t>
  </si>
  <si>
    <t>ORD006838</t>
  </si>
  <si>
    <t>ORD005240</t>
  </si>
  <si>
    <t>ORD006913</t>
  </si>
  <si>
    <t>ORD007121</t>
  </si>
  <si>
    <t>ORD011955</t>
  </si>
  <si>
    <t>ORD009640</t>
  </si>
  <si>
    <t>ORD009624</t>
  </si>
  <si>
    <t>ORD010091</t>
  </si>
  <si>
    <t>ORD005856</t>
  </si>
  <si>
    <t>ORD008686</t>
  </si>
  <si>
    <t>ORD001678</t>
  </si>
  <si>
    <t>ORD005851</t>
  </si>
  <si>
    <t>ORD006406</t>
  </si>
  <si>
    <t>ORD003033</t>
  </si>
  <si>
    <t>ORD006364</t>
  </si>
  <si>
    <t>ORD000960</t>
  </si>
  <si>
    <t>ORD004224</t>
  </si>
  <si>
    <t>ORD004118</t>
  </si>
  <si>
    <t>ORD004622</t>
  </si>
  <si>
    <t>ORD003991</t>
  </si>
  <si>
    <t>ORD009004</t>
  </si>
  <si>
    <t>ORD003345</t>
  </si>
  <si>
    <t>ORD006336</t>
  </si>
  <si>
    <t>ORD011859</t>
  </si>
  <si>
    <t>ORD006329</t>
  </si>
  <si>
    <t>ORD010378</t>
  </si>
  <si>
    <t>ORD005224</t>
  </si>
  <si>
    <t>ORD001648</t>
  </si>
  <si>
    <t>ORD003653</t>
  </si>
  <si>
    <t>ORD005264</t>
  </si>
  <si>
    <t>ORD007533</t>
  </si>
  <si>
    <t>ORD009276</t>
  </si>
  <si>
    <t>ORD004054</t>
  </si>
  <si>
    <t>ORD011215</t>
  </si>
  <si>
    <t>ORD008650</t>
  </si>
  <si>
    <t>ORD010450</t>
  </si>
  <si>
    <t>ORD001149</t>
  </si>
  <si>
    <t>ORD005410</t>
  </si>
  <si>
    <t>ORD009866</t>
  </si>
  <si>
    <t>ORD001225</t>
  </si>
  <si>
    <t>ORD008623</t>
  </si>
  <si>
    <t>ORD000952</t>
  </si>
  <si>
    <t>ORD000083</t>
  </si>
  <si>
    <t>ORD004130</t>
  </si>
  <si>
    <t>ORD002526</t>
  </si>
  <si>
    <t>ORD006676</t>
  </si>
  <si>
    <t>ORD001196</t>
  </si>
  <si>
    <t>ORD000136</t>
  </si>
  <si>
    <t>ORD006896</t>
  </si>
  <si>
    <t>ORD004129</t>
  </si>
  <si>
    <t>ORD000986</t>
  </si>
  <si>
    <t>ORD000096</t>
  </si>
  <si>
    <t>ORD002620</t>
  </si>
  <si>
    <t>ORD009254</t>
  </si>
  <si>
    <t>ORD000611</t>
  </si>
  <si>
    <t>ORD006411</t>
  </si>
  <si>
    <t>ORD011200</t>
  </si>
  <si>
    <t>ORD008347</t>
  </si>
  <si>
    <t>ORD004150</t>
  </si>
  <si>
    <t>ORD008515</t>
  </si>
  <si>
    <t>ORD010839</t>
  </si>
  <si>
    <t>ORD006054</t>
  </si>
  <si>
    <t>ORD006388</t>
  </si>
  <si>
    <t>ORD006792</t>
  </si>
  <si>
    <t>ORD010055</t>
  </si>
  <si>
    <t>ORD005149</t>
  </si>
  <si>
    <t>ORD003016</t>
  </si>
  <si>
    <t>ORD007192</t>
  </si>
  <si>
    <t>ORD011173</t>
  </si>
  <si>
    <t>ORD006942</t>
  </si>
  <si>
    <t>ORD004959</t>
  </si>
  <si>
    <t>ORD007117</t>
  </si>
  <si>
    <t>ORD000348</t>
  </si>
  <si>
    <t>ORD000041</t>
  </si>
  <si>
    <t>ORD000234</t>
  </si>
  <si>
    <t>ORD005353</t>
  </si>
  <si>
    <t>ORD009005</t>
  </si>
  <si>
    <t>ORD010218</t>
  </si>
  <si>
    <t>ORD005045</t>
  </si>
  <si>
    <t>ORD004649</t>
  </si>
  <si>
    <t>ORD006902</t>
  </si>
  <si>
    <t>ORD007222</t>
  </si>
  <si>
    <t>ORD009903</t>
  </si>
  <si>
    <t>ORD009529</t>
  </si>
  <si>
    <t>ORD000561</t>
  </si>
  <si>
    <t>ORD003648</t>
  </si>
  <si>
    <t>ORD010668</t>
  </si>
  <si>
    <t>ORD006141</t>
  </si>
  <si>
    <t>ORD008865</t>
  </si>
  <si>
    <t>ORD006221</t>
  </si>
  <si>
    <t>ORD005174</t>
  </si>
  <si>
    <t>ORD000003</t>
  </si>
  <si>
    <t>ORD011160</t>
  </si>
  <si>
    <t>ORD002709</t>
  </si>
  <si>
    <t>ORD008765</t>
  </si>
  <si>
    <t>ORD005246</t>
  </si>
  <si>
    <t>ORD011853</t>
  </si>
  <si>
    <t>ORD009316</t>
  </si>
  <si>
    <t>ORD009644</t>
  </si>
  <si>
    <t>ORD001093</t>
  </si>
  <si>
    <t>ORD004124</t>
  </si>
  <si>
    <t>ORD008466</t>
  </si>
  <si>
    <t>ORD007990</t>
  </si>
  <si>
    <t>ORD008229</t>
  </si>
  <si>
    <t>ORD010366</t>
  </si>
  <si>
    <t>ORD002868</t>
  </si>
  <si>
    <t>ORD006228</t>
  </si>
  <si>
    <t>ORD007590</t>
  </si>
  <si>
    <t>ORD002325</t>
  </si>
  <si>
    <t>ORD011307</t>
  </si>
  <si>
    <t>ORD010299</t>
  </si>
  <si>
    <t>ORD006367</t>
  </si>
  <si>
    <t>ORD003704</t>
  </si>
  <si>
    <t>ORD011764</t>
  </si>
  <si>
    <t>ORD002209</t>
  </si>
  <si>
    <t>ORD003664</t>
  </si>
  <si>
    <t>ORD007319</t>
  </si>
  <si>
    <t>ORD011602</t>
  </si>
  <si>
    <t>ORD007032</t>
  </si>
  <si>
    <t>ORD000486</t>
  </si>
  <si>
    <t>ORD002640</t>
  </si>
  <si>
    <t>ORD002772</t>
  </si>
  <si>
    <t>ORD007447</t>
  </si>
  <si>
    <t>ORD006453</t>
  </si>
  <si>
    <t>ORD006835</t>
  </si>
  <si>
    <t>ORD011908</t>
  </si>
  <si>
    <t>ORD001786</t>
  </si>
  <si>
    <t>ORD003734</t>
  </si>
  <si>
    <t>ORD004924</t>
  </si>
  <si>
    <t>ORD010997</t>
  </si>
  <si>
    <t>ORD007480</t>
  </si>
  <si>
    <t>ORD008360</t>
  </si>
  <si>
    <t>ORD009380</t>
  </si>
  <si>
    <t>ORD008248</t>
  </si>
  <si>
    <t>ORD011540</t>
  </si>
  <si>
    <t>ORD011488</t>
  </si>
  <si>
    <t>ORD009478</t>
  </si>
  <si>
    <t>ORD007513</t>
  </si>
  <si>
    <t>ORD009330</t>
  </si>
  <si>
    <t>ORD006102</t>
  </si>
  <si>
    <t>ORD002791</t>
  </si>
  <si>
    <t>ORD011295</t>
  </si>
  <si>
    <t>ORD008136</t>
  </si>
  <si>
    <t>ORD008617</t>
  </si>
  <si>
    <t>ORD011692</t>
  </si>
  <si>
    <t>ORD001682</t>
  </si>
  <si>
    <t>ORD002735</t>
  </si>
  <si>
    <t>ORD006210</t>
  </si>
  <si>
    <t>ORD011131</t>
  </si>
  <si>
    <t>ORD011476</t>
  </si>
  <si>
    <t>ORD008991</t>
  </si>
  <si>
    <t>ORD001477</t>
  </si>
  <si>
    <t>ORD006735</t>
  </si>
  <si>
    <t>ORD009864</t>
  </si>
  <si>
    <t>ORD008464</t>
  </si>
  <si>
    <t>ORD008542</t>
  </si>
  <si>
    <t>ORD002979</t>
  </si>
  <si>
    <t>ORD006125</t>
  </si>
  <si>
    <t>ORD002511</t>
  </si>
  <si>
    <t>ORD010645</t>
  </si>
  <si>
    <t>ORD011569</t>
  </si>
  <si>
    <t>ORD004445</t>
  </si>
  <si>
    <t>ORD006298</t>
  </si>
  <si>
    <t>ORD000862</t>
  </si>
  <si>
    <t>ORD006027</t>
  </si>
  <si>
    <t>ORD002112</t>
  </si>
  <si>
    <t>ORD000038</t>
  </si>
  <si>
    <t>ORD005451</t>
  </si>
  <si>
    <t>ORD009436</t>
  </si>
  <si>
    <t>ORD006393</t>
  </si>
  <si>
    <t>ORD002608</t>
  </si>
  <si>
    <t>ORD001233</t>
  </si>
  <si>
    <t>ORD002100</t>
  </si>
  <si>
    <t>ORD011825</t>
  </si>
  <si>
    <t>ORD000389</t>
  </si>
  <si>
    <t>ORD006654</t>
  </si>
  <si>
    <t>ORD000372</t>
  </si>
  <si>
    <t>ORD005018</t>
  </si>
  <si>
    <t>ORD002963</t>
  </si>
  <si>
    <t>ORD005921</t>
  </si>
  <si>
    <t>ORD000919</t>
  </si>
  <si>
    <t>ORD001247</t>
  </si>
  <si>
    <t>ORD008177</t>
  </si>
  <si>
    <t>ORD004583</t>
  </si>
  <si>
    <t>ORD005444</t>
  </si>
  <si>
    <t>ORD005470</t>
  </si>
  <si>
    <t>ORD010145</t>
  </si>
  <si>
    <t>ORD003160</t>
  </si>
  <si>
    <t>ORD010187</t>
  </si>
  <si>
    <t>ORD002815</t>
  </si>
  <si>
    <t>ORD005196</t>
  </si>
  <si>
    <t>ORD006723</t>
  </si>
  <si>
    <t>ORD001797</t>
  </si>
  <si>
    <t>ORD005124</t>
  </si>
  <si>
    <t>ORD009841</t>
  </si>
  <si>
    <t>ORD007501</t>
  </si>
  <si>
    <t>ORD011723</t>
  </si>
  <si>
    <t>ORD008506</t>
  </si>
  <si>
    <t>ORD003604</t>
  </si>
  <si>
    <t>ORD005754</t>
  </si>
  <si>
    <t>ORD001035</t>
  </si>
  <si>
    <t>ORD006277</t>
  </si>
  <si>
    <t>ORD001700</t>
  </si>
  <si>
    <t>ORD000039</t>
  </si>
  <si>
    <t>ORD006962</t>
  </si>
  <si>
    <t>ORD008539</t>
  </si>
  <si>
    <t>ORD010233</t>
  </si>
  <si>
    <t>ORD004038</t>
  </si>
  <si>
    <t>ORD007453</t>
  </si>
  <si>
    <t>ORD006576</t>
  </si>
  <si>
    <t>ORD009092</t>
  </si>
  <si>
    <t>ORD000690</t>
  </si>
  <si>
    <t>ORD001038</t>
  </si>
  <si>
    <t>ORD003094</t>
  </si>
  <si>
    <t>ORD005531</t>
  </si>
  <si>
    <t>ORD006382</t>
  </si>
  <si>
    <t>ORD005760</t>
  </si>
  <si>
    <t>ORD008544</t>
  </si>
  <si>
    <t>ORD007725</t>
  </si>
  <si>
    <t>ORD002597</t>
  </si>
  <si>
    <t>ORD000796</t>
  </si>
  <si>
    <t>ORD001528</t>
  </si>
  <si>
    <t>ORD002830</t>
  </si>
  <si>
    <t>ORD008838</t>
  </si>
  <si>
    <t>ORD000076</t>
  </si>
  <si>
    <t>ORD001315</t>
  </si>
  <si>
    <t>ORD006259</t>
  </si>
  <si>
    <t>ORD000833</t>
  </si>
  <si>
    <t>ORD008221</t>
  </si>
  <si>
    <t>ORD007054</t>
  </si>
  <si>
    <t>ORD008569</t>
  </si>
  <si>
    <t>ORD000385</t>
  </si>
  <si>
    <t>ORD000443</t>
  </si>
  <si>
    <t>ORD003361</t>
  </si>
  <si>
    <t>ORD010248</t>
  </si>
  <si>
    <t>ORD001425</t>
  </si>
  <si>
    <t>ORD002780</t>
  </si>
  <si>
    <t>ORD007451</t>
  </si>
  <si>
    <t>ORD001252</t>
  </si>
  <si>
    <t>ORD011402</t>
  </si>
  <si>
    <t>ORD000119</t>
  </si>
  <si>
    <t>ORD000903</t>
  </si>
  <si>
    <t>ORD001419</t>
  </si>
  <si>
    <t>ORD003681</t>
  </si>
  <si>
    <t>ORD000623</t>
  </si>
  <si>
    <t>ORD000541</t>
  </si>
  <si>
    <t>ORD004412</t>
  </si>
  <si>
    <t>ORD010429</t>
  </si>
  <si>
    <t>ORD009042</t>
  </si>
  <si>
    <t>ORD011383</t>
  </si>
  <si>
    <t>ORD011749</t>
  </si>
  <si>
    <t>ORD004134</t>
  </si>
  <si>
    <t>ORD005571</t>
  </si>
  <si>
    <t>ORD007650</t>
  </si>
  <si>
    <t>ORD008412</t>
  </si>
  <si>
    <t>ORD006532</t>
  </si>
  <si>
    <t>ORD004635</t>
  </si>
  <si>
    <t>ORD006293</t>
  </si>
  <si>
    <t>ORD002438</t>
  </si>
  <si>
    <t>ORD005106</t>
  </si>
  <si>
    <t>ORD005641</t>
  </si>
  <si>
    <t>ORD005168</t>
  </si>
  <si>
    <t>ORD011807</t>
  </si>
  <si>
    <t>ORD009520</t>
  </si>
  <si>
    <t>ORD007511</t>
  </si>
  <si>
    <t>ORD003273</t>
  </si>
  <si>
    <t>ORD009794</t>
  </si>
  <si>
    <t>ORD010910</t>
  </si>
  <si>
    <t>ORD007630</t>
  </si>
  <si>
    <t>ORD008257</t>
  </si>
  <si>
    <t>ORD000341</t>
  </si>
  <si>
    <t>ORD004336</t>
  </si>
  <si>
    <t>ORD002448</t>
  </si>
  <si>
    <t>ORD007311</t>
  </si>
  <si>
    <t>ORD006603</t>
  </si>
  <si>
    <t>ORD011139</t>
  </si>
  <si>
    <t>ORD010940</t>
  </si>
  <si>
    <t>ORD006266</t>
  </si>
  <si>
    <t>ORD005815</t>
  </si>
  <si>
    <t>ORD004724</t>
  </si>
  <si>
    <t>ORD004170</t>
  </si>
  <si>
    <t>ORD001672</t>
  </si>
  <si>
    <t>ORD007352</t>
  </si>
  <si>
    <t>ORD006936</t>
  </si>
  <si>
    <t>ORD010827</t>
  </si>
  <si>
    <t>ORD001595</t>
  </si>
  <si>
    <t>ORD006214</t>
  </si>
  <si>
    <t>ORD000479</t>
  </si>
  <si>
    <t>ORD000471</t>
  </si>
  <si>
    <t>ORD002822</t>
  </si>
  <si>
    <t>ORD000353</t>
  </si>
  <si>
    <t>ORD008598</t>
  </si>
  <si>
    <t>ORD003316</t>
  </si>
  <si>
    <t>ORD008238</t>
  </si>
  <si>
    <t>ORD001198</t>
  </si>
  <si>
    <t>ORD005653</t>
  </si>
  <si>
    <t>ORD003706</t>
  </si>
  <si>
    <t>ORD011145</t>
  </si>
  <si>
    <t>ORD011107</t>
  </si>
  <si>
    <t>ORD005487</t>
  </si>
  <si>
    <t>ORD007065</t>
  </si>
  <si>
    <t>ORD006007</t>
  </si>
  <si>
    <t>ORD009021</t>
  </si>
  <si>
    <t>ORD010317</t>
  </si>
  <si>
    <t>ORD010306</t>
  </si>
  <si>
    <t>ORD010004</t>
  </si>
  <si>
    <t>ORD006183</t>
  </si>
  <si>
    <t>ORD008745</t>
  </si>
  <si>
    <t>ORD011495</t>
  </si>
  <si>
    <t>ORD004862</t>
  </si>
  <si>
    <t>ORD002637</t>
  </si>
  <si>
    <t>ORD010123</t>
  </si>
  <si>
    <t>ORD001463</t>
  </si>
  <si>
    <t>ORD005450</t>
  </si>
  <si>
    <t>ORD008890</t>
  </si>
  <si>
    <t>ORD000310</t>
  </si>
  <si>
    <t>ORD009989</t>
  </si>
  <si>
    <t>ORD003584</t>
  </si>
  <si>
    <t>ORD004912</t>
  </si>
  <si>
    <t>ORD001407</t>
  </si>
  <si>
    <t>ORD010256</t>
  </si>
  <si>
    <t>ORD005133</t>
  </si>
  <si>
    <t>ORD000082</t>
  </si>
  <si>
    <t>ORD004231</t>
  </si>
  <si>
    <t>ORD004830</t>
  </si>
  <si>
    <t>ORD001857</t>
  </si>
  <si>
    <t>ORD006755</t>
  </si>
  <si>
    <t>ORD008307</t>
  </si>
  <si>
    <t>ORD007816</t>
  </si>
  <si>
    <t>ORD006448</t>
  </si>
  <si>
    <t>ORD001875</t>
  </si>
  <si>
    <t>ORD003878</t>
  </si>
  <si>
    <t>ORD006544</t>
  </si>
  <si>
    <t>ORD010583</t>
  </si>
  <si>
    <t>ORD011112</t>
  </si>
  <si>
    <t>ORD008622</t>
  </si>
  <si>
    <t>ORD001851</t>
  </si>
  <si>
    <t>ORD008957</t>
  </si>
  <si>
    <t>ORD000413</t>
  </si>
  <si>
    <t>ORD002598</t>
  </si>
  <si>
    <t>ORD007215</t>
  </si>
  <si>
    <t>ORD001657</t>
  </si>
  <si>
    <t>ORD011226</t>
  </si>
  <si>
    <t>ORD005988</t>
  </si>
  <si>
    <t>ORD001286</t>
  </si>
  <si>
    <t>ORD008196</t>
  </si>
  <si>
    <t>ORD003661</t>
  </si>
  <si>
    <t>ORD008127</t>
  </si>
  <si>
    <t>ORD011323</t>
  </si>
  <si>
    <t>ORD006615</t>
  </si>
  <si>
    <t>ORD009545</t>
  </si>
  <si>
    <t>ORD009528</t>
  </si>
  <si>
    <t>ORD010461</t>
  </si>
  <si>
    <t>ORD002888</t>
  </si>
  <si>
    <t>ORD001452</t>
  </si>
  <si>
    <t>ORD007616</t>
  </si>
  <si>
    <t>ORD005625</t>
  </si>
  <si>
    <t>ORD008100</t>
  </si>
  <si>
    <t>ORD008009</t>
  </si>
  <si>
    <t>ORD005649</t>
  </si>
  <si>
    <t>ORD007454</t>
  </si>
  <si>
    <t>ORD000899</t>
  </si>
  <si>
    <t>ORD004519</t>
  </si>
  <si>
    <t>ORD002256</t>
  </si>
  <si>
    <t>ORD011179</t>
  </si>
  <si>
    <t>ORD002089</t>
  </si>
  <si>
    <t>ORD000350</t>
  </si>
  <si>
    <t>ORD005387</t>
  </si>
  <si>
    <t>ORD009595</t>
  </si>
  <si>
    <t>ORD002235</t>
  </si>
  <si>
    <t>ORD003963</t>
  </si>
  <si>
    <t>ORD006679</t>
  </si>
  <si>
    <t>ORD007178</t>
  </si>
  <si>
    <t>ORD005621</t>
  </si>
  <si>
    <t>ORD010116</t>
  </si>
  <si>
    <t>ORD008034</t>
  </si>
  <si>
    <t>ORD006421</t>
  </si>
  <si>
    <t>ORD007091</t>
  </si>
  <si>
    <t>ORD003564</t>
  </si>
  <si>
    <t>ORD001931</t>
  </si>
  <si>
    <t>ORD006127</t>
  </si>
  <si>
    <t>ORD009985</t>
  </si>
  <si>
    <t>ORD008659</t>
  </si>
  <si>
    <t>ORD010789</t>
  </si>
  <si>
    <t>ORD004537</t>
  </si>
  <si>
    <t>ORD010642</t>
  </si>
  <si>
    <t>ORD007479</t>
  </si>
  <si>
    <t>ORD002688</t>
  </si>
  <si>
    <t>ORD004829</t>
  </si>
  <si>
    <t>ORD007448</t>
  </si>
  <si>
    <t>ORD003946</t>
  </si>
  <si>
    <t>ORD009931</t>
  </si>
  <si>
    <t>ORD008012</t>
  </si>
  <si>
    <t>ORD011641</t>
  </si>
  <si>
    <t>ORD005617</t>
  </si>
  <si>
    <t>ORD008204</t>
  </si>
  <si>
    <t>ORD003574</t>
  </si>
  <si>
    <t>ORD002924</t>
  </si>
  <si>
    <t>ORD006873</t>
  </si>
  <si>
    <t>ORD000196</t>
  </si>
  <si>
    <t>ORD002557</t>
  </si>
  <si>
    <t>ORD006738</t>
  </si>
  <si>
    <t>ORD000120</t>
  </si>
  <si>
    <t>ORD002169</t>
  </si>
  <si>
    <t>ORD007279</t>
  </si>
  <si>
    <t>ORD006807</t>
  </si>
  <si>
    <t>ORD002467</t>
  </si>
  <si>
    <t>ORD001229</t>
  </si>
  <si>
    <t>ORD001155</t>
  </si>
  <si>
    <t>ORD001130</t>
  </si>
  <si>
    <t>ORD009902</t>
  </si>
  <si>
    <t>ORD004077</t>
  </si>
  <si>
    <t>ORD003285</t>
  </si>
  <si>
    <t>ORD007062</t>
  </si>
  <si>
    <t>ORD008458</t>
  </si>
  <si>
    <t>ORD007930</t>
  </si>
  <si>
    <t>ORD009450</t>
  </si>
  <si>
    <t>ORD000634</t>
  </si>
  <si>
    <t>ORD001552</t>
  </si>
  <si>
    <t>ORD009039</t>
  </si>
  <si>
    <t>ORD000649</t>
  </si>
  <si>
    <t>ORD000769</t>
  </si>
  <si>
    <t>ORD002829</t>
  </si>
  <si>
    <t>ORD006409</t>
  </si>
  <si>
    <t>ORD001862</t>
  </si>
  <si>
    <t>ORD008588</t>
  </si>
  <si>
    <t>ORD005519</t>
  </si>
  <si>
    <t>ORD004937</t>
  </si>
  <si>
    <t>ORD010046</t>
  </si>
  <si>
    <t>ORD003572</t>
  </si>
  <si>
    <t>ORD000187</t>
  </si>
  <si>
    <t>ORD005053</t>
  </si>
  <si>
    <t>ORD006951</t>
  </si>
  <si>
    <t>ORD005689</t>
  </si>
  <si>
    <t>ORD004243</t>
  </si>
  <si>
    <t>ORD007125</t>
  </si>
  <si>
    <t>ORD000249</t>
  </si>
  <si>
    <t>ORD001044</t>
  </si>
  <si>
    <t>ORD005215</t>
  </si>
  <si>
    <t>ORD003015</t>
  </si>
  <si>
    <t>ORD007052</t>
  </si>
  <si>
    <t>ORD003702</t>
  </si>
  <si>
    <t>ORD004854</t>
  </si>
  <si>
    <t>ORD009617</t>
  </si>
  <si>
    <t>ORD005284</t>
  </si>
  <si>
    <t>ORD010086</t>
  </si>
  <si>
    <t>ORD002465</t>
  </si>
  <si>
    <t>ORD002184</t>
  </si>
  <si>
    <t>ORD008560</t>
  </si>
  <si>
    <t>ORD005279</t>
  </si>
  <si>
    <t>ORD003558</t>
  </si>
  <si>
    <t>ORD005343</t>
  </si>
  <si>
    <t>ORD003119</t>
  </si>
  <si>
    <t>ORD006378</t>
  </si>
  <si>
    <t>ORD011587</t>
  </si>
  <si>
    <t>ORD009565</t>
  </si>
  <si>
    <t>ORD005107</t>
  </si>
  <si>
    <t>ORD008323</t>
  </si>
  <si>
    <t>ORD000428</t>
  </si>
  <si>
    <t>ORD004641</t>
  </si>
  <si>
    <t>ORD003858</t>
  </si>
  <si>
    <t>ORD009669</t>
  </si>
  <si>
    <t>ORD009354</t>
  </si>
  <si>
    <t>ORD003800</t>
  </si>
  <si>
    <t>ORD010090</t>
  </si>
  <si>
    <t>ORD011868</t>
  </si>
  <si>
    <t>ORD010356</t>
  </si>
  <si>
    <t>ORD008281</t>
  </si>
  <si>
    <t>ORD007975</t>
  </si>
  <si>
    <t>ORD000701</t>
  </si>
  <si>
    <t>ORD007752</t>
  </si>
  <si>
    <t>ORD002154</t>
  </si>
  <si>
    <t>ORD003986</t>
  </si>
  <si>
    <t>ORD008091</t>
  </si>
  <si>
    <t>ORD009408</t>
  </si>
  <si>
    <t>ORD009214</t>
  </si>
  <si>
    <t>ORD004453</t>
  </si>
  <si>
    <t>ORD007210</t>
  </si>
  <si>
    <t>ORD001298</t>
  </si>
  <si>
    <t>ORD011829</t>
  </si>
  <si>
    <t>ORD008041</t>
  </si>
  <si>
    <t>ORD001284</t>
  </si>
  <si>
    <t>ORD001443</t>
  </si>
  <si>
    <t>ORD006826</t>
  </si>
  <si>
    <t>ORD000589</t>
  </si>
  <si>
    <t>ORD004318</t>
  </si>
  <si>
    <t>ORD007838</t>
  </si>
  <si>
    <t>ORD009100</t>
  </si>
  <si>
    <t>ORD009201</t>
  </si>
  <si>
    <t>ORD006464</t>
  </si>
  <si>
    <t>ORD003120</t>
  </si>
  <si>
    <t>ORD009548</t>
  </si>
  <si>
    <t>ORD004647</t>
  </si>
  <si>
    <t>ORD008876</t>
  </si>
  <si>
    <t>ORD003066</t>
  </si>
  <si>
    <t>ORD005937</t>
  </si>
  <si>
    <t>ORD010432</t>
  </si>
  <si>
    <t>ORD007040</t>
  </si>
  <si>
    <t>ORD011729</t>
  </si>
  <si>
    <t>ORD002471</t>
  </si>
  <si>
    <t>ORD002202</t>
  </si>
  <si>
    <t>ORD009430</t>
  </si>
  <si>
    <t>ORD003327</t>
  </si>
  <si>
    <t>ORD001926</t>
  </si>
  <si>
    <t>ORD002539</t>
  </si>
  <si>
    <t>ORD006591</t>
  </si>
  <si>
    <t>ORD007296</t>
  </si>
  <si>
    <t>ORD004894</t>
  </si>
  <si>
    <t>ORD004806</t>
  </si>
  <si>
    <t>ORD011978</t>
  </si>
  <si>
    <t>ORD010451</t>
  </si>
  <si>
    <t>ORD010457</t>
  </si>
  <si>
    <t>ORD005690</t>
  </si>
  <si>
    <t>ORD011551</t>
  </si>
  <si>
    <t>ORD000792</t>
  </si>
  <si>
    <t>ORD008398</t>
  </si>
  <si>
    <t>ORD009636</t>
  </si>
  <si>
    <t>ORD009573</t>
  </si>
  <si>
    <t>ORD009844</t>
  </si>
  <si>
    <t>ORD008886</t>
  </si>
  <si>
    <t>ORD002577</t>
  </si>
  <si>
    <t>ORD006053</t>
  </si>
  <si>
    <t>ORD007046</t>
  </si>
  <si>
    <t>ORD010124</t>
  </si>
  <si>
    <t>ORD010740</t>
  </si>
  <si>
    <t>ORD007163</t>
  </si>
  <si>
    <t>ORD004930</t>
  </si>
  <si>
    <t>ORD010841</t>
  </si>
  <si>
    <t>ORD001815</t>
  </si>
  <si>
    <t>ORD011258</t>
  </si>
  <si>
    <t>ORD002857</t>
  </si>
  <si>
    <t>ORD004051</t>
  </si>
  <si>
    <t>ORD006316</t>
  </si>
  <si>
    <t>ORD010443</t>
  </si>
  <si>
    <t>ORD009629</t>
  </si>
  <si>
    <t>ORD006153</t>
  </si>
  <si>
    <t>ORD000135</t>
  </si>
  <si>
    <t>ORD001180</t>
  </si>
  <si>
    <t>ORD011333</t>
  </si>
  <si>
    <t>ORD003472</t>
  </si>
  <si>
    <t>ORD010133</t>
  </si>
  <si>
    <t>ORD004536</t>
  </si>
  <si>
    <t>ORD003871</t>
  </si>
  <si>
    <t>ORD004119</t>
  </si>
  <si>
    <t>ORD000035</t>
  </si>
  <si>
    <t>ORD004517</t>
  </si>
  <si>
    <t>ORD011990</t>
  </si>
  <si>
    <t>ORD004783</t>
  </si>
  <si>
    <t>ORD008974</t>
  </si>
  <si>
    <t>ORD004599</t>
  </si>
  <si>
    <t>ORD008007</t>
  </si>
  <si>
    <t>ORD007936</t>
  </si>
  <si>
    <t>ORD001568</t>
  </si>
  <si>
    <t>ORD010760</t>
  </si>
  <si>
    <t>ORD005339</t>
  </si>
  <si>
    <t>ORD003766</t>
  </si>
  <si>
    <t>ORD003130</t>
  </si>
  <si>
    <t>ORD004495</t>
  </si>
  <si>
    <t>ORD003599</t>
  </si>
  <si>
    <t>ORD009242</t>
  </si>
  <si>
    <t>ORD009574</t>
  </si>
  <si>
    <t>ORD008681</t>
  </si>
  <si>
    <t>ORD003851</t>
  </si>
  <si>
    <t>ORD004435</t>
  </si>
  <si>
    <t>ORD011797</t>
  </si>
  <si>
    <t>ORD008256</t>
  </si>
  <si>
    <t>ORD000995</t>
  </si>
  <si>
    <t>ORD006326</t>
  </si>
  <si>
    <t>ORD006604</t>
  </si>
  <si>
    <t>ORD000548</t>
  </si>
  <si>
    <t>ORD000483</t>
  </si>
  <si>
    <t>ORD003441</t>
  </si>
  <si>
    <t>ORD006461</t>
  </si>
  <si>
    <t>ORD001609</t>
  </si>
  <si>
    <t>ORD003259</t>
  </si>
  <si>
    <t>ORD001435</t>
  </si>
  <si>
    <t>ORD011516</t>
  </si>
  <si>
    <t>ORD011081</t>
  </si>
  <si>
    <t>ORD001302</t>
  </si>
  <si>
    <t>ORD009168</t>
  </si>
  <si>
    <t>ORD003701</t>
  </si>
  <si>
    <t>ORD002013</t>
  </si>
  <si>
    <t>ORD006303</t>
  </si>
  <si>
    <t>ORD007087</t>
  </si>
  <si>
    <t>ORD008482</t>
  </si>
  <si>
    <t>ORD011044</t>
  </si>
  <si>
    <t>ORD003777</t>
  </si>
  <si>
    <t>ORD010293</t>
  </si>
  <si>
    <t>ORD003137</t>
  </si>
  <si>
    <t>ORD009184</t>
  </si>
  <si>
    <t>ORD004491</t>
  </si>
  <si>
    <t>ORD006193</t>
  </si>
  <si>
    <t>ORD009299</t>
  </si>
  <si>
    <t>ORD003218</t>
  </si>
  <si>
    <t>ORD003607</t>
  </si>
  <si>
    <t>ORD008572</t>
  </si>
  <si>
    <t>ORD007614</t>
  </si>
  <si>
    <t>ORD007071</t>
  </si>
  <si>
    <t>ORD000582</t>
  </si>
  <si>
    <t>ORD011786</t>
  </si>
  <si>
    <t>ORD007799</t>
  </si>
  <si>
    <t>ORD004209</t>
  </si>
  <si>
    <t>ORD004411</t>
  </si>
  <si>
    <t>ORD003542</t>
  </si>
  <si>
    <t>ORD007410</t>
  </si>
  <si>
    <t>ORD004803</t>
  </si>
  <si>
    <t>ORD001023</t>
  </si>
  <si>
    <t>ORD002098</t>
  </si>
  <si>
    <t>ORD009284</t>
  </si>
  <si>
    <t>ORD005521</t>
  </si>
  <si>
    <t>ORD009370</t>
  </si>
  <si>
    <t>ORD003665</t>
  </si>
  <si>
    <t>ORD006494</t>
  </si>
  <si>
    <t>ORD011130</t>
  </si>
  <si>
    <t>ORD010589</t>
  </si>
  <si>
    <t>ORD002053</t>
  </si>
  <si>
    <t>ORD011140</t>
  </si>
  <si>
    <t>ORD002453</t>
  </si>
  <si>
    <t>ORD000400</t>
  </si>
  <si>
    <t>ORD006419</t>
  </si>
  <si>
    <t>ORD001937</t>
  </si>
  <si>
    <t>ORD001719</t>
  </si>
  <si>
    <t>ORD011841</t>
  </si>
  <si>
    <t>ORD011819</t>
  </si>
  <si>
    <t>ORD003088</t>
  </si>
  <si>
    <t>ORD010658</t>
  </si>
  <si>
    <t>ORD001845</t>
  </si>
  <si>
    <t>ORD008376</t>
  </si>
  <si>
    <t>ORD004208</t>
  </si>
  <si>
    <t>ORD003424</t>
  </si>
  <si>
    <t>ORD006349</t>
  </si>
  <si>
    <t>ORD011371</t>
  </si>
  <si>
    <t>ORD003044</t>
  </si>
  <si>
    <t>ORD006497</t>
  </si>
  <si>
    <t>ORD011879</t>
  </si>
  <si>
    <t>ORD009821</t>
  </si>
  <si>
    <t>ORD000213</t>
  </si>
  <si>
    <t>ORD002066</t>
  </si>
  <si>
    <t>ORD010049</t>
  </si>
  <si>
    <t>ORD009047</t>
  </si>
  <si>
    <t>ORD010088</t>
  </si>
  <si>
    <t>ORD002365</t>
  </si>
  <si>
    <t>ORD004565</t>
  </si>
  <si>
    <t>ORD002224</t>
  </si>
  <si>
    <t>ORD005287</t>
  </si>
  <si>
    <t>ORD009243</t>
  </si>
  <si>
    <t>ORD002499</t>
  </si>
  <si>
    <t>ORD004812</t>
  </si>
  <si>
    <t>ORD004329</t>
  </si>
  <si>
    <t>ORD003032</t>
  </si>
  <si>
    <t>ORD003712</t>
  </si>
  <si>
    <t>ORD007726</t>
  </si>
  <si>
    <t>ORD005367</t>
  </si>
  <si>
    <t>ORD008649</t>
  </si>
  <si>
    <t>ORD001396</t>
  </si>
  <si>
    <t>ORD001439</t>
  </si>
  <si>
    <t>ORD002855</t>
  </si>
  <si>
    <t>ORD010062</t>
  </si>
  <si>
    <t>ORD002877</t>
  </si>
  <si>
    <t>ORD003992</t>
  </si>
  <si>
    <t>ORD004313</t>
  </si>
  <si>
    <t>ORD011537</t>
  </si>
  <si>
    <t>ORD002118</t>
  </si>
  <si>
    <t>ORD005046</t>
  </si>
  <si>
    <t>ORD000501</t>
  </si>
  <si>
    <t>ORD003854</t>
  </si>
  <si>
    <t>ORD000337</t>
  </si>
  <si>
    <t>ORD008923</t>
  </si>
  <si>
    <t>ORD002828</t>
  </si>
  <si>
    <t>ORD011942</t>
  </si>
  <si>
    <t>ORD011980</t>
  </si>
  <si>
    <t>ORD005864</t>
  </si>
  <si>
    <t>ORD011675</t>
  </si>
  <si>
    <t>ORD000531</t>
  </si>
  <si>
    <t>ORD007327</t>
  </si>
  <si>
    <t>ORD008424</t>
  </si>
  <si>
    <t>ORD009597</t>
  </si>
  <si>
    <t>ORD005445</t>
  </si>
  <si>
    <t>ORD001305</t>
  </si>
  <si>
    <t>ORD004361</t>
  </si>
  <si>
    <t>ORD000265</t>
  </si>
  <si>
    <t>ORD001354</t>
  </si>
  <si>
    <t>ORD003755</t>
  </si>
  <si>
    <t>ORD000716</t>
  </si>
  <si>
    <t>ORD000359</t>
  </si>
  <si>
    <t>ORD001553</t>
  </si>
  <si>
    <t>ORD003454</t>
  </si>
  <si>
    <t>ORD008915</t>
  </si>
  <si>
    <t>ORD007774</t>
  </si>
  <si>
    <t>ORD005307</t>
  </si>
  <si>
    <t>ORD007255</t>
  </si>
  <si>
    <t>ORD003623</t>
  </si>
  <si>
    <t>ORD007599</t>
  </si>
  <si>
    <t>ORD004992</t>
  </si>
  <si>
    <t>ORD002741</t>
  </si>
  <si>
    <t>ORD007430</t>
  </si>
  <si>
    <t>ORD002070</t>
  </si>
  <si>
    <t>ORD008143</t>
  </si>
  <si>
    <t>ORD000659</t>
  </si>
  <si>
    <t>ORD008596</t>
  </si>
  <si>
    <t>ORD000985</t>
  </si>
  <si>
    <t>ORD004815</t>
  </si>
  <si>
    <t>ORD007628</t>
  </si>
  <si>
    <t>ORD003893</t>
  </si>
  <si>
    <t>ORD002284</t>
  </si>
  <si>
    <t>ORD008140</t>
  </si>
  <si>
    <t>ORD011918</t>
  </si>
  <si>
    <t>ORD004756</t>
  </si>
  <si>
    <t>ORD000875</t>
  </si>
  <si>
    <t>ORD004126</t>
  </si>
  <si>
    <t>ORD001037</t>
  </si>
  <si>
    <t>ORD010008</t>
  </si>
  <si>
    <t>ORD000713</t>
  </si>
  <si>
    <t>ORD009083</t>
  </si>
  <si>
    <t>ORD009152</t>
  </si>
  <si>
    <t>ORD006901</t>
  </si>
  <si>
    <t>ORD000519</t>
  </si>
  <si>
    <t>ORD003430</t>
  </si>
  <si>
    <t>ORD002285</t>
  </si>
  <si>
    <t>ORD005882</t>
  </si>
  <si>
    <t>ORD008693</t>
  </si>
  <si>
    <t>ORD010721</t>
  </si>
  <si>
    <t>ORD003010</t>
  </si>
  <si>
    <t>ORD004503</t>
  </si>
  <si>
    <t>ORD000828</t>
  </si>
  <si>
    <t>ORD010246</t>
  </si>
  <si>
    <t>ORD007548</t>
  </si>
  <si>
    <t>ORD010112</t>
  </si>
  <si>
    <t>ORD008847</t>
  </si>
  <si>
    <t>ORD001622</t>
  </si>
  <si>
    <t>ORD002613</t>
  </si>
  <si>
    <t>ORD002242</t>
  </si>
  <si>
    <t>ORD000777</t>
  </si>
  <si>
    <t>ORD007452</t>
  </si>
  <si>
    <t>ORD007998</t>
  </si>
  <si>
    <t>ORD003806</t>
  </si>
  <si>
    <t>ORD010012</t>
  </si>
  <si>
    <t>ORD008891</t>
  </si>
  <si>
    <t>ORD008768</t>
  </si>
  <si>
    <t>ORD010006</t>
  </si>
  <si>
    <t>ORD002120</t>
  </si>
  <si>
    <t>ORD000751</t>
  </si>
  <si>
    <t>ORD007779</t>
  </si>
  <si>
    <t>ORD004372</t>
  </si>
  <si>
    <t>ORD008656</t>
  </si>
  <si>
    <t>ORD003612</t>
  </si>
  <si>
    <t>ORD000464</t>
  </si>
  <si>
    <t>ORD009014</t>
  </si>
  <si>
    <t>ORD010527</t>
  </si>
  <si>
    <t>ORD011837</t>
  </si>
  <si>
    <t>ORD006297</t>
  </si>
  <si>
    <t>ORD000831</t>
  </si>
  <si>
    <t>ORD011285</t>
  </si>
  <si>
    <t>ORD002628</t>
  </si>
  <si>
    <t>ORD004072</t>
  </si>
  <si>
    <t>ORD007871</t>
  </si>
  <si>
    <t>ORD008591</t>
  </si>
  <si>
    <t>ORD003810</t>
  </si>
  <si>
    <t>ORD001492</t>
  </si>
  <si>
    <t>ORD006990</t>
  </si>
  <si>
    <t>ORD000827</t>
  </si>
  <si>
    <t>ORD004669</t>
  </si>
  <si>
    <t>ORD004344</t>
  </si>
  <si>
    <t>ORD001448</t>
  </si>
  <si>
    <t>ORD009278</t>
  </si>
  <si>
    <t>ORD003872</t>
  </si>
  <si>
    <t>ORD000711</t>
  </si>
  <si>
    <t>ORD007166</t>
  </si>
  <si>
    <t>ORD008027</t>
  </si>
  <si>
    <t>ORD011608</t>
  </si>
  <si>
    <t>ORD007002</t>
  </si>
  <si>
    <t>ORD003470</t>
  </si>
  <si>
    <t>ORD004511</t>
  </si>
  <si>
    <t>ORD006775</t>
  </si>
  <si>
    <t>ORD001987</t>
  </si>
  <si>
    <t>ORD000704</t>
  </si>
  <si>
    <t>ORD008330</t>
  </si>
  <si>
    <t>ORD006822</t>
  </si>
  <si>
    <t>ORD001808</t>
  </si>
  <si>
    <t>ORD007709</t>
  </si>
  <si>
    <t>ORD008249</t>
  </si>
  <si>
    <t>ORD004272</t>
  </si>
  <si>
    <t>ORD001162</t>
  </si>
  <si>
    <t>ORD011709</t>
  </si>
  <si>
    <t>ORD003918</t>
  </si>
  <si>
    <t>ORD006923</t>
  </si>
  <si>
    <t>ORD008870</t>
  </si>
  <si>
    <t>ORD001339</t>
  </si>
  <si>
    <t>ORD007758</t>
  </si>
  <si>
    <t>ORD007090</t>
  </si>
  <si>
    <t>ORD000537</t>
  </si>
  <si>
    <t>ORD003924</t>
  </si>
  <si>
    <t>ORD007390</t>
  </si>
  <si>
    <t>ORD002899</t>
  </si>
  <si>
    <t>ORD001738</t>
  </si>
  <si>
    <t>ORD002962</t>
  </si>
  <si>
    <t>ORD011690</t>
  </si>
  <si>
    <t>ORD010864</t>
  </si>
  <si>
    <t>ORD004257</t>
  </si>
  <si>
    <t>ORD005175</t>
  </si>
  <si>
    <t>ORD007902</t>
  </si>
  <si>
    <t>ORD007435</t>
  </si>
  <si>
    <t>ORD000766</t>
  </si>
  <si>
    <t>ORD009102</t>
  </si>
  <si>
    <t>ORD006715</t>
  </si>
  <si>
    <t>ORD000825</t>
  </si>
  <si>
    <t>ORD005903</t>
  </si>
  <si>
    <t>ORD011355</t>
  </si>
  <si>
    <t>ORD011956</t>
  </si>
  <si>
    <t>ORD000072</t>
  </si>
  <si>
    <t>ORD004221</t>
  </si>
  <si>
    <t>ORD011256</t>
  </si>
  <si>
    <t>ORD003263</t>
  </si>
  <si>
    <t>ORD010068</t>
  </si>
  <si>
    <t>ORD010217</t>
  </si>
  <si>
    <t>ORD006689</t>
  </si>
  <si>
    <t>ORD006403</t>
  </si>
  <si>
    <t>ORD001590</t>
  </si>
  <si>
    <t>ORD004370</t>
  </si>
  <si>
    <t>ORD009716</t>
  </si>
  <si>
    <t>ORD001965</t>
  </si>
  <si>
    <t>ORD009294</t>
  </si>
  <si>
    <t>ORD006327</t>
  </si>
  <si>
    <t>ORD006628</t>
  </si>
  <si>
    <t>ORD001487</t>
  </si>
  <si>
    <t>ORD001996</t>
  </si>
  <si>
    <t>ORD000681</t>
  </si>
  <si>
    <t>ORD001896</t>
  </si>
  <si>
    <t>ORD005557</t>
  </si>
  <si>
    <t>ORD004856</t>
  </si>
  <si>
    <t>ORD007655</t>
  </si>
  <si>
    <t>ORD009875</t>
  </si>
  <si>
    <t>ORD001164</t>
  </si>
  <si>
    <t>ORD004989</t>
  </si>
  <si>
    <t>ORD001440</t>
  </si>
  <si>
    <t>ORD009657</t>
  </si>
  <si>
    <t>ORD002614</t>
  </si>
  <si>
    <t>ORD009873</t>
  </si>
  <si>
    <t>ORD010329</t>
  </si>
  <si>
    <t>ORD000074</t>
  </si>
  <si>
    <t>ORD007834</t>
  </si>
  <si>
    <t>ORD007846</t>
  </si>
  <si>
    <t>ORD011887</t>
  </si>
  <si>
    <t>ORD000888</t>
  </si>
  <si>
    <t>ORD001220</t>
  </si>
  <si>
    <t>ORD002435</t>
  </si>
  <si>
    <t>ORD002227</t>
  </si>
  <si>
    <t>ORD000430</t>
  </si>
  <si>
    <t>ORD008373</t>
  </si>
  <si>
    <t>ORD009207</t>
  </si>
  <si>
    <t>ORD008609</t>
  </si>
  <si>
    <t>ORD002251</t>
  </si>
  <si>
    <t>ORD003417</t>
  </si>
  <si>
    <t>ORD010969</t>
  </si>
  <si>
    <t>ORD000854</t>
  </si>
  <si>
    <t>ORD001273</t>
  </si>
  <si>
    <t>ORD009589</t>
  </si>
  <si>
    <t>ORD008394</t>
  </si>
  <si>
    <t>ORD004655</t>
  </si>
  <si>
    <t>ORD008439</t>
  </si>
  <si>
    <t>ORD006656</t>
  </si>
  <si>
    <t>ORD005239</t>
  </si>
  <si>
    <t>ORD003829</t>
  </si>
  <si>
    <t>ORD000485</t>
  </si>
  <si>
    <t>ORD010001</t>
  </si>
  <si>
    <t>ORD011441</t>
  </si>
  <si>
    <t>ORD003989</t>
  </si>
  <si>
    <t>ORD007096</t>
  </si>
  <si>
    <t>ORD000371</t>
  </si>
  <si>
    <t>ORD008582</t>
  </si>
  <si>
    <t>ORD003618</t>
  </si>
  <si>
    <t>ORD000397</t>
  </si>
  <si>
    <t>ORD005200</t>
  </si>
  <si>
    <t>ORD001662</t>
  </si>
  <si>
    <t>ORD008571</t>
  </si>
  <si>
    <t>ORD007247</t>
  </si>
  <si>
    <t>ORD009988</t>
  </si>
  <si>
    <t>ORD008486</t>
  </si>
  <si>
    <t>ORD006001</t>
  </si>
  <si>
    <t>ORD004810</t>
  </si>
  <si>
    <t>ORD011114</t>
  </si>
  <si>
    <t>ORD003625</t>
  </si>
  <si>
    <t>ORD000141</t>
  </si>
  <si>
    <t>ORD003722</t>
  </si>
  <si>
    <t>ORD007459</t>
  </si>
  <si>
    <t>ORD006289</t>
  </si>
  <si>
    <t>ORD011370</t>
  </si>
  <si>
    <t>ORD006636</t>
  </si>
  <si>
    <t>ORD010398</t>
  </si>
  <si>
    <t>ORD009292</t>
  </si>
  <si>
    <t>ORD000961</t>
  </si>
  <si>
    <t>ORD006038</t>
  </si>
  <si>
    <t>ORD011648</t>
  </si>
  <si>
    <t>ORD010611</t>
  </si>
  <si>
    <t>ORD004693</t>
  </si>
  <si>
    <t>ORD000033</t>
  </si>
  <si>
    <t>ORD005243</t>
  </si>
  <si>
    <t>ORD000892</t>
  </si>
  <si>
    <t>ORD011660</t>
  </si>
  <si>
    <t>ORD002682</t>
  </si>
  <si>
    <t>ORD001529</t>
  </si>
  <si>
    <t>ORD009622</t>
  </si>
  <si>
    <t>ORD001077</t>
  </si>
  <si>
    <t>ORD010560</t>
  </si>
  <si>
    <t>ORD005731</t>
  </si>
  <si>
    <t>ORD003581</t>
  </si>
  <si>
    <t>ORD009171</t>
  </si>
  <si>
    <t>ORD001422</t>
  </si>
  <si>
    <t>ORD007553</t>
  </si>
  <si>
    <t>ORD003289</t>
  </si>
  <si>
    <t>ORD010347</t>
  </si>
  <si>
    <t>ORD005947</t>
  </si>
  <si>
    <t>ORD008760</t>
  </si>
  <si>
    <t>ORD007409</t>
  </si>
  <si>
    <t>ORD007953</t>
  </si>
  <si>
    <t>ORD001139</t>
  </si>
  <si>
    <t>ORD008171</t>
  </si>
  <si>
    <t>ORD006427</t>
  </si>
  <si>
    <t>ORD009764</t>
  </si>
  <si>
    <t>ORD007458</t>
  </si>
  <si>
    <t>ORD011132</t>
  </si>
  <si>
    <t>ORD008331</t>
  </si>
  <si>
    <t>ORD002362</t>
  </si>
  <si>
    <t>ORD009429</t>
  </si>
  <si>
    <t>ORD010643</t>
  </si>
  <si>
    <t>ORD004625</t>
  </si>
  <si>
    <t>ORD011745</t>
  </si>
  <si>
    <t>ORD009241</t>
  </si>
  <si>
    <t>ORD011427</t>
  </si>
  <si>
    <t>ORD006863</t>
  </si>
  <si>
    <t>ORD004749</t>
  </si>
  <si>
    <t>ORD001821</t>
  </si>
  <si>
    <t>ORD009770</t>
  </si>
  <si>
    <t>ORD005995</t>
  </si>
  <si>
    <t>ORD006488</t>
  </si>
  <si>
    <t>ORD001663</t>
  </si>
  <si>
    <t>ORD002824</t>
  </si>
  <si>
    <t>ORD002479</t>
  </si>
  <si>
    <t>ORD008821</t>
  </si>
  <si>
    <t>ORD008028</t>
  </si>
  <si>
    <t>ORD006457</t>
  </si>
  <si>
    <t>ORD009522</t>
  </si>
  <si>
    <t>ORD010601</t>
  </si>
  <si>
    <t>ORD003157</t>
  </si>
  <si>
    <t>ORD002278</t>
  </si>
  <si>
    <t>ORD003876</t>
  </si>
  <si>
    <t>ORD009790</t>
  </si>
  <si>
    <t>ORD010163</t>
  </si>
  <si>
    <t>ORD010381</t>
  </si>
  <si>
    <t>ORD006798</t>
  </si>
  <si>
    <t>ORD005033</t>
  </si>
  <si>
    <t>ORD009210</t>
  </si>
  <si>
    <t>ORD009081</t>
  </si>
  <si>
    <t>ORD001863</t>
  </si>
  <si>
    <t>ORD010253</t>
  </si>
  <si>
    <t>ORD009365</t>
  </si>
  <si>
    <t>ORD001088</t>
  </si>
  <si>
    <t>ORD003583</t>
  </si>
  <si>
    <t>ORD006068</t>
  </si>
  <si>
    <t>ORD001016</t>
  </si>
  <si>
    <t>ORD011129</t>
  </si>
  <si>
    <t>ORD007822</t>
  </si>
  <si>
    <t>ORD006862</t>
  </si>
  <si>
    <t>ORD008940</t>
  </si>
  <si>
    <t>ORD005958</t>
  </si>
  <si>
    <t>ORD003073</t>
  </si>
  <si>
    <t>ORD007855</t>
  </si>
  <si>
    <t>ORD004080</t>
  </si>
  <si>
    <t>ORD008410</t>
  </si>
  <si>
    <t>ORD001017</t>
  </si>
  <si>
    <t>ORD003757</t>
  </si>
  <si>
    <t>ORD001525</t>
  </si>
  <si>
    <t>ORD002801</t>
  </si>
  <si>
    <t>ORD005838</t>
  </si>
  <si>
    <t>ORD003401</t>
  </si>
  <si>
    <t>ORD009079</t>
  </si>
  <si>
    <t>ORD003592</t>
  </si>
  <si>
    <t>ORD007399</t>
  </si>
  <si>
    <t>ORD006655</t>
  </si>
  <si>
    <t>ORD003705</t>
  </si>
  <si>
    <t>ORD005289</t>
  </si>
  <si>
    <t>ORD008997</t>
  </si>
  <si>
    <t>ORD009513</t>
  </si>
  <si>
    <t>ORD011541</t>
  </si>
  <si>
    <t>ORD003868</t>
  </si>
  <si>
    <t>ORD002900</t>
  </si>
  <si>
    <t>ORD003478</t>
  </si>
  <si>
    <t>ORD003407</t>
  </si>
  <si>
    <t>ORD011449</t>
  </si>
  <si>
    <t>ORD005887</t>
  </si>
  <si>
    <t>ORD011194</t>
  </si>
  <si>
    <t>ORD003905</t>
  </si>
  <si>
    <t>ORD002958</t>
  </si>
  <si>
    <t>ORD001471</t>
  </si>
  <si>
    <t>ORD000085</t>
  </si>
  <si>
    <t>ORD003191</t>
  </si>
  <si>
    <t>ORD002920</t>
  </si>
  <si>
    <t>ORD008929</t>
  </si>
  <si>
    <t>ORD004846</t>
  </si>
  <si>
    <t>ORD000188</t>
  </si>
  <si>
    <t>ORD002535</t>
  </si>
  <si>
    <t>ORD004738</t>
  </si>
  <si>
    <t>ORD000344</t>
  </si>
  <si>
    <t>ORD002842</t>
  </si>
  <si>
    <t>ORD001708</t>
  </si>
  <si>
    <t>ORD001502</t>
  </si>
  <si>
    <t>ORD000518</t>
  </si>
  <si>
    <t>ORD005420</t>
  </si>
  <si>
    <t>ORD004697</t>
  </si>
  <si>
    <t>ORD010360</t>
  </si>
  <si>
    <t>ORD011259</t>
  </si>
  <si>
    <t>ORD000247</t>
  </si>
  <si>
    <t>ORD010431</t>
  </si>
  <si>
    <t>ORD008912</t>
  </si>
  <si>
    <t>ORD008612</t>
  </si>
  <si>
    <t>ORD009496</t>
  </si>
  <si>
    <t>ORD010350</t>
  </si>
  <si>
    <t>ORD011465</t>
  </si>
  <si>
    <t>ORD003497</t>
  </si>
  <si>
    <t>ORD010848</t>
  </si>
  <si>
    <t>ORD009684</t>
  </si>
  <si>
    <t>ORD007955</t>
  </si>
  <si>
    <t>ORD007162</t>
  </si>
  <si>
    <t>ORD002192</t>
  </si>
  <si>
    <t>ORD004088</t>
  </si>
  <si>
    <t>ORD005256</t>
  </si>
  <si>
    <t>ORD008194</t>
  </si>
  <si>
    <t>ORD004791</t>
  </si>
  <si>
    <t>ORD008074</t>
  </si>
  <si>
    <t>ORD004593</t>
  </si>
  <si>
    <t>ORD007123</t>
  </si>
  <si>
    <t>ORD000807</t>
  </si>
  <si>
    <t>ORD004022</t>
  </si>
  <si>
    <t>ORD010692</t>
  </si>
  <si>
    <t>ORD010513</t>
  </si>
  <si>
    <t>ORD009885</t>
  </si>
  <si>
    <t>ORD001523</t>
  </si>
  <si>
    <t>ORD009840</t>
  </si>
  <si>
    <t>ORD003745</t>
  </si>
  <si>
    <t>ORD006177</t>
  </si>
  <si>
    <t>ORD003264</t>
  </si>
  <si>
    <t>ORD001485</t>
  </si>
  <si>
    <t>ORD010387</t>
  </si>
  <si>
    <t>ORD001171</t>
  </si>
  <si>
    <t>ORD001805</t>
  </si>
  <si>
    <t>ORD004902</t>
  </si>
  <si>
    <t>ORD001842</t>
  </si>
  <si>
    <t>ORD001597</t>
  </si>
  <si>
    <t>ORD007576</t>
  </si>
  <si>
    <t>ORD009736</t>
  </si>
  <si>
    <t>ORD001185</t>
  </si>
  <si>
    <t>ORD007688</t>
  </si>
  <si>
    <t>ORD001610</t>
  </si>
  <si>
    <t>ORD002223</t>
  </si>
  <si>
    <t>ORD007290</t>
  </si>
  <si>
    <t>ORD010382</t>
  </si>
  <si>
    <t>ORD007958</t>
  </si>
  <si>
    <t>ORD006649</t>
  </si>
  <si>
    <t>ORD001346</t>
  </si>
  <si>
    <t>ORD008505</t>
  </si>
  <si>
    <t>ORD000268</t>
  </si>
  <si>
    <t>ORD001601</t>
  </si>
  <si>
    <t>ORD004448</t>
  </si>
  <si>
    <t>ORD007844</t>
  </si>
  <si>
    <t>ORD010884</t>
  </si>
  <si>
    <t>ORD006219</t>
  </si>
  <si>
    <t>ORD005536</t>
  </si>
  <si>
    <t>ORD004548</t>
  </si>
  <si>
    <t>ORD004198</t>
  </si>
  <si>
    <t>ORD010114</t>
  </si>
  <si>
    <t>ORD010102</t>
  </si>
  <si>
    <t>ORD000006</t>
  </si>
  <si>
    <t>ORD005337</t>
  </si>
  <si>
    <t>ORD007094</t>
  </si>
  <si>
    <t>ORD011178</t>
  </si>
  <si>
    <t>ORD003971</t>
  </si>
  <si>
    <t>ORD001119</t>
  </si>
  <si>
    <t>ORD010425</t>
  </si>
  <si>
    <t>ORD001317</t>
  </si>
  <si>
    <t>ORD004386</t>
  </si>
  <si>
    <t>ORD000057</t>
  </si>
  <si>
    <t>ORD009058</t>
  </si>
  <si>
    <t>ORD001178</t>
  </si>
  <si>
    <t>ORD008579</t>
  </si>
  <si>
    <t>ORD002541</t>
  </si>
  <si>
    <t>ORD003395</t>
  </si>
  <si>
    <t>ORD003210</t>
  </si>
  <si>
    <t>ORD001415</t>
  </si>
  <si>
    <t>ORD009367</t>
  </si>
  <si>
    <t>ORD005068</t>
  </si>
  <si>
    <t>ORD001418</t>
  </si>
  <si>
    <t>ORD008449</t>
  </si>
  <si>
    <t>ORD009125</t>
  </si>
  <si>
    <t>ORD002527</t>
  </si>
  <si>
    <t>ORD003808</t>
  </si>
  <si>
    <t>ORD004866</t>
  </si>
  <si>
    <t>ORD001573</t>
  </si>
  <si>
    <t>ORD004851</t>
  </si>
  <si>
    <t>ORD007487</t>
  </si>
  <si>
    <t>ORD006079</t>
  </si>
  <si>
    <t>ORD003404</t>
  </si>
  <si>
    <t>ORD002198</t>
  </si>
  <si>
    <t>ORD001450</t>
  </si>
  <si>
    <t>ORD008841</t>
  </si>
  <si>
    <t>ORD001453</t>
  </si>
  <si>
    <t>ORD006263</t>
  </si>
  <si>
    <t>ORD011907</t>
  </si>
  <si>
    <t>ORD006157</t>
  </si>
  <si>
    <t>ORD000881</t>
  </si>
  <si>
    <t>ORD009135</t>
  </si>
  <si>
    <t>ORD011276</t>
  </si>
  <si>
    <t>ORD011084</t>
  </si>
  <si>
    <t>ORD004752</t>
  </si>
  <si>
    <t>ORD007754</t>
  </si>
  <si>
    <t>ORD000694</t>
  </si>
  <si>
    <t>ORD001606</t>
  </si>
  <si>
    <t>ORD005276</t>
  </si>
  <si>
    <t>ORD011377</t>
  </si>
  <si>
    <t>ORD010110</t>
  </si>
  <si>
    <t>ORD002391</t>
  </si>
  <si>
    <t>ORD010294</t>
  </si>
  <si>
    <t>ORD009285</t>
  </si>
  <si>
    <t>ORD008495</t>
  </si>
  <si>
    <t>ORD002150</t>
  </si>
  <si>
    <t>ORD008106</t>
  </si>
  <si>
    <t>ORD003589</t>
  </si>
  <si>
    <t>ORD007660</t>
  </si>
  <si>
    <t>ORD003043</t>
  </si>
  <si>
    <t>ORD009056</t>
  </si>
  <si>
    <t>ORD008943</t>
  </si>
  <si>
    <t>ORD006459</t>
  </si>
  <si>
    <t>ORD002343</t>
  </si>
  <si>
    <t>ORD005878</t>
  </si>
  <si>
    <t>ORD011877</t>
  </si>
  <si>
    <t>ORD001090</t>
  </si>
  <si>
    <t>ORD002019</t>
  </si>
  <si>
    <t>ORD002123</t>
  </si>
  <si>
    <t>ORD003867</t>
  </si>
  <si>
    <t>ORD006190</t>
  </si>
  <si>
    <t>ORD003113</t>
  </si>
  <si>
    <t>ORD002967</t>
  </si>
  <si>
    <t>ORD010197</t>
  </si>
  <si>
    <t>ORD005817</t>
  </si>
  <si>
    <t>ORD001338</t>
  </si>
  <si>
    <t>ORD001923</t>
  </si>
  <si>
    <t>ORD004876</t>
  </si>
  <si>
    <t>ORD007550</t>
  </si>
  <si>
    <t>ORD005024</t>
  </si>
  <si>
    <t>ORD001275</t>
  </si>
  <si>
    <t>ORD011756</t>
  </si>
  <si>
    <t>ORD002341</t>
  </si>
  <si>
    <t>ORD006254</t>
  </si>
  <si>
    <t>ORD010712</t>
  </si>
  <si>
    <t>ORD000037</t>
  </si>
  <si>
    <t>ORD009606</t>
  </si>
  <si>
    <t>ORD003393</t>
  </si>
  <si>
    <t>ORD002313</t>
  </si>
  <si>
    <t>ORD007898</t>
  </si>
  <si>
    <t>ORD004887</t>
  </si>
  <si>
    <t>ORD009151</t>
  </si>
  <si>
    <t>ORD001962</t>
  </si>
  <si>
    <t>ORD009641</t>
  </si>
  <si>
    <t>ORD009526</t>
  </si>
  <si>
    <t>ORD008877</t>
  </si>
  <si>
    <t>ORD001721</t>
  </si>
  <si>
    <t>ORD000790</t>
  </si>
  <si>
    <t>ORD001768</t>
  </si>
  <si>
    <t>ORD009572</t>
  </si>
  <si>
    <t>ORD008694</t>
  </si>
  <si>
    <t>ORD002984</t>
  </si>
  <si>
    <t>ORD009968</t>
  </si>
  <si>
    <t>ORD007739</t>
  </si>
  <si>
    <t>ORD004401</t>
  </si>
  <si>
    <t>ORD005365</t>
  </si>
  <si>
    <t>ORD001685</t>
  </si>
  <si>
    <t>ORD007512</t>
  </si>
  <si>
    <t>ORD007645</t>
  </si>
  <si>
    <t>ORD005352</t>
  </si>
  <si>
    <t>ORD008208</t>
  </si>
  <si>
    <t>ORD000109</t>
  </si>
  <si>
    <t>ORD003930</t>
  </si>
  <si>
    <t>ORD002669</t>
  </si>
  <si>
    <t>ORD009313</t>
  </si>
  <si>
    <t>ORD006900</t>
  </si>
  <si>
    <t>ORD006198</t>
  </si>
  <si>
    <t>ORD004780</t>
  </si>
  <si>
    <t>ORD000167</t>
  </si>
  <si>
    <t>ORD000643</t>
  </si>
  <si>
    <t>ORD010810</t>
  </si>
  <si>
    <t>ORD006695</t>
  </si>
  <si>
    <t>ORD006215</t>
  </si>
  <si>
    <t>ORD004017</t>
  </si>
  <si>
    <t>ORD005235</t>
  </si>
  <si>
    <t>ORD007928</t>
  </si>
  <si>
    <t>ORD010332</t>
  </si>
  <si>
    <t>ORD005870</t>
  </si>
  <si>
    <t>ORD009843</t>
  </si>
  <si>
    <t>ORD003913</t>
  </si>
  <si>
    <t>ORD009524</t>
  </si>
  <si>
    <t>ORD000373</t>
  </si>
  <si>
    <t>ORD001729</t>
  </si>
  <si>
    <t>ORD005194</t>
  </si>
  <si>
    <t>ORD003696</t>
  </si>
  <si>
    <t>ORD000788</t>
  </si>
  <si>
    <t>ORD004442</t>
  </si>
  <si>
    <t>ORD010962</t>
  </si>
  <si>
    <t>ORD004210</t>
  </si>
  <si>
    <t>ORD000426</t>
  </si>
  <si>
    <t>ORD004761</t>
  </si>
  <si>
    <t>ORD002049</t>
  </si>
  <si>
    <t>ORD001638</t>
  </si>
  <si>
    <t>ORD008314</t>
  </si>
  <si>
    <t>ORD003300</t>
  </si>
  <si>
    <t>ORD011528</t>
  </si>
  <si>
    <t>ORD003688</t>
  </si>
  <si>
    <t>ORD000866</t>
  </si>
  <si>
    <t>ORD000533</t>
  </si>
  <si>
    <t>ORD005090</t>
  </si>
  <si>
    <t>ORD003500</t>
  </si>
  <si>
    <t>ORD005027</t>
  </si>
  <si>
    <t>ORD001014</t>
  </si>
  <si>
    <t>ORD004152</t>
  </si>
  <si>
    <t>ORD006661</t>
  </si>
  <si>
    <t>ORD006827</t>
  </si>
  <si>
    <t>ORD003626</t>
  </si>
  <si>
    <t>ORD006734</t>
  </si>
  <si>
    <t>ORD004069</t>
  </si>
  <si>
    <t>ORD007420</t>
  </si>
  <si>
    <t>ORD010906</t>
  </si>
  <si>
    <t>ORD011595</t>
  </si>
  <si>
    <t>ORD010948</t>
  </si>
  <si>
    <t>ORD000204</t>
  </si>
  <si>
    <t>ORD004823</t>
  </si>
  <si>
    <t>ORD008414</t>
  </si>
  <si>
    <t>ORD003719</t>
  </si>
  <si>
    <t>ORD006381</t>
  </si>
  <si>
    <t>ORD009161</t>
  </si>
  <si>
    <t>ORD011822</t>
  </si>
  <si>
    <t>ORD005227</t>
  </si>
  <si>
    <t>ORD000575</t>
  </si>
  <si>
    <t>ORD009926</t>
  </si>
  <si>
    <t>ORD007556</t>
  </si>
  <si>
    <t>ORD005496</t>
  </si>
  <si>
    <t>ORD004764</t>
  </si>
  <si>
    <t>ORD011451</t>
  </si>
  <si>
    <t>ORD002683</t>
  </si>
  <si>
    <t>ORD010899</t>
  </si>
  <si>
    <t>ORD003667</t>
  </si>
  <si>
    <t>ORD002833</t>
  </si>
  <si>
    <t>ORD005517</t>
  </si>
  <si>
    <t>ORD010434</t>
  </si>
  <si>
    <t>ORD004526</t>
  </si>
  <si>
    <t>ORD011123</t>
  </si>
  <si>
    <t>ORD007161</t>
  </si>
  <si>
    <t>ORD011697</t>
  </si>
  <si>
    <t>ORD003232</t>
  </si>
  <si>
    <t>ORD008022</t>
  </si>
  <si>
    <t>ORD007632</t>
  </si>
  <si>
    <t>ORD008643</t>
  </si>
  <si>
    <t>ORD000904</t>
  </si>
  <si>
    <t>ORD000901</t>
  </si>
  <si>
    <t>ORD006960</t>
  </si>
  <si>
    <t>ORD011384</t>
  </si>
  <si>
    <t>ORD003997</t>
  </si>
  <si>
    <t>ORD006330</t>
  </si>
  <si>
    <t>ORD000734</t>
  </si>
  <si>
    <t>ORD006387</t>
  </si>
  <si>
    <t>ORD007581</t>
  </si>
  <si>
    <t>ORD009118</t>
  </si>
  <si>
    <t>ORD002064</t>
  </si>
  <si>
    <t>ORD007485</t>
  </si>
  <si>
    <t>ORD004872</t>
  </si>
  <si>
    <t>ORD005980</t>
  </si>
  <si>
    <t>ORD006761</t>
  </si>
  <si>
    <t>ORD006462</t>
  </si>
  <si>
    <t>ORD009710</t>
  </si>
  <si>
    <t>ORD004616</t>
  </si>
  <si>
    <t>ORD008761</t>
  </si>
  <si>
    <t>ORD011309</t>
  </si>
  <si>
    <t>ORD011548</t>
  </si>
  <si>
    <t>ORD004225</t>
  </si>
  <si>
    <t>ORD011174</t>
  </si>
  <si>
    <t>ORD010681</t>
  </si>
  <si>
    <t>ORD006550</t>
  </si>
  <si>
    <t>ORD007041</t>
  </si>
  <si>
    <t>ORD003017</t>
  </si>
  <si>
    <t>ORD008727</t>
  </si>
  <si>
    <t>ORD011008</t>
  </si>
  <si>
    <t>ORD001466</t>
  </si>
  <si>
    <t>ORD007024</t>
  </si>
  <si>
    <t>ORD011598</t>
  </si>
  <si>
    <t>ORD011119</t>
  </si>
  <si>
    <t>ORD003778</t>
  </si>
  <si>
    <t>ORD004493</t>
  </si>
  <si>
    <t>ORD004750</t>
  </si>
  <si>
    <t>ORD000992</t>
  </si>
  <si>
    <t>ORD008066</t>
  </si>
  <si>
    <t>ORD001027</t>
  </si>
  <si>
    <t>ORD006093</t>
  </si>
  <si>
    <t>ORD007716</t>
  </si>
  <si>
    <t>ORD006981</t>
  </si>
  <si>
    <t>ORD004060</t>
  </si>
  <si>
    <t>ORD010278</t>
  </si>
  <si>
    <t>ORD003773</t>
  </si>
  <si>
    <t>ORD003802</t>
  </si>
  <si>
    <t>ORD009327</t>
  </si>
  <si>
    <t>ORD009505</t>
  </si>
  <si>
    <t>ORD004668</t>
  </si>
  <si>
    <t>ORD009218</t>
  </si>
  <si>
    <t>ORD000063</t>
  </si>
  <si>
    <t>ORD002067</t>
  </si>
  <si>
    <t>ORD008993</t>
  </si>
  <si>
    <t>ORD008970</t>
  </si>
  <si>
    <t>ORD008624</t>
  </si>
  <si>
    <t>ORD001725</t>
  </si>
  <si>
    <t>ORD007757</t>
  </si>
  <si>
    <t>ORD008083</t>
  </si>
  <si>
    <t>ORD003616</t>
  </si>
  <si>
    <t>ORD000447</t>
  </si>
  <si>
    <t>ORD008541</t>
  </si>
  <si>
    <t>ORD005667</t>
  </si>
  <si>
    <t>ORD006846</t>
  </si>
  <si>
    <t>ORD002311</t>
  </si>
  <si>
    <t>ORD005265</t>
  </si>
  <si>
    <t>ORD000126</t>
  </si>
  <si>
    <t>ORD002074</t>
  </si>
  <si>
    <t>ORD004249</t>
  </si>
  <si>
    <t>ORD007884</t>
  </si>
  <si>
    <t>ORD004305</t>
  </si>
  <si>
    <t>ORD008700</t>
  </si>
  <si>
    <t>ORD008353</t>
  </si>
  <si>
    <t>ORD005964</t>
  </si>
  <si>
    <t>ORD003881</t>
  </si>
  <si>
    <t>ORD001497</t>
  </si>
  <si>
    <t>ORD004809</t>
  </si>
  <si>
    <t>ORD009896</t>
  </si>
  <si>
    <t>ORD007064</t>
  </si>
  <si>
    <t>ORD003544</t>
  </si>
  <si>
    <t>ORD004925</t>
  </si>
  <si>
    <t>ORD010301</t>
  </si>
  <si>
    <t>ORD001763</t>
  </si>
  <si>
    <t>ORD003200</t>
  </si>
  <si>
    <t>ORD002809</t>
  </si>
  <si>
    <t>ORD004720</t>
  </si>
  <si>
    <t>ORD003406</t>
  </si>
  <si>
    <t>ORD009442</t>
  </si>
  <si>
    <t>ORD000209</t>
  </si>
  <si>
    <t>ORD002349</t>
  </si>
  <si>
    <t>ORD000896</t>
  </si>
  <si>
    <t>ORD001973</t>
  </si>
  <si>
    <t>ORD011806</t>
  </si>
  <si>
    <t>ORD000798</t>
  </si>
  <si>
    <t>ORD006162</t>
  </si>
  <si>
    <t>ORD009311</t>
  </si>
  <si>
    <t>ORD011077</t>
  </si>
  <si>
    <t>ORD010735</t>
  </si>
  <si>
    <t>ORD008893</t>
  </si>
  <si>
    <t>ORD010134</t>
  </si>
  <si>
    <t>ORD005236</t>
  </si>
  <si>
    <t>ORD007905</t>
  </si>
  <si>
    <t>ORD006429</t>
  </si>
  <si>
    <t>ORD001343</t>
  </si>
  <si>
    <t>ORD006375</t>
  </si>
  <si>
    <t>ORD010623</t>
  </si>
  <si>
    <t>ORD005480</t>
  </si>
  <si>
    <t>ORD002422</t>
  </si>
  <si>
    <t>ORD001160</t>
  </si>
  <si>
    <t>ORD011216</t>
  </si>
  <si>
    <t>ORD003397</t>
  </si>
  <si>
    <t>ORD007602</t>
  </si>
  <si>
    <t>ORD005234</t>
  </si>
  <si>
    <t>ORD004747</t>
  </si>
  <si>
    <t>ORD011034</t>
  </si>
  <si>
    <t>ORD002886</t>
  </si>
  <si>
    <t>ORD005135</t>
  </si>
  <si>
    <t>ORD003575</t>
  </si>
  <si>
    <t>ORD003392</t>
  </si>
  <si>
    <t>ORD001287</t>
  </si>
  <si>
    <t>ORD009688</t>
  </si>
  <si>
    <t>ORD000474</t>
  </si>
  <si>
    <t>ORD010809</t>
  </si>
  <si>
    <t>ORD002168</t>
  </si>
  <si>
    <t>ORD008805</t>
  </si>
  <si>
    <t>ORD009925</t>
  </si>
  <si>
    <t>ORD000050</t>
  </si>
  <si>
    <t>ORD000462</t>
  </si>
  <si>
    <t>ORD005710</t>
  </si>
  <si>
    <t>ORD008995</t>
  </si>
  <si>
    <t>ORD011553</t>
  </si>
  <si>
    <t>ORD004794</t>
  </si>
  <si>
    <t>ORD003550</t>
  </si>
  <si>
    <t>ORD011652</t>
  </si>
  <si>
    <t>ORD007380</t>
  </si>
  <si>
    <t>ORD006870</t>
  </si>
  <si>
    <t>ORD000560</t>
  </si>
  <si>
    <t>ORD001457</t>
  </si>
  <si>
    <t>ORD003825</t>
  </si>
  <si>
    <t>ORD007856</t>
  </si>
  <si>
    <t>ORD010131</t>
  </si>
  <si>
    <t>ORD009944</t>
  </si>
  <si>
    <t>ORD007198</t>
  </si>
  <si>
    <t>ORD005425</t>
  </si>
  <si>
    <t>ORD008450</t>
  </si>
  <si>
    <t>ORD004235</t>
  </si>
  <si>
    <t>ORD004629</t>
  </si>
  <si>
    <t>ORD003176</t>
  </si>
  <si>
    <t>ORD004179</t>
  </si>
  <si>
    <t>ORD005330</t>
  </si>
  <si>
    <t>ORD006712</t>
  </si>
  <si>
    <t>ORD008195</t>
  </si>
  <si>
    <t>ORD002574</t>
  </si>
  <si>
    <t>ORD010922</t>
  </si>
  <si>
    <t>ORD000509</t>
  </si>
  <si>
    <t>ORD010489</t>
  </si>
  <si>
    <t>ORD002390</t>
  </si>
  <si>
    <t>ORD006824</t>
  </si>
  <si>
    <t>ORD010174</t>
  </si>
  <si>
    <t>ORD003147</t>
  </si>
  <si>
    <t>ORD008769</t>
  </si>
  <si>
    <t>ORD008361</t>
  </si>
  <si>
    <t>ORD007172</t>
  </si>
  <si>
    <t>ORD010379</t>
  </si>
  <si>
    <t>ORD003998</t>
  </si>
  <si>
    <t>ORD002386</t>
  </si>
  <si>
    <t>ORD001193</t>
  </si>
  <si>
    <t>ORD006098</t>
  </si>
  <si>
    <t>ORD009536</t>
  </si>
  <si>
    <t>ORD011372</t>
  </si>
  <si>
    <t>ORD006920</t>
  </si>
  <si>
    <t>ORD007886</t>
  </si>
  <si>
    <t>ORD003804</t>
  </si>
  <si>
    <t>ORD002172</t>
  </si>
  <si>
    <t>ORD006520</t>
  </si>
  <si>
    <t>ORD007159</t>
  </si>
  <si>
    <t>ORD010924</t>
  </si>
  <si>
    <t>ORD002007</t>
  </si>
  <si>
    <t>ORD001111</t>
  </si>
  <si>
    <t>ORD006799</t>
  </si>
  <si>
    <t>ORD001170</t>
  </si>
  <si>
    <t>ORD010041</t>
  </si>
  <si>
    <t>ORD009030</t>
  </si>
  <si>
    <t>ORD009160</t>
  </si>
  <si>
    <t>ORD009957</t>
  </si>
  <si>
    <t>ORD005323</t>
  </si>
  <si>
    <t>ORD007994</t>
  </si>
  <si>
    <t>ORD000467</t>
  </si>
  <si>
    <t>ORD011006</t>
  </si>
  <si>
    <t>ORD004424</t>
  </si>
  <si>
    <t>ORD005023</t>
  </si>
  <si>
    <t>ORD009104</t>
  </si>
  <si>
    <t>ORD000369</t>
  </si>
  <si>
    <t>ORD000638</t>
  </si>
  <si>
    <t>ORD009148</t>
  </si>
  <si>
    <t>ORD000801</t>
  </si>
  <si>
    <t>ORD003862</t>
  </si>
  <si>
    <t>ORD011432</t>
  </si>
  <si>
    <t>ORD009001</t>
  </si>
  <si>
    <t>ORD002137</t>
  </si>
  <si>
    <t>ORD001211</t>
  </si>
  <si>
    <t>ORD010991</t>
  </si>
  <si>
    <t>ORD002796</t>
  </si>
  <si>
    <t>ORD004384</t>
  </si>
  <si>
    <t>ORD005811</t>
  </si>
  <si>
    <t>ORD009334</t>
  </si>
  <si>
    <t>ORD011409</t>
  </si>
  <si>
    <t>ORD009080</t>
  </si>
  <si>
    <t>ORD001637</t>
  </si>
  <si>
    <t>ORD003439</t>
  </si>
  <si>
    <t>ORD009195</t>
  </si>
  <si>
    <t>ORD006331</t>
  </si>
  <si>
    <t>ORD007150</t>
  </si>
  <si>
    <t>ORD011234</t>
  </si>
  <si>
    <t>ORD008820</t>
  </si>
  <si>
    <t>ORD003384</t>
  </si>
  <si>
    <t>ORD010875</t>
  </si>
  <si>
    <t>ORD003746</t>
  </si>
  <si>
    <t>ORD011802</t>
  </si>
  <si>
    <t>ORD005380</t>
  </si>
  <si>
    <t>ORD008840</t>
  </si>
  <si>
    <t>ORD001983</t>
  </si>
  <si>
    <t>ORD010349</t>
  </si>
  <si>
    <t>ORD008014</t>
  </si>
  <si>
    <t>ORD000456</t>
  </si>
  <si>
    <t>ORD010344</t>
  </si>
  <si>
    <t>ORD007396</t>
  </si>
  <si>
    <t>ORD011035</t>
  </si>
  <si>
    <t>ORD011120</t>
  </si>
  <si>
    <t>ORD004322</t>
  </si>
  <si>
    <t>ORD005001</t>
  </si>
  <si>
    <t>ORD008585</t>
  </si>
  <si>
    <t>ORD007963</t>
  </si>
  <si>
    <t>ORD006790</t>
  </si>
  <si>
    <t>ORD005263</t>
  </si>
  <si>
    <t>ORD011995</t>
  </si>
  <si>
    <t>ORD000511</t>
  </si>
  <si>
    <t>ORD007142</t>
  </si>
  <si>
    <t>ORD007059</t>
  </si>
  <si>
    <t>ORD011996</t>
  </si>
  <si>
    <t>ORD003994</t>
  </si>
  <si>
    <t>ORD008756</t>
  </si>
  <si>
    <t>ORD001355</t>
  </si>
  <si>
    <t>ORD011860</t>
  </si>
  <si>
    <t>ORD008939</t>
  </si>
  <si>
    <t>ORD004255</t>
  </si>
  <si>
    <t>ORD004582</t>
  </si>
  <si>
    <t>ORD011926</t>
  </si>
  <si>
    <t>ORD007418</t>
  </si>
  <si>
    <t>ORD001561</t>
  </si>
  <si>
    <t>ORD003970</t>
  </si>
  <si>
    <t>ORD011654</t>
  </si>
  <si>
    <t>ORD004019</t>
  </si>
  <si>
    <t>ORD010757</t>
  </si>
  <si>
    <t>ORD001749</t>
  </si>
  <si>
    <t>ORD011308</t>
  </si>
  <si>
    <t>ORD011064</t>
  </si>
  <si>
    <t>ORD002255</t>
  </si>
  <si>
    <t>ORD000977</t>
  </si>
  <si>
    <t>ORD002734</t>
  </si>
  <si>
    <t>ORD005385</t>
  </si>
  <si>
    <t>ORD002589</t>
  </si>
  <si>
    <t>ORD004184</t>
  </si>
  <si>
    <t>ORD007546</t>
  </si>
  <si>
    <t>ORD003501</t>
  </si>
  <si>
    <t>ORD010949</t>
  </si>
  <si>
    <t>ORD008213</t>
  </si>
  <si>
    <t>ORD002213</t>
  </si>
  <si>
    <t>ORD002716</t>
  </si>
  <si>
    <t>ORD003007</t>
  </si>
  <si>
    <t>ORD004311</t>
  </si>
  <si>
    <t>ORD011070</t>
  </si>
  <si>
    <t>ORD011455</t>
  </si>
  <si>
    <t>ORD008738</t>
  </si>
  <si>
    <t>ORD008111</t>
  </si>
  <si>
    <t>ORD005251</t>
  </si>
  <si>
    <t>ORD005565</t>
  </si>
  <si>
    <t>ORD002593</t>
  </si>
  <si>
    <t>ORD008077</t>
  </si>
  <si>
    <t>ORD011261</t>
  </si>
  <si>
    <t>ORD007582</t>
  </si>
  <si>
    <t>ORD011621</t>
  </si>
  <si>
    <t>ORD007442</t>
  </si>
  <si>
    <t>ORD005509</t>
  </si>
  <si>
    <t>ORD007741</t>
  </si>
  <si>
    <t>ORD011183</t>
  </si>
  <si>
    <t>ORD002852</t>
  </si>
  <si>
    <t>ORD007907</t>
  </si>
  <si>
    <t>ORD003973</t>
  </si>
  <si>
    <t>ORD010710</t>
  </si>
  <si>
    <t>ORD008186</t>
  </si>
  <si>
    <t>ORD007623</t>
  </si>
  <si>
    <t>ORD000695</t>
  </si>
  <si>
    <t>ORD007932</t>
  </si>
  <si>
    <t>ORD009938</t>
  </si>
  <si>
    <t>ORD002012</t>
  </si>
  <si>
    <t>ORD002935</t>
  </si>
  <si>
    <t>ORD011354</t>
  </si>
  <si>
    <t>ORD004083</t>
  </si>
  <si>
    <t>ORD005663</t>
  </si>
  <si>
    <t>ORD002271</t>
  </si>
  <si>
    <t>ORD001777</t>
  </si>
  <si>
    <t>ORD003883</t>
  </si>
  <si>
    <t>ORD000921</t>
  </si>
  <si>
    <t>ORD007258</t>
  </si>
  <si>
    <t>ORD011651</t>
  </si>
  <si>
    <t>ORD004218</t>
  </si>
  <si>
    <t>ORD007970</t>
  </si>
  <si>
    <t>ORD008365</t>
  </si>
  <si>
    <t>ORD000240</t>
  </si>
  <si>
    <t>ORD008261</t>
  </si>
  <si>
    <t>ORD002174</t>
  </si>
  <si>
    <t>ORD000549</t>
  </si>
  <si>
    <t>ORD009107</t>
  </si>
  <si>
    <t>ORD001793</t>
  </si>
  <si>
    <t>ORD010153</t>
  </si>
  <si>
    <t>ORD010517</t>
  </si>
  <si>
    <t>ORD001754</t>
  </si>
  <si>
    <t>ORD002266</t>
  </si>
  <si>
    <t>ORD010778</t>
  </si>
  <si>
    <t>ORD001143</t>
  </si>
  <si>
    <t>ORD000728</t>
  </si>
  <si>
    <t>ORD005454</t>
  </si>
  <si>
    <t>ORD003795</t>
  </si>
  <si>
    <t>ORD001109</t>
  </si>
  <si>
    <t>ORD005404</t>
  </si>
  <si>
    <t>ORD011985</t>
  </si>
  <si>
    <t>ORD004643</t>
  </si>
  <si>
    <t>ORD009116</t>
  </si>
  <si>
    <t>ORD004371</t>
  </si>
  <si>
    <t>ORD001395</t>
  </si>
  <si>
    <t>ORD011555</t>
  </si>
  <si>
    <t>ORD009512</t>
  </si>
  <si>
    <t>ORD010367</t>
  </si>
  <si>
    <t>ORD002999</t>
  </si>
  <si>
    <t>ORD004114</t>
  </si>
  <si>
    <t>ORD006953</t>
  </si>
  <si>
    <t>ORD011817</t>
  </si>
  <si>
    <t>ORD002181</t>
  </si>
  <si>
    <t>ORD010199</t>
  </si>
  <si>
    <t>ORD006907</t>
  </si>
  <si>
    <t>ORD004180</t>
  </si>
  <si>
    <t>ORD002194</t>
  </si>
  <si>
    <t>ORD005976</t>
  </si>
  <si>
    <t>ORD004698</t>
  </si>
  <si>
    <t>ORD010155</t>
  </si>
  <si>
    <t>ORD009162</t>
  </si>
  <si>
    <t>ORD001667</t>
  </si>
  <si>
    <t>ORD008570</t>
  </si>
  <si>
    <t>ORD005970</t>
  </si>
  <si>
    <t>ORD011018</t>
  </si>
  <si>
    <t>ORD007685</t>
  </si>
  <si>
    <t>ORD010036</t>
  </si>
  <si>
    <t>ORD009300</t>
  </si>
  <si>
    <t>ORD006608</t>
  </si>
  <si>
    <t>ORD000482</t>
  </si>
  <si>
    <t>ORD005134</t>
  </si>
  <si>
    <t>ORD008831</t>
  </si>
  <si>
    <t>ORD004055</t>
  </si>
  <si>
    <t>ORD011410</t>
  </si>
  <si>
    <t>ORD004314</t>
  </si>
  <si>
    <t>ORD008042</t>
  </si>
  <si>
    <t>ORD001691</t>
  </si>
  <si>
    <t>ORD011486</t>
  </si>
  <si>
    <t>ORD001740</t>
  </si>
  <si>
    <t>ORD006279</t>
  </si>
  <si>
    <t>ORD003415</t>
  </si>
  <si>
    <t>ORD007056</t>
  </si>
  <si>
    <t>ORD001838</t>
  </si>
  <si>
    <t>ORD007603</t>
  </si>
  <si>
    <t>ORD005207</t>
  </si>
  <si>
    <t>ORD005788</t>
  </si>
  <si>
    <t>ORD005885</t>
  </si>
  <si>
    <t>ORD008163</t>
  </si>
  <si>
    <t>ORD001977</t>
  </si>
  <si>
    <t>ORD003507</t>
  </si>
  <si>
    <t>ORD011299</t>
  </si>
  <si>
    <t>ORD006268</t>
  </si>
  <si>
    <t>ORD009596</t>
  </si>
  <si>
    <t>ORD002676</t>
  </si>
  <si>
    <t>ORD000408</t>
  </si>
  <si>
    <t>ORD011223</t>
  </si>
  <si>
    <t>ORD006320</t>
  </si>
  <si>
    <t>ORD011046</t>
  </si>
  <si>
    <t>ORD004700</t>
  </si>
  <si>
    <t>ORD001557</t>
  </si>
  <si>
    <t>ORD005016</t>
  </si>
  <si>
    <t>ORD003222</t>
  </si>
  <si>
    <t>ORD009363</t>
  </si>
  <si>
    <t>ORD006819</t>
  </si>
  <si>
    <t>ORD003711</t>
  </si>
  <si>
    <t>ORD006301</t>
  </si>
  <si>
    <t>ORD003593</t>
  </si>
  <si>
    <t>ORD010747</t>
  </si>
  <si>
    <t>ORD006319</t>
  </si>
  <si>
    <t>ORD009540</t>
  </si>
  <si>
    <t>ORD008597</t>
  </si>
  <si>
    <t>ORD004462</t>
  </si>
  <si>
    <t>ORD009270</t>
  </si>
  <si>
    <t>ORD007848</t>
  </si>
  <si>
    <t>ORD005879</t>
  </si>
  <si>
    <t>ORD011589</t>
  </si>
  <si>
    <t>ORD007306</t>
  </si>
  <si>
    <t>ORD011346</t>
  </si>
  <si>
    <t>ORD005535</t>
  </si>
  <si>
    <t>ORD009946</t>
  </si>
  <si>
    <t>ORD007943</t>
  </si>
  <si>
    <t>ORD008448</t>
  </si>
  <si>
    <t>ORD006866</t>
  </si>
  <si>
    <t>ORD005863</t>
  </si>
  <si>
    <t>ORD001104</t>
  </si>
  <si>
    <t>ORD001779</t>
  </si>
  <si>
    <t>ORD006983</t>
  </si>
  <si>
    <t>ORD002542</t>
  </si>
  <si>
    <t>ORD006926</t>
  </si>
  <si>
    <t>ORD006496</t>
  </si>
  <si>
    <t>ORD005118</t>
  </si>
  <si>
    <t>ORD001148</t>
  </si>
  <si>
    <t>ORD004351</t>
  </si>
  <si>
    <t>ORD007477</t>
  </si>
  <si>
    <t>ORD002187</t>
  </si>
  <si>
    <t>ORD003541</t>
  </si>
  <si>
    <t>ORD003281</t>
  </si>
  <si>
    <t>ORD000226</t>
  </si>
  <si>
    <t>ORD004595</t>
  </si>
  <si>
    <t>ORD001377</t>
  </si>
  <si>
    <t>ORD005087</t>
  </si>
  <si>
    <t>ORD005612</t>
  </si>
  <si>
    <t>ORD005185</t>
  </si>
  <si>
    <t>ORD005488</t>
  </si>
  <si>
    <t>ORD009245</t>
  </si>
  <si>
    <t>ORD006094</t>
  </si>
  <si>
    <t>ORD009817</t>
  </si>
  <si>
    <t>ORD001613</t>
  </si>
  <si>
    <t>ORD005384</t>
  </si>
  <si>
    <t>ORD005697</t>
  </si>
  <si>
    <t>ORD008636</t>
  </si>
  <si>
    <t>ORD008961</t>
  </si>
  <si>
    <t>ORD004834</t>
  </si>
  <si>
    <t>ORD010550</t>
  </si>
  <si>
    <t>ORD000469</t>
  </si>
  <si>
    <t>ORD008215</t>
  </si>
  <si>
    <t>ORD009336</t>
  </si>
  <si>
    <t>ORD005082</t>
  </si>
  <si>
    <t>ORD005499</t>
  </si>
  <si>
    <t>ORD006495</t>
  </si>
  <si>
    <t>ORD007287</t>
  </si>
  <si>
    <t>ORD011672</t>
  </si>
  <si>
    <t>ORD001744</t>
  </si>
  <si>
    <t>ORD009732</t>
  </si>
  <si>
    <t>ORD007272</t>
  </si>
  <si>
    <t>ORD002652</t>
  </si>
  <si>
    <t>ORD007683</t>
  </si>
  <si>
    <t>ORD005650</t>
  </si>
  <si>
    <t>ORD000955</t>
  </si>
  <si>
    <t>ORD001270</t>
  </si>
  <si>
    <t>ORD005823</t>
  </si>
  <si>
    <t>ORD011603</t>
  </si>
  <si>
    <t>ORD000635</t>
  </si>
  <si>
    <t>ORD004632</t>
  </si>
  <si>
    <t>ORD005096</t>
  </si>
  <si>
    <t>ORD000173</t>
  </si>
  <si>
    <t>ORD000574</t>
  </si>
  <si>
    <t>ORD009792</t>
  </si>
  <si>
    <t>ORD008948</t>
  </si>
  <si>
    <t>ORD009440</t>
  </si>
  <si>
    <t>ORD007732</t>
  </si>
  <si>
    <t>ORD007446</t>
  </si>
  <si>
    <t>ORD005582</t>
  </si>
  <si>
    <t>ORD000278</t>
  </si>
  <si>
    <t>ORD001704</t>
  </si>
  <si>
    <t>ORD008246</t>
  </si>
  <si>
    <t>ORD001089</t>
  </si>
  <si>
    <t>ORD010013</t>
  </si>
  <si>
    <t>ORD007805</t>
  </si>
  <si>
    <t>ORD008781</t>
  </si>
  <si>
    <t>ORD009610</t>
  </si>
  <si>
    <t>ORD000539</t>
  </si>
  <si>
    <t>ORD010729</t>
  </si>
  <si>
    <t>ORD000783</t>
  </si>
  <si>
    <t>ORD008547</t>
  </si>
  <si>
    <t>ORD002711</t>
  </si>
  <si>
    <t>ORD004112</t>
  </si>
  <si>
    <t>ORD009197</t>
  </si>
  <si>
    <t>ORD011968</t>
  </si>
  <si>
    <t>ORD005977</t>
  </si>
  <si>
    <t>ORD009771</t>
  </si>
  <si>
    <t>ORD006852</t>
  </si>
  <si>
    <t>ORD009264</t>
  </si>
  <si>
    <t>ORD004920</t>
  </si>
  <si>
    <t>ORD007748</t>
  </si>
  <si>
    <t>ORD007549</t>
  </si>
  <si>
    <t>ORD006785</t>
  </si>
  <si>
    <t>ORD008142</t>
  </si>
  <si>
    <t>ORD002033</t>
  </si>
  <si>
    <t>ORD001328</t>
  </si>
  <si>
    <t>ORD006606</t>
  </si>
  <si>
    <t>ORD001326</t>
  </si>
  <si>
    <t>ORD007986</t>
  </si>
  <si>
    <t>ORD006199</t>
  </si>
  <si>
    <t>ORD008519</t>
  </si>
  <si>
    <t>ORD001548</t>
  </si>
  <si>
    <t>ORD005587</t>
  </si>
  <si>
    <t>ORD003511</t>
  </si>
  <si>
    <t>ORD005658</t>
  </si>
  <si>
    <t>ORD001893</t>
  </si>
  <si>
    <t>ORD011902</t>
  </si>
  <si>
    <t>ORD005709</t>
  </si>
  <si>
    <t>ORD007894</t>
  </si>
  <si>
    <t>ORD008972</t>
  </si>
  <si>
    <t>ORD010087</t>
  </si>
  <si>
    <t>ORD003573</t>
  </si>
  <si>
    <t>ORD002693</t>
  </si>
  <si>
    <t>ORD006883</t>
  </si>
  <si>
    <t>ORD007618</t>
  </si>
  <si>
    <t>ORD011650</t>
  </si>
  <si>
    <t>ORD000513</t>
  </si>
  <si>
    <t>ORD006856</t>
  </si>
  <si>
    <t>ORD006754</t>
  </si>
  <si>
    <t>ORD000565</t>
  </si>
  <si>
    <t>ORD010815</t>
  </si>
  <si>
    <t>ORD011959</t>
  </si>
  <si>
    <t>ORD001121</t>
  </si>
  <si>
    <t>ORD011321</t>
  </si>
  <si>
    <t>ORD010693</t>
  </si>
  <si>
    <t>ORD002300</t>
  </si>
  <si>
    <t>ORD004727</t>
  </si>
  <si>
    <t>ORD003269</t>
  </si>
  <si>
    <t>ORD006340</t>
  </si>
  <si>
    <t>ORD006805</t>
  </si>
  <si>
    <t>ORD005797</t>
  </si>
  <si>
    <t>ORD005221</t>
  </si>
  <si>
    <t>ORD010856</t>
  </si>
  <si>
    <t>ORD006959</t>
  </si>
  <si>
    <t>ORD003209</t>
  </si>
  <si>
    <t>ORD003231</t>
  </si>
  <si>
    <t>ORD011198</t>
  </si>
  <si>
    <t>ORD007129</t>
  </si>
  <si>
    <t>ORD007219</t>
  </si>
  <si>
    <t>ORD004005</t>
  </si>
  <si>
    <t>ORD011316</t>
  </si>
  <si>
    <t>ORD000127</t>
  </si>
  <si>
    <t>ORD009310</t>
  </si>
  <si>
    <t>ORD002961</t>
  </si>
  <si>
    <t>ORD009147</t>
  </si>
  <si>
    <t>ORD001899</t>
  </si>
  <si>
    <t>ORD003217</t>
  </si>
  <si>
    <t>ORD004465</t>
  </si>
  <si>
    <t>ORD007896</t>
  </si>
  <si>
    <t>ORD009955</t>
  </si>
  <si>
    <t>ORD001173</t>
  </si>
  <si>
    <t>ORD008057</t>
  </si>
  <si>
    <t>ORD002901</t>
  </si>
  <si>
    <t>ORD006368</t>
  </si>
  <si>
    <t>ORD010054</t>
  </si>
  <si>
    <t>ORD000342</t>
  </si>
  <si>
    <t>ORD008206</t>
  </si>
  <si>
    <t>ORD001183</t>
  </si>
  <si>
    <t>ORD008608</t>
  </si>
  <si>
    <t>ORD003967</t>
  </si>
  <si>
    <t>ORD009799</t>
  </si>
  <si>
    <t>ORD003065</t>
  </si>
  <si>
    <t>ORD010508</t>
  </si>
  <si>
    <t>ORD002846</t>
  </si>
  <si>
    <t>ORD002523</t>
  </si>
  <si>
    <t>ORD006781</t>
  </si>
  <si>
    <t>ORD004619</t>
  </si>
  <si>
    <t>ORD007676</t>
  </si>
  <si>
    <t>ORD002585</t>
  </si>
  <si>
    <t>ORD006021</t>
  </si>
  <si>
    <t>ORD001981</t>
  </si>
  <si>
    <t>ORD010368</t>
  </si>
  <si>
    <t>ORD011289</t>
  </si>
  <si>
    <t>ORD009942</t>
  </si>
  <si>
    <t>ORD001958</t>
  </si>
  <si>
    <t>ORD002786</t>
  </si>
  <si>
    <t>ORD005990</t>
  </si>
  <si>
    <t>ORD004620</t>
  </si>
  <si>
    <t>ORD001567</t>
  </si>
  <si>
    <t>ORD005917</t>
  </si>
  <si>
    <t>ORD005558</t>
  </si>
  <si>
    <t>ORD001106</t>
  </si>
  <si>
    <t>ORD006503</t>
  </si>
  <si>
    <t>ORD009020</t>
  </si>
  <si>
    <t>ORD007539</t>
  </si>
  <si>
    <t>ORD007498</t>
  </si>
  <si>
    <t>ORD000806</t>
  </si>
  <si>
    <t>ORD010077</t>
  </si>
  <si>
    <t>ORD004533</t>
  </si>
  <si>
    <t>ORD006105</t>
  </si>
  <si>
    <t>ORD012000</t>
  </si>
  <si>
    <t>ORD010849</t>
  </si>
  <si>
    <t>ORD006170</t>
  </si>
  <si>
    <t>ORD006166</t>
  </si>
  <si>
    <t>ORD006733</t>
  </si>
  <si>
    <t>ORD000314</t>
  </si>
  <si>
    <t>ORD001956</t>
  </si>
  <si>
    <t>ORD004486</t>
  </si>
  <si>
    <t>ORD010050</t>
  </si>
  <si>
    <t>ORD008815</t>
  </si>
  <si>
    <t>ORD002454</t>
  </si>
  <si>
    <t>ORD006563</t>
  </si>
  <si>
    <t>ORD004027</t>
  </si>
  <si>
    <t>ORD005036</t>
  </si>
  <si>
    <t>ORD011334</t>
  </si>
  <si>
    <t>ORD009976</t>
  </si>
  <si>
    <t>ORD009252</t>
  </si>
  <si>
    <t>ORD010319</t>
  </si>
  <si>
    <t>ORD002433</t>
  </si>
  <si>
    <t>ORD011937</t>
  </si>
  <si>
    <t>ORD000726</t>
  </si>
  <si>
    <t>ORD002795</t>
  </si>
  <si>
    <t>ORD007264</t>
  </si>
  <si>
    <t>ORD005356</t>
  </si>
  <si>
    <t>ORD000658</t>
  </si>
  <si>
    <t>ORD000137</t>
  </si>
  <si>
    <t>ORD010361</t>
  </si>
  <si>
    <t>ORD003378</t>
  </si>
  <si>
    <t>ORD005601</t>
  </si>
  <si>
    <t>ORD004040</t>
  </si>
  <si>
    <t>ORD008252</t>
  </si>
  <si>
    <t>ORD004993</t>
  </si>
  <si>
    <t>ORD009438</t>
  </si>
  <si>
    <t>ORD007018</t>
  </si>
  <si>
    <t>ORD009473</t>
  </si>
  <si>
    <t>ORD009008</t>
  </si>
  <si>
    <t>ORD000477</t>
  </si>
  <si>
    <t>ORD011143</t>
  </si>
  <si>
    <t>ORD006841</t>
  </si>
  <si>
    <t>ORD010636</t>
  </si>
  <si>
    <t>ORD005818</t>
  </si>
  <si>
    <t>ORD006373</t>
  </si>
  <si>
    <t>ORD009256</t>
  </si>
  <si>
    <t>ORD002298</t>
  </si>
  <si>
    <t>ORD007661</t>
  </si>
  <si>
    <t>ORD011810</t>
  </si>
  <si>
    <t>ORD008791</t>
  </si>
  <si>
    <t>ORD004143</t>
  </si>
  <si>
    <t>ORD009394</t>
  </si>
  <si>
    <t>ORD006009</t>
  </si>
  <si>
    <t>ORD005920</t>
  </si>
  <si>
    <t>ORD000206</t>
  </si>
  <si>
    <t>ORD002238</t>
  </si>
  <si>
    <t>ORD007555</t>
  </si>
  <si>
    <t>ORD011361</t>
  </si>
  <si>
    <t>ORD004611</t>
  </si>
  <si>
    <t>ORD004653</t>
  </si>
  <si>
    <t>ORD009516</t>
  </si>
  <si>
    <t>ORD005105</t>
  </si>
  <si>
    <t>ORD009132</t>
  </si>
  <si>
    <t>ORD004971</t>
  </si>
  <si>
    <t>ORD008023</t>
  </si>
  <si>
    <t>ORD003315</t>
  </si>
  <si>
    <t>ORD001794</t>
  </si>
  <si>
    <t>ORD006585</t>
  </si>
  <si>
    <t>ORD009053</t>
  </si>
  <si>
    <t>ORD011351</t>
  </si>
  <si>
    <t>ORD006648</t>
  </si>
  <si>
    <t>ORD009046</t>
  </si>
  <si>
    <t>ORD009884</t>
  </si>
  <si>
    <t>ORD008567</t>
  </si>
  <si>
    <t>ORD011605</t>
  </si>
  <si>
    <t>ORD001535</t>
  </si>
  <si>
    <t>ORD001811</t>
  </si>
  <si>
    <t>ORD001387</t>
  </si>
  <si>
    <t>ORD000005</t>
  </si>
  <si>
    <t>ORD000328</t>
  </si>
  <si>
    <t>ORD011490</t>
  </si>
  <si>
    <t>ORD001179</t>
  </si>
  <si>
    <t>ORD011232</t>
  </si>
  <si>
    <t>ORD000794</t>
  </si>
  <si>
    <t>ORD004883</t>
  </si>
  <si>
    <t>ORD010647</t>
  </si>
  <si>
    <t>ORD005220</t>
  </si>
  <si>
    <t>ORD005328</t>
  </si>
  <si>
    <t>ORD009839</t>
  </si>
  <si>
    <t>ORD004093</t>
  </si>
  <si>
    <t>ORD009876</t>
  </si>
  <si>
    <t>ORD003471</t>
  </si>
  <si>
    <t>ORD003830</t>
  </si>
  <si>
    <t>ORD005083</t>
  </si>
  <si>
    <t>ORD006986</t>
  </si>
  <si>
    <t>ORD001800</t>
  </si>
  <si>
    <t>ORD008269</t>
  </si>
  <si>
    <t>ORD001831</t>
  </si>
  <si>
    <t>ORD007830</t>
  </si>
  <si>
    <t>ORD001030</t>
  </si>
  <si>
    <t>ORD010389</t>
  </si>
  <si>
    <t>ORD004566</t>
  </si>
  <si>
    <t>ORD007601</t>
  </si>
  <si>
    <t>ORD004677</t>
  </si>
  <si>
    <t>ORD010889</t>
  </si>
  <si>
    <t>ORD000954</t>
  </si>
  <si>
    <t>ORD000554</t>
  </si>
  <si>
    <t>ORD006982</t>
  </si>
  <si>
    <t>ORD001409</t>
  </si>
  <si>
    <t>ORD009561</t>
  </si>
  <si>
    <t>ORD009741</t>
  </si>
  <si>
    <t>ORD001368</t>
  </si>
  <si>
    <t>ORD001301</t>
  </si>
  <si>
    <t>ORD000808</t>
  </si>
  <si>
    <t>ORD007354</t>
  </si>
  <si>
    <t>ORD007213</t>
  </si>
  <si>
    <t>ORD002305</t>
  </si>
  <si>
    <t>ORD005479</t>
  </si>
  <si>
    <t>ORD004164</t>
  </si>
  <si>
    <t>ORD002354</t>
  </si>
  <si>
    <t>ORD009052</t>
  </si>
  <si>
    <t>ORD000044</t>
  </si>
  <si>
    <t>ORD003529</t>
  </si>
  <si>
    <t>ORD006250</t>
  </si>
  <si>
    <t>ORD004286</t>
  </si>
  <si>
    <t>ORD007606</t>
  </si>
  <si>
    <t>ORD005599</t>
  </si>
  <si>
    <t>ORD000791</t>
  </si>
  <si>
    <t>ORD008822</t>
  </si>
  <si>
    <t>ORD001144</t>
  </si>
  <si>
    <t>ORD002684</t>
  </si>
  <si>
    <t>ORD005102</t>
  </si>
  <si>
    <t>ORD008945</t>
  </si>
  <si>
    <t>ORD000090</t>
  </si>
  <si>
    <t>ORD002408</t>
  </si>
  <si>
    <t>ORD008520</t>
  </si>
  <si>
    <t>ORD009970</t>
  </si>
  <si>
    <t>ORD002582</t>
  </si>
  <si>
    <t>ORD008470</t>
  </si>
  <si>
    <t>ORD005652</t>
  </si>
  <si>
    <t>ORD006840</t>
  </si>
  <si>
    <t>ORD000520</t>
  </si>
  <si>
    <t>ORD003216</t>
  </si>
  <si>
    <t>ORD010327</t>
  </si>
  <si>
    <t>ORD008421</t>
  </si>
  <si>
    <t>ORD001514</t>
  </si>
  <si>
    <t>ORD007278</t>
  </si>
  <si>
    <t>ORD000782</t>
  </si>
  <si>
    <t>ORD001123</t>
  </si>
  <si>
    <t>ORD005898</t>
  </si>
  <si>
    <t>ORD006209</t>
  </si>
  <si>
    <t>ORD004827</t>
  </si>
  <si>
    <t>ORD004206</t>
  </si>
  <si>
    <t>ORD002375</t>
  </si>
  <si>
    <t>ORD004289</t>
  </si>
  <si>
    <t>ORD011748</t>
  </si>
  <si>
    <t>ORD006930</t>
  </si>
  <si>
    <t>ORD010315</t>
  </si>
  <si>
    <t>ORD005465</t>
  </si>
  <si>
    <t>ORD005739</t>
  </si>
  <si>
    <t>ORD005806</t>
  </si>
  <si>
    <t>ORD008120</t>
  </si>
  <si>
    <t>ORD002729</t>
  </si>
  <si>
    <t>ORD008602</t>
  </si>
  <si>
    <t>ORD001015</t>
  </si>
  <si>
    <t>ORD009109</t>
  </si>
  <si>
    <t>ORD004701</t>
  </si>
  <si>
    <t>ORD006078</t>
  </si>
  <si>
    <t>ORD006311</t>
  </si>
  <si>
    <t>ORD008775</t>
  </si>
  <si>
    <t>ORD001323</t>
  </si>
  <si>
    <t>ORD011593</t>
  </si>
  <si>
    <t>ORD009886</t>
  </si>
  <si>
    <t>ORD004966</t>
  </si>
  <si>
    <t>ORD006399</t>
  </si>
  <si>
    <t>ORD000178</t>
  </si>
  <si>
    <t>ORD006020</t>
  </si>
  <si>
    <t>ORD000334</t>
  </si>
  <si>
    <t>ORD003040</t>
  </si>
  <si>
    <t>ORD005321</t>
  </si>
  <si>
    <t>ORD006287</t>
  </si>
  <si>
    <t>ORD010009</t>
  </si>
  <si>
    <t>ORD003370</t>
  </si>
  <si>
    <t>ORD009156</t>
  </si>
  <si>
    <t>ORD002389</t>
  </si>
  <si>
    <t>ORD008425</t>
  </si>
  <si>
    <t>ORD006107</t>
  </si>
  <si>
    <t>ORD009494</t>
  </si>
  <si>
    <t>ORD005186</t>
  </si>
  <si>
    <t>ORD009910</t>
  </si>
  <si>
    <t>ORD010436</t>
  </si>
  <si>
    <t>ORD000077</t>
  </si>
  <si>
    <t>ORD011573</t>
  </si>
  <si>
    <t>ORD008426</t>
  </si>
  <si>
    <t>ORD005525</t>
  </si>
  <si>
    <t>ORD006651</t>
  </si>
  <si>
    <t>ORD000257</t>
  </si>
  <si>
    <t>ORD008747</t>
  </si>
  <si>
    <t>ORD002882</t>
  </si>
  <si>
    <t>ORD010224</t>
  </si>
  <si>
    <t>ORD007223</t>
  </si>
  <si>
    <t>ORD000155</t>
  </si>
  <si>
    <t>ORD010401</t>
  </si>
  <si>
    <t>ORD010045</t>
  </si>
  <si>
    <t>ORD006709</t>
  </si>
  <si>
    <t>ORD000855</t>
  </si>
  <si>
    <t>ORD011201</t>
  </si>
  <si>
    <t>ORD007738</t>
  </si>
  <si>
    <t>ORD009587</t>
  </si>
  <si>
    <t>ORD007537</t>
  </si>
  <si>
    <t>ORD002562</t>
  </si>
  <si>
    <t>ORD001773</t>
  </si>
  <si>
    <t>ORD000387</t>
  </si>
  <si>
    <t>ORD005008</t>
  </si>
  <si>
    <t>ORD002718</t>
  </si>
  <si>
    <t>ORD001012</t>
  </si>
  <si>
    <t>ORD004009</t>
  </si>
  <si>
    <t>ORD001406</t>
  </si>
  <si>
    <t>ORD010941</t>
  </si>
  <si>
    <t>ORD001469</t>
  </si>
  <si>
    <t>ORD000780</t>
  </si>
  <si>
    <t>ORD009704</t>
  </si>
  <si>
    <t>ORD010052</t>
  </si>
  <si>
    <t>ORD001154</t>
  </si>
  <si>
    <t>ORD005073</t>
  </si>
  <si>
    <t>ORD009779</t>
  </si>
  <si>
    <t>ORD010345</t>
  </si>
  <si>
    <t>ORD002011</t>
  </si>
  <si>
    <t>ORD008909</t>
  </si>
  <si>
    <t>ORD001639</t>
  </si>
  <si>
    <t>ORD007324</t>
  </si>
  <si>
    <t>ORD009652</t>
  </si>
  <si>
    <t>ORD003170</t>
  </si>
  <si>
    <t>ORD001782</t>
  </si>
  <si>
    <t>ORD006455</t>
  </si>
  <si>
    <t>ORD004900</t>
  </si>
  <si>
    <t>ORD010499</t>
  </si>
  <si>
    <t>ORD002746</t>
  </si>
  <si>
    <t>ORD009048</t>
  </si>
  <si>
    <t>ORD004368</t>
  </si>
  <si>
    <t>ORD008474</t>
  </si>
  <si>
    <t>ORD009801</t>
  </si>
  <si>
    <t>ORD004061</t>
  </si>
  <si>
    <t>ORD006560</t>
  </si>
  <si>
    <t>ORD001276</t>
  </si>
  <si>
    <t>ORD004308</t>
  </si>
  <si>
    <t>ORD011711</t>
  </si>
  <si>
    <t>ORD008776</t>
  </si>
  <si>
    <t>ORD001970</t>
  </si>
  <si>
    <t>ORD002261</t>
  </si>
  <si>
    <t>ORD000516</t>
  </si>
  <si>
    <t>ORD002752</t>
  </si>
  <si>
    <t>ORD005527</t>
  </si>
  <si>
    <t>ORD003843</t>
  </si>
  <si>
    <t>ORD001461</t>
  </si>
  <si>
    <t>ORD000830</t>
  </si>
  <si>
    <t>ORD000931</t>
  </si>
  <si>
    <t>ORD003110</t>
  </si>
  <si>
    <t>ORD008262</t>
  </si>
  <si>
    <t>ORD008581</t>
  </si>
  <si>
    <t>ORD005440</t>
  </si>
  <si>
    <t>ORD001972</t>
  </si>
  <si>
    <t>ORD000699</t>
  </si>
  <si>
    <t>ORD000748</t>
  </si>
  <si>
    <t>ORD003965</t>
  </si>
  <si>
    <t>ORD009739</t>
  </si>
  <si>
    <t>ORD002237</t>
  </si>
  <si>
    <t>ORD009918</t>
  </si>
  <si>
    <t>ORD004324</t>
  </si>
  <si>
    <t>ORD001036</t>
  </si>
  <si>
    <t>ORD005956</t>
  </si>
  <si>
    <t>ORD001095</t>
  </si>
  <si>
    <t>ORD001096</t>
  </si>
  <si>
    <t>ORD011664</t>
  </si>
  <si>
    <t>ORD000703</t>
  </si>
  <si>
    <t>ORD004014</t>
  </si>
  <si>
    <t>ORD007610</t>
  </si>
  <si>
    <t>ORD008382</t>
  </si>
  <si>
    <t>ORD000947</t>
  </si>
  <si>
    <t>ORD001055</t>
  </si>
  <si>
    <t>ORD003294</t>
  </si>
  <si>
    <t>ORD006984</t>
  </si>
  <si>
    <t>ORD005685</t>
  </si>
  <si>
    <t>ORD007815</t>
  </si>
  <si>
    <t>ORD000272</t>
  </si>
  <si>
    <t>ORD010262</t>
  </si>
  <si>
    <t>ORD011609</t>
  </si>
  <si>
    <t>ORD008907</t>
  </si>
  <si>
    <t>ORD002409</t>
  </si>
  <si>
    <t>ORD004274</t>
  </si>
  <si>
    <t>ORD001361</t>
  </si>
  <si>
    <t>ORD002128</t>
  </si>
  <si>
    <t>ORD009065</t>
  </si>
  <si>
    <t>ORD009121</t>
  </si>
  <si>
    <t>ORD006354</t>
  </si>
  <si>
    <t>ORD006694</t>
  </si>
  <si>
    <t>ORD011661</t>
  </si>
  <si>
    <t>ORD006946</t>
  </si>
  <si>
    <t>ORD007989</t>
  </si>
  <si>
    <t>ORD004874</t>
  </si>
  <si>
    <t>ORD000981</t>
  </si>
  <si>
    <t>ORD002643</t>
  </si>
  <si>
    <t>ORD004573</t>
  </si>
  <si>
    <t>ORD001070</t>
  </si>
  <si>
    <t>ORD007293</t>
  </si>
  <si>
    <t>ORD005424</t>
  </si>
  <si>
    <t>ORD000431</t>
  </si>
  <si>
    <t>ORD003364</t>
  </si>
  <si>
    <t>ORD001327</t>
  </si>
  <si>
    <t>ORD010449</t>
  </si>
  <si>
    <t>ORD004661</t>
  </si>
  <si>
    <t>ORD002270</t>
  </si>
  <si>
    <t>ORD004652</t>
  </si>
  <si>
    <t>ORD009017</t>
  </si>
  <si>
    <t>ORD011626</t>
  </si>
  <si>
    <t>ORD009016</t>
  </si>
  <si>
    <t>ORD010119</t>
  </si>
  <si>
    <t>ORD006240</t>
  </si>
  <si>
    <t>ORD003533</t>
  </si>
  <si>
    <t>ORD002559</t>
  </si>
  <si>
    <t>ORD007308</t>
  </si>
  <si>
    <t>ORD005931</t>
  </si>
  <si>
    <t>ORD000805</t>
  </si>
  <si>
    <t>ORD002481</t>
  </si>
  <si>
    <t>ORD011381</t>
  </si>
  <si>
    <t>ORD005028</t>
  </si>
  <si>
    <t>ORD001267</t>
  </si>
  <si>
    <t>ORD011900</t>
  </si>
  <si>
    <t>ORD008174</t>
  </si>
  <si>
    <t>ORD002671</t>
  </si>
  <si>
    <t>ORD003969</t>
  </si>
  <si>
    <t>ORD000417</t>
  </si>
  <si>
    <t>ORD011267</t>
  </si>
  <si>
    <t>ORD007895</t>
  </si>
  <si>
    <t>ORD006269</t>
  </si>
  <si>
    <t>ORD010305</t>
  </si>
  <si>
    <t>ORD002544</t>
  </si>
  <si>
    <t>ORD004222</t>
  </si>
  <si>
    <t>ORD000956</t>
  </si>
  <si>
    <t>ORD008276</t>
  </si>
  <si>
    <t>ORD007788</t>
  </si>
  <si>
    <t>ORD010604</t>
  </si>
  <si>
    <t>ORD009150</t>
  </si>
  <si>
    <t>ORD006632</t>
  </si>
  <si>
    <t>ORD010659</t>
  </si>
  <si>
    <t>ORD001826</t>
  </si>
  <si>
    <t>ORD011758</t>
  </si>
  <si>
    <t>ORD011042</t>
  </si>
  <si>
    <t>ORD011921</t>
  </si>
  <si>
    <t>ORD001268</t>
  </si>
  <si>
    <t>ORD003708</t>
  </si>
  <si>
    <t>ORD007084</t>
  </si>
  <si>
    <t>ORD005986</t>
  </si>
  <si>
    <t>ORD007322</t>
  </si>
  <si>
    <t>ORD005768</t>
  </si>
  <si>
    <t>ORD001360</t>
  </si>
  <si>
    <t>ORD003956</t>
  </si>
  <si>
    <t>ORD008477</t>
  </si>
  <si>
    <t>ORD004932</t>
  </si>
  <si>
    <t>ORD008340</t>
  </si>
  <si>
    <t>ORD000045</t>
  </si>
  <si>
    <t>ORD008696</t>
  </si>
  <si>
    <t>ORD011584</t>
  </si>
  <si>
    <t>ORD010210</t>
  </si>
  <si>
    <t>ORD009493</t>
  </si>
  <si>
    <t>ORD004086</t>
  </si>
  <si>
    <t>ORD001655</t>
  </si>
  <si>
    <t>ORD009032</t>
  </si>
  <si>
    <t>ORD011454</t>
  </si>
  <si>
    <t>ORD004826</t>
  </si>
  <si>
    <t>ORD001818</t>
  </si>
  <si>
    <t>ORD009108</t>
  </si>
  <si>
    <t>ORD008928</t>
  </si>
  <si>
    <t>ORD006977</t>
  </si>
  <si>
    <t>ORD004785</t>
  </si>
  <si>
    <t>ORD011994</t>
  </si>
  <si>
    <t>ORD001902</t>
  </si>
  <si>
    <t>ORD000065</t>
  </si>
  <si>
    <t>ORD011434</t>
  </si>
  <si>
    <t>ORD006770</t>
  </si>
  <si>
    <t>ORD008954</t>
  </si>
  <si>
    <t>ORD009877</t>
  </si>
  <si>
    <t>ORD000910</t>
  </si>
  <si>
    <t>ORD006966</t>
  </si>
  <si>
    <t>ORD005204</t>
  </si>
  <si>
    <t>ORD010791</t>
  </si>
  <si>
    <t>ORD006867</t>
  </si>
  <si>
    <t>ORD008888</t>
  </si>
  <si>
    <t>ORD004968</t>
  </si>
  <si>
    <t>ORD007216</t>
  </si>
  <si>
    <t>ORD010953</t>
  </si>
  <si>
    <t>ORD005195</t>
  </si>
  <si>
    <t>ORD000296</t>
  </si>
  <si>
    <t>ORD004651</t>
  </si>
  <si>
    <t>ORD001581</t>
  </si>
  <si>
    <t>ORD011418</t>
  </si>
  <si>
    <t>ORD008590</t>
  </si>
  <si>
    <t>ORD005669</t>
  </si>
  <si>
    <t>ORD004115</t>
  </si>
  <si>
    <t>ORD011976</t>
  </si>
  <si>
    <t>ORD006392</t>
  </si>
  <si>
    <t>ORD008908</t>
  </si>
  <si>
    <t>ORD008024</t>
  </si>
  <si>
    <t>ORD001253</t>
  </si>
  <si>
    <t>ORD004292</t>
  </si>
  <si>
    <t>ORD008396</t>
  </si>
  <si>
    <t>ORD002162</t>
  </si>
  <si>
    <t>ORD000194</t>
  </si>
  <si>
    <t>ORD009508</t>
  </si>
  <si>
    <t>ORD007212</t>
  </si>
  <si>
    <t>ORD011357</t>
  </si>
  <si>
    <t>ORD010510</t>
  </si>
  <si>
    <t>ORD010684</t>
  </si>
  <si>
    <t>ORD008137</t>
  </si>
  <si>
    <t>ORD008197</t>
  </si>
  <si>
    <t>ORD008605</t>
  </si>
  <si>
    <t>ORD002350</t>
  </si>
  <si>
    <t>ORD001991</t>
  </si>
  <si>
    <t>ORD009623</t>
  </si>
  <si>
    <t>ORD001941</t>
  </si>
  <si>
    <t>ORD006681</t>
  </si>
  <si>
    <t>ORD005993</t>
  </si>
  <si>
    <t>ORD002293</t>
  </si>
  <si>
    <t>ORD011047</t>
  </si>
  <si>
    <t>ORD008613</t>
  </si>
  <si>
    <t>ORD003857</t>
  </si>
  <si>
    <t>ORD008795</t>
  </si>
  <si>
    <t>ORD011038</t>
  </si>
  <si>
    <t>ORD011834</t>
  </si>
  <si>
    <t>ORD002503</t>
  </si>
  <si>
    <t>ORD010047</t>
  </si>
  <si>
    <t>ORD006625</t>
  </si>
  <si>
    <t>ORD001577</t>
  </si>
  <si>
    <t>ORD000583</t>
  </si>
  <si>
    <t>ORD009980</t>
  </si>
  <si>
    <t>ORD003138</t>
  </si>
  <si>
    <t>ORD001216</t>
  </si>
  <si>
    <t>ORD001227</t>
  </si>
  <si>
    <t>ORD001364</t>
  </si>
  <si>
    <t>ORD009678</t>
  </si>
  <si>
    <t>ORD004551</t>
  </si>
  <si>
    <t>ORD007658</t>
  </si>
  <si>
    <t>ORD006420</t>
  </si>
  <si>
    <t>ORD006226</t>
  </si>
  <si>
    <t>ORD001677</t>
  </si>
  <si>
    <t>ORD003152</t>
  </si>
  <si>
    <t>ORD004043</t>
  </si>
  <si>
    <t>ORD004598</t>
  </si>
  <si>
    <t>ORD003332</t>
  </si>
  <si>
    <t>ORD003615</t>
  </si>
  <si>
    <t>ORD005163</t>
  </si>
  <si>
    <t>ORD003268</t>
  </si>
  <si>
    <t>ORD005784</t>
  </si>
  <si>
    <t>ORD010725</t>
  </si>
  <si>
    <t>ORD001801</t>
  </si>
  <si>
    <t>ORD001191</t>
  </si>
  <si>
    <t>ORD006465</t>
  </si>
  <si>
    <t>ORD002307</t>
  </si>
  <si>
    <t>ORD005391</t>
  </si>
  <si>
    <t>ORD002981</t>
  </si>
  <si>
    <t>ORD003691</t>
  </si>
  <si>
    <t>ORD010632</t>
  </si>
  <si>
    <t>ORD008931</t>
  </si>
  <si>
    <t>ORD010483</t>
  </si>
  <si>
    <t>ORD004590</t>
  </si>
  <si>
    <t>ORD008665</t>
  </si>
  <si>
    <t>ORD001652</t>
  </si>
  <si>
    <t>ORD006991</t>
  </si>
  <si>
    <t>ORD011848</t>
  </si>
  <si>
    <t>ORD005093</t>
  </si>
  <si>
    <t>ORD011389</t>
  </si>
  <si>
    <t>ORD004580</t>
  </si>
  <si>
    <t>ORD008145</t>
  </si>
  <si>
    <t>ORD007019</t>
  </si>
  <si>
    <t>ORD009872</t>
  </si>
  <si>
    <t>ORD008818</t>
  </si>
  <si>
    <t>ORD007286</t>
  </si>
  <si>
    <t>ORD001854</t>
  </si>
  <si>
    <t>ORD006477</t>
  </si>
  <si>
    <t>ORD011448</t>
  </si>
  <si>
    <t>ORD000380</t>
  </si>
  <si>
    <t>ORD007389</t>
  </si>
  <si>
    <t>ORD004034</t>
  </si>
  <si>
    <t>ORD011499</t>
  </si>
  <si>
    <t>ORD003530</t>
  </si>
  <si>
    <t>ORD011481</t>
  </si>
  <si>
    <t>ORD010245</t>
  </si>
  <si>
    <t>ORD000150</t>
  </si>
  <si>
    <t>ORD002241</t>
  </si>
  <si>
    <t>ORD004818</t>
  </si>
  <si>
    <t>ORD002411</t>
  </si>
  <si>
    <t>ORD004527</t>
  </si>
  <si>
    <t>ORD007578</t>
  </si>
  <si>
    <t>ORD002490</t>
  </si>
  <si>
    <t>ORD009891</t>
  </si>
  <si>
    <t>ORD005458</t>
  </si>
  <si>
    <t>ORD005677</t>
  </si>
  <si>
    <t>ORD006296</t>
  </si>
  <si>
    <t>ORD011207</t>
  </si>
  <si>
    <t>ORD008055</t>
  </si>
  <si>
    <t>ORD001451</t>
  </si>
  <si>
    <t>ORD007908</t>
  </si>
  <si>
    <t>ORD002355</t>
  </si>
  <si>
    <t>ORD001556</t>
  </si>
  <si>
    <t>ORD005108</t>
  </si>
  <si>
    <t>ORD008552</t>
  </si>
  <si>
    <t>ORD010051</t>
  </si>
  <si>
    <t>ORD003765</t>
  </si>
  <si>
    <t>ORD011127</t>
  </si>
  <si>
    <t>ORD000878</t>
  </si>
  <si>
    <t>ORD001411</t>
  </si>
  <si>
    <t>ORD008545</t>
  </si>
  <si>
    <t>ORD011735</t>
  </si>
  <si>
    <t>ORD007004</t>
  </si>
  <si>
    <t>ORD011011</t>
  </si>
  <si>
    <t>ORD006045</t>
  </si>
  <si>
    <t>ORD010285</t>
  </si>
  <si>
    <t>ORD009550</t>
  </si>
  <si>
    <t>ORD008600</t>
  </si>
  <si>
    <t>ORD010736</t>
  </si>
  <si>
    <t>ORD002601</t>
  </si>
  <si>
    <t>ORD010888</t>
  </si>
  <si>
    <t>ORD006989</t>
  </si>
  <si>
    <t>ORD011665</t>
  </si>
  <si>
    <t>ORD007171</t>
  </si>
  <si>
    <t>ORD003491</t>
  </si>
  <si>
    <t>ORD001202</t>
  </si>
  <si>
    <t>ORD005512</t>
  </si>
  <si>
    <t>ORD009734</t>
  </si>
  <si>
    <t>ORD010412</t>
  </si>
  <si>
    <t>ORD002525</t>
  </si>
  <si>
    <t>ORD005566</t>
  </si>
  <si>
    <t>ORD000156</t>
  </si>
  <si>
    <t>ORD005721</t>
  </si>
  <si>
    <t>ORD005924</t>
  </si>
  <si>
    <t>ORD006479</t>
  </si>
  <si>
    <t>ORD011939</t>
  </si>
  <si>
    <t>ORD007587</t>
  </si>
  <si>
    <t>ORD003979</t>
  </si>
  <si>
    <t>ORD003275</t>
  </si>
  <si>
    <t>ORD001681</t>
  </si>
  <si>
    <t>ORD004374</t>
  </si>
  <si>
    <t>ORD005681</t>
  </si>
  <si>
    <t>ORD010498</t>
  </si>
  <si>
    <t>ORD003091</t>
  </si>
  <si>
    <t>ORD011421</t>
  </si>
  <si>
    <t>ORD002361</t>
  </si>
  <si>
    <t>ORD008329</t>
  </si>
  <si>
    <t>ORD011777</t>
  </si>
  <si>
    <t>ORD006356</t>
  </si>
  <si>
    <t>ORD011767</t>
  </si>
  <si>
    <t>ORD004759</t>
  </si>
  <si>
    <t>ORD004044</t>
  </si>
  <si>
    <t>ORD009656</t>
  </si>
  <si>
    <t>ORD006355</t>
  </si>
  <si>
    <t>ORD001846</t>
  </si>
  <si>
    <t>ORD007969</t>
  </si>
  <si>
    <t>ORD010881</t>
  </si>
  <si>
    <t>ORD009537</t>
  </si>
  <si>
    <t>ORD001817</t>
  </si>
  <si>
    <t>ORD007003</t>
  </si>
  <si>
    <t>ORD007622</t>
  </si>
  <si>
    <t>ORD009183</t>
  </si>
  <si>
    <t>ORD009010</t>
  </si>
  <si>
    <t>ORD009767</t>
  </si>
  <si>
    <t>ORD007640</t>
  </si>
  <si>
    <t>ORD004068</t>
  </si>
  <si>
    <t>ORD005114</t>
  </si>
  <si>
    <t>ORD006552</t>
  </si>
  <si>
    <t>ORD004437</t>
  </si>
  <si>
    <t>ORD010730</t>
  </si>
  <si>
    <t>ORD006361</t>
  </si>
  <si>
    <t>ORD000297</t>
  </si>
  <si>
    <t>ORD005310</t>
  </si>
  <si>
    <t>ORD002624</t>
  </si>
  <si>
    <t>ORD008512</t>
  </si>
  <si>
    <t>ORD001410</t>
  </si>
  <si>
    <t>ORD004927</t>
  </si>
  <si>
    <t>ORD008855</t>
  </si>
  <si>
    <t>ORD003245</t>
  </si>
  <si>
    <t>ORD011246</t>
  </si>
  <si>
    <t>ORD007445</t>
  </si>
  <si>
    <t>ORD002615</t>
  </si>
  <si>
    <t>ORD009724</t>
  </si>
  <si>
    <t>ORD005686</t>
  </si>
  <si>
    <t>ORD000536</t>
  </si>
  <si>
    <t>ORD004489</t>
  </si>
  <si>
    <t>ORD009780</t>
  </si>
  <si>
    <t>ORD000333</t>
  </si>
  <si>
    <t>ORD010942</t>
  </si>
  <si>
    <t>ORD001264</t>
  </si>
  <si>
    <t>ORD002986</t>
  </si>
  <si>
    <t>ORD011869</t>
  </si>
  <si>
    <t>ORD006224</t>
  </si>
  <si>
    <t>ORD002569</t>
  </si>
  <si>
    <t>ORD003824</t>
  </si>
  <si>
    <t>ORD009153</t>
  </si>
  <si>
    <t>ORD010463</t>
  </si>
  <si>
    <t>ORD001442</t>
  </si>
  <si>
    <t>ORD010487</t>
  </si>
  <si>
    <t>ORD001332</t>
  </si>
  <si>
    <t>ORD004113</t>
  </si>
  <si>
    <t>ORD006055</t>
  </si>
  <si>
    <t>ORD003676</t>
  </si>
  <si>
    <t>ORD007261</t>
  </si>
  <si>
    <t>ORD004754</t>
  </si>
  <si>
    <t>ORD009848</t>
  </si>
  <si>
    <t>ORD006996</t>
  </si>
  <si>
    <t>ORD008348</t>
  </si>
  <si>
    <t>ORD011146</t>
  </si>
  <si>
    <t>ORD009888</t>
  </si>
  <si>
    <t>ORD005392</t>
  </si>
  <si>
    <t>ORD001881</t>
  </si>
  <si>
    <t>ORD007229</t>
  </si>
  <si>
    <t>ORD005524</t>
  </si>
  <si>
    <t>ORD009782</t>
  </si>
  <si>
    <t>ORD011171</t>
  </si>
  <si>
    <t>ORD011904</t>
  </si>
  <si>
    <t>ORD004277</t>
  </si>
  <si>
    <t>ORD006365</t>
  </si>
  <si>
    <t>ORD001632</t>
  </si>
  <si>
    <t>ORD010209</t>
  </si>
  <si>
    <t>ORD005389</t>
  </si>
  <si>
    <t>ORD001559</t>
  </si>
  <si>
    <t>ORD001340</t>
  </si>
  <si>
    <t>ORD004332</t>
  </si>
  <si>
    <t>ORD007132</t>
  </si>
  <si>
    <t>ORD000555</t>
  </si>
  <si>
    <t>ORD006886</t>
  </si>
  <si>
    <t>ORD005950</t>
  </si>
  <si>
    <t>ORD010819</t>
  </si>
  <si>
    <t>ORD005089</t>
  </si>
  <si>
    <t>ORD007136</t>
  </si>
  <si>
    <t>ORD006714</t>
  </si>
  <si>
    <t>ORD009468</t>
  </si>
  <si>
    <t>ORD007668</t>
  </si>
  <si>
    <t>ORD005197</t>
  </si>
  <si>
    <t>ORD000171</t>
  </si>
  <si>
    <t>ORD000687</t>
  </si>
  <si>
    <t>ORD005724</t>
  </si>
  <si>
    <t>ORD000061</t>
  </si>
  <si>
    <t>ORD007355</t>
  </si>
  <si>
    <t>ORD004607</t>
  </si>
  <si>
    <t>ORD010754</t>
  </si>
  <si>
    <t>ORD002832</t>
  </si>
  <si>
    <t>ORD003426</t>
  </si>
  <si>
    <t>ORD007218</t>
  </si>
  <si>
    <t>ORD004816</t>
  </si>
  <si>
    <t>ORD003570</t>
  </si>
  <si>
    <t>ORD006803</t>
  </si>
  <si>
    <t>ORD004076</t>
  </si>
  <si>
    <t>ORD007607</t>
  </si>
  <si>
    <t>ORD010635</t>
  </si>
  <si>
    <t>ORD010599</t>
  </si>
  <si>
    <t>ORD011283</t>
  </si>
  <si>
    <t>ORD010796</t>
  </si>
  <si>
    <t>ORD010417</t>
  </si>
  <si>
    <t>ORD000054</t>
  </si>
  <si>
    <t>ORD003228</t>
  </si>
  <si>
    <t>ORD008416</t>
  </si>
  <si>
    <t>ORD006339</t>
  </si>
  <si>
    <t>ORD001825</t>
  </si>
  <si>
    <t>ORD009643</t>
  </si>
  <si>
    <t>ORD007627</t>
  </si>
  <si>
    <t>ORD001971</t>
  </si>
  <si>
    <t>ORD007044</t>
  </si>
  <si>
    <t>ORD010331</t>
  </si>
  <si>
    <t>ORD000298</t>
  </si>
  <si>
    <t>ORD009142</t>
  </si>
  <si>
    <t>ORD010024</t>
  </si>
  <si>
    <t>ORD000284</t>
  </si>
  <si>
    <t>ORD009385</t>
  </si>
  <si>
    <t>ORD002199</t>
  </si>
  <si>
    <t>ORD006976</t>
  </si>
  <si>
    <t>ORD009127</t>
  </si>
  <si>
    <t>ORD011724</t>
  </si>
  <si>
    <t>ORD007254</t>
  </si>
  <si>
    <t>ORD001889</t>
  </si>
  <si>
    <t>ORD010184</t>
  </si>
  <si>
    <t>ORD002265</t>
  </si>
  <si>
    <t>ORD009212</t>
  </si>
  <si>
    <t>ORD005432</t>
  </si>
  <si>
    <t>ORD010866</t>
  </si>
  <si>
    <t>ORD005876</t>
  </si>
  <si>
    <t>ORD009237</t>
  </si>
  <si>
    <t>ORD005372</t>
  </si>
  <si>
    <t>ORD011796</t>
  </si>
  <si>
    <t>ORD006970</t>
  </si>
  <si>
    <t>ORD007965</t>
  </si>
  <si>
    <t>ORD002051</t>
  </si>
  <si>
    <t>ORD010181</t>
  </si>
  <si>
    <t>ORD005273</t>
  </si>
  <si>
    <t>ORD003822</t>
  </si>
  <si>
    <t>ORD004144</t>
  </si>
  <si>
    <t>ORD008798</t>
  </si>
  <si>
    <t>ORD000839</t>
  </si>
  <si>
    <t>ORD003183</t>
  </si>
  <si>
    <t>ORD004390</t>
  </si>
  <si>
    <t>ORD000673</t>
  </si>
  <si>
    <t>ORD008680</t>
  </si>
  <si>
    <t>ORD006974</t>
  </si>
  <si>
    <t>ORD006965</t>
  </si>
  <si>
    <t>ORD004396</t>
  </si>
  <si>
    <t>ORD004046</t>
  </si>
  <si>
    <t>ORD011753</t>
  </si>
  <si>
    <t>ORD010239</t>
  </si>
  <si>
    <t>ORD002988</t>
  </si>
  <si>
    <t>ORD010563</t>
  </si>
  <si>
    <t>ORD003054</t>
  </si>
  <si>
    <t>ORD001930</t>
  </si>
  <si>
    <t>ORD007665</t>
  </si>
  <si>
    <t>ORD009765</t>
  </si>
  <si>
    <t>ORD005744</t>
  </si>
  <si>
    <t>ORD008799</t>
  </si>
  <si>
    <t>ORD010536</t>
  </si>
  <si>
    <t>ORD009414</t>
  </si>
  <si>
    <t>ORD011772</t>
  </si>
  <si>
    <t>ORD010669</t>
  </si>
  <si>
    <t>ORD004175</t>
  </si>
  <si>
    <t>ORD004128</t>
  </si>
  <si>
    <t>ORD006294</t>
  </si>
  <si>
    <t>ORD010727</t>
  </si>
  <si>
    <t>ORD001467</t>
  </si>
  <si>
    <t>ORD000128</t>
  </si>
  <si>
    <t>ORD001735</t>
  </si>
  <si>
    <t>ORD000390</t>
  </si>
  <si>
    <t>ORD011766</t>
  </si>
  <si>
    <t>ORD002771</t>
  </si>
  <si>
    <t>ORD006084</t>
  </si>
  <si>
    <t>ORD003190</t>
  </si>
  <si>
    <t>ORD001960</t>
  </si>
  <si>
    <t>ORD001056</t>
  </si>
  <si>
    <t>ORD000819</t>
  </si>
  <si>
    <t>ORD008900</t>
  </si>
  <si>
    <t>ORD000811</t>
  </si>
  <si>
    <t>ORD002197</t>
  </si>
  <si>
    <t>ORD004686</t>
  </si>
  <si>
    <t>ORD006291</t>
  </si>
  <si>
    <t>ORD005984</t>
  </si>
  <si>
    <t>ORD001650</t>
  </si>
  <si>
    <t>ORD011880</t>
  </si>
  <si>
    <t>ORD004468</t>
  </si>
  <si>
    <t>ORD007944</t>
  </si>
  <si>
    <t>ORD005285</t>
  </si>
  <si>
    <t>ORD009097</t>
  </si>
  <si>
    <t>ORD002488</t>
  </si>
  <si>
    <t>ORD009043</t>
  </si>
  <si>
    <t>ORD001297</t>
  </si>
  <si>
    <t>ORD011266</t>
  </si>
  <si>
    <t>ORD006598</t>
  </si>
  <si>
    <t>ORD007180</t>
  </si>
  <si>
    <t>ORD010903</t>
  </si>
  <si>
    <t>ORD002514</t>
  </si>
  <si>
    <t>ORD011571</t>
  </si>
  <si>
    <t>ORD004338</t>
  </si>
  <si>
    <t>ORD010824</t>
  </si>
  <si>
    <t>ORD009259</t>
  </si>
  <si>
    <t>ORD002287</t>
  </si>
  <si>
    <t>ORD005802</t>
  </si>
  <si>
    <t>ORD010415</t>
  </si>
  <si>
    <t>ORD007564</t>
  </si>
  <si>
    <t>ORD001646</t>
  </si>
  <si>
    <t>ORD002366</t>
  </si>
  <si>
    <t>ORD002646</t>
  </si>
  <si>
    <t>ORD010120</t>
  </si>
  <si>
    <t>ORD008895</t>
  </si>
  <si>
    <t>ORD000719</t>
  </si>
  <si>
    <t>ORD007408</t>
  </si>
  <si>
    <t>ORD000721</t>
  </si>
  <si>
    <t>ORD005580</t>
  </si>
  <si>
    <t>ORD006568</t>
  </si>
  <si>
    <t>ORD011952</t>
  </si>
  <si>
    <t>ORD005117</t>
  </si>
  <si>
    <t>ORD004762</t>
  </si>
  <si>
    <t>ORD005611</t>
  </si>
  <si>
    <t>ORD008397</t>
  </si>
  <si>
    <t>ORD002415</t>
  </si>
  <si>
    <t>ORD009590</t>
  </si>
  <si>
    <t>ORD011530</t>
  </si>
  <si>
    <t>ORD006285</t>
  </si>
  <si>
    <t>ORD011187</t>
  </si>
  <si>
    <t>ORD006400</t>
  </si>
  <si>
    <t>ORD000231</t>
  </si>
  <si>
    <t>ORD010571</t>
  </si>
  <si>
    <t>ORD000227</t>
  </si>
  <si>
    <t>ORD002635</t>
  </si>
  <si>
    <t>ORD009146</t>
  </si>
  <si>
    <t>ORD009076</t>
  </si>
  <si>
    <t>ORD007935</t>
  </si>
  <si>
    <t>ORD007342</t>
  </si>
  <si>
    <t>ORD007411</t>
  </si>
  <si>
    <t>ORD008966</t>
  </si>
  <si>
    <t>ORD002143</t>
  </si>
  <si>
    <t>ORD007993</t>
  </si>
  <si>
    <t>ORD006742</t>
  </si>
  <si>
    <t>ORD009813</t>
  </si>
  <si>
    <t>ORD007698</t>
  </si>
  <si>
    <t>ORD007991</t>
  </si>
  <si>
    <t>ORD002887</t>
  </si>
  <si>
    <t>ORD001186</t>
  </si>
  <si>
    <t>ORD011570</t>
  </si>
  <si>
    <t>ORD007224</t>
  </si>
  <si>
    <t>ORD004917</t>
  </si>
  <si>
    <t>ORD009533</t>
  </si>
  <si>
    <t>ORD004378</t>
  </si>
  <si>
    <t>ORD002679</t>
  </si>
  <si>
    <t>ORD010964</t>
  </si>
  <si>
    <t>ORD003736</t>
  </si>
  <si>
    <t>ORD009219</t>
  </si>
  <si>
    <t>ORD004320</t>
  </si>
  <si>
    <t>ORD005306</t>
  </si>
  <si>
    <t>ORD011624</t>
  </si>
  <si>
    <t>ORD001100</t>
  </si>
  <si>
    <t>ORD001136</t>
  </si>
  <si>
    <t>ORD003779</t>
  </si>
  <si>
    <t>ORD004398</t>
  </si>
  <si>
    <t>ORD011170</t>
  </si>
  <si>
    <t>ORD003790</t>
  </si>
  <si>
    <t>ORD009945</t>
  </si>
  <si>
    <t>ORD010307</t>
  </si>
  <si>
    <t>ORD007785</t>
  </si>
  <si>
    <t>ORD008273</t>
  </si>
  <si>
    <t>ORD003839</t>
  </si>
  <si>
    <t>ORD000884</t>
  </si>
  <si>
    <t>ORD011251</t>
  </si>
  <si>
    <t>ORD011438</t>
  </si>
  <si>
    <t>ORD000306</t>
  </si>
  <si>
    <t>ORD005974</t>
  </si>
  <si>
    <t>ORD006763</t>
  </si>
  <si>
    <t>ORD008408</t>
  </si>
  <si>
    <t>ORD007527</t>
  </si>
  <si>
    <t>ORD011332</t>
  </si>
  <si>
    <t>ORD009031</t>
  </si>
  <si>
    <t>ORD001333</t>
  </si>
  <si>
    <t>ORD011781</t>
  </si>
  <si>
    <t>ORD010107</t>
  </si>
  <si>
    <t>ORD007350</t>
  </si>
  <si>
    <t>ORD010212</t>
  </si>
  <si>
    <t>ORD005783</t>
  </si>
  <si>
    <t>ORD009722</t>
  </si>
  <si>
    <t>ORD008827</t>
  </si>
  <si>
    <t>ORD010238</t>
  </si>
  <si>
    <t>ORD011845</t>
  </si>
  <si>
    <t>ORD011519</t>
  </si>
  <si>
    <t>ORD008641</t>
  </si>
  <si>
    <t>ORD001539</t>
  </si>
  <si>
    <t>ORD002359</t>
  </si>
  <si>
    <t>ORD007869</t>
  </si>
  <si>
    <t>ORD009446</t>
  </si>
  <si>
    <t>ORD003975</t>
  </si>
  <si>
    <t>ORD004522</t>
  </si>
  <si>
    <t>ORD006028</t>
  </si>
  <si>
    <t>ORD002039</t>
  </si>
  <si>
    <t>ORD003349</t>
  </si>
  <si>
    <t>ORD008422</t>
  </si>
  <si>
    <t>ORD006659</t>
  </si>
  <si>
    <t>ORD003457</t>
  </si>
  <si>
    <t>ORD011069</t>
  </si>
  <si>
    <t>ORD006248</t>
  </si>
  <si>
    <t>ORD005423</t>
  </si>
  <si>
    <t>ORD004074</t>
  </si>
  <si>
    <t>ORD001206</t>
  </si>
  <si>
    <t>ORD003109</t>
  </si>
  <si>
    <t>ORD000692</t>
  </si>
  <si>
    <t>ORD011440</t>
  </si>
  <si>
    <t>ORD010059</t>
  </si>
  <si>
    <t>ORD006386</t>
  </si>
  <si>
    <t>ORD000475</t>
  </si>
  <si>
    <t>ORD005576</t>
  </si>
  <si>
    <t>ORD001053</t>
  </si>
  <si>
    <t>ORD004202</t>
  </si>
  <si>
    <t>ORD007782</t>
  </si>
  <si>
    <t>ORD010393</t>
  </si>
  <si>
    <t>ORD010938</t>
  </si>
  <si>
    <t>ORD008446</t>
  </si>
  <si>
    <t>ORD001423</t>
  </si>
  <si>
    <t>ORD002502</t>
  </si>
  <si>
    <t>ORD003552</t>
  </si>
  <si>
    <t>ORD002306</t>
  </si>
  <si>
    <t>ORD005000</t>
  </si>
  <si>
    <t>ORD009956</t>
  </si>
  <si>
    <t>ORD001313</t>
  </si>
  <si>
    <t>ORD000965</t>
  </si>
  <si>
    <t>ORD000018</t>
  </si>
  <si>
    <t>ORD008583</t>
  </si>
  <si>
    <t>ORD007802</t>
  </si>
  <si>
    <t>ORD002441</t>
  </si>
  <si>
    <t>ORD008073</t>
  </si>
  <si>
    <t>ORD000463</t>
  </si>
  <si>
    <t>ORD003438</t>
  </si>
  <si>
    <t>ORD004273</t>
  </si>
  <si>
    <t>ORD008853</t>
  </si>
  <si>
    <t>ORD004377</t>
  </si>
  <si>
    <t>ORD009290</t>
  </si>
  <si>
    <t>ORD007701</t>
  </si>
  <si>
    <t>ORD011315</t>
  </si>
  <si>
    <t>ORD004281</t>
  </si>
  <si>
    <t>ORD005541</t>
  </si>
  <si>
    <t>ORD011311</t>
  </si>
  <si>
    <t>ORD000274</t>
  </si>
  <si>
    <t>ORD006527</t>
  </si>
  <si>
    <t>ORD009881</t>
  </si>
  <si>
    <t>ORD001921</t>
  </si>
  <si>
    <t>ORD009476</t>
  </si>
  <si>
    <t>ORD009962</t>
  </si>
  <si>
    <t>ORD009960</t>
  </si>
  <si>
    <t>ORD006405</t>
  </si>
  <si>
    <t>ORD005152</t>
  </si>
  <si>
    <t>ORD002724</t>
  </si>
  <si>
    <t>ORD007440</t>
  </si>
  <si>
    <t>ORD005077</t>
  </si>
  <si>
    <t>ORD000241</t>
  </si>
  <si>
    <t>ORD007528</t>
  </si>
  <si>
    <t>ORD006369</t>
  </si>
  <si>
    <t>ORD003679</t>
  </si>
  <si>
    <t>ORD008661</t>
  </si>
  <si>
    <t>ORD005955</t>
  </si>
  <si>
    <t>ORD006189</t>
  </si>
  <si>
    <t>ORD001778</t>
  </si>
  <si>
    <t>ORD011030</t>
  </si>
  <si>
    <t>ORD004842</t>
  </si>
  <si>
    <t>ORD010179</t>
  </si>
  <si>
    <t>ORD004021</t>
  </si>
  <si>
    <t>ORD007521</t>
  </si>
  <si>
    <t>ORD004331</t>
  </si>
  <si>
    <t>ORD001405</t>
  </si>
  <si>
    <t>ORD004385</t>
  </si>
  <si>
    <t>ORD006605</t>
  </si>
  <si>
    <t>ORD004549</t>
  </si>
  <si>
    <t>ORD008391</t>
  </si>
  <si>
    <t>ORD007337</t>
  </si>
  <si>
    <t>ORD001813</t>
  </si>
  <si>
    <t>ORD006859</t>
  </si>
  <si>
    <t>ORD010287</t>
  </si>
  <si>
    <t>ORD009835</t>
  </si>
  <si>
    <t>ORD001445</t>
  </si>
  <si>
    <t>ORD000775</t>
  </si>
  <si>
    <t>ORD001098</t>
  </si>
  <si>
    <t>ORD002129</t>
  </si>
  <si>
    <t>ORD008508</t>
  </si>
  <si>
    <t>ORD006499</t>
  </si>
  <si>
    <t>ORD001628</t>
  </si>
  <si>
    <t>ORD009287</t>
  </si>
  <si>
    <t>ORD006904</t>
  </si>
  <si>
    <t>ORD007544</t>
  </si>
  <si>
    <t>ORD010348</t>
  </si>
  <si>
    <t>ORD008441</t>
  </si>
  <si>
    <t>ORD003180</t>
  </si>
  <si>
    <t>ORD006564</t>
  </si>
  <si>
    <t>ORD009372</t>
  </si>
  <si>
    <t>ORD011360</t>
  </si>
  <si>
    <t>ORD006223</t>
  </si>
  <si>
    <t>ORD007103</t>
  </si>
  <si>
    <t>ORD005546</t>
  </si>
  <si>
    <t>ORD001944</t>
  </si>
  <si>
    <t>ORD001434</t>
  </si>
  <si>
    <t>ORD000224</t>
  </si>
  <si>
    <t>ORD011158</t>
  </si>
  <si>
    <t>ORD008882</t>
  </si>
  <si>
    <t>ORD000665</t>
  </si>
  <si>
    <t>ORD005222</t>
  </si>
  <si>
    <t>ORD011760</t>
  </si>
  <si>
    <t>ORD005973</t>
  </si>
  <si>
    <t>ORD003284</t>
  </si>
  <si>
    <t>ORD010928</t>
  </si>
  <si>
    <t>ORD011375</t>
  </si>
  <si>
    <t>ORD005836</t>
  </si>
  <si>
    <t>ORD001531</t>
  </si>
  <si>
    <t>ORD007155</t>
  </si>
  <si>
    <t>ORD008019</t>
  </si>
  <si>
    <t>ORD004525</t>
  </si>
  <si>
    <t>ORD006741</t>
  </si>
  <si>
    <t>ORD010266</t>
  </si>
  <si>
    <t>ORD010794</t>
  </si>
  <si>
    <t>ORD003423</t>
  </si>
  <si>
    <t>ORD010626</t>
  </si>
  <si>
    <t>ORD007234</t>
  </si>
  <si>
    <t>ORD001963</t>
  </si>
  <si>
    <t>ORD002140</t>
  </si>
  <si>
    <t>ORD005113</t>
  </si>
  <si>
    <t>ORD003391</t>
  </si>
  <si>
    <t>ORD000182</t>
  </si>
  <si>
    <t>ORD010682</t>
  </si>
  <si>
    <t>ORD001124</t>
  </si>
  <si>
    <t>ORD006935</t>
  </si>
  <si>
    <t>ORD003504</t>
  </si>
  <si>
    <t>ORD003715</t>
  </si>
  <si>
    <t>ORD010919</t>
  </si>
  <si>
    <t>ORD009670</t>
  </si>
  <si>
    <t>ORD003247</t>
  </si>
  <si>
    <t>ORD011435</t>
  </si>
  <si>
    <t>ORD003788</t>
  </si>
  <si>
    <t>ORD006595</t>
  </si>
  <si>
    <t>ORD006800</t>
  </si>
  <si>
    <t>ORD008780</t>
  </si>
  <si>
    <t>ORD004763</t>
  </si>
  <si>
    <t>ORD008210</t>
  </si>
  <si>
    <t>ORD007382</t>
  </si>
  <si>
    <t>ORD007244</t>
  </si>
  <si>
    <t>ORD007734</t>
  </si>
  <si>
    <t>ORD010148</t>
  </si>
  <si>
    <t>ORD002113</t>
  </si>
  <si>
    <t>ORD009447</t>
  </si>
  <si>
    <t>ORD007889</t>
  </si>
  <si>
    <t>ORD011032</t>
  </si>
  <si>
    <t>ORD002205</t>
  </si>
  <si>
    <t>ORD001498</t>
  </si>
  <si>
    <t>ORD006987</t>
  </si>
  <si>
    <t>ORD001770</t>
  </si>
  <si>
    <t>ORD006626</t>
  </si>
  <si>
    <t>ORD004742</t>
  </si>
  <si>
    <t>ORD004553</t>
  </si>
  <si>
    <t>ORD002034</t>
  </si>
  <si>
    <t>ORD005415</t>
  </si>
  <si>
    <t>ORD001334</t>
  </si>
  <si>
    <t>ORD008102</t>
  </si>
  <si>
    <t>ORD004909</t>
  </si>
  <si>
    <t>ORD004405</t>
  </si>
  <si>
    <t>ORD005103</t>
  </si>
  <si>
    <t>ORD009094</t>
  </si>
  <si>
    <t>ORD008453</t>
  </si>
  <si>
    <t>ORD001218</t>
  </si>
  <si>
    <t>ORD002492</t>
  </si>
  <si>
    <t>ORD000817</t>
  </si>
  <si>
    <t>ORD005674</t>
  </si>
  <si>
    <t>ORD003792</t>
  </si>
  <si>
    <t>ORD003977</t>
  </si>
  <si>
    <t>ORD002491</t>
  </si>
  <si>
    <t>ORD001886</t>
  </si>
  <si>
    <t>ORD011014</t>
  </si>
  <si>
    <t>ORD001226</t>
  </si>
  <si>
    <t>ORD007703</t>
  </si>
  <si>
    <t>ORD010362</t>
  </si>
  <si>
    <t>ORD000920</t>
  </si>
  <si>
    <t>ORD006025</t>
  </si>
  <si>
    <t>ORD005715</t>
  </si>
  <si>
    <t>ORD004181</t>
  </si>
  <si>
    <t>ORD007131</t>
  </si>
  <si>
    <t>ORD001703</t>
  </si>
  <si>
    <t>ORD003035</t>
  </si>
  <si>
    <t>ORD008866</t>
  </si>
  <si>
    <t>ORD008379</t>
  </si>
  <si>
    <t>ORD009626</t>
  </si>
  <si>
    <t>ORD007903</t>
  </si>
  <si>
    <t>ORD007347</t>
  </si>
  <si>
    <t>ORD010745</t>
  </si>
  <si>
    <t>ORD005998</t>
  </si>
  <si>
    <t>ORD009281</t>
  </si>
  <si>
    <t>ORD003148</t>
  </si>
  <si>
    <t>ORD008812</t>
  </si>
  <si>
    <t>ORD011108</t>
  </si>
  <si>
    <t>ORD009407</t>
  </si>
  <si>
    <t>ORD005799</t>
  </si>
  <si>
    <t>ORD007361</t>
  </si>
  <si>
    <t>ORD010258</t>
  </si>
  <si>
    <t>ORD008976</t>
  </si>
  <si>
    <t>ORD011227</t>
  </si>
  <si>
    <t>ORD005208</t>
  </si>
  <si>
    <t>ORD003849</t>
  </si>
  <si>
    <t>ORD005676</t>
  </si>
  <si>
    <t>ORD011529</t>
  </si>
  <si>
    <t>ORD011975</t>
  </si>
  <si>
    <t>ORD004908</t>
  </si>
  <si>
    <t>ORD011844</t>
  </si>
  <si>
    <t>ORD007500</t>
  </si>
  <si>
    <t>ORD005255</t>
  </si>
  <si>
    <t>ORD003270</t>
  </si>
  <si>
    <t>ORD004721</t>
  </si>
  <si>
    <t>ORD001366</t>
  </si>
  <si>
    <t>ORD007456</t>
  </si>
  <si>
    <t>ORD002221</t>
  </si>
  <si>
    <t>ORD002063</t>
  </si>
  <si>
    <t>ORD005097</t>
  </si>
  <si>
    <t>ORD004011</t>
  </si>
  <si>
    <t>ORD010411</t>
  </si>
  <si>
    <t>ORD008157</t>
  </si>
  <si>
    <t>ORD004451</t>
  </si>
  <si>
    <t>ORD008063</t>
  </si>
  <si>
    <t>ORD010640</t>
  </si>
  <si>
    <t>ORD002757</t>
  </si>
  <si>
    <t>ORD001122</t>
  </si>
  <si>
    <t>ORD008651</t>
  </si>
  <si>
    <t>ORD007312</t>
  </si>
  <si>
    <t>ORD000009</t>
  </si>
  <si>
    <t>ORD010359</t>
  </si>
  <si>
    <t>ORD007378</t>
  </si>
  <si>
    <t>ORD010749</t>
  </si>
  <si>
    <t>ORD001542</t>
  </si>
  <si>
    <t>ORD002431</t>
  </si>
  <si>
    <t>ORD011358</t>
  </si>
  <si>
    <t>ORD000444</t>
  </si>
  <si>
    <t>ORD002939</t>
  </si>
  <si>
    <t>ORD005158</t>
  </si>
  <si>
    <t>ORD010255</t>
  </si>
  <si>
    <t>ORD004288</t>
  </si>
  <si>
    <t>ORD010289</t>
  </si>
  <si>
    <t>ORD001073</t>
  </si>
  <si>
    <t>ORD001644</t>
  </si>
  <si>
    <t>ORD011353</t>
  </si>
  <si>
    <t>ORD008374</t>
  </si>
  <si>
    <t>ORD005915</t>
  </si>
  <si>
    <t>ORD006524</t>
  </si>
  <si>
    <t>ORD008980</t>
  </si>
  <si>
    <t>ORD009543</t>
  </si>
  <si>
    <t>ORD011843</t>
  </si>
  <si>
    <t>ORD003554</t>
  </si>
  <si>
    <t>ORD009793</t>
  </si>
  <si>
    <t>ORD002144</t>
  </si>
  <si>
    <t>ORD008559</t>
  </si>
  <si>
    <t>ORD010280</t>
  </si>
  <si>
    <t>ORD007677</t>
  </si>
  <si>
    <t>ORD010993</t>
  </si>
  <si>
    <t>ORD006528</t>
  </si>
  <si>
    <t>ORD004155</t>
  </si>
  <si>
    <t>ORD008715</t>
  </si>
  <si>
    <t>ORD010093</t>
  </si>
  <si>
    <t>ORD007082</t>
  </si>
  <si>
    <t>ORD002275</t>
  </si>
  <si>
    <t>ORD009194</t>
  </si>
  <si>
    <t>ORD001374</t>
  </si>
  <si>
    <t>ORD005013</t>
  </si>
  <si>
    <t>ORD009019</t>
  </si>
  <si>
    <t>ORD004623</t>
  </si>
  <si>
    <t>ORD006519</t>
  </si>
  <si>
    <t>ORD002002</t>
  </si>
  <si>
    <t>ORD001547</t>
  </si>
  <si>
    <t>ORD003565</t>
  </si>
  <si>
    <t>ORD009329</t>
  </si>
  <si>
    <t>ORD003920</t>
  </si>
  <si>
    <t>ORD000124</t>
  </si>
  <si>
    <t>ORD007922</t>
  </si>
  <si>
    <t>ORD008471</t>
  </si>
  <si>
    <t>ORD009075</t>
  </si>
  <si>
    <t>ORD000738</t>
  </si>
  <si>
    <t>ORD008803</t>
  </si>
  <si>
    <t>ORD000367</t>
  </si>
  <si>
    <t>ORD001660</t>
  </si>
  <si>
    <t>ORD006216</t>
  </si>
  <si>
    <t>ORD008413</t>
  </si>
  <si>
    <t>ORD004644</t>
  </si>
  <si>
    <t>ORD004100</t>
  </si>
  <si>
    <t>ORD000979</t>
  </si>
  <si>
    <t>ORD011886</t>
  </si>
  <si>
    <t>ORD001878</t>
  </si>
  <si>
    <t>ORD005670</t>
  </si>
  <si>
    <t>ORD007749</t>
  </si>
  <si>
    <t>ORD003019</t>
  </si>
  <si>
    <t>ORD008390</t>
  </si>
  <si>
    <t>ORD004708</t>
  </si>
  <si>
    <t>ORD007316</t>
  </si>
  <si>
    <t>ORD010913</t>
  </si>
  <si>
    <t>ORD005899</t>
  </si>
  <si>
    <t>ORD001022</t>
  </si>
  <si>
    <t>ORD002476</t>
  </si>
  <si>
    <t>ORD008058</t>
  </si>
  <si>
    <t>ORD000470</t>
  </si>
  <si>
    <t>ORD006536</t>
  </si>
  <si>
    <t>ORD010011</t>
  </si>
  <si>
    <t>ORD011401</t>
  </si>
  <si>
    <t>ORD011637</t>
  </si>
  <si>
    <t>ORD002944</t>
  </si>
  <si>
    <t>ORD006924</t>
  </si>
  <si>
    <t>ORD006374</t>
  </si>
  <si>
    <t>ORD010057</t>
  </si>
  <si>
    <t>ORD004452</t>
  </si>
  <si>
    <t>ORD004159</t>
  </si>
  <si>
    <t>ORD008123</t>
  </si>
  <si>
    <t>ORD001698</t>
  </si>
  <si>
    <t>ORD000714</t>
  </si>
  <si>
    <t>ORD004849</t>
  </si>
  <si>
    <t>ORD005319</t>
  </si>
  <si>
    <t>ORD000971</t>
  </si>
  <si>
    <t>ORD002106</t>
  </si>
  <si>
    <t>ORD007552</t>
  </si>
  <si>
    <t>ORD003933</t>
  </si>
  <si>
    <t>ORD009381</t>
  </si>
  <si>
    <t>ORD006067</t>
  </si>
  <si>
    <t>ORD011557</t>
  </si>
  <si>
    <t>ORD001447</t>
  </si>
  <si>
    <t>ORD011769</t>
  </si>
  <si>
    <t>ORD000717</t>
  </si>
  <si>
    <t>ORD005979</t>
  </si>
  <si>
    <t>ORD009868</t>
  </si>
  <si>
    <t>ORD000987</t>
  </si>
  <si>
    <t>ORD006773</t>
  </si>
  <si>
    <t>ORD003353</t>
  </si>
  <si>
    <t>ORD001924</t>
  </si>
  <si>
    <t>ORD007956</t>
  </si>
  <si>
    <t>ORD011290</t>
  </si>
  <si>
    <t>ORD008141</t>
  </si>
  <si>
    <t>ORD001112</t>
  </si>
  <si>
    <t>ORD000378</t>
  </si>
  <si>
    <t>ORD005733</t>
  </si>
  <si>
    <t>ORD003789</t>
  </si>
  <si>
    <t>ORD007391</t>
  </si>
  <si>
    <t>ORD008692</t>
  </si>
  <si>
    <t>ORD006163</t>
  </si>
  <si>
    <t>ORD003815</t>
  </si>
  <si>
    <t>ORD011387</t>
  </si>
  <si>
    <t>ORD009472</t>
  </si>
  <si>
    <t>ORD008337</t>
  </si>
  <si>
    <t>ORD003083</t>
  </si>
  <si>
    <t>ORD004463</t>
  </si>
  <si>
    <t>ORD001554</t>
  </si>
  <si>
    <t>ORD005771</t>
  </si>
  <si>
    <t>ORD008430</t>
  </si>
  <si>
    <t>ORD006322</t>
  </si>
  <si>
    <t>ORD003272</t>
  </si>
  <si>
    <t>ORD002599</t>
  </si>
  <si>
    <t>ORD008685</t>
  </si>
  <si>
    <t>ORD004334</t>
  </si>
  <si>
    <t>ORD006830</t>
  </si>
  <si>
    <t>ORD010738</t>
  </si>
  <si>
    <t>ORD010526</t>
  </si>
  <si>
    <t>ORD006442</t>
  </si>
  <si>
    <t>ORD004637</t>
  </si>
  <si>
    <t>ORD000307</t>
  </si>
  <si>
    <t>ORD009338</t>
  </si>
  <si>
    <t>ORD000640</t>
  </si>
  <si>
    <t>ORD004402</t>
  </si>
  <si>
    <t>ORD003645</t>
  </si>
  <si>
    <t>ORD011793</t>
  </si>
  <si>
    <t>ORD003580</t>
  </si>
  <si>
    <t>ORD005453</t>
  </si>
  <si>
    <t>ORD002954</t>
  </si>
  <si>
    <t>ORD003050</t>
  </si>
  <si>
    <t>ORD009646</t>
  </si>
  <si>
    <t>ORD008782</t>
  </si>
  <si>
    <t>ORD004001</t>
  </si>
  <si>
    <t>ORD009082</t>
  </si>
  <si>
    <t>ORD004091</t>
  </si>
  <si>
    <t>ORD004753</t>
  </si>
  <si>
    <t>ORD009673</t>
  </si>
  <si>
    <t>ORD003922</t>
  </si>
  <si>
    <t>ORD009706</t>
  </si>
  <si>
    <t>ORD008846</t>
  </si>
  <si>
    <t>ORD005597</t>
  </si>
  <si>
    <t>ORD003373</t>
  </si>
  <si>
    <t>ORD000631</t>
  </si>
  <si>
    <t>ORD005331</t>
  </si>
  <si>
    <t>ORD007868</t>
  </si>
  <si>
    <t>ORD002923</t>
  </si>
  <si>
    <t>ORD004556</t>
  </si>
  <si>
    <t>ORD005675</t>
  </si>
  <si>
    <t>ORD002883</t>
  </si>
  <si>
    <t>ORD009996</t>
  </si>
  <si>
    <t>ORD010915</t>
  </si>
  <si>
    <t>ORD000786</t>
  </si>
  <si>
    <t>ORD004610</t>
  </si>
  <si>
    <t>ORD007656</t>
  </si>
  <si>
    <t>ORD009296</t>
  </si>
  <si>
    <t>ORD004663</t>
  </si>
  <si>
    <t>ORD001165</t>
  </si>
  <si>
    <t>ORD007938</t>
  </si>
  <si>
    <t>ORD001612</t>
  </si>
  <si>
    <t>ORD011614</t>
  </si>
  <si>
    <t>ORD004665</t>
  </si>
  <si>
    <t>ORD002038</t>
  </si>
  <si>
    <t>ORD005666</t>
  </si>
  <si>
    <t>ORD009018</t>
  </si>
  <si>
    <t>ORD008288</t>
  </si>
  <si>
    <t>ORD009544</t>
  </si>
  <si>
    <t>ORD004319</t>
  </si>
  <si>
    <t>ORD005893</t>
  </si>
  <si>
    <t>ORD006796</t>
  </si>
  <si>
    <t>ORD009335</t>
  </si>
  <si>
    <t>ORD006570</t>
  </si>
  <si>
    <t>ORD010282</t>
  </si>
  <si>
    <t>ORD005446</t>
  </si>
  <si>
    <t>ORD000900</t>
  </si>
  <si>
    <t>ORD008442</t>
  </si>
  <si>
    <t>ORD005901</t>
  </si>
  <si>
    <t>ORD007009</t>
  </si>
  <si>
    <t>ORD007037</t>
  </si>
  <si>
    <t>ORD004558</t>
  </si>
  <si>
    <t>ORD011484</t>
  </si>
  <si>
    <t>ORD006217</t>
  </si>
  <si>
    <t>ORD010424</t>
  </si>
  <si>
    <t>ORD011010</t>
  </si>
  <si>
    <t>ORD004985</t>
  </si>
  <si>
    <t>ORD004808</t>
  </si>
  <si>
    <t>ORD011424</t>
  </si>
  <si>
    <t>ORD006446</t>
  </si>
  <si>
    <t>ORD002342</t>
  </si>
  <si>
    <t>ORD000492</t>
  </si>
  <si>
    <t>ORD002776</t>
  </si>
  <si>
    <t>ORD002973</t>
  </si>
  <si>
    <t>ORD010525</t>
  </si>
  <si>
    <t>ORD007817</t>
  </si>
  <si>
    <t>ORD009754</t>
  </si>
  <si>
    <t>ORD005370</t>
  </si>
  <si>
    <t>ORD007613</t>
  </si>
  <si>
    <t>ORD001150</t>
  </si>
  <si>
    <t>ORD008036</t>
  </si>
  <si>
    <t>ORD006073</t>
  </si>
  <si>
    <t>ORD008086</t>
  </si>
  <si>
    <t>ORD004658</t>
  </si>
  <si>
    <t>ORD007515</t>
  </si>
  <si>
    <t>ORD009890</t>
  </si>
  <si>
    <t>ORD002155</t>
  </si>
  <si>
    <t>ORD000696</t>
  </si>
  <si>
    <t>ORD001951</t>
  </si>
  <si>
    <t>ORD011953</t>
  </si>
  <si>
    <t>ORD011799</t>
  </si>
  <si>
    <t>ORD008004</t>
  </si>
  <si>
    <t>ORD002109</t>
  </si>
  <si>
    <t>ORD002299</t>
  </si>
  <si>
    <t>ORD002203</t>
  </si>
  <si>
    <t>ORD002020</t>
  </si>
  <si>
    <t>ORD011115</t>
  </si>
  <si>
    <t>ORD006601</t>
  </si>
  <si>
    <t>ORD008550</t>
  </si>
  <si>
    <t>ORD010944</t>
  </si>
  <si>
    <t>ORD010861</t>
  </si>
  <si>
    <t>ORD007612</t>
  </si>
  <si>
    <t>ORD009751</t>
  </si>
  <si>
    <t>ORD000311</t>
  </si>
  <si>
    <t>ORD011468</t>
  </si>
  <si>
    <t>ORD007320</t>
  </si>
  <si>
    <t>ORD009500</t>
  </si>
  <si>
    <t>ORD008320</t>
  </si>
  <si>
    <t>ORD011378</t>
  </si>
  <si>
    <t>ORD000104</t>
  </si>
  <si>
    <t>ORD000660</t>
  </si>
  <si>
    <t>ORD005427</t>
  </si>
  <si>
    <t>ORD003566</t>
  </si>
  <si>
    <t>ORD011282</t>
  </si>
  <si>
    <t>ORD010772</t>
  </si>
  <si>
    <t>ORD009723</t>
  </si>
  <si>
    <t>ORD004140</t>
  </si>
  <si>
    <t>ORD003980</t>
  </si>
  <si>
    <t>ORD004010</t>
  </si>
  <si>
    <t>ORD002262</t>
  </si>
  <si>
    <t>ORD005889</t>
  </si>
  <si>
    <t>ORD009933</t>
  </si>
  <si>
    <t>ORD005359</t>
  </si>
  <si>
    <t>ORD003421</t>
  </si>
  <si>
    <t>ORD006635</t>
  </si>
  <si>
    <t>ORD011228</t>
  </si>
  <si>
    <t>ORD009196</t>
  </si>
  <si>
    <t>ORD009581</t>
  </si>
  <si>
    <t>ORD002496</t>
  </si>
  <si>
    <t>ORD005939</t>
  </si>
  <si>
    <t>ORD011693</t>
  </si>
  <si>
    <t>ORD002042</t>
  </si>
  <si>
    <t>ORD001184</t>
  </si>
  <si>
    <t>ORD008005</t>
  </si>
  <si>
    <t>ORD006017</t>
  </si>
  <si>
    <t>ORD011876</t>
  </si>
  <si>
    <t>ORD004931</t>
  </si>
  <si>
    <t>ORD007465</t>
  </si>
  <si>
    <t>ORD006788</t>
  </si>
  <si>
    <t>ORD006833</t>
  </si>
  <si>
    <t>ORD010031</t>
  </si>
  <si>
    <t>ORD001917</t>
  </si>
  <si>
    <t>ORD009687</t>
  </si>
  <si>
    <t>ORD001151</t>
  </si>
  <si>
    <t>ORD006891</t>
  </si>
  <si>
    <t>ORD009477</t>
  </si>
  <si>
    <t>ORD006650</t>
  </si>
  <si>
    <t>ORD009791</t>
  </si>
  <si>
    <t>ORD011431</t>
  </si>
  <si>
    <t>ORD001314</t>
  </si>
  <si>
    <t>ORD002740</t>
  </si>
  <si>
    <t>ORD001959</t>
  </si>
  <si>
    <t>ORD003171</t>
  </si>
  <si>
    <t>ORD004579</t>
  </si>
  <si>
    <t>ORD002595</t>
  </si>
  <si>
    <t>ORD010320</t>
  </si>
  <si>
    <t>ORD011924</t>
  </si>
  <si>
    <t>ORD006379</t>
  </si>
  <si>
    <t>ORD002964</t>
  </si>
  <si>
    <t>ORD007072</t>
  </si>
  <si>
    <t>ORD009095</t>
  </si>
  <si>
    <t>ORD008953</t>
  </si>
  <si>
    <t>ORD005983</t>
  </si>
  <si>
    <t>ORD009971</t>
  </si>
  <si>
    <t>ORD004928</t>
  </si>
  <si>
    <t>ORD009556</t>
  </si>
  <si>
    <t>ORD002180</t>
  </si>
  <si>
    <t>ORD011706</t>
  </si>
  <si>
    <t>ORD000650</t>
  </si>
  <si>
    <t>ORD010465</t>
  </si>
  <si>
    <t>ORD005961</t>
  </si>
  <si>
    <t>ORD011356</t>
  </si>
  <si>
    <t>ORD007865</t>
  </si>
  <si>
    <t>ORD009318</t>
  </si>
  <si>
    <t>ORD005605</t>
  </si>
  <si>
    <t>ORD003133</t>
  </si>
  <si>
    <t>ORD000301</t>
  </si>
  <si>
    <t>ORD005144</t>
  </si>
  <si>
    <t>ORD004357</t>
  </si>
  <si>
    <t>ORD010464</t>
  </si>
  <si>
    <t>ORD010497</t>
  </si>
  <si>
    <t>ORD006005</t>
  </si>
  <si>
    <t>ORD009272</t>
  </si>
  <si>
    <t>ORD011000</t>
  </si>
  <si>
    <t>ORD000480</t>
  </si>
  <si>
    <t>ORD000609</t>
  </si>
  <si>
    <t>ORD009532</t>
  </si>
  <si>
    <t>ORD003260</t>
  </si>
  <si>
    <t>ORD008705</t>
  </si>
  <si>
    <t>ORD002968</t>
  </si>
  <si>
    <t>ORD002460</t>
  </si>
  <si>
    <t>ORD001436</t>
  </si>
  <si>
    <t>ORD010092</t>
  </si>
  <si>
    <t>ORD009593</t>
  </si>
  <si>
    <t>ORD010503</t>
  </si>
  <si>
    <t>ORD003912</t>
  </si>
  <si>
    <t>ORD004261</t>
  </si>
  <si>
    <t>ORD002885</t>
  </si>
  <si>
    <t>ORD010967</t>
  </si>
  <si>
    <t>ORD006871</t>
  </si>
  <si>
    <t>ORD003053</t>
  </si>
  <si>
    <t>ORD004898</t>
  </si>
  <si>
    <t>ORD002178</t>
  </si>
  <si>
    <t>ORD010007</t>
  </si>
  <si>
    <t>ORD011730</t>
  </si>
  <si>
    <t>ORD003111</t>
  </si>
  <si>
    <t>ORD008702</t>
  </si>
  <si>
    <t>ORD011512</t>
  </si>
  <si>
    <t>ORD004821</t>
  </si>
  <si>
    <t>ORD010696</t>
  </si>
  <si>
    <t>ORD010048</t>
  </si>
  <si>
    <t>ORD005841</t>
  </si>
  <si>
    <t>ORD000067</t>
  </si>
  <si>
    <t>ORD000761</t>
  </si>
  <si>
    <t>ORD001397</t>
  </si>
  <si>
    <t>ORD009814</t>
  </si>
  <si>
    <t>ORD004707</t>
  </si>
  <si>
    <t>ORD008871</t>
  </si>
  <si>
    <t>ORD004469</t>
  </si>
  <si>
    <t>ORD007207</t>
  </si>
  <si>
    <t>ORD007825</t>
  </si>
  <si>
    <t>ORD010351</t>
  </si>
  <si>
    <t>ORD004285</t>
  </si>
  <si>
    <t>ORD002125</t>
  </si>
  <si>
    <t>ORD010311</t>
  </si>
  <si>
    <t>ORD009345</t>
  </si>
  <si>
    <t>ORD001716</t>
  </si>
  <si>
    <t>ORD008435</t>
  </si>
  <si>
    <t>ORD002600</t>
  </si>
  <si>
    <t>ORD000215</t>
  </si>
  <si>
    <t>ORD007507</t>
  </si>
  <si>
    <t>ORD006309</t>
  </si>
  <si>
    <t>ORD000453</t>
  </si>
  <si>
    <t>ORD003639</t>
  </si>
  <si>
    <t>ORD001380</t>
  </si>
  <si>
    <t>ORD008616</t>
  </si>
  <si>
    <t>ORD005891</t>
  </si>
  <si>
    <t>ORD002149</t>
  </si>
  <si>
    <t>ORD005429</t>
  </si>
  <si>
    <t>ORD004058</t>
  </si>
  <si>
    <t>ORD011784</t>
  </si>
  <si>
    <t>ORD002677</t>
  </si>
  <si>
    <t>ORD009912</t>
  </si>
  <si>
    <t>ORD006014</t>
  </si>
  <si>
    <t>ORD000684</t>
  </si>
  <si>
    <t>ORD010999</t>
  </si>
  <si>
    <t>ORD005031</t>
  </si>
  <si>
    <t>ORD001506</t>
  </si>
  <si>
    <t>ORD005929</t>
  </si>
  <si>
    <t>ORD002179</t>
  </si>
  <si>
    <t>ORD010186</t>
  </si>
  <si>
    <t>ORD006736</t>
  </si>
  <si>
    <t>ORD008858</t>
  </si>
  <si>
    <t>ORD011898</t>
  </si>
  <si>
    <t>ORD001446</t>
  </si>
  <si>
    <t>ORD006273</t>
  </si>
  <si>
    <t>ORD009919</t>
  </si>
  <si>
    <t>ORD001231</t>
  </si>
  <si>
    <t>ORD003673</t>
  </si>
  <si>
    <t>ORD002556</t>
  </si>
  <si>
    <t>ORD007826</t>
  </si>
  <si>
    <t>ORD008258</t>
  </si>
  <si>
    <t>ORD008089</t>
  </si>
  <si>
    <t>ORD002219</t>
  </si>
  <si>
    <t>ORD008548</t>
  </si>
  <si>
    <t>ORD001320</t>
  </si>
  <si>
    <t>ORD001980</t>
  </si>
  <si>
    <t>ORD006834</t>
  </si>
  <si>
    <t>ORD000448</t>
  </si>
  <si>
    <t>ORD010200</t>
  </si>
  <si>
    <t>ORD000815</t>
  </si>
  <si>
    <t>ORD002685</t>
  </si>
  <si>
    <t>ORD006500</t>
  </si>
  <si>
    <t>ORD004153</t>
  </si>
  <si>
    <t>ORD004952</t>
  </si>
  <si>
    <t>ORD000932</t>
  </si>
  <si>
    <t>ORD002370</t>
  </si>
  <si>
    <t>ORD011794</t>
  </si>
  <si>
    <t>ORD006112</t>
  </si>
  <si>
    <t>ORD005575</t>
  </si>
  <si>
    <t>ORD006674</t>
  </si>
  <si>
    <t>ORD010249</t>
  </si>
  <si>
    <t>ORD002080</t>
  </si>
  <si>
    <t>ORD001603</t>
  </si>
  <si>
    <t>ORD002170</t>
  </si>
  <si>
    <t>ORD008935</t>
  </si>
  <si>
    <t>ORD009002</t>
  </si>
  <si>
    <t>ORD008787</t>
  </si>
  <si>
    <t>ORD001510</t>
  </si>
  <si>
    <t>ORD004974</t>
  </si>
  <si>
    <t>ORD008573</t>
  </si>
  <si>
    <t>ORD007374</t>
  </si>
  <si>
    <t>ORD006843</t>
  </si>
  <si>
    <t>ORD001884</t>
  </si>
  <si>
    <t>ORD010726</t>
  </si>
  <si>
    <t>ORD010019</t>
  </si>
  <si>
    <t>ORD009412</t>
  </si>
  <si>
    <t>ORD011265</t>
  </si>
  <si>
    <t>ORD008499</t>
  </si>
  <si>
    <t>ORD011487</t>
  </si>
  <si>
    <t>ORD010296</t>
  </si>
  <si>
    <t>ORD004705</t>
  </si>
  <si>
    <t>ORD005507</t>
  </si>
  <si>
    <t>ORD001282</t>
  </si>
  <si>
    <t>ORD001240</t>
  </si>
  <si>
    <t>ORD011771</t>
  </si>
  <si>
    <t>ORD007068</t>
  </si>
  <si>
    <t>ORD004421</t>
  </si>
  <si>
    <t>ORD010544</t>
  </si>
  <si>
    <t>ORD004955</t>
  </si>
  <si>
    <t>ORD001796</t>
  </si>
  <si>
    <t>ORD009991</t>
  </si>
  <si>
    <t>ORD000454</t>
  </si>
  <si>
    <t>ORD009809</t>
  </si>
  <si>
    <t>ORD006673</t>
  </si>
  <si>
    <t>ORD006225</t>
  </si>
  <si>
    <t>ORD004682</t>
  </si>
  <si>
    <t>ORD006672</t>
  </si>
  <si>
    <t>ORD001707</t>
  </si>
  <si>
    <t>ORD004957</t>
  </si>
  <si>
    <t>ORD007778</t>
  </si>
  <si>
    <t>ORD006588</t>
  </si>
  <si>
    <t>ORD000066</t>
  </si>
  <si>
    <t>ORD002751</t>
  </si>
  <si>
    <t>ORD011016</t>
  </si>
  <si>
    <t>ORD003620</t>
  </si>
  <si>
    <t>ORD002990</t>
  </si>
  <si>
    <t>ORD002107</t>
  </si>
  <si>
    <t>ORD002043</t>
  </si>
  <si>
    <t>ORD002254</t>
  </si>
  <si>
    <t>ORD000451</t>
  </si>
  <si>
    <t>ORD007506</t>
  </si>
  <si>
    <t>ORD007257</t>
  </si>
  <si>
    <t>ORD010806</t>
  </si>
  <si>
    <t>ORD008730</t>
  </si>
  <si>
    <t>ORD009061</t>
  </si>
  <si>
    <t>ORD007619</t>
  </si>
  <si>
    <t>ORD008447</t>
  </si>
  <si>
    <t>ORD002276</t>
  </si>
  <si>
    <t>ORD005213</t>
  </si>
  <si>
    <t>ORD003090</t>
  </si>
  <si>
    <t>ORD003917</t>
  </si>
  <si>
    <t>ORD006109</t>
  </si>
  <si>
    <t>ORD007437</t>
  </si>
  <si>
    <t>ORD002498</t>
  </si>
  <si>
    <t>ORD006123</t>
  </si>
  <si>
    <t>ORD003203</t>
  </si>
  <si>
    <t>ORD008292</t>
  </si>
  <si>
    <t>ORD002054</t>
  </si>
  <si>
    <t>ORD004310</t>
  </si>
  <si>
    <t>ORD010277</t>
  </si>
  <si>
    <t>ORD006241</t>
  </si>
  <si>
    <t>ORD003167</t>
  </si>
  <si>
    <t>ORD002402</t>
  </si>
  <si>
    <t>ORD010790</t>
  </si>
  <si>
    <t>ORD001304</t>
  </si>
  <si>
    <t>ORD001932</t>
  </si>
  <si>
    <t>ORD007818</t>
  </si>
  <si>
    <t>ORD010115</t>
  </si>
  <si>
    <t>ORD002896</t>
  </si>
  <si>
    <t>ORD011498</t>
  </si>
  <si>
    <t>ORD011773</t>
  </si>
  <si>
    <t>ORD005004</t>
  </si>
  <si>
    <t>ORD006439</t>
  </si>
  <si>
    <t>ORD007130</t>
  </si>
  <si>
    <t>ORD005067</t>
  </si>
  <si>
    <t>ORD003357</t>
  </si>
  <si>
    <t>ORD003296</t>
  </si>
  <si>
    <t>ORD000394</t>
  </si>
  <si>
    <t>ORD000706</t>
  </si>
  <si>
    <t>ORD009784</t>
  </si>
  <si>
    <t>ORD003644</t>
  </si>
  <si>
    <t>ORD004696</t>
  </si>
  <si>
    <t>ORD001537</t>
  </si>
  <si>
    <t>ORD002665</t>
  </si>
  <si>
    <t>ORD008808</t>
  </si>
  <si>
    <t>ORD007854</t>
  </si>
  <si>
    <t>ORD004466</t>
  </si>
  <si>
    <t>ORD008872</t>
  </si>
  <si>
    <t>ORD000558</t>
  </si>
  <si>
    <t>ORD007416</t>
  </si>
  <si>
    <t>ORD003096</t>
  </si>
  <si>
    <t>ORD002248</t>
  </si>
  <si>
    <t>ORD005426</t>
  </si>
  <si>
    <t>ORD007414</t>
  </si>
  <si>
    <t>ORD010195</t>
  </si>
  <si>
    <t>ORD001402</t>
  </si>
  <si>
    <t>ORD008071</t>
  </si>
  <si>
    <t>ORD005978</t>
  </si>
  <si>
    <t>ORD004419</t>
  </si>
  <si>
    <t>ORD010644</t>
  </si>
  <si>
    <t>ORD008418</t>
  </si>
  <si>
    <t>ORD007813</t>
  </si>
  <si>
    <t>ORD000535</t>
  </si>
  <si>
    <t>ORD011024</t>
  </si>
  <si>
    <t>ORD009834</t>
  </si>
  <si>
    <t>ORD007987</t>
  </si>
  <si>
    <t>ORD010325</t>
  </si>
  <si>
    <t>ORD011001</t>
  </si>
  <si>
    <t>ORD001074</t>
  </si>
  <si>
    <t>ORD001413</t>
  </si>
  <si>
    <t>ORD009126</t>
  </si>
  <si>
    <t>ORD005074</t>
  </si>
  <si>
    <t>ORD001504</t>
  </si>
  <si>
    <t>ORD011464</t>
  </si>
  <si>
    <t>ORD006958</t>
  </si>
  <si>
    <t>ORD005400</t>
  </si>
  <si>
    <t>ORD000214</t>
  </si>
  <si>
    <t>ORD001032</t>
  </si>
  <si>
    <t>ORD003435</t>
  </si>
  <si>
    <t>ORD002146</t>
  </si>
  <si>
    <t>ORD009709</t>
  </si>
  <si>
    <t>ORD004656</t>
  </si>
  <si>
    <t>ORD009830</t>
  </si>
  <si>
    <t>ORD007118</t>
  </si>
  <si>
    <t>ORD011165</t>
  </si>
  <si>
    <t>ORD010237</t>
  </si>
  <si>
    <t>ORD005655</t>
  </si>
  <si>
    <t>ORD004793</t>
  </si>
  <si>
    <t>ORD010847</t>
  </si>
  <si>
    <t>ORD003495</t>
  </si>
  <si>
    <t>ORD010752</t>
  </si>
  <si>
    <t>ORD004333</t>
  </si>
  <si>
    <t>ORD009720</t>
  </si>
  <si>
    <t>ORD001715</t>
  </si>
  <si>
    <t>ORD011240</t>
  </si>
  <si>
    <t>ORD004362</t>
  </si>
  <si>
    <t>ORD009900</t>
  </si>
  <si>
    <t>ORD008599</t>
  </si>
  <si>
    <t>ORD002661</t>
  </si>
  <si>
    <t>ORD004276</t>
  </si>
  <si>
    <t>ORD007924</t>
  </si>
  <si>
    <t>ORD008771</t>
  </si>
  <si>
    <t>ORD011866</t>
  </si>
  <si>
    <t>ORD004158</t>
  </si>
  <si>
    <t>ORD000368</t>
  </si>
  <si>
    <t>ORD002993</t>
  </si>
  <si>
    <t>ORD007217</t>
  </si>
  <si>
    <t>ORD008729</t>
  </si>
  <si>
    <t>ORD000148</t>
  </si>
  <si>
    <t>ORD004743</t>
  </si>
  <si>
    <t>ORD006887</t>
  </si>
  <si>
    <t>ORD007455</t>
  </si>
  <si>
    <t>ORD002001</t>
  </si>
  <si>
    <t>ORD010619</t>
  </si>
  <si>
    <t>ORD000651</t>
  </si>
  <si>
    <t>ORD008386</t>
  </si>
  <si>
    <t>ORD010136</t>
  </si>
  <si>
    <t>ORD000939</t>
  </si>
  <si>
    <t>ORD008359</t>
  </si>
  <si>
    <t>ORD000543</t>
  </si>
  <si>
    <t>ORD000628</t>
  </si>
  <si>
    <t>ORD006063</t>
  </si>
  <si>
    <t>ORD002592</t>
  </si>
  <si>
    <t>ORD006062</t>
  </si>
  <si>
    <t>ORD001102</t>
  </si>
  <si>
    <t>ORD006476</t>
  </si>
  <si>
    <t>ORD004400</t>
  </si>
  <si>
    <t>ORD006774</t>
  </si>
  <si>
    <t>ORD008778</t>
  </si>
  <si>
    <t>ORD002766</t>
  </si>
  <si>
    <t>ORD005377</t>
  </si>
  <si>
    <t>ORD008564</t>
  </si>
  <si>
    <t>ORD005657</t>
  </si>
  <si>
    <t>ORD000594</t>
  </si>
  <si>
    <t>ORD009745</t>
  </si>
  <si>
    <t>ORD004811</t>
  </si>
  <si>
    <t>ORD009464</t>
  </si>
  <si>
    <t>ORD005261</t>
  </si>
  <si>
    <t>ORD011193</t>
  </si>
  <si>
    <t>ORD006610</t>
  </si>
  <si>
    <t>ORD000989</t>
  </si>
  <si>
    <t>ORD010853</t>
  </si>
  <si>
    <t>ORD002211</t>
  </si>
  <si>
    <t>ORD003186</t>
  </si>
  <si>
    <t>ORD007577</t>
  </si>
  <si>
    <t>ORD010960</t>
  </si>
  <si>
    <t>ORD009096</t>
  </si>
  <si>
    <t>ORD004422</t>
  </si>
  <si>
    <t>ORD006290</t>
  </si>
  <si>
    <t>ORD001635</t>
  </si>
  <si>
    <t>ORD000556</t>
  </si>
  <si>
    <t>ORD003603</t>
  </si>
  <si>
    <t>ORD011408</t>
  </si>
  <si>
    <t>ORD011867</t>
  </si>
  <si>
    <t>ORD006948</t>
  </si>
  <si>
    <t>ORD010671</t>
  </si>
  <si>
    <t>ORD009842</t>
  </si>
  <si>
    <t>ORD003416</t>
  </si>
  <si>
    <t>ORD008476</t>
  </si>
  <si>
    <t>ORD006470</t>
  </si>
  <si>
    <t>ORD009637</t>
  </si>
  <si>
    <t>ORD011871</t>
  </si>
  <si>
    <t>ORD002017</t>
  </si>
  <si>
    <t>ORD003403</t>
  </si>
  <si>
    <t>ORD008088</t>
  </si>
  <si>
    <t>ORD005490</t>
  </si>
  <si>
    <t>ORD000676</t>
  </si>
  <si>
    <t>ORD001990</t>
  </si>
  <si>
    <t>ORD006247</t>
  </si>
  <si>
    <t>ORD003348</t>
  </si>
  <si>
    <t>ORD011041</t>
  </si>
  <si>
    <t>ORD001378</t>
  </si>
  <si>
    <t>ORD006044</t>
  </si>
  <si>
    <t>ORD001350</t>
  </si>
  <si>
    <t>ORD009035</t>
  </si>
  <si>
    <t>ORD010161</t>
  </si>
  <si>
    <t>ORD000071</t>
  </si>
  <si>
    <t>ORD001664</t>
  </si>
  <si>
    <t>ORD000047</t>
  </si>
  <si>
    <t>ORD007596</t>
  </si>
  <si>
    <t>ORD009356</t>
  </si>
  <si>
    <t>ORD004494</t>
  </si>
  <si>
    <t>ORD002874</t>
  </si>
  <si>
    <t>ORD007460</t>
  </si>
  <si>
    <t>ORD002932</t>
  </si>
  <si>
    <t>ORD008977</t>
  </si>
  <si>
    <t>ORD005660</t>
  </si>
  <si>
    <t>ORD007173</t>
  </si>
  <si>
    <t>ORD004798</t>
  </si>
  <si>
    <t>ORD008615</t>
  </si>
  <si>
    <t>ORD000925</t>
  </si>
  <si>
    <t>ORD000926</t>
  </si>
  <si>
    <t>ORD009887</t>
  </si>
  <si>
    <t>ORD009009</t>
  </si>
  <si>
    <t>ORD000865</t>
  </si>
  <si>
    <t>ORD003605</t>
  </si>
  <si>
    <t>ORD006205</t>
  </si>
  <si>
    <t>ORD006310</t>
  </si>
  <si>
    <t>ORD011496</t>
  </si>
  <si>
    <t>ORD006839</t>
  </si>
  <si>
    <t>ORD002121</t>
  </si>
  <si>
    <t>ORD006619</t>
  </si>
  <si>
    <t>ORD010276</t>
  </si>
  <si>
    <t>ORD002407</t>
  </si>
  <si>
    <t>ORD001459</t>
  </si>
  <si>
    <t>ORD009909</t>
  </si>
  <si>
    <t>ORD003968</t>
  </si>
  <si>
    <t>ORD003928</t>
  </si>
  <si>
    <t>ORD009571</t>
  </si>
  <si>
    <t>ORD007659</t>
  </si>
  <si>
    <t>ORD011319</t>
  </si>
  <si>
    <t>ORD009181</t>
  </si>
  <si>
    <t>ORD002078</t>
  </si>
  <si>
    <t>ORD000269</t>
  </si>
  <si>
    <t>ORD005829</t>
  </si>
  <si>
    <t>ORD007412</t>
  </si>
  <si>
    <t>ORD007594</t>
  </si>
  <si>
    <t>ORD006616</t>
  </si>
  <si>
    <t>ORD001484</t>
  </si>
  <si>
    <t>ORD002584</t>
  </si>
  <si>
    <t>ORD000189</t>
  </si>
  <si>
    <t>ORD007415</t>
  </si>
  <si>
    <t>ORD006415</t>
  </si>
  <si>
    <t>ORD000285</t>
  </si>
  <si>
    <t>ORD011616</t>
  </si>
  <si>
    <t>ORD000760</t>
  </si>
  <si>
    <t>ORD010254</t>
  </si>
  <si>
    <t>ORD003949</t>
  </si>
  <si>
    <t>ORD010511</t>
  </si>
  <si>
    <t>ORD002158</t>
  </si>
  <si>
    <t>ORD005545</t>
  </si>
  <si>
    <t>ORD005193</t>
  </si>
  <si>
    <t>ORD000055</t>
  </si>
  <si>
    <t>ORD004534</t>
  </si>
  <si>
    <t>ORD000880</t>
  </si>
  <si>
    <t>ORD011890</t>
  </si>
  <si>
    <t>ORD006042</t>
  </si>
  <si>
    <t>ORD005148</t>
  </si>
  <si>
    <t>ORD002279</t>
  </si>
  <si>
    <t>ORD006751</t>
  </si>
  <si>
    <t>ORD002555</t>
  </si>
  <si>
    <t>ORD003125</t>
  </si>
  <si>
    <t>ORD011167</t>
  </si>
  <si>
    <t>ORD004978</t>
  </si>
  <si>
    <t>ORD009972</t>
  </si>
  <si>
    <t>ORD009803</t>
  </si>
  <si>
    <t>ORD010204</t>
  </si>
  <si>
    <t>ORD006945</t>
  </si>
  <si>
    <t>ORD000376</t>
  </si>
  <si>
    <t>ORD009775</t>
  </si>
  <si>
    <t>ORD002245</t>
  </si>
  <si>
    <t>ORD011538</t>
  </si>
  <si>
    <t>ORD005433</t>
  </si>
  <si>
    <t>ORD006128</t>
  </si>
  <si>
    <t>ORD009855</t>
  </si>
  <si>
    <t>ORD005190</t>
  </si>
  <si>
    <t>ORD003672</t>
  </si>
  <si>
    <t>ORD009040</t>
  </si>
  <si>
    <t>ORD000846</t>
  </si>
  <si>
    <t>ORD007933</t>
  </si>
  <si>
    <t>ORD007743</t>
  </si>
  <si>
    <t>ORD007387</t>
  </si>
  <si>
    <t>ORD006502</t>
  </si>
  <si>
    <t>ORD000484</t>
  </si>
  <si>
    <t>ORD007375</t>
  </si>
  <si>
    <t>ORD008428</t>
  </si>
  <si>
    <t>ORD003624</t>
  </si>
  <si>
    <t>ORD008158</t>
  </si>
  <si>
    <t>ORD003453</t>
  </si>
  <si>
    <t>ORD007864</t>
  </si>
  <si>
    <t>ORD006101</t>
  </si>
  <si>
    <t>ORD005868</t>
  </si>
  <si>
    <t>ORD006491</t>
  </si>
  <si>
    <t>ORD008854</t>
  </si>
  <si>
    <t>ORD010625</t>
  </si>
  <si>
    <t>ORD006848</t>
  </si>
  <si>
    <t>ORD001125</t>
  </si>
  <si>
    <t>ORD002639</t>
  </si>
  <si>
    <t>ORD001357</t>
  </si>
  <si>
    <t>ORD010416</t>
  </si>
  <si>
    <t>ORD011666</t>
  </si>
  <si>
    <t>ORD005561</t>
  </si>
  <si>
    <t>ORD002484</t>
  </si>
  <si>
    <t>ORD008122</t>
  </si>
  <si>
    <t>ORD009015</t>
  </si>
  <si>
    <t>ORD008138</t>
  </si>
  <si>
    <t>ORD008749</t>
  </si>
  <si>
    <t>ORD001283</t>
  </si>
  <si>
    <t>ORD003723</t>
  </si>
  <si>
    <t>ORD004471</t>
  </si>
  <si>
    <t>ORD000824</t>
  </si>
  <si>
    <t>ORD011923</t>
  </si>
  <si>
    <t>ORD011043</t>
  </si>
  <si>
    <t>ORD003262</t>
  </si>
  <si>
    <t>ORD006697</t>
  </si>
  <si>
    <t>ORD006950</t>
  </si>
  <si>
    <t>ORD007241</t>
  </si>
  <si>
    <t>ORD002844</t>
  </si>
  <si>
    <t>ORD010037</t>
  </si>
  <si>
    <t>ORD005492</t>
  </si>
  <si>
    <t>ORD009444</t>
  </si>
  <si>
    <t>ORD008403</t>
  </si>
  <si>
    <t>ORD001532</t>
  </si>
  <si>
    <t>ORD009808</t>
  </si>
  <si>
    <t>ORD000140</t>
  </si>
  <si>
    <t>ORD002417</t>
  </si>
  <si>
    <t>ORD010691</t>
  </si>
  <si>
    <t>ORD010518</t>
  </si>
  <si>
    <t>ORD003371</t>
  </si>
  <si>
    <t>ORD011688</t>
  </si>
  <si>
    <t>ORD001054</t>
  </si>
  <si>
    <t>ORD010812</t>
  </si>
  <si>
    <t>ORD006821</t>
  </si>
  <si>
    <t>ORD000121</t>
  </si>
  <si>
    <t>ORD004232</t>
  </si>
  <si>
    <t>ORD002015</t>
  </si>
  <si>
    <t>ORD005253</t>
  </si>
  <si>
    <t>ORD007260</t>
  </si>
  <si>
    <t>ORD006106</t>
  </si>
  <si>
    <t>ORD011855</t>
  </si>
  <si>
    <t>ORD008786</t>
  </si>
  <si>
    <t>ORD011075</t>
  </si>
  <si>
    <t>ORD007978</t>
  </si>
  <si>
    <t>ORD006573</t>
  </si>
  <si>
    <t>ORD009072</t>
  </si>
  <si>
    <t>ORD003636</t>
  </si>
  <si>
    <t>ORD001033</t>
  </si>
  <si>
    <t>ORD000345</t>
  </si>
  <si>
    <t>ORD000842</t>
  </si>
  <si>
    <t>ORD011443</t>
  </si>
  <si>
    <t>ORD007385</t>
  </si>
  <si>
    <t>ORD010666</t>
  </si>
  <si>
    <t>ORD005181</t>
  </si>
  <si>
    <t>ORD003253</t>
  </si>
  <si>
    <t>ORD010056</t>
  </si>
  <si>
    <t>ORD003394</t>
  </si>
  <si>
    <t>ORD005070</t>
  </si>
  <si>
    <t>ORD003720</t>
  </si>
  <si>
    <t>ORD010044</t>
  </si>
  <si>
    <t>ORD006968</t>
  </si>
  <si>
    <t>ORD003179</t>
  </si>
  <si>
    <t>ORD004615</t>
  </si>
  <si>
    <t>ORD011330</t>
  </si>
  <si>
    <t>ORD004976</t>
  </si>
  <si>
    <t>ORD006441</t>
  </si>
  <si>
    <t>ORD003448</t>
  </si>
  <si>
    <t>ORD005049</t>
  </si>
  <si>
    <t>ORD002023</t>
  </si>
  <si>
    <t>ORD003099</t>
  </si>
  <si>
    <t>ORD001810</t>
  </si>
  <si>
    <t>ORD002910</t>
  </si>
  <si>
    <t>ORD009382</t>
  </si>
  <si>
    <t>ORD010427</t>
  </si>
  <si>
    <t>ORD007857</t>
  </si>
  <si>
    <t>ORD005094</t>
  </si>
  <si>
    <t>ORD007919</t>
  </si>
  <si>
    <t>ORD009551</t>
  </si>
  <si>
    <t>ORD001490</t>
  </si>
  <si>
    <t>ORD001565</t>
  </si>
  <si>
    <t>ORD011618</t>
  </si>
  <si>
    <t>ORD010711</t>
  </si>
  <si>
    <t>ORD006124</t>
  </si>
  <si>
    <t>ORD008318</t>
  </si>
  <si>
    <t>ORD000365</t>
  </si>
  <si>
    <t>ORD008035</t>
  </si>
  <si>
    <t>ORD000118</t>
  </si>
  <si>
    <t>ORD003678</t>
  </si>
  <si>
    <t>ORD005199</t>
  </si>
  <si>
    <t>ORD000630</t>
  </si>
  <si>
    <t>ORD006443</t>
  </si>
  <si>
    <t>ORD008154</t>
  </si>
  <si>
    <t>ORD002576</t>
  </si>
  <si>
    <t>ORD011897</t>
  </si>
  <si>
    <t>ORD001686</t>
  </si>
  <si>
    <t>ORD010205</t>
  </si>
  <si>
    <t>ORD001989</t>
  </si>
  <si>
    <t>ORD005402</t>
  </si>
  <si>
    <t>ORD001519</t>
  </si>
  <si>
    <t>ORD006851</t>
  </si>
  <si>
    <t>ORD007624</t>
  </si>
  <si>
    <t>ORD011862</t>
  </si>
  <si>
    <t>ORD009705</t>
  </si>
  <si>
    <t>ORD006791</t>
  </si>
  <si>
    <t>ORD003178</t>
  </si>
  <si>
    <t>ORD007432</t>
  </si>
  <si>
    <t>ORD000976</t>
  </si>
  <si>
    <t>ORD011534</t>
  </si>
  <si>
    <t>ORD003750</t>
  </si>
  <si>
    <t>ORD004481</t>
  </si>
  <si>
    <t>ORD004258</t>
  </si>
  <si>
    <t>ORD011704</t>
  </si>
  <si>
    <t>ORD003059</t>
  </si>
  <si>
    <t>ORD009928</t>
  </si>
  <si>
    <t>ORD008670</t>
  </si>
  <si>
    <t>ORD001798</t>
  </si>
  <si>
    <t>ORD001006</t>
  </si>
  <si>
    <t>ORD005494</t>
  </si>
  <si>
    <t>ORD006586</t>
  </si>
  <si>
    <t>ORD000632</t>
  </si>
  <si>
    <t>ORD006122</t>
  </si>
  <si>
    <t>ORD010833</t>
  </si>
  <si>
    <t>ORD004736</t>
  </si>
  <si>
    <t>ORD001521</t>
  </si>
  <si>
    <t>ORD000868</t>
  </si>
  <si>
    <t>ORD001399</t>
  </si>
  <si>
    <t>ORD006559</t>
  </si>
  <si>
    <t>ORD004215</t>
  </si>
  <si>
    <t>ORD010521</t>
  </si>
  <si>
    <t>ORD008378</t>
  </si>
  <si>
    <t>ORD005187</t>
  </si>
  <si>
    <t>ORD002938</t>
  </si>
  <si>
    <t>ORD010655</t>
  </si>
  <si>
    <t>ORD006371</t>
  </si>
  <si>
    <t>ORD005572</t>
  </si>
  <si>
    <t>ORD004867</t>
  </si>
  <si>
    <t>ORD006949</t>
  </si>
  <si>
    <t>ORD003856</t>
  </si>
  <si>
    <t>ORD005248</t>
  </si>
  <si>
    <t>ORD011189</t>
  </si>
  <si>
    <t>ORD002918</t>
  </si>
  <si>
    <t>ORD002621</t>
  </si>
  <si>
    <t>ORD010190</t>
  </si>
  <si>
    <t>ORD004302</t>
  </si>
  <si>
    <t>ORD003118</t>
  </si>
  <si>
    <t>ORD007967</t>
  </si>
  <si>
    <t>ORD006817</t>
  </si>
  <si>
    <t>ORD001807</t>
  </si>
  <si>
    <t>ORD004496</t>
  </si>
  <si>
    <t>ORD010182</t>
  </si>
  <si>
    <t>ORD001576</t>
  </si>
  <si>
    <t>ORD010792</t>
  </si>
  <si>
    <t>ORD003951</t>
  </si>
  <si>
    <t>ORD001199</t>
  </si>
  <si>
    <t>ORD002369</t>
  </si>
  <si>
    <t>ORD003597</t>
  </si>
  <si>
    <t>ORD008662</t>
  </si>
  <si>
    <t>ORD011640</t>
  </si>
  <si>
    <t>ORD000867</t>
  </si>
  <si>
    <t>ORD000080</t>
  </si>
  <si>
    <t>ORD000534</t>
  </si>
  <si>
    <t>ORD009302</t>
  </si>
  <si>
    <t>ORD010531</t>
  </si>
  <si>
    <t>ORD004467</t>
  </si>
  <si>
    <t>ORD005598</t>
  </si>
  <si>
    <t>ORD011929</t>
  </si>
  <si>
    <t>ORD008357</t>
  </si>
  <si>
    <t>ORD004015</t>
  </si>
  <si>
    <t>ORD002976</t>
  </si>
  <si>
    <t>ORD007262</t>
  </si>
  <si>
    <t>ORD004570</t>
  </si>
  <si>
    <t>ORD000876</t>
  </si>
  <si>
    <t>ORD006342</t>
  </si>
  <si>
    <t>ORD000186</t>
  </si>
  <si>
    <t>ORD002166</t>
  </si>
  <si>
    <t>ORD002470</t>
  </si>
  <si>
    <t>ORD001476</t>
  </si>
  <si>
    <t>ORD006401</t>
  </si>
  <si>
    <t>ORD008328</t>
  </si>
  <si>
    <t>ORD010612</t>
  </si>
  <si>
    <t>ORD003937</t>
  </si>
  <si>
    <t>ORD001636</t>
  </si>
  <si>
    <t>ORD007022</t>
  </si>
  <si>
    <t>ORD007220</t>
  </si>
  <si>
    <t>ORD003656</t>
  </si>
  <si>
    <t>ORD007011</t>
  </si>
  <si>
    <t>ORD004415</t>
  </si>
  <si>
    <t>ORD002892</t>
  </si>
  <si>
    <t>ORD010290</t>
  </si>
  <si>
    <t>ORD003414</t>
  </si>
  <si>
    <t>ORD003870</t>
  </si>
  <si>
    <t>ORD002575</t>
  </si>
  <si>
    <t>ORD002501</t>
  </si>
  <si>
    <t>ORD010923</t>
  </si>
  <si>
    <t>ORD004559</t>
  </si>
  <si>
    <t>ORD009421</t>
  </si>
  <si>
    <t>ORD007080</t>
  </si>
  <si>
    <t>ORD004646</t>
  </si>
  <si>
    <t>ORD000648</t>
  </si>
  <si>
    <t>ORD011740</t>
  </si>
  <si>
    <t>ORD008109</t>
  </si>
  <si>
    <t>ORD011298</t>
  </si>
  <si>
    <t>ORD007585</t>
  </si>
  <si>
    <t>ORD002296</t>
  </si>
  <si>
    <t>ORD003039</t>
  </si>
  <si>
    <t>ORD008884</t>
  </si>
  <si>
    <t>ORD001464</t>
  </si>
  <si>
    <t>ORD010580</t>
  </si>
  <si>
    <t>ORD005678</t>
  </si>
  <si>
    <t>ORD010221</t>
  </si>
  <si>
    <t>ORD009469</t>
  </si>
  <si>
    <t>ORD008736</t>
  </si>
  <si>
    <t>ORD002759</t>
  </si>
  <si>
    <t>ORD008069</t>
  </si>
  <si>
    <t>ORD006142</t>
  </si>
  <si>
    <t>ORD007773</t>
  </si>
  <si>
    <t>ORD005585</t>
  </si>
  <si>
    <t>ORD007560</t>
  </si>
  <si>
    <t>ORD005779</t>
  </si>
  <si>
    <t>ORD004067</t>
  </si>
  <si>
    <t>ORD010679</t>
  </si>
  <si>
    <t>ORD011734</t>
  </si>
  <si>
    <t>ORD010178</t>
  </si>
  <si>
    <t>ORD002909</t>
  </si>
  <si>
    <t>ORD011191</t>
  </si>
  <si>
    <t>ORD010567</t>
  </si>
  <si>
    <t>ORD008419</t>
  </si>
  <si>
    <t>ORD007634</t>
  </si>
  <si>
    <t>ORD008746</t>
  </si>
  <si>
    <t>ORD002933</t>
  </si>
  <si>
    <t>ORD005539</t>
  </si>
  <si>
    <t>ORD001733</t>
  </si>
  <si>
    <t>ORD010252</t>
  </si>
  <si>
    <t>ORD004004</t>
  </si>
  <si>
    <t>ORD006300</t>
  </si>
  <si>
    <t>ORD003869</t>
  </si>
  <si>
    <t>ORD002658</t>
  </si>
  <si>
    <t>ORD001840</t>
  </si>
  <si>
    <t>ORD005086</t>
  </si>
  <si>
    <t>ORD011347</t>
  </si>
  <si>
    <t>ORD002108</t>
  </si>
  <si>
    <t>ORD000662</t>
  </si>
  <si>
    <t>ORD009828</t>
  </si>
  <si>
    <t>ORD008187</t>
  </si>
  <si>
    <t>ORD000349</t>
  </si>
  <si>
    <t>ORD008490</t>
  </si>
  <si>
    <t>ORD010776</t>
  </si>
  <si>
    <t>ORD003619</t>
  </si>
  <si>
    <t>ORD004301</t>
  </si>
  <si>
    <t>ORD007714</t>
  </si>
  <si>
    <t>ORD005003</t>
  </si>
  <si>
    <t>ORD010595</t>
  </si>
  <si>
    <t>ORD006922</t>
  </si>
  <si>
    <t>ORD006744</t>
  </si>
  <si>
    <t>ORD001034</t>
  </si>
  <si>
    <t>ORD004688</t>
  </si>
  <si>
    <t>ORD005401</t>
  </si>
  <si>
    <t>ORD003703</t>
  </si>
  <si>
    <t>ORD003818</t>
  </si>
  <si>
    <t>ORD009426</t>
  </si>
  <si>
    <t>ORD010189</t>
  </si>
  <si>
    <t>ORD006434</t>
  </si>
  <si>
    <t>ORD003801</t>
  </si>
  <si>
    <t>ORD009778</t>
  </si>
  <si>
    <t>ORD001947</t>
  </si>
  <si>
    <t>ORD006234</t>
  </si>
  <si>
    <t>ORD001592</t>
  </si>
  <si>
    <t>ORD008849</t>
  </si>
  <si>
    <t>ORD005888</t>
  </si>
  <si>
    <t>ORD002200</t>
  </si>
  <si>
    <t>ORD002894</t>
  </si>
  <si>
    <t>ORD003185</t>
  </si>
  <si>
    <t>ORD008002</t>
  </si>
  <si>
    <t>ORD006204</t>
  </si>
  <si>
    <t>ORD007592</t>
  </si>
  <si>
    <t>ORD001897</t>
  </si>
  <si>
    <t>ORD006035</t>
  </si>
  <si>
    <t>ORD004227</t>
  </si>
  <si>
    <t>ORD001723</t>
  </si>
  <si>
    <t>ORD006995</t>
  </si>
  <si>
    <t>ORD008326</t>
  </si>
  <si>
    <t>ORD004097</t>
  </si>
  <si>
    <t>ORD004348</t>
  </si>
  <si>
    <t>ORD010080</t>
  </si>
  <si>
    <t>ORD004796</t>
  </si>
  <si>
    <t>ORD003238</t>
  </si>
  <si>
    <t>ORD003144</t>
  </si>
  <si>
    <t>ORD008431</t>
  </si>
  <si>
    <t>ORD002371</t>
  </si>
  <si>
    <t>ORD006146</t>
  </si>
  <si>
    <t>ORD003184</t>
  </si>
  <si>
    <t>ORD000957</t>
  </si>
  <si>
    <t>ORD005159</t>
  </si>
  <si>
    <t>ORD006328</t>
  </si>
  <si>
    <t>ORD001954</t>
  </si>
  <si>
    <t>ORD006000</t>
  </si>
  <si>
    <t>ORD011482</t>
  </si>
  <si>
    <t>ORD007591</t>
  </si>
  <si>
    <t>ORD001879</t>
  </si>
  <si>
    <t>ORD008922</t>
  </si>
  <si>
    <t>ORD003950</t>
  </si>
  <si>
    <t>ORD009202</t>
  </si>
  <si>
    <t>ORD000550</t>
  </si>
  <si>
    <t>ORD005434</t>
  </si>
  <si>
    <t>ORD005066</t>
  </si>
  <si>
    <t>ORD009552</t>
  </si>
  <si>
    <t>ORD005821</t>
  </si>
  <si>
    <t>ORD011301</t>
  </si>
  <si>
    <t>ORD004207</t>
  </si>
  <si>
    <t>ORD008352</t>
  </si>
  <si>
    <t>ORD002937</t>
  </si>
  <si>
    <t>ORD008802</t>
  </si>
  <si>
    <t>ORD000292</t>
  </si>
  <si>
    <t>ORD002975</t>
  </si>
  <si>
    <t>ORD008938</t>
  </si>
  <si>
    <t>ORD005735</t>
  </si>
  <si>
    <t>ORD000776</t>
  </si>
  <si>
    <t>ORD002747</t>
  </si>
  <si>
    <t>ORD004674</t>
  </si>
  <si>
    <t>ORD009650</t>
  </si>
  <si>
    <t>ORD003236</t>
  </si>
  <si>
    <t>ORD008456</t>
  </si>
  <si>
    <t>ORD009448</t>
  </si>
  <si>
    <t>ORD004399</t>
  </si>
  <si>
    <t>ORD001772</t>
  </si>
  <si>
    <t>ORD004085</t>
  </si>
  <si>
    <t>ORD011168</t>
  </si>
  <si>
    <t>ORD001200</t>
  </si>
  <si>
    <t>ORD011757</t>
  </si>
  <si>
    <t>ORD004246</t>
  </si>
  <si>
    <t>ORD008282</t>
  </si>
  <si>
    <t>ORD001512</t>
  </si>
  <si>
    <t>ORD010562</t>
  </si>
  <si>
    <t>ORD007119</t>
  </si>
  <si>
    <t>ORD001209</t>
  </si>
  <si>
    <t>ORD000460</t>
  </si>
  <si>
    <t>ORD010410</t>
  </si>
  <si>
    <t>ORD004325</t>
  </si>
  <si>
    <t>ORD010130</t>
  </si>
  <si>
    <t>ORD004841</t>
  </si>
  <si>
    <t>ORD006729</t>
  </si>
  <si>
    <t>ORD011220</t>
  </si>
  <si>
    <t>ORD004095</t>
  </si>
  <si>
    <t>ORD002319</t>
  </si>
  <si>
    <t>ORD011376</t>
  </si>
  <si>
    <t>ORD006740</t>
  </si>
  <si>
    <t>ORD004882</t>
  </si>
  <si>
    <t>ORD007395</t>
  </si>
  <si>
    <t>ORD008689</t>
  </si>
  <si>
    <t>ORD005619</t>
  </si>
  <si>
    <t>ORD008144</t>
  </si>
  <si>
    <t>ORD000221</t>
  </si>
  <si>
    <t>ORD004501</t>
  </si>
  <si>
    <t>ORD007364</t>
  </si>
  <si>
    <t>ORD005457</t>
  </si>
  <si>
    <t>ORD011118</t>
  </si>
  <si>
    <t>ORD009113</t>
  </si>
  <si>
    <t>ORD011750</t>
  </si>
  <si>
    <t>ORD009177</t>
  </si>
  <si>
    <t>ORD011768</t>
  </si>
  <si>
    <t>ORD005430</t>
  </si>
  <si>
    <t>ORD001916</t>
  </si>
  <si>
    <t>ORD000313</t>
  </si>
  <si>
    <t>ORD011406</t>
  </si>
  <si>
    <t>ORD002442</t>
  </si>
  <si>
    <t>ORD003455</t>
  </si>
  <si>
    <t>ORD006554</t>
  </si>
  <si>
    <t>ORD000678</t>
  </si>
  <si>
    <t>ORD007097</t>
  </si>
  <si>
    <t>ORD008358</t>
  </si>
  <si>
    <t>ORD010326</t>
  </si>
  <si>
    <t>ORD010324</t>
  </si>
  <si>
    <t>ORD010447</t>
  </si>
  <si>
    <t>ORD011459</t>
  </si>
  <si>
    <t>ORD000735</t>
  </si>
  <si>
    <t>ORD005301</t>
  </si>
  <si>
    <t>ORD008887</t>
  </si>
  <si>
    <t>ORD011430</t>
  </si>
  <si>
    <t>ORD004594</t>
  </si>
  <si>
    <t>ORD005437</t>
  </si>
  <si>
    <t>ORD005262</t>
  </si>
  <si>
    <t>ORD009541</t>
  </si>
  <si>
    <t>ORD006975</t>
  </si>
  <si>
    <t>ORD004443</t>
  </si>
  <si>
    <t>ORD004000</t>
  </si>
  <si>
    <t>ORD002259</t>
  </si>
  <si>
    <t>ORD002616</t>
  </si>
  <si>
    <t>ORD000515</t>
  </si>
  <si>
    <t>ORD007531</t>
  </si>
  <si>
    <t>ORD005125</t>
  </si>
  <si>
    <t>ORD004961</t>
  </si>
  <si>
    <t>ORD007036</t>
  </si>
  <si>
    <t>ORD011055</t>
  </si>
  <si>
    <t>ORD011623</t>
  </si>
  <si>
    <t>ORD008383</t>
  </si>
  <si>
    <t>ORD009204</t>
  </si>
  <si>
    <t>ORD000891</t>
  </si>
  <si>
    <t>ORD002792</t>
  </si>
  <si>
    <t>ORD005358</t>
  </si>
  <si>
    <t>ORD003461</t>
  </si>
  <si>
    <t>ORD004729</t>
  </si>
  <si>
    <t>ORD003966</t>
  </si>
  <si>
    <t>ORD008387</t>
  </si>
  <si>
    <t>ORD008706</t>
  </si>
  <si>
    <t>ORD009831</t>
  </si>
  <si>
    <t>ORD001456</t>
  </si>
  <si>
    <t>ORD007843</t>
  </si>
  <si>
    <t>ORD007679</t>
  </si>
  <si>
    <t>ORD004306</t>
  </si>
  <si>
    <t>ORD004045</t>
  </si>
  <si>
    <t>ORD008828</t>
  </si>
  <si>
    <t>ORD011765</t>
  </si>
  <si>
    <t>ORD005218</t>
  </si>
  <si>
    <t>ORD000088</t>
  </si>
  <si>
    <t>ORD009562</t>
  </si>
  <si>
    <t>ORD004567</t>
  </si>
  <si>
    <t>ORD006076</t>
  </si>
  <si>
    <t>ORD000191</t>
  </si>
  <si>
    <t>ORD000179</t>
  </si>
  <si>
    <t>ORD006701</t>
  </si>
  <si>
    <t>ORD010781</t>
  </si>
  <si>
    <t>ORD011657</t>
  </si>
  <si>
    <t>ORD006120</t>
  </si>
  <si>
    <t>ORD006200</t>
  </si>
  <si>
    <t>ORD001688</t>
  </si>
  <si>
    <t>ORD008072</t>
  </si>
  <si>
    <t>ORD006889</t>
  </si>
  <si>
    <t>ORD003322</t>
  </si>
  <si>
    <t>ORD009321</t>
  </si>
  <si>
    <t>ORD011260</t>
  </si>
  <si>
    <t>ORD003146</t>
  </si>
  <si>
    <t>ORD002560</t>
  </si>
  <si>
    <t>ORD007608</t>
  </si>
  <si>
    <t>ORD009216</t>
  </si>
  <si>
    <t>ORD004568</t>
  </si>
  <si>
    <t>ORD000399</t>
  </si>
  <si>
    <t>ORD007595</t>
  </si>
  <si>
    <t>ORD000036</t>
  </si>
  <si>
    <t>ORD010446</t>
  </si>
  <si>
    <t>ORD002657</t>
  </si>
  <si>
    <t>ORD000253</t>
  </si>
  <si>
    <t>ORD006752</t>
  </si>
  <si>
    <t>ORD005164</t>
  </si>
  <si>
    <t>ORD005382</t>
  </si>
  <si>
    <t>ORD006574</t>
  </si>
  <si>
    <t>ORD002941</t>
  </si>
  <si>
    <t>ORD001876</t>
  </si>
  <si>
    <t>ORD000229</t>
  </si>
  <si>
    <t>ORD011244</t>
  </si>
  <si>
    <t>ORD009941</t>
  </si>
  <si>
    <t>ORD007174</t>
  </si>
  <si>
    <t>ORD004870</t>
  </si>
  <si>
    <t>ORD001645</t>
  </si>
  <si>
    <t>ORD004156</t>
  </si>
  <si>
    <t>ORD005361</t>
  </si>
  <si>
    <t>ORD009802</t>
  </si>
  <si>
    <t>ORD010559</t>
  </si>
  <si>
    <t>ORD005022</t>
  </si>
  <si>
    <t>ORD007038</t>
  </si>
  <si>
    <t>ORD001020</t>
  </si>
  <si>
    <t>ORD008813</t>
  </si>
  <si>
    <t>ORD010275</t>
  </si>
  <si>
    <t>ORD007481</t>
  </si>
  <si>
    <t>ORD009979</t>
  </si>
  <si>
    <t>ORD002124</t>
  </si>
  <si>
    <t>ORD002222</t>
  </si>
  <si>
    <t>ORD009268</t>
  </si>
  <si>
    <t>ORD007720</t>
  </si>
  <si>
    <t>ORD002950</t>
  </si>
  <si>
    <t>ORD003861</t>
  </si>
  <si>
    <t>ORD002507</t>
  </si>
  <si>
    <t>ORD003904</t>
  </si>
  <si>
    <t>ORD001850</t>
  </si>
  <si>
    <t>ORD011684</t>
  </si>
  <si>
    <t>ORD010988</t>
  </si>
  <si>
    <t>ORD002971</t>
  </si>
  <si>
    <t>ORD004807</t>
  </si>
  <si>
    <t>ORD005241</t>
  </si>
  <si>
    <t>ORD000608</t>
  </si>
  <si>
    <t>ORD004484</t>
  </si>
  <si>
    <t>ORD009060</t>
  </si>
  <si>
    <t>ORD010992</t>
  </si>
  <si>
    <t>ORD004850</t>
  </si>
  <si>
    <t>ORD003555</t>
  </si>
  <si>
    <t>ORD001274</t>
  </si>
  <si>
    <t>ORD007811</t>
  </si>
  <si>
    <t>ORD009308</t>
  </si>
  <si>
    <t>ORD006877</t>
  </si>
  <si>
    <t>ORD008733</t>
  </si>
  <si>
    <t>ORD010932</t>
  </si>
  <si>
    <t>ORD009659</t>
  </si>
  <si>
    <t>ORD010850</t>
  </si>
  <si>
    <t>ORD005052</t>
  </si>
  <si>
    <t>ORD000281</t>
  </si>
  <si>
    <t>ORD002459</t>
  </si>
  <si>
    <t>ORD008703</t>
  </si>
  <si>
    <t>ORD010798</t>
  </si>
  <si>
    <t>ORD003767</t>
  </si>
  <si>
    <t>ORD009707</t>
  </si>
  <si>
    <t>ORD000688</t>
  </si>
  <si>
    <t>ORD000336</t>
  </si>
  <si>
    <t>ORD010555</t>
  </si>
  <si>
    <t>ORD002028</t>
  </si>
  <si>
    <t>ORD008975</t>
  </si>
  <si>
    <t>ORD011804</t>
  </si>
  <si>
    <t>ORD004157</t>
  </si>
  <si>
    <t>ORD003579</t>
  </si>
  <si>
    <t>ORD009350</t>
  </si>
  <si>
    <t>ORD009027</t>
  </si>
  <si>
    <t>ORD002044</t>
  </si>
  <si>
    <t>ORD005547</t>
  </si>
  <si>
    <t>ORD004942</t>
  </si>
  <si>
    <t>ORD010816</t>
  </si>
  <si>
    <t>ORD004033</t>
  </si>
  <si>
    <t>ORD010814</t>
  </si>
  <si>
    <t>ORD011543</t>
  </si>
  <si>
    <t>ORD010976</t>
  </si>
  <si>
    <t>ORD000950</t>
  </si>
  <si>
    <t>ORD001762</t>
  </si>
  <si>
    <t>ORD010520</t>
  </si>
  <si>
    <t>ORD000338</t>
  </si>
  <si>
    <t>ORD006372</t>
  </si>
  <si>
    <t>ORD002057</t>
  </si>
  <si>
    <t>ORD005206</t>
  </si>
  <si>
    <t>ORD004073</t>
  </si>
  <si>
    <t>ORD000294</t>
  </si>
  <si>
    <t>ORD002206</t>
  </si>
  <si>
    <t>ORD007265</t>
  </si>
  <si>
    <t>ORD011606</t>
  </si>
  <si>
    <t>ORD011386</t>
  </si>
  <si>
    <t>ORD002594</t>
  </si>
  <si>
    <t>ORD002073</t>
  </si>
  <si>
    <t>ORD006778</t>
  </si>
  <si>
    <t>ORD008663</t>
  </si>
  <si>
    <t>ORD008750</t>
  </si>
  <si>
    <t>ORD007892</t>
  </si>
  <si>
    <t>ORD006917</t>
  </si>
  <si>
    <t>ORD009455</t>
  </si>
  <si>
    <t>ORD003237</t>
  </si>
  <si>
    <t>ORD009215</t>
  </si>
  <si>
    <t>ORD008313</t>
  </si>
  <si>
    <t>ORD000906</t>
  </si>
  <si>
    <t>ORD003769</t>
  </si>
  <si>
    <t>ORD009499</t>
  </si>
  <si>
    <t>ORD005485</t>
  </si>
  <si>
    <t>ORD010751</t>
  </si>
  <si>
    <t>ORD006324</t>
  </si>
  <si>
    <t>ORD010128</t>
  </si>
  <si>
    <t>ORD003882</t>
  </si>
  <si>
    <t>ORD009286</t>
  </si>
  <si>
    <t>ORD007692</t>
  </si>
  <si>
    <t>ORD005656</t>
  </si>
  <si>
    <t>ORD007328</t>
  </si>
  <si>
    <t>ORD000816</t>
  </si>
  <si>
    <t>ORD004960</t>
  </si>
  <si>
    <t>ORD001083</t>
  </si>
  <si>
    <t>ORD009401</t>
  </si>
  <si>
    <t>ORD005484</t>
  </si>
  <si>
    <t>ORD007760</t>
  </si>
  <si>
    <t>ORD001290</t>
  </si>
  <si>
    <t>ORD005954</t>
  </si>
  <si>
    <t>ORD004192</t>
  </si>
  <si>
    <t>ORD007417</t>
  </si>
  <si>
    <t>ORD010621</t>
  </si>
  <si>
    <t>ORD000605</t>
  </si>
  <si>
    <t>ORD002115</t>
  </si>
  <si>
    <t>ORD008743</t>
  </si>
  <si>
    <t>ORD010492</t>
  </si>
  <si>
    <t>ORD008668</t>
  </si>
  <si>
    <t>ORD008405</t>
  </si>
  <si>
    <t>ORD003513</t>
  </si>
  <si>
    <t>ORD011927</t>
  </si>
  <si>
    <t>ORD002025</t>
  </si>
  <si>
    <t>ORD006475</t>
  </si>
  <si>
    <t>ORD010673</t>
  </si>
  <si>
    <t>ORD008469</t>
  </si>
  <si>
    <t>ORD004602</t>
  </si>
  <si>
    <t>ORD011858</t>
  </si>
  <si>
    <t>ORD010532</t>
  </si>
  <si>
    <t>ORD000902</t>
  </si>
  <si>
    <t>ORD009602</t>
  </si>
  <si>
    <t>ORD006631</t>
  </si>
  <si>
    <t>ORD007693</t>
  </si>
  <si>
    <t>ORD000990</t>
  </si>
  <si>
    <t>ORD008496</t>
  </si>
  <si>
    <t>ORD003560</t>
  </si>
  <si>
    <t>ORD004492</t>
  </si>
  <si>
    <t>ORD007085</t>
  </si>
  <si>
    <t>ORD001997</t>
  </si>
  <si>
    <t>ORD010308</t>
  </si>
  <si>
    <t>ORD010094</t>
  </si>
  <si>
    <t>ORD000325</t>
  </si>
  <si>
    <t>ORD011525</t>
  </si>
  <si>
    <t>ORD009347</t>
  </si>
  <si>
    <t>ORD003473</t>
  </si>
  <si>
    <t>ORD009666</t>
  </si>
  <si>
    <t>ORD011204</t>
  </si>
  <si>
    <t>ORD007076</t>
  </si>
  <si>
    <t>ORD010428</t>
  </si>
  <si>
    <t>ORD000151</t>
  </si>
  <si>
    <t>ORD007200</t>
  </si>
  <si>
    <t>ORD009314</t>
  </si>
  <si>
    <t>ORD004075</t>
  </si>
  <si>
    <t>ORD009323</t>
  </si>
  <si>
    <t>ORD010990</t>
  </si>
  <si>
    <t>ORD002804</t>
  </si>
  <si>
    <t>ORD001049</t>
  </si>
  <si>
    <t>ORD000812</t>
  </si>
  <si>
    <t>ORD010902</t>
  </si>
  <si>
    <t>ORD003911</t>
  </si>
  <si>
    <t>ORD001558</t>
  </si>
  <si>
    <t>ORD001064</t>
  </si>
  <si>
    <t>ORD003155</t>
  </si>
  <si>
    <t>ORD002304</t>
  </si>
  <si>
    <t>ORD011175</t>
  </si>
  <si>
    <t>ORD010400</t>
  </si>
  <si>
    <t>ORD009085</t>
  </si>
  <si>
    <t>ORD002922</t>
  </si>
  <si>
    <t>ORD005500</t>
  </si>
  <si>
    <t>ORD001101</t>
  </si>
  <si>
    <t>ORD002437</t>
  </si>
  <si>
    <t>ORD011177</t>
  </si>
  <si>
    <t>ORD006551</t>
  </si>
  <si>
    <t>ORD001316</t>
  </si>
  <si>
    <t>ORD006860</t>
  </si>
  <si>
    <t>ORD005231</t>
  </si>
  <si>
    <t>ORD001649</t>
  </si>
  <si>
    <t>ORD005120</t>
  </si>
  <si>
    <t>ORD011296</t>
  </si>
  <si>
    <t>ORD002701</t>
  </si>
  <si>
    <t>ORD004343</t>
  </si>
  <si>
    <t>ORD008988</t>
  </si>
  <si>
    <t>ORD007297</t>
  </si>
  <si>
    <t>ORD000590</t>
  </si>
  <si>
    <t>ORD008266</t>
  </si>
  <si>
    <t>ORD008653</t>
  </si>
  <si>
    <t>ORD008679</t>
  </si>
  <si>
    <t>ORD004543</t>
  </si>
  <si>
    <t>ORD002139</t>
  </si>
  <si>
    <t>ORD009422</t>
  </si>
  <si>
    <t>ORD000493</t>
  </si>
  <si>
    <t>ORD003694</t>
  </si>
  <si>
    <t>ORD009961</t>
  </si>
  <si>
    <t>ORD010297</t>
  </si>
  <si>
    <t>ORD009458</t>
  </si>
  <si>
    <t>ORD003419</t>
  </si>
  <si>
    <t>ORD000098</t>
  </si>
  <si>
    <t>ORD011466</t>
  </si>
  <si>
    <t>ORD003398</t>
  </si>
  <si>
    <t>ORD010720</t>
  </si>
  <si>
    <t>ORD009965</t>
  </si>
  <si>
    <t>ORD009660</t>
  </si>
  <si>
    <t>ORD001750</t>
  </si>
  <si>
    <t>ORD011992</t>
  </si>
  <si>
    <t>ORD001479</t>
  </si>
  <si>
    <t>ORD010083</t>
  </si>
  <si>
    <t>ORD004195</t>
  </si>
  <si>
    <t>ORD003141</t>
  </si>
  <si>
    <t>ORD010537</t>
  </si>
  <si>
    <t>ORD006882</t>
  </si>
  <si>
    <t>ORD004444</t>
  </si>
  <si>
    <t>ORD002951</t>
  </si>
  <si>
    <t>ORD000602</t>
  </si>
  <si>
    <t>ORD007144</t>
  </si>
  <si>
    <t>ORD003943</t>
  </si>
  <si>
    <t>ORD011414</t>
  </si>
  <si>
    <t>ORD000396</t>
  </si>
  <si>
    <t>ORD000427</t>
  </si>
  <si>
    <t>ORD008214</t>
  </si>
  <si>
    <t>ORD009231</t>
  </si>
  <si>
    <t>ORD002301</t>
  </si>
  <si>
    <t>ORD006383</t>
  </si>
  <si>
    <t>ORD000845</t>
  </si>
  <si>
    <t>ORD011550</t>
  </si>
  <si>
    <t>ORD011086</t>
  </si>
  <si>
    <t>ORD010795</t>
  </si>
  <si>
    <t>ORD003418</t>
  </si>
  <si>
    <t>ORD006690</t>
  </si>
  <si>
    <t>ORD004836</t>
  </si>
  <si>
    <t>ORD005061</t>
  </si>
  <si>
    <t>ORD001670</t>
  </si>
  <si>
    <t>ORD003485</t>
  </si>
  <si>
    <t>ORD011695</t>
  </si>
  <si>
    <t>ORD007042</t>
  </si>
  <si>
    <t>ORD007302</t>
  </si>
  <si>
    <t>ORD009507</t>
  </si>
  <si>
    <t>ORD001847</t>
  </si>
  <si>
    <t>ORD011281</t>
  </si>
  <si>
    <t>ORD000244</t>
  </si>
  <si>
    <t>ORD000934</t>
  </si>
  <si>
    <t>ORD010600</t>
  </si>
  <si>
    <t>ORD010336</t>
  </si>
  <si>
    <t>ORD005752</t>
  </si>
  <si>
    <t>ORD009721</t>
  </si>
  <si>
    <t>ORD009689</t>
  </si>
  <si>
    <t>ORD007746</t>
  </si>
  <si>
    <t>ORD004847</t>
  </si>
  <si>
    <t>ORD010762</t>
  </si>
  <si>
    <t>ORD005441</t>
  </si>
  <si>
    <t>ORD009747</t>
  </si>
  <si>
    <t>ORD005529</t>
  </si>
  <si>
    <t>ORD003023</t>
  </si>
  <si>
    <t>ORD006810</t>
  </si>
  <si>
    <t>ORD004458</t>
  </si>
  <si>
    <t>ORD004581</t>
  </si>
  <si>
    <t>ORD011416</t>
  </si>
  <si>
    <t>ORD003400</t>
  </si>
  <si>
    <t>ORD011521</t>
  </si>
  <si>
    <t>ORD002360</t>
  </si>
  <si>
    <t>ORD007832</t>
  </si>
  <si>
    <t>ORD001809</t>
  </si>
  <si>
    <t>ORD002891</t>
  </si>
  <si>
    <t>ORD002462</t>
  </si>
  <si>
    <t>ORD010699</t>
  </si>
  <si>
    <t>ORD009378</t>
  </si>
  <si>
    <t>ORD002388</t>
  </si>
  <si>
    <t>ORD004383</t>
  </si>
  <si>
    <t>ORD011513</t>
  </si>
  <si>
    <t>ORD010746</t>
  </si>
  <si>
    <t>ORD005700</t>
  </si>
  <si>
    <t>ORD001761</t>
  </si>
  <si>
    <t>ORD003280</t>
  </si>
  <si>
    <t>ORD010158</t>
  </si>
  <si>
    <t>ORD007798</t>
  </si>
  <si>
    <t>ORD002949</t>
  </si>
  <si>
    <t>ORD011335</t>
  </si>
  <si>
    <t>ORD005761</t>
  </si>
  <si>
    <t>ORD000445</t>
  </si>
  <si>
    <t>ORD002088</t>
  </si>
  <si>
    <t>ORD001265</t>
  </si>
  <si>
    <t>ORD010946</t>
  </si>
  <si>
    <t>ORD002566</t>
  </si>
  <si>
    <t>ORD005270</t>
  </si>
  <si>
    <t>ORD008060</t>
  </si>
  <si>
    <t>ORD006037</t>
  </si>
  <si>
    <t>ORD009269</t>
  </si>
  <si>
    <t>ORD011080</t>
  </si>
  <si>
    <t>ORD011463</t>
  </si>
  <si>
    <t>ORD006267</t>
  </si>
  <si>
    <t>ORD009420</t>
  </si>
  <si>
    <t>ORD005188</t>
  </si>
  <si>
    <t>ORD007392</t>
  </si>
  <si>
    <t>ORD001152</t>
  </si>
  <si>
    <t>ORD011920</t>
  </si>
  <si>
    <t>ORD005959</t>
  </si>
  <si>
    <t>ORD000418</t>
  </si>
  <si>
    <t>ORD001243</t>
  </si>
  <si>
    <t>ORD001867</t>
  </si>
  <si>
    <t>ORD011359</t>
  </si>
  <si>
    <t>ORD007424</t>
  </si>
  <si>
    <t>ORD011856</t>
  </si>
  <si>
    <t>ORD003716</t>
  </si>
  <si>
    <t>ORD005859</t>
  </si>
  <si>
    <t>ORD007208</t>
  </si>
  <si>
    <t>ORD001279</t>
  </si>
  <si>
    <t>ORD006334</t>
  </si>
  <si>
    <t>ORD007900</t>
  </si>
  <si>
    <t>ORD010830</t>
  </si>
  <si>
    <t>ORD005523</t>
  </si>
  <si>
    <t>ORD004857</t>
  </si>
  <si>
    <t>ORD011303</t>
  </si>
  <si>
    <t>ORD004339</t>
  </si>
  <si>
    <t>ORD000885</t>
  </si>
  <si>
    <t>ORD000621</t>
  </si>
  <si>
    <t>ORD006795</t>
  </si>
  <si>
    <t>ORD002552</t>
  </si>
  <si>
    <t>ORD011163</t>
  </si>
  <si>
    <t>ORD002208</t>
  </si>
  <si>
    <t>ORD011659</t>
  </si>
  <si>
    <t>ORD000538</t>
  </si>
  <si>
    <t>ORD011960</t>
  </si>
  <si>
    <t>ORD002289</t>
  </si>
  <si>
    <t>ORD000014</t>
  </si>
  <si>
    <t>ORD009874</t>
  </si>
  <si>
    <t>ORD000741</t>
  </si>
  <si>
    <t>ORD002977</t>
  </si>
  <si>
    <t>ORD011579</t>
  </si>
  <si>
    <t>ORD001386</t>
  </si>
  <si>
    <t>ORD007489</t>
  </si>
  <si>
    <t>ORD011036</t>
  </si>
  <si>
    <t>ORD005865</t>
  </si>
  <si>
    <t>ORD005793</t>
  </si>
  <si>
    <t>ORD007733</t>
  </si>
  <si>
    <t>ORD010596</t>
  </si>
  <si>
    <t>ORD008527</t>
  </si>
  <si>
    <t>ORD002737</t>
  </si>
  <si>
    <t>ORD007545</t>
  </si>
  <si>
    <t>ORD003496</t>
  </si>
  <si>
    <t>ORD011182</t>
  </si>
  <si>
    <t>ORD011590</t>
  </si>
  <si>
    <t>ORD011242</t>
  </si>
  <si>
    <t>ORD002236</t>
  </si>
  <si>
    <t>ORD009134</t>
  </si>
  <si>
    <t>ORD004381</t>
  </si>
  <si>
    <t>ORD009377</t>
  </si>
  <si>
    <t>ORD004262</t>
  </si>
  <si>
    <t>ORD006492</t>
  </si>
  <si>
    <t>ORD006680</t>
  </si>
  <si>
    <t>ORD003932</t>
  </si>
  <si>
    <t>ORD001852</t>
  </si>
  <si>
    <t>ORD002797</t>
  </si>
  <si>
    <t>ORD010079</t>
  </si>
  <si>
    <t>ORD003660</t>
  </si>
  <si>
    <t>ORD011808</t>
  </si>
  <si>
    <t>ORD011712</t>
  </si>
  <si>
    <t>ORD002398</t>
  </si>
  <si>
    <t>ORD002094</t>
  </si>
  <si>
    <t>ORD007074</t>
  </si>
  <si>
    <t>ORD002157</t>
  </si>
  <si>
    <t>ORD011882</t>
  </si>
  <si>
    <t>ORD000030</t>
  </si>
  <si>
    <t>ORD002670</t>
  </si>
  <si>
    <t>ORD003492</t>
  </si>
  <si>
    <t>ORD007964</t>
  </si>
  <si>
    <t>ORD004201</t>
  </si>
  <si>
    <t>ORD001108</t>
  </si>
  <si>
    <t>ORD008683</t>
  </si>
  <si>
    <t>ORD000316</t>
  </si>
  <si>
    <t>ORD001475</t>
  </si>
  <si>
    <t>ORD000382</t>
  </si>
  <si>
    <t>ORD004211</t>
  </si>
  <si>
    <t>ORD003596</t>
  </si>
  <si>
    <t>ORD008638</t>
  </si>
  <si>
    <t>ORD005121</t>
  </si>
  <si>
    <t>ORD011020</t>
  </si>
  <si>
    <t>ORD007674</t>
  </si>
  <si>
    <t>ORD000627</t>
  </si>
  <si>
    <t>ORD005578</t>
  </si>
  <si>
    <t>ORD001113</t>
  </si>
  <si>
    <t>ORD009677</t>
  </si>
  <si>
    <t>ORD004365</t>
  </si>
  <si>
    <t>ORD002978</t>
  </si>
  <si>
    <t>ORD003196</t>
  </si>
  <si>
    <t>ORD006002</t>
  </si>
  <si>
    <t>ORD005216</t>
  </si>
  <si>
    <t>ORD011998</t>
  </si>
  <si>
    <t>ORD000012</t>
  </si>
  <si>
    <t>ORD009036</t>
  </si>
  <si>
    <t>ORD009645</t>
  </si>
  <si>
    <t>ORD005852</t>
  </si>
  <si>
    <t>ORD010166</t>
  </si>
  <si>
    <t>ORD009981</t>
  </si>
  <si>
    <t>ORD010593</t>
  </si>
  <si>
    <t>ORD010893</t>
  </si>
  <si>
    <t>ORD000774</t>
  </si>
  <si>
    <t>ORD004787</t>
  </si>
  <si>
    <t>ORD008983</t>
  </si>
  <si>
    <t>ORD002916</t>
  </si>
  <si>
    <t>ORD006384</t>
  </si>
  <si>
    <t>ORD011542</t>
  </si>
  <si>
    <t>ORD002122</t>
  </si>
  <si>
    <t>ORD009746</t>
  </si>
  <si>
    <t>ORD003135</t>
  </si>
  <si>
    <t>ORD006906</t>
  </si>
  <si>
    <t>ORD006885</t>
  </si>
  <si>
    <t>ORD011071</t>
  </si>
  <si>
    <t>ORD001820</t>
  </si>
  <si>
    <t>ORD006192</t>
  </si>
  <si>
    <t>ORD002811</t>
  </si>
  <si>
    <t>ORD000592</t>
  </si>
  <si>
    <t>ORD001045</t>
  </si>
  <si>
    <t>ORD004041</t>
  </si>
  <si>
    <t>ORD006337</t>
  </si>
  <si>
    <t>ORD005763</t>
  </si>
  <si>
    <t>ORD008437</t>
  </si>
  <si>
    <t>ORD009580</t>
  </si>
  <si>
    <t>ORD010215</t>
  </si>
  <si>
    <t>ORD000060</t>
  </si>
  <si>
    <t>ORD005342</t>
  </si>
  <si>
    <t>ORD008369</t>
  </si>
  <si>
    <t>ORD000450</t>
  </si>
  <si>
    <t>ORD000056</t>
  </si>
  <si>
    <t>ORD007972</t>
  </si>
  <si>
    <t>ORD003458</t>
  </si>
  <si>
    <t>ORD007366</t>
  </si>
  <si>
    <t>ORD005189</t>
  </si>
  <si>
    <t>ORD007891</t>
  </si>
  <si>
    <t>ORD001769</t>
  </si>
  <si>
    <t>ORD009930</t>
  </si>
  <si>
    <t>ORD003241</t>
  </si>
  <si>
    <t>ORD007204</t>
  </si>
  <si>
    <t>Unknown</t>
  </si>
  <si>
    <t>Revenue</t>
  </si>
  <si>
    <t>Quarter</t>
  </si>
  <si>
    <t>Profit Percentage</t>
  </si>
  <si>
    <t>City</t>
  </si>
  <si>
    <t>Segment</t>
  </si>
  <si>
    <t>Age</t>
  </si>
  <si>
    <t>Gender</t>
  </si>
  <si>
    <t>Email</t>
  </si>
  <si>
    <t>Phone</t>
  </si>
  <si>
    <t>Join_Date</t>
  </si>
  <si>
    <t>Female</t>
  </si>
  <si>
    <t>Delhi</t>
  </si>
  <si>
    <t>alexander80@example.com</t>
  </si>
  <si>
    <t>Regular</t>
  </si>
  <si>
    <t>Male</t>
  </si>
  <si>
    <t>Chandigarh</t>
  </si>
  <si>
    <t>suleekansh@example.com</t>
  </si>
  <si>
    <t>Premium</t>
  </si>
  <si>
    <t>Patna</t>
  </si>
  <si>
    <t>ghosemohammed@example.net</t>
  </si>
  <si>
    <t>Coimbatore</t>
  </si>
  <si>
    <t>guhaamaira@example.com</t>
  </si>
  <si>
    <t>miteshdara@example.com</t>
  </si>
  <si>
    <t>Hyderabad</t>
  </si>
  <si>
    <t>anitadube@example.org</t>
  </si>
  <si>
    <t>Lucknow</t>
  </si>
  <si>
    <t>aishani21@example.net</t>
  </si>
  <si>
    <t>ganga35@example.net</t>
  </si>
  <si>
    <t>Occasional</t>
  </si>
  <si>
    <t>Surat</t>
  </si>
  <si>
    <t>ridhi99@example.net</t>
  </si>
  <si>
    <t>jkala@example.com</t>
  </si>
  <si>
    <t>Other</t>
  </si>
  <si>
    <t>Jaipur</t>
  </si>
  <si>
    <t>charvi89@example.org</t>
  </si>
  <si>
    <t>jack02@example.net</t>
  </si>
  <si>
    <t>Kochi</t>
  </si>
  <si>
    <t>hiralpalla@example.org</t>
  </si>
  <si>
    <t>wriddhishtandon@example.org</t>
  </si>
  <si>
    <t>ctara@example.org</t>
  </si>
  <si>
    <t>kapooreiravati@example.org</t>
  </si>
  <si>
    <t>datematthew@example.com</t>
  </si>
  <si>
    <t>hbath@example.net</t>
  </si>
  <si>
    <t>harshsoman@example.org</t>
  </si>
  <si>
    <t>Guwahati</t>
  </si>
  <si>
    <t>godaunnati@example.com</t>
  </si>
  <si>
    <t>Amritsar</t>
  </si>
  <si>
    <t>xalak94@example.com</t>
  </si>
  <si>
    <t>harinakshi87@example.com</t>
  </si>
  <si>
    <t>Mumbai</t>
  </si>
  <si>
    <t>ladyash@example.net</t>
  </si>
  <si>
    <t>eta33@example.org</t>
  </si>
  <si>
    <t>Bhubaneswar</t>
  </si>
  <si>
    <t>oagarwal@example.com</t>
  </si>
  <si>
    <t>Chennai</t>
  </si>
  <si>
    <t>girindra31@example.org</t>
  </si>
  <si>
    <t>eshana42@example.net</t>
  </si>
  <si>
    <t>shuklahredhaan@example.net</t>
  </si>
  <si>
    <t>vohraavni@example.org</t>
  </si>
  <si>
    <t>ekapadbakshi@example.net</t>
  </si>
  <si>
    <t>Ahmedabad</t>
  </si>
  <si>
    <t>garashravya@example.com</t>
  </si>
  <si>
    <t>indali53@example.com</t>
  </si>
  <si>
    <t>Ranchi</t>
  </si>
  <si>
    <t>sampathaarush@example.com</t>
  </si>
  <si>
    <t>vyanjanaraman@example.net</t>
  </si>
  <si>
    <t>charita59@example.net</t>
  </si>
  <si>
    <t>crattan@example.com</t>
  </si>
  <si>
    <t>devikamutti@example.org</t>
  </si>
  <si>
    <t>rnarasimhan@example.com</t>
  </si>
  <si>
    <t>Nagpur</t>
  </si>
  <si>
    <t>aarush28@example.net</t>
  </si>
  <si>
    <t>mvora@example.net</t>
  </si>
  <si>
    <t>frado83@example.net</t>
  </si>
  <si>
    <t>adalia@example.net</t>
  </si>
  <si>
    <t>Bengaluru</t>
  </si>
  <si>
    <t>jkari@example.com</t>
  </si>
  <si>
    <t>tanvi75@example.net</t>
  </si>
  <si>
    <t>osharma@example.com</t>
  </si>
  <si>
    <t>kumarutkarsh@example.com</t>
  </si>
  <si>
    <t>dakshdave@example.com</t>
  </si>
  <si>
    <t>zaitra13@example.com</t>
  </si>
  <si>
    <t>soodonveer@example.com</t>
  </si>
  <si>
    <t>osarma@example.com</t>
  </si>
  <si>
    <t>kumarkamya@example.com</t>
  </si>
  <si>
    <t>aayushben@example.com</t>
  </si>
  <si>
    <t>pratyush01@example.net</t>
  </si>
  <si>
    <t>balizayan@example.org</t>
  </si>
  <si>
    <t>oni87@example.net</t>
  </si>
  <si>
    <t>mitterrayaan@example.com</t>
  </si>
  <si>
    <t>bmann@example.com</t>
  </si>
  <si>
    <t>pkale@example.net</t>
  </si>
  <si>
    <t>Kolkata</t>
  </si>
  <si>
    <t>parsazashil@example.org</t>
  </si>
  <si>
    <t>dadarobert@example.com</t>
  </si>
  <si>
    <t>gopal39@example.org</t>
  </si>
  <si>
    <t>zlata@example.com</t>
  </si>
  <si>
    <t>chandanidhi@example.com</t>
  </si>
  <si>
    <t>lallfaraj@example.net</t>
  </si>
  <si>
    <t>abhimanyu68@example.org</t>
  </si>
  <si>
    <t>ptoor@example.org</t>
  </si>
  <si>
    <t>advaywason@example.org</t>
  </si>
  <si>
    <t>harita03@example.com</t>
  </si>
  <si>
    <t>rachana07@example.com</t>
  </si>
  <si>
    <t>saumya99@example.org</t>
  </si>
  <si>
    <t>pantishwar@example.net</t>
  </si>
  <si>
    <t>fkhalsa@example.net</t>
  </si>
  <si>
    <t>petertripathi@example.com</t>
  </si>
  <si>
    <t>labanchada@example.org</t>
  </si>
  <si>
    <t>sairamakrishnan@example.org</t>
  </si>
  <si>
    <t>urmitalwar@example.org</t>
  </si>
  <si>
    <t>fdyal@example.com</t>
  </si>
  <si>
    <t>devvohra@example.com</t>
  </si>
  <si>
    <t>om08@example.net</t>
  </si>
  <si>
    <t>lalbhavna@example.org</t>
  </si>
  <si>
    <t>jagvi25@example.org</t>
  </si>
  <si>
    <t>jyotisagar@example.net</t>
  </si>
  <si>
    <t>panini44@example.org</t>
  </si>
  <si>
    <t>samesh83@example.org</t>
  </si>
  <si>
    <t>raagini21@example.com</t>
  </si>
  <si>
    <t>pchopra@example.org</t>
  </si>
  <si>
    <t>charita06@example.net</t>
  </si>
  <si>
    <t>Pune</t>
  </si>
  <si>
    <t>rehaandixit@example.net</t>
  </si>
  <si>
    <t>oshabera@example.net</t>
  </si>
  <si>
    <t>kashish51@example.org</t>
  </si>
  <si>
    <t>lkala@example.com</t>
  </si>
  <si>
    <t>zsha@example.net</t>
  </si>
  <si>
    <t>wriddhishjhaveri@example.net</t>
  </si>
  <si>
    <t>wchhabra@example.com</t>
  </si>
  <si>
    <t>xiti74@example.com</t>
  </si>
  <si>
    <t>krisharora@example.com</t>
  </si>
  <si>
    <t>hardik85@example.org</t>
  </si>
  <si>
    <t>xbarad@example.net</t>
  </si>
  <si>
    <t>peter12@example.com</t>
  </si>
  <si>
    <t>yvarghese@example.com</t>
  </si>
  <si>
    <t>bnarayan@example.net</t>
  </si>
  <si>
    <t>msharma@example.org</t>
  </si>
  <si>
    <t>danielbhakta@example.com</t>
  </si>
  <si>
    <t>mgoel@example.com</t>
  </si>
  <si>
    <t>neel48@example.org</t>
  </si>
  <si>
    <t>vamakshi69@example.org</t>
  </si>
  <si>
    <t>iyerjacob@example.net</t>
  </si>
  <si>
    <t>madanzarna@example.com</t>
  </si>
  <si>
    <t>yjhaveri@example.com</t>
  </si>
  <si>
    <t>indali84@example.org</t>
  </si>
  <si>
    <t>faqid23@example.net</t>
  </si>
  <si>
    <t>hitesh17@example.org</t>
  </si>
  <si>
    <t>samarthmallick@example.net</t>
  </si>
  <si>
    <t>advay59@example.com</t>
  </si>
  <si>
    <t>rrastogi@example.net</t>
  </si>
  <si>
    <t>tgupta@example.com</t>
  </si>
  <si>
    <t>mammenmeera@example.com</t>
  </si>
  <si>
    <t>ssur@example.org</t>
  </si>
  <si>
    <t>aswamy@example.net</t>
  </si>
  <si>
    <t>mekhala15@example.net</t>
  </si>
  <si>
    <t>jackson87@example.org</t>
  </si>
  <si>
    <t>niharikamaharaj@example.net</t>
  </si>
  <si>
    <t>otrivedi@example.org</t>
  </si>
  <si>
    <t>tiwarilajita@example.net</t>
  </si>
  <si>
    <t>qsehgal@example.net</t>
  </si>
  <si>
    <t>ysarna@example.org</t>
  </si>
  <si>
    <t>randhawashivansh@example.net</t>
  </si>
  <si>
    <t>deozehaan@example.net</t>
  </si>
  <si>
    <t>lcomar@example.com</t>
  </si>
  <si>
    <t>groversamarth@example.com</t>
  </si>
  <si>
    <t>imaranvala@example.org</t>
  </si>
  <si>
    <t>darpanchakrabarti@example.com</t>
  </si>
  <si>
    <t>advaithdalal@example.net</t>
  </si>
  <si>
    <t>ydevan@example.org</t>
  </si>
  <si>
    <t>zachariachaman@example.org</t>
  </si>
  <si>
    <t>bansalalexander@example.com</t>
  </si>
  <si>
    <t>elijah85@example.net</t>
  </si>
  <si>
    <t>anitasandhu@example.net</t>
  </si>
  <si>
    <t>nidhi47@example.org</t>
  </si>
  <si>
    <t>xbarad@example.org</t>
  </si>
  <si>
    <t>gpillay@example.net</t>
  </si>
  <si>
    <t>dsoman@example.org</t>
  </si>
  <si>
    <t>nagyvedhika@example.org</t>
  </si>
  <si>
    <t>avni27@example.org</t>
  </si>
  <si>
    <t>anyakant@example.org</t>
  </si>
  <si>
    <t>ykota@example.com</t>
  </si>
  <si>
    <t>ekavirvenkatesh@example.com</t>
  </si>
  <si>
    <t>kapooraadhya@example.com</t>
  </si>
  <si>
    <t>qushilall@example.com</t>
  </si>
  <si>
    <t>chaudharycharles@example.com</t>
  </si>
  <si>
    <t>umanggrewal@example.net</t>
  </si>
  <si>
    <t>tanayatwal@example.org</t>
  </si>
  <si>
    <t>lsandal@example.com</t>
  </si>
  <si>
    <t>vritti87@example.com</t>
  </si>
  <si>
    <t>bahllaksh@example.org</t>
  </si>
  <si>
    <t>mallgabriel@example.net</t>
  </si>
  <si>
    <t>panini21@example.net</t>
  </si>
  <si>
    <t>nadigvritti@example.com</t>
  </si>
  <si>
    <t>rachitaloke@example.org</t>
  </si>
  <si>
    <t>agarwalkeya@example.net</t>
  </si>
  <si>
    <t>bimala30@example.com</t>
  </si>
  <si>
    <t>chakradevravi@example.net</t>
  </si>
  <si>
    <t>aarav31@example.com</t>
  </si>
  <si>
    <t>aryannarasimhan@example.org</t>
  </si>
  <si>
    <t>balayanita@example.org</t>
  </si>
  <si>
    <t>sahnigopal@example.org</t>
  </si>
  <si>
    <t>acharyaranbir@example.net</t>
  </si>
  <si>
    <t>jganesan@example.net</t>
  </si>
  <si>
    <t>faras11@example.org</t>
  </si>
  <si>
    <t>xdass@example.org</t>
  </si>
  <si>
    <t>ojas95@example.com</t>
  </si>
  <si>
    <t>qkala@example.org</t>
  </si>
  <si>
    <t>caleb27@example.org</t>
  </si>
  <si>
    <t>azadgrewal@example.net</t>
  </si>
  <si>
    <t>falak36@example.net</t>
  </si>
  <si>
    <t>zsheth@example.net</t>
  </si>
  <si>
    <t>chamanchandra@example.net</t>
  </si>
  <si>
    <t>hredhaansharaf@example.org</t>
  </si>
  <si>
    <t>vanya04@example.com</t>
  </si>
  <si>
    <t>hemal75@example.com</t>
  </si>
  <si>
    <t>triya28@example.com</t>
  </si>
  <si>
    <t>lakshmitiwari@example.com</t>
  </si>
  <si>
    <t>tdate@example.com</t>
  </si>
  <si>
    <t>andrewchawla@example.net</t>
  </si>
  <si>
    <t>rohan39@example.com</t>
  </si>
  <si>
    <t>qmahal@example.org</t>
  </si>
  <si>
    <t>zilmilchandran@example.org</t>
  </si>
  <si>
    <t>samravaishnavi@example.net</t>
  </si>
  <si>
    <t>kumerishaan@example.net</t>
  </si>
  <si>
    <t>manan24@example.net</t>
  </si>
  <si>
    <t>bdash@example.net</t>
  </si>
  <si>
    <t>chandaikshita@example.com</t>
  </si>
  <si>
    <t>gbora@example.net</t>
  </si>
  <si>
    <t>deolmegha@example.org</t>
  </si>
  <si>
    <t>om80@example.org</t>
  </si>
  <si>
    <t>iganesh@example.org</t>
  </si>
  <si>
    <t>isarma@example.org</t>
  </si>
  <si>
    <t>trama@example.com</t>
  </si>
  <si>
    <t>dyalshivansh@example.com</t>
  </si>
  <si>
    <t>ronith18@example.com</t>
  </si>
  <si>
    <t>poojasandal@example.org</t>
  </si>
  <si>
    <t>deyayaan@example.com</t>
  </si>
  <si>
    <t>abduldora@example.org</t>
  </si>
  <si>
    <t>jbora@example.com</t>
  </si>
  <si>
    <t>mangalwriddhish@example.net</t>
  </si>
  <si>
    <t>varenya54@example.com</t>
  </si>
  <si>
    <t>zaitraatwal@example.net</t>
  </si>
  <si>
    <t>jalsajha@example.org</t>
  </si>
  <si>
    <t>cratti@example.org</t>
  </si>
  <si>
    <t>ikbalkari@example.com</t>
  </si>
  <si>
    <t>gdyal@example.net</t>
  </si>
  <si>
    <t>upadhritimitter@example.com</t>
  </si>
  <si>
    <t>golajeevika@example.net</t>
  </si>
  <si>
    <t>dharlipika@example.org</t>
  </si>
  <si>
    <t>sanya64@example.net</t>
  </si>
  <si>
    <t>zashil97@example.com</t>
  </si>
  <si>
    <t>samaksh22@example.net</t>
  </si>
  <si>
    <t>mekhalajain@example.com</t>
  </si>
  <si>
    <t>osha18@example.org</t>
  </si>
  <si>
    <t>ladpahal@example.com</t>
  </si>
  <si>
    <t>matthewdeo@example.com</t>
  </si>
  <si>
    <t>baghyawati37@example.com</t>
  </si>
  <si>
    <t>meera52@example.org</t>
  </si>
  <si>
    <t>ayush68@example.net</t>
  </si>
  <si>
    <t>doctorpatrick@example.org</t>
  </si>
  <si>
    <t>tarak69@example.net</t>
  </si>
  <si>
    <t>pminhas@example.com</t>
  </si>
  <si>
    <t>cheemadominic@example.net</t>
  </si>
  <si>
    <t>chandresh83@example.org</t>
  </si>
  <si>
    <t>farasshankar@example.org</t>
  </si>
  <si>
    <t>xhora@example.com</t>
  </si>
  <si>
    <t>dchander@example.org</t>
  </si>
  <si>
    <t>sathviksandal@example.org</t>
  </si>
  <si>
    <t>naveenacharya@example.com</t>
  </si>
  <si>
    <t>netrabose@example.org</t>
  </si>
  <si>
    <t>panditzansi@example.com</t>
  </si>
  <si>
    <t>ctata@example.net</t>
  </si>
  <si>
    <t>rprakash@example.net</t>
  </si>
  <si>
    <t>omishamallick@example.com</t>
  </si>
  <si>
    <t>diya56@example.net</t>
  </si>
  <si>
    <t>siddharth92@example.org</t>
  </si>
  <si>
    <t>davepraneel@example.net</t>
  </si>
  <si>
    <t>williamkrishnan@example.com</t>
  </si>
  <si>
    <t>tankijaya@example.net</t>
  </si>
  <si>
    <t>bhanumatisangha@example.net</t>
  </si>
  <si>
    <t>swadhwa@example.org</t>
  </si>
  <si>
    <t>fdeo@example.com</t>
  </si>
  <si>
    <t>venkataramantriya@example.org</t>
  </si>
  <si>
    <t>jhaarunima@example.com</t>
  </si>
  <si>
    <t>aishaniramachandran@example.org</t>
  </si>
  <si>
    <t>lakshmi70@example.net</t>
  </si>
  <si>
    <t>boballila@example.com</t>
  </si>
  <si>
    <t>chasmum19@example.net</t>
  </si>
  <si>
    <t>hthakur@example.net</t>
  </si>
  <si>
    <t>chatreshhayre@example.org</t>
  </si>
  <si>
    <t>subramaniamrajeshri@example.net</t>
  </si>
  <si>
    <t>duttzilmil@example.com</t>
  </si>
  <si>
    <t>jkumer@example.net</t>
  </si>
  <si>
    <t>aadhya14@example.com</t>
  </si>
  <si>
    <t>netra59@example.com</t>
  </si>
  <si>
    <t>harsh84@example.org</t>
  </si>
  <si>
    <t>zjani@example.net</t>
  </si>
  <si>
    <t>rmane@example.org</t>
  </si>
  <si>
    <t>liammodi@example.org</t>
  </si>
  <si>
    <t>ekalingagarg@example.org</t>
  </si>
  <si>
    <t>samraaarna@example.org</t>
  </si>
  <si>
    <t>eparmar@example.com</t>
  </si>
  <si>
    <t>bmorar@example.com</t>
  </si>
  <si>
    <t>hemalrao@example.net</t>
  </si>
  <si>
    <t>jainanmol@example.net</t>
  </si>
  <si>
    <t>mchoudhury@example.org</t>
  </si>
  <si>
    <t>bhattacharyyahemal@example.com</t>
  </si>
  <si>
    <t>gillnimrat@example.org</t>
  </si>
  <si>
    <t>yashoda44@example.org</t>
  </si>
  <si>
    <t>shravya26@example.org</t>
  </si>
  <si>
    <t>brijesh34@example.net</t>
  </si>
  <si>
    <t>maxkrishnamurthy@example.net</t>
  </si>
  <si>
    <t>zinalbhasin@example.net</t>
  </si>
  <si>
    <t>yachana34@example.net</t>
  </si>
  <si>
    <t>ykothari@example.net</t>
  </si>
  <si>
    <t>mgarg@example.net</t>
  </si>
  <si>
    <t>jeet63@example.com</t>
  </si>
  <si>
    <t>khalsayadavi@example.net</t>
  </si>
  <si>
    <t>ikshita99@example.org</t>
  </si>
  <si>
    <t>hchada@example.org</t>
  </si>
  <si>
    <t>jasmitmore@example.net</t>
  </si>
  <si>
    <t>krishnazilmil@example.org</t>
  </si>
  <si>
    <t>atimorar@example.org</t>
  </si>
  <si>
    <t>kalemeera@example.net</t>
  </si>
  <si>
    <t>vasudha18@example.org</t>
  </si>
  <si>
    <t>boradarsh@example.com</t>
  </si>
  <si>
    <t>arunimanagarajan@example.org</t>
  </si>
  <si>
    <t>megha66@example.org</t>
  </si>
  <si>
    <t>ryandatta@example.com</t>
  </si>
  <si>
    <t>jaggivarenya@example.org</t>
  </si>
  <si>
    <t>nidhisarma@example.net</t>
  </si>
  <si>
    <t>lopasundaram@example.com</t>
  </si>
  <si>
    <t>tejasmohanty@example.net</t>
  </si>
  <si>
    <t>ramachandranabeer@example.org</t>
  </si>
  <si>
    <t>rvirk@example.net</t>
  </si>
  <si>
    <t>wkhatri@example.com</t>
  </si>
  <si>
    <t>noah82@example.com</t>
  </si>
  <si>
    <t>rohan50@example.com</t>
  </si>
  <si>
    <t>ijaya48@example.net</t>
  </si>
  <si>
    <t>owendeshpande@example.net</t>
  </si>
  <si>
    <t>dipta61@example.net</t>
  </si>
  <si>
    <t>deolniharika@example.com</t>
  </si>
  <si>
    <t>girindra07@example.com</t>
  </si>
  <si>
    <t>riya45@example.org</t>
  </si>
  <si>
    <t>ekbal10@example.org</t>
  </si>
  <si>
    <t>ishani32@example.net</t>
  </si>
  <si>
    <t>ykhosla@example.com</t>
  </si>
  <si>
    <t>wbhalla@example.org</t>
  </si>
  <si>
    <t>purohitrajeshri@example.org</t>
  </si>
  <si>
    <t>adweta06@example.net</t>
  </si>
  <si>
    <t>kbhargava@example.net</t>
  </si>
  <si>
    <t>arunima47@example.com</t>
  </si>
  <si>
    <t>turvi93@example.org</t>
  </si>
  <si>
    <t>ojasvi37@example.org</t>
  </si>
  <si>
    <t>brijesh65@example.org</t>
  </si>
  <si>
    <t>tanaymangat@example.net</t>
  </si>
  <si>
    <t>bmurthy@example.net</t>
  </si>
  <si>
    <t>mitalichandra@example.com</t>
  </si>
  <si>
    <t>leelataneja@example.com</t>
  </si>
  <si>
    <t>abharoy@example.net</t>
  </si>
  <si>
    <t>omdeshmukh@example.com</t>
  </si>
  <si>
    <t>chaitanyagoda@example.com</t>
  </si>
  <si>
    <t>hiteshrama@example.com</t>
  </si>
  <si>
    <t>hemani14@example.com</t>
  </si>
  <si>
    <t>shayre@example.net</t>
  </si>
  <si>
    <t>rachitamaharaj@example.net</t>
  </si>
  <si>
    <t>ssagar@example.net</t>
  </si>
  <si>
    <t>yastinadkarni@example.com</t>
  </si>
  <si>
    <t>chanarobert@example.net</t>
  </si>
  <si>
    <t>gaurav22@example.com</t>
  </si>
  <si>
    <t>pbhattacharyya@example.com</t>
  </si>
  <si>
    <t>banerjeeqasim@example.net</t>
  </si>
  <si>
    <t>wsama@example.net</t>
  </si>
  <si>
    <t>abdul69@example.com</t>
  </si>
  <si>
    <t>zayan40@example.org</t>
  </si>
  <si>
    <t>swaminathanayaan@example.org</t>
  </si>
  <si>
    <t>fdass@example.org</t>
  </si>
  <si>
    <t>girikparmer@example.org</t>
  </si>
  <si>
    <t>pausudiksha@example.com</t>
  </si>
  <si>
    <t>regearunima@example.org</t>
  </si>
  <si>
    <t>ira47@example.org</t>
  </si>
  <si>
    <t>madhavi40@example.com</t>
  </si>
  <si>
    <t>kkar@example.org</t>
  </si>
  <si>
    <t>qabil41@example.com</t>
  </si>
  <si>
    <t>khatrirajeshri@example.net</t>
  </si>
  <si>
    <t>ekiya43@example.net</t>
  </si>
  <si>
    <t>xmannan@example.com</t>
  </si>
  <si>
    <t>pluthra@example.net</t>
  </si>
  <si>
    <t>hayerbishakha@example.net</t>
  </si>
  <si>
    <t>ekanta98@example.net</t>
  </si>
  <si>
    <t>samazehaan@example.org</t>
  </si>
  <si>
    <t>vrishti31@example.org</t>
  </si>
  <si>
    <t>yraghavan@example.net</t>
  </si>
  <si>
    <t>samuelgarde@example.org</t>
  </si>
  <si>
    <t>sekhonleena@example.org</t>
  </si>
  <si>
    <t>radhakrishnanmegha@example.net</t>
  </si>
  <si>
    <t>janani95@example.net</t>
  </si>
  <si>
    <t>divaneta@example.net</t>
  </si>
  <si>
    <t>sarinishita@example.net</t>
  </si>
  <si>
    <t>yashvi02@example.com</t>
  </si>
  <si>
    <t>chaitanyabajwa@example.net</t>
  </si>
  <si>
    <t>jack39@example.com</t>
  </si>
  <si>
    <t>rkaran@example.net</t>
  </si>
  <si>
    <t>xratta@example.org</t>
  </si>
  <si>
    <t>qrai@example.net</t>
  </si>
  <si>
    <t>mahajangopal@example.com</t>
  </si>
  <si>
    <t>sachdevadarsh@example.org</t>
  </si>
  <si>
    <t>veer48@example.org</t>
  </si>
  <si>
    <t>benjamindar@example.net</t>
  </si>
  <si>
    <t>gbath@example.com</t>
  </si>
  <si>
    <t>niharikathaman@example.net</t>
  </si>
  <si>
    <t>loyalchampak@example.org</t>
  </si>
  <si>
    <t>janakishankar@example.com</t>
  </si>
  <si>
    <t>idika69@example.com</t>
  </si>
  <si>
    <t>annerajata@example.net</t>
  </si>
  <si>
    <t>daksheshrajagopal@example.net</t>
  </si>
  <si>
    <t>ybutala@example.net</t>
  </si>
  <si>
    <t>urvashi41@example.com</t>
  </si>
  <si>
    <t>dbhattacharyya@example.com</t>
  </si>
  <si>
    <t>narainadvik@example.org</t>
  </si>
  <si>
    <t>nishatalwar@example.org</t>
  </si>
  <si>
    <t>rudrajaggi@example.net</t>
  </si>
  <si>
    <t>drama@example.org</t>
  </si>
  <si>
    <t>psarna@example.com</t>
  </si>
  <si>
    <t>cbrahmbhatt@example.com</t>
  </si>
  <si>
    <t>kaulayushman@example.net</t>
  </si>
  <si>
    <t>zilmildalal@example.net</t>
  </si>
  <si>
    <t>yash88@example.com</t>
  </si>
  <si>
    <t>qarin95@example.net</t>
  </si>
  <si>
    <t>framaswamy@example.org</t>
  </si>
  <si>
    <t>pgole@example.org</t>
  </si>
  <si>
    <t>znadig@example.com</t>
  </si>
  <si>
    <t>madanalka@example.net</t>
  </si>
  <si>
    <t>aarnagoyal@example.org</t>
  </si>
  <si>
    <t>rajaidika@example.com</t>
  </si>
  <si>
    <t>ayushrama@example.org</t>
  </si>
  <si>
    <t>xchar@example.net</t>
  </si>
  <si>
    <t>jaibali@example.org</t>
  </si>
  <si>
    <t>krishdhawan@example.org</t>
  </si>
  <si>
    <t>valahenry@example.com</t>
  </si>
  <si>
    <t>champakgandhi@example.net</t>
  </si>
  <si>
    <t>praneelsura@example.net</t>
  </si>
  <si>
    <t>banjeet52@example.com</t>
  </si>
  <si>
    <t>utkarsh58@example.org</t>
  </si>
  <si>
    <t>doctorvarsha@example.net</t>
  </si>
  <si>
    <t>tanay24@example.com</t>
  </si>
  <si>
    <t>elijah34@example.org</t>
  </si>
  <si>
    <t>aarini26@example.net</t>
  </si>
  <si>
    <t>rsidhu@example.net</t>
  </si>
  <si>
    <t>sarinvasudha@example.com</t>
  </si>
  <si>
    <t>zinalchopra@example.com</t>
  </si>
  <si>
    <t>wparmar@example.net</t>
  </si>
  <si>
    <t>avnilad@example.com</t>
  </si>
  <si>
    <t>kashvi59@example.org</t>
  </si>
  <si>
    <t>kannanishani@example.org</t>
  </si>
  <si>
    <t>qtailor@example.net</t>
  </si>
  <si>
    <t>gauri58@example.net</t>
  </si>
  <si>
    <t>omandal@example.com</t>
  </si>
  <si>
    <t>ymani@example.net</t>
  </si>
  <si>
    <t>bahadurjit87@example.net</t>
  </si>
  <si>
    <t>traju@example.com</t>
  </si>
  <si>
    <t>dparsa@example.com</t>
  </si>
  <si>
    <t>sudikshanath@example.com</t>
  </si>
  <si>
    <t>indira33@example.net</t>
  </si>
  <si>
    <t>acharyaniharika@example.com</t>
  </si>
  <si>
    <t>christopher64@example.org</t>
  </si>
  <si>
    <t>lkapur@example.net</t>
  </si>
  <si>
    <t>chameli38@example.net</t>
  </si>
  <si>
    <t>nidraratta@example.com</t>
  </si>
  <si>
    <t>ekaraj32@example.net</t>
  </si>
  <si>
    <t>hredhaan90@example.com</t>
  </si>
  <si>
    <t>qarin49@example.org</t>
  </si>
  <si>
    <t>basakyashica@example.net</t>
  </si>
  <si>
    <t>charan79@example.org</t>
  </si>
  <si>
    <t>wyatt30@example.com</t>
  </si>
  <si>
    <t>amblemanya@example.org</t>
  </si>
  <si>
    <t>ssrivastava@example.org</t>
  </si>
  <si>
    <t>imajumdar@example.org</t>
  </si>
  <si>
    <t>zaitrahans@example.net</t>
  </si>
  <si>
    <t>sharafgaurang@example.com</t>
  </si>
  <si>
    <t>hshan@example.net</t>
  </si>
  <si>
    <t>omanita@example.com</t>
  </si>
  <si>
    <t>kvirk@example.net</t>
  </si>
  <si>
    <t>baghyawati85@example.org</t>
  </si>
  <si>
    <t>imaranvasa@example.net</t>
  </si>
  <si>
    <t>simonghosh@example.com</t>
  </si>
  <si>
    <t>maharajethan@example.org</t>
  </si>
  <si>
    <t>ahujabanjeet@example.com</t>
  </si>
  <si>
    <t>hpatla@example.net</t>
  </si>
  <si>
    <t>pallaekanta@example.net</t>
  </si>
  <si>
    <t>routcaleb@example.org</t>
  </si>
  <si>
    <t>divya56@example.net</t>
  </si>
  <si>
    <t>patlabhavini@example.com</t>
  </si>
  <si>
    <t>isane@example.net</t>
  </si>
  <si>
    <t>dayamai59@example.com</t>
  </si>
  <si>
    <t>sanitara@example.org</t>
  </si>
  <si>
    <t>kondaabeer@example.org</t>
  </si>
  <si>
    <t>dalalwyatt@example.org</t>
  </si>
  <si>
    <t>fshetty@example.org</t>
  </si>
  <si>
    <t>bainsjyoti@example.com</t>
  </si>
  <si>
    <t>baljiwan54@example.net</t>
  </si>
  <si>
    <t>thakurabeer@example.org</t>
  </si>
  <si>
    <t>cbera@example.com</t>
  </si>
  <si>
    <t>harishsood@example.com</t>
  </si>
  <si>
    <t>gautam85@example.org</t>
  </si>
  <si>
    <t>jyoti01@example.com</t>
  </si>
  <si>
    <t>oeshi79@example.com</t>
  </si>
  <si>
    <t>vyanjanashukla@example.org</t>
  </si>
  <si>
    <t>shravya33@example.org</t>
  </si>
  <si>
    <t>lavanyavenkataraman@example.net</t>
  </si>
  <si>
    <t>nnarain@example.org</t>
  </si>
  <si>
    <t>bina45@example.net</t>
  </si>
  <si>
    <t>varsharadhakrishnan@example.org</t>
  </si>
  <si>
    <t>rachitanand@example.org</t>
  </si>
  <si>
    <t>banerjeeodika@example.com</t>
  </si>
  <si>
    <t>udyati01@example.com</t>
  </si>
  <si>
    <t>mmani@example.net</t>
  </si>
  <si>
    <t>jsheth@example.com</t>
  </si>
  <si>
    <t>pjha@example.org</t>
  </si>
  <si>
    <t>wyatt23@example.net</t>
  </si>
  <si>
    <t>hchandran@example.net</t>
  </si>
  <si>
    <t>ndalia@example.org</t>
  </si>
  <si>
    <t>dalbirthaker@example.com</t>
  </si>
  <si>
    <t>robert19@example.net</t>
  </si>
  <si>
    <t>jasonpalla@example.net</t>
  </si>
  <si>
    <t>ladlikhanna@example.com</t>
  </si>
  <si>
    <t>azaan61@example.net</t>
  </si>
  <si>
    <t>chandran46@example.com</t>
  </si>
  <si>
    <t>majumdarhenry@example.org</t>
  </si>
  <si>
    <t>abdulpillay@example.org</t>
  </si>
  <si>
    <t>masonsuri@example.net</t>
  </si>
  <si>
    <t>dkumer@example.org</t>
  </si>
  <si>
    <t>pmenon@example.org</t>
  </si>
  <si>
    <t>zansimane@example.net</t>
  </si>
  <si>
    <t>Month</t>
  </si>
  <si>
    <t>Month_Num</t>
  </si>
  <si>
    <t>Year</t>
  </si>
  <si>
    <t>Sales_Target</t>
  </si>
  <si>
    <t>Sales_Actual</t>
  </si>
  <si>
    <t>Achievement_Pct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</si>
  <si>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</si>
  <si>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</si>
  <si>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</si>
  <si>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</si>
  <si>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</si>
  <si>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</si>
  <si>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</si>
  <si>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</si>
  <si>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</si>
  <si>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</si>
  <si>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</si>
  <si>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</si>
  <si>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</si>
  <si>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Grand Total</t>
  </si>
  <si>
    <t>Column Labels</t>
  </si>
  <si>
    <t>Sum of Sales</t>
  </si>
  <si>
    <t>Monthly Trend</t>
  </si>
  <si>
    <t>Sum of Sales_Target</t>
  </si>
  <si>
    <t>Sum of Sales_Actual</t>
  </si>
  <si>
    <t>Profit Flag</t>
  </si>
  <si>
    <t>(All)</t>
  </si>
  <si>
    <t>Sum of Achievement_Pct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</si>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</sst>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\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35" formatCode="_ * #,##0.00_ ;_ * \-#,##0.00_ ;_ * &quot;-&quot;??_ ;_ @_ 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45.637379050924" createdVersion="6" refreshedVersion="6" minRefreshableVersion="3" recordCount="12001" xr:uid="{00000000-000A-0000-FFFF-FFFF0D000000}">
  <cacheSource type="worksheet">
    <worksheetSource ref="A1:Q1048576" sheet="retail_sales_2023"/>
  </cacheSource>
  <cacheFields count="18">
    <cacheField name="Order_ID" numFmtId="0">
      <sharedItems containsBlank="1"/>
    </cacheField>
    <cacheField name="Order_Date" numFmtId="0">
      <sharedItems containsNonDate="0" containsDate="1" containsString="0" containsBlank="1" minDate="2023-01-01T00:00:00" maxDate="2024-01-01T00:00:00" count="366">
        <d v="2023-05-19T00:00:00"/>
        <d v="2023-05-20T00:00:00"/>
        <d v="2023-07-30T00:00:00"/>
        <d v="2023-04-01T00:00:00"/>
        <d v="2023-05-27T00:00:00"/>
        <d v="2023-03-31T00:00:00"/>
        <d v="2023-01-16T00:00:00"/>
        <d v="2023-06-27T00:00:00"/>
        <d v="2023-05-15T00:00:00"/>
        <d v="2023-04-28T00:00:00"/>
        <d v="2023-03-02T00:00:00"/>
        <d v="2023-02-05T00:00:00"/>
        <d v="2023-05-13T00:00:00"/>
        <d v="2023-02-13T00:00:00"/>
        <d v="2023-06-30T00:00:00"/>
        <d v="2023-11-20T00:00:00"/>
        <d v="2023-08-19T00:00:00"/>
        <d v="2023-03-15T00:00:00"/>
        <d v="2023-08-30T00:00:00"/>
        <d v="2023-10-31T00:00:00"/>
        <d v="2023-03-08T00:00:00"/>
        <d v="2023-05-12T00:00:00"/>
        <d v="2023-07-11T00:00:00"/>
        <d v="2023-09-02T00:00:00"/>
        <d v="2023-08-21T00:00:00"/>
        <d v="2023-10-21T00:00:00"/>
        <d v="2023-11-27T00:00:00"/>
        <d v="2023-10-11T00:00:00"/>
        <d v="2023-10-22T00:00:00"/>
        <d v="2023-05-10T00:00:00"/>
        <d v="2023-01-02T00:00:00"/>
        <d v="2023-06-25T00:00:00"/>
        <d v="2023-10-02T00:00:00"/>
        <d v="2023-01-23T00:00:00"/>
        <d v="2023-08-12T00:00:00"/>
        <d v="2023-06-26T00:00:00"/>
        <d v="2023-11-02T00:00:00"/>
        <d v="2023-12-04T00:00:00"/>
        <d v="2023-06-18T00:00:00"/>
        <d v="2023-09-05T00:00:00"/>
        <d v="2023-11-30T00:00:00"/>
        <d v="2023-10-28T00:00:00"/>
        <d v="2023-12-10T00:00:00"/>
        <d v="2023-02-22T00:00:00"/>
        <d v="2023-11-03T00:00:00"/>
        <d v="2023-04-18T00:00:00"/>
        <d v="2023-08-27T00:00:00"/>
        <d v="2023-02-27T00:00:00"/>
        <d v="2023-12-31T00:00:00"/>
        <d v="2023-08-07T00:00:00"/>
        <d v="2023-12-25T00:00:00"/>
        <d v="2023-09-24T00:00:00"/>
        <d v="2023-02-19T00:00:00"/>
        <d v="2023-10-01T00:00:00"/>
        <d v="2023-12-17T00:00:00"/>
        <d v="2023-02-15T00:00:00"/>
        <d v="2023-12-23T00:00:00"/>
        <d v="2023-04-17T00:00:00"/>
        <d v="2023-06-17T00:00:00"/>
        <d v="2023-10-03T00:00:00"/>
        <d v="2023-09-29T00:00:00"/>
        <d v="2023-01-08T00:00:00"/>
        <d v="2023-02-12T00:00:00"/>
        <d v="2023-10-24T00:00:00"/>
        <d v="2023-02-28T00:00:00"/>
        <d v="2023-06-23T00:00:00"/>
        <d v="2023-03-01T00:00:00"/>
        <d v="2023-12-22T00:00:00"/>
        <d v="2023-04-21T00:00:00"/>
        <d v="2023-01-07T00:00:00"/>
        <d v="2023-11-05T00:00:00"/>
        <d v="2023-03-03T00:00:00"/>
        <d v="2023-02-17T00:00:00"/>
        <d v="2023-04-02T00:00:00"/>
        <d v="2023-09-07T00:00:00"/>
        <d v="2023-01-30T00:00:00"/>
        <d v="2023-10-04T00:00:00"/>
        <d v="2023-07-09T00:00:00"/>
        <d v="2023-08-11T00:00:00"/>
        <d v="2023-05-08T00:00:00"/>
        <d v="2023-06-07T00:00:00"/>
        <d v="2023-09-16T00:00:00"/>
        <d v="2023-01-21T00:00:00"/>
        <d v="2023-04-16T00:00:00"/>
        <d v="2023-04-24T00:00:00"/>
        <d v="2023-11-13T00:00:00"/>
        <d v="2023-12-28T00:00:00"/>
        <d v="2023-01-26T00:00:00"/>
        <d v="2023-02-02T00:00:00"/>
        <d v="2023-02-07T00:00:00"/>
        <d v="2023-11-11T00:00:00"/>
        <d v="2023-06-01T00:00:00"/>
        <d v="2023-08-31T00:00:00"/>
        <d v="2023-09-20T00:00:00"/>
        <d v="2023-01-09T00:00:00"/>
        <d v="2023-03-12T00:00:00"/>
        <d v="2023-04-11T00:00:00"/>
        <d v="2023-08-26T00:00:00"/>
        <d v="2023-09-28T00:00:00"/>
        <d v="2023-07-16T00:00:00"/>
        <d v="2023-08-03T00:00:00"/>
        <d v="2023-02-10T00:00:00"/>
        <d v="2023-03-09T00:00:00"/>
        <d v="2023-02-23T00:00:00"/>
        <d v="2023-12-20T00:00:00"/>
        <d v="2023-05-11T00:00:00"/>
        <d v="2023-12-09T00:00:00"/>
        <d v="2023-12-29T00:00:00"/>
        <d v="2023-02-21T00:00:00"/>
        <d v="2023-03-11T00:00:00"/>
        <d v="2023-04-03T00:00:00"/>
        <d v="2023-01-27T00:00:00"/>
        <d v="2023-06-15T00:00:00"/>
        <d v="2023-08-02T00:00:00"/>
        <d v="2023-08-10T00:00:00"/>
        <d v="2023-05-14T00:00:00"/>
        <d v="2023-11-04T00:00:00"/>
        <d v="2023-09-01T00:00:00"/>
        <d v="2023-01-25T00:00:00"/>
        <d v="2023-04-06T00:00:00"/>
        <d v="2023-06-13T00:00:00"/>
        <d v="2023-06-03T00:00:00"/>
        <d v="2023-01-05T00:00:00"/>
        <d v="2023-02-09T00:00:00"/>
        <d v="2023-05-26T00:00:00"/>
        <d v="2023-08-28T00:00:00"/>
        <d v="2023-06-19T00:00:00"/>
        <d v="2023-03-22T00:00:00"/>
        <d v="2023-01-29T00:00:00"/>
        <d v="2023-04-13T00:00:00"/>
        <d v="2023-05-16T00:00:00"/>
        <d v="2023-06-05T00:00:00"/>
        <d v="2023-09-13T00:00:00"/>
        <d v="2023-10-17T00:00:00"/>
        <d v="2023-05-05T00:00:00"/>
        <d v="2023-06-09T00:00:00"/>
        <d v="2023-04-26T00:00:00"/>
        <d v="2023-12-08T00:00:00"/>
        <d v="2023-11-16T00:00:00"/>
        <d v="2023-09-14T00:00:00"/>
        <d v="2023-10-14T00:00:00"/>
        <d v="2023-03-05T00:00:00"/>
        <d v="2023-07-03T00:00:00"/>
        <d v="2023-01-13T00:00:00"/>
        <d v="2023-04-10T00:00:00"/>
        <d v="2023-09-11T00:00:00"/>
        <d v="2023-03-27T00:00:00"/>
        <d v="2023-04-15T00:00:00"/>
        <d v="2023-11-19T00:00:00"/>
        <d v="2023-12-02T00:00:00"/>
        <d v="2023-04-04T00:00:00"/>
        <d v="2023-12-18T00:00:00"/>
        <d v="2023-05-07T00:00:00"/>
        <d v="2023-01-01T00:00:00"/>
        <d v="2023-10-30T00:00:00"/>
        <d v="2023-09-15T00:00:00"/>
        <d v="2023-11-26T00:00:00"/>
        <d v="2023-11-24T00:00:00"/>
        <d v="2023-09-17T00:00:00"/>
        <d v="2023-07-01T00:00:00"/>
        <d v="2023-11-17T00:00:00"/>
        <d v="2023-05-31T00:00:00"/>
        <d v="2023-05-23T00:00:00"/>
        <d v="2023-11-21T00:00:00"/>
        <d v="2023-03-16T00:00:00"/>
        <d v="2023-07-08T00:00:00"/>
        <d v="2023-09-12T00:00:00"/>
        <d v="2023-05-17T00:00:00"/>
        <d v="2023-03-07T00:00:00"/>
        <d v="2023-03-06T00:00:00"/>
        <d v="2023-10-25T00:00:00"/>
        <d v="2023-06-24T00:00:00"/>
        <d v="2023-04-30T00:00:00"/>
        <d v="2023-04-08T00:00:00"/>
        <d v="2023-10-19T00:00:00"/>
        <d v="2023-08-04T00:00:00"/>
        <d v="2023-02-11T00:00:00"/>
        <d v="2023-01-06T00:00:00"/>
        <d v="2023-01-18T00:00:00"/>
        <d v="2023-03-14T00:00:00"/>
        <d v="2023-08-06T00:00:00"/>
        <d v="2023-09-10T00:00:00"/>
        <d v="2023-11-25T00:00:00"/>
        <d v="2023-08-25T00:00:00"/>
        <d v="2023-03-29T00:00:00"/>
        <d v="2023-12-03T00:00:00"/>
        <d v="2023-09-04T00:00:00"/>
        <d v="2023-03-10T00:00:00"/>
        <d v="2023-03-20T00:00:00"/>
        <d v="2023-09-06T00:00:00"/>
        <d v="2023-07-19T00:00:00"/>
        <d v="2023-05-24T00:00:00"/>
        <d v="2023-06-08T00:00:00"/>
        <d v="2023-01-12T00:00:00"/>
        <d v="2023-10-13T00:00:00"/>
        <d v="2023-06-20T00:00:00"/>
        <d v="2023-02-08T00:00:00"/>
        <d v="2023-10-29T00:00:00"/>
        <d v="2023-07-12T00:00:00"/>
        <d v="2023-05-02T00:00:00"/>
        <d v="2023-06-06T00:00:00"/>
        <d v="2023-04-22T00:00:00"/>
        <d v="2023-12-13T00:00:00"/>
        <d v="2023-07-27T00:00:00"/>
        <d v="2023-11-10T00:00:00"/>
        <d v="2023-06-04T00:00:00"/>
        <d v="2023-03-26T00:00:00"/>
        <d v="2023-05-28T00:00:00"/>
        <d v="2023-03-23T00:00:00"/>
        <d v="2023-06-12T00:00:00"/>
        <d v="2023-11-14T00:00:00"/>
        <d v="2023-02-18T00:00:00"/>
        <d v="2023-09-27T00:00:00"/>
        <d v="2023-01-28T00:00:00"/>
        <d v="2023-11-07T00:00:00"/>
        <d v="2023-04-25T00:00:00"/>
        <d v="2023-10-18T00:00:00"/>
        <d v="2023-12-07T00:00:00"/>
        <d v="2023-07-29T00:00:00"/>
        <d v="2023-03-17T00:00:00"/>
        <d v="2023-02-25T00:00:00"/>
        <d v="2023-02-04T00:00:00"/>
        <d v="2023-07-26T00:00:00"/>
        <d v="2023-07-25T00:00:00"/>
        <d v="2023-08-23T00:00:00"/>
        <d v="2023-10-20T00:00:00"/>
        <d v="2023-03-13T00:00:00"/>
        <d v="2023-11-01T00:00:00"/>
        <d v="2023-09-23T00:00:00"/>
        <d v="2023-09-30T00:00:00"/>
        <d v="2023-09-08T00:00:00"/>
        <d v="2023-02-24T00:00:00"/>
        <d v="2023-06-14T00:00:00"/>
        <d v="2023-03-28T00:00:00"/>
        <d v="2023-08-20T00:00:00"/>
        <d v="2023-01-03T00:00:00"/>
        <d v="2023-08-05T00:00:00"/>
        <d v="2023-03-19T00:00:00"/>
        <d v="2023-07-17T00:00:00"/>
        <d v="2023-06-02T00:00:00"/>
        <d v="2023-10-09T00:00:00"/>
        <d v="2023-05-09T00:00:00"/>
        <d v="2023-01-14T00:00:00"/>
        <d v="2023-12-24T00:00:00"/>
        <d v="2023-04-09T00:00:00"/>
        <d v="2023-05-21T00:00:00"/>
        <d v="2023-04-27T00:00:00"/>
        <d v="2023-05-03T00:00:00"/>
        <d v="2023-11-18T00:00:00"/>
        <d v="2023-07-28T00:00:00"/>
        <d v="2023-12-15T00:00:00"/>
        <d v="2023-01-22T00:00:00"/>
        <d v="2023-04-05T00:00:00"/>
        <d v="2023-07-04T00:00:00"/>
        <d v="2023-12-30T00:00:00"/>
        <d v="2023-07-21T00:00:00"/>
        <d v="2023-12-27T00:00:00"/>
        <d v="2023-08-24T00:00:00"/>
        <d v="2023-06-10T00:00:00"/>
        <d v="2023-06-16T00:00:00"/>
        <d v="2023-10-08T00:00:00"/>
        <d v="2023-12-06T00:00:00"/>
        <d v="2023-04-12T00:00:00"/>
        <d v="2023-07-31T00:00:00"/>
        <d v="2023-08-18T00:00:00"/>
        <d v="2023-03-21T00:00:00"/>
        <d v="2023-06-28T00:00:00"/>
        <d v="2023-11-06T00:00:00"/>
        <d v="2023-10-12T00:00:00"/>
        <d v="2023-02-16T00:00:00"/>
        <d v="2023-01-17T00:00:00"/>
        <d v="2023-07-23T00:00:00"/>
        <d v="2023-09-18T00:00:00"/>
        <d v="2023-07-24T00:00:00"/>
        <d v="2023-06-21T00:00:00"/>
        <d v="2023-12-16T00:00:00"/>
        <d v="2023-05-01T00:00:00"/>
        <d v="2023-03-30T00:00:00"/>
        <d v="2023-07-22T00:00:00"/>
        <d v="2023-02-20T00:00:00"/>
        <d v="2023-08-17T00:00:00"/>
        <d v="2023-08-14T00:00:00"/>
        <d v="2023-01-24T00:00:00"/>
        <d v="2023-11-22T00:00:00"/>
        <d v="2023-08-29T00:00:00"/>
        <d v="2023-07-05T00:00:00"/>
        <d v="2023-02-03T00:00:00"/>
        <d v="2023-12-12T00:00:00"/>
        <d v="2023-01-19T00:00:00"/>
        <d v="2023-06-22T00:00:00"/>
        <d v="2023-12-19T00:00:00"/>
        <d v="2023-08-08T00:00:00"/>
        <d v="2023-07-20T00:00:00"/>
        <d v="2023-01-11T00:00:00"/>
        <d v="2023-03-25T00:00:00"/>
        <d v="2023-12-05T00:00:00"/>
        <d v="2023-07-02T00:00:00"/>
        <d v="2023-08-22T00:00:00"/>
        <d v="2023-09-22T00:00:00"/>
        <d v="2023-01-15T00:00:00"/>
        <d v="2023-04-20T00:00:00"/>
        <d v="2023-05-22T00:00:00"/>
        <d v="2023-01-10T00:00:00"/>
        <d v="2023-09-19T00:00:00"/>
        <d v="2023-03-04T00:00:00"/>
        <d v="2023-08-15T00:00:00"/>
        <d v="2023-09-03T00:00:00"/>
        <d v="2023-11-12T00:00:00"/>
        <d v="2023-09-09T00:00:00"/>
        <d v="2023-07-15T00:00:00"/>
        <d v="2023-07-10T00:00:00"/>
        <d v="2023-03-24T00:00:00"/>
        <d v="2023-11-28T00:00:00"/>
        <d v="2023-12-14T00:00:00"/>
        <d v="2023-05-18T00:00:00"/>
        <d v="2023-10-27T00:00:00"/>
        <d v="2023-10-07T00:00:00"/>
        <d v="2023-04-29T00:00:00"/>
        <d v="2023-09-25T00:00:00"/>
        <d v="2023-10-05T00:00:00"/>
        <d v="2023-06-11T00:00:00"/>
        <d v="2023-11-08T00:00:00"/>
        <d v="2023-07-14T00:00:00"/>
        <d v="2023-07-07T00:00:00"/>
        <d v="2023-02-14T00:00:00"/>
        <d v="2023-10-23T00:00:00"/>
        <d v="2023-07-18T00:00:00"/>
        <d v="2023-12-11T00:00:00"/>
        <d v="2023-06-29T00:00:00"/>
        <d v="2023-11-09T00:00:00"/>
        <d v="2023-04-07T00:00:00"/>
        <d v="2023-12-21T00:00:00"/>
        <d v="2023-01-04T00:00:00"/>
        <d v="2023-02-01T00:00:00"/>
        <d v="2023-09-26T00:00:00"/>
        <d v="2023-11-29T00:00:00"/>
        <d v="2023-10-26T00:00:00"/>
        <d v="2023-07-13T00:00:00"/>
        <d v="2023-08-01T00:00:00"/>
        <d v="2023-08-13T00:00:00"/>
        <d v="2023-04-23T00:00:00"/>
        <d v="2023-05-25T00:00:00"/>
        <d v="2023-05-06T00:00:00"/>
        <d v="2023-07-06T00:00:00"/>
        <d v="2023-04-14T00:00:00"/>
        <d v="2023-08-09T00:00:00"/>
        <d v="2023-10-10T00:00:00"/>
        <d v="2023-01-31T00:00:00"/>
        <d v="2023-03-18T00:00:00"/>
        <d v="2023-10-06T00:00:00"/>
        <d v="2023-10-15T00:00:00"/>
        <d v="2023-05-29T00:00:00"/>
        <d v="2023-01-20T00:00:00"/>
        <d v="2023-05-04T00:00:00"/>
        <d v="2023-05-30T00:00:00"/>
        <d v="2023-04-19T00:00:00"/>
        <d v="2023-02-26T00:00:00"/>
        <d v="2023-02-06T00:00:00"/>
        <d v="2023-12-01T00:00:00"/>
        <d v="2023-10-16T00:00:00"/>
        <d v="2023-08-16T00:00:00"/>
        <d v="2023-09-21T00:00:00"/>
        <d v="2023-12-26T00:00:00"/>
        <d v="2023-11-23T00:00:00"/>
        <d v="2023-11-15T00:00:00"/>
        <m/>
      </sharedItems>
      <fieldGroup par="17" base="1">
        <rangePr groupBy="days" startDate="2023-01-01T00:00:00" endDate="2024-01-01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Customer_ID" numFmtId="0">
      <sharedItems containsBlank="1"/>
    </cacheField>
    <cacheField name="Customer_Name" numFmtId="0">
      <sharedItems containsBlank="1"/>
    </cacheField>
    <cacheField name="Region" numFmtId="0">
      <sharedItems containsBlank="1" count="5">
        <s v="South"/>
        <s v="East"/>
        <s v="North"/>
        <s v="West"/>
        <m/>
      </sharedItems>
    </cacheField>
    <cacheField name="Category" numFmtId="0">
      <sharedItems containsBlank="1" count="8">
        <s v="Books"/>
        <s v="Furniture"/>
        <s v="Sports"/>
        <s v="Toys"/>
        <s v="Electronics"/>
        <s v="Groceries"/>
        <s v="Clothing"/>
        <m/>
      </sharedItems>
    </cacheField>
    <cacheField name="Product_Name" numFmtId="0">
      <sharedItems containsBlank="1" count="71">
        <s v="Excel for Beginners"/>
        <s v="Wooden Study Table"/>
        <s v="Running Shoes"/>
        <s v="Shoe Rack"/>
        <s v="Board Game Monopoly"/>
        <s v="4K Smart TV"/>
        <s v="LEGO City Set"/>
        <s v="Sunflower Oil 1L"/>
        <s v="Gym Gloves"/>
        <s v="Jump Rope"/>
        <s v="Action Figure Pack"/>
        <s v="Oats 1kg"/>
        <s v="Science Kit"/>
        <s v="Building Blocks"/>
        <s v="Salwar Kameez"/>
        <s v="Data Science Handbook"/>
        <s v="Remote Control Car"/>
        <s v="Yoga Mat"/>
        <s v="Women Kurti"/>
        <s v="Men Formal Shirt"/>
        <s v="DSLR Camera"/>
        <s v="Toor Dal 1kg"/>
        <s v="Laptop 15&quot;"/>
        <s v="Smartwatch"/>
        <s v="Whole Wheat Flour 5kg"/>
        <s v="Soft Stuffed Bear"/>
        <s v="Coffee Table"/>
        <s v="Casual Shorts"/>
        <s v="Gaming Mouse"/>
        <s v="Rain Coat"/>
        <s v="Badminton Racket"/>
        <s v="Organic Honey 500g"/>
        <s v="Finance Basics"/>
        <s v="Bluetooth Speaker"/>
        <s v="Dining Set 6-Seater"/>
        <s v="Power BI Guide"/>
        <s v="Office Chair"/>
        <s v="Mixed Nuts 500g"/>
        <s v="TV Stand"/>
        <s v="Turmeric Powder 200g"/>
        <s v="Instant Coffee 200g"/>
        <s v="Ethnic Saree"/>
        <s v="USB-C Hub"/>
        <s v="Track Pants"/>
        <s v="Basmati Rice 5kg"/>
        <s v="Tablet Pro"/>
        <s v="Football"/>
        <s v="Wireless Headphones"/>
        <s v="Digital Marketing"/>
        <s v="Machine Learning A-Z"/>
        <s v="Smartphone X12"/>
        <s v="Leadership 101"/>
        <s v="3-Seater Sofa"/>
        <s v="Python Programming"/>
        <s v="Resistance Bands"/>
        <s v="Denim Jeans"/>
        <s v="SQL Mastery"/>
        <s v="Sports T-Shirt"/>
        <s v="Jigsaw Puzzle 1000"/>
        <s v="Wardrobe 3-Door"/>
        <s v="Cricket Bat"/>
        <s v="Painting Set"/>
        <s v="Table Tennis Set"/>
        <s v="Winter Jacket"/>
        <s v="Bookshelf 5-Tier"/>
        <s v="Cycling Helmet"/>
        <s v="Barbie Doll Set"/>
        <s v="Business Analytics"/>
        <s v="Green Tea Box"/>
        <s v="King Bed Frame"/>
        <m/>
      </sharedItems>
    </cacheField>
    <cacheField name="Quantity" numFmtId="0">
      <sharedItems containsString="0" containsBlank="1" containsNumber="1" containsInteger="1" minValue="0" maxValue="10"/>
    </cacheField>
    <cacheField name="Unit_Price" numFmtId="0">
      <sharedItems containsString="0" containsBlank="1" containsNumber="1" minValue="60.11" maxValue="84966.58"/>
    </cacheField>
    <cacheField name="Discount" numFmtId="0">
      <sharedItems containsString="0" containsBlank="1" containsNumber="1" minValue="0" maxValue="0.3"/>
    </cacheField>
    <cacheField name="Sales" numFmtId="0">
      <sharedItems containsString="0" containsBlank="1" containsNumber="1" minValue="51.08" maxValue="422646"/>
    </cacheField>
    <cacheField name="Profit" numFmtId="0">
      <sharedItems containsString="0" containsBlank="1" containsNumber="1" minValue="-44116.01" maxValue="68700.92"/>
    </cacheField>
    <cacheField name="Revenue" numFmtId="0">
      <sharedItems containsString="0" containsBlank="1" containsNumber="1" minValue="0" maxValue="422646"/>
    </cacheField>
    <cacheField name="Quarter" numFmtId="0">
      <sharedItems containsBlank="1"/>
    </cacheField>
    <cacheField name="Profit Percentage" numFmtId="0">
      <sharedItems containsString="0" containsBlank="1" containsNumber="1" minValue="-14.996483917007444" maxValue="45.482894066144944"/>
    </cacheField>
    <cacheField name="City" numFmtId="0">
      <sharedItems containsBlank="1"/>
    </cacheField>
    <cacheField name="Segment" numFmtId="0">
      <sharedItems containsBlank="1"/>
    </cacheField>
    <cacheField name="Months" numFmtId="0" databaseField="0">
      <fieldGroup base="1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45.648198958334" createdVersion="6" refreshedVersion="6" minRefreshableVersion="3" recordCount="337" xr:uid="{00000000-000A-0000-FFFF-FFFF1A000000}">
  <cacheSource type="worksheet">
    <worksheetSource ref="A1:H1048576" sheet="Monthly Target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Category" numFmtId="0">
      <sharedItems containsBlank="1"/>
    </cacheField>
    <cacheField name="Month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Month_Num" numFmtId="0">
      <sharedItems containsString="0" containsBlank="1" containsNumber="1" containsInteger="1" minValue="1" maxValue="12"/>
    </cacheField>
    <cacheField name="Year" numFmtId="0">
      <sharedItems containsString="0" containsBlank="1" containsNumber="1" containsInteger="1" minValue="2023" maxValue="2023"/>
    </cacheField>
    <cacheField name="Sales_Target" numFmtId="0">
      <sharedItems containsString="0" containsBlank="1" containsNumber="1" minValue="102181.62" maxValue="1123984.22" count="337">
        <n v="479513.19"/>
        <n v="571830.99"/>
        <n v="566601.65"/>
        <n v="500765.34"/>
        <n v="548309.22"/>
        <n v="552271.25"/>
        <n v="613946.43000000005"/>
        <n v="559476.96"/>
        <n v="499031.94"/>
        <n v="673555.91"/>
        <n v="705294.54"/>
        <n v="753451.11"/>
        <n v="571573.27"/>
        <n v="602755.51"/>
        <n v="543665.94999999995"/>
        <n v="648994.77"/>
        <n v="635259.17000000004"/>
        <n v="691851.15"/>
        <n v="708455.87"/>
        <n v="552240.18000000005"/>
        <n v="653430.12"/>
        <n v="702078.42"/>
        <n v="701416.9"/>
        <n v="747404.1"/>
        <n v="769793.18"/>
        <n v="665029.71"/>
        <n v="721236.26"/>
        <n v="687055.33"/>
        <n v="657417.77"/>
        <n v="710019.62"/>
        <n v="794474.48"/>
        <n v="750167.82"/>
        <n v="726991.28"/>
        <n v="947991.01"/>
        <n v="923680.29"/>
        <n v="944858.96"/>
        <n v="304963.42"/>
        <n v="295437.15000000002"/>
        <n v="315751.36"/>
        <n v="305667.34000000003"/>
        <n v="297667.56"/>
        <n v="368400.53"/>
        <n v="370076.38"/>
        <n v="322497.57"/>
        <n v="325412.52"/>
        <n v="414288.28"/>
        <n v="391301.65"/>
        <n v="395446.7"/>
        <n v="737230.19"/>
        <n v="738394.99"/>
        <n v="756074.17"/>
        <n v="744633.1"/>
        <n v="722845.81"/>
        <n v="773053.87"/>
        <n v="884754.2"/>
        <n v="806521.31"/>
        <n v="734772.82"/>
        <n v="1072759.54"/>
        <n v="1000263.47"/>
        <n v="971378.4"/>
        <n v="330786.02"/>
        <n v="338966.48"/>
        <n v="320060.79999999999"/>
        <n v="287249.48"/>
        <n v="303525.96000000002"/>
        <n v="376204.43"/>
        <n v="334519.53000000003"/>
        <n v="331050.21000000002"/>
        <n v="340375.86"/>
        <n v="374023.2"/>
        <n v="401876.33"/>
        <n v="392815.24"/>
        <n v="314474.55"/>
        <n v="350589.56"/>
        <n v="366571.2"/>
        <n v="360266.51"/>
        <n v="371006.85"/>
        <n v="405057.76"/>
        <n v="348827.67"/>
        <n v="322940.68"/>
        <n v="360309.27"/>
        <n v="455000.1"/>
        <n v="433557.47"/>
        <n v="479921.78"/>
        <n v="761320.43"/>
        <n v="640016.56999999995"/>
        <n v="717209.06"/>
        <n v="733871.35"/>
        <n v="711196.66"/>
        <n v="784054.38"/>
        <n v="790082.83"/>
        <n v="748171.89"/>
        <n v="707590.92"/>
        <n v="854896.89"/>
        <n v="1012314.06"/>
        <n v="890588.57"/>
        <n v="579329.18000000005"/>
        <n v="596932.06999999995"/>
        <n v="562741.82999999996"/>
        <n v="623303"/>
        <n v="662462.36"/>
        <n v="650865.71"/>
        <n v="728814.36"/>
        <n v="581528.19999999995"/>
        <n v="561073.04"/>
        <n v="842582.66"/>
        <n v="791226.18"/>
        <n v="772651.98"/>
        <n v="468615.35"/>
        <n v="500275.16"/>
        <n v="505433.59999999998"/>
        <n v="459953.09"/>
        <n v="534811.16"/>
        <n v="596508.72"/>
        <n v="604873.41"/>
        <n v="457551.19"/>
        <n v="453556.94"/>
        <n v="713092.61"/>
        <n v="704750.05"/>
        <n v="684517.74"/>
        <n v="201904.96"/>
        <n v="216218.69"/>
        <n v="220765.73"/>
        <n v="241477.7"/>
        <n v="206581.62"/>
        <n v="246309.85"/>
        <n v="225816.74"/>
        <n v="237827.36"/>
        <n v="222193.33"/>
        <n v="263071.65999999997"/>
        <n v="275405.53000000003"/>
        <n v="273531.90000000002"/>
        <n v="244292.8"/>
        <n v="260399.7"/>
        <n v="256443.23"/>
        <n v="239450.17"/>
        <n v="270109.23"/>
        <n v="260257.55"/>
        <n v="269231.53999999998"/>
        <n v="234024.61"/>
        <n v="249805.75"/>
        <n v="348922.84"/>
        <n v="317022.53999999998"/>
        <n v="338269.73"/>
        <n v="634020.80000000005"/>
        <n v="643368.23"/>
        <n v="693029.2"/>
        <n v="675906.75"/>
        <n v="674319.71"/>
        <n v="682784.35"/>
        <n v="701096.93"/>
        <n v="655292.61"/>
        <n v="647146.65"/>
        <n v="861708.76"/>
        <n v="792871.81"/>
        <n v="925842.74"/>
        <n v="490096.64000000001"/>
        <n v="526479.56999999995"/>
        <n v="502921.87"/>
        <n v="518938.57"/>
        <n v="483933.92"/>
        <n v="579673.02"/>
        <n v="569517.05000000005"/>
        <n v="482288.86"/>
        <n v="439649.14"/>
        <n v="665934.11"/>
        <n v="615687.61"/>
        <n v="618697.74"/>
        <n v="338022.84"/>
        <n v="315496.64"/>
        <n v="336470.43"/>
        <n v="303552.44"/>
        <n v="315180.40999999997"/>
        <n v="362811.82"/>
        <n v="323238.21000000002"/>
        <n v="321726.26"/>
        <n v="290734.48"/>
        <n v="376528.38"/>
        <n v="380893.41"/>
        <n v="372250.78"/>
        <n v="314945.40000000002"/>
        <n v="351856.4"/>
        <n v="317726.26"/>
        <n v="354067.53"/>
        <n v="306892.42"/>
        <n v="387568.73"/>
        <n v="362868.32"/>
        <n v="324471.51"/>
        <n v="322026.31"/>
        <n v="436725.66"/>
        <n v="400696.92"/>
        <n v="458477.58"/>
        <n v="725182.65"/>
        <n v="621187.01"/>
        <n v="676617.9"/>
        <n v="637621.66"/>
        <n v="616625.63"/>
        <n v="797781.47"/>
        <n v="760444.01"/>
        <n v="704554.32"/>
        <n v="702834.13"/>
        <n v="902896.68"/>
        <n v="954342.96"/>
        <n v="913859.48"/>
        <n v="624299.43000000005"/>
        <n v="667010.97"/>
        <n v="733855.13"/>
        <n v="736608.22"/>
        <n v="735166.54"/>
        <n v="722560.88"/>
        <n v="740553.3"/>
        <n v="708515.6"/>
        <n v="718903.08"/>
        <n v="907139.7"/>
        <n v="800119.02"/>
        <n v="927520.59"/>
        <n v="861267.43"/>
        <n v="813772.12"/>
        <n v="847482.54"/>
        <n v="832073.17"/>
        <n v="743636.49"/>
        <n v="904178.35"/>
        <n v="947308.22"/>
        <n v="753107.64"/>
        <n v="751026.82"/>
        <n v="1109872.52"/>
        <n v="1123984.22"/>
        <n v="1043256.34"/>
        <n v="338846.08"/>
        <n v="376521.74"/>
        <n v="392493.77"/>
        <n v="402647.72"/>
        <n v="369880.16"/>
        <n v="407038.78"/>
        <n v="398884.56"/>
        <n v="368267.16"/>
        <n v="377800.11"/>
        <n v="477638.17"/>
        <n v="472131.68"/>
        <n v="507546.61"/>
        <n v="343248.89"/>
        <n v="361911.24"/>
        <n v="403209.6"/>
        <n v="384450.8"/>
        <n v="359194.01"/>
        <n v="385108.72"/>
        <n v="423958.91"/>
        <n v="342820.62"/>
        <n v="375866.37"/>
        <n v="442701.63"/>
        <n v="483218.35"/>
        <n v="443918.99"/>
        <n v="119996.1"/>
        <n v="119105.01"/>
        <n v="112868.38"/>
        <n v="104650.7"/>
        <n v="117117.02"/>
        <n v="113060.26"/>
        <n v="122402.21"/>
        <n v="118321.75"/>
        <n v="102181.62"/>
        <n v="153827.81"/>
        <n v="158357.76999999999"/>
        <n v="147733.95000000001"/>
        <n v="222666.58"/>
        <n v="244915.14"/>
        <n v="233688.92"/>
        <n v="235655.8"/>
        <n v="253092.25"/>
        <n v="245439.22"/>
        <n v="264418.38"/>
        <n v="233382.85"/>
        <n v="243773.62"/>
        <n v="317120.18"/>
        <n v="311059.37"/>
        <n v="302774.78999999998"/>
        <n v="432052.18"/>
        <n v="395134.13"/>
        <n v="410780.24"/>
        <n v="381884.51"/>
        <n v="418027.73"/>
        <n v="438869.62"/>
        <n v="433298.42"/>
        <n v="389453.99"/>
        <n v="457529.62"/>
        <n v="585255.31999999995"/>
        <n v="495031.79"/>
        <n v="527459.85"/>
        <n v="754380.38"/>
        <n v="696227.3"/>
        <n v="811337.56"/>
        <n v="735035.56"/>
        <n v="721957.35"/>
        <n v="804157.91"/>
        <n v="913735.84"/>
        <n v="774771.72"/>
        <n v="792682.35"/>
        <n v="899310.98"/>
        <n v="1086617.1299999999"/>
        <n v="1053587.18"/>
        <n v="348275.97"/>
        <n v="357171.09"/>
        <n v="348425.56"/>
        <n v="396288.82"/>
        <n v="382745.83"/>
        <n v="425722.63"/>
        <n v="371984.27"/>
        <n v="346785.48"/>
        <n v="370854.69"/>
        <n v="466295.83"/>
        <n v="488357.03"/>
        <n v="457364.19"/>
        <n v="615048.35"/>
        <n v="581073.81999999995"/>
        <n v="563288.31999999995"/>
        <n v="607131.79"/>
        <n v="513656.53"/>
        <n v="658495.77"/>
        <n v="677149.47"/>
        <n v="543921.41"/>
        <n v="531874.53"/>
        <n v="739816.26"/>
        <n v="664360.39"/>
        <n v="776226.37"/>
        <n v="428459.58"/>
        <n v="418233.72"/>
        <n v="447669.57"/>
        <n v="415984.86"/>
        <n v="418459.72"/>
        <n v="486604.35"/>
        <n v="413725.43"/>
        <n v="442782.03"/>
        <n v="412013.64"/>
        <n v="576967.68000000005"/>
        <n v="496370.98"/>
        <n v="561972.21"/>
        <m/>
      </sharedItems>
    </cacheField>
    <cacheField name="Sales_Actual" numFmtId="0">
      <sharedItems containsString="0" containsBlank="1" containsNumber="1" minValue="85520.9" maxValue="1320316.45" count="337">
        <n v="416944.16"/>
        <n v="495489.64"/>
        <n v="481131.18"/>
        <n v="544017.49"/>
        <n v="636262.75"/>
        <n v="574961.48"/>
        <n v="636131.49"/>
        <n v="473032.71"/>
        <n v="506329.71"/>
        <n v="518961.91999999998"/>
        <n v="611755.9"/>
        <n v="638115.83999999997"/>
        <n v="554030.07999999996"/>
        <n v="737033.88"/>
        <n v="440508.93"/>
        <n v="765185.02"/>
        <n v="783380.97"/>
        <n v="863826.86"/>
        <n v="677531.85"/>
        <n v="567834.72"/>
        <n v="667073.5"/>
        <n v="645751.16"/>
        <n v="600385.64"/>
        <n v="851956.82"/>
        <n v="798156.81"/>
        <n v="584779.9"/>
        <n v="609414.74"/>
        <n v="736332.78"/>
        <n v="661240.67000000004"/>
        <n v="751610.8"/>
        <n v="990138.87"/>
        <n v="923886.83"/>
        <n v="567756.22"/>
        <n v="897935.09"/>
        <n v="1074503.06"/>
        <n v="853187.97"/>
        <n v="334765.01"/>
        <n v="273923.36"/>
        <n v="325056.56"/>
        <n v="377105.67"/>
        <n v="363114.17"/>
        <n v="355981.2"/>
        <n v="305319.14"/>
        <n v="290344.93"/>
        <n v="358762.73"/>
        <n v="485200.52"/>
        <n v="367274.49"/>
        <n v="486936.16"/>
        <n v="707336.42"/>
        <n v="737321.38"/>
        <n v="659581.39"/>
        <n v="721134.09"/>
        <n v="879763.06"/>
        <n v="707818.46"/>
        <n v="762000.6"/>
        <n v="947277.61"/>
        <n v="726370.7"/>
        <n v="1001178.32"/>
        <n v="971207.08"/>
        <n v="1131828.72"/>
        <n v="374867.55"/>
        <n v="280428.84000000003"/>
        <n v="334522.76"/>
        <n v="225573.26"/>
        <n v="337335.94"/>
        <n v="357269.03"/>
        <n v="324796.36"/>
        <n v="396030.39"/>
        <n v="359847.65"/>
        <n v="286023.88"/>
        <n v="321075.95"/>
        <n v="390680.62"/>
        <n v="361061.26"/>
        <n v="327477.65000000002"/>
        <n v="277361.02"/>
        <n v="396524.34"/>
        <n v="429694.19"/>
        <n v="346358.36"/>
        <n v="278607.93"/>
        <n v="377730.37"/>
        <n v="392946.36"/>
        <n v="356372.58"/>
        <n v="421740.47"/>
        <n v="534475.02"/>
        <n v="940507.82"/>
        <n v="573335.82999999996"/>
        <n v="816684.98"/>
        <n v="763246.73"/>
        <n v="537404.22"/>
        <n v="901065.83"/>
        <n v="949796.91"/>
        <n v="708649.38"/>
        <n v="673073.32"/>
        <n v="802460.99"/>
        <n v="961065.8"/>
        <n v="833628.28"/>
        <n v="619232.27"/>
        <n v="521310.25"/>
        <n v="632849.51"/>
        <n v="674353.34"/>
        <n v="732495.18"/>
        <n v="548821.25"/>
        <n v="697410.07"/>
        <n v="555542.41"/>
        <n v="583997.34"/>
        <n v="837120.3"/>
        <n v="975914.52"/>
        <n v="925972.29"/>
        <n v="503096.66"/>
        <n v="462978.34"/>
        <n v="407191.17"/>
        <n v="558502.93999999994"/>
        <n v="503715.13"/>
        <n v="736154.38"/>
        <n v="716366.58"/>
        <n v="349930.26"/>
        <n v="511155.62"/>
        <n v="793036.67"/>
        <n v="581444.43000000005"/>
        <n v="844191.46"/>
        <n v="183843.77"/>
        <n v="163047.85999999999"/>
        <n v="201830.59"/>
        <n v="247055.21"/>
        <n v="223833.65"/>
        <n v="200354.16"/>
        <n v="169832.91"/>
        <n v="245145.74"/>
        <n v="223796.14"/>
        <n v="294727.12"/>
        <n v="294877.94"/>
        <n v="257789.89"/>
        <n v="215092.62"/>
        <n v="273274.51"/>
        <n v="227951.86"/>
        <n v="218207.22"/>
        <n v="235293.78"/>
        <n v="195537.03"/>
        <n v="227712.95"/>
        <n v="258892.21"/>
        <n v="205975.54"/>
        <n v="374086.39"/>
        <n v="348012.46"/>
        <n v="412687.13"/>
        <n v="678563.19"/>
        <n v="533023.75"/>
        <n v="615194.36"/>
        <n v="566884.39"/>
        <n v="806752.89"/>
        <n v="666739.24"/>
        <n v="674279.09"/>
        <n v="670810.12"/>
        <n v="563141.24"/>
        <n v="1006594.69"/>
        <n v="896153.73"/>
        <n v="854486.53"/>
        <n v="466789.53"/>
        <n v="435128.04"/>
        <n v="424334.29"/>
        <n v="537999.92000000004"/>
        <n v="502263.47"/>
        <n v="475401.85"/>
        <n v="650529.62"/>
        <n v="440321.93"/>
        <n v="346864.56"/>
        <n v="775338.62"/>
        <n v="534251.94999999995"/>
        <n v="498445.5"/>
        <n v="412416.03"/>
        <n v="350565.44"/>
        <n v="257791.42"/>
        <n v="371775.53"/>
        <n v="281919.21000000002"/>
        <n v="369007.85"/>
        <n v="379445.35"/>
        <n v="394302.63"/>
        <n v="233592.6"/>
        <n v="448763.78"/>
        <n v="467421.65"/>
        <n v="335003.39"/>
        <n v="337017.89"/>
        <n v="430234.51"/>
        <n v="366146.75"/>
        <n v="334373.14"/>
        <n v="371907.75"/>
        <n v="391489.28000000003"/>
        <n v="336088.42"/>
        <n v="304776.2"/>
        <n v="242620.58"/>
        <n v="465319.39"/>
        <n v="363519.45"/>
        <n v="515849.16"/>
        <n v="657088.35"/>
        <n v="589457.1"/>
        <n v="718178.77"/>
        <n v="513526.68"/>
        <n v="494562.2"/>
        <n v="824975.12"/>
        <n v="900908.9"/>
        <n v="597766.79"/>
        <n v="863775.97"/>
        <n v="684475.67"/>
        <n v="794441.16"/>
        <n v="1119136.51"/>
        <n v="654122.51"/>
        <n v="635205.64"/>
        <n v="718587.3"/>
        <n v="665663.1"/>
        <n v="888110.32"/>
        <n v="795268.29"/>
        <n v="590904.86"/>
        <n v="875608.75"/>
        <n v="662750.97"/>
        <n v="843855.89"/>
        <n v="657854.53"/>
        <n v="1106674.0900000001"/>
        <n v="823608.08"/>
        <n v="996215.47"/>
        <n v="882625.87"/>
        <n v="761572.66"/>
        <n v="894354.35"/>
        <n v="812474.01"/>
        <n v="1005929.01"/>
        <n v="726000.5"/>
        <n v="829924.64"/>
        <n v="1320316.45"/>
        <n v="1011601.12"/>
        <n v="805983.99"/>
        <n v="412558.32"/>
        <n v="318916.3"/>
        <n v="460851.06"/>
        <n v="447580.1"/>
        <n v="300186.78999999998"/>
        <n v="423511.97"/>
        <n v="424589.36"/>
        <n v="332486.14"/>
        <n v="454112.18"/>
        <n v="485868.39"/>
        <n v="391999.29"/>
        <n v="441122.04"/>
        <n v="407729.85"/>
        <n v="439911.43"/>
        <n v="458349.02"/>
        <n v="366291.86"/>
        <n v="424302.96"/>
        <n v="354968.78"/>
        <n v="502456.33"/>
        <n v="359466.61"/>
        <n v="388036.39"/>
        <n v="385859.36"/>
        <n v="473947.1"/>
        <n v="489802.25"/>
        <n v="97099.199999999997"/>
        <n v="115898.83"/>
        <n v="89033.74"/>
        <n v="109548.87"/>
        <n v="133413.82"/>
        <n v="105610.3"/>
        <n v="104813.32"/>
        <n v="134406.98000000001"/>
        <n v="85520.9"/>
        <n v="128617.77"/>
        <n v="137916.71"/>
        <n v="179447.54"/>
        <n v="215735.27"/>
        <n v="237922.29"/>
        <n v="285068.55"/>
        <n v="263665.57"/>
        <n v="192365.73"/>
        <n v="225188.05"/>
        <n v="284658.43"/>
        <n v="234779.44"/>
        <n v="219705.06"/>
        <n v="263917.68"/>
        <n v="283013"/>
        <n v="364669.98"/>
        <n v="369669.43"/>
        <n v="392611.93"/>
        <n v="506398.62"/>
        <n v="332619.45"/>
        <n v="481695.93"/>
        <n v="364144.72"/>
        <n v="519210.21"/>
        <n v="479499.7"/>
        <n v="484339.61"/>
        <n v="537016.67000000004"/>
        <n v="451014.26"/>
        <n v="580156.38"/>
        <n v="749317.82"/>
        <n v="868502.48"/>
        <n v="753380.6"/>
        <n v="766971.52"/>
        <n v="628081.06999999995"/>
        <n v="830721.57"/>
        <n v="939776.2"/>
        <n v="669491.05000000005"/>
        <n v="854422.36"/>
        <n v="1054354.3700000001"/>
        <n v="1316017.32"/>
        <n v="1115898.68"/>
        <n v="310965.68"/>
        <n v="433018.76"/>
        <n v="292075.58"/>
        <n v="348903.81"/>
        <n v="397896.75"/>
        <n v="440750.89"/>
        <n v="458654.57"/>
        <n v="424177.98"/>
        <n v="346298.71"/>
        <n v="566435.91"/>
        <n v="572351.23"/>
        <n v="547183.31000000006"/>
        <n v="748697.59999999998"/>
        <n v="559488.44999999995"/>
        <n v="649717.51"/>
        <n v="734873.78"/>
        <n v="577638.40000000002"/>
        <n v="542926.15"/>
        <n v="821082.57"/>
        <n v="429572.13"/>
        <n v="468175.97"/>
        <n v="923481.39"/>
        <n v="791121.81"/>
        <n v="829687.85"/>
        <n v="522570.36"/>
        <n v="427150.48"/>
        <n v="410894.42"/>
        <n v="359756.14"/>
        <n v="365060.76"/>
        <n v="450524.9"/>
        <n v="404129.5"/>
        <n v="382515.67"/>
        <n v="477591.89"/>
        <n v="546286.34"/>
        <n v="480623.01"/>
        <n v="632010.13"/>
        <m/>
      </sharedItems>
    </cacheField>
    <cacheField name="Achievement_Pct" numFmtId="0">
      <sharedItems containsString="0" containsBlank="1" containsNumber="1" minValue="75.099999999999994" maxValue="124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1">
  <r>
    <s v="ORD006312"/>
    <x v="0"/>
    <s v="CUST0260"/>
    <s v="Timothy Nori"/>
    <x v="0"/>
    <x v="0"/>
    <x v="0"/>
    <n v="3"/>
    <n v="671.24"/>
    <n v="0"/>
    <n v="2013.72"/>
    <n v="689.84"/>
    <n v="2013.72"/>
    <s v="Q2"/>
    <n v="34.25699700057605"/>
    <s v="Kochi"/>
    <s v="Regular"/>
  </r>
  <r>
    <s v="ORD008688"/>
    <x v="1"/>
    <s v="CUST0223"/>
    <s v="Aarini Dugar"/>
    <x v="1"/>
    <x v="1"/>
    <x v="1"/>
    <n v="3"/>
    <n v="21336.22"/>
    <n v="0"/>
    <n v="64008.66"/>
    <n v="16168.33"/>
    <n v="64008.66"/>
    <s v="Q2"/>
    <n v="25.259597685688156"/>
    <s v="Guwahati"/>
    <s v="Premium"/>
  </r>
  <r>
    <s v="ORD007579"/>
    <x v="2"/>
    <s v="CUST0258"/>
    <s v="Sanaya Khalsa"/>
    <x v="2"/>
    <x v="2"/>
    <x v="2"/>
    <n v="1"/>
    <n v="649.49"/>
    <n v="0.3"/>
    <n v="454.64"/>
    <n v="126.47"/>
    <n v="454.64299999999997"/>
    <s v="Q3"/>
    <n v="27.81761393630125"/>
    <s v="Delhi"/>
    <s v="Premium"/>
  </r>
  <r>
    <s v="ORD004768"/>
    <x v="3"/>
    <s v="CUST0037"/>
    <s v="Janani Sawhney"/>
    <x v="3"/>
    <x v="1"/>
    <x v="3"/>
    <n v="4"/>
    <n v="41779.660000000003"/>
    <n v="0.2"/>
    <n v="133694.91"/>
    <n v="39801.410000000003"/>
    <n v="133694.91200000001"/>
    <s v="Q2"/>
    <n v="29.770325586815538"/>
    <s v="Ahmedabad"/>
    <s v="Premium"/>
  </r>
  <r>
    <s v="ORD006089"/>
    <x v="2"/>
    <s v="CUST0044"/>
    <s v="Advay Nadig"/>
    <x v="2"/>
    <x v="3"/>
    <x v="4"/>
    <n v="5"/>
    <n v="3035.91"/>
    <n v="0.05"/>
    <n v="14420.57"/>
    <n v="2873.99"/>
    <n v="14420.572499999998"/>
    <s v="Q3"/>
    <n v="19.929794730721461"/>
    <s v="Lucknow"/>
    <s v="Premium"/>
  </r>
  <r>
    <s v="ORD004604"/>
    <x v="4"/>
    <s v="CUST0221"/>
    <s v="Naveen Dass"/>
    <x v="0"/>
    <x v="4"/>
    <x v="5"/>
    <n v="4"/>
    <n v="25815.94"/>
    <n v="0.05"/>
    <n v="98100.57"/>
    <n v="11250.48"/>
    <n v="98100.571999999986"/>
    <s v="Q2"/>
    <n v="11.46831256943767"/>
    <s v="Kochi"/>
    <s v="Regular"/>
  </r>
  <r>
    <s v="ORD007001"/>
    <x v="5"/>
    <s v="CUST0435"/>
    <s v="Ekalinga Chowdhury"/>
    <x v="1"/>
    <x v="3"/>
    <x v="6"/>
    <n v="5"/>
    <n v="2120.52"/>
    <n v="0"/>
    <n v="10602.6"/>
    <n v="3680.74"/>
    <n v="10602.6"/>
    <s v="Q1"/>
    <n v="34.715447154471541"/>
    <s v="Bhubaneswar"/>
    <s v="Premium"/>
  </r>
  <r>
    <s v="ORD005992"/>
    <x v="6"/>
    <s v="CUST0266"/>
    <s v="Tanay Sane"/>
    <x v="1"/>
    <x v="5"/>
    <x v="7"/>
    <n v="4"/>
    <n v="496.51"/>
    <n v="0"/>
    <n v="1986.04"/>
    <n v="198.32"/>
    <n v="1986.04"/>
    <s v="Q1"/>
    <n v="9.9857001873074065"/>
    <s v="Patna"/>
    <s v="Premium"/>
  </r>
  <r>
    <s v="ORD000840"/>
    <x v="7"/>
    <s v="CUST0113"/>
    <s v="Harita Chaudhari"/>
    <x v="2"/>
    <x v="2"/>
    <x v="8"/>
    <n v="2"/>
    <n v="4112.32"/>
    <n v="0.15"/>
    <n v="6990.94"/>
    <n v="1727.97"/>
    <n v="6990.9439999999995"/>
    <s v="Q2"/>
    <n v="24.717276932715773"/>
    <s v="Lucknow"/>
    <s v="Premium"/>
  </r>
  <r>
    <s v="ORD003889"/>
    <x v="8"/>
    <s v="CUST0306"/>
    <s v="Aahana Agarwal"/>
    <x v="3"/>
    <x v="2"/>
    <x v="9"/>
    <n v="1"/>
    <n v="5036.18"/>
    <n v="0"/>
    <n v="5036.18"/>
    <n v="829.34"/>
    <n v="5036.18"/>
    <s v="Q2"/>
    <n v="16.467640155832399"/>
    <s v="Nagpur"/>
    <s v="Premium"/>
  </r>
  <r>
    <s v="ORD007133"/>
    <x v="9"/>
    <s v="CUST0020"/>
    <s v="Neelima Menon"/>
    <x v="1"/>
    <x v="3"/>
    <x v="10"/>
    <n v="2"/>
    <n v="3890.76"/>
    <n v="0"/>
    <n v="7781.52"/>
    <n v="1530.84"/>
    <n v="7781.52"/>
    <s v="Q2"/>
    <n v="19.672763161952933"/>
    <s v="Guwahati"/>
    <s v="Regular"/>
  </r>
  <r>
    <s v="ORD000527"/>
    <x v="10"/>
    <s v="CUST0134"/>
    <s v="Hemang Bhavsar"/>
    <x v="3"/>
    <x v="5"/>
    <x v="11"/>
    <n v="1"/>
    <n v="464.5"/>
    <n v="0.3"/>
    <n v="325.14999999999998"/>
    <n v="23.12"/>
    <n v="325.14999999999998"/>
    <s v="Q1"/>
    <n v="7.1105643549131177"/>
    <s v="Surat"/>
    <s v="Premium"/>
  </r>
  <r>
    <s v="ORD005911"/>
    <x v="11"/>
    <s v="CUST0043"/>
    <s v="Zayan Swaminathan"/>
    <x v="0"/>
    <x v="3"/>
    <x v="12"/>
    <n v="1"/>
    <n v="2673.16"/>
    <n v="0.2"/>
    <n v="2138.5300000000002"/>
    <n v="687.74"/>
    <n v="2138.5279999999998"/>
    <s v="Q1"/>
    <n v="32.159474031227056"/>
    <s v="Bengaluru"/>
    <s v="Premium"/>
  </r>
  <r>
    <s v="ORD008514"/>
    <x v="12"/>
    <s v="CUST0280"/>
    <s v="Chandani Narayanan"/>
    <x v="1"/>
    <x v="3"/>
    <x v="13"/>
    <n v="3"/>
    <n v="1282.2"/>
    <n v="0.1"/>
    <n v="3461.94"/>
    <n v="768.16"/>
    <n v="3461.9400000000005"/>
    <s v="Q2"/>
    <n v="22.188714997949123"/>
    <s v="Patna"/>
    <s v="Regular"/>
  </r>
  <r>
    <s v="ORD007107"/>
    <x v="13"/>
    <s v="CUST0155"/>
    <s v="Harini Kurian"/>
    <x v="0"/>
    <x v="6"/>
    <x v="14"/>
    <n v="5"/>
    <n v="3252.43"/>
    <n v="0"/>
    <n v="16262.15"/>
    <n v="6006.11"/>
    <n v="16262.15"/>
    <s v="Q1"/>
    <n v="36.933062356453483"/>
    <s v="Coimbatore"/>
    <s v="Regular"/>
  </r>
  <r>
    <s v="ORD008076"/>
    <x v="14"/>
    <s v="CUST0441"/>
    <s v="Gagan Garg"/>
    <x v="3"/>
    <x v="0"/>
    <x v="15"/>
    <n v="4"/>
    <n v="974.99"/>
    <n v="0"/>
    <n v="3899.96"/>
    <n v="979.82"/>
    <n v="3899.96"/>
    <s v="Q2"/>
    <n v="25.123847424076146"/>
    <s v="Mumbai"/>
    <s v="Regular"/>
  </r>
  <r>
    <s v="ORD007952"/>
    <x v="15"/>
    <s v="CUST0313"/>
    <s v="Nikita Kala"/>
    <x v="0"/>
    <x v="3"/>
    <x v="16"/>
    <n v="4"/>
    <n v="500.56"/>
    <n v="0.3"/>
    <n v="1401.57"/>
    <n v="478.78"/>
    <n v="1401.568"/>
    <s v="Q4"/>
    <n v="34.160263133486019"/>
    <s v="Coimbatore"/>
    <s v="Regular"/>
  </r>
  <r>
    <s v="ORD001486"/>
    <x v="16"/>
    <s v="CUST0162"/>
    <s v="Yamini Wadhwa"/>
    <x v="2"/>
    <x v="5"/>
    <x v="7"/>
    <n v="2"/>
    <n v="679.76"/>
    <n v="0"/>
    <n v="1359.52"/>
    <n v="92.69"/>
    <n v="1359.52"/>
    <s v="Q3"/>
    <n v="6.8178474755796161"/>
    <s v="Jaipur"/>
    <s v="Premium"/>
  </r>
  <r>
    <s v="ORD008013"/>
    <x v="17"/>
    <s v="CUST0063"/>
    <s v="Udant Bansal"/>
    <x v="0"/>
    <x v="2"/>
    <x v="17"/>
    <n v="2"/>
    <n v="3419.14"/>
    <n v="0"/>
    <n v="6838.28"/>
    <n v="1239.49"/>
    <n v="6838.28"/>
    <s v="Q1"/>
    <n v="18.125756769246067"/>
    <s v="Bengaluru"/>
    <s v="Premium"/>
  </r>
  <r>
    <s v="ORD000414"/>
    <x v="18"/>
    <s v="CUST0460"/>
    <s v="Zaitra Basak"/>
    <x v="0"/>
    <x v="6"/>
    <x v="18"/>
    <n v="5"/>
    <n v="3863.68"/>
    <n v="0"/>
    <n v="19318.400000000001"/>
    <n v="6472.27"/>
    <n v="19318.399999999998"/>
    <s v="Q3"/>
    <n v="33.503136905747887"/>
    <s v="Kochi"/>
    <s v="Regular"/>
  </r>
  <r>
    <s v="ORD007959"/>
    <x v="19"/>
    <s v="CUST0062"/>
    <s v="Veer Tandon"/>
    <x v="0"/>
    <x v="6"/>
    <x v="19"/>
    <n v="3"/>
    <n v="4717.16"/>
    <n v="0"/>
    <n v="14151.48"/>
    <n v="3763.03"/>
    <n v="14151.48"/>
    <s v="Q4"/>
    <n v="26.591070333279632"/>
    <s v="Coimbatore"/>
    <s v="Regular"/>
  </r>
  <r>
    <s v="ORD003034"/>
    <x v="20"/>
    <s v="CUST0090"/>
    <s v="Pranit Gera"/>
    <x v="0"/>
    <x v="6"/>
    <x v="14"/>
    <n v="2"/>
    <n v="3601.24"/>
    <n v="0.25"/>
    <n v="5401.86"/>
    <n v="1609.83"/>
    <n v="5401.86"/>
    <s v="Q1"/>
    <n v="29.801401739400873"/>
    <s v="Chennai"/>
    <s v="Premium"/>
  </r>
  <r>
    <s v="ORD000720"/>
    <x v="21"/>
    <s v="CUST0063"/>
    <s v="Udant Bansal"/>
    <x v="0"/>
    <x v="4"/>
    <x v="20"/>
    <n v="2"/>
    <n v="19117.080000000002"/>
    <n v="0"/>
    <n v="38234.160000000003"/>
    <n v="3308.03"/>
    <n v="38234.160000000003"/>
    <s v="Q2"/>
    <n v="8.6520274016743137"/>
    <s v="Bengaluru"/>
    <s v="Premium"/>
  </r>
  <r>
    <s v="ORD008351"/>
    <x v="22"/>
    <s v="CUST0009"/>
    <s v="Gayathri Sankar"/>
    <x v="3"/>
    <x v="6"/>
    <x v="19"/>
    <n v="3"/>
    <n v="1734.15"/>
    <n v="0"/>
    <n v="5202.45"/>
    <n v="1475.93"/>
    <n v="5202.4500000000007"/>
    <s v="Q3"/>
    <n v="28.369902642024432"/>
    <s v="Surat"/>
    <s v="Occasional"/>
  </r>
  <r>
    <s v="ORD000192"/>
    <x v="23"/>
    <s v="CUST0005"/>
    <s v="Mason Dutt"/>
    <x v="0"/>
    <x v="5"/>
    <x v="21"/>
    <n v="7"/>
    <n v="791.23"/>
    <n v="0.1"/>
    <n v="4984.75"/>
    <n v="370.8"/>
    <n v="4984.7490000000007"/>
    <s v="Q3"/>
    <n v="7.4386879983951051"/>
    <s v="Coimbatore"/>
    <s v="Regular"/>
  </r>
  <r>
    <s v="ORD009975"/>
    <x v="24"/>
    <s v="CUST0189"/>
    <s v="Ikbal Pall"/>
    <x v="0"/>
    <x v="4"/>
    <x v="22"/>
    <n v="3"/>
    <n v="25349.94"/>
    <n v="0.15"/>
    <n v="64642.35"/>
    <n v="6286.37"/>
    <n v="64642.346999999994"/>
    <s v="Q3"/>
    <n v="9.7248475651024435"/>
    <s v="Kochi"/>
    <s v="Premium"/>
  </r>
  <r>
    <s v="ORD000598"/>
    <x v="25"/>
    <s v="CUST0322"/>
    <s v="Gavin Acharya"/>
    <x v="3"/>
    <x v="5"/>
    <x v="21"/>
    <n v="2"/>
    <n v="95.32"/>
    <n v="0.05"/>
    <n v="181.11"/>
    <n v="14.08"/>
    <n v="181.10799999999998"/>
    <s v="Q4"/>
    <n v="7.7742808238087342"/>
    <s v="Surat"/>
    <s v="Premium"/>
  </r>
  <r>
    <s v="ORD007524"/>
    <x v="26"/>
    <s v="CUST0407"/>
    <s v="Kevin Khanna"/>
    <x v="0"/>
    <x v="4"/>
    <x v="23"/>
    <n v="1"/>
    <n v="47967.17"/>
    <n v="0"/>
    <n v="47967.17"/>
    <n v="5297.43"/>
    <n v="47967.17"/>
    <s v="Q4"/>
    <n v="11.043866044213157"/>
    <s v="Coimbatore"/>
    <s v="Premium"/>
  </r>
  <r>
    <s v="ORD006286"/>
    <x v="27"/>
    <s v="CUST0348"/>
    <s v="Triya Rastogi"/>
    <x v="1"/>
    <x v="2"/>
    <x v="17"/>
    <n v="4"/>
    <n v="1501.18"/>
    <n v="0"/>
    <n v="6004.72"/>
    <n v="1044.6300000000001"/>
    <n v="6004.72"/>
    <s v="Q4"/>
    <n v="17.396814505922009"/>
    <s v="Bhubaneswar"/>
    <s v="Regular"/>
  </r>
  <r>
    <s v="ORD010243"/>
    <x v="28"/>
    <s v="CUST0221"/>
    <s v="Naveen Dass"/>
    <x v="0"/>
    <x v="5"/>
    <x v="24"/>
    <n v="1"/>
    <n v="122.71"/>
    <n v="0.1"/>
    <n v="110.44"/>
    <n v="8.5299999999999994"/>
    <n v="110.43899999999999"/>
    <s v="Q4"/>
    <n v="7.7236508511408912"/>
    <s v="Kochi"/>
    <s v="Regular"/>
  </r>
  <r>
    <s v="ORD009992"/>
    <x v="29"/>
    <s v="CUST0260"/>
    <s v="Timothy Nori"/>
    <x v="0"/>
    <x v="4"/>
    <x v="20"/>
    <n v="5"/>
    <n v="78812.86"/>
    <n v="0.1"/>
    <n v="354657.87"/>
    <n v="41370.6"/>
    <n v="354657.87"/>
    <s v="Q2"/>
    <n v="11.664932178158065"/>
    <s v="Kochi"/>
    <s v="Regular"/>
  </r>
  <r>
    <s v="ORD008958"/>
    <x v="30"/>
    <s v="CUST0084"/>
    <s v="Atharv Sarma"/>
    <x v="0"/>
    <x v="4"/>
    <x v="22"/>
    <n v="3"/>
    <n v="39475.120000000003"/>
    <n v="0.3"/>
    <n v="82897.75"/>
    <n v="11083.49"/>
    <n v="82897.752000000008"/>
    <s v="Q1"/>
    <n v="13.370073373523406"/>
    <s v="Hyderabad"/>
    <s v="Regular"/>
  </r>
  <r>
    <s v="ORD002457"/>
    <x v="31"/>
    <s v="CUST0057"/>
    <s v="Anusha Ganesh"/>
    <x v="1"/>
    <x v="3"/>
    <x v="25"/>
    <n v="3"/>
    <n v="2606.25"/>
    <n v="0"/>
    <n v="7818.75"/>
    <n v="2448.5500000000002"/>
    <n v="7818.75"/>
    <s v="Q2"/>
    <n v="31.316386890487614"/>
    <s v="Ranchi"/>
    <s v="Premium"/>
  </r>
  <r>
    <s v="ORD010098"/>
    <x v="32"/>
    <s v="CUST0005"/>
    <s v="Mason Dutt"/>
    <x v="0"/>
    <x v="4"/>
    <x v="22"/>
    <n v="1"/>
    <n v="83580.02"/>
    <n v="0"/>
    <n v="83580.02"/>
    <n v="13002.3"/>
    <n v="83580.02"/>
    <s v="Q4"/>
    <n v="15.556708409497865"/>
    <s v="Coimbatore"/>
    <s v="Regular"/>
  </r>
  <r>
    <s v="ORD002430"/>
    <x v="33"/>
    <s v="CUST0494"/>
    <s v="Turvi Bahl"/>
    <x v="3"/>
    <x v="1"/>
    <x v="26"/>
    <n v="5"/>
    <n v="3328.43"/>
    <n v="0"/>
    <n v="16642.150000000001"/>
    <n v="3622.65"/>
    <n v="16642.149999999998"/>
    <s v="Q1"/>
    <n v="21.7679206112191"/>
    <s v="Pune"/>
    <s v="Regular"/>
  </r>
  <r>
    <s v="ORD003556"/>
    <x v="34"/>
    <s v="CUST0284"/>
    <s v="Daksha Karan"/>
    <x v="1"/>
    <x v="6"/>
    <x v="27"/>
    <n v="3"/>
    <n v="1633.56"/>
    <n v="0.05"/>
    <n v="4655.6499999999996"/>
    <n v="1501.56"/>
    <n v="4655.6459999999997"/>
    <s v="Q3"/>
    <n v="32.252424473489206"/>
    <s v="Ranchi"/>
    <s v="Premium"/>
  </r>
  <r>
    <s v="ORD011150"/>
    <x v="10"/>
    <s v="CUST0475"/>
    <s v="Jhalak Kunda"/>
    <x v="2"/>
    <x v="4"/>
    <x v="28"/>
    <n v="5"/>
    <n v="15511.66"/>
    <n v="0"/>
    <n v="77558.3"/>
    <n v="10798.91"/>
    <n v="77558.3"/>
    <s v="Q1"/>
    <n v="13.923603276502966"/>
    <s v="Lucknow"/>
    <s v="Premium"/>
  </r>
  <r>
    <s v="ORD008863"/>
    <x v="35"/>
    <s v="CUST0410"/>
    <s v="Matthew Sule"/>
    <x v="2"/>
    <x v="6"/>
    <x v="29"/>
    <n v="5"/>
    <n v="4452.68"/>
    <n v="0"/>
    <n v="22263.4"/>
    <n v="5078.45"/>
    <n v="22263.4"/>
    <s v="Q2"/>
    <n v="22.810756667894388"/>
    <s v="Amritsar"/>
    <s v="Premium"/>
  </r>
  <r>
    <s v="ORD005304"/>
    <x v="36"/>
    <s v="CUST0396"/>
    <s v="Ojasvi Krishnan"/>
    <x v="3"/>
    <x v="4"/>
    <x v="5"/>
    <n v="4"/>
    <n v="82147.38"/>
    <n v="0.2"/>
    <n v="262871.62"/>
    <n v="33304.699999999997"/>
    <n v="262871.61600000004"/>
    <s v="Q4"/>
    <n v="12.669568514090642"/>
    <s v="Pune"/>
    <s v="Premium"/>
  </r>
  <r>
    <s v="ORD005742"/>
    <x v="37"/>
    <s v="CUST0201"/>
    <s v="Ira Banik"/>
    <x v="2"/>
    <x v="2"/>
    <x v="30"/>
    <n v="1"/>
    <n v="7843.79"/>
    <n v="0.15"/>
    <n v="6667.22"/>
    <n v="-852.56"/>
    <n v="6667.2214999999997"/>
    <s v="Q4"/>
    <n v="-12.787338650891975"/>
    <s v="Lucknow"/>
    <s v="Occasional"/>
  </r>
  <r>
    <s v="ORD008968"/>
    <x v="38"/>
    <s v="CUST0145"/>
    <s v="Kavya Sheth"/>
    <x v="3"/>
    <x v="5"/>
    <x v="31"/>
    <n v="7"/>
    <n v="180.48"/>
    <n v="0.05"/>
    <n v="1200.19"/>
    <n v="84.32"/>
    <n v="1200.1919999999998"/>
    <s v="Q2"/>
    <n v="7.0255542872378536"/>
    <s v="Surat"/>
    <s v="Regular"/>
  </r>
  <r>
    <s v="ORD006139"/>
    <x v="39"/>
    <s v="CUST0145"/>
    <s v="Kavya Sheth"/>
    <x v="3"/>
    <x v="0"/>
    <x v="32"/>
    <n v="5"/>
    <n v="317.52999999999997"/>
    <n v="0"/>
    <n v="1587.65"/>
    <n v="665.77"/>
    <n v="1587.6499999999999"/>
    <s v="Q3"/>
    <n v="41.934305419960317"/>
    <s v="Surat"/>
    <s v="Regular"/>
  </r>
  <r>
    <s v="ORD004191"/>
    <x v="40"/>
    <s v="CUST0239"/>
    <s v="Om Bumb"/>
    <x v="2"/>
    <x v="4"/>
    <x v="5"/>
    <n v="2"/>
    <n v="58317.37"/>
    <n v="0"/>
    <n v="116634.74"/>
    <n v="12553.49"/>
    <n v="116634.74"/>
    <s v="Q4"/>
    <n v="10.763079679347678"/>
    <s v="Chandigarh"/>
    <s v="Regular"/>
  </r>
  <r>
    <s v="ORD011058"/>
    <x v="41"/>
    <s v="CUST0118"/>
    <s v="Jagrati Grover"/>
    <x v="0"/>
    <x v="4"/>
    <x v="33"/>
    <n v="1"/>
    <n v="36006.71"/>
    <n v="0"/>
    <n v="36006.71"/>
    <n v="5115.8"/>
    <n v="36006.71"/>
    <s v="Q4"/>
    <n v="14.207907359489386"/>
    <s v="Hyderabad"/>
    <s v="Premium"/>
  </r>
  <r>
    <s v="ORD005109"/>
    <x v="42"/>
    <s v="CUST0320"/>
    <s v="Tanish Dhar"/>
    <x v="0"/>
    <x v="1"/>
    <x v="34"/>
    <n v="3"/>
    <n v="20285.75"/>
    <n v="0.3"/>
    <n v="42600.07"/>
    <n v="12703.92"/>
    <n v="42600.074999999997"/>
    <s v="Q4"/>
    <n v="29.821359448470393"/>
    <s v="Kochi"/>
    <s v="Premium"/>
  </r>
  <r>
    <s v="ORD004833"/>
    <x v="43"/>
    <s v="CUST0498"/>
    <s v="Isaac Sha"/>
    <x v="0"/>
    <x v="4"/>
    <x v="33"/>
    <n v="2"/>
    <n v="75692.87"/>
    <n v="0"/>
    <n v="151385.74"/>
    <n v="20857.37"/>
    <n v="151385.74"/>
    <s v="Q1"/>
    <n v="13.777631895844349"/>
    <s v="Hyderabad"/>
    <s v="Premium"/>
  </r>
  <r>
    <s v="ORD005923"/>
    <x v="44"/>
    <s v="CUST0499"/>
    <s v="Shivansh Walia"/>
    <x v="3"/>
    <x v="5"/>
    <x v="7"/>
    <n v="5"/>
    <n v="347.08"/>
    <n v="0"/>
    <n v="1735.4"/>
    <n v="110.3"/>
    <n v="1735.3999999999999"/>
    <s v="Q4"/>
    <n v="6.3558833698282813"/>
    <s v="Pune"/>
    <s v="Regular"/>
  </r>
  <r>
    <s v="ORD004704"/>
    <x v="25"/>
    <s v="CUST0331"/>
    <s v="Yashvi Manne"/>
    <x v="3"/>
    <x v="0"/>
    <x v="35"/>
    <n v="1"/>
    <n v="932.11"/>
    <n v="0"/>
    <n v="932.11"/>
    <n v="369.03"/>
    <n v="932.11"/>
    <s v="Q4"/>
    <n v="39.590820825868192"/>
    <s v="Surat"/>
    <s v="Premium"/>
  </r>
  <r>
    <s v="ORD005302"/>
    <x v="45"/>
    <s v="CUST0019"/>
    <s v="Saksham Pillay"/>
    <x v="3"/>
    <x v="1"/>
    <x v="36"/>
    <n v="4"/>
    <n v="14928.32"/>
    <n v="0"/>
    <n v="59713.279999999999"/>
    <n v="18789.66"/>
    <n v="59713.279999999999"/>
    <s v="Q2"/>
    <n v="31.466467760605347"/>
    <s v="Surat"/>
    <s v="Regular"/>
  </r>
  <r>
    <s v="ORD004300"/>
    <x v="46"/>
    <s v="CUST0126"/>
    <s v="Chakrika Majumdar"/>
    <x v="2"/>
    <x v="5"/>
    <x v="37"/>
    <n v="4"/>
    <n v="142.33000000000001"/>
    <n v="0"/>
    <n v="569.32000000000005"/>
    <n v="47.79"/>
    <n v="569.32000000000005"/>
    <s v="Q3"/>
    <n v="8.3942246891027885"/>
    <s v="Delhi"/>
    <s v="Regular"/>
  </r>
  <r>
    <s v="ORD010575"/>
    <x v="47"/>
    <s v="CUST0351"/>
    <s v="Anirudh Kumer"/>
    <x v="2"/>
    <x v="1"/>
    <x v="26"/>
    <n v="2"/>
    <n v="12291.12"/>
    <n v="0"/>
    <n v="24582.240000000002"/>
    <n v="5309.58"/>
    <n v="24582.240000000002"/>
    <s v="Q1"/>
    <n v="21.59925214301056"/>
    <s v="Lucknow"/>
    <s v="Premium"/>
  </r>
  <r>
    <s v="ORD009140"/>
    <x v="45"/>
    <s v="CUST0302"/>
    <s v="Praneel Solanki"/>
    <x v="0"/>
    <x v="4"/>
    <x v="5"/>
    <n v="1"/>
    <n v="66906.83"/>
    <n v="0"/>
    <n v="66906.83"/>
    <n v="7864.31"/>
    <n v="66906.83"/>
    <s v="Q2"/>
    <n v="11.754121365486903"/>
    <s v="Coimbatore"/>
    <s v="Premium"/>
  </r>
  <r>
    <s v="ORD010396"/>
    <x v="48"/>
    <s v="CUST0089"/>
    <s v="Avi Dugar"/>
    <x v="1"/>
    <x v="1"/>
    <x v="38"/>
    <n v="3"/>
    <n v="4465.68"/>
    <n v="0"/>
    <n v="13397.04"/>
    <n v="3973.37"/>
    <n v="13397.04"/>
    <s v="Q4"/>
    <n v="29.658566369884689"/>
    <s v="Bhubaneswar"/>
    <s v="Regular"/>
  </r>
  <r>
    <s v="ORD007268"/>
    <x v="49"/>
    <s v="CUST0102"/>
    <s v="Abdul Varty"/>
    <x v="3"/>
    <x v="0"/>
    <x v="15"/>
    <n v="5"/>
    <n v="997.88"/>
    <n v="0"/>
    <n v="4989.3999999999996"/>
    <n v="1687.21"/>
    <n v="4989.3999999999996"/>
    <s v="Q3"/>
    <n v="33.815889686134611"/>
    <s v="Nagpur"/>
    <s v="Premium"/>
  </r>
  <r>
    <s v="ORD008491"/>
    <x v="45"/>
    <s v="CUST0008"/>
    <s v="Sanya Memon"/>
    <x v="2"/>
    <x v="6"/>
    <x v="29"/>
    <n v="2"/>
    <n v="306.35000000000002"/>
    <n v="0.1"/>
    <n v="551.42999999999995"/>
    <n v="130.41"/>
    <n v="551.43000000000006"/>
    <s v="Q2"/>
    <n v="23.649420597355967"/>
    <s v="Lucknow"/>
    <s v="Occasional"/>
  </r>
  <r>
    <s v="ORD002061"/>
    <x v="50"/>
    <s v="CUST0332"/>
    <s v="Tamanna Mukherjee"/>
    <x v="1"/>
    <x v="3"/>
    <x v="12"/>
    <n v="3"/>
    <n v="3471.35"/>
    <n v="0"/>
    <n v="10414.049999999999"/>
    <n v="3402.36"/>
    <n v="10414.049999999999"/>
    <s v="Q4"/>
    <n v="32.6708629207657"/>
    <s v="Lucknow"/>
    <s v="Premium"/>
  </r>
  <r>
    <s v="ORD004106"/>
    <x v="51"/>
    <s v="CUST0291"/>
    <s v="Kabir Dâ€™Alia"/>
    <x v="2"/>
    <x v="1"/>
    <x v="1"/>
    <n v="3"/>
    <n v="30776.66"/>
    <n v="0.25"/>
    <n v="69247.490000000005"/>
    <n v="19071.89"/>
    <n v="69247.485000000001"/>
    <s v="Q3"/>
    <n v="27.541633638995432"/>
    <s v="Lucknow"/>
    <s v="Premium"/>
  </r>
  <r>
    <s v="ORD005286"/>
    <x v="13"/>
    <s v="CUST0215"/>
    <s v="Kamya Apte"/>
    <x v="3"/>
    <x v="5"/>
    <x v="39"/>
    <n v="8"/>
    <n v="280.94"/>
    <n v="0.15"/>
    <n v="1910.39"/>
    <n v="192.9"/>
    <n v="1910.3919999999998"/>
    <s v="Q1"/>
    <n v="10.097414664021482"/>
    <s v="Surat"/>
    <s v="Premium"/>
  </r>
  <r>
    <s v="ORD011944"/>
    <x v="52"/>
    <s v="CUST0286"/>
    <s v="Vanya Dada"/>
    <x v="1"/>
    <x v="3"/>
    <x v="25"/>
    <n v="4"/>
    <n v="718.61"/>
    <n v="0"/>
    <n v="2874.44"/>
    <n v="891.66"/>
    <n v="2874.44"/>
    <s v="Q1"/>
    <n v="31.020303085122663"/>
    <s v="Ranchi"/>
    <s v="Occasional"/>
  </r>
  <r>
    <s v="ORD004965"/>
    <x v="53"/>
    <s v="CUST0108"/>
    <s v="Yadavi Golla"/>
    <x v="2"/>
    <x v="1"/>
    <x v="1"/>
    <n v="5"/>
    <n v="12191.5"/>
    <n v="0.15"/>
    <n v="51813.88"/>
    <n v="14565.56"/>
    <n v="51813.875"/>
    <s v="Q4"/>
    <n v="28.111309170438503"/>
    <s v="Delhi"/>
    <s v="Regular"/>
  </r>
  <r>
    <s v="ORD006786"/>
    <x v="49"/>
    <s v="CUST0484"/>
    <s v="Unknown"/>
    <x v="3"/>
    <x v="5"/>
    <x v="40"/>
    <n v="8"/>
    <n v="481.92"/>
    <n v="0.05"/>
    <n v="3662.59"/>
    <n v="305.39"/>
    <n v="3662.5920000000001"/>
    <s v="Q3"/>
    <n v="8.3380886203478966"/>
    <s v="Mumbai"/>
    <s v="Occasional"/>
  </r>
  <r>
    <s v="ORD008334"/>
    <x v="34"/>
    <s v="CUST0333"/>
    <s v="Upma Sidhu"/>
    <x v="3"/>
    <x v="6"/>
    <x v="41"/>
    <n v="1"/>
    <n v="634.85"/>
    <n v="0"/>
    <n v="634.85"/>
    <n v="152.71"/>
    <n v="634.85"/>
    <s v="Q3"/>
    <n v="24.054501063243286"/>
    <s v="Ahmedabad"/>
    <s v="Regular"/>
  </r>
  <r>
    <s v="ORD000069"/>
    <x v="14"/>
    <s v="CUST0226"/>
    <s v="Ronith Jaggi"/>
    <x v="2"/>
    <x v="4"/>
    <x v="42"/>
    <n v="3"/>
    <n v="54404.959999999999"/>
    <n v="0.1"/>
    <n v="146893.39000000001"/>
    <n v="15622.02"/>
    <n v="146893.39200000002"/>
    <s v="Q2"/>
    <n v="10.634937351503698"/>
    <s v="Amritsar"/>
    <s v="Premium"/>
  </r>
  <r>
    <s v="ORD001908"/>
    <x v="54"/>
    <s v="CUST0375"/>
    <s v="Veer Halder"/>
    <x v="2"/>
    <x v="4"/>
    <x v="23"/>
    <n v="5"/>
    <n v="32854.980000000003"/>
    <n v="0.1"/>
    <n v="147847.41"/>
    <n v="19107.89"/>
    <n v="147847.41000000003"/>
    <s v="Q4"/>
    <n v="12.924061368406791"/>
    <s v="Chandigarh"/>
    <s v="Premium"/>
  </r>
  <r>
    <s v="ORD000449"/>
    <x v="21"/>
    <s v="CUST0436"/>
    <s v="Lekha Kulkarni"/>
    <x v="3"/>
    <x v="2"/>
    <x v="8"/>
    <n v="3"/>
    <n v="1319.68"/>
    <n v="0"/>
    <n v="3959.04"/>
    <n v="-101.42"/>
    <n v="3959.04"/>
    <s v="Q2"/>
    <n v="-2.5617321370837378"/>
    <s v="Ahmedabad"/>
    <s v="Premium"/>
  </r>
  <r>
    <s v="ORD006707"/>
    <x v="55"/>
    <s v="CUST0143"/>
    <s v="Krisha Srivastava"/>
    <x v="0"/>
    <x v="0"/>
    <x v="32"/>
    <n v="4"/>
    <n v="512.99"/>
    <n v="0.1"/>
    <n v="1846.76"/>
    <n v="737.26"/>
    <n v="1846.7640000000001"/>
    <s v="Q1"/>
    <n v="39.921809006043013"/>
    <s v="Chennai"/>
    <s v="Occasional"/>
  </r>
  <r>
    <s v="ORD009167"/>
    <x v="56"/>
    <s v="CUST0110"/>
    <s v="Yashica Sheth"/>
    <x v="3"/>
    <x v="4"/>
    <x v="42"/>
    <n v="3"/>
    <n v="31276.7"/>
    <n v="0.05"/>
    <n v="89138.6"/>
    <n v="10712.11"/>
    <n v="89138.595000000001"/>
    <s v="Q4"/>
    <n v="12.017363970266528"/>
    <s v="Nagpur"/>
    <s v="Premium"/>
  </r>
  <r>
    <s v="ORD001714"/>
    <x v="57"/>
    <s v="CUST0001"/>
    <s v="Aditya Bhakta"/>
    <x v="2"/>
    <x v="4"/>
    <x v="5"/>
    <n v="2"/>
    <n v="2686.62"/>
    <n v="0.05"/>
    <n v="5104.58"/>
    <n v="771.92"/>
    <n v="5104.5779999999995"/>
    <s v="Q2"/>
    <n v="15.122106030270855"/>
    <s v="Delhi"/>
    <s v="Regular"/>
  </r>
  <r>
    <s v="ORD000702"/>
    <x v="58"/>
    <s v="CUST0484"/>
    <s v="Yug Srivastava"/>
    <x v="3"/>
    <x v="5"/>
    <x v="21"/>
    <n v="1"/>
    <n v="138.05000000000001"/>
    <n v="0"/>
    <n v="138.05000000000001"/>
    <n v="12.81"/>
    <n v="138.05000000000001"/>
    <s v="Q2"/>
    <n v="9.2792466497645769"/>
    <s v="Mumbai"/>
    <s v="Occasional"/>
  </r>
  <r>
    <s v="ORD005997"/>
    <x v="59"/>
    <s v="CUST0308"/>
    <s v="Charita Sule"/>
    <x v="2"/>
    <x v="6"/>
    <x v="43"/>
    <n v="3"/>
    <n v="1303.52"/>
    <n v="0.25"/>
    <n v="2932.92"/>
    <n v="714.04"/>
    <n v="2932.92"/>
    <s v="Q4"/>
    <n v="24.345703258186379"/>
    <s v="Jaipur"/>
    <s v="Premium"/>
  </r>
  <r>
    <s v="ORD006611"/>
    <x v="60"/>
    <s v="CUST0135"/>
    <s v="Nandini Sarin"/>
    <x v="2"/>
    <x v="5"/>
    <x v="44"/>
    <n v="5"/>
    <n v="687.79"/>
    <n v="0.3"/>
    <n v="2407.2600000000002"/>
    <n v="146.24"/>
    <n v="2407.2649999999999"/>
    <s v="Q3"/>
    <n v="6.0749565896496431"/>
    <s v="Amritsar"/>
    <s v="Premium"/>
  </r>
  <r>
    <s v="ORD008162"/>
    <x v="61"/>
    <s v="CUST0278"/>
    <s v="Reyansh Dayal"/>
    <x v="0"/>
    <x v="4"/>
    <x v="45"/>
    <n v="5"/>
    <n v="19542.23"/>
    <n v="0"/>
    <n v="97711.15"/>
    <n v="10387.450000000001"/>
    <n v="97711.15"/>
    <s v="Q1"/>
    <n v="10.630772434875652"/>
    <s v="Chennai"/>
    <s v="Regular"/>
  </r>
  <r>
    <s v="ORD006474"/>
    <x v="62"/>
    <s v="CUST0019"/>
    <s v="Saksham Pillay"/>
    <x v="3"/>
    <x v="3"/>
    <x v="25"/>
    <n v="3"/>
    <n v="3679.23"/>
    <n v="0.05"/>
    <n v="10485.81"/>
    <n v="-970.8"/>
    <n v="10485.8055"/>
    <s v="Q1"/>
    <n v="-9.2582261170095581"/>
    <s v="Surat"/>
    <s v="Regular"/>
  </r>
  <r>
    <s v="ORD004716"/>
    <x v="63"/>
    <s v="CUST0161"/>
    <s v="Jalsa Narang"/>
    <x v="2"/>
    <x v="4"/>
    <x v="23"/>
    <n v="5"/>
    <n v="52451.94"/>
    <n v="0"/>
    <n v="262259.7"/>
    <n v="34377.699999999997"/>
    <n v="262259.7"/>
    <s v="Q4"/>
    <n v="13.108266348203706"/>
    <s v="Lucknow"/>
    <s v="Premium"/>
  </r>
  <r>
    <s v="ORD004973"/>
    <x v="64"/>
    <s v="CUST0384"/>
    <s v="Darika Sani"/>
    <x v="3"/>
    <x v="2"/>
    <x v="46"/>
    <n v="5"/>
    <n v="1800.91"/>
    <n v="0.1"/>
    <n v="8104.1"/>
    <n v="1910.21"/>
    <n v="8104.0950000000012"/>
    <s v="Q1"/>
    <n v="23.570908552461102"/>
    <s v="Pune"/>
    <s v="Premium"/>
  </r>
  <r>
    <s v="ORD009225"/>
    <x v="65"/>
    <s v="CUST0057"/>
    <s v="Anusha Ganesh"/>
    <x v="1"/>
    <x v="4"/>
    <x v="47"/>
    <n v="5"/>
    <n v="7257.64"/>
    <n v="0"/>
    <n v="36288.199999999997"/>
    <n v="3272.37"/>
    <n v="36288.200000000004"/>
    <s v="Q2"/>
    <n v="9.0177247700354393"/>
    <s v="Ranchi"/>
    <s v="Premium"/>
  </r>
  <r>
    <s v="ORD010478"/>
    <x v="3"/>
    <s v="CUST0298"/>
    <s v="Faris Malhotra"/>
    <x v="3"/>
    <x v="0"/>
    <x v="48"/>
    <n v="2"/>
    <n v="373.78"/>
    <n v="0"/>
    <n v="747.56"/>
    <n v="268.94"/>
    <n v="747.56"/>
    <s v="Q2"/>
    <n v="35.975707635507518"/>
    <s v="Mumbai"/>
    <s v="Premium"/>
  </r>
  <r>
    <s v="ORD009486"/>
    <x v="18"/>
    <s v="CUST0030"/>
    <s v="Kashvi Sahota"/>
    <x v="2"/>
    <x v="3"/>
    <x v="13"/>
    <n v="2"/>
    <n v="3097.62"/>
    <n v="0"/>
    <n v="6195.24"/>
    <n v="2070.7199999999998"/>
    <n v="6195.24"/>
    <s v="Q3"/>
    <n v="33.424370968679177"/>
    <s v="Delhi"/>
    <s v="Premium"/>
  </r>
  <r>
    <s v="ORD002385"/>
    <x v="66"/>
    <s v="CUST0285"/>
    <s v="Mitesh Padmanabhan"/>
    <x v="3"/>
    <x v="6"/>
    <x v="27"/>
    <n v="0"/>
    <n v="2549.7199999999998"/>
    <n v="0"/>
    <n v="7649.16"/>
    <n v="2476.15"/>
    <n v="0"/>
    <s v="Q1"/>
    <n v="32.371528376972115"/>
    <s v="Pune"/>
    <s v="Premium"/>
  </r>
  <r>
    <s v="ORD010947"/>
    <x v="67"/>
    <s v="CUST0477"/>
    <s v="Teerth Bobal"/>
    <x v="1"/>
    <x v="0"/>
    <x v="49"/>
    <n v="1"/>
    <n v="757.58"/>
    <n v="0"/>
    <n v="757.58"/>
    <n v="236.9"/>
    <n v="757.58"/>
    <s v="Q4"/>
    <n v="31.270624884500648"/>
    <s v="Patna"/>
    <s v="Occasional"/>
  </r>
  <r>
    <s v="ORD002706"/>
    <x v="68"/>
    <s v="CUST0023"/>
    <s v="Udyati Dâ€™Alia"/>
    <x v="3"/>
    <x v="4"/>
    <x v="45"/>
    <n v="5"/>
    <n v="12177.73"/>
    <n v="0.1"/>
    <n v="54799.78"/>
    <n v="5120.1400000000003"/>
    <n v="54799.784999999996"/>
    <s v="Q2"/>
    <n v="9.3433586777173208"/>
    <s v="Mumbai"/>
    <s v="Regular"/>
  </r>
  <r>
    <s v="ORD006451"/>
    <x v="69"/>
    <s v="CUST0477"/>
    <s v="Teerth Bobal"/>
    <x v="1"/>
    <x v="4"/>
    <x v="50"/>
    <n v="5"/>
    <n v="33411.97"/>
    <n v="0.1"/>
    <n v="150353.87"/>
    <n v="21925.55"/>
    <n v="150353.86500000002"/>
    <s v="Q1"/>
    <n v="14.5826309625419"/>
    <s v="Patna"/>
    <s v="Occasional"/>
  </r>
  <r>
    <s v="ORD008860"/>
    <x v="70"/>
    <s v="CUST0429"/>
    <s v="Daniel Rau"/>
    <x v="2"/>
    <x v="0"/>
    <x v="51"/>
    <n v="4"/>
    <n v="845.82"/>
    <n v="0.05"/>
    <n v="3214.12"/>
    <n v="1389.1"/>
    <n v="3214.116"/>
    <s v="Q4"/>
    <n v="43.218672607121078"/>
    <s v="Jaipur"/>
    <s v="Premium"/>
  </r>
  <r>
    <s v="ORD011405"/>
    <x v="71"/>
    <s v="CUST0127"/>
    <s v="Upma Sanghvi"/>
    <x v="1"/>
    <x v="4"/>
    <x v="22"/>
    <n v="5"/>
    <n v="37707.69"/>
    <n v="0.25"/>
    <n v="141403.84"/>
    <n v="15241.73"/>
    <n v="141403.83750000002"/>
    <s v="Q1"/>
    <n v="10.778865694170682"/>
    <s v="Patna"/>
    <s v="Occasional"/>
  </r>
  <r>
    <s v="ORD001746"/>
    <x v="72"/>
    <s v="CUST0047"/>
    <s v="Chameli Dani"/>
    <x v="1"/>
    <x v="4"/>
    <x v="47"/>
    <n v="1"/>
    <n v="35714.080000000002"/>
    <n v="0"/>
    <n v="35714.080000000002"/>
    <n v="4936.18"/>
    <n v="35714.080000000002"/>
    <s v="Q1"/>
    <n v="13.821383611169599"/>
    <s v="Patna"/>
    <s v="Regular"/>
  </r>
  <r>
    <s v="ORD010292"/>
    <x v="73"/>
    <s v="CUST0263"/>
    <s v="Jacob Radhakrishnan"/>
    <x v="1"/>
    <x v="1"/>
    <x v="52"/>
    <n v="2"/>
    <n v="7624.45"/>
    <n v="0"/>
    <n v="15248.9"/>
    <n v="3176.57"/>
    <n v="15248.9"/>
    <s v="Q2"/>
    <n v="20.831469810937183"/>
    <s v="Kolkata"/>
    <s v="Premium"/>
  </r>
  <r>
    <s v="ORD006710"/>
    <x v="74"/>
    <s v="CUST0454"/>
    <s v="Avi Kar"/>
    <x v="1"/>
    <x v="0"/>
    <x v="53"/>
    <n v="2"/>
    <n v="398.96"/>
    <n v="0"/>
    <n v="797.92"/>
    <n v="250.02"/>
    <n v="797.92"/>
    <s v="Q3"/>
    <n v="31.333968317625832"/>
    <s v="Patna"/>
    <s v="Regular"/>
  </r>
  <r>
    <s v="ORD011951"/>
    <x v="75"/>
    <s v="CUST0215"/>
    <s v="Kamya Apte"/>
    <x v="3"/>
    <x v="4"/>
    <x v="23"/>
    <n v="4"/>
    <n v="3635.76"/>
    <n v="0"/>
    <n v="14543.04"/>
    <n v="2229.38"/>
    <n v="14543.04"/>
    <s v="Q1"/>
    <n v="15.32953220234559"/>
    <s v="Surat"/>
    <s v="Premium"/>
  </r>
  <r>
    <s v="ORD002699"/>
    <x v="76"/>
    <s v="CUST0410"/>
    <s v="Matthew Sule"/>
    <x v="2"/>
    <x v="0"/>
    <x v="48"/>
    <n v="5"/>
    <n v="553.03"/>
    <n v="0.05"/>
    <n v="2626.89"/>
    <n v="1182.3599999999999"/>
    <n v="2626.8924999999995"/>
    <s v="Q4"/>
    <n v="45.009878601692492"/>
    <s v="Amritsar"/>
    <s v="Premium"/>
  </r>
  <r>
    <s v="ORD001424"/>
    <x v="77"/>
    <s v="CUST0469"/>
    <s v="Brinda Doshi"/>
    <x v="0"/>
    <x v="2"/>
    <x v="54"/>
    <n v="3"/>
    <n v="3137.33"/>
    <n v="0.1"/>
    <n v="8470.7900000000009"/>
    <n v="2061.56"/>
    <n v="8470.7909999999993"/>
    <s v="Q3"/>
    <n v="24.33728141058862"/>
    <s v="Kochi"/>
    <s v="Regular"/>
  </r>
  <r>
    <s v="ORD001062"/>
    <x v="78"/>
    <s v="CUST0052"/>
    <s v="Vivaan Parmer"/>
    <x v="1"/>
    <x v="2"/>
    <x v="54"/>
    <n v="4"/>
    <n v="2168.37"/>
    <n v="0"/>
    <n v="8673.48"/>
    <n v="1454.75"/>
    <n v="8673.48"/>
    <s v="Q3"/>
    <n v="16.77239124319189"/>
    <s v="Bhubaneswar"/>
    <s v="Occasional"/>
  </r>
  <r>
    <s v="ORD000730"/>
    <x v="79"/>
    <s v="CUST0291"/>
    <s v="Kabir Dâ€™Alia"/>
    <x v="2"/>
    <x v="2"/>
    <x v="30"/>
    <n v="3"/>
    <n v="7371.92"/>
    <n v="0.15"/>
    <n v="18798.400000000001"/>
    <n v="3932.78"/>
    <n v="18798.396000000001"/>
    <s v="Q2"/>
    <n v="20.920823048770107"/>
    <s v="Lucknow"/>
    <s v="Premium"/>
  </r>
  <r>
    <s v="ORD011229"/>
    <x v="42"/>
    <s v="CUST0049"/>
    <s v="Niharika Aurora"/>
    <x v="0"/>
    <x v="6"/>
    <x v="55"/>
    <n v="1"/>
    <n v="4511.92"/>
    <n v="0.2"/>
    <n v="3609.54"/>
    <n v="775.32"/>
    <n v="3609.5360000000001"/>
    <s v="Q4"/>
    <n v="21.479745341511663"/>
    <s v="Kochi"/>
    <s v="Premium"/>
  </r>
  <r>
    <s v="ORD008576"/>
    <x v="80"/>
    <s v="CUST0419"/>
    <s v="Indrajit Upadhyay"/>
    <x v="3"/>
    <x v="5"/>
    <x v="21"/>
    <n v="9"/>
    <n v="141.03"/>
    <n v="0"/>
    <n v="1269.27"/>
    <n v="115.17"/>
    <n v="1269.27"/>
    <s v="Q2"/>
    <n v="9.0737195395778674"/>
    <s v="Surat"/>
    <s v="Occasional"/>
  </r>
  <r>
    <s v="ORD004728"/>
    <x v="35"/>
    <s v="CUST0240"/>
    <s v="Suhani Shanker"/>
    <x v="0"/>
    <x v="1"/>
    <x v="36"/>
    <n v="2"/>
    <n v="4157.78"/>
    <n v="0.15"/>
    <n v="7068.23"/>
    <n v="2171.75"/>
    <n v="7068.2259999999997"/>
    <s v="Q2"/>
    <n v="30.72551402543494"/>
    <s v="Kochi"/>
    <s v="Regular"/>
  </r>
  <r>
    <s v="ORD003142"/>
    <x v="63"/>
    <s v="CUST0126"/>
    <s v="Chakrika Majumdar"/>
    <x v="2"/>
    <x v="2"/>
    <x v="8"/>
    <n v="4"/>
    <n v="5388.61"/>
    <n v="0.1"/>
    <n v="19399"/>
    <n v="3127.08"/>
    <n v="19398.995999999999"/>
    <s v="Q4"/>
    <n v="16.11979998969019"/>
    <s v="Delhi"/>
    <s v="Regular"/>
  </r>
  <r>
    <s v="ORD004891"/>
    <x v="74"/>
    <s v="CUST0004"/>
    <s v="Lucky Aggarwal"/>
    <x v="0"/>
    <x v="4"/>
    <x v="20"/>
    <n v="3"/>
    <n v="34173.82"/>
    <n v="0.1"/>
    <n v="92269.31"/>
    <n v="13009.55"/>
    <n v="92269.313999999998"/>
    <s v="Q3"/>
    <n v="14.099541873673921"/>
    <s v="Coimbatore"/>
    <s v="Premium"/>
  </r>
  <r>
    <s v="ORD010828"/>
    <x v="81"/>
    <s v="CUST0073"/>
    <s v="Ethan Kamdar"/>
    <x v="3"/>
    <x v="0"/>
    <x v="0"/>
    <n v="5"/>
    <n v="437.13"/>
    <n v="0"/>
    <n v="2185.65"/>
    <n v="834.97"/>
    <n v="2185.65"/>
    <s v="Q3"/>
    <n v="38.202365429048569"/>
    <s v="Ahmedabad"/>
    <s v="Premium"/>
  </r>
  <r>
    <s v="ORD005877"/>
    <x v="56"/>
    <s v="CUST0294"/>
    <s v="Ekapad Dhingra"/>
    <x v="0"/>
    <x v="6"/>
    <x v="29"/>
    <n v="4"/>
    <n v="3494.59"/>
    <n v="0.25"/>
    <n v="10483.77"/>
    <n v="3264.18"/>
    <n v="10483.77"/>
    <s v="Q4"/>
    <n v="31.135555243962809"/>
    <s v="Bengaluru"/>
    <s v="Premium"/>
  </r>
  <r>
    <s v="ORD004431"/>
    <x v="82"/>
    <s v="CUST0283"/>
    <s v="Dalbir Roy"/>
    <x v="0"/>
    <x v="1"/>
    <x v="26"/>
    <n v="3"/>
    <n v="2982.15"/>
    <n v="0.25"/>
    <n v="6709.84"/>
    <n v="-739.25"/>
    <n v="6709.8375000000005"/>
    <s v="Q1"/>
    <n v="-11.017401309122125"/>
    <s v="Chennai"/>
    <s v="Regular"/>
  </r>
  <r>
    <s v="ORD004024"/>
    <x v="40"/>
    <s v="CUST0033"/>
    <s v="Vasana Ahuja"/>
    <x v="1"/>
    <x v="0"/>
    <x v="56"/>
    <n v="5"/>
    <n v="814.45"/>
    <n v="0"/>
    <n v="4072.25"/>
    <n v="1663.23"/>
    <n v="4072.25"/>
    <s v="Q4"/>
    <n v="40.843022898888819"/>
    <s v="Ranchi"/>
    <s v="Premium"/>
  </r>
  <r>
    <s v="ORD002379"/>
    <x v="83"/>
    <s v="CUST0456"/>
    <s v="Girindra Dutta"/>
    <x v="0"/>
    <x v="1"/>
    <x v="34"/>
    <n v="1"/>
    <n v="17794.46"/>
    <n v="0.15"/>
    <n v="15125.29"/>
    <n v="4673.1400000000003"/>
    <n v="15125.290999999999"/>
    <s v="Q2"/>
    <n v="30.896200998460195"/>
    <s v="Chennai"/>
    <s v="Regular"/>
  </r>
  <r>
    <s v="ORD010831"/>
    <x v="84"/>
    <s v="CUST0111"/>
    <s v="Ishwar Bir"/>
    <x v="0"/>
    <x v="2"/>
    <x v="54"/>
    <n v="3"/>
    <n v="5573.16"/>
    <n v="0.15"/>
    <n v="14211.56"/>
    <n v="4014.79"/>
    <n v="14211.557999999999"/>
    <s v="Q2"/>
    <n v="28.250170987562239"/>
    <s v="Hyderabad"/>
    <s v="Premium"/>
  </r>
  <r>
    <s v="ORD007794"/>
    <x v="85"/>
    <s v="CUST0082"/>
    <s v="Nilima Rattan"/>
    <x v="0"/>
    <x v="2"/>
    <x v="17"/>
    <n v="2"/>
    <n v="2099.36"/>
    <n v="0"/>
    <n v="4198.72"/>
    <n v="1197.1199999999999"/>
    <n v="4198.72"/>
    <s v="Q4"/>
    <n v="28.511546376038403"/>
    <s v="Bengaluru"/>
    <s v="Regular"/>
  </r>
  <r>
    <s v="ORD003942"/>
    <x v="86"/>
    <s v="CUST0308"/>
    <s v="Charita Sule"/>
    <x v="2"/>
    <x v="3"/>
    <x v="12"/>
    <n v="1"/>
    <n v="748.28"/>
    <n v="0.15"/>
    <n v="636.04"/>
    <n v="230.11"/>
    <n v="636.03800000000001"/>
    <s v="Q4"/>
    <n v="36.178542230048429"/>
    <s v="Jaipur"/>
    <s v="Premium"/>
  </r>
  <r>
    <s v="ORD003831"/>
    <x v="23"/>
    <s v="CUST0077"/>
    <s v="Veda Dutt"/>
    <x v="1"/>
    <x v="6"/>
    <x v="57"/>
    <n v="3"/>
    <n v="4175.0600000000004"/>
    <n v="0"/>
    <n v="12525.18"/>
    <n v="2858.54"/>
    <n v="12525.18"/>
    <s v="Q3"/>
    <n v="22.822346664878268"/>
    <s v="Kolkata"/>
    <s v="Occasional"/>
  </r>
  <r>
    <s v="ORD006029"/>
    <x v="87"/>
    <s v="CUST0193"/>
    <s v="Aashi Virk"/>
    <x v="3"/>
    <x v="3"/>
    <x v="16"/>
    <n v="2"/>
    <n v="3014.59"/>
    <n v="0"/>
    <n v="6029.18"/>
    <n v="1424.11"/>
    <n v="6029.18"/>
    <s v="Q1"/>
    <n v="23.620293306884182"/>
    <s v="Pune"/>
    <s v="Premium"/>
  </r>
  <r>
    <s v="ORD005540"/>
    <x v="74"/>
    <s v="CUST0377"/>
    <s v="Lucky Dutta"/>
    <x v="1"/>
    <x v="1"/>
    <x v="52"/>
    <n v="1"/>
    <n v="28284.76"/>
    <n v="0.3"/>
    <n v="19799.330000000002"/>
    <n v="3508.3"/>
    <n v="19799.331999999999"/>
    <s v="Q3"/>
    <n v="17.719286460703469"/>
    <s v="Ranchi"/>
    <s v="Occasional"/>
  </r>
  <r>
    <s v="ORD007598"/>
    <x v="88"/>
    <s v="CUST0285"/>
    <s v="Mitesh Padmanabhan"/>
    <x v="3"/>
    <x v="2"/>
    <x v="2"/>
    <n v="1"/>
    <n v="6937.36"/>
    <n v="0"/>
    <n v="6937.36"/>
    <n v="1971.35"/>
    <n v="6937.36"/>
    <s v="Q1"/>
    <n v="28.416429304519298"/>
    <s v="Pune"/>
    <s v="Premium"/>
  </r>
  <r>
    <s v="ORD000758"/>
    <x v="86"/>
    <s v="CUST0060"/>
    <s v="Reva Parsa"/>
    <x v="2"/>
    <x v="4"/>
    <x v="33"/>
    <n v="3"/>
    <n v="54512.68"/>
    <n v="0"/>
    <n v="163538.04"/>
    <n v="16846.18"/>
    <n v="163538.04"/>
    <s v="Q4"/>
    <n v="10.301077351789223"/>
    <s v="Lucknow"/>
    <s v="Premium"/>
  </r>
  <r>
    <s v="ORD011803"/>
    <x v="89"/>
    <s v="CUST0152"/>
    <s v="Shaurya Som"/>
    <x v="2"/>
    <x v="6"/>
    <x v="29"/>
    <n v="4"/>
    <n v="3826.4"/>
    <n v="0"/>
    <n v="15305.6"/>
    <n v="5261.61"/>
    <n v="15305.6"/>
    <s v="Q1"/>
    <n v="34.377025402467062"/>
    <s v="Jaipur"/>
    <s v="Regular"/>
  </r>
  <r>
    <s v="ORD000968"/>
    <x v="22"/>
    <s v="CUST0224"/>
    <s v="Gayathri Tata"/>
    <x v="0"/>
    <x v="4"/>
    <x v="5"/>
    <n v="5"/>
    <n v="14793.45"/>
    <n v="0.2"/>
    <n v="59173.8"/>
    <n v="-1911.68"/>
    <n v="59173.8"/>
    <s v="Q3"/>
    <n v="-3.2306189563624446"/>
    <s v="Hyderabad"/>
    <s v="Premium"/>
  </r>
  <r>
    <s v="ORD002461"/>
    <x v="90"/>
    <s v="CUST0114"/>
    <s v="Unknown"/>
    <x v="1"/>
    <x v="6"/>
    <x v="41"/>
    <n v="5"/>
    <n v="1546.97"/>
    <n v="0.1"/>
    <n v="6961.37"/>
    <n v="2120.0700000000002"/>
    <n v="6961.3650000000007"/>
    <s v="Q4"/>
    <n v="30.454781170947676"/>
    <s v="Patna"/>
    <s v="Premium"/>
  </r>
  <r>
    <s v="ORD001478"/>
    <x v="13"/>
    <s v="CUST0378"/>
    <s v="Bahadurjit Nath"/>
    <x v="3"/>
    <x v="2"/>
    <x v="54"/>
    <n v="5"/>
    <n v="5552.41"/>
    <n v="0.15"/>
    <n v="23597.74"/>
    <n v="6441.11"/>
    <n v="23597.7425"/>
    <s v="Q1"/>
    <n v="27.29545286963921"/>
    <s v="Mumbai"/>
    <s v="Occasional"/>
  </r>
  <r>
    <s v="ORD010452"/>
    <x v="91"/>
    <s v="CUST0230"/>
    <s v="Inaya Bose"/>
    <x v="3"/>
    <x v="3"/>
    <x v="58"/>
    <n v="4"/>
    <n v="2018.43"/>
    <n v="0.15"/>
    <n v="6862.66"/>
    <n v="1581.95"/>
    <n v="6862.6620000000003"/>
    <s v="Q2"/>
    <n v="23.051557267881549"/>
    <s v="Ahmedabad"/>
    <s v="Premium"/>
  </r>
  <r>
    <s v="ORD007070"/>
    <x v="92"/>
    <s v="CUST0391"/>
    <s v="Geetika Ghosh"/>
    <x v="1"/>
    <x v="2"/>
    <x v="54"/>
    <n v="5"/>
    <n v="4754.53"/>
    <n v="0.05"/>
    <n v="22584.02"/>
    <n v="6253.76"/>
    <n v="22584.017499999998"/>
    <s v="Q3"/>
    <n v="27.691084226811704"/>
    <s v="Patna"/>
    <s v="Premium"/>
  </r>
  <r>
    <s v="ORD006344"/>
    <x v="93"/>
    <s v="CUST0466"/>
    <s v="Inaya Cherian"/>
    <x v="3"/>
    <x v="4"/>
    <x v="42"/>
    <n v="3"/>
    <n v="44015.99"/>
    <n v="0"/>
    <n v="132047.97"/>
    <n v="20560.75"/>
    <n v="132047.97"/>
    <s v="Q3"/>
    <n v="15.57066723555084"/>
    <s v="Ahmedabad"/>
    <s v="Premium"/>
  </r>
  <r>
    <s v="ORD005642"/>
    <x v="94"/>
    <s v="CUST0259"/>
    <s v="Brijesh Patla"/>
    <x v="2"/>
    <x v="1"/>
    <x v="34"/>
    <n v="4"/>
    <n v="35658.239999999998"/>
    <n v="0"/>
    <n v="142632.95999999999"/>
    <n v="34293.769999999997"/>
    <n v="142632.95999999999"/>
    <s v="Q1"/>
    <n v="24.043369779327303"/>
    <s v="Jaipur"/>
    <s v="Regular"/>
  </r>
  <r>
    <s v="ORD009943"/>
    <x v="38"/>
    <s v="CUST0212"/>
    <s v="Reva Vyas"/>
    <x v="0"/>
    <x v="4"/>
    <x v="20"/>
    <n v="1"/>
    <n v="45177.24"/>
    <n v="0.05"/>
    <n v="42918.38"/>
    <n v="5300.55"/>
    <n v="42918.377999999997"/>
    <s v="Q2"/>
    <n v="12.35030306362915"/>
    <s v="Hyderabad"/>
    <s v="Premium"/>
  </r>
  <r>
    <s v="ORD003084"/>
    <x v="95"/>
    <s v="CUST0086"/>
    <s v="Sara Chandran"/>
    <x v="1"/>
    <x v="1"/>
    <x v="34"/>
    <n v="2"/>
    <n v="44212.69"/>
    <n v="0.25"/>
    <n v="66319.039999999994"/>
    <n v="17223.46"/>
    <n v="66319.035000000003"/>
    <s v="Q1"/>
    <n v="25.970611154805617"/>
    <s v="Patna"/>
    <s v="Regular"/>
  </r>
  <r>
    <s v="ORD011721"/>
    <x v="96"/>
    <s v="CUST0224"/>
    <s v="Gayathri Tata"/>
    <x v="0"/>
    <x v="5"/>
    <x v="44"/>
    <n v="1"/>
    <n v="553.75"/>
    <n v="0.05"/>
    <n v="526.05999999999995"/>
    <n v="33.6"/>
    <n v="526.0625"/>
    <s v="Q2"/>
    <n v="6.3871041326084486"/>
    <s v="Hyderabad"/>
    <s v="Premium"/>
  </r>
  <r>
    <s v="ORD001843"/>
    <x v="83"/>
    <s v="CUST0047"/>
    <s v="Chameli Dani"/>
    <x v="1"/>
    <x v="1"/>
    <x v="3"/>
    <n v="2"/>
    <n v="30168.01"/>
    <n v="0.1"/>
    <n v="54302.42"/>
    <n v="16720.2"/>
    <n v="54302.417999999998"/>
    <s v="Q2"/>
    <n v="30.790892928897094"/>
    <s v="Patna"/>
    <s v="Regular"/>
  </r>
  <r>
    <s v="ORD005758"/>
    <x v="97"/>
    <s v="CUST0238"/>
    <s v="Dominic Kothari"/>
    <x v="3"/>
    <x v="6"/>
    <x v="55"/>
    <n v="1"/>
    <n v="4601.99"/>
    <n v="0.15"/>
    <n v="3911.69"/>
    <n v="1262.1600000000001"/>
    <n v="3911.6914999999999"/>
    <s v="Q3"/>
    <n v="32.26636057560799"/>
    <s v="Pune"/>
    <s v="Premium"/>
  </r>
  <r>
    <s v="ORD004008"/>
    <x v="98"/>
    <s v="CUST0493"/>
    <s v="Lakshit Vaidya"/>
    <x v="2"/>
    <x v="6"/>
    <x v="57"/>
    <n v="1"/>
    <n v="4103.04"/>
    <n v="0"/>
    <n v="4103.04"/>
    <n v="1594.12"/>
    <n v="4103.04"/>
    <s v="Q3"/>
    <n v="38.852168148494769"/>
    <s v="Lucknow"/>
    <s v="Occasional"/>
  </r>
  <r>
    <s v="ORD004831"/>
    <x v="82"/>
    <s v="CUST0199"/>
    <s v="Ikshita Wable"/>
    <x v="3"/>
    <x v="5"/>
    <x v="39"/>
    <n v="9"/>
    <n v="618.37"/>
    <n v="0.05"/>
    <n v="5287.06"/>
    <n v="392.47"/>
    <n v="5287.0634999999993"/>
    <s v="Q1"/>
    <n v="7.4232181968806863"/>
    <s v="Surat"/>
    <s v="Premium"/>
  </r>
  <r>
    <s v="ORD010193"/>
    <x v="99"/>
    <s v="CUST0145"/>
    <s v="Kavya Sheth"/>
    <x v="3"/>
    <x v="1"/>
    <x v="59"/>
    <n v="4"/>
    <n v="29195.54"/>
    <n v="0"/>
    <n v="116782.16"/>
    <n v="32902.720000000001"/>
    <n v="116782.16"/>
    <s v="Q3"/>
    <n v="28.174440342600278"/>
    <s v="Surat"/>
    <s v="Regular"/>
  </r>
  <r>
    <s v="ORD000655"/>
    <x v="100"/>
    <s v="CUST0448"/>
    <s v="Wyatt Gade"/>
    <x v="3"/>
    <x v="4"/>
    <x v="22"/>
    <n v="3"/>
    <n v="43483.42"/>
    <n v="0"/>
    <n v="130450.26"/>
    <n v="18026.8"/>
    <n v="130450.26"/>
    <s v="Q3"/>
    <n v="13.818906915172114"/>
    <s v="Nagpur"/>
    <s v="Premium"/>
  </r>
  <r>
    <s v="ORD005965"/>
    <x v="69"/>
    <s v="CUST0452"/>
    <s v="Rachita Mammen"/>
    <x v="1"/>
    <x v="6"/>
    <x v="55"/>
    <n v="5"/>
    <n v="2579.77"/>
    <n v="0"/>
    <n v="12898.85"/>
    <n v="3416.91"/>
    <n v="12898.85"/>
    <s v="Q1"/>
    <n v="26.490035933435923"/>
    <s v="Kolkata"/>
    <s v="Premium"/>
  </r>
  <r>
    <s v="ORD007536"/>
    <x v="9"/>
    <s v="CUST0303"/>
    <s v="Tarak Talwar"/>
    <x v="2"/>
    <x v="3"/>
    <x v="4"/>
    <n v="4"/>
    <n v="1504.65"/>
    <n v="0"/>
    <n v="6018.6"/>
    <n v="1476.01"/>
    <n v="6018.6"/>
    <s v="Q2"/>
    <n v="24.524141827002957"/>
    <s v="Delhi"/>
    <s v="Regular"/>
  </r>
  <r>
    <s v="ORD001912"/>
    <x v="101"/>
    <s v="CUST0367"/>
    <s v="Sarthak Kari"/>
    <x v="3"/>
    <x v="4"/>
    <x v="20"/>
    <n v="3"/>
    <n v="9690.48"/>
    <n v="0.2"/>
    <n v="23257.15"/>
    <n v="3093.53"/>
    <n v="23257.152000000002"/>
    <s v="Q1"/>
    <n v="13.301414833717804"/>
    <s v="Mumbai"/>
    <s v="Premium"/>
  </r>
  <r>
    <s v="ORD000425"/>
    <x v="102"/>
    <s v="CUST0074"/>
    <s v="Maanas Sandhu"/>
    <x v="1"/>
    <x v="2"/>
    <x v="60"/>
    <n v="5"/>
    <n v="6630.29"/>
    <n v="0.1"/>
    <n v="29836.3"/>
    <n v="4738.75"/>
    <n v="29836.304999999997"/>
    <s v="Q1"/>
    <n v="15.882498835311349"/>
    <s v="Kolkata"/>
    <s v="Premium"/>
  </r>
  <r>
    <s v="ORD001234"/>
    <x v="58"/>
    <s v="CUST0490"/>
    <s v="Rajata Suresh"/>
    <x v="0"/>
    <x v="3"/>
    <x v="13"/>
    <n v="3"/>
    <n v="2321.56"/>
    <n v="0.1"/>
    <n v="6268.21"/>
    <n v="1931.75"/>
    <n v="6268.2120000000004"/>
    <s v="Q2"/>
    <n v="30.81820806897025"/>
    <s v="Chennai"/>
    <s v="Regular"/>
  </r>
  <r>
    <s v="ORD003717"/>
    <x v="103"/>
    <s v="CUST0011"/>
    <s v="Xiti Dash"/>
    <x v="2"/>
    <x v="4"/>
    <x v="50"/>
    <n v="4"/>
    <n v="2181.8200000000002"/>
    <n v="0.3"/>
    <n v="6109.1"/>
    <n v="754.01"/>
    <n v="6109.0960000000005"/>
    <s v="Q1"/>
    <n v="12.342407228560672"/>
    <s v="Jaipur"/>
    <s v="Regular"/>
  </r>
  <r>
    <s v="ORD003758"/>
    <x v="104"/>
    <s v="CUST0262"/>
    <s v="Quincy Ray"/>
    <x v="0"/>
    <x v="5"/>
    <x v="39"/>
    <n v="8"/>
    <n v="795.63"/>
    <n v="0"/>
    <n v="6365.04"/>
    <n v="518.6"/>
    <n v="6365.04"/>
    <s v="Q4"/>
    <n v="8.1476314367231009"/>
    <s v="Kochi"/>
    <s v="Occasional"/>
  </r>
  <r>
    <s v="ORD001929"/>
    <x v="105"/>
    <s v="CUST0028"/>
    <s v="Kashish Hans"/>
    <x v="1"/>
    <x v="6"/>
    <x v="41"/>
    <n v="3"/>
    <n v="2987.78"/>
    <n v="0"/>
    <n v="8963.34"/>
    <n v="2219.81"/>
    <n v="8963.34"/>
    <s v="Q2"/>
    <n v="24.765433421023857"/>
    <s v="Bhubaneswar"/>
    <s v="Regular"/>
  </r>
  <r>
    <s v="ORD009761"/>
    <x v="106"/>
    <s v="CUST0308"/>
    <s v="Charita Sule"/>
    <x v="2"/>
    <x v="5"/>
    <x v="37"/>
    <n v="2"/>
    <n v="699.5"/>
    <n v="0.15"/>
    <n v="1189.1500000000001"/>
    <n v="95.15"/>
    <n v="1189.1499999999999"/>
    <s v="Q4"/>
    <n v="8.0015136862464775"/>
    <s v="Jaipur"/>
    <s v="Premium"/>
  </r>
  <r>
    <s v="ORD008156"/>
    <x v="44"/>
    <s v="CUST0371"/>
    <s v="Unni Hora"/>
    <x v="3"/>
    <x v="3"/>
    <x v="61"/>
    <n v="5"/>
    <n v="1419.73"/>
    <n v="0.15"/>
    <n v="6033.85"/>
    <n v="2186.5100000000002"/>
    <n v="6033.8525"/>
    <s v="Q4"/>
    <n v="36.237394035317422"/>
    <s v="Mumbai"/>
    <s v="Premium"/>
  </r>
  <r>
    <s v="ORD000652"/>
    <x v="7"/>
    <s v="CUST0367"/>
    <s v="Sarthak Kari"/>
    <x v="3"/>
    <x v="2"/>
    <x v="8"/>
    <n v="3"/>
    <n v="364.72"/>
    <n v="0"/>
    <n v="1094.1600000000001"/>
    <n v="226.82"/>
    <n v="1094.1600000000001"/>
    <s v="Q2"/>
    <n v="20.730057761204939"/>
    <s v="Mumbai"/>
    <s v="Premium"/>
  </r>
  <r>
    <s v="ORD001232"/>
    <x v="45"/>
    <s v="CUST0214"/>
    <s v="Bimala Chopra"/>
    <x v="2"/>
    <x v="2"/>
    <x v="17"/>
    <n v="5"/>
    <n v="3586.65"/>
    <n v="0"/>
    <n v="17933.25"/>
    <n v="-345.61"/>
    <n v="17933.25"/>
    <s v="Q2"/>
    <n v="-1.9272022639510407"/>
    <s v="Chandigarh"/>
    <s v="Premium"/>
  </r>
  <r>
    <s v="ORD001541"/>
    <x v="35"/>
    <s v="CUST0238"/>
    <s v="Dominic Kothari"/>
    <x v="2"/>
    <x v="0"/>
    <x v="51"/>
    <n v="4"/>
    <n v="299.87"/>
    <n v="0"/>
    <n v="1199.48"/>
    <n v="350.71"/>
    <n v="1199.48"/>
    <s v="Q2"/>
    <n v="29.238503351452295"/>
    <s v="Pune"/>
    <s v="Premium"/>
  </r>
  <r>
    <s v="ORD009958"/>
    <x v="51"/>
    <s v="CUST0485"/>
    <s v="Om Seth"/>
    <x v="3"/>
    <x v="5"/>
    <x v="37"/>
    <n v="3"/>
    <n v="678.38"/>
    <n v="0.1"/>
    <n v="1831.63"/>
    <n v="147.68"/>
    <n v="1831.626"/>
    <s v="Q3"/>
    <n v="8.0627637677915303"/>
    <s v="Nagpur"/>
    <s v="Regular"/>
  </r>
  <r>
    <s v="ORD005153"/>
    <x v="66"/>
    <s v="CUST0475"/>
    <s v="Jhalak Kunda"/>
    <x v="2"/>
    <x v="2"/>
    <x v="62"/>
    <n v="4"/>
    <n v="7247.99"/>
    <n v="0"/>
    <n v="28991.96"/>
    <n v="4983.42"/>
    <n v="28991.96"/>
    <s v="Q1"/>
    <n v="17.188972390966324"/>
    <s v="Lucknow"/>
    <s v="Premium"/>
  </r>
  <r>
    <s v="ORD006713"/>
    <x v="4"/>
    <s v="CUST0383"/>
    <s v="Ishani Chawla"/>
    <x v="0"/>
    <x v="6"/>
    <x v="63"/>
    <n v="2"/>
    <n v="429.25"/>
    <n v="0.2"/>
    <n v="686.8"/>
    <n v="233.63"/>
    <n v="686.80000000000007"/>
    <s v="Q2"/>
    <n v="34.017181129877692"/>
    <s v="Bengaluru"/>
    <s v="Regular"/>
  </r>
  <r>
    <s v="ORD003845"/>
    <x v="107"/>
    <s v="CUST0394"/>
    <s v="Isaac Parekh"/>
    <x v="1"/>
    <x v="1"/>
    <x v="38"/>
    <n v="3"/>
    <n v="12892.27"/>
    <n v="0"/>
    <n v="38676.81"/>
    <n v="9287.27"/>
    <n v="38676.81"/>
    <s v="Q4"/>
    <n v="24.012502582296733"/>
    <s v="Kolkata"/>
    <s v="Occasional"/>
  </r>
  <r>
    <s v="ORD003819"/>
    <x v="36"/>
    <s v="CUST0001"/>
    <s v="Aditya Bhakta"/>
    <x v="2"/>
    <x v="6"/>
    <x v="14"/>
    <n v="4"/>
    <n v="2814.18"/>
    <n v="0"/>
    <n v="11256.72"/>
    <n v="2913.96"/>
    <n v="11256.72"/>
    <s v="Q4"/>
    <n v="25.88640385476409"/>
    <s v="Delhi"/>
    <s v="Regular"/>
  </r>
  <r>
    <s v="ORD011986"/>
    <x v="11"/>
    <s v="CUST0065"/>
    <s v="Bhavya Kapadia"/>
    <x v="3"/>
    <x v="2"/>
    <x v="62"/>
    <n v="5"/>
    <n v="5602.89"/>
    <n v="0.2"/>
    <n v="22411.56"/>
    <n v="3799.45"/>
    <n v="22411.56"/>
    <s v="Q1"/>
    <n v="16.953081356228658"/>
    <s v="Mumbai"/>
    <s v="Regular"/>
  </r>
  <r>
    <s v="ORD002420"/>
    <x v="108"/>
    <s v="CUST0128"/>
    <s v="Anjali Mall"/>
    <x v="1"/>
    <x v="5"/>
    <x v="24"/>
    <n v="4"/>
    <n v="97.35"/>
    <n v="0.05"/>
    <n v="369.93"/>
    <n v="23.42"/>
    <n v="369.92999999999995"/>
    <s v="Q1"/>
    <n v="6.3309274727651177"/>
    <s v="Bhubaneswar"/>
    <s v="Premium"/>
  </r>
  <r>
    <s v="ORD005880"/>
    <x v="109"/>
    <s v="CUST0457"/>
    <s v="Amruta Gour"/>
    <x v="0"/>
    <x v="0"/>
    <x v="56"/>
    <n v="4"/>
    <n v="830.36"/>
    <n v="0"/>
    <n v="3321.44"/>
    <n v="822.47"/>
    <n v="3321.44"/>
    <s v="Q1"/>
    <n v="24.76245243027121"/>
    <s v="Bengaluru"/>
    <s v="Premium"/>
  </r>
  <r>
    <s v="ORD001824"/>
    <x v="110"/>
    <s v="CUST0462"/>
    <s v="Tarak Chadha"/>
    <x v="2"/>
    <x v="1"/>
    <x v="34"/>
    <n v="1"/>
    <n v="44390.29"/>
    <n v="0.1"/>
    <n v="39951.26"/>
    <n v="7447"/>
    <n v="39951.260999999999"/>
    <s v="Q2"/>
    <n v="18.640213099661938"/>
    <s v="Lucknow"/>
    <s v="Premium"/>
  </r>
  <r>
    <s v="ORD005025"/>
    <x v="111"/>
    <s v="CUST0418"/>
    <s v="Osha Gour"/>
    <x v="3"/>
    <x v="5"/>
    <x v="40"/>
    <n v="9"/>
    <n v="218.88"/>
    <n v="0.05"/>
    <n v="1871.42"/>
    <n v="182.62"/>
    <n v="1871.424"/>
    <s v="Q1"/>
    <n v="9.7583653054899475"/>
    <s v="Ahmedabad"/>
    <s v="Occasional"/>
  </r>
  <r>
    <s v="ORD010633"/>
    <x v="112"/>
    <s v="CUST0244"/>
    <s v="Kala Chand"/>
    <x v="1"/>
    <x v="4"/>
    <x v="23"/>
    <n v="2"/>
    <n v="84598.57"/>
    <n v="0.05"/>
    <n v="160737.28"/>
    <n v="14607.83"/>
    <n v="160737.283"/>
    <s v="Q2"/>
    <n v="9.0880161714818115"/>
    <s v="Patna"/>
    <s v="Premium"/>
  </r>
  <r>
    <s v="ORD004717"/>
    <x v="82"/>
    <s v="CUST0307"/>
    <s v="Ekani Tak"/>
    <x v="0"/>
    <x v="4"/>
    <x v="45"/>
    <n v="4"/>
    <n v="74418.67"/>
    <n v="0.1"/>
    <n v="267907.21000000002"/>
    <n v="39830.400000000001"/>
    <n v="267907.212"/>
    <s v="Q1"/>
    <n v="14.867237055695515"/>
    <s v="Kochi"/>
    <s v="Premium"/>
  </r>
  <r>
    <s v="ORD008540"/>
    <x v="113"/>
    <s v="CUST0198"/>
    <s v="Dev Wagle"/>
    <x v="2"/>
    <x v="5"/>
    <x v="40"/>
    <n v="10"/>
    <n v="134.57"/>
    <n v="0"/>
    <n v="1345.7"/>
    <n v="131.19999999999999"/>
    <n v="1345.6999999999998"/>
    <s v="Q3"/>
    <n v="9.7495727130861258"/>
    <s v="Chandigarh"/>
    <s v="Regular"/>
  </r>
  <r>
    <s v="ORD002758"/>
    <x v="114"/>
    <s v="CUST0142"/>
    <s v="Irya Bava"/>
    <x v="0"/>
    <x v="5"/>
    <x v="11"/>
    <n v="9"/>
    <n v="127.76"/>
    <n v="0.1"/>
    <n v="1034.8599999999999"/>
    <n v="65.599999999999994"/>
    <n v="1034.8560000000002"/>
    <s v="Q3"/>
    <n v="6.3390217034188208"/>
    <s v="Coimbatore"/>
    <s v="Premium"/>
  </r>
  <r>
    <s v="ORD011958"/>
    <x v="115"/>
    <s v="CUST0103"/>
    <s v="Aryan Prabhu"/>
    <x v="1"/>
    <x v="3"/>
    <x v="13"/>
    <n v="5"/>
    <n v="472"/>
    <n v="0.05"/>
    <n v="2242"/>
    <n v="543.62"/>
    <n v="2242"/>
    <s v="Q2"/>
    <n v="24.247100802854593"/>
    <s v="Patna"/>
    <s v="Premium"/>
  </r>
  <r>
    <s v="ORD009630"/>
    <x v="116"/>
    <s v="CUST0047"/>
    <s v="Chameli Dani"/>
    <x v="1"/>
    <x v="3"/>
    <x v="16"/>
    <n v="4"/>
    <n v="3667.37"/>
    <n v="0.15"/>
    <n v="12469.06"/>
    <n v="2667.65"/>
    <n v="12469.057999999999"/>
    <s v="Q4"/>
    <n v="21.394154811990639"/>
    <s v="Patna"/>
    <s v="Regular"/>
  </r>
  <r>
    <s v="ORD008240"/>
    <x v="117"/>
    <s v="CUST0425"/>
    <s v="Devika Issac"/>
    <x v="3"/>
    <x v="6"/>
    <x v="18"/>
    <n v="4"/>
    <n v="4667.75"/>
    <n v="0.1"/>
    <n v="16803.900000000001"/>
    <n v="5697.78"/>
    <n v="16803.900000000001"/>
    <s v="Q3"/>
    <n v="33.907485762233762"/>
    <s v="Nagpur"/>
    <s v="Premium"/>
  </r>
  <r>
    <s v="ORD000283"/>
    <x v="118"/>
    <s v="CUST0338"/>
    <s v="Chakradev Mand"/>
    <x v="1"/>
    <x v="5"/>
    <x v="11"/>
    <n v="8"/>
    <n v="159.63"/>
    <n v="0"/>
    <n v="1277.04"/>
    <n v="98.04"/>
    <n v="1277.04"/>
    <s v="Q1"/>
    <n v="7.6771283593309541"/>
    <s v="Ranchi"/>
    <s v="Premium"/>
  </r>
  <r>
    <s v="ORD001404"/>
    <x v="119"/>
    <s v="CUST0060"/>
    <s v="Reva Parsa"/>
    <x v="2"/>
    <x v="4"/>
    <x v="42"/>
    <n v="5"/>
    <n v="52099.42"/>
    <n v="0.05"/>
    <n v="247472.24"/>
    <n v="28630.11"/>
    <n v="247472.24499999997"/>
    <s v="Q2"/>
    <n v="11.569018811968569"/>
    <s v="Lucknow"/>
    <s v="Premium"/>
  </r>
  <r>
    <s v="ORD001668"/>
    <x v="31"/>
    <s v="CUST0211"/>
    <s v="Maanas Arora"/>
    <x v="2"/>
    <x v="1"/>
    <x v="64"/>
    <n v="5"/>
    <n v="37991.96"/>
    <n v="0.25"/>
    <n v="142469.85"/>
    <n v="40598.410000000003"/>
    <n v="142469.84999999998"/>
    <s v="Q2"/>
    <n v="28.496141464316839"/>
    <s v="Delhi"/>
    <s v="Premium"/>
  </r>
  <r>
    <s v="ORD011452"/>
    <x v="37"/>
    <s v="CUST0068"/>
    <s v="Atharv Shenoy"/>
    <x v="1"/>
    <x v="6"/>
    <x v="18"/>
    <n v="3"/>
    <n v="3830.78"/>
    <n v="0.2"/>
    <n v="9193.8700000000008"/>
    <n v="2446.1"/>
    <n v="9193.8720000000012"/>
    <s v="Q4"/>
    <n v="26.605771019168202"/>
    <s v="Ranchi"/>
    <s v="Premium"/>
  </r>
  <r>
    <s v="ORD010002"/>
    <x v="120"/>
    <s v="CUST0003"/>
    <s v="Avi Johal"/>
    <x v="1"/>
    <x v="5"/>
    <x v="39"/>
    <n v="9"/>
    <n v="546.65"/>
    <n v="0.25"/>
    <n v="3689.89"/>
    <n v="315.07"/>
    <n v="3689.8874999999998"/>
    <s v="Q2"/>
    <n v="8.5387369271170694"/>
    <s v="Patna"/>
    <s v="Regular"/>
  </r>
  <r>
    <s v="ORD009232"/>
    <x v="121"/>
    <s v="CUST0127"/>
    <s v="Upma Sanghvi"/>
    <x v="1"/>
    <x v="2"/>
    <x v="46"/>
    <n v="1"/>
    <n v="559"/>
    <n v="0.05"/>
    <n v="531.04999999999995"/>
    <n v="121.94"/>
    <n v="531.04999999999995"/>
    <s v="Q2"/>
    <n v="22.962056303549573"/>
    <s v="Patna"/>
    <s v="Occasional"/>
  </r>
  <r>
    <s v="ORD008152"/>
    <x v="122"/>
    <s v="CUST0347"/>
    <s v="Warjas Varkey"/>
    <x v="1"/>
    <x v="6"/>
    <x v="19"/>
    <n v="5"/>
    <n v="2534.15"/>
    <n v="0.25"/>
    <n v="9503.06"/>
    <n v="-767.03"/>
    <n v="9503.0625"/>
    <s v="Q1"/>
    <n v="-8.0714001595275633"/>
    <s v="Patna"/>
    <s v="Occasional"/>
  </r>
  <r>
    <s v="ORD004563"/>
    <x v="95"/>
    <s v="CUST0277"/>
    <s v="Nirja Sarkar"/>
    <x v="2"/>
    <x v="5"/>
    <x v="21"/>
    <n v="5"/>
    <n v="557"/>
    <n v="0"/>
    <n v="2785"/>
    <n v="267.24"/>
    <n v="2785"/>
    <s v="Q1"/>
    <n v="9.5956912028725316"/>
    <s v="Amritsar"/>
    <s v="Premium"/>
  </r>
  <r>
    <s v="ORD008457"/>
    <x v="123"/>
    <s v="CUST0354"/>
    <s v="Laban Sankaran"/>
    <x v="0"/>
    <x v="4"/>
    <x v="22"/>
    <n v="3"/>
    <n v="26029.13"/>
    <n v="0"/>
    <n v="78087.39"/>
    <n v="8275.09"/>
    <n v="78087.39"/>
    <s v="Q1"/>
    <n v="10.597216784938004"/>
    <s v="Hyderabad"/>
    <s v="Regular"/>
  </r>
  <r>
    <s v="ORD000823"/>
    <x v="124"/>
    <s v="CUST0110"/>
    <s v="Yashica Sheth"/>
    <x v="3"/>
    <x v="1"/>
    <x v="38"/>
    <n v="5"/>
    <n v="40595.360000000001"/>
    <n v="0"/>
    <n v="202976.8"/>
    <n v="51574.239999999998"/>
    <n v="202976.8"/>
    <s v="Q2"/>
    <n v="25.408933434757074"/>
    <s v="Nagpur"/>
    <s v="Premium"/>
  </r>
  <r>
    <s v="ORD008325"/>
    <x v="125"/>
    <s v="CUST0402"/>
    <s v="Upkaar Chandran"/>
    <x v="1"/>
    <x v="6"/>
    <x v="19"/>
    <n v="1"/>
    <n v="4531.1499999999996"/>
    <n v="0.15"/>
    <n v="3851.48"/>
    <n v="1466.7"/>
    <n v="3851.4774999999995"/>
    <s v="Q3"/>
    <n v="38.081464787562183"/>
    <s v="Guwahati"/>
    <s v="Premium"/>
  </r>
  <r>
    <s v="ORD004366"/>
    <x v="126"/>
    <s v="CUST0269"/>
    <s v="Fiyaz Verma"/>
    <x v="3"/>
    <x v="6"/>
    <x v="19"/>
    <n v="2"/>
    <n v="397.11"/>
    <n v="0.25"/>
    <n v="595.66"/>
    <n v="149.57"/>
    <n v="595.66499999999996"/>
    <s v="Q2"/>
    <n v="25.109962058892659"/>
    <s v="Mumbai"/>
    <s v="Premium"/>
  </r>
  <r>
    <s v="ORD008087"/>
    <x v="127"/>
    <s v="CUST0261"/>
    <s v="Dalaja Nayak"/>
    <x v="1"/>
    <x v="4"/>
    <x v="20"/>
    <n v="2"/>
    <n v="18212.57"/>
    <n v="0.1"/>
    <n v="32782.629999999997"/>
    <n v="4609.87"/>
    <n v="32782.626000000004"/>
    <s v="Q1"/>
    <n v="14.061928527393929"/>
    <s v="Kolkata"/>
    <s v="Premium"/>
  </r>
  <r>
    <s v="ORD006039"/>
    <x v="128"/>
    <s v="CUST0076"/>
    <s v="Vaishnavi Dar"/>
    <x v="0"/>
    <x v="5"/>
    <x v="44"/>
    <n v="4"/>
    <n v="66.88"/>
    <n v="0.1"/>
    <n v="240.77"/>
    <n v="23.05"/>
    <n v="240.768"/>
    <s v="Q1"/>
    <n v="9.5734518420068948"/>
    <s v="Bengaluru"/>
    <s v="Premium"/>
  </r>
  <r>
    <s v="ORD006283"/>
    <x v="8"/>
    <s v="CUST0473"/>
    <s v="Ranbir Jha"/>
    <x v="3"/>
    <x v="2"/>
    <x v="17"/>
    <n v="1"/>
    <n v="4136.71"/>
    <n v="0.3"/>
    <n v="2895.7"/>
    <n v="542.01"/>
    <n v="2895.6969999999997"/>
    <s v="Q2"/>
    <n v="18.717753910971442"/>
    <s v="Pune"/>
    <s v="Regular"/>
  </r>
  <r>
    <s v="ORD005708"/>
    <x v="129"/>
    <s v="CUST0382"/>
    <s v="Azaan Bains"/>
    <x v="0"/>
    <x v="2"/>
    <x v="46"/>
    <n v="1"/>
    <n v="2020.12"/>
    <n v="0.25"/>
    <n v="1515.09"/>
    <n v="263.72000000000003"/>
    <n v="1515.09"/>
    <s v="Q2"/>
    <n v="17.406226692803731"/>
    <s v="Coimbatore"/>
    <s v="Occasional"/>
  </r>
  <r>
    <s v="ORD010911"/>
    <x v="130"/>
    <s v="CUST0280"/>
    <s v="Chandani Narayanan"/>
    <x v="1"/>
    <x v="4"/>
    <x v="28"/>
    <n v="1"/>
    <n v="32315.55"/>
    <n v="0"/>
    <n v="32315.55"/>
    <n v="3881.75"/>
    <n v="32315.55"/>
    <s v="Q2"/>
    <n v="12.012018981573886"/>
    <s v="Patna"/>
    <s v="Regular"/>
  </r>
  <r>
    <s v="ORD011469"/>
    <x v="131"/>
    <s v="CUST0445"/>
    <s v="Sachi Sibal"/>
    <x v="3"/>
    <x v="4"/>
    <x v="5"/>
    <n v="2"/>
    <n v="4687.54"/>
    <n v="0.1"/>
    <n v="8437.57"/>
    <n v="985.96"/>
    <n v="8437.5720000000001"/>
    <s v="Q2"/>
    <n v="11.68535490668522"/>
    <s v="Ahmedabad"/>
    <s v="Occasional"/>
  </r>
  <r>
    <s v="ORD000133"/>
    <x v="63"/>
    <s v="CUST0414"/>
    <s v="Sai Maharaj"/>
    <x v="2"/>
    <x v="6"/>
    <x v="19"/>
    <n v="1"/>
    <n v="2159.96"/>
    <n v="0.15"/>
    <n v="1835.97"/>
    <n v="525.57000000000005"/>
    <n v="1835.9659999999999"/>
    <s v="Q4"/>
    <n v="28.626284743214757"/>
    <s v="Delhi"/>
    <s v="Occasional"/>
  </r>
  <r>
    <s v="ORD004321"/>
    <x v="42"/>
    <s v="CUST0122"/>
    <s v="Kalpit Bail"/>
    <x v="2"/>
    <x v="5"/>
    <x v="24"/>
    <n v="1"/>
    <n v="745.53"/>
    <n v="0"/>
    <n v="745.53"/>
    <n v="46.32"/>
    <n v="745.53"/>
    <s v="Q4"/>
    <n v="6.213029656754256"/>
    <s v="Chandigarh"/>
    <s v="Premium"/>
  </r>
  <r>
    <s v="ORD001342"/>
    <x v="6"/>
    <s v="CUST0286"/>
    <s v="Vanya Dada"/>
    <x v="1"/>
    <x v="1"/>
    <x v="3"/>
    <n v="4"/>
    <n v="29350.42"/>
    <n v="0.15"/>
    <n v="99791.43"/>
    <n v="20066.78"/>
    <n v="99791.427999999985"/>
    <s v="Q1"/>
    <n v="20.108720758886811"/>
    <s v="Ranchi"/>
    <s v="Occasional"/>
  </r>
  <r>
    <s v="ORD008535"/>
    <x v="72"/>
    <s v="CUST0225"/>
    <s v="Avi Das"/>
    <x v="2"/>
    <x v="1"/>
    <x v="26"/>
    <n v="2"/>
    <n v="41803.050000000003"/>
    <n v="0"/>
    <n v="83606.100000000006"/>
    <n v="15114.06"/>
    <n v="83606.100000000006"/>
    <s v="Q1"/>
    <n v="18.077700072123921"/>
    <s v="Lucknow"/>
    <s v="Premium"/>
  </r>
  <r>
    <s v="ORD003290"/>
    <x v="11"/>
    <s v="CUST0411"/>
    <s v="Agastya Goyal"/>
    <x v="2"/>
    <x v="5"/>
    <x v="44"/>
    <n v="2"/>
    <n v="529.73"/>
    <n v="0.15"/>
    <n v="900.54"/>
    <n v="80.760000000000005"/>
    <n v="900.54100000000005"/>
    <s v="Q1"/>
    <n v="8.9679525617962561"/>
    <s v="Amritsar"/>
    <s v="Premium"/>
  </r>
  <r>
    <s v="ORD004722"/>
    <x v="132"/>
    <s v="CUST0167"/>
    <s v="Varsha Ben"/>
    <x v="3"/>
    <x v="5"/>
    <x v="44"/>
    <n v="6"/>
    <n v="459.83"/>
    <n v="0"/>
    <n v="2758.98"/>
    <n v="190.46"/>
    <n v="2758.98"/>
    <s v="Q3"/>
    <n v="6.9032758483207575"/>
    <s v="Pune"/>
    <s v="Premium"/>
  </r>
  <r>
    <s v="ORD009579"/>
    <x v="98"/>
    <s v="CUST0106"/>
    <s v="Samarth Vora"/>
    <x v="1"/>
    <x v="2"/>
    <x v="2"/>
    <n v="3"/>
    <n v="6788.68"/>
    <n v="0.2"/>
    <n v="16292.83"/>
    <n v="2655.39"/>
    <n v="16292.832000000002"/>
    <s v="Q3"/>
    <n v="16.297905274896994"/>
    <s v="Kolkata"/>
    <s v="Premium"/>
  </r>
  <r>
    <s v="ORD001602"/>
    <x v="133"/>
    <s v="CUST0113"/>
    <s v="Harita Chaudhari"/>
    <x v="2"/>
    <x v="1"/>
    <x v="36"/>
    <n v="4"/>
    <n v="27115.55"/>
    <n v="0.3"/>
    <n v="75923.539999999994"/>
    <n v="15410.26"/>
    <n v="75923.539999999994"/>
    <s v="Q4"/>
    <n v="20.297077823294334"/>
    <s v="Lucknow"/>
    <s v="Premium"/>
  </r>
  <r>
    <s v="ORD001237"/>
    <x v="134"/>
    <s v="CUST0259"/>
    <s v="Brijesh Patla"/>
    <x v="2"/>
    <x v="6"/>
    <x v="43"/>
    <n v="3"/>
    <n v="2269.67"/>
    <n v="0"/>
    <n v="6809.01"/>
    <n v="2019.63"/>
    <n v="6809.01"/>
    <s v="Q2"/>
    <n v="29.661140165750972"/>
    <s v="Jaipur"/>
    <s v="Regular"/>
  </r>
  <r>
    <s v="ORD004030"/>
    <x v="135"/>
    <s v="CUST0354"/>
    <s v="Laban Sankaran"/>
    <x v="0"/>
    <x v="0"/>
    <x v="35"/>
    <n v="1"/>
    <n v="539.13"/>
    <n v="0.05"/>
    <n v="512.16999999999996"/>
    <n v="196.58"/>
    <n v="512.17349999999999"/>
    <s v="Q2"/>
    <n v="38.381787297186484"/>
    <s v="Hyderabad"/>
    <s v="Regular"/>
  </r>
  <r>
    <s v="ORD006637"/>
    <x v="136"/>
    <s v="CUST0110"/>
    <s v="Yashica Sheth"/>
    <x v="3"/>
    <x v="5"/>
    <x v="24"/>
    <n v="8"/>
    <n v="576.62"/>
    <n v="0"/>
    <n v="4612.96"/>
    <n v="269.92"/>
    <n v="4612.96"/>
    <s v="Q2"/>
    <n v="5.8513405709132531"/>
    <s v="Nagpur"/>
    <s v="Premium"/>
  </r>
  <r>
    <s v="ORD011272"/>
    <x v="137"/>
    <s v="CUST0379"/>
    <s v="Amrita Contractor"/>
    <x v="1"/>
    <x v="5"/>
    <x v="40"/>
    <n v="4"/>
    <n v="608.71"/>
    <n v="0"/>
    <n v="2434.84"/>
    <n v="198.01"/>
    <n v="2434.84"/>
    <s v="Q4"/>
    <n v="8.1323618800413993"/>
    <s v="Patna"/>
    <s v="Regular"/>
  </r>
  <r>
    <s v="ORD008644"/>
    <x v="138"/>
    <s v="CUST0276"/>
    <s v="Manthan Grover"/>
    <x v="2"/>
    <x v="4"/>
    <x v="50"/>
    <n v="2"/>
    <n v="11315.7"/>
    <n v="0.05"/>
    <n v="21499.83"/>
    <n v="2422.65"/>
    <n v="21499.83"/>
    <s v="Q4"/>
    <n v="11.268228632505465"/>
    <s v="Amritsar"/>
    <s v="Premium"/>
  </r>
  <r>
    <s v="ORD005803"/>
    <x v="139"/>
    <s v="CUST0289"/>
    <s v="Ojasvi Chakraborty"/>
    <x v="3"/>
    <x v="4"/>
    <x v="42"/>
    <n v="5"/>
    <n v="75658.12"/>
    <n v="0"/>
    <n v="378290.6"/>
    <n v="54091.35"/>
    <n v="378290.6"/>
    <s v="Q3"/>
    <n v="14.298888209223279"/>
    <s v="Mumbai"/>
    <s v="Premium"/>
  </r>
  <r>
    <s v="ORD003258"/>
    <x v="140"/>
    <s v="CUST0014"/>
    <s v="Dipta Wable"/>
    <x v="0"/>
    <x v="5"/>
    <x v="31"/>
    <n v="6"/>
    <n v="133.94"/>
    <n v="0.1"/>
    <n v="723.28"/>
    <n v="70.900000000000006"/>
    <n v="723.27599999999995"/>
    <s v="Q4"/>
    <n v="9.8025660878221448"/>
    <s v="Hyderabad"/>
    <s v="Premium"/>
  </r>
  <r>
    <s v="ORD002337"/>
    <x v="141"/>
    <s v="CUST0374"/>
    <s v="Theodore Chaudry"/>
    <x v="1"/>
    <x v="3"/>
    <x v="13"/>
    <n v="2"/>
    <n v="2057.73"/>
    <n v="0.3"/>
    <n v="2880.82"/>
    <n v="910.03"/>
    <n v="2880.8219999999997"/>
    <s v="Q1"/>
    <n v="31.589269721815317"/>
    <s v="Patna"/>
    <s v="Premium"/>
  </r>
  <r>
    <s v="ORD000347"/>
    <x v="28"/>
    <s v="CUST0132"/>
    <s v="Aadhya Kuruvilla"/>
    <x v="2"/>
    <x v="6"/>
    <x v="43"/>
    <n v="5"/>
    <n v="868.82"/>
    <n v="0"/>
    <n v="4344.1000000000004"/>
    <n v="1333.29"/>
    <n v="4344.1000000000004"/>
    <s v="Q4"/>
    <n v="30.691973020878887"/>
    <s v="Lucknow"/>
    <s v="Occasional"/>
  </r>
  <r>
    <s v="ORD001674"/>
    <x v="142"/>
    <s v="CUST0207"/>
    <s v="Dipta Palla"/>
    <x v="3"/>
    <x v="4"/>
    <x v="20"/>
    <n v="2"/>
    <n v="31538.95"/>
    <n v="0"/>
    <n v="63077.9"/>
    <n v="5739.49"/>
    <n v="63077.9"/>
    <s v="Q3"/>
    <n v="9.0990505390953089"/>
    <s v="Pune"/>
    <s v="Premium"/>
  </r>
  <r>
    <s v="ORD006765"/>
    <x v="143"/>
    <s v="CUST0194"/>
    <s v="Panini Badami"/>
    <x v="0"/>
    <x v="4"/>
    <x v="23"/>
    <n v="5"/>
    <n v="13353.48"/>
    <n v="0"/>
    <n v="66767.399999999994"/>
    <n v="7622.18"/>
    <n v="66767.399999999994"/>
    <s v="Q1"/>
    <n v="11.416020393185898"/>
    <s v="Bengaluru"/>
    <s v="Regular"/>
  </r>
  <r>
    <s v="ORD007853"/>
    <x v="144"/>
    <s v="CUST0449"/>
    <s v="Pratyush Hans"/>
    <x v="2"/>
    <x v="0"/>
    <x v="15"/>
    <n v="5"/>
    <n v="962.25"/>
    <n v="0.25"/>
    <n v="3608.44"/>
    <n v="1464.06"/>
    <n v="3608.4375"/>
    <s v="Q2"/>
    <n v="40.573211692587371"/>
    <s v="Delhi"/>
    <s v="Premium"/>
  </r>
  <r>
    <s v="ORD002686"/>
    <x v="145"/>
    <s v="CUST0344"/>
    <s v="Leela Rajagopalan"/>
    <x v="1"/>
    <x v="2"/>
    <x v="46"/>
    <n v="2"/>
    <n v="5275.64"/>
    <n v="0.3"/>
    <n v="7385.9"/>
    <n v="1228.7"/>
    <n v="7385.8959999999997"/>
    <s v="Q3"/>
    <n v="16.635751905658079"/>
    <s v="Ranchi"/>
    <s v="Regular"/>
  </r>
  <r>
    <s v="ORD001489"/>
    <x v="146"/>
    <s v="CUST0444"/>
    <s v="Yagnesh Rout"/>
    <x v="1"/>
    <x v="5"/>
    <x v="44"/>
    <n v="9"/>
    <n v="586.65"/>
    <n v="0.25"/>
    <n v="3959.89"/>
    <n v="230.27"/>
    <n v="3959.8874999999998"/>
    <s v="Q1"/>
    <n v="5.8150605193578615"/>
    <s v="Patna"/>
    <s v="Regular"/>
  </r>
  <r>
    <s v="ORD011366"/>
    <x v="68"/>
    <s v="CUST0225"/>
    <s v="Avi Das"/>
    <x v="2"/>
    <x v="0"/>
    <x v="51"/>
    <n v="4"/>
    <n v="656.58"/>
    <n v="0"/>
    <n v="2626.32"/>
    <n v="720.75"/>
    <n v="2626.32"/>
    <s v="Q2"/>
    <n v="27.443342776203966"/>
    <s v="Lucknow"/>
    <s v="Premium"/>
  </r>
  <r>
    <s v="ORD003741"/>
    <x v="137"/>
    <s v="CUST0251"/>
    <s v="Faris Thakkar"/>
    <x v="0"/>
    <x v="2"/>
    <x v="2"/>
    <n v="5"/>
    <n v="5507.88"/>
    <n v="0"/>
    <n v="27539.4"/>
    <n v="5427.83"/>
    <n v="27539.4"/>
    <s v="Q4"/>
    <n v="19.709325548123775"/>
    <s v="Kochi"/>
    <s v="Regular"/>
  </r>
  <r>
    <s v="ORD009234"/>
    <x v="92"/>
    <s v="CUST0118"/>
    <s v="Jagrati Grover"/>
    <x v="0"/>
    <x v="4"/>
    <x v="33"/>
    <n v="2"/>
    <n v="28846.81"/>
    <n v="0"/>
    <n v="57693.62"/>
    <n v="5026.6499999999996"/>
    <n v="57693.62"/>
    <s v="Q3"/>
    <n v="8.7126618159858911"/>
    <s v="Hyderabad"/>
    <s v="Premium"/>
  </r>
  <r>
    <s v="ORD002823"/>
    <x v="147"/>
    <s v="CUST0391"/>
    <s v="Geetika Ghosh"/>
    <x v="1"/>
    <x v="5"/>
    <x v="39"/>
    <n v="2"/>
    <n v="117.93"/>
    <n v="0.05"/>
    <n v="224.07"/>
    <n v="14.29"/>
    <n v="224.06700000000001"/>
    <s v="Q2"/>
    <n v="6.377471325924934"/>
    <s v="Patna"/>
    <s v="Premium"/>
  </r>
  <r>
    <s v="ORD010996"/>
    <x v="148"/>
    <s v="CUST0022"/>
    <s v="Unknown"/>
    <x v="0"/>
    <x v="4"/>
    <x v="45"/>
    <n v="4"/>
    <n v="64463.99"/>
    <n v="0.15"/>
    <n v="219177.57"/>
    <n v="28783.54"/>
    <n v="219177.56599999999"/>
    <s v="Q4"/>
    <n v="13.132520814059578"/>
    <s v="Coimbatore"/>
    <s v="Premium"/>
  </r>
  <r>
    <s v="ORD000416"/>
    <x v="20"/>
    <s v="CUST0435"/>
    <s v="Ekalinga Chowdhury"/>
    <x v="1"/>
    <x v="6"/>
    <x v="27"/>
    <n v="5"/>
    <n v="3002.17"/>
    <n v="0.05"/>
    <n v="14260.31"/>
    <n v="4268.84"/>
    <n v="14260.307499999999"/>
    <s v="Q1"/>
    <n v="29.93511361253718"/>
    <s v="Bhubaneswar"/>
    <s v="Premium"/>
  </r>
  <r>
    <s v="ORD004050"/>
    <x v="149"/>
    <s v="CUST0452"/>
    <s v="Rachita Mammen"/>
    <x v="1"/>
    <x v="4"/>
    <x v="33"/>
    <n v="3"/>
    <n v="24083.35"/>
    <n v="0.1"/>
    <n v="65025.04"/>
    <n v="6070.98"/>
    <n v="65025.044999999991"/>
    <s v="Q4"/>
    <n v="9.3363725727811939"/>
    <s v="Kolkata"/>
    <s v="Premium"/>
  </r>
  <r>
    <s v="ORD007666"/>
    <x v="110"/>
    <s v="CUST0298"/>
    <s v="Faris Malhotra"/>
    <x v="3"/>
    <x v="0"/>
    <x v="49"/>
    <n v="5"/>
    <n v="380.11"/>
    <n v="0"/>
    <n v="1900.55"/>
    <n v="699.54"/>
    <n v="1900.5500000000002"/>
    <s v="Q2"/>
    <n v="36.807240009470945"/>
    <s v="Mumbai"/>
    <s v="Premium"/>
  </r>
  <r>
    <s v="ORD001205"/>
    <x v="11"/>
    <s v="CUST0161"/>
    <s v="Jalsa Narang"/>
    <x v="2"/>
    <x v="4"/>
    <x v="50"/>
    <n v="1"/>
    <n v="12202.08"/>
    <n v="0"/>
    <n v="12202.08"/>
    <n v="1506.85"/>
    <n v="12202.08"/>
    <s v="Q1"/>
    <n v="12.349124083762767"/>
    <s v="Lucknow"/>
    <s v="Premium"/>
  </r>
  <r>
    <s v="ORD008338"/>
    <x v="76"/>
    <s v="CUST0083"/>
    <s v="Tanmayi Pant"/>
    <x v="1"/>
    <x v="1"/>
    <x v="64"/>
    <n v="3"/>
    <n v="3688.9"/>
    <n v="0"/>
    <n v="11066.7"/>
    <n v="2721.07"/>
    <n v="11066.7"/>
    <s v="Q4"/>
    <n v="24.587907867747386"/>
    <s v="Ranchi"/>
    <s v="Premium"/>
  </r>
  <r>
    <s v="ORD011017"/>
    <x v="62"/>
    <s v="CUST0228"/>
    <s v="Azad Nayak"/>
    <x v="2"/>
    <x v="3"/>
    <x v="12"/>
    <n v="5"/>
    <n v="1577.01"/>
    <n v="0.05"/>
    <n v="7490.8"/>
    <n v="2359.6799999999998"/>
    <n v="7490.7974999999997"/>
    <s v="Q1"/>
    <n v="31.50104127730015"/>
    <s v="Chandigarh"/>
    <s v="Premium"/>
  </r>
  <r>
    <s v="ORD007833"/>
    <x v="150"/>
    <s v="CUST0331"/>
    <s v="Yashvi Manne"/>
    <x v="3"/>
    <x v="1"/>
    <x v="64"/>
    <n v="4"/>
    <n v="8960.1200000000008"/>
    <n v="0.15"/>
    <n v="30464.41"/>
    <n v="-4272.29"/>
    <n v="30464.408000000003"/>
    <s v="Q2"/>
    <n v="-14.023872446569621"/>
    <s v="Surat"/>
    <s v="Premium"/>
  </r>
  <r>
    <s v="ORD004899"/>
    <x v="151"/>
    <s v="CUST0238"/>
    <s v="Dominic Kothari"/>
    <x v="3"/>
    <x v="5"/>
    <x v="44"/>
    <n v="4"/>
    <n v="286.56"/>
    <n v="0.1"/>
    <n v="1031.6199999999999"/>
    <n v="77.12"/>
    <n v="1031.616"/>
    <s v="Q4"/>
    <n v="7.4756208681491261"/>
    <s v="Pune"/>
    <s v="Premium"/>
  </r>
  <r>
    <s v="ORD000615"/>
    <x v="152"/>
    <s v="CUST0325"/>
    <s v="Advik Palan"/>
    <x v="1"/>
    <x v="6"/>
    <x v="19"/>
    <n v="5"/>
    <n v="1564.05"/>
    <n v="0.1"/>
    <n v="7038.23"/>
    <n v="2303.4699999999998"/>
    <n v="7038.2250000000004"/>
    <s v="Q2"/>
    <n v="32.72797279997954"/>
    <s v="Kolkata"/>
    <s v="Premium"/>
  </r>
  <r>
    <s v="ORD011973"/>
    <x v="153"/>
    <s v="CUST0293"/>
    <s v="Vidhi Khatri"/>
    <x v="1"/>
    <x v="6"/>
    <x v="57"/>
    <n v="3"/>
    <n v="3289.36"/>
    <n v="0"/>
    <n v="9868.08"/>
    <n v="2194.63"/>
    <n v="9868.08"/>
    <s v="Q1"/>
    <n v="22.239685936879315"/>
    <s v="Ranchi"/>
    <s v="Premium"/>
  </r>
  <r>
    <s v="ORD010519"/>
    <x v="75"/>
    <s v="CUST0014"/>
    <s v="Dipta Wable"/>
    <x v="0"/>
    <x v="3"/>
    <x v="13"/>
    <n v="3"/>
    <n v="1067.76"/>
    <n v="0.1"/>
    <n v="2882.95"/>
    <n v="1020.83"/>
    <n v="2882.9519999999998"/>
    <s v="Q1"/>
    <n v="35.409216254184081"/>
    <s v="Hyderabad"/>
    <s v="Premium"/>
  </r>
  <r>
    <s v="ORD004903"/>
    <x v="33"/>
    <s v="CUST0162"/>
    <s v="Yamini Wadhwa"/>
    <x v="2"/>
    <x v="5"/>
    <x v="44"/>
    <n v="8"/>
    <n v="216.95"/>
    <n v="0"/>
    <n v="1735.6"/>
    <n v="107.27"/>
    <n v="1735.6"/>
    <s v="Q1"/>
    <n v="6.1805715602673432"/>
    <s v="Jaipur"/>
    <s v="Premium"/>
  </r>
  <r>
    <s v="ORD011705"/>
    <x v="23"/>
    <s v="CUST0147"/>
    <s v="Ekiya Bora"/>
    <x v="3"/>
    <x v="3"/>
    <x v="12"/>
    <n v="5"/>
    <n v="3899.28"/>
    <n v="0"/>
    <n v="19496.400000000001"/>
    <n v="4384.4799999999996"/>
    <n v="19496.400000000001"/>
    <s v="Q3"/>
    <n v="22.488664573972628"/>
    <s v="Surat"/>
    <s v="Regular"/>
  </r>
  <r>
    <s v="ORD001717"/>
    <x v="38"/>
    <s v="CUST0139"/>
    <s v="Bina Chacko"/>
    <x v="0"/>
    <x v="0"/>
    <x v="56"/>
    <n v="2"/>
    <n v="288.51"/>
    <n v="0.2"/>
    <n v="461.62"/>
    <n v="199.64"/>
    <n v="461.61599999999999"/>
    <s v="Q2"/>
    <n v="43.24769290758632"/>
    <s v="Bengaluru"/>
    <s v="Regular"/>
  </r>
  <r>
    <s v="ORD008268"/>
    <x v="154"/>
    <s v="CUST0468"/>
    <s v="Mason Bahl"/>
    <x v="2"/>
    <x v="4"/>
    <x v="20"/>
    <n v="5"/>
    <n v="20563.669999999998"/>
    <n v="0"/>
    <n v="102818.35"/>
    <n v="12509.89"/>
    <n v="102818.34999999999"/>
    <s v="Q4"/>
    <n v="12.166981866563701"/>
    <s v="Chandigarh"/>
    <s v="Regular"/>
  </r>
  <r>
    <s v="ORD003775"/>
    <x v="155"/>
    <s v="CUST0437"/>
    <s v="Aditya Borah"/>
    <x v="3"/>
    <x v="4"/>
    <x v="20"/>
    <n v="1"/>
    <n v="40388.99"/>
    <n v="0.2"/>
    <n v="32311.19"/>
    <n v="4553.6400000000003"/>
    <n v="32311.191999999999"/>
    <s v="Q3"/>
    <n v="14.093074256936994"/>
    <s v="Ahmedabad"/>
    <s v="Regular"/>
  </r>
  <r>
    <s v="ORD008355"/>
    <x v="156"/>
    <s v="CUST0293"/>
    <s v="Vidhi Khatri"/>
    <x v="1"/>
    <x v="4"/>
    <x v="22"/>
    <n v="1"/>
    <n v="75201.61"/>
    <n v="0.05"/>
    <n v="71441.53"/>
    <n v="7105.26"/>
    <n v="71441.529500000004"/>
    <s v="Q4"/>
    <n v="9.9455596765634784"/>
    <s v="Ranchi"/>
    <s v="Premium"/>
  </r>
  <r>
    <s v="ORD004271"/>
    <x v="93"/>
    <s v="CUST0500"/>
    <s v="Pooja Mand"/>
    <x v="0"/>
    <x v="2"/>
    <x v="9"/>
    <n v="5"/>
    <n v="3501.79"/>
    <n v="0"/>
    <n v="17508.95"/>
    <n v="3915.07"/>
    <n v="17508.95"/>
    <s v="Q3"/>
    <n v="22.360392827668136"/>
    <s v="Kochi"/>
    <s v="Premium"/>
  </r>
  <r>
    <s v="ORD011079"/>
    <x v="157"/>
    <s v="CUST0088"/>
    <s v="Ekavir Som"/>
    <x v="3"/>
    <x v="5"/>
    <x v="40"/>
    <n v="8"/>
    <n v="334.07"/>
    <n v="0.3"/>
    <n v="1870.79"/>
    <n v="105.03"/>
    <n v="1870.7919999999999"/>
    <s v="Q4"/>
    <n v="5.614205763340621"/>
    <s v="Pune"/>
    <s v="Occasional"/>
  </r>
  <r>
    <s v="ORD005645"/>
    <x v="158"/>
    <s v="CUST0218"/>
    <s v="Chandresh Sibal"/>
    <x v="1"/>
    <x v="2"/>
    <x v="54"/>
    <n v="3"/>
    <n v="7883.74"/>
    <n v="0.05"/>
    <n v="22468.66"/>
    <n v="5781.16"/>
    <n v="22468.659"/>
    <s v="Q3"/>
    <n v="25.72988331302356"/>
    <s v="Ranchi"/>
    <s v="Regular"/>
  </r>
  <r>
    <s v="ORD006357"/>
    <x v="159"/>
    <s v="CUST0203"/>
    <s v="Unknown"/>
    <x v="2"/>
    <x v="6"/>
    <x v="19"/>
    <n v="2"/>
    <n v="357.27"/>
    <n v="0.1"/>
    <n v="643.09"/>
    <n v="211.64"/>
    <n v="643.08600000000001"/>
    <s v="Q3"/>
    <n v="32.909857096207368"/>
    <s v="Lucknow"/>
    <s v="Premium"/>
  </r>
  <r>
    <s v="ORD009696"/>
    <x v="160"/>
    <s v="CUST0161"/>
    <s v="Jalsa Narang"/>
    <x v="2"/>
    <x v="5"/>
    <x v="37"/>
    <n v="6"/>
    <n v="545.80999999999995"/>
    <n v="0"/>
    <n v="3274.86"/>
    <n v="259.86"/>
    <n v="3274.8599999999997"/>
    <s v="Q4"/>
    <n v="7.9349956944724358"/>
    <s v="Lucknow"/>
    <s v="Premium"/>
  </r>
  <r>
    <s v="ORD008293"/>
    <x v="161"/>
    <s v="CUST0223"/>
    <s v="Aarini Dugar"/>
    <x v="1"/>
    <x v="4"/>
    <x v="45"/>
    <n v="0"/>
    <n v="40088"/>
    <n v="0.15"/>
    <n v="34074.800000000003"/>
    <n v="-854.99"/>
    <n v="0"/>
    <s v="Q2"/>
    <n v="-2.509156326669562"/>
    <s v="Guwahati"/>
    <s v="Premium"/>
  </r>
  <r>
    <s v="ORD007075"/>
    <x v="162"/>
    <s v="CUST0317"/>
    <s v="Balendra Soman"/>
    <x v="3"/>
    <x v="6"/>
    <x v="19"/>
    <n v="1"/>
    <n v="1055.81"/>
    <n v="0.25"/>
    <n v="791.86"/>
    <n v="177.36"/>
    <n v="791.85749999999996"/>
    <s v="Q2"/>
    <n v="22.397898618442653"/>
    <s v="Nagpur"/>
    <s v="Occasional"/>
  </r>
  <r>
    <s v="ORD002009"/>
    <x v="163"/>
    <s v="CUST0300"/>
    <s v="Maanav Kashyap"/>
    <x v="2"/>
    <x v="2"/>
    <x v="65"/>
    <n v="4"/>
    <n v="5959.73"/>
    <n v="0.2"/>
    <n v="19071.14"/>
    <n v="4403.71"/>
    <n v="19071.135999999999"/>
    <s v="Q4"/>
    <n v="23.090963623569436"/>
    <s v="Amritsar"/>
    <s v="Premium"/>
  </r>
  <r>
    <s v="ORD006553"/>
    <x v="46"/>
    <s v="CUST0095"/>
    <s v="Pahal Goyal"/>
    <x v="2"/>
    <x v="2"/>
    <x v="60"/>
    <n v="4"/>
    <n v="2576.1999999999998"/>
    <n v="0.1"/>
    <n v="9274.32"/>
    <n v="2328.5"/>
    <n v="9274.32"/>
    <s v="Q3"/>
    <n v="25.106962019856983"/>
    <s v="Jaipur"/>
    <s v="Premium"/>
  </r>
  <r>
    <s v="ORD010185"/>
    <x v="164"/>
    <s v="CUST0454"/>
    <s v="Avi Kar"/>
    <x v="1"/>
    <x v="5"/>
    <x v="31"/>
    <n v="1"/>
    <n v="733.4"/>
    <n v="0.2"/>
    <n v="586.72"/>
    <n v="45.87"/>
    <n v="586.72"/>
    <s v="Q1"/>
    <n v="7.8180392691573477"/>
    <s v="Patna"/>
    <s v="Regular"/>
  </r>
  <r>
    <s v="ORD002645"/>
    <x v="165"/>
    <s v="CUST0495"/>
    <s v="Chanchal Golla"/>
    <x v="2"/>
    <x v="2"/>
    <x v="2"/>
    <n v="5"/>
    <n v="3306.85"/>
    <n v="0"/>
    <n v="16534.25"/>
    <n v="4455.4399999999996"/>
    <n v="16534.25"/>
    <s v="Q3"/>
    <n v="26.94673178402407"/>
    <s v="Amritsar"/>
    <s v="Premium"/>
  </r>
  <r>
    <s v="ORD007274"/>
    <x v="166"/>
    <s v="CUST0019"/>
    <s v="Saksham Pillay"/>
    <x v="3"/>
    <x v="1"/>
    <x v="3"/>
    <n v="3"/>
    <n v="19095.490000000002"/>
    <n v="0.1"/>
    <n v="51557.82"/>
    <n v="13308.76"/>
    <n v="51557.823000000004"/>
    <s v="Q3"/>
    <n v="25.813271391226394"/>
    <s v="Surat"/>
    <s v="Regular"/>
  </r>
  <r>
    <s v="ORD004885"/>
    <x v="122"/>
    <s v="CUST0287"/>
    <s v="Harish Sahota"/>
    <x v="2"/>
    <x v="3"/>
    <x v="66"/>
    <n v="4"/>
    <n v="2382.14"/>
    <n v="0.15"/>
    <n v="8099.28"/>
    <n v="2620.2800000000002"/>
    <n v="8099.2759999999989"/>
    <s v="Q1"/>
    <n v="32.352011536827966"/>
    <s v="Delhi"/>
    <s v="Regular"/>
  </r>
  <r>
    <s v="ORD011157"/>
    <x v="142"/>
    <s v="CUST0433"/>
    <s v="Oliver Ram"/>
    <x v="0"/>
    <x v="5"/>
    <x v="7"/>
    <n v="3"/>
    <n v="456.13"/>
    <n v="0.1"/>
    <n v="1231.55"/>
    <n v="73.52"/>
    <n v="1231.5509999999999"/>
    <s v="Q3"/>
    <n v="5.9697129633388819"/>
    <s v="Kochi"/>
    <s v="Premium"/>
  </r>
  <r>
    <s v="ORD008010"/>
    <x v="167"/>
    <s v="CUST0269"/>
    <s v="Fiyaz Verma"/>
    <x v="3"/>
    <x v="5"/>
    <x v="40"/>
    <n v="2"/>
    <n v="112.94"/>
    <n v="0.05"/>
    <n v="214.59"/>
    <n v="19.02"/>
    <n v="214.58599999999998"/>
    <s v="Q2"/>
    <n v="8.8634139521878925"/>
    <s v="Mumbai"/>
    <s v="Premium"/>
  </r>
  <r>
    <s v="ORD010975"/>
    <x v="165"/>
    <s v="CUST0250"/>
    <s v="Vanya Subramaniam"/>
    <x v="3"/>
    <x v="1"/>
    <x v="52"/>
    <n v="1"/>
    <n v="2843.84"/>
    <n v="0.15"/>
    <n v="2417.2600000000002"/>
    <n v="689.21"/>
    <n v="2417.2640000000001"/>
    <s v="Q3"/>
    <n v="28.512034286754425"/>
    <s v="Surat"/>
    <s v="Premium"/>
  </r>
  <r>
    <s v="ORD002138"/>
    <x v="163"/>
    <s v="CUST0242"/>
    <s v="Vanya Bhat"/>
    <x v="2"/>
    <x v="5"/>
    <x v="31"/>
    <n v="9"/>
    <n v="344.46"/>
    <n v="0.25"/>
    <n v="2325.11"/>
    <n v="161.86000000000001"/>
    <n v="2325.105"/>
    <s v="Q4"/>
    <n v="6.9613910739706935"/>
    <s v="Delhi"/>
    <s v="Regular"/>
  </r>
  <r>
    <s v="ORD001127"/>
    <x v="120"/>
    <s v="CUST0251"/>
    <s v="Faris Thakkar"/>
    <x v="0"/>
    <x v="6"/>
    <x v="18"/>
    <n v="1"/>
    <n v="4591.78"/>
    <n v="0.15"/>
    <n v="3903.01"/>
    <n v="1448.98"/>
    <n v="3903.0129999999995"/>
    <s v="Q2"/>
    <n v="37.124680695155789"/>
    <s v="Kochi"/>
    <s v="Regular"/>
  </r>
  <r>
    <s v="ORD001933"/>
    <x v="87"/>
    <s v="CUST0287"/>
    <s v="Harish Sahota"/>
    <x v="2"/>
    <x v="1"/>
    <x v="26"/>
    <n v="3"/>
    <n v="43035.78"/>
    <n v="0.1"/>
    <n v="116196.61"/>
    <n v="37250.93"/>
    <n v="116196.606"/>
    <s v="Q1"/>
    <n v="32.058534237788869"/>
    <s v="Delhi"/>
    <s v="Regular"/>
  </r>
  <r>
    <s v="ORD003081"/>
    <x v="12"/>
    <s v="CUST0032"/>
    <s v="Bimala Kumer"/>
    <x v="2"/>
    <x v="5"/>
    <x v="44"/>
    <n v="6"/>
    <n v="391.05"/>
    <n v="0"/>
    <n v="2346.3000000000002"/>
    <n v="149.84"/>
    <n v="2346.3000000000002"/>
    <s v="Q2"/>
    <n v="6.3862251204023348"/>
    <s v="Jaipur"/>
    <s v="Premium"/>
  </r>
  <r>
    <s v="ORD011628"/>
    <x v="15"/>
    <s v="CUST0171"/>
    <s v="Isha Kari"/>
    <x v="0"/>
    <x v="1"/>
    <x v="64"/>
    <n v="3"/>
    <n v="37295.99"/>
    <n v="0.1"/>
    <n v="100699.17"/>
    <n v="21765.200000000001"/>
    <n v="100699.17300000001"/>
    <s v="Q4"/>
    <n v="21.614080831053524"/>
    <s v="Bengaluru"/>
    <s v="Premium"/>
  </r>
  <r>
    <s v="ORD001039"/>
    <x v="100"/>
    <s v="CUST0411"/>
    <s v="Agastya Goyal"/>
    <x v="2"/>
    <x v="6"/>
    <x v="57"/>
    <n v="4"/>
    <n v="2046.01"/>
    <n v="0.2"/>
    <n v="6547.23"/>
    <n v="2478.34"/>
    <n v="6547.232"/>
    <s v="Q3"/>
    <n v="37.853260080980817"/>
    <s v="Amritsar"/>
    <s v="Premium"/>
  </r>
  <r>
    <s v="ORD009984"/>
    <x v="168"/>
    <s v="CUST0190"/>
    <s v="Chaman Chaudhry"/>
    <x v="0"/>
    <x v="4"/>
    <x v="47"/>
    <n v="1"/>
    <n v="20117.48"/>
    <n v="0.15"/>
    <n v="17099.86"/>
    <n v="-355.76"/>
    <n v="17099.858"/>
    <s v="Q1"/>
    <n v="-2.0804848694667677"/>
    <s v="Coimbatore"/>
    <s v="Premium"/>
  </r>
  <r>
    <s v="ORD002127"/>
    <x v="169"/>
    <s v="CUST0098"/>
    <s v="Divya Bhardwaj"/>
    <x v="3"/>
    <x v="3"/>
    <x v="6"/>
    <n v="5"/>
    <n v="2232.65"/>
    <n v="0.25"/>
    <n v="8372.44"/>
    <n v="2825.85"/>
    <n v="8372.4375"/>
    <s v="Q1"/>
    <n v="33.751809508339264"/>
    <s v="Mumbai"/>
    <s v="Premium"/>
  </r>
  <r>
    <s v="ORD008443"/>
    <x v="21"/>
    <s v="CUST0030"/>
    <s v="Kashvi Sahota"/>
    <x v="2"/>
    <x v="6"/>
    <x v="41"/>
    <n v="4"/>
    <n v="1718.07"/>
    <n v="0"/>
    <n v="6872.28"/>
    <n v="2637.09"/>
    <n v="6872.28"/>
    <s v="Q2"/>
    <n v="38.37285442385933"/>
    <s v="Delhi"/>
    <s v="Premium"/>
  </r>
  <r>
    <s v="ORD004789"/>
    <x v="170"/>
    <s v="CUST0207"/>
    <s v="Dipta Palla"/>
    <x v="3"/>
    <x v="5"/>
    <x v="24"/>
    <n v="10"/>
    <n v="68.489999999999995"/>
    <n v="0.1"/>
    <n v="616.41"/>
    <n v="57.43"/>
    <n v="616.41"/>
    <s v="Q4"/>
    <n v="9.3168507973589012"/>
    <s v="Pune"/>
    <s v="Premium"/>
  </r>
  <r>
    <s v="ORD005842"/>
    <x v="171"/>
    <s v="CUST0066"/>
    <s v="Ekaja Khalsa"/>
    <x v="1"/>
    <x v="1"/>
    <x v="3"/>
    <n v="2"/>
    <n v="34742.660000000003"/>
    <n v="0.15"/>
    <n v="59062.52"/>
    <n v="10820.96"/>
    <n v="59062.522000000004"/>
    <s v="Q2"/>
    <n v="18.321195912399268"/>
    <s v="Bhubaneswar"/>
    <s v="Premium"/>
  </r>
  <r>
    <s v="ORD000366"/>
    <x v="172"/>
    <s v="CUST0031"/>
    <s v="Unni Gupta"/>
    <x v="3"/>
    <x v="6"/>
    <x v="55"/>
    <n v="1"/>
    <n v="3595.24"/>
    <n v="0"/>
    <n v="3595.24"/>
    <n v="1116.33"/>
    <n v="3595.24"/>
    <s v="Q2"/>
    <n v="31.050221960147304"/>
    <s v="Ahmedabad"/>
    <s v="Premium"/>
  </r>
  <r>
    <s v="ORD008723"/>
    <x v="112"/>
    <s v="CUST0385"/>
    <s v="Kamya Sagar"/>
    <x v="3"/>
    <x v="5"/>
    <x v="40"/>
    <n v="1"/>
    <n v="65.33"/>
    <n v="0"/>
    <n v="65.33"/>
    <n v="5.3"/>
    <n v="65.33"/>
    <s v="Q2"/>
    <n v="8.1126588091229141"/>
    <s v="Pune"/>
    <s v="Regular"/>
  </r>
  <r>
    <s v="ORD003469"/>
    <x v="115"/>
    <s v="CUST0055"/>
    <s v="Abha Pau"/>
    <x v="0"/>
    <x v="4"/>
    <x v="33"/>
    <n v="1"/>
    <n v="17581.080000000002"/>
    <n v="0"/>
    <n v="17581.080000000002"/>
    <n v="2206.91"/>
    <n v="17581.080000000002"/>
    <s v="Q2"/>
    <n v="12.552755575880434"/>
    <s v="Bengaluru"/>
    <s v="Premium"/>
  </r>
  <r>
    <s v="ORD010172"/>
    <x v="155"/>
    <s v="CUST0199"/>
    <s v="Ikshita Wable"/>
    <x v="3"/>
    <x v="5"/>
    <x v="37"/>
    <n v="5"/>
    <n v="615.84"/>
    <n v="0"/>
    <n v="3079.2"/>
    <n v="232.47"/>
    <n v="3079.2000000000003"/>
    <s v="Q3"/>
    <n v="7.5496882307092754"/>
    <s v="Surat"/>
    <s v="Premium"/>
  </r>
  <r>
    <s v="ORD004943"/>
    <x v="65"/>
    <s v="CUST0417"/>
    <s v="Radha Mander"/>
    <x v="0"/>
    <x v="6"/>
    <x v="27"/>
    <n v="5"/>
    <n v="4108.17"/>
    <n v="0"/>
    <n v="20540.849999999999"/>
    <n v="4729.1899999999996"/>
    <n v="20540.849999999999"/>
    <s v="Q2"/>
    <n v="23.023341293081835"/>
    <s v="Kochi"/>
    <s v="Occasional"/>
  </r>
  <r>
    <s v="ORD008366"/>
    <x v="173"/>
    <s v="CUST0465"/>
    <s v="Xalak Kari"/>
    <x v="1"/>
    <x v="3"/>
    <x v="12"/>
    <n v="4"/>
    <n v="2413.75"/>
    <n v="0.15"/>
    <n v="8206.75"/>
    <n v="2153.9"/>
    <n v="8206.75"/>
    <s v="Q2"/>
    <n v="26.245468669083376"/>
    <s v="Patna"/>
    <s v="Premium"/>
  </r>
  <r>
    <s v="ORD003853"/>
    <x v="174"/>
    <s v="CUST0096"/>
    <s v="Vaishnavi Gandhi"/>
    <x v="0"/>
    <x v="6"/>
    <x v="14"/>
    <n v="4"/>
    <n v="2458.02"/>
    <n v="0.05"/>
    <n v="9340.48"/>
    <n v="2787.54"/>
    <n v="9340.4759999999987"/>
    <s v="Q4"/>
    <n v="29.843648292164858"/>
    <s v="Kochi"/>
    <s v="Occasional"/>
  </r>
  <r>
    <s v="ORD001752"/>
    <x v="1"/>
    <s v="CUST0484"/>
    <s v="Yug Srivastava"/>
    <x v="3"/>
    <x v="5"/>
    <x v="39"/>
    <n v="10"/>
    <n v="245.28"/>
    <n v="0.2"/>
    <n v="1962.24"/>
    <n v="150.57"/>
    <n v="1962.2400000000002"/>
    <s v="Q2"/>
    <n v="7.6733732876712324"/>
    <s v="Mumbai"/>
    <s v="Occasional"/>
  </r>
  <r>
    <s v="ORD008193"/>
    <x v="175"/>
    <s v="CUST0479"/>
    <s v="Unknown"/>
    <x v="3"/>
    <x v="5"/>
    <x v="44"/>
    <n v="1"/>
    <n v="533.48"/>
    <n v="0.15"/>
    <n v="453.46"/>
    <n v="33.880000000000003"/>
    <n v="453.45800000000003"/>
    <s v="Q3"/>
    <n v="7.471441803025626"/>
    <s v="Pune"/>
    <s v="Premium"/>
  </r>
  <r>
    <s v="ORD003102"/>
    <x v="176"/>
    <s v="CUST0136"/>
    <s v="Arin Narula"/>
    <x v="0"/>
    <x v="6"/>
    <x v="29"/>
    <n v="3"/>
    <n v="1861.51"/>
    <n v="0"/>
    <n v="5584.53"/>
    <n v="1707"/>
    <n v="5584.53"/>
    <s v="Q1"/>
    <n v="30.566583042798591"/>
    <s v="Bengaluru"/>
    <s v="Premium"/>
  </r>
  <r>
    <s v="ORD006969"/>
    <x v="66"/>
    <s v="CUST0067"/>
    <s v="Neha Chadha"/>
    <x v="0"/>
    <x v="4"/>
    <x v="28"/>
    <n v="4"/>
    <n v="3051.22"/>
    <n v="0.25"/>
    <n v="9153.66"/>
    <n v="1150"/>
    <n v="9153.66"/>
    <s v="Q1"/>
    <n v="12.563280698649502"/>
    <s v="Coimbatore"/>
    <s v="Regular"/>
  </r>
  <r>
    <s v="ORD007962"/>
    <x v="111"/>
    <s v="CUST0223"/>
    <s v="Aarini Dugar"/>
    <x v="1"/>
    <x v="2"/>
    <x v="62"/>
    <n v="5"/>
    <n v="3805.37"/>
    <n v="0.2"/>
    <n v="15221.48"/>
    <n v="4275.5200000000004"/>
    <n v="15221.48"/>
    <s v="Q1"/>
    <n v="28.08872724597083"/>
    <s v="Guwahati"/>
    <s v="Premium"/>
  </r>
  <r>
    <s v="ORD009236"/>
    <x v="177"/>
    <s v="CUST0440"/>
    <s v="Zansi Saxena"/>
    <x v="3"/>
    <x v="5"/>
    <x v="37"/>
    <n v="2"/>
    <n v="663.88"/>
    <n v="0.2"/>
    <n v="1062.21"/>
    <n v="110.09"/>
    <n v="1062.2080000000001"/>
    <s v="Q1"/>
    <n v="10.364240592726485"/>
    <s v="Ahmedabad"/>
    <s v="Regular"/>
  </r>
  <r>
    <s v="ORD008894"/>
    <x v="178"/>
    <s v="CUST0489"/>
    <s v="Xavier Bawa"/>
    <x v="3"/>
    <x v="2"/>
    <x v="17"/>
    <n v="2"/>
    <n v="4077.35"/>
    <n v="0"/>
    <n v="8154.7"/>
    <n v="1916.33"/>
    <n v="8154.7"/>
    <s v="Q1"/>
    <n v="23.499699559763084"/>
    <s v="Surat"/>
    <s v="Premium"/>
  </r>
  <r>
    <s v="ORD010912"/>
    <x v="0"/>
    <s v="CUST0374"/>
    <s v="Theodore Chaudry"/>
    <x v="1"/>
    <x v="5"/>
    <x v="37"/>
    <n v="3"/>
    <n v="165.26"/>
    <n v="0.05"/>
    <n v="470.99"/>
    <n v="45.4"/>
    <n v="470.99099999999993"/>
    <s v="Q2"/>
    <n v="9.6392704728338181"/>
    <s v="Patna"/>
    <s v="Premium"/>
  </r>
  <r>
    <s v="ORD005781"/>
    <x v="174"/>
    <s v="CUST0153"/>
    <s v="Bakhshi Sathe"/>
    <x v="1"/>
    <x v="4"/>
    <x v="50"/>
    <n v="5"/>
    <n v="57840.2"/>
    <n v="0"/>
    <n v="289201"/>
    <n v="26823.9"/>
    <n v="289201"/>
    <s v="Q4"/>
    <n v="9.2751753970421955"/>
    <s v="Kolkata"/>
    <s v="Premium"/>
  </r>
  <r>
    <s v="ORD002363"/>
    <x v="179"/>
    <s v="CUST0013"/>
    <s v="Charan Aggarwal"/>
    <x v="0"/>
    <x v="5"/>
    <x v="11"/>
    <n v="5"/>
    <n v="397.07"/>
    <n v="0.05"/>
    <n v="1886.08"/>
    <n v="189.64"/>
    <n v="1886.0824999999998"/>
    <s v="Q1"/>
    <n v="10.054716661011197"/>
    <s v="Kochi"/>
    <s v="Regular"/>
  </r>
  <r>
    <s v="ORD000195"/>
    <x v="116"/>
    <s v="CUST0494"/>
    <s v="Turvi Bahl"/>
    <x v="3"/>
    <x v="1"/>
    <x v="52"/>
    <n v="1"/>
    <n v="12278.71"/>
    <n v="0"/>
    <n v="12278.71"/>
    <n v="3267.84"/>
    <n v="12278.71"/>
    <s v="Q4"/>
    <n v="26.613870675339673"/>
    <s v="Pune"/>
    <s v="Regular"/>
  </r>
  <r>
    <s v="ORD008845"/>
    <x v="180"/>
    <s v="CUST0003"/>
    <s v="Avi Johal"/>
    <x v="1"/>
    <x v="3"/>
    <x v="16"/>
    <n v="4"/>
    <n v="787.82"/>
    <n v="0"/>
    <n v="3151.28"/>
    <n v="726.12"/>
    <n v="3151.28"/>
    <s v="Q3"/>
    <n v="23.04206544642177"/>
    <s v="Patna"/>
    <s v="Regular"/>
  </r>
  <r>
    <s v="ORD007108"/>
    <x v="80"/>
    <s v="CUST0488"/>
    <s v="Lucky Butala"/>
    <x v="1"/>
    <x v="1"/>
    <x v="1"/>
    <n v="2"/>
    <n v="36716.879999999997"/>
    <n v="0.15"/>
    <n v="62418.7"/>
    <n v="12817.69"/>
    <n v="62418.695999999996"/>
    <s v="Q2"/>
    <n v="20.535015948746128"/>
    <s v="Guwahati"/>
    <s v="Regular"/>
  </r>
  <r>
    <s v="ORD005508"/>
    <x v="181"/>
    <s v="CUST0056"/>
    <s v="Siddharth Seth"/>
    <x v="1"/>
    <x v="5"/>
    <x v="31"/>
    <n v="9"/>
    <n v="342.74"/>
    <n v="0.15"/>
    <n v="2621.96"/>
    <n v="268.35000000000002"/>
    <n v="2621.9609999999998"/>
    <s v="Q3"/>
    <n v="10.234709911669134"/>
    <s v="Bhubaneswar"/>
    <s v="Regular"/>
  </r>
  <r>
    <s v="ORD010176"/>
    <x v="182"/>
    <s v="CUST0160"/>
    <s v="Warhi Radhakrishnan"/>
    <x v="0"/>
    <x v="5"/>
    <x v="7"/>
    <n v="7"/>
    <n v="544.42999999999995"/>
    <n v="0"/>
    <n v="3811.01"/>
    <n v="254.93"/>
    <n v="3811.0099999999998"/>
    <s v="Q4"/>
    <n v="6.6893028357312101"/>
    <s v="Coimbatore"/>
    <s v="Premium"/>
  </r>
  <r>
    <s v="ORD005486"/>
    <x v="183"/>
    <s v="CUST0145"/>
    <s v="Kavya Sheth"/>
    <x v="3"/>
    <x v="3"/>
    <x v="6"/>
    <n v="4"/>
    <n v="1496.71"/>
    <n v="0"/>
    <n v="5986.84"/>
    <n v="2021.72"/>
    <n v="5986.84"/>
    <s v="Q3"/>
    <n v="33.76940088594317"/>
    <s v="Surat"/>
    <s v="Regular"/>
  </r>
  <r>
    <s v="ORD000433"/>
    <x v="184"/>
    <s v="CUST0233"/>
    <s v="Yahvi Dhar"/>
    <x v="2"/>
    <x v="5"/>
    <x v="21"/>
    <n v="6"/>
    <n v="411.75"/>
    <n v="0.05"/>
    <n v="2346.9699999999998"/>
    <n v="170.7"/>
    <n v="2346.9749999999999"/>
    <s v="Q1"/>
    <n v="7.2732075825425975"/>
    <s v="Jaipur"/>
    <s v="Premium"/>
  </r>
  <r>
    <s v="ORD009475"/>
    <x v="185"/>
    <s v="CUST0328"/>
    <s v="Simon Vohra"/>
    <x v="1"/>
    <x v="6"/>
    <x v="63"/>
    <n v="4"/>
    <n v="3327.98"/>
    <n v="0.3"/>
    <n v="9318.34"/>
    <n v="2184.52"/>
    <n v="9318.3439999999991"/>
    <s v="Q4"/>
    <n v="23.443231305146625"/>
    <s v="Ranchi"/>
    <s v="Premium"/>
  </r>
  <r>
    <s v="ORD009621"/>
    <x v="50"/>
    <s v="CUST0466"/>
    <s v="Inaya Cherian"/>
    <x v="3"/>
    <x v="6"/>
    <x v="18"/>
    <n v="5"/>
    <n v="729.08"/>
    <n v="0.1"/>
    <n v="3280.86"/>
    <n v="713.41"/>
    <n v="3280.86"/>
    <s v="Q4"/>
    <n v="21.744603549069449"/>
    <s v="Ahmedabad"/>
    <s v="Premium"/>
  </r>
  <r>
    <s v="ORD002536"/>
    <x v="186"/>
    <s v="CUST0135"/>
    <s v="Nandini Sarin"/>
    <x v="2"/>
    <x v="5"/>
    <x v="44"/>
    <n v="3"/>
    <n v="199.4"/>
    <n v="0"/>
    <n v="598.20000000000005"/>
    <n v="41.88"/>
    <n v="598.20000000000005"/>
    <s v="Q3"/>
    <n v="7.0010030090270803"/>
    <s v="Amritsar"/>
    <s v="Premium"/>
  </r>
  <r>
    <s v="ORD007672"/>
    <x v="0"/>
    <s v="CUST0274"/>
    <s v="Radhika Choudhury"/>
    <x v="0"/>
    <x v="5"/>
    <x v="24"/>
    <n v="8"/>
    <n v="782.61"/>
    <n v="0.05"/>
    <n v="5947.84"/>
    <n v="580.95000000000005"/>
    <n v="5947.8360000000002"/>
    <s v="Q2"/>
    <n v="9.7674113627804378"/>
    <s v="Chennai"/>
    <s v="Premium"/>
  </r>
  <r>
    <s v="ORD003226"/>
    <x v="187"/>
    <s v="CUST0425"/>
    <s v="Devika Issac"/>
    <x v="3"/>
    <x v="5"/>
    <x v="21"/>
    <n v="7"/>
    <n v="732.67"/>
    <n v="0.2"/>
    <n v="4102.95"/>
    <n v="284.41000000000003"/>
    <n v="4102.9520000000002"/>
    <s v="Q1"/>
    <n v="6.9318417236378718"/>
    <s v="Nagpur"/>
    <s v="Premium"/>
  </r>
  <r>
    <s v="ORD001381"/>
    <x v="47"/>
    <s v="CUST0062"/>
    <s v="Veer Tandon"/>
    <x v="0"/>
    <x v="0"/>
    <x v="32"/>
    <n v="1"/>
    <n v="858.46"/>
    <n v="0.25"/>
    <n v="643.85"/>
    <n v="238.73"/>
    <n v="643.84500000000003"/>
    <s v="Q1"/>
    <n v="37.078512075794052"/>
    <s v="Coimbatore"/>
    <s v="Regular"/>
  </r>
  <r>
    <s v="ORD001251"/>
    <x v="139"/>
    <s v="CUST0365"/>
    <s v="Damini Batra"/>
    <x v="1"/>
    <x v="6"/>
    <x v="29"/>
    <n v="1"/>
    <n v="2052.21"/>
    <n v="0"/>
    <n v="2052.21"/>
    <n v="485.56"/>
    <n v="2052.21"/>
    <s v="Q3"/>
    <n v="23.660346650683898"/>
    <s v="Ranchi"/>
    <s v="Occasional"/>
  </r>
  <r>
    <s v="ORD001217"/>
    <x v="149"/>
    <s v="CUST0086"/>
    <s v="Sara Chandran"/>
    <x v="1"/>
    <x v="5"/>
    <x v="24"/>
    <n v="10"/>
    <n v="705.14"/>
    <n v="0"/>
    <n v="7051.4"/>
    <n v="689.96"/>
    <n v="7051.4"/>
    <s v="Q4"/>
    <n v="9.7847236009870393"/>
    <s v="Patna"/>
    <s v="Regular"/>
  </r>
  <r>
    <s v="ORD001230"/>
    <x v="188"/>
    <s v="CUST0391"/>
    <s v="Geetika Ghosh"/>
    <x v="1"/>
    <x v="5"/>
    <x v="11"/>
    <n v="10"/>
    <n v="599.21"/>
    <n v="0.05"/>
    <n v="5692.49"/>
    <n v="422.04"/>
    <n v="5692.4949999999999"/>
    <s v="Q1"/>
    <n v="7.4139787685178193"/>
    <s v="Patna"/>
    <s v="Premium"/>
  </r>
  <r>
    <s v="ORD005468"/>
    <x v="189"/>
    <s v="CUST0021"/>
    <s v="Aarush Sodhi"/>
    <x v="2"/>
    <x v="5"/>
    <x v="21"/>
    <n v="6"/>
    <n v="60.11"/>
    <n v="0"/>
    <n v="360.66"/>
    <n v="22.3"/>
    <n v="360.65999999999997"/>
    <s v="Q3"/>
    <n v="6.1831087450784672"/>
    <s v="Amritsar"/>
    <s v="Premium"/>
  </r>
  <r>
    <s v="ORD000438"/>
    <x v="190"/>
    <s v="CUST0326"/>
    <s v="Ekantika Bhatnagar"/>
    <x v="3"/>
    <x v="2"/>
    <x v="17"/>
    <n v="4"/>
    <n v="5388.45"/>
    <n v="0.05"/>
    <n v="20476.11"/>
    <n v="4361.93"/>
    <n v="20476.109999999997"/>
    <s v="Q3"/>
    <n v="21.302532561116347"/>
    <s v="Pune"/>
    <s v="Premium"/>
  </r>
  <r>
    <s v="ORD006174"/>
    <x v="191"/>
    <s v="CUST0188"/>
    <s v="Anusha Pathak"/>
    <x v="0"/>
    <x v="2"/>
    <x v="9"/>
    <n v="0"/>
    <n v="6318.52"/>
    <n v="0.05"/>
    <n v="30012.97"/>
    <n v="5540.04"/>
    <n v="0"/>
    <s v="Q2"/>
    <n v="18.458819636976948"/>
    <s v="Chennai"/>
    <s v="Regular"/>
  </r>
  <r>
    <s v="ORD008239"/>
    <x v="192"/>
    <s v="CUST0248"/>
    <s v="Noah Varkey"/>
    <x v="0"/>
    <x v="4"/>
    <x v="5"/>
    <n v="5"/>
    <n v="14581.09"/>
    <n v="0"/>
    <n v="72905.45"/>
    <n v="8145.79"/>
    <n v="72905.45"/>
    <s v="Q2"/>
    <n v="11.173087883004632"/>
    <s v="Kochi"/>
    <s v="Occasional"/>
  </r>
  <r>
    <s v="ORD004007"/>
    <x v="193"/>
    <s v="CUST0022"/>
    <s v="Jagdish Wali"/>
    <x v="0"/>
    <x v="2"/>
    <x v="9"/>
    <n v="5"/>
    <n v="5659.07"/>
    <n v="0.05"/>
    <n v="26880.58"/>
    <n v="4360.01"/>
    <n v="26880.582499999997"/>
    <s v="Q1"/>
    <n v="16.219925314111524"/>
    <s v="Coimbatore"/>
    <s v="Premium"/>
  </r>
  <r>
    <s v="ORD004240"/>
    <x v="194"/>
    <s v="CUST0313"/>
    <s v="Nikita Kala"/>
    <x v="0"/>
    <x v="6"/>
    <x v="19"/>
    <n v="1"/>
    <n v="1474.01"/>
    <n v="0.05"/>
    <n v="1400.31"/>
    <n v="313.33"/>
    <n v="1400.3094999999998"/>
    <s v="Q4"/>
    <n v="22.375759653219642"/>
    <s v="Coimbatore"/>
    <s v="Regular"/>
  </r>
  <r>
    <s v="ORD006868"/>
    <x v="195"/>
    <s v="CUST0410"/>
    <s v="Matthew Sule"/>
    <x v="2"/>
    <x v="5"/>
    <x v="24"/>
    <n v="1"/>
    <n v="176.36"/>
    <n v="0.25"/>
    <n v="132.27000000000001"/>
    <n v="7.46"/>
    <n v="132.27000000000001"/>
    <s v="Q2"/>
    <n v="5.6399788311786487"/>
    <s v="Amritsar"/>
    <s v="Premium"/>
  </r>
  <r>
    <s v="ORD004969"/>
    <x v="196"/>
    <s v="CUST0173"/>
    <s v="Wahab Kothari"/>
    <x v="3"/>
    <x v="2"/>
    <x v="62"/>
    <n v="2"/>
    <n v="1910.16"/>
    <n v="0.1"/>
    <n v="3438.29"/>
    <n v="788.49"/>
    <n v="3438.288"/>
    <s v="Q1"/>
    <n v="22.932620575925824"/>
    <s v="Mumbai"/>
    <s v="Premium"/>
  </r>
  <r>
    <s v="ORD000963"/>
    <x v="142"/>
    <s v="CUST0005"/>
    <s v="Mason Dutt"/>
    <x v="0"/>
    <x v="4"/>
    <x v="42"/>
    <n v="1"/>
    <n v="29781.14"/>
    <n v="0"/>
    <n v="29781.14"/>
    <n v="3502.64"/>
    <n v="29781.14"/>
    <s v="Q3"/>
    <n v="11.761269044771288"/>
    <s v="Coimbatore"/>
    <s v="Regular"/>
  </r>
  <r>
    <s v="ORD001836"/>
    <x v="197"/>
    <s v="CUST0326"/>
    <s v="Ekantika Bhatnagar"/>
    <x v="3"/>
    <x v="1"/>
    <x v="64"/>
    <n v="5"/>
    <n v="20954.16"/>
    <n v="0.05"/>
    <n v="99532.26"/>
    <n v="30568.53"/>
    <n v="99532.26"/>
    <s v="Q4"/>
    <n v="30.712183165538491"/>
    <s v="Pune"/>
    <s v="Premium"/>
  </r>
  <r>
    <s v="ORD007368"/>
    <x v="198"/>
    <s v="CUST0388"/>
    <s v="Ekavir Chawla"/>
    <x v="3"/>
    <x v="2"/>
    <x v="2"/>
    <n v="2"/>
    <n v="4198.8599999999997"/>
    <n v="0.1"/>
    <n v="7557.95"/>
    <n v="2059.61"/>
    <n v="7557.9479999999994"/>
    <s v="Q3"/>
    <n v="27.250907984307915"/>
    <s v="Ahmedabad"/>
    <s v="Premium"/>
  </r>
  <r>
    <s v="ORD006845"/>
    <x v="199"/>
    <s v="CUST0083"/>
    <s v="Tanmayi Pant"/>
    <x v="1"/>
    <x v="6"/>
    <x v="19"/>
    <n v="5"/>
    <n v="3746.4"/>
    <n v="0.15"/>
    <n v="15922.2"/>
    <n v="5571.7"/>
    <n v="15922.199999999999"/>
    <s v="Q2"/>
    <n v="34.993279823140014"/>
    <s v="Ranchi"/>
    <s v="Premium"/>
  </r>
  <r>
    <s v="ORD009654"/>
    <x v="200"/>
    <s v="CUST0373"/>
    <s v="Ikbal Randhawa"/>
    <x v="1"/>
    <x v="4"/>
    <x v="45"/>
    <n v="5"/>
    <n v="39346.32"/>
    <n v="0"/>
    <n v="196731.6"/>
    <n v="30429.46"/>
    <n v="196731.6"/>
    <s v="Q2"/>
    <n v="15.467499883089447"/>
    <s v="Patna"/>
    <s v="Premium"/>
  </r>
  <r>
    <s v="ORD004127"/>
    <x v="37"/>
    <s v="CUST0416"/>
    <s v="Hitesh Soman"/>
    <x v="3"/>
    <x v="4"/>
    <x v="33"/>
    <n v="2"/>
    <n v="3122.2"/>
    <n v="0.1"/>
    <n v="5619.96"/>
    <n v="585.74"/>
    <n v="5619.96"/>
    <s v="Q4"/>
    <n v="10.422494110278365"/>
    <s v="Mumbai"/>
    <s v="Premium"/>
  </r>
  <r>
    <s v="ORD004911"/>
    <x v="201"/>
    <s v="CUST0240"/>
    <s v="Suhani Shanker"/>
    <x v="0"/>
    <x v="6"/>
    <x v="57"/>
    <n v="4"/>
    <n v="4589.53"/>
    <n v="0.1"/>
    <n v="16522.310000000001"/>
    <n v="5771.53"/>
    <n v="16522.308000000001"/>
    <s v="Q2"/>
    <n v="34.931737753377092"/>
    <s v="Kochi"/>
    <s v="Regular"/>
  </r>
  <r>
    <s v="ORD009437"/>
    <x v="118"/>
    <s v="CUST0179"/>
    <s v="Yoshita Singhal"/>
    <x v="3"/>
    <x v="6"/>
    <x v="41"/>
    <n v="1"/>
    <n v="1590.81"/>
    <n v="0.15"/>
    <n v="1352.19"/>
    <n v="449.61"/>
    <n v="1352.1885"/>
    <s v="Q1"/>
    <n v="33.250504736760369"/>
    <s v="Surat"/>
    <s v="Occasional"/>
  </r>
  <r>
    <s v="ORD002183"/>
    <x v="202"/>
    <s v="CUST0303"/>
    <s v="Tarak Talwar"/>
    <x v="2"/>
    <x v="5"/>
    <x v="7"/>
    <n v="7"/>
    <n v="736.64"/>
    <n v="0.05"/>
    <n v="4898.66"/>
    <n v="497.15"/>
    <n v="4898.655999999999"/>
    <s v="Q4"/>
    <n v="10.148693724406266"/>
    <s v="Delhi"/>
    <s v="Regular"/>
  </r>
  <r>
    <s v="ORD003891"/>
    <x v="193"/>
    <s v="CUST0095"/>
    <s v="Pahal Goyal"/>
    <x v="2"/>
    <x v="5"/>
    <x v="11"/>
    <n v="6"/>
    <n v="777.92"/>
    <n v="0.15"/>
    <n v="3967.39"/>
    <n v="316.11"/>
    <n v="3967.3919999999994"/>
    <s v="Q1"/>
    <n v="7.9677067291090626"/>
    <s v="Jaipur"/>
    <s v="Premium"/>
  </r>
  <r>
    <s v="ORD009260"/>
    <x v="203"/>
    <s v="CUST0320"/>
    <s v="Tanish Dhar"/>
    <x v="0"/>
    <x v="4"/>
    <x v="20"/>
    <n v="5"/>
    <n v="8447.2800000000007"/>
    <n v="0"/>
    <n v="42236.4"/>
    <n v="5491.13"/>
    <n v="42236.4"/>
    <s v="Q3"/>
    <n v="13.000942315159437"/>
    <s v="Kochi"/>
    <s v="Premium"/>
  </r>
  <r>
    <s v="ORD003368"/>
    <x v="204"/>
    <s v="CUST0081"/>
    <s v="Warhi Bahri"/>
    <x v="3"/>
    <x v="3"/>
    <x v="6"/>
    <n v="1"/>
    <n v="2806.82"/>
    <n v="0.25"/>
    <n v="2105.12"/>
    <n v="476.96"/>
    <n v="2105.1150000000002"/>
    <s v="Q4"/>
    <n v="22.657140685566617"/>
    <s v="Mumbai"/>
    <s v="Premium"/>
  </r>
  <r>
    <s v="ORD007152"/>
    <x v="145"/>
    <s v="CUST0222"/>
    <s v="Umang Sama"/>
    <x v="0"/>
    <x v="5"/>
    <x v="11"/>
    <n v="8"/>
    <n v="438.64"/>
    <n v="0"/>
    <n v="3509.12"/>
    <n v="278.72000000000003"/>
    <n v="3509.12"/>
    <s v="Q3"/>
    <n v="7.942732080977569"/>
    <s v="Chennai"/>
    <s v="Regular"/>
  </r>
  <r>
    <s v="ORD005726"/>
    <x v="102"/>
    <s v="CUST0017"/>
    <s v="Aashi Chadha"/>
    <x v="3"/>
    <x v="5"/>
    <x v="40"/>
    <n v="7"/>
    <n v="298.70999999999998"/>
    <n v="0"/>
    <n v="2090.9699999999998"/>
    <n v="149.13"/>
    <n v="2090.9699999999998"/>
    <s v="Q1"/>
    <n v="7.1320965867516035"/>
    <s v="Surat"/>
    <s v="Premium"/>
  </r>
  <r>
    <s v="ORD011485"/>
    <x v="205"/>
    <s v="CUST0123"/>
    <s v="Shivani Maharaj"/>
    <x v="1"/>
    <x v="5"/>
    <x v="39"/>
    <n v="2"/>
    <n v="401.79"/>
    <n v="0"/>
    <n v="803.58"/>
    <n v="79.09"/>
    <n v="803.58"/>
    <s v="Q2"/>
    <n v="9.8422061275790842"/>
    <s v="Guwahati"/>
    <s v="Regular"/>
  </r>
  <r>
    <s v="ORD002997"/>
    <x v="114"/>
    <s v="CUST0035"/>
    <s v="Sathvik Joshi"/>
    <x v="1"/>
    <x v="2"/>
    <x v="54"/>
    <n v="5"/>
    <n v="3173.55"/>
    <n v="0"/>
    <n v="15867.75"/>
    <n v="4334.5200000000004"/>
    <n v="15867.75"/>
    <s v="Q3"/>
    <n v="27.316538261568279"/>
    <s v="Patna"/>
    <s v="Regular"/>
  </r>
  <r>
    <s v="ORD000183"/>
    <x v="206"/>
    <s v="CUST0108"/>
    <s v="Yadavi Golla"/>
    <x v="2"/>
    <x v="2"/>
    <x v="62"/>
    <n v="5"/>
    <n v="5606.02"/>
    <n v="0.1"/>
    <n v="25227.09"/>
    <n v="6498.5"/>
    <n v="25227.090000000004"/>
    <s v="Q1"/>
    <n v="25.760006405812163"/>
    <s v="Delhi"/>
    <s v="Regular"/>
  </r>
  <r>
    <s v="ORD010880"/>
    <x v="94"/>
    <s v="CUST0470"/>
    <s v="Kabir Tripathi"/>
    <x v="3"/>
    <x v="4"/>
    <x v="20"/>
    <n v="3"/>
    <n v="75413.83"/>
    <n v="0"/>
    <n v="226241.49"/>
    <n v="26744.63"/>
    <n v="226241.49"/>
    <s v="Q1"/>
    <n v="11.821275575934372"/>
    <s v="Mumbai"/>
    <s v="Occasional"/>
  </r>
  <r>
    <s v="ORD007358"/>
    <x v="11"/>
    <s v="CUST0377"/>
    <s v="Lucky Dutta"/>
    <x v="1"/>
    <x v="1"/>
    <x v="38"/>
    <n v="5"/>
    <n v="5309.62"/>
    <n v="0"/>
    <n v="26548.1"/>
    <n v="6747.6"/>
    <n v="26548.1"/>
    <s v="Q1"/>
    <n v="25.416508149359089"/>
    <s v="Ranchi"/>
    <s v="Occasional"/>
  </r>
  <r>
    <s v="ORD005933"/>
    <x v="30"/>
    <s v="CUST0334"/>
    <s v="Harini Kannan"/>
    <x v="0"/>
    <x v="3"/>
    <x v="16"/>
    <n v="3"/>
    <n v="3586.5"/>
    <n v="0"/>
    <n v="10759.5"/>
    <n v="2303.52"/>
    <n v="10759.5"/>
    <s v="Q1"/>
    <n v="21.409173288721593"/>
    <s v="Coimbatore"/>
    <s v="Premium"/>
  </r>
  <r>
    <s v="ORD009277"/>
    <x v="207"/>
    <s v="CUST0172"/>
    <s v="Sanya Saha"/>
    <x v="3"/>
    <x v="6"/>
    <x v="41"/>
    <n v="3"/>
    <n v="1152.32"/>
    <n v="0.05"/>
    <n v="3284.11"/>
    <n v="807.8"/>
    <n v="3284.1120000000001"/>
    <s v="Q2"/>
    <n v="24.597227254872703"/>
    <s v="Nagpur"/>
    <s v="Occasional"/>
  </r>
  <r>
    <s v="ORD000228"/>
    <x v="133"/>
    <s v="CUST0017"/>
    <s v="Aashi Chadha"/>
    <x v="3"/>
    <x v="4"/>
    <x v="33"/>
    <n v="5"/>
    <n v="78446.17"/>
    <n v="0"/>
    <n v="392230.85"/>
    <n v="46959.97"/>
    <n v="392230.85"/>
    <s v="Q4"/>
    <n v="11.972533522031734"/>
    <s v="Surat"/>
    <s v="Premium"/>
  </r>
  <r>
    <s v="ORD002396"/>
    <x v="199"/>
    <s v="CUST0104"/>
    <s v="Saksham Gola"/>
    <x v="2"/>
    <x v="4"/>
    <x v="33"/>
    <n v="4"/>
    <n v="44138.15"/>
    <n v="0"/>
    <n v="176552.6"/>
    <n v="17578.29"/>
    <n v="176552.6"/>
    <s v="Q2"/>
    <n v="9.9564039272148914"/>
    <s v="Chandigarh"/>
    <s v="Premium"/>
  </r>
  <r>
    <s v="ORD001795"/>
    <x v="60"/>
    <s v="CUST0371"/>
    <s v="Unni Hora"/>
    <x v="3"/>
    <x v="4"/>
    <x v="47"/>
    <n v="3"/>
    <n v="42394.11"/>
    <n v="0.3"/>
    <n v="89027.63"/>
    <n v="-3204.97"/>
    <n v="89027.630999999994"/>
    <s v="Q3"/>
    <n v="-3.5999722782691168"/>
    <s v="Mumbai"/>
    <s v="Premium"/>
  </r>
  <r>
    <s v="ORD002863"/>
    <x v="21"/>
    <s v="CUST0193"/>
    <s v="Aashi Virk"/>
    <x v="3"/>
    <x v="6"/>
    <x v="41"/>
    <n v="5"/>
    <n v="430.27"/>
    <n v="0.15"/>
    <n v="1828.65"/>
    <n v="398.22"/>
    <n v="1828.6474999999998"/>
    <s v="Q2"/>
    <n v="21.776720531539663"/>
    <s v="Pune"/>
    <s v="Premium"/>
  </r>
  <r>
    <s v="ORD002644"/>
    <x v="41"/>
    <s v="CUST0071"/>
    <s v="Brijesh Samra"/>
    <x v="2"/>
    <x v="4"/>
    <x v="50"/>
    <n v="5"/>
    <n v="81386.28"/>
    <n v="0.05"/>
    <n v="386584.83"/>
    <n v="39906.379999999997"/>
    <n v="386584.83"/>
    <s v="Q4"/>
    <n v="10.322800302329503"/>
    <s v="Chandigarh"/>
    <s v="Occasional"/>
  </r>
  <r>
    <s v="ORD001505"/>
    <x v="7"/>
    <s v="CUST0370"/>
    <s v="Ishaan Edwin"/>
    <x v="1"/>
    <x v="2"/>
    <x v="8"/>
    <n v="1"/>
    <n v="7355.02"/>
    <n v="0.2"/>
    <n v="5884.02"/>
    <n v="1195.73"/>
    <n v="5884.0160000000005"/>
    <s v="Q2"/>
    <n v="20.321650844150767"/>
    <s v="Bhubaneswar"/>
    <s v="Premium"/>
  </r>
  <r>
    <s v="ORD011526"/>
    <x v="132"/>
    <s v="CUST0048"/>
    <s v="Anika Chauhan"/>
    <x v="2"/>
    <x v="1"/>
    <x v="26"/>
    <n v="2"/>
    <n v="27848.81"/>
    <n v="0.25"/>
    <n v="41773.22"/>
    <n v="8246.7099999999991"/>
    <n v="41773.215000000004"/>
    <s v="Q3"/>
    <n v="19.741619152174525"/>
    <s v="Amritsar"/>
    <s v="Regular"/>
  </r>
  <r>
    <s v="ORD006233"/>
    <x v="45"/>
    <s v="CUST0438"/>
    <s v="Baljiwan Srinivasan"/>
    <x v="3"/>
    <x v="4"/>
    <x v="45"/>
    <n v="2"/>
    <n v="44310.17"/>
    <n v="0"/>
    <n v="88620.34"/>
    <n v="7560.89"/>
    <n v="88620.34"/>
    <s v="Q2"/>
    <n v="8.5317772421094311"/>
    <s v="Nagpur"/>
    <s v="Regular"/>
  </r>
  <r>
    <s v="ORD003540"/>
    <x v="208"/>
    <s v="CUST0424"/>
    <s v="Adya Sidhu"/>
    <x v="2"/>
    <x v="2"/>
    <x v="9"/>
    <n v="2"/>
    <n v="5047.29"/>
    <n v="0.25"/>
    <n v="7570.93"/>
    <n v="1842.76"/>
    <n v="7570.9349999999995"/>
    <s v="Q1"/>
    <n v="24.339942384885344"/>
    <s v="Lucknow"/>
    <s v="Premium"/>
  </r>
  <r>
    <s v="ORD001103"/>
    <x v="209"/>
    <s v="CUST0306"/>
    <s v="Aahana Agarwal"/>
    <x v="3"/>
    <x v="2"/>
    <x v="9"/>
    <n v="2"/>
    <n v="6204.05"/>
    <n v="0.15"/>
    <n v="10546.89"/>
    <n v="-126.45"/>
    <n v="10546.885"/>
    <s v="Q2"/>
    <n v="-1.1989316281861289"/>
    <s v="Nagpur"/>
    <s v="Premium"/>
  </r>
  <r>
    <s v="ORD005326"/>
    <x v="27"/>
    <s v="CUST0485"/>
    <s v="Om Seth"/>
    <x v="3"/>
    <x v="6"/>
    <x v="18"/>
    <n v="1"/>
    <n v="3568.09"/>
    <n v="0"/>
    <n v="3568.09"/>
    <n v="1107.6099999999999"/>
    <n v="3568.09"/>
    <s v="Q4"/>
    <n v="31.042098153353752"/>
    <s v="Nagpur"/>
    <s v="Regular"/>
  </r>
  <r>
    <s v="ORD006194"/>
    <x v="210"/>
    <s v="CUST0129"/>
    <s v="Bimala Basak"/>
    <x v="0"/>
    <x v="5"/>
    <x v="21"/>
    <n v="5"/>
    <n v="326.27"/>
    <n v="0.15"/>
    <n v="1386.65"/>
    <n v="121.42"/>
    <n v="1386.6474999999998"/>
    <s v="Q4"/>
    <n v="8.7563552446543813"/>
    <s v="Chennai"/>
    <s v="Premium"/>
  </r>
  <r>
    <s v="ORD011013"/>
    <x v="146"/>
    <s v="CUST0129"/>
    <s v="Bimala Basak"/>
    <x v="0"/>
    <x v="4"/>
    <x v="5"/>
    <n v="3"/>
    <n v="50144.800000000003"/>
    <n v="0"/>
    <n v="150434.4"/>
    <n v="13023.67"/>
    <n v="150434.40000000002"/>
    <s v="Q1"/>
    <n v="8.6573749089304037"/>
    <s v="Chennai"/>
    <s v="Premium"/>
  </r>
  <r>
    <s v="ORD001536"/>
    <x v="211"/>
    <s v="CUST0360"/>
    <s v="Harshil Kadakia"/>
    <x v="1"/>
    <x v="2"/>
    <x v="2"/>
    <n v="3"/>
    <n v="6377.22"/>
    <n v="0"/>
    <n v="19131.66"/>
    <n v="4808.0600000000004"/>
    <n v="19131.66"/>
    <s v="Q1"/>
    <n v="25.131431355146393"/>
    <s v="Patna"/>
    <s v="Occasional"/>
  </r>
  <r>
    <s v="ORD004542"/>
    <x v="212"/>
    <s v="CUST0385"/>
    <s v="Kamya Sagar"/>
    <x v="3"/>
    <x v="4"/>
    <x v="22"/>
    <n v="5"/>
    <n v="79172.37"/>
    <n v="0.05"/>
    <n v="376068.76"/>
    <n v="48081.33"/>
    <n v="376068.75749999995"/>
    <s v="Q3"/>
    <n v="12.785249697422355"/>
    <s v="Pune"/>
    <s v="Regular"/>
  </r>
  <r>
    <s v="ORD010546"/>
    <x v="189"/>
    <s v="CUST0107"/>
    <s v="Finn Hayre"/>
    <x v="1"/>
    <x v="2"/>
    <x v="30"/>
    <n v="5"/>
    <n v="5446.13"/>
    <n v="0.25"/>
    <n v="20422.990000000002"/>
    <n v="3735.94"/>
    <n v="20422.987500000003"/>
    <s v="Q3"/>
    <n v="18.292816086185223"/>
    <s v="Bhubaneswar"/>
    <s v="Regular"/>
  </r>
  <r>
    <s v="ORD007638"/>
    <x v="213"/>
    <s v="CUST0406"/>
    <s v="Janani Sen"/>
    <x v="1"/>
    <x v="3"/>
    <x v="6"/>
    <n v="5"/>
    <n v="2456.61"/>
    <n v="0.05"/>
    <n v="11668.9"/>
    <n v="2926.6"/>
    <n v="11668.897500000001"/>
    <s v="Q1"/>
    <n v="25.080341763148194"/>
    <s v="Bhubaneswar"/>
    <s v="Premium"/>
  </r>
  <r>
    <s v="ORD007957"/>
    <x v="57"/>
    <s v="CUST0279"/>
    <s v="Zaitra Biswas"/>
    <x v="1"/>
    <x v="6"/>
    <x v="27"/>
    <n v="4"/>
    <n v="4509.8599999999997"/>
    <n v="0.1"/>
    <n v="16235.5"/>
    <n v="3619.5"/>
    <n v="16235.495999999999"/>
    <s v="Q2"/>
    <n v="22.293739028671737"/>
    <s v="Patna"/>
    <s v="Premium"/>
  </r>
  <r>
    <s v="ORD007147"/>
    <x v="214"/>
    <s v="CUST0038"/>
    <s v="Netra Narasimhan"/>
    <x v="2"/>
    <x v="2"/>
    <x v="62"/>
    <n v="2"/>
    <n v="3878.91"/>
    <n v="0.15"/>
    <n v="6594.15"/>
    <n v="1450.92"/>
    <n v="6594.1469999999999"/>
    <s v="Q4"/>
    <n v="22.003139146061283"/>
    <s v="Amritsar"/>
    <s v="Premium"/>
  </r>
  <r>
    <s v="ORD008317"/>
    <x v="127"/>
    <s v="CUST0016"/>
    <s v="Hema Raja"/>
    <x v="0"/>
    <x v="4"/>
    <x v="45"/>
    <n v="4"/>
    <n v="55360.62"/>
    <n v="0.05"/>
    <n v="210370.36"/>
    <n v="29381.21"/>
    <n v="210370.356"/>
    <s v="Q1"/>
    <n v="13.966420934964413"/>
    <s v="Hyderabad"/>
    <s v="Regular"/>
  </r>
  <r>
    <s v="ORD000409"/>
    <x v="192"/>
    <s v="CUST0084"/>
    <s v="Atharv Sarma"/>
    <x v="0"/>
    <x v="0"/>
    <x v="67"/>
    <n v="1"/>
    <n v="814.33"/>
    <n v="0.05"/>
    <n v="773.61"/>
    <n v="345.65"/>
    <n v="773.61350000000004"/>
    <s v="Q2"/>
    <n v="44.680135985832656"/>
    <s v="Hyderabad"/>
    <s v="Regular"/>
  </r>
  <r>
    <s v="ORD005510"/>
    <x v="215"/>
    <s v="CUST0074"/>
    <s v="Maanas Sandhu"/>
    <x v="1"/>
    <x v="5"/>
    <x v="39"/>
    <n v="3"/>
    <n v="776.29"/>
    <n v="0"/>
    <n v="2328.87"/>
    <n v="214.01"/>
    <n v="2328.87"/>
    <s v="Q2"/>
    <n v="9.1894352196558859"/>
    <s v="Kolkata"/>
    <s v="Premium"/>
  </r>
  <r>
    <s v="ORD005714"/>
    <x v="216"/>
    <s v="CUST0316"/>
    <s v="Vinaya Varughese"/>
    <x v="1"/>
    <x v="5"/>
    <x v="11"/>
    <n v="4"/>
    <n v="749.63"/>
    <n v="0.1"/>
    <n v="2698.67"/>
    <n v="-293.36"/>
    <n v="2698.6680000000001"/>
    <s v="Q4"/>
    <n v="-10.870539932633482"/>
    <s v="Ranchi"/>
    <s v="Regular"/>
  </r>
  <r>
    <s v="ORD005766"/>
    <x v="9"/>
    <s v="CUST0170"/>
    <s v="Yash Kibe"/>
    <x v="3"/>
    <x v="5"/>
    <x v="39"/>
    <n v="5"/>
    <n v="91.69"/>
    <n v="0"/>
    <n v="458.45"/>
    <n v="43.54"/>
    <n v="458.45"/>
    <s v="Q2"/>
    <n v="9.4972188897371588"/>
    <s v="Ahmedabad"/>
    <s v="Premium"/>
  </r>
  <r>
    <s v="ORD009213"/>
    <x v="217"/>
    <s v="CUST0383"/>
    <s v="Ishani Chawla"/>
    <x v="0"/>
    <x v="4"/>
    <x v="22"/>
    <n v="4"/>
    <n v="51196.57"/>
    <n v="0"/>
    <n v="204786.28"/>
    <n v="30588.75"/>
    <n v="204786.28"/>
    <s v="Q4"/>
    <n v="14.936913742463606"/>
    <s v="Bengaluru"/>
    <s v="Regular"/>
  </r>
  <r>
    <s v="ORD000993"/>
    <x v="218"/>
    <s v="CUST0317"/>
    <s v="Balendra Soman"/>
    <x v="3"/>
    <x v="6"/>
    <x v="29"/>
    <n v="1"/>
    <n v="3212.63"/>
    <n v="0.1"/>
    <n v="2891.37"/>
    <n v="776.34"/>
    <n v="2891.3670000000002"/>
    <s v="Q3"/>
    <n v="26.850247460546388"/>
    <s v="Nagpur"/>
    <s v="Occasional"/>
  </r>
  <r>
    <s v="ORD005696"/>
    <x v="219"/>
    <s v="CUST0384"/>
    <s v="Darika Sani"/>
    <x v="3"/>
    <x v="1"/>
    <x v="64"/>
    <n v="3"/>
    <n v="41710.15"/>
    <n v="0.1"/>
    <n v="112617.41"/>
    <n v="26724.44"/>
    <n v="112617.40500000001"/>
    <s v="Q1"/>
    <n v="23.730291790585486"/>
    <s v="Pune"/>
    <s v="Premium"/>
  </r>
  <r>
    <s v="ORD000671"/>
    <x v="220"/>
    <s v="CUST0409"/>
    <s v="Kritika Uppal"/>
    <x v="0"/>
    <x v="0"/>
    <x v="67"/>
    <n v="1"/>
    <n v="778.21"/>
    <n v="0.05"/>
    <n v="739.3"/>
    <n v="231.23"/>
    <n v="739.29949999999997"/>
    <s v="Q1"/>
    <n v="31.276883538482348"/>
    <s v="Hyderabad"/>
    <s v="Occasional"/>
  </r>
  <r>
    <s v="ORD006454"/>
    <x v="29"/>
    <s v="CUST0432"/>
    <s v="Meera Krishnan"/>
    <x v="3"/>
    <x v="2"/>
    <x v="9"/>
    <n v="1"/>
    <n v="5979.5"/>
    <n v="0"/>
    <n v="5979.5"/>
    <n v="1449.83"/>
    <n v="5979.5"/>
    <s v="Q2"/>
    <n v="24.246676143490255"/>
    <s v="Ahmedabad"/>
    <s v="Premium"/>
  </r>
  <r>
    <s v="ORD006590"/>
    <x v="48"/>
    <s v="CUST0293"/>
    <s v="Vidhi Khatri"/>
    <x v="1"/>
    <x v="5"/>
    <x v="11"/>
    <n v="8"/>
    <n v="619.1"/>
    <n v="0.1"/>
    <n v="4457.5200000000004"/>
    <n v="442.14"/>
    <n v="4457.5200000000004"/>
    <s v="Q4"/>
    <n v="9.9189683949819614"/>
    <s v="Ranchi"/>
    <s v="Premium"/>
  </r>
  <r>
    <s v="ORD001625"/>
    <x v="221"/>
    <s v="CUST0367"/>
    <s v="Sarthak Kari"/>
    <x v="3"/>
    <x v="3"/>
    <x v="4"/>
    <n v="5"/>
    <n v="376.33"/>
    <n v="0"/>
    <n v="1881.65"/>
    <n v="621.55999999999995"/>
    <n v="1881.6499999999999"/>
    <s v="Q1"/>
    <n v="33.032710652884433"/>
    <s v="Mumbai"/>
    <s v="Premium"/>
  </r>
  <r>
    <s v="ORD011732"/>
    <x v="180"/>
    <s v="CUST0196"/>
    <s v="Udyati Rajagopal"/>
    <x v="3"/>
    <x v="6"/>
    <x v="14"/>
    <n v="4"/>
    <n v="824.74"/>
    <n v="0.05"/>
    <n v="3134.01"/>
    <n v="873.95"/>
    <n v="3134.0119999999997"/>
    <s v="Q3"/>
    <n v="27.885999087431117"/>
    <s v="Ahmedabad"/>
    <s v="Regular"/>
  </r>
  <r>
    <s v="ORD008562"/>
    <x v="85"/>
    <s v="CUST0339"/>
    <s v="Gayathri Kuruvilla"/>
    <x v="0"/>
    <x v="5"/>
    <x v="40"/>
    <n v="6"/>
    <n v="433.16"/>
    <n v="0"/>
    <n v="2598.96"/>
    <n v="170.89"/>
    <n v="2598.96"/>
    <s v="Q4"/>
    <n v="6.5753224366669736"/>
    <s v="Kochi"/>
    <s v="Premium"/>
  </r>
  <r>
    <s v="ORD009661"/>
    <x v="120"/>
    <s v="CUST0200"/>
    <s v="Bishakha Walla"/>
    <x v="2"/>
    <x v="2"/>
    <x v="60"/>
    <n v="1"/>
    <n v="639.14"/>
    <n v="0"/>
    <n v="639.14"/>
    <n v="168.71"/>
    <n v="639.14"/>
    <s v="Q2"/>
    <n v="26.396407672810341"/>
    <s v="Lucknow"/>
    <s v="Regular"/>
  </r>
  <r>
    <s v="ORD011676"/>
    <x v="222"/>
    <s v="CUST0488"/>
    <s v="Lucky Butala"/>
    <x v="1"/>
    <x v="3"/>
    <x v="25"/>
    <n v="2"/>
    <n v="1149.3900000000001"/>
    <n v="0.25"/>
    <n v="1724.09"/>
    <n v="-209.82"/>
    <n v="1724.085"/>
    <s v="Q3"/>
    <n v="-12.169898323173383"/>
    <s v="Guwahati"/>
    <s v="Regular"/>
  </r>
  <r>
    <s v="ORD001079"/>
    <x v="187"/>
    <s v="CUST0292"/>
    <s v="Hardik Mukherjee"/>
    <x v="2"/>
    <x v="6"/>
    <x v="19"/>
    <n v="4"/>
    <n v="3652.98"/>
    <n v="0.05"/>
    <n v="13881.32"/>
    <n v="3452.79"/>
    <n v="13881.323999999999"/>
    <s v="Q1"/>
    <n v="24.873643140565882"/>
    <s v="Jaipur"/>
    <s v="Premium"/>
  </r>
  <r>
    <s v="ORD003482"/>
    <x v="15"/>
    <s v="CUST0253"/>
    <s v="Mohammed Dhar"/>
    <x v="3"/>
    <x v="5"/>
    <x v="37"/>
    <n v="4"/>
    <n v="66.23"/>
    <n v="0.05"/>
    <n v="251.67"/>
    <n v="14.43"/>
    <n v="251.67400000000001"/>
    <s v="Q4"/>
    <n v="5.7336988914054121"/>
    <s v="Mumbai"/>
    <s v="Occasional"/>
  </r>
  <r>
    <s v="ORD005064"/>
    <x v="223"/>
    <s v="CUST0309"/>
    <s v="Hamsini Toor"/>
    <x v="1"/>
    <x v="6"/>
    <x v="55"/>
    <n v="3"/>
    <n v="4962.97"/>
    <n v="0.1"/>
    <n v="13400.02"/>
    <n v="4323.22"/>
    <n v="13400.019"/>
    <s v="Q3"/>
    <n v="32.262787667481099"/>
    <s v="Guwahati"/>
    <s v="Occasional"/>
  </r>
  <r>
    <s v="ORD010089"/>
    <x v="109"/>
    <s v="CUST0128"/>
    <s v="Anjali Mall"/>
    <x v="1"/>
    <x v="5"/>
    <x v="68"/>
    <n v="2"/>
    <n v="706.93"/>
    <n v="0.1"/>
    <n v="1272.47"/>
    <n v="113.12"/>
    <n v="1272.4739999999999"/>
    <s v="Q1"/>
    <n v="8.8897970089668128"/>
    <s v="Bhubaneswar"/>
    <s v="Premium"/>
  </r>
  <r>
    <s v="ORD001050"/>
    <x v="224"/>
    <s v="CUST0188"/>
    <s v="Anusha Pathak"/>
    <x v="0"/>
    <x v="1"/>
    <x v="36"/>
    <n v="2"/>
    <n v="43466.78"/>
    <n v="0"/>
    <n v="86933.56"/>
    <n v="16781.8"/>
    <n v="86933.56"/>
    <s v="Q3"/>
    <n v="19.30416745845908"/>
    <s v="Chennai"/>
    <s v="Regular"/>
  </r>
  <r>
    <s v="ORD005542"/>
    <x v="163"/>
    <s v="CUST0388"/>
    <s v="Ekavir Chawla"/>
    <x v="3"/>
    <x v="6"/>
    <x v="14"/>
    <n v="5"/>
    <n v="1491.48"/>
    <n v="0"/>
    <n v="7457.4"/>
    <n v="2841.61"/>
    <n v="7457.4"/>
    <s v="Q4"/>
    <n v="38.104567275457939"/>
    <s v="Ahmedabad"/>
    <s v="Premium"/>
  </r>
  <r>
    <s v="ORD002268"/>
    <x v="225"/>
    <s v="CUST0344"/>
    <s v="Leela Rajagopalan"/>
    <x v="1"/>
    <x v="2"/>
    <x v="30"/>
    <n v="1"/>
    <n v="2303.02"/>
    <n v="0.2"/>
    <n v="1842.42"/>
    <n v="300.79000000000002"/>
    <n v="1842.4160000000002"/>
    <s v="Q4"/>
    <n v="16.325810618642873"/>
    <s v="Ranchi"/>
    <s v="Regular"/>
  </r>
  <r>
    <s v="ORD005026"/>
    <x v="226"/>
    <s v="CUST0065"/>
    <s v="Bhavya Kapadia"/>
    <x v="3"/>
    <x v="5"/>
    <x v="31"/>
    <n v="4"/>
    <n v="511.1"/>
    <n v="0.2"/>
    <n v="1635.52"/>
    <n v="146.1"/>
    <n v="1635.5200000000002"/>
    <s v="Q1"/>
    <n v="8.932938759538251"/>
    <s v="Mumbai"/>
    <s v="Regular"/>
  </r>
  <r>
    <s v="ORD008062"/>
    <x v="109"/>
    <s v="CUST0346"/>
    <s v="Isha Kibe"/>
    <x v="2"/>
    <x v="3"/>
    <x v="4"/>
    <n v="2"/>
    <n v="3248.63"/>
    <n v="0"/>
    <n v="6497.26"/>
    <n v="2236.25"/>
    <n v="6497.26"/>
    <s v="Q1"/>
    <n v="34.418354814183211"/>
    <s v="Lucknow"/>
    <s v="Premium"/>
  </r>
  <r>
    <s v="ORD009555"/>
    <x v="227"/>
    <s v="CUST0346"/>
    <s v="Isha Kibe"/>
    <x v="2"/>
    <x v="3"/>
    <x v="6"/>
    <n v="2"/>
    <n v="3473.47"/>
    <n v="0"/>
    <n v="6946.94"/>
    <n v="2084.7199999999998"/>
    <n v="6946.94"/>
    <s v="Q4"/>
    <n v="30.009183899673815"/>
    <s v="Lucknow"/>
    <s v="Premium"/>
  </r>
  <r>
    <s v="ORD005260"/>
    <x v="99"/>
    <s v="CUST0037"/>
    <s v="Janani Sawhney"/>
    <x v="3"/>
    <x v="4"/>
    <x v="28"/>
    <n v="5"/>
    <n v="68219.94"/>
    <n v="0.05"/>
    <n v="324044.71000000002"/>
    <n v="-33054.019999999997"/>
    <n v="324044.71499999997"/>
    <s v="Q3"/>
    <n v="-10.200450425498381"/>
    <s v="Ahmedabad"/>
    <s v="Premium"/>
  </r>
  <r>
    <s v="ORD009924"/>
    <x v="179"/>
    <s v="CUST0015"/>
    <s v="Akshay Choudhary"/>
    <x v="2"/>
    <x v="2"/>
    <x v="8"/>
    <n v="4"/>
    <n v="4572.75"/>
    <n v="0"/>
    <n v="18291"/>
    <n v="5141.5600000000004"/>
    <n v="18291"/>
    <s v="Q1"/>
    <n v="28.109780766497188"/>
    <s v="Chandigarh"/>
    <s v="Regular"/>
  </r>
  <r>
    <s v="ORD002785"/>
    <x v="228"/>
    <s v="CUST0412"/>
    <s v="Qadim Mammen"/>
    <x v="0"/>
    <x v="5"/>
    <x v="39"/>
    <n v="7"/>
    <n v="302.64"/>
    <n v="0"/>
    <n v="2118.48"/>
    <n v="208.24"/>
    <n v="2118.48"/>
    <s v="Q3"/>
    <n v="9.8296892111325107"/>
    <s v="Chennai"/>
    <s v="Regular"/>
  </r>
  <r>
    <s v="ORD006691"/>
    <x v="229"/>
    <s v="CUST0306"/>
    <s v="Aahana Agarwal"/>
    <x v="3"/>
    <x v="1"/>
    <x v="52"/>
    <n v="2"/>
    <n v="40321.440000000002"/>
    <n v="0.1"/>
    <n v="72578.59"/>
    <n v="16701.689999999999"/>
    <n v="72578.592000000004"/>
    <s v="Q3"/>
    <n v="23.011868927186377"/>
    <s v="Nagpur"/>
    <s v="Premium"/>
  </r>
  <r>
    <s v="ORD004639"/>
    <x v="193"/>
    <s v="CUST0161"/>
    <s v="Jalsa Narang"/>
    <x v="2"/>
    <x v="5"/>
    <x v="31"/>
    <n v="9"/>
    <n v="222.34"/>
    <n v="0.15"/>
    <n v="1700.9"/>
    <n v="121.52"/>
    <n v="1700.9009999999998"/>
    <s v="Q1"/>
    <n v="7.1444529366805805"/>
    <s v="Lucknow"/>
    <s v="Premium"/>
  </r>
  <r>
    <s v="ORD004278"/>
    <x v="89"/>
    <s v="CUST0319"/>
    <s v="Veer Sankaran"/>
    <x v="0"/>
    <x v="3"/>
    <x v="10"/>
    <n v="4"/>
    <n v="3499.15"/>
    <n v="0"/>
    <n v="13996.6"/>
    <n v="4058.94"/>
    <n v="13996.6"/>
    <s v="Q1"/>
    <n v="28.999471300172896"/>
    <s v="Chennai"/>
    <s v="Premium"/>
  </r>
  <r>
    <s v="ORD006607"/>
    <x v="175"/>
    <s v="CUST0437"/>
    <s v="Aditya Borah"/>
    <x v="3"/>
    <x v="2"/>
    <x v="17"/>
    <n v="4"/>
    <n v="5464.35"/>
    <n v="0.2"/>
    <n v="17485.919999999998"/>
    <n v="2799.88"/>
    <n v="17485.920000000002"/>
    <s v="Q3"/>
    <n v="16.012197242123953"/>
    <s v="Ahmedabad"/>
    <s v="Regular"/>
  </r>
  <r>
    <s v="ORD011446"/>
    <x v="78"/>
    <s v="CUST0311"/>
    <s v="Dhriti Rattan"/>
    <x v="2"/>
    <x v="1"/>
    <x v="1"/>
    <n v="4"/>
    <n v="24706.36"/>
    <n v="0.15"/>
    <n v="84001.62"/>
    <n v="17255.560000000001"/>
    <n v="84001.623999999996"/>
    <s v="Q3"/>
    <n v="20.541937167402249"/>
    <s v="Lucknow"/>
    <s v="Premium"/>
  </r>
  <r>
    <s v="ORD002079"/>
    <x v="58"/>
    <s v="CUST0369"/>
    <s v="Alka Pal"/>
    <x v="0"/>
    <x v="6"/>
    <x v="63"/>
    <n v="4"/>
    <n v="4727.8"/>
    <n v="0.1"/>
    <n v="17020.080000000002"/>
    <n v="4540.25"/>
    <n v="17020.080000000002"/>
    <s v="Q2"/>
    <n v="26.675844061837545"/>
    <s v="Chennai"/>
    <s v="Regular"/>
  </r>
  <r>
    <s v="ORD003591"/>
    <x v="81"/>
    <s v="CUST0199"/>
    <s v="Ikshita Wable"/>
    <x v="3"/>
    <x v="4"/>
    <x v="28"/>
    <n v="4"/>
    <n v="66327.850000000006"/>
    <n v="0.2"/>
    <n v="212249.12"/>
    <n v="25830.240000000002"/>
    <n v="212249.12000000002"/>
    <s v="Q3"/>
    <n v="12.169774838171298"/>
    <s v="Surat"/>
    <s v="Premium"/>
  </r>
  <r>
    <s v="ORD004358"/>
    <x v="178"/>
    <s v="CUST0226"/>
    <s v="Ronith Jaggi"/>
    <x v="2"/>
    <x v="0"/>
    <x v="48"/>
    <n v="3"/>
    <n v="562.32000000000005"/>
    <n v="0.2"/>
    <n v="1349.57"/>
    <n v="584.58000000000004"/>
    <n v="1349.5680000000002"/>
    <s v="Q1"/>
    <n v="43.316019176478434"/>
    <s v="Amritsar"/>
    <s v="Premium"/>
  </r>
  <r>
    <s v="ORD010226"/>
    <x v="230"/>
    <s v="CUST0184"/>
    <s v="Advay Patil"/>
    <x v="2"/>
    <x v="1"/>
    <x v="64"/>
    <n v="2"/>
    <n v="44529.65"/>
    <n v="0.15"/>
    <n v="75700.399999999994"/>
    <n v="23203.15"/>
    <n v="75700.404999999999"/>
    <s v="Q3"/>
    <n v="30.651291142451036"/>
    <s v="Jaipur"/>
    <s v="Premium"/>
  </r>
  <r>
    <s v="ORD011208"/>
    <x v="41"/>
    <s v="CUST0085"/>
    <s v="Anthony Sabharwal"/>
    <x v="0"/>
    <x v="2"/>
    <x v="54"/>
    <n v="4"/>
    <n v="4495.7299999999996"/>
    <n v="0.15"/>
    <n v="15285.48"/>
    <n v="3537.53"/>
    <n v="15285.481999999998"/>
    <s v="Q4"/>
    <n v="23.143074342447868"/>
    <s v="Chennai"/>
    <s v="Premium"/>
  </r>
  <r>
    <s v="ORD003996"/>
    <x v="223"/>
    <s v="CUST0073"/>
    <s v="Ethan Kamdar"/>
    <x v="3"/>
    <x v="3"/>
    <x v="25"/>
    <n v="4"/>
    <n v="2432.46"/>
    <n v="0.05"/>
    <n v="9243.35"/>
    <n v="3168.21"/>
    <n v="9243.348"/>
    <s v="Q3"/>
    <n v="34.275560267651876"/>
    <s v="Ahmedabad"/>
    <s v="Premium"/>
  </r>
  <r>
    <s v="ORD008345"/>
    <x v="231"/>
    <s v="CUST0172"/>
    <s v="Sanya Saha"/>
    <x v="3"/>
    <x v="6"/>
    <x v="27"/>
    <n v="5"/>
    <n v="4448.8999999999996"/>
    <n v="0.1"/>
    <n v="20020.05"/>
    <n v="5278.59"/>
    <n v="20020.05"/>
    <s v="Q1"/>
    <n v="26.366517566139947"/>
    <s v="Nagpur"/>
    <s v="Occasional"/>
  </r>
  <r>
    <s v="ORD003476"/>
    <x v="232"/>
    <s v="CUST0226"/>
    <s v="Ronith Jaggi"/>
    <x v="2"/>
    <x v="0"/>
    <x v="15"/>
    <n v="2"/>
    <n v="211.41"/>
    <n v="0.25"/>
    <n v="317.12"/>
    <n v="111.51"/>
    <n v="317.11500000000001"/>
    <s v="Q2"/>
    <n v="35.163345105953582"/>
    <s v="Amritsar"/>
    <s v="Premium"/>
  </r>
  <r>
    <s v="ORD000597"/>
    <x v="131"/>
    <s v="CUST0082"/>
    <s v="Nilima Rattan"/>
    <x v="0"/>
    <x v="4"/>
    <x v="23"/>
    <n v="2"/>
    <n v="51177.8"/>
    <n v="0.2"/>
    <n v="81884.479999999996"/>
    <n v="12697.07"/>
    <n v="81884.48000000001"/>
    <s v="Q2"/>
    <n v="15.506076365142698"/>
    <s v="Bengaluru"/>
    <s v="Regular"/>
  </r>
  <r>
    <s v="ORD007484"/>
    <x v="233"/>
    <s v="CUST0378"/>
    <s v="Bahadurjit Nath"/>
    <x v="3"/>
    <x v="3"/>
    <x v="58"/>
    <n v="5"/>
    <n v="2152.63"/>
    <n v="0"/>
    <n v="10763.15"/>
    <n v="3079.45"/>
    <n v="10763.150000000001"/>
    <s v="Q1"/>
    <n v="28.611047880964215"/>
    <s v="Mumbai"/>
    <s v="Occasional"/>
  </r>
  <r>
    <s v="ORD004483"/>
    <x v="234"/>
    <s v="CUST0173"/>
    <s v="Wahab Kothari"/>
    <x v="3"/>
    <x v="4"/>
    <x v="33"/>
    <n v="4"/>
    <n v="45136.12"/>
    <n v="0.25"/>
    <n v="135408.35999999999"/>
    <n v="13366.75"/>
    <n v="135408.36000000002"/>
    <s v="Q3"/>
    <n v="9.871436298320134"/>
    <s v="Mumbai"/>
    <s v="Premium"/>
  </r>
  <r>
    <s v="ORD004244"/>
    <x v="23"/>
    <s v="CUST0228"/>
    <s v="Azad Nayak"/>
    <x v="2"/>
    <x v="6"/>
    <x v="18"/>
    <n v="3"/>
    <n v="3115.24"/>
    <n v="0"/>
    <n v="9345.7199999999993"/>
    <n v="-976.35"/>
    <n v="9345.7199999999993"/>
    <s v="Q3"/>
    <n v="-10.447028158344143"/>
    <s v="Chandigarh"/>
    <s v="Premium"/>
  </r>
  <r>
    <s v="ORD003239"/>
    <x v="46"/>
    <s v="CUST0172"/>
    <s v="Sanya Saha"/>
    <x v="3"/>
    <x v="5"/>
    <x v="68"/>
    <n v="3"/>
    <n v="147.26"/>
    <n v="0.25"/>
    <n v="331.33"/>
    <n v="20.22"/>
    <n v="331.33499999999998"/>
    <s v="Q3"/>
    <n v="6.1026770893067335"/>
    <s v="Nagpur"/>
    <s v="Occasional"/>
  </r>
  <r>
    <s v="ORD011161"/>
    <x v="235"/>
    <s v="CUST0147"/>
    <s v="Ekiya Bora"/>
    <x v="3"/>
    <x v="1"/>
    <x v="34"/>
    <n v="2"/>
    <n v="24680"/>
    <n v="0.05"/>
    <n v="46892"/>
    <n v="-2986.84"/>
    <n v="46892"/>
    <s v="Q1"/>
    <n v="-6.3696152861895419"/>
    <s v="Surat"/>
    <s v="Regular"/>
  </r>
  <r>
    <s v="ORD009525"/>
    <x v="89"/>
    <s v="CUST0254"/>
    <s v="Pratyush Morar"/>
    <x v="1"/>
    <x v="6"/>
    <x v="55"/>
    <n v="4"/>
    <n v="1060.53"/>
    <n v="0.15"/>
    <n v="3605.8"/>
    <n v="1076"/>
    <n v="3605.8019999999997"/>
    <s v="Q1"/>
    <n v="29.840812025070719"/>
    <s v="Patna"/>
    <s v="Premium"/>
  </r>
  <r>
    <s v="ORD009233"/>
    <x v="236"/>
    <s v="CUST0318"/>
    <s v="Ethan Manda"/>
    <x v="0"/>
    <x v="4"/>
    <x v="23"/>
    <n v="3"/>
    <n v="16141.38"/>
    <n v="0.2"/>
    <n v="38739.31"/>
    <n v="4189.03"/>
    <n v="38739.311999999998"/>
    <s v="Q3"/>
    <n v="10.813383098459935"/>
    <s v="Chennai"/>
    <s v="Occasional"/>
  </r>
  <r>
    <s v="ORD008161"/>
    <x v="22"/>
    <s v="CUST0075"/>
    <s v="Odika Mani"/>
    <x v="2"/>
    <x v="3"/>
    <x v="13"/>
    <n v="3"/>
    <n v="287.41000000000003"/>
    <n v="0.2"/>
    <n v="689.78"/>
    <n v="158.63"/>
    <n v="689.78400000000011"/>
    <s v="Q3"/>
    <n v="22.997187509060861"/>
    <s v="Chandigarh"/>
    <s v="Premium"/>
  </r>
  <r>
    <s v="ORD006026"/>
    <x v="53"/>
    <s v="CUST0104"/>
    <s v="Saksham Gola"/>
    <x v="2"/>
    <x v="1"/>
    <x v="34"/>
    <n v="5"/>
    <n v="33185.089999999997"/>
    <n v="0.05"/>
    <n v="157629.18"/>
    <n v="28355.59"/>
    <n v="157629.17749999996"/>
    <s v="Q4"/>
    <n v="17.988794968038281"/>
    <s v="Chandigarh"/>
    <s v="Premium"/>
  </r>
  <r>
    <s v="ORD008965"/>
    <x v="104"/>
    <s v="CUST0376"/>
    <s v="Owen Pandey"/>
    <x v="1"/>
    <x v="4"/>
    <x v="28"/>
    <n v="4"/>
    <n v="54666.75"/>
    <n v="0.1"/>
    <n v="196800.3"/>
    <n v="23722.51"/>
    <n v="196800.30000000002"/>
    <s v="Q4"/>
    <n v="12.054102559803008"/>
    <s v="Guwahati"/>
    <s v="Regular"/>
  </r>
  <r>
    <s v="ORD005934"/>
    <x v="237"/>
    <s v="CUST0100"/>
    <s v="Faqid Zachariah"/>
    <x v="3"/>
    <x v="0"/>
    <x v="35"/>
    <n v="4"/>
    <n v="341.9"/>
    <n v="0.1"/>
    <n v="1230.8399999999999"/>
    <n v="368.38"/>
    <n v="1230.8399999999999"/>
    <s v="Q1"/>
    <n v="29.929154073640767"/>
    <s v="Ahmedabad"/>
    <s v="Premium"/>
  </r>
  <r>
    <s v="ORD007194"/>
    <x v="179"/>
    <s v="CUST0138"/>
    <s v="Jagat Zacharia"/>
    <x v="3"/>
    <x v="1"/>
    <x v="1"/>
    <n v="3"/>
    <n v="40192.17"/>
    <n v="0.05"/>
    <n v="114547.68"/>
    <n v="35978.97"/>
    <n v="114547.68449999999"/>
    <s v="Q1"/>
    <n v="31.409601661072493"/>
    <s v="Surat"/>
    <s v="Premium"/>
  </r>
  <r>
    <s v="ORD007104"/>
    <x v="67"/>
    <s v="CUST0337"/>
    <s v="Tarak Thaker"/>
    <x v="1"/>
    <x v="4"/>
    <x v="20"/>
    <n v="5"/>
    <n v="57681.74"/>
    <n v="0.1"/>
    <n v="259567.83"/>
    <n v="24908.93"/>
    <n v="259567.83000000002"/>
    <s v="Q4"/>
    <n v="9.5963086026492572"/>
    <s v="Bhubaneswar"/>
    <s v="Premium"/>
  </r>
  <r>
    <s v="ORD010868"/>
    <x v="150"/>
    <s v="CUST0098"/>
    <s v="Divya Bhardwaj"/>
    <x v="3"/>
    <x v="0"/>
    <x v="0"/>
    <n v="1"/>
    <n v="633.91999999999996"/>
    <n v="0.25"/>
    <n v="475.44"/>
    <n v="157.84"/>
    <n v="475.43999999999994"/>
    <s v="Q2"/>
    <n v="33.198721184586908"/>
    <s v="Mumbai"/>
    <s v="Premium"/>
  </r>
  <r>
    <s v="ORD006196"/>
    <x v="156"/>
    <s v="CUST0246"/>
    <s v="Oliver Chander"/>
    <x v="0"/>
    <x v="1"/>
    <x v="52"/>
    <n v="5"/>
    <n v="11577.85"/>
    <n v="0"/>
    <n v="57889.25"/>
    <n v="-6906.95"/>
    <n v="57889.25"/>
    <s v="Q4"/>
    <n v="-11.931317127100455"/>
    <s v="Hyderabad"/>
    <s v="Regular"/>
  </r>
  <r>
    <s v="ORD000472"/>
    <x v="86"/>
    <s v="CUST0009"/>
    <s v="Gayathri Sankar"/>
    <x v="3"/>
    <x v="0"/>
    <x v="53"/>
    <n v="2"/>
    <n v="204.08"/>
    <n v="0.25"/>
    <n v="306.12"/>
    <n v="132.01"/>
    <n v="306.12"/>
    <s v="Q4"/>
    <n v="43.123611655559905"/>
    <s v="Surat"/>
    <s v="Occasional"/>
  </r>
  <r>
    <s v="ORD007866"/>
    <x v="238"/>
    <s v="CUST0348"/>
    <s v="Triya Rastogi"/>
    <x v="1"/>
    <x v="5"/>
    <x v="40"/>
    <n v="10"/>
    <n v="396.63"/>
    <n v="0.05"/>
    <n v="3767.99"/>
    <n v="-315.44"/>
    <n v="3767.9850000000001"/>
    <s v="Q3"/>
    <n v="-8.3715721113909538"/>
    <s v="Bhubaneswar"/>
    <s v="Regular"/>
  </r>
  <r>
    <s v="ORD001961"/>
    <x v="93"/>
    <s v="CUST0055"/>
    <s v="Abha Pau"/>
    <x v="0"/>
    <x v="4"/>
    <x v="45"/>
    <n v="3"/>
    <n v="73510.710000000006"/>
    <n v="0"/>
    <n v="220532.13"/>
    <n v="26024.18"/>
    <n v="220532.13"/>
    <s v="Q3"/>
    <n v="11.800629686023528"/>
    <s v="Bengaluru"/>
    <s v="Premium"/>
  </r>
  <r>
    <s v="ORD005006"/>
    <x v="239"/>
    <s v="CUST0457"/>
    <s v="Amruta Gour"/>
    <x v="0"/>
    <x v="4"/>
    <x v="23"/>
    <n v="2"/>
    <n v="3497.21"/>
    <n v="0.05"/>
    <n v="6644.7"/>
    <n v="1014.39"/>
    <n v="6644.6989999999996"/>
    <s v="Q2"/>
    <n v="15.2661519707436"/>
    <s v="Bengaluru"/>
    <s v="Premium"/>
  </r>
  <r>
    <s v="ORD001702"/>
    <x v="25"/>
    <s v="CUST0296"/>
    <s v="Qarin Jha"/>
    <x v="0"/>
    <x v="4"/>
    <x v="22"/>
    <n v="5"/>
    <n v="63244.75"/>
    <n v="0.1"/>
    <n v="284601.38"/>
    <n v="27327"/>
    <n v="284601.375"/>
    <s v="Q4"/>
    <n v="9.601850841341669"/>
    <s v="Bengaluru"/>
    <s v="Premium"/>
  </r>
  <r>
    <s v="ORD011912"/>
    <x v="240"/>
    <s v="CUST0252"/>
    <s v="Urmi Sehgal"/>
    <x v="1"/>
    <x v="5"/>
    <x v="11"/>
    <n v="5"/>
    <n v="215.56"/>
    <n v="0.15"/>
    <n v="916.13"/>
    <n v="57.05"/>
    <n v="916.12999999999988"/>
    <s v="Q4"/>
    <n v="6.2272821542794139"/>
    <s v="Kolkata"/>
    <s v="Regular"/>
  </r>
  <r>
    <s v="ORD000849"/>
    <x v="138"/>
    <s v="CUST0475"/>
    <s v="Jhalak Kunda"/>
    <x v="2"/>
    <x v="5"/>
    <x v="37"/>
    <n v="9"/>
    <n v="563.88"/>
    <n v="0.3"/>
    <n v="3552.44"/>
    <n v="226.66"/>
    <n v="3552.444"/>
    <s v="Q4"/>
    <n v="6.3804033284165245"/>
    <s v="Lucknow"/>
    <s v="Premium"/>
  </r>
  <r>
    <s v="ORD002336"/>
    <x v="241"/>
    <s v="CUST0493"/>
    <s v="Lakshit Vaidya"/>
    <x v="2"/>
    <x v="5"/>
    <x v="37"/>
    <n v="1"/>
    <n v="61.39"/>
    <n v="0.05"/>
    <n v="58.32"/>
    <n v="4.93"/>
    <n v="58.320499999999996"/>
    <s v="Q2"/>
    <n v="8.4533607681755836"/>
    <s v="Lucknow"/>
    <s v="Occasional"/>
  </r>
  <r>
    <s v="ORD003697"/>
    <x v="242"/>
    <s v="CUST0236"/>
    <s v="Omisha Sachdeva"/>
    <x v="2"/>
    <x v="4"/>
    <x v="20"/>
    <n v="2"/>
    <n v="63797.82"/>
    <n v="0.15"/>
    <n v="108456.29"/>
    <n v="16709.89"/>
    <n v="108456.29399999999"/>
    <s v="Q1"/>
    <n v="15.407027107418115"/>
    <s v="Delhi"/>
    <s v="Premium"/>
  </r>
  <r>
    <s v="ORD005869"/>
    <x v="65"/>
    <s v="CUST0118"/>
    <s v="Jagrati Grover"/>
    <x v="0"/>
    <x v="5"/>
    <x v="68"/>
    <n v="6"/>
    <n v="721.04"/>
    <n v="0.05"/>
    <n v="4109.93"/>
    <n v="346.46"/>
    <n v="4109.9279999999999"/>
    <s v="Q2"/>
    <n v="8.4298272719973326"/>
    <s v="Hyderabad"/>
    <s v="Premium"/>
  </r>
  <r>
    <s v="ORD008025"/>
    <x v="81"/>
    <s v="CUST0130"/>
    <s v="Varsha Chana"/>
    <x v="2"/>
    <x v="2"/>
    <x v="60"/>
    <n v="4"/>
    <n v="557.95000000000005"/>
    <n v="0.3"/>
    <n v="1562.26"/>
    <n v="292.44"/>
    <n v="1562.26"/>
    <s v="Q3"/>
    <n v="18.719035243813451"/>
    <s v="Jaipur"/>
    <s v="Premium"/>
  </r>
  <r>
    <s v="ORD010507"/>
    <x v="89"/>
    <s v="CUST0453"/>
    <s v="Maanav Dâ€™Alia"/>
    <x v="1"/>
    <x v="5"/>
    <x v="7"/>
    <n v="7"/>
    <n v="794.18"/>
    <n v="0.15"/>
    <n v="4725.37"/>
    <n v="447.18"/>
    <n v="4725.3709999999992"/>
    <s v="Q1"/>
    <n v="9.4633859359161292"/>
    <s v="Bhubaneswar"/>
    <s v="Regular"/>
  </r>
  <r>
    <s v="ORD005762"/>
    <x v="66"/>
    <s v="CUST0209"/>
    <s v="Charles Babu"/>
    <x v="0"/>
    <x v="5"/>
    <x v="21"/>
    <n v="3"/>
    <n v="713.96"/>
    <n v="0.1"/>
    <n v="1927.69"/>
    <n v="161.30000000000001"/>
    <n v="1927.6920000000002"/>
    <s v="Q1"/>
    <n v="8.3675279738962178"/>
    <s v="Bengaluru"/>
    <s v="Premium"/>
  </r>
  <r>
    <s v="ORD002827"/>
    <x v="186"/>
    <s v="CUST0359"/>
    <s v="Yutika Suri"/>
    <x v="1"/>
    <x v="4"/>
    <x v="45"/>
    <n v="4"/>
    <n v="17466.88"/>
    <n v="0.05"/>
    <n v="66374.14"/>
    <n v="9054.16"/>
    <n v="66374.144"/>
    <s v="Q3"/>
    <n v="13.641095764103309"/>
    <s v="Ranchi"/>
    <s v="Premium"/>
  </r>
  <r>
    <s v="ORD006417"/>
    <x v="243"/>
    <s v="CUST0029"/>
    <s v="Odika Bala"/>
    <x v="2"/>
    <x v="1"/>
    <x v="69"/>
    <n v="4"/>
    <n v="36265.089999999997"/>
    <n v="0"/>
    <n v="145060.35999999999"/>
    <n v="41202.269999999997"/>
    <n v="145060.35999999999"/>
    <s v="Q4"/>
    <n v="28.40353491470723"/>
    <s v="Lucknow"/>
    <s v="Occasional"/>
  </r>
  <r>
    <s v="ORD005299"/>
    <x v="178"/>
    <s v="CUST0010"/>
    <s v="Jack Goyal"/>
    <x v="2"/>
    <x v="4"/>
    <x v="28"/>
    <n v="3"/>
    <n v="18178.27"/>
    <n v="0"/>
    <n v="54534.81"/>
    <n v="5094.47"/>
    <n v="54534.81"/>
    <s v="Q1"/>
    <n v="9.341684696435177"/>
    <s v="Delhi"/>
    <s v="Premium"/>
  </r>
  <r>
    <s v="ORD005399"/>
    <x v="166"/>
    <s v="CUST0474"/>
    <s v="Tanay Basak"/>
    <x v="3"/>
    <x v="4"/>
    <x v="50"/>
    <n v="5"/>
    <n v="62126.65"/>
    <n v="0"/>
    <n v="310633.25"/>
    <n v="45780"/>
    <n v="310633.25"/>
    <s v="Q3"/>
    <n v="14.737636746871111"/>
    <s v="Ahmedabad"/>
    <s v="Premium"/>
  </r>
  <r>
    <s v="ORD007945"/>
    <x v="218"/>
    <s v="CUST0345"/>
    <s v="Jacob Prabhu"/>
    <x v="1"/>
    <x v="1"/>
    <x v="52"/>
    <n v="5"/>
    <n v="10915.14"/>
    <n v="0.1"/>
    <n v="49118.13"/>
    <n v="15592.27"/>
    <n v="49118.13"/>
    <s v="Q3"/>
    <n v="31.744429195492586"/>
    <s v="Bhubaneswar"/>
    <s v="Premium"/>
  </r>
  <r>
    <s v="ORD000053"/>
    <x v="36"/>
    <s v="CUST0065"/>
    <s v="Bhavya Kapadia"/>
    <x v="3"/>
    <x v="6"/>
    <x v="29"/>
    <n v="3"/>
    <n v="2876.28"/>
    <n v="0.05"/>
    <n v="8197.4"/>
    <n v="2390.9299999999998"/>
    <n v="8197.3979999999992"/>
    <s v="Q4"/>
    <n v="29.166930978115012"/>
    <s v="Mumbai"/>
    <s v="Regular"/>
  </r>
  <r>
    <s v="ORD000856"/>
    <x v="133"/>
    <s v="CUST0403"/>
    <s v="Bimala Rattan"/>
    <x v="1"/>
    <x v="6"/>
    <x v="27"/>
    <n v="5"/>
    <n v="2052.62"/>
    <n v="0.05"/>
    <n v="9749.94"/>
    <n v="2141.44"/>
    <n v="9749.9449999999979"/>
    <s v="Q4"/>
    <n v="21.96362234024004"/>
    <s v="Bhubaneswar"/>
    <s v="Regular"/>
  </r>
  <r>
    <s v="ORD009340"/>
    <x v="56"/>
    <s v="CUST0324"/>
    <s v="Arjun Varughese"/>
    <x v="0"/>
    <x v="4"/>
    <x v="33"/>
    <n v="2"/>
    <n v="18269.47"/>
    <n v="0.15"/>
    <n v="31058.1"/>
    <n v="4257.3999999999996"/>
    <n v="31058.099000000002"/>
    <s v="Q4"/>
    <n v="13.707857209552419"/>
    <s v="Chennai"/>
    <s v="Premium"/>
  </r>
  <r>
    <s v="ORD004888"/>
    <x v="244"/>
    <s v="CUST0287"/>
    <s v="Harish Sahota"/>
    <x v="2"/>
    <x v="4"/>
    <x v="5"/>
    <n v="4"/>
    <n v="52591.95"/>
    <n v="0.1"/>
    <n v="189331.02"/>
    <n v="17684.990000000002"/>
    <n v="189331.02"/>
    <s v="Q2"/>
    <n v="9.3407778609125991"/>
    <s v="Delhi"/>
    <s v="Regular"/>
  </r>
  <r>
    <s v="ORD000927"/>
    <x v="126"/>
    <s v="CUST0430"/>
    <s v="Ayush Dar"/>
    <x v="2"/>
    <x v="5"/>
    <x v="24"/>
    <n v="3"/>
    <n v="274.74"/>
    <n v="0.25"/>
    <n v="618.16"/>
    <n v="51.02"/>
    <n v="618.16499999999996"/>
    <s v="Q2"/>
    <n v="8.2535265950562966"/>
    <s v="Bengaluru"/>
    <s v="Regular"/>
  </r>
  <r>
    <s v="ORD007557"/>
    <x v="53"/>
    <s v="CUST0264"/>
    <s v="Rudra Konda"/>
    <x v="2"/>
    <x v="4"/>
    <x v="23"/>
    <n v="5"/>
    <n v="25216.560000000001"/>
    <n v="0.05"/>
    <n v="119778.66"/>
    <n v="15714.22"/>
    <n v="119778.66"/>
    <s v="Q4"/>
    <n v="13.119382033494112"/>
    <s v="Jaipur"/>
    <s v="Regular"/>
  </r>
  <r>
    <s v="ORD005569"/>
    <x v="114"/>
    <s v="CUST0475"/>
    <s v="Jhalak Kunda"/>
    <x v="2"/>
    <x v="6"/>
    <x v="57"/>
    <n v="2"/>
    <n v="3643.17"/>
    <n v="0.1"/>
    <n v="6557.71"/>
    <n v="1575.1"/>
    <n v="6557.7060000000001"/>
    <s v="Q3"/>
    <n v="24.019055432460416"/>
    <s v="Lucknow"/>
    <s v="Premium"/>
  </r>
  <r>
    <s v="ORD008934"/>
    <x v="245"/>
    <s v="CUST0281"/>
    <s v="Chaman Khalsa"/>
    <x v="0"/>
    <x v="5"/>
    <x v="7"/>
    <n v="10"/>
    <n v="544.69000000000005"/>
    <n v="0.05"/>
    <n v="5174.5600000000004"/>
    <n v="430.18"/>
    <n v="5174.5550000000003"/>
    <s v="Q2"/>
    <n v="8.3133638415633406"/>
    <s v="Chennai"/>
    <s v="Premium"/>
  </r>
  <r>
    <s v="ORD008989"/>
    <x v="155"/>
    <s v="CUST0469"/>
    <s v="Brinda Doshi"/>
    <x v="0"/>
    <x v="4"/>
    <x v="28"/>
    <n v="1"/>
    <n v="66287.850000000006"/>
    <n v="0.1"/>
    <n v="59659.07"/>
    <n v="8739.9"/>
    <n v="59659.06500000001"/>
    <s v="Q3"/>
    <n v="14.649742277243009"/>
    <s v="Kochi"/>
    <s v="Regular"/>
  </r>
  <r>
    <s v="ORD003641"/>
    <x v="246"/>
    <s v="CUST0029"/>
    <s v="Odika Bala"/>
    <x v="2"/>
    <x v="2"/>
    <x v="65"/>
    <n v="2"/>
    <n v="1227.93"/>
    <n v="0.25"/>
    <n v="1841.89"/>
    <n v="442.13"/>
    <n v="1841.895"/>
    <s v="Q2"/>
    <n v="24.004147913284722"/>
    <s v="Lucknow"/>
    <s v="Occasional"/>
  </r>
  <r>
    <s v="ORD009768"/>
    <x v="150"/>
    <s v="CUST0052"/>
    <s v="Vivaan Parmer"/>
    <x v="1"/>
    <x v="6"/>
    <x v="29"/>
    <n v="2"/>
    <n v="2730.8"/>
    <n v="0"/>
    <n v="5461.6"/>
    <n v="1901.61"/>
    <n v="5461.6"/>
    <s v="Q2"/>
    <n v="34.817818954152621"/>
    <s v="Bhubaneswar"/>
    <s v="Occasional"/>
  </r>
  <r>
    <s v="ORD011558"/>
    <x v="59"/>
    <s v="CUST0307"/>
    <s v="Ekani Tak"/>
    <x v="0"/>
    <x v="5"/>
    <x v="24"/>
    <n v="4"/>
    <n v="198.76"/>
    <n v="0.05"/>
    <n v="755.29"/>
    <n v="54.14"/>
    <n v="755.2879999999999"/>
    <s v="Q4"/>
    <n v="7.1681076142938478"/>
    <s v="Kochi"/>
    <s v="Premium"/>
  </r>
  <r>
    <s v="ORD008946"/>
    <x v="116"/>
    <s v="CUST0144"/>
    <s v="Abdul Rajagopalan"/>
    <x v="1"/>
    <x v="2"/>
    <x v="9"/>
    <n v="2"/>
    <n v="299.91000000000003"/>
    <n v="0"/>
    <n v="599.82000000000005"/>
    <n v="165.58"/>
    <n v="599.82000000000005"/>
    <s v="Q4"/>
    <n v="27.604948151112001"/>
    <s v="Patna"/>
    <s v="Regular"/>
  </r>
  <r>
    <s v="ORD003376"/>
    <x v="115"/>
    <s v="CUST0425"/>
    <s v="Devika Issac"/>
    <x v="3"/>
    <x v="3"/>
    <x v="10"/>
    <n v="1"/>
    <n v="2215.64"/>
    <n v="0.05"/>
    <n v="2104.86"/>
    <n v="590.02"/>
    <n v="2104.8579999999997"/>
    <s v="Q2"/>
    <n v="28.031317997396499"/>
    <s v="Nagpur"/>
    <s v="Premium"/>
  </r>
  <r>
    <s v="ORD005230"/>
    <x v="247"/>
    <s v="CUST0460"/>
    <s v="Zaitra Basak"/>
    <x v="0"/>
    <x v="2"/>
    <x v="17"/>
    <n v="5"/>
    <n v="7761.16"/>
    <n v="0.05"/>
    <n v="36865.51"/>
    <n v="9795.7099999999991"/>
    <n v="36865.51"/>
    <s v="Q2"/>
    <n v="26.571475615012513"/>
    <s v="Kochi"/>
    <s v="Regular"/>
  </r>
  <r>
    <s v="ORD008684"/>
    <x v="211"/>
    <s v="CUST0090"/>
    <s v="Pranit Gera"/>
    <x v="0"/>
    <x v="1"/>
    <x v="1"/>
    <n v="2"/>
    <n v="2650.23"/>
    <n v="0.1"/>
    <n v="4770.41"/>
    <n v="924.13"/>
    <n v="4770.4139999999998"/>
    <s v="Q1"/>
    <n v="19.372129439607917"/>
    <s v="Chennai"/>
    <s v="Premium"/>
  </r>
  <r>
    <s v="ORD010756"/>
    <x v="246"/>
    <s v="CUST0083"/>
    <s v="Tanmayi Pant"/>
    <x v="1"/>
    <x v="2"/>
    <x v="30"/>
    <n v="5"/>
    <n v="3885.28"/>
    <n v="0.15"/>
    <n v="16512.439999999999"/>
    <n v="2905.72"/>
    <n v="16512.440000000002"/>
    <s v="Q2"/>
    <n v="17.597157052501021"/>
    <s v="Ranchi"/>
    <s v="Premium"/>
  </r>
  <r>
    <s v="ORD009371"/>
    <x v="248"/>
    <s v="CUST0326"/>
    <s v="Ekantika Bhatnagar"/>
    <x v="3"/>
    <x v="1"/>
    <x v="34"/>
    <n v="5"/>
    <n v="41460.69"/>
    <n v="0.15"/>
    <n v="176207.93"/>
    <n v="44755.97"/>
    <n v="176207.9325"/>
    <s v="Q4"/>
    <n v="25.399520895569232"/>
    <s v="Pune"/>
    <s v="Premium"/>
  </r>
  <r>
    <s v="ORD009940"/>
    <x v="67"/>
    <s v="CUST0006"/>
    <s v="Yashica Nagi"/>
    <x v="0"/>
    <x v="2"/>
    <x v="46"/>
    <n v="4"/>
    <n v="5349.24"/>
    <n v="0.05"/>
    <n v="20327.11"/>
    <n v="4621.76"/>
    <n v="20327.111999999997"/>
    <s v="Q4"/>
    <n v="22.736926203478998"/>
    <s v="Hyderabad"/>
    <s v="Regular"/>
  </r>
  <r>
    <s v="ORD002102"/>
    <x v="249"/>
    <s v="CUST0417"/>
    <s v="Radha Mander"/>
    <x v="0"/>
    <x v="2"/>
    <x v="8"/>
    <n v="1"/>
    <n v="5752.52"/>
    <n v="0"/>
    <n v="5752.52"/>
    <n v="1125"/>
    <n v="5752.52"/>
    <s v="Q3"/>
    <n v="19.556646478412937"/>
    <s v="Kochi"/>
    <s v="Occasional"/>
  </r>
  <r>
    <s v="ORD005795"/>
    <x v="63"/>
    <s v="CUST0199"/>
    <s v="Ikshita Wable"/>
    <x v="3"/>
    <x v="4"/>
    <x v="20"/>
    <n v="4"/>
    <n v="60442.1"/>
    <n v="0.2"/>
    <n v="193414.72"/>
    <n v="29560.63"/>
    <n v="193414.72"/>
    <s v="Q4"/>
    <n v="15.283547188135421"/>
    <s v="Surat"/>
    <s v="Premium"/>
  </r>
  <r>
    <s v="ORD000326"/>
    <x v="32"/>
    <s v="CUST0162"/>
    <s v="Yamini Wadhwa"/>
    <x v="2"/>
    <x v="1"/>
    <x v="1"/>
    <n v="5"/>
    <n v="8232.8700000000008"/>
    <n v="0"/>
    <n v="41164.35"/>
    <n v="9461.49"/>
    <n v="41164.350000000006"/>
    <s v="Q4"/>
    <n v="22.98466998750132"/>
    <s v="Jaipur"/>
    <s v="Premium"/>
  </r>
  <r>
    <s v="ORD007061"/>
    <x v="189"/>
    <s v="CUST0498"/>
    <s v="Isaac Sha"/>
    <x v="0"/>
    <x v="4"/>
    <x v="28"/>
    <n v="1"/>
    <n v="25832.34"/>
    <n v="0.1"/>
    <n v="23249.11"/>
    <n v="2331.0700000000002"/>
    <n v="23249.106"/>
    <s v="Q3"/>
    <n v="10.026491336657619"/>
    <s v="Hyderabad"/>
    <s v="Premium"/>
  </r>
  <r>
    <s v="ORD006592"/>
    <x v="38"/>
    <s v="CUST0058"/>
    <s v="Vansha Narula"/>
    <x v="0"/>
    <x v="2"/>
    <x v="17"/>
    <n v="2"/>
    <n v="4061.31"/>
    <n v="0.25"/>
    <n v="6091.97"/>
    <n v="1020.88"/>
    <n v="6091.9650000000001"/>
    <s v="Q2"/>
    <n v="16.757797559738474"/>
    <s v="Kochi"/>
    <s v="Regular"/>
  </r>
  <r>
    <s v="ORD010330"/>
    <x v="250"/>
    <s v="CUST0431"/>
    <s v="Neelima Chander"/>
    <x v="2"/>
    <x v="5"/>
    <x v="11"/>
    <n v="2"/>
    <n v="722.25"/>
    <n v="0.25"/>
    <n v="1083.3800000000001"/>
    <n v="85.06"/>
    <n v="1083.375"/>
    <s v="Q4"/>
    <n v="7.8513540955158847"/>
    <s v="Lucknow"/>
    <s v="Regular"/>
  </r>
  <r>
    <s v="ORD005292"/>
    <x v="251"/>
    <s v="CUST0469"/>
    <s v="Brinda Doshi"/>
    <x v="0"/>
    <x v="1"/>
    <x v="64"/>
    <n v="5"/>
    <n v="37297.9"/>
    <n v="0.1"/>
    <n v="167840.55"/>
    <n v="48171.79"/>
    <n v="167840.55000000002"/>
    <s v="Q1"/>
    <n v="28.700924776521532"/>
    <s v="Kochi"/>
    <s v="Regular"/>
  </r>
  <r>
    <s v="ORD000755"/>
    <x v="190"/>
    <s v="CUST0273"/>
    <s v="Tanmayi Pai"/>
    <x v="2"/>
    <x v="0"/>
    <x v="53"/>
    <n v="5"/>
    <n v="331.41"/>
    <n v="0.05"/>
    <n v="1574.2"/>
    <n v="475.43"/>
    <n v="1574.1975"/>
    <s v="Q3"/>
    <n v="30.201372125524074"/>
    <s v="Lucknow"/>
    <s v="Premium"/>
  </r>
  <r>
    <s v="ORD009489"/>
    <x v="252"/>
    <s v="CUST0155"/>
    <s v="Harini Kurian"/>
    <x v="0"/>
    <x v="4"/>
    <x v="28"/>
    <n v="4"/>
    <n v="46919.97"/>
    <n v="0"/>
    <n v="187679.88"/>
    <n v="23600.65"/>
    <n v="187679.88"/>
    <s v="Q2"/>
    <n v="12.574949429848314"/>
    <s v="Coimbatore"/>
    <s v="Regular"/>
  </r>
  <r>
    <s v="ORD011914"/>
    <x v="58"/>
    <s v="CUST0196"/>
    <s v="Udyati Rajagopal"/>
    <x v="3"/>
    <x v="4"/>
    <x v="28"/>
    <n v="2"/>
    <n v="51402.18"/>
    <n v="0"/>
    <n v="102804.36"/>
    <n v="14907.03"/>
    <n v="102804.36"/>
    <s v="Q2"/>
    <n v="14.500386948569108"/>
    <s v="Ahmedabad"/>
    <s v="Regular"/>
  </r>
  <r>
    <s v="ORD004528"/>
    <x v="51"/>
    <s v="CUST0423"/>
    <s v="Ayaan Kar"/>
    <x v="2"/>
    <x v="0"/>
    <x v="67"/>
    <n v="1"/>
    <n v="655.29999999999995"/>
    <n v="0"/>
    <n v="655.29999999999995"/>
    <n v="291.5"/>
    <n v="655.29999999999995"/>
    <s v="Q3"/>
    <n v="44.483442698000921"/>
    <s v="Chandigarh"/>
    <s v="Regular"/>
  </r>
  <r>
    <s v="ORD008202"/>
    <x v="253"/>
    <s v="CUST0189"/>
    <s v="Ikbal Pall"/>
    <x v="0"/>
    <x v="1"/>
    <x v="38"/>
    <n v="2"/>
    <n v="41902.42"/>
    <n v="0.05"/>
    <n v="79614.600000000006"/>
    <n v="22352.91"/>
    <n v="79614.597999999998"/>
    <s v="Q3"/>
    <n v="28.076395535492232"/>
    <s v="Kochi"/>
    <s v="Premium"/>
  </r>
  <r>
    <s v="ORD007167"/>
    <x v="254"/>
    <s v="CUST0180"/>
    <s v="Leela Talwar"/>
    <x v="1"/>
    <x v="6"/>
    <x v="55"/>
    <n v="5"/>
    <n v="4261.12"/>
    <n v="0"/>
    <n v="21305.599999999999"/>
    <n v="6173.16"/>
    <n v="21305.599999999999"/>
    <s v="Q4"/>
    <n v="28.974354160408534"/>
    <s v="Mumbai"/>
    <s v="Regular"/>
  </r>
  <r>
    <s v="ORD010656"/>
    <x v="224"/>
    <s v="CUST0167"/>
    <s v="Varsha Ben"/>
    <x v="3"/>
    <x v="1"/>
    <x v="1"/>
    <n v="2"/>
    <n v="41162.5"/>
    <n v="0.05"/>
    <n v="78208.75"/>
    <n v="20733.59"/>
    <n v="78208.75"/>
    <s v="Q3"/>
    <n v="26.510575862675211"/>
    <s v="Pune"/>
    <s v="Premium"/>
  </r>
  <r>
    <s v="ORD008869"/>
    <x v="255"/>
    <s v="CUST0048"/>
    <s v="Anika Chauhan"/>
    <x v="2"/>
    <x v="3"/>
    <x v="58"/>
    <n v="5"/>
    <n v="3870.59"/>
    <n v="0.15"/>
    <n v="16450.009999999998"/>
    <n v="3756.56"/>
    <n v="16450.0075"/>
    <s v="Q3"/>
    <n v="22.836217120840658"/>
    <s v="Amritsar"/>
    <s v="Regular"/>
  </r>
  <r>
    <s v="ORD003335"/>
    <x v="128"/>
    <s v="CUST0474"/>
    <s v="Tanay Basak"/>
    <x v="3"/>
    <x v="4"/>
    <x v="22"/>
    <n v="1"/>
    <n v="31772.35"/>
    <n v="0.05"/>
    <n v="30183.73"/>
    <n v="3540.16"/>
    <n v="30183.732499999998"/>
    <s v="Q1"/>
    <n v="11.728702847527458"/>
    <s v="Ahmedabad"/>
    <s v="Premium"/>
  </r>
  <r>
    <s v="ORD010618"/>
    <x v="163"/>
    <s v="CUST0156"/>
    <s v="Aarush Bhagat"/>
    <x v="0"/>
    <x v="0"/>
    <x v="35"/>
    <n v="3"/>
    <n v="971.55"/>
    <n v="0.3"/>
    <n v="2040.25"/>
    <n v="618.05999999999995"/>
    <n v="2040.2549999999997"/>
    <s v="Q4"/>
    <n v="30.293346403627002"/>
    <s v="Bengaluru"/>
    <s v="Premium"/>
  </r>
  <r>
    <s v="ORD011928"/>
    <x v="137"/>
    <s v="CUST0319"/>
    <s v="Veer Sankaran"/>
    <x v="0"/>
    <x v="1"/>
    <x v="26"/>
    <n v="1"/>
    <n v="42222.77"/>
    <n v="0.1"/>
    <n v="38000.49"/>
    <n v="10319.41"/>
    <n v="38000.492999999995"/>
    <s v="Q4"/>
    <n v="27.155991935893457"/>
    <s v="Chennai"/>
    <s v="Premium"/>
  </r>
  <r>
    <s v="ORD000111"/>
    <x v="195"/>
    <s v="CUST0102"/>
    <s v="Abdul Varty"/>
    <x v="3"/>
    <x v="5"/>
    <x v="40"/>
    <n v="1"/>
    <n v="430.06"/>
    <n v="0"/>
    <n v="430.06"/>
    <n v="34.799999999999997"/>
    <n v="430.06"/>
    <s v="Q2"/>
    <n v="8.0918941543040503"/>
    <s v="Nagpur"/>
    <s v="Premium"/>
  </r>
  <r>
    <s v="ORD005317"/>
    <x v="232"/>
    <s v="CUST0496"/>
    <s v="Gunbir Sidhu"/>
    <x v="2"/>
    <x v="2"/>
    <x v="30"/>
    <n v="5"/>
    <n v="5422.23"/>
    <n v="0"/>
    <n v="27111.15"/>
    <n v="-996.84"/>
    <n v="27111.149999999998"/>
    <s v="Q2"/>
    <n v="-3.6768635782694572"/>
    <s v="Lucknow"/>
    <s v="Regular"/>
  </r>
  <r>
    <s v="ORD004212"/>
    <x v="256"/>
    <s v="CUST0053"/>
    <s v="Anjali Ganesh"/>
    <x v="3"/>
    <x v="5"/>
    <x v="37"/>
    <n v="5"/>
    <n v="725.9"/>
    <n v="0"/>
    <n v="3629.5"/>
    <n v="288.75"/>
    <n v="3629.5"/>
    <s v="Q4"/>
    <n v="7.9556412729026045"/>
    <s v="Mumbai"/>
    <s v="Regular"/>
  </r>
  <r>
    <s v="ORD010470"/>
    <x v="4"/>
    <s v="CUST0206"/>
    <s v="Reyansh Gola"/>
    <x v="3"/>
    <x v="2"/>
    <x v="30"/>
    <n v="2"/>
    <n v="2056.13"/>
    <n v="0.1"/>
    <n v="3701.03"/>
    <n v="1034.22"/>
    <n v="3701.0340000000001"/>
    <s v="Q2"/>
    <n v="27.944112855070074"/>
    <s v="Nagpur"/>
    <s v="Regular"/>
  </r>
  <r>
    <s v="ORD000459"/>
    <x v="12"/>
    <s v="CUST0400"/>
    <s v="Baghyawati Bahri"/>
    <x v="0"/>
    <x v="4"/>
    <x v="22"/>
    <n v="3"/>
    <n v="33772.32"/>
    <n v="0.3"/>
    <n v="70921.87"/>
    <n v="7308.91"/>
    <n v="70921.871999999988"/>
    <s v="Q2"/>
    <n v="10.305579929012024"/>
    <s v="Kochi"/>
    <s v="Premium"/>
  </r>
  <r>
    <s v="ORD005439"/>
    <x v="6"/>
    <s v="CUST0291"/>
    <s v="Kabir Dâ€™Alia"/>
    <x v="2"/>
    <x v="2"/>
    <x v="54"/>
    <n v="3"/>
    <n v="712.43"/>
    <n v="0"/>
    <n v="2137.29"/>
    <n v="604.08000000000004"/>
    <n v="2137.29"/>
    <s v="Q1"/>
    <n v="28.26382942885617"/>
    <s v="Lucknow"/>
    <s v="Premium"/>
  </r>
  <r>
    <s v="ORD010418"/>
    <x v="257"/>
    <s v="CUST0269"/>
    <s v="Fiyaz Verma"/>
    <x v="3"/>
    <x v="2"/>
    <x v="8"/>
    <n v="3"/>
    <n v="7296.31"/>
    <n v="0.15"/>
    <n v="18605.59"/>
    <n v="3146.98"/>
    <n v="18605.590499999998"/>
    <s v="Q3"/>
    <n v="16.914163969000715"/>
    <s v="Mumbai"/>
    <s v="Premium"/>
  </r>
  <r>
    <s v="ORD009932"/>
    <x v="228"/>
    <s v="CUST0211"/>
    <s v="Maanas Arora"/>
    <x v="2"/>
    <x v="5"/>
    <x v="31"/>
    <n v="9"/>
    <n v="515.75"/>
    <n v="0.2"/>
    <n v="3713.4"/>
    <n v="383.74"/>
    <n v="3713.4"/>
    <s v="Q3"/>
    <n v="10.333925782301934"/>
    <s v="Delhi"/>
    <s v="Premium"/>
  </r>
  <r>
    <s v="ORD011910"/>
    <x v="258"/>
    <s v="CUST0230"/>
    <s v="Unknown"/>
    <x v="3"/>
    <x v="0"/>
    <x v="48"/>
    <n v="2"/>
    <n v="352.23"/>
    <n v="0.15"/>
    <n v="598.79"/>
    <n v="172.17"/>
    <n v="598.79100000000005"/>
    <s v="Q2"/>
    <n v="28.752985186793367"/>
    <s v="Ahmedabad"/>
    <s v="Premium"/>
  </r>
  <r>
    <s v="ORD005476"/>
    <x v="78"/>
    <s v="CUST0053"/>
    <s v="Anjali Ganesh"/>
    <x v="3"/>
    <x v="4"/>
    <x v="45"/>
    <n v="2"/>
    <n v="68553.899999999994"/>
    <n v="0.15"/>
    <n v="116541.63"/>
    <n v="18176.22"/>
    <n v="116541.62999999999"/>
    <s v="Q3"/>
    <n v="15.596332400705224"/>
    <s v="Mumbai"/>
    <s v="Regular"/>
  </r>
  <r>
    <s v="ORD005734"/>
    <x v="259"/>
    <s v="CUST0358"/>
    <s v="Daksh Shan"/>
    <x v="3"/>
    <x v="5"/>
    <x v="7"/>
    <n v="3"/>
    <n v="368.22"/>
    <n v="0"/>
    <n v="1104.6600000000001"/>
    <n v="79.53"/>
    <n v="1104.6600000000001"/>
    <s v="Q2"/>
    <n v="7.199500298734451"/>
    <s v="Pune"/>
    <s v="Premium"/>
  </r>
  <r>
    <s v="ORD000010"/>
    <x v="94"/>
    <s v="CUST0285"/>
    <s v="Mitesh Padmanabhan"/>
    <x v="3"/>
    <x v="2"/>
    <x v="54"/>
    <n v="4"/>
    <n v="5273.1"/>
    <n v="0.05"/>
    <n v="20037.78"/>
    <n v="3671.94"/>
    <n v="20037.78"/>
    <s v="Q1"/>
    <n v="18.32508391648177"/>
    <s v="Pune"/>
    <s v="Premium"/>
  </r>
  <r>
    <s v="ORD004012"/>
    <x v="57"/>
    <s v="CUST0420"/>
    <s v="Zehaan Choudhury"/>
    <x v="3"/>
    <x v="1"/>
    <x v="36"/>
    <n v="4"/>
    <n v="29875.5"/>
    <n v="0.2"/>
    <n v="95601.600000000006"/>
    <n v="22309.37"/>
    <n v="95601.600000000006"/>
    <s v="Q2"/>
    <n v="23.335770531037134"/>
    <s v="Ahmedabad"/>
    <s v="Premium"/>
  </r>
  <r>
    <s v="ORD009452"/>
    <x v="244"/>
    <s v="CUST0054"/>
    <s v="Bhavya Chahal"/>
    <x v="1"/>
    <x v="1"/>
    <x v="1"/>
    <n v="2"/>
    <n v="36945.620000000003"/>
    <n v="0.2"/>
    <n v="59112.99"/>
    <n v="15290.05"/>
    <n v="59112.992000000006"/>
    <s v="Q2"/>
    <n v="25.865803776801005"/>
    <s v="Guwahati"/>
    <s v="Premium"/>
  </r>
  <r>
    <s v="ORD001067"/>
    <x v="260"/>
    <s v="CUST0235"/>
    <s v="Dipta Vala"/>
    <x v="2"/>
    <x v="5"/>
    <x v="31"/>
    <n v="3"/>
    <n v="628.77"/>
    <n v="0"/>
    <n v="1886.31"/>
    <n v="172.7"/>
    <n v="1886.31"/>
    <s v="Q4"/>
    <n v="9.1554410462755325"/>
    <s v="Amritsar"/>
    <s v="Regular"/>
  </r>
  <r>
    <s v="ORD001580"/>
    <x v="5"/>
    <s v="CUST0418"/>
    <s v="Osha Gour"/>
    <x v="3"/>
    <x v="1"/>
    <x v="34"/>
    <n v="5"/>
    <n v="9769.5300000000007"/>
    <n v="0.1"/>
    <n v="43962.89"/>
    <n v="-2677.46"/>
    <n v="43962.885000000002"/>
    <s v="Q1"/>
    <n v="-6.0902729552129085"/>
    <s v="Ahmedabad"/>
    <s v="Occasional"/>
  </r>
  <r>
    <s v="ORD008772"/>
    <x v="257"/>
    <s v="CUST0411"/>
    <s v="Agastya Goyal"/>
    <x v="2"/>
    <x v="1"/>
    <x v="38"/>
    <n v="2"/>
    <n v="5818.98"/>
    <n v="0"/>
    <n v="11637.96"/>
    <n v="2498.89"/>
    <n v="11637.96"/>
    <s v="Q3"/>
    <n v="21.471890262554609"/>
    <s v="Amritsar"/>
    <s v="Premium"/>
  </r>
  <r>
    <s v="ORD009827"/>
    <x v="39"/>
    <s v="CUST0158"/>
    <s v="Zaid Purohit"/>
    <x v="2"/>
    <x v="3"/>
    <x v="12"/>
    <n v="5"/>
    <n v="1683.68"/>
    <n v="0.1"/>
    <n v="7576.56"/>
    <n v="1762.14"/>
    <n v="7576.5599999999995"/>
    <s v="Q3"/>
    <n v="23.257784535462005"/>
    <s v="Jaipur"/>
    <s v="Premium"/>
  </r>
  <r>
    <s v="ORD003265"/>
    <x v="112"/>
    <s v="CUST0496"/>
    <s v="Gunbir Sidhu"/>
    <x v="2"/>
    <x v="2"/>
    <x v="54"/>
    <n v="1"/>
    <n v="7305.26"/>
    <n v="0.2"/>
    <n v="5844.21"/>
    <n v="1352.82"/>
    <n v="5844.2080000000005"/>
    <s v="Q2"/>
    <n v="23.148038828173526"/>
    <s v="Lucknow"/>
    <s v="Regular"/>
  </r>
  <r>
    <s v="ORD006660"/>
    <x v="253"/>
    <s v="CUST0102"/>
    <s v="Abdul Varty"/>
    <x v="3"/>
    <x v="2"/>
    <x v="62"/>
    <n v="2"/>
    <n v="2760.34"/>
    <n v="0"/>
    <n v="5520.68"/>
    <n v="1044.28"/>
    <n v="5520.68"/>
    <s v="Q3"/>
    <n v="18.9157857365397"/>
    <s v="Nagpur"/>
    <s v="Premium"/>
  </r>
  <r>
    <s v="ORD011759"/>
    <x v="84"/>
    <s v="CUST0041"/>
    <s v="Chakrika Chana"/>
    <x v="1"/>
    <x v="5"/>
    <x v="68"/>
    <n v="7"/>
    <n v="677.04"/>
    <n v="0"/>
    <n v="4739.28"/>
    <n v="321.83999999999997"/>
    <n v="4739.28"/>
    <s v="Q2"/>
    <n v="6.7909049475869745"/>
    <s v="Patna"/>
    <s v="Premium"/>
  </r>
  <r>
    <s v="ORD000698"/>
    <x v="232"/>
    <s v="CUST0446"/>
    <s v="Anthony Pandit"/>
    <x v="0"/>
    <x v="1"/>
    <x v="3"/>
    <n v="1"/>
    <n v="30219.94"/>
    <n v="0.3"/>
    <n v="21153.96"/>
    <n v="-1278.31"/>
    <n v="21153.957999999999"/>
    <s v="Q2"/>
    <n v="-6.0428874782782982"/>
    <s v="Chennai"/>
    <s v="Premium"/>
  </r>
  <r>
    <s v="ORD007315"/>
    <x v="154"/>
    <s v="CUST0315"/>
    <s v="Kiaan Gulati"/>
    <x v="2"/>
    <x v="4"/>
    <x v="5"/>
    <n v="4"/>
    <n v="35534.69"/>
    <n v="0"/>
    <n v="142138.76"/>
    <n v="16282.58"/>
    <n v="142138.76"/>
    <s v="Q4"/>
    <n v="11.455411599200668"/>
    <s v="Lucknow"/>
    <s v="Occasional"/>
  </r>
  <r>
    <s v="ORD001384"/>
    <x v="156"/>
    <s v="CUST0163"/>
    <s v="Saumya Singh"/>
    <x v="1"/>
    <x v="4"/>
    <x v="20"/>
    <n v="2"/>
    <n v="24057.62"/>
    <n v="0.1"/>
    <n v="43303.72"/>
    <n v="4521.3599999999997"/>
    <n v="43303.716"/>
    <s v="Q4"/>
    <n v="10.441042940421745"/>
    <s v="Kolkata"/>
    <s v="Premium"/>
  </r>
  <r>
    <s v="ORD002818"/>
    <x v="261"/>
    <s v="CUST0473"/>
    <s v="Ranbir Jha"/>
    <x v="3"/>
    <x v="1"/>
    <x v="52"/>
    <n v="4"/>
    <n v="43182.54"/>
    <n v="0.3"/>
    <n v="120911.11"/>
    <n v="27924.63"/>
    <n v="120911.11199999999"/>
    <s v="Q4"/>
    <n v="23.095172974592661"/>
    <s v="Pune"/>
    <s v="Regular"/>
  </r>
  <r>
    <s v="ORD003613"/>
    <x v="262"/>
    <s v="CUST0282"/>
    <s v="Anmol Nagar"/>
    <x v="1"/>
    <x v="5"/>
    <x v="37"/>
    <n v="4"/>
    <n v="568.02"/>
    <n v="0"/>
    <n v="2272.08"/>
    <n v="172.13"/>
    <n v="2272.08"/>
    <s v="Q2"/>
    <n v="7.5758776099433112"/>
    <s v="Bhubaneswar"/>
    <s v="Regular"/>
  </r>
  <r>
    <s v="ORD003958"/>
    <x v="11"/>
    <s v="CUST0120"/>
    <s v="Mitesh Rao"/>
    <x v="1"/>
    <x v="4"/>
    <x v="22"/>
    <n v="1"/>
    <n v="40196.839999999997"/>
    <n v="0.15"/>
    <n v="34167.31"/>
    <n v="3138.54"/>
    <n v="34167.313999999998"/>
    <s v="Q1"/>
    <n v="9.1857977698566273"/>
    <s v="Bhubaneswar"/>
    <s v="Regular"/>
  </r>
  <r>
    <s v="ORD010441"/>
    <x v="263"/>
    <s v="CUST0130"/>
    <s v="Varsha Chana"/>
    <x v="2"/>
    <x v="3"/>
    <x v="25"/>
    <n v="1"/>
    <n v="3321.01"/>
    <n v="0.15"/>
    <n v="2822.86"/>
    <n v="609.23"/>
    <n v="2822.8585000000003"/>
    <s v="Q3"/>
    <n v="21.582012568813187"/>
    <s v="Jaipur"/>
    <s v="Premium"/>
  </r>
  <r>
    <s v="ORD008233"/>
    <x v="264"/>
    <s v="CUST0030"/>
    <s v="Kashvi Sahota"/>
    <x v="2"/>
    <x v="6"/>
    <x v="43"/>
    <n v="3"/>
    <n v="3778.44"/>
    <n v="0.1"/>
    <n v="10201.790000000001"/>
    <n v="2404.92"/>
    <n v="10201.788"/>
    <s v="Q3"/>
    <n v="23.573510138906993"/>
    <s v="Delhi"/>
    <s v="Premium"/>
  </r>
  <r>
    <s v="ORD004052"/>
    <x v="205"/>
    <s v="CUST0163"/>
    <s v="Saumya Singh"/>
    <x v="1"/>
    <x v="3"/>
    <x v="13"/>
    <n v="3"/>
    <n v="688.56"/>
    <n v="0.3"/>
    <n v="1445.98"/>
    <n v="332.97"/>
    <n v="1445.9759999999999"/>
    <s v="Q2"/>
    <n v="23.027289450753123"/>
    <s v="Kolkata"/>
    <s v="Premium"/>
  </r>
  <r>
    <s v="ORD003953"/>
    <x v="265"/>
    <s v="CUST0421"/>
    <s v="Benjamin Issac"/>
    <x v="0"/>
    <x v="6"/>
    <x v="57"/>
    <n v="3"/>
    <n v="4258.2299999999996"/>
    <n v="0.15"/>
    <n v="10858.49"/>
    <n v="-595.29999999999995"/>
    <n v="10858.486499999999"/>
    <s v="Q1"/>
    <n v="-5.4823460720597428"/>
    <s v="Coimbatore"/>
    <s v="Premium"/>
  </r>
  <r>
    <s v="ORD002548"/>
    <x v="140"/>
    <s v="CUST0246"/>
    <s v="Oliver Chander"/>
    <x v="0"/>
    <x v="4"/>
    <x v="50"/>
    <n v="1"/>
    <n v="78330.47"/>
    <n v="0.2"/>
    <n v="62664.38"/>
    <n v="5919.46"/>
    <n v="62664.376000000004"/>
    <s v="Q4"/>
    <n v="9.4462914976578407"/>
    <s v="Hyderabad"/>
    <s v="Regular"/>
  </r>
  <r>
    <s v="ORD005654"/>
    <x v="218"/>
    <s v="CUST0093"/>
    <s v="Hitesh Bhardwaj"/>
    <x v="2"/>
    <x v="0"/>
    <x v="53"/>
    <n v="4"/>
    <n v="752.47"/>
    <n v="0.05"/>
    <n v="2859.39"/>
    <n v="1220.6500000000001"/>
    <n v="2859.386"/>
    <s v="Q3"/>
    <n v="42.689174963890899"/>
    <s v="Amritsar"/>
    <s v="Regular"/>
  </r>
  <r>
    <s v="ORD002531"/>
    <x v="201"/>
    <s v="CUST0409"/>
    <s v="Kritika Uppal"/>
    <x v="0"/>
    <x v="5"/>
    <x v="40"/>
    <n v="5"/>
    <n v="412.94"/>
    <n v="0.3"/>
    <n v="1445.29"/>
    <n v="127.92"/>
    <n v="1445.2899999999997"/>
    <s v="Q2"/>
    <n v="8.8508188668018182"/>
    <s v="Hyderabad"/>
    <s v="Occasional"/>
  </r>
  <r>
    <s v="ORD003935"/>
    <x v="216"/>
    <s v="CUST0083"/>
    <s v="Tanmayi Pant"/>
    <x v="1"/>
    <x v="6"/>
    <x v="63"/>
    <n v="5"/>
    <n v="1863.68"/>
    <n v="0.2"/>
    <n v="7454.72"/>
    <n v="2816.12"/>
    <n v="7454.72"/>
    <s v="Q4"/>
    <n v="37.776334993131869"/>
    <s v="Ranchi"/>
    <s v="Premium"/>
  </r>
  <r>
    <s v="ORD009353"/>
    <x v="266"/>
    <s v="CUST0443"/>
    <s v="Wyatt Aggarwal"/>
    <x v="0"/>
    <x v="5"/>
    <x v="11"/>
    <n v="10"/>
    <n v="539.55999999999995"/>
    <n v="0"/>
    <n v="5395.6"/>
    <n v="524.62"/>
    <n v="5395.5999999999995"/>
    <s v="Q2"/>
    <n v="9.7231077173993619"/>
    <s v="Bengaluru"/>
    <s v="Regular"/>
  </r>
  <r>
    <s v="ORD004169"/>
    <x v="46"/>
    <s v="CUST0159"/>
    <s v="Gavin Doctor"/>
    <x v="2"/>
    <x v="4"/>
    <x v="33"/>
    <n v="4"/>
    <n v="15187.4"/>
    <n v="0.1"/>
    <n v="54674.64"/>
    <n v="7703.63"/>
    <n v="54674.64"/>
    <s v="Q3"/>
    <n v="14.089951026655138"/>
    <s v="Lucknow"/>
    <s v="Regular"/>
  </r>
  <r>
    <s v="ORD000588"/>
    <x v="251"/>
    <s v="CUST0057"/>
    <s v="Anusha Ganesh"/>
    <x v="1"/>
    <x v="3"/>
    <x v="13"/>
    <n v="1"/>
    <n v="2515.69"/>
    <n v="0.2"/>
    <n v="2012.55"/>
    <n v="450.94"/>
    <n v="2012.5520000000001"/>
    <s v="Q1"/>
    <n v="22.406399840997739"/>
    <s v="Ranchi"/>
    <s v="Premium"/>
  </r>
  <r>
    <s v="ORD010354"/>
    <x v="99"/>
    <s v="CUST0034"/>
    <s v="Bachittar Sarma"/>
    <x v="1"/>
    <x v="3"/>
    <x v="10"/>
    <n v="4"/>
    <n v="2009"/>
    <n v="0"/>
    <n v="8036"/>
    <n v="2202.0300000000002"/>
    <n v="8036"/>
    <s v="Q3"/>
    <n v="27.402065704330514"/>
    <s v="Bhubaneswar"/>
    <s v="Occasional"/>
  </r>
  <r>
    <s v="ORD005471"/>
    <x v="158"/>
    <s v="CUST0112"/>
    <s v="Kamala Bandi"/>
    <x v="3"/>
    <x v="5"/>
    <x v="7"/>
    <n v="9"/>
    <n v="745.5"/>
    <n v="0"/>
    <n v="6709.5"/>
    <n v="466.91"/>
    <n v="6709.5"/>
    <s v="Q3"/>
    <n v="6.9589388180937473"/>
    <s v="Ahmedabad"/>
    <s v="Regular"/>
  </r>
  <r>
    <s v="ORD001713"/>
    <x v="130"/>
    <s v="CUST0491"/>
    <s v="Kashish Sarkar"/>
    <x v="3"/>
    <x v="3"/>
    <x v="58"/>
    <n v="3"/>
    <n v="1471.1"/>
    <n v="0.05"/>
    <n v="4192.63"/>
    <n v="-261.04000000000002"/>
    <n v="4192.6349999999993"/>
    <s v="Q2"/>
    <n v="-6.2261635298130296"/>
    <s v="Surat"/>
    <s v="Premium"/>
  </r>
  <r>
    <s v="ORD008181"/>
    <x v="267"/>
    <s v="CUST0023"/>
    <s v="Udyati Dâ€™Alia"/>
    <x v="3"/>
    <x v="5"/>
    <x v="7"/>
    <n v="4"/>
    <n v="636.33000000000004"/>
    <n v="0.05"/>
    <n v="2418.0500000000002"/>
    <n v="216.97"/>
    <n v="2418.0540000000001"/>
    <s v="Q4"/>
    <n v="8.9729327350551067"/>
    <s v="Mumbai"/>
    <s v="Regular"/>
  </r>
  <r>
    <s v="ORD007796"/>
    <x v="46"/>
    <s v="CUST0350"/>
    <s v="Vrishti Dubey"/>
    <x v="1"/>
    <x v="4"/>
    <x v="42"/>
    <n v="1"/>
    <n v="23935.200000000001"/>
    <n v="0.15"/>
    <n v="20344.919999999998"/>
    <n v="-1532.69"/>
    <n v="20344.920000000002"/>
    <s v="Q3"/>
    <n v="-7.53352679686133"/>
    <s v="Bhubaneswar"/>
    <s v="Premium"/>
  </r>
  <r>
    <s v="ORD010716"/>
    <x v="32"/>
    <s v="CUST0251"/>
    <s v="Faris Thakkar"/>
    <x v="0"/>
    <x v="4"/>
    <x v="5"/>
    <n v="2"/>
    <n v="84966.58"/>
    <n v="0.05"/>
    <n v="161436.5"/>
    <n v="16672.47"/>
    <n v="161436.50200000001"/>
    <s v="Q4"/>
    <n v="10.327571521929677"/>
    <s v="Kochi"/>
    <s v="Regular"/>
  </r>
  <r>
    <s v="ORD008272"/>
    <x v="80"/>
    <s v="CUST0073"/>
    <s v="Ethan Kamdar"/>
    <x v="3"/>
    <x v="4"/>
    <x v="45"/>
    <n v="2"/>
    <n v="45036.55"/>
    <n v="0.05"/>
    <n v="85569.45"/>
    <n v="11207.26"/>
    <n v="85569.445000000007"/>
    <s v="Q2"/>
    <n v="13.097267774889287"/>
    <s v="Ahmedabad"/>
    <s v="Premium"/>
  </r>
  <r>
    <s v="ORD011243"/>
    <x v="202"/>
    <s v="CUST0420"/>
    <s v="Zehaan Choudhury"/>
    <x v="3"/>
    <x v="4"/>
    <x v="23"/>
    <n v="5"/>
    <n v="16828.46"/>
    <n v="0.1"/>
    <n v="75728.070000000007"/>
    <n v="9249.5"/>
    <n v="75728.069999999992"/>
    <s v="Q4"/>
    <n v="12.214097097681217"/>
    <s v="Ahmedabad"/>
    <s v="Premium"/>
  </r>
  <r>
    <s v="ORD000691"/>
    <x v="113"/>
    <s v="CUST0004"/>
    <s v="Lucky Aggarwal"/>
    <x v="0"/>
    <x v="3"/>
    <x v="61"/>
    <n v="1"/>
    <n v="205"/>
    <n v="0.15"/>
    <n v="174.25"/>
    <n v="53.31"/>
    <n v="174.25"/>
    <s v="Q3"/>
    <n v="30.593974175035871"/>
    <s v="Coimbatore"/>
    <s v="Premium"/>
  </r>
  <r>
    <s v="ORD005128"/>
    <x v="69"/>
    <s v="CUST0162"/>
    <s v="Yamini Wadhwa"/>
    <x v="2"/>
    <x v="2"/>
    <x v="30"/>
    <n v="4"/>
    <n v="5941.33"/>
    <n v="0.15"/>
    <n v="20200.52"/>
    <n v="4480.1400000000003"/>
    <n v="20200.522000000001"/>
    <s v="Q1"/>
    <n v="22.178339963525691"/>
    <s v="Jaipur"/>
    <s v="Premium"/>
  </r>
  <r>
    <s v="ORD006941"/>
    <x v="106"/>
    <s v="CUST0322"/>
    <s v="Gavin Acharya"/>
    <x v="3"/>
    <x v="3"/>
    <x v="66"/>
    <n v="5"/>
    <n v="385.82"/>
    <n v="0"/>
    <n v="1929.1"/>
    <n v="684.75"/>
    <n v="1929.1"/>
    <s v="Q4"/>
    <n v="35.49582706961796"/>
    <s v="Surat"/>
    <s v="Premium"/>
  </r>
  <r>
    <s v="ORD000304"/>
    <x v="268"/>
    <s v="CUST0455"/>
    <s v="Sara Narang"/>
    <x v="2"/>
    <x v="3"/>
    <x v="10"/>
    <n v="1"/>
    <n v="3837.09"/>
    <n v="0.1"/>
    <n v="3453.38"/>
    <n v="701.1"/>
    <n v="3453.3810000000003"/>
    <s v="Q4"/>
    <n v="20.301849202810001"/>
    <s v="Delhi"/>
    <s v="Regular"/>
  </r>
  <r>
    <s v="ORD007307"/>
    <x v="2"/>
    <s v="CUST0121"/>
    <s v="Yutika Salvi"/>
    <x v="0"/>
    <x v="2"/>
    <x v="60"/>
    <n v="2"/>
    <n v="2834.13"/>
    <n v="0.05"/>
    <n v="5384.85"/>
    <n v="-791.47"/>
    <n v="5384.8469999999998"/>
    <s v="Q3"/>
    <n v="-14.698088154730401"/>
    <s v="Kochi"/>
    <s v="Regular"/>
  </r>
  <r>
    <s v="ORD006276"/>
    <x v="127"/>
    <s v="CUST0430"/>
    <s v="Ayush Dar"/>
    <x v="0"/>
    <x v="2"/>
    <x v="46"/>
    <n v="2"/>
    <n v="5087.93"/>
    <n v="0.3"/>
    <n v="7123.1"/>
    <n v="1869.91"/>
    <n v="7123.1019999999999"/>
    <s v="Q1"/>
    <n v="26.251351237522989"/>
    <s v="Bengaluru"/>
    <s v="Regular"/>
  </r>
  <r>
    <s v="ORD005436"/>
    <x v="145"/>
    <s v="CUST0337"/>
    <s v="Tarak Thaker"/>
    <x v="1"/>
    <x v="2"/>
    <x v="46"/>
    <n v="1"/>
    <n v="5842.98"/>
    <n v="0.05"/>
    <n v="5550.83"/>
    <n v="1176.95"/>
    <n v="5550.8309999999992"/>
    <s v="Q3"/>
    <n v="21.203135386960152"/>
    <s v="Bhubaneswar"/>
    <s v="Premium"/>
  </r>
  <r>
    <s v="ORD007783"/>
    <x v="82"/>
    <s v="CUST0486"/>
    <s v="Nathan Loke"/>
    <x v="2"/>
    <x v="3"/>
    <x v="16"/>
    <n v="1"/>
    <n v="2617.3200000000002"/>
    <n v="0"/>
    <n v="2617.3200000000002"/>
    <n v="796.04"/>
    <n v="2617.3200000000002"/>
    <s v="Q1"/>
    <n v="30.414316934879949"/>
    <s v="Jaipur"/>
    <s v="Occasional"/>
  </r>
  <r>
    <s v="ORD007715"/>
    <x v="269"/>
    <s v="CUST0160"/>
    <s v="Warhi Radhakrishnan"/>
    <x v="0"/>
    <x v="5"/>
    <x v="11"/>
    <n v="6"/>
    <n v="442.3"/>
    <n v="0.15"/>
    <n v="2255.73"/>
    <n v="139.84"/>
    <n v="2255.73"/>
    <s v="Q1"/>
    <n v="6.1993235005962593"/>
    <s v="Coimbatore"/>
    <s v="Premium"/>
  </r>
  <r>
    <s v="ORD001687"/>
    <x v="225"/>
    <s v="CUST0152"/>
    <s v="Shaurya Som"/>
    <x v="2"/>
    <x v="4"/>
    <x v="42"/>
    <n v="5"/>
    <n v="11883.85"/>
    <n v="0"/>
    <n v="59419.25"/>
    <n v="6103.36"/>
    <n v="59419.25"/>
    <s v="Q4"/>
    <n v="10.271688047223753"/>
    <s v="Jaipur"/>
    <s v="Regular"/>
  </r>
  <r>
    <s v="ORD000184"/>
    <x v="167"/>
    <s v="CUST0273"/>
    <s v="Tanmayi Pai"/>
    <x v="2"/>
    <x v="6"/>
    <x v="27"/>
    <n v="3"/>
    <n v="1090.3699999999999"/>
    <n v="0"/>
    <n v="3271.11"/>
    <n v="989.82"/>
    <n v="3271.1099999999997"/>
    <s v="Q2"/>
    <n v="30.25945321312949"/>
    <s v="Lucknow"/>
    <s v="Premium"/>
  </r>
  <r>
    <s v="ORD007563"/>
    <x v="270"/>
    <s v="CUST0088"/>
    <s v="Ekavir Som"/>
    <x v="3"/>
    <x v="5"/>
    <x v="40"/>
    <n v="6"/>
    <n v="751.48"/>
    <n v="0.1"/>
    <n v="4057.99"/>
    <n v="230.67"/>
    <n v="4057.9920000000002"/>
    <s v="Q1"/>
    <n v="5.6843412625462362"/>
    <s v="Pune"/>
    <s v="Occasional"/>
  </r>
  <r>
    <s v="ORD001248"/>
    <x v="271"/>
    <s v="CUST0026"/>
    <s v="Mason Oommen"/>
    <x v="0"/>
    <x v="4"/>
    <x v="45"/>
    <n v="4"/>
    <n v="34333.4"/>
    <n v="0.05"/>
    <n v="130466.92"/>
    <n v="19061.919999999998"/>
    <n v="130466.92"/>
    <s v="Q3"/>
    <n v="14.610538824707442"/>
    <s v="Chennai"/>
    <s v="Premium"/>
  </r>
  <r>
    <s v="ORD011493"/>
    <x v="6"/>
    <s v="CUST0127"/>
    <s v="Upma Sanghvi"/>
    <x v="1"/>
    <x v="2"/>
    <x v="17"/>
    <n v="5"/>
    <n v="5141.3900000000003"/>
    <n v="0"/>
    <n v="25706.95"/>
    <n v="6343.43"/>
    <n v="25706.95"/>
    <s v="Q1"/>
    <n v="24.67593394004345"/>
    <s v="Patna"/>
    <s v="Occasional"/>
  </r>
  <r>
    <s v="ORD010494"/>
    <x v="272"/>
    <s v="CUST0401"/>
    <s v="Mason Kumar"/>
    <x v="2"/>
    <x v="4"/>
    <x v="20"/>
    <n v="5"/>
    <n v="46008.52"/>
    <n v="0.15"/>
    <n v="195536.21"/>
    <n v="19715.09"/>
    <n v="195536.20999999996"/>
    <s v="Q3"/>
    <n v="10.082577544077386"/>
    <s v="Chandigarh"/>
    <s v="Premium"/>
  </r>
  <r>
    <s v="ORD003261"/>
    <x v="236"/>
    <s v="CUST0211"/>
    <s v="Maanas Arora"/>
    <x v="2"/>
    <x v="4"/>
    <x v="5"/>
    <n v="1"/>
    <n v="66260.710000000006"/>
    <n v="0"/>
    <n v="66260.710000000006"/>
    <n v="9265.64"/>
    <n v="66260.710000000006"/>
    <s v="Q3"/>
    <n v="13.983611102265577"/>
    <s v="Delhi"/>
    <s v="Premium"/>
  </r>
  <r>
    <s v="ORD009625"/>
    <x v="224"/>
    <s v="CUST0197"/>
    <s v="Wakeeta Chakrabarti"/>
    <x v="0"/>
    <x v="3"/>
    <x v="13"/>
    <n v="3"/>
    <n v="319.44"/>
    <n v="0.05"/>
    <n v="910.4"/>
    <n v="315.74"/>
    <n v="910.40399999999988"/>
    <s v="Q3"/>
    <n v="34.681458699472763"/>
    <s v="Coimbatore"/>
    <s v="Regular"/>
  </r>
  <r>
    <s v="ORD002356"/>
    <x v="132"/>
    <s v="CUST0216"/>
    <s v="Jacob Sengupta"/>
    <x v="1"/>
    <x v="5"/>
    <x v="21"/>
    <n v="3"/>
    <n v="531.02"/>
    <n v="0.25"/>
    <n v="1194.8"/>
    <n v="83.08"/>
    <n v="1194.7950000000001"/>
    <s v="Q3"/>
    <n v="6.9534650150652828"/>
    <s v="Patna"/>
    <s v="Regular"/>
  </r>
  <r>
    <s v="ORD000661"/>
    <x v="273"/>
    <s v="CUST0367"/>
    <s v="Sarthak Kari"/>
    <x v="3"/>
    <x v="5"/>
    <x v="31"/>
    <n v="3"/>
    <n v="209.26"/>
    <n v="0.05"/>
    <n v="596.39"/>
    <n v="40.46"/>
    <n v="596.39099999999996"/>
    <s v="Q3"/>
    <n v="6.7841513103841455"/>
    <s v="Mumbai"/>
    <s v="Premium"/>
  </r>
  <r>
    <s v="ORD007642"/>
    <x v="130"/>
    <s v="CUST0200"/>
    <s v="Bishakha Walla"/>
    <x v="2"/>
    <x v="1"/>
    <x v="69"/>
    <n v="5"/>
    <n v="6794.69"/>
    <n v="0"/>
    <n v="33973.449999999997"/>
    <n v="10680.74"/>
    <n v="33973.449999999997"/>
    <s v="Q2"/>
    <n v="31.438490939248148"/>
    <s v="Lucknow"/>
    <s v="Regular"/>
  </r>
  <r>
    <s v="ORD011349"/>
    <x v="144"/>
    <s v="CUST0337"/>
    <s v="Tarak Thaker"/>
    <x v="1"/>
    <x v="3"/>
    <x v="61"/>
    <n v="2"/>
    <n v="3469.29"/>
    <n v="0"/>
    <n v="6938.58"/>
    <n v="1687.02"/>
    <n v="6938.58"/>
    <s v="Q2"/>
    <n v="24.313620366126788"/>
    <s v="Bhubaneswar"/>
    <s v="Premium"/>
  </r>
  <r>
    <s v="ORD009588"/>
    <x v="258"/>
    <s v="CUST0399"/>
    <s v="Saksham Goyal"/>
    <x v="3"/>
    <x v="4"/>
    <x v="47"/>
    <n v="4"/>
    <n v="55705.5"/>
    <n v="0.05"/>
    <n v="211680.9"/>
    <n v="23635.08"/>
    <n v="211680.9"/>
    <s v="Q2"/>
    <n v="11.165428718415313"/>
    <s v="Surat"/>
    <s v="Premium"/>
  </r>
  <r>
    <s v="ORD010966"/>
    <x v="97"/>
    <s v="CUST0006"/>
    <s v="Yashica Nagi"/>
    <x v="0"/>
    <x v="6"/>
    <x v="19"/>
    <n v="5"/>
    <n v="708.56"/>
    <n v="0"/>
    <n v="3542.8"/>
    <n v="1110.08"/>
    <n v="3542.7999999999997"/>
    <s v="Q3"/>
    <n v="31.333408603364564"/>
    <s v="Hyderabad"/>
    <s v="Regular"/>
  </r>
  <r>
    <s v="ORD011715"/>
    <x v="165"/>
    <s v="CUST0023"/>
    <s v="Udyati Dâ€™Alia"/>
    <x v="0"/>
    <x v="3"/>
    <x v="16"/>
    <n v="2"/>
    <n v="1859.35"/>
    <n v="0"/>
    <n v="3718.7"/>
    <n v="740.81"/>
    <n v="3718.7"/>
    <s v="Q3"/>
    <n v="19.921209024659152"/>
    <s v="Mumbai"/>
    <s v="Regular"/>
  </r>
  <r>
    <s v="ORD005583"/>
    <x v="34"/>
    <s v="CUST0119"/>
    <s v="Advik Dhawan"/>
    <x v="0"/>
    <x v="6"/>
    <x v="18"/>
    <n v="5"/>
    <n v="1480.92"/>
    <n v="0.15"/>
    <n v="6293.91"/>
    <n v="1488.52"/>
    <n v="6293.91"/>
    <s v="Q3"/>
    <n v="23.650163411933121"/>
    <s v="Hyderabad"/>
    <s v="Premium"/>
  </r>
  <r>
    <s v="ORD000724"/>
    <x v="17"/>
    <s v="CUST0084"/>
    <s v="Atharv Sarma"/>
    <x v="0"/>
    <x v="1"/>
    <x v="1"/>
    <n v="4"/>
    <n v="42596.21"/>
    <n v="0.25"/>
    <n v="127788.63"/>
    <n v="23715.49"/>
    <n v="127788.63"/>
    <s v="Q1"/>
    <n v="18.558372525004767"/>
    <s v="Hyderabad"/>
    <s v="Regular"/>
  </r>
  <r>
    <s v="ORD007253"/>
    <x v="267"/>
    <s v="CUST0147"/>
    <s v="Ekiya Bora"/>
    <x v="3"/>
    <x v="3"/>
    <x v="6"/>
    <n v="5"/>
    <n v="1122.02"/>
    <n v="0.3"/>
    <n v="3927.07"/>
    <n v="896.47"/>
    <n v="3927.07"/>
    <s v="Q4"/>
    <n v="22.827960795198454"/>
    <s v="Surat"/>
    <s v="Regular"/>
  </r>
  <r>
    <s v="ORD008720"/>
    <x v="23"/>
    <s v="CUST0302"/>
    <s v="Praneel Solanki"/>
    <x v="0"/>
    <x v="6"/>
    <x v="57"/>
    <n v="5"/>
    <n v="1252.6400000000001"/>
    <n v="0"/>
    <n v="6263.2"/>
    <n v="1578.48"/>
    <n v="6263.2000000000007"/>
    <s v="Q3"/>
    <n v="25.20245242048793"/>
    <s v="Coimbatore"/>
    <s v="Premium"/>
  </r>
  <r>
    <s v="ORD005209"/>
    <x v="160"/>
    <s v="CUST0010"/>
    <s v="Jack Goyal"/>
    <x v="2"/>
    <x v="6"/>
    <x v="27"/>
    <n v="4"/>
    <n v="710.48"/>
    <n v="0.3"/>
    <n v="1989.34"/>
    <n v="656.87"/>
    <n v="1989.3439999999998"/>
    <s v="Q4"/>
    <n v="33.019493902500329"/>
    <s v="Delhi"/>
    <s v="Premium"/>
  </r>
  <r>
    <s v="ORD003531"/>
    <x v="184"/>
    <s v="CUST0451"/>
    <s v="Varsha Sheth"/>
    <x v="0"/>
    <x v="5"/>
    <x v="39"/>
    <n v="10"/>
    <n v="675.76"/>
    <n v="0"/>
    <n v="6757.6"/>
    <n v="692.26"/>
    <n v="6757.6"/>
    <s v="Q1"/>
    <n v="10.244169527642949"/>
    <s v="Chennai"/>
    <s v="Regular"/>
  </r>
  <r>
    <s v="ORD004531"/>
    <x v="274"/>
    <s v="CUST0040"/>
    <s v="Gaurav Majumdar"/>
    <x v="2"/>
    <x v="4"/>
    <x v="42"/>
    <n v="2"/>
    <n v="36106.639999999999"/>
    <n v="0"/>
    <n v="72213.279999999999"/>
    <n v="6701.14"/>
    <n v="72213.279999999999"/>
    <s v="Q2"/>
    <n v="9.2796505019575353"/>
    <s v="Chandigarh"/>
    <s v="Regular"/>
  </r>
  <r>
    <s v="ORD003036"/>
    <x v="275"/>
    <s v="CUST0481"/>
    <s v="Warjas Vala"/>
    <x v="3"/>
    <x v="4"/>
    <x v="28"/>
    <n v="1"/>
    <n v="35721.79"/>
    <n v="0"/>
    <n v="35721.79"/>
    <n v="3559.15"/>
    <n v="35721.79"/>
    <s v="Q4"/>
    <n v="9.9635264638194219"/>
    <s v="Mumbai"/>
    <s v="Regular"/>
  </r>
  <r>
    <s v="ORD006236"/>
    <x v="249"/>
    <s v="CUST0396"/>
    <s v="Ojasvi Krishnan"/>
    <x v="3"/>
    <x v="6"/>
    <x v="29"/>
    <n v="5"/>
    <n v="4145.76"/>
    <n v="0.15"/>
    <n v="17619.48"/>
    <n v="4085.92"/>
    <n v="17619.480000000003"/>
    <s v="Q3"/>
    <n v="23.189787666832391"/>
    <s v="Pune"/>
    <s v="Premium"/>
  </r>
  <r>
    <s v="ORD011896"/>
    <x v="59"/>
    <s v="CUST0330"/>
    <s v="Yasti Ramesh"/>
    <x v="2"/>
    <x v="1"/>
    <x v="69"/>
    <n v="4"/>
    <n v="9294.83"/>
    <n v="0"/>
    <n v="37179.32"/>
    <n v="10919.01"/>
    <n v="37179.32"/>
    <s v="Q4"/>
    <n v="29.36850378113424"/>
    <s v="Jaipur"/>
    <s v="Occasional"/>
  </r>
  <r>
    <s v="ORD004766"/>
    <x v="276"/>
    <s v="CUST0422"/>
    <s v="David Mahal"/>
    <x v="0"/>
    <x v="4"/>
    <x v="5"/>
    <n v="3"/>
    <n v="75318.36"/>
    <n v="0"/>
    <n v="225955.08"/>
    <n v="23916"/>
    <n v="225955.08000000002"/>
    <s v="Q2"/>
    <n v="10.584404652464553"/>
    <s v="Coimbatore"/>
    <s v="Premium"/>
  </r>
  <r>
    <s v="ORD007841"/>
    <x v="231"/>
    <s v="CUST0340"/>
    <s v="Oscar Wali"/>
    <x v="0"/>
    <x v="2"/>
    <x v="62"/>
    <n v="2"/>
    <n v="7268.11"/>
    <n v="0"/>
    <n v="14536.22"/>
    <n v="3414.16"/>
    <n v="14536.22"/>
    <s v="Q1"/>
    <n v="23.487261475129024"/>
    <s v="Coimbatore"/>
    <s v="Premium"/>
  </r>
  <r>
    <s v="ORD007209"/>
    <x v="180"/>
    <s v="CUST0248"/>
    <s v="Noah Varkey"/>
    <x v="0"/>
    <x v="6"/>
    <x v="18"/>
    <n v="5"/>
    <n v="979.96"/>
    <n v="0.25"/>
    <n v="3674.85"/>
    <n v="1080.8900000000001"/>
    <n v="3674.8500000000004"/>
    <s v="Q3"/>
    <n v="29.413173326802454"/>
    <s v="Kochi"/>
    <s v="Occasional"/>
  </r>
  <r>
    <s v="ORD009547"/>
    <x v="277"/>
    <s v="CUST0146"/>
    <s v="Pavani Bawa"/>
    <x v="1"/>
    <x v="4"/>
    <x v="22"/>
    <n v="1"/>
    <n v="82253.81"/>
    <n v="0.15"/>
    <n v="69915.740000000005"/>
    <n v="9746.89"/>
    <n v="69915.738499999992"/>
    <s v="Q1"/>
    <n v="13.940909443281296"/>
    <s v="Guwahati"/>
    <s v="Regular"/>
  </r>
  <r>
    <s v="ORD011293"/>
    <x v="63"/>
    <s v="CUST0445"/>
    <s v="Sachi Sibal"/>
    <x v="3"/>
    <x v="5"/>
    <x v="31"/>
    <n v="9"/>
    <n v="197.9"/>
    <n v="0.2"/>
    <n v="1424.88"/>
    <n v="136.82"/>
    <n v="1424.88"/>
    <s v="Q4"/>
    <n v="9.6022121161080225"/>
    <s v="Ahmedabad"/>
    <s v="Occasional"/>
  </r>
  <r>
    <s v="ORD002286"/>
    <x v="173"/>
    <s v="CUST0183"/>
    <s v="Unknown"/>
    <x v="2"/>
    <x v="6"/>
    <x v="19"/>
    <n v="3"/>
    <n v="4774.67"/>
    <n v="0"/>
    <n v="14324.01"/>
    <n v="3800.39"/>
    <n v="14324.01"/>
    <s v="Q2"/>
    <n v="26.531606721860708"/>
    <s v="Jaipur"/>
    <s v="Premium"/>
  </r>
  <r>
    <s v="ORD010159"/>
    <x v="278"/>
    <s v="CUST0371"/>
    <s v="Unni Hora"/>
    <x v="3"/>
    <x v="4"/>
    <x v="50"/>
    <n v="4"/>
    <n v="32737.88"/>
    <n v="0"/>
    <n v="130951.52"/>
    <n v="18047.650000000001"/>
    <n v="130951.52"/>
    <s v="Q3"/>
    <n v="13.781932428123019"/>
    <s v="Mumbai"/>
    <s v="Premium"/>
  </r>
  <r>
    <s v="ORD001300"/>
    <x v="269"/>
    <s v="CUST0011"/>
    <s v="Xiti Dash"/>
    <x v="2"/>
    <x v="4"/>
    <x v="45"/>
    <n v="5"/>
    <n v="33168.67"/>
    <n v="0.05"/>
    <n v="157551.18"/>
    <n v="14542.77"/>
    <n v="157551.18249999997"/>
    <s v="Q1"/>
    <n v="9.2305052872342817"/>
    <s v="Jaipur"/>
    <s v="Regular"/>
  </r>
  <r>
    <s v="ORD005608"/>
    <x v="196"/>
    <s v="CUST0447"/>
    <s v="Gaurang Chaudhary"/>
    <x v="1"/>
    <x v="5"/>
    <x v="7"/>
    <n v="9"/>
    <n v="676.65"/>
    <n v="0"/>
    <n v="6089.85"/>
    <n v="524.67999999999995"/>
    <n v="6089.8499999999995"/>
    <s v="Q1"/>
    <n v="8.615647347635818"/>
    <s v="Guwahati"/>
    <s v="Premium"/>
  </r>
  <r>
    <s v="ORD002904"/>
    <x v="279"/>
    <s v="CUST0098"/>
    <s v="Divya Bhardwaj"/>
    <x v="3"/>
    <x v="2"/>
    <x v="60"/>
    <n v="1"/>
    <n v="4609.6099999999997"/>
    <n v="0.2"/>
    <n v="3687.69"/>
    <n v="819.75"/>
    <n v="3687.6880000000001"/>
    <s v="Q1"/>
    <n v="22.229363097223466"/>
    <s v="Mumbai"/>
    <s v="Premium"/>
  </r>
  <r>
    <s v="ORD008101"/>
    <x v="22"/>
    <s v="CUST0412"/>
    <s v="Qadim Mammen"/>
    <x v="0"/>
    <x v="5"/>
    <x v="31"/>
    <n v="3"/>
    <n v="396.55"/>
    <n v="0.05"/>
    <n v="1130.17"/>
    <n v="116.8"/>
    <n v="1130.1675"/>
    <s v="Q3"/>
    <n v="10.334728403691479"/>
    <s v="Chennai"/>
    <s v="Regular"/>
  </r>
  <r>
    <s v="ORD007593"/>
    <x v="60"/>
    <s v="CUST0164"/>
    <s v="Teerth Soman"/>
    <x v="2"/>
    <x v="5"/>
    <x v="37"/>
    <n v="2"/>
    <n v="136.07"/>
    <n v="0"/>
    <n v="272.14"/>
    <n v="15.9"/>
    <n v="272.14"/>
    <s v="Q3"/>
    <n v="5.8425810244726986"/>
    <s v="Chandigarh"/>
    <s v="Occasional"/>
  </r>
  <r>
    <s v="ORD010272"/>
    <x v="210"/>
    <s v="CUST0287"/>
    <s v="Harish Sahota"/>
    <x v="2"/>
    <x v="5"/>
    <x v="21"/>
    <n v="8"/>
    <n v="519.12"/>
    <n v="0"/>
    <n v="4152.96"/>
    <n v="411.08"/>
    <n v="4152.96"/>
    <s v="Q4"/>
    <n v="9.8984820465402983"/>
    <s v="Delhi"/>
    <s v="Regular"/>
  </r>
  <r>
    <s v="ORD009611"/>
    <x v="37"/>
    <s v="CUST0305"/>
    <s v="Barkha Dhingra"/>
    <x v="0"/>
    <x v="4"/>
    <x v="20"/>
    <n v="3"/>
    <n v="58107.63"/>
    <n v="0.3"/>
    <n v="122026.02"/>
    <n v="12068.03"/>
    <n v="122026.02299999999"/>
    <s v="Q4"/>
    <n v="9.8897186026390109"/>
    <s v="Kochi"/>
    <s v="Regular"/>
  </r>
  <r>
    <s v="ORD000546"/>
    <x v="214"/>
    <s v="CUST0480"/>
    <s v="Ranveer Gour"/>
    <x v="0"/>
    <x v="4"/>
    <x v="42"/>
    <n v="3"/>
    <n v="61400.71"/>
    <n v="0"/>
    <n v="184202.13"/>
    <n v="-20911.169999999998"/>
    <n v="184202.13"/>
    <s v="Q4"/>
    <n v="-11.352295437626045"/>
    <s v="Hyderabad"/>
    <s v="Premium"/>
  </r>
  <r>
    <s v="ORD004047"/>
    <x v="49"/>
    <s v="CUST0456"/>
    <s v="Girindra Dutta"/>
    <x v="0"/>
    <x v="4"/>
    <x v="33"/>
    <n v="3"/>
    <n v="53599.33"/>
    <n v="0.05"/>
    <n v="152758.09"/>
    <n v="18977.810000000001"/>
    <n v="152758.09049999999"/>
    <s v="Q3"/>
    <n v="12.423440224998886"/>
    <s v="Chennai"/>
    <s v="Regular"/>
  </r>
  <r>
    <s v="ORD010801"/>
    <x v="142"/>
    <s v="CUST0122"/>
    <s v="Kalpit Bail"/>
    <x v="2"/>
    <x v="4"/>
    <x v="42"/>
    <n v="2"/>
    <n v="72928.039999999994"/>
    <n v="0.05"/>
    <n v="138563.28"/>
    <n v="16250.29"/>
    <n v="138563.27599999998"/>
    <s v="Q3"/>
    <n v="11.727703039362233"/>
    <s v="Chandigarh"/>
    <s v="Premium"/>
  </r>
  <r>
    <s v="ORD009228"/>
    <x v="280"/>
    <s v="CUST0417"/>
    <s v="Radha Mander"/>
    <x v="0"/>
    <x v="2"/>
    <x v="60"/>
    <n v="4"/>
    <n v="6885.3"/>
    <n v="0"/>
    <n v="27541.200000000001"/>
    <n v="4911.99"/>
    <n v="27541.200000000001"/>
    <s v="Q3"/>
    <n v="17.83506165308701"/>
    <s v="Kochi"/>
    <s v="Occasional"/>
  </r>
  <r>
    <s v="ORD010905"/>
    <x v="100"/>
    <s v="CUST0417"/>
    <s v="Radha Mander"/>
    <x v="0"/>
    <x v="6"/>
    <x v="29"/>
    <n v="5"/>
    <n v="862.62"/>
    <n v="0"/>
    <n v="4313.1000000000004"/>
    <n v="1044.74"/>
    <n v="4313.1000000000004"/>
    <s v="Q3"/>
    <n v="24.222484987595926"/>
    <s v="Kochi"/>
    <s v="Occasional"/>
  </r>
  <r>
    <s v="ORD003396"/>
    <x v="113"/>
    <s v="CUST0481"/>
    <s v="Warjas Vala"/>
    <x v="3"/>
    <x v="3"/>
    <x v="16"/>
    <n v="3"/>
    <n v="1206.21"/>
    <n v="0.05"/>
    <n v="3437.7"/>
    <n v="1163.6300000000001"/>
    <n v="3437.6985"/>
    <s v="Q3"/>
    <n v="33.849085144137078"/>
    <s v="Mumbai"/>
    <s v="Regular"/>
  </r>
  <r>
    <s v="ORD010700"/>
    <x v="223"/>
    <s v="CUST0312"/>
    <s v="Sudiksha Pau"/>
    <x v="1"/>
    <x v="1"/>
    <x v="52"/>
    <n v="4"/>
    <n v="3422.75"/>
    <n v="0.05"/>
    <n v="13006.45"/>
    <n v="3594.19"/>
    <n v="13006.449999999999"/>
    <s v="Q3"/>
    <n v="27.633904716506041"/>
    <s v="Patna"/>
    <s v="Premium"/>
  </r>
  <r>
    <s v="ORD008862"/>
    <x v="250"/>
    <s v="CUST0119"/>
    <s v="Advik Dhawan"/>
    <x v="0"/>
    <x v="2"/>
    <x v="60"/>
    <n v="2"/>
    <n v="4823.1400000000003"/>
    <n v="0.2"/>
    <n v="7717.02"/>
    <n v="1626.77"/>
    <n v="7717.0240000000013"/>
    <s v="Q4"/>
    <n v="21.080287468478765"/>
    <s v="Hyderabad"/>
    <s v="Premium"/>
  </r>
  <r>
    <s v="ORD002273"/>
    <x v="110"/>
    <s v="CUST0035"/>
    <s v="Sathvik Joshi"/>
    <x v="1"/>
    <x v="6"/>
    <x v="55"/>
    <n v="2"/>
    <n v="3595.5"/>
    <n v="0"/>
    <n v="7191"/>
    <n v="1750.78"/>
    <n v="7191"/>
    <s v="Q2"/>
    <n v="24.346822416910026"/>
    <s v="Patna"/>
    <s v="Regular"/>
  </r>
  <r>
    <s v="ORD003602"/>
    <x v="69"/>
    <s v="CUST0467"/>
    <s v="Deepa Pandit"/>
    <x v="3"/>
    <x v="1"/>
    <x v="64"/>
    <n v="4"/>
    <n v="32601.75"/>
    <n v="0"/>
    <n v="130407"/>
    <n v="29316.53"/>
    <n v="130407"/>
    <s v="Q1"/>
    <n v="22.480794742613508"/>
    <s v="Pune"/>
    <s v="Premium"/>
  </r>
  <r>
    <s v="ORD009575"/>
    <x v="281"/>
    <s v="CUST0021"/>
    <s v="Aarush Sodhi"/>
    <x v="2"/>
    <x v="5"/>
    <x v="24"/>
    <n v="3"/>
    <n v="71.59"/>
    <n v="0.2"/>
    <n v="171.82"/>
    <n v="11.81"/>
    <n v="171.81600000000003"/>
    <s v="Q3"/>
    <n v="6.873472238389013"/>
    <s v="Amritsar"/>
    <s v="Premium"/>
  </r>
  <r>
    <s v="ORD008032"/>
    <x v="282"/>
    <s v="CUST0083"/>
    <s v="Tanmayi Pant"/>
    <x v="1"/>
    <x v="6"/>
    <x v="43"/>
    <n v="3"/>
    <n v="2180.1"/>
    <n v="0.1"/>
    <n v="5886.27"/>
    <n v="1832.71"/>
    <n v="5886.2699999999995"/>
    <s v="Q1"/>
    <n v="31.13533697910561"/>
    <s v="Ranchi"/>
    <s v="Premium"/>
  </r>
  <r>
    <s v="ORD006728"/>
    <x v="93"/>
    <s v="CUST0191"/>
    <s v="Advika Madan"/>
    <x v="3"/>
    <x v="3"/>
    <x v="6"/>
    <n v="4"/>
    <n v="2367.5300000000002"/>
    <n v="0.05"/>
    <n v="8996.61"/>
    <n v="2075"/>
    <n v="8996.6139999999996"/>
    <s v="Q3"/>
    <n v="23.064243087118371"/>
    <s v="Mumbai"/>
    <s v="Occasional"/>
  </r>
  <r>
    <s v="ORD000078"/>
    <x v="264"/>
    <s v="CUST0211"/>
    <s v="Maanas Arora"/>
    <x v="2"/>
    <x v="6"/>
    <x v="63"/>
    <n v="5"/>
    <n v="4856.07"/>
    <n v="0"/>
    <n v="24280.35"/>
    <n v="6144.15"/>
    <n v="24280.35"/>
    <s v="Q3"/>
    <n v="25.305030611173233"/>
    <s v="Delhi"/>
    <s v="Premium"/>
  </r>
  <r>
    <s v="ORD005996"/>
    <x v="277"/>
    <s v="CUST0309"/>
    <s v="Hamsini Toor"/>
    <x v="1"/>
    <x v="6"/>
    <x v="27"/>
    <n v="5"/>
    <n v="3668.57"/>
    <n v="0.15"/>
    <n v="15591.42"/>
    <n v="5100.41"/>
    <n v="15591.422500000001"/>
    <s v="Q1"/>
    <n v="32.712928007840212"/>
    <s v="Guwahati"/>
    <s v="Occasional"/>
  </r>
  <r>
    <s v="ORD000693"/>
    <x v="283"/>
    <s v="CUST0462"/>
    <s v="Tarak Chadha"/>
    <x v="2"/>
    <x v="0"/>
    <x v="48"/>
    <n v="5"/>
    <n v="700.47"/>
    <n v="0"/>
    <n v="3502.35"/>
    <n v="1073.67"/>
    <n v="3502.3500000000004"/>
    <s v="Q4"/>
    <n v="30.655702599683071"/>
    <s v="Lucknow"/>
    <s v="Premium"/>
  </r>
  <r>
    <s v="ORD011136"/>
    <x v="77"/>
    <s v="CUST0132"/>
    <s v="Aadhya Kuruvilla"/>
    <x v="2"/>
    <x v="2"/>
    <x v="46"/>
    <n v="1"/>
    <n v="6867.89"/>
    <n v="0.2"/>
    <n v="5494.31"/>
    <n v="1359.05"/>
    <n v="5494.3120000000008"/>
    <s v="Q3"/>
    <n v="24.735590092295482"/>
    <s v="Lucknow"/>
    <s v="Occasional"/>
  </r>
  <r>
    <s v="ORD000983"/>
    <x v="110"/>
    <s v="CUST0141"/>
    <s v="Anusha Kapoor"/>
    <x v="3"/>
    <x v="2"/>
    <x v="17"/>
    <n v="1"/>
    <n v="2431.0500000000002"/>
    <n v="0.1"/>
    <n v="2187.9499999999998"/>
    <n v="415.7"/>
    <n v="2187.9450000000002"/>
    <s v="Q2"/>
    <n v="18.999520098722549"/>
    <s v="Pune"/>
    <s v="Regular"/>
  </r>
  <r>
    <s v="ORD004346"/>
    <x v="176"/>
    <s v="CUST0408"/>
    <s v="Anvi Jaggi"/>
    <x v="0"/>
    <x v="3"/>
    <x v="12"/>
    <n v="3"/>
    <n v="3513.75"/>
    <n v="0.15"/>
    <n v="8960.06"/>
    <n v="2492.61"/>
    <n v="8960.0625"/>
    <s v="Q1"/>
    <n v="27.81912174695259"/>
    <s v="Kochi"/>
    <s v="Premium"/>
  </r>
  <r>
    <s v="ORD009271"/>
    <x v="284"/>
    <s v="CUST0211"/>
    <s v="Maanas Arora"/>
    <x v="2"/>
    <x v="5"/>
    <x v="7"/>
    <n v="9"/>
    <n v="613.04999999999995"/>
    <n v="0.15"/>
    <n v="4689.83"/>
    <n v="267.83"/>
    <n v="4689.8324999999995"/>
    <s v="Q3"/>
    <n v="5.7108679845538104"/>
    <s v="Delhi"/>
    <s v="Premium"/>
  </r>
  <r>
    <s v="ORD000809"/>
    <x v="277"/>
    <s v="CUST0478"/>
    <s v="Ubika Sampath"/>
    <x v="3"/>
    <x v="5"/>
    <x v="7"/>
    <n v="7"/>
    <n v="755.15"/>
    <n v="0.3"/>
    <n v="3700.23"/>
    <n v="263.72000000000003"/>
    <n v="3700.2349999999997"/>
    <s v="Q1"/>
    <n v="7.1271245300967792"/>
    <s v="Mumbai"/>
    <s v="Regular"/>
  </r>
  <r>
    <s v="ORD005767"/>
    <x v="184"/>
    <s v="CUST0348"/>
    <s v="Triya Rastogi"/>
    <x v="1"/>
    <x v="3"/>
    <x v="58"/>
    <n v="2"/>
    <n v="2663.96"/>
    <n v="0.15"/>
    <n v="4528.7299999999996"/>
    <n v="1336.05"/>
    <n v="4528.732"/>
    <s v="Q1"/>
    <n v="29.501648364994161"/>
    <s v="Bhubaneswar"/>
    <s v="Regular"/>
  </r>
  <r>
    <s v="ORD000439"/>
    <x v="35"/>
    <s v="CUST0407"/>
    <s v="Kevin Khanna"/>
    <x v="0"/>
    <x v="3"/>
    <x v="66"/>
    <n v="4"/>
    <n v="3689.31"/>
    <n v="0.15"/>
    <n v="12543.65"/>
    <n v="3686.56"/>
    <n v="12543.653999999999"/>
    <s v="Q2"/>
    <n v="29.389850641559672"/>
    <s v="Coimbatore"/>
    <s v="Premium"/>
  </r>
  <r>
    <s v="ORD001642"/>
    <x v="217"/>
    <s v="CUST0369"/>
    <s v="Alka Pal"/>
    <x v="0"/>
    <x v="2"/>
    <x v="46"/>
    <n v="5"/>
    <n v="1626.35"/>
    <n v="0.15"/>
    <n v="6911.99"/>
    <n v="1228.57"/>
    <n v="6911.9875000000002"/>
    <s v="Q4"/>
    <n v="17.774475946869135"/>
    <s v="Chennai"/>
    <s v="Regular"/>
  </r>
  <r>
    <s v="ORD002820"/>
    <x v="77"/>
    <s v="CUST0258"/>
    <s v="Sanaya Khalsa"/>
    <x v="2"/>
    <x v="1"/>
    <x v="36"/>
    <n v="1"/>
    <n v="14276.09"/>
    <n v="0.05"/>
    <n v="13562.29"/>
    <n v="3757.76"/>
    <n v="13562.2855"/>
    <s v="Q3"/>
    <n v="27.707415193156908"/>
    <s v="Delhi"/>
    <s v="Premium"/>
  </r>
  <r>
    <s v="ORD002610"/>
    <x v="4"/>
    <s v="CUST0069"/>
    <s v="Jalsa Konda"/>
    <x v="2"/>
    <x v="5"/>
    <x v="21"/>
    <n v="5"/>
    <n v="387.9"/>
    <n v="0.05"/>
    <n v="1842.52"/>
    <n v="152.63"/>
    <n v="1842.5249999999999"/>
    <s v="Q2"/>
    <n v="8.2837635412370023"/>
    <s v="Jaipur"/>
    <s v="Premium"/>
  </r>
  <r>
    <s v="ORD002681"/>
    <x v="230"/>
    <s v="CUST0152"/>
    <s v="Shaurya Som"/>
    <x v="2"/>
    <x v="6"/>
    <x v="14"/>
    <n v="2"/>
    <n v="1742.67"/>
    <n v="0"/>
    <n v="3485.34"/>
    <n v="1070.31"/>
    <n v="3485.34"/>
    <s v="Q3"/>
    <n v="30.708912186472482"/>
    <s v="Jaipur"/>
    <s v="Regular"/>
  </r>
  <r>
    <s v="ORD010236"/>
    <x v="285"/>
    <s v="CUST0362"/>
    <s v="Netra Issac"/>
    <x v="2"/>
    <x v="3"/>
    <x v="6"/>
    <n v="4"/>
    <n v="2752.56"/>
    <n v="0.05"/>
    <n v="10459.73"/>
    <n v="2350.06"/>
    <n v="10459.727999999999"/>
    <s v="Q3"/>
    <n v="22.467692760711795"/>
    <s v="Chandigarh"/>
    <s v="Premium"/>
  </r>
  <r>
    <s v="ORD001312"/>
    <x v="286"/>
    <s v="CUST0182"/>
    <s v="Nathaniel Badal"/>
    <x v="2"/>
    <x v="2"/>
    <x v="30"/>
    <n v="5"/>
    <n v="6246.99"/>
    <n v="0"/>
    <n v="31234.95"/>
    <n v="8116.81"/>
    <n v="31234.949999999997"/>
    <s v="Q1"/>
    <n v="25.986307005453828"/>
    <s v="Lucknow"/>
    <s v="Premium"/>
  </r>
  <r>
    <s v="ORD004455"/>
    <x v="90"/>
    <s v="CUST0194"/>
    <s v="Panini Badami"/>
    <x v="0"/>
    <x v="5"/>
    <x v="31"/>
    <n v="2"/>
    <n v="324.64"/>
    <n v="0.1"/>
    <n v="584.35"/>
    <n v="-12.69"/>
    <n v="584.35199999999998"/>
    <s v="Q4"/>
    <n v="-2.1716437066826386"/>
    <s v="Bengaluru"/>
    <s v="Regular"/>
  </r>
  <r>
    <s v="ORD000375"/>
    <x v="231"/>
    <s v="CUST0292"/>
    <s v="Hardik Mukherjee"/>
    <x v="2"/>
    <x v="5"/>
    <x v="7"/>
    <n v="9"/>
    <n v="473.23"/>
    <n v="0.05"/>
    <n v="4046.12"/>
    <n v="338.56"/>
    <n v="4046.1164999999996"/>
    <s v="Q1"/>
    <n v="8.3675224659673955"/>
    <s v="Jaipur"/>
    <s v="Premium"/>
  </r>
  <r>
    <s v="ORD003067"/>
    <x v="68"/>
    <s v="CUST0047"/>
    <s v="Chameli Dani"/>
    <x v="2"/>
    <x v="2"/>
    <x v="17"/>
    <n v="1"/>
    <n v="1530.72"/>
    <n v="0"/>
    <n v="1530.72"/>
    <n v="390.18"/>
    <n v="1530.72"/>
    <s v="Q2"/>
    <n v="25.489965506428348"/>
    <s v="Patna"/>
    <s v="Regular"/>
  </r>
  <r>
    <s v="ORD001885"/>
    <x v="119"/>
    <s v="CUST0291"/>
    <s v="Kabir Dâ€™Alia"/>
    <x v="2"/>
    <x v="2"/>
    <x v="17"/>
    <n v="1"/>
    <n v="1337.78"/>
    <n v="0.25"/>
    <n v="1003.34"/>
    <n v="205.76"/>
    <n v="1003.335"/>
    <s v="Q2"/>
    <n v="20.507504933522036"/>
    <s v="Lucknow"/>
    <s v="Premium"/>
  </r>
  <r>
    <s v="ORD010825"/>
    <x v="287"/>
    <s v="CUST0009"/>
    <s v="Gayathri Sankar"/>
    <x v="3"/>
    <x v="5"/>
    <x v="39"/>
    <n v="3"/>
    <n v="507.83"/>
    <n v="0.05"/>
    <n v="1447.32"/>
    <n v="114.25"/>
    <n v="1447.3154999999999"/>
    <s v="Q4"/>
    <n v="7.8939004504877976"/>
    <s v="Surat"/>
    <s v="Occasional"/>
  </r>
  <r>
    <s v="ORD007821"/>
    <x v="288"/>
    <s v="CUST0012"/>
    <s v="Bina Sha"/>
    <x v="2"/>
    <x v="4"/>
    <x v="5"/>
    <n v="5"/>
    <n v="7735.5"/>
    <n v="0.15"/>
    <n v="32875.879999999997"/>
    <n v="-2658.74"/>
    <n v="32875.875"/>
    <s v="Q1"/>
    <n v="-8.0872055744211266"/>
    <s v="Chandigarh"/>
    <s v="Occasional"/>
  </r>
  <r>
    <s v="ORD009917"/>
    <x v="274"/>
    <s v="CUST0095"/>
    <s v="Pahal Goyal"/>
    <x v="2"/>
    <x v="5"/>
    <x v="39"/>
    <n v="10"/>
    <n v="611.76"/>
    <n v="0"/>
    <n v="6117.6"/>
    <n v="428.11"/>
    <n v="6117.6"/>
    <s v="Q2"/>
    <n v="6.9980057538904141"/>
    <s v="Jaipur"/>
    <s v="Premium"/>
  </r>
  <r>
    <s v="ORD001872"/>
    <x v="44"/>
    <s v="CUST0001"/>
    <s v="Aditya Bhakta"/>
    <x v="2"/>
    <x v="4"/>
    <x v="42"/>
    <n v="1"/>
    <n v="66300.990000000005"/>
    <n v="0.05"/>
    <n v="62985.94"/>
    <n v="7160.44"/>
    <n v="62985.940500000004"/>
    <s v="Q4"/>
    <n v="11.368314896943666"/>
    <s v="Delhi"/>
    <s v="Regular"/>
  </r>
  <r>
    <s v="ORD008856"/>
    <x v="289"/>
    <s v="CUST0367"/>
    <s v="Sarthak Kari"/>
    <x v="3"/>
    <x v="5"/>
    <x v="24"/>
    <n v="9"/>
    <n v="603.09"/>
    <n v="0.15"/>
    <n v="4613.6400000000003"/>
    <n v="320.42"/>
    <n v="4613.6385"/>
    <s v="Q2"/>
    <n v="6.945058565471081"/>
    <s v="Mumbai"/>
    <s v="Premium"/>
  </r>
  <r>
    <s v="ORD002726"/>
    <x v="52"/>
    <s v="CUST0386"/>
    <s v="Nikita Balan"/>
    <x v="0"/>
    <x v="1"/>
    <x v="1"/>
    <n v="3"/>
    <n v="39698.97"/>
    <n v="0"/>
    <n v="119096.91"/>
    <n v="36146.160000000003"/>
    <n v="119096.91"/>
    <s v="Q1"/>
    <n v="30.350208078446371"/>
    <s v="Kochi"/>
    <s v="Premium"/>
  </r>
  <r>
    <s v="ORD002506"/>
    <x v="78"/>
    <s v="CUST0102"/>
    <s v="Abdul Varty"/>
    <x v="3"/>
    <x v="3"/>
    <x v="10"/>
    <n v="5"/>
    <n v="3265.14"/>
    <n v="0"/>
    <n v="16325.7"/>
    <n v="3588.06"/>
    <n v="16325.699999999999"/>
    <s v="Q3"/>
    <n v="21.977985630018924"/>
    <s v="Nagpur"/>
    <s v="Premium"/>
  </r>
  <r>
    <s v="ORD006278"/>
    <x v="289"/>
    <s v="CUST0270"/>
    <s v="Suhani Srivastava"/>
    <x v="1"/>
    <x v="4"/>
    <x v="42"/>
    <n v="1"/>
    <n v="40433.43"/>
    <n v="0.05"/>
    <n v="38411.760000000002"/>
    <n v="4661.2700000000004"/>
    <n v="38411.758499999996"/>
    <s v="Q2"/>
    <n v="12.135007612252082"/>
    <s v="Ranchi"/>
    <s v="Premium"/>
  </r>
  <r>
    <s v="ORD008716"/>
    <x v="2"/>
    <s v="CUST0454"/>
    <s v="Avi Kar"/>
    <x v="1"/>
    <x v="1"/>
    <x v="64"/>
    <n v="4"/>
    <n v="1773.59"/>
    <n v="0.2"/>
    <n v="5675.49"/>
    <n v="1273.5"/>
    <n v="5675.4880000000003"/>
    <s v="Q3"/>
    <n v="22.43859120534086"/>
    <s v="Patna"/>
    <s v="Regular"/>
  </r>
  <r>
    <s v="ORD003700"/>
    <x v="154"/>
    <s v="CUST0411"/>
    <s v="Agastya Goyal"/>
    <x v="2"/>
    <x v="6"/>
    <x v="27"/>
    <n v="2"/>
    <n v="4490.96"/>
    <n v="0"/>
    <n v="8981.92"/>
    <n v="2807.74"/>
    <n v="8981.92"/>
    <s v="Q4"/>
    <n v="31.259908794556175"/>
    <s v="Amritsar"/>
    <s v="Premium"/>
  </r>
  <r>
    <s v="ORD005753"/>
    <x v="9"/>
    <s v="CUST0117"/>
    <s v="Timothy Brahmbhatt"/>
    <x v="1"/>
    <x v="4"/>
    <x v="50"/>
    <n v="1"/>
    <n v="3436"/>
    <n v="0"/>
    <n v="3436"/>
    <n v="504.36"/>
    <n v="3436"/>
    <s v="Q2"/>
    <n v="14.678696158323632"/>
    <s v="Guwahati"/>
    <s v="Premium"/>
  </r>
  <r>
    <s v="ORD005782"/>
    <x v="91"/>
    <s v="CUST0325"/>
    <s v="Advik Palan"/>
    <x v="1"/>
    <x v="3"/>
    <x v="13"/>
    <n v="5"/>
    <n v="863.74"/>
    <n v="0"/>
    <n v="4318.7"/>
    <n v="1440.1"/>
    <n v="4318.7"/>
    <s v="Q2"/>
    <n v="33.345682728598888"/>
    <s v="Kolkata"/>
    <s v="Premium"/>
  </r>
  <r>
    <s v="ORD006003"/>
    <x v="266"/>
    <s v="CUST0229"/>
    <s v="Tanish Narula"/>
    <x v="2"/>
    <x v="1"/>
    <x v="59"/>
    <n v="4"/>
    <n v="26452.03"/>
    <n v="0.15"/>
    <n v="89936.9"/>
    <n v="25057.8"/>
    <n v="89936.901999999987"/>
    <s v="Q2"/>
    <n v="27.861534031081792"/>
    <s v="Lucknow"/>
    <s v="Premium"/>
  </r>
  <r>
    <s v="ORD000170"/>
    <x v="290"/>
    <s v="CUST0006"/>
    <s v="Yashica Nagi"/>
    <x v="0"/>
    <x v="4"/>
    <x v="5"/>
    <n v="5"/>
    <n v="44386.13"/>
    <n v="0.1"/>
    <n v="199737.58"/>
    <n v="23188.75"/>
    <n v="199737.58499999999"/>
    <s v="Q4"/>
    <n v="11.609607966612993"/>
    <s v="Hyderabad"/>
    <s v="Regular"/>
  </r>
  <r>
    <s v="ORD007971"/>
    <x v="291"/>
    <s v="CUST0127"/>
    <s v="Upma Sanghvi"/>
    <x v="1"/>
    <x v="6"/>
    <x v="27"/>
    <n v="4"/>
    <n v="767.93"/>
    <n v="0"/>
    <n v="3071.72"/>
    <n v="1160.6099999999999"/>
    <n v="3071.72"/>
    <s v="Q3"/>
    <n v="37.783717265896634"/>
    <s v="Patna"/>
    <s v="Occasional"/>
  </r>
  <r>
    <s v="ORD010891"/>
    <x v="264"/>
    <s v="CUST0458"/>
    <s v="Vyanjana Thaman"/>
    <x v="0"/>
    <x v="4"/>
    <x v="5"/>
    <n v="3"/>
    <n v="84012.29"/>
    <n v="0"/>
    <n v="252036.87"/>
    <n v="22837.51"/>
    <n v="252036.87"/>
    <s v="Q3"/>
    <n v="9.0611782315817511"/>
    <s v="Chennai"/>
    <s v="Regular"/>
  </r>
  <r>
    <s v="ORD003311"/>
    <x v="9"/>
    <s v="CUST0159"/>
    <s v="Gavin Doctor"/>
    <x v="2"/>
    <x v="1"/>
    <x v="36"/>
    <n v="4"/>
    <n v="11386.43"/>
    <n v="0"/>
    <n v="45545.72"/>
    <n v="10677.53"/>
    <n v="45545.72"/>
    <s v="Q2"/>
    <n v="23.443542005703279"/>
    <s v="Lucknow"/>
    <s v="Regular"/>
  </r>
  <r>
    <s v="ORD002497"/>
    <x v="292"/>
    <s v="CUST0369"/>
    <s v="Alka Pal"/>
    <x v="0"/>
    <x v="1"/>
    <x v="1"/>
    <n v="4"/>
    <n v="4696.83"/>
    <n v="0.1"/>
    <n v="16908.59"/>
    <n v="4115.68"/>
    <n v="16908.588"/>
    <s v="Q3"/>
    <n v="24.340764073172277"/>
    <s v="Chennai"/>
    <s v="Regular"/>
  </r>
  <r>
    <s v="ORD001792"/>
    <x v="157"/>
    <s v="CUST0260"/>
    <s v="Timothy Nori"/>
    <x v="0"/>
    <x v="4"/>
    <x v="33"/>
    <n v="4"/>
    <n v="23546.58"/>
    <n v="0.2"/>
    <n v="75349.06"/>
    <n v="-7836.49"/>
    <n v="75349.056000000011"/>
    <s v="Q4"/>
    <n v="-10.400249186917527"/>
    <s v="Kochi"/>
    <s v="Regular"/>
  </r>
  <r>
    <s v="ORD007947"/>
    <x v="210"/>
    <s v="CUST0075"/>
    <s v="Odika Mani"/>
    <x v="2"/>
    <x v="6"/>
    <x v="19"/>
    <n v="1"/>
    <n v="912.05"/>
    <n v="0"/>
    <n v="912.05"/>
    <n v="309.45"/>
    <n v="912.05"/>
    <s v="Q4"/>
    <n v="33.929060906748532"/>
    <s v="Chandigarh"/>
    <s v="Premium"/>
  </r>
  <r>
    <s v="ORD003899"/>
    <x v="187"/>
    <s v="CUST0158"/>
    <s v="Zaid Purohit"/>
    <x v="2"/>
    <x v="5"/>
    <x v="21"/>
    <n v="5"/>
    <n v="433.62"/>
    <n v="0.2"/>
    <n v="1734.48"/>
    <n v="-54.74"/>
    <n v="1734.48"/>
    <s v="Q1"/>
    <n v="-3.1559891148932246"/>
    <s v="Jaipur"/>
    <s v="Premium"/>
  </r>
  <r>
    <s v="ORD010524"/>
    <x v="293"/>
    <s v="CUST0037"/>
    <s v="Janani Sawhney"/>
    <x v="3"/>
    <x v="5"/>
    <x v="24"/>
    <n v="9"/>
    <n v="749.59"/>
    <n v="0.05"/>
    <n v="6408.99"/>
    <n v="-791.99"/>
    <n v="6408.9944999999998"/>
    <s v="Q1"/>
    <n v="-12.357485344804719"/>
    <s v="Ahmedabad"/>
    <s v="Premium"/>
  </r>
  <r>
    <s v="ORD001913"/>
    <x v="294"/>
    <s v="CUST0050"/>
    <s v="Nathan Mann"/>
    <x v="2"/>
    <x v="6"/>
    <x v="57"/>
    <n v="5"/>
    <n v="2900.66"/>
    <n v="0"/>
    <n v="14503.3"/>
    <n v="3674.76"/>
    <n v="14503.3"/>
    <s v="Q1"/>
    <n v="25.337405969675871"/>
    <s v="Lucknow"/>
    <s v="Premium"/>
  </r>
  <r>
    <s v="ORD009280"/>
    <x v="4"/>
    <s v="CUST0466"/>
    <s v="Inaya Cherian"/>
    <x v="3"/>
    <x v="3"/>
    <x v="10"/>
    <n v="5"/>
    <n v="769.55"/>
    <n v="0"/>
    <n v="3847.75"/>
    <n v="958.4"/>
    <n v="3847.75"/>
    <s v="Q2"/>
    <n v="24.908063153791176"/>
    <s v="Ahmedabad"/>
    <s v="Premium"/>
  </r>
  <r>
    <s v="ORD000778"/>
    <x v="182"/>
    <s v="CUST0370"/>
    <s v="Ishaan Edwin"/>
    <x v="0"/>
    <x v="6"/>
    <x v="19"/>
    <n v="2"/>
    <n v="1646.81"/>
    <n v="0"/>
    <n v="3293.62"/>
    <n v="-379.29"/>
    <n v="3293.62"/>
    <s v="Q4"/>
    <n v="-11.515900437816143"/>
    <s v="Bhubaneswar"/>
    <s v="Premium"/>
  </r>
  <r>
    <s v="ORD001880"/>
    <x v="256"/>
    <s v="CUST0128"/>
    <s v="Anjali Mall"/>
    <x v="1"/>
    <x v="4"/>
    <x v="23"/>
    <n v="5"/>
    <n v="77486.23"/>
    <n v="0.05"/>
    <n v="368059.59"/>
    <n v="47083.37"/>
    <n v="368059.59249999997"/>
    <s v="Q4"/>
    <n v="12.792322569288306"/>
    <s v="Bhubaneswar"/>
    <s v="Premium"/>
  </r>
  <r>
    <s v="ORD005075"/>
    <x v="122"/>
    <s v="CUST0214"/>
    <s v="Bimala Chopra"/>
    <x v="2"/>
    <x v="2"/>
    <x v="62"/>
    <n v="3"/>
    <n v="7128.4"/>
    <n v="0"/>
    <n v="21385.200000000001"/>
    <n v="5454.61"/>
    <n v="21385.199999999997"/>
    <s v="Q1"/>
    <n v="25.506471765520079"/>
    <s v="Chandigarh"/>
    <s v="Premium"/>
  </r>
  <r>
    <s v="ORD000235"/>
    <x v="295"/>
    <s v="CUST0042"/>
    <s v="Eesha Jhaveri"/>
    <x v="1"/>
    <x v="1"/>
    <x v="1"/>
    <n v="4"/>
    <n v="14913.37"/>
    <n v="0.05"/>
    <n v="56670.81"/>
    <n v="15373.65"/>
    <n v="56670.805999999997"/>
    <s v="Q4"/>
    <n v="27.12798705365249"/>
    <s v="Patna"/>
    <s v="Premium"/>
  </r>
  <r>
    <s v="ORD001784"/>
    <x v="296"/>
    <s v="CUST0234"/>
    <s v="Urvi Vig"/>
    <x v="0"/>
    <x v="6"/>
    <x v="41"/>
    <n v="4"/>
    <n v="392.64"/>
    <n v="0.1"/>
    <n v="1413.5"/>
    <n v="454.52"/>
    <n v="1413.5039999999999"/>
    <s v="Q3"/>
    <n v="32.155642023346303"/>
    <s v="Bengaluru"/>
    <s v="Occasional"/>
  </r>
  <r>
    <s v="ORD000049"/>
    <x v="164"/>
    <s v="CUST0417"/>
    <s v="Radha Mander"/>
    <x v="0"/>
    <x v="0"/>
    <x v="56"/>
    <n v="5"/>
    <n v="818.49"/>
    <n v="0"/>
    <n v="4092.45"/>
    <n v="1466.92"/>
    <n v="4092.45"/>
    <s v="Q1"/>
    <n v="35.844542999914481"/>
    <s v="Kochi"/>
    <s v="Occasional"/>
  </r>
  <r>
    <s v="ORD007504"/>
    <x v="169"/>
    <s v="CUST0123"/>
    <s v="Shivani Maharaj"/>
    <x v="1"/>
    <x v="2"/>
    <x v="30"/>
    <n v="5"/>
    <n v="1617.41"/>
    <n v="0.15"/>
    <n v="6873.99"/>
    <n v="1441.96"/>
    <n v="6873.9925000000003"/>
    <s v="Q1"/>
    <n v="20.977045355026704"/>
    <s v="Guwahati"/>
    <s v="Regular"/>
  </r>
  <r>
    <s v="ORD011433"/>
    <x v="166"/>
    <s v="CUST0088"/>
    <s v="Ekavir Som"/>
    <x v="3"/>
    <x v="5"/>
    <x v="68"/>
    <n v="5"/>
    <n v="495.42"/>
    <n v="0.1"/>
    <n v="2229.39"/>
    <n v="188.51"/>
    <n v="2229.39"/>
    <s v="Q3"/>
    <n v="8.4556762163641181"/>
    <s v="Pune"/>
    <s v="Occasional"/>
  </r>
  <r>
    <s v="ORD005076"/>
    <x v="5"/>
    <s v="CUST0018"/>
    <s v="Shivani Parikh"/>
    <x v="0"/>
    <x v="0"/>
    <x v="32"/>
    <n v="3"/>
    <n v="982.05"/>
    <n v="0.05"/>
    <n v="2798.84"/>
    <n v="1093.7"/>
    <n v="2798.8424999999997"/>
    <s v="Q1"/>
    <n v="39.076903288505235"/>
    <s v="Coimbatore"/>
    <s v="Occasional"/>
  </r>
  <r>
    <s v="ORD009613"/>
    <x v="70"/>
    <s v="CUST0218"/>
    <s v="Chandresh Sibal"/>
    <x v="1"/>
    <x v="6"/>
    <x v="43"/>
    <n v="3"/>
    <n v="1389.71"/>
    <n v="0"/>
    <n v="4169.13"/>
    <n v="1181.92"/>
    <n v="4169.13"/>
    <s v="Q4"/>
    <n v="28.349319882085709"/>
    <s v="Ranchi"/>
    <s v="Regular"/>
  </r>
  <r>
    <s v="ORD003319"/>
    <x v="15"/>
    <s v="CUST0450"/>
    <s v="Abhimanyu Sehgal"/>
    <x v="1"/>
    <x v="5"/>
    <x v="37"/>
    <n v="8"/>
    <n v="481.94"/>
    <n v="0.1"/>
    <n v="3469.97"/>
    <n v="338.41"/>
    <n v="3469.9679999999998"/>
    <s v="Q4"/>
    <n v="9.7525338835782467"/>
    <s v="Bhubaneswar"/>
    <s v="Premium"/>
  </r>
  <r>
    <s v="ORD007522"/>
    <x v="190"/>
    <s v="CUST0158"/>
    <s v="Zaid Purohit"/>
    <x v="2"/>
    <x v="5"/>
    <x v="37"/>
    <n v="10"/>
    <n v="705.6"/>
    <n v="0"/>
    <n v="7056"/>
    <n v="707.08"/>
    <n v="7056"/>
    <s v="Q3"/>
    <n v="10.020975056689343"/>
    <s v="Jaipur"/>
    <s v="Premium"/>
  </r>
  <r>
    <s v="ORD005416"/>
    <x v="199"/>
    <s v="CUST0099"/>
    <s v="Simon Maharaj"/>
    <x v="2"/>
    <x v="5"/>
    <x v="31"/>
    <n v="2"/>
    <n v="492.46"/>
    <n v="0"/>
    <n v="984.92"/>
    <n v="99.34"/>
    <n v="984.92"/>
    <s v="Q2"/>
    <n v="10.086098363318849"/>
    <s v="Jaipur"/>
    <s v="Occasional"/>
  </r>
  <r>
    <s v="ORD011532"/>
    <x v="297"/>
    <s v="CUST0284"/>
    <s v="Daksha Karan"/>
    <x v="1"/>
    <x v="3"/>
    <x v="13"/>
    <n v="1"/>
    <n v="2087.0300000000002"/>
    <n v="0.1"/>
    <n v="1878.33"/>
    <n v="563.54"/>
    <n v="1878.3270000000002"/>
    <s v="Q3"/>
    <n v="30.002182790031569"/>
    <s v="Ranchi"/>
    <s v="Premium"/>
  </r>
  <r>
    <s v="ORD003657"/>
    <x v="185"/>
    <s v="CUST0236"/>
    <s v="Omisha Sachdeva"/>
    <x v="2"/>
    <x v="4"/>
    <x v="20"/>
    <n v="1"/>
    <n v="6864.13"/>
    <n v="0"/>
    <n v="6864.13"/>
    <n v="892.78"/>
    <n v="6864.13"/>
    <s v="Q4"/>
    <n v="13.006455297321001"/>
    <s v="Delhi"/>
    <s v="Premium"/>
  </r>
  <r>
    <s v="ORD001712"/>
    <x v="256"/>
    <s v="CUST0128"/>
    <s v="Anjali Mall"/>
    <x v="1"/>
    <x v="6"/>
    <x v="27"/>
    <n v="3"/>
    <n v="685.37"/>
    <n v="0"/>
    <n v="2056.11"/>
    <n v="460.11"/>
    <n v="2056.11"/>
    <s v="Q4"/>
    <n v="22.377693800428965"/>
    <s v="Bhubaneswar"/>
    <s v="Premium"/>
  </r>
  <r>
    <s v="ORD008267"/>
    <x v="196"/>
    <s v="CUST0402"/>
    <s v="Upkaar Chandran"/>
    <x v="1"/>
    <x v="4"/>
    <x v="20"/>
    <n v="2"/>
    <n v="45002.65"/>
    <n v="0.1"/>
    <n v="81004.77"/>
    <n v="11067.68"/>
    <n v="81004.77"/>
    <s v="Q1"/>
    <n v="13.662997870372326"/>
    <s v="Guwahati"/>
    <s v="Premium"/>
  </r>
  <r>
    <s v="ORD001998"/>
    <x v="254"/>
    <s v="CUST0485"/>
    <s v="Om Seth"/>
    <x v="3"/>
    <x v="1"/>
    <x v="69"/>
    <n v="4"/>
    <n v="14545.26"/>
    <n v="0.2"/>
    <n v="46544.83"/>
    <n v="9378.92"/>
    <n v="46544.832000000002"/>
    <s v="Q4"/>
    <n v="20.150293813512693"/>
    <s v="Nagpur"/>
    <s v="Regular"/>
  </r>
  <r>
    <s v="ORD000404"/>
    <x v="298"/>
    <s v="CUST0126"/>
    <s v="Chakrika Majumdar"/>
    <x v="2"/>
    <x v="5"/>
    <x v="40"/>
    <n v="1"/>
    <n v="788.03"/>
    <n v="0.1"/>
    <n v="709.23"/>
    <n v="72.489999999999995"/>
    <n v="709.22699999999998"/>
    <s v="Q3"/>
    <n v="10.220943840503081"/>
    <s v="Delhi"/>
    <s v="Regular"/>
  </r>
  <r>
    <s v="ORD007143"/>
    <x v="139"/>
    <s v="CUST0428"/>
    <s v="Abdul Gour"/>
    <x v="3"/>
    <x v="3"/>
    <x v="58"/>
    <n v="1"/>
    <n v="2758.41"/>
    <n v="0.05"/>
    <n v="2620.4899999999998"/>
    <n v="887.49"/>
    <n v="2620.4894999999997"/>
    <s v="Q3"/>
    <n v="33.867330155810563"/>
    <s v="Surat"/>
    <s v="Occasional"/>
  </r>
  <r>
    <s v="ORD008190"/>
    <x v="62"/>
    <s v="CUST0475"/>
    <s v="Jhalak Kunda"/>
    <x v="2"/>
    <x v="2"/>
    <x v="2"/>
    <n v="3"/>
    <n v="7068.41"/>
    <n v="0.05"/>
    <n v="20144.97"/>
    <n v="5365.1"/>
    <n v="20144.968499999999"/>
    <s v="Q1"/>
    <n v="26.632454652451703"/>
    <s v="Lucknow"/>
    <s v="Premium"/>
  </r>
  <r>
    <s v="ORD011341"/>
    <x v="78"/>
    <s v="CUST0037"/>
    <s v="Janani Sawhney"/>
    <x v="3"/>
    <x v="5"/>
    <x v="31"/>
    <n v="6"/>
    <n v="554.36"/>
    <n v="0.2"/>
    <n v="2660.93"/>
    <n v="159.76"/>
    <n v="2660.9279999999999"/>
    <s v="Q3"/>
    <n v="6.0039159241317881"/>
    <s v="Ahmedabad"/>
    <s v="Premium"/>
  </r>
  <r>
    <s v="ORD002704"/>
    <x v="176"/>
    <s v="CUST0133"/>
    <s v="Lopa Chadha"/>
    <x v="2"/>
    <x v="1"/>
    <x v="59"/>
    <n v="5"/>
    <n v="20218.599999999999"/>
    <n v="0"/>
    <n v="101093"/>
    <n v="20515.75"/>
    <n v="101093"/>
    <s v="Q1"/>
    <n v="20.293937265686051"/>
    <s v="Amritsar"/>
    <s v="Premium"/>
  </r>
  <r>
    <s v="ORD008198"/>
    <x v="299"/>
    <s v="CUST0444"/>
    <s v="Yagnesh Rout"/>
    <x v="1"/>
    <x v="5"/>
    <x v="37"/>
    <n v="6"/>
    <n v="166.27"/>
    <n v="0.05"/>
    <n v="947.74"/>
    <n v="77.88"/>
    <n v="947.73900000000003"/>
    <s v="Q1"/>
    <n v="8.2174436026758393"/>
    <s v="Patna"/>
    <s v="Regular"/>
  </r>
  <r>
    <s v="ORD011669"/>
    <x v="183"/>
    <s v="CUST0146"/>
    <s v="Pavani Bawa"/>
    <x v="1"/>
    <x v="4"/>
    <x v="42"/>
    <n v="2"/>
    <n v="17666.53"/>
    <n v="0.2"/>
    <n v="28266.45"/>
    <n v="3262.59"/>
    <n v="28266.448"/>
    <s v="Q3"/>
    <n v="11.542270076362614"/>
    <s v="Guwahati"/>
    <s v="Regular"/>
  </r>
  <r>
    <s v="ORD000393"/>
    <x v="60"/>
    <s v="CUST0257"/>
    <s v="Idika Dewan"/>
    <x v="3"/>
    <x v="3"/>
    <x v="25"/>
    <n v="1"/>
    <n v="3719.13"/>
    <n v="0"/>
    <n v="3719.13"/>
    <n v="1035.07"/>
    <n v="3719.13"/>
    <s v="Q3"/>
    <n v="27.830971221764226"/>
    <s v="Mumbai"/>
    <s v="Premium"/>
  </r>
  <r>
    <s v="ORD005814"/>
    <x v="300"/>
    <s v="CUST0368"/>
    <s v="Vedant Kohli"/>
    <x v="2"/>
    <x v="6"/>
    <x v="41"/>
    <n v="1"/>
    <n v="4283.5"/>
    <n v="0.15"/>
    <n v="3640.97"/>
    <n v="1073.32"/>
    <n v="3640.9749999999999"/>
    <s v="Q2"/>
    <n v="29.478957530548179"/>
    <s v="Delhi"/>
    <s v="Premium"/>
  </r>
  <r>
    <s v="ORD010005"/>
    <x v="127"/>
    <s v="CUST0235"/>
    <s v="Dipta Vala"/>
    <x v="2"/>
    <x v="2"/>
    <x v="65"/>
    <n v="2"/>
    <n v="1437.9"/>
    <n v="0.1"/>
    <n v="2588.2199999999998"/>
    <n v="399.81"/>
    <n v="2588.2200000000003"/>
    <s v="Q1"/>
    <n v="15.447295824929878"/>
    <s v="Amritsar"/>
    <s v="Regular"/>
  </r>
  <r>
    <s v="ORD009982"/>
    <x v="193"/>
    <s v="CUST0086"/>
    <s v="Sara Chandran"/>
    <x v="1"/>
    <x v="3"/>
    <x v="10"/>
    <n v="5"/>
    <n v="1617.15"/>
    <n v="0"/>
    <n v="8085.75"/>
    <n v="2429.6999999999998"/>
    <n v="8085.75"/>
    <s v="Q1"/>
    <n v="30.049160560244875"/>
    <s v="Patna"/>
    <s v="Regular"/>
  </r>
  <r>
    <s v="ORD006370"/>
    <x v="143"/>
    <s v="CUST0304"/>
    <s v="Banjeet Yogi"/>
    <x v="1"/>
    <x v="6"/>
    <x v="18"/>
    <n v="3"/>
    <n v="1770.06"/>
    <n v="0.05"/>
    <n v="5044.67"/>
    <n v="-578.25"/>
    <n v="5044.6710000000003"/>
    <s v="Q1"/>
    <n v="-11.462593192418929"/>
    <s v="Bhubaneswar"/>
    <s v="Regular"/>
  </r>
  <r>
    <s v="ORD001465"/>
    <x v="198"/>
    <s v="CUST0070"/>
    <s v="Kiaan Kapur"/>
    <x v="0"/>
    <x v="6"/>
    <x v="29"/>
    <n v="1"/>
    <n v="1475.02"/>
    <n v="0"/>
    <n v="1475.02"/>
    <n v="490.94"/>
    <n v="1475.02"/>
    <s v="Q3"/>
    <n v="33.283616493335686"/>
    <s v="Coimbatore"/>
    <s v="Premium"/>
  </r>
  <r>
    <s v="ORD006412"/>
    <x v="174"/>
    <s v="CUST0186"/>
    <s v="Hemang Barad"/>
    <x v="1"/>
    <x v="6"/>
    <x v="14"/>
    <n v="3"/>
    <n v="3095.78"/>
    <n v="0.1"/>
    <n v="8358.61"/>
    <n v="2969.81"/>
    <n v="8358.6059999999998"/>
    <s v="Q4"/>
    <n v="35.529950553979667"/>
    <s v="Ranchi"/>
    <s v="Premium"/>
  </r>
  <r>
    <s v="ORD010039"/>
    <x v="131"/>
    <s v="CUST0194"/>
    <s v="Panini Badami"/>
    <x v="0"/>
    <x v="6"/>
    <x v="19"/>
    <n v="3"/>
    <n v="1716.39"/>
    <n v="0.2"/>
    <n v="4119.34"/>
    <n v="1294.42"/>
    <n v="4119.3360000000002"/>
    <s v="Q2"/>
    <n v="31.422994945792286"/>
    <s v="Bengaluru"/>
    <s v="Regular"/>
  </r>
  <r>
    <s v="ORD002021"/>
    <x v="211"/>
    <s v="CUST0162"/>
    <s v="Yamini Wadhwa"/>
    <x v="2"/>
    <x v="4"/>
    <x v="33"/>
    <n v="5"/>
    <n v="63298.43"/>
    <n v="0"/>
    <n v="316492.15000000002"/>
    <n v="35741.230000000003"/>
    <n v="316492.15000000002"/>
    <s v="Q1"/>
    <n v="11.292927802474722"/>
    <s v="Jaipur"/>
    <s v="Premium"/>
  </r>
  <r>
    <s v="ORD008604"/>
    <x v="262"/>
    <s v="CUST0186"/>
    <s v="Hemang Barad"/>
    <x v="1"/>
    <x v="0"/>
    <x v="56"/>
    <n v="5"/>
    <n v="894.84"/>
    <n v="0"/>
    <n v="4474.2"/>
    <n v="-376.49"/>
    <n v="4474.2"/>
    <s v="Q2"/>
    <n v="-8.4146886594251491"/>
    <s v="Ranchi"/>
    <s v="Premium"/>
  </r>
  <r>
    <s v="ORD006793"/>
    <x v="232"/>
    <s v="CUST0328"/>
    <s v="Simon Vohra"/>
    <x v="1"/>
    <x v="0"/>
    <x v="48"/>
    <n v="3"/>
    <n v="384.74"/>
    <n v="0.25"/>
    <n v="865.66"/>
    <n v="264.38"/>
    <n v="865.66499999999996"/>
    <s v="Q2"/>
    <n v="30.540858997758935"/>
    <s v="Ranchi"/>
    <s v="Premium"/>
  </r>
  <r>
    <s v="ORD007471"/>
    <x v="263"/>
    <s v="CUST0381"/>
    <s v="Pratyush Mani"/>
    <x v="1"/>
    <x v="4"/>
    <x v="47"/>
    <n v="3"/>
    <n v="13680.48"/>
    <n v="0.15"/>
    <n v="34885.22"/>
    <n v="4878.04"/>
    <n v="34885.224000000002"/>
    <s v="Q3"/>
    <n v="13.983113765657777"/>
    <s v="Patna"/>
    <s v="Regular"/>
  </r>
  <r>
    <s v="ORD006633"/>
    <x v="39"/>
    <s v="CUST0138"/>
    <s v="Jagat Zacharia"/>
    <x v="3"/>
    <x v="4"/>
    <x v="28"/>
    <n v="2"/>
    <n v="71665.63"/>
    <n v="0"/>
    <n v="143331.26"/>
    <n v="19701.05"/>
    <n v="143331.26"/>
    <s v="Q3"/>
    <n v="13.745117429373046"/>
    <s v="Surat"/>
    <s v="Premium"/>
  </r>
  <r>
    <s v="ORD002302"/>
    <x v="301"/>
    <s v="CUST0100"/>
    <s v="Faqid Zachariah"/>
    <x v="3"/>
    <x v="5"/>
    <x v="44"/>
    <n v="8"/>
    <n v="742.36"/>
    <n v="0.2"/>
    <n v="4751.1000000000004"/>
    <n v="368.05"/>
    <n v="4751.1040000000003"/>
    <s v="Q2"/>
    <n v="7.7466270968828272"/>
    <s v="Ahmedabad"/>
    <s v="Premium"/>
  </r>
  <r>
    <s v="ORD010442"/>
    <x v="15"/>
    <s v="CUST0190"/>
    <s v="Chaman Chaudhry"/>
    <x v="0"/>
    <x v="4"/>
    <x v="22"/>
    <n v="1"/>
    <n v="79683.39"/>
    <n v="0.15"/>
    <n v="67730.880000000005"/>
    <n v="8614.09"/>
    <n v="67730.881500000003"/>
    <s v="Q4"/>
    <n v="12.718113215124326"/>
    <s v="Coimbatore"/>
    <s v="Premium"/>
  </r>
  <r>
    <s v="ORD000138"/>
    <x v="128"/>
    <s v="CUST0447"/>
    <s v="Gaurang Chaudhary"/>
    <x v="1"/>
    <x v="4"/>
    <x v="22"/>
    <n v="2"/>
    <n v="35388.019999999997"/>
    <n v="0.05"/>
    <n v="67237.240000000005"/>
    <n v="10457.459999999999"/>
    <n v="67237.237999999998"/>
    <s v="Q1"/>
    <n v="15.553077431494804"/>
    <s v="Guwahati"/>
    <s v="Premium"/>
  </r>
  <r>
    <s v="ORD004839"/>
    <x v="302"/>
    <s v="CUST0290"/>
    <s v="Ekapad Narasimhan"/>
    <x v="1"/>
    <x v="4"/>
    <x v="42"/>
    <n v="2"/>
    <n v="41863.86"/>
    <n v="0.05"/>
    <n v="79541.33"/>
    <n v="11011.83"/>
    <n v="79541.334000000003"/>
    <s v="Q1"/>
    <n v="13.844161268110552"/>
    <s v="Ranchi"/>
    <s v="Premium"/>
  </r>
  <r>
    <s v="ORD008090"/>
    <x v="303"/>
    <s v="CUST0421"/>
    <s v="Benjamin Issac"/>
    <x v="0"/>
    <x v="5"/>
    <x v="24"/>
    <n v="8"/>
    <n v="706.48"/>
    <n v="0.05"/>
    <n v="5369.25"/>
    <n v="359.05"/>
    <n v="5369.2479999999996"/>
    <s v="Q3"/>
    <n v="6.6871536993062346"/>
    <s v="Coimbatore"/>
    <s v="Premium"/>
  </r>
  <r>
    <s v="ORD011312"/>
    <x v="1"/>
    <s v="CUST0357"/>
    <s v="Udant Mishra"/>
    <x v="2"/>
    <x v="2"/>
    <x v="62"/>
    <n v="5"/>
    <n v="2157.38"/>
    <n v="0.05"/>
    <n v="10247.56"/>
    <n v="2727.53"/>
    <n v="10247.555"/>
    <s v="Q2"/>
    <n v="26.616384778425306"/>
    <s v="Delhi"/>
    <s v="Premium"/>
  </r>
  <r>
    <s v="ORD008308"/>
    <x v="283"/>
    <s v="CUST0147"/>
    <s v="Ekiya Bora"/>
    <x v="3"/>
    <x v="3"/>
    <x v="58"/>
    <n v="2"/>
    <n v="829.68"/>
    <n v="0"/>
    <n v="1659.36"/>
    <n v="501.57"/>
    <n v="1659.36"/>
    <s v="Q4"/>
    <n v="30.226713913798093"/>
    <s v="Surat"/>
    <s v="Regular"/>
  </r>
  <r>
    <s v="ORD004946"/>
    <x v="129"/>
    <s v="CUST0500"/>
    <s v="Pooja Mand"/>
    <x v="0"/>
    <x v="5"/>
    <x v="44"/>
    <n v="4"/>
    <n v="398.94"/>
    <n v="0"/>
    <n v="1595.76"/>
    <n v="109.33"/>
    <n v="1595.76"/>
    <s v="Q2"/>
    <n v="6.8512808943700803"/>
    <s v="Kochi"/>
    <s v="Premium"/>
  </r>
  <r>
    <s v="ORD000860"/>
    <x v="81"/>
    <s v="CUST0451"/>
    <s v="Varsha Sheth"/>
    <x v="0"/>
    <x v="4"/>
    <x v="47"/>
    <n v="1"/>
    <n v="22518.11"/>
    <n v="0.05"/>
    <n v="21392.2"/>
    <n v="1882.66"/>
    <n v="21392.2045"/>
    <s v="Q3"/>
    <n v="8.8006843615897381"/>
    <s v="Chennai"/>
    <s v="Regular"/>
  </r>
  <r>
    <s v="ORD002309"/>
    <x v="155"/>
    <s v="CUST0349"/>
    <s v="Nakul Deep"/>
    <x v="3"/>
    <x v="3"/>
    <x v="12"/>
    <n v="4"/>
    <n v="2041.84"/>
    <n v="0.1"/>
    <n v="7350.62"/>
    <n v="-1050.2"/>
    <n v="7350.6239999999998"/>
    <s v="Q3"/>
    <n v="-14.287230192827272"/>
    <s v="Pune"/>
    <s v="Premium"/>
  </r>
  <r>
    <s v="ORD009211"/>
    <x v="263"/>
    <s v="CUST0321"/>
    <s v="Vyanjana Ramaswamy"/>
    <x v="0"/>
    <x v="1"/>
    <x v="26"/>
    <n v="3"/>
    <n v="44437.88"/>
    <n v="0"/>
    <n v="133313.64000000001"/>
    <n v="38459.03"/>
    <n v="133313.63999999998"/>
    <s v="Q3"/>
    <n v="28.84853342838737"/>
    <s v="Coimbatore"/>
    <s v="Premium"/>
  </r>
  <r>
    <s v="ORD006424"/>
    <x v="304"/>
    <s v="CUST0346"/>
    <s v="Isha Kibe"/>
    <x v="2"/>
    <x v="5"/>
    <x v="37"/>
    <n v="8"/>
    <n v="399.14"/>
    <n v="0.05"/>
    <n v="3033.46"/>
    <n v="176.81"/>
    <n v="3033.4639999999999"/>
    <s v="Q1"/>
    <n v="5.8286577044035521"/>
    <s v="Lucknow"/>
    <s v="Premium"/>
  </r>
  <r>
    <s v="ORD010930"/>
    <x v="293"/>
    <s v="CUST0215"/>
    <s v="Kamya Apte"/>
    <x v="3"/>
    <x v="6"/>
    <x v="41"/>
    <n v="5"/>
    <n v="4867.01"/>
    <n v="0.1"/>
    <n v="21901.55"/>
    <n v="6203.97"/>
    <n v="21901.545000000002"/>
    <s v="Q1"/>
    <n v="28.326625284511831"/>
    <s v="Surat"/>
    <s v="Premium"/>
  </r>
  <r>
    <s v="ORD004427"/>
    <x v="287"/>
    <s v="CUST0071"/>
    <s v="Brijesh Samra"/>
    <x v="2"/>
    <x v="1"/>
    <x v="64"/>
    <n v="3"/>
    <n v="23123.41"/>
    <n v="0"/>
    <n v="69370.23"/>
    <n v="13891.43"/>
    <n v="69370.23"/>
    <s v="Q4"/>
    <n v="20.02505974104454"/>
    <s v="Chandigarh"/>
    <s v="Occasional"/>
  </r>
  <r>
    <s v="ORD002745"/>
    <x v="283"/>
    <s v="CUST0247"/>
    <s v="Geetika Chopra"/>
    <x v="1"/>
    <x v="0"/>
    <x v="53"/>
    <n v="3"/>
    <n v="404.54"/>
    <n v="0"/>
    <n v="1213.6199999999999"/>
    <n v="301.22000000000003"/>
    <n v="1213.6200000000001"/>
    <s v="Q4"/>
    <n v="24.819960119312476"/>
    <s v="Kolkata"/>
    <s v="Regular"/>
  </r>
  <r>
    <s v="ORD010835"/>
    <x v="2"/>
    <s v="CUST0154"/>
    <s v="Nirja Guha"/>
    <x v="2"/>
    <x v="4"/>
    <x v="45"/>
    <n v="5"/>
    <n v="52950.61"/>
    <n v="0"/>
    <n v="264753.05"/>
    <n v="30710.82"/>
    <n v="264753.05"/>
    <s v="Q3"/>
    <n v="11.599798378148996"/>
    <s v="Delhi"/>
    <s v="Premium"/>
  </r>
  <r>
    <s v="ORD010920"/>
    <x v="35"/>
    <s v="CUST0500"/>
    <s v="Pooja Mand"/>
    <x v="0"/>
    <x v="1"/>
    <x v="59"/>
    <n v="1"/>
    <n v="27810.17"/>
    <n v="0"/>
    <n v="27810.17"/>
    <n v="5486.37"/>
    <n v="27810.17"/>
    <s v="Q2"/>
    <n v="19.727926869918452"/>
    <s v="Kochi"/>
    <s v="Premium"/>
  </r>
  <r>
    <s v="ORD001201"/>
    <x v="170"/>
    <s v="CUST0352"/>
    <s v="Vincent Loke"/>
    <x v="2"/>
    <x v="5"/>
    <x v="11"/>
    <n v="4"/>
    <n v="469.15"/>
    <n v="0.15"/>
    <n v="1595.11"/>
    <n v="98.3"/>
    <n v="1595.11"/>
    <s v="Q4"/>
    <n v="6.1625843985681241"/>
    <s v="Lucknow"/>
    <s v="Occasional"/>
  </r>
  <r>
    <s v="ORD001172"/>
    <x v="142"/>
    <s v="CUST0493"/>
    <s v="Lakshit Vaidya"/>
    <x v="2"/>
    <x v="1"/>
    <x v="34"/>
    <n v="2"/>
    <n v="12514.21"/>
    <n v="0"/>
    <n v="25028.42"/>
    <n v="6072.28"/>
    <n v="25028.42"/>
    <s v="Q3"/>
    <n v="24.261539481916959"/>
    <s v="Lucknow"/>
    <s v="Occasional"/>
  </r>
  <r>
    <s v="ORD010357"/>
    <x v="161"/>
    <s v="CUST0082"/>
    <s v="Nilima Rattan"/>
    <x v="0"/>
    <x v="3"/>
    <x v="66"/>
    <n v="5"/>
    <n v="2886.44"/>
    <n v="0.1"/>
    <n v="12988.98"/>
    <n v="3362.17"/>
    <n v="12988.980000000001"/>
    <s v="Q2"/>
    <n v="25.884788489935318"/>
    <s v="Bengaluru"/>
    <s v="Regular"/>
  </r>
  <r>
    <s v="ORD000016"/>
    <x v="305"/>
    <s v="CUST0306"/>
    <s v="Aahana Agarwal"/>
    <x v="3"/>
    <x v="2"/>
    <x v="2"/>
    <n v="4"/>
    <n v="6272.62"/>
    <n v="0.05"/>
    <n v="23835.96"/>
    <n v="5522.44"/>
    <n v="23835.955999999998"/>
    <s v="Q3"/>
    <n v="23.168523524959767"/>
    <s v="Nagpur"/>
    <s v="Premium"/>
  </r>
  <r>
    <s v="ORD007926"/>
    <x v="222"/>
    <s v="CUST0479"/>
    <s v="Janya Walia"/>
    <x v="3"/>
    <x v="6"/>
    <x v="55"/>
    <n v="5"/>
    <n v="2908.91"/>
    <n v="0.3"/>
    <n v="10181.18"/>
    <n v="3566.28"/>
    <n v="10181.184999999999"/>
    <s v="Q3"/>
    <n v="35.028159800730371"/>
    <s v="Pune"/>
    <s v="Premium"/>
  </r>
  <r>
    <s v="ORD010617"/>
    <x v="19"/>
    <s v="CUST0146"/>
    <s v="Pavani Bawa"/>
    <x v="1"/>
    <x v="6"/>
    <x v="57"/>
    <n v="4"/>
    <n v="3962.96"/>
    <n v="0.2"/>
    <n v="12681.47"/>
    <n v="3178.93"/>
    <n v="12681.472000000002"/>
    <s v="Q4"/>
    <n v="25.067519774915688"/>
    <s v="Guwahati"/>
    <s v="Regular"/>
  </r>
  <r>
    <s v="ORD008322"/>
    <x v="117"/>
    <s v="CUST0441"/>
    <s v="Gagan Garg"/>
    <x v="3"/>
    <x v="6"/>
    <x v="63"/>
    <n v="3"/>
    <n v="423.93"/>
    <n v="0"/>
    <n v="1271.79"/>
    <n v="423.85"/>
    <n v="1271.79"/>
    <s v="Q3"/>
    <n v="33.327042986656608"/>
    <s v="Mumbai"/>
    <s v="Regular"/>
  </r>
  <r>
    <s v="ORD010622"/>
    <x v="212"/>
    <s v="CUST0124"/>
    <s v="Upasna Walla"/>
    <x v="3"/>
    <x v="3"/>
    <x v="58"/>
    <n v="4"/>
    <n v="3894.18"/>
    <n v="0"/>
    <n v="15576.72"/>
    <n v="5182.41"/>
    <n v="15576.72"/>
    <s v="Q3"/>
    <n v="33.270226337765592"/>
    <s v="Mumbai"/>
    <s v="Premium"/>
  </r>
  <r>
    <s v="ORD008105"/>
    <x v="306"/>
    <s v="CUST0451"/>
    <s v="Varsha Sheth"/>
    <x v="0"/>
    <x v="2"/>
    <x v="65"/>
    <n v="4"/>
    <n v="5573.63"/>
    <n v="0"/>
    <n v="22294.52"/>
    <n v="4025.84"/>
    <n v="22294.52"/>
    <s v="Q3"/>
    <n v="18.057531626606"/>
    <s v="Chennai"/>
    <s v="Regular"/>
  </r>
  <r>
    <s v="ORD008881"/>
    <x v="301"/>
    <s v="CUST0044"/>
    <s v="Advay Nadig"/>
    <x v="1"/>
    <x v="5"/>
    <x v="44"/>
    <n v="8"/>
    <n v="545.9"/>
    <n v="0.15"/>
    <n v="3712.12"/>
    <n v="303.67"/>
    <n v="3712.12"/>
    <s v="Q2"/>
    <n v="8.1805006303675523"/>
    <s v="Lucknow"/>
    <s v="Premium"/>
  </r>
  <r>
    <s v="ORD005794"/>
    <x v="101"/>
    <s v="CUST0260"/>
    <s v="Timothy Nori"/>
    <x v="0"/>
    <x v="3"/>
    <x v="13"/>
    <n v="4"/>
    <n v="3263.93"/>
    <n v="0.1"/>
    <n v="11750.15"/>
    <n v="3861.15"/>
    <n v="11750.147999999999"/>
    <s v="Q1"/>
    <n v="32.860431568958695"/>
    <s v="Kochi"/>
    <s v="Regular"/>
  </r>
  <r>
    <s v="ORD008222"/>
    <x v="49"/>
    <s v="CUST0044"/>
    <s v="Advay Nadig"/>
    <x v="2"/>
    <x v="5"/>
    <x v="7"/>
    <n v="8"/>
    <n v="314.14999999999998"/>
    <n v="0"/>
    <n v="2513.1999999999998"/>
    <n v="217.77"/>
    <n v="2513.1999999999998"/>
    <s v="Q3"/>
    <n v="8.6650485436893216"/>
    <s v="Lucknow"/>
    <s v="Premium"/>
  </r>
  <r>
    <s v="ORD002659"/>
    <x v="48"/>
    <s v="CUST0214"/>
    <s v="Bimala Chopra"/>
    <x v="2"/>
    <x v="4"/>
    <x v="45"/>
    <n v="3"/>
    <n v="79441.05"/>
    <n v="0"/>
    <n v="238323.15"/>
    <n v="36626.51"/>
    <n v="238323.15000000002"/>
    <s v="Q4"/>
    <n v="15.368423084370949"/>
    <s v="Chandigarh"/>
    <s v="Premium"/>
  </r>
  <r>
    <s v="ORD011658"/>
    <x v="24"/>
    <s v="CUST0226"/>
    <s v="Ronith Jaggi"/>
    <x v="2"/>
    <x v="3"/>
    <x v="61"/>
    <n v="3"/>
    <n v="1876.04"/>
    <n v="0.1"/>
    <n v="5065.3100000000004"/>
    <n v="1158.3"/>
    <n v="5065.308"/>
    <s v="Q3"/>
    <n v="22.867307232923551"/>
    <s v="Amritsar"/>
    <s v="Premium"/>
  </r>
  <r>
    <s v="ORD006032"/>
    <x v="211"/>
    <s v="CUST0344"/>
    <s v="Leela Rajagopalan"/>
    <x v="1"/>
    <x v="1"/>
    <x v="34"/>
    <n v="4"/>
    <n v="8797.2999999999993"/>
    <n v="0.3"/>
    <n v="24632.44"/>
    <n v="6923.41"/>
    <n v="24632.439999999995"/>
    <s v="Q1"/>
    <n v="28.106878571509764"/>
    <s v="Ranchi"/>
    <s v="Regular"/>
  </r>
  <r>
    <s v="ORD010914"/>
    <x v="307"/>
    <s v="CUST0006"/>
    <s v="Yashica Nagi"/>
    <x v="0"/>
    <x v="5"/>
    <x v="44"/>
    <n v="9"/>
    <n v="429.38"/>
    <n v="0.05"/>
    <n v="3671.2"/>
    <n v="215.23"/>
    <n v="3671.1990000000001"/>
    <s v="Q4"/>
    <n v="5.8626607103944215"/>
    <s v="Hyderabad"/>
    <s v="Regular"/>
  </r>
  <r>
    <s v="ORD007770"/>
    <x v="33"/>
    <s v="CUST0013"/>
    <s v="Charan Aggarwal"/>
    <x v="0"/>
    <x v="0"/>
    <x v="49"/>
    <n v="1"/>
    <n v="219.65"/>
    <n v="0.15"/>
    <n v="186.7"/>
    <n v="77.22"/>
    <n v="186.70249999999999"/>
    <s v="Q1"/>
    <n v="41.360471344402789"/>
    <s v="Kochi"/>
    <s v="Regular"/>
  </r>
  <r>
    <s v="ORD007876"/>
    <x v="53"/>
    <s v="CUST0370"/>
    <s v="Ishaan Edwin"/>
    <x v="1"/>
    <x v="3"/>
    <x v="12"/>
    <n v="5"/>
    <n v="356.34"/>
    <n v="0.2"/>
    <n v="1425.36"/>
    <n v="478.11"/>
    <n v="1425.36"/>
    <s v="Q4"/>
    <n v="33.543104899814786"/>
    <s v="Bhubaneswar"/>
    <s v="Premium"/>
  </r>
  <r>
    <s v="ORD004608"/>
    <x v="233"/>
    <s v="CUST0188"/>
    <s v="Anusha Pathak"/>
    <x v="0"/>
    <x v="3"/>
    <x v="25"/>
    <n v="2"/>
    <n v="2530.09"/>
    <n v="0.15"/>
    <n v="4301.1499999999996"/>
    <n v="858.17"/>
    <n v="4301.1530000000002"/>
    <s v="Q1"/>
    <n v="19.95210583216117"/>
    <s v="Chennai"/>
    <s v="Regular"/>
  </r>
  <r>
    <s v="ORD001207"/>
    <x v="237"/>
    <s v="CUST0317"/>
    <s v="Balendra Soman"/>
    <x v="3"/>
    <x v="5"/>
    <x v="31"/>
    <n v="6"/>
    <n v="746.61"/>
    <n v="0.2"/>
    <n v="3583.73"/>
    <n v="-328.9"/>
    <n v="3583.7280000000001"/>
    <s v="Q1"/>
    <n v="-9.1775887134354424"/>
    <s v="Nagpur"/>
    <s v="Occasional"/>
  </r>
  <r>
    <s v="ORD011638"/>
    <x v="160"/>
    <s v="CUST0436"/>
    <s v="Lekha Kulkarni"/>
    <x v="3"/>
    <x v="1"/>
    <x v="34"/>
    <n v="3"/>
    <n v="16859.330000000002"/>
    <n v="0.2"/>
    <n v="40462.39"/>
    <n v="10895.75"/>
    <n v="40462.392000000007"/>
    <s v="Q4"/>
    <n v="26.928092977206735"/>
    <s v="Ahmedabad"/>
    <s v="Premium"/>
  </r>
  <r>
    <s v="ORD002972"/>
    <x v="102"/>
    <s v="CUST0448"/>
    <s v="Wyatt Gade"/>
    <x v="3"/>
    <x v="6"/>
    <x v="55"/>
    <n v="1"/>
    <n v="2364.41"/>
    <n v="0.05"/>
    <n v="2246.19"/>
    <n v="848.43"/>
    <n v="2246.1895"/>
    <s v="Q1"/>
    <n v="37.771960519813547"/>
    <s v="Nagpur"/>
    <s v="Premium"/>
  </r>
  <r>
    <s v="ORD001358"/>
    <x v="211"/>
    <s v="CUST0297"/>
    <s v="Ikbal Mane"/>
    <x v="3"/>
    <x v="6"/>
    <x v="55"/>
    <n v="3"/>
    <n v="4360.38"/>
    <n v="0.05"/>
    <n v="12427.08"/>
    <n v="3246.66"/>
    <n v="12427.082999999999"/>
    <s v="Q1"/>
    <n v="26.125686806554715"/>
    <s v="Mumbai"/>
    <s v="Premium"/>
  </r>
  <r>
    <s v="ORD010337"/>
    <x v="31"/>
    <s v="CUST0002"/>
    <s v="Nitara Dhawan"/>
    <x v="2"/>
    <x v="4"/>
    <x v="22"/>
    <n v="2"/>
    <n v="75778.23"/>
    <n v="0.05"/>
    <n v="143978.64000000001"/>
    <n v="16473.150000000001"/>
    <n v="143978.63699999999"/>
    <s v="Q2"/>
    <n v="11.441384638721411"/>
    <s v="Chandigarh"/>
    <s v="Premium"/>
  </r>
  <r>
    <s v="ORD007277"/>
    <x v="86"/>
    <s v="CUST0030"/>
    <s v="Kashvi Sahota"/>
    <x v="2"/>
    <x v="3"/>
    <x v="66"/>
    <n v="5"/>
    <n v="3621.47"/>
    <n v="0.05"/>
    <n v="17201.98"/>
    <n v="4103"/>
    <n v="17201.982499999998"/>
    <s v="Q4"/>
    <n v="23.851905420190004"/>
    <s v="Delhi"/>
    <s v="Premium"/>
  </r>
  <r>
    <s v="ORD003687"/>
    <x v="41"/>
    <s v="CUST0346"/>
    <s v="Isha Kibe"/>
    <x v="2"/>
    <x v="1"/>
    <x v="59"/>
    <n v="4"/>
    <n v="5404.11"/>
    <n v="0.3"/>
    <n v="15131.51"/>
    <n v="2665.95"/>
    <n v="15131.507999999998"/>
    <s v="Q4"/>
    <n v="17.618532453139178"/>
    <s v="Lucknow"/>
    <s v="Premium"/>
  </r>
  <r>
    <s v="ORD005756"/>
    <x v="100"/>
    <s v="CUST0300"/>
    <s v="Maanav Kashyap"/>
    <x v="2"/>
    <x v="4"/>
    <x v="47"/>
    <n v="4"/>
    <n v="46251.59"/>
    <n v="0"/>
    <n v="185006.36"/>
    <n v="23512.85"/>
    <n v="185006.36"/>
    <s v="Q3"/>
    <n v="12.709211726559023"/>
    <s v="Amritsar"/>
    <s v="Premium"/>
  </r>
  <r>
    <s v="ORD001631"/>
    <x v="56"/>
    <s v="CUST0045"/>
    <s v="Vritti Tailor"/>
    <x v="2"/>
    <x v="3"/>
    <x v="16"/>
    <n v="5"/>
    <n v="2216.48"/>
    <n v="0"/>
    <n v="11082.4"/>
    <n v="3453.77"/>
    <n v="11082.4"/>
    <s v="Q4"/>
    <n v="31.164458961957699"/>
    <s v="Delhi"/>
    <s v="Premium"/>
  </r>
  <r>
    <s v="ORD000626"/>
    <x v="250"/>
    <s v="CUST0141"/>
    <s v="Anusha Kapoor"/>
    <x v="3"/>
    <x v="4"/>
    <x v="22"/>
    <n v="5"/>
    <n v="84331.96"/>
    <n v="0.1"/>
    <n v="379493.82"/>
    <n v="44280.36"/>
    <n v="379493.82000000007"/>
    <s v="Q4"/>
    <n v="11.668269064302548"/>
    <s v="Pune"/>
    <s v="Regular"/>
  </r>
  <r>
    <s v="ORD011971"/>
    <x v="69"/>
    <s v="CUST0373"/>
    <s v="Ikbal Randhawa"/>
    <x v="1"/>
    <x v="6"/>
    <x v="57"/>
    <n v="1"/>
    <n v="4158.3900000000003"/>
    <n v="0"/>
    <n v="4158.3900000000003"/>
    <n v="970.28"/>
    <n v="4158.3900000000003"/>
    <s v="Q1"/>
    <n v="23.333068807879968"/>
    <s v="Patna"/>
    <s v="Premium"/>
  </r>
  <r>
    <s v="ORD005341"/>
    <x v="41"/>
    <s v="CUST0373"/>
    <s v="Ikbal Randhawa"/>
    <x v="1"/>
    <x v="6"/>
    <x v="18"/>
    <n v="1"/>
    <n v="4771.96"/>
    <n v="0.1"/>
    <n v="4294.76"/>
    <n v="1542.42"/>
    <n v="4294.7640000000001"/>
    <s v="Q4"/>
    <n v="35.913997522562383"/>
    <s v="Patna"/>
    <s v="Premium"/>
  </r>
  <r>
    <s v="ORD009728"/>
    <x v="225"/>
    <s v="CUST0481"/>
    <s v="Warjas Vala"/>
    <x v="3"/>
    <x v="2"/>
    <x v="17"/>
    <n v="2"/>
    <n v="6110.86"/>
    <n v="0.1"/>
    <n v="10999.55"/>
    <n v="2542.27"/>
    <n v="10999.547999999999"/>
    <s v="Q4"/>
    <n v="23.1124909655395"/>
    <s v="Mumbai"/>
    <s v="Regular"/>
  </r>
  <r>
    <s v="ORD003006"/>
    <x v="139"/>
    <s v="CUST0251"/>
    <s v="Faris Thakkar"/>
    <x v="0"/>
    <x v="2"/>
    <x v="30"/>
    <n v="3"/>
    <n v="5990.45"/>
    <n v="0.3"/>
    <n v="12579.94"/>
    <n v="2139.8000000000002"/>
    <n v="12579.944999999998"/>
    <s v="Q3"/>
    <n v="17.009620077679227"/>
    <s v="Kochi"/>
    <s v="Regular"/>
  </r>
  <r>
    <s v="ORD001887"/>
    <x v="70"/>
    <s v="CUST0466"/>
    <s v="Inaya Cherian"/>
    <x v="3"/>
    <x v="0"/>
    <x v="51"/>
    <n v="2"/>
    <n v="724.84"/>
    <n v="0.1"/>
    <n v="1304.71"/>
    <n v="520.77"/>
    <n v="1304.712"/>
    <s v="Q4"/>
    <n v="39.914617041334857"/>
    <s v="Ahmedabad"/>
    <s v="Premium"/>
  </r>
  <r>
    <s v="ORD011474"/>
    <x v="248"/>
    <s v="CUST0266"/>
    <s v="Tanay Sane"/>
    <x v="1"/>
    <x v="3"/>
    <x v="66"/>
    <n v="3"/>
    <n v="2325.48"/>
    <n v="0"/>
    <n v="6976.44"/>
    <n v="2272.9299999999998"/>
    <n v="6976.4400000000005"/>
    <s v="Q4"/>
    <n v="32.580083824988101"/>
    <s v="Patna"/>
    <s v="Premium"/>
  </r>
  <r>
    <s v="ORD006910"/>
    <x v="42"/>
    <s v="CUST0242"/>
    <s v="Vanya Bhat"/>
    <x v="2"/>
    <x v="4"/>
    <x v="28"/>
    <n v="2"/>
    <n v="24827.18"/>
    <n v="0.2"/>
    <n v="39723.49"/>
    <n v="3566.67"/>
    <n v="39723.488000000005"/>
    <s v="Q4"/>
    <n v="8.9787428043205679"/>
    <s v="Delhi"/>
    <s v="Regular"/>
  </r>
  <r>
    <s v="ORD008115"/>
    <x v="99"/>
    <s v="CUST0142"/>
    <s v="Irya Bava"/>
    <x v="0"/>
    <x v="4"/>
    <x v="20"/>
    <n v="3"/>
    <n v="15678.56"/>
    <n v="0.2"/>
    <n v="37628.54"/>
    <n v="4283.55"/>
    <n v="37628.544000000002"/>
    <s v="Q3"/>
    <n v="11.383779439755038"/>
    <s v="Coimbatore"/>
    <s v="Premium"/>
  </r>
  <r>
    <s v="ORD003763"/>
    <x v="308"/>
    <s v="CUST0200"/>
    <s v="Bishakha Walla"/>
    <x v="2"/>
    <x v="5"/>
    <x v="44"/>
    <n v="10"/>
    <n v="107.74"/>
    <n v="0"/>
    <n v="1077.4000000000001"/>
    <n v="-23.54"/>
    <n v="1077.3999999999999"/>
    <s v="Q3"/>
    <n v="-2.1848895489140521"/>
    <s v="Lucknow"/>
    <s v="Regular"/>
  </r>
  <r>
    <s v="ORD006818"/>
    <x v="3"/>
    <s v="CUST0127"/>
    <s v="Unknown"/>
    <x v="1"/>
    <x v="3"/>
    <x v="12"/>
    <n v="5"/>
    <n v="845.87"/>
    <n v="0.05"/>
    <n v="4017.88"/>
    <n v="896.62"/>
    <n v="4017.8825000000002"/>
    <s v="Q2"/>
    <n v="22.315748603741277"/>
    <s v="Patna"/>
    <s v="Occasional"/>
  </r>
  <r>
    <s v="ORD000686"/>
    <x v="230"/>
    <s v="CUST0084"/>
    <s v="Atharv Sarma"/>
    <x v="0"/>
    <x v="4"/>
    <x v="28"/>
    <n v="3"/>
    <n v="81439.039999999994"/>
    <n v="0.05"/>
    <n v="232101.26"/>
    <n v="25649.279999999999"/>
    <n v="232101.264"/>
    <s v="Q3"/>
    <n v="11.050900800797031"/>
    <s v="Hyderabad"/>
    <s v="Regular"/>
  </r>
  <r>
    <s v="ORD005559"/>
    <x v="187"/>
    <s v="CUST0473"/>
    <s v="Ranbir Jha"/>
    <x v="3"/>
    <x v="6"/>
    <x v="27"/>
    <n v="1"/>
    <n v="3793.17"/>
    <n v="0"/>
    <n v="3793.17"/>
    <n v="1063.22"/>
    <n v="3793.17"/>
    <s v="Q1"/>
    <n v="28.02985365802218"/>
    <s v="Pune"/>
    <s v="Regular"/>
  </r>
  <r>
    <s v="ORD002426"/>
    <x v="258"/>
    <s v="CUST0316"/>
    <s v="Vinaya Varughese"/>
    <x v="1"/>
    <x v="2"/>
    <x v="54"/>
    <n v="4"/>
    <n v="1146.69"/>
    <n v="0.2"/>
    <n v="3669.41"/>
    <n v="1024.94"/>
    <n v="3669.4080000000004"/>
    <s v="Q2"/>
    <n v="27.932010868232226"/>
    <s v="Ranchi"/>
    <s v="Regular"/>
  </r>
  <r>
    <s v="ORD004461"/>
    <x v="78"/>
    <s v="CUST0199"/>
    <s v="Ikshita Wable"/>
    <x v="3"/>
    <x v="6"/>
    <x v="18"/>
    <n v="1"/>
    <n v="3156.65"/>
    <n v="0.15"/>
    <n v="2683.15"/>
    <n v="713.41"/>
    <n v="2683.1525000000001"/>
    <s v="Q3"/>
    <n v="26.588524681810554"/>
    <s v="Surat"/>
    <s v="Premium"/>
  </r>
  <r>
    <s v="ORD001215"/>
    <x v="309"/>
    <s v="CUST0438"/>
    <s v="Baljiwan Srinivasan"/>
    <x v="3"/>
    <x v="5"/>
    <x v="11"/>
    <n v="4"/>
    <n v="503.34"/>
    <n v="0.2"/>
    <n v="1610.69"/>
    <n v="149.01"/>
    <n v="1610.6880000000001"/>
    <s v="Q3"/>
    <n v="9.2513146539681745"/>
    <s v="Nagpur"/>
    <s v="Regular"/>
  </r>
  <r>
    <s v="ORD002520"/>
    <x v="37"/>
    <s v="CUST0238"/>
    <s v="Dominic Kothari"/>
    <x v="3"/>
    <x v="3"/>
    <x v="6"/>
    <n v="1"/>
    <n v="3231.37"/>
    <n v="0.2"/>
    <n v="2585.1"/>
    <n v="579.59"/>
    <n v="2585.096"/>
    <s v="Q4"/>
    <n v="22.420409268500254"/>
    <s v="Pune"/>
    <s v="Premium"/>
  </r>
  <r>
    <s v="ORD003990"/>
    <x v="103"/>
    <s v="CUST0253"/>
    <s v="Mohammed Dhar"/>
    <x v="3"/>
    <x v="6"/>
    <x v="29"/>
    <n v="4"/>
    <n v="4689.1899999999996"/>
    <n v="0"/>
    <n v="18756.759999999998"/>
    <n v="5485.88"/>
    <n v="18756.759999999998"/>
    <s v="Q1"/>
    <n v="29.247481974498797"/>
    <s v="Mumbai"/>
    <s v="Occasional"/>
  </r>
  <r>
    <s v="ORD002871"/>
    <x v="19"/>
    <s v="CUST0163"/>
    <s v="Saumya Singh"/>
    <x v="1"/>
    <x v="3"/>
    <x v="10"/>
    <n v="5"/>
    <n v="1682.31"/>
    <n v="0.1"/>
    <n v="7570.39"/>
    <n v="1673.68"/>
    <n v="7570.3949999999995"/>
    <s v="Q4"/>
    <n v="22.108240130297119"/>
    <s v="Kolkata"/>
    <s v="Premium"/>
  </r>
  <r>
    <s v="ORD006416"/>
    <x v="306"/>
    <s v="CUST0306"/>
    <s v="Aahana Agarwal"/>
    <x v="3"/>
    <x v="4"/>
    <x v="23"/>
    <n v="3"/>
    <n v="31606.43"/>
    <n v="0"/>
    <n v="94819.29"/>
    <n v="8325.25"/>
    <n v="94819.290000000008"/>
    <s v="Q3"/>
    <n v="8.7801226944432926"/>
    <s v="Nagpur"/>
    <s v="Premium"/>
  </r>
  <r>
    <s v="ORD006614"/>
    <x v="102"/>
    <s v="CUST0238"/>
    <s v="Dominic Kothari"/>
    <x v="3"/>
    <x v="0"/>
    <x v="32"/>
    <n v="5"/>
    <n v="965.53"/>
    <n v="0.05"/>
    <n v="4586.2700000000004"/>
    <n v="2081.88"/>
    <n v="4586.267499999999"/>
    <s v="Q1"/>
    <n v="45.39375134913557"/>
    <s v="Pune"/>
    <s v="Premium"/>
  </r>
  <r>
    <s v="ORD007388"/>
    <x v="105"/>
    <s v="CUST0329"/>
    <s v="Pushti Gour"/>
    <x v="0"/>
    <x v="0"/>
    <x v="0"/>
    <n v="1"/>
    <n v="969.2"/>
    <n v="0.2"/>
    <n v="775.36"/>
    <n v="211.06"/>
    <n v="775.36000000000013"/>
    <s v="Q2"/>
    <n v="27.220903838217087"/>
    <s v="Kochi"/>
    <s v="Regular"/>
  </r>
  <r>
    <s v="ORD003747"/>
    <x v="112"/>
    <s v="CUST0276"/>
    <s v="Manthan Grover"/>
    <x v="2"/>
    <x v="5"/>
    <x v="24"/>
    <n v="5"/>
    <n v="602.41"/>
    <n v="0"/>
    <n v="3012.05"/>
    <n v="283.39999999999998"/>
    <n v="3012.0499999999997"/>
    <s v="Q2"/>
    <n v="9.408874354675385"/>
    <s v="Amritsar"/>
    <s v="Premium"/>
  </r>
  <r>
    <s v="ORD004107"/>
    <x v="174"/>
    <s v="CUST0136"/>
    <s v="Arin Narula"/>
    <x v="0"/>
    <x v="4"/>
    <x v="22"/>
    <n v="2"/>
    <n v="68431.740000000005"/>
    <n v="0"/>
    <n v="136863.48000000001"/>
    <n v="15476.74"/>
    <n v="136863.48000000001"/>
    <s v="Q4"/>
    <n v="11.308159050171747"/>
    <s v="Bengaluru"/>
    <s v="Premium"/>
  </r>
  <r>
    <s v="ORD011065"/>
    <x v="36"/>
    <s v="CUST0403"/>
    <s v="Bimala Rattan"/>
    <x v="1"/>
    <x v="2"/>
    <x v="2"/>
    <n v="1"/>
    <n v="3480.17"/>
    <n v="0.1"/>
    <n v="3132.15"/>
    <n v="707.38"/>
    <n v="3132.1530000000002"/>
    <s v="Q4"/>
    <n v="22.584486694443111"/>
    <s v="Bhubaneswar"/>
    <s v="Regular"/>
  </r>
  <r>
    <s v="ORD008999"/>
    <x v="89"/>
    <s v="CUST0470"/>
    <s v="Kabir Tripathi"/>
    <x v="3"/>
    <x v="2"/>
    <x v="46"/>
    <n v="2"/>
    <n v="4386.57"/>
    <n v="0.05"/>
    <n v="8334.48"/>
    <n v="1601.16"/>
    <n v="8334.4829999999984"/>
    <s v="Q1"/>
    <n v="19.211276528349703"/>
    <s v="Mumbai"/>
    <s v="Occasional"/>
  </r>
  <r>
    <s v="ORD006944"/>
    <x v="227"/>
    <s v="CUST0380"/>
    <s v="Pahal Nori"/>
    <x v="3"/>
    <x v="4"/>
    <x v="22"/>
    <n v="1"/>
    <n v="4518.8100000000004"/>
    <n v="0.15"/>
    <n v="3840.99"/>
    <n v="396.43"/>
    <n v="3840.9885000000004"/>
    <s v="Q4"/>
    <n v="10.321037024308838"/>
    <s v="Ahmedabad"/>
    <s v="Regular"/>
  </r>
  <r>
    <s v="ORD008874"/>
    <x v="63"/>
    <s v="CUST0292"/>
    <s v="Hardik Mukherjee"/>
    <x v="2"/>
    <x v="4"/>
    <x v="33"/>
    <n v="2"/>
    <n v="33865.58"/>
    <n v="0.1"/>
    <n v="60958.04"/>
    <n v="6752.55"/>
    <n v="60958.044000000002"/>
    <s v="Q4"/>
    <n v="11.077373878818939"/>
    <s v="Jaipur"/>
    <s v="Premium"/>
  </r>
  <r>
    <s v="ORD005407"/>
    <x v="247"/>
    <s v="CUST0059"/>
    <s v="Gopal Om"/>
    <x v="1"/>
    <x v="5"/>
    <x v="24"/>
    <n v="10"/>
    <n v="764.97"/>
    <n v="0.2"/>
    <n v="6119.76"/>
    <n v="-538.08000000000004"/>
    <n v="6119.7600000000011"/>
    <s v="Q2"/>
    <n v="-8.7925016667320293"/>
    <s v="Kolkata"/>
    <s v="Regular"/>
  </r>
  <r>
    <s v="ORD004082"/>
    <x v="310"/>
    <s v="CUST0145"/>
    <s v="Kavya Sheth"/>
    <x v="3"/>
    <x v="6"/>
    <x v="41"/>
    <n v="1"/>
    <n v="2659.21"/>
    <n v="0.3"/>
    <n v="1861.45"/>
    <n v="695.26"/>
    <n v="1861.4469999999999"/>
    <s v="Q3"/>
    <n v="37.350452604152672"/>
    <s v="Surat"/>
    <s v="Regular"/>
  </r>
  <r>
    <s v="ORD010069"/>
    <x v="268"/>
    <s v="CUST0379"/>
    <s v="Amrita Contractor"/>
    <x v="1"/>
    <x v="4"/>
    <x v="45"/>
    <n v="5"/>
    <n v="53664.46"/>
    <n v="0"/>
    <n v="268322.3"/>
    <n v="38078.51"/>
    <n v="268322.3"/>
    <s v="Q4"/>
    <n v="14.191332587712612"/>
    <s v="Patna"/>
    <s v="Regular"/>
  </r>
  <r>
    <s v="ORD011074"/>
    <x v="311"/>
    <s v="CUST0456"/>
    <s v="Girindra Dutta"/>
    <x v="0"/>
    <x v="4"/>
    <x v="22"/>
    <n v="1"/>
    <n v="76932.2"/>
    <n v="0.2"/>
    <n v="61545.760000000002"/>
    <n v="-9229.7000000000007"/>
    <n v="61545.760000000002"/>
    <s v="Q1"/>
    <n v="-14.996483917007444"/>
    <s v="Chennai"/>
    <s v="Regular"/>
  </r>
  <r>
    <s v="ORD011911"/>
    <x v="300"/>
    <s v="CUST0001"/>
    <s v="Aditya Bhakta"/>
    <x v="2"/>
    <x v="0"/>
    <x v="51"/>
    <n v="5"/>
    <n v="293.07"/>
    <n v="0"/>
    <n v="1465.35"/>
    <n v="385.13"/>
    <n v="1465.35"/>
    <s v="Q2"/>
    <n v="26.28245811580851"/>
    <s v="Delhi"/>
    <s v="Regular"/>
  </r>
  <r>
    <s v="ORD006533"/>
    <x v="232"/>
    <s v="CUST0294"/>
    <s v="Ekapad Dhingra"/>
    <x v="0"/>
    <x v="5"/>
    <x v="40"/>
    <n v="2"/>
    <n v="773.07"/>
    <n v="0.05"/>
    <n v="1468.83"/>
    <n v="151.80000000000001"/>
    <n v="1468.8330000000001"/>
    <s v="Q2"/>
    <n v="10.334756234554034"/>
    <s v="Bengaluru"/>
    <s v="Premium"/>
  </r>
  <r>
    <s v="ORD002865"/>
    <x v="312"/>
    <s v="CUST0004"/>
    <s v="Lucky Aggarwal"/>
    <x v="0"/>
    <x v="5"/>
    <x v="40"/>
    <n v="1"/>
    <n v="193.15"/>
    <n v="0.05"/>
    <n v="183.49"/>
    <n v="11.57"/>
    <n v="183.49250000000001"/>
    <s v="Q4"/>
    <n v="6.3055207368248949"/>
    <s v="Coimbatore"/>
    <s v="Premium"/>
  </r>
  <r>
    <s v="ORD000943"/>
    <x v="68"/>
    <s v="CUST0278"/>
    <s v="Reyansh Dayal"/>
    <x v="0"/>
    <x v="5"/>
    <x v="24"/>
    <n v="3"/>
    <n v="117.33"/>
    <n v="0"/>
    <n v="351.99"/>
    <n v="24.15"/>
    <n v="351.99"/>
    <s v="Q2"/>
    <n v="6.8609903690445746"/>
    <s v="Chennai"/>
    <s v="Regular"/>
  </r>
  <r>
    <s v="ORD009344"/>
    <x v="208"/>
    <s v="CUST0175"/>
    <s v="Balendra Lala"/>
    <x v="2"/>
    <x v="5"/>
    <x v="11"/>
    <n v="2"/>
    <n v="504.97"/>
    <n v="0"/>
    <n v="1009.94"/>
    <n v="81.25"/>
    <n v="1009.94"/>
    <s v="Q1"/>
    <n v="8.0450323781610784"/>
    <s v="Delhi"/>
    <s v="Premium"/>
  </r>
  <r>
    <s v="ORD002419"/>
    <x v="303"/>
    <s v="CUST0286"/>
    <s v="Unknown"/>
    <x v="1"/>
    <x v="5"/>
    <x v="68"/>
    <n v="4"/>
    <n v="397.94"/>
    <n v="0.2"/>
    <n v="1273.4100000000001"/>
    <n v="84.84"/>
    <n v="1273.4080000000001"/>
    <s v="Q3"/>
    <n v="6.6624260842933536"/>
    <s v="Ranchi"/>
    <s v="Occasional"/>
  </r>
  <r>
    <s v="ORD004241"/>
    <x v="300"/>
    <s v="CUST0360"/>
    <s v="Harshil Kadakia"/>
    <x v="1"/>
    <x v="5"/>
    <x v="37"/>
    <n v="9"/>
    <n v="311.77"/>
    <n v="0"/>
    <n v="2805.93"/>
    <n v="222.28"/>
    <n v="2805.93"/>
    <s v="Q2"/>
    <n v="7.9217942001404165"/>
    <s v="Patna"/>
    <s v="Occasional"/>
  </r>
  <r>
    <s v="ORD001515"/>
    <x v="62"/>
    <s v="CUST0264"/>
    <s v="Rudra Konda"/>
    <x v="2"/>
    <x v="3"/>
    <x v="61"/>
    <n v="3"/>
    <n v="967.3"/>
    <n v="0.15"/>
    <n v="2466.61"/>
    <n v="802.75"/>
    <n v="2466.6149999999998"/>
    <s v="Q1"/>
    <n v="32.544666566664368"/>
    <s v="Jaipur"/>
    <s v="Regular"/>
  </r>
  <r>
    <s v="ORD002992"/>
    <x v="313"/>
    <s v="CUST0450"/>
    <s v="Abhimanyu Sehgal"/>
    <x v="1"/>
    <x v="3"/>
    <x v="12"/>
    <n v="1"/>
    <n v="1905.7"/>
    <n v="0.05"/>
    <n v="1810.41"/>
    <n v="621.58000000000004"/>
    <n v="1810.415"/>
    <s v="Q4"/>
    <n v="34.333659226363089"/>
    <s v="Bhubaneswar"/>
    <s v="Premium"/>
  </r>
  <r>
    <s v="ORD008172"/>
    <x v="314"/>
    <s v="CUST0384"/>
    <s v="Darika Sani"/>
    <x v="3"/>
    <x v="3"/>
    <x v="58"/>
    <n v="5"/>
    <n v="3610.98"/>
    <n v="0"/>
    <n v="18054.900000000001"/>
    <n v="6535.22"/>
    <n v="18054.900000000001"/>
    <s v="Q2"/>
    <n v="36.196378822369553"/>
    <s v="Pune"/>
    <s v="Premium"/>
  </r>
  <r>
    <s v="ORD005538"/>
    <x v="315"/>
    <s v="CUST0322"/>
    <s v="Gavin Acharya"/>
    <x v="3"/>
    <x v="4"/>
    <x v="28"/>
    <n v="5"/>
    <n v="45608.36"/>
    <n v="0.15"/>
    <n v="193835.53"/>
    <n v="27633.01"/>
    <n v="193835.53"/>
    <s v="Q4"/>
    <n v="14.255905509170583"/>
    <s v="Surat"/>
    <s v="Premium"/>
  </r>
  <r>
    <s v="ORD000377"/>
    <x v="112"/>
    <s v="CUST0167"/>
    <s v="Varsha Ben"/>
    <x v="3"/>
    <x v="0"/>
    <x v="35"/>
    <n v="4"/>
    <n v="810.35"/>
    <n v="0.2"/>
    <n v="2593.12"/>
    <n v="941.98"/>
    <n v="2593.1200000000003"/>
    <s v="Q2"/>
    <n v="36.326124514098851"/>
    <s v="Pune"/>
    <s v="Premium"/>
  </r>
  <r>
    <s v="ORD001976"/>
    <x v="257"/>
    <s v="CUST0281"/>
    <s v="Chaman Khalsa"/>
    <x v="0"/>
    <x v="5"/>
    <x v="44"/>
    <n v="3"/>
    <n v="750.84"/>
    <n v="0"/>
    <n v="2252.52"/>
    <n v="149.93"/>
    <n v="2252.52"/>
    <s v="Q3"/>
    <n v="6.6561007227460802"/>
    <s v="Chennai"/>
    <s v="Premium"/>
  </r>
  <r>
    <s v="ORD009145"/>
    <x v="270"/>
    <s v="CUST0275"/>
    <s v="Rajata Baria"/>
    <x v="1"/>
    <x v="6"/>
    <x v="41"/>
    <n v="5"/>
    <n v="4884.24"/>
    <n v="0.15"/>
    <n v="20758.02"/>
    <n v="7576.78"/>
    <n v="20758.019999999997"/>
    <s v="Q1"/>
    <n v="36.500494748535743"/>
    <s v="Ranchi"/>
    <s v="Premium"/>
  </r>
  <r>
    <s v="ORD004804"/>
    <x v="130"/>
    <s v="CUST0449"/>
    <s v="Pratyush Hans"/>
    <x v="2"/>
    <x v="5"/>
    <x v="31"/>
    <n v="8"/>
    <n v="657.64"/>
    <n v="0.1"/>
    <n v="4735.01"/>
    <n v="339.32"/>
    <n v="4735.0079999999998"/>
    <s v="Q2"/>
    <n v="7.1661939467920863"/>
    <s v="Delhi"/>
    <s v="Premium"/>
  </r>
  <r>
    <s v="ORD004659"/>
    <x v="222"/>
    <s v="CUST0027"/>
    <s v="Januja Dalal"/>
    <x v="0"/>
    <x v="1"/>
    <x v="26"/>
    <n v="3"/>
    <n v="40854.71"/>
    <n v="0"/>
    <n v="122564.13"/>
    <n v="-13982.12"/>
    <n v="122564.13"/>
    <s v="Q3"/>
    <n v="-11.408003304066208"/>
    <s v="Kochi"/>
    <s v="Regular"/>
  </r>
  <r>
    <s v="ORD007870"/>
    <x v="229"/>
    <s v="CUST0099"/>
    <s v="Simon Maharaj"/>
    <x v="2"/>
    <x v="4"/>
    <x v="45"/>
    <n v="2"/>
    <n v="14384.52"/>
    <n v="0.05"/>
    <n v="27330.59"/>
    <n v="3093.68"/>
    <n v="27330.588"/>
    <s v="Q3"/>
    <n v="11.319477552442153"/>
    <s v="Jaipur"/>
    <s v="Occasional"/>
  </r>
  <r>
    <s v="ORD007343"/>
    <x v="148"/>
    <s v="CUST0463"/>
    <s v="Banjeet Gour"/>
    <x v="3"/>
    <x v="2"/>
    <x v="62"/>
    <n v="1"/>
    <n v="6520.37"/>
    <n v="0.15"/>
    <n v="5542.31"/>
    <n v="1210.25"/>
    <n v="5542.3144999999995"/>
    <s v="Q4"/>
    <n v="21.836562732867701"/>
    <s v="Pune"/>
    <s v="Regular"/>
  </r>
  <r>
    <s v="ORD004600"/>
    <x v="226"/>
    <s v="CUST0154"/>
    <s v="Nirja Guha"/>
    <x v="2"/>
    <x v="1"/>
    <x v="69"/>
    <n v="5"/>
    <n v="5071.6400000000003"/>
    <n v="0.1"/>
    <n v="22822.38"/>
    <n v="4140.71"/>
    <n v="22822.38"/>
    <s v="Q1"/>
    <n v="18.143199788979064"/>
    <s v="Delhi"/>
    <s v="Premium"/>
  </r>
  <r>
    <s v="ORD003936"/>
    <x v="56"/>
    <s v="CUST0499"/>
    <s v="Shivansh Walia"/>
    <x v="3"/>
    <x v="1"/>
    <x v="59"/>
    <n v="2"/>
    <n v="44887.83"/>
    <n v="0.1"/>
    <n v="80798.09"/>
    <n v="19083.28"/>
    <n v="80798.094000000012"/>
    <s v="Q4"/>
    <n v="23.618479100186651"/>
    <s v="Pune"/>
    <s v="Regular"/>
  </r>
  <r>
    <s v="ORD005442"/>
    <x v="282"/>
    <s v="CUST0446"/>
    <s v="Anthony Pandit"/>
    <x v="0"/>
    <x v="4"/>
    <x v="5"/>
    <n v="2"/>
    <n v="76936.179999999993"/>
    <n v="0.25"/>
    <n v="115404.27"/>
    <n v="17644.39"/>
    <n v="115404.26999999999"/>
    <s v="Q1"/>
    <n v="15.289200304286835"/>
    <s v="Chennai"/>
    <s v="Premium"/>
  </r>
  <r>
    <s v="ORD010495"/>
    <x v="265"/>
    <s v="CUST0002"/>
    <s v="Nitara Dhawan"/>
    <x v="2"/>
    <x v="5"/>
    <x v="37"/>
    <n v="1"/>
    <n v="144.80000000000001"/>
    <n v="0"/>
    <n v="144.80000000000001"/>
    <n v="14.28"/>
    <n v="144.80000000000001"/>
    <s v="Q1"/>
    <n v="9.8618784530386723"/>
    <s v="Chandigarh"/>
    <s v="Premium"/>
  </r>
  <r>
    <s v="ORD002617"/>
    <x v="259"/>
    <s v="CUST0312"/>
    <s v="Sudiksha Pau"/>
    <x v="1"/>
    <x v="3"/>
    <x v="16"/>
    <n v="2"/>
    <n v="716.92"/>
    <n v="0.25"/>
    <n v="1075.3800000000001"/>
    <n v="212.25"/>
    <n v="1075.3799999999999"/>
    <s v="Q2"/>
    <n v="19.737209172571553"/>
    <s v="Patna"/>
    <s v="Premium"/>
  </r>
  <r>
    <s v="ORD007483"/>
    <x v="218"/>
    <s v="CUST0452"/>
    <s v="Rachita Mammen"/>
    <x v="1"/>
    <x v="6"/>
    <x v="57"/>
    <n v="3"/>
    <n v="588.24"/>
    <n v="0.2"/>
    <n v="1411.78"/>
    <n v="385.85"/>
    <n v="1411.7760000000001"/>
    <s v="Q3"/>
    <n v="27.330745583589511"/>
    <s v="Kolkata"/>
    <s v="Premium"/>
  </r>
  <r>
    <s v="ORD002738"/>
    <x v="218"/>
    <s v="CUST0492"/>
    <s v="Pranav Gala"/>
    <x v="0"/>
    <x v="4"/>
    <x v="20"/>
    <n v="3"/>
    <n v="33777.910000000003"/>
    <n v="0"/>
    <n v="101333.73"/>
    <n v="11891.29"/>
    <n v="101333.73000000001"/>
    <s v="Q3"/>
    <n v="11.734779722408325"/>
    <s v="Coimbatore"/>
    <s v="Premium"/>
  </r>
  <r>
    <s v="ORD010568"/>
    <x v="209"/>
    <s v="CUST0189"/>
    <s v="Ikbal Pall"/>
    <x v="0"/>
    <x v="6"/>
    <x v="14"/>
    <n v="3"/>
    <n v="986.77"/>
    <n v="0.2"/>
    <n v="2368.25"/>
    <n v="647.61"/>
    <n v="2368.248"/>
    <s v="Q2"/>
    <n v="27.345508286709595"/>
    <s v="Kochi"/>
    <s v="Premium"/>
  </r>
  <r>
    <s v="ORD005694"/>
    <x v="69"/>
    <s v="CUST0382"/>
    <s v="Azaan Bains"/>
    <x v="0"/>
    <x v="1"/>
    <x v="52"/>
    <n v="1"/>
    <n v="3900.4"/>
    <n v="0.2"/>
    <n v="3120.32"/>
    <n v="937.76"/>
    <n v="3120.32"/>
    <s v="Q1"/>
    <n v="30.053327863808839"/>
    <s v="Coimbatore"/>
    <s v="Occasional"/>
  </r>
  <r>
    <s v="ORD002753"/>
    <x v="14"/>
    <s v="CUST0255"/>
    <s v="Darpan Jhaveri"/>
    <x v="2"/>
    <x v="6"/>
    <x v="41"/>
    <n v="4"/>
    <n v="383.59"/>
    <n v="0.05"/>
    <n v="1457.64"/>
    <n v="307.08"/>
    <n v="1457.6419999999998"/>
    <s v="Q2"/>
    <n v="21.066930106199059"/>
    <s v="Lucknow"/>
    <s v="Regular"/>
  </r>
  <r>
    <s v="ORD001076"/>
    <x v="158"/>
    <s v="CUST0069"/>
    <s v="Jalsa Konda"/>
    <x v="2"/>
    <x v="6"/>
    <x v="63"/>
    <n v="5"/>
    <n v="4038.12"/>
    <n v="0"/>
    <n v="20190.599999999999"/>
    <n v="6185.69"/>
    <n v="20190.599999999999"/>
    <s v="Q3"/>
    <n v="30.636484304577376"/>
    <s v="Jaipur"/>
    <s v="Premium"/>
  </r>
  <r>
    <s v="ORD004330"/>
    <x v="316"/>
    <s v="CUST0197"/>
    <s v="Wakeeta Chakrabarti"/>
    <x v="0"/>
    <x v="6"/>
    <x v="29"/>
    <n v="2"/>
    <n v="787.06"/>
    <n v="0.3"/>
    <n v="1101.8800000000001"/>
    <n v="401.03"/>
    <n v="1101.8839999999998"/>
    <s v="Q4"/>
    <n v="36.395070243583689"/>
    <s v="Coimbatore"/>
    <s v="Regular"/>
  </r>
  <r>
    <s v="ORD006004"/>
    <x v="317"/>
    <s v="CUST0238"/>
    <s v="Dominic Kothari"/>
    <x v="3"/>
    <x v="3"/>
    <x v="61"/>
    <n v="4"/>
    <n v="3370.67"/>
    <n v="0.15"/>
    <n v="11460.28"/>
    <n v="3589.63"/>
    <n v="11460.278"/>
    <s v="Q2"/>
    <n v="31.322358616019851"/>
    <s v="Pune"/>
    <s v="Premium"/>
  </r>
  <r>
    <s v="ORD008481"/>
    <x v="148"/>
    <s v="CUST0353"/>
    <s v="Amruta Ratta"/>
    <x v="1"/>
    <x v="1"/>
    <x v="3"/>
    <n v="2"/>
    <n v="14761.57"/>
    <n v="0.1"/>
    <n v="26570.83"/>
    <n v="5344.48"/>
    <n v="26570.826000000001"/>
    <s v="Q4"/>
    <n v="20.114087516272541"/>
    <s v="Bhubaneswar"/>
    <s v="Regular"/>
  </r>
  <r>
    <s v="ORD006212"/>
    <x v="36"/>
    <s v="CUST0468"/>
    <s v="Mason Bahl"/>
    <x v="2"/>
    <x v="4"/>
    <x v="28"/>
    <n v="1"/>
    <n v="19905.21"/>
    <n v="0"/>
    <n v="19905.21"/>
    <n v="2839.81"/>
    <n v="19905.21"/>
    <s v="Q4"/>
    <n v="14.266666867619083"/>
    <s v="Chandigarh"/>
    <s v="Regular"/>
  </r>
  <r>
    <s v="ORD007114"/>
    <x v="174"/>
    <s v="CUST0096"/>
    <s v="Vaishnavi Gandhi"/>
    <x v="0"/>
    <x v="6"/>
    <x v="63"/>
    <n v="4"/>
    <n v="1350.71"/>
    <n v="0.3"/>
    <n v="3781.99"/>
    <n v="1029.8499999999999"/>
    <n v="3781.9879999999998"/>
    <s v="Q4"/>
    <n v="27.230373427745707"/>
    <s v="Kochi"/>
    <s v="Occasional"/>
  </r>
  <r>
    <s v="ORD001059"/>
    <x v="46"/>
    <s v="CUST0140"/>
    <s v="Harinakshi Mahal"/>
    <x v="1"/>
    <x v="3"/>
    <x v="6"/>
    <n v="3"/>
    <n v="1648.71"/>
    <n v="0"/>
    <n v="4946.13"/>
    <n v="1109.42"/>
    <n v="4946.13"/>
    <s v="Q3"/>
    <n v="22.430061482411503"/>
    <s v="Patna"/>
    <s v="Premium"/>
  </r>
  <r>
    <s v="ORD000288"/>
    <x v="318"/>
    <s v="CUST0458"/>
    <s v="Vyanjana Thaman"/>
    <x v="0"/>
    <x v="0"/>
    <x v="0"/>
    <n v="4"/>
    <n v="900.98"/>
    <n v="0.15"/>
    <n v="3063.33"/>
    <n v="995.53"/>
    <n v="3063.3319999999999"/>
    <s v="Q3"/>
    <n v="32.498294339819736"/>
    <s v="Chennai"/>
    <s v="Regular"/>
  </r>
  <r>
    <s v="ORD010561"/>
    <x v="307"/>
    <s v="CUST0444"/>
    <s v="Yagnesh Rout"/>
    <x v="1"/>
    <x v="1"/>
    <x v="64"/>
    <n v="4"/>
    <n v="24153.73"/>
    <n v="0"/>
    <n v="96614.92"/>
    <n v="29643.97"/>
    <n v="96614.92"/>
    <s v="Q4"/>
    <n v="30.682600575563278"/>
    <s v="Patna"/>
    <s v="Regular"/>
  </r>
  <r>
    <s v="ORD004540"/>
    <x v="148"/>
    <s v="CUST0111"/>
    <s v="Ishwar Bir"/>
    <x v="0"/>
    <x v="4"/>
    <x v="47"/>
    <n v="5"/>
    <n v="59871.360000000001"/>
    <n v="0"/>
    <n v="299356.79999999999"/>
    <n v="27136.61"/>
    <n v="299356.79999999999"/>
    <s v="Q4"/>
    <n v="9.0649719665629771"/>
    <s v="Hyderabad"/>
    <s v="Premium"/>
  </r>
  <r>
    <s v="ORD000512"/>
    <x v="48"/>
    <s v="CUST0426"/>
    <s v="Nakul Puri"/>
    <x v="0"/>
    <x v="4"/>
    <x v="23"/>
    <n v="5"/>
    <n v="52914.55"/>
    <n v="0.2"/>
    <n v="211658.2"/>
    <n v="29304.94"/>
    <n v="211658.2"/>
    <s v="Q4"/>
    <n v="13.84540735960147"/>
    <s v="Bengaluru"/>
    <s v="Regular"/>
  </r>
  <r>
    <s v="ORD000212"/>
    <x v="46"/>
    <s v="CUST0104"/>
    <s v="Saksham Gola"/>
    <x v="2"/>
    <x v="4"/>
    <x v="20"/>
    <n v="1"/>
    <n v="11044.75"/>
    <n v="0"/>
    <n v="11044.75"/>
    <n v="1023.77"/>
    <n v="11044.75"/>
    <s v="Q3"/>
    <n v="9.2692908395391473"/>
    <s v="Chandigarh"/>
    <s v="Premium"/>
  </r>
  <r>
    <s v="ORD009084"/>
    <x v="233"/>
    <s v="CUST0332"/>
    <s v="Tamanna Mukherjee"/>
    <x v="2"/>
    <x v="0"/>
    <x v="32"/>
    <n v="3"/>
    <n v="908.1"/>
    <n v="0.15"/>
    <n v="2315.66"/>
    <n v="864.2"/>
    <n v="2315.6550000000002"/>
    <s v="Q1"/>
    <n v="37.319813789589148"/>
    <s v="Lucknow"/>
    <s v="Premium"/>
  </r>
  <r>
    <s v="ORD002521"/>
    <x v="224"/>
    <s v="CUST0268"/>
    <s v="Rajeshri Kashyap"/>
    <x v="0"/>
    <x v="5"/>
    <x v="40"/>
    <n v="9"/>
    <n v="104.98"/>
    <n v="0"/>
    <n v="944.82"/>
    <n v="86.85"/>
    <n v="944.82"/>
    <s v="Q3"/>
    <n v="9.1922270908744519"/>
    <s v="Chennai"/>
    <s v="Premium"/>
  </r>
  <r>
    <s v="ORD003690"/>
    <x v="319"/>
    <s v="CUST0321"/>
    <s v="Vyanjana Ramaswamy"/>
    <x v="0"/>
    <x v="6"/>
    <x v="43"/>
    <n v="2"/>
    <n v="1026.03"/>
    <n v="0"/>
    <n v="2052.06"/>
    <n v="673.54"/>
    <n v="2052.06"/>
    <s v="Q4"/>
    <n v="32.822627018703152"/>
    <s v="Coimbatore"/>
    <s v="Premium"/>
  </r>
  <r>
    <s v="ORD011635"/>
    <x v="97"/>
    <s v="CUST0399"/>
    <s v="Saksham Goyal"/>
    <x v="3"/>
    <x v="4"/>
    <x v="50"/>
    <n v="1"/>
    <n v="8170.77"/>
    <n v="0.1"/>
    <n v="7353.69"/>
    <n v="731.5"/>
    <n v="7353.6930000000002"/>
    <s v="Q3"/>
    <n v="9.9473869581121868"/>
    <s v="Surat"/>
    <s v="Premium"/>
  </r>
  <r>
    <s v="ORD011751"/>
    <x v="228"/>
    <s v="CUST0486"/>
    <s v="Nathan Loke"/>
    <x v="2"/>
    <x v="4"/>
    <x v="50"/>
    <n v="5"/>
    <n v="73102.28"/>
    <n v="0.2"/>
    <n v="292409.12"/>
    <n v="36427.480000000003"/>
    <n v="292409.12000000005"/>
    <s v="Q3"/>
    <n v="12.457709937364472"/>
    <s v="Jaipur"/>
    <s v="Occasional"/>
  </r>
  <r>
    <s v="ORD004104"/>
    <x v="234"/>
    <s v="CUST0055"/>
    <s v="Abha Pau"/>
    <x v="0"/>
    <x v="2"/>
    <x v="9"/>
    <n v="1"/>
    <n v="3851.69"/>
    <n v="0.1"/>
    <n v="3466.52"/>
    <n v="734.78"/>
    <n v="3466.5210000000002"/>
    <s v="Q3"/>
    <n v="21.196473696964102"/>
    <s v="Bengaluru"/>
    <s v="Premium"/>
  </r>
  <r>
    <s v="ORD008910"/>
    <x v="295"/>
    <s v="CUST0360"/>
    <s v="Harshil Kadakia"/>
    <x v="1"/>
    <x v="3"/>
    <x v="61"/>
    <n v="5"/>
    <n v="1022.12"/>
    <n v="0"/>
    <n v="5110.6000000000004"/>
    <n v="1123.8399999999999"/>
    <n v="5110.6000000000004"/>
    <s v="Q4"/>
    <n v="21.990372950338507"/>
    <s v="Patna"/>
    <s v="Occasional"/>
  </r>
  <r>
    <s v="ORD007373"/>
    <x v="206"/>
    <s v="CUST0044"/>
    <s v="Advay Nadig"/>
    <x v="2"/>
    <x v="5"/>
    <x v="7"/>
    <n v="8"/>
    <n v="150.4"/>
    <n v="0.15"/>
    <n v="1022.72"/>
    <n v="66.180000000000007"/>
    <n v="1022.72"/>
    <s v="Q1"/>
    <n v="6.470979349186484"/>
    <s v="Lucknow"/>
    <s v="Premium"/>
  </r>
  <r>
    <s v="ORD000457"/>
    <x v="185"/>
    <s v="CUST0063"/>
    <s v="Udant Bansal"/>
    <x v="0"/>
    <x v="2"/>
    <x v="60"/>
    <n v="5"/>
    <n v="964.26"/>
    <n v="0"/>
    <n v="4821.3"/>
    <n v="1154.81"/>
    <n v="4821.3"/>
    <s v="Q4"/>
    <n v="23.952253541575921"/>
    <s v="Bengaluru"/>
    <s v="Premium"/>
  </r>
  <r>
    <s v="ORD002400"/>
    <x v="262"/>
    <s v="CUST0497"/>
    <s v="Sai Desai"/>
    <x v="3"/>
    <x v="5"/>
    <x v="44"/>
    <n v="10"/>
    <n v="675.19"/>
    <n v="0.1"/>
    <n v="6076.71"/>
    <n v="511.07"/>
    <n v="6076.7100000000009"/>
    <s v="Q2"/>
    <n v="8.4103075512900887"/>
    <s v="Pune"/>
    <s v="Regular"/>
  </r>
  <r>
    <s v="ORD009206"/>
    <x v="32"/>
    <s v="CUST0010"/>
    <s v="Jack Goyal"/>
    <x v="2"/>
    <x v="2"/>
    <x v="17"/>
    <n v="1"/>
    <n v="2526.6999999999998"/>
    <n v="0"/>
    <n v="2526.6999999999998"/>
    <n v="534.35"/>
    <n v="2526.6999999999998"/>
    <s v="Q4"/>
    <n v="21.148137887362967"/>
    <s v="Delhi"/>
    <s v="Premium"/>
  </r>
  <r>
    <s v="ORD005418"/>
    <x v="320"/>
    <s v="CUST0037"/>
    <s v="Janani Sawhney"/>
    <x v="3"/>
    <x v="6"/>
    <x v="63"/>
    <n v="2"/>
    <n v="3835.18"/>
    <n v="0"/>
    <n v="7670.36"/>
    <n v="2206.08"/>
    <n v="7670.36"/>
    <s v="Q2"/>
    <n v="28.761101173869285"/>
    <s v="Ahmedabad"/>
    <s v="Premium"/>
  </r>
  <r>
    <s v="ORD007379"/>
    <x v="112"/>
    <s v="CUST0419"/>
    <s v="Indrajit Upadhyay"/>
    <x v="3"/>
    <x v="1"/>
    <x v="59"/>
    <n v="5"/>
    <n v="35043.17"/>
    <n v="0.2"/>
    <n v="140172.68"/>
    <n v="29929.89"/>
    <n v="140172.68"/>
    <s v="Q2"/>
    <n v="21.352156497257528"/>
    <s v="Surat"/>
    <s v="Occasional"/>
  </r>
  <r>
    <s v="ORD006376"/>
    <x v="0"/>
    <s v="CUST0332"/>
    <s v="Tamanna Mukherjee"/>
    <x v="2"/>
    <x v="2"/>
    <x v="30"/>
    <n v="1"/>
    <n v="5836.68"/>
    <n v="0.15"/>
    <n v="4961.18"/>
    <n v="1029.58"/>
    <n v="4961.1779999999999"/>
    <s v="Q2"/>
    <n v="20.752724150302949"/>
    <s v="Lucknow"/>
    <s v="Premium"/>
  </r>
  <r>
    <s v="ORD002412"/>
    <x v="200"/>
    <s v="CUST0115"/>
    <s v="Saanvi Atwal"/>
    <x v="0"/>
    <x v="6"/>
    <x v="14"/>
    <n v="3"/>
    <n v="3169.85"/>
    <n v="0.05"/>
    <n v="9034.07"/>
    <n v="2832.52"/>
    <n v="9034.0724999999984"/>
    <s v="Q2"/>
    <n v="31.35375307032157"/>
    <s v="Chennai"/>
    <s v="Premium"/>
  </r>
  <r>
    <s v="ORD010615"/>
    <x v="106"/>
    <s v="CUST0277"/>
    <s v="Nirja Sarkar"/>
    <x v="2"/>
    <x v="0"/>
    <x v="15"/>
    <n v="3"/>
    <n v="247.38"/>
    <n v="0"/>
    <n v="742.14"/>
    <n v="310.14"/>
    <n v="742.14"/>
    <s v="Q4"/>
    <n v="41.789958767887455"/>
    <s v="Amritsar"/>
    <s v="Premium"/>
  </r>
  <r>
    <s v="ORD011090"/>
    <x v="318"/>
    <s v="CUST0255"/>
    <s v="Darpan Jhaveri"/>
    <x v="2"/>
    <x v="2"/>
    <x v="54"/>
    <n v="4"/>
    <n v="3059.42"/>
    <n v="0.05"/>
    <n v="11625.8"/>
    <n v="2995.54"/>
    <n v="11625.796"/>
    <s v="Q3"/>
    <n v="25.766312855889488"/>
    <s v="Lucknow"/>
    <s v="Regular"/>
  </r>
  <r>
    <s v="ORD003100"/>
    <x v="150"/>
    <s v="CUST0213"/>
    <s v="Neel Narang"/>
    <x v="3"/>
    <x v="6"/>
    <x v="55"/>
    <n v="5"/>
    <n v="4057.64"/>
    <n v="0.1"/>
    <n v="18259.38"/>
    <n v="4475.24"/>
    <n v="18259.38"/>
    <s v="Q2"/>
    <n v="24.5092659225012"/>
    <s v="Nagpur"/>
    <s v="Occasional"/>
  </r>
  <r>
    <s v="ORD011388"/>
    <x v="287"/>
    <s v="CUST0365"/>
    <s v="Damini Batra"/>
    <x v="1"/>
    <x v="4"/>
    <x v="47"/>
    <n v="3"/>
    <n v="70248.38"/>
    <n v="0.05"/>
    <n v="200207.88"/>
    <n v="19011.05"/>
    <n v="200207.883"/>
    <s v="Q4"/>
    <n v="9.4956552159685224"/>
    <s v="Ranchi"/>
    <s v="Occasional"/>
  </r>
  <r>
    <s v="ORD001132"/>
    <x v="50"/>
    <s v="CUST0499"/>
    <s v="Shivansh Walia"/>
    <x v="3"/>
    <x v="4"/>
    <x v="50"/>
    <n v="5"/>
    <n v="74888.66"/>
    <n v="0.3"/>
    <n v="262110.31"/>
    <n v="36391.39"/>
    <n v="262110.31000000003"/>
    <s v="Q4"/>
    <n v="13.883997924385346"/>
    <s v="Pune"/>
    <s v="Regular"/>
  </r>
  <r>
    <s v="ORD006425"/>
    <x v="239"/>
    <s v="CUST0229"/>
    <s v="Tanish Narula"/>
    <x v="2"/>
    <x v="6"/>
    <x v="14"/>
    <n v="4"/>
    <n v="3417.31"/>
    <n v="0.1"/>
    <n v="12302.32"/>
    <n v="2813.11"/>
    <n v="12302.316000000001"/>
    <s v="Q2"/>
    <n v="22.866499977240068"/>
    <s v="Lucknow"/>
    <s v="Premium"/>
  </r>
  <r>
    <s v="ORD004877"/>
    <x v="40"/>
    <s v="CUST0372"/>
    <s v="Wazir Seshadri"/>
    <x v="2"/>
    <x v="2"/>
    <x v="2"/>
    <n v="3"/>
    <n v="5334.9"/>
    <n v="0.1"/>
    <n v="14404.23"/>
    <n v="3836.19"/>
    <n v="14404.23"/>
    <s v="Q4"/>
    <n v="26.632385070218955"/>
    <s v="Lucknow"/>
    <s v="Regular"/>
  </r>
  <r>
    <s v="ORD003246"/>
    <x v="312"/>
    <s v="CUST0205"/>
    <s v="Harita Kurian"/>
    <x v="0"/>
    <x v="1"/>
    <x v="1"/>
    <n v="2"/>
    <n v="21507.1"/>
    <n v="0"/>
    <n v="43014.2"/>
    <n v="9130.7999999999993"/>
    <n v="43014.2"/>
    <s v="Q4"/>
    <n v="21.227408623198851"/>
    <s v="Hyderabad"/>
    <s v="Premium"/>
  </r>
  <r>
    <s v="ORD008645"/>
    <x v="184"/>
    <s v="CUST0008"/>
    <s v="Sanya Memon"/>
    <x v="2"/>
    <x v="3"/>
    <x v="13"/>
    <n v="3"/>
    <n v="3614.95"/>
    <n v="0.1"/>
    <n v="9760.36"/>
    <n v="2895.66"/>
    <n v="9760.3649999999998"/>
    <s v="Q1"/>
    <n v="29.667553245986827"/>
    <s v="Lucknow"/>
    <s v="Occasional"/>
  </r>
  <r>
    <s v="ORD001356"/>
    <x v="199"/>
    <s v="CUST0041"/>
    <s v="Chakrika Chana"/>
    <x v="1"/>
    <x v="5"/>
    <x v="44"/>
    <n v="4"/>
    <n v="341.07"/>
    <n v="0.15"/>
    <n v="1159.6400000000001"/>
    <n v="119.46"/>
    <n v="1159.6379999999999"/>
    <s v="Q2"/>
    <n v="10.301472870890965"/>
    <s v="Patna"/>
    <s v="Premium"/>
  </r>
  <r>
    <s v="ORD004002"/>
    <x v="280"/>
    <s v="CUST0046"/>
    <s v="Kiaan Radhakrishnan"/>
    <x v="0"/>
    <x v="4"/>
    <x v="28"/>
    <n v="5"/>
    <n v="74517.45"/>
    <n v="0.2"/>
    <n v="298069.8"/>
    <n v="28473.03"/>
    <n v="298069.8"/>
    <s v="Q3"/>
    <n v="9.5524705958134639"/>
    <s v="Hyderabad"/>
    <s v="Premium"/>
  </r>
  <r>
    <s v="ORD000871"/>
    <x v="311"/>
    <s v="CUST0101"/>
    <s v="Chakradev Kumar"/>
    <x v="3"/>
    <x v="6"/>
    <x v="41"/>
    <n v="2"/>
    <n v="3489.59"/>
    <n v="0"/>
    <n v="6979.18"/>
    <n v="2129.59"/>
    <n v="6979.18"/>
    <s v="Q1"/>
    <n v="30.513470063818389"/>
    <s v="Surat"/>
    <s v="Premium"/>
  </r>
  <r>
    <s v="ORD001516"/>
    <x v="150"/>
    <s v="CUST0079"/>
    <s v="Joshua Acharya"/>
    <x v="3"/>
    <x v="6"/>
    <x v="27"/>
    <n v="4"/>
    <n v="3419.74"/>
    <n v="0"/>
    <n v="13678.96"/>
    <n v="5069.8599999999997"/>
    <n v="13678.96"/>
    <s v="Q2"/>
    <n v="37.063197786966263"/>
    <s v="Ahmedabad"/>
    <s v="Premium"/>
  </r>
  <r>
    <s v="ORD003410"/>
    <x v="57"/>
    <s v="CUST0055"/>
    <s v="Abha Pau"/>
    <x v="0"/>
    <x v="5"/>
    <x v="39"/>
    <n v="4"/>
    <n v="70.959999999999994"/>
    <n v="0"/>
    <n v="283.83999999999997"/>
    <n v="23.17"/>
    <n v="283.83999999999997"/>
    <s v="Q2"/>
    <n v="8.1630496054114996"/>
    <s v="Bengaluru"/>
    <s v="Premium"/>
  </r>
  <r>
    <s v="ORD002764"/>
    <x v="321"/>
    <s v="CUST0410"/>
    <s v="Matthew Sule"/>
    <x v="2"/>
    <x v="6"/>
    <x v="43"/>
    <n v="2"/>
    <n v="3996.13"/>
    <n v="0"/>
    <n v="7992.26"/>
    <n v="2656.02"/>
    <n v="7992.26"/>
    <s v="Q4"/>
    <n v="33.232402349272924"/>
    <s v="Amritsar"/>
    <s v="Premium"/>
  </r>
  <r>
    <s v="ORD001830"/>
    <x v="154"/>
    <s v="CUST0131"/>
    <s v="Unknown"/>
    <x v="0"/>
    <x v="5"/>
    <x v="68"/>
    <n v="9"/>
    <n v="578.29999999999995"/>
    <n v="0.15"/>
    <n v="4423.99"/>
    <n v="444.74"/>
    <n v="4423.9949999999999"/>
    <s v="Q4"/>
    <n v="10.052916032812009"/>
    <s v="Coimbatore"/>
    <s v="Regular"/>
  </r>
  <r>
    <s v="ORD004835"/>
    <x v="84"/>
    <s v="CUST0488"/>
    <s v="Lucky Butala"/>
    <x v="1"/>
    <x v="4"/>
    <x v="50"/>
    <n v="1"/>
    <n v="22034.81"/>
    <n v="0.15"/>
    <n v="18729.59"/>
    <n v="2555.34"/>
    <n v="18729.588500000002"/>
    <s v="Q2"/>
    <n v="13.643331220811561"/>
    <s v="Guwahati"/>
    <s v="Regular"/>
  </r>
  <r>
    <s v="ORD006558"/>
    <x v="4"/>
    <s v="CUST0149"/>
    <s v="Unknown"/>
    <x v="2"/>
    <x v="4"/>
    <x v="22"/>
    <n v="3"/>
    <n v="82124.990000000005"/>
    <n v="0"/>
    <n v="246374.97"/>
    <n v="31043.94"/>
    <n v="246374.97000000003"/>
    <s v="Q2"/>
    <n v="12.600281595163665"/>
    <s v="Jaipur"/>
    <s v="Occasional"/>
  </r>
  <r>
    <s v="ORD006952"/>
    <x v="265"/>
    <s v="CUST0355"/>
    <s v="Unnati Solanki"/>
    <x v="1"/>
    <x v="4"/>
    <x v="47"/>
    <n v="5"/>
    <n v="20500.36"/>
    <n v="0"/>
    <n v="102501.8"/>
    <n v="12362.61"/>
    <n v="102501.8"/>
    <s v="Q1"/>
    <n v="12.060871126165591"/>
    <s v="Patna"/>
    <s v="Premium"/>
  </r>
  <r>
    <s v="ORD008603"/>
    <x v="316"/>
    <s v="CUST0318"/>
    <s v="Ethan Manda"/>
    <x v="0"/>
    <x v="2"/>
    <x v="30"/>
    <n v="4"/>
    <n v="3863.95"/>
    <n v="0.25"/>
    <n v="11591.85"/>
    <n v="3166.41"/>
    <n v="11591.849999999999"/>
    <s v="Q4"/>
    <n v="27.315829656180853"/>
    <s v="Chennai"/>
    <s v="Occasional"/>
  </r>
  <r>
    <s v="ORD003925"/>
    <x v="217"/>
    <s v="CUST0027"/>
    <s v="Januja Dalal"/>
    <x v="0"/>
    <x v="5"/>
    <x v="44"/>
    <n v="7"/>
    <n v="616.49"/>
    <n v="0.1"/>
    <n v="3883.89"/>
    <n v="279.85000000000002"/>
    <n v="3883.8870000000002"/>
    <s v="Q4"/>
    <n v="7.2054048904577632"/>
    <s v="Kochi"/>
    <s v="Regular"/>
  </r>
  <r>
    <s v="ORD002135"/>
    <x v="38"/>
    <s v="CUST0216"/>
    <s v="Jacob Sengupta"/>
    <x v="1"/>
    <x v="4"/>
    <x v="47"/>
    <n v="5"/>
    <n v="29769.72"/>
    <n v="0"/>
    <n v="148848.6"/>
    <n v="-16119.39"/>
    <n v="148848.6"/>
    <s v="Q2"/>
    <n v="-10.829386369774388"/>
    <s v="Patna"/>
    <s v="Regular"/>
  </r>
  <r>
    <s v="ORD003728"/>
    <x v="264"/>
    <s v="CUST0252"/>
    <s v="Urmi Sehgal"/>
    <x v="1"/>
    <x v="6"/>
    <x v="19"/>
    <n v="2"/>
    <n v="751.21"/>
    <n v="0.3"/>
    <n v="1051.69"/>
    <n v="287.3"/>
    <n v="1051.694"/>
    <s v="Q3"/>
    <n v="27.317935893656873"/>
    <s v="Kolkata"/>
    <s v="Regular"/>
  </r>
  <r>
    <s v="ORD010022"/>
    <x v="159"/>
    <s v="CUST0237"/>
    <s v="Oeshi Ram"/>
    <x v="0"/>
    <x v="4"/>
    <x v="28"/>
    <n v="3"/>
    <n v="14040.74"/>
    <n v="0.1"/>
    <n v="37910"/>
    <n v="4498.74"/>
    <n v="37909.998"/>
    <s v="Q3"/>
    <n v="11.866895278290688"/>
    <s v="Hyderabad"/>
    <s v="Occasional"/>
  </r>
  <r>
    <s v="ORD009913"/>
    <x v="195"/>
    <s v="CUST0033"/>
    <s v="Vasana Ahuja"/>
    <x v="1"/>
    <x v="4"/>
    <x v="28"/>
    <n v="2"/>
    <n v="58027.4"/>
    <n v="0.1"/>
    <n v="104449.32"/>
    <n v="16214.14"/>
    <n v="104449.32"/>
    <s v="Q2"/>
    <n v="15.523451947796307"/>
    <s v="Ranchi"/>
    <s v="Premium"/>
  </r>
  <r>
    <s v="ORD006783"/>
    <x v="296"/>
    <s v="CUST0283"/>
    <s v="Dalbir Roy"/>
    <x v="0"/>
    <x v="2"/>
    <x v="2"/>
    <n v="5"/>
    <n v="866.26"/>
    <n v="0.3"/>
    <n v="3031.91"/>
    <n v="732.06"/>
    <n v="3031.91"/>
    <s v="Q3"/>
    <n v="24.145175813266224"/>
    <s v="Chennai"/>
    <s v="Regular"/>
  </r>
  <r>
    <s v="ORD000591"/>
    <x v="291"/>
    <s v="CUST0126"/>
    <s v="Chakrika Majumdar"/>
    <x v="2"/>
    <x v="4"/>
    <x v="23"/>
    <n v="2"/>
    <n v="37002.94"/>
    <n v="0"/>
    <n v="74005.88"/>
    <n v="8397.4699999999993"/>
    <n v="74005.88"/>
    <s v="Q3"/>
    <n v="11.347030803498315"/>
    <s v="Delhi"/>
    <s v="Regular"/>
  </r>
  <r>
    <s v="ORD005472"/>
    <x v="72"/>
    <s v="CUST0071"/>
    <s v="Brijesh Samra"/>
    <x v="2"/>
    <x v="4"/>
    <x v="45"/>
    <n v="5"/>
    <n v="66869.42"/>
    <n v="0"/>
    <n v="334347.09999999998"/>
    <n v="46385.64"/>
    <n v="334347.09999999998"/>
    <s v="Q1"/>
    <n v="13.873498528923983"/>
    <s v="Chandigarh"/>
    <s v="Occasional"/>
  </r>
  <r>
    <s v="ORD002551"/>
    <x v="112"/>
    <s v="CUST0462"/>
    <s v="Tarak Chadha"/>
    <x v="1"/>
    <x v="6"/>
    <x v="43"/>
    <n v="3"/>
    <n v="3606.34"/>
    <n v="0.05"/>
    <n v="10278.07"/>
    <n v="3788.36"/>
    <n v="10278.069"/>
    <s v="Q2"/>
    <n v="36.85867093724795"/>
    <s v="Lucknow"/>
    <s v="Premium"/>
  </r>
  <r>
    <s v="ORD010832"/>
    <x v="234"/>
    <s v="CUST0429"/>
    <s v="Daniel Rau"/>
    <x v="2"/>
    <x v="1"/>
    <x v="59"/>
    <n v="3"/>
    <n v="32862.5"/>
    <n v="0"/>
    <n v="98587.5"/>
    <n v="29331.65"/>
    <n v="98587.5"/>
    <s v="Q3"/>
    <n v="29.751895524280464"/>
    <s v="Jaipur"/>
    <s v="Premium"/>
  </r>
  <r>
    <s v="ORD010512"/>
    <x v="282"/>
    <s v="CUST0479"/>
    <s v="Janya Walia"/>
    <x v="3"/>
    <x v="2"/>
    <x v="30"/>
    <n v="1"/>
    <n v="5290.35"/>
    <n v="0.05"/>
    <n v="5025.83"/>
    <n v="1428"/>
    <n v="5025.8325000000004"/>
    <s v="Q1"/>
    <n v="28.41321731932835"/>
    <s v="Pune"/>
    <s v="Premium"/>
  </r>
  <r>
    <s v="ORD011015"/>
    <x v="244"/>
    <s v="CUST0072"/>
    <s v="Ekantika Khosla"/>
    <x v="1"/>
    <x v="2"/>
    <x v="9"/>
    <n v="1"/>
    <n v="1039.1099999999999"/>
    <n v="0.05"/>
    <n v="987.15"/>
    <n v="168.93"/>
    <n v="987.15449999999987"/>
    <s v="Q2"/>
    <n v="17.112900774958213"/>
    <s v="Bhubaneswar"/>
    <s v="Occasional"/>
  </r>
  <r>
    <s v="ORD008250"/>
    <x v="84"/>
    <s v="CUST0139"/>
    <s v="Bina Chacko"/>
    <x v="0"/>
    <x v="4"/>
    <x v="42"/>
    <n v="2"/>
    <n v="65793.62"/>
    <n v="0"/>
    <n v="131587.24"/>
    <n v="17972.46"/>
    <n v="131587.24"/>
    <s v="Q2"/>
    <n v="13.658208805048272"/>
    <s v="Bengaluru"/>
    <s v="Regular"/>
  </r>
  <r>
    <s v="ORD011348"/>
    <x v="284"/>
    <s v="CUST0075"/>
    <s v="Odika Mani"/>
    <x v="2"/>
    <x v="6"/>
    <x v="55"/>
    <n v="5"/>
    <n v="2093.2800000000002"/>
    <n v="0.05"/>
    <n v="9943.08"/>
    <n v="3829.14"/>
    <n v="9943.0800000000017"/>
    <s v="Q3"/>
    <n v="38.510602348568042"/>
    <s v="Chandigarh"/>
    <s v="Premium"/>
  </r>
  <r>
    <s v="ORD007360"/>
    <x v="199"/>
    <s v="CUST0377"/>
    <s v="Lucky Dutta"/>
    <x v="1"/>
    <x v="1"/>
    <x v="69"/>
    <n v="2"/>
    <n v="4212.3500000000004"/>
    <n v="0.05"/>
    <n v="8003.47"/>
    <n v="2438.5700000000002"/>
    <n v="8003.4650000000001"/>
    <s v="Q2"/>
    <n v="30.468909110673248"/>
    <s v="Ranchi"/>
    <s v="Occasional"/>
  </r>
  <r>
    <s v="ORD000022"/>
    <x v="34"/>
    <s v="CUST0241"/>
    <s v="Victor Puri"/>
    <x v="2"/>
    <x v="5"/>
    <x v="37"/>
    <n v="3"/>
    <n v="737.89"/>
    <n v="0.3"/>
    <n v="1549.57"/>
    <n v="123.35"/>
    <n v="1549.569"/>
    <s v="Q3"/>
    <n v="7.9602728498873887"/>
    <s v="Chandigarh"/>
    <s v="Occasional"/>
  </r>
  <r>
    <s v="ORD005313"/>
    <x v="108"/>
    <s v="CUST0162"/>
    <s v="Yamini Wadhwa"/>
    <x v="2"/>
    <x v="3"/>
    <x v="6"/>
    <n v="3"/>
    <n v="3378.24"/>
    <n v="0.2"/>
    <n v="8107.78"/>
    <n v="2892.15"/>
    <n v="8107.7759999999998"/>
    <s v="Q1"/>
    <n v="35.671293498343573"/>
    <s v="Jaipur"/>
    <s v="Premium"/>
  </r>
  <r>
    <s v="ORD011343"/>
    <x v="169"/>
    <s v="CUST0331"/>
    <s v="Yashvi Manne"/>
    <x v="3"/>
    <x v="5"/>
    <x v="68"/>
    <n v="3"/>
    <n v="219.51"/>
    <n v="0.05"/>
    <n v="625.6"/>
    <n v="49.82"/>
    <n v="625.60349999999994"/>
    <s v="Q1"/>
    <n v="7.9635549872122766"/>
    <s v="Surat"/>
    <s v="Premium"/>
  </r>
  <r>
    <s v="ORD005746"/>
    <x v="98"/>
    <s v="CUST0147"/>
    <s v="Ekiya Bora"/>
    <x v="3"/>
    <x v="1"/>
    <x v="59"/>
    <n v="1"/>
    <n v="24183.68"/>
    <n v="0"/>
    <n v="24183.68"/>
    <n v="5226.4799999999996"/>
    <n v="24183.68"/>
    <s v="Q3"/>
    <n v="21.611599227247464"/>
    <s v="Surat"/>
    <s v="Regular"/>
  </r>
  <r>
    <s v="ORD000526"/>
    <x v="51"/>
    <s v="CUST0168"/>
    <s v="Guneet Raja"/>
    <x v="0"/>
    <x v="4"/>
    <x v="20"/>
    <n v="1"/>
    <n v="53728.31"/>
    <n v="0.1"/>
    <n v="48355.48"/>
    <n v="6821.83"/>
    <n v="48355.478999999999"/>
    <s v="Q3"/>
    <n v="14.107666804258793"/>
    <s v="Chennai"/>
    <s v="Premium"/>
  </r>
  <r>
    <s v="ORD011901"/>
    <x v="230"/>
    <s v="CUST0163"/>
    <s v="Saumya Singh"/>
    <x v="1"/>
    <x v="0"/>
    <x v="67"/>
    <n v="1"/>
    <n v="562.20000000000005"/>
    <n v="0"/>
    <n v="562.20000000000005"/>
    <n v="160.09"/>
    <n v="562.20000000000005"/>
    <s v="Q3"/>
    <n v="28.475631447883316"/>
    <s v="Kolkata"/>
    <s v="Premium"/>
  </r>
  <r>
    <s v="ORD001844"/>
    <x v="129"/>
    <s v="CUST0406"/>
    <s v="Janani Sen"/>
    <x v="1"/>
    <x v="5"/>
    <x v="31"/>
    <n v="7"/>
    <n v="587.29"/>
    <n v="0"/>
    <n v="4111.03"/>
    <n v="307"/>
    <n v="4111.03"/>
    <s v="Q2"/>
    <n v="7.467714903564314"/>
    <s v="Bhubaneswar"/>
    <s v="Premium"/>
  </r>
  <r>
    <s v="ORD009155"/>
    <x v="193"/>
    <s v="CUST0078"/>
    <s v="Warinder Naidu"/>
    <x v="0"/>
    <x v="6"/>
    <x v="18"/>
    <n v="2"/>
    <n v="4308.2299999999996"/>
    <n v="0.25"/>
    <n v="6462.34"/>
    <n v="1957.3"/>
    <n v="6462.3449999999993"/>
    <s v="Q1"/>
    <n v="30.287790490751025"/>
    <s v="Hyderabad"/>
    <s v="Regular"/>
  </r>
  <r>
    <s v="ORD002955"/>
    <x v="230"/>
    <s v="CUST0059"/>
    <s v="Gopal Om"/>
    <x v="1"/>
    <x v="5"/>
    <x v="44"/>
    <n v="1"/>
    <n v="533.66"/>
    <n v="0.05"/>
    <n v="506.98"/>
    <n v="46.33"/>
    <n v="506.97699999999992"/>
    <s v="Q3"/>
    <n v="9.138427551382696"/>
    <s v="Kolkata"/>
    <s v="Regular"/>
  </r>
  <r>
    <s v="ORD003486"/>
    <x v="23"/>
    <s v="CUST0417"/>
    <s v="Radha Mander"/>
    <x v="0"/>
    <x v="1"/>
    <x v="52"/>
    <n v="1"/>
    <n v="40933.85"/>
    <n v="0.1"/>
    <n v="36840.46"/>
    <n v="10102.200000000001"/>
    <n v="36840.464999999997"/>
    <s v="Q3"/>
    <n v="27.421481707883128"/>
    <s v="Kochi"/>
    <s v="Occasional"/>
  </r>
  <r>
    <s v="ORD011413"/>
    <x v="35"/>
    <s v="CUST0086"/>
    <s v="Sara Chandran"/>
    <x v="1"/>
    <x v="3"/>
    <x v="10"/>
    <n v="1"/>
    <n v="3395.51"/>
    <n v="0.05"/>
    <n v="3225.73"/>
    <n v="1082.05"/>
    <n v="3225.7345"/>
    <s v="Q2"/>
    <n v="33.54434500097652"/>
    <s v="Patna"/>
    <s v="Regular"/>
  </r>
  <r>
    <s v="ORD007057"/>
    <x v="283"/>
    <s v="CUST0158"/>
    <s v="Zaid Purohit"/>
    <x v="2"/>
    <x v="6"/>
    <x v="41"/>
    <n v="3"/>
    <n v="3079.21"/>
    <n v="0.05"/>
    <n v="8775.75"/>
    <n v="2592.7600000000002"/>
    <n v="8775.7484999999997"/>
    <s v="Q4"/>
    <n v="29.54459732786372"/>
    <s v="Jaipur"/>
    <s v="Premium"/>
  </r>
  <r>
    <s v="ORD007140"/>
    <x v="309"/>
    <s v="CUST0408"/>
    <s v="Unknown"/>
    <x v="0"/>
    <x v="6"/>
    <x v="57"/>
    <n v="3"/>
    <n v="3078.82"/>
    <n v="0"/>
    <n v="9236.4599999999991"/>
    <n v="3441.9"/>
    <n v="9236.4600000000009"/>
    <s v="Q3"/>
    <n v="37.264276573492445"/>
    <s v="Kochi"/>
    <s v="Premium"/>
  </r>
  <r>
    <s v="ORD005192"/>
    <x v="322"/>
    <s v="CUST0354"/>
    <s v="Laban Sankaran"/>
    <x v="0"/>
    <x v="6"/>
    <x v="29"/>
    <n v="2"/>
    <n v="4399.16"/>
    <n v="0.15"/>
    <n v="7478.57"/>
    <n v="2143.65"/>
    <n v="7478.5719999999992"/>
    <s v="Q3"/>
    <n v="28.663902323572554"/>
    <s v="Hyderabad"/>
    <s v="Regular"/>
  </r>
  <r>
    <s v="ORD010027"/>
    <x v="21"/>
    <s v="CUST0137"/>
    <s v="Rachita Datta"/>
    <x v="0"/>
    <x v="4"/>
    <x v="20"/>
    <n v="1"/>
    <n v="62690.96"/>
    <n v="0"/>
    <n v="62690.96"/>
    <n v="7738.73"/>
    <n v="62690.96"/>
    <s v="Q2"/>
    <n v="12.344251866616814"/>
    <s v="Hyderabad"/>
    <s v="Regular"/>
  </r>
  <r>
    <s v="ORD010373"/>
    <x v="226"/>
    <s v="CUST0190"/>
    <s v="Chaman Chaudhry"/>
    <x v="0"/>
    <x v="5"/>
    <x v="44"/>
    <n v="9"/>
    <n v="370.84"/>
    <n v="0"/>
    <n v="3337.56"/>
    <n v="211.99"/>
    <n v="3337.56"/>
    <s v="Q1"/>
    <n v="6.3516461127290604"/>
    <s v="Coimbatore"/>
    <s v="Premium"/>
  </r>
  <r>
    <s v="ORD001888"/>
    <x v="16"/>
    <s v="CUST0245"/>
    <s v="Naveen Dubey"/>
    <x v="2"/>
    <x v="0"/>
    <x v="35"/>
    <n v="4"/>
    <n v="643.78"/>
    <n v="0.15"/>
    <n v="2188.85"/>
    <n v="707.34"/>
    <n v="2188.8519999999999"/>
    <s v="Q3"/>
    <n v="32.315599515727442"/>
    <s v="Bhubaneswar"/>
    <s v="Regular"/>
  </r>
  <r>
    <s v="ORD005112"/>
    <x v="291"/>
    <s v="CUST0209"/>
    <s v="Charles Babu"/>
    <x v="0"/>
    <x v="5"/>
    <x v="11"/>
    <n v="2"/>
    <n v="184.26"/>
    <n v="0.25"/>
    <n v="276.39"/>
    <n v="16.739999999999998"/>
    <n v="276.39"/>
    <s v="Q3"/>
    <n v="6.056659068707261"/>
    <s v="Bengaluru"/>
    <s v="Premium"/>
  </r>
  <r>
    <s v="ORD011461"/>
    <x v="106"/>
    <s v="CUST0189"/>
    <s v="Ikbal Pall"/>
    <x v="0"/>
    <x v="1"/>
    <x v="36"/>
    <n v="1"/>
    <n v="3973.62"/>
    <n v="0.05"/>
    <n v="3774.94"/>
    <n v="733.09"/>
    <n v="3774.9389999999999"/>
    <s v="Q4"/>
    <n v="19.419911309848633"/>
    <s v="Kochi"/>
    <s v="Premium"/>
  </r>
  <r>
    <s v="ORD010352"/>
    <x v="90"/>
    <s v="CUST0329"/>
    <s v="Pushti Gour"/>
    <x v="0"/>
    <x v="2"/>
    <x v="9"/>
    <n v="2"/>
    <n v="7555.67"/>
    <n v="0.1"/>
    <n v="13600.21"/>
    <n v="3269.09"/>
    <n v="13600.206"/>
    <s v="Q4"/>
    <n v="24.037055310175358"/>
    <s v="Kochi"/>
    <s v="Regular"/>
  </r>
  <r>
    <s v="ORD000737"/>
    <x v="200"/>
    <s v="CUST0151"/>
    <s v="Abhimanyu Kalita"/>
    <x v="0"/>
    <x v="6"/>
    <x v="19"/>
    <n v="5"/>
    <n v="3767.72"/>
    <n v="0.05"/>
    <n v="17896.669999999998"/>
    <n v="6848.06"/>
    <n v="17896.669999999998"/>
    <s v="Q2"/>
    <n v="38.264436903625096"/>
    <s v="Chennai"/>
    <s v="Premium"/>
  </r>
  <r>
    <s v="ORD009333"/>
    <x v="48"/>
    <s v="CUST0151"/>
    <s v="Abhimanyu Kalita"/>
    <x v="0"/>
    <x v="1"/>
    <x v="34"/>
    <n v="4"/>
    <n v="39384.75"/>
    <n v="0"/>
    <n v="157539"/>
    <n v="28202.55"/>
    <n v="157539"/>
    <s v="Q4"/>
    <n v="17.901948089044616"/>
    <s v="Chennai"/>
    <s v="Premium"/>
  </r>
  <r>
    <s v="ORD003374"/>
    <x v="51"/>
    <s v="CUST0284"/>
    <s v="Daksha Karan"/>
    <x v="1"/>
    <x v="1"/>
    <x v="36"/>
    <n v="2"/>
    <n v="37515.56"/>
    <n v="0.05"/>
    <n v="71279.56"/>
    <n v="14873.13"/>
    <n v="71279.563999999998"/>
    <s v="Q3"/>
    <n v="20.865911630206472"/>
    <s v="Ranchi"/>
    <s v="Premium"/>
  </r>
  <r>
    <s v="ORD005002"/>
    <x v="33"/>
    <s v="CUST0101"/>
    <s v="Chakradev Kumar"/>
    <x v="3"/>
    <x v="3"/>
    <x v="6"/>
    <n v="1"/>
    <n v="1233.47"/>
    <n v="0"/>
    <n v="1233.47"/>
    <n v="416.34"/>
    <n v="1233.47"/>
    <s v="Q1"/>
    <n v="33.753557038274131"/>
    <s v="Surat"/>
    <s v="Premium"/>
  </r>
  <r>
    <s v="ORD000916"/>
    <x v="58"/>
    <s v="CUST0496"/>
    <s v="Gunbir Sidhu"/>
    <x v="2"/>
    <x v="6"/>
    <x v="18"/>
    <n v="2"/>
    <n v="3797.1"/>
    <n v="0.15"/>
    <n v="6455.07"/>
    <n v="1745.2"/>
    <n v="6455.07"/>
    <s v="Q2"/>
    <n v="27.036112699010239"/>
    <s v="Lucknow"/>
    <s v="Regular"/>
  </r>
  <r>
    <s v="ORD003116"/>
    <x v="233"/>
    <s v="CUST0274"/>
    <s v="Radhika Choudhury"/>
    <x v="0"/>
    <x v="3"/>
    <x v="16"/>
    <n v="3"/>
    <n v="2928.93"/>
    <n v="0.1"/>
    <n v="7908.11"/>
    <n v="2781.04"/>
    <n v="7908.110999999999"/>
    <s v="Q1"/>
    <n v="35.166936221170417"/>
    <s v="Chennai"/>
    <s v="Premium"/>
  </r>
  <r>
    <s v="ORD004521"/>
    <x v="284"/>
    <s v="CUST0358"/>
    <s v="Daksh Shan"/>
    <x v="3"/>
    <x v="4"/>
    <x v="5"/>
    <n v="5"/>
    <n v="53997.43"/>
    <n v="0.1"/>
    <n v="242988.44"/>
    <n v="24673.66"/>
    <n v="242988.43500000003"/>
    <s v="Q3"/>
    <n v="10.154252605597204"/>
    <s v="Pune"/>
    <s v="Premium"/>
  </r>
  <r>
    <s v="ORD000890"/>
    <x v="49"/>
    <s v="CUST0111"/>
    <s v="Ishwar Bir"/>
    <x v="0"/>
    <x v="2"/>
    <x v="65"/>
    <n v="5"/>
    <n v="5888.28"/>
    <n v="0.05"/>
    <n v="27969.33"/>
    <n v="7735.5"/>
    <n v="27969.329999999998"/>
    <s v="Q3"/>
    <n v="27.657080094517816"/>
    <s v="Hyderabad"/>
    <s v="Premium"/>
  </r>
  <r>
    <s v="ORD011467"/>
    <x v="256"/>
    <s v="CUST0249"/>
    <s v="Unknown"/>
    <x v="1"/>
    <x v="4"/>
    <x v="42"/>
    <n v="3"/>
    <n v="68065.17"/>
    <n v="0"/>
    <n v="204195.51"/>
    <n v="20042.55"/>
    <n v="204195.51"/>
    <s v="Q4"/>
    <n v="9.8153725319425487"/>
    <s v="Kolkata"/>
    <s v="Regular"/>
  </r>
  <r>
    <s v="ORD009462"/>
    <x v="62"/>
    <s v="CUST0161"/>
    <s v="Jalsa Narang"/>
    <x v="2"/>
    <x v="1"/>
    <x v="52"/>
    <n v="3"/>
    <n v="10328.290000000001"/>
    <n v="0.3"/>
    <n v="21689.41"/>
    <n v="5752.21"/>
    <n v="21689.409"/>
    <s v="Q1"/>
    <n v="26.520822834738244"/>
    <s v="Lucknow"/>
    <s v="Premium"/>
  </r>
  <r>
    <s v="ORD008423"/>
    <x v="232"/>
    <s v="CUST0096"/>
    <s v="Vaishnavi Gandhi"/>
    <x v="0"/>
    <x v="4"/>
    <x v="28"/>
    <n v="4"/>
    <n v="37630.559999999998"/>
    <n v="0"/>
    <n v="150522.23999999999"/>
    <n v="16671.14"/>
    <n v="150522.23999999999"/>
    <s v="Q2"/>
    <n v="11.075532758481405"/>
    <s v="Kochi"/>
    <s v="Occasional"/>
  </r>
  <r>
    <s v="ORD008225"/>
    <x v="322"/>
    <s v="CUST0239"/>
    <s v="Om Bumb"/>
    <x v="2"/>
    <x v="0"/>
    <x v="49"/>
    <n v="3"/>
    <n v="446.94"/>
    <n v="0.05"/>
    <n v="1273.78"/>
    <n v="352.31"/>
    <n v="1273.7789999999998"/>
    <s v="Q3"/>
    <n v="27.658622368069842"/>
    <s v="Chandigarh"/>
    <s v="Regular"/>
  </r>
  <r>
    <s v="ORD011809"/>
    <x v="16"/>
    <s v="CUST0235"/>
    <s v="Dipta Vala"/>
    <x v="2"/>
    <x v="4"/>
    <x v="22"/>
    <n v="2"/>
    <n v="68428.63"/>
    <n v="0.25"/>
    <n v="102642.95"/>
    <n v="8636.6200000000008"/>
    <n v="102642.94500000001"/>
    <s v="Q3"/>
    <n v="8.4142359509347706"/>
    <s v="Amritsar"/>
    <s v="Regular"/>
  </r>
  <r>
    <s v="ORD003342"/>
    <x v="263"/>
    <s v="CUST0089"/>
    <s v="Avi Dugar"/>
    <x v="1"/>
    <x v="2"/>
    <x v="65"/>
    <n v="5"/>
    <n v="785.12"/>
    <n v="0.05"/>
    <n v="3729.32"/>
    <n v="807.12"/>
    <n v="3729.3199999999997"/>
    <s v="Q3"/>
    <n v="21.642551457102101"/>
    <s v="Bhubaneswar"/>
    <s v="Regular"/>
  </r>
  <r>
    <s v="ORD000739"/>
    <x v="188"/>
    <s v="CUST0005"/>
    <s v="Unknown"/>
    <x v="0"/>
    <x v="4"/>
    <x v="42"/>
    <n v="5"/>
    <n v="18396.189999999999"/>
    <n v="0.05"/>
    <n v="87381.9"/>
    <n v="13084.9"/>
    <n v="87381.902499999997"/>
    <s v="Q1"/>
    <n v="14.974382566641376"/>
    <s v="Coimbatore"/>
    <s v="Regular"/>
  </r>
  <r>
    <s v="ORD001175"/>
    <x v="22"/>
    <s v="CUST0117"/>
    <s v="Timothy Brahmbhatt"/>
    <x v="1"/>
    <x v="5"/>
    <x v="68"/>
    <n v="6"/>
    <n v="421.99"/>
    <n v="0.15"/>
    <n v="2152.15"/>
    <n v="161.32"/>
    <n v="2152.1489999999999"/>
    <s v="Q3"/>
    <n v="7.4957600538995877"/>
    <s v="Guwahati"/>
    <s v="Premium"/>
  </r>
  <r>
    <s v="ORD001549"/>
    <x v="56"/>
    <s v="CUST0377"/>
    <s v="Lucky Dutta"/>
    <x v="1"/>
    <x v="4"/>
    <x v="22"/>
    <n v="1"/>
    <n v="54625.64"/>
    <n v="0"/>
    <n v="54625.64"/>
    <n v="7940.99"/>
    <n v="54625.64"/>
    <s v="Q4"/>
    <n v="14.537111144144033"/>
    <s v="Ranchi"/>
    <s v="Occasional"/>
  </r>
  <r>
    <s v="ORD006572"/>
    <x v="267"/>
    <s v="CUST0102"/>
    <s v="Abdul Varty"/>
    <x v="3"/>
    <x v="3"/>
    <x v="10"/>
    <n v="1"/>
    <n v="818.56"/>
    <n v="0.05"/>
    <n v="777.63"/>
    <n v="265.35000000000002"/>
    <n v="777.63199999999995"/>
    <s v="Q4"/>
    <n v="34.122911924694264"/>
    <s v="Nagpur"/>
    <s v="Premium"/>
  </r>
  <r>
    <s v="ORD000530"/>
    <x v="323"/>
    <s v="CUST0393"/>
    <s v="Rachita Shroff"/>
    <x v="3"/>
    <x v="3"/>
    <x v="10"/>
    <n v="5"/>
    <n v="432.41"/>
    <n v="0"/>
    <n v="2162.0500000000002"/>
    <n v="693.3"/>
    <n v="2162.0500000000002"/>
    <s v="Q3"/>
    <n v="32.066788464651594"/>
    <s v="Surat"/>
    <s v="Occasional"/>
  </r>
  <r>
    <s v="ORD010135"/>
    <x v="209"/>
    <s v="CUST0008"/>
    <s v="Sanya Memon"/>
    <x v="2"/>
    <x v="5"/>
    <x v="24"/>
    <n v="4"/>
    <n v="614.09"/>
    <n v="0.15"/>
    <n v="2087.91"/>
    <n v="202.72"/>
    <n v="2087.9059999999999"/>
    <s v="Q2"/>
    <n v="9.7092307618623419"/>
    <s v="Lucknow"/>
    <s v="Occasional"/>
  </r>
  <r>
    <s v="ORD005238"/>
    <x v="140"/>
    <s v="CUST0281"/>
    <s v="Chaman Khalsa"/>
    <x v="0"/>
    <x v="4"/>
    <x v="22"/>
    <n v="4"/>
    <n v="80613.53"/>
    <n v="0.15"/>
    <n v="274086"/>
    <n v="39240.21"/>
    <n v="274086.00199999998"/>
    <s v="Q4"/>
    <n v="14.316750946783127"/>
    <s v="Chennai"/>
    <s v="Premium"/>
  </r>
  <r>
    <s v="ORD009248"/>
    <x v="222"/>
    <s v="CUST0091"/>
    <s v="Lila Goel"/>
    <x v="0"/>
    <x v="4"/>
    <x v="45"/>
    <n v="4"/>
    <n v="34790.699999999997"/>
    <n v="0"/>
    <n v="139162.79999999999"/>
    <n v="20484.669999999998"/>
    <n v="139162.79999999999"/>
    <s v="Q3"/>
    <n v="14.719932338239817"/>
    <s v="Hyderabad"/>
    <s v="Premium"/>
  </r>
  <r>
    <s v="ORD007909"/>
    <x v="304"/>
    <s v="CUST0463"/>
    <s v="Banjeet Gour"/>
    <x v="3"/>
    <x v="0"/>
    <x v="56"/>
    <n v="3"/>
    <n v="264.08999999999997"/>
    <n v="0.25"/>
    <n v="594.20000000000005"/>
    <n v="207.41"/>
    <n v="594.20249999999999"/>
    <s v="Q1"/>
    <n v="34.905755637832378"/>
    <s v="Pune"/>
    <s v="Regular"/>
  </r>
  <r>
    <s v="ORD000563"/>
    <x v="296"/>
    <s v="CUST0241"/>
    <s v="Victor Puri"/>
    <x v="2"/>
    <x v="6"/>
    <x v="41"/>
    <n v="4"/>
    <n v="2350.2199999999998"/>
    <n v="0"/>
    <n v="9400.8799999999992"/>
    <n v="2923.24"/>
    <n v="9400.8799999999992"/>
    <s v="Q3"/>
    <n v="31.095386814851377"/>
    <s v="Chandigarh"/>
    <s v="Occasional"/>
  </r>
  <r>
    <s v="ORD000207"/>
    <x v="165"/>
    <s v="CUST0189"/>
    <s v="Ikbal Pall"/>
    <x v="0"/>
    <x v="6"/>
    <x v="29"/>
    <n v="5"/>
    <n v="3986.18"/>
    <n v="0"/>
    <n v="19930.900000000001"/>
    <n v="5955.45"/>
    <n v="19930.899999999998"/>
    <s v="Q3"/>
    <n v="29.880487082871316"/>
    <s v="Kochi"/>
    <s v="Premium"/>
  </r>
  <r>
    <s v="ORD007243"/>
    <x v="324"/>
    <s v="CUST0458"/>
    <s v="Vyanjana Thaman"/>
    <x v="0"/>
    <x v="6"/>
    <x v="57"/>
    <n v="4"/>
    <n v="2341.16"/>
    <n v="0"/>
    <n v="9364.64"/>
    <n v="2419.5700000000002"/>
    <n v="9364.64"/>
    <s v="Q1"/>
    <n v="25.837298604110785"/>
    <s v="Chennai"/>
    <s v="Regular"/>
  </r>
  <r>
    <s v="ORD002563"/>
    <x v="133"/>
    <s v="CUST0372"/>
    <s v="Wazir Seshadri"/>
    <x v="2"/>
    <x v="4"/>
    <x v="33"/>
    <n v="3"/>
    <n v="5989.41"/>
    <n v="0.1"/>
    <n v="16171.41"/>
    <n v="2157.23"/>
    <n v="16171.406999999999"/>
    <s v="Q4"/>
    <n v="13.339776803630604"/>
    <s v="Lucknow"/>
    <s v="Regular"/>
  </r>
  <r>
    <s v="ORD004089"/>
    <x v="82"/>
    <s v="CUST0451"/>
    <s v="Varsha Sheth"/>
    <x v="0"/>
    <x v="5"/>
    <x v="31"/>
    <n v="7"/>
    <n v="561.87"/>
    <n v="0.1"/>
    <n v="3539.78"/>
    <n v="217.26"/>
    <n v="3539.7810000000004"/>
    <s v="Q1"/>
    <n v="6.137669572685307"/>
    <s v="Chennai"/>
    <s v="Regular"/>
  </r>
  <r>
    <s v="ORD006243"/>
    <x v="120"/>
    <s v="CUST0118"/>
    <s v="Jagrati Grover"/>
    <x v="0"/>
    <x v="4"/>
    <x v="47"/>
    <n v="4"/>
    <n v="53492.03"/>
    <n v="0.05"/>
    <n v="203269.71"/>
    <n v="18986.34"/>
    <n v="203269.71399999998"/>
    <s v="Q2"/>
    <n v="9.3404669097033697"/>
    <s v="Hyderabad"/>
    <s v="Premium"/>
  </r>
  <r>
    <s v="ORD005177"/>
    <x v="164"/>
    <s v="CUST0251"/>
    <s v="Faris Thakkar"/>
    <x v="0"/>
    <x v="4"/>
    <x v="42"/>
    <n v="4"/>
    <n v="17014.05"/>
    <n v="0"/>
    <n v="68056.2"/>
    <n v="6105.1"/>
    <n v="68056.2"/>
    <s v="Q1"/>
    <n v="8.9706742368806971"/>
    <s v="Kochi"/>
    <s v="Regular"/>
  </r>
  <r>
    <s v="ORD005178"/>
    <x v="63"/>
    <s v="CUST0274"/>
    <s v="Radhika Choudhury"/>
    <x v="0"/>
    <x v="6"/>
    <x v="27"/>
    <n v="2"/>
    <n v="1269.55"/>
    <n v="0"/>
    <n v="2539.1"/>
    <n v="857.45"/>
    <n v="2539.1"/>
    <s v="Q4"/>
    <n v="33.769839706982793"/>
    <s v="Chennai"/>
    <s v="Premium"/>
  </r>
  <r>
    <s v="ORD008151"/>
    <x v="189"/>
    <s v="CUST0304"/>
    <s v="Banjeet Yogi"/>
    <x v="1"/>
    <x v="2"/>
    <x v="54"/>
    <n v="1"/>
    <n v="5689.16"/>
    <n v="0"/>
    <n v="5689.16"/>
    <n v="1126.98"/>
    <n v="5689.16"/>
    <s v="Q3"/>
    <n v="19.809251277868789"/>
    <s v="Bhubaneswar"/>
    <s v="Regular"/>
  </r>
  <r>
    <s v="ORD000745"/>
    <x v="291"/>
    <s v="CUST0128"/>
    <s v="Anjali Mall"/>
    <x v="1"/>
    <x v="6"/>
    <x v="18"/>
    <n v="2"/>
    <n v="4360.58"/>
    <n v="0.1"/>
    <n v="7849.04"/>
    <n v="2646.41"/>
    <n v="7849.0439999999999"/>
    <s v="Q3"/>
    <n v="33.71635257305352"/>
    <s v="Bhubaneswar"/>
    <s v="Premium"/>
  </r>
  <r>
    <s v="ORD007276"/>
    <x v="57"/>
    <s v="CUST0057"/>
    <s v="Anusha Ganesh"/>
    <x v="1"/>
    <x v="0"/>
    <x v="15"/>
    <n v="2"/>
    <n v="807.78"/>
    <n v="0.25"/>
    <n v="1211.67"/>
    <n v="477.72"/>
    <n v="1211.67"/>
    <s v="Q2"/>
    <n v="39.426576543118173"/>
    <s v="Ranchi"/>
    <s v="Premium"/>
  </r>
  <r>
    <s v="ORD008061"/>
    <x v="189"/>
    <s v="CUST0314"/>
    <s v="Nathaniel Dani"/>
    <x v="0"/>
    <x v="6"/>
    <x v="27"/>
    <n v="3"/>
    <n v="2640.63"/>
    <n v="0.25"/>
    <n v="5941.42"/>
    <n v="1309.3699999999999"/>
    <n v="5941.4175000000005"/>
    <s v="Q3"/>
    <n v="22.037997650393336"/>
    <s v="Kochi"/>
    <s v="Premium"/>
  </r>
  <r>
    <s v="ORD011288"/>
    <x v="268"/>
    <s v="CUST0321"/>
    <s v="Vyanjana Ramaswamy"/>
    <x v="0"/>
    <x v="4"/>
    <x v="45"/>
    <n v="3"/>
    <n v="37292.89"/>
    <n v="0"/>
    <n v="111878.67"/>
    <n v="-8734.5400000000009"/>
    <n v="111878.67"/>
    <s v="Q4"/>
    <n v="-7.8071539463241741"/>
    <s v="Coimbatore"/>
    <s v="Premium"/>
  </r>
  <r>
    <s v="ORD004379"/>
    <x v="104"/>
    <s v="CUST0247"/>
    <s v="Geetika Chopra"/>
    <x v="1"/>
    <x v="4"/>
    <x v="33"/>
    <n v="4"/>
    <n v="42191.57"/>
    <n v="0"/>
    <n v="168766.28"/>
    <n v="22551.27"/>
    <n v="168766.28"/>
    <s v="Q4"/>
    <n v="13.362426427838548"/>
    <s v="Kolkata"/>
    <s v="Regular"/>
  </r>
  <r>
    <s v="ORD003313"/>
    <x v="325"/>
    <s v="CUST0406"/>
    <s v="Janani Sen"/>
    <x v="1"/>
    <x v="5"/>
    <x v="37"/>
    <n v="1"/>
    <n v="617.08000000000004"/>
    <n v="0.2"/>
    <n v="493.66"/>
    <n v="44.76"/>
    <n v="493.66400000000004"/>
    <s v="Q4"/>
    <n v="9.0669691690637269"/>
    <s v="Bhubaneswar"/>
    <s v="Premium"/>
  </r>
  <r>
    <s v="ORD011085"/>
    <x v="216"/>
    <s v="CUST0062"/>
    <s v="Veer Tandon"/>
    <x v="0"/>
    <x v="4"/>
    <x v="50"/>
    <n v="1"/>
    <n v="64961.59"/>
    <n v="0.25"/>
    <n v="48721.19"/>
    <n v="5214.12"/>
    <n v="48721.192499999997"/>
    <s v="Q4"/>
    <n v="10.701955350433764"/>
    <s v="Coimbatore"/>
    <s v="Regular"/>
  </r>
  <r>
    <s v="ORD008672"/>
    <x v="210"/>
    <s v="CUST0492"/>
    <s v="Pranav Gala"/>
    <x v="0"/>
    <x v="2"/>
    <x v="30"/>
    <n v="0"/>
    <n v="3761.59"/>
    <n v="0.25"/>
    <n v="11284.77"/>
    <n v="2277.4299999999998"/>
    <n v="0"/>
    <s v="Q4"/>
    <n v="20.181448093315147"/>
    <s v="Coimbatore"/>
    <s v="Premium"/>
  </r>
  <r>
    <s v="ORD011816"/>
    <x v="317"/>
    <s v="CUST0034"/>
    <s v="Bachittar Sarma"/>
    <x v="1"/>
    <x v="5"/>
    <x v="39"/>
    <n v="10"/>
    <n v="505.58"/>
    <n v="0.2"/>
    <n v="4044.64"/>
    <n v="243.3"/>
    <n v="4044.6400000000003"/>
    <s v="Q2"/>
    <n v="6.0153684876775193"/>
    <s v="Bhubaneswar"/>
    <s v="Occasional"/>
  </r>
  <r>
    <s v="ORD008902"/>
    <x v="73"/>
    <s v="CUST0036"/>
    <s v="Amaira Venkataraman"/>
    <x v="2"/>
    <x v="2"/>
    <x v="46"/>
    <n v="3"/>
    <n v="5270.12"/>
    <n v="0.05"/>
    <n v="15019.84"/>
    <n v="3700.46"/>
    <n v="15019.842000000001"/>
    <s v="Q2"/>
    <n v="24.637146600762723"/>
    <s v="Amritsar"/>
    <s v="Premium"/>
  </r>
  <r>
    <s v="ORD007063"/>
    <x v="23"/>
    <s v="CUST0280"/>
    <s v="Chandani Narayanan"/>
    <x v="1"/>
    <x v="5"/>
    <x v="37"/>
    <n v="10"/>
    <n v="116.73"/>
    <n v="0.05"/>
    <n v="1108.93"/>
    <n v="88.29"/>
    <n v="1108.9349999999999"/>
    <s v="Q3"/>
    <n v="7.9617288737792293"/>
    <s v="Patna"/>
    <s v="Regular"/>
  </r>
  <r>
    <s v="ORD003885"/>
    <x v="179"/>
    <s v="CUST0336"/>
    <s v="Krishna Saxena"/>
    <x v="3"/>
    <x v="6"/>
    <x v="14"/>
    <n v="1"/>
    <n v="1949.39"/>
    <n v="0"/>
    <n v="1949.39"/>
    <n v="671.3"/>
    <n v="1949.39"/>
    <s v="Q1"/>
    <n v="34.436413442153693"/>
    <s v="Ahmedabad"/>
    <s v="Premium"/>
  </r>
  <r>
    <s v="ORD003276"/>
    <x v="221"/>
    <s v="CUST0468"/>
    <s v="Mason Bahl"/>
    <x v="2"/>
    <x v="4"/>
    <x v="23"/>
    <n v="3"/>
    <n v="57238.94"/>
    <n v="0.1"/>
    <n v="154545.14000000001"/>
    <n v="23742.02"/>
    <n v="154545.13800000001"/>
    <s v="Q1"/>
    <n v="15.36251479664776"/>
    <s v="Chandigarh"/>
    <s v="Regular"/>
  </r>
  <r>
    <s v="ORD003140"/>
    <x v="95"/>
    <s v="CUST0403"/>
    <s v="Bimala Rattan"/>
    <x v="1"/>
    <x v="4"/>
    <x v="22"/>
    <n v="3"/>
    <n v="13890.26"/>
    <n v="0"/>
    <n v="41670.78"/>
    <n v="4768.2299999999996"/>
    <n v="41670.78"/>
    <s v="Q1"/>
    <n v="11.44262238431822"/>
    <s v="Bhubaneswar"/>
    <s v="Regular"/>
  </r>
  <r>
    <s v="ORD008633"/>
    <x v="326"/>
    <s v="CUST0203"/>
    <s v="Yagnesh Deo"/>
    <x v="0"/>
    <x v="2"/>
    <x v="17"/>
    <n v="4"/>
    <n v="7946.33"/>
    <n v="0.05"/>
    <n v="30196.05"/>
    <n v="7729.41"/>
    <n v="30196.054"/>
    <s v="Q3"/>
    <n v="25.597420854714443"/>
    <s v="Lucknow"/>
    <s v="Premium"/>
  </r>
  <r>
    <s v="ORD003193"/>
    <x v="125"/>
    <s v="CUST0396"/>
    <s v="Ojasvi Krishnan"/>
    <x v="3"/>
    <x v="4"/>
    <x v="23"/>
    <n v="4"/>
    <n v="47006.04"/>
    <n v="0.1"/>
    <n v="169221.74"/>
    <n v="19456.240000000002"/>
    <n v="169221.74400000001"/>
    <s v="Q3"/>
    <n v="11.497482533863558"/>
    <s v="Pune"/>
    <s v="Premium"/>
  </r>
  <r>
    <s v="ORD001330"/>
    <x v="251"/>
    <s v="CUST0479"/>
    <s v="Janya Walia"/>
    <x v="3"/>
    <x v="4"/>
    <x v="45"/>
    <n v="5"/>
    <n v="12794.35"/>
    <n v="0.05"/>
    <n v="60773.16"/>
    <n v="7863.71"/>
    <n v="60773.162499999999"/>
    <s v="Q1"/>
    <n v="12.939445636856798"/>
    <s v="Pune"/>
    <s v="Premium"/>
  </r>
  <r>
    <s v="ORD002463"/>
    <x v="268"/>
    <s v="CUST0086"/>
    <s v="Sara Chandran"/>
    <x v="1"/>
    <x v="1"/>
    <x v="59"/>
    <n v="1"/>
    <n v="16750.79"/>
    <n v="0.15"/>
    <n v="14238.17"/>
    <n v="-1116.95"/>
    <n v="14238.1715"/>
    <s v="Q4"/>
    <n v="-7.8447581395642842"/>
    <s v="Patna"/>
    <s v="Regular"/>
  </r>
  <r>
    <s v="ORD004340"/>
    <x v="327"/>
    <s v="CUST0131"/>
    <s v="Aarna Mukherjee"/>
    <x v="0"/>
    <x v="5"/>
    <x v="21"/>
    <n v="5"/>
    <n v="539.9"/>
    <n v="0"/>
    <n v="2699.5"/>
    <n v="238.55"/>
    <n v="2699.5"/>
    <s v="Q4"/>
    <n v="8.8368216336358589"/>
    <s v="Coimbatore"/>
    <s v="Regular"/>
  </r>
  <r>
    <s v="ORD004706"/>
    <x v="28"/>
    <s v="CUST0357"/>
    <s v="Udant Mishra"/>
    <x v="2"/>
    <x v="6"/>
    <x v="19"/>
    <n v="2"/>
    <n v="3846.74"/>
    <n v="0"/>
    <n v="7693.48"/>
    <n v="2002.39"/>
    <n v="7693.48"/>
    <s v="Q4"/>
    <n v="26.02710346943126"/>
    <s v="Delhi"/>
    <s v="Premium"/>
  </r>
  <r>
    <s v="ORD008586"/>
    <x v="202"/>
    <s v="CUST0476"/>
    <s v="Aachal Mukherjee"/>
    <x v="1"/>
    <x v="4"/>
    <x v="5"/>
    <n v="1"/>
    <n v="83964.57"/>
    <n v="0.05"/>
    <n v="79766.34"/>
    <n v="8123.77"/>
    <n v="79766.34150000001"/>
    <s v="Q4"/>
    <n v="10.184458757917188"/>
    <s v="Bhubaneswar"/>
    <s v="Premium"/>
  </r>
  <r>
    <s v="ORD002308"/>
    <x v="45"/>
    <s v="CUST0275"/>
    <s v="Rajata Baria"/>
    <x v="1"/>
    <x v="3"/>
    <x v="16"/>
    <n v="2"/>
    <n v="2201.38"/>
    <n v="0"/>
    <n v="4402.76"/>
    <n v="-597.71"/>
    <n v="4402.76"/>
    <s v="Q2"/>
    <n v="-13.575802451189709"/>
    <s v="Ranchi"/>
    <s v="Premium"/>
  </r>
  <r>
    <s v="ORD009418"/>
    <x v="320"/>
    <s v="CUST0281"/>
    <s v="Chaman Khalsa"/>
    <x v="0"/>
    <x v="4"/>
    <x v="23"/>
    <n v="5"/>
    <n v="10180.08"/>
    <n v="0.05"/>
    <n v="48355.38"/>
    <n v="4895.47"/>
    <n v="48355.38"/>
    <s v="Q2"/>
    <n v="10.123940707321504"/>
    <s v="Chennai"/>
    <s v="Premium"/>
  </r>
  <r>
    <s v="ORD004326"/>
    <x v="328"/>
    <s v="CUST0459"/>
    <s v="Vidhi Kari"/>
    <x v="3"/>
    <x v="5"/>
    <x v="11"/>
    <n v="2"/>
    <n v="563.83000000000004"/>
    <n v="0.25"/>
    <n v="845.75"/>
    <n v="58.67"/>
    <n v="845.74500000000012"/>
    <s v="Q2"/>
    <n v="6.9370381318356493"/>
    <s v="Surat"/>
    <s v="Occasional"/>
  </r>
  <r>
    <s v="ORD005748"/>
    <x v="329"/>
    <s v="CUST0229"/>
    <s v="Tanish Narula"/>
    <x v="2"/>
    <x v="4"/>
    <x v="47"/>
    <n v="1"/>
    <n v="10765.75"/>
    <n v="0.3"/>
    <n v="7536.02"/>
    <n v="-1104.67"/>
    <n v="7536.0249999999996"/>
    <s v="Q4"/>
    <n v="-14.658533284147335"/>
    <s v="Lucknow"/>
    <s v="Premium"/>
  </r>
  <r>
    <s v="ORD007202"/>
    <x v="96"/>
    <s v="CUST0069"/>
    <s v="Jalsa Konda"/>
    <x v="2"/>
    <x v="4"/>
    <x v="47"/>
    <n v="5"/>
    <n v="3128.21"/>
    <n v="0.15"/>
    <n v="13294.89"/>
    <n v="1622.73"/>
    <n v="13294.8925"/>
    <s v="Q2"/>
    <n v="12.205666989347035"/>
    <s v="Jaipur"/>
    <s v="Premium"/>
  </r>
  <r>
    <s v="ORD004290"/>
    <x v="304"/>
    <s v="CUST0070"/>
    <s v="Kiaan Kapur"/>
    <x v="0"/>
    <x v="3"/>
    <x v="13"/>
    <n v="5"/>
    <n v="3759.2"/>
    <n v="0.1"/>
    <n v="16916.400000000001"/>
    <n v="3730.12"/>
    <n v="16916.400000000001"/>
    <s v="Q1"/>
    <n v="22.050318034570001"/>
    <s v="Coimbatore"/>
    <s v="Premium"/>
  </r>
  <r>
    <s v="ORD003887"/>
    <x v="57"/>
    <s v="CUST0308"/>
    <s v="Charita Sule"/>
    <x v="2"/>
    <x v="4"/>
    <x v="33"/>
    <n v="5"/>
    <n v="81682.100000000006"/>
    <n v="0.05"/>
    <n v="387989.97"/>
    <n v="-38439.85"/>
    <n v="387989.97499999998"/>
    <s v="Q2"/>
    <n v="-9.9074339473260089"/>
    <s v="Jaipur"/>
    <s v="Premium"/>
  </r>
  <r>
    <s v="ORD007790"/>
    <x v="159"/>
    <s v="CUST0394"/>
    <s v="Isaac Parekh"/>
    <x v="1"/>
    <x v="4"/>
    <x v="45"/>
    <n v="1"/>
    <n v="19452.89"/>
    <n v="0.05"/>
    <n v="18480.25"/>
    <n v="1915.86"/>
    <n v="18480.245499999997"/>
    <s v="Q3"/>
    <n v="10.367067545081911"/>
    <s v="Kolkata"/>
    <s v="Occasional"/>
  </r>
  <r>
    <s v="ORD008814"/>
    <x v="253"/>
    <s v="CUST0417"/>
    <s v="Radha Mander"/>
    <x v="0"/>
    <x v="6"/>
    <x v="41"/>
    <n v="2"/>
    <n v="1792.91"/>
    <n v="0.2"/>
    <n v="2868.66"/>
    <n v="901.71"/>
    <n v="2868.6560000000004"/>
    <s v="Q3"/>
    <n v="31.43314300056473"/>
    <s v="Kochi"/>
    <s v="Occasional"/>
  </r>
  <r>
    <s v="ORD003718"/>
    <x v="31"/>
    <s v="CUST0305"/>
    <s v="Barkha Dhingra"/>
    <x v="0"/>
    <x v="4"/>
    <x v="42"/>
    <n v="1"/>
    <n v="65547.87"/>
    <n v="0.05"/>
    <n v="62270.48"/>
    <n v="9638.5400000000009"/>
    <n v="62270.47649999999"/>
    <s v="Q2"/>
    <n v="15.478506027254005"/>
    <s v="Kochi"/>
    <s v="Regular"/>
  </r>
  <r>
    <s v="ORD004256"/>
    <x v="231"/>
    <s v="CUST0044"/>
    <s v="Advay Nadig"/>
    <x v="2"/>
    <x v="4"/>
    <x v="20"/>
    <n v="5"/>
    <n v="40471.51"/>
    <n v="0.1"/>
    <n v="182121.8"/>
    <n v="19996.240000000002"/>
    <n v="182121.79500000001"/>
    <s v="Q1"/>
    <n v="10.979597170684675"/>
    <s v="Lucknow"/>
    <s v="Premium"/>
  </r>
  <r>
    <s v="ORD002907"/>
    <x v="82"/>
    <s v="CUST0480"/>
    <s v="Ranveer Gour"/>
    <x v="0"/>
    <x v="0"/>
    <x v="0"/>
    <n v="5"/>
    <n v="326.14"/>
    <n v="0.05"/>
    <n v="1549.16"/>
    <n v="533.78"/>
    <n v="1549.1649999999997"/>
    <s v="Q1"/>
    <n v="34.456092333909986"/>
    <s v="Hyderabad"/>
    <s v="Premium"/>
  </r>
  <r>
    <s v="ORD005775"/>
    <x v="33"/>
    <s v="CUST0428"/>
    <s v="Abdul Gour"/>
    <x v="3"/>
    <x v="6"/>
    <x v="14"/>
    <n v="2"/>
    <n v="2405.63"/>
    <n v="0"/>
    <n v="4811.26"/>
    <n v="1868.98"/>
    <n v="4811.26"/>
    <s v="Q1"/>
    <n v="38.845957192086892"/>
    <s v="Surat"/>
    <s v="Occasional"/>
  </r>
  <r>
    <s v="ORD006994"/>
    <x v="52"/>
    <s v="CUST0241"/>
    <s v="Victor Puri"/>
    <x v="2"/>
    <x v="2"/>
    <x v="60"/>
    <n v="1"/>
    <n v="3185.43"/>
    <n v="0.15"/>
    <n v="2707.62"/>
    <n v="583.03"/>
    <n v="2707.6154999999999"/>
    <s v="Q1"/>
    <n v="21.532932981733037"/>
    <s v="Chandigarh"/>
    <s v="Occasional"/>
  </r>
  <r>
    <s v="ORD002590"/>
    <x v="197"/>
    <s v="CUST0022"/>
    <s v="Jagdish Wali"/>
    <x v="0"/>
    <x v="3"/>
    <x v="10"/>
    <n v="5"/>
    <n v="3368.89"/>
    <n v="0"/>
    <n v="16844.45"/>
    <n v="5015.62"/>
    <n v="16844.45"/>
    <s v="Q4"/>
    <n v="29.776098358806607"/>
    <s v="Coimbatore"/>
    <s v="Premium"/>
  </r>
  <r>
    <s v="ORD005297"/>
    <x v="64"/>
    <s v="CUST0222"/>
    <s v="Umang Sama"/>
    <x v="0"/>
    <x v="5"/>
    <x v="21"/>
    <n v="5"/>
    <n v="176.16"/>
    <n v="0.15"/>
    <n v="748.68"/>
    <n v="45.7"/>
    <n v="748.68"/>
    <s v="Q1"/>
    <n v="6.1040765079873918"/>
    <s v="Chennai"/>
    <s v="Regular"/>
  </r>
  <r>
    <s v="ORD008170"/>
    <x v="105"/>
    <s v="CUST0474"/>
    <s v="Tanay Basak"/>
    <x v="3"/>
    <x v="2"/>
    <x v="60"/>
    <n v="3"/>
    <n v="2933.39"/>
    <n v="0.15"/>
    <n v="7480.14"/>
    <n v="1872.14"/>
    <n v="7480.1444999999994"/>
    <s v="Q2"/>
    <n v="25.028141184523285"/>
    <s v="Ahmedabad"/>
    <s v="Premium"/>
  </r>
  <r>
    <s v="ORD011250"/>
    <x v="19"/>
    <s v="CUST0500"/>
    <s v="Pooja Mand"/>
    <x v="0"/>
    <x v="5"/>
    <x v="11"/>
    <n v="4"/>
    <n v="489.93"/>
    <n v="0.15"/>
    <n v="1665.76"/>
    <n v="107.52"/>
    <n v="1665.7619999999999"/>
    <s v="Q4"/>
    <n v="6.4547113629814623"/>
    <s v="Kochi"/>
    <s v="Premium"/>
  </r>
  <r>
    <s v="ORD008558"/>
    <x v="297"/>
    <s v="CUST0168"/>
    <s v="Guneet Raja"/>
    <x v="0"/>
    <x v="5"/>
    <x v="44"/>
    <n v="2"/>
    <n v="695"/>
    <n v="0.05"/>
    <n v="1320.5"/>
    <n v="127.1"/>
    <n v="1320.5"/>
    <s v="Q3"/>
    <n v="9.6251419916698229"/>
    <s v="Chennai"/>
    <s v="Premium"/>
  </r>
  <r>
    <s v="ORD008294"/>
    <x v="330"/>
    <s v="CUST0149"/>
    <s v="Charita Bobal"/>
    <x v="2"/>
    <x v="6"/>
    <x v="18"/>
    <n v="2"/>
    <n v="2811.22"/>
    <n v="0"/>
    <n v="5622.44"/>
    <n v="1705.5"/>
    <n v="5622.44"/>
    <s v="Q2"/>
    <n v="30.333805251812386"/>
    <s v="Jaipur"/>
    <s v="Occasional"/>
  </r>
  <r>
    <s v="ORD002839"/>
    <x v="259"/>
    <s v="CUST0129"/>
    <s v="Bimala Basak"/>
    <x v="0"/>
    <x v="1"/>
    <x v="1"/>
    <n v="2"/>
    <n v="39147.46"/>
    <n v="0"/>
    <n v="78294.92"/>
    <n v="20447.96"/>
    <n v="78294.92"/>
    <s v="Q2"/>
    <n v="26.116585852568726"/>
    <s v="Chennai"/>
    <s v="Premium"/>
  </r>
  <r>
    <s v="ORD001868"/>
    <x v="30"/>
    <s v="CUST0195"/>
    <s v="Vedika Rege"/>
    <x v="1"/>
    <x v="5"/>
    <x v="21"/>
    <n v="9"/>
    <n v="516.53"/>
    <n v="0.05"/>
    <n v="4416.33"/>
    <n v="458.5"/>
    <n v="4416.3314999999993"/>
    <s v="Q1"/>
    <n v="10.381923452278249"/>
    <s v="Bhubaneswar"/>
    <s v="Premium"/>
  </r>
  <r>
    <s v="ORD000639"/>
    <x v="331"/>
    <s v="CUST0405"/>
    <s v="Vyanjana Buch"/>
    <x v="0"/>
    <x v="3"/>
    <x v="61"/>
    <n v="1"/>
    <n v="1032.74"/>
    <n v="0.1"/>
    <n v="929.47"/>
    <n v="279.60000000000002"/>
    <n v="929.46600000000001"/>
    <s v="Q4"/>
    <n v="30.081659440326209"/>
    <s v="Coimbatore"/>
    <s v="Regular"/>
  </r>
  <r>
    <s v="ORD003000"/>
    <x v="332"/>
    <s v="CUST0120"/>
    <s v="Mitesh Rao"/>
    <x v="1"/>
    <x v="4"/>
    <x v="45"/>
    <n v="4"/>
    <n v="17075.18"/>
    <n v="0.05"/>
    <n v="64885.68"/>
    <n v="9115.31"/>
    <n v="64885.684000000001"/>
    <s v="Q1"/>
    <n v="14.048261496219197"/>
    <s v="Bhubaneswar"/>
    <s v="Regular"/>
  </r>
  <r>
    <s v="ORD003642"/>
    <x v="99"/>
    <s v="CUST0315"/>
    <s v="Kiaan Gulati"/>
    <x v="2"/>
    <x v="2"/>
    <x v="65"/>
    <n v="4"/>
    <n v="7232.51"/>
    <n v="0.2"/>
    <n v="23144.03"/>
    <n v="4200.22"/>
    <n v="23144.032000000003"/>
    <s v="Q3"/>
    <n v="18.148179033642801"/>
    <s v="Lucknow"/>
    <s v="Occasional"/>
  </r>
  <r>
    <s v="ORD003650"/>
    <x v="0"/>
    <s v="CUST0236"/>
    <s v="Omisha Sachdeva"/>
    <x v="2"/>
    <x v="5"/>
    <x v="44"/>
    <n v="6"/>
    <n v="776.79"/>
    <n v="0"/>
    <n v="4660.74"/>
    <n v="483.55"/>
    <n v="4660.74"/>
    <s v="Q2"/>
    <n v="10.374961915918931"/>
    <s v="Delhi"/>
    <s v="Premium"/>
  </r>
  <r>
    <s v="ORD010637"/>
    <x v="283"/>
    <s v="CUST0294"/>
    <s v="Ekapad Dhingra"/>
    <x v="0"/>
    <x v="4"/>
    <x v="22"/>
    <n v="2"/>
    <n v="4486.78"/>
    <n v="0.05"/>
    <n v="8524.8799999999992"/>
    <n v="1001.7"/>
    <n v="8524.8819999999996"/>
    <s v="Q4"/>
    <n v="11.750312027852592"/>
    <s v="Bengaluru"/>
    <s v="Premium"/>
  </r>
  <r>
    <s v="ORD010169"/>
    <x v="235"/>
    <s v="CUST0048"/>
    <s v="Anika Chauhan"/>
    <x v="2"/>
    <x v="1"/>
    <x v="52"/>
    <n v="4"/>
    <n v="16085.89"/>
    <n v="0.05"/>
    <n v="61126.38"/>
    <n v="15300.3"/>
    <n v="61126.381999999998"/>
    <s v="Q1"/>
    <n v="25.030600536135132"/>
    <s v="Amritsar"/>
    <s v="Regular"/>
  </r>
  <r>
    <s v="ORD003995"/>
    <x v="110"/>
    <s v="CUST0175"/>
    <s v="Balendra Lala"/>
    <x v="2"/>
    <x v="6"/>
    <x v="19"/>
    <n v="4"/>
    <n v="1095.05"/>
    <n v="0"/>
    <n v="4380.2"/>
    <n v="1158.17"/>
    <n v="4380.2"/>
    <s v="Q2"/>
    <n v="26.441030089950235"/>
    <s v="Delhi"/>
    <s v="Premium"/>
  </r>
  <r>
    <s v="ORD002228"/>
    <x v="109"/>
    <s v="CUST0334"/>
    <s v="Harini Kannan"/>
    <x v="0"/>
    <x v="5"/>
    <x v="31"/>
    <n v="10"/>
    <n v="328.15"/>
    <n v="0.05"/>
    <n v="3117.42"/>
    <n v="311.44"/>
    <n v="3117.4249999999997"/>
    <s v="Q1"/>
    <n v="9.990312502004862"/>
    <s v="Coimbatore"/>
    <s v="Premium"/>
  </r>
  <r>
    <s v="ORD002016"/>
    <x v="263"/>
    <s v="CUST0044"/>
    <s v="Advay Nadig"/>
    <x v="2"/>
    <x v="6"/>
    <x v="18"/>
    <n v="4"/>
    <n v="1474.8"/>
    <n v="0.05"/>
    <n v="5604.24"/>
    <n v="1281.69"/>
    <n v="5604.24"/>
    <s v="Q3"/>
    <n v="22.870005567213397"/>
    <s v="Lucknow"/>
    <s v="Premium"/>
  </r>
  <r>
    <s v="ORD004337"/>
    <x v="297"/>
    <s v="CUST0440"/>
    <s v="Zansi Saxena"/>
    <x v="3"/>
    <x v="2"/>
    <x v="2"/>
    <n v="2"/>
    <n v="5734.29"/>
    <n v="0"/>
    <n v="11468.58"/>
    <n v="2467.58"/>
    <n v="11468.58"/>
    <s v="Q3"/>
    <n v="21.516002853012317"/>
    <s v="Ahmedabad"/>
    <s v="Regular"/>
  </r>
  <r>
    <s v="ORD005622"/>
    <x v="89"/>
    <s v="CUST0480"/>
    <s v="Ranveer Gour"/>
    <x v="0"/>
    <x v="5"/>
    <x v="68"/>
    <n v="6"/>
    <n v="450.31"/>
    <n v="0.05"/>
    <n v="2566.77"/>
    <n v="189.46"/>
    <n v="2566.7669999999998"/>
    <s v="Q1"/>
    <n v="7.3812612738967651"/>
    <s v="Hyderabad"/>
    <s v="Premium"/>
  </r>
  <r>
    <s v="ORD002663"/>
    <x v="203"/>
    <s v="CUST0395"/>
    <s v="Amrita Balan"/>
    <x v="3"/>
    <x v="5"/>
    <x v="44"/>
    <n v="3"/>
    <n v="467.45"/>
    <n v="0.15"/>
    <n v="1192"/>
    <n v="122.34"/>
    <n v="1191.9974999999999"/>
    <s v="Q3"/>
    <n v="10.263422818791947"/>
    <s v="Mumbai"/>
    <s v="Regular"/>
  </r>
  <r>
    <s v="ORD008082"/>
    <x v="194"/>
    <s v="CUST0310"/>
    <s v="Hemal Singhal"/>
    <x v="1"/>
    <x v="3"/>
    <x v="4"/>
    <n v="5"/>
    <n v="3463.17"/>
    <n v="0.25"/>
    <n v="12986.89"/>
    <n v="3465.23"/>
    <n v="12986.887499999999"/>
    <s v="Q4"/>
    <n v="26.682523683499284"/>
    <s v="Ranchi"/>
    <s v="Occasional"/>
  </r>
  <r>
    <s v="ORD004316"/>
    <x v="124"/>
    <s v="CUST0277"/>
    <s v="Nirja Sarkar"/>
    <x v="2"/>
    <x v="2"/>
    <x v="65"/>
    <n v="1"/>
    <n v="7293.66"/>
    <n v="0.05"/>
    <n v="6928.98"/>
    <n v="1304.47"/>
    <n v="6928.9769999999999"/>
    <s v="Q2"/>
    <n v="18.826291892890442"/>
    <s v="Amritsar"/>
    <s v="Premium"/>
  </r>
  <r>
    <s v="ORD008312"/>
    <x v="98"/>
    <s v="CUST0176"/>
    <s v="Ishani Dani"/>
    <x v="2"/>
    <x v="2"/>
    <x v="17"/>
    <n v="4"/>
    <n v="1590.68"/>
    <n v="0"/>
    <n v="6362.72"/>
    <n v="1425.26"/>
    <n v="6362.72"/>
    <s v="Q3"/>
    <n v="22.400168481404179"/>
    <s v="Delhi"/>
    <s v="Premium"/>
  </r>
  <r>
    <s v="ORD004735"/>
    <x v="100"/>
    <s v="CUST0448"/>
    <s v="Wyatt Gade"/>
    <x v="3"/>
    <x v="4"/>
    <x v="50"/>
    <n v="4"/>
    <n v="84318.97"/>
    <n v="0"/>
    <n v="337275.88"/>
    <n v="33341.35"/>
    <n v="337275.88"/>
    <s v="Q3"/>
    <n v="9.885483065080134"/>
    <s v="Nagpur"/>
    <s v="Premium"/>
  </r>
  <r>
    <s v="ORD005412"/>
    <x v="88"/>
    <s v="CUST0494"/>
    <s v="Turvi Bahl"/>
    <x v="3"/>
    <x v="3"/>
    <x v="25"/>
    <n v="1"/>
    <n v="3861.95"/>
    <n v="0"/>
    <n v="3861.95"/>
    <n v="1220.18"/>
    <n v="3861.95"/>
    <s v="Q1"/>
    <n v="31.594919664936111"/>
    <s v="Pune"/>
    <s v="Regular"/>
  </r>
  <r>
    <s v="ORD010250"/>
    <x v="333"/>
    <s v="CUST0008"/>
    <s v="Sanya Memon"/>
    <x v="2"/>
    <x v="4"/>
    <x v="33"/>
    <n v="2"/>
    <n v="47789.93"/>
    <n v="0.3"/>
    <n v="66905.899999999994"/>
    <n v="7140.31"/>
    <n v="66905.902000000002"/>
    <s v="Q1"/>
    <n v="10.672167925399705"/>
    <s v="Lucknow"/>
    <s v="Occasional"/>
  </r>
  <r>
    <s v="ORD009549"/>
    <x v="58"/>
    <s v="CUST0188"/>
    <s v="Anusha Pathak"/>
    <x v="0"/>
    <x v="3"/>
    <x v="66"/>
    <n v="5"/>
    <n v="1541.14"/>
    <n v="0"/>
    <n v="7705.7"/>
    <n v="1851.53"/>
    <n v="7705.7000000000007"/>
    <s v="Q2"/>
    <n v="24.028057152497503"/>
    <s v="Chennai"/>
    <s v="Regular"/>
  </r>
  <r>
    <s v="ORD009845"/>
    <x v="304"/>
    <s v="CUST0051"/>
    <s v="Shivansh Mistry"/>
    <x v="3"/>
    <x v="3"/>
    <x v="58"/>
    <n v="5"/>
    <n v="3760.07"/>
    <n v="0.15"/>
    <n v="15980.3"/>
    <n v="4960.55"/>
    <n v="15980.297500000001"/>
    <s v="Q1"/>
    <n v="31.041657540847172"/>
    <s v="Nagpur"/>
    <s v="Premium"/>
  </r>
  <r>
    <s v="ORD011400"/>
    <x v="162"/>
    <s v="CUST0268"/>
    <s v="Rajeshri Kashyap"/>
    <x v="0"/>
    <x v="4"/>
    <x v="42"/>
    <n v="4"/>
    <n v="5550.73"/>
    <n v="0.25"/>
    <n v="16652.189999999999"/>
    <n v="2193.61"/>
    <n v="16652.189999999999"/>
    <s v="Q2"/>
    <n v="13.173102156533167"/>
    <s v="Chennai"/>
    <s v="Premium"/>
  </r>
  <r>
    <s v="ORD010225"/>
    <x v="111"/>
    <s v="CUST0144"/>
    <s v="Abdul Rajagopalan"/>
    <x v="1"/>
    <x v="3"/>
    <x v="58"/>
    <n v="2"/>
    <n v="2856.37"/>
    <n v="0.15"/>
    <n v="4855.83"/>
    <n v="1757.59"/>
    <n v="4855.8289999999997"/>
    <s v="Q1"/>
    <n v="36.195459890482162"/>
    <s v="Patna"/>
    <s v="Regular"/>
  </r>
  <r>
    <s v="ORD003668"/>
    <x v="53"/>
    <s v="CUST0454"/>
    <s v="Avi Kar"/>
    <x v="1"/>
    <x v="4"/>
    <x v="47"/>
    <n v="2"/>
    <n v="53646.74"/>
    <n v="0.05"/>
    <n v="101928.81"/>
    <n v="8716.93"/>
    <n v="101928.806"/>
    <s v="Q4"/>
    <n v="8.5519785819141809"/>
    <s v="Patna"/>
    <s v="Regular"/>
  </r>
  <r>
    <s v="ORD002215"/>
    <x v="296"/>
    <s v="CUST0064"/>
    <s v="Lopa Date"/>
    <x v="3"/>
    <x v="4"/>
    <x v="23"/>
    <n v="3"/>
    <n v="72854.39"/>
    <n v="0.3"/>
    <n v="152994.22"/>
    <n v="13897.12"/>
    <n v="152994.21899999998"/>
    <s v="Q3"/>
    <n v="9.0834281190492039"/>
    <s v="Mumbai"/>
    <s v="Premium"/>
  </r>
  <r>
    <s v="ORD010514"/>
    <x v="189"/>
    <s v="CUST0402"/>
    <s v="Upkaar Chandran"/>
    <x v="1"/>
    <x v="2"/>
    <x v="65"/>
    <n v="1"/>
    <n v="5099.17"/>
    <n v="0.15"/>
    <n v="4334.29"/>
    <n v="-193.62"/>
    <n v="4334.2945"/>
    <s v="Q3"/>
    <n v="-4.4671676329917931"/>
    <s v="Guwahati"/>
    <s v="Premium"/>
  </r>
  <r>
    <s v="ORD003467"/>
    <x v="257"/>
    <s v="CUST0311"/>
    <s v="Dhriti Rattan"/>
    <x v="2"/>
    <x v="6"/>
    <x v="57"/>
    <n v="2"/>
    <n v="3454.61"/>
    <n v="0.05"/>
    <n v="6563.76"/>
    <n v="1914.58"/>
    <n v="6563.759"/>
    <s v="Q3"/>
    <n v="29.168951942179483"/>
    <s v="Lucknow"/>
    <s v="Premium"/>
  </r>
  <r>
    <s v="ORD005274"/>
    <x v="289"/>
    <s v="CUST0188"/>
    <s v="Anusha Pathak"/>
    <x v="0"/>
    <x v="1"/>
    <x v="64"/>
    <n v="1"/>
    <n v="36661.800000000003"/>
    <n v="0.2"/>
    <n v="29329.439999999999"/>
    <n v="6401.66"/>
    <n v="29329.440000000002"/>
    <s v="Q2"/>
    <n v="21.826737912486564"/>
    <s v="Chennai"/>
    <s v="Regular"/>
  </r>
  <r>
    <s v="ORD005588"/>
    <x v="244"/>
    <s v="CUST0413"/>
    <s v="Aarini Amble"/>
    <x v="3"/>
    <x v="6"/>
    <x v="14"/>
    <n v="4"/>
    <n v="3538.19"/>
    <n v="0"/>
    <n v="14152.76"/>
    <n v="5469.05"/>
    <n v="14152.76"/>
    <s v="Q2"/>
    <n v="38.642992603562838"/>
    <s v="Surat"/>
    <s v="Premium"/>
  </r>
  <r>
    <s v="ORD001582"/>
    <x v="71"/>
    <s v="CUST0500"/>
    <s v="Pooja Mand"/>
    <x v="0"/>
    <x v="1"/>
    <x v="26"/>
    <n v="5"/>
    <n v="9653.5300000000007"/>
    <n v="0.05"/>
    <n v="45854.27"/>
    <n v="13574.65"/>
    <n v="45854.267500000002"/>
    <s v="Q1"/>
    <n v="29.603895122526215"/>
    <s v="Kochi"/>
    <s v="Premium"/>
  </r>
  <r>
    <s v="ORD005362"/>
    <x v="207"/>
    <s v="CUST0243"/>
    <s v="Oviya Nagy"/>
    <x v="3"/>
    <x v="5"/>
    <x v="21"/>
    <n v="6"/>
    <n v="533.70000000000005"/>
    <n v="0"/>
    <n v="3202.2"/>
    <n v="195.67"/>
    <n v="3202.2000000000003"/>
    <s v="Q2"/>
    <n v="6.1104865405034037"/>
    <s v="Surat"/>
    <s v="Regular"/>
  </r>
  <r>
    <s v="ORD001437"/>
    <x v="189"/>
    <s v="CUST0384"/>
    <s v="Darika Sani"/>
    <x v="3"/>
    <x v="6"/>
    <x v="43"/>
    <n v="1"/>
    <n v="4566.96"/>
    <n v="0"/>
    <n v="4566.96"/>
    <n v="999.43"/>
    <n v="4566.96"/>
    <s v="Q3"/>
    <n v="21.883922784521872"/>
    <s v="Pune"/>
    <s v="Premium"/>
  </r>
  <r>
    <s v="ORD002710"/>
    <x v="325"/>
    <s v="CUST0183"/>
    <s v="Hemani Dani"/>
    <x v="2"/>
    <x v="6"/>
    <x v="29"/>
    <n v="5"/>
    <n v="744.98"/>
    <n v="0"/>
    <n v="3724.9"/>
    <n v="1075.9100000000001"/>
    <n v="3724.9"/>
    <s v="Q4"/>
    <n v="28.884265349405354"/>
    <s v="Jaipur"/>
    <s v="Premium"/>
  </r>
  <r>
    <s v="ORD003649"/>
    <x v="22"/>
    <s v="CUST0010"/>
    <s v="Jack Goyal"/>
    <x v="2"/>
    <x v="1"/>
    <x v="34"/>
    <n v="3"/>
    <n v="6085.51"/>
    <n v="0.2"/>
    <n v="14605.22"/>
    <n v="4639.93"/>
    <n v="14605.224"/>
    <s v="Q3"/>
    <n v="31.768983966006676"/>
    <s v="Delhi"/>
    <s v="Premium"/>
  </r>
  <r>
    <s v="ORD011134"/>
    <x v="191"/>
    <s v="CUST0121"/>
    <s v="Yutika Salvi"/>
    <x v="0"/>
    <x v="0"/>
    <x v="15"/>
    <n v="5"/>
    <n v="358.23"/>
    <n v="0"/>
    <n v="1791.15"/>
    <n v="744.93"/>
    <n v="1791.15"/>
    <s v="Q2"/>
    <n v="41.589481617954938"/>
    <s v="Kochi"/>
    <s v="Regular"/>
  </r>
  <r>
    <s v="ORD007058"/>
    <x v="236"/>
    <s v="CUST0492"/>
    <s v="Pranav Gala"/>
    <x v="0"/>
    <x v="6"/>
    <x v="57"/>
    <n v="2"/>
    <n v="4332.3100000000004"/>
    <n v="0"/>
    <n v="8664.6200000000008"/>
    <n v="1960.69"/>
    <n v="8664.6200000000008"/>
    <s v="Q3"/>
    <n v="22.628690006024499"/>
    <s v="Coimbatore"/>
    <s v="Premium"/>
  </r>
  <r>
    <s v="ORD010241"/>
    <x v="95"/>
    <s v="CUST0147"/>
    <s v="Ekiya Bora"/>
    <x v="3"/>
    <x v="3"/>
    <x v="66"/>
    <n v="5"/>
    <n v="3865.64"/>
    <n v="0"/>
    <n v="19328.2"/>
    <n v="7014.66"/>
    <n v="19328.2"/>
    <s v="Q1"/>
    <n v="36.292360385343692"/>
    <s v="Surat"/>
    <s v="Regular"/>
  </r>
  <r>
    <s v="ORD004116"/>
    <x v="239"/>
    <s v="CUST0101"/>
    <s v="Chakradev Kumar"/>
    <x v="3"/>
    <x v="5"/>
    <x v="39"/>
    <n v="3"/>
    <n v="406.93"/>
    <n v="0"/>
    <n v="1220.79"/>
    <n v="72.900000000000006"/>
    <n v="1220.79"/>
    <s v="Q2"/>
    <n v="5.9715430172265505"/>
    <s v="Surat"/>
    <s v="Premium"/>
  </r>
  <r>
    <s v="ORD000863"/>
    <x v="124"/>
    <s v="CUST0201"/>
    <s v="Unknown"/>
    <x v="2"/>
    <x v="1"/>
    <x v="1"/>
    <n v="4"/>
    <n v="21682.42"/>
    <n v="0"/>
    <n v="86729.68"/>
    <n v="22517.74"/>
    <n v="86729.68"/>
    <s v="Q2"/>
    <n v="25.963130499270843"/>
    <s v="Lucknow"/>
    <s v="Occasional"/>
  </r>
  <r>
    <s v="ORD009882"/>
    <x v="171"/>
    <s v="CUST0486"/>
    <s v="Nathan Loke"/>
    <x v="2"/>
    <x v="5"/>
    <x v="7"/>
    <n v="2"/>
    <n v="688.33"/>
    <n v="0.3"/>
    <n v="963.66"/>
    <n v="77.069999999999993"/>
    <n v="963.66200000000003"/>
    <s v="Q2"/>
    <n v="7.9976340202976139"/>
    <s v="Jaipur"/>
    <s v="Occasional"/>
  </r>
  <r>
    <s v="ORD011811"/>
    <x v="217"/>
    <s v="CUST0465"/>
    <s v="Xalak Kari"/>
    <x v="1"/>
    <x v="6"/>
    <x v="57"/>
    <n v="3"/>
    <n v="3427.91"/>
    <n v="0.05"/>
    <n v="9769.5400000000009"/>
    <n v="3594.59"/>
    <n v="9769.5434999999998"/>
    <s v="Q4"/>
    <n v="36.793851092272511"/>
    <s v="Patna"/>
    <s v="Premium"/>
  </r>
  <r>
    <s v="ORD006255"/>
    <x v="227"/>
    <s v="CUST0257"/>
    <s v="Idika Dewan"/>
    <x v="3"/>
    <x v="3"/>
    <x v="12"/>
    <n v="2"/>
    <n v="424.91"/>
    <n v="0.05"/>
    <n v="807.33"/>
    <n v="244.55"/>
    <n v="807.32900000000006"/>
    <s v="Q4"/>
    <n v="30.291206817534345"/>
    <s v="Mumbai"/>
    <s v="Premium"/>
  </r>
  <r>
    <s v="ORD011101"/>
    <x v="169"/>
    <s v="CUST0219"/>
    <s v="Nimrat Mall"/>
    <x v="3"/>
    <x v="0"/>
    <x v="51"/>
    <n v="1"/>
    <n v="245.74"/>
    <n v="0.05"/>
    <n v="233.45"/>
    <n v="94.05"/>
    <n v="233.453"/>
    <s v="Q1"/>
    <n v="40.286999357464126"/>
    <s v="Surat"/>
    <s v="Premium"/>
  </r>
  <r>
    <s v="ORD008478"/>
    <x v="307"/>
    <s v="CUST0003"/>
    <s v="Avi Johal"/>
    <x v="1"/>
    <x v="2"/>
    <x v="17"/>
    <n v="2"/>
    <n v="7782.38"/>
    <n v="0"/>
    <n v="15564.76"/>
    <n v="4075.16"/>
    <n v="15564.76"/>
    <s v="Q4"/>
    <n v="26.181964900197624"/>
    <s v="Patna"/>
    <s v="Regular"/>
  </r>
  <r>
    <s v="ORD003240"/>
    <x v="189"/>
    <s v="CUST0241"/>
    <s v="Unknown"/>
    <x v="2"/>
    <x v="5"/>
    <x v="24"/>
    <n v="2"/>
    <n v="480.32"/>
    <n v="0.05"/>
    <n v="912.61"/>
    <n v="88.52"/>
    <n v="912.60799999999995"/>
    <s v="Q3"/>
    <n v="9.6996526446127032"/>
    <s v="Chandigarh"/>
    <s v="Occasional"/>
  </r>
  <r>
    <s v="ORD005892"/>
    <x v="86"/>
    <s v="CUST0448"/>
    <s v="Wyatt Gade"/>
    <x v="3"/>
    <x v="3"/>
    <x v="58"/>
    <n v="2"/>
    <n v="2590.6799999999998"/>
    <n v="0"/>
    <n v="5181.3599999999997"/>
    <n v="1124.8699999999999"/>
    <n v="5181.3599999999997"/>
    <s v="Q4"/>
    <n v="21.709937159355842"/>
    <s v="Nagpur"/>
    <s v="Premium"/>
  </r>
  <r>
    <s v="ORD004576"/>
    <x v="216"/>
    <s v="CUST0464"/>
    <s v="Chandresh Dasgupta"/>
    <x v="3"/>
    <x v="0"/>
    <x v="15"/>
    <n v="4"/>
    <n v="330.01"/>
    <n v="0"/>
    <n v="1320.04"/>
    <n v="578.73"/>
    <n v="1320.04"/>
    <s v="Q4"/>
    <n v="43.841853277173421"/>
    <s v="Mumbai"/>
    <s v="Regular"/>
  </r>
  <r>
    <s v="ORD011776"/>
    <x v="119"/>
    <s v="CUST0253"/>
    <s v="Mohammed Dhar"/>
    <x v="3"/>
    <x v="3"/>
    <x v="58"/>
    <n v="1"/>
    <n v="879.31"/>
    <n v="0"/>
    <n v="879.31"/>
    <n v="230.71"/>
    <n v="879.31"/>
    <s v="Q2"/>
    <n v="26.23761813239927"/>
    <s v="Mumbai"/>
    <s v="Occasional"/>
  </r>
  <r>
    <s v="ORD005269"/>
    <x v="69"/>
    <s v="CUST0138"/>
    <s v="Jagat Zacharia"/>
    <x v="3"/>
    <x v="0"/>
    <x v="15"/>
    <n v="2"/>
    <n v="614.22"/>
    <n v="0.05"/>
    <n v="1167.02"/>
    <n v="434.29"/>
    <n v="1167.018"/>
    <s v="Q1"/>
    <n v="37.213586742300905"/>
    <s v="Surat"/>
    <s v="Premium"/>
  </r>
  <r>
    <s v="ORD002458"/>
    <x v="253"/>
    <s v="CUST0448"/>
    <s v="Wyatt Gade"/>
    <x v="3"/>
    <x v="5"/>
    <x v="44"/>
    <n v="8"/>
    <n v="289.19"/>
    <n v="0"/>
    <n v="2313.52"/>
    <n v="193.14"/>
    <n v="2313.52"/>
    <s v="Q3"/>
    <n v="8.3483177149970604"/>
    <s v="Nagpur"/>
    <s v="Premium"/>
  </r>
  <r>
    <s v="ORD004913"/>
    <x v="157"/>
    <s v="CUST0347"/>
    <s v="Warjas Varkey"/>
    <x v="1"/>
    <x v="5"/>
    <x v="11"/>
    <n v="4"/>
    <n v="481.79"/>
    <n v="0.1"/>
    <n v="1734.44"/>
    <n v="138.06"/>
    <n v="1734.4440000000002"/>
    <s v="Q4"/>
    <n v="7.9599178985724492"/>
    <s v="Patna"/>
    <s v="Occasional"/>
  </r>
  <r>
    <s v="ORD000282"/>
    <x v="282"/>
    <s v="CUST0235"/>
    <s v="Dipta Vala"/>
    <x v="2"/>
    <x v="0"/>
    <x v="49"/>
    <n v="1"/>
    <n v="772.43"/>
    <n v="0.15"/>
    <n v="656.57"/>
    <n v="276.33"/>
    <n v="656.56549999999993"/>
    <s v="Q1"/>
    <n v="42.08690619431286"/>
    <s v="Amritsar"/>
    <s v="Regular"/>
  </r>
  <r>
    <s v="ORD000021"/>
    <x v="293"/>
    <s v="CUST0166"/>
    <s v="Harita Nadig"/>
    <x v="1"/>
    <x v="5"/>
    <x v="44"/>
    <n v="10"/>
    <n v="127.58"/>
    <n v="0.1"/>
    <n v="1148.22"/>
    <n v="101.35"/>
    <n v="1148.22"/>
    <s v="Q1"/>
    <n v="8.8267056835798012"/>
    <s v="Kolkata"/>
    <s v="Regular"/>
  </r>
  <r>
    <s v="ORD005707"/>
    <x v="122"/>
    <s v="CUST0254"/>
    <s v="Pratyush Morar"/>
    <x v="1"/>
    <x v="3"/>
    <x v="66"/>
    <n v="2"/>
    <n v="3037.64"/>
    <n v="0.3"/>
    <n v="4252.7"/>
    <n v="886.05"/>
    <n v="4252.6959999999999"/>
    <s v="Q1"/>
    <n v="20.834998941848706"/>
    <s v="Patna"/>
    <s v="Premium"/>
  </r>
  <r>
    <s v="ORD000177"/>
    <x v="22"/>
    <s v="CUST0044"/>
    <s v="Advay Nadig"/>
    <x v="2"/>
    <x v="5"/>
    <x v="68"/>
    <n v="5"/>
    <n v="147.22"/>
    <n v="0"/>
    <n v="736.1"/>
    <n v="59.27"/>
    <n v="736.1"/>
    <s v="Q3"/>
    <n v="8.0518951229452522"/>
    <s v="Lucknow"/>
    <s v="Premium"/>
  </r>
  <r>
    <s v="ORD006521"/>
    <x v="62"/>
    <s v="CUST0266"/>
    <s v="Tanay Sane"/>
    <x v="1"/>
    <x v="6"/>
    <x v="43"/>
    <n v="3"/>
    <n v="1392.23"/>
    <n v="0.05"/>
    <n v="3967.86"/>
    <n v="1139.24"/>
    <n v="3967.8555000000001"/>
    <s v="Q1"/>
    <n v="28.711698497426823"/>
    <s v="Patna"/>
    <s v="Premium"/>
  </r>
  <r>
    <s v="ORD009649"/>
    <x v="324"/>
    <s v="CUST0091"/>
    <s v="Lila Goel"/>
    <x v="0"/>
    <x v="5"/>
    <x v="68"/>
    <n v="10"/>
    <n v="213.68"/>
    <n v="0.1"/>
    <n v="1923.12"/>
    <n v="179.48"/>
    <n v="1923.1200000000001"/>
    <s v="Q1"/>
    <n v="9.3327509463788019"/>
    <s v="Hyderabad"/>
    <s v="Premium"/>
  </r>
  <r>
    <s v="ORD005258"/>
    <x v="186"/>
    <s v="CUST0424"/>
    <s v="Adya Sidhu"/>
    <x v="2"/>
    <x v="1"/>
    <x v="69"/>
    <n v="3"/>
    <n v="36558.559999999998"/>
    <n v="0.05"/>
    <n v="104191.9"/>
    <n v="25009.16"/>
    <n v="104191.89599999999"/>
    <s v="Q3"/>
    <n v="24.002979118338374"/>
    <s v="Lucknow"/>
    <s v="Premium"/>
  </r>
  <r>
    <s v="ORD005122"/>
    <x v="292"/>
    <s v="CUST0082"/>
    <s v="Nilima Rattan"/>
    <x v="0"/>
    <x v="6"/>
    <x v="18"/>
    <n v="4"/>
    <n v="4727.33"/>
    <n v="0"/>
    <n v="18909.32"/>
    <n v="6111.63"/>
    <n v="18909.32"/>
    <s v="Q3"/>
    <n v="32.320728614249482"/>
    <s v="Bengaluru"/>
    <s v="Regular"/>
  </r>
  <r>
    <s v="ORD004535"/>
    <x v="173"/>
    <s v="CUST0469"/>
    <s v="Brinda Doshi"/>
    <x v="0"/>
    <x v="4"/>
    <x v="22"/>
    <n v="4"/>
    <n v="9781.2800000000007"/>
    <n v="0"/>
    <n v="39125.120000000003"/>
    <n v="4330.7700000000004"/>
    <n v="39125.120000000003"/>
    <s v="Q2"/>
    <n v="11.069026753144783"/>
    <s v="Kochi"/>
    <s v="Regular"/>
  </r>
  <r>
    <s v="ORD010374"/>
    <x v="173"/>
    <s v="CUST0092"/>
    <s v="Neelima Sengupta"/>
    <x v="3"/>
    <x v="5"/>
    <x v="21"/>
    <n v="9"/>
    <n v="302.8"/>
    <n v="0.2"/>
    <n v="2180.16"/>
    <n v="132.83000000000001"/>
    <n v="2180.1600000000003"/>
    <s v="Q2"/>
    <n v="6.0926720974607376"/>
    <s v="Mumbai"/>
    <s v="Premium"/>
  </r>
  <r>
    <s v="ORD002468"/>
    <x v="236"/>
    <s v="CUST0053"/>
    <s v="Anjali Ganesh"/>
    <x v="3"/>
    <x v="4"/>
    <x v="47"/>
    <n v="5"/>
    <n v="38715.03"/>
    <n v="0.15"/>
    <n v="164538.88"/>
    <n v="25581.59"/>
    <n v="164538.8775"/>
    <s v="Q3"/>
    <n v="15.547443862508361"/>
    <s v="Mumbai"/>
    <s v="Regular"/>
  </r>
  <r>
    <s v="ORD008625"/>
    <x v="73"/>
    <s v="CUST0343"/>
    <s v="Ronith Ratti"/>
    <x v="3"/>
    <x v="1"/>
    <x v="1"/>
    <n v="2"/>
    <n v="34878.660000000003"/>
    <n v="0.15"/>
    <n v="59293.72"/>
    <n v="17263.099999999999"/>
    <n v="59293.722000000002"/>
    <s v="Q2"/>
    <n v="29.114550411072198"/>
    <s v="Ahmedabad"/>
    <s v="Premium"/>
  </r>
  <r>
    <s v="ORD010557"/>
    <x v="165"/>
    <s v="CUST0296"/>
    <s v="Qarin Jha"/>
    <x v="0"/>
    <x v="2"/>
    <x v="54"/>
    <n v="2"/>
    <n v="5591.02"/>
    <n v="0.15"/>
    <n v="9504.73"/>
    <n v="1650.32"/>
    <n v="9504.7340000000004"/>
    <s v="Q3"/>
    <n v="17.363144455444814"/>
    <s v="Bengaluru"/>
    <s v="Premium"/>
  </r>
  <r>
    <s v="ORD005874"/>
    <x v="295"/>
    <s v="CUST0029"/>
    <s v="Odika Bala"/>
    <x v="2"/>
    <x v="3"/>
    <x v="66"/>
    <n v="5"/>
    <n v="3245.07"/>
    <n v="0.05"/>
    <n v="15414.08"/>
    <n v="4262.01"/>
    <n v="15414.0825"/>
    <s v="Q4"/>
    <n v="27.650109510265942"/>
    <s v="Lucknow"/>
    <s v="Occasional"/>
  </r>
  <r>
    <s v="ORD001679"/>
    <x v="283"/>
    <s v="CUST0438"/>
    <s v="Baljiwan Srinivasan"/>
    <x v="3"/>
    <x v="4"/>
    <x v="20"/>
    <n v="2"/>
    <n v="2656.89"/>
    <n v="0"/>
    <n v="5313.78"/>
    <n v="559.17999999999995"/>
    <n v="5313.78"/>
    <s v="Q4"/>
    <n v="10.523205702908287"/>
    <s v="Nagpur"/>
    <s v="Regular"/>
  </r>
  <r>
    <s v="ORD009994"/>
    <x v="57"/>
    <s v="CUST0404"/>
    <s v="Samesh Iyengar"/>
    <x v="2"/>
    <x v="4"/>
    <x v="20"/>
    <n v="1"/>
    <n v="6011.93"/>
    <n v="0.3"/>
    <n v="4208.3500000000004"/>
    <n v="574.75"/>
    <n v="4208.3509999999997"/>
    <s v="Q2"/>
    <n v="13.657371653973646"/>
    <s v="Amritsar"/>
    <s v="Regular"/>
  </r>
  <r>
    <s v="ORD004799"/>
    <x v="34"/>
    <s v="CUST0198"/>
    <s v="Dev Wagle"/>
    <x v="2"/>
    <x v="5"/>
    <x v="21"/>
    <n v="5"/>
    <n v="525.66999999999996"/>
    <n v="0.05"/>
    <n v="2496.9299999999998"/>
    <n v="155.6"/>
    <n v="2496.9324999999999"/>
    <s v="Q3"/>
    <n v="6.2316524692322179"/>
    <s v="Chandigarh"/>
    <s v="Regular"/>
  </r>
  <r>
    <s v="ORD009319"/>
    <x v="316"/>
    <s v="CUST0358"/>
    <s v="Daksh Shan"/>
    <x v="3"/>
    <x v="1"/>
    <x v="69"/>
    <n v="1"/>
    <n v="9295.81"/>
    <n v="0.05"/>
    <n v="8831.02"/>
    <n v="1702.94"/>
    <n v="8831.0194999999985"/>
    <s v="Q4"/>
    <n v="19.283616162119436"/>
    <s v="Pune"/>
    <s v="Premium"/>
  </r>
  <r>
    <s v="ORD010565"/>
    <x v="128"/>
    <s v="CUST0017"/>
    <s v="Aashi Chadha"/>
    <x v="3"/>
    <x v="5"/>
    <x v="37"/>
    <n v="3"/>
    <n v="695.49"/>
    <n v="0.05"/>
    <n v="1982.15"/>
    <n v="162.94"/>
    <n v="1982.1465000000001"/>
    <s v="Q1"/>
    <n v="8.2203667734530672"/>
    <s v="Surat"/>
    <s v="Premium"/>
  </r>
  <r>
    <s v="ORD000339"/>
    <x v="202"/>
    <s v="CUST0429"/>
    <s v="Unknown"/>
    <x v="2"/>
    <x v="5"/>
    <x v="7"/>
    <n v="2"/>
    <n v="636.41"/>
    <n v="0.25"/>
    <n v="954.62"/>
    <n v="76.03"/>
    <n v="954.61500000000001"/>
    <s v="Q4"/>
    <n v="7.9644256353313363"/>
    <s v="Jaipur"/>
    <s v="Premium"/>
  </r>
  <r>
    <s v="ORD008785"/>
    <x v="284"/>
    <s v="CUST0024"/>
    <s v="Udyati Lanka"/>
    <x v="1"/>
    <x v="0"/>
    <x v="53"/>
    <n v="2"/>
    <n v="617.71"/>
    <n v="0"/>
    <n v="1235.42"/>
    <n v="494.55"/>
    <n v="1235.42"/>
    <s v="Q3"/>
    <n v="40.030920658561456"/>
    <s v="Patna"/>
    <s v="Premium"/>
  </r>
  <r>
    <s v="ORD001647"/>
    <x v="334"/>
    <s v="CUST0407"/>
    <s v="Kevin Khanna"/>
    <x v="0"/>
    <x v="1"/>
    <x v="34"/>
    <n v="4"/>
    <n v="41870.99"/>
    <n v="0.05"/>
    <n v="159109.76000000001"/>
    <n v="47698.92"/>
    <n v="159109.76199999999"/>
    <s v="Q3"/>
    <n v="29.978626075483987"/>
    <s v="Coimbatore"/>
    <s v="Premium"/>
  </r>
  <r>
    <s v="ORD009355"/>
    <x v="49"/>
    <s v="CUST0386"/>
    <s v="Nikita Balan"/>
    <x v="0"/>
    <x v="6"/>
    <x v="29"/>
    <n v="2"/>
    <n v="3996.79"/>
    <n v="0"/>
    <n v="7993.58"/>
    <n v="1775.33"/>
    <n v="7993.58"/>
    <s v="Q3"/>
    <n v="22.209448082085874"/>
    <s v="Kochi"/>
    <s v="Premium"/>
  </r>
  <r>
    <s v="ORD001833"/>
    <x v="232"/>
    <s v="CUST0403"/>
    <s v="Bimala Rattan"/>
    <x v="1"/>
    <x v="2"/>
    <x v="9"/>
    <n v="5"/>
    <n v="4383.6499999999996"/>
    <n v="0"/>
    <n v="21918.25"/>
    <n v="5431.33"/>
    <n v="21918.25"/>
    <s v="Q2"/>
    <n v="24.77994365426072"/>
    <s v="Bhubaneswar"/>
    <s v="Regular"/>
  </r>
  <r>
    <s v="ORD003377"/>
    <x v="180"/>
    <s v="CUST0265"/>
    <s v="Ayushman Master"/>
    <x v="0"/>
    <x v="3"/>
    <x v="12"/>
    <n v="2"/>
    <n v="1882.57"/>
    <n v="0.05"/>
    <n v="3576.88"/>
    <n v="949.71"/>
    <n v="3576.8829999999998"/>
    <s v="Q3"/>
    <n v="26.551352016282348"/>
    <s v="Bengaluru"/>
    <s v="Regular"/>
  </r>
  <r>
    <s v="ORD011515"/>
    <x v="154"/>
    <s v="CUST0108"/>
    <s v="Yadavi Golla"/>
    <x v="2"/>
    <x v="5"/>
    <x v="39"/>
    <n v="9"/>
    <n v="214.75"/>
    <n v="0.1"/>
    <n v="1739.48"/>
    <n v="174.31"/>
    <n v="1739.4750000000001"/>
    <s v="Q4"/>
    <n v="10.020810817025778"/>
    <s v="Delhi"/>
    <s v="Regular"/>
  </r>
  <r>
    <s v="ORD007093"/>
    <x v="286"/>
    <s v="CUST0122"/>
    <s v="Kalpit Bail"/>
    <x v="2"/>
    <x v="1"/>
    <x v="38"/>
    <n v="1"/>
    <n v="5301.75"/>
    <n v="0.05"/>
    <n v="5036.66"/>
    <n v="1354.1"/>
    <n v="5036.6624999999995"/>
    <s v="Q1"/>
    <n v="26.884880059404448"/>
    <s v="Chandigarh"/>
    <s v="Premium"/>
  </r>
  <r>
    <s v="ORD010686"/>
    <x v="335"/>
    <s v="CUST0016"/>
    <s v="Hema Raja"/>
    <x v="0"/>
    <x v="6"/>
    <x v="19"/>
    <n v="1"/>
    <n v="4696.99"/>
    <n v="0"/>
    <n v="4696.99"/>
    <n v="1716.54"/>
    <n v="4696.99"/>
    <s v="Q4"/>
    <n v="36.54553235156984"/>
    <s v="Hyderabad"/>
    <s v="Regular"/>
  </r>
  <r>
    <s v="ORD008319"/>
    <x v="309"/>
    <s v="CUST0433"/>
    <s v="Oliver Ram"/>
    <x v="0"/>
    <x v="4"/>
    <x v="5"/>
    <n v="3"/>
    <n v="20977.27"/>
    <n v="0"/>
    <n v="62931.81"/>
    <n v="8857.69"/>
    <n v="62931.81"/>
    <s v="Q3"/>
    <n v="14.075059973644491"/>
    <s v="Kochi"/>
    <s v="Premium"/>
  </r>
  <r>
    <s v="ORD003385"/>
    <x v="266"/>
    <s v="CUST0159"/>
    <s v="Gavin Doctor"/>
    <x v="2"/>
    <x v="5"/>
    <x v="31"/>
    <n v="6"/>
    <n v="521.62"/>
    <n v="0.05"/>
    <n v="2973.23"/>
    <n v="288.14"/>
    <n v="2973.2339999999999"/>
    <s v="Q2"/>
    <n v="9.6911439747345476"/>
    <s v="Lucknow"/>
    <s v="Regular"/>
  </r>
  <r>
    <s v="ORD006041"/>
    <x v="336"/>
    <s v="CUST0281"/>
    <s v="Chaman Khalsa"/>
    <x v="0"/>
    <x v="4"/>
    <x v="20"/>
    <n v="3"/>
    <n v="23324.52"/>
    <n v="0.1"/>
    <n v="62976.2"/>
    <n v="6882.78"/>
    <n v="62976.203999999998"/>
    <s v="Q4"/>
    <n v="10.929176419028142"/>
    <s v="Chennai"/>
    <s v="Premium"/>
  </r>
  <r>
    <s v="ORD002707"/>
    <x v="242"/>
    <s v="CUST0001"/>
    <s v="Aditya Bhakta"/>
    <x v="2"/>
    <x v="4"/>
    <x v="5"/>
    <n v="3"/>
    <n v="44796.87"/>
    <n v="0.15"/>
    <n v="114232.02"/>
    <n v="12381.49"/>
    <n v="114232.01850000001"/>
    <s v="Q1"/>
    <n v="10.838896134376332"/>
    <s v="Delhi"/>
    <s v="Regular"/>
  </r>
  <r>
    <s v="ORD009114"/>
    <x v="132"/>
    <s v="CUST0440"/>
    <s v="Zansi Saxena"/>
    <x v="3"/>
    <x v="1"/>
    <x v="38"/>
    <n v="4"/>
    <n v="41930.21"/>
    <n v="0.1"/>
    <n v="150948.76"/>
    <n v="42522.080000000002"/>
    <n v="150948.75599999999"/>
    <s v="Q3"/>
    <n v="28.169876983421393"/>
    <s v="Ahmedabad"/>
    <s v="Regular"/>
  </r>
  <r>
    <s v="ORD008460"/>
    <x v="116"/>
    <s v="CUST0114"/>
    <s v="Gayathri Basak"/>
    <x v="1"/>
    <x v="4"/>
    <x v="50"/>
    <n v="2"/>
    <n v="38837.68"/>
    <n v="0"/>
    <n v="77675.360000000001"/>
    <n v="6586.3"/>
    <n v="77675.360000000001"/>
    <s v="Q4"/>
    <n v="8.4792654968061942"/>
    <s v="Patna"/>
    <s v="Premium"/>
  </r>
  <r>
    <s v="ORD005438"/>
    <x v="245"/>
    <s v="CUST0114"/>
    <s v="Gayathri Basak"/>
    <x v="1"/>
    <x v="1"/>
    <x v="34"/>
    <n v="1"/>
    <n v="31944.28"/>
    <n v="0.05"/>
    <n v="30347.07"/>
    <n v="8995.69"/>
    <n v="30347.065999999999"/>
    <s v="Q2"/>
    <n v="29.642696972063533"/>
    <s v="Patna"/>
    <s v="Premium"/>
  </r>
  <r>
    <s v="ORD010211"/>
    <x v="314"/>
    <s v="CUST0199"/>
    <s v="Ikshita Wable"/>
    <x v="3"/>
    <x v="6"/>
    <x v="27"/>
    <n v="5"/>
    <n v="3451.45"/>
    <n v="0.15"/>
    <n v="14668.66"/>
    <n v="4237.93"/>
    <n v="14668.6625"/>
    <s v="Q2"/>
    <n v="28.891050716289019"/>
    <s v="Surat"/>
    <s v="Premium"/>
  </r>
  <r>
    <s v="ORD009833"/>
    <x v="170"/>
    <s v="CUST0150"/>
    <s v="Rayaan Chaudhary"/>
    <x v="0"/>
    <x v="4"/>
    <x v="50"/>
    <n v="4"/>
    <n v="64403.6"/>
    <n v="0.05"/>
    <n v="244733.68"/>
    <n v="33689.99"/>
    <n v="244733.68"/>
    <s v="Q4"/>
    <n v="13.765980227976796"/>
    <s v="Kochi"/>
    <s v="Premium"/>
  </r>
  <r>
    <s v="ORD005555"/>
    <x v="325"/>
    <s v="CUST0142"/>
    <s v="Irya Bava"/>
    <x v="0"/>
    <x v="6"/>
    <x v="43"/>
    <n v="3"/>
    <n v="684.58"/>
    <n v="0.05"/>
    <n v="1951.05"/>
    <n v="710.92"/>
    <n v="1951.0530000000001"/>
    <s v="Q4"/>
    <n v="36.437815535224622"/>
    <s v="Coimbatore"/>
    <s v="Premium"/>
  </r>
  <r>
    <s v="ORD010800"/>
    <x v="290"/>
    <s v="CUST0117"/>
    <s v="Timothy Brahmbhatt"/>
    <x v="1"/>
    <x v="5"/>
    <x v="7"/>
    <n v="6"/>
    <n v="614.25"/>
    <n v="0.1"/>
    <n v="3316.95"/>
    <n v="-266.79000000000002"/>
    <n v="3316.9500000000003"/>
    <s v="Q4"/>
    <n v="-8.0432324876769332"/>
    <s v="Guwahati"/>
    <s v="Premium"/>
  </r>
  <r>
    <s v="ORD000058"/>
    <x v="156"/>
    <s v="CUST0116"/>
    <s v="Gagan Oak"/>
    <x v="2"/>
    <x v="2"/>
    <x v="9"/>
    <n v="5"/>
    <n v="7803.98"/>
    <n v="0.1"/>
    <n v="35117.910000000003"/>
    <n v="8231.19"/>
    <n v="35117.909999999996"/>
    <s v="Q4"/>
    <n v="23.438724001513755"/>
    <s v="Chandigarh"/>
    <s v="Regular"/>
  </r>
  <r>
    <s v="ORD005981"/>
    <x v="28"/>
    <s v="CUST0016"/>
    <s v="Hema Raja"/>
    <x v="0"/>
    <x v="1"/>
    <x v="38"/>
    <n v="3"/>
    <n v="31719.98"/>
    <n v="0"/>
    <n v="95159.94"/>
    <n v="30883.18"/>
    <n v="95159.94"/>
    <s v="Q4"/>
    <n v="32.453971702798469"/>
    <s v="Hyderabad"/>
    <s v="Regular"/>
  </r>
  <r>
    <s v="ORD001572"/>
    <x v="250"/>
    <s v="CUST0459"/>
    <s v="Vidhi Kari"/>
    <x v="3"/>
    <x v="4"/>
    <x v="23"/>
    <n v="3"/>
    <n v="68193.37"/>
    <n v="0"/>
    <n v="204580.11"/>
    <n v="27182.01"/>
    <n v="204580.11"/>
    <s v="Q4"/>
    <n v="13.286731540030944"/>
    <s v="Surat"/>
    <s v="Occasional"/>
  </r>
  <r>
    <s v="ORD011153"/>
    <x v="67"/>
    <s v="CUST0485"/>
    <s v="Om Seth"/>
    <x v="1"/>
    <x v="5"/>
    <x v="39"/>
    <n v="5"/>
    <n v="428.05"/>
    <n v="0"/>
    <n v="2140.25"/>
    <n v="177.29"/>
    <n v="2140.25"/>
    <s v="Q4"/>
    <n v="8.2836117276019152"/>
    <s v="Nagpur"/>
    <s v="Regular"/>
  </r>
  <r>
    <s v="ORD006825"/>
    <x v="214"/>
    <s v="CUST0448"/>
    <s v="Wyatt Gade"/>
    <x v="3"/>
    <x v="2"/>
    <x v="54"/>
    <n v="3"/>
    <n v="5906.87"/>
    <n v="0.3"/>
    <n v="12404.43"/>
    <n v="2295.14"/>
    <n v="12404.427"/>
    <s v="Q4"/>
    <n v="18.50258335127047"/>
    <s v="Nagpur"/>
    <s v="Premium"/>
  </r>
  <r>
    <s v="ORD001814"/>
    <x v="83"/>
    <s v="CUST0088"/>
    <s v="Ekavir Som"/>
    <x v="3"/>
    <x v="1"/>
    <x v="52"/>
    <n v="3"/>
    <n v="25553.97"/>
    <n v="0.05"/>
    <n v="72828.81"/>
    <n v="15637.53"/>
    <n v="72828.814499999993"/>
    <s v="Q2"/>
    <n v="21.471626407186939"/>
    <s v="Pune"/>
    <s v="Occasional"/>
  </r>
  <r>
    <s v="ORD011025"/>
    <x v="265"/>
    <s v="CUST0491"/>
    <s v="Kashish Sarkar"/>
    <x v="3"/>
    <x v="5"/>
    <x v="7"/>
    <n v="10"/>
    <n v="612.80999999999995"/>
    <n v="0.2"/>
    <n v="4902.4799999999996"/>
    <n v="314.48"/>
    <n v="4902.4799999999996"/>
    <s v="Q1"/>
    <n v="6.4147125536463196"/>
    <s v="Surat"/>
    <s v="Premium"/>
  </r>
  <r>
    <s v="ORD007101"/>
    <x v="220"/>
    <s v="CUST0294"/>
    <s v="Ekapad Dhingra"/>
    <x v="0"/>
    <x v="5"/>
    <x v="7"/>
    <n v="2"/>
    <n v="86.01"/>
    <n v="0"/>
    <n v="172.02"/>
    <n v="15.3"/>
    <n v="172.02"/>
    <s v="Q1"/>
    <n v="8.8943146145797005"/>
    <s v="Bengaluru"/>
    <s v="Premium"/>
  </r>
  <r>
    <s v="ORD003151"/>
    <x v="112"/>
    <s v="CUST0066"/>
    <s v="Ekaja Khalsa"/>
    <x v="1"/>
    <x v="2"/>
    <x v="60"/>
    <n v="3"/>
    <n v="3266.51"/>
    <n v="0.05"/>
    <n v="9309.5499999999993"/>
    <n v="2033.1"/>
    <n v="9309.5535"/>
    <s v="Q2"/>
    <n v="21.838864391941609"/>
    <s v="Bhubaneswar"/>
    <s v="Premium"/>
  </r>
  <r>
    <s v="ORD008678"/>
    <x v="233"/>
    <s v="CUST0099"/>
    <s v="Simon Maharaj"/>
    <x v="2"/>
    <x v="1"/>
    <x v="52"/>
    <n v="1"/>
    <n v="13990.68"/>
    <n v="0"/>
    <n v="13990.68"/>
    <n v="2946.58"/>
    <n v="13990.68"/>
    <s v="Q1"/>
    <n v="21.061020622299985"/>
    <s v="Jaipur"/>
    <s v="Occasional"/>
  </r>
  <r>
    <s v="ORD011655"/>
    <x v="126"/>
    <s v="CUST0216"/>
    <s v="Jacob Sengupta"/>
    <x v="1"/>
    <x v="4"/>
    <x v="20"/>
    <n v="2"/>
    <n v="20066.8"/>
    <n v="0.3"/>
    <n v="28093.52"/>
    <n v="2606.67"/>
    <n v="28093.519999999997"/>
    <s v="Q2"/>
    <n v="9.2785453727407603"/>
    <s v="Patna"/>
    <s v="Regular"/>
  </r>
  <r>
    <s v="ORD004197"/>
    <x v="63"/>
    <s v="CUST0319"/>
    <s v="Veer Sankaran"/>
    <x v="0"/>
    <x v="3"/>
    <x v="12"/>
    <n v="4"/>
    <n v="3758.6"/>
    <n v="0"/>
    <n v="15034.4"/>
    <n v="4456.9799999999996"/>
    <n v="15034.4"/>
    <s v="Q4"/>
    <n v="29.645213643377851"/>
    <s v="Chennai"/>
    <s v="Premium"/>
  </r>
  <r>
    <s v="ORD010154"/>
    <x v="12"/>
    <s v="CUST0035"/>
    <s v="Sathvik Joshi"/>
    <x v="1"/>
    <x v="2"/>
    <x v="8"/>
    <n v="3"/>
    <n v="4538.92"/>
    <n v="0.15"/>
    <n v="11574.25"/>
    <n v="2959.22"/>
    <n v="11574.245999999999"/>
    <s v="Q2"/>
    <n v="25.5672721774629"/>
    <s v="Patna"/>
    <s v="Regular"/>
  </r>
  <r>
    <s v="ORD010064"/>
    <x v="214"/>
    <s v="CUST0355"/>
    <s v="Unnati Solanki"/>
    <x v="1"/>
    <x v="6"/>
    <x v="19"/>
    <n v="5"/>
    <n v="4930.03"/>
    <n v="0"/>
    <n v="24650.15"/>
    <n v="7134.9"/>
    <n v="24650.149999999998"/>
    <s v="Q4"/>
    <n v="28.944651452425234"/>
    <s v="Patna"/>
    <s v="Premium"/>
  </r>
  <r>
    <s v="ORD003189"/>
    <x v="283"/>
    <s v="CUST0255"/>
    <s v="Darpan Jhaveri"/>
    <x v="2"/>
    <x v="6"/>
    <x v="43"/>
    <n v="2"/>
    <n v="3839.22"/>
    <n v="0.2"/>
    <n v="6142.75"/>
    <n v="1903.05"/>
    <n v="6142.7520000000004"/>
    <s v="Q4"/>
    <n v="30.980424077164137"/>
    <s v="Lucknow"/>
    <s v="Regular"/>
  </r>
  <r>
    <s v="ORD008278"/>
    <x v="20"/>
    <s v="CUST0328"/>
    <s v="Simon Vohra"/>
    <x v="1"/>
    <x v="0"/>
    <x v="32"/>
    <n v="1"/>
    <n v="473.48"/>
    <n v="0.1"/>
    <n v="426.13"/>
    <n v="128.79"/>
    <n v="426.13200000000001"/>
    <s v="Q1"/>
    <n v="30.223171332691901"/>
    <s v="Ranchi"/>
    <s v="Premium"/>
  </r>
  <r>
    <s v="ORD001309"/>
    <x v="337"/>
    <s v="CUST0240"/>
    <s v="Suhani Shanker"/>
    <x v="0"/>
    <x v="4"/>
    <x v="20"/>
    <n v="3"/>
    <n v="6054.81"/>
    <n v="0.2"/>
    <n v="14531.54"/>
    <n v="1577.94"/>
    <n v="14531.544000000002"/>
    <s v="Q3"/>
    <n v="10.858725228021255"/>
    <s v="Kochi"/>
    <s v="Regular"/>
  </r>
  <r>
    <s v="ORD011060"/>
    <x v="338"/>
    <s v="CUST0467"/>
    <s v="Deepa Pandit"/>
    <x v="3"/>
    <x v="5"/>
    <x v="39"/>
    <n v="6"/>
    <n v="646.27"/>
    <n v="0"/>
    <n v="3877.62"/>
    <n v="255.34"/>
    <n v="3877.62"/>
    <s v="Q3"/>
    <n v="6.584967067427959"/>
    <s v="Pune"/>
    <s v="Premium"/>
  </r>
  <r>
    <s v="ORD009246"/>
    <x v="297"/>
    <s v="CUST0409"/>
    <s v="Kritika Uppal"/>
    <x v="0"/>
    <x v="4"/>
    <x v="22"/>
    <n v="4"/>
    <n v="68295.27"/>
    <n v="0.1"/>
    <n v="245862.97"/>
    <n v="23414.53"/>
    <n v="245862.97200000001"/>
    <s v="Q3"/>
    <n v="9.5234064731260677"/>
    <s v="Hyderabad"/>
    <s v="Occasional"/>
  </r>
  <r>
    <s v="ORD010021"/>
    <x v="248"/>
    <s v="CUST0317"/>
    <s v="Balendra Soman"/>
    <x v="3"/>
    <x v="2"/>
    <x v="9"/>
    <n v="1"/>
    <n v="1003.09"/>
    <n v="0.25"/>
    <n v="752.32"/>
    <n v="124.25"/>
    <n v="752.3175"/>
    <s v="Q4"/>
    <n v="16.515578477243725"/>
    <s v="Nagpur"/>
    <s v="Occasional"/>
  </r>
  <r>
    <s v="ORD002335"/>
    <x v="10"/>
    <s v="CUST0023"/>
    <s v="Udyati Dâ€™Alia"/>
    <x v="3"/>
    <x v="4"/>
    <x v="23"/>
    <n v="3"/>
    <n v="66193.23"/>
    <n v="0.1"/>
    <n v="178721.72"/>
    <n v="20295.5"/>
    <n v="178721.72100000002"/>
    <s v="Q1"/>
    <n v="11.35592249224101"/>
    <s v="Mumbai"/>
    <s v="Regular"/>
  </r>
  <r>
    <s v="ORD002152"/>
    <x v="223"/>
    <s v="CUST0013"/>
    <s v="Charan Aggarwal"/>
    <x v="0"/>
    <x v="4"/>
    <x v="28"/>
    <n v="2"/>
    <n v="74965.119999999995"/>
    <n v="0.05"/>
    <n v="142433.73000000001"/>
    <n v="13594.15"/>
    <n v="142433.72799999997"/>
    <s v="Q3"/>
    <n v="9.5441929380070292"/>
    <s v="Kochi"/>
    <s v="Regular"/>
  </r>
  <r>
    <s v="ORD008784"/>
    <x v="339"/>
    <s v="CUST0270"/>
    <s v="Suhani Srivastava"/>
    <x v="1"/>
    <x v="1"/>
    <x v="34"/>
    <n v="5"/>
    <n v="28992.17"/>
    <n v="0.15"/>
    <n v="123216.72"/>
    <n v="23356.18"/>
    <n v="123216.72249999997"/>
    <s v="Q3"/>
    <n v="18.955365797758617"/>
    <s v="Ranchi"/>
    <s v="Premium"/>
  </r>
  <r>
    <s v="ORD004814"/>
    <x v="234"/>
    <s v="CUST0396"/>
    <s v="Ojasvi Krishnan"/>
    <x v="3"/>
    <x v="6"/>
    <x v="55"/>
    <n v="5"/>
    <n v="3389.85"/>
    <n v="0.1"/>
    <n v="15254.33"/>
    <n v="3803.03"/>
    <n v="15254.325000000001"/>
    <s v="Q3"/>
    <n v="24.930822920442917"/>
    <s v="Pune"/>
    <s v="Premium"/>
  </r>
  <r>
    <s v="ORD003770"/>
    <x v="135"/>
    <s v="CUST0349"/>
    <s v="Nakul Deep"/>
    <x v="3"/>
    <x v="3"/>
    <x v="25"/>
    <n v="2"/>
    <n v="3664.56"/>
    <n v="0.05"/>
    <n v="6962.66"/>
    <n v="2026.24"/>
    <n v="6962.6639999999998"/>
    <s v="Q2"/>
    <n v="29.101521544926793"/>
    <s v="Pune"/>
    <s v="Premium"/>
  </r>
  <r>
    <s v="ORD001430"/>
    <x v="166"/>
    <s v="CUST0441"/>
    <s v="Unknown"/>
    <x v="3"/>
    <x v="5"/>
    <x v="68"/>
    <n v="7"/>
    <n v="390.65"/>
    <n v="0.1"/>
    <n v="2461.09"/>
    <n v="-66.13"/>
    <n v="2461.0949999999998"/>
    <s v="Q3"/>
    <n v="-2.6870207916004691"/>
    <s v="Mumbai"/>
    <s v="Regular"/>
  </r>
  <r>
    <s v="ORD005104"/>
    <x v="180"/>
    <s v="CUST0123"/>
    <s v="Shivani Maharaj"/>
    <x v="1"/>
    <x v="4"/>
    <x v="50"/>
    <n v="4"/>
    <n v="45898.06"/>
    <n v="0.05"/>
    <n v="174412.63"/>
    <n v="20158.86"/>
    <n v="174412.628"/>
    <s v="Q3"/>
    <n v="11.558142320312468"/>
    <s v="Guwahati"/>
    <s v="Regular"/>
  </r>
  <r>
    <s v="ORD011940"/>
    <x v="296"/>
    <s v="CUST0496"/>
    <s v="Gunbir Sidhu"/>
    <x v="2"/>
    <x v="5"/>
    <x v="21"/>
    <n v="2"/>
    <n v="427.29"/>
    <n v="0.1"/>
    <n v="769.12"/>
    <n v="64.19"/>
    <n v="769.12200000000007"/>
    <s v="Q3"/>
    <n v="8.3459018098606208"/>
    <s v="Lucknow"/>
    <s v="Regular"/>
  </r>
  <r>
    <s v="ORD000781"/>
    <x v="144"/>
    <s v="CUST0208"/>
    <s v="Dev Venkataraman"/>
    <x v="3"/>
    <x v="0"/>
    <x v="67"/>
    <n v="3"/>
    <n v="242.74"/>
    <n v="0.1"/>
    <n v="655.4"/>
    <n v="174.94"/>
    <n v="655.39800000000002"/>
    <s v="Q2"/>
    <n v="26.692096429661277"/>
    <s v="Ahmedabad"/>
    <s v="Premium"/>
  </r>
  <r>
    <s v="ORD000190"/>
    <x v="253"/>
    <s v="CUST0068"/>
    <s v="Atharv Shenoy"/>
    <x v="1"/>
    <x v="0"/>
    <x v="0"/>
    <n v="3"/>
    <n v="326.18"/>
    <n v="0"/>
    <n v="978.54"/>
    <n v="316.14999999999998"/>
    <n v="978.54"/>
    <s v="Q3"/>
    <n v="32.308336910090539"/>
    <s v="Ranchi"/>
    <s v="Premium"/>
  </r>
  <r>
    <s v="ORD000569"/>
    <x v="192"/>
    <s v="CUST0400"/>
    <s v="Baghyawati Bahri"/>
    <x v="0"/>
    <x v="1"/>
    <x v="52"/>
    <n v="4"/>
    <n v="6746.19"/>
    <n v="0.15"/>
    <n v="22937.05"/>
    <n v="6090.41"/>
    <n v="22937.045999999998"/>
    <s v="Q2"/>
    <n v="26.552717110526419"/>
    <s v="Kochi"/>
    <s v="Premium"/>
  </r>
  <r>
    <s v="ORD003892"/>
    <x v="166"/>
    <s v="CUST0327"/>
    <s v="Andrew Prasad"/>
    <x v="0"/>
    <x v="5"/>
    <x v="68"/>
    <n v="1"/>
    <n v="398.06"/>
    <n v="0"/>
    <n v="398.06"/>
    <n v="26.31"/>
    <n v="398.06"/>
    <s v="Q3"/>
    <n v="6.6095563482892032"/>
    <s v="Kochi"/>
    <s v="Premium"/>
  </r>
  <r>
    <s v="ORD002189"/>
    <x v="65"/>
    <s v="CUST0486"/>
    <s v="Nathan Loke"/>
    <x v="2"/>
    <x v="5"/>
    <x v="37"/>
    <n v="7"/>
    <n v="507.67"/>
    <n v="0.25"/>
    <n v="2665.27"/>
    <n v="265.64"/>
    <n v="2665.2674999999999"/>
    <s v="Q2"/>
    <n v="9.9667200696364713"/>
    <s v="Jaipur"/>
    <s v="Occasional"/>
  </r>
  <r>
    <s v="ORD003020"/>
    <x v="7"/>
    <s v="CUST0176"/>
    <s v="Ishani Dani"/>
    <x v="2"/>
    <x v="4"/>
    <x v="5"/>
    <n v="4"/>
    <n v="36201.660000000003"/>
    <n v="0.25"/>
    <n v="108604.98"/>
    <n v="16580.32"/>
    <n v="108604.98000000001"/>
    <s v="Q2"/>
    <n v="15.266629578128002"/>
    <s v="Delhi"/>
    <s v="Premium"/>
  </r>
  <r>
    <s v="ORD002210"/>
    <x v="101"/>
    <s v="CUST0350"/>
    <s v="Vrishti Dubey"/>
    <x v="1"/>
    <x v="5"/>
    <x v="24"/>
    <n v="4"/>
    <n v="357.16"/>
    <n v="0.1"/>
    <n v="1285.78"/>
    <n v="107.59"/>
    <n v="1285.7760000000001"/>
    <s v="Q1"/>
    <n v="8.3676834295136029"/>
    <s v="Bhubaneswar"/>
    <s v="Premium"/>
  </r>
  <r>
    <s v="ORD004795"/>
    <x v="200"/>
    <s v="CUST0044"/>
    <s v="Advay Nadig"/>
    <x v="2"/>
    <x v="4"/>
    <x v="50"/>
    <n v="1"/>
    <n v="5772.02"/>
    <n v="0.1"/>
    <n v="5194.82"/>
    <n v="698.28"/>
    <n v="5194.8180000000002"/>
    <s v="Q2"/>
    <n v="13.441851690722681"/>
    <s v="Lucknow"/>
    <s v="Premium"/>
  </r>
  <r>
    <s v="ORD001236"/>
    <x v="340"/>
    <s v="CUST0488"/>
    <s v="Lucky Butala"/>
    <x v="1"/>
    <x v="5"/>
    <x v="31"/>
    <n v="3"/>
    <n v="138.81"/>
    <n v="0.1"/>
    <n v="374.79"/>
    <n v="25.46"/>
    <n v="374.78700000000003"/>
    <s v="Q2"/>
    <n v="6.7931374903279167"/>
    <s v="Guwahati"/>
    <s v="Regular"/>
  </r>
  <r>
    <s v="ORD001195"/>
    <x v="51"/>
    <s v="CUST0315"/>
    <s v="Kiaan Gulati"/>
    <x v="2"/>
    <x v="3"/>
    <x v="25"/>
    <n v="2"/>
    <n v="3576.23"/>
    <n v="0"/>
    <n v="7152.46"/>
    <n v="2330.85"/>
    <n v="7152.46"/>
    <s v="Q3"/>
    <n v="32.588088573721485"/>
    <s v="Lucknow"/>
    <s v="Occasional"/>
  </r>
  <r>
    <s v="ORD003945"/>
    <x v="172"/>
    <s v="CUST0236"/>
    <s v="Omisha Sachdeva"/>
    <x v="2"/>
    <x v="6"/>
    <x v="14"/>
    <n v="3"/>
    <n v="4637.78"/>
    <n v="0.1"/>
    <n v="12522.01"/>
    <n v="3806.84"/>
    <n v="12522.006000000001"/>
    <s v="Q2"/>
    <n v="30.40118958537807"/>
    <s v="Delhi"/>
    <s v="Premium"/>
  </r>
  <r>
    <s v="ORD006482"/>
    <x v="126"/>
    <s v="CUST0094"/>
    <s v="Nidra Nigam"/>
    <x v="2"/>
    <x v="4"/>
    <x v="42"/>
    <n v="1"/>
    <n v="44698.49"/>
    <n v="0.15"/>
    <n v="37993.72"/>
    <n v="3272.72"/>
    <n v="37993.716499999995"/>
    <s v="Q2"/>
    <n v="8.6138446037924155"/>
    <s v="Chandigarh"/>
    <s v="Premium"/>
  </r>
  <r>
    <s v="ORD003145"/>
    <x v="221"/>
    <s v="CUST0309"/>
    <s v="Hamsini Toor"/>
    <x v="1"/>
    <x v="6"/>
    <x v="18"/>
    <n v="3"/>
    <n v="2104.2399999999998"/>
    <n v="0.1"/>
    <n v="5681.45"/>
    <n v="1909.37"/>
    <n v="5681.4479999999994"/>
    <s v="Q1"/>
    <n v="33.607089739415116"/>
    <s v="Guwahati"/>
    <s v="Occasional"/>
  </r>
  <r>
    <s v="ORD011373"/>
    <x v="341"/>
    <s v="CUST0335"/>
    <s v="Ishani Bakshi"/>
    <x v="0"/>
    <x v="4"/>
    <x v="42"/>
    <n v="1"/>
    <n v="32283.14"/>
    <n v="0"/>
    <n v="32283.14"/>
    <n v="2768.13"/>
    <n v="32283.14"/>
    <s v="Q2"/>
    <n v="8.5745376688884676"/>
    <s v="Bengaluru"/>
    <s v="Premium"/>
  </r>
  <r>
    <s v="ORD011916"/>
    <x v="335"/>
    <s v="CUST0499"/>
    <s v="Shivansh Walia"/>
    <x v="3"/>
    <x v="6"/>
    <x v="41"/>
    <n v="3"/>
    <n v="3487.75"/>
    <n v="0.05"/>
    <n v="9940.09"/>
    <n v="2552.67"/>
    <n v="9940.0874999999996"/>
    <s v="Q4"/>
    <n v="25.680552188159261"/>
    <s v="Pune"/>
    <s v="Regular"/>
  </r>
  <r>
    <s v="ORD007047"/>
    <x v="5"/>
    <s v="CUST0251"/>
    <s v="Faris Thakkar"/>
    <x v="0"/>
    <x v="6"/>
    <x v="43"/>
    <n v="5"/>
    <n v="1624.17"/>
    <n v="0.05"/>
    <n v="7714.81"/>
    <n v="-613.29"/>
    <n v="7714.8074999999999"/>
    <s v="Q1"/>
    <n v="-7.9495152829428068"/>
    <s v="Kochi"/>
    <s v="Regular"/>
  </r>
  <r>
    <s v="ORD004297"/>
    <x v="34"/>
    <s v="CUST0358"/>
    <s v="Daksh Shan"/>
    <x v="3"/>
    <x v="5"/>
    <x v="40"/>
    <n v="8"/>
    <n v="368.89"/>
    <n v="0.15"/>
    <n v="2508.4499999999998"/>
    <n v="186.03"/>
    <n v="2508.4519999999998"/>
    <s v="Q3"/>
    <n v="7.4161334688752021"/>
    <s v="Pune"/>
    <s v="Premium"/>
  </r>
  <r>
    <s v="ORD006618"/>
    <x v="332"/>
    <s v="CUST0270"/>
    <s v="Suhani Srivastava"/>
    <x v="1"/>
    <x v="5"/>
    <x v="31"/>
    <n v="6"/>
    <n v="528.15"/>
    <n v="0.15"/>
    <n v="2693.56"/>
    <n v="197.15"/>
    <n v="2693.5649999999996"/>
    <s v="Q1"/>
    <n v="7.3193097610597126"/>
    <s v="Ranchi"/>
    <s v="Premium"/>
  </r>
  <r>
    <s v="ORD003188"/>
    <x v="120"/>
    <s v="CUST0495"/>
    <s v="Chanchal Golla"/>
    <x v="2"/>
    <x v="0"/>
    <x v="15"/>
    <n v="5"/>
    <n v="559.6"/>
    <n v="0.05"/>
    <n v="2658.1"/>
    <n v="897.42"/>
    <n v="2658.1"/>
    <s v="Q2"/>
    <n v="33.761709491742224"/>
    <s v="Amritsar"/>
    <s v="Premium"/>
  </r>
  <r>
    <s v="ORD005627"/>
    <x v="273"/>
    <s v="CUST0122"/>
    <s v="Kalpit Bail"/>
    <x v="2"/>
    <x v="2"/>
    <x v="8"/>
    <n v="5"/>
    <n v="2460.73"/>
    <n v="0"/>
    <n v="12303.65"/>
    <n v="3147.58"/>
    <n v="12303.65"/>
    <s v="Q3"/>
    <n v="25.582489748976929"/>
    <s v="Chandigarh"/>
    <s v="Premium"/>
  </r>
  <r>
    <s v="ORD000917"/>
    <x v="86"/>
    <s v="CUST0038"/>
    <s v="Netra Narasimhan"/>
    <x v="2"/>
    <x v="2"/>
    <x v="65"/>
    <n v="1"/>
    <n v="7170.39"/>
    <n v="0.05"/>
    <n v="6811.87"/>
    <n v="1334.54"/>
    <n v="6811.8705"/>
    <s v="Q4"/>
    <n v="19.59138973585814"/>
    <s v="Amritsar"/>
    <s v="Premium"/>
  </r>
  <r>
    <s v="ORD002131"/>
    <x v="117"/>
    <s v="CUST0317"/>
    <s v="Balendra Soman"/>
    <x v="3"/>
    <x v="0"/>
    <x v="35"/>
    <n v="5"/>
    <n v="946.74"/>
    <n v="0.1"/>
    <n v="4260.33"/>
    <n v="1370.12"/>
    <n v="4260.33"/>
    <s v="Q3"/>
    <n v="32.159950050817656"/>
    <s v="Nagpur"/>
    <s v="Occasional"/>
  </r>
  <r>
    <s v="ORD004268"/>
    <x v="312"/>
    <s v="CUST0193"/>
    <s v="Aashi Virk"/>
    <x v="3"/>
    <x v="6"/>
    <x v="41"/>
    <n v="4"/>
    <n v="689.6"/>
    <n v="0"/>
    <n v="2758.4"/>
    <n v="1001.53"/>
    <n v="2758.4"/>
    <s v="Q4"/>
    <n v="36.308367169373547"/>
    <s v="Pune"/>
    <s v="Premium"/>
  </r>
  <r>
    <s v="ORD005376"/>
    <x v="287"/>
    <s v="CUST0402"/>
    <s v="Unknown"/>
    <x v="1"/>
    <x v="6"/>
    <x v="43"/>
    <n v="1"/>
    <n v="4172.6400000000003"/>
    <n v="0.1"/>
    <n v="3755.38"/>
    <n v="1164.58"/>
    <n v="3755.3760000000002"/>
    <s v="Q4"/>
    <n v="31.010976252736072"/>
    <s v="Guwahati"/>
    <s v="Premium"/>
  </r>
  <r>
    <s v="ORD009453"/>
    <x v="219"/>
    <s v="CUST0235"/>
    <s v="Dipta Vala"/>
    <x v="2"/>
    <x v="6"/>
    <x v="27"/>
    <n v="1"/>
    <n v="3232.26"/>
    <n v="0.1"/>
    <n v="2909.03"/>
    <n v="1037.24"/>
    <n v="2909.0340000000001"/>
    <s v="Q1"/>
    <n v="35.655871544810466"/>
    <s v="Amritsar"/>
    <s v="Regular"/>
  </r>
  <r>
    <s v="ORD009346"/>
    <x v="129"/>
    <s v="CUST0291"/>
    <s v="Kabir Dâ€™Alia"/>
    <x v="2"/>
    <x v="5"/>
    <x v="40"/>
    <n v="8"/>
    <n v="778.54"/>
    <n v="0.15"/>
    <n v="5294.07"/>
    <n v="457.83"/>
    <n v="5294.0719999999992"/>
    <s v="Q2"/>
    <n v="8.6479778318004872"/>
    <s v="Lucknow"/>
    <s v="Premium"/>
  </r>
  <r>
    <s v="ORD010000"/>
    <x v="166"/>
    <s v="CUST0104"/>
    <s v="Saksham Gola"/>
    <x v="2"/>
    <x v="2"/>
    <x v="8"/>
    <n v="1"/>
    <n v="2596.4699999999998"/>
    <n v="0"/>
    <n v="2596.4699999999998"/>
    <n v="440.46"/>
    <n v="2596.4699999999998"/>
    <s v="Q3"/>
    <n v="16.963800852696163"/>
    <s v="Chandigarh"/>
    <s v="Premium"/>
  </r>
  <r>
    <s v="ORD008395"/>
    <x v="342"/>
    <s v="CUST0380"/>
    <s v="Pahal Nori"/>
    <x v="3"/>
    <x v="5"/>
    <x v="11"/>
    <n v="8"/>
    <n v="733.42"/>
    <n v="0.2"/>
    <n v="4693.8900000000003"/>
    <n v="382.46"/>
    <n v="4693.8879999999999"/>
    <s v="Q2"/>
    <n v="8.1480392595480495"/>
    <s v="Ahmedabad"/>
    <s v="Regular"/>
  </r>
  <r>
    <s v="ORD009364"/>
    <x v="255"/>
    <s v="CUST0007"/>
    <s v="Advika Gopal"/>
    <x v="2"/>
    <x v="4"/>
    <x v="45"/>
    <n v="1"/>
    <n v="70581.78"/>
    <n v="0"/>
    <n v="70581.78"/>
    <n v="8069.45"/>
    <n v="70581.78"/>
    <s v="Q3"/>
    <n v="11.432766359816938"/>
    <s v="Lucknow"/>
    <s v="Premium"/>
  </r>
  <r>
    <s v="ORD003498"/>
    <x v="104"/>
    <s v="CUST0339"/>
    <s v="Gayathri Kuruvilla"/>
    <x v="0"/>
    <x v="1"/>
    <x v="69"/>
    <n v="1"/>
    <n v="37107.300000000003"/>
    <n v="0.1"/>
    <n v="33396.57"/>
    <n v="6990.07"/>
    <n v="33396.570000000007"/>
    <s v="Q4"/>
    <n v="20.930502743245789"/>
    <s v="Kochi"/>
    <s v="Premium"/>
  </r>
  <r>
    <s v="ORD000496"/>
    <x v="209"/>
    <s v="CUST0499"/>
    <s v="Shivansh Walia"/>
    <x v="3"/>
    <x v="4"/>
    <x v="50"/>
    <n v="1"/>
    <n v="15384.14"/>
    <n v="0"/>
    <n v="15384.14"/>
    <n v="1780.62"/>
    <n v="15384.14"/>
    <s v="Q2"/>
    <n v="11.574387648578341"/>
    <s v="Pune"/>
    <s v="Regular"/>
  </r>
  <r>
    <s v="ORD006547"/>
    <x v="107"/>
    <s v="CUST0115"/>
    <s v="Saanvi Atwal"/>
    <x v="0"/>
    <x v="1"/>
    <x v="69"/>
    <n v="2"/>
    <n v="29940.47"/>
    <n v="0.05"/>
    <n v="56886.89"/>
    <n v="17584.11"/>
    <n v="56886.892999999996"/>
    <s v="Q4"/>
    <n v="30.910654458347082"/>
    <s v="Chennai"/>
    <s v="Premium"/>
  </r>
  <r>
    <s v="ORD007647"/>
    <x v="296"/>
    <s v="CUST0384"/>
    <s v="Darika Sani"/>
    <x v="3"/>
    <x v="0"/>
    <x v="51"/>
    <n v="1"/>
    <n v="673.61"/>
    <n v="0.05"/>
    <n v="639.92999999999995"/>
    <n v="219.19"/>
    <n v="639.92949999999996"/>
    <s v="Q3"/>
    <n v="34.25218383260669"/>
    <s v="Pune"/>
    <s v="Premium"/>
  </r>
  <r>
    <s v="ORD009449"/>
    <x v="122"/>
    <s v="CUST0132"/>
    <s v="Aadhya Kuruvilla"/>
    <x v="2"/>
    <x v="3"/>
    <x v="58"/>
    <n v="2"/>
    <n v="712.14"/>
    <n v="0"/>
    <n v="1424.28"/>
    <n v="453.18"/>
    <n v="1424.28"/>
    <s v="Q1"/>
    <n v="31.818181818181817"/>
    <s v="Lucknow"/>
    <s v="Occasional"/>
  </r>
  <r>
    <s v="ORD008230"/>
    <x v="22"/>
    <s v="CUST0171"/>
    <s v="Isha Kari"/>
    <x v="0"/>
    <x v="4"/>
    <x v="5"/>
    <n v="1"/>
    <n v="61127.29"/>
    <n v="0.05"/>
    <n v="58070.93"/>
    <n v="6388.26"/>
    <n v="58070.925499999998"/>
    <s v="Q3"/>
    <n v="11.00078817404853"/>
    <s v="Bengaluru"/>
    <s v="Premium"/>
  </r>
  <r>
    <s v="ORD000279"/>
    <x v="343"/>
    <s v="CUST0327"/>
    <s v="Andrew Prasad"/>
    <x v="0"/>
    <x v="6"/>
    <x v="27"/>
    <n v="4"/>
    <n v="2941.96"/>
    <n v="0.25"/>
    <n v="8825.8799999999992"/>
    <n v="3150.72"/>
    <n v="8825.880000000001"/>
    <s v="Q3"/>
    <n v="35.698649879672054"/>
    <s v="Kochi"/>
    <s v="Premium"/>
  </r>
  <r>
    <s v="ORD003474"/>
    <x v="262"/>
    <s v="CUST0139"/>
    <s v="Bina Chacko"/>
    <x v="0"/>
    <x v="2"/>
    <x v="9"/>
    <n v="2"/>
    <n v="4604.72"/>
    <n v="0.05"/>
    <n v="8748.9699999999993"/>
    <n v="1668.75"/>
    <n v="8748.9680000000008"/>
    <s v="Q2"/>
    <n v="19.07367381531769"/>
    <s v="Bengaluru"/>
    <s v="Regular"/>
  </r>
  <r>
    <s v="ORD009789"/>
    <x v="301"/>
    <s v="CUST0093"/>
    <s v="Hitesh Bhardwaj"/>
    <x v="2"/>
    <x v="6"/>
    <x v="57"/>
    <n v="1"/>
    <n v="4360.3"/>
    <n v="0"/>
    <n v="4360.3"/>
    <n v="917.1"/>
    <n v="4360.3"/>
    <s v="Q2"/>
    <n v="21.032956447950831"/>
    <s v="Amritsar"/>
    <s v="Regular"/>
  </r>
  <r>
    <s v="ORD003446"/>
    <x v="92"/>
    <s v="CUST0492"/>
    <s v="Pranav Gala"/>
    <x v="0"/>
    <x v="5"/>
    <x v="21"/>
    <n v="5"/>
    <n v="678.8"/>
    <n v="0.2"/>
    <n v="2715.2"/>
    <n v="190.06"/>
    <n v="2715.2000000000003"/>
    <s v="Q3"/>
    <n v="6.999852681202122"/>
    <s v="Coimbatore"/>
    <s v="Premium"/>
  </r>
  <r>
    <s v="ORD010220"/>
    <x v="49"/>
    <s v="CUST0313"/>
    <s v="Nikita Kala"/>
    <x v="0"/>
    <x v="1"/>
    <x v="52"/>
    <n v="4"/>
    <n v="18414.38"/>
    <n v="0.05"/>
    <n v="69974.64"/>
    <n v="16499.830000000002"/>
    <n v="69974.644"/>
    <s v="Q3"/>
    <n v="23.579728313000256"/>
    <s v="Coimbatore"/>
    <s v="Regular"/>
  </r>
  <r>
    <s v="ORD002787"/>
    <x v="182"/>
    <s v="CUST0108"/>
    <s v="Yadavi Golla"/>
    <x v="2"/>
    <x v="0"/>
    <x v="15"/>
    <n v="3"/>
    <n v="955.67"/>
    <n v="0.1"/>
    <n v="2580.31"/>
    <n v="854.28"/>
    <n v="2580.3089999999997"/>
    <s v="Q4"/>
    <n v="33.107649856025049"/>
    <s v="Delhi"/>
    <s v="Regular"/>
  </r>
  <r>
    <s v="ORD007684"/>
    <x v="110"/>
    <s v="CUST0190"/>
    <s v="Chaman Chaudhry"/>
    <x v="0"/>
    <x v="4"/>
    <x v="33"/>
    <n v="3"/>
    <n v="16049.9"/>
    <n v="0"/>
    <n v="48149.7"/>
    <n v="5965.27"/>
    <n v="48149.7"/>
    <s v="Q2"/>
    <n v="12.389007615831462"/>
    <s v="Coimbatore"/>
    <s v="Premium"/>
  </r>
  <r>
    <s v="ORD004591"/>
    <x v="22"/>
    <s v="CUST0095"/>
    <s v="Pahal Goyal"/>
    <x v="2"/>
    <x v="1"/>
    <x v="1"/>
    <n v="3"/>
    <n v="33601.49"/>
    <n v="0.3"/>
    <n v="70563.13"/>
    <n v="19633.62"/>
    <n v="70563.129000000001"/>
    <s v="Q3"/>
    <n v="27.82419090536375"/>
    <s v="Jaipur"/>
    <s v="Premium"/>
  </r>
  <r>
    <s v="ORD011872"/>
    <x v="21"/>
    <s v="CUST0109"/>
    <s v="Ekapad Tank"/>
    <x v="1"/>
    <x v="6"/>
    <x v="29"/>
    <n v="3"/>
    <n v="2419.61"/>
    <n v="0.1"/>
    <n v="6532.95"/>
    <n v="1820.47"/>
    <n v="6532.9470000000001"/>
    <s v="Q2"/>
    <n v="27.865971727933019"/>
    <s v="Patna"/>
    <s v="Regular"/>
  </r>
  <r>
    <s v="ORD003444"/>
    <x v="335"/>
    <s v="CUST0217"/>
    <s v="Jonathan Madan"/>
    <x v="3"/>
    <x v="6"/>
    <x v="19"/>
    <n v="1"/>
    <n v="598.16"/>
    <n v="0.1"/>
    <n v="538.34"/>
    <n v="201.32"/>
    <n v="538.34399999999994"/>
    <s v="Q4"/>
    <n v="37.396440910948471"/>
    <s v="Pune"/>
    <s v="Premium"/>
  </r>
  <r>
    <s v="ORD010506"/>
    <x v="90"/>
    <s v="CUST0045"/>
    <s v="Vritti Tailor"/>
    <x v="2"/>
    <x v="0"/>
    <x v="48"/>
    <n v="2"/>
    <n v="996.1"/>
    <n v="0.05"/>
    <n v="1892.59"/>
    <n v="-205.33"/>
    <n v="1892.59"/>
    <s v="Q4"/>
    <n v="-10.849153805103061"/>
    <s v="Delhi"/>
    <s v="Premium"/>
  </r>
  <r>
    <s v="ORD006426"/>
    <x v="344"/>
    <s v="CUST0196"/>
    <s v="Udyati Rajagopal"/>
    <x v="3"/>
    <x v="1"/>
    <x v="1"/>
    <n v="2"/>
    <n v="5484.32"/>
    <n v="0.15"/>
    <n v="9323.34"/>
    <n v="1820.69"/>
    <n v="9323.3439999999991"/>
    <s v="Q2"/>
    <n v="19.528302089165472"/>
    <s v="Ahmedabad"/>
    <s v="Regular"/>
  </r>
  <r>
    <s v="ORD008492"/>
    <x v="313"/>
    <s v="CUST0162"/>
    <s v="Yamini Wadhwa"/>
    <x v="2"/>
    <x v="4"/>
    <x v="50"/>
    <n v="3"/>
    <n v="69544.52"/>
    <n v="0.2"/>
    <n v="166906.85"/>
    <n v="19088"/>
    <n v="166906.848"/>
    <s v="Q4"/>
    <n v="11.436319120515424"/>
    <s v="Jaipur"/>
    <s v="Premium"/>
  </r>
  <r>
    <s v="ORD001675"/>
    <x v="306"/>
    <s v="CUST0278"/>
    <s v="Reyansh Dayal"/>
    <x v="0"/>
    <x v="5"/>
    <x v="31"/>
    <n v="10"/>
    <n v="379.67"/>
    <n v="0"/>
    <n v="3796.7"/>
    <n v="378.87"/>
    <n v="3796.7000000000003"/>
    <s v="Q3"/>
    <n v="9.9789290699818274"/>
    <s v="Chennai"/>
    <s v="Regular"/>
  </r>
  <r>
    <s v="ORD001785"/>
    <x v="249"/>
    <s v="CUST0477"/>
    <s v="Teerth Bobal"/>
    <x v="2"/>
    <x v="6"/>
    <x v="55"/>
    <n v="1"/>
    <n v="719.38"/>
    <n v="0.15"/>
    <n v="611.47"/>
    <n v="219.04"/>
    <n v="611.47299999999996"/>
    <s v="Q3"/>
    <n v="35.821871882512632"/>
    <s v="Patna"/>
    <s v="Occasional"/>
  </r>
  <r>
    <s v="ORD008664"/>
    <x v="18"/>
    <s v="CUST0185"/>
    <s v="Aditya Dugar"/>
    <x v="3"/>
    <x v="6"/>
    <x v="18"/>
    <n v="4"/>
    <n v="2030.11"/>
    <n v="0"/>
    <n v="8120.44"/>
    <n v="2341.88"/>
    <n v="8120.44"/>
    <s v="Q3"/>
    <n v="28.839323977518461"/>
    <s v="Nagpur"/>
    <s v="Regular"/>
  </r>
  <r>
    <s v="ORD008635"/>
    <x v="222"/>
    <s v="CUST0328"/>
    <s v="Simon Vohra"/>
    <x v="1"/>
    <x v="5"/>
    <x v="21"/>
    <n v="2"/>
    <n v="450.15"/>
    <n v="0.15"/>
    <n v="765.25"/>
    <n v="48.25"/>
    <n v="765.255"/>
    <s v="Q3"/>
    <n v="6.3051290427964712"/>
    <s v="Ranchi"/>
    <s v="Premium"/>
  </r>
  <r>
    <s v="ORD007831"/>
    <x v="55"/>
    <s v="CUST0363"/>
    <s v="Daksha Nadig"/>
    <x v="3"/>
    <x v="4"/>
    <x v="22"/>
    <n v="5"/>
    <n v="26142.83"/>
    <n v="0"/>
    <n v="130714.15"/>
    <n v="19944.18"/>
    <n v="130714.15000000001"/>
    <s v="Q1"/>
    <n v="15.257858464443217"/>
    <s v="Mumbai"/>
    <s v="Premium"/>
  </r>
  <r>
    <s v="ORD003527"/>
    <x v="238"/>
    <s v="CUST0247"/>
    <s v="Geetika Chopra"/>
    <x v="1"/>
    <x v="6"/>
    <x v="57"/>
    <n v="5"/>
    <n v="4466.09"/>
    <n v="0.05"/>
    <n v="21213.93"/>
    <n v="7202.37"/>
    <n v="21213.927499999998"/>
    <s v="Q3"/>
    <n v="33.951134938222197"/>
    <s v="Kolkata"/>
    <s v="Regular"/>
  </r>
  <r>
    <s v="ORD007941"/>
    <x v="135"/>
    <s v="CUST0321"/>
    <s v="Vyanjana Ramaswamy"/>
    <x v="0"/>
    <x v="4"/>
    <x v="33"/>
    <n v="1"/>
    <n v="59753.66"/>
    <n v="0.15"/>
    <n v="50790.61"/>
    <n v="7897.53"/>
    <n v="50790.611000000004"/>
    <s v="Q2"/>
    <n v="15.549193049660163"/>
    <s v="Coimbatore"/>
    <s v="Premium"/>
  </r>
  <r>
    <s v="ORD001391"/>
    <x v="186"/>
    <s v="CUST0060"/>
    <s v="Reva Parsa"/>
    <x v="2"/>
    <x v="2"/>
    <x v="65"/>
    <n v="1"/>
    <n v="832.24"/>
    <n v="0"/>
    <n v="832.24"/>
    <n v="-32.1"/>
    <n v="832.24"/>
    <s v="Q3"/>
    <n v="-3.857060463327886"/>
    <s v="Lucknow"/>
    <s v="Premium"/>
  </r>
  <r>
    <s v="ORD001345"/>
    <x v="219"/>
    <s v="CUST0282"/>
    <s v="Anmol Nagar"/>
    <x v="1"/>
    <x v="2"/>
    <x v="17"/>
    <n v="3"/>
    <n v="3427.38"/>
    <n v="0.05"/>
    <n v="9768.0300000000007"/>
    <n v="1847.3"/>
    <n v="9768.0329999999994"/>
    <s v="Q1"/>
    <n v="18.911694579152602"/>
    <s v="Bhubaneswar"/>
    <s v="Regular"/>
  </r>
  <r>
    <s v="ORD003069"/>
    <x v="240"/>
    <s v="CUST0284"/>
    <s v="Daksha Karan"/>
    <x v="1"/>
    <x v="4"/>
    <x v="50"/>
    <n v="2"/>
    <n v="42257.83"/>
    <n v="0"/>
    <n v="84515.66"/>
    <n v="9694.2999999999993"/>
    <n v="84515.66"/>
    <s v="Q4"/>
    <n v="11.470418618277369"/>
    <s v="Ranchi"/>
    <s v="Premium"/>
  </r>
  <r>
    <s v="ORD003638"/>
    <x v="246"/>
    <s v="CUST0115"/>
    <s v="Saanvi Atwal"/>
    <x v="0"/>
    <x v="4"/>
    <x v="5"/>
    <n v="4"/>
    <n v="7866.19"/>
    <n v="0.1"/>
    <n v="28318.28"/>
    <n v="3734.9"/>
    <n v="28318.284"/>
    <s v="Q2"/>
    <n v="13.189007241965262"/>
    <s v="Chennai"/>
    <s v="Premium"/>
  </r>
  <r>
    <s v="ORD011092"/>
    <x v="221"/>
    <s v="CUST0165"/>
    <s v="Sarthak Oza"/>
    <x v="0"/>
    <x v="4"/>
    <x v="33"/>
    <n v="1"/>
    <n v="52468.63"/>
    <n v="0"/>
    <n v="52468.63"/>
    <n v="5252.62"/>
    <n v="52468.63"/>
    <s v="Q1"/>
    <n v="10.01097227047857"/>
    <s v="Bengaluru"/>
    <s v="Premium"/>
  </r>
  <r>
    <s v="ORD011511"/>
    <x v="252"/>
    <s v="CUST0059"/>
    <s v="Unknown"/>
    <x v="1"/>
    <x v="6"/>
    <x v="27"/>
    <n v="1"/>
    <n v="3146.91"/>
    <n v="0.15"/>
    <n v="2674.87"/>
    <n v="716.09"/>
    <n v="2674.8734999999997"/>
    <s v="Q2"/>
    <n v="26.771020647732414"/>
    <s v="Kolkata"/>
    <s v="Regular"/>
  </r>
  <r>
    <s v="ORD011102"/>
    <x v="289"/>
    <s v="CUST0032"/>
    <s v="Bimala Kumer"/>
    <x v="2"/>
    <x v="5"/>
    <x v="44"/>
    <n v="5"/>
    <n v="70.47"/>
    <n v="0.1"/>
    <n v="317.12"/>
    <n v="30.09"/>
    <n v="317.11500000000001"/>
    <s v="Q2"/>
    <n v="9.4885216952573153"/>
    <s v="Jaipur"/>
    <s v="Premium"/>
  </r>
  <r>
    <s v="ORD009012"/>
    <x v="50"/>
    <s v="CUST0351"/>
    <s v="Anirudh Kumer"/>
    <x v="2"/>
    <x v="5"/>
    <x v="37"/>
    <n v="4"/>
    <n v="124.8"/>
    <n v="0"/>
    <n v="499.2"/>
    <n v="49.73"/>
    <n v="499.2"/>
    <s v="Q4"/>
    <n v="9.9619391025641022"/>
    <s v="Lucknow"/>
    <s v="Premium"/>
  </r>
  <r>
    <s v="ORD008788"/>
    <x v="51"/>
    <s v="CUST0206"/>
    <s v="Reyansh Gola"/>
    <x v="3"/>
    <x v="4"/>
    <x v="45"/>
    <n v="5"/>
    <n v="72927.64"/>
    <n v="0.15"/>
    <n v="309942.46999999997"/>
    <n v="39296.82"/>
    <n v="309942.47000000003"/>
    <s v="Q3"/>
    <n v="12.678746478338384"/>
    <s v="Nagpur"/>
    <s v="Regular"/>
  </r>
  <r>
    <s v="ORD001560"/>
    <x v="135"/>
    <s v="CUST0352"/>
    <s v="Vincent Loke"/>
    <x v="2"/>
    <x v="5"/>
    <x v="39"/>
    <n v="3"/>
    <n v="748.43"/>
    <n v="0.1"/>
    <n v="2020.76"/>
    <n v="182.15"/>
    <n v="2020.761"/>
    <s v="Q2"/>
    <n v="9.0139353510560394"/>
    <s v="Lucknow"/>
    <s v="Occasional"/>
  </r>
  <r>
    <s v="ORD004861"/>
    <x v="46"/>
    <s v="CUST0473"/>
    <s v="Ranbir Jha"/>
    <x v="3"/>
    <x v="6"/>
    <x v="29"/>
    <n v="1"/>
    <n v="3563.3"/>
    <n v="0.05"/>
    <n v="3385.14"/>
    <n v="814.36"/>
    <n v="3385.1350000000002"/>
    <s v="Q3"/>
    <n v="24.056907542967203"/>
    <s v="Pune"/>
    <s v="Regular"/>
  </r>
  <r>
    <s v="ORD001683"/>
    <x v="316"/>
    <s v="CUST0497"/>
    <s v="Sai Desai"/>
    <x v="3"/>
    <x v="1"/>
    <x v="52"/>
    <n v="3"/>
    <n v="20013.54"/>
    <n v="0.05"/>
    <n v="57038.59"/>
    <n v="15264.83"/>
    <n v="57038.589"/>
    <s v="Q4"/>
    <n v="26.762284972331891"/>
    <s v="Pune"/>
    <s v="Regular"/>
  </r>
  <r>
    <s v="ORD010196"/>
    <x v="339"/>
    <s v="CUST0495"/>
    <s v="Chanchal Golla"/>
    <x v="1"/>
    <x v="5"/>
    <x v="7"/>
    <n v="7"/>
    <n v="314.13"/>
    <n v="0.25"/>
    <n v="1649.18"/>
    <n v="115.18"/>
    <n v="1649.1824999999999"/>
    <s v="Q3"/>
    <n v="6.984076935204163"/>
    <s v="Amritsar"/>
    <s v="Premium"/>
  </r>
  <r>
    <s v="ORD003683"/>
    <x v="234"/>
    <s v="CUST0377"/>
    <s v="Lucky Dutta"/>
    <x v="1"/>
    <x v="6"/>
    <x v="41"/>
    <n v="5"/>
    <n v="3816.94"/>
    <n v="0"/>
    <n v="19084.7"/>
    <n v="-1333.8"/>
    <n v="19084.7"/>
    <s v="Q3"/>
    <n v="-6.9888444670338012"/>
    <s v="Ranchi"/>
    <s v="Occasional"/>
  </r>
  <r>
    <s v="ORD000291"/>
    <x v="241"/>
    <s v="CUST0199"/>
    <s v="Ikshita Wable"/>
    <x v="3"/>
    <x v="1"/>
    <x v="38"/>
    <n v="1"/>
    <n v="43513.74"/>
    <n v="0"/>
    <n v="43513.74"/>
    <n v="13285.94"/>
    <n v="43513.74"/>
    <s v="Q2"/>
    <n v="30.532746668063933"/>
    <s v="Surat"/>
    <s v="Premium"/>
  </r>
  <r>
    <s v="ORD007575"/>
    <x v="338"/>
    <s v="CUST0285"/>
    <s v="Mitesh Padmanabhan"/>
    <x v="3"/>
    <x v="6"/>
    <x v="57"/>
    <n v="1"/>
    <n v="1215.22"/>
    <n v="0.15"/>
    <n v="1032.94"/>
    <n v="316.48"/>
    <n v="1032.9369999999999"/>
    <s v="Q3"/>
    <n v="30.638759269657484"/>
    <s v="Pune"/>
    <s v="Premium"/>
  </r>
  <r>
    <s v="ORD008985"/>
    <x v="251"/>
    <s v="CUST0372"/>
    <s v="Wazir Seshadri"/>
    <x v="2"/>
    <x v="5"/>
    <x v="37"/>
    <n v="5"/>
    <n v="180.25"/>
    <n v="0"/>
    <n v="901.25"/>
    <n v="90.77"/>
    <n v="901.25"/>
    <s v="Q1"/>
    <n v="10.071567267683772"/>
    <s v="Lucknow"/>
    <s v="Regular"/>
  </r>
  <r>
    <s v="ORD010198"/>
    <x v="345"/>
    <s v="CUST0448"/>
    <s v="Wyatt Gade"/>
    <x v="3"/>
    <x v="3"/>
    <x v="12"/>
    <n v="1"/>
    <n v="1922.81"/>
    <n v="0.25"/>
    <n v="1442.11"/>
    <n v="429.77"/>
    <n v="1442.1075000000001"/>
    <s v="Q3"/>
    <n v="29.801471455020767"/>
    <s v="Nagpur"/>
    <s v="Premium"/>
  </r>
  <r>
    <s v="ORD004858"/>
    <x v="202"/>
    <s v="CUST0392"/>
    <s v="Yashawini Bhalla"/>
    <x v="0"/>
    <x v="4"/>
    <x v="42"/>
    <n v="3"/>
    <n v="16005.59"/>
    <n v="0.2"/>
    <n v="38413.42"/>
    <n v="5464.63"/>
    <n v="38413.416000000005"/>
    <s v="Q4"/>
    <n v="14.225835658475608"/>
    <s v="Chennai"/>
    <s v="Premium"/>
  </r>
  <r>
    <s v="ORD001026"/>
    <x v="98"/>
    <s v="CUST0012"/>
    <s v="Bina Sha"/>
    <x v="2"/>
    <x v="4"/>
    <x v="28"/>
    <n v="4"/>
    <n v="37468.47"/>
    <n v="0.15"/>
    <n v="127392.8"/>
    <n v="19778.28"/>
    <n v="127392.798"/>
    <s v="Q3"/>
    <n v="15.52543000860331"/>
    <s v="Chandigarh"/>
    <s v="Occasional"/>
  </r>
  <r>
    <s v="ORD000302"/>
    <x v="155"/>
    <s v="CUST0388"/>
    <s v="Ekavir Chawla"/>
    <x v="3"/>
    <x v="2"/>
    <x v="30"/>
    <n v="1"/>
    <n v="5696.49"/>
    <n v="0.05"/>
    <n v="5411.67"/>
    <n v="1395.51"/>
    <n v="5411.6654999999992"/>
    <s v="Q3"/>
    <n v="25.787049099446197"/>
    <s v="Ahmedabad"/>
    <s v="Premium"/>
  </r>
  <r>
    <s v="ORD005219"/>
    <x v="346"/>
    <s v="CUST0489"/>
    <s v="Xavier Bawa"/>
    <x v="3"/>
    <x v="5"/>
    <x v="39"/>
    <n v="6"/>
    <n v="654.16999999999996"/>
    <n v="0.05"/>
    <n v="3728.77"/>
    <n v="309.61"/>
    <n v="3728.7689999999993"/>
    <s v="Q4"/>
    <n v="8.3032742700676092"/>
    <s v="Surat"/>
    <s v="Premium"/>
  </r>
  <r>
    <s v="ORD000144"/>
    <x v="306"/>
    <s v="CUST0490"/>
    <s v="Rajata Suresh"/>
    <x v="0"/>
    <x v="3"/>
    <x v="58"/>
    <n v="1"/>
    <n v="3760.21"/>
    <n v="0.15"/>
    <n v="3196.18"/>
    <n v="999.97"/>
    <n v="3196.1785"/>
    <s v="Q3"/>
    <n v="31.286410652716683"/>
    <s v="Chennai"/>
    <s v="Regular"/>
  </r>
  <r>
    <s v="ORD002383"/>
    <x v="35"/>
    <s v="CUST0499"/>
    <s v="Shivansh Walia"/>
    <x v="3"/>
    <x v="6"/>
    <x v="63"/>
    <n v="1"/>
    <n v="3495.24"/>
    <n v="0.05"/>
    <n v="3320.48"/>
    <n v="811.3"/>
    <n v="3320.4779999999996"/>
    <s v="Q2"/>
    <n v="24.433214475015657"/>
    <s v="Pune"/>
    <s v="Regular"/>
  </r>
  <r>
    <s v="ORD009358"/>
    <x v="165"/>
    <s v="CUST0297"/>
    <s v="Ikbal Mane"/>
    <x v="3"/>
    <x v="1"/>
    <x v="52"/>
    <n v="3"/>
    <n v="22850.47"/>
    <n v="0.1"/>
    <n v="61696.27"/>
    <n v="14989.09"/>
    <n v="61696.269000000008"/>
    <s v="Q3"/>
    <n v="24.294969533814605"/>
    <s v="Mumbai"/>
    <s v="Premium"/>
  </r>
  <r>
    <s v="ORD011547"/>
    <x v="232"/>
    <s v="CUST0357"/>
    <s v="Udant Mishra"/>
    <x v="2"/>
    <x v="5"/>
    <x v="40"/>
    <n v="1"/>
    <n v="648.55999999999995"/>
    <n v="0.1"/>
    <n v="583.70000000000005"/>
    <n v="41.34"/>
    <n v="583.70399999999995"/>
    <s v="Q2"/>
    <n v="7.0824053452115816"/>
    <s v="Delhi"/>
    <s v="Premium"/>
  </r>
  <r>
    <s v="ORD010771"/>
    <x v="294"/>
    <s v="CUST0252"/>
    <s v="Urmi Sehgal"/>
    <x v="1"/>
    <x v="4"/>
    <x v="22"/>
    <n v="1"/>
    <n v="44998.879999999997"/>
    <n v="0"/>
    <n v="44998.879999999997"/>
    <n v="6408.32"/>
    <n v="44998.879999999997"/>
    <s v="Q1"/>
    <n v="14.24106555540938"/>
    <s v="Kolkata"/>
    <s v="Regular"/>
  </r>
  <r>
    <s v="ORD011991"/>
    <x v="90"/>
    <s v="CUST0315"/>
    <s v="Kiaan Gulati"/>
    <x v="2"/>
    <x v="4"/>
    <x v="42"/>
    <n v="1"/>
    <n v="36361.089999999997"/>
    <n v="0"/>
    <n v="36361.089999999997"/>
    <n v="5354.18"/>
    <n v="36361.089999999997"/>
    <s v="Q4"/>
    <n v="14.725026119954052"/>
    <s v="Lucknow"/>
    <s v="Occasional"/>
  </r>
  <r>
    <s v="ORD008826"/>
    <x v="253"/>
    <s v="CUST0170"/>
    <s v="Yash Kibe"/>
    <x v="2"/>
    <x v="4"/>
    <x v="47"/>
    <n v="4"/>
    <n v="29210.99"/>
    <n v="0.15"/>
    <n v="99317.37"/>
    <n v="-4761.91"/>
    <n v="99317.366000000009"/>
    <s v="Q3"/>
    <n v="-4.794639648633467"/>
    <s v="Ahmedabad"/>
    <s v="Premium"/>
  </r>
  <r>
    <s v="ORD003842"/>
    <x v="293"/>
    <s v="CUST0302"/>
    <s v="Praneel Solanki"/>
    <x v="0"/>
    <x v="2"/>
    <x v="8"/>
    <n v="5"/>
    <n v="6215"/>
    <n v="0.3"/>
    <n v="21752.5"/>
    <n v="5534.83"/>
    <n v="21752.5"/>
    <s v="Q1"/>
    <n v="25.444569589702333"/>
    <s v="Coimbatore"/>
    <s v="Premium"/>
  </r>
  <r>
    <s v="ORD006722"/>
    <x v="239"/>
    <s v="CUST0085"/>
    <s v="Anthony Sabharwal"/>
    <x v="0"/>
    <x v="0"/>
    <x v="67"/>
    <n v="4"/>
    <n v="665.09"/>
    <n v="0"/>
    <n v="2660.36"/>
    <n v="1184.3"/>
    <n v="2660.36"/>
    <s v="Q2"/>
    <n v="44.516531597227441"/>
    <s v="Chennai"/>
    <s v="Premium"/>
  </r>
  <r>
    <s v="ORD000810"/>
    <x v="208"/>
    <s v="CUST0065"/>
    <s v="Bhavya Kapadia"/>
    <x v="3"/>
    <x v="5"/>
    <x v="39"/>
    <n v="5"/>
    <n v="640.37"/>
    <n v="0.2"/>
    <n v="2561.48"/>
    <n v="168.5"/>
    <n v="2561.48"/>
    <s v="Q1"/>
    <n v="6.5782282118150448"/>
    <s v="Mumbai"/>
    <s v="Regular"/>
  </r>
  <r>
    <s v="ORD009758"/>
    <x v="318"/>
    <s v="CUST0051"/>
    <s v="Shivansh Mistry"/>
    <x v="3"/>
    <x v="2"/>
    <x v="9"/>
    <n v="2"/>
    <n v="4102.2700000000004"/>
    <n v="0.25"/>
    <n v="6153.41"/>
    <n v="1019.71"/>
    <n v="6153.4050000000007"/>
    <s v="Q3"/>
    <n v="16.571462002369419"/>
    <s v="Nagpur"/>
    <s v="Premium"/>
  </r>
  <r>
    <s v="ORD006480"/>
    <x v="125"/>
    <s v="CUST0269"/>
    <s v="Fiyaz Verma"/>
    <x v="3"/>
    <x v="2"/>
    <x v="17"/>
    <n v="3"/>
    <n v="4821.24"/>
    <n v="0"/>
    <n v="14463.72"/>
    <n v="-1483.03"/>
    <n v="14463.72"/>
    <s v="Q3"/>
    <n v="-10.253447937321795"/>
    <s v="Mumbai"/>
    <s v="Premium"/>
  </r>
  <r>
    <s v="ORD003852"/>
    <x v="214"/>
    <s v="CUST0378"/>
    <s v="Bahadurjit Nath"/>
    <x v="3"/>
    <x v="0"/>
    <x v="53"/>
    <n v="2"/>
    <n v="431.66"/>
    <n v="0"/>
    <n v="863.32"/>
    <n v="289.06"/>
    <n v="863.32"/>
    <s v="Q4"/>
    <n v="33.482370384098594"/>
    <s v="Mumbai"/>
    <s v="Occasional"/>
  </r>
  <r>
    <s v="ORD008889"/>
    <x v="303"/>
    <s v="CUST0287"/>
    <s v="Harish Sahota"/>
    <x v="2"/>
    <x v="6"/>
    <x v="27"/>
    <n v="4"/>
    <n v="3162.58"/>
    <n v="0.25"/>
    <n v="9487.74"/>
    <n v="2448.08"/>
    <n v="9487.74"/>
    <s v="Q3"/>
    <n v="25.802562043226313"/>
    <s v="Delhi"/>
    <s v="Regular"/>
  </r>
  <r>
    <s v="ORD003442"/>
    <x v="335"/>
    <s v="CUST0253"/>
    <s v="Mohammed Dhar"/>
    <x v="3"/>
    <x v="1"/>
    <x v="1"/>
    <n v="4"/>
    <n v="21575.53"/>
    <n v="0"/>
    <n v="86302.12"/>
    <n v="16570.29"/>
    <n v="86302.12"/>
    <s v="Q4"/>
    <n v="19.200327871435839"/>
    <s v="Mumbai"/>
    <s v="Occasional"/>
  </r>
  <r>
    <s v="ORD009305"/>
    <x v="41"/>
    <s v="CUST0029"/>
    <s v="Odika Bala"/>
    <x v="2"/>
    <x v="4"/>
    <x v="23"/>
    <n v="3"/>
    <n v="65708.19"/>
    <n v="0.1"/>
    <n v="177412.11"/>
    <n v="26052.63"/>
    <n v="177412.11300000001"/>
    <s v="Q4"/>
    <n v="14.684809283875833"/>
    <s v="Lucknow"/>
    <s v="Occasional"/>
  </r>
  <r>
    <s v="ORD001757"/>
    <x v="270"/>
    <s v="CUST0499"/>
    <s v="Shivansh Walia"/>
    <x v="3"/>
    <x v="6"/>
    <x v="29"/>
    <n v="4"/>
    <n v="383.12"/>
    <n v="0"/>
    <n v="1532.48"/>
    <n v="487.77"/>
    <n v="1532.48"/>
    <s v="Q1"/>
    <n v="31.828800375861348"/>
    <s v="Pune"/>
    <s v="Regular"/>
  </r>
  <r>
    <s v="ORD000911"/>
    <x v="73"/>
    <s v="CUST0261"/>
    <s v="Dalaja Nayak"/>
    <x v="1"/>
    <x v="0"/>
    <x v="35"/>
    <n v="4"/>
    <n v="427.21"/>
    <n v="0"/>
    <n v="1708.84"/>
    <n v="433.71"/>
    <n v="1708.84"/>
    <s v="Q2"/>
    <n v="25.380374991222116"/>
    <s v="Kolkata"/>
    <s v="Premium"/>
  </r>
  <r>
    <s v="ORD008959"/>
    <x v="15"/>
    <s v="CUST0220"/>
    <s v="Abha Bawa"/>
    <x v="3"/>
    <x v="4"/>
    <x v="22"/>
    <n v="5"/>
    <n v="46102.79"/>
    <n v="0.15"/>
    <n v="195936.86"/>
    <n v="21505.29"/>
    <n v="195936.85750000001"/>
    <s v="Q4"/>
    <n v="10.975622453069832"/>
    <s v="Pune"/>
    <s v="Premium"/>
  </r>
  <r>
    <s v="ORD001362"/>
    <x v="16"/>
    <s v="CUST0349"/>
    <s v="Nakul Deep"/>
    <x v="3"/>
    <x v="3"/>
    <x v="12"/>
    <n v="2"/>
    <n v="309.8"/>
    <n v="0.1"/>
    <n v="557.64"/>
    <n v="111.44"/>
    <n v="557.64"/>
    <s v="Q3"/>
    <n v="19.984219209525858"/>
    <s v="Pune"/>
    <s v="Premium"/>
  </r>
  <r>
    <s v="ORD003012"/>
    <x v="137"/>
    <s v="CUST0206"/>
    <s v="Reyansh Gola"/>
    <x v="3"/>
    <x v="5"/>
    <x v="31"/>
    <n v="7"/>
    <n v="334.23"/>
    <n v="0.05"/>
    <n v="2222.63"/>
    <n v="204.68"/>
    <n v="2222.6295"/>
    <s v="Q4"/>
    <n v="9.2089101649847258"/>
    <s v="Nagpur"/>
    <s v="Regular"/>
  </r>
  <r>
    <s v="ORD002190"/>
    <x v="230"/>
    <s v="CUST0219"/>
    <s v="Nimrat Mall"/>
    <x v="3"/>
    <x v="4"/>
    <x v="20"/>
    <n v="1"/>
    <n v="8920.64"/>
    <n v="0.15"/>
    <n v="7582.54"/>
    <n v="974.63"/>
    <n v="7582.543999999999"/>
    <s v="Q3"/>
    <n v="12.853608421452442"/>
    <s v="Surat"/>
    <s v="Premium"/>
  </r>
  <r>
    <s v="ORD007996"/>
    <x v="116"/>
    <s v="CUST0206"/>
    <s v="Reyansh Gola"/>
    <x v="3"/>
    <x v="2"/>
    <x v="65"/>
    <n v="1"/>
    <n v="6610.74"/>
    <n v="0.05"/>
    <n v="6280.2"/>
    <n v="1682.58"/>
    <n v="6280.2029999999995"/>
    <s v="Q4"/>
    <n v="26.791821916499476"/>
    <s v="Nagpur"/>
    <s v="Regular"/>
  </r>
  <r>
    <s v="ORD007026"/>
    <x v="128"/>
    <s v="CUST0102"/>
    <s v="Abdul Varty"/>
    <x v="0"/>
    <x v="5"/>
    <x v="37"/>
    <n v="9"/>
    <n v="703.93"/>
    <n v="0.05"/>
    <n v="6018.6"/>
    <n v="410.7"/>
    <n v="6018.6014999999998"/>
    <s v="Q1"/>
    <n v="6.8238460771608018"/>
    <s v="Nagpur"/>
    <s v="Premium"/>
  </r>
  <r>
    <s v="ORD003732"/>
    <x v="265"/>
    <s v="CUST0382"/>
    <s v="Azaan Bains"/>
    <x v="0"/>
    <x v="5"/>
    <x v="31"/>
    <n v="10"/>
    <n v="243.38"/>
    <n v="0.1"/>
    <n v="2190.42"/>
    <n v="215.48"/>
    <n v="2190.42"/>
    <s v="Q1"/>
    <n v="9.8373827850366595"/>
    <s v="Coimbatore"/>
    <s v="Occasional"/>
  </r>
  <r>
    <s v="ORD001839"/>
    <x v="87"/>
    <s v="CUST0245"/>
    <s v="Naveen Dubey"/>
    <x v="1"/>
    <x v="0"/>
    <x v="15"/>
    <n v="2"/>
    <n v="214.01"/>
    <n v="0.1"/>
    <n v="385.22"/>
    <n v="101.21"/>
    <n v="385.21800000000002"/>
    <s v="Q1"/>
    <n v="26.273298374954567"/>
    <s v="Bhubaneswar"/>
    <s v="Regular"/>
  </r>
  <r>
    <s v="ORD009554"/>
    <x v="270"/>
    <s v="CUST0138"/>
    <s v="Jagat Zacharia"/>
    <x v="3"/>
    <x v="4"/>
    <x v="45"/>
    <n v="5"/>
    <n v="12180.74"/>
    <n v="0.05"/>
    <n v="57858.51"/>
    <n v="5276.79"/>
    <n v="57858.514999999992"/>
    <s v="Q1"/>
    <n v="9.120162271721135"/>
    <s v="Surat"/>
    <s v="Premium"/>
  </r>
  <r>
    <s v="ORD006304"/>
    <x v="248"/>
    <s v="CUST0168"/>
    <s v="Guneet Raja"/>
    <x v="0"/>
    <x v="5"/>
    <x v="40"/>
    <n v="3"/>
    <n v="146.88999999999999"/>
    <n v="0"/>
    <n v="440.67"/>
    <n v="39.68"/>
    <n v="440.66999999999996"/>
    <s v="Q4"/>
    <n v="9.0044704654276444"/>
    <s v="Chennai"/>
    <s v="Premium"/>
  </r>
  <r>
    <s v="ORD003807"/>
    <x v="298"/>
    <s v="CUST0168"/>
    <s v="Guneet Raja"/>
    <x v="0"/>
    <x v="5"/>
    <x v="31"/>
    <n v="3"/>
    <n v="574.44000000000005"/>
    <n v="0.05"/>
    <n v="1637.15"/>
    <n v="158.13"/>
    <n v="1637.154"/>
    <s v="Q3"/>
    <n v="9.6588583819442313"/>
    <s v="Chennai"/>
    <s v="Premium"/>
  </r>
  <r>
    <s v="ORD006721"/>
    <x v="128"/>
    <s v="CUST0409"/>
    <s v="Kritika Uppal"/>
    <x v="0"/>
    <x v="2"/>
    <x v="2"/>
    <n v="4"/>
    <n v="6116.75"/>
    <n v="0.05"/>
    <n v="23243.65"/>
    <n v="4853.74"/>
    <n v="23243.649999999998"/>
    <s v="Q1"/>
    <n v="20.882004332366041"/>
    <s v="Hyderabad"/>
    <s v="Occasional"/>
  </r>
  <r>
    <s v="ORD011470"/>
    <x v="248"/>
    <s v="CUST0065"/>
    <s v="Bhavya Kapadia"/>
    <x v="3"/>
    <x v="2"/>
    <x v="17"/>
    <n v="1"/>
    <n v="4480.1499999999996"/>
    <n v="0.1"/>
    <n v="4032.13"/>
    <n v="1045.1600000000001"/>
    <n v="4032.1349999999998"/>
    <s v="Q4"/>
    <n v="25.920791244329923"/>
    <s v="Mumbai"/>
    <s v="Regular"/>
  </r>
  <r>
    <s v="ORD006557"/>
    <x v="230"/>
    <s v="CUST0262"/>
    <s v="Quincy Ray"/>
    <x v="0"/>
    <x v="5"/>
    <x v="40"/>
    <n v="3"/>
    <n v="482.3"/>
    <n v="0.05"/>
    <n v="1374.56"/>
    <n v="141.16"/>
    <n v="1374.5550000000001"/>
    <s v="Q3"/>
    <n v="10.269468047957165"/>
    <s v="Kochi"/>
    <s v="Occasional"/>
  </r>
  <r>
    <s v="ORD000562"/>
    <x v="185"/>
    <s v="CUST0162"/>
    <s v="Yamini Wadhwa"/>
    <x v="2"/>
    <x v="2"/>
    <x v="54"/>
    <n v="2"/>
    <n v="6180.06"/>
    <n v="0.1"/>
    <n v="11124.11"/>
    <n v="2359.19"/>
    <n v="11124.108"/>
    <s v="Q4"/>
    <n v="21.207898879101339"/>
    <s v="Jaipur"/>
    <s v="Premium"/>
  </r>
  <r>
    <s v="ORD002588"/>
    <x v="223"/>
    <s v="CUST0040"/>
    <s v="Gaurav Majumdar"/>
    <x v="2"/>
    <x v="6"/>
    <x v="57"/>
    <n v="5"/>
    <n v="1928.57"/>
    <n v="0"/>
    <n v="9642.85"/>
    <n v="2638.82"/>
    <n v="9642.85"/>
    <s v="Q3"/>
    <n v="27.365561011526673"/>
    <s v="Chandigarh"/>
    <s v="Regular"/>
  </r>
  <r>
    <s v="ORD010774"/>
    <x v="101"/>
    <s v="CUST0425"/>
    <s v="Devika Issac"/>
    <x v="3"/>
    <x v="6"/>
    <x v="43"/>
    <n v="3"/>
    <n v="840.87"/>
    <n v="0"/>
    <n v="2522.61"/>
    <n v="607.49"/>
    <n v="2522.61"/>
    <s v="Q1"/>
    <n v="24.081804163148483"/>
    <s v="Nagpur"/>
    <s v="Premium"/>
  </r>
  <r>
    <s v="ORD007341"/>
    <x v="19"/>
    <s v="CUST0473"/>
    <s v="Ranbir Jha"/>
    <x v="3"/>
    <x v="2"/>
    <x v="60"/>
    <n v="4"/>
    <n v="4270.7299999999996"/>
    <n v="0.05"/>
    <n v="16228.77"/>
    <n v="3054.45"/>
    <n v="16228.773999999998"/>
    <s v="Q4"/>
    <n v="18.821204564486401"/>
    <s v="Pune"/>
    <s v="Regular"/>
  </r>
  <r>
    <s v="ORD010479"/>
    <x v="75"/>
    <s v="CUST0197"/>
    <s v="Wakeeta Chakrabarti"/>
    <x v="0"/>
    <x v="5"/>
    <x v="7"/>
    <n v="1"/>
    <n v="763.46"/>
    <n v="0"/>
    <n v="763.46"/>
    <n v="63.55"/>
    <n v="763.46"/>
    <s v="Q1"/>
    <n v="8.3239462447279475"/>
    <s v="Coimbatore"/>
    <s v="Regular"/>
  </r>
  <r>
    <s v="ORD011083"/>
    <x v="171"/>
    <s v="CUST0218"/>
    <s v="Chandresh Sibal"/>
    <x v="1"/>
    <x v="5"/>
    <x v="31"/>
    <n v="7"/>
    <n v="499.36"/>
    <n v="0.25"/>
    <n v="2621.64"/>
    <n v="168.52"/>
    <n v="2621.64"/>
    <s v="Q2"/>
    <n v="6.4280374116964971"/>
    <s v="Ranchi"/>
    <s v="Regular"/>
  </r>
  <r>
    <s v="ORD004430"/>
    <x v="130"/>
    <s v="CUST0107"/>
    <s v="Finn Hayre"/>
    <x v="1"/>
    <x v="6"/>
    <x v="63"/>
    <n v="2"/>
    <n v="4059.96"/>
    <n v="0.05"/>
    <n v="7713.92"/>
    <n v="2735.06"/>
    <n v="7713.924"/>
    <s v="Q2"/>
    <n v="35.456162366215878"/>
    <s v="Bhubaneswar"/>
    <s v="Regular"/>
  </r>
  <r>
    <s v="ORD003517"/>
    <x v="277"/>
    <s v="CUST0096"/>
    <s v="Vaishnavi Gandhi"/>
    <x v="0"/>
    <x v="2"/>
    <x v="46"/>
    <n v="3"/>
    <n v="5546.03"/>
    <n v="0"/>
    <n v="16638.09"/>
    <n v="4253.96"/>
    <n v="16638.09"/>
    <s v="Q1"/>
    <n v="25.567598203880372"/>
    <s v="Kochi"/>
    <s v="Occasional"/>
  </r>
  <r>
    <s v="ORD004544"/>
    <x v="314"/>
    <s v="CUST0360"/>
    <s v="Harshil Kadakia"/>
    <x v="1"/>
    <x v="3"/>
    <x v="12"/>
    <n v="4"/>
    <n v="2803.06"/>
    <n v="0.1"/>
    <n v="10091.02"/>
    <n v="2504.75"/>
    <n v="10091.016"/>
    <s v="Q2"/>
    <n v="24.821574033150267"/>
    <s v="Patna"/>
    <s v="Occasional"/>
  </r>
  <r>
    <s v="ORD005698"/>
    <x v="176"/>
    <s v="CUST0259"/>
    <s v="Brijesh Patla"/>
    <x v="2"/>
    <x v="2"/>
    <x v="9"/>
    <n v="2"/>
    <n v="2655.86"/>
    <n v="0.25"/>
    <n v="3983.79"/>
    <n v="1131.75"/>
    <n v="3983.79"/>
    <s v="Q1"/>
    <n v="28.408876973936881"/>
    <s v="Jaipur"/>
    <s v="Regular"/>
  </r>
  <r>
    <s v="ORD008557"/>
    <x v="244"/>
    <s v="CUST0098"/>
    <s v="Divya Bhardwaj"/>
    <x v="3"/>
    <x v="1"/>
    <x v="36"/>
    <n v="3"/>
    <n v="15922.75"/>
    <n v="0.1"/>
    <n v="42991.43"/>
    <n v="10825"/>
    <n v="42991.425000000003"/>
    <s v="Q2"/>
    <n v="25.179436924987144"/>
    <s v="Mumbai"/>
    <s v="Premium"/>
  </r>
  <r>
    <s v="ORD000969"/>
    <x v="52"/>
    <s v="CUST0109"/>
    <s v="Ekapad Tank"/>
    <x v="1"/>
    <x v="3"/>
    <x v="12"/>
    <n v="2"/>
    <n v="3358.12"/>
    <n v="0.15"/>
    <n v="5708.8"/>
    <n v="1424.25"/>
    <n v="5708.8040000000001"/>
    <s v="Q1"/>
    <n v="24.948325392376681"/>
    <s v="Patna"/>
    <s v="Regular"/>
  </r>
  <r>
    <s v="ORD010355"/>
    <x v="248"/>
    <s v="CUST0468"/>
    <s v="Mason Bahl"/>
    <x v="2"/>
    <x v="5"/>
    <x v="39"/>
    <n v="8"/>
    <n v="90.94"/>
    <n v="0"/>
    <n v="727.52"/>
    <n v="64.84"/>
    <n v="727.52"/>
    <s v="Q4"/>
    <n v="8.9124697602815051"/>
    <s v="Chandigarh"/>
    <s v="Regular"/>
  </r>
  <r>
    <s v="ORD011425"/>
    <x v="335"/>
    <s v="CUST0213"/>
    <s v="Neel Narang"/>
    <x v="3"/>
    <x v="0"/>
    <x v="67"/>
    <n v="4"/>
    <n v="222.77"/>
    <n v="0.25"/>
    <n v="668.31"/>
    <n v="238.05"/>
    <n v="668.31000000000006"/>
    <s v="Q4"/>
    <n v="35.61969744579612"/>
    <s v="Nagpur"/>
    <s v="Occasional"/>
  </r>
  <r>
    <s v="ORD008804"/>
    <x v="245"/>
    <s v="CUST0157"/>
    <s v="Bhavini Patla"/>
    <x v="2"/>
    <x v="6"/>
    <x v="29"/>
    <n v="5"/>
    <n v="2659.25"/>
    <n v="0.1"/>
    <n v="11966.62"/>
    <n v="3801.92"/>
    <n v="11966.625"/>
    <s v="Q2"/>
    <n v="31.771043118273994"/>
    <s v="Jaipur"/>
    <s v="Regular"/>
  </r>
  <r>
    <s v="ORD011121"/>
    <x v="185"/>
    <s v="CUST0295"/>
    <s v="Sathvik Dara"/>
    <x v="1"/>
    <x v="4"/>
    <x v="50"/>
    <n v="3"/>
    <n v="54639.88"/>
    <n v="0.1"/>
    <n v="147527.67999999999"/>
    <n v="19763.54"/>
    <n v="147527.67599999998"/>
    <s v="Q4"/>
    <n v="13.396496169396821"/>
    <s v="Ranchi"/>
    <s v="Premium"/>
  </r>
  <r>
    <s v="ORD002116"/>
    <x v="88"/>
    <s v="CUST0019"/>
    <s v="Saksham Pillay"/>
    <x v="3"/>
    <x v="6"/>
    <x v="18"/>
    <n v="1"/>
    <n v="586.88"/>
    <n v="0"/>
    <n v="586.88"/>
    <n v="163.91"/>
    <n v="586.88"/>
    <s v="Q1"/>
    <n v="27.929048527808071"/>
    <s v="Surat"/>
    <s v="Regular"/>
  </r>
  <r>
    <s v="ORD006686"/>
    <x v="68"/>
    <s v="CUST0397"/>
    <s v="Jai Boase"/>
    <x v="3"/>
    <x v="5"/>
    <x v="40"/>
    <n v="5"/>
    <n v="483.91"/>
    <n v="0.1"/>
    <n v="2177.6"/>
    <n v="-263.87"/>
    <n v="2177.5950000000003"/>
    <s v="Q2"/>
    <n v="-12.117468772961058"/>
    <s v="Ahmedabad"/>
    <s v="Occasional"/>
  </r>
  <r>
    <s v="ORD000218"/>
    <x v="312"/>
    <s v="CUST0141"/>
    <s v="Anusha Kapoor"/>
    <x v="3"/>
    <x v="6"/>
    <x v="55"/>
    <n v="5"/>
    <n v="461.85"/>
    <n v="0.1"/>
    <n v="2078.33"/>
    <n v="590.58000000000004"/>
    <n v="2078.3250000000003"/>
    <s v="Q4"/>
    <n v="28.416084067496499"/>
    <s v="Pune"/>
    <s v="Regular"/>
  </r>
  <r>
    <s v="ORD006245"/>
    <x v="54"/>
    <s v="CUST0012"/>
    <s v="Bina Sha"/>
    <x v="2"/>
    <x v="2"/>
    <x v="46"/>
    <n v="1"/>
    <n v="7493.08"/>
    <n v="0.05"/>
    <n v="7118.43"/>
    <n v="1124.18"/>
    <n v="7118.4259999999995"/>
    <s v="Q4"/>
    <n v="15.792527284808589"/>
    <s v="Chandigarh"/>
    <s v="Occasional"/>
  </r>
  <r>
    <s v="ORD006719"/>
    <x v="283"/>
    <s v="CUST0422"/>
    <s v="David Mahal"/>
    <x v="0"/>
    <x v="4"/>
    <x v="42"/>
    <n v="5"/>
    <n v="14819.61"/>
    <n v="0.1"/>
    <n v="66688.25"/>
    <n v="8346.16"/>
    <n v="66688.24500000001"/>
    <s v="Q4"/>
    <n v="12.515188207817719"/>
    <s v="Coimbatore"/>
    <s v="Premium"/>
  </r>
  <r>
    <s v="ORD004125"/>
    <x v="201"/>
    <s v="CUST0145"/>
    <s v="Kavya Sheth"/>
    <x v="3"/>
    <x v="4"/>
    <x v="5"/>
    <n v="2"/>
    <n v="62845.56"/>
    <n v="0.05"/>
    <n v="119406.56"/>
    <n v="15493.8"/>
    <n v="119406.56399999998"/>
    <s v="Q2"/>
    <n v="12.975669008469886"/>
    <s v="Surat"/>
    <s v="Regular"/>
  </r>
  <r>
    <s v="ORD001848"/>
    <x v="35"/>
    <s v="CUST0137"/>
    <s v="Rachita Datta"/>
    <x v="0"/>
    <x v="2"/>
    <x v="60"/>
    <n v="2"/>
    <n v="6217.85"/>
    <n v="0"/>
    <n v="12435.7"/>
    <n v="2465.4"/>
    <n v="12435.7"/>
    <s v="Q2"/>
    <n v="19.825180729673438"/>
    <s v="Hyderabad"/>
    <s v="Regular"/>
  </r>
  <r>
    <s v="ORD010607"/>
    <x v="247"/>
    <s v="CUST0055"/>
    <s v="Abha Pau"/>
    <x v="0"/>
    <x v="6"/>
    <x v="55"/>
    <n v="3"/>
    <n v="509.36"/>
    <n v="0"/>
    <n v="1528.08"/>
    <n v="472.99"/>
    <n v="1528.08"/>
    <s v="Q2"/>
    <n v="30.953222344379878"/>
    <s v="Bengaluru"/>
    <s v="Premium"/>
  </r>
  <r>
    <s v="ORD005537"/>
    <x v="245"/>
    <s v="CUST0205"/>
    <s v="Harita Kurian"/>
    <x v="0"/>
    <x v="4"/>
    <x v="20"/>
    <n v="5"/>
    <n v="30504"/>
    <n v="0.15"/>
    <n v="129642"/>
    <n v="19222.43"/>
    <n v="129642"/>
    <s v="Q2"/>
    <n v="14.827316764628748"/>
    <s v="Hyderabad"/>
    <s v="Premium"/>
  </r>
  <r>
    <s v="ORD008280"/>
    <x v="238"/>
    <s v="CUST0078"/>
    <s v="Warinder Naidu"/>
    <x v="0"/>
    <x v="5"/>
    <x v="68"/>
    <n v="0"/>
    <n v="548.97"/>
    <n v="0.05"/>
    <n v="5215.22"/>
    <n v="524.88"/>
    <n v="0"/>
    <s v="Q3"/>
    <n v="10.064388462998684"/>
    <s v="Hyderabad"/>
    <s v="Regular"/>
  </r>
  <r>
    <s v="ORD003009"/>
    <x v="61"/>
    <s v="CUST0460"/>
    <s v="Zaitra Basak"/>
    <x v="0"/>
    <x v="0"/>
    <x v="67"/>
    <n v="5"/>
    <n v="297.14"/>
    <n v="0.15"/>
    <n v="1262.8399999999999"/>
    <n v="527.44000000000005"/>
    <n v="1262.8449999999998"/>
    <s v="Q1"/>
    <n v="41.766177821418395"/>
    <s v="Kochi"/>
    <s v="Regular"/>
  </r>
  <r>
    <s v="ORD009642"/>
    <x v="201"/>
    <s v="CUST0079"/>
    <s v="Joshua Acharya"/>
    <x v="3"/>
    <x v="5"/>
    <x v="24"/>
    <n v="5"/>
    <n v="433.16"/>
    <n v="0.3"/>
    <n v="1516.06"/>
    <n v="150.18"/>
    <n v="1516.06"/>
    <s v="Q2"/>
    <n v="9.9059403981372771"/>
    <s v="Ahmedabad"/>
    <s v="Premium"/>
  </r>
  <r>
    <s v="ORD005138"/>
    <x v="310"/>
    <s v="CUST0301"/>
    <s v="Vihaan Saini"/>
    <x v="2"/>
    <x v="0"/>
    <x v="35"/>
    <n v="5"/>
    <n v="698.96"/>
    <n v="0"/>
    <n v="3494.8"/>
    <n v="1447.25"/>
    <n v="3494.8"/>
    <s v="Q3"/>
    <n v="41.411525695318758"/>
    <s v="Chandigarh"/>
    <s v="Premium"/>
  </r>
  <r>
    <s v="ORD009093"/>
    <x v="212"/>
    <s v="CUST0223"/>
    <s v="Aarini Dugar"/>
    <x v="1"/>
    <x v="6"/>
    <x v="27"/>
    <n v="5"/>
    <n v="3348.32"/>
    <n v="0.05"/>
    <n v="15904.52"/>
    <n v="3707.09"/>
    <n v="15904.52"/>
    <s v="Q3"/>
    <n v="23.308405409279878"/>
    <s v="Guwahati"/>
    <s v="Premium"/>
  </r>
  <r>
    <s v="ORD008850"/>
    <x v="259"/>
    <s v="CUST0248"/>
    <s v="Noah Varkey"/>
    <x v="0"/>
    <x v="4"/>
    <x v="50"/>
    <n v="1"/>
    <n v="39998.29"/>
    <n v="0.1"/>
    <n v="35998.46"/>
    <n v="3117.14"/>
    <n v="35998.461000000003"/>
    <s v="Q2"/>
    <n v="8.6590926389628891"/>
    <s v="Kochi"/>
    <s v="Occasional"/>
  </r>
  <r>
    <s v="ORD003328"/>
    <x v="166"/>
    <s v="CUST0247"/>
    <s v="Geetika Chopra"/>
    <x v="1"/>
    <x v="0"/>
    <x v="35"/>
    <n v="4"/>
    <n v="513.42999999999995"/>
    <n v="0.1"/>
    <n v="1848.35"/>
    <n v="558.79"/>
    <n v="1848.348"/>
    <s v="Q3"/>
    <n v="30.231828387480725"/>
    <s v="Kolkata"/>
    <s v="Regular"/>
  </r>
  <r>
    <s v="ORD003944"/>
    <x v="338"/>
    <s v="CUST0331"/>
    <s v="Yashvi Manne"/>
    <x v="3"/>
    <x v="5"/>
    <x v="39"/>
    <n v="6"/>
    <n v="582.61"/>
    <n v="0"/>
    <n v="3495.66"/>
    <n v="312.23"/>
    <n v="3495.66"/>
    <s v="Q3"/>
    <n v="8.9319327394540675"/>
    <s v="Surat"/>
    <s v="Premium"/>
  </r>
  <r>
    <s v="ORD011169"/>
    <x v="72"/>
    <s v="CUST0397"/>
    <s v="Jai Boase"/>
    <x v="3"/>
    <x v="5"/>
    <x v="39"/>
    <n v="5"/>
    <n v="764.2"/>
    <n v="0"/>
    <n v="3821"/>
    <n v="267.04000000000002"/>
    <n v="3821"/>
    <s v="Q1"/>
    <n v="6.988746401465586"/>
    <s v="Ahmedabad"/>
    <s v="Occasional"/>
  </r>
  <r>
    <s v="ORD011394"/>
    <x v="288"/>
    <s v="CUST0198"/>
    <s v="Dev Wagle"/>
    <x v="2"/>
    <x v="6"/>
    <x v="19"/>
    <n v="3"/>
    <n v="4056.74"/>
    <n v="0.25"/>
    <n v="9127.66"/>
    <n v="2659.97"/>
    <n v="9127.6649999999991"/>
    <s v="Q1"/>
    <n v="29.141861112267549"/>
    <s v="Chandigarh"/>
    <s v="Regular"/>
  </r>
  <r>
    <s v="ORD007181"/>
    <x v="338"/>
    <s v="CUST0223"/>
    <s v="Unknown"/>
    <x v="1"/>
    <x v="2"/>
    <x v="65"/>
    <n v="3"/>
    <n v="1274.6300000000001"/>
    <n v="0.15"/>
    <n v="3250.31"/>
    <n v="700.83"/>
    <n v="3250.3065000000001"/>
    <s v="Q3"/>
    <n v="21.561943322329256"/>
    <s v="Guwahati"/>
    <s v="Premium"/>
  </r>
  <r>
    <s v="ORD010943"/>
    <x v="148"/>
    <s v="CUST0276"/>
    <s v="Manthan Grover"/>
    <x v="2"/>
    <x v="3"/>
    <x v="4"/>
    <n v="4"/>
    <n v="3312.11"/>
    <n v="0"/>
    <n v="13248.44"/>
    <n v="3257.71"/>
    <n v="13248.44"/>
    <s v="Q4"/>
    <n v="24.589385618231276"/>
    <s v="Amritsar"/>
    <s v="Premium"/>
  </r>
  <r>
    <s v="ORD010605"/>
    <x v="28"/>
    <s v="CUST0470"/>
    <s v="Kabir Tripathi"/>
    <x v="3"/>
    <x v="6"/>
    <x v="41"/>
    <n v="5"/>
    <n v="1017.14"/>
    <n v="0"/>
    <n v="5085.7"/>
    <n v="1682.49"/>
    <n v="5085.7"/>
    <s v="Q4"/>
    <n v="33.082761468431094"/>
    <s v="Mumbai"/>
    <s v="Occasional"/>
  </r>
  <r>
    <s v="ORD005704"/>
    <x v="107"/>
    <s v="CUST0309"/>
    <s v="Hamsini Toor"/>
    <x v="1"/>
    <x v="3"/>
    <x v="10"/>
    <n v="5"/>
    <n v="963.33"/>
    <n v="0.15"/>
    <n v="4094.15"/>
    <n v="898.48"/>
    <n v="4094.1525000000001"/>
    <s v="Q4"/>
    <n v="21.945458764334479"/>
    <s v="Guwahati"/>
    <s v="Occasional"/>
  </r>
  <r>
    <s v="ORD005628"/>
    <x v="50"/>
    <s v="CUST0357"/>
    <s v="Udant Mishra"/>
    <x v="2"/>
    <x v="5"/>
    <x v="24"/>
    <n v="4"/>
    <n v="455.35"/>
    <n v="0"/>
    <n v="1821.4"/>
    <n v="158.38"/>
    <n v="1821.4"/>
    <s v="Q4"/>
    <n v="8.6955089491599864"/>
    <s v="Delhi"/>
    <s v="Premium"/>
  </r>
  <r>
    <s v="ORD000017"/>
    <x v="127"/>
    <s v="CUST0492"/>
    <s v="Pranav Gala"/>
    <x v="0"/>
    <x v="2"/>
    <x v="2"/>
    <n v="3"/>
    <n v="5116.09"/>
    <n v="0.1"/>
    <n v="13813.44"/>
    <n v="3133.76"/>
    <n v="13813.443000000001"/>
    <s v="Q1"/>
    <n v="22.686311302615426"/>
    <s v="Coimbatore"/>
    <s v="Premium"/>
  </r>
  <r>
    <s v="ORD008811"/>
    <x v="277"/>
    <s v="CUST0408"/>
    <s v="Unknown"/>
    <x v="0"/>
    <x v="3"/>
    <x v="10"/>
    <n v="2"/>
    <n v="1656.43"/>
    <n v="0.1"/>
    <n v="2981.57"/>
    <n v="688.32"/>
    <n v="2981.5740000000001"/>
    <s v="Q1"/>
    <n v="23.08582391156337"/>
    <s v="Kochi"/>
    <s v="Premium"/>
  </r>
  <r>
    <s v="ORD011663"/>
    <x v="210"/>
    <s v="CUST0089"/>
    <s v="Avi Dugar"/>
    <x v="1"/>
    <x v="5"/>
    <x v="44"/>
    <n v="5"/>
    <n v="218.55"/>
    <n v="0"/>
    <n v="1092.75"/>
    <n v="76.3"/>
    <n v="1092.75"/>
    <s v="Q4"/>
    <n v="6.9823838938458023"/>
    <s v="Bhubaneswar"/>
    <s v="Regular"/>
  </r>
  <r>
    <s v="ORD003534"/>
    <x v="187"/>
    <s v="CUST0136"/>
    <s v="Arin Narula"/>
    <x v="0"/>
    <x v="4"/>
    <x v="22"/>
    <n v="1"/>
    <n v="40195.96"/>
    <n v="0.1"/>
    <n v="36176.36"/>
    <n v="5134.2299999999996"/>
    <n v="36176.364000000001"/>
    <s v="Q1"/>
    <n v="14.19222387216403"/>
    <s v="Bengaluru"/>
    <s v="Premium"/>
  </r>
  <r>
    <s v="ORD011725"/>
    <x v="237"/>
    <s v="CUST0246"/>
    <s v="Oliver Chander"/>
    <x v="0"/>
    <x v="5"/>
    <x v="39"/>
    <n v="1"/>
    <n v="428.41"/>
    <n v="0.05"/>
    <n v="406.99"/>
    <n v="38.58"/>
    <n v="406.98950000000002"/>
    <s v="Q1"/>
    <n v="9.4793483869382538"/>
    <s v="Hyderabad"/>
    <s v="Regular"/>
  </r>
  <r>
    <s v="ORD002680"/>
    <x v="175"/>
    <s v="CUST0364"/>
    <s v="Unknown"/>
    <x v="0"/>
    <x v="5"/>
    <x v="68"/>
    <n v="2"/>
    <n v="617.03"/>
    <n v="0.05"/>
    <n v="1172.3599999999999"/>
    <n v="87.35"/>
    <n v="1172.357"/>
    <s v="Q3"/>
    <n v="7.4507830359275316"/>
    <s v="Bengaluru"/>
    <s v="Regular"/>
  </r>
  <r>
    <s v="ORD005785"/>
    <x v="5"/>
    <s v="CUST0002"/>
    <s v="Nitara Dhawan"/>
    <x v="2"/>
    <x v="5"/>
    <x v="37"/>
    <n v="8"/>
    <n v="168.71"/>
    <n v="0.2"/>
    <n v="1079.74"/>
    <n v="90.83"/>
    <n v="1079.7440000000001"/>
    <s v="Q1"/>
    <n v="8.4122103469353728"/>
    <s v="Chandigarh"/>
    <s v="Premium"/>
  </r>
  <r>
    <s v="ORD008289"/>
    <x v="111"/>
    <s v="CUST0419"/>
    <s v="Indrajit Upadhyay"/>
    <x v="3"/>
    <x v="2"/>
    <x v="46"/>
    <n v="5"/>
    <n v="4284.1400000000003"/>
    <n v="0.1"/>
    <n v="19278.63"/>
    <n v="5174.6499999999996"/>
    <n v="19278.63"/>
    <s v="Q1"/>
    <n v="26.841378251462888"/>
    <s v="Surat"/>
    <s v="Occasional"/>
  </r>
  <r>
    <s v="ORD010078"/>
    <x v="40"/>
    <s v="CUST0101"/>
    <s v="Chakradev Kumar"/>
    <x v="3"/>
    <x v="4"/>
    <x v="22"/>
    <n v="5"/>
    <n v="47129.45"/>
    <n v="0.1"/>
    <n v="212082.52"/>
    <n v="23683.73"/>
    <n v="212082.52499999999"/>
    <s v="Q4"/>
    <n v="11.167223965464009"/>
    <s v="Surat"/>
    <s v="Premium"/>
  </r>
  <r>
    <s v="ORD009022"/>
    <x v="158"/>
    <s v="CUST0069"/>
    <s v="Jalsa Konda"/>
    <x v="2"/>
    <x v="2"/>
    <x v="46"/>
    <n v="4"/>
    <n v="4132.63"/>
    <n v="0.2"/>
    <n v="13224.42"/>
    <n v="3439.81"/>
    <n v="13224.416000000001"/>
    <s v="Q3"/>
    <n v="26.011046231139055"/>
    <s v="Jaipur"/>
    <s v="Premium"/>
  </r>
  <r>
    <s v="ORD008767"/>
    <x v="22"/>
    <s v="CUST0306"/>
    <s v="Aahana Agarwal"/>
    <x v="3"/>
    <x v="1"/>
    <x v="34"/>
    <n v="2"/>
    <n v="29923.48"/>
    <n v="0"/>
    <n v="59846.96"/>
    <n v="14427.21"/>
    <n v="59846.96"/>
    <s v="Q3"/>
    <n v="24.106838509424705"/>
    <s v="Nagpur"/>
    <s v="Premium"/>
  </r>
  <r>
    <s v="ORD009563"/>
    <x v="136"/>
    <s v="CUST0158"/>
    <s v="Zaid Purohit"/>
    <x v="2"/>
    <x v="2"/>
    <x v="62"/>
    <n v="3"/>
    <n v="5321.55"/>
    <n v="0.1"/>
    <n v="14368.19"/>
    <n v="3103.76"/>
    <n v="14368.185000000001"/>
    <s v="Q2"/>
    <n v="21.601607439767989"/>
    <s v="Jaipur"/>
    <s v="Premium"/>
  </r>
  <r>
    <s v="ORD007233"/>
    <x v="310"/>
    <s v="CUST0421"/>
    <s v="Benjamin Issac"/>
    <x v="0"/>
    <x v="4"/>
    <x v="47"/>
    <n v="1"/>
    <n v="47321.2"/>
    <n v="0"/>
    <n v="47321.2"/>
    <n v="-3277.89"/>
    <n v="47321.2"/>
    <s v="Q3"/>
    <n v="-6.9268953450039303"/>
    <s v="Coimbatore"/>
    <s v="Premium"/>
  </r>
  <r>
    <s v="ORD001010"/>
    <x v="279"/>
    <s v="CUST0156"/>
    <s v="Aarush Bhagat"/>
    <x v="0"/>
    <x v="4"/>
    <x v="5"/>
    <n v="5"/>
    <n v="22247.07"/>
    <n v="0.05"/>
    <n v="105673.58"/>
    <n v="14821.96"/>
    <n v="105673.5825"/>
    <s v="Q1"/>
    <n v="14.026173808060632"/>
    <s v="Bengaluru"/>
    <s v="Premium"/>
  </r>
  <r>
    <s v="ORD007517"/>
    <x v="61"/>
    <s v="CUST0373"/>
    <s v="Ikbal Randhawa"/>
    <x v="1"/>
    <x v="6"/>
    <x v="27"/>
    <n v="1"/>
    <n v="1703.02"/>
    <n v="0.1"/>
    <n v="1532.72"/>
    <n v="-36.57"/>
    <n v="1532.7180000000001"/>
    <s v="Q1"/>
    <n v="-2.3859543817527014"/>
    <s v="Patna"/>
    <s v="Premium"/>
  </r>
  <r>
    <s v="ORD008291"/>
    <x v="49"/>
    <s v="CUST0359"/>
    <s v="Yutika Suri"/>
    <x v="1"/>
    <x v="5"/>
    <x v="37"/>
    <n v="0"/>
    <n v="302.63"/>
    <n v="0"/>
    <n v="907.89"/>
    <n v="86.44"/>
    <n v="0"/>
    <s v="Q3"/>
    <n v="9.5209772108955928"/>
    <s v="Ranchi"/>
    <s v="Premium"/>
  </r>
  <r>
    <s v="ORD001545"/>
    <x v="198"/>
    <s v="CUST0274"/>
    <s v="Radhika Choudhury"/>
    <x v="0"/>
    <x v="2"/>
    <x v="62"/>
    <n v="1"/>
    <n v="6907.07"/>
    <n v="0.05"/>
    <n v="6561.72"/>
    <n v="1144.3900000000001"/>
    <n v="6561.7164999999995"/>
    <s v="Q3"/>
    <n v="17.440396725248871"/>
    <s v="Chennai"/>
    <s v="Premium"/>
  </r>
  <r>
    <s v="ORD007242"/>
    <x v="132"/>
    <s v="CUST0039"/>
    <s v="Jonathan Dutta"/>
    <x v="3"/>
    <x v="5"/>
    <x v="7"/>
    <n v="8"/>
    <n v="504.1"/>
    <n v="0.15"/>
    <n v="3427.88"/>
    <n v="201.04"/>
    <n v="3427.88"/>
    <s v="Q3"/>
    <n v="5.8648494112979446"/>
    <s v="Nagpur"/>
    <s v="Premium"/>
  </r>
  <r>
    <s v="ORD002625"/>
    <x v="79"/>
    <s v="CUST0016"/>
    <s v="Hema Raja"/>
    <x v="0"/>
    <x v="4"/>
    <x v="5"/>
    <n v="1"/>
    <n v="66882.89"/>
    <n v="0.15"/>
    <n v="56850.46"/>
    <n v="8045.99"/>
    <n v="56850.4565"/>
    <s v="Q2"/>
    <n v="14.152902192875835"/>
    <s v="Hyderabad"/>
    <s v="Regular"/>
  </r>
  <r>
    <s v="ORD006341"/>
    <x v="42"/>
    <s v="CUST0461"/>
    <s v="Rushil Kakar"/>
    <x v="0"/>
    <x v="3"/>
    <x v="16"/>
    <n v="1"/>
    <n v="1396.6"/>
    <n v="0"/>
    <n v="1396.6"/>
    <n v="313.14999999999998"/>
    <n v="1396.6"/>
    <s v="Q4"/>
    <n v="22.422311327509668"/>
    <s v="Hyderabad"/>
    <s v="Regular"/>
  </r>
  <r>
    <s v="ORD004950"/>
    <x v="206"/>
    <s v="CUST0375"/>
    <s v="Veer Halder"/>
    <x v="2"/>
    <x v="2"/>
    <x v="2"/>
    <n v="2"/>
    <n v="4220.7299999999996"/>
    <n v="0.05"/>
    <n v="8019.39"/>
    <n v="1341.82"/>
    <n v="8019.3869999999988"/>
    <s v="Q1"/>
    <n v="16.73219534154094"/>
    <s v="Chandigarh"/>
    <s v="Premium"/>
  </r>
  <r>
    <s v="ORD008657"/>
    <x v="22"/>
    <s v="CUST0453"/>
    <s v="Maanav Dâ€™Alia"/>
    <x v="1"/>
    <x v="2"/>
    <x v="9"/>
    <n v="1"/>
    <n v="5268.43"/>
    <n v="0.1"/>
    <n v="4741.59"/>
    <n v="-171.6"/>
    <n v="4741.5870000000004"/>
    <s v="Q3"/>
    <n v="-3.6190391830588466"/>
    <s v="Bhubaneswar"/>
    <s v="Regular"/>
  </r>
  <r>
    <s v="ORD011328"/>
    <x v="269"/>
    <s v="CUST0273"/>
    <s v="Tanmayi Pai"/>
    <x v="2"/>
    <x v="5"/>
    <x v="40"/>
    <n v="10"/>
    <n v="112.97"/>
    <n v="0"/>
    <n v="1129.7"/>
    <n v="100.46"/>
    <n v="1129.7"/>
    <s v="Q1"/>
    <n v="8.8926263609807901"/>
    <s v="Lucknow"/>
    <s v="Premium"/>
  </r>
  <r>
    <s v="ORD001904"/>
    <x v="159"/>
    <s v="CUST0181"/>
    <s v="Chasmum Narang"/>
    <x v="3"/>
    <x v="1"/>
    <x v="64"/>
    <n v="1"/>
    <n v="3111.21"/>
    <n v="0.1"/>
    <n v="2800.09"/>
    <n v="634.63"/>
    <n v="2800.0889999999999"/>
    <s v="Q3"/>
    <n v="22.664628636936669"/>
    <s v="Ahmedabad"/>
    <s v="Premium"/>
  </r>
  <r>
    <s v="ORD010586"/>
    <x v="347"/>
    <s v="CUST0331"/>
    <s v="Yashvi Manne"/>
    <x v="3"/>
    <x v="3"/>
    <x v="13"/>
    <n v="5"/>
    <n v="1053.51"/>
    <n v="0.05"/>
    <n v="5004.17"/>
    <n v="1061.94"/>
    <n v="5004.1724999999997"/>
    <s v="Q1"/>
    <n v="21.221101601264547"/>
    <s v="Surat"/>
    <s v="Premium"/>
  </r>
  <r>
    <s v="ORD004373"/>
    <x v="191"/>
    <s v="CUST0473"/>
    <s v="Ranbir Jha"/>
    <x v="3"/>
    <x v="4"/>
    <x v="22"/>
    <n v="1"/>
    <n v="82707.33"/>
    <n v="0.2"/>
    <n v="66165.86"/>
    <n v="8785.06"/>
    <n v="66165.864000000001"/>
    <s v="Q2"/>
    <n v="13.277330635466688"/>
    <s v="Pune"/>
    <s v="Regular"/>
  </r>
  <r>
    <s v="ORD007976"/>
    <x v="256"/>
    <s v="CUST0307"/>
    <s v="Ekani Tak"/>
    <x v="0"/>
    <x v="5"/>
    <x v="40"/>
    <n v="8"/>
    <n v="62.77"/>
    <n v="0.1"/>
    <n v="451.94"/>
    <n v="46.66"/>
    <n v="451.94400000000002"/>
    <s v="Q4"/>
    <n v="10.324379342390582"/>
    <s v="Kochi"/>
    <s v="Premium"/>
  </r>
  <r>
    <s v="ORD001720"/>
    <x v="241"/>
    <s v="CUST0114"/>
    <s v="Gayathri Basak"/>
    <x v="1"/>
    <x v="2"/>
    <x v="2"/>
    <n v="4"/>
    <n v="3415.62"/>
    <n v="0.05"/>
    <n v="12979.36"/>
    <n v="3228.03"/>
    <n v="12979.356"/>
    <s v="Q2"/>
    <n v="24.870486680391021"/>
    <s v="Patna"/>
    <s v="Premium"/>
  </r>
  <r>
    <s v="ORD004387"/>
    <x v="20"/>
    <s v="CUST0489"/>
    <s v="Xavier Bawa"/>
    <x v="3"/>
    <x v="1"/>
    <x v="69"/>
    <n v="5"/>
    <n v="2285.85"/>
    <n v="0"/>
    <n v="11429.25"/>
    <n v="2593.3200000000002"/>
    <n v="11429.25"/>
    <s v="Q1"/>
    <n v="22.690202769210579"/>
    <s v="Surat"/>
    <s v="Premium"/>
  </r>
  <r>
    <s v="ORD000185"/>
    <x v="102"/>
    <s v="CUST0385"/>
    <s v="Kamya Sagar"/>
    <x v="3"/>
    <x v="2"/>
    <x v="30"/>
    <n v="2"/>
    <n v="7942.14"/>
    <n v="0.15"/>
    <n v="13501.64"/>
    <n v="3347.11"/>
    <n v="13501.638000000001"/>
    <s v="Q1"/>
    <n v="24.790395833395056"/>
    <s v="Pune"/>
    <s v="Regular"/>
  </r>
  <r>
    <s v="ORD006921"/>
    <x v="124"/>
    <s v="CUST0227"/>
    <s v="Yashawini Loyal"/>
    <x v="1"/>
    <x v="2"/>
    <x v="9"/>
    <n v="4"/>
    <n v="1549.19"/>
    <n v="0"/>
    <n v="6196.76"/>
    <n v="969.63"/>
    <n v="6196.76"/>
    <s v="Q2"/>
    <n v="15.647370561390145"/>
    <s v="Patna"/>
    <s v="Premium"/>
  </r>
  <r>
    <s v="ORD009315"/>
    <x v="37"/>
    <s v="CUST0429"/>
    <s v="Daniel Rau"/>
    <x v="2"/>
    <x v="2"/>
    <x v="54"/>
    <n v="2"/>
    <n v="921.01"/>
    <n v="0"/>
    <n v="1842.02"/>
    <n v="379.06"/>
    <n v="1842.02"/>
    <s v="Q4"/>
    <n v="20.578495347498944"/>
    <s v="Jaipur"/>
    <s v="Premium"/>
  </r>
  <r>
    <s v="ORD004084"/>
    <x v="200"/>
    <s v="CUST0231"/>
    <s v="Unknown"/>
    <x v="0"/>
    <x v="5"/>
    <x v="68"/>
    <n v="10"/>
    <n v="358.11"/>
    <n v="0.05"/>
    <n v="3402.05"/>
    <n v="225.08"/>
    <n v="3402.0450000000001"/>
    <s v="Q2"/>
    <n v="6.61601093458356"/>
    <s v="Hyderabad"/>
    <s v="Premium"/>
  </r>
  <r>
    <s v="ORD008116"/>
    <x v="210"/>
    <s v="CUST0408"/>
    <s v="Anvi Jaggi"/>
    <x v="0"/>
    <x v="5"/>
    <x v="44"/>
    <n v="8"/>
    <n v="393.35"/>
    <n v="0"/>
    <n v="3146.8"/>
    <n v="277.10000000000002"/>
    <n v="3146.8"/>
    <s v="Q4"/>
    <n v="8.8057709419092411"/>
    <s v="Kochi"/>
    <s v="Premium"/>
  </r>
  <r>
    <s v="ORD002014"/>
    <x v="336"/>
    <s v="CUST0422"/>
    <s v="David Mahal"/>
    <x v="0"/>
    <x v="6"/>
    <x v="18"/>
    <n v="1"/>
    <n v="928.86"/>
    <n v="0"/>
    <n v="928.86"/>
    <n v="235.83"/>
    <n v="928.86"/>
    <s v="Q4"/>
    <n v="25.389186745042313"/>
    <s v="Coimbatore"/>
    <s v="Premium"/>
  </r>
  <r>
    <s v="ORD008859"/>
    <x v="344"/>
    <s v="CUST0449"/>
    <s v="Pratyush Hans"/>
    <x v="2"/>
    <x v="4"/>
    <x v="50"/>
    <n v="4"/>
    <n v="63776.13"/>
    <n v="0.05"/>
    <n v="242349.29"/>
    <n v="25361.46"/>
    <n v="242349.29399999997"/>
    <s v="Q2"/>
    <n v="10.464837755456184"/>
    <s v="Delhi"/>
    <s v="Premium"/>
  </r>
  <r>
    <s v="ORD010573"/>
    <x v="330"/>
    <s v="CUST0388"/>
    <s v="Unknown"/>
    <x v="3"/>
    <x v="5"/>
    <x v="11"/>
    <n v="6"/>
    <n v="416.77"/>
    <n v="0"/>
    <n v="2500.62"/>
    <n v="206.87"/>
    <n v="2500.62"/>
    <s v="Q2"/>
    <n v="8.2727483584071155"/>
    <s v="Ahmedabad"/>
    <s v="Premium"/>
  </r>
  <r>
    <s v="ORD010629"/>
    <x v="148"/>
    <s v="CUST0132"/>
    <s v="Aadhya Kuruvilla"/>
    <x v="2"/>
    <x v="4"/>
    <x v="28"/>
    <n v="5"/>
    <n v="27114.15"/>
    <n v="0.05"/>
    <n v="128792.21"/>
    <n v="11237.02"/>
    <n v="128792.21249999999"/>
    <s v="Q4"/>
    <n v="8.7249221051490622"/>
    <s v="Lucknow"/>
    <s v="Occasional"/>
  </r>
  <r>
    <s v="ORD004678"/>
    <x v="276"/>
    <s v="CUST0054"/>
    <s v="Bhavya Chahal"/>
    <x v="1"/>
    <x v="0"/>
    <x v="35"/>
    <n v="3"/>
    <n v="811.74"/>
    <n v="0.3"/>
    <n v="1704.65"/>
    <n v="512.6"/>
    <n v="1704.654"/>
    <s v="Q2"/>
    <n v="30.070688997741474"/>
    <s v="Guwahati"/>
    <s v="Premium"/>
  </r>
  <r>
    <s v="ORD004032"/>
    <x v="251"/>
    <s v="CUST0065"/>
    <s v="Bhavya Kapadia"/>
    <x v="3"/>
    <x v="6"/>
    <x v="43"/>
    <n v="5"/>
    <n v="3364.59"/>
    <n v="0.05"/>
    <n v="15981.8"/>
    <n v="4667.5200000000004"/>
    <n v="15981.8025"/>
    <s v="Q1"/>
    <n v="29.205220938817909"/>
    <s v="Mumbai"/>
    <s v="Regular"/>
  </r>
  <r>
    <s v="ORD011287"/>
    <x v="12"/>
    <s v="CUST0479"/>
    <s v="Janya Walia"/>
    <x v="3"/>
    <x v="5"/>
    <x v="31"/>
    <n v="9"/>
    <n v="73.5"/>
    <n v="0.15"/>
    <n v="562.27"/>
    <n v="50.37"/>
    <n v="562.27499999999998"/>
    <s v="Q2"/>
    <n v="8.9583296281146065"/>
    <s v="Pune"/>
    <s v="Premium"/>
  </r>
  <r>
    <s v="ORD009908"/>
    <x v="22"/>
    <s v="CUST0492"/>
    <s v="Pranav Gala"/>
    <x v="0"/>
    <x v="4"/>
    <x v="23"/>
    <n v="4"/>
    <n v="63946.3"/>
    <n v="0.15"/>
    <n v="217417.42"/>
    <n v="22079.62"/>
    <n v="217417.42"/>
    <s v="Q3"/>
    <n v="10.155405210861208"/>
    <s v="Coimbatore"/>
    <s v="Premium"/>
  </r>
  <r>
    <s v="ORD004219"/>
    <x v="78"/>
    <s v="CUST0421"/>
    <s v="Benjamin Issac"/>
    <x v="0"/>
    <x v="6"/>
    <x v="29"/>
    <n v="3"/>
    <n v="3461.25"/>
    <n v="0.1"/>
    <n v="9345.3799999999992"/>
    <n v="3393.92"/>
    <n v="9345.375"/>
    <s v="Q3"/>
    <n v="36.316554276016603"/>
    <s v="Coimbatore"/>
    <s v="Premium"/>
  </r>
  <r>
    <s v="ORD004237"/>
    <x v="313"/>
    <s v="CUST0029"/>
    <s v="Odika Bala"/>
    <x v="2"/>
    <x v="6"/>
    <x v="57"/>
    <n v="3"/>
    <n v="3997.35"/>
    <n v="0.3"/>
    <n v="8394.43"/>
    <n v="3026.98"/>
    <n v="8394.4349999999995"/>
    <s v="Q4"/>
    <n v="36.059386998283379"/>
    <s v="Lucknow"/>
    <s v="Occasional"/>
  </r>
  <r>
    <s v="ORD009186"/>
    <x v="299"/>
    <s v="CUST0343"/>
    <s v="Ronith Ratti"/>
    <x v="3"/>
    <x v="5"/>
    <x v="21"/>
    <n v="10"/>
    <n v="315.31"/>
    <n v="0.2"/>
    <n v="2522.48"/>
    <n v="239.86"/>
    <n v="2522.48"/>
    <s v="Q1"/>
    <n v="9.50889600710412"/>
    <s v="Ahmedabad"/>
    <s v="Premium"/>
  </r>
  <r>
    <s v="ORD002712"/>
    <x v="62"/>
    <s v="CUST0465"/>
    <s v="Xalak Kari"/>
    <x v="1"/>
    <x v="2"/>
    <x v="65"/>
    <n v="1"/>
    <n v="432.02"/>
    <n v="0.1"/>
    <n v="388.82"/>
    <n v="90.21"/>
    <n v="388.81799999999998"/>
    <s v="Q1"/>
    <n v="23.200967028445039"/>
    <s v="Patna"/>
    <s v="Premium"/>
  </r>
  <r>
    <s v="ORD010117"/>
    <x v="139"/>
    <s v="CUST0115"/>
    <s v="Saanvi Atwal"/>
    <x v="0"/>
    <x v="4"/>
    <x v="23"/>
    <n v="4"/>
    <n v="43848.94"/>
    <n v="0"/>
    <n v="175395.76"/>
    <n v="23084.17"/>
    <n v="175395.76"/>
    <s v="Q3"/>
    <n v="13.161190441547729"/>
    <s v="Chennai"/>
    <s v="Premium"/>
  </r>
  <r>
    <s v="ORD001718"/>
    <x v="231"/>
    <s v="CUST0455"/>
    <s v="Sara Narang"/>
    <x v="2"/>
    <x v="4"/>
    <x v="28"/>
    <n v="5"/>
    <n v="68901.66"/>
    <n v="0.3"/>
    <n v="241155.81"/>
    <n v="34827.32"/>
    <n v="241155.81000000003"/>
    <s v="Q1"/>
    <n v="14.441833269536405"/>
    <s v="Delhi"/>
    <s v="Regular"/>
  </r>
  <r>
    <s v="ORD008593"/>
    <x v="335"/>
    <s v="CUST0305"/>
    <s v="Barkha Dhingra"/>
    <x v="0"/>
    <x v="4"/>
    <x v="5"/>
    <n v="4"/>
    <n v="48271.519999999997"/>
    <n v="0.1"/>
    <n v="173777.47"/>
    <n v="22880.61"/>
    <n v="173777.47199999998"/>
    <s v="Q4"/>
    <n v="13.166614751613084"/>
    <s v="Kochi"/>
    <s v="Regular"/>
  </r>
  <r>
    <s v="ORD001126"/>
    <x v="180"/>
    <s v="CUST0345"/>
    <s v="Jacob Prabhu"/>
    <x v="1"/>
    <x v="6"/>
    <x v="43"/>
    <n v="5"/>
    <n v="1876.48"/>
    <n v="0.2"/>
    <n v="7505.92"/>
    <n v="2038.48"/>
    <n v="7505.92"/>
    <s v="Q3"/>
    <n v="27.158296384720327"/>
    <s v="Bhubaneswar"/>
    <s v="Premium"/>
  </r>
  <r>
    <s v="ORD007291"/>
    <x v="32"/>
    <s v="CUST0037"/>
    <s v="Janani Sawhney"/>
    <x v="3"/>
    <x v="5"/>
    <x v="24"/>
    <n v="3"/>
    <n v="198.65"/>
    <n v="0"/>
    <n v="595.95000000000005"/>
    <n v="55.83"/>
    <n v="595.95000000000005"/>
    <s v="Q4"/>
    <n v="9.3682355902340788"/>
    <s v="Ahmedabad"/>
    <s v="Premium"/>
  </r>
  <r>
    <s v="ORD009894"/>
    <x v="177"/>
    <s v="CUST0289"/>
    <s v="Ojasvi Chakraborty"/>
    <x v="3"/>
    <x v="6"/>
    <x v="55"/>
    <n v="2"/>
    <n v="2463.77"/>
    <n v="0.1"/>
    <n v="4434.79"/>
    <n v="1616.63"/>
    <n v="4434.7860000000001"/>
    <s v="Q1"/>
    <n v="36.453360813026094"/>
    <s v="Mumbai"/>
    <s v="Premium"/>
  </r>
  <r>
    <s v="ORD009325"/>
    <x v="213"/>
    <s v="CUST0383"/>
    <s v="Unknown"/>
    <x v="0"/>
    <x v="3"/>
    <x v="61"/>
    <n v="1"/>
    <n v="812.25"/>
    <n v="0"/>
    <n v="812.25"/>
    <n v="285.52999999999997"/>
    <n v="812.25"/>
    <s v="Q1"/>
    <n v="35.152970144659889"/>
    <s v="Bengaluru"/>
    <s v="Regular"/>
  </r>
  <r>
    <s v="ORD007580"/>
    <x v="247"/>
    <s v="CUST0406"/>
    <s v="Janani Sen"/>
    <x v="1"/>
    <x v="4"/>
    <x v="5"/>
    <n v="4"/>
    <n v="30516.880000000001"/>
    <n v="0.1"/>
    <n v="109860.77"/>
    <n v="16815.95"/>
    <n v="109860.76800000001"/>
    <s v="Q2"/>
    <n v="15.30660125538898"/>
    <s v="Bhubaneswar"/>
    <s v="Premium"/>
  </r>
  <r>
    <s v="ORD009361"/>
    <x v="25"/>
    <s v="CUST0351"/>
    <s v="Anirudh Kumer"/>
    <x v="2"/>
    <x v="4"/>
    <x v="47"/>
    <n v="5"/>
    <n v="18742.439999999999"/>
    <n v="0.2"/>
    <n v="74969.759999999995"/>
    <n v="-7857.98"/>
    <n v="74969.759999999995"/>
    <s v="Q4"/>
    <n v="-10.481532820699973"/>
    <s v="Lucknow"/>
    <s v="Premium"/>
  </r>
  <r>
    <s v="ORD008592"/>
    <x v="272"/>
    <s v="CUST0327"/>
    <s v="Andrew Prasad"/>
    <x v="0"/>
    <x v="6"/>
    <x v="63"/>
    <n v="2"/>
    <n v="1212.73"/>
    <n v="0.25"/>
    <n v="1819.1"/>
    <n v="703.45"/>
    <n v="1819.095"/>
    <s v="Q3"/>
    <n v="38.670221538123251"/>
    <s v="Kochi"/>
    <s v="Premium"/>
  </r>
  <r>
    <s v="ORD005560"/>
    <x v="305"/>
    <s v="CUST0229"/>
    <s v="Tanish Narula"/>
    <x v="2"/>
    <x v="3"/>
    <x v="25"/>
    <n v="1"/>
    <n v="1598.6"/>
    <n v="0"/>
    <n v="1598.6"/>
    <n v="537.41"/>
    <n v="1598.6"/>
    <s v="Q3"/>
    <n v="33.617540347804329"/>
    <s v="Lucknow"/>
    <s v="Premium"/>
  </r>
  <r>
    <s v="ORD007565"/>
    <x v="60"/>
    <s v="CUST0189"/>
    <s v="Ikbal Pall"/>
    <x v="0"/>
    <x v="1"/>
    <x v="38"/>
    <n v="3"/>
    <n v="19063.05"/>
    <n v="0"/>
    <n v="57189.15"/>
    <n v="11193.47"/>
    <n v="57189.149999999994"/>
    <s v="Q3"/>
    <n v="19.572716153326287"/>
    <s v="Kochi"/>
    <s v="Premium"/>
  </r>
  <r>
    <s v="ORD003074"/>
    <x v="344"/>
    <s v="CUST0337"/>
    <s v="Tarak Thaker"/>
    <x v="1"/>
    <x v="3"/>
    <x v="25"/>
    <n v="5"/>
    <n v="235.75"/>
    <n v="0.25"/>
    <n v="884.06"/>
    <n v="279.23"/>
    <n v="884.0625"/>
    <s v="Q2"/>
    <n v="31.584960296812437"/>
    <s v="Bhubaneswar"/>
    <s v="Premium"/>
  </r>
  <r>
    <s v="ORD009331"/>
    <x v="57"/>
    <s v="CUST0118"/>
    <s v="Jagrati Grover"/>
    <x v="0"/>
    <x v="3"/>
    <x v="13"/>
    <n v="4"/>
    <n v="1132.6199999999999"/>
    <n v="0"/>
    <n v="4530.4799999999996"/>
    <n v="1353.93"/>
    <n v="4530.4799999999996"/>
    <s v="Q2"/>
    <n v="29.884912856915829"/>
    <s v="Hyderabad"/>
    <s v="Premium"/>
  </r>
  <r>
    <s v="ORD011620"/>
    <x v="168"/>
    <s v="CUST0344"/>
    <s v="Leela Rajagopalan"/>
    <x v="1"/>
    <x v="1"/>
    <x v="64"/>
    <n v="5"/>
    <n v="16695.73"/>
    <n v="0"/>
    <n v="83478.649999999994"/>
    <n v="24223.88"/>
    <n v="83478.649999999994"/>
    <s v="Q1"/>
    <n v="29.018054316882225"/>
    <s v="Ranchi"/>
    <s v="Regular"/>
  </r>
  <r>
    <s v="ORD006620"/>
    <x v="344"/>
    <s v="CUST0428"/>
    <s v="Abdul Gour"/>
    <x v="3"/>
    <x v="6"/>
    <x v="27"/>
    <n v="5"/>
    <n v="1911.29"/>
    <n v="0.1"/>
    <n v="8600.81"/>
    <n v="2968.84"/>
    <n v="8600.8050000000003"/>
    <s v="Q2"/>
    <n v="34.518144221300091"/>
    <s v="Surat"/>
    <s v="Occasional"/>
  </r>
  <r>
    <s v="ORD000117"/>
    <x v="244"/>
    <s v="CUST0273"/>
    <s v="Tanmayi Pai"/>
    <x v="2"/>
    <x v="6"/>
    <x v="14"/>
    <n v="3"/>
    <n v="3475.58"/>
    <n v="0.1"/>
    <n v="9384.07"/>
    <n v="2441.9299999999998"/>
    <n v="9384.0660000000007"/>
    <s v="Q2"/>
    <n v="26.022077840425318"/>
    <s v="Lucknow"/>
    <s v="Premium"/>
  </r>
  <r>
    <s v="ORD010111"/>
    <x v="104"/>
    <s v="CUST0424"/>
    <s v="Adya Sidhu"/>
    <x v="2"/>
    <x v="0"/>
    <x v="56"/>
    <n v="3"/>
    <n v="380.85"/>
    <n v="0.2"/>
    <n v="914.04"/>
    <n v="309.8"/>
    <n v="914.04000000000019"/>
    <s v="Q4"/>
    <n v="33.893483873791084"/>
    <s v="Lucknow"/>
    <s v="Premium"/>
  </r>
  <r>
    <s v="ORD010775"/>
    <x v="48"/>
    <s v="CUST0349"/>
    <s v="Nakul Deep"/>
    <x v="3"/>
    <x v="6"/>
    <x v="18"/>
    <n v="1"/>
    <n v="1397.57"/>
    <n v="0"/>
    <n v="1397.57"/>
    <n v="532.87"/>
    <n v="1397.57"/>
    <s v="Q4"/>
    <n v="38.128322731598416"/>
    <s v="Pune"/>
    <s v="Premium"/>
  </r>
  <r>
    <s v="ORD002358"/>
    <x v="62"/>
    <s v="CUST0206"/>
    <s v="Reyansh Gola"/>
    <x v="3"/>
    <x v="6"/>
    <x v="43"/>
    <n v="1"/>
    <n v="2495.16"/>
    <n v="0.1"/>
    <n v="2245.64"/>
    <n v="602.11"/>
    <n v="2245.6439999999998"/>
    <s v="Q1"/>
    <n v="26.812400919114378"/>
    <s v="Nagpur"/>
    <s v="Regular"/>
  </r>
  <r>
    <s v="ORD000381"/>
    <x v="104"/>
    <s v="CUST0112"/>
    <s v="Kamala Bandi"/>
    <x v="3"/>
    <x v="2"/>
    <x v="65"/>
    <n v="2"/>
    <n v="6405.16"/>
    <n v="0.05"/>
    <n v="12169.8"/>
    <n v="3190.63"/>
    <n v="12169.803999999998"/>
    <s v="Q4"/>
    <n v="26.217604233430297"/>
    <s v="Ahmedabad"/>
    <s v="Regular"/>
  </r>
  <r>
    <s v="ORD000461"/>
    <x v="348"/>
    <s v="CUST0037"/>
    <s v="Janani Sawhney"/>
    <x v="3"/>
    <x v="5"/>
    <x v="31"/>
    <n v="1"/>
    <n v="635.16"/>
    <n v="0.2"/>
    <n v="508.13"/>
    <n v="28.48"/>
    <n v="508.12799999999999"/>
    <s v="Q1"/>
    <n v="5.6048648967783841"/>
    <s v="Ahmedabad"/>
    <s v="Premium"/>
  </r>
  <r>
    <s v="ORD008839"/>
    <x v="186"/>
    <s v="CUST0286"/>
    <s v="Vanya Dada"/>
    <x v="1"/>
    <x v="5"/>
    <x v="21"/>
    <n v="4"/>
    <n v="70.23"/>
    <n v="0"/>
    <n v="280.92"/>
    <n v="18.2"/>
    <n v="280.92"/>
    <s v="Q3"/>
    <n v="6.4787128007973784"/>
    <s v="Ranchi"/>
    <s v="Occasional"/>
  </r>
  <r>
    <s v="ORD008494"/>
    <x v="188"/>
    <s v="CUST0478"/>
    <s v="Unknown"/>
    <x v="3"/>
    <x v="0"/>
    <x v="15"/>
    <n v="5"/>
    <n v="907.03"/>
    <n v="0.1"/>
    <n v="4081.63"/>
    <n v="1713.89"/>
    <n v="4081.6349999999998"/>
    <s v="Q1"/>
    <n v="41.990332293715994"/>
    <s v="Mumbai"/>
    <s v="Regular"/>
  </r>
  <r>
    <s v="ORD002395"/>
    <x v="53"/>
    <s v="CUST0142"/>
    <s v="Irya Bava"/>
    <x v="0"/>
    <x v="4"/>
    <x v="22"/>
    <n v="4"/>
    <n v="21074.38"/>
    <n v="0"/>
    <n v="84297.52"/>
    <n v="9154.64"/>
    <n v="84297.52"/>
    <s v="Q4"/>
    <n v="10.859916163607185"/>
    <s v="Coimbatore"/>
    <s v="Premium"/>
  </r>
  <r>
    <s v="ORD010408"/>
    <x v="237"/>
    <s v="CUST0099"/>
    <s v="Simon Maharaj"/>
    <x v="2"/>
    <x v="3"/>
    <x v="10"/>
    <n v="1"/>
    <n v="2435.29"/>
    <n v="0.05"/>
    <n v="2313.5300000000002"/>
    <n v="684.98"/>
    <n v="2313.5254999999997"/>
    <s v="Q1"/>
    <n v="29.607569385311621"/>
    <s v="Jaipur"/>
    <s v="Occasional"/>
  </r>
  <r>
    <s v="ORD001296"/>
    <x v="88"/>
    <s v="CUST0371"/>
    <s v="Unni Hora"/>
    <x v="3"/>
    <x v="6"/>
    <x v="57"/>
    <n v="4"/>
    <n v="4222.3100000000004"/>
    <n v="0"/>
    <n v="16889.240000000002"/>
    <n v="4030.32"/>
    <n v="16889.240000000002"/>
    <s v="Q1"/>
    <n v="23.863240737889921"/>
    <s v="Mumbai"/>
    <s v="Premium"/>
  </r>
  <r>
    <s v="ORD011068"/>
    <x v="339"/>
    <s v="CUST0389"/>
    <s v="Reva Kaul"/>
    <x v="2"/>
    <x v="4"/>
    <x v="47"/>
    <n v="1"/>
    <n v="25423.46"/>
    <n v="0.15"/>
    <n v="21609.94"/>
    <n v="2157.73"/>
    <n v="21609.940999999999"/>
    <s v="Q3"/>
    <n v="9.9848958395997407"/>
    <s v="Delhi"/>
    <s v="Regular"/>
  </r>
  <r>
    <s v="ORD010907"/>
    <x v="283"/>
    <s v="CUST0143"/>
    <s v="Krisha Srivastava"/>
    <x v="0"/>
    <x v="5"/>
    <x v="11"/>
    <n v="4"/>
    <n v="278.48"/>
    <n v="0.2"/>
    <n v="891.14"/>
    <n v="76.03"/>
    <n v="891.13600000000008"/>
    <s v="Q4"/>
    <n v="8.5317682967883837"/>
    <s v="Chennai"/>
    <s v="Occasional"/>
  </r>
  <r>
    <s v="ORD011128"/>
    <x v="161"/>
    <s v="CUST0427"/>
    <s v="Laksh Gole"/>
    <x v="0"/>
    <x v="1"/>
    <x v="59"/>
    <n v="4"/>
    <n v="9662.65"/>
    <n v="0"/>
    <n v="38650.6"/>
    <n v="10097.64"/>
    <n v="38650.6"/>
    <s v="Q2"/>
    <n v="26.125441778394126"/>
    <s v="Kochi"/>
    <s v="Regular"/>
  </r>
  <r>
    <s v="ORD008809"/>
    <x v="60"/>
    <s v="CUST0207"/>
    <s v="Dipta Palla"/>
    <x v="3"/>
    <x v="1"/>
    <x v="1"/>
    <n v="5"/>
    <n v="30682.75"/>
    <n v="0.15"/>
    <n v="130401.69"/>
    <n v="24362.32"/>
    <n v="130401.6875"/>
    <s v="Q3"/>
    <n v="18.682518608462821"/>
    <s v="Pune"/>
    <s v="Premium"/>
  </r>
  <r>
    <s v="ORD003011"/>
    <x v="91"/>
    <s v="CUST0137"/>
    <s v="Rachita Datta"/>
    <x v="0"/>
    <x v="4"/>
    <x v="42"/>
    <n v="4"/>
    <n v="55941.99"/>
    <n v="0.05"/>
    <n v="212579.56"/>
    <n v="26245.08"/>
    <n v="212579.56199999998"/>
    <s v="Q2"/>
    <n v="12.346003538628079"/>
    <s v="Hyderabad"/>
    <s v="Regular"/>
  </r>
  <r>
    <s v="ORD003547"/>
    <x v="132"/>
    <s v="CUST0252"/>
    <s v="Urmi Sehgal"/>
    <x v="1"/>
    <x v="6"/>
    <x v="57"/>
    <n v="5"/>
    <n v="4434.1099999999997"/>
    <n v="0"/>
    <n v="22170.55"/>
    <n v="5117.97"/>
    <n v="22170.55"/>
    <s v="Q3"/>
    <n v="23.08454233205762"/>
    <s v="Kolkata"/>
    <s v="Regular"/>
  </r>
  <r>
    <s v="ORD006884"/>
    <x v="308"/>
    <s v="CUST0089"/>
    <s v="Avi Dugar"/>
    <x v="1"/>
    <x v="4"/>
    <x v="42"/>
    <n v="5"/>
    <n v="57351.34"/>
    <n v="0.1"/>
    <n v="258081.03"/>
    <n v="31711.919999999998"/>
    <n v="258081.02999999997"/>
    <s v="Q3"/>
    <n v="12.287582702223405"/>
    <s v="Bhubaneswar"/>
    <s v="Regular"/>
  </r>
  <r>
    <s v="ORD010995"/>
    <x v="115"/>
    <s v="CUST0305"/>
    <s v="Barkha Dhingra"/>
    <x v="0"/>
    <x v="6"/>
    <x v="55"/>
    <n v="1"/>
    <n v="3941.49"/>
    <n v="0.05"/>
    <n v="3744.42"/>
    <n v="850.54"/>
    <n v="3744.4154999999996"/>
    <s v="Q2"/>
    <n v="22.714866387851789"/>
    <s v="Kochi"/>
    <s v="Regular"/>
  </r>
  <r>
    <s v="ORD007176"/>
    <x v="65"/>
    <s v="CUST0109"/>
    <s v="Ekapad Tank"/>
    <x v="1"/>
    <x v="5"/>
    <x v="31"/>
    <n v="3"/>
    <n v="311.87"/>
    <n v="0.15"/>
    <n v="795.27"/>
    <n v="66.05"/>
    <n v="795.26850000000002"/>
    <s v="Q2"/>
    <n v="8.3053554138845929"/>
    <s v="Patna"/>
    <s v="Regular"/>
  </r>
  <r>
    <s v="ORD000600"/>
    <x v="253"/>
    <s v="CUST0378"/>
    <s v="Bahadurjit Nath"/>
    <x v="3"/>
    <x v="6"/>
    <x v="14"/>
    <n v="2"/>
    <n v="2726.32"/>
    <n v="0.2"/>
    <n v="4362.1099999999997"/>
    <n v="1031.1099999999999"/>
    <n v="4362.1120000000001"/>
    <s v="Q3"/>
    <n v="23.637872497484018"/>
    <s v="Mumbai"/>
    <s v="Occasional"/>
  </r>
  <r>
    <s v="ORD008110"/>
    <x v="219"/>
    <s v="CUST0227"/>
    <s v="Yashawini Loyal"/>
    <x v="1"/>
    <x v="1"/>
    <x v="52"/>
    <n v="4"/>
    <n v="14980.37"/>
    <n v="0.1"/>
    <n v="53929.33"/>
    <n v="11084.01"/>
    <n v="53929.332000000002"/>
    <s v="Q1"/>
    <n v="20.5528420249241"/>
    <s v="Patna"/>
    <s v="Premium"/>
  </r>
  <r>
    <s v="ORD007013"/>
    <x v="246"/>
    <s v="CUST0111"/>
    <s v="Ishwar Bir"/>
    <x v="0"/>
    <x v="4"/>
    <x v="47"/>
    <n v="1"/>
    <n v="32632.89"/>
    <n v="0"/>
    <n v="32632.89"/>
    <n v="-692.85"/>
    <n v="32632.89"/>
    <s v="Q2"/>
    <n v="-2.1231646967216204"/>
    <s v="Hyderabad"/>
    <s v="Premium"/>
  </r>
  <r>
    <s v="ORD006407"/>
    <x v="242"/>
    <s v="CUST0332"/>
    <s v="Tamanna Mukherjee"/>
    <x v="2"/>
    <x v="2"/>
    <x v="9"/>
    <n v="3"/>
    <n v="4147.09"/>
    <n v="0.25"/>
    <n v="9330.9500000000007"/>
    <n v="1575.31"/>
    <n v="9330.9524999999994"/>
    <s v="Q1"/>
    <n v="16.882632529378036"/>
    <s v="Lucknow"/>
    <s v="Premium"/>
  </r>
  <r>
    <s v="ORD006814"/>
    <x v="31"/>
    <s v="CUST0045"/>
    <s v="Vritti Tailor"/>
    <x v="2"/>
    <x v="2"/>
    <x v="9"/>
    <n v="3"/>
    <n v="652.28"/>
    <n v="0.15"/>
    <n v="1663.31"/>
    <n v="355.57"/>
    <n v="1663.3139999999999"/>
    <s v="Q2"/>
    <n v="21.377253789131313"/>
    <s v="Delhi"/>
    <s v="Premium"/>
  </r>
  <r>
    <s v="ORD003774"/>
    <x v="93"/>
    <s v="CUST0321"/>
    <s v="Vyanjana Ramaswamy"/>
    <x v="0"/>
    <x v="4"/>
    <x v="20"/>
    <n v="5"/>
    <n v="76030.539999999994"/>
    <n v="0.25"/>
    <n v="285114.52"/>
    <n v="30494.52"/>
    <n v="285114.52499999997"/>
    <s v="Q3"/>
    <n v="10.695533850748815"/>
    <s v="Coimbatore"/>
    <s v="Premium"/>
  </r>
  <r>
    <s v="ORD006836"/>
    <x v="42"/>
    <s v="CUST0312"/>
    <s v="Sudiksha Pau"/>
    <x v="1"/>
    <x v="5"/>
    <x v="40"/>
    <n v="2"/>
    <n v="477.17"/>
    <n v="0.05"/>
    <n v="906.62"/>
    <n v="83.17"/>
    <n v="906.62299999999993"/>
    <s v="Q4"/>
    <n v="9.1736339370408775"/>
    <s v="Patna"/>
    <s v="Premium"/>
  </r>
  <r>
    <s v="ORD006772"/>
    <x v="223"/>
    <s v="CUST0132"/>
    <s v="Aadhya Kuruvilla"/>
    <x v="2"/>
    <x v="4"/>
    <x v="45"/>
    <n v="4"/>
    <n v="24991.87"/>
    <n v="0"/>
    <n v="99967.48"/>
    <n v="12549.64"/>
    <n v="99967.48"/>
    <s v="Q3"/>
    <n v="12.55372247054742"/>
    <s v="Lucknow"/>
    <s v="Occasional"/>
  </r>
  <r>
    <s v="ORD000897"/>
    <x v="220"/>
    <s v="CUST0440"/>
    <s v="Zansi Saxena"/>
    <x v="3"/>
    <x v="0"/>
    <x v="32"/>
    <n v="5"/>
    <n v="773.66"/>
    <n v="0"/>
    <n v="3868.3"/>
    <n v="1308.26"/>
    <n v="3868.2999999999997"/>
    <s v="Q1"/>
    <n v="33.820024300080135"/>
    <s v="Ahmedabad"/>
    <s v="Regular"/>
  </r>
  <r>
    <s v="ORD000361"/>
    <x v="241"/>
    <s v="CUST0137"/>
    <s v="Rachita Datta"/>
    <x v="0"/>
    <x v="2"/>
    <x v="60"/>
    <n v="2"/>
    <n v="4482.12"/>
    <n v="0"/>
    <n v="8964.24"/>
    <n v="2360.5500000000002"/>
    <n v="8964.24"/>
    <s v="Q2"/>
    <n v="26.33296297287891"/>
    <s v="Hyderabad"/>
    <s v="Regular"/>
  </r>
  <r>
    <s v="ORD002509"/>
    <x v="149"/>
    <s v="CUST0280"/>
    <s v="Chandani Narayanan"/>
    <x v="1"/>
    <x v="6"/>
    <x v="14"/>
    <n v="1"/>
    <n v="2894.9"/>
    <n v="0"/>
    <n v="2894.9"/>
    <n v="820.12"/>
    <n v="2894.9"/>
    <s v="Q4"/>
    <n v="28.329821410065975"/>
    <s v="Patna"/>
    <s v="Regular"/>
  </r>
  <r>
    <s v="ORD001690"/>
    <x v="320"/>
    <s v="CUST0246"/>
    <s v="Oliver Chander"/>
    <x v="0"/>
    <x v="5"/>
    <x v="24"/>
    <n v="9"/>
    <n v="67.14"/>
    <n v="0.05"/>
    <n v="574.04999999999995"/>
    <n v="40.78"/>
    <n v="574.04699999999991"/>
    <s v="Q2"/>
    <n v="7.103910809162965"/>
    <s v="Hyderabad"/>
    <s v="Regular"/>
  </r>
  <r>
    <s v="ORD005632"/>
    <x v="27"/>
    <s v="CUST0295"/>
    <s v="Sathvik Dara"/>
    <x v="1"/>
    <x v="4"/>
    <x v="42"/>
    <n v="2"/>
    <n v="80994.460000000006"/>
    <n v="0.15"/>
    <n v="137690.57999999999"/>
    <n v="19652.21"/>
    <n v="137690.58199999999"/>
    <s v="Q4"/>
    <n v="14.272733835531815"/>
    <s v="Ranchi"/>
    <s v="Premium"/>
  </r>
  <r>
    <s v="ORD002957"/>
    <x v="180"/>
    <s v="CUST0387"/>
    <s v="Vinaya Prashad"/>
    <x v="1"/>
    <x v="6"/>
    <x v="63"/>
    <n v="2"/>
    <n v="2933.53"/>
    <n v="0"/>
    <n v="5867.06"/>
    <n v="2111.2800000000002"/>
    <n v="5867.06"/>
    <s v="Q3"/>
    <n v="35.985314620951556"/>
    <s v="Bhubaneswar"/>
    <s v="Regular"/>
  </r>
  <r>
    <s v="ORD008254"/>
    <x v="0"/>
    <s v="CUST0151"/>
    <s v="Abhimanyu Kalita"/>
    <x v="0"/>
    <x v="5"/>
    <x v="7"/>
    <n v="9"/>
    <n v="104.52"/>
    <n v="0.1"/>
    <n v="846.61"/>
    <n v="56.53"/>
    <n v="846.61199999999997"/>
    <s v="Q2"/>
    <n v="6.6772185539977089"/>
    <s v="Chennai"/>
    <s v="Premium"/>
  </r>
  <r>
    <s v="ORD003608"/>
    <x v="40"/>
    <s v="CUST0138"/>
    <s v="Jagat Zacharia"/>
    <x v="3"/>
    <x v="5"/>
    <x v="44"/>
    <n v="5"/>
    <n v="474.07"/>
    <n v="0"/>
    <n v="2370.35"/>
    <n v="213.07"/>
    <n v="2370.35"/>
    <s v="Q4"/>
    <n v="8.9889678739426682"/>
    <s v="Surat"/>
    <s v="Premium"/>
  </r>
  <r>
    <s v="ORD000169"/>
    <x v="26"/>
    <s v="CUST0128"/>
    <s v="Anjali Mall"/>
    <x v="1"/>
    <x v="5"/>
    <x v="68"/>
    <n v="10"/>
    <n v="183.09"/>
    <n v="0"/>
    <n v="1830.9"/>
    <n v="137.65"/>
    <n v="1830.9"/>
    <s v="Q4"/>
    <n v="7.5181604675296301"/>
    <s v="Bhubaneswar"/>
    <s v="Premium"/>
  </r>
  <r>
    <s v="ORD010397"/>
    <x v="254"/>
    <s v="CUST0400"/>
    <s v="Baghyawati Bahri"/>
    <x v="0"/>
    <x v="6"/>
    <x v="14"/>
    <n v="1"/>
    <n v="1998.12"/>
    <n v="0.1"/>
    <n v="1798.31"/>
    <n v="586.39"/>
    <n v="1798.308"/>
    <s v="Q4"/>
    <n v="32.60783735840873"/>
    <s v="Kochi"/>
    <s v="Premium"/>
  </r>
  <r>
    <s v="ORD006031"/>
    <x v="67"/>
    <s v="CUST0276"/>
    <s v="Manthan Grover"/>
    <x v="1"/>
    <x v="4"/>
    <x v="28"/>
    <n v="1"/>
    <n v="82613.56"/>
    <n v="0.05"/>
    <n v="78482.880000000005"/>
    <n v="8841.2800000000007"/>
    <n v="78482.881999999998"/>
    <s v="Q4"/>
    <n v="11.265233895596085"/>
    <s v="Amritsar"/>
    <s v="Premium"/>
  </r>
  <r>
    <s v="ORD010118"/>
    <x v="279"/>
    <s v="CUST0159"/>
    <s v="Gavin Doctor"/>
    <x v="2"/>
    <x v="0"/>
    <x v="67"/>
    <n v="5"/>
    <n v="327.82"/>
    <n v="0.15"/>
    <n v="1393.23"/>
    <n v="474.79"/>
    <n v="1393.2349999999999"/>
    <s v="Q1"/>
    <n v="34.078364663408053"/>
    <s v="Lucknow"/>
    <s v="Regular"/>
  </r>
  <r>
    <s v="ORD003075"/>
    <x v="300"/>
    <s v="CUST0058"/>
    <s v="Vansha Narula"/>
    <x v="0"/>
    <x v="1"/>
    <x v="36"/>
    <n v="5"/>
    <n v="2587.81"/>
    <n v="0.2"/>
    <n v="10351.24"/>
    <n v="2895.08"/>
    <n v="10351.24"/>
    <s v="Q2"/>
    <n v="27.968436631746535"/>
    <s v="Kochi"/>
    <s v="Regular"/>
  </r>
  <r>
    <s v="ORD008220"/>
    <x v="222"/>
    <s v="CUST0093"/>
    <s v="Hitesh Bhardwaj"/>
    <x v="2"/>
    <x v="5"/>
    <x v="24"/>
    <n v="7"/>
    <n v="263.98"/>
    <n v="0.1"/>
    <n v="1663.07"/>
    <n v="145.52000000000001"/>
    <n v="1663.0740000000001"/>
    <s v="Q3"/>
    <n v="8.7500826784200321"/>
    <s v="Amritsar"/>
    <s v="Regular"/>
  </r>
  <r>
    <s v="ORD011274"/>
    <x v="207"/>
    <s v="CUST0101"/>
    <s v="Chakradev Kumar"/>
    <x v="3"/>
    <x v="2"/>
    <x v="54"/>
    <n v="3"/>
    <n v="6840.86"/>
    <n v="0.15"/>
    <n v="17444.189999999999"/>
    <n v="-1122.92"/>
    <n v="17444.192999999999"/>
    <s v="Q2"/>
    <n v="-6.4372149122429887"/>
    <s v="Surat"/>
    <s v="Premium"/>
  </r>
  <r>
    <s v="ORD008339"/>
    <x v="212"/>
    <s v="CUST0354"/>
    <s v="Laban Sankaran"/>
    <x v="0"/>
    <x v="5"/>
    <x v="31"/>
    <n v="9"/>
    <n v="376.2"/>
    <n v="0.1"/>
    <n v="3047.22"/>
    <n v="213.74"/>
    <n v="3047.22"/>
    <s v="Q3"/>
    <n v="7.014262179954188"/>
    <s v="Hyderabad"/>
    <s v="Regular"/>
  </r>
  <r>
    <s v="ORD007954"/>
    <x v="93"/>
    <s v="CUST0163"/>
    <s v="Saumya Singh"/>
    <x v="1"/>
    <x v="3"/>
    <x v="66"/>
    <n v="1"/>
    <n v="1850.78"/>
    <n v="0.2"/>
    <n v="1480.62"/>
    <n v="526.62"/>
    <n v="1480.624"/>
    <s v="Q3"/>
    <n v="35.567532520160476"/>
    <s v="Kolkata"/>
    <s v="Premium"/>
  </r>
  <r>
    <s v="ORD004914"/>
    <x v="334"/>
    <s v="CUST0053"/>
    <s v="Anjali Ganesh"/>
    <x v="3"/>
    <x v="3"/>
    <x v="66"/>
    <n v="2"/>
    <n v="2621.68"/>
    <n v="0.25"/>
    <n v="3932.52"/>
    <n v="902.52"/>
    <n v="3932.5199999999995"/>
    <s v="Q3"/>
    <n v="22.950169357053493"/>
    <s v="Mumbai"/>
    <s v="Regular"/>
  </r>
  <r>
    <s v="ORD000048"/>
    <x v="169"/>
    <s v="CUST0329"/>
    <s v="Pushti Gour"/>
    <x v="0"/>
    <x v="5"/>
    <x v="44"/>
    <n v="6"/>
    <n v="97.43"/>
    <n v="0"/>
    <n v="584.58000000000004"/>
    <n v="38.49"/>
    <n v="584.58000000000004"/>
    <s v="Q1"/>
    <n v="6.5842143077080983"/>
    <s v="Kochi"/>
    <s v="Regular"/>
  </r>
  <r>
    <s v="ORD009729"/>
    <x v="65"/>
    <s v="CUST0326"/>
    <s v="Ekantika Bhatnagar"/>
    <x v="3"/>
    <x v="2"/>
    <x v="2"/>
    <n v="2"/>
    <n v="4326.6000000000004"/>
    <n v="0"/>
    <n v="8653.2000000000007"/>
    <n v="2098.56"/>
    <n v="8653.2000000000007"/>
    <s v="Q2"/>
    <n v="24.251837470531129"/>
    <s v="Pune"/>
    <s v="Premium"/>
  </r>
  <r>
    <s v="ORD005091"/>
    <x v="15"/>
    <s v="CUST0166"/>
    <s v="Harita Nadig"/>
    <x v="1"/>
    <x v="6"/>
    <x v="27"/>
    <n v="3"/>
    <n v="2732.01"/>
    <n v="0.1"/>
    <n v="7376.43"/>
    <n v="2690.04"/>
    <n v="7376.4270000000006"/>
    <s v="Q4"/>
    <n v="36.468047551457815"/>
    <s v="Kolkata"/>
    <s v="Regular"/>
  </r>
  <r>
    <s v="ORD002246"/>
    <x v="329"/>
    <s v="CUST0070"/>
    <s v="Kiaan Kapur"/>
    <x v="0"/>
    <x v="5"/>
    <x v="37"/>
    <n v="5"/>
    <n v="217.08"/>
    <n v="0.3"/>
    <n v="759.78"/>
    <n v="66.87"/>
    <n v="759.78"/>
    <s v="Q4"/>
    <n v="8.8012319355602937"/>
    <s v="Coimbatore"/>
    <s v="Premium"/>
  </r>
  <r>
    <s v="ORD002404"/>
    <x v="26"/>
    <s v="CUST0488"/>
    <s v="Lucky Butala"/>
    <x v="1"/>
    <x v="3"/>
    <x v="61"/>
    <n v="2"/>
    <n v="2963.95"/>
    <n v="0.15"/>
    <n v="5038.71"/>
    <n v="1655.82"/>
    <n v="5038.7149999999992"/>
    <s v="Q4"/>
    <n v="32.861982531243115"/>
    <s v="Guwahati"/>
    <s v="Regular"/>
  </r>
  <r>
    <s v="ORD009818"/>
    <x v="85"/>
    <s v="CUST0066"/>
    <s v="Ekaja Khalsa"/>
    <x v="1"/>
    <x v="1"/>
    <x v="52"/>
    <n v="5"/>
    <n v="13587.74"/>
    <n v="0"/>
    <n v="67938.7"/>
    <n v="15757.06"/>
    <n v="67938.7"/>
    <s v="Q4"/>
    <n v="23.193054915681344"/>
    <s v="Bhubaneswar"/>
    <s v="Premium"/>
  </r>
  <r>
    <s v="ORD005651"/>
    <x v="321"/>
    <s v="CUST0055"/>
    <s v="Abha Pau"/>
    <x v="0"/>
    <x v="4"/>
    <x v="28"/>
    <n v="5"/>
    <n v="69432.84"/>
    <n v="0"/>
    <n v="347164.2"/>
    <n v="32571.119999999999"/>
    <n v="347164.19999999995"/>
    <s v="Q4"/>
    <n v="9.3820503381397042"/>
    <s v="Bengaluru"/>
    <s v="Premium"/>
  </r>
  <r>
    <s v="ORD009220"/>
    <x v="46"/>
    <s v="CUST0129"/>
    <s v="Bimala Basak"/>
    <x v="0"/>
    <x v="6"/>
    <x v="29"/>
    <n v="3"/>
    <n v="4850.91"/>
    <n v="0"/>
    <n v="14552.73"/>
    <n v="5356.36"/>
    <n v="14552.73"/>
    <s v="Q3"/>
    <n v="36.806564816360918"/>
    <s v="Chennai"/>
    <s v="Premium"/>
  </r>
  <r>
    <s v="ORD008898"/>
    <x v="130"/>
    <s v="CUST0287"/>
    <s v="Harish Sahota"/>
    <x v="2"/>
    <x v="4"/>
    <x v="42"/>
    <n v="3"/>
    <n v="64093.09"/>
    <n v="0"/>
    <n v="192279.27"/>
    <n v="27005.8"/>
    <n v="192279.27"/>
    <s v="Q2"/>
    <n v="14.045091808388912"/>
    <s v="Delhi"/>
    <s v="Regular"/>
  </r>
  <r>
    <s v="ORD007473"/>
    <x v="20"/>
    <s v="CUST0301"/>
    <s v="Vihaan Saini"/>
    <x v="2"/>
    <x v="0"/>
    <x v="0"/>
    <n v="3"/>
    <n v="748.72"/>
    <n v="0.1"/>
    <n v="2021.54"/>
    <n v="711.73"/>
    <n v="2021.5439999999999"/>
    <s v="Q1"/>
    <n v="35.207317193822533"/>
    <s v="Chandigarh"/>
    <s v="Premium"/>
  </r>
  <r>
    <s v="ORD004498"/>
    <x v="229"/>
    <s v="CUST0433"/>
    <s v="Oliver Ram"/>
    <x v="0"/>
    <x v="6"/>
    <x v="63"/>
    <n v="5"/>
    <n v="1423.45"/>
    <n v="0.05"/>
    <n v="6761.39"/>
    <n v="1795.21"/>
    <n v="6761.3874999999998"/>
    <s v="Q3"/>
    <n v="26.550901515812576"/>
    <s v="Kochi"/>
    <s v="Premium"/>
  </r>
  <r>
    <s v="ORD011622"/>
    <x v="118"/>
    <s v="CUST0035"/>
    <s v="Sathvik Joshi"/>
    <x v="1"/>
    <x v="1"/>
    <x v="59"/>
    <n v="4"/>
    <n v="29587.31"/>
    <n v="0.15"/>
    <n v="100596.85"/>
    <n v="18733.8"/>
    <n v="100596.85400000001"/>
    <s v="Q1"/>
    <n v="18.622650709241888"/>
    <s v="Patna"/>
    <s v="Regular"/>
  </r>
  <r>
    <s v="ORD006483"/>
    <x v="183"/>
    <s v="CUST0364"/>
    <s v="Robert Mander"/>
    <x v="0"/>
    <x v="6"/>
    <x v="19"/>
    <n v="1"/>
    <n v="3796.76"/>
    <n v="0.05"/>
    <n v="3606.92"/>
    <n v="1362.77"/>
    <n v="3606.922"/>
    <s v="Q3"/>
    <n v="37.782096636465461"/>
    <s v="Bengaluru"/>
    <s v="Regular"/>
  </r>
  <r>
    <s v="ORD005210"/>
    <x v="107"/>
    <s v="CUST0463"/>
    <s v="Banjeet Gour"/>
    <x v="3"/>
    <x v="6"/>
    <x v="29"/>
    <n v="5"/>
    <n v="1500.25"/>
    <n v="0.15"/>
    <n v="6376.06"/>
    <n v="1802.61"/>
    <n v="6376.0625"/>
    <s v="Q4"/>
    <n v="28.271534458584135"/>
    <s v="Pune"/>
    <s v="Regular"/>
  </r>
  <r>
    <s v="ORD011027"/>
    <x v="159"/>
    <s v="CUST0308"/>
    <s v="Charita Sule"/>
    <x v="2"/>
    <x v="6"/>
    <x v="43"/>
    <n v="2"/>
    <n v="4303.07"/>
    <n v="0"/>
    <n v="8606.14"/>
    <n v="2650.63"/>
    <n v="8606.14"/>
    <s v="Q3"/>
    <n v="30.799289809368663"/>
    <s v="Jaipur"/>
    <s v="Premium"/>
  </r>
  <r>
    <s v="ORD004618"/>
    <x v="226"/>
    <s v="CUST0261"/>
    <s v="Dalaja Nayak"/>
    <x v="1"/>
    <x v="1"/>
    <x v="36"/>
    <n v="1"/>
    <n v="43283.17"/>
    <n v="0.05"/>
    <n v="41119.01"/>
    <n v="13290.55"/>
    <n v="41119.011499999993"/>
    <s v="Q1"/>
    <n v="32.322154643314612"/>
    <s v="Kolkata"/>
    <s v="Premium"/>
  </r>
  <r>
    <s v="ORD007472"/>
    <x v="135"/>
    <s v="CUST0057"/>
    <s v="Anusha Ganesh"/>
    <x v="1"/>
    <x v="5"/>
    <x v="40"/>
    <n v="5"/>
    <n v="518.66"/>
    <n v="0"/>
    <n v="2593.3000000000002"/>
    <n v="239.54"/>
    <n v="2593.2999999999997"/>
    <s v="Q2"/>
    <n v="9.2368796514094011"/>
    <s v="Ranchi"/>
    <s v="Premium"/>
  </r>
  <r>
    <s v="ORD010755"/>
    <x v="318"/>
    <s v="CUST0381"/>
    <s v="Pratyush Mani"/>
    <x v="1"/>
    <x v="6"/>
    <x v="43"/>
    <n v="3"/>
    <n v="1418.08"/>
    <n v="0"/>
    <n v="4254.24"/>
    <n v="1451.97"/>
    <n v="4254.24"/>
    <s v="Q3"/>
    <n v="34.129950355410131"/>
    <s v="Patna"/>
    <s v="Regular"/>
  </r>
  <r>
    <s v="ORD011336"/>
    <x v="249"/>
    <s v="CUST0318"/>
    <s v="Ethan Manda"/>
    <x v="0"/>
    <x v="3"/>
    <x v="4"/>
    <n v="1"/>
    <n v="3267.02"/>
    <n v="0.15"/>
    <n v="2776.97"/>
    <n v="739.98"/>
    <n v="2776.9670000000001"/>
    <s v="Q3"/>
    <n v="26.647028956020414"/>
    <s v="Chennai"/>
    <s v="Occasional"/>
  </r>
  <r>
    <s v="ORD000266"/>
    <x v="0"/>
    <s v="CUST0356"/>
    <s v="Ganga Hayer"/>
    <x v="2"/>
    <x v="5"/>
    <x v="44"/>
    <n v="2"/>
    <n v="282.83"/>
    <n v="0.1"/>
    <n v="509.09"/>
    <n v="45.63"/>
    <n v="509.09399999999999"/>
    <s v="Q2"/>
    <n v="8.9630517197352138"/>
    <s v="Amritsar"/>
    <s v="Regular"/>
  </r>
  <r>
    <s v="ORD000572"/>
    <x v="318"/>
    <s v="CUST0245"/>
    <s v="Naveen Dubey"/>
    <x v="1"/>
    <x v="6"/>
    <x v="55"/>
    <n v="3"/>
    <n v="3515.28"/>
    <n v="0.2"/>
    <n v="8436.67"/>
    <n v="2635.08"/>
    <n v="8436.6720000000005"/>
    <s v="Q3"/>
    <n v="31.233650243520252"/>
    <s v="Bhubaneswar"/>
    <s v="Regular"/>
  </r>
  <r>
    <s v="ORD010650"/>
    <x v="98"/>
    <s v="CUST0319"/>
    <s v="Veer Sankaran"/>
    <x v="0"/>
    <x v="5"/>
    <x v="24"/>
    <n v="5"/>
    <n v="600.25"/>
    <n v="0.15"/>
    <n v="2551.06"/>
    <n v="173.4"/>
    <n v="2551.0625"/>
    <s v="Q3"/>
    <n v="6.797174507851639"/>
    <s v="Chennai"/>
    <s v="Premium"/>
  </r>
  <r>
    <s v="ORD010500"/>
    <x v="349"/>
    <s v="CUST0354"/>
    <s v="Laban Sankaran"/>
    <x v="0"/>
    <x v="0"/>
    <x v="53"/>
    <n v="4"/>
    <n v="783.94"/>
    <n v="0.05"/>
    <n v="2978.97"/>
    <n v="841.15"/>
    <n v="2978.9720000000002"/>
    <s v="Q4"/>
    <n v="28.236269583110939"/>
    <s v="Hyderabad"/>
    <s v="Regular"/>
  </r>
  <r>
    <s v="ORD010963"/>
    <x v="294"/>
    <s v="CUST0079"/>
    <s v="Joshua Acharya"/>
    <x v="3"/>
    <x v="3"/>
    <x v="13"/>
    <n v="4"/>
    <n v="2531.79"/>
    <n v="0"/>
    <n v="10127.16"/>
    <n v="3206.73"/>
    <n v="10127.16"/>
    <s v="Q1"/>
    <n v="31.664652281587337"/>
    <s v="Ahmedabad"/>
    <s v="Premium"/>
  </r>
  <r>
    <s v="ORD004630"/>
    <x v="13"/>
    <s v="CUST0123"/>
    <s v="Shivani Maharaj"/>
    <x v="1"/>
    <x v="5"/>
    <x v="24"/>
    <n v="9"/>
    <n v="768.23"/>
    <n v="0.1"/>
    <n v="6222.66"/>
    <n v="386.82"/>
    <n v="6222.6629999999996"/>
    <s v="Q1"/>
    <n v="6.2163126380036831"/>
    <s v="Guwahati"/>
    <s v="Regular"/>
  </r>
  <r>
    <s v="ORD008986"/>
    <x v="309"/>
    <s v="CUST0375"/>
    <s v="Veer Halder"/>
    <x v="2"/>
    <x v="5"/>
    <x v="39"/>
    <n v="7"/>
    <n v="152.75"/>
    <n v="0"/>
    <n v="1069.25"/>
    <n v="69.8"/>
    <n v="1069.25"/>
    <s v="Q3"/>
    <n v="6.5279401449614207"/>
    <s v="Chandigarh"/>
    <s v="Premium"/>
  </r>
  <r>
    <s v="ORD010430"/>
    <x v="299"/>
    <s v="CUST0344"/>
    <s v="Leela Rajagopalan"/>
    <x v="1"/>
    <x v="4"/>
    <x v="23"/>
    <n v="4"/>
    <n v="82413.440000000002"/>
    <n v="0.05"/>
    <n v="313171.07"/>
    <n v="47330.11"/>
    <n v="313171.07199999999"/>
    <s v="Q1"/>
    <n v="15.113180792849096"/>
    <s v="Ranchi"/>
    <s v="Regular"/>
  </r>
  <r>
    <s v="ORD010388"/>
    <x v="304"/>
    <s v="CUST0086"/>
    <s v="Sara Chandran"/>
    <x v="1"/>
    <x v="3"/>
    <x v="25"/>
    <n v="1"/>
    <n v="2416.17"/>
    <n v="0.15"/>
    <n v="2053.7399999999998"/>
    <n v="647.87"/>
    <n v="2053.7444999999998"/>
    <s v="Q1"/>
    <n v="31.545862670055609"/>
    <s v="Patna"/>
    <s v="Regular"/>
  </r>
  <r>
    <s v="ORD004505"/>
    <x v="227"/>
    <s v="CUST0167"/>
    <s v="Varsha Ben"/>
    <x v="3"/>
    <x v="5"/>
    <x v="31"/>
    <n v="6"/>
    <n v="438.52"/>
    <n v="0.15"/>
    <n v="2236.4499999999998"/>
    <n v="190.98"/>
    <n v="2236.4519999999998"/>
    <s v="Q4"/>
    <n v="8.5394263229672021"/>
    <s v="Pune"/>
    <s v="Premium"/>
  </r>
  <r>
    <s v="ORD011903"/>
    <x v="128"/>
    <s v="CUST0090"/>
    <s v="Pranit Gera"/>
    <x v="0"/>
    <x v="6"/>
    <x v="63"/>
    <n v="1"/>
    <n v="1658.24"/>
    <n v="0"/>
    <n v="1658.24"/>
    <n v="455.59"/>
    <n v="1658.24"/>
    <s v="Q1"/>
    <n v="27.474310111925899"/>
    <s v="Chennai"/>
    <s v="Premium"/>
  </r>
  <r>
    <s v="ORD000386"/>
    <x v="345"/>
    <s v="CUST0288"/>
    <s v="Amara Iyer"/>
    <x v="2"/>
    <x v="5"/>
    <x v="11"/>
    <n v="2"/>
    <n v="242.22"/>
    <n v="0"/>
    <n v="484.44"/>
    <n v="48.62"/>
    <n v="484.44"/>
    <s v="Q3"/>
    <n v="10.036330608537693"/>
    <s v="Delhi"/>
    <s v="Premium"/>
  </r>
  <r>
    <s v="ORD001701"/>
    <x v="329"/>
    <s v="CUST0386"/>
    <s v="Nikita Balan"/>
    <x v="0"/>
    <x v="1"/>
    <x v="26"/>
    <n v="1"/>
    <n v="6462.35"/>
    <n v="0.1"/>
    <n v="5816.12"/>
    <n v="1446.78"/>
    <n v="5816.1150000000007"/>
    <s v="Q4"/>
    <n v="24.875346450898537"/>
    <s v="Kochi"/>
    <s v="Premium"/>
  </r>
  <r>
    <s v="ORD009070"/>
    <x v="199"/>
    <s v="CUST0355"/>
    <s v="Unnati Solanki"/>
    <x v="1"/>
    <x v="4"/>
    <x v="47"/>
    <n v="4"/>
    <n v="39880.39"/>
    <n v="0.05"/>
    <n v="151545.48000000001"/>
    <n v="15151.2"/>
    <n v="151545.48199999999"/>
    <s v="Q2"/>
    <n v="9.9977907622187079"/>
    <s v="Patna"/>
    <s v="Premium"/>
  </r>
  <r>
    <s v="ORD002478"/>
    <x v="317"/>
    <s v="CUST0053"/>
    <s v="Anjali Ganesh"/>
    <x v="3"/>
    <x v="3"/>
    <x v="10"/>
    <n v="1"/>
    <n v="1569.35"/>
    <n v="0.2"/>
    <n v="1255.48"/>
    <n v="296.13"/>
    <n v="1255.48"/>
    <s v="Q2"/>
    <n v="23.586994615605185"/>
    <s v="Mumbai"/>
    <s v="Regular"/>
  </r>
  <r>
    <s v="ORD004588"/>
    <x v="172"/>
    <s v="CUST0120"/>
    <s v="Mitesh Rao"/>
    <x v="1"/>
    <x v="4"/>
    <x v="47"/>
    <n v="1"/>
    <n v="26325.1"/>
    <n v="0.1"/>
    <n v="23692.59"/>
    <n v="2204.02"/>
    <n v="23692.59"/>
    <s v="Q2"/>
    <n v="9.3025709726121129"/>
    <s v="Bhubaneswar"/>
    <s v="Regular"/>
  </r>
  <r>
    <s v="ORD002691"/>
    <x v="146"/>
    <s v="CUST0240"/>
    <s v="Suhani Shanker"/>
    <x v="0"/>
    <x v="3"/>
    <x v="12"/>
    <n v="2"/>
    <n v="2750.63"/>
    <n v="0.1"/>
    <n v="4951.13"/>
    <n v="1295.25"/>
    <n v="4951.134"/>
    <s v="Q1"/>
    <n v="26.160694629306846"/>
    <s v="Kochi"/>
    <s v="Regular"/>
  </r>
  <r>
    <s v="ORD011122"/>
    <x v="203"/>
    <s v="CUST0127"/>
    <s v="Upma Sanghvi"/>
    <x v="1"/>
    <x v="6"/>
    <x v="57"/>
    <n v="5"/>
    <n v="2436.9699999999998"/>
    <n v="0"/>
    <n v="12184.85"/>
    <n v="4498.0600000000004"/>
    <n v="12184.849999999999"/>
    <s v="Q3"/>
    <n v="36.915185660882159"/>
    <s v="Patna"/>
    <s v="Occasional"/>
  </r>
  <r>
    <s v="ORD004781"/>
    <x v="48"/>
    <s v="CUST0407"/>
    <s v="Kevin Khanna"/>
    <x v="2"/>
    <x v="2"/>
    <x v="9"/>
    <n v="5"/>
    <n v="5183.49"/>
    <n v="0.15"/>
    <n v="22029.83"/>
    <n v="4521.28"/>
    <n v="22029.832499999997"/>
    <s v="Q4"/>
    <n v="20.52344480188907"/>
    <s v="Coimbatore"/>
    <s v="Premium"/>
  </r>
  <r>
    <s v="ORD002191"/>
    <x v="39"/>
    <s v="CUST0291"/>
    <s v="Kabir Dâ€™Alia"/>
    <x v="2"/>
    <x v="0"/>
    <x v="56"/>
    <n v="4"/>
    <n v="553.12"/>
    <n v="0.05"/>
    <n v="2101.86"/>
    <n v="526.83000000000004"/>
    <n v="2101.8559999999998"/>
    <s v="Q3"/>
    <n v="25.064942479518145"/>
    <s v="Lucknow"/>
    <s v="Premium"/>
  </r>
  <r>
    <s v="ORD003748"/>
    <x v="19"/>
    <s v="CUST0100"/>
    <s v="Faqid Zachariah"/>
    <x v="3"/>
    <x v="4"/>
    <x v="47"/>
    <n v="5"/>
    <n v="66610.509999999995"/>
    <n v="0.05"/>
    <n v="316399.92"/>
    <n v="35745.120000000003"/>
    <n v="316399.92249999999"/>
    <s v="Q4"/>
    <n v="11.297449127041501"/>
    <s v="Ahmedabad"/>
    <s v="Premium"/>
  </r>
  <r>
    <s v="ORD005084"/>
    <x v="245"/>
    <s v="CUST0153"/>
    <s v="Bakhshi Sathe"/>
    <x v="1"/>
    <x v="4"/>
    <x v="28"/>
    <n v="4"/>
    <n v="13579.97"/>
    <n v="0"/>
    <n v="54319.88"/>
    <n v="5103.46"/>
    <n v="54319.88"/>
    <s v="Q2"/>
    <n v="9.3951974857087315"/>
    <s v="Kolkata"/>
    <s v="Premium"/>
  </r>
  <r>
    <s v="ORD006978"/>
    <x v="297"/>
    <s v="CUST0254"/>
    <s v="Pratyush Morar"/>
    <x v="1"/>
    <x v="1"/>
    <x v="3"/>
    <n v="5"/>
    <n v="33463.919999999998"/>
    <n v="0"/>
    <n v="167319.6"/>
    <n v="52527.1"/>
    <n v="167319.59999999998"/>
    <s v="Q3"/>
    <n v="31.393273710910137"/>
    <s v="Patna"/>
    <s v="Premium"/>
  </r>
  <r>
    <s v="ORD008393"/>
    <x v="315"/>
    <s v="CUST0471"/>
    <s v="Deepa Borde"/>
    <x v="3"/>
    <x v="5"/>
    <x v="37"/>
    <n v="5"/>
    <n v="617.41999999999996"/>
    <n v="0.3"/>
    <n v="2160.9699999999998"/>
    <n v="188.16"/>
    <n v="2160.9699999999998"/>
    <s v="Q4"/>
    <n v="8.707200932914386"/>
    <s v="Mumbai"/>
    <s v="Premium"/>
  </r>
  <r>
    <s v="ORD005725"/>
    <x v="309"/>
    <s v="CUST0146"/>
    <s v="Pavani Bawa"/>
    <x v="1"/>
    <x v="6"/>
    <x v="27"/>
    <n v="4"/>
    <n v="552.05999999999995"/>
    <n v="0.05"/>
    <n v="2097.83"/>
    <n v="805.9"/>
    <n v="2097.8279999999995"/>
    <s v="Q3"/>
    <n v="38.415886892646213"/>
    <s v="Guwahati"/>
    <s v="Regular"/>
  </r>
  <r>
    <s v="ORD000276"/>
    <x v="284"/>
    <s v="CUST0424"/>
    <s v="Adya Sidhu"/>
    <x v="2"/>
    <x v="5"/>
    <x v="39"/>
    <n v="3"/>
    <n v="100.38"/>
    <n v="0.05"/>
    <n v="286.08"/>
    <n v="27.96"/>
    <n v="286.08299999999997"/>
    <s v="Q3"/>
    <n v="9.7734899328859068"/>
    <s v="Lucknow"/>
    <s v="Premium"/>
  </r>
  <r>
    <s v="ORD007362"/>
    <x v="174"/>
    <s v="CUST0147"/>
    <s v="Ekiya Bora"/>
    <x v="3"/>
    <x v="3"/>
    <x v="10"/>
    <n v="4"/>
    <n v="1062.8699999999999"/>
    <n v="0.05"/>
    <n v="4038.91"/>
    <n v="1450.98"/>
    <n v="4038.9059999999995"/>
    <s v="Q4"/>
    <n v="35.925039181363289"/>
    <s v="Surat"/>
    <s v="Regular"/>
  </r>
  <r>
    <s v="ORD000837"/>
    <x v="213"/>
    <s v="CUST0182"/>
    <s v="Nathaniel Badal"/>
    <x v="2"/>
    <x v="1"/>
    <x v="52"/>
    <n v="4"/>
    <n v="18766.37"/>
    <n v="0.05"/>
    <n v="71312.210000000006"/>
    <n v="16435.12"/>
    <n v="71312.205999999991"/>
    <s v="Q1"/>
    <n v="23.046712477428478"/>
    <s v="Lucknow"/>
    <s v="Premium"/>
  </r>
  <r>
    <s v="ORD002802"/>
    <x v="270"/>
    <s v="CUST0065"/>
    <s v="Bhavya Kapadia"/>
    <x v="3"/>
    <x v="2"/>
    <x v="30"/>
    <n v="1"/>
    <n v="2616.67"/>
    <n v="0.15"/>
    <n v="2224.17"/>
    <n v="609.70000000000005"/>
    <n v="2224.1695"/>
    <s v="Q1"/>
    <n v="27.412472967444035"/>
    <s v="Mumbai"/>
    <s v="Regular"/>
  </r>
  <r>
    <s v="ORD002898"/>
    <x v="38"/>
    <s v="CUST0342"/>
    <s v="Brijesh Uppal"/>
    <x v="0"/>
    <x v="6"/>
    <x v="41"/>
    <n v="5"/>
    <n v="2878.38"/>
    <n v="0"/>
    <n v="14391.9"/>
    <n v="5102.49"/>
    <n v="14391.900000000001"/>
    <s v="Q2"/>
    <n v="35.453901152731746"/>
    <s v="Chennai"/>
    <s v="Premium"/>
  </r>
  <r>
    <s v="ORD009044"/>
    <x v="301"/>
    <s v="CUST0331"/>
    <s v="Yashvi Manne"/>
    <x v="0"/>
    <x v="4"/>
    <x v="20"/>
    <n v="2"/>
    <n v="30594.13"/>
    <n v="0.1"/>
    <n v="55069.43"/>
    <n v="6974.8"/>
    <n v="55069.434000000001"/>
    <s v="Q2"/>
    <n v="12.665466121585062"/>
    <s v="Surat"/>
    <s v="Premium"/>
  </r>
  <r>
    <s v="ORD009503"/>
    <x v="44"/>
    <s v="CUST0169"/>
    <s v="Charles Patla"/>
    <x v="0"/>
    <x v="6"/>
    <x v="29"/>
    <n v="4"/>
    <n v="2428.14"/>
    <n v="0.25"/>
    <n v="7284.42"/>
    <n v="2032.38"/>
    <n v="7284.42"/>
    <s v="Q4"/>
    <n v="27.900368183053697"/>
    <s v="Chennai"/>
    <s v="Regular"/>
  </r>
  <r>
    <s v="ORD006542"/>
    <x v="12"/>
    <s v="CUST0306"/>
    <s v="Unknown"/>
    <x v="3"/>
    <x v="5"/>
    <x v="40"/>
    <n v="4"/>
    <n v="272.98"/>
    <n v="0.05"/>
    <n v="1037.32"/>
    <n v="90.29"/>
    <n v="1037.3240000000001"/>
    <s v="Q2"/>
    <n v="8.7041607218601804"/>
    <s v="Nagpur"/>
    <s v="Premium"/>
  </r>
  <r>
    <s v="ORD006201"/>
    <x v="65"/>
    <s v="CUST0217"/>
    <s v="Jonathan Madan"/>
    <x v="3"/>
    <x v="5"/>
    <x v="40"/>
    <n v="0"/>
    <n v="261.77999999999997"/>
    <n v="0.1"/>
    <n v="1649.21"/>
    <n v="114.87"/>
    <n v="0"/>
    <s v="Q2"/>
    <n v="6.965153012654544"/>
    <s v="Pune"/>
    <s v="Premium"/>
  </r>
  <r>
    <s v="ORD008299"/>
    <x v="139"/>
    <s v="CUST0033"/>
    <s v="Vasana Ahuja"/>
    <x v="1"/>
    <x v="3"/>
    <x v="4"/>
    <n v="5"/>
    <n v="1091.19"/>
    <n v="0.05"/>
    <n v="5183.1499999999996"/>
    <n v="-558.36"/>
    <n v="5183.1525000000001"/>
    <s v="Q3"/>
    <n v="-10.772599673943452"/>
    <s v="Ranchi"/>
    <s v="Premium"/>
  </r>
  <r>
    <s v="ORD005749"/>
    <x v="56"/>
    <s v="CUST0035"/>
    <s v="Sathvik Joshi"/>
    <x v="1"/>
    <x v="5"/>
    <x v="24"/>
    <n v="3"/>
    <n v="767.77"/>
    <n v="0.05"/>
    <n v="2188.14"/>
    <n v="203.82"/>
    <n v="2188.1444999999999"/>
    <s v="Q4"/>
    <n v="9.3147604815048393"/>
    <s v="Patna"/>
    <s v="Regular"/>
  </r>
  <r>
    <s v="ORD001774"/>
    <x v="87"/>
    <s v="CUST0358"/>
    <s v="Daksh Shan"/>
    <x v="0"/>
    <x v="6"/>
    <x v="29"/>
    <n v="5"/>
    <n v="2398.59"/>
    <n v="0.1"/>
    <n v="10793.66"/>
    <n v="3835.7"/>
    <n v="10793.655000000001"/>
    <s v="Q1"/>
    <n v="35.536602042310022"/>
    <s v="Pune"/>
    <s v="Premium"/>
  </r>
  <r>
    <s v="ORD001048"/>
    <x v="316"/>
    <s v="CUST0498"/>
    <s v="Isaac Sha"/>
    <x v="0"/>
    <x v="5"/>
    <x v="37"/>
    <n v="8"/>
    <n v="794.6"/>
    <n v="0.1"/>
    <n v="5721.12"/>
    <n v="524.96"/>
    <n v="5721.12"/>
    <s v="Q4"/>
    <n v="9.1758257124479137"/>
    <s v="Hyderabad"/>
    <s v="Premium"/>
  </r>
  <r>
    <s v="ORD002836"/>
    <x v="350"/>
    <s v="CUST0420"/>
    <s v="Zehaan Choudhury"/>
    <x v="3"/>
    <x v="5"/>
    <x v="68"/>
    <n v="8"/>
    <n v="671"/>
    <n v="0.05"/>
    <n v="5099.6000000000004"/>
    <n v="298.82"/>
    <n v="5099.5999999999995"/>
    <s v="Q4"/>
    <n v="5.8596752686485214"/>
    <s v="Ahmedabad"/>
    <s v="Premium"/>
  </r>
  <r>
    <s v="ORD010773"/>
    <x v="300"/>
    <s v="CUST0455"/>
    <s v="Sara Narang"/>
    <x v="2"/>
    <x v="1"/>
    <x v="38"/>
    <n v="2"/>
    <n v="24778.68"/>
    <n v="0.15"/>
    <n v="42123.76"/>
    <n v="13584.59"/>
    <n v="42123.756000000001"/>
    <s v="Q2"/>
    <n v="32.249234161432881"/>
    <s v="Delhi"/>
    <s v="Regular"/>
  </r>
  <r>
    <s v="ORD000581"/>
    <x v="236"/>
    <s v="CUST0479"/>
    <s v="Janya Walia"/>
    <x v="3"/>
    <x v="5"/>
    <x v="37"/>
    <n v="1"/>
    <n v="231.61"/>
    <n v="0.05"/>
    <n v="220.03"/>
    <n v="18.16"/>
    <n v="220.02950000000001"/>
    <s v="Q3"/>
    <n v="8.2534199881834294"/>
    <s v="Pune"/>
    <s v="Premium"/>
  </r>
  <r>
    <s v="ORD006281"/>
    <x v="307"/>
    <s v="CUST0404"/>
    <s v="Samesh Iyengar"/>
    <x v="2"/>
    <x v="3"/>
    <x v="25"/>
    <n v="1"/>
    <n v="3860.06"/>
    <n v="0.3"/>
    <n v="2702.04"/>
    <n v="689.28"/>
    <n v="2702.0419999999999"/>
    <s v="Q4"/>
    <n v="25.509614957587601"/>
    <s v="Amritsar"/>
    <s v="Regular"/>
  </r>
  <r>
    <s v="ORD005173"/>
    <x v="130"/>
    <s v="CUST0493"/>
    <s v="Lakshit Vaidya"/>
    <x v="2"/>
    <x v="5"/>
    <x v="31"/>
    <n v="4"/>
    <n v="387.33"/>
    <n v="0"/>
    <n v="1549.32"/>
    <n v="91.19"/>
    <n v="1549.32"/>
    <s v="Q2"/>
    <n v="5.8858079673663282"/>
    <s v="Lucknow"/>
    <s v="Occasional"/>
  </r>
  <r>
    <s v="ORD005459"/>
    <x v="46"/>
    <s v="CUST0075"/>
    <s v="Odika Mani"/>
    <x v="2"/>
    <x v="3"/>
    <x v="10"/>
    <n v="3"/>
    <n v="284.37"/>
    <n v="0.1"/>
    <n v="767.8"/>
    <n v="262"/>
    <n v="767.79899999999998"/>
    <s v="Q3"/>
    <n v="34.123469653555617"/>
    <s v="Chandigarh"/>
    <s v="Premium"/>
  </r>
  <r>
    <s v="ORD000358"/>
    <x v="351"/>
    <s v="CUST0381"/>
    <s v="Pratyush Mani"/>
    <x v="1"/>
    <x v="5"/>
    <x v="31"/>
    <n v="2"/>
    <n v="365.55"/>
    <n v="0"/>
    <n v="731.1"/>
    <n v="56.92"/>
    <n v="731.1"/>
    <s v="Q2"/>
    <n v="7.7855286554506904"/>
    <s v="Patna"/>
    <s v="Regular"/>
  </r>
  <r>
    <s v="ORD009598"/>
    <x v="65"/>
    <s v="CUST0070"/>
    <s v="Kiaan Kapur"/>
    <x v="0"/>
    <x v="2"/>
    <x v="17"/>
    <n v="1"/>
    <n v="2426.6999999999998"/>
    <n v="0"/>
    <n v="2426.6999999999998"/>
    <n v="630.61"/>
    <n v="2426.6999999999998"/>
    <s v="Q2"/>
    <n v="25.986318869246304"/>
    <s v="Coimbatore"/>
    <s v="Premium"/>
  </r>
  <r>
    <s v="ORD011063"/>
    <x v="104"/>
    <s v="CUST0384"/>
    <s v="Darika Sani"/>
    <x v="3"/>
    <x v="3"/>
    <x v="58"/>
    <n v="3"/>
    <n v="2907.77"/>
    <n v="0.1"/>
    <n v="7850.98"/>
    <n v="1772.46"/>
    <n v="7850.9789999999994"/>
    <s v="Q4"/>
    <n v="22.576289838975519"/>
    <s v="Pune"/>
    <s v="Premium"/>
  </r>
  <r>
    <s v="ORD004020"/>
    <x v="303"/>
    <s v="CUST0346"/>
    <s v="Isha Kibe"/>
    <x v="2"/>
    <x v="0"/>
    <x v="15"/>
    <n v="3"/>
    <n v="386.49"/>
    <n v="0.1"/>
    <n v="1043.52"/>
    <n v="468.31"/>
    <n v="1043.5230000000001"/>
    <s v="Q3"/>
    <n v="44.877913216804657"/>
    <s v="Lucknow"/>
    <s v="Premium"/>
  </r>
  <r>
    <s v="ORD009914"/>
    <x v="106"/>
    <s v="CUST0499"/>
    <s v="Shivansh Walia"/>
    <x v="2"/>
    <x v="5"/>
    <x v="44"/>
    <n v="8"/>
    <n v="396.83"/>
    <n v="0.05"/>
    <n v="3015.91"/>
    <n v="215.15"/>
    <n v="3015.9079999999999"/>
    <s v="Q4"/>
    <n v="7.1338335693041239"/>
    <s v="Pune"/>
    <s v="Regular"/>
  </r>
  <r>
    <s v="ORD004771"/>
    <x v="168"/>
    <s v="CUST0267"/>
    <s v="Dipta Batra"/>
    <x v="1"/>
    <x v="5"/>
    <x v="11"/>
    <n v="2"/>
    <n v="279.72000000000003"/>
    <n v="0"/>
    <n v="559.44000000000005"/>
    <n v="57.1"/>
    <n v="559.44000000000005"/>
    <s v="Q1"/>
    <n v="10.206635206635205"/>
    <s v="Guwahati"/>
    <s v="Premium"/>
  </r>
  <r>
    <s v="ORD005129"/>
    <x v="152"/>
    <s v="CUST0109"/>
    <s v="Ekapad Tank"/>
    <x v="1"/>
    <x v="5"/>
    <x v="11"/>
    <n v="9"/>
    <n v="123.06"/>
    <n v="0.1"/>
    <n v="996.79"/>
    <n v="101.13"/>
    <n v="996.78599999999994"/>
    <s v="Q2"/>
    <n v="10.145567270939717"/>
    <s v="Patna"/>
    <s v="Regular"/>
  </r>
  <r>
    <s v="ORD003647"/>
    <x v="9"/>
    <s v="CUST0253"/>
    <s v="Mohammed Dhar"/>
    <x v="3"/>
    <x v="1"/>
    <x v="1"/>
    <n v="4"/>
    <n v="38205.14"/>
    <n v="0.2"/>
    <n v="122256.45"/>
    <n v="28987.53"/>
    <n v="122256.448"/>
    <s v="Q2"/>
    <n v="23.710430001852661"/>
    <s v="Mumbai"/>
    <s v="Occasional"/>
  </r>
  <r>
    <s v="ORD008020"/>
    <x v="72"/>
    <s v="CUST0498"/>
    <s v="Isaac Sha"/>
    <x v="0"/>
    <x v="6"/>
    <x v="41"/>
    <n v="1"/>
    <n v="2264.89"/>
    <n v="0.1"/>
    <n v="2038.4"/>
    <n v="568.99"/>
    <n v="2038.4009999999998"/>
    <s v="Q1"/>
    <n v="27.913559654631083"/>
    <s v="Hyderabad"/>
    <s v="Premium"/>
  </r>
  <r>
    <s v="ORD007100"/>
    <x v="313"/>
    <s v="CUST0017"/>
    <s v="Aashi Chadha"/>
    <x v="3"/>
    <x v="6"/>
    <x v="57"/>
    <n v="1"/>
    <n v="3834.19"/>
    <n v="0"/>
    <n v="3834.19"/>
    <n v="-292.73"/>
    <n v="3834.19"/>
    <s v="Q4"/>
    <n v="-7.634728586741919"/>
    <s v="Surat"/>
    <s v="Premium"/>
  </r>
  <r>
    <s v="ORD008286"/>
    <x v="57"/>
    <s v="CUST0448"/>
    <s v="Wyatt Gade"/>
    <x v="3"/>
    <x v="4"/>
    <x v="33"/>
    <n v="5"/>
    <n v="54199.75"/>
    <n v="0"/>
    <n v="270998.75"/>
    <n v="32447.14"/>
    <n v="270998.75"/>
    <s v="Q2"/>
    <n v="11.973169617941041"/>
    <s v="Nagpur"/>
    <s v="Premium"/>
  </r>
  <r>
    <s v="ORD001619"/>
    <x v="120"/>
    <s v="CUST0147"/>
    <s v="Ekiya Bora"/>
    <x v="3"/>
    <x v="4"/>
    <x v="45"/>
    <n v="1"/>
    <n v="17630.86"/>
    <n v="0"/>
    <n v="17630.86"/>
    <n v="1770.9"/>
    <n v="17630.86"/>
    <s v="Q2"/>
    <n v="10.044320016153495"/>
    <s v="Surat"/>
    <s v="Regular"/>
  </r>
  <r>
    <s v="ORD006036"/>
    <x v="94"/>
    <s v="CUST0281"/>
    <s v="Chaman Khalsa"/>
    <x v="0"/>
    <x v="5"/>
    <x v="37"/>
    <n v="5"/>
    <n v="239.5"/>
    <n v="0.25"/>
    <n v="898.12"/>
    <n v="64.760000000000005"/>
    <n v="898.125"/>
    <s v="Q1"/>
    <n v="7.2106177348238543"/>
    <s v="Chennai"/>
    <s v="Premium"/>
  </r>
  <r>
    <s v="ORD011233"/>
    <x v="151"/>
    <s v="CUST0195"/>
    <s v="Unknown"/>
    <x v="1"/>
    <x v="4"/>
    <x v="22"/>
    <n v="1"/>
    <n v="40109.21"/>
    <n v="0.05"/>
    <n v="38103.75"/>
    <n v="4827.1499999999996"/>
    <n v="38103.749499999998"/>
    <s v="Q4"/>
    <n v="12.668438145851784"/>
    <s v="Bhubaneswar"/>
    <s v="Premium"/>
  </r>
  <r>
    <s v="ORD005738"/>
    <x v="52"/>
    <s v="CUST0262"/>
    <s v="Quincy Ray"/>
    <x v="0"/>
    <x v="4"/>
    <x v="45"/>
    <n v="3"/>
    <n v="50561.52"/>
    <n v="0.05"/>
    <n v="144100.32999999999"/>
    <n v="21189.93"/>
    <n v="144100.33199999999"/>
    <s v="Q1"/>
    <n v="14.704983673528021"/>
    <s v="Kochi"/>
    <s v="Occasional"/>
  </r>
  <r>
    <s v="ORD001822"/>
    <x v="187"/>
    <s v="CUST0385"/>
    <s v="Kamya Sagar"/>
    <x v="3"/>
    <x v="5"/>
    <x v="68"/>
    <n v="10"/>
    <n v="731.68"/>
    <n v="0.1"/>
    <n v="6585.12"/>
    <n v="406.03"/>
    <n v="6585.12"/>
    <s v="Q1"/>
    <n v="6.1658709332555821"/>
    <s v="Pune"/>
    <s v="Regular"/>
  </r>
  <r>
    <s v="ORD000245"/>
    <x v="249"/>
    <s v="CUST0214"/>
    <s v="Bimala Chopra"/>
    <x v="2"/>
    <x v="5"/>
    <x v="21"/>
    <n v="4"/>
    <n v="199.07"/>
    <n v="0.25"/>
    <n v="597.21"/>
    <n v="55.22"/>
    <n v="597.21"/>
    <s v="Q3"/>
    <n v="9.2463287620769918"/>
    <s v="Chandigarh"/>
    <s v="Premium"/>
  </r>
  <r>
    <s v="ORD006878"/>
    <x v="62"/>
    <s v="CUST0393"/>
    <s v="Rachita Shroff"/>
    <x v="3"/>
    <x v="5"/>
    <x v="37"/>
    <n v="10"/>
    <n v="260.97000000000003"/>
    <n v="0"/>
    <n v="2609.6999999999998"/>
    <n v="200.31"/>
    <n v="2609.7000000000003"/>
    <s v="Q1"/>
    <n v="7.6755948959650544"/>
    <s v="Surat"/>
    <s v="Occasional"/>
  </r>
  <r>
    <s v="ORD002530"/>
    <x v="258"/>
    <s v="CUST0237"/>
    <s v="Oeshi Ram"/>
    <x v="0"/>
    <x v="2"/>
    <x v="62"/>
    <n v="3"/>
    <n v="7739.14"/>
    <n v="0.05"/>
    <n v="22056.55"/>
    <n v="5598.73"/>
    <n v="22056.548999999999"/>
    <s v="Q2"/>
    <n v="25.383525528697824"/>
    <s v="Hyderabad"/>
    <s v="Occasional"/>
  </r>
  <r>
    <s v="ORD001047"/>
    <x v="112"/>
    <s v="CUST0008"/>
    <s v="Sanya Memon"/>
    <x v="2"/>
    <x v="4"/>
    <x v="22"/>
    <n v="2"/>
    <n v="71336.460000000006"/>
    <n v="0"/>
    <n v="142672.92000000001"/>
    <n v="-11029.86"/>
    <n v="142672.92000000001"/>
    <s v="Q2"/>
    <n v="-7.7308714225516644"/>
    <s v="Lucknow"/>
    <s v="Occasional"/>
  </r>
  <r>
    <s v="ORD003915"/>
    <x v="80"/>
    <s v="CUST0231"/>
    <s v="Yashica Dugar"/>
    <x v="0"/>
    <x v="0"/>
    <x v="53"/>
    <n v="2"/>
    <n v="824.03"/>
    <n v="0"/>
    <n v="1648.06"/>
    <n v="658.7"/>
    <n v="1648.06"/>
    <s v="Q2"/>
    <n v="39.968205041078605"/>
    <s v="Hyderabad"/>
    <s v="Premium"/>
  </r>
  <r>
    <s v="ORD009324"/>
    <x v="347"/>
    <s v="CUST0345"/>
    <s v="Jacob Prabhu"/>
    <x v="1"/>
    <x v="6"/>
    <x v="55"/>
    <n v="1"/>
    <n v="1491.1"/>
    <n v="0"/>
    <n v="1491.1"/>
    <n v="383.73"/>
    <n v="1491.1"/>
    <s v="Q1"/>
    <n v="25.734692508886059"/>
    <s v="Bhubaneswar"/>
    <s v="Premium"/>
  </r>
  <r>
    <s v="ORD009154"/>
    <x v="236"/>
    <s v="CUST0267"/>
    <s v="Dipta Batra"/>
    <x v="1"/>
    <x v="0"/>
    <x v="67"/>
    <n v="1"/>
    <n v="669.1"/>
    <n v="0"/>
    <n v="669.1"/>
    <n v="185.43"/>
    <n v="669.1"/>
    <s v="Q3"/>
    <n v="27.713346286055895"/>
    <s v="Guwahati"/>
    <s v="Premium"/>
  </r>
  <r>
    <s v="ORD002485"/>
    <x v="226"/>
    <s v="CUST0071"/>
    <s v="Brijesh Samra"/>
    <x v="2"/>
    <x v="4"/>
    <x v="47"/>
    <n v="5"/>
    <n v="66084.31"/>
    <n v="0.05"/>
    <n v="313900.46999999997"/>
    <n v="-12513.71"/>
    <n v="313900.47249999997"/>
    <s v="Q1"/>
    <n v="-3.9865215875592672"/>
    <s v="Chandigarh"/>
    <s v="Occasional"/>
  </r>
  <r>
    <s v="ORD008502"/>
    <x v="224"/>
    <s v="CUST0187"/>
    <s v="Forum Prabhu"/>
    <x v="2"/>
    <x v="6"/>
    <x v="43"/>
    <n v="3"/>
    <n v="1664.2"/>
    <n v="0.05"/>
    <n v="4742.97"/>
    <n v="999.02"/>
    <n v="4742.97"/>
    <s v="Q3"/>
    <n v="21.063173496775224"/>
    <s v="Lucknow"/>
    <s v="Regular"/>
  </r>
  <r>
    <s v="ORD006820"/>
    <x v="119"/>
    <s v="CUST0142"/>
    <s v="Irya Bava"/>
    <x v="0"/>
    <x v="3"/>
    <x v="4"/>
    <n v="1"/>
    <n v="3917.93"/>
    <n v="0"/>
    <n v="3917.93"/>
    <n v="1424.31"/>
    <n v="3917.93"/>
    <s v="Q2"/>
    <n v="36.35363572090364"/>
    <s v="Coimbatore"/>
    <s v="Premium"/>
  </r>
  <r>
    <s v="ORD006018"/>
    <x v="128"/>
    <s v="CUST0272"/>
    <s v="Zehaan Walia"/>
    <x v="1"/>
    <x v="1"/>
    <x v="38"/>
    <n v="4"/>
    <n v="16317.27"/>
    <n v="0.05"/>
    <n v="62005.63"/>
    <n v="-4740.26"/>
    <n v="62005.625999999997"/>
    <s v="Q1"/>
    <n v="-7.6448864401506782"/>
    <s v="Bhubaneswar"/>
    <s v="Premium"/>
  </r>
  <r>
    <s v="ORD003266"/>
    <x v="223"/>
    <s v="CUST0029"/>
    <s v="Odika Bala"/>
    <x v="2"/>
    <x v="2"/>
    <x v="54"/>
    <n v="5"/>
    <n v="3838.31"/>
    <n v="0"/>
    <n v="19191.55"/>
    <n v="-1898.53"/>
    <n v="19191.55"/>
    <s v="Q3"/>
    <n v="-9.8925308273693382"/>
    <s v="Lucknow"/>
    <s v="Occasional"/>
  </r>
  <r>
    <s v="ORD010842"/>
    <x v="237"/>
    <s v="CUST0276"/>
    <s v="Manthan Grover"/>
    <x v="2"/>
    <x v="2"/>
    <x v="54"/>
    <n v="4"/>
    <n v="4578.79"/>
    <n v="0.1"/>
    <n v="16483.64"/>
    <n v="3477.31"/>
    <n v="16483.644"/>
    <s v="Q1"/>
    <n v="21.095522590884052"/>
    <s v="Amritsar"/>
    <s v="Premium"/>
  </r>
  <r>
    <s v="ORD006048"/>
    <x v="352"/>
    <s v="CUST0160"/>
    <s v="Warhi Radhakrishnan"/>
    <x v="0"/>
    <x v="1"/>
    <x v="3"/>
    <n v="2"/>
    <n v="22597.9"/>
    <n v="0"/>
    <n v="45195.8"/>
    <n v="11566.31"/>
    <n v="45195.8"/>
    <s v="Q1"/>
    <n v="25.591559392686928"/>
    <s v="Coimbatore"/>
    <s v="Premium"/>
  </r>
  <r>
    <s v="ORD004171"/>
    <x v="279"/>
    <s v="CUST0001"/>
    <s v="Aditya Bhakta"/>
    <x v="2"/>
    <x v="5"/>
    <x v="40"/>
    <n v="6"/>
    <n v="580.95000000000005"/>
    <n v="0.15"/>
    <n v="2962.85"/>
    <n v="206.16"/>
    <n v="2962.8450000000003"/>
    <s v="Q1"/>
    <n v="6.9581652800513023"/>
    <s v="Delhi"/>
    <s v="Regular"/>
  </r>
  <r>
    <s v="ORD006389"/>
    <x v="201"/>
    <s v="CUST0318"/>
    <s v="Ethan Manda"/>
    <x v="0"/>
    <x v="5"/>
    <x v="7"/>
    <n v="9"/>
    <n v="265.99"/>
    <n v="0.15"/>
    <n v="2034.82"/>
    <n v="184.61"/>
    <n v="2034.8234999999997"/>
    <s v="Q2"/>
    <n v="9.0725469574704416"/>
    <s v="Chennai"/>
    <s v="Occasional"/>
  </r>
  <r>
    <s v="ORD001063"/>
    <x v="220"/>
    <s v="CUST0429"/>
    <s v="Daniel Rau"/>
    <x v="2"/>
    <x v="5"/>
    <x v="39"/>
    <n v="7"/>
    <n v="444.04"/>
    <n v="0"/>
    <n v="3108.28"/>
    <n v="292.47000000000003"/>
    <n v="3108.28"/>
    <s v="Q1"/>
    <n v="9.4093839679822935"/>
    <s v="Jaipur"/>
    <s v="Premium"/>
  </r>
  <r>
    <s v="ORD005908"/>
    <x v="21"/>
    <s v="CUST0263"/>
    <s v="Jacob Radhakrishnan"/>
    <x v="1"/>
    <x v="5"/>
    <x v="24"/>
    <n v="5"/>
    <n v="157.72999999999999"/>
    <n v="0.25"/>
    <n v="591.49"/>
    <n v="37.270000000000003"/>
    <n v="591.48749999999995"/>
    <s v="Q2"/>
    <n v="6.3010363657880948"/>
    <s v="Kolkata"/>
    <s v="Premium"/>
  </r>
  <r>
    <s v="ORD008904"/>
    <x v="316"/>
    <s v="CUST0037"/>
    <s v="Janani Sawhney"/>
    <x v="3"/>
    <x v="5"/>
    <x v="7"/>
    <n v="5"/>
    <n v="655.84"/>
    <n v="0"/>
    <n v="3279.2"/>
    <n v="268.72000000000003"/>
    <n v="3279.2000000000003"/>
    <s v="Q4"/>
    <n v="8.194681629665773"/>
    <s v="Ahmedabad"/>
    <s v="Premium"/>
  </r>
  <r>
    <s v="ORD003786"/>
    <x v="36"/>
    <s v="CUST0102"/>
    <s v="Abdul Varty"/>
    <x v="3"/>
    <x v="6"/>
    <x v="14"/>
    <n v="4"/>
    <n v="1851.69"/>
    <n v="0.1"/>
    <n v="6666.08"/>
    <n v="-104.85"/>
    <n v="6666.0840000000007"/>
    <s v="Q4"/>
    <n v="-1.5728884141804476"/>
    <s v="Nagpur"/>
    <s v="Premium"/>
  </r>
  <r>
    <s v="ORD003938"/>
    <x v="168"/>
    <s v="CUST0239"/>
    <s v="Om Bumb"/>
    <x v="2"/>
    <x v="4"/>
    <x v="22"/>
    <n v="2"/>
    <n v="34545.230000000003"/>
    <n v="0.05"/>
    <n v="65635.94"/>
    <n v="6400.39"/>
    <n v="65635.937000000005"/>
    <s v="Q1"/>
    <n v="9.7513496416749721"/>
    <s v="Chandigarh"/>
    <s v="Regular"/>
  </r>
  <r>
    <s v="ORD007157"/>
    <x v="302"/>
    <s v="CUST0471"/>
    <s v="Deepa Borde"/>
    <x v="3"/>
    <x v="1"/>
    <x v="26"/>
    <n v="1"/>
    <n v="3623.99"/>
    <n v="0.15"/>
    <n v="3080.39"/>
    <n v="635.08000000000004"/>
    <n v="3080.3914999999997"/>
    <s v="Q1"/>
    <n v="20.616869941793087"/>
    <s v="Mumbai"/>
    <s v="Premium"/>
  </r>
  <r>
    <s v="ORD001168"/>
    <x v="306"/>
    <s v="CUST0499"/>
    <s v="Shivansh Walia"/>
    <x v="3"/>
    <x v="4"/>
    <x v="22"/>
    <n v="3"/>
    <n v="56498.63"/>
    <n v="0.15"/>
    <n v="144071.51"/>
    <n v="14874.59"/>
    <n v="144071.50649999999"/>
    <s v="Q3"/>
    <n v="10.324449296047497"/>
    <s v="Pune"/>
    <s v="Regular"/>
  </r>
  <r>
    <s v="ORD011699"/>
    <x v="204"/>
    <s v="CUST0082"/>
    <s v="Nilima Rattan"/>
    <x v="0"/>
    <x v="5"/>
    <x v="21"/>
    <n v="5"/>
    <n v="612.57000000000005"/>
    <n v="0.05"/>
    <n v="2909.71"/>
    <n v="188.92"/>
    <n v="2909.7075000000004"/>
    <s v="Q4"/>
    <n v="6.4927432630743267"/>
    <s v="Bengaluru"/>
    <s v="Regular"/>
  </r>
  <r>
    <s v="ORD000818"/>
    <x v="145"/>
    <s v="CUST0489"/>
    <s v="Xavier Bawa"/>
    <x v="3"/>
    <x v="4"/>
    <x v="23"/>
    <n v="4"/>
    <n v="56109.74"/>
    <n v="0.15"/>
    <n v="190773.12"/>
    <n v="29023.63"/>
    <n v="190773.11599999998"/>
    <s v="Q3"/>
    <n v="15.213689433815414"/>
    <s v="Surat"/>
    <s v="Premium"/>
  </r>
  <r>
    <s v="ORD003559"/>
    <x v="313"/>
    <s v="CUST0238"/>
    <s v="Dominic Kothari"/>
    <x v="3"/>
    <x v="3"/>
    <x v="66"/>
    <n v="1"/>
    <n v="3182.55"/>
    <n v="0.2"/>
    <n v="2546.04"/>
    <n v="571.99"/>
    <n v="2546.0400000000004"/>
    <s v="Q4"/>
    <n v="22.465868564515876"/>
    <s v="Pune"/>
    <s v="Premium"/>
  </r>
  <r>
    <s v="ORD003590"/>
    <x v="151"/>
    <s v="CUST0425"/>
    <s v="Devika Issac"/>
    <x v="3"/>
    <x v="3"/>
    <x v="58"/>
    <n v="5"/>
    <n v="1733.31"/>
    <n v="0.25"/>
    <n v="6499.91"/>
    <n v="1982.59"/>
    <n v="6499.9124999999995"/>
    <s v="Q4"/>
    <n v="30.501806948096206"/>
    <s v="Nagpur"/>
    <s v="Premium"/>
  </r>
  <r>
    <s v="ORD009807"/>
    <x v="46"/>
    <s v="CUST0412"/>
    <s v="Qadim Mammen"/>
    <x v="0"/>
    <x v="4"/>
    <x v="28"/>
    <n v="1"/>
    <n v="24015.59"/>
    <n v="0.1"/>
    <n v="21614.03"/>
    <n v="3163.53"/>
    <n v="21614.030999999999"/>
    <s v="Q3"/>
    <n v="14.636465295921216"/>
    <s v="Chennai"/>
    <s v="Regular"/>
  </r>
  <r>
    <s v="ORD002141"/>
    <x v="143"/>
    <s v="CUST0026"/>
    <s v="Mason Oommen"/>
    <x v="0"/>
    <x v="4"/>
    <x v="28"/>
    <n v="3"/>
    <n v="67562.59"/>
    <n v="0"/>
    <n v="202687.77"/>
    <n v="21957.22"/>
    <n v="202687.77"/>
    <s v="Q1"/>
    <n v="10.833026580735485"/>
    <s v="Chennai"/>
    <s v="Premium"/>
  </r>
  <r>
    <s v="ORD011946"/>
    <x v="15"/>
    <s v="CUST0408"/>
    <s v="Anvi Jaggi"/>
    <x v="0"/>
    <x v="3"/>
    <x v="66"/>
    <n v="1"/>
    <n v="3720.52"/>
    <n v="0.05"/>
    <n v="3534.49"/>
    <n v="858.05"/>
    <n v="3534.4939999999997"/>
    <s v="Q4"/>
    <n v="24.276486848173288"/>
    <s v="Kochi"/>
    <s v="Premium"/>
  </r>
  <r>
    <s v="ORD005065"/>
    <x v="330"/>
    <s v="CUST0185"/>
    <s v="Aditya Dugar"/>
    <x v="3"/>
    <x v="6"/>
    <x v="19"/>
    <n v="1"/>
    <n v="3011.01"/>
    <n v="0"/>
    <n v="3011.01"/>
    <n v="850.58"/>
    <n v="3011.01"/>
    <s v="Q2"/>
    <n v="28.248992862859968"/>
    <s v="Nagpur"/>
    <s v="Regular"/>
  </r>
  <r>
    <s v="ORD008125"/>
    <x v="132"/>
    <s v="CUST0167"/>
    <s v="Varsha Ben"/>
    <x v="3"/>
    <x v="3"/>
    <x v="16"/>
    <n v="1"/>
    <n v="3560.39"/>
    <n v="0.25"/>
    <n v="2670.29"/>
    <n v="559.85"/>
    <n v="2670.2925"/>
    <s v="Q3"/>
    <n v="20.965887600223198"/>
    <s v="Pune"/>
    <s v="Premium"/>
  </r>
  <r>
    <s v="ORD010627"/>
    <x v="105"/>
    <s v="CUST0440"/>
    <s v="Zansi Saxena"/>
    <x v="3"/>
    <x v="5"/>
    <x v="24"/>
    <n v="3"/>
    <n v="452.92"/>
    <n v="0.1"/>
    <n v="1222.8800000000001"/>
    <n v="96.18"/>
    <n v="1222.884"/>
    <s v="Q2"/>
    <n v="7.8650399057961531"/>
    <s v="Ahmedabad"/>
    <s v="Regular"/>
  </r>
  <r>
    <s v="ORD002182"/>
    <x v="181"/>
    <s v="CUST0433"/>
    <s v="Oliver Ram"/>
    <x v="0"/>
    <x v="6"/>
    <x v="29"/>
    <n v="1"/>
    <n v="3108.25"/>
    <n v="0.05"/>
    <n v="2952.84"/>
    <n v="785.27"/>
    <n v="2952.8374999999996"/>
    <s v="Q3"/>
    <n v="26.593719944189321"/>
    <s v="Kochi"/>
    <s v="Premium"/>
  </r>
  <r>
    <s v="ORD011726"/>
    <x v="207"/>
    <s v="CUST0184"/>
    <s v="Advay Patil"/>
    <x v="2"/>
    <x v="6"/>
    <x v="14"/>
    <n v="5"/>
    <n v="2382.1"/>
    <n v="0.15"/>
    <n v="10123.92"/>
    <n v="3578.4"/>
    <n v="10123.924999999999"/>
    <s v="Q2"/>
    <n v="35.345992461418106"/>
    <s v="Jaipur"/>
    <s v="Premium"/>
  </r>
  <r>
    <s v="ORD006110"/>
    <x v="275"/>
    <s v="CUST0358"/>
    <s v="Daksh Shan"/>
    <x v="3"/>
    <x v="6"/>
    <x v="57"/>
    <n v="4"/>
    <n v="4298.75"/>
    <n v="0"/>
    <n v="17195"/>
    <n v="4682.03"/>
    <n v="17195"/>
    <s v="Q4"/>
    <n v="27.229020063972083"/>
    <s v="Pune"/>
    <s v="Premium"/>
  </r>
  <r>
    <s v="ORD003221"/>
    <x v="114"/>
    <s v="CUST0401"/>
    <s v="Mason Kumar"/>
    <x v="2"/>
    <x v="0"/>
    <x v="48"/>
    <n v="1"/>
    <n v="424.03"/>
    <n v="0.1"/>
    <n v="381.63"/>
    <n v="112.7"/>
    <n v="381.62700000000001"/>
    <s v="Q3"/>
    <n v="29.531221340041402"/>
    <s v="Chandigarh"/>
    <s v="Premium"/>
  </r>
  <r>
    <s v="ORD006647"/>
    <x v="216"/>
    <s v="CUST0112"/>
    <s v="Kamala Bandi"/>
    <x v="3"/>
    <x v="5"/>
    <x v="21"/>
    <n v="9"/>
    <n v="140.94"/>
    <n v="0"/>
    <n v="1268.46"/>
    <n v="120.88"/>
    <n v="1268.46"/>
    <s v="Q4"/>
    <n v="9.5296658940762811"/>
    <s v="Ahmedabad"/>
    <s v="Regular"/>
  </r>
  <r>
    <s v="ORD005095"/>
    <x v="340"/>
    <s v="CUST0258"/>
    <s v="Sanaya Khalsa"/>
    <x v="2"/>
    <x v="0"/>
    <x v="56"/>
    <n v="2"/>
    <n v="382.86"/>
    <n v="0.3"/>
    <n v="536"/>
    <n v="238.64"/>
    <n v="536.00400000000002"/>
    <s v="Q2"/>
    <n v="44.522388059701491"/>
    <s v="Delhi"/>
    <s v="Premium"/>
  </r>
  <r>
    <s v="ORD007405"/>
    <x v="56"/>
    <s v="CUST0342"/>
    <s v="Brijesh Uppal"/>
    <x v="0"/>
    <x v="5"/>
    <x v="24"/>
    <n v="9"/>
    <n v="495.85"/>
    <n v="0.15"/>
    <n v="3793.25"/>
    <n v="286.73"/>
    <n v="3793.2525000000005"/>
    <s v="Q4"/>
    <n v="7.5589534040730255"/>
    <s v="Chennai"/>
    <s v="Premium"/>
  </r>
  <r>
    <s v="ORD000585"/>
    <x v="302"/>
    <s v="CUST0213"/>
    <s v="Neel Narang"/>
    <x v="3"/>
    <x v="3"/>
    <x v="61"/>
    <n v="2"/>
    <n v="1352.88"/>
    <n v="0.1"/>
    <n v="2435.1799999999998"/>
    <n v="583.99"/>
    <n v="2435.1840000000002"/>
    <s v="Q1"/>
    <n v="23.981389466076429"/>
    <s v="Nagpur"/>
    <s v="Occasional"/>
  </r>
  <r>
    <s v="ORD009419"/>
    <x v="222"/>
    <s v="CUST0430"/>
    <s v="Ayush Dar"/>
    <x v="0"/>
    <x v="5"/>
    <x v="44"/>
    <n v="7"/>
    <n v="154.38999999999999"/>
    <n v="0.05"/>
    <n v="1026.69"/>
    <n v="89.63"/>
    <n v="1026.6934999999999"/>
    <s v="Q3"/>
    <n v="8.7299963961858005"/>
    <s v="Bengaluru"/>
    <s v="Regular"/>
  </r>
  <r>
    <s v="ORD006522"/>
    <x v="267"/>
    <s v="CUST0416"/>
    <s v="Hitesh Soman"/>
    <x v="3"/>
    <x v="4"/>
    <x v="22"/>
    <n v="3"/>
    <n v="76705.570000000007"/>
    <n v="0.1"/>
    <n v="207105.04"/>
    <n v="21096.03"/>
    <n v="207105.03900000002"/>
    <s v="Q4"/>
    <n v="10.186149984568216"/>
    <s v="Mumbai"/>
    <s v="Premium"/>
  </r>
  <r>
    <s v="ORD006704"/>
    <x v="137"/>
    <s v="CUST0108"/>
    <s v="Yadavi Golla"/>
    <x v="2"/>
    <x v="3"/>
    <x v="25"/>
    <n v="5"/>
    <n v="1785"/>
    <n v="0.2"/>
    <n v="7140"/>
    <n v="2221.4899999999998"/>
    <n v="7140"/>
    <s v="Q4"/>
    <n v="31.113305322128848"/>
    <s v="Delhi"/>
    <s v="Regular"/>
  </r>
  <r>
    <s v="ORD006961"/>
    <x v="226"/>
    <s v="CUST0393"/>
    <s v="Rachita Shroff"/>
    <x v="3"/>
    <x v="6"/>
    <x v="18"/>
    <n v="5"/>
    <n v="886.5"/>
    <n v="0.15"/>
    <n v="3767.62"/>
    <n v="1445.38"/>
    <n v="3767.625"/>
    <s v="Q1"/>
    <n v="38.363210727196481"/>
    <s v="Surat"/>
    <s v="Occasional"/>
  </r>
  <r>
    <s v="ORD005406"/>
    <x v="353"/>
    <s v="CUST0130"/>
    <s v="Varsha Chana"/>
    <x v="2"/>
    <x v="5"/>
    <x v="21"/>
    <n v="1"/>
    <n v="228.81"/>
    <n v="0"/>
    <n v="228.81"/>
    <n v="22.46"/>
    <n v="228.81"/>
    <s v="Q2"/>
    <n v="9.8160045452558897"/>
    <s v="Jaipur"/>
    <s v="Premium"/>
  </r>
  <r>
    <s v="ORD000402"/>
    <x v="152"/>
    <s v="CUST0489"/>
    <s v="Xavier Bawa"/>
    <x v="3"/>
    <x v="3"/>
    <x v="13"/>
    <n v="3"/>
    <n v="2060.7800000000002"/>
    <n v="0.2"/>
    <n v="4945.87"/>
    <n v="1614.35"/>
    <n v="4945.8720000000003"/>
    <s v="Q2"/>
    <n v="32.640364587019064"/>
    <s v="Surat"/>
    <s v="Premium"/>
  </r>
  <r>
    <s v="ORD004433"/>
    <x v="87"/>
    <s v="CUST0279"/>
    <s v="Zaitra Biswas"/>
    <x v="1"/>
    <x v="3"/>
    <x v="10"/>
    <n v="1"/>
    <n v="1924.42"/>
    <n v="0.1"/>
    <n v="1731.98"/>
    <n v="471.6"/>
    <n v="1731.9780000000001"/>
    <s v="Q1"/>
    <n v="27.228951835471545"/>
    <s v="Patna"/>
    <s v="Premium"/>
  </r>
  <r>
    <s v="ORD001673"/>
    <x v="69"/>
    <s v="CUST0444"/>
    <s v="Yagnesh Rout"/>
    <x v="1"/>
    <x v="6"/>
    <x v="55"/>
    <n v="4"/>
    <n v="4648.6400000000003"/>
    <n v="0.15"/>
    <n v="15805.38"/>
    <n v="-629.04999999999995"/>
    <n v="15805.376"/>
    <s v="Q1"/>
    <n v="-3.9799739076187981"/>
    <s v="Patna"/>
    <s v="Regular"/>
  </r>
  <r>
    <s v="ORD011671"/>
    <x v="155"/>
    <s v="CUST0091"/>
    <s v="Lila Goel"/>
    <x v="0"/>
    <x v="6"/>
    <x v="43"/>
    <n v="3"/>
    <n v="376.6"/>
    <n v="0.15"/>
    <n v="960.33"/>
    <n v="265.23"/>
    <n v="960.33000000000015"/>
    <s v="Q3"/>
    <n v="27.618631095560904"/>
    <s v="Hyderabad"/>
    <s v="Premium"/>
  </r>
  <r>
    <s v="ORD007309"/>
    <x v="127"/>
    <s v="CUST0435"/>
    <s v="Ekalinga Chowdhury"/>
    <x v="1"/>
    <x v="0"/>
    <x v="0"/>
    <n v="4"/>
    <n v="709.87"/>
    <n v="0.3"/>
    <n v="1987.64"/>
    <n v="562.15"/>
    <n v="1987.636"/>
    <s v="Q1"/>
    <n v="28.282284518323237"/>
    <s v="Bhubaneswar"/>
    <s v="Premium"/>
  </r>
  <r>
    <s v="ORD000434"/>
    <x v="229"/>
    <s v="CUST0366"/>
    <s v="Zaitra Kade"/>
    <x v="2"/>
    <x v="2"/>
    <x v="65"/>
    <n v="1"/>
    <n v="4581.91"/>
    <n v="0.15"/>
    <n v="3894.62"/>
    <n v="903.36"/>
    <n v="3894.6234999999997"/>
    <s v="Q3"/>
    <n v="23.195074230605297"/>
    <s v="Amritsar"/>
    <s v="Occasional"/>
  </r>
  <r>
    <s v="ORD003093"/>
    <x v="14"/>
    <s v="CUST0236"/>
    <s v="Omisha Sachdeva"/>
    <x v="2"/>
    <x v="5"/>
    <x v="68"/>
    <n v="3"/>
    <n v="697.91"/>
    <n v="0"/>
    <n v="2093.73"/>
    <n v="182"/>
    <n v="2093.73"/>
    <s v="Q2"/>
    <n v="8.6926203474182433"/>
    <s v="Delhi"/>
    <s v="Premium"/>
  </r>
  <r>
    <s v="ORD007729"/>
    <x v="176"/>
    <s v="CUST0019"/>
    <s v="Saksham Pillay"/>
    <x v="3"/>
    <x v="1"/>
    <x v="3"/>
    <n v="2"/>
    <n v="5288.83"/>
    <n v="0.15"/>
    <n v="8991.01"/>
    <n v="2181.67"/>
    <n v="8991.0110000000004"/>
    <s v="Q1"/>
    <n v="24.265015832481556"/>
    <s v="Surat"/>
    <s v="Regular"/>
  </r>
  <r>
    <s v="ORD010982"/>
    <x v="286"/>
    <s v="CUST0421"/>
    <s v="Benjamin Issac"/>
    <x v="0"/>
    <x v="4"/>
    <x v="33"/>
    <n v="1"/>
    <n v="17466.490000000002"/>
    <n v="0.2"/>
    <n v="13973.19"/>
    <n v="-1059.83"/>
    <n v="13973.192000000003"/>
    <s v="Q1"/>
    <n v="-7.5847390610161307"/>
    <s v="Coimbatore"/>
    <s v="Premium"/>
  </r>
  <r>
    <s v="ORD005866"/>
    <x v="57"/>
    <s v="CUST0344"/>
    <s v="Leela Rajagopalan"/>
    <x v="1"/>
    <x v="6"/>
    <x v="19"/>
    <n v="2"/>
    <n v="4430.9399999999996"/>
    <n v="0.05"/>
    <n v="8418.7900000000009"/>
    <n v="2411.09"/>
    <n v="8418.7859999999982"/>
    <s v="Q2"/>
    <n v="28.639388795777066"/>
    <s v="Ranchi"/>
    <s v="Regular"/>
  </r>
  <r>
    <s v="ORD007682"/>
    <x v="318"/>
    <s v="CUST0188"/>
    <s v="Anusha Pathak"/>
    <x v="2"/>
    <x v="6"/>
    <x v="41"/>
    <n v="2"/>
    <n v="828.8"/>
    <n v="0.1"/>
    <n v="1491.84"/>
    <n v="519.42999999999995"/>
    <n v="1491.84"/>
    <s v="Q3"/>
    <n v="34.818077005577003"/>
    <s v="Chennai"/>
    <s v="Regular"/>
  </r>
  <r>
    <s v="ORD004226"/>
    <x v="179"/>
    <s v="CUST0372"/>
    <s v="Wazir Seshadri"/>
    <x v="2"/>
    <x v="4"/>
    <x v="50"/>
    <n v="1"/>
    <n v="16332.19"/>
    <n v="0.2"/>
    <n v="13065.75"/>
    <n v="1148.49"/>
    <n v="13065.752"/>
    <s v="Q1"/>
    <n v="8.7900809368004129"/>
    <s v="Lucknow"/>
    <s v="Regular"/>
  </r>
  <r>
    <s v="ORD003514"/>
    <x v="68"/>
    <s v="CUST0363"/>
    <s v="Daksha Nadig"/>
    <x v="3"/>
    <x v="3"/>
    <x v="10"/>
    <n v="5"/>
    <n v="299.26"/>
    <n v="0.2"/>
    <n v="1197.04"/>
    <n v="372.54"/>
    <n v="1197.04"/>
    <s v="Q2"/>
    <n v="31.121767025329149"/>
    <s v="Mumbai"/>
    <s v="Premium"/>
  </r>
  <r>
    <s v="ORD011922"/>
    <x v="88"/>
    <s v="CUST0068"/>
    <s v="Atharv Shenoy"/>
    <x v="1"/>
    <x v="4"/>
    <x v="5"/>
    <n v="1"/>
    <n v="14792.8"/>
    <n v="0.05"/>
    <n v="14053.16"/>
    <n v="1616.65"/>
    <n v="14053.159999999998"/>
    <s v="Q1"/>
    <n v="11.503818358290948"/>
    <s v="Ranchi"/>
    <s v="Premium"/>
  </r>
  <r>
    <s v="ORD003089"/>
    <x v="333"/>
    <s v="CUST0279"/>
    <s v="Zaitra Biswas"/>
    <x v="1"/>
    <x v="5"/>
    <x v="24"/>
    <n v="9"/>
    <n v="461.38"/>
    <n v="0"/>
    <n v="4152.42"/>
    <n v="252.43"/>
    <n v="4152.42"/>
    <s v="Q1"/>
    <n v="6.0791056781346784"/>
    <s v="Patna"/>
    <s v="Premium"/>
  </r>
  <r>
    <s v="ORD009320"/>
    <x v="22"/>
    <s v="CUST0264"/>
    <s v="Rudra Konda"/>
    <x v="2"/>
    <x v="2"/>
    <x v="8"/>
    <n v="1"/>
    <n v="1599.91"/>
    <n v="0"/>
    <n v="1599.91"/>
    <n v="361.02"/>
    <n v="1599.91"/>
    <s v="Q3"/>
    <n v="22.565019282334628"/>
    <s v="Jaipur"/>
    <s v="Regular"/>
  </r>
  <r>
    <s v="ORD001566"/>
    <x v="85"/>
    <s v="CUST0176"/>
    <s v="Ishani Dani"/>
    <x v="2"/>
    <x v="6"/>
    <x v="19"/>
    <n v="1"/>
    <n v="2815.79"/>
    <n v="0.1"/>
    <n v="2534.21"/>
    <n v="671.93"/>
    <n v="2534.2110000000002"/>
    <s v="Q4"/>
    <n v="26.514377261552909"/>
    <s v="Delhi"/>
    <s v="Premium"/>
  </r>
  <r>
    <s v="ORD000936"/>
    <x v="107"/>
    <s v="CUST0251"/>
    <s v="Faris Thakkar"/>
    <x v="0"/>
    <x v="5"/>
    <x v="68"/>
    <n v="4"/>
    <n v="770.01"/>
    <n v="0"/>
    <n v="3080.04"/>
    <n v="254.51"/>
    <n v="3080.04"/>
    <s v="Q4"/>
    <n v="8.2632043739691685"/>
    <s v="Kochi"/>
    <s v="Regular"/>
  </r>
  <r>
    <s v="ORD011062"/>
    <x v="338"/>
    <s v="CUST0174"/>
    <s v="Nitesh Kalita"/>
    <x v="0"/>
    <x v="5"/>
    <x v="44"/>
    <n v="2"/>
    <n v="534.85"/>
    <n v="0"/>
    <n v="1069.7"/>
    <n v="-96.84"/>
    <n v="1069.7"/>
    <s v="Q3"/>
    <n v="-9.0530055155651112"/>
    <s v="Chennai"/>
    <s v="Premium"/>
  </r>
  <r>
    <s v="ORD000571"/>
    <x v="212"/>
    <s v="CUST0021"/>
    <s v="Aarush Sodhi"/>
    <x v="2"/>
    <x v="5"/>
    <x v="37"/>
    <n v="3"/>
    <n v="560.57000000000005"/>
    <n v="0.25"/>
    <n v="1261.28"/>
    <n v="102.4"/>
    <n v="1261.2825"/>
    <s v="Q3"/>
    <n v="8.1187365216288221"/>
    <s v="Amritsar"/>
    <s v="Premium"/>
  </r>
  <r>
    <s v="ORD003797"/>
    <x v="312"/>
    <s v="CUST0307"/>
    <s v="Ekani Tak"/>
    <x v="0"/>
    <x v="5"/>
    <x v="21"/>
    <n v="1"/>
    <n v="560.21"/>
    <n v="0.1"/>
    <n v="504.19"/>
    <n v="40.21"/>
    <n v="504.18900000000002"/>
    <s v="Q4"/>
    <n v="7.9751680913941181"/>
    <s v="Kochi"/>
    <s v="Premium"/>
  </r>
  <r>
    <s v="ORD003654"/>
    <x v="183"/>
    <s v="CUST0215"/>
    <s v="Unknown"/>
    <x v="3"/>
    <x v="0"/>
    <x v="35"/>
    <n v="3"/>
    <n v="959.62"/>
    <n v="0"/>
    <n v="2878.86"/>
    <n v="1210.33"/>
    <n v="2878.86"/>
    <s v="Q3"/>
    <n v="42.041988842805829"/>
    <s v="Surat"/>
    <s v="Premium"/>
  </r>
  <r>
    <s v="ORD003528"/>
    <x v="117"/>
    <s v="CUST0167"/>
    <s v="Varsha Ben"/>
    <x v="3"/>
    <x v="4"/>
    <x v="5"/>
    <n v="2"/>
    <n v="2807.48"/>
    <n v="0.2"/>
    <n v="4491.97"/>
    <n v="598.48"/>
    <n v="4491.9679999999998"/>
    <s v="Q3"/>
    <n v="13.323330298287834"/>
    <s v="Pune"/>
    <s v="Premium"/>
  </r>
  <r>
    <s v="ORD009011"/>
    <x v="123"/>
    <s v="CUST0408"/>
    <s v="Anvi Jaggi"/>
    <x v="0"/>
    <x v="6"/>
    <x v="18"/>
    <n v="3"/>
    <n v="1506.65"/>
    <n v="0.15"/>
    <n v="3841.96"/>
    <n v="1210.5"/>
    <n v="3841.9575000000004"/>
    <s v="Q1"/>
    <n v="31.507355620568667"/>
    <s v="Kochi"/>
    <s v="Premium"/>
  </r>
  <r>
    <s v="ORD000432"/>
    <x v="343"/>
    <s v="CUST0119"/>
    <s v="Advik Dhawan"/>
    <x v="0"/>
    <x v="3"/>
    <x v="4"/>
    <n v="5"/>
    <n v="3471.17"/>
    <n v="0"/>
    <n v="17355.849999999999"/>
    <n v="5441.67"/>
    <n v="17355.849999999999"/>
    <s v="Q3"/>
    <n v="31.353520570873801"/>
    <s v="Hyderabad"/>
    <s v="Premium"/>
  </r>
  <r>
    <s v="ORD000197"/>
    <x v="209"/>
    <s v="CUST0058"/>
    <s v="Vansha Narula"/>
    <x v="0"/>
    <x v="6"/>
    <x v="29"/>
    <n v="1"/>
    <n v="632.76"/>
    <n v="0.3"/>
    <n v="442.93"/>
    <n v="161.65"/>
    <n v="442.93199999999996"/>
    <s v="Q2"/>
    <n v="36.495608786941503"/>
    <s v="Kochi"/>
    <s v="Regular"/>
  </r>
  <r>
    <s v="ORD004613"/>
    <x v="117"/>
    <s v="CUST0008"/>
    <s v="Sanya Memon"/>
    <x v="2"/>
    <x v="4"/>
    <x v="33"/>
    <n v="3"/>
    <n v="48047.5"/>
    <n v="0.05"/>
    <n v="136935.38"/>
    <n v="13379.83"/>
    <n v="136935.375"/>
    <s v="Q3"/>
    <n v="9.7709080005474114"/>
    <s v="Lucknow"/>
    <s v="Occasional"/>
  </r>
  <r>
    <s v="ORD011805"/>
    <x v="350"/>
    <s v="CUST0440"/>
    <s v="Zansi Saxena"/>
    <x v="3"/>
    <x v="5"/>
    <x v="11"/>
    <n v="7"/>
    <n v="156.80000000000001"/>
    <n v="0.1"/>
    <n v="987.84"/>
    <n v="100.25"/>
    <n v="987.84000000000015"/>
    <s v="Q4"/>
    <n v="10.148404599935212"/>
    <s v="Ahmedabad"/>
    <s v="Regular"/>
  </r>
  <r>
    <s v="ORD002897"/>
    <x v="345"/>
    <s v="CUST0266"/>
    <s v="Tanay Sane"/>
    <x v="1"/>
    <x v="6"/>
    <x v="29"/>
    <n v="1"/>
    <n v="4059.58"/>
    <n v="0"/>
    <n v="4059.58"/>
    <n v="1495.01"/>
    <n v="4059.58"/>
    <s v="Q3"/>
    <n v="36.82671606422339"/>
    <s v="Patna"/>
    <s v="Premium"/>
  </r>
  <r>
    <s v="ORD004895"/>
    <x v="179"/>
    <s v="CUST0178"/>
    <s v="Sachi Chaudhuri"/>
    <x v="1"/>
    <x v="5"/>
    <x v="68"/>
    <n v="9"/>
    <n v="583.63"/>
    <n v="0.05"/>
    <n v="4990.04"/>
    <n v="427.31"/>
    <n v="4990.0365000000002"/>
    <s v="Q1"/>
    <n v="8.5632580099558311"/>
    <s v="Kolkata"/>
    <s v="Regular"/>
  </r>
  <r>
    <s v="ORD004710"/>
    <x v="167"/>
    <s v="CUST0115"/>
    <s v="Saanvi Atwal"/>
    <x v="0"/>
    <x v="3"/>
    <x v="13"/>
    <n v="4"/>
    <n v="763.48"/>
    <n v="0"/>
    <n v="3053.92"/>
    <n v="-175.23"/>
    <n v="3053.92"/>
    <s v="Q2"/>
    <n v="-5.7378713260334253"/>
    <s v="Chennai"/>
    <s v="Premium"/>
  </r>
  <r>
    <s v="ORD002159"/>
    <x v="308"/>
    <s v="CUST0361"/>
    <s v="Ranveer Nazareth"/>
    <x v="3"/>
    <x v="5"/>
    <x v="11"/>
    <n v="9"/>
    <n v="761.44"/>
    <n v="0.2"/>
    <n v="5482.37"/>
    <n v="428.87"/>
    <n v="5482.3680000000013"/>
    <s v="Q3"/>
    <n v="7.822711710446395"/>
    <s v="Pune"/>
    <s v="Regular"/>
  </r>
  <r>
    <s v="ORD009564"/>
    <x v="264"/>
    <s v="CUST0108"/>
    <s v="Yadavi Golla"/>
    <x v="2"/>
    <x v="4"/>
    <x v="33"/>
    <n v="5"/>
    <n v="37898.980000000003"/>
    <n v="0"/>
    <n v="189494.9"/>
    <n v="25018.49"/>
    <n v="189494.90000000002"/>
    <s v="Q3"/>
    <n v="13.202724717129591"/>
    <s v="Delhi"/>
    <s v="Regular"/>
  </r>
  <r>
    <s v="ORD006622"/>
    <x v="263"/>
    <s v="CUST0446"/>
    <s v="Anthony Pandit"/>
    <x v="0"/>
    <x v="6"/>
    <x v="29"/>
    <n v="1"/>
    <n v="3933.92"/>
    <n v="0"/>
    <n v="3933.92"/>
    <n v="852.48"/>
    <n v="3933.92"/>
    <s v="Q3"/>
    <n v="21.669988205149064"/>
    <s v="Chennai"/>
    <s v="Premium"/>
  </r>
  <r>
    <s v="ORD005060"/>
    <x v="187"/>
    <s v="CUST0417"/>
    <s v="Radha Mander"/>
    <x v="0"/>
    <x v="3"/>
    <x v="66"/>
    <n v="1"/>
    <n v="1979.2"/>
    <n v="0.15"/>
    <n v="1682.32"/>
    <n v="569.42999999999995"/>
    <n v="1682.32"/>
    <s v="Q1"/>
    <n v="33.847900518331826"/>
    <s v="Kochi"/>
    <s v="Occasional"/>
  </r>
  <r>
    <s v="ORD002921"/>
    <x v="241"/>
    <s v="CUST0388"/>
    <s v="Ekavir Chawla"/>
    <x v="3"/>
    <x v="6"/>
    <x v="29"/>
    <n v="3"/>
    <n v="345.14"/>
    <n v="0.15"/>
    <n v="880.11"/>
    <n v="222.42"/>
    <n v="880.10700000000008"/>
    <s v="Q2"/>
    <n v="25.271841019872515"/>
    <s v="Ahmedabad"/>
    <s v="Premium"/>
  </r>
  <r>
    <s v="ORD000159"/>
    <x v="163"/>
    <s v="CUST0409"/>
    <s v="Kritika Uppal"/>
    <x v="0"/>
    <x v="6"/>
    <x v="18"/>
    <n v="2"/>
    <n v="684.58"/>
    <n v="0.05"/>
    <n v="1300.7"/>
    <n v="364.37"/>
    <n v="1300.702"/>
    <s v="Q4"/>
    <n v="28.013377412162683"/>
    <s v="Hyderabad"/>
    <s v="Occasional"/>
  </r>
  <r>
    <s v="ORD002702"/>
    <x v="151"/>
    <s v="CUST0208"/>
    <s v="Dev Venkataraman"/>
    <x v="3"/>
    <x v="5"/>
    <x v="7"/>
    <n v="0"/>
    <n v="797.59"/>
    <n v="0.2"/>
    <n v="1914.22"/>
    <n v="110.15"/>
    <n v="0"/>
    <s v="Q4"/>
    <n v="5.7543020133526976"/>
    <s v="Ahmedabad"/>
    <s v="Premium"/>
  </r>
  <r>
    <s v="ORD001341"/>
    <x v="345"/>
    <s v="CUST0056"/>
    <s v="Siddharth Seth"/>
    <x v="1"/>
    <x v="4"/>
    <x v="5"/>
    <n v="2"/>
    <n v="26437.83"/>
    <n v="0.15"/>
    <n v="44944.31"/>
    <n v="5586.99"/>
    <n v="44944.311000000002"/>
    <s v="Q3"/>
    <n v="12.430917284078898"/>
    <s v="Bhubaneswar"/>
    <s v="Regular"/>
  </r>
  <r>
    <s v="ORD011852"/>
    <x v="324"/>
    <s v="CUST0475"/>
    <s v="Jhalak Kunda"/>
    <x v="2"/>
    <x v="6"/>
    <x v="18"/>
    <n v="3"/>
    <n v="3868.32"/>
    <n v="0.3"/>
    <n v="8123.47"/>
    <n v="2614.86"/>
    <n v="8123.4719999999998"/>
    <s v="Q1"/>
    <n v="32.188953735288003"/>
    <s v="Lucknow"/>
    <s v="Premium"/>
  </r>
  <r>
    <s v="ORD001239"/>
    <x v="4"/>
    <s v="CUST0476"/>
    <s v="Aachal Mukherjee"/>
    <x v="1"/>
    <x v="3"/>
    <x v="13"/>
    <n v="4"/>
    <n v="1012.31"/>
    <n v="0.2"/>
    <n v="3239.39"/>
    <n v="1072.76"/>
    <n v="3239.3919999999998"/>
    <s v="Q2"/>
    <n v="33.116111366646187"/>
    <s v="Bhubaneswar"/>
    <s v="Premium"/>
  </r>
  <r>
    <s v="ORD008647"/>
    <x v="109"/>
    <s v="CUST0236"/>
    <s v="Omisha Sachdeva"/>
    <x v="2"/>
    <x v="4"/>
    <x v="28"/>
    <n v="4"/>
    <n v="76503.63"/>
    <n v="0"/>
    <n v="306014.52"/>
    <n v="32641.95"/>
    <n v="306014.52"/>
    <s v="Q1"/>
    <n v="10.666797771556721"/>
    <s v="Delhi"/>
    <s v="Premium"/>
  </r>
  <r>
    <s v="ORD000260"/>
    <x v="55"/>
    <s v="CUST0108"/>
    <s v="Yadavi Golla"/>
    <x v="2"/>
    <x v="2"/>
    <x v="17"/>
    <n v="2"/>
    <n v="4736.92"/>
    <n v="0.05"/>
    <n v="9000.15"/>
    <n v="1901.28"/>
    <n v="9000.1479999999992"/>
    <s v="Q1"/>
    <n v="21.124981250312494"/>
    <s v="Delhi"/>
    <s v="Regular"/>
  </r>
  <r>
    <s v="ORD003352"/>
    <x v="132"/>
    <s v="CUST0001"/>
    <s v="Aditya Bhakta"/>
    <x v="2"/>
    <x v="4"/>
    <x v="42"/>
    <n v="5"/>
    <n v="26084.1"/>
    <n v="0.2"/>
    <n v="104336.4"/>
    <n v="16178.39"/>
    <n v="104336.40000000001"/>
    <s v="Q3"/>
    <n v="15.505988322387967"/>
    <s v="Delhi"/>
    <s v="Regular"/>
  </r>
  <r>
    <s v="ORD006011"/>
    <x v="113"/>
    <s v="CUST0393"/>
    <s v="Rachita Shroff"/>
    <x v="3"/>
    <x v="5"/>
    <x v="40"/>
    <n v="8"/>
    <n v="425.33"/>
    <n v="0"/>
    <n v="3402.64"/>
    <n v="219.11"/>
    <n v="3402.64"/>
    <s v="Q3"/>
    <n v="6.4394117508757915"/>
    <s v="Surat"/>
    <s v="Occasional"/>
  </r>
  <r>
    <s v="ORD007370"/>
    <x v="260"/>
    <s v="CUST0045"/>
    <s v="Vritti Tailor"/>
    <x v="2"/>
    <x v="1"/>
    <x v="64"/>
    <n v="1"/>
    <n v="42620.98"/>
    <n v="0.05"/>
    <n v="40489.93"/>
    <n v="12665.94"/>
    <n v="40489.931000000004"/>
    <s v="Q4"/>
    <n v="31.281703870567323"/>
    <s v="Delhi"/>
    <s v="Premium"/>
  </r>
  <r>
    <s v="ORD007039"/>
    <x v="196"/>
    <s v="CUST0232"/>
    <s v="Yashodhara Keer"/>
    <x v="2"/>
    <x v="5"/>
    <x v="40"/>
    <n v="8"/>
    <n v="429.57"/>
    <n v="0.05"/>
    <n v="3264.73"/>
    <n v="-298.36"/>
    <n v="3264.732"/>
    <s v="Q1"/>
    <n v="-9.1388874424531288"/>
    <s v="Jaipur"/>
    <s v="Regular"/>
  </r>
  <r>
    <s v="ORD004507"/>
    <x v="182"/>
    <s v="CUST0004"/>
    <s v="Lucky Aggarwal"/>
    <x v="0"/>
    <x v="3"/>
    <x v="66"/>
    <n v="2"/>
    <n v="534.66999999999996"/>
    <n v="0.25"/>
    <n v="802"/>
    <n v="195.04"/>
    <n v="802.00499999999988"/>
    <s v="Q4"/>
    <n v="24.319201995012467"/>
    <s v="Coimbatore"/>
    <s v="Premium"/>
  </r>
  <r>
    <s v="ORD007795"/>
    <x v="267"/>
    <s v="CUST0068"/>
    <s v="Atharv Shenoy"/>
    <x v="1"/>
    <x v="4"/>
    <x v="20"/>
    <n v="3"/>
    <n v="2726.73"/>
    <n v="0.05"/>
    <n v="7771.18"/>
    <n v="1051.96"/>
    <n v="7771.1805000000004"/>
    <s v="Q4"/>
    <n v="13.536682974786327"/>
    <s v="Ranchi"/>
    <s v="Premium"/>
  </r>
  <r>
    <s v="ORD000200"/>
    <x v="34"/>
    <s v="CUST0414"/>
    <s v="Sai Maharaj"/>
    <x v="2"/>
    <x v="4"/>
    <x v="33"/>
    <n v="1"/>
    <n v="34430.71"/>
    <n v="0"/>
    <n v="34430.71"/>
    <n v="4990.58"/>
    <n v="34430.71"/>
    <s v="Q3"/>
    <n v="14.494560234163048"/>
    <s v="Delhi"/>
    <s v="Occasional"/>
  </r>
  <r>
    <s v="ORD004407"/>
    <x v="311"/>
    <s v="CUST0370"/>
    <s v="Ishaan Edwin"/>
    <x v="1"/>
    <x v="3"/>
    <x v="13"/>
    <n v="4"/>
    <n v="2615.83"/>
    <n v="0"/>
    <n v="10463.32"/>
    <n v="2805.42"/>
    <n v="10463.32"/>
    <s v="Q1"/>
    <n v="26.811948788720979"/>
    <s v="Bhubaneswar"/>
    <s v="Premium"/>
  </r>
  <r>
    <s v="ORD000894"/>
    <x v="75"/>
    <s v="CUST0019"/>
    <s v="Saksham Pillay"/>
    <x v="3"/>
    <x v="3"/>
    <x v="61"/>
    <n v="5"/>
    <n v="2622.42"/>
    <n v="0"/>
    <n v="13112.1"/>
    <n v="2745.2"/>
    <n v="13112.1"/>
    <s v="Q1"/>
    <n v="20.936387001319389"/>
    <s v="Surat"/>
    <s v="Regular"/>
  </r>
  <r>
    <s v="ORD011096"/>
    <x v="109"/>
    <s v="CUST0405"/>
    <s v="Vyanjana Buch"/>
    <x v="0"/>
    <x v="6"/>
    <x v="43"/>
    <n v="2"/>
    <n v="1436.41"/>
    <n v="0.25"/>
    <n v="2154.62"/>
    <n v="490"/>
    <n v="2154.6150000000002"/>
    <s v="Q1"/>
    <n v="22.741829185656869"/>
    <s v="Coimbatore"/>
    <s v="Regular"/>
  </r>
  <r>
    <s v="ORD006895"/>
    <x v="282"/>
    <s v="CUST0296"/>
    <s v="Qarin Jha"/>
    <x v="2"/>
    <x v="2"/>
    <x v="54"/>
    <n v="1"/>
    <n v="4377.53"/>
    <n v="0"/>
    <n v="4377.53"/>
    <n v="1207.8599999999999"/>
    <n v="4377.53"/>
    <s v="Q1"/>
    <n v="27.592272354501279"/>
    <s v="Bengaluru"/>
    <s v="Premium"/>
  </r>
  <r>
    <s v="ORD008126"/>
    <x v="244"/>
    <s v="CUST0202"/>
    <s v="Samar Pillay"/>
    <x v="2"/>
    <x v="4"/>
    <x v="20"/>
    <n v="2"/>
    <n v="80213.279999999999"/>
    <n v="0"/>
    <n v="160426.56"/>
    <n v="24605.58"/>
    <n v="160426.56"/>
    <s v="Q2"/>
    <n v="15.33759746515789"/>
    <s v="Chandigarh"/>
    <s v="Regular"/>
  </r>
  <r>
    <s v="ORD008048"/>
    <x v="93"/>
    <s v="CUST0459"/>
    <s v="Vidhi Kari"/>
    <x v="3"/>
    <x v="6"/>
    <x v="19"/>
    <n v="1"/>
    <n v="1644.23"/>
    <n v="0.1"/>
    <n v="1479.81"/>
    <n v="546.5"/>
    <n v="1479.807"/>
    <s v="Q3"/>
    <n v="36.930416742689943"/>
    <s v="Surat"/>
    <s v="Occasional"/>
  </r>
  <r>
    <s v="ORD005833"/>
    <x v="209"/>
    <s v="CUST0208"/>
    <s v="Dev Venkataraman"/>
    <x v="3"/>
    <x v="3"/>
    <x v="12"/>
    <n v="1"/>
    <n v="1807.36"/>
    <n v="0"/>
    <n v="1807.36"/>
    <n v="633.85"/>
    <n v="1807.36"/>
    <s v="Q2"/>
    <n v="35.070489553824366"/>
    <s v="Ahmedabad"/>
    <s v="Premium"/>
  </r>
  <r>
    <s v="ORD008046"/>
    <x v="24"/>
    <s v="CUST0383"/>
    <s v="Ishani Chawla"/>
    <x v="0"/>
    <x v="3"/>
    <x v="61"/>
    <n v="1"/>
    <n v="2370.3000000000002"/>
    <n v="0.3"/>
    <n v="1659.21"/>
    <n v="456.03"/>
    <n v="1659.21"/>
    <s v="Q3"/>
    <n v="27.484766846872905"/>
    <s v="Bengaluru"/>
    <s v="Regular"/>
  </r>
  <r>
    <s v="ORD003333"/>
    <x v="281"/>
    <s v="CUST0105"/>
    <s v="Jacob Ganesh"/>
    <x v="2"/>
    <x v="5"/>
    <x v="24"/>
    <n v="10"/>
    <n v="139.41"/>
    <n v="0.05"/>
    <n v="1324.39"/>
    <n v="118.54"/>
    <n v="1324.3949999999998"/>
    <s v="Q3"/>
    <n v="8.9505357183307037"/>
    <s v="Amritsar"/>
    <s v="Regular"/>
  </r>
  <r>
    <s v="ORD004266"/>
    <x v="197"/>
    <s v="CUST0467"/>
    <s v="Deepa Pandit"/>
    <x v="3"/>
    <x v="5"/>
    <x v="40"/>
    <n v="5"/>
    <n v="114.67"/>
    <n v="0.1"/>
    <n v="516.01"/>
    <n v="-63.3"/>
    <n v="516.01499999999999"/>
    <s v="Q4"/>
    <n v="-12.267204123951087"/>
    <s v="Pune"/>
    <s v="Premium"/>
  </r>
  <r>
    <s v="ORD009392"/>
    <x v="80"/>
    <s v="CUST0039"/>
    <s v="Jonathan Dutta"/>
    <x v="3"/>
    <x v="6"/>
    <x v="55"/>
    <n v="4"/>
    <n v="2221.17"/>
    <n v="0.15"/>
    <n v="7551.98"/>
    <n v="2161.66"/>
    <n v="7551.9780000000001"/>
    <s v="Q2"/>
    <n v="28.623751651884671"/>
    <s v="Nagpur"/>
    <s v="Premium"/>
  </r>
  <r>
    <s v="ORD008264"/>
    <x v="130"/>
    <s v="CUST0273"/>
    <s v="Tanmayi Pai"/>
    <x v="2"/>
    <x v="2"/>
    <x v="65"/>
    <n v="2"/>
    <n v="514.69000000000005"/>
    <n v="0.05"/>
    <n v="977.91"/>
    <n v="159.44999999999999"/>
    <n v="977.91100000000006"/>
    <s v="Q2"/>
    <n v="16.305181458416417"/>
    <s v="Lucknow"/>
    <s v="Premium"/>
  </r>
  <r>
    <s v="ORD008708"/>
    <x v="117"/>
    <s v="CUST0260"/>
    <s v="Timothy Nori"/>
    <x v="0"/>
    <x v="6"/>
    <x v="63"/>
    <n v="2"/>
    <n v="1672.59"/>
    <n v="0.05"/>
    <n v="3177.92"/>
    <n v="1110.6600000000001"/>
    <n v="3177.9209999999998"/>
    <s v="Q3"/>
    <n v="34.949274997482632"/>
    <s v="Kochi"/>
    <s v="Regular"/>
  </r>
  <r>
    <s v="ORD005309"/>
    <x v="23"/>
    <s v="CUST0182"/>
    <s v="Nathaniel Badal"/>
    <x v="2"/>
    <x v="3"/>
    <x v="61"/>
    <n v="5"/>
    <n v="1554.43"/>
    <n v="0.1"/>
    <n v="6994.94"/>
    <n v="2073.3000000000002"/>
    <n v="6994.9350000000004"/>
    <s v="Q3"/>
    <n v="29.639996912053572"/>
    <s v="Lucknow"/>
    <s v="Premium"/>
  </r>
  <r>
    <s v="ORD010968"/>
    <x v="7"/>
    <s v="CUST0228"/>
    <s v="Azad Nayak"/>
    <x v="2"/>
    <x v="2"/>
    <x v="46"/>
    <n v="4"/>
    <n v="2217.9499999999998"/>
    <n v="0"/>
    <n v="8871.7999999999993"/>
    <n v="1576.04"/>
    <n v="8871.7999999999993"/>
    <s v="Q2"/>
    <n v="17.764602448206681"/>
    <s v="Chandigarh"/>
    <s v="Premium"/>
  </r>
  <r>
    <s v="ORD006197"/>
    <x v="101"/>
    <s v="CUST0036"/>
    <s v="Amaira Venkataraman"/>
    <x v="2"/>
    <x v="3"/>
    <x v="61"/>
    <n v="2"/>
    <n v="2430.5100000000002"/>
    <n v="0.15"/>
    <n v="4131.87"/>
    <n v="882.9"/>
    <n v="4131.8670000000002"/>
    <s v="Q1"/>
    <n v="21.36804884955238"/>
    <s v="Amritsar"/>
    <s v="Premium"/>
  </r>
  <r>
    <s v="ORD004569"/>
    <x v="149"/>
    <s v="CUST0339"/>
    <s v="Gayathri Kuruvilla"/>
    <x v="0"/>
    <x v="5"/>
    <x v="24"/>
    <n v="5"/>
    <n v="286.3"/>
    <n v="0"/>
    <n v="1431.5"/>
    <n v="135.37"/>
    <n v="1431.5"/>
    <s v="Q4"/>
    <n v="9.4565141460006981"/>
    <s v="Kochi"/>
    <s v="Premium"/>
  </r>
  <r>
    <s v="ORD007083"/>
    <x v="305"/>
    <s v="CUST0221"/>
    <s v="Naveen Dass"/>
    <x v="0"/>
    <x v="5"/>
    <x v="68"/>
    <n v="7"/>
    <n v="87.49"/>
    <n v="0"/>
    <n v="612.42999999999995"/>
    <n v="59.89"/>
    <n v="612.42999999999995"/>
    <s v="Q3"/>
    <n v="9.7790767924497501"/>
    <s v="Kochi"/>
    <s v="Regular"/>
  </r>
  <r>
    <s v="ORD005435"/>
    <x v="78"/>
    <s v="CUST0301"/>
    <s v="Vihaan Saini"/>
    <x v="2"/>
    <x v="2"/>
    <x v="65"/>
    <n v="3"/>
    <n v="475.27"/>
    <n v="0"/>
    <n v="1425.81"/>
    <n v="-160.97"/>
    <n v="1425.81"/>
    <s v="Q3"/>
    <n v="-11.289723034625933"/>
    <s v="Chandigarh"/>
    <s v="Premium"/>
  </r>
  <r>
    <s v="ORD009193"/>
    <x v="189"/>
    <s v="CUST0025"/>
    <s v="Andrew Bhardwaj"/>
    <x v="1"/>
    <x v="3"/>
    <x v="4"/>
    <n v="5"/>
    <n v="814.67"/>
    <n v="0"/>
    <n v="4073.35"/>
    <n v="1217.83"/>
    <n v="4073.35"/>
    <s v="Q3"/>
    <n v="29.897504511029005"/>
    <s v="Bhubaneswar"/>
    <s v="Occasional"/>
  </r>
  <r>
    <s v="ORD008199"/>
    <x v="122"/>
    <s v="CUST0061"/>
    <s v="Aarush Garg"/>
    <x v="0"/>
    <x v="0"/>
    <x v="15"/>
    <n v="3"/>
    <n v="935.91"/>
    <n v="0"/>
    <n v="2807.73"/>
    <n v="906.33"/>
    <n v="2807.73"/>
    <s v="Q1"/>
    <n v="32.279813229904583"/>
    <s v="Hyderabad"/>
    <s v="Regular"/>
  </r>
  <r>
    <s v="ORD007128"/>
    <x v="70"/>
    <s v="CUST0169"/>
    <s v="Charles Patla"/>
    <x v="0"/>
    <x v="1"/>
    <x v="38"/>
    <n v="4"/>
    <n v="26853.02"/>
    <n v="0.1"/>
    <n v="96670.87"/>
    <n v="21145.9"/>
    <n v="96670.872000000003"/>
    <s v="Q4"/>
    <n v="21.874117818532099"/>
    <s v="Chennai"/>
    <s v="Regular"/>
  </r>
  <r>
    <s v="ORD004369"/>
    <x v="205"/>
    <s v="CUST0403"/>
    <s v="Bimala Rattan"/>
    <x v="1"/>
    <x v="3"/>
    <x v="13"/>
    <n v="5"/>
    <n v="824.43"/>
    <n v="0.05"/>
    <n v="3916.04"/>
    <n v="903.08"/>
    <n v="3916.0424999999996"/>
    <s v="Q2"/>
    <n v="23.061051470362919"/>
    <s v="Bhubaneswar"/>
    <s v="Regular"/>
  </r>
  <r>
    <s v="ORD009599"/>
    <x v="152"/>
    <s v="CUST0487"/>
    <s v="Urvi Johal"/>
    <x v="3"/>
    <x v="6"/>
    <x v="57"/>
    <n v="1"/>
    <n v="1679.32"/>
    <n v="0"/>
    <n v="1679.32"/>
    <n v="516.36"/>
    <n v="1679.32"/>
    <s v="Q2"/>
    <n v="30.74815996951147"/>
    <s v="Ahmedabad"/>
    <s v="Premium"/>
  </r>
  <r>
    <s v="ORD007404"/>
    <x v="230"/>
    <s v="CUST0277"/>
    <s v="Nirja Sarkar"/>
    <x v="2"/>
    <x v="6"/>
    <x v="18"/>
    <n v="1"/>
    <n v="1260.94"/>
    <n v="0"/>
    <n v="1260.94"/>
    <n v="481.15"/>
    <n v="1260.94"/>
    <s v="Q3"/>
    <n v="38.158040826684854"/>
    <s v="Amritsar"/>
    <s v="Premium"/>
  </r>
  <r>
    <s v="ORD000664"/>
    <x v="2"/>
    <s v="CUST0322"/>
    <s v="Gavin Acharya"/>
    <x v="3"/>
    <x v="5"/>
    <x v="21"/>
    <n v="4"/>
    <n v="576.54999999999995"/>
    <n v="0.25"/>
    <n v="1729.65"/>
    <n v="142.76"/>
    <n v="1729.6499999999999"/>
    <s v="Q3"/>
    <n v="8.2536929436591198"/>
    <s v="Surat"/>
    <s v="Premium"/>
  </r>
  <r>
    <s v="ORD005520"/>
    <x v="30"/>
    <s v="CUST0478"/>
    <s v="Ubika Sampath"/>
    <x v="3"/>
    <x v="1"/>
    <x v="3"/>
    <n v="1"/>
    <n v="19150.89"/>
    <n v="0"/>
    <n v="19150.89"/>
    <n v="4293.28"/>
    <n v="19150.89"/>
    <s v="Q1"/>
    <n v="22.418174821117972"/>
    <s v="Mumbai"/>
    <s v="Regular"/>
  </r>
  <r>
    <s v="ORD009730"/>
    <x v="21"/>
    <s v="CUST0442"/>
    <s v="Jackson Khare"/>
    <x v="1"/>
    <x v="4"/>
    <x v="5"/>
    <n v="3"/>
    <n v="33747.25"/>
    <n v="0.15"/>
    <n v="86055.49"/>
    <n v="7817.12"/>
    <n v="86055.487500000003"/>
    <s v="Q2"/>
    <n v="9.0838132465459207"/>
    <s v="Guwahati"/>
    <s v="Regular"/>
  </r>
  <r>
    <s v="ORD001591"/>
    <x v="37"/>
    <s v="CUST0186"/>
    <s v="Hemang Barad"/>
    <x v="1"/>
    <x v="6"/>
    <x v="29"/>
    <n v="2"/>
    <n v="640.79"/>
    <n v="0.25"/>
    <n v="961.18"/>
    <n v="216.81"/>
    <n v="961.18499999999995"/>
    <s v="Q4"/>
    <n v="22.556649118791487"/>
    <s v="Ranchi"/>
    <s v="Premium"/>
  </r>
  <r>
    <s v="ORD003984"/>
    <x v="251"/>
    <s v="CUST0191"/>
    <s v="Advika Madan"/>
    <x v="3"/>
    <x v="4"/>
    <x v="50"/>
    <n v="5"/>
    <n v="51486.74"/>
    <n v="0.1"/>
    <n v="231690.33"/>
    <n v="21000.240000000002"/>
    <n v="231690.33"/>
    <s v="Q1"/>
    <n v="9.0639259739497984"/>
    <s v="Mumbai"/>
    <s v="Occasional"/>
  </r>
  <r>
    <s v="ORD006380"/>
    <x v="287"/>
    <s v="CUST0057"/>
    <s v="Anusha Ganesh"/>
    <x v="1"/>
    <x v="3"/>
    <x v="10"/>
    <n v="4"/>
    <n v="3499.01"/>
    <n v="0.1"/>
    <n v="12596.44"/>
    <n v="4494.6899999999996"/>
    <n v="12596.436000000002"/>
    <s v="Q4"/>
    <n v="35.682224501525823"/>
    <s v="Ranchi"/>
    <s v="Premium"/>
  </r>
  <r>
    <s v="ORD005800"/>
    <x v="249"/>
    <s v="CUST0166"/>
    <s v="Harita Nadig"/>
    <x v="1"/>
    <x v="6"/>
    <x v="14"/>
    <n v="1"/>
    <n v="4645.99"/>
    <n v="0"/>
    <n v="4645.99"/>
    <n v="1591.47"/>
    <n v="4645.99"/>
    <s v="Q3"/>
    <n v="34.254701366124337"/>
    <s v="Kolkata"/>
    <s v="Regular"/>
  </r>
  <r>
    <s v="ORD000262"/>
    <x v="286"/>
    <s v="CUST0177"/>
    <s v="Pratyush Koshy"/>
    <x v="3"/>
    <x v="6"/>
    <x v="18"/>
    <n v="5"/>
    <n v="2101.69"/>
    <n v="0"/>
    <n v="10508.45"/>
    <n v="2770.83"/>
    <n v="10508.45"/>
    <s v="Q1"/>
    <n v="26.36763747270054"/>
    <s v="Ahmedabad"/>
    <s v="Premium"/>
  </r>
  <r>
    <s v="ORD008825"/>
    <x v="162"/>
    <s v="CUST0109"/>
    <s v="Ekapad Tank"/>
    <x v="1"/>
    <x v="6"/>
    <x v="55"/>
    <n v="1"/>
    <n v="2970.07"/>
    <n v="0.1"/>
    <n v="2673.06"/>
    <n v="963.6"/>
    <n v="2673.0630000000001"/>
    <s v="Q2"/>
    <n v="36.048573544926043"/>
    <s v="Patna"/>
    <s v="Regular"/>
  </r>
  <r>
    <s v="ORD003432"/>
    <x v="241"/>
    <s v="CUST0062"/>
    <s v="Veer Tandon"/>
    <x v="0"/>
    <x v="5"/>
    <x v="39"/>
    <n v="8"/>
    <n v="278.38"/>
    <n v="0.25"/>
    <n v="1670.28"/>
    <n v="-194.98"/>
    <n v="1670.28"/>
    <s v="Q2"/>
    <n v="-11.67349186962665"/>
    <s v="Coimbatore"/>
    <s v="Regular"/>
  </r>
  <r>
    <s v="ORD011031"/>
    <x v="269"/>
    <s v="CUST0103"/>
    <s v="Aryan Prabhu"/>
    <x v="1"/>
    <x v="6"/>
    <x v="29"/>
    <n v="5"/>
    <n v="1449.53"/>
    <n v="0"/>
    <n v="7247.65"/>
    <n v="2723.28"/>
    <n v="7247.65"/>
    <s v="Q1"/>
    <n v="37.574662131863434"/>
    <s v="Patna"/>
    <s v="Premium"/>
  </r>
  <r>
    <s v="ORD000384"/>
    <x v="351"/>
    <s v="CUST0202"/>
    <s v="Samar Pillay"/>
    <x v="2"/>
    <x v="3"/>
    <x v="13"/>
    <n v="1"/>
    <n v="2384.9699999999998"/>
    <n v="0"/>
    <n v="2384.9699999999998"/>
    <n v="526.76"/>
    <n v="2384.9699999999998"/>
    <s v="Q2"/>
    <n v="22.086650985127697"/>
    <s v="Chandigarh"/>
    <s v="Regular"/>
  </r>
  <r>
    <s v="ORD006246"/>
    <x v="121"/>
    <s v="CUST0474"/>
    <s v="Unknown"/>
    <x v="3"/>
    <x v="5"/>
    <x v="37"/>
    <n v="1"/>
    <n v="477.43"/>
    <n v="0.2"/>
    <n v="381.94"/>
    <n v="34.24"/>
    <n v="381.94400000000002"/>
    <s v="Q2"/>
    <n v="8.9647588626485835"/>
    <s v="Ahmedabad"/>
    <s v="Premium"/>
  </r>
  <r>
    <s v="ORD004949"/>
    <x v="239"/>
    <s v="CUST0140"/>
    <s v="Harinakshi Mahal"/>
    <x v="1"/>
    <x v="5"/>
    <x v="11"/>
    <n v="4"/>
    <n v="565.72"/>
    <n v="0.15"/>
    <n v="1923.45"/>
    <n v="136.54"/>
    <n v="1923.4480000000001"/>
    <s v="Q2"/>
    <n v="7.0987028516467792"/>
    <s v="Patna"/>
    <s v="Premium"/>
  </r>
  <r>
    <s v="ORD009071"/>
    <x v="117"/>
    <s v="CUST0256"/>
    <s v="Kabir Bhagat"/>
    <x v="2"/>
    <x v="5"/>
    <x v="40"/>
    <n v="8"/>
    <n v="145.63999999999999"/>
    <n v="0.05"/>
    <n v="1106.8599999999999"/>
    <n v="113.88"/>
    <n v="1106.8639999999998"/>
    <s v="Q3"/>
    <n v="10.28856404604015"/>
    <s v="Jaipur"/>
    <s v="Regular"/>
  </r>
  <r>
    <s v="ORD007349"/>
    <x v="82"/>
    <s v="CUST0397"/>
    <s v="Jai Boase"/>
    <x v="3"/>
    <x v="4"/>
    <x v="45"/>
    <n v="3"/>
    <n v="35268.910000000003"/>
    <n v="0.05"/>
    <n v="100516.39"/>
    <n v="13336.83"/>
    <n v="100516.39350000001"/>
    <s v="Q1"/>
    <n v="13.268313754602607"/>
    <s v="Ahmedabad"/>
    <s v="Occasional"/>
  </r>
  <r>
    <s v="ORD010577"/>
    <x v="114"/>
    <s v="CUST0030"/>
    <s v="Kashvi Sahota"/>
    <x v="2"/>
    <x v="4"/>
    <x v="50"/>
    <n v="4"/>
    <n v="30079.97"/>
    <n v="0"/>
    <n v="120319.88"/>
    <n v="15959.87"/>
    <n v="120319.88"/>
    <s v="Q3"/>
    <n v="13.264532843616534"/>
    <s v="Delhi"/>
    <s v="Premium"/>
  </r>
  <r>
    <s v="ORD006506"/>
    <x v="354"/>
    <s v="CUST0095"/>
    <s v="Pahal Goyal"/>
    <x v="2"/>
    <x v="4"/>
    <x v="28"/>
    <n v="1"/>
    <n v="31513.1"/>
    <n v="0.05"/>
    <n v="29937.439999999999"/>
    <n v="4613.46"/>
    <n v="29937.444999999996"/>
    <s v="Q2"/>
    <n v="15.410335686685302"/>
    <s v="Jaipur"/>
    <s v="Premium"/>
  </r>
  <r>
    <s v="ORD010104"/>
    <x v="179"/>
    <s v="CUST0416"/>
    <s v="Hitesh Soman"/>
    <x v="3"/>
    <x v="5"/>
    <x v="21"/>
    <n v="8"/>
    <n v="439.85"/>
    <n v="0.1"/>
    <n v="3166.92"/>
    <n v="315.87"/>
    <n v="3166.92"/>
    <s v="Q1"/>
    <n v="9.974044181728619"/>
    <s v="Mumbai"/>
    <s v="Premium"/>
  </r>
  <r>
    <s v="ORD011935"/>
    <x v="10"/>
    <s v="CUST0057"/>
    <s v="Anusha Ganesh"/>
    <x v="1"/>
    <x v="5"/>
    <x v="11"/>
    <n v="9"/>
    <n v="722.97"/>
    <n v="0"/>
    <n v="6506.73"/>
    <n v="565.4"/>
    <n v="6506.7300000000005"/>
    <s v="Q1"/>
    <n v="8.689464600498253"/>
    <s v="Ranchi"/>
    <s v="Premium"/>
  </r>
  <r>
    <s v="ORD000912"/>
    <x v="124"/>
    <s v="CUST0221"/>
    <s v="Naveen Dass"/>
    <x v="0"/>
    <x v="5"/>
    <x v="39"/>
    <n v="6"/>
    <n v="710.89"/>
    <n v="0"/>
    <n v="4265.34"/>
    <n v="297.79000000000002"/>
    <n v="4265.34"/>
    <s v="Q2"/>
    <n v="6.9816239737043233"/>
    <s v="Kochi"/>
    <s v="Regular"/>
  </r>
  <r>
    <s v="ORD006890"/>
    <x v="270"/>
    <s v="CUST0428"/>
    <s v="Abdul Gour"/>
    <x v="3"/>
    <x v="5"/>
    <x v="21"/>
    <n v="4"/>
    <n v="135.03"/>
    <n v="0"/>
    <n v="540.12"/>
    <n v="30.81"/>
    <n v="540.12"/>
    <s v="Q1"/>
    <n v="5.704287936014218"/>
    <s v="Surat"/>
    <s v="Occasional"/>
  </r>
  <r>
    <s v="ORD010785"/>
    <x v="22"/>
    <s v="CUST0456"/>
    <s v="Girindra Dutta"/>
    <x v="0"/>
    <x v="2"/>
    <x v="30"/>
    <n v="2"/>
    <n v="6694.48"/>
    <n v="0"/>
    <n v="13388.96"/>
    <n v="3398.68"/>
    <n v="13388.96"/>
    <s v="Q3"/>
    <n v="25.384197129575416"/>
    <s v="Chennai"/>
    <s v="Regular"/>
  </r>
  <r>
    <s v="ORD001208"/>
    <x v="90"/>
    <s v="CUST0197"/>
    <s v="Wakeeta Chakrabarti"/>
    <x v="0"/>
    <x v="6"/>
    <x v="29"/>
    <n v="2"/>
    <n v="380.97"/>
    <n v="0"/>
    <n v="761.94"/>
    <n v="197"/>
    <n v="761.94"/>
    <s v="Q4"/>
    <n v="25.855054203743077"/>
    <s v="Coimbatore"/>
    <s v="Regular"/>
  </r>
  <r>
    <s v="ORD010698"/>
    <x v="298"/>
    <s v="CUST0437"/>
    <s v="Aditya Borah"/>
    <x v="3"/>
    <x v="5"/>
    <x v="44"/>
    <n v="8"/>
    <n v="798.85"/>
    <n v="0.25"/>
    <n v="4793.1000000000004"/>
    <n v="-218.52"/>
    <n v="4793.1000000000004"/>
    <s v="Q3"/>
    <n v="-4.5590536396069341"/>
    <s v="Ahmedabad"/>
    <s v="Regular"/>
  </r>
  <r>
    <s v="ORD007267"/>
    <x v="295"/>
    <s v="CUST0493"/>
    <s v="Lakshit Vaidya"/>
    <x v="2"/>
    <x v="4"/>
    <x v="42"/>
    <n v="2"/>
    <n v="33573.99"/>
    <n v="0.05"/>
    <n v="63790.58"/>
    <n v="9853.1"/>
    <n v="63790.580999999991"/>
    <s v="Q4"/>
    <n v="15.446010994099757"/>
    <s v="Lucknow"/>
    <s v="Occasional"/>
  </r>
  <r>
    <s v="ORD008783"/>
    <x v="86"/>
    <s v="CUST0257"/>
    <s v="Idika Dewan"/>
    <x v="3"/>
    <x v="4"/>
    <x v="23"/>
    <n v="4"/>
    <n v="12752.26"/>
    <n v="0.25"/>
    <n v="38256.78"/>
    <n v="4655.6000000000004"/>
    <n v="38256.78"/>
    <s v="Q4"/>
    <n v="12.169346191707719"/>
    <s v="Mumbai"/>
    <s v="Premium"/>
  </r>
  <r>
    <s v="ORD008620"/>
    <x v="227"/>
    <s v="CUST0428"/>
    <s v="Abdul Gour"/>
    <x v="3"/>
    <x v="0"/>
    <x v="51"/>
    <n v="5"/>
    <n v="950.74"/>
    <n v="0.1"/>
    <n v="4278.33"/>
    <n v="1374.39"/>
    <n v="4278.33"/>
    <s v="Q4"/>
    <n v="32.124450428087599"/>
    <s v="Surat"/>
    <s v="Occasional"/>
  </r>
  <r>
    <s v="ORD000465"/>
    <x v="15"/>
    <s v="CUST0357"/>
    <s v="Udant Mishra"/>
    <x v="2"/>
    <x v="1"/>
    <x v="1"/>
    <n v="3"/>
    <n v="28931.84"/>
    <n v="0.05"/>
    <n v="82455.740000000005"/>
    <n v="16773.12"/>
    <n v="82455.744000000006"/>
    <s v="Q4"/>
    <n v="20.341967702915525"/>
    <s v="Delhi"/>
    <s v="Premium"/>
  </r>
  <r>
    <s v="ORD004755"/>
    <x v="314"/>
    <s v="CUST0094"/>
    <s v="Nidra Nigam"/>
    <x v="2"/>
    <x v="2"/>
    <x v="30"/>
    <n v="2"/>
    <n v="1581.41"/>
    <n v="0"/>
    <n v="3162.82"/>
    <n v="714.35"/>
    <n v="3162.82"/>
    <s v="Q2"/>
    <n v="22.585856925149077"/>
    <s v="Chandigarh"/>
    <s v="Premium"/>
  </r>
  <r>
    <s v="ORD004587"/>
    <x v="249"/>
    <s v="CUST0152"/>
    <s v="Shaurya Som"/>
    <x v="2"/>
    <x v="1"/>
    <x v="52"/>
    <n v="4"/>
    <n v="37297.269999999997"/>
    <n v="0"/>
    <n v="149189.07999999999"/>
    <n v="37997.07"/>
    <n v="149189.07999999999"/>
    <s v="Q3"/>
    <n v="25.46906918388397"/>
    <s v="Jaipur"/>
    <s v="Regular"/>
  </r>
  <r>
    <s v="ORD003739"/>
    <x v="331"/>
    <s v="CUST0409"/>
    <s v="Kritika Uppal"/>
    <x v="0"/>
    <x v="1"/>
    <x v="69"/>
    <n v="3"/>
    <n v="25525.25"/>
    <n v="0"/>
    <n v="76575.75"/>
    <n v="17046.849999999999"/>
    <n v="76575.75"/>
    <s v="Q4"/>
    <n v="22.26142088063127"/>
    <s v="Hyderabad"/>
    <s v="Occasional"/>
  </r>
  <r>
    <s v="ORD008955"/>
    <x v="100"/>
    <s v="CUST0217"/>
    <s v="Jonathan Madan"/>
    <x v="3"/>
    <x v="3"/>
    <x v="58"/>
    <n v="4"/>
    <n v="2304.5100000000002"/>
    <n v="0.1"/>
    <n v="8296.24"/>
    <n v="2371.7399999999998"/>
    <n v="8296.2360000000008"/>
    <s v="Q3"/>
    <n v="28.588131490892259"/>
    <s v="Pune"/>
    <s v="Premium"/>
  </r>
  <r>
    <s v="ORD009558"/>
    <x v="172"/>
    <s v="CUST0190"/>
    <s v="Chaman Chaudhry"/>
    <x v="0"/>
    <x v="5"/>
    <x v="44"/>
    <n v="8"/>
    <n v="559.63"/>
    <n v="0.05"/>
    <n v="4253.1899999999996"/>
    <n v="377.17"/>
    <n v="4253.1880000000001"/>
    <s v="Q2"/>
    <n v="8.8679320698111308"/>
    <s v="Coimbatore"/>
    <s v="Premium"/>
  </r>
  <r>
    <s v="ORD003523"/>
    <x v="157"/>
    <s v="CUST0320"/>
    <s v="Tanish Dhar"/>
    <x v="0"/>
    <x v="6"/>
    <x v="27"/>
    <n v="4"/>
    <n v="316.77"/>
    <n v="0.1"/>
    <n v="1140.3699999999999"/>
    <n v="364.85"/>
    <n v="1140.3720000000001"/>
    <s v="Q4"/>
    <n v="31.994001946736589"/>
    <s v="Kochi"/>
    <s v="Premium"/>
  </r>
  <r>
    <s v="ORD001147"/>
    <x v="189"/>
    <s v="CUST0423"/>
    <s v="Ayaan Kar"/>
    <x v="2"/>
    <x v="5"/>
    <x v="11"/>
    <n v="5"/>
    <n v="168.13"/>
    <n v="0.25"/>
    <n v="630.49"/>
    <n v="53.61"/>
    <n v="630.48749999999995"/>
    <s v="Q3"/>
    <n v="8.5029104347412332"/>
    <s v="Chandigarh"/>
    <s v="Regular"/>
  </r>
  <r>
    <s v="ORD005456"/>
    <x v="132"/>
    <s v="CUST0250"/>
    <s v="Vanya Subramaniam"/>
    <x v="3"/>
    <x v="2"/>
    <x v="9"/>
    <n v="2"/>
    <n v="7593.43"/>
    <n v="0.15"/>
    <n v="12908.83"/>
    <n v="3230.02"/>
    <n v="12908.831"/>
    <s v="Q3"/>
    <n v="25.021787412182206"/>
    <s v="Surat"/>
    <s v="Premium"/>
  </r>
  <r>
    <s v="ORD008801"/>
    <x v="56"/>
    <s v="CUST0117"/>
    <s v="Timothy Brahmbhatt"/>
    <x v="1"/>
    <x v="4"/>
    <x v="33"/>
    <n v="2"/>
    <n v="55695.41"/>
    <n v="0.2"/>
    <n v="89112.66"/>
    <n v="9504.25"/>
    <n v="89112.656000000017"/>
    <s v="Q4"/>
    <n v="10.665431825287227"/>
    <s v="Guwahati"/>
    <s v="Premium"/>
  </r>
  <r>
    <s v="ORD004782"/>
    <x v="96"/>
    <s v="CUST0348"/>
    <s v="Triya Rastogi"/>
    <x v="1"/>
    <x v="6"/>
    <x v="55"/>
    <n v="3"/>
    <n v="2791.11"/>
    <n v="0.25"/>
    <n v="6280"/>
    <n v="-216.38"/>
    <n v="6279.9974999999995"/>
    <s v="Q2"/>
    <n v="-3.4455414012738856"/>
    <s v="Bhubaneswar"/>
    <s v="Regular"/>
  </r>
  <r>
    <s v="ORD003617"/>
    <x v="272"/>
    <s v="CUST0256"/>
    <s v="Kabir Bhagat"/>
    <x v="2"/>
    <x v="0"/>
    <x v="0"/>
    <n v="4"/>
    <n v="262.63"/>
    <n v="0"/>
    <n v="1050.52"/>
    <n v="383.79"/>
    <n v="1050.52"/>
    <s v="Q3"/>
    <n v="36.533335871758752"/>
    <s v="Jaipur"/>
    <s v="Regular"/>
  </r>
  <r>
    <s v="ORD011545"/>
    <x v="107"/>
    <s v="CUST0337"/>
    <s v="Tarak Thaker"/>
    <x v="1"/>
    <x v="1"/>
    <x v="52"/>
    <n v="3"/>
    <n v="13685.85"/>
    <n v="0.1"/>
    <n v="36951.800000000003"/>
    <n v="7161.61"/>
    <n v="36951.795000000006"/>
    <s v="Q4"/>
    <n v="19.38095031906429"/>
    <s v="Bhubaneswar"/>
    <s v="Premium"/>
  </r>
  <r>
    <s v="ORD006271"/>
    <x v="134"/>
    <s v="CUST0037"/>
    <s v="Janani Sawhney"/>
    <x v="3"/>
    <x v="5"/>
    <x v="31"/>
    <n v="1"/>
    <n v="363.76"/>
    <n v="0.1"/>
    <n v="327.38"/>
    <n v="20.059999999999999"/>
    <n v="327.38400000000001"/>
    <s v="Q2"/>
    <n v="6.1274360070865663"/>
    <s v="Ahmedabad"/>
    <s v="Premium"/>
  </r>
  <r>
    <s v="ORD000603"/>
    <x v="270"/>
    <s v="CUST0361"/>
    <s v="Ranveer Nazareth"/>
    <x v="3"/>
    <x v="5"/>
    <x v="11"/>
    <n v="4"/>
    <n v="147.36000000000001"/>
    <n v="0.05"/>
    <n v="559.97"/>
    <n v="56.73"/>
    <n v="559.96800000000007"/>
    <s v="Q1"/>
    <n v="10.130899869635872"/>
    <s v="Pune"/>
    <s v="Regular"/>
  </r>
  <r>
    <s v="ORD000232"/>
    <x v="256"/>
    <s v="CUST0039"/>
    <s v="Jonathan Dutta"/>
    <x v="3"/>
    <x v="5"/>
    <x v="21"/>
    <n v="10"/>
    <n v="310.08"/>
    <n v="0.2"/>
    <n v="2480.64"/>
    <n v="-352.11"/>
    <n v="2480.64"/>
    <s v="Q4"/>
    <n v="-14.194320820433436"/>
    <s v="Nagpur"/>
    <s v="Premium"/>
  </r>
  <r>
    <s v="ORD005283"/>
    <x v="245"/>
    <s v="CUST0225"/>
    <s v="Avi Das"/>
    <x v="2"/>
    <x v="2"/>
    <x v="30"/>
    <n v="4"/>
    <n v="3629.61"/>
    <n v="0.05"/>
    <n v="13792.52"/>
    <n v="3302.89"/>
    <n v="13792.518"/>
    <s v="Q2"/>
    <n v="23.946965456638814"/>
    <s v="Lucknow"/>
    <s v="Premium"/>
  </r>
  <r>
    <s v="ORD004432"/>
    <x v="310"/>
    <s v="CUST0451"/>
    <s v="Varsha Sheth"/>
    <x v="0"/>
    <x v="5"/>
    <x v="24"/>
    <n v="6"/>
    <n v="462.91"/>
    <n v="0.05"/>
    <n v="2638.59"/>
    <n v="154.49"/>
    <n v="2638.587"/>
    <s v="Q3"/>
    <n v="5.8550210529108355"/>
    <s v="Chennai"/>
    <s v="Regular"/>
  </r>
  <r>
    <s v="ORD009983"/>
    <x v="105"/>
    <s v="CUST0168"/>
    <s v="Guneet Raja"/>
    <x v="0"/>
    <x v="5"/>
    <x v="7"/>
    <n v="8"/>
    <n v="685.01"/>
    <n v="0"/>
    <n v="5480.08"/>
    <n v="319.11"/>
    <n v="5480.08"/>
    <s v="Q2"/>
    <n v="5.823090173866075"/>
    <s v="Chennai"/>
    <s v="Premium"/>
  </r>
  <r>
    <s v="ORD004048"/>
    <x v="58"/>
    <s v="CUST0263"/>
    <s v="Jacob Radhakrishnan"/>
    <x v="1"/>
    <x v="4"/>
    <x v="5"/>
    <n v="1"/>
    <n v="5164.12"/>
    <n v="0"/>
    <n v="5164.12"/>
    <n v="692.94"/>
    <n v="5164.12"/>
    <s v="Q2"/>
    <n v="13.418355886385292"/>
    <s v="Kolkata"/>
    <s v="Premium"/>
  </r>
  <r>
    <s v="ORD011407"/>
    <x v="114"/>
    <s v="CUST0192"/>
    <s v="Kevin Toor"/>
    <x v="0"/>
    <x v="6"/>
    <x v="55"/>
    <n v="2"/>
    <n v="1783.37"/>
    <n v="0.1"/>
    <n v="3210.07"/>
    <n v="786.02"/>
    <n v="3210.0659999999998"/>
    <s v="Q3"/>
    <n v="24.48607039721875"/>
    <s v="Bengaluru"/>
    <s v="Premium"/>
  </r>
  <r>
    <s v="ORD009431"/>
    <x v="323"/>
    <s v="CUST0097"/>
    <s v="Thomas Din"/>
    <x v="0"/>
    <x v="6"/>
    <x v="14"/>
    <n v="2"/>
    <n v="3448.4"/>
    <n v="0.1"/>
    <n v="6207.12"/>
    <n v="-686.14"/>
    <n v="6207.12"/>
    <s v="Q3"/>
    <n v="-11.054079830903865"/>
    <s v="Hyderabad"/>
    <s v="Premium"/>
  </r>
  <r>
    <s v="ORD007840"/>
    <x v="195"/>
    <s v="CUST0473"/>
    <s v="Ranbir Jha"/>
    <x v="3"/>
    <x v="5"/>
    <x v="37"/>
    <n v="3"/>
    <n v="241.49"/>
    <n v="0"/>
    <n v="724.47"/>
    <n v="63.86"/>
    <n v="724.47"/>
    <s v="Q2"/>
    <n v="8.8147197261446291"/>
    <s v="Pune"/>
    <s v="Regular"/>
  </r>
  <r>
    <s v="ORD000503"/>
    <x v="180"/>
    <s v="CUST0228"/>
    <s v="Azad Nayak"/>
    <x v="2"/>
    <x v="2"/>
    <x v="46"/>
    <n v="3"/>
    <n v="6488.18"/>
    <n v="0"/>
    <n v="19464.54"/>
    <n v="4061.74"/>
    <n v="19464.54"/>
    <s v="Q3"/>
    <n v="20.867382429792841"/>
    <s v="Chandigarh"/>
    <s v="Premium"/>
  </r>
  <r>
    <s v="ORD005156"/>
    <x v="31"/>
    <s v="CUST0223"/>
    <s v="Aarini Dugar"/>
    <x v="1"/>
    <x v="5"/>
    <x v="7"/>
    <n v="5"/>
    <n v="234.06"/>
    <n v="0.05"/>
    <n v="1111.78"/>
    <n v="114.55"/>
    <n v="1111.7849999999999"/>
    <s v="Q2"/>
    <n v="10.303297414956196"/>
    <s v="Guwahati"/>
    <s v="Premium"/>
  </r>
  <r>
    <s v="ORD003071"/>
    <x v="355"/>
    <s v="CUST0336"/>
    <s v="Krishna Saxena"/>
    <x v="3"/>
    <x v="5"/>
    <x v="21"/>
    <n v="7"/>
    <n v="763.9"/>
    <n v="0.2"/>
    <n v="4277.84"/>
    <n v="275.32"/>
    <n v="4277.84"/>
    <s v="Q2"/>
    <n v="6.4359583341125415"/>
    <s v="Ahmedabad"/>
    <s v="Premium"/>
  </r>
  <r>
    <s v="ORD011385"/>
    <x v="161"/>
    <s v="CUST0497"/>
    <s v="Sai Desai"/>
    <x v="3"/>
    <x v="2"/>
    <x v="54"/>
    <n v="1"/>
    <n v="3365.59"/>
    <n v="0"/>
    <n v="3365.59"/>
    <n v="627.21"/>
    <n v="3365.59"/>
    <s v="Q2"/>
    <n v="18.635959816852321"/>
    <s v="Pune"/>
    <s v="Regular"/>
  </r>
  <r>
    <s v="ORD004078"/>
    <x v="42"/>
    <s v="CUST0283"/>
    <s v="Dalbir Roy"/>
    <x v="0"/>
    <x v="6"/>
    <x v="57"/>
    <n v="4"/>
    <n v="3950.36"/>
    <n v="0.25"/>
    <n v="11851.08"/>
    <n v="3629.43"/>
    <n v="11851.08"/>
    <s v="Q4"/>
    <n v="30.625310098320153"/>
    <s v="Chennai"/>
    <s v="Regular"/>
  </r>
  <r>
    <s v="ORD003910"/>
    <x v="113"/>
    <s v="CUST0200"/>
    <s v="Bishakha Walla"/>
    <x v="2"/>
    <x v="5"/>
    <x v="11"/>
    <n v="4"/>
    <n v="454.58"/>
    <n v="0.15"/>
    <n v="1545.57"/>
    <n v="133.43"/>
    <n v="1545.5719999999999"/>
    <s v="Q3"/>
    <n v="8.6330609419178685"/>
    <s v="Lucknow"/>
    <s v="Regular"/>
  </r>
  <r>
    <s v="ORD007165"/>
    <x v="287"/>
    <s v="CUST0177"/>
    <s v="Pratyush Koshy"/>
    <x v="3"/>
    <x v="4"/>
    <x v="20"/>
    <n v="4"/>
    <n v="72478.17"/>
    <n v="0.15"/>
    <n v="246425.78"/>
    <n v="37051.550000000003"/>
    <n v="246425.77799999999"/>
    <s v="Q4"/>
    <n v="15.035581910301756"/>
    <s v="Ahmedabad"/>
    <s v="Premium"/>
  </r>
  <r>
    <s v="ORD001271"/>
    <x v="240"/>
    <s v="CUST0390"/>
    <s v="Waida Manda"/>
    <x v="1"/>
    <x v="5"/>
    <x v="11"/>
    <n v="2"/>
    <n v="735.6"/>
    <n v="0.15"/>
    <n v="1250.52"/>
    <n v="122.27"/>
    <n v="1250.52"/>
    <s v="Q4"/>
    <n v="9.777532546460673"/>
    <s v="Patna"/>
    <s v="Premium"/>
  </r>
  <r>
    <s v="ORD004071"/>
    <x v="56"/>
    <s v="CUST0031"/>
    <s v="Unni Gupta"/>
    <x v="3"/>
    <x v="4"/>
    <x v="47"/>
    <n v="2"/>
    <n v="15669.85"/>
    <n v="0"/>
    <n v="31339.7"/>
    <n v="-2155.14"/>
    <n v="31339.7"/>
    <s v="Q4"/>
    <n v="-6.8767090942159621"/>
    <s v="Ahmedabad"/>
    <s v="Premium"/>
  </r>
  <r>
    <s v="ORD002838"/>
    <x v="3"/>
    <s v="CUST0211"/>
    <s v="Maanas Arora"/>
    <x v="2"/>
    <x v="4"/>
    <x v="28"/>
    <n v="3"/>
    <n v="31475.93"/>
    <n v="0.15"/>
    <n v="80263.62"/>
    <n v="-4082.01"/>
    <n v="80263.621500000008"/>
    <s v="Q2"/>
    <n v="-5.0857536702182138"/>
    <s v="Delhi"/>
    <s v="Premium"/>
  </r>
  <r>
    <s v="ORD010690"/>
    <x v="239"/>
    <s v="CUST0227"/>
    <s v="Yashawini Loyal"/>
    <x v="1"/>
    <x v="4"/>
    <x v="50"/>
    <n v="4"/>
    <n v="31999.68"/>
    <n v="0"/>
    <n v="127998.72"/>
    <n v="15926.28"/>
    <n v="127998.72"/>
    <s v="Q2"/>
    <n v="12.442530675306754"/>
    <s v="Patna"/>
    <s v="Premium"/>
  </r>
  <r>
    <s v="ORD000243"/>
    <x v="87"/>
    <s v="CUST0349"/>
    <s v="Nakul Deep"/>
    <x v="3"/>
    <x v="5"/>
    <x v="44"/>
    <n v="6"/>
    <n v="352.89"/>
    <n v="0.1"/>
    <n v="1905.61"/>
    <n v="190.94"/>
    <n v="1905.6060000000002"/>
    <s v="Q1"/>
    <n v="10.019888644581"/>
    <s v="Pune"/>
    <s v="Premium"/>
  </r>
  <r>
    <s v="ORD007723"/>
    <x v="245"/>
    <s v="CUST0431"/>
    <s v="Neelima Chander"/>
    <x v="2"/>
    <x v="0"/>
    <x v="56"/>
    <n v="3"/>
    <n v="392.37"/>
    <n v="0.2"/>
    <n v="941.69"/>
    <n v="284.27"/>
    <n v="941.6880000000001"/>
    <s v="Q2"/>
    <n v="30.187216599942651"/>
    <s v="Lucknow"/>
    <s v="Regular"/>
  </r>
  <r>
    <s v="ORD003127"/>
    <x v="311"/>
    <s v="CUST0325"/>
    <s v="Advik Palan"/>
    <x v="1"/>
    <x v="3"/>
    <x v="13"/>
    <n v="4"/>
    <n v="1239.25"/>
    <n v="0"/>
    <n v="4957"/>
    <n v="1491.37"/>
    <n v="4957"/>
    <s v="Q1"/>
    <n v="30.086140810974378"/>
    <s v="Kolkata"/>
    <s v="Premium"/>
  </r>
  <r>
    <s v="ORD004263"/>
    <x v="255"/>
    <s v="CUST0180"/>
    <s v="Leela Talwar"/>
    <x v="3"/>
    <x v="4"/>
    <x v="50"/>
    <n v="3"/>
    <n v="49787.97"/>
    <n v="0"/>
    <n v="149363.91"/>
    <n v="21331.14"/>
    <n v="149363.91"/>
    <s v="Q3"/>
    <n v="14.281321371407591"/>
    <s v="Mumbai"/>
    <s v="Regular"/>
  </r>
  <r>
    <s v="ORD009748"/>
    <x v="267"/>
    <s v="CUST0407"/>
    <s v="Kevin Khanna"/>
    <x v="0"/>
    <x v="5"/>
    <x v="7"/>
    <n v="9"/>
    <n v="114.54"/>
    <n v="0"/>
    <n v="1030.8599999999999"/>
    <n v="65.41"/>
    <n v="1030.8600000000001"/>
    <s v="Q4"/>
    <n v="6.3451875133383782"/>
    <s v="Coimbatore"/>
    <s v="Premium"/>
  </r>
  <r>
    <s v="ORD005312"/>
    <x v="187"/>
    <s v="CUST0070"/>
    <s v="Unknown"/>
    <x v="0"/>
    <x v="0"/>
    <x v="0"/>
    <n v="3"/>
    <n v="776.17"/>
    <n v="0.1"/>
    <n v="2095.66"/>
    <n v="689.08"/>
    <n v="2095.6589999999997"/>
    <s v="Q1"/>
    <n v="32.881287995190064"/>
    <s v="Coimbatore"/>
    <s v="Premium"/>
  </r>
  <r>
    <s v="ORD011954"/>
    <x v="125"/>
    <s v="CUST0113"/>
    <s v="Harita Chaudhari"/>
    <x v="0"/>
    <x v="1"/>
    <x v="64"/>
    <n v="1"/>
    <n v="38543.019999999997"/>
    <n v="0.2"/>
    <n v="30834.42"/>
    <n v="9693.4"/>
    <n v="30834.415999999997"/>
    <s v="Q3"/>
    <n v="31.436946114115333"/>
    <s v="Lucknow"/>
    <s v="Premium"/>
  </r>
  <r>
    <s v="ORD010733"/>
    <x v="183"/>
    <s v="CUST0398"/>
    <s v="Christopher Basu"/>
    <x v="0"/>
    <x v="3"/>
    <x v="13"/>
    <n v="2"/>
    <n v="2790.53"/>
    <n v="0.15"/>
    <n v="4743.8999999999996"/>
    <n v="1199.53"/>
    <n v="4743.9009999999998"/>
    <s v="Q3"/>
    <n v="25.285735365416638"/>
    <s v="Chennai"/>
    <s v="Premium"/>
  </r>
  <r>
    <s v="ORD006662"/>
    <x v="251"/>
    <s v="CUST0500"/>
    <s v="Pooja Mand"/>
    <x v="0"/>
    <x v="0"/>
    <x v="67"/>
    <n v="4"/>
    <n v="542.41999999999996"/>
    <n v="0"/>
    <n v="2169.6799999999998"/>
    <n v="886.34"/>
    <n v="2169.6799999999998"/>
    <s v="Q1"/>
    <n v="40.851185428265921"/>
    <s v="Kochi"/>
    <s v="Premium"/>
  </r>
  <r>
    <s v="ORD008556"/>
    <x v="27"/>
    <s v="CUST0166"/>
    <s v="Harita Nadig"/>
    <x v="1"/>
    <x v="5"/>
    <x v="37"/>
    <n v="3"/>
    <n v="336.28"/>
    <n v="0"/>
    <n v="1008.84"/>
    <n v="61.2"/>
    <n v="1008.8399999999999"/>
    <s v="Q4"/>
    <n v="6.0663732603782563"/>
    <s v="Kolkata"/>
    <s v="Regular"/>
  </r>
  <r>
    <s v="ORD010420"/>
    <x v="59"/>
    <s v="CUST0457"/>
    <s v="Amruta Gour"/>
    <x v="0"/>
    <x v="4"/>
    <x v="23"/>
    <n v="4"/>
    <n v="9467.36"/>
    <n v="0.15"/>
    <n v="32189.02"/>
    <n v="3564.47"/>
    <n v="32189.024000000001"/>
    <s v="Q4"/>
    <n v="11.073558623406365"/>
    <s v="Bengaluru"/>
    <s v="Premium"/>
  </r>
  <r>
    <s v="ORD000663"/>
    <x v="211"/>
    <s v="CUST0092"/>
    <s v="Neelima Sengupta"/>
    <x v="3"/>
    <x v="0"/>
    <x v="35"/>
    <n v="2"/>
    <n v="565.26"/>
    <n v="0.1"/>
    <n v="1017.47"/>
    <n v="451.34"/>
    <n v="1017.468"/>
    <s v="Q1"/>
    <n v="44.359047441202193"/>
    <s v="Mumbai"/>
    <s v="Premium"/>
  </r>
  <r>
    <s v="ORD007183"/>
    <x v="33"/>
    <s v="CUST0255"/>
    <s v="Darpan Jhaveri"/>
    <x v="2"/>
    <x v="4"/>
    <x v="33"/>
    <n v="3"/>
    <n v="71939.820000000007"/>
    <n v="0.3"/>
    <n v="151073.62"/>
    <n v="23175.82"/>
    <n v="151073.622"/>
    <s v="Q1"/>
    <n v="15.340745790032701"/>
    <s v="Lucknow"/>
    <s v="Regular"/>
  </r>
  <r>
    <s v="ORD001318"/>
    <x v="2"/>
    <s v="CUST0444"/>
    <s v="Yagnesh Rout"/>
    <x v="1"/>
    <x v="3"/>
    <x v="6"/>
    <n v="4"/>
    <n v="2739.92"/>
    <n v="0.05"/>
    <n v="10411.700000000001"/>
    <n v="3550.37"/>
    <n v="10411.696"/>
    <s v="Q3"/>
    <n v="34.09981078978457"/>
    <s v="Patna"/>
    <s v="Regular"/>
  </r>
  <r>
    <s v="ORD006092"/>
    <x v="32"/>
    <s v="CUST0058"/>
    <s v="Vansha Narula"/>
    <x v="0"/>
    <x v="2"/>
    <x v="54"/>
    <n v="2"/>
    <n v="2578.7600000000002"/>
    <n v="0.1"/>
    <n v="4641.7700000000004"/>
    <n v="1107.67"/>
    <n v="4641.7680000000009"/>
    <s v="Q4"/>
    <n v="23.863095327859845"/>
    <s v="Kochi"/>
    <s v="Regular"/>
  </r>
  <r>
    <s v="ORD009189"/>
    <x v="74"/>
    <s v="CUST0478"/>
    <s v="Ubika Sampath"/>
    <x v="3"/>
    <x v="1"/>
    <x v="34"/>
    <n v="2"/>
    <n v="2057.06"/>
    <n v="0"/>
    <n v="4114.12"/>
    <n v="-344.92"/>
    <n v="4114.12"/>
    <s v="Q3"/>
    <n v="-8.3838099034544449"/>
    <s v="Mumbai"/>
    <s v="Regular"/>
  </r>
  <r>
    <s v="ORD002399"/>
    <x v="350"/>
    <s v="CUST0015"/>
    <s v="Akshay Choudhary"/>
    <x v="2"/>
    <x v="5"/>
    <x v="68"/>
    <n v="3"/>
    <n v="114.47"/>
    <n v="0"/>
    <n v="343.41"/>
    <n v="31.16"/>
    <n v="343.40999999999997"/>
    <s v="Q4"/>
    <n v="9.0737019888762696"/>
    <s v="Chandigarh"/>
    <s v="Regular"/>
  </r>
  <r>
    <s v="ORD009240"/>
    <x v="81"/>
    <s v="CUST0232"/>
    <s v="Yashodhara Keer"/>
    <x v="2"/>
    <x v="4"/>
    <x v="28"/>
    <n v="4"/>
    <n v="78725.19"/>
    <n v="0"/>
    <n v="314900.76"/>
    <n v="33673.1"/>
    <n v="314900.76"/>
    <s v="Q3"/>
    <n v="10.693241896272337"/>
    <s v="Jaipur"/>
    <s v="Regular"/>
  </r>
  <r>
    <s v="ORD010505"/>
    <x v="158"/>
    <s v="CUST0134"/>
    <s v="Hemang Bhavsar"/>
    <x v="3"/>
    <x v="0"/>
    <x v="15"/>
    <n v="1"/>
    <n v="230.01"/>
    <n v="0"/>
    <n v="230.01"/>
    <n v="85.14"/>
    <n v="230.01"/>
    <s v="Q3"/>
    <n v="37.015781922525107"/>
    <s v="Surat"/>
    <s v="Premium"/>
  </r>
  <r>
    <s v="ORD009337"/>
    <x v="22"/>
    <s v="CUST0444"/>
    <s v="Yagnesh Rout"/>
    <x v="1"/>
    <x v="5"/>
    <x v="21"/>
    <n v="4"/>
    <n v="442.37"/>
    <n v="0.05"/>
    <n v="1681.01"/>
    <n v="126.05"/>
    <n v="1681.0059999999999"/>
    <s v="Q3"/>
    <n v="7.4984681828186623"/>
    <s v="Patna"/>
    <s v="Regular"/>
  </r>
  <r>
    <s v="ORD002515"/>
    <x v="199"/>
    <s v="CUST0021"/>
    <s v="Aarush Sodhi"/>
    <x v="2"/>
    <x v="6"/>
    <x v="41"/>
    <n v="5"/>
    <n v="1597.89"/>
    <n v="0"/>
    <n v="7989.45"/>
    <n v="-1096.05"/>
    <n v="7989.4500000000007"/>
    <s v="Q2"/>
    <n v="-13.71871655746015"/>
    <s v="Amritsar"/>
    <s v="Premium"/>
  </r>
  <r>
    <s v="ORD004995"/>
    <x v="185"/>
    <s v="CUST0289"/>
    <s v="Ojasvi Chakraborty"/>
    <x v="3"/>
    <x v="4"/>
    <x v="22"/>
    <n v="5"/>
    <n v="43996.92"/>
    <n v="0.15"/>
    <n v="186986.91"/>
    <n v="22098.16"/>
    <n v="186986.90999999997"/>
    <s v="Q4"/>
    <n v="11.818025122721156"/>
    <s v="Mumbai"/>
    <s v="Premium"/>
  </r>
  <r>
    <s v="ORD001382"/>
    <x v="45"/>
    <s v="CUST0171"/>
    <s v="Isha Kari"/>
    <x v="0"/>
    <x v="5"/>
    <x v="31"/>
    <n v="2"/>
    <n v="647.15"/>
    <n v="0.2"/>
    <n v="1035.44"/>
    <n v="62.37"/>
    <n v="1035.44"/>
    <s v="Q2"/>
    <n v="6.0235262303948076"/>
    <s v="Bengaluru"/>
    <s v="Premium"/>
  </r>
  <r>
    <s v="ORD009769"/>
    <x v="70"/>
    <s v="CUST0165"/>
    <s v="Sarthak Oza"/>
    <x v="0"/>
    <x v="4"/>
    <x v="22"/>
    <n v="1"/>
    <n v="63032.34"/>
    <n v="0"/>
    <n v="63032.34"/>
    <n v="5576.08"/>
    <n v="63032.34"/>
    <s v="Q4"/>
    <n v="8.8463794934473317"/>
    <s v="Bengaluru"/>
    <s v="Premium"/>
  </r>
  <r>
    <s v="ORD002085"/>
    <x v="142"/>
    <s v="CUST0063"/>
    <s v="Udant Bansal"/>
    <x v="0"/>
    <x v="0"/>
    <x v="51"/>
    <n v="1"/>
    <n v="324.51"/>
    <n v="0"/>
    <n v="324.51"/>
    <n v="-10.119999999999999"/>
    <n v="324.51"/>
    <s v="Q3"/>
    <n v="-3.1185479646235863"/>
    <s v="Bengaluru"/>
    <s v="Premium"/>
  </r>
  <r>
    <s v="ORD008973"/>
    <x v="334"/>
    <s v="CUST0211"/>
    <s v="Maanas Arora"/>
    <x v="2"/>
    <x v="5"/>
    <x v="37"/>
    <n v="10"/>
    <n v="591.64"/>
    <n v="0"/>
    <n v="5916.4"/>
    <n v="404.86"/>
    <n v="5916.4"/>
    <s v="Q3"/>
    <n v="6.8430126428233384"/>
    <s v="Delhi"/>
    <s v="Premium"/>
  </r>
  <r>
    <s v="ORD008936"/>
    <x v="301"/>
    <s v="CUST0188"/>
    <s v="Anusha Pathak"/>
    <x v="0"/>
    <x v="5"/>
    <x v="21"/>
    <n v="10"/>
    <n v="111.73"/>
    <n v="0.2"/>
    <n v="893.84"/>
    <n v="64.900000000000006"/>
    <n v="893.84"/>
    <s v="Q2"/>
    <n v="7.2608073033205045"/>
    <s v="Chennai"/>
    <s v="Regular"/>
  </r>
  <r>
    <s v="ORD011770"/>
    <x v="73"/>
    <s v="CUST0033"/>
    <s v="Vasana Ahuja"/>
    <x v="1"/>
    <x v="4"/>
    <x v="20"/>
    <n v="3"/>
    <n v="74041.899999999994"/>
    <n v="0.05"/>
    <n v="211019.41"/>
    <n v="28796.959999999999"/>
    <n v="211019.41499999998"/>
    <s v="Q2"/>
    <n v="13.646592984029288"/>
    <s v="Ranchi"/>
    <s v="Premium"/>
  </r>
  <r>
    <s v="ORD000287"/>
    <x v="14"/>
    <s v="CUST0364"/>
    <s v="Robert Mander"/>
    <x v="0"/>
    <x v="5"/>
    <x v="7"/>
    <n v="6"/>
    <n v="432.88"/>
    <n v="0.15"/>
    <n v="2207.69"/>
    <n v="185.39"/>
    <n v="2207.6879999999996"/>
    <s v="Q2"/>
    <n v="8.3974652238312437"/>
    <s v="Bengaluru"/>
    <s v="Regular"/>
  </r>
  <r>
    <s v="ORD005584"/>
    <x v="290"/>
    <s v="CUST0258"/>
    <s v="Sanaya Khalsa"/>
    <x v="2"/>
    <x v="4"/>
    <x v="23"/>
    <n v="1"/>
    <n v="3480.24"/>
    <n v="0.1"/>
    <n v="3132.22"/>
    <n v="337.48"/>
    <n v="3132.2159999999999"/>
    <s v="Q4"/>
    <n v="10.774466672200548"/>
    <s v="Delhi"/>
    <s v="Premium"/>
  </r>
  <r>
    <s v="ORD007156"/>
    <x v="343"/>
    <s v="CUST0165"/>
    <s v="Sarthak Oza"/>
    <x v="0"/>
    <x v="1"/>
    <x v="69"/>
    <n v="4"/>
    <n v="40231.85"/>
    <n v="0.2"/>
    <n v="128741.92"/>
    <n v="29125.63"/>
    <n v="128741.92"/>
    <s v="Q3"/>
    <n v="22.623268318508842"/>
    <s v="Bengaluru"/>
    <s v="Premium"/>
  </r>
  <r>
    <s v="ORD001310"/>
    <x v="303"/>
    <s v="CUST0208"/>
    <s v="Dev Venkataraman"/>
    <x v="3"/>
    <x v="6"/>
    <x v="18"/>
    <n v="2"/>
    <n v="1407.27"/>
    <n v="0.15"/>
    <n v="2392.36"/>
    <n v="640.9"/>
    <n v="2392.3589999999999"/>
    <s v="Q3"/>
    <n v="26.789446404387295"/>
    <s v="Ahmedabad"/>
    <s v="Premium"/>
  </r>
  <r>
    <s v="ORD001222"/>
    <x v="46"/>
    <s v="CUST0251"/>
    <s v="Faris Thakkar"/>
    <x v="0"/>
    <x v="5"/>
    <x v="40"/>
    <n v="7"/>
    <n v="467.23"/>
    <n v="0.2"/>
    <n v="2616.4899999999998"/>
    <n v="264.99"/>
    <n v="2616.4880000000003"/>
    <s v="Q3"/>
    <n v="10.127690149780815"/>
    <s v="Kochi"/>
    <s v="Regular"/>
  </r>
  <r>
    <s v="ORD001563"/>
    <x v="125"/>
    <s v="CUST0271"/>
    <s v="Gopal Dash"/>
    <x v="2"/>
    <x v="5"/>
    <x v="44"/>
    <n v="5"/>
    <n v="336.66"/>
    <n v="0.05"/>
    <n v="1599.13"/>
    <n v="119.52"/>
    <n v="1599.135"/>
    <s v="Q3"/>
    <n v="7.4740640223121311"/>
    <s v="Jaipur"/>
    <s v="Premium"/>
  </r>
  <r>
    <s v="ORD002678"/>
    <x v="96"/>
    <s v="CUST0381"/>
    <s v="Pratyush Mani"/>
    <x v="1"/>
    <x v="1"/>
    <x v="64"/>
    <n v="2"/>
    <n v="10091.85"/>
    <n v="0.2"/>
    <n v="16146.96"/>
    <n v="4357.07"/>
    <n v="16146.960000000001"/>
    <s v="Q2"/>
    <n v="26.983840921139336"/>
    <s v="Patna"/>
    <s v="Regular"/>
  </r>
  <r>
    <s v="ORD003098"/>
    <x v="190"/>
    <s v="CUST0499"/>
    <s v="Shivansh Walia"/>
    <x v="3"/>
    <x v="3"/>
    <x v="58"/>
    <n v="3"/>
    <n v="3354.66"/>
    <n v="0.2"/>
    <n v="8051.18"/>
    <n v="1654.48"/>
    <n v="8051.1840000000002"/>
    <s v="Q3"/>
    <n v="20.549534353970472"/>
    <s v="Pune"/>
    <s v="Regular"/>
  </r>
  <r>
    <s v="ORD004154"/>
    <x v="113"/>
    <s v="CUST0122"/>
    <s v="Kalpit Bail"/>
    <x v="2"/>
    <x v="1"/>
    <x v="1"/>
    <n v="3"/>
    <n v="7026.84"/>
    <n v="0.05"/>
    <n v="20026.490000000002"/>
    <n v="6251.52"/>
    <n v="20026.493999999999"/>
    <s v="Q3"/>
    <n v="31.216254071482318"/>
    <s v="Chandigarh"/>
    <s v="Premium"/>
  </r>
  <r>
    <s v="ORD000440"/>
    <x v="140"/>
    <s v="CUST0437"/>
    <s v="Aditya Borah"/>
    <x v="3"/>
    <x v="6"/>
    <x v="14"/>
    <n v="1"/>
    <n v="4534.0600000000004"/>
    <n v="0"/>
    <n v="4534.0600000000004"/>
    <n v="1245.3399999999999"/>
    <n v="4534.0600000000004"/>
    <s v="Q4"/>
    <n v="27.466332602568112"/>
    <s v="Ahmedabad"/>
    <s v="Regular"/>
  </r>
  <r>
    <s v="ORD008530"/>
    <x v="259"/>
    <s v="CUST0345"/>
    <s v="Jacob Prabhu"/>
    <x v="1"/>
    <x v="1"/>
    <x v="38"/>
    <n v="3"/>
    <n v="32187.25"/>
    <n v="0.15"/>
    <n v="82077.490000000005"/>
    <n v="18215.72"/>
    <n v="82077.487500000003"/>
    <s v="Q2"/>
    <n v="22.193319995531052"/>
    <s v="Bhubaneswar"/>
    <s v="Premium"/>
  </r>
  <r>
    <s v="ORD001203"/>
    <x v="30"/>
    <s v="CUST0311"/>
    <s v="Dhriti Rattan"/>
    <x v="2"/>
    <x v="4"/>
    <x v="47"/>
    <n v="5"/>
    <n v="82220.639999999999"/>
    <n v="0.3"/>
    <n v="287772.24"/>
    <n v="40997"/>
    <n v="287772.24"/>
    <s v="Q1"/>
    <n v="14.246335921769242"/>
    <s v="Lucknow"/>
    <s v="Premium"/>
  </r>
  <r>
    <s v="ORD007927"/>
    <x v="184"/>
    <s v="CUST0005"/>
    <s v="Mason Dutt"/>
    <x v="0"/>
    <x v="4"/>
    <x v="42"/>
    <n v="2"/>
    <n v="68756.86"/>
    <n v="0"/>
    <n v="137513.72"/>
    <n v="18378.57"/>
    <n v="137513.72"/>
    <s v="Q1"/>
    <n v="13.364899153335392"/>
    <s v="Coimbatore"/>
    <s v="Regular"/>
  </r>
  <r>
    <s v="ORD006706"/>
    <x v="160"/>
    <s v="CUST0455"/>
    <s v="Sara Narang"/>
    <x v="2"/>
    <x v="1"/>
    <x v="52"/>
    <n v="5"/>
    <n v="34896.11"/>
    <n v="0.1"/>
    <n v="157032.49"/>
    <n v="33887.08"/>
    <n v="157032.495"/>
    <s v="Q4"/>
    <n v="21.579661635627126"/>
    <s v="Delhi"/>
    <s v="Regular"/>
  </r>
  <r>
    <s v="ORD002508"/>
    <x v="302"/>
    <s v="CUST0106"/>
    <s v="Samarth Vora"/>
    <x v="1"/>
    <x v="0"/>
    <x v="0"/>
    <n v="3"/>
    <n v="498.05"/>
    <n v="0"/>
    <n v="1494.15"/>
    <n v="502.84"/>
    <n v="1494.15"/>
    <s v="Q1"/>
    <n v="33.653916942743365"/>
    <s v="Kolkata"/>
    <s v="Premium"/>
  </r>
  <r>
    <s v="ORD010728"/>
    <x v="99"/>
    <s v="CUST0372"/>
    <s v="Wazir Seshadri"/>
    <x v="2"/>
    <x v="5"/>
    <x v="31"/>
    <n v="2"/>
    <n v="101.38"/>
    <n v="0.1"/>
    <n v="182.48"/>
    <n v="12.93"/>
    <n v="182.48400000000001"/>
    <s v="Q3"/>
    <n v="7.0857080227970188"/>
    <s v="Lucknow"/>
    <s v="Regular"/>
  </r>
  <r>
    <s v="ORD000506"/>
    <x v="121"/>
    <s v="CUST0253"/>
    <s v="Mohammed Dhar"/>
    <x v="3"/>
    <x v="5"/>
    <x v="37"/>
    <n v="1"/>
    <n v="226.14"/>
    <n v="0"/>
    <n v="226.14"/>
    <n v="21.72"/>
    <n v="226.14"/>
    <s v="Q2"/>
    <n v="9.6046696736534898"/>
    <s v="Mumbai"/>
    <s v="Occasional"/>
  </r>
  <r>
    <s v="ORD008500"/>
    <x v="341"/>
    <s v="CUST0123"/>
    <s v="Shivani Maharaj"/>
    <x v="1"/>
    <x v="5"/>
    <x v="21"/>
    <n v="7"/>
    <n v="285.58"/>
    <n v="0"/>
    <n v="1999.06"/>
    <n v="204.8"/>
    <n v="1999.06"/>
    <s v="Q2"/>
    <n v="10.244815063079649"/>
    <s v="Guwahati"/>
    <s v="Regular"/>
  </r>
  <r>
    <s v="ORD011205"/>
    <x v="151"/>
    <s v="CUST0044"/>
    <s v="Advay Nadig"/>
    <x v="2"/>
    <x v="4"/>
    <x v="23"/>
    <n v="2"/>
    <n v="31814.28"/>
    <n v="0.2"/>
    <n v="50902.85"/>
    <n v="7245.47"/>
    <n v="50902.847999999998"/>
    <s v="Q4"/>
    <n v="14.23391814014343"/>
    <s v="Lucknow"/>
    <s v="Premium"/>
  </r>
  <r>
    <s v="ORD006967"/>
    <x v="304"/>
    <s v="CUST0442"/>
    <s v="Jackson Khare"/>
    <x v="1"/>
    <x v="3"/>
    <x v="4"/>
    <n v="5"/>
    <n v="943.51"/>
    <n v="0"/>
    <n v="4717.55"/>
    <n v="1482.27"/>
    <n v="4717.55"/>
    <s v="Q1"/>
    <n v="31.420334707634257"/>
    <s v="Guwahati"/>
    <s v="Regular"/>
  </r>
  <r>
    <s v="ORD000405"/>
    <x v="213"/>
    <s v="CUST0397"/>
    <s v="Jai Boase"/>
    <x v="3"/>
    <x v="0"/>
    <x v="48"/>
    <n v="3"/>
    <n v="332.19"/>
    <n v="0.1"/>
    <n v="896.91"/>
    <n v="389.95"/>
    <n v="896.91300000000001"/>
    <s v="Q1"/>
    <n v="43.477048979273277"/>
    <s v="Ahmedabad"/>
    <s v="Occasional"/>
  </r>
  <r>
    <s v="ORD002046"/>
    <x v="149"/>
    <s v="CUST0364"/>
    <s v="Robert Mander"/>
    <x v="0"/>
    <x v="5"/>
    <x v="21"/>
    <n v="1"/>
    <n v="631.03"/>
    <n v="0.2"/>
    <n v="504.82"/>
    <n v="32.18"/>
    <n v="504.82400000000001"/>
    <s v="Q4"/>
    <n v="6.3745493443207488"/>
    <s v="Bengaluru"/>
    <s v="Regular"/>
  </r>
  <r>
    <s v="ORD007995"/>
    <x v="26"/>
    <s v="CUST0436"/>
    <s v="Lekha Kulkarni"/>
    <x v="3"/>
    <x v="2"/>
    <x v="46"/>
    <n v="2"/>
    <n v="3992.77"/>
    <n v="0.25"/>
    <n v="5989.15"/>
    <n v="1191.8900000000001"/>
    <n v="5989.1549999999997"/>
    <s v="Q4"/>
    <n v="19.900820650676643"/>
    <s v="Ahmedabad"/>
    <s v="Premium"/>
  </r>
  <r>
    <s v="ORD009117"/>
    <x v="8"/>
    <s v="CUST0065"/>
    <s v="Bhavya Kapadia"/>
    <x v="3"/>
    <x v="5"/>
    <x v="37"/>
    <n v="6"/>
    <n v="500.65"/>
    <n v="0"/>
    <n v="3003.9"/>
    <n v="255.23"/>
    <n v="3003.8999999999996"/>
    <s v="Q2"/>
    <n v="8.4966210592895894"/>
    <s v="Mumbai"/>
    <s v="Regular"/>
  </r>
  <r>
    <s v="ORD000201"/>
    <x v="107"/>
    <s v="CUST0233"/>
    <s v="Yahvi Dhar"/>
    <x v="2"/>
    <x v="5"/>
    <x v="44"/>
    <n v="3"/>
    <n v="288.87"/>
    <n v="0"/>
    <n v="866.61"/>
    <n v="49"/>
    <n v="866.61"/>
    <s v="Q4"/>
    <n v="5.6542158525749757"/>
    <s v="Jaipur"/>
    <s v="Premium"/>
  </r>
  <r>
    <s v="ORD002819"/>
    <x v="204"/>
    <s v="CUST0441"/>
    <s v="Gagan Garg"/>
    <x v="3"/>
    <x v="2"/>
    <x v="46"/>
    <n v="5"/>
    <n v="4218.6099999999997"/>
    <n v="0.2"/>
    <n v="16874.439999999999"/>
    <n v="2615.9899999999998"/>
    <n v="16874.439999999999"/>
    <s v="Q4"/>
    <n v="15.502677422184084"/>
    <s v="Mumbai"/>
    <s v="Regular"/>
  </r>
  <r>
    <s v="ORD000458"/>
    <x v="301"/>
    <s v="CUST0095"/>
    <s v="Pahal Goyal"/>
    <x v="2"/>
    <x v="6"/>
    <x v="41"/>
    <n v="1"/>
    <n v="3403.25"/>
    <n v="0.1"/>
    <n v="3062.93"/>
    <n v="1024.8599999999999"/>
    <n v="3062.9250000000002"/>
    <s v="Q2"/>
    <n v="33.460118252784099"/>
    <s v="Jaipur"/>
    <s v="Premium"/>
  </r>
  <r>
    <s v="ORD009915"/>
    <x v="204"/>
    <s v="CUST0393"/>
    <s v="Rachita Shroff"/>
    <x v="3"/>
    <x v="3"/>
    <x v="10"/>
    <n v="2"/>
    <n v="3632.85"/>
    <n v="0"/>
    <n v="7265.7"/>
    <n v="2223.5500000000002"/>
    <n v="7265.7"/>
    <s v="Q4"/>
    <n v="30.603383018841964"/>
    <s v="Surat"/>
    <s v="Occasional"/>
  </r>
  <r>
    <s v="ORD000851"/>
    <x v="324"/>
    <s v="CUST0450"/>
    <s v="Abhimanyu Sehgal"/>
    <x v="1"/>
    <x v="6"/>
    <x v="27"/>
    <n v="5"/>
    <n v="3426.03"/>
    <n v="0"/>
    <n v="17130.150000000001"/>
    <n v="4037.16"/>
    <n v="17130.150000000001"/>
    <s v="Q1"/>
    <n v="23.56756946086286"/>
    <s v="Bhubaneswar"/>
    <s v="Premium"/>
  </r>
  <r>
    <s v="ORD011814"/>
    <x v="184"/>
    <s v="CUST0125"/>
    <s v="Unknown"/>
    <x v="2"/>
    <x v="3"/>
    <x v="10"/>
    <n v="5"/>
    <n v="2990.07"/>
    <n v="0.05"/>
    <n v="14202.83"/>
    <n v="3607.03"/>
    <n v="14202.8325"/>
    <s v="Q1"/>
    <n v="25.396558291551756"/>
    <s v="Jaipur"/>
    <s v="Regular"/>
  </r>
  <r>
    <s v="ORD002930"/>
    <x v="147"/>
    <s v="CUST0011"/>
    <s v="Xiti Dash"/>
    <x v="2"/>
    <x v="6"/>
    <x v="57"/>
    <n v="3"/>
    <n v="3421.17"/>
    <n v="0"/>
    <n v="10263.51"/>
    <n v="2394.9699999999998"/>
    <n v="10263.51"/>
    <s v="Q2"/>
    <n v="23.334804564910051"/>
    <s v="Jaipur"/>
    <s v="Regular"/>
  </r>
  <r>
    <s v="ORD006794"/>
    <x v="1"/>
    <s v="CUST0032"/>
    <s v="Bimala Kumer"/>
    <x v="2"/>
    <x v="1"/>
    <x v="3"/>
    <n v="4"/>
    <n v="19338.89"/>
    <n v="0"/>
    <n v="77355.56"/>
    <n v="22018.19"/>
    <n v="77355.56"/>
    <s v="Q2"/>
    <n v="28.463616577787036"/>
    <s v="Jaipur"/>
    <s v="Premium"/>
  </r>
  <r>
    <s v="ORD000613"/>
    <x v="112"/>
    <s v="CUST0014"/>
    <s v="Dipta Wable"/>
    <x v="0"/>
    <x v="2"/>
    <x v="8"/>
    <n v="3"/>
    <n v="3301.93"/>
    <n v="0"/>
    <n v="9905.7900000000009"/>
    <n v="2756.66"/>
    <n v="9905.7899999999991"/>
    <s v="Q2"/>
    <n v="27.828774888221936"/>
    <s v="Hyderabad"/>
    <s v="Premium"/>
  </r>
  <r>
    <s v="ORD002322"/>
    <x v="335"/>
    <s v="CUST0378"/>
    <s v="Bahadurjit Nath"/>
    <x v="3"/>
    <x v="4"/>
    <x v="47"/>
    <n v="3"/>
    <n v="74996.75"/>
    <n v="0.3"/>
    <n v="157493.17000000001"/>
    <n v="15695.86"/>
    <n v="157493.17499999999"/>
    <s v="Q4"/>
    <n v="9.9660575757031236"/>
    <s v="Mumbai"/>
    <s v="Occasional"/>
  </r>
  <r>
    <s v="ORD005776"/>
    <x v="1"/>
    <s v="CUST0228"/>
    <s v="Azad Nayak"/>
    <x v="2"/>
    <x v="6"/>
    <x v="55"/>
    <n v="4"/>
    <n v="2528.67"/>
    <n v="0.25"/>
    <n v="7586.01"/>
    <n v="2907.39"/>
    <n v="7586.01"/>
    <s v="Q2"/>
    <n v="38.325681089268272"/>
    <s v="Chandigarh"/>
    <s v="Premium"/>
  </r>
  <r>
    <s v="ORD008371"/>
    <x v="193"/>
    <s v="CUST0064"/>
    <s v="Lopa Date"/>
    <x v="3"/>
    <x v="2"/>
    <x v="8"/>
    <n v="3"/>
    <n v="5900.82"/>
    <n v="0.3"/>
    <n v="12391.72"/>
    <n v="2554.19"/>
    <n v="12391.721999999998"/>
    <s v="Q1"/>
    <n v="20.612069995125779"/>
    <s v="Mumbai"/>
    <s v="Premium"/>
  </r>
  <r>
    <s v="ORD006872"/>
    <x v="65"/>
    <s v="CUST0057"/>
    <s v="Anusha Ganesh"/>
    <x v="1"/>
    <x v="6"/>
    <x v="55"/>
    <n v="5"/>
    <n v="3787.91"/>
    <n v="0.05"/>
    <n v="17992.57"/>
    <n v="5623.51"/>
    <n v="17992.572499999998"/>
    <s v="Q2"/>
    <n v="31.254623436229512"/>
    <s v="Ranchi"/>
    <s v="Premium"/>
  </r>
  <r>
    <s v="ORD007653"/>
    <x v="264"/>
    <s v="CUST0109"/>
    <s v="Ekapad Tank"/>
    <x v="1"/>
    <x v="4"/>
    <x v="42"/>
    <n v="5"/>
    <n v="22681.65"/>
    <n v="0.2"/>
    <n v="90726.6"/>
    <n v="14063.47"/>
    <n v="90726.6"/>
    <s v="Q3"/>
    <n v="15.50093357405656"/>
    <s v="Patna"/>
    <s v="Regular"/>
  </r>
  <r>
    <s v="ORD005506"/>
    <x v="341"/>
    <s v="CUST0241"/>
    <s v="Victor Puri"/>
    <x v="2"/>
    <x v="3"/>
    <x v="12"/>
    <n v="1"/>
    <n v="2014.89"/>
    <n v="0.05"/>
    <n v="1914.15"/>
    <n v="482.83"/>
    <n v="1914.1455000000001"/>
    <s v="Q2"/>
    <n v="25.224250973016744"/>
    <s v="Chandigarh"/>
    <s v="Occasional"/>
  </r>
  <r>
    <s v="ORD009106"/>
    <x v="184"/>
    <s v="CUST0313"/>
    <s v="Nikita Kala"/>
    <x v="0"/>
    <x v="1"/>
    <x v="38"/>
    <n v="1"/>
    <n v="27162.34"/>
    <n v="0"/>
    <n v="27162.34"/>
    <n v="6389.61"/>
    <n v="27162.34"/>
    <s v="Q1"/>
    <n v="23.523783297020799"/>
    <s v="Coimbatore"/>
    <s v="Regular"/>
  </r>
  <r>
    <s v="ORD004606"/>
    <x v="296"/>
    <s v="CUST0132"/>
    <s v="Aadhya Kuruvilla"/>
    <x v="2"/>
    <x v="6"/>
    <x v="43"/>
    <n v="4"/>
    <n v="4804.21"/>
    <n v="0"/>
    <n v="19216.84"/>
    <n v="5896.71"/>
    <n v="19216.84"/>
    <s v="Q3"/>
    <n v="30.685117844557169"/>
    <s v="Lucknow"/>
    <s v="Occasional"/>
  </r>
  <r>
    <s v="ORD007444"/>
    <x v="180"/>
    <s v="CUST0327"/>
    <s v="Andrew Prasad"/>
    <x v="0"/>
    <x v="5"/>
    <x v="11"/>
    <n v="5"/>
    <n v="571.17999999999995"/>
    <n v="0.3"/>
    <n v="1999.13"/>
    <n v="131.71"/>
    <n v="1999.1299999999997"/>
    <s v="Q3"/>
    <n v="6.5883659391835447"/>
    <s v="Kochi"/>
    <s v="Premium"/>
  </r>
  <r>
    <s v="ORD005913"/>
    <x v="237"/>
    <s v="CUST0158"/>
    <s v="Zaid Purohit"/>
    <x v="2"/>
    <x v="2"/>
    <x v="65"/>
    <n v="4"/>
    <n v="2204.4499999999998"/>
    <n v="0"/>
    <n v="8817.7999999999993"/>
    <n v="1953.4"/>
    <n v="8817.7999999999993"/>
    <s v="Q1"/>
    <n v="22.15291796139627"/>
    <s v="Jaipur"/>
    <s v="Premium"/>
  </r>
  <r>
    <s v="ORD003323"/>
    <x v="236"/>
    <s v="CUST0440"/>
    <s v="Zansi Saxena"/>
    <x v="3"/>
    <x v="5"/>
    <x v="31"/>
    <n v="10"/>
    <n v="708.66"/>
    <n v="0.25"/>
    <n v="5314.95"/>
    <n v="465.82"/>
    <n v="5314.95"/>
    <s v="Q3"/>
    <n v="8.764334565706168"/>
    <s v="Ahmedabad"/>
    <s v="Regular"/>
  </r>
  <r>
    <s v="ORD003475"/>
    <x v="241"/>
    <s v="CUST0279"/>
    <s v="Zaitra Biswas"/>
    <x v="1"/>
    <x v="4"/>
    <x v="5"/>
    <n v="4"/>
    <n v="67816.570000000007"/>
    <n v="0"/>
    <n v="271266.28000000003"/>
    <n v="30514.63"/>
    <n v="271266.28000000003"/>
    <s v="Q2"/>
    <n v="11.248958034887343"/>
    <s v="Patna"/>
    <s v="Premium"/>
  </r>
  <r>
    <s v="ORD005822"/>
    <x v="285"/>
    <s v="CUST0040"/>
    <s v="Gaurav Majumdar"/>
    <x v="2"/>
    <x v="0"/>
    <x v="49"/>
    <n v="4"/>
    <n v="853.56"/>
    <n v="0.05"/>
    <n v="3243.53"/>
    <n v="1466.59"/>
    <n v="3243.5279999999998"/>
    <s v="Q3"/>
    <n v="45.215860497667663"/>
    <s v="Chandigarh"/>
    <s v="Regular"/>
  </r>
  <r>
    <s v="ORD005886"/>
    <x v="317"/>
    <s v="CUST0157"/>
    <s v="Bhavini Patla"/>
    <x v="2"/>
    <x v="4"/>
    <x v="50"/>
    <n v="5"/>
    <n v="33212.339999999997"/>
    <n v="0.05"/>
    <n v="157758.60999999999"/>
    <n v="16760.830000000002"/>
    <n v="157758.61499999996"/>
    <s v="Q2"/>
    <n v="10.624351976732047"/>
    <s v="Jaipur"/>
    <s v="Regular"/>
  </r>
  <r>
    <s v="ORD010421"/>
    <x v="273"/>
    <s v="CUST0271"/>
    <s v="Gopal Dash"/>
    <x v="2"/>
    <x v="4"/>
    <x v="45"/>
    <n v="4"/>
    <n v="58576.01"/>
    <n v="0.25"/>
    <n v="175728.03"/>
    <n v="21803.24"/>
    <n v="175728.03"/>
    <s v="Q3"/>
    <n v="12.407377468466471"/>
    <s v="Jaipur"/>
    <s v="Premium"/>
  </r>
  <r>
    <s v="ORD008682"/>
    <x v="271"/>
    <s v="CUST0326"/>
    <s v="Ekantika Bhatnagar"/>
    <x v="3"/>
    <x v="2"/>
    <x v="2"/>
    <n v="2"/>
    <n v="7391.16"/>
    <n v="0.25"/>
    <n v="11086.74"/>
    <n v="3168.54"/>
    <n v="11086.74"/>
    <s v="Q3"/>
    <n v="28.579546377023362"/>
    <s v="Pune"/>
    <s v="Premium"/>
  </r>
  <r>
    <s v="ORD011611"/>
    <x v="105"/>
    <s v="CUST0350"/>
    <s v="Vrishti Dubey"/>
    <x v="1"/>
    <x v="4"/>
    <x v="5"/>
    <n v="5"/>
    <n v="53644.160000000003"/>
    <n v="0"/>
    <n v="268220.79999999999"/>
    <n v="38027.730000000003"/>
    <n v="268220.80000000005"/>
    <s v="Q2"/>
    <n v="14.177770702346725"/>
    <s v="Bhubaneswar"/>
    <s v="Premium"/>
  </r>
  <r>
    <s v="ORD009695"/>
    <x v="67"/>
    <s v="CUST0362"/>
    <s v="Netra Issac"/>
    <x v="2"/>
    <x v="1"/>
    <x v="26"/>
    <n v="3"/>
    <n v="31043.16"/>
    <n v="0.3"/>
    <n v="65190.64"/>
    <n v="19560.75"/>
    <n v="65190.635999999991"/>
    <s v="Q4"/>
    <n v="30.005457838732681"/>
    <s v="Chandigarh"/>
    <s v="Premium"/>
  </r>
  <r>
    <s v="ORD000800"/>
    <x v="157"/>
    <s v="CUST0135"/>
    <s v="Nandini Sarin"/>
    <x v="2"/>
    <x v="5"/>
    <x v="44"/>
    <n v="3"/>
    <n v="791.3"/>
    <n v="0.1"/>
    <n v="2136.5100000000002"/>
    <n v="129.63999999999999"/>
    <n v="2136.5099999999998"/>
    <s v="Q4"/>
    <n v="6.0678396075843297"/>
    <s v="Amritsar"/>
    <s v="Premium"/>
  </r>
  <r>
    <s v="ORD002117"/>
    <x v="224"/>
    <s v="CUST0170"/>
    <s v="Yash Kibe"/>
    <x v="3"/>
    <x v="4"/>
    <x v="47"/>
    <n v="2"/>
    <n v="24778.560000000001"/>
    <n v="0.05"/>
    <n v="47079.26"/>
    <n v="5668.78"/>
    <n v="47079.264000000003"/>
    <s v="Q3"/>
    <n v="12.040928425807881"/>
    <s v="Ahmedabad"/>
    <s v="Premium"/>
  </r>
  <r>
    <s v="ORD007516"/>
    <x v="321"/>
    <s v="CUST0358"/>
    <s v="Daksh Shan"/>
    <x v="3"/>
    <x v="0"/>
    <x v="51"/>
    <n v="4"/>
    <n v="589.89"/>
    <n v="0.05"/>
    <n v="2241.58"/>
    <n v="826.62"/>
    <n v="2241.5819999999999"/>
    <s v="Q4"/>
    <n v="36.87666735070799"/>
    <s v="Pune"/>
    <s v="Premium"/>
  </r>
  <r>
    <s v="ORD003537"/>
    <x v="331"/>
    <s v="CUST0113"/>
    <s v="Harita Chaudhari"/>
    <x v="2"/>
    <x v="1"/>
    <x v="36"/>
    <n v="1"/>
    <n v="32989.629999999997"/>
    <n v="0.3"/>
    <n v="23092.74"/>
    <n v="6006.05"/>
    <n v="23092.740999999998"/>
    <s v="Q4"/>
    <n v="26.008390515807132"/>
    <s v="Lucknow"/>
    <s v="Premium"/>
  </r>
  <r>
    <s v="ORD011501"/>
    <x v="30"/>
    <s v="CUST0319"/>
    <s v="Veer Sankaran"/>
    <x v="0"/>
    <x v="3"/>
    <x v="6"/>
    <n v="1"/>
    <n v="1023.15"/>
    <n v="0.05"/>
    <n v="971.99"/>
    <n v="254.97"/>
    <n v="971.99249999999995"/>
    <s v="Q1"/>
    <n v="26.231751355466621"/>
    <s v="Chennai"/>
    <s v="Premium"/>
  </r>
  <r>
    <s v="ORD002340"/>
    <x v="256"/>
    <s v="CUST0359"/>
    <s v="Yutika Suri"/>
    <x v="1"/>
    <x v="5"/>
    <x v="11"/>
    <n v="2"/>
    <n v="291.32"/>
    <n v="0.05"/>
    <n v="553.51"/>
    <n v="50.9"/>
    <n v="553.50799999999992"/>
    <s v="Q4"/>
    <n v="9.1958591534028287"/>
    <s v="Ranchi"/>
    <s v="Premium"/>
  </r>
  <r>
    <s v="ORD001238"/>
    <x v="6"/>
    <s v="CUST0456"/>
    <s v="Girindra Dutta"/>
    <x v="0"/>
    <x v="4"/>
    <x v="28"/>
    <n v="2"/>
    <n v="69650.05"/>
    <n v="0.05"/>
    <n v="132335.1"/>
    <n v="14645.18"/>
    <n v="132335.095"/>
    <s v="Q1"/>
    <n v="11.066738907515845"/>
    <s v="Chennai"/>
    <s v="Regular"/>
  </r>
  <r>
    <s v="ORD011164"/>
    <x v="106"/>
    <s v="CUST0317"/>
    <s v="Balendra Soman"/>
    <x v="3"/>
    <x v="5"/>
    <x v="68"/>
    <n v="5"/>
    <n v="641.73"/>
    <n v="0"/>
    <n v="3208.65"/>
    <n v="252.9"/>
    <n v="3208.65"/>
    <s v="Q4"/>
    <n v="7.8818194567808888"/>
    <s v="Nagpur"/>
    <s v="Occasional"/>
  </r>
  <r>
    <s v="ORD001084"/>
    <x v="293"/>
    <s v="CUST0332"/>
    <s v="Tamanna Mukherjee"/>
    <x v="2"/>
    <x v="5"/>
    <x v="68"/>
    <n v="2"/>
    <n v="394.28"/>
    <n v="0.05"/>
    <n v="749.13"/>
    <n v="44.14"/>
    <n v="749.13199999999995"/>
    <s v="Q1"/>
    <n v="5.8921682485015952"/>
    <s v="Lucknow"/>
    <s v="Premium"/>
  </r>
  <r>
    <s v="ORD002065"/>
    <x v="152"/>
    <s v="CUST0138"/>
    <s v="Jagat Zacharia"/>
    <x v="3"/>
    <x v="1"/>
    <x v="1"/>
    <n v="1"/>
    <n v="11425.53"/>
    <n v="0.15"/>
    <n v="9711.7000000000007"/>
    <n v="1742.81"/>
    <n v="9711.7005000000008"/>
    <s v="Q2"/>
    <n v="17.945467837762695"/>
    <s v="Surat"/>
    <s v="Premium"/>
  </r>
  <r>
    <s v="ORD007060"/>
    <x v="281"/>
    <s v="CUST0333"/>
    <s v="Upma Sidhu"/>
    <x v="3"/>
    <x v="2"/>
    <x v="8"/>
    <n v="5"/>
    <n v="4827.8"/>
    <n v="0.2"/>
    <n v="19311.2"/>
    <n v="4208.43"/>
    <n v="19311.2"/>
    <s v="Q3"/>
    <n v="21.792690252288828"/>
    <s v="Ahmedabad"/>
    <s v="Regular"/>
  </r>
  <r>
    <s v="ORD007126"/>
    <x v="323"/>
    <s v="CUST0072"/>
    <s v="Ekantika Khosla"/>
    <x v="1"/>
    <x v="1"/>
    <x v="38"/>
    <n v="2"/>
    <n v="29416.3"/>
    <n v="0.05"/>
    <n v="55890.97"/>
    <n v="16294.46"/>
    <n v="55890.969999999994"/>
    <s v="Q3"/>
    <n v="29.154011819798438"/>
    <s v="Bhubaneswar"/>
    <s v="Occasional"/>
  </r>
  <r>
    <s v="ORD009638"/>
    <x v="62"/>
    <s v="CUST0465"/>
    <s v="Xalak Kari"/>
    <x v="1"/>
    <x v="4"/>
    <x v="42"/>
    <n v="3"/>
    <n v="75871.320000000007"/>
    <n v="0.15"/>
    <n v="193471.87"/>
    <n v="22767.21"/>
    <n v="193471.86600000001"/>
    <s v="Q1"/>
    <n v="11.767710727146019"/>
    <s v="Patna"/>
    <s v="Premium"/>
  </r>
  <r>
    <s v="ORD001107"/>
    <x v="248"/>
    <s v="CUST0289"/>
    <s v="Unknown"/>
    <x v="3"/>
    <x v="4"/>
    <x v="28"/>
    <n v="1"/>
    <n v="65801.72"/>
    <n v="0.2"/>
    <n v="52641.38"/>
    <n v="-4547.24"/>
    <n v="52641.376000000004"/>
    <s v="Q4"/>
    <n v="-8.6381474041903914"/>
    <s v="Mumbai"/>
    <s v="Premium"/>
  </r>
  <r>
    <s v="ORD003463"/>
    <x v="172"/>
    <s v="CUST0335"/>
    <s v="Ishani Bakshi"/>
    <x v="0"/>
    <x v="2"/>
    <x v="2"/>
    <n v="3"/>
    <n v="1407.74"/>
    <n v="0.1"/>
    <n v="3800.9"/>
    <n v="1018.28"/>
    <n v="3800.8980000000001"/>
    <s v="Q2"/>
    <n v="26.790496987555578"/>
    <s v="Bengaluru"/>
    <s v="Premium"/>
  </r>
  <r>
    <s v="ORD009753"/>
    <x v="192"/>
    <s v="CUST0294"/>
    <s v="Ekapad Dhingra"/>
    <x v="0"/>
    <x v="1"/>
    <x v="69"/>
    <n v="3"/>
    <n v="33297.69"/>
    <n v="0"/>
    <n v="99893.07"/>
    <n v="31117.75"/>
    <n v="99893.07"/>
    <s v="Q2"/>
    <n v="31.15105982827437"/>
    <s v="Bengaluru"/>
    <s v="Premium"/>
  </r>
  <r>
    <s v="ORD006555"/>
    <x v="316"/>
    <s v="CUST0435"/>
    <s v="Ekalinga Chowdhury"/>
    <x v="1"/>
    <x v="5"/>
    <x v="11"/>
    <n v="5"/>
    <n v="616.01"/>
    <n v="0.15"/>
    <n v="2618.04"/>
    <n v="182.78"/>
    <n v="2618.0425"/>
    <s v="Q4"/>
    <n v="6.9815587233197345"/>
    <s v="Bhubaneswar"/>
    <s v="Premium"/>
  </r>
  <r>
    <s v="ORD009698"/>
    <x v="248"/>
    <s v="CUST0148"/>
    <s v="Dhruv Narasimhan"/>
    <x v="3"/>
    <x v="6"/>
    <x v="55"/>
    <n v="1"/>
    <n v="1058.93"/>
    <n v="0.15"/>
    <n v="900.09"/>
    <n v="343.31"/>
    <n v="900.09050000000002"/>
    <s v="Q4"/>
    <n v="38.141741381417411"/>
    <s v="Surat"/>
    <s v="Regular"/>
  </r>
  <r>
    <s v="ORD006999"/>
    <x v="13"/>
    <s v="CUST0305"/>
    <s v="Barkha Dhingra"/>
    <x v="0"/>
    <x v="4"/>
    <x v="23"/>
    <n v="2"/>
    <n v="30430.080000000002"/>
    <n v="0"/>
    <n v="60860.160000000003"/>
    <n v="6551.47"/>
    <n v="60860.160000000003"/>
    <s v="Q1"/>
    <n v="10.764792599953729"/>
    <s v="Kochi"/>
    <s v="Regular"/>
  </r>
  <r>
    <s v="ORD003553"/>
    <x v="340"/>
    <s v="CUST0225"/>
    <s v="Avi Das"/>
    <x v="2"/>
    <x v="5"/>
    <x v="44"/>
    <n v="2"/>
    <n v="377.59"/>
    <n v="0.25"/>
    <n v="566.38"/>
    <n v="47.4"/>
    <n v="566.38499999999999"/>
    <s v="Q2"/>
    <n v="8.3689395811999017"/>
    <s v="Lucknow"/>
    <s v="Premium"/>
  </r>
  <r>
    <s v="ORD005455"/>
    <x v="256"/>
    <s v="CUST0473"/>
    <s v="Ranbir Jha"/>
    <x v="3"/>
    <x v="5"/>
    <x v="24"/>
    <n v="1"/>
    <n v="347.57"/>
    <n v="0.2"/>
    <n v="278.06"/>
    <n v="22.16"/>
    <n v="278.05599999999998"/>
    <s v="Q4"/>
    <n v="7.9695029849672734"/>
    <s v="Pune"/>
    <s v="Regular"/>
  </r>
  <r>
    <s v="ORD003206"/>
    <x v="291"/>
    <s v="CUST0133"/>
    <s v="Lopa Chadha"/>
    <x v="2"/>
    <x v="1"/>
    <x v="36"/>
    <n v="4"/>
    <n v="9220.27"/>
    <n v="0"/>
    <n v="36881.08"/>
    <n v="11553.4"/>
    <n v="36881.08"/>
    <s v="Q3"/>
    <n v="31.326089149233155"/>
    <s v="Amritsar"/>
    <s v="Premium"/>
  </r>
  <r>
    <s v="ORD001009"/>
    <x v="269"/>
    <s v="CUST0368"/>
    <s v="Vedant Kohli"/>
    <x v="2"/>
    <x v="1"/>
    <x v="36"/>
    <n v="3"/>
    <n v="44102.92"/>
    <n v="0.1"/>
    <n v="119077.88"/>
    <n v="33937.269999999997"/>
    <n v="119077.88400000001"/>
    <s v="Q1"/>
    <n v="28.500062312160747"/>
    <s v="Delhi"/>
    <s v="Premium"/>
  </r>
  <r>
    <s v="ORD005607"/>
    <x v="344"/>
    <s v="CUST0441"/>
    <s v="Unknown"/>
    <x v="3"/>
    <x v="4"/>
    <x v="23"/>
    <n v="2"/>
    <n v="60220.68"/>
    <n v="0.1"/>
    <n v="108397.22"/>
    <n v="13092.93"/>
    <n v="108397.224"/>
    <s v="Q2"/>
    <n v="12.078658474820664"/>
    <s v="Mumbai"/>
    <s v="Regular"/>
  </r>
  <r>
    <s v="ORD011093"/>
    <x v="125"/>
    <s v="CUST0160"/>
    <s v="Warhi Radhakrishnan"/>
    <x v="0"/>
    <x v="6"/>
    <x v="27"/>
    <n v="2"/>
    <n v="1227.8399999999999"/>
    <n v="0.05"/>
    <n v="2332.9"/>
    <n v="871.1"/>
    <n v="2332.8959999999997"/>
    <s v="Q3"/>
    <n v="37.339791675596892"/>
    <s v="Coimbatore"/>
    <s v="Premium"/>
  </r>
  <r>
    <s v="ORD008420"/>
    <x v="94"/>
    <s v="CUST0255"/>
    <s v="Darpan Jhaveri"/>
    <x v="2"/>
    <x v="4"/>
    <x v="20"/>
    <n v="3"/>
    <n v="46723.54"/>
    <n v="0.2"/>
    <n v="112136.5"/>
    <n v="10312.370000000001"/>
    <n v="112136.496"/>
    <s v="Q1"/>
    <n v="9.1962652659927873"/>
    <s v="Lucknow"/>
    <s v="Regular"/>
  </r>
  <r>
    <s v="ORD006065"/>
    <x v="199"/>
    <s v="CUST0314"/>
    <s v="Nathaniel Dani"/>
    <x v="0"/>
    <x v="5"/>
    <x v="31"/>
    <n v="3"/>
    <n v="619.54"/>
    <n v="0"/>
    <n v="1858.62"/>
    <n v="180.43"/>
    <n v="1858.62"/>
    <s v="Q2"/>
    <n v="9.7077401512950487"/>
    <s v="Kochi"/>
    <s v="Premium"/>
  </r>
  <r>
    <s v="ORD000395"/>
    <x v="324"/>
    <s v="CUST0285"/>
    <s v="Mitesh Padmanabhan"/>
    <x v="3"/>
    <x v="3"/>
    <x v="58"/>
    <n v="4"/>
    <n v="775.49"/>
    <n v="0.1"/>
    <n v="2791.76"/>
    <n v="791.41"/>
    <n v="2791.7640000000001"/>
    <s v="Q1"/>
    <n v="28.348067169097629"/>
    <s v="Pune"/>
    <s v="Premium"/>
  </r>
  <r>
    <s v="ORD008941"/>
    <x v="31"/>
    <s v="CUST0105"/>
    <s v="Jacob Ganesh"/>
    <x v="2"/>
    <x v="5"/>
    <x v="24"/>
    <n v="7"/>
    <n v="179.03"/>
    <n v="0.2"/>
    <n v="1002.57"/>
    <n v="96.68"/>
    <n v="1002.5680000000001"/>
    <s v="Q2"/>
    <n v="9.6432169324835169"/>
    <s v="Amritsar"/>
    <s v="Regular"/>
  </r>
  <r>
    <s v="ORD005408"/>
    <x v="299"/>
    <s v="CUST0195"/>
    <s v="Vedika Rege"/>
    <x v="1"/>
    <x v="4"/>
    <x v="45"/>
    <n v="4"/>
    <n v="2274.81"/>
    <n v="0.05"/>
    <n v="8644.2800000000007"/>
    <n v="747.86"/>
    <n v="8644.2780000000002"/>
    <s v="Q1"/>
    <n v="8.6515013396141711"/>
    <s v="Bhubaneswar"/>
    <s v="Premium"/>
  </r>
  <r>
    <s v="ORD005568"/>
    <x v="225"/>
    <s v="CUST0152"/>
    <s v="Shaurya Som"/>
    <x v="2"/>
    <x v="4"/>
    <x v="42"/>
    <n v="5"/>
    <n v="21391.78"/>
    <n v="0.1"/>
    <n v="96263.01"/>
    <n v="8731.16"/>
    <n v="96263.01"/>
    <s v="Q4"/>
    <n v="9.0701090688936485"/>
    <s v="Jaipur"/>
    <s v="Regular"/>
  </r>
  <r>
    <s v="ORD001806"/>
    <x v="180"/>
    <s v="CUST0207"/>
    <s v="Dipta Palla"/>
    <x v="3"/>
    <x v="5"/>
    <x v="24"/>
    <n v="3"/>
    <n v="83.96"/>
    <n v="0.25"/>
    <n v="188.91"/>
    <n v="10.65"/>
    <n v="188.91"/>
    <s v="Q3"/>
    <n v="5.6376052088296023"/>
    <s v="Pune"/>
    <s v="Premium"/>
  </r>
  <r>
    <s v="ORD007078"/>
    <x v="275"/>
    <s v="CUST0104"/>
    <s v="Saksham Gola"/>
    <x v="2"/>
    <x v="3"/>
    <x v="6"/>
    <n v="5"/>
    <n v="1713.17"/>
    <n v="0.1"/>
    <n v="7709.27"/>
    <n v="2019.7"/>
    <n v="7709.2650000000003"/>
    <s v="Q4"/>
    <n v="26.198330062379444"/>
    <s v="Chandigarh"/>
    <s v="Premium"/>
  </r>
  <r>
    <s v="ORD001901"/>
    <x v="181"/>
    <s v="CUST0141"/>
    <s v="Anusha Kapoor"/>
    <x v="3"/>
    <x v="0"/>
    <x v="0"/>
    <n v="1"/>
    <n v="638.96"/>
    <n v="0.15"/>
    <n v="543.12"/>
    <n v="183.7"/>
    <n v="543.11599999999999"/>
    <s v="Q3"/>
    <n v="33.823096185005156"/>
    <s v="Pune"/>
    <s v="Regular"/>
  </r>
  <r>
    <s v="ORD008521"/>
    <x v="138"/>
    <s v="CUST0452"/>
    <s v="Rachita Mammen"/>
    <x v="1"/>
    <x v="4"/>
    <x v="28"/>
    <n v="1"/>
    <n v="72114.289999999994"/>
    <n v="0"/>
    <n v="72114.289999999994"/>
    <n v="6399.62"/>
    <n v="72114.289999999994"/>
    <s v="Q4"/>
    <n v="8.8742744329868604"/>
    <s v="Kolkata"/>
    <s v="Premium"/>
  </r>
  <r>
    <s v="ORD003709"/>
    <x v="328"/>
    <s v="CUST0357"/>
    <s v="Udant Mishra"/>
    <x v="2"/>
    <x v="2"/>
    <x v="9"/>
    <n v="2"/>
    <n v="354.45"/>
    <n v="0.1"/>
    <n v="638.01"/>
    <n v="179.15"/>
    <n v="638.01"/>
    <s v="Q2"/>
    <n v="28.079497186564474"/>
    <s v="Delhi"/>
    <s v="Premium"/>
  </r>
  <r>
    <s v="ORD003490"/>
    <x v="255"/>
    <s v="CUST0167"/>
    <s v="Varsha Ben"/>
    <x v="3"/>
    <x v="1"/>
    <x v="64"/>
    <n v="2"/>
    <n v="1918.46"/>
    <n v="0"/>
    <n v="3836.92"/>
    <n v="1131.25"/>
    <n v="3836.92"/>
    <s v="Q3"/>
    <n v="29.483283466947448"/>
    <s v="Pune"/>
    <s v="Premium"/>
  </r>
  <r>
    <s v="ORD002338"/>
    <x v="183"/>
    <s v="CUST0111"/>
    <s v="Ishwar Bir"/>
    <x v="0"/>
    <x v="5"/>
    <x v="31"/>
    <n v="7"/>
    <n v="335.92"/>
    <n v="0"/>
    <n v="2351.44"/>
    <n v="-223.83"/>
    <n v="2351.44"/>
    <s v="Q3"/>
    <n v="-9.5188480250399756"/>
    <s v="Hyderabad"/>
    <s v="Premium"/>
  </r>
  <r>
    <s v="ORD002177"/>
    <x v="267"/>
    <s v="CUST0179"/>
    <s v="Yoshita Singhal"/>
    <x v="3"/>
    <x v="6"/>
    <x v="18"/>
    <n v="4"/>
    <n v="1518.86"/>
    <n v="0.3"/>
    <n v="4252.8100000000004"/>
    <n v="1372.15"/>
    <n v="4252.8079999999991"/>
    <s v="Q4"/>
    <n v="32.264549791784724"/>
    <s v="Surat"/>
    <s v="Occasional"/>
  </r>
  <r>
    <s v="ORD008834"/>
    <x v="166"/>
    <s v="CUST0003"/>
    <s v="Avi Johal"/>
    <x v="1"/>
    <x v="0"/>
    <x v="67"/>
    <n v="3"/>
    <n v="686.62"/>
    <n v="0.15"/>
    <n v="1750.88"/>
    <n v="780.04"/>
    <n v="1750.8810000000001"/>
    <s v="Q3"/>
    <n v="44.55131134058302"/>
    <s v="Patna"/>
    <s v="Regular"/>
  </r>
  <r>
    <s v="ORD011222"/>
    <x v="12"/>
    <s v="CUST0234"/>
    <s v="Urvi Vig"/>
    <x v="0"/>
    <x v="5"/>
    <x v="37"/>
    <n v="8"/>
    <n v="743.22"/>
    <n v="0"/>
    <n v="5945.76"/>
    <n v="490.78"/>
    <n v="5945.76"/>
    <s v="Q2"/>
    <n v="8.2542854067436284"/>
    <s v="Bengaluru"/>
    <s v="Occasional"/>
  </r>
  <r>
    <s v="ORD008640"/>
    <x v="276"/>
    <s v="CUST0112"/>
    <s v="Kamala Bandi"/>
    <x v="3"/>
    <x v="5"/>
    <x v="39"/>
    <n v="10"/>
    <n v="110.81"/>
    <n v="0.05"/>
    <n v="1052.69"/>
    <n v="107.14"/>
    <n v="1052.6949999999999"/>
    <s v="Q2"/>
    <n v="10.177735135699969"/>
    <s v="Ahmedabad"/>
    <s v="Regular"/>
  </r>
  <r>
    <s v="ORD003974"/>
    <x v="0"/>
    <s v="CUST0290"/>
    <s v="Ekapad Narasimhan"/>
    <x v="1"/>
    <x v="5"/>
    <x v="7"/>
    <n v="8"/>
    <n v="577.14"/>
    <n v="0"/>
    <n v="4617.12"/>
    <n v="421.66"/>
    <n v="4617.12"/>
    <s v="Q2"/>
    <n v="9.132532834320962"/>
    <s v="Ranchi"/>
    <s v="Premium"/>
  </r>
  <r>
    <s v="ORD001255"/>
    <x v="84"/>
    <s v="CUST0464"/>
    <s v="Chandresh Dasgupta"/>
    <x v="3"/>
    <x v="5"/>
    <x v="40"/>
    <n v="9"/>
    <n v="256.37"/>
    <n v="0"/>
    <n v="2307.33"/>
    <n v="178.97"/>
    <n v="2307.33"/>
    <s v="Q2"/>
    <n v="7.7565844504253842"/>
    <s v="Mumbai"/>
    <s v="Regular"/>
  </r>
  <r>
    <s v="ORD003249"/>
    <x v="131"/>
    <s v="CUST0443"/>
    <s v="Wyatt Aggarwal"/>
    <x v="0"/>
    <x v="4"/>
    <x v="47"/>
    <n v="5"/>
    <n v="23078.59"/>
    <n v="0.05"/>
    <n v="109623.3"/>
    <n v="11805.45"/>
    <n v="109623.30249999999"/>
    <s v="Q2"/>
    <n v="10.769106567673113"/>
    <s v="Bengaluru"/>
    <s v="Regular"/>
  </r>
  <r>
    <s v="ORD010010"/>
    <x v="286"/>
    <s v="CUST0214"/>
    <s v="Bimala Chopra"/>
    <x v="2"/>
    <x v="2"/>
    <x v="60"/>
    <n v="3"/>
    <n v="6778.51"/>
    <n v="0"/>
    <n v="20335.53"/>
    <n v="3755.64"/>
    <n v="20335.53"/>
    <s v="Q1"/>
    <n v="18.468365466747116"/>
    <s v="Chandigarh"/>
    <s v="Premium"/>
  </r>
  <r>
    <s v="ORD003412"/>
    <x v="323"/>
    <s v="CUST0062"/>
    <s v="Veer Tandon"/>
    <x v="0"/>
    <x v="0"/>
    <x v="49"/>
    <n v="5"/>
    <n v="599.59"/>
    <n v="0.1"/>
    <n v="2698.16"/>
    <n v="701.82"/>
    <n v="2698.1550000000002"/>
    <s v="Q3"/>
    <n v="26.011059388620396"/>
    <s v="Coimbatore"/>
    <s v="Regular"/>
  </r>
  <r>
    <s v="ORD011875"/>
    <x v="198"/>
    <s v="CUST0023"/>
    <s v="Udyati Dâ€™Alia"/>
    <x v="3"/>
    <x v="5"/>
    <x v="37"/>
    <n v="6"/>
    <n v="644.66"/>
    <n v="0.2"/>
    <n v="3094.37"/>
    <n v="218.7"/>
    <n v="3094.3680000000004"/>
    <s v="Q3"/>
    <n v="7.0676745185611285"/>
    <s v="Mumbai"/>
    <s v="Regular"/>
  </r>
  <r>
    <s v="ORD009274"/>
    <x v="90"/>
    <s v="CUST0390"/>
    <s v="Waida Manda"/>
    <x v="1"/>
    <x v="4"/>
    <x v="23"/>
    <n v="1"/>
    <n v="56976.05"/>
    <n v="0.1"/>
    <n v="51278.45"/>
    <n v="5558.35"/>
    <n v="51278.445000000007"/>
    <s v="Q4"/>
    <n v="10.839543706956823"/>
    <s v="Patna"/>
    <s v="Premium"/>
  </r>
  <r>
    <s v="ORD010017"/>
    <x v="43"/>
    <s v="CUST0197"/>
    <s v="Wakeeta Chakrabarti"/>
    <x v="0"/>
    <x v="4"/>
    <x v="23"/>
    <n v="5"/>
    <n v="45875.48"/>
    <n v="0"/>
    <n v="229377.4"/>
    <n v="20354.86"/>
    <n v="229377.40000000002"/>
    <s v="Q1"/>
    <n v="8.8739605558350565"/>
    <s v="Coimbatore"/>
    <s v="Regular"/>
  </r>
  <r>
    <s v="ORD000105"/>
    <x v="20"/>
    <s v="CUST0074"/>
    <s v="Maanas Sandhu"/>
    <x v="1"/>
    <x v="6"/>
    <x v="14"/>
    <n v="3"/>
    <n v="3749.74"/>
    <n v="0.3"/>
    <n v="7874.45"/>
    <n v="2383.5700000000002"/>
    <n v="7874.4539999999988"/>
    <s v="Q1"/>
    <n v="30.269669627720035"/>
    <s v="Kolkata"/>
    <s v="Premium"/>
  </r>
  <r>
    <s v="ORD001894"/>
    <x v="291"/>
    <s v="CUST0173"/>
    <s v="Wahab Kothari"/>
    <x v="3"/>
    <x v="0"/>
    <x v="15"/>
    <n v="4"/>
    <n v="655.17999999999995"/>
    <n v="0.3"/>
    <n v="1834.5"/>
    <n v="757.8"/>
    <n v="1834.5039999999997"/>
    <s v="Q3"/>
    <n v="41.308258381030249"/>
    <s v="Mumbai"/>
    <s v="Premium"/>
  </r>
  <r>
    <s v="ORD000343"/>
    <x v="100"/>
    <s v="CUST0242"/>
    <s v="Vanya Bhat"/>
    <x v="2"/>
    <x v="3"/>
    <x v="10"/>
    <n v="4"/>
    <n v="1589.51"/>
    <n v="0.05"/>
    <n v="6040.14"/>
    <n v="1561.67"/>
    <n v="6040.1379999999999"/>
    <s v="Q3"/>
    <n v="25.854864291225038"/>
    <s v="Delhi"/>
    <s v="Regular"/>
  </r>
  <r>
    <s v="ORD005728"/>
    <x v="7"/>
    <s v="CUST0253"/>
    <s v="Mohammed Dhar"/>
    <x v="3"/>
    <x v="2"/>
    <x v="30"/>
    <n v="5"/>
    <n v="347.03"/>
    <n v="0"/>
    <n v="1735.15"/>
    <n v="413.13"/>
    <n v="1735.1499999999999"/>
    <s v="Q2"/>
    <n v="23.809468921995215"/>
    <s v="Mumbai"/>
    <s v="Occasional"/>
  </r>
  <r>
    <s v="ORD011718"/>
    <x v="353"/>
    <s v="CUST0424"/>
    <s v="Adya Sidhu"/>
    <x v="2"/>
    <x v="4"/>
    <x v="22"/>
    <n v="1"/>
    <n v="32848.410000000003"/>
    <n v="0.15"/>
    <n v="27921.15"/>
    <n v="3566.97"/>
    <n v="27921.148500000003"/>
    <s v="Q2"/>
    <n v="12.775154318500489"/>
    <s v="Lucknow"/>
    <s v="Premium"/>
  </r>
  <r>
    <s v="ORD010606"/>
    <x v="287"/>
    <s v="CUST0477"/>
    <s v="Teerth Bobal"/>
    <x v="1"/>
    <x v="5"/>
    <x v="39"/>
    <n v="4"/>
    <n v="509.2"/>
    <n v="0.2"/>
    <n v="1629.44"/>
    <n v="124.58"/>
    <n v="1629.44"/>
    <s v="Q4"/>
    <n v="7.6455714846818541"/>
    <s v="Patna"/>
    <s v="Occasional"/>
  </r>
  <r>
    <s v="ORD002367"/>
    <x v="181"/>
    <s v="CUST0007"/>
    <s v="Advika Gopal"/>
    <x v="2"/>
    <x v="3"/>
    <x v="10"/>
    <n v="5"/>
    <n v="3269.5"/>
    <n v="0.05"/>
    <n v="15530.12"/>
    <n v="3256.4"/>
    <n v="15530.125"/>
    <s v="Q3"/>
    <n v="20.968286143313765"/>
    <s v="Lucknow"/>
    <s v="Premium"/>
  </r>
  <r>
    <s v="ORD008461"/>
    <x v="40"/>
    <s v="CUST0068"/>
    <s v="Atharv Shenoy"/>
    <x v="1"/>
    <x v="2"/>
    <x v="17"/>
    <n v="3"/>
    <n v="3594.08"/>
    <n v="0"/>
    <n v="10782.24"/>
    <n v="1902.37"/>
    <n v="10782.24"/>
    <s v="Q4"/>
    <n v="17.643550876255766"/>
    <s v="Ranchi"/>
    <s v="Premium"/>
  </r>
  <r>
    <s v="ORD004541"/>
    <x v="91"/>
    <s v="CUST0390"/>
    <s v="Waida Manda"/>
    <x v="1"/>
    <x v="6"/>
    <x v="43"/>
    <n v="5"/>
    <n v="2964.3"/>
    <n v="0.1"/>
    <n v="13339.35"/>
    <n v="3587.97"/>
    <n v="13339.35"/>
    <s v="Q2"/>
    <n v="26.897637441104699"/>
    <s v="Patna"/>
    <s v="Premium"/>
  </r>
  <r>
    <s v="ORD011180"/>
    <x v="67"/>
    <s v="CUST0383"/>
    <s v="Ishani Chawla"/>
    <x v="0"/>
    <x v="3"/>
    <x v="66"/>
    <n v="1"/>
    <n v="3822.34"/>
    <n v="0.05"/>
    <n v="3631.22"/>
    <n v="745.4"/>
    <n v="3631.223"/>
    <s v="Q4"/>
    <n v="20.527536199954838"/>
    <s v="Bengaluru"/>
    <s v="Regular"/>
  </r>
  <r>
    <s v="ORD008335"/>
    <x v="161"/>
    <s v="CUST0324"/>
    <s v="Arjun Varughese"/>
    <x v="0"/>
    <x v="3"/>
    <x v="13"/>
    <n v="1"/>
    <n v="3338.77"/>
    <n v="0"/>
    <n v="3338.77"/>
    <n v="781.71"/>
    <n v="3338.77"/>
    <s v="Q2"/>
    <n v="23.413113212350659"/>
    <s v="Chennai"/>
    <s v="Premium"/>
  </r>
  <r>
    <s v="ORD002708"/>
    <x v="46"/>
    <s v="CUST0055"/>
    <s v="Abha Pau"/>
    <x v="0"/>
    <x v="3"/>
    <x v="6"/>
    <n v="3"/>
    <n v="459.6"/>
    <n v="0.15"/>
    <n v="1171.98"/>
    <n v="336.42"/>
    <n v="1171.98"/>
    <s v="Q3"/>
    <n v="28.705268007986483"/>
    <s v="Bengaluru"/>
    <s v="Premium"/>
  </r>
  <r>
    <s v="ORD000032"/>
    <x v="331"/>
    <s v="CUST0497"/>
    <s v="Sai Desai"/>
    <x v="3"/>
    <x v="4"/>
    <x v="42"/>
    <n v="3"/>
    <n v="66866.600000000006"/>
    <n v="0"/>
    <n v="200599.8"/>
    <n v="18010.39"/>
    <n v="200599.80000000002"/>
    <s v="Q4"/>
    <n v="8.9782691707568993"/>
    <s v="Pune"/>
    <s v="Regular"/>
  </r>
  <r>
    <s v="ORD006643"/>
    <x v="69"/>
    <s v="CUST0086"/>
    <s v="Sara Chandran"/>
    <x v="1"/>
    <x v="1"/>
    <x v="59"/>
    <n v="5"/>
    <n v="10276.11"/>
    <n v="0.1"/>
    <n v="46242.5"/>
    <n v="13419.52"/>
    <n v="46242.495000000003"/>
    <s v="Q1"/>
    <n v="29.019884305563064"/>
    <s v="Patna"/>
    <s v="Regular"/>
  </r>
  <r>
    <s v="ORD009777"/>
    <x v="354"/>
    <s v="CUST0001"/>
    <s v="Aditya Bhakta"/>
    <x v="2"/>
    <x v="1"/>
    <x v="59"/>
    <n v="4"/>
    <n v="13023.39"/>
    <n v="0.25"/>
    <n v="39070.17"/>
    <n v="9545.1"/>
    <n v="39070.17"/>
    <s v="Q2"/>
    <n v="24.430658991245753"/>
    <s v="Delhi"/>
    <s v="Regular"/>
  </r>
  <r>
    <s v="ORD005079"/>
    <x v="92"/>
    <s v="CUST0060"/>
    <s v="Reva Parsa"/>
    <x v="2"/>
    <x v="2"/>
    <x v="54"/>
    <n v="2"/>
    <n v="4707.29"/>
    <n v="0"/>
    <n v="9414.58"/>
    <n v="2320.1"/>
    <n v="9414.58"/>
    <s v="Q3"/>
    <n v="24.643690955942805"/>
    <s v="Lucknow"/>
    <s v="Premium"/>
  </r>
  <r>
    <s v="ORD001219"/>
    <x v="119"/>
    <s v="CUST0237"/>
    <s v="Oeshi Ram"/>
    <x v="0"/>
    <x v="5"/>
    <x v="68"/>
    <n v="3"/>
    <n v="595.16999999999996"/>
    <n v="0.05"/>
    <n v="1696.23"/>
    <n v="95.7"/>
    <n v="1696.2344999999998"/>
    <s v="Q2"/>
    <n v="5.6419235598945896"/>
    <s v="Hyderabad"/>
    <s v="Occasional"/>
  </r>
  <r>
    <s v="ORD007067"/>
    <x v="165"/>
    <s v="CUST0058"/>
    <s v="Vansha Narula"/>
    <x v="0"/>
    <x v="2"/>
    <x v="54"/>
    <n v="3"/>
    <n v="6211.28"/>
    <n v="0.15"/>
    <n v="15838.76"/>
    <n v="4503.24"/>
    <n v="15838.763999999999"/>
    <s v="Q3"/>
    <n v="28.431771174006045"/>
    <s v="Kochi"/>
    <s v="Regular"/>
  </r>
  <r>
    <s v="ORD005249"/>
    <x v="57"/>
    <s v="CUST0119"/>
    <s v="Advik Dhawan"/>
    <x v="0"/>
    <x v="1"/>
    <x v="38"/>
    <n v="4"/>
    <n v="19338.77"/>
    <n v="0"/>
    <n v="77355.08"/>
    <n v="24620.97"/>
    <n v="77355.08"/>
    <s v="Q2"/>
    <n v="31.828510810149769"/>
    <s v="Hyderabad"/>
    <s v="Premium"/>
  </r>
  <r>
    <s v="ORD007781"/>
    <x v="197"/>
    <s v="CUST0439"/>
    <s v="Manbir Chacko"/>
    <x v="0"/>
    <x v="6"/>
    <x v="14"/>
    <n v="3"/>
    <n v="4207.29"/>
    <n v="0.25"/>
    <n v="9466.4"/>
    <n v="2702.52"/>
    <n v="9466.4025000000001"/>
    <s v="Q4"/>
    <n v="28.54855066339897"/>
    <s v="Chennai"/>
    <s v="Regular"/>
  </r>
  <r>
    <s v="ORD009916"/>
    <x v="340"/>
    <s v="CUST0467"/>
    <s v="Deepa Pandit"/>
    <x v="3"/>
    <x v="1"/>
    <x v="38"/>
    <n v="1"/>
    <n v="12869.4"/>
    <n v="0.15"/>
    <n v="10938.99"/>
    <n v="-807.86"/>
    <n v="10938.99"/>
    <s v="Q2"/>
    <n v="-7.3851425040154535"/>
    <s v="Pune"/>
    <s v="Premium"/>
  </r>
  <r>
    <s v="ORD008108"/>
    <x v="79"/>
    <s v="CUST0127"/>
    <s v="Upma Sanghvi"/>
    <x v="1"/>
    <x v="4"/>
    <x v="47"/>
    <n v="1"/>
    <n v="58718.13"/>
    <n v="0.2"/>
    <n v="46974.5"/>
    <n v="5277.38"/>
    <n v="46974.504000000001"/>
    <s v="Q2"/>
    <n v="11.234563433352138"/>
    <s v="Patna"/>
    <s v="Occasional"/>
  </r>
  <r>
    <s v="ORD000826"/>
    <x v="53"/>
    <s v="CUST0003"/>
    <s v="Avi Johal"/>
    <x v="1"/>
    <x v="3"/>
    <x v="66"/>
    <n v="4"/>
    <n v="697.02"/>
    <n v="0"/>
    <n v="2788.08"/>
    <n v="564.79"/>
    <n v="2788.08"/>
    <s v="Q4"/>
    <n v="20.257309689822385"/>
    <s v="Patna"/>
    <s v="Regular"/>
  </r>
  <r>
    <s v="ORD010251"/>
    <x v="223"/>
    <s v="CUST0245"/>
    <s v="Naveen Dubey"/>
    <x v="1"/>
    <x v="5"/>
    <x v="24"/>
    <n v="9"/>
    <n v="757.04"/>
    <n v="0"/>
    <n v="6813.36"/>
    <n v="437.4"/>
    <n v="6813.36"/>
    <s v="Q3"/>
    <n v="6.4197400401563991"/>
    <s v="Bhubaneswar"/>
    <s v="Regular"/>
  </r>
  <r>
    <s v="ORD004667"/>
    <x v="210"/>
    <s v="CUST0434"/>
    <s v="Ganga Gandhi"/>
    <x v="0"/>
    <x v="4"/>
    <x v="28"/>
    <n v="1"/>
    <n v="37179.24"/>
    <n v="0"/>
    <n v="37179.24"/>
    <n v="4368.0600000000004"/>
    <n v="37179.24"/>
    <s v="Q4"/>
    <n v="11.748653280701813"/>
    <s v="Nagpur"/>
    <s v="Premium"/>
  </r>
  <r>
    <s v="ORD009715"/>
    <x v="60"/>
    <s v="CUST0467"/>
    <s v="Unknown"/>
    <x v="3"/>
    <x v="4"/>
    <x v="22"/>
    <n v="5"/>
    <n v="15436.01"/>
    <n v="0.15"/>
    <n v="65603.039999999994"/>
    <n v="9285.76"/>
    <n v="65603.042499999996"/>
    <s v="Q3"/>
    <n v="14.154466012550641"/>
    <s v="Pune"/>
    <s v="Premium"/>
  </r>
  <r>
    <s v="ORD005750"/>
    <x v="168"/>
    <s v="CUST0015"/>
    <s v="Akshay Choudhary"/>
    <x v="2"/>
    <x v="1"/>
    <x v="1"/>
    <n v="2"/>
    <n v="32802.769999999997"/>
    <n v="0.1"/>
    <n v="59044.99"/>
    <n v="15554.29"/>
    <n v="59044.985999999997"/>
    <s v="Q1"/>
    <n v="26.343115647915262"/>
    <s v="Chandigarh"/>
    <s v="Regular"/>
  </r>
  <r>
    <s v="ORD004605"/>
    <x v="57"/>
    <s v="CUST0140"/>
    <s v="Harinakshi Mahal"/>
    <x v="1"/>
    <x v="3"/>
    <x v="58"/>
    <n v="1"/>
    <n v="493.98"/>
    <n v="0.15"/>
    <n v="419.88"/>
    <n v="151.72999999999999"/>
    <n v="419.88299999999998"/>
    <s v="Q2"/>
    <n v="36.136515194817562"/>
    <s v="Patna"/>
    <s v="Premium"/>
  </r>
  <r>
    <s v="ORD008131"/>
    <x v="48"/>
    <s v="CUST0381"/>
    <s v="Pratyush Mani"/>
    <x v="1"/>
    <x v="2"/>
    <x v="9"/>
    <n v="3"/>
    <n v="2113.84"/>
    <n v="0.05"/>
    <n v="6024.44"/>
    <n v="1684.55"/>
    <n v="6024.4440000000004"/>
    <s v="Q4"/>
    <n v="27.961935051224678"/>
    <s v="Patna"/>
    <s v="Regular"/>
  </r>
  <r>
    <s v="ORD001099"/>
    <x v="264"/>
    <s v="CUST0250"/>
    <s v="Vanya Subramaniam"/>
    <x v="3"/>
    <x v="6"/>
    <x v="19"/>
    <n v="4"/>
    <n v="3243.72"/>
    <n v="0"/>
    <n v="12974.88"/>
    <n v="4335.04"/>
    <n v="12974.88"/>
    <s v="Q3"/>
    <n v="33.411021913112108"/>
    <s v="Surat"/>
    <s v="Premium"/>
  </r>
  <r>
    <s v="ORD003233"/>
    <x v="282"/>
    <s v="CUST0281"/>
    <s v="Chaman Khalsa"/>
    <x v="0"/>
    <x v="4"/>
    <x v="50"/>
    <n v="4"/>
    <n v="36615.599999999999"/>
    <n v="0"/>
    <n v="146462.39999999999"/>
    <n v="20309.29"/>
    <n v="146462.39999999999"/>
    <s v="Q1"/>
    <n v="13.866555511858337"/>
    <s v="Chennai"/>
    <s v="Premium"/>
  </r>
  <r>
    <s v="ORD000771"/>
    <x v="162"/>
    <s v="CUST0500"/>
    <s v="Pooja Mand"/>
    <x v="0"/>
    <x v="1"/>
    <x v="1"/>
    <n v="4"/>
    <n v="6422.64"/>
    <n v="0.25"/>
    <n v="19267.919999999998"/>
    <n v="4305.57"/>
    <n v="19267.920000000002"/>
    <s v="Q2"/>
    <n v="22.345795498424327"/>
    <s v="Kochi"/>
    <s v="Premium"/>
  </r>
  <r>
    <s v="ORD002940"/>
    <x v="213"/>
    <s v="CUST0211"/>
    <s v="Maanas Arora"/>
    <x v="2"/>
    <x v="6"/>
    <x v="14"/>
    <n v="4"/>
    <n v="4281.97"/>
    <n v="0"/>
    <n v="17127.88"/>
    <n v="6567.45"/>
    <n v="17127.88"/>
    <s v="Q1"/>
    <n v="38.343624546645586"/>
    <s v="Delhi"/>
    <s v="Premium"/>
  </r>
  <r>
    <s v="ORD000568"/>
    <x v="247"/>
    <s v="CUST0381"/>
    <s v="Pratyush Mani"/>
    <x v="1"/>
    <x v="4"/>
    <x v="20"/>
    <n v="4"/>
    <n v="33655.449999999997"/>
    <n v="0"/>
    <n v="134621.79999999999"/>
    <n v="19697.47"/>
    <n v="134621.79999999999"/>
    <s v="Q2"/>
    <n v="14.63170898026917"/>
    <s v="Patna"/>
    <s v="Regular"/>
  </r>
  <r>
    <s v="ORD001018"/>
    <x v="180"/>
    <s v="CUST0157"/>
    <s v="Unknown"/>
    <x v="2"/>
    <x v="6"/>
    <x v="14"/>
    <n v="3"/>
    <n v="4196.3900000000003"/>
    <n v="0.05"/>
    <n v="11959.71"/>
    <n v="4153.43"/>
    <n v="11959.711500000001"/>
    <s v="Q3"/>
    <n v="34.728517664725992"/>
    <s v="Jaipur"/>
    <s v="Regular"/>
  </r>
  <r>
    <s v="ORD004146"/>
    <x v="239"/>
    <s v="CUST0008"/>
    <s v="Sanya Memon"/>
    <x v="2"/>
    <x v="5"/>
    <x v="24"/>
    <n v="8"/>
    <n v="234.01"/>
    <n v="0"/>
    <n v="1872.08"/>
    <n v="170.98"/>
    <n v="1872.08"/>
    <s v="Q2"/>
    <n v="9.133156702705012"/>
    <s v="Lucknow"/>
    <s v="Occasional"/>
  </r>
  <r>
    <s v="ORD006468"/>
    <x v="97"/>
    <s v="CUST0398"/>
    <s v="Christopher Basu"/>
    <x v="0"/>
    <x v="1"/>
    <x v="1"/>
    <n v="3"/>
    <n v="31853.55"/>
    <n v="0"/>
    <n v="95560.65"/>
    <n v="17014.099999999999"/>
    <n v="95560.65"/>
    <s v="Q3"/>
    <n v="17.804504259860099"/>
    <s v="Chennai"/>
    <s v="Premium"/>
  </r>
  <r>
    <s v="ORD003161"/>
    <x v="326"/>
    <s v="CUST0334"/>
    <s v="Harini Kannan"/>
    <x v="2"/>
    <x v="4"/>
    <x v="23"/>
    <n v="3"/>
    <n v="32114.12"/>
    <n v="0"/>
    <n v="96342.36"/>
    <n v="-11593.49"/>
    <n v="96342.36"/>
    <s v="Q3"/>
    <n v="-12.033637124936527"/>
    <s v="Coimbatore"/>
    <s v="Premium"/>
  </r>
  <r>
    <s v="ORD008779"/>
    <x v="34"/>
    <s v="CUST0009"/>
    <s v="Gayathri Sankar"/>
    <x v="3"/>
    <x v="4"/>
    <x v="42"/>
    <n v="2"/>
    <n v="7793.17"/>
    <n v="0"/>
    <n v="15586.34"/>
    <n v="1684.92"/>
    <n v="15586.34"/>
    <s v="Q3"/>
    <n v="10.810235116133743"/>
    <s v="Surat"/>
    <s v="Occasional"/>
  </r>
  <r>
    <s v="ORD004934"/>
    <x v="272"/>
    <s v="CUST0437"/>
    <s v="Aditya Borah"/>
    <x v="3"/>
    <x v="1"/>
    <x v="64"/>
    <n v="4"/>
    <n v="44378.83"/>
    <n v="0.05"/>
    <n v="168639.55"/>
    <n v="45971.9"/>
    <n v="168639.554"/>
    <s v="Q3"/>
    <n v="27.260449876674841"/>
    <s v="Ahmedabad"/>
    <s v="Regular"/>
  </r>
  <r>
    <s v="ORD005363"/>
    <x v="140"/>
    <s v="CUST0094"/>
    <s v="Nidra Nigam"/>
    <x v="2"/>
    <x v="0"/>
    <x v="0"/>
    <n v="2"/>
    <n v="702.57"/>
    <n v="0.25"/>
    <n v="1053.8599999999999"/>
    <n v="419.14"/>
    <n v="1053.855"/>
    <s v="Q4"/>
    <n v="39.771886208794335"/>
    <s v="Chandigarh"/>
    <s v="Premium"/>
  </r>
  <r>
    <s v="ORD002799"/>
    <x v="36"/>
    <s v="CUST0494"/>
    <s v="Turvi Bahl"/>
    <x v="3"/>
    <x v="1"/>
    <x v="64"/>
    <n v="2"/>
    <n v="43653.81"/>
    <n v="0"/>
    <n v="87307.62"/>
    <n v="16815.53"/>
    <n v="87307.62"/>
    <s v="Q4"/>
    <n v="19.260094365188284"/>
    <s v="Pune"/>
    <s v="Regular"/>
  </r>
  <r>
    <s v="ORD003595"/>
    <x v="209"/>
    <s v="CUST0409"/>
    <s v="Kritika Uppal"/>
    <x v="0"/>
    <x v="3"/>
    <x v="25"/>
    <n v="3"/>
    <n v="1136.4000000000001"/>
    <n v="0.05"/>
    <n v="3238.74"/>
    <n v="1134.25"/>
    <n v="3238.7400000000002"/>
    <s v="Q2"/>
    <n v="35.021335457616239"/>
    <s v="Hyderabad"/>
    <s v="Occasional"/>
  </r>
  <r>
    <s v="ORD003297"/>
    <x v="119"/>
    <s v="CUST0076"/>
    <s v="Vaishnavi Dar"/>
    <x v="0"/>
    <x v="3"/>
    <x v="25"/>
    <n v="4"/>
    <n v="3685.34"/>
    <n v="0"/>
    <n v="14741.36"/>
    <n v="5099.87"/>
    <n v="14741.36"/>
    <s v="Q2"/>
    <n v="34.595654675009627"/>
    <s v="Bengaluru"/>
    <s v="Premium"/>
  </r>
  <r>
    <s v="ORD000736"/>
    <x v="313"/>
    <s v="CUST0027"/>
    <s v="Januja Dalal"/>
    <x v="0"/>
    <x v="1"/>
    <x v="3"/>
    <n v="1"/>
    <n v="8916.0499999999993"/>
    <n v="0"/>
    <n v="8916.0499999999993"/>
    <n v="2281.33"/>
    <n v="8916.0499999999993"/>
    <s v="Q4"/>
    <n v="25.586778898727573"/>
    <s v="Kochi"/>
    <s v="Regular"/>
  </r>
  <r>
    <s v="ORD011831"/>
    <x v="183"/>
    <s v="CUST0173"/>
    <s v="Wahab Kothari"/>
    <x v="3"/>
    <x v="0"/>
    <x v="15"/>
    <n v="5"/>
    <n v="629.75"/>
    <n v="0"/>
    <n v="3148.75"/>
    <n v="1206.58"/>
    <n v="3148.75"/>
    <s v="Q3"/>
    <n v="38.319333068678048"/>
    <s v="Mumbai"/>
    <s v="Premium"/>
  </r>
  <r>
    <s v="ORD009144"/>
    <x v="268"/>
    <s v="CUST0035"/>
    <s v="Sathvik Joshi"/>
    <x v="1"/>
    <x v="4"/>
    <x v="50"/>
    <n v="3"/>
    <n v="65973.98"/>
    <n v="0.25"/>
    <n v="148441.46"/>
    <n v="22677.5"/>
    <n v="148441.45500000002"/>
    <s v="Q4"/>
    <n v="15.277066124248575"/>
    <s v="Patna"/>
    <s v="Regular"/>
  </r>
  <r>
    <s v="ORD009411"/>
    <x v="218"/>
    <s v="CUST0180"/>
    <s v="Leela Talwar"/>
    <x v="3"/>
    <x v="1"/>
    <x v="26"/>
    <n v="3"/>
    <n v="21993.46"/>
    <n v="0.1"/>
    <n v="59382.34"/>
    <n v="10946.59"/>
    <n v="59382.342000000004"/>
    <s v="Q3"/>
    <n v="18.434083264485707"/>
    <s v="Mumbai"/>
    <s v="Regular"/>
  </r>
  <r>
    <s v="ORD007807"/>
    <x v="151"/>
    <s v="CUST0382"/>
    <s v="Azaan Bains"/>
    <x v="0"/>
    <x v="3"/>
    <x v="10"/>
    <n v="4"/>
    <n v="2115.59"/>
    <n v="0"/>
    <n v="8462.36"/>
    <n v="2366.81"/>
    <n v="8462.36"/>
    <s v="Q4"/>
    <n v="27.968675404969765"/>
    <s v="Coimbatore"/>
    <s v="Occasional"/>
  </r>
  <r>
    <s v="ORD009459"/>
    <x v="338"/>
    <s v="CUST0391"/>
    <s v="Geetika Ghosh"/>
    <x v="1"/>
    <x v="3"/>
    <x v="25"/>
    <n v="2"/>
    <n v="767.5"/>
    <n v="0.25"/>
    <n v="1151.25"/>
    <n v="410.22"/>
    <n v="1151.25"/>
    <s v="Q3"/>
    <n v="35.632573289902282"/>
    <s v="Patna"/>
    <s v="Premium"/>
  </r>
  <r>
    <s v="ORD011345"/>
    <x v="58"/>
    <s v="CUST0141"/>
    <s v="Anusha Kapoor"/>
    <x v="3"/>
    <x v="6"/>
    <x v="43"/>
    <n v="3"/>
    <n v="2199.44"/>
    <n v="0.15"/>
    <n v="5608.57"/>
    <n v="2017.94"/>
    <n v="5608.5719999999992"/>
    <s v="Q2"/>
    <n v="35.979581247982999"/>
    <s v="Pune"/>
    <s v="Regular"/>
  </r>
  <r>
    <s v="ORD003101"/>
    <x v="351"/>
    <s v="CUST0186"/>
    <s v="Hemang Barad"/>
    <x v="1"/>
    <x v="2"/>
    <x v="60"/>
    <n v="3"/>
    <n v="5999.25"/>
    <n v="0"/>
    <n v="17997.75"/>
    <n v="2971.34"/>
    <n v="17997.75"/>
    <s v="Q2"/>
    <n v="16.509508132961066"/>
    <s v="Ranchi"/>
    <s v="Premium"/>
  </r>
  <r>
    <s v="ORD006925"/>
    <x v="193"/>
    <s v="CUST0476"/>
    <s v="Aachal Mukherjee"/>
    <x v="1"/>
    <x v="2"/>
    <x v="8"/>
    <n v="2"/>
    <n v="4035.16"/>
    <n v="0.2"/>
    <n v="6456.26"/>
    <n v="997.49"/>
    <n v="6456.2560000000003"/>
    <s v="Q1"/>
    <n v="15.449966389209852"/>
    <s v="Bhubaneswar"/>
    <s v="Premium"/>
  </r>
  <r>
    <s v="ORD003947"/>
    <x v="150"/>
    <s v="CUST0261"/>
    <s v="Unknown"/>
    <x v="1"/>
    <x v="5"/>
    <x v="7"/>
    <n v="8"/>
    <n v="315.57"/>
    <n v="0"/>
    <n v="2524.56"/>
    <n v="223.89"/>
    <n v="2524.56"/>
    <s v="Q2"/>
    <n v="8.8684760908831635"/>
    <s v="Kolkata"/>
    <s v="Premium"/>
  </r>
  <r>
    <s v="ORD000656"/>
    <x v="126"/>
    <s v="CUST0301"/>
    <s v="Vihaan Saini"/>
    <x v="2"/>
    <x v="4"/>
    <x v="22"/>
    <n v="2"/>
    <n v="78537.97"/>
    <n v="0.3"/>
    <n v="109953.16"/>
    <n v="15562.6"/>
    <n v="109953.158"/>
    <s v="Q2"/>
    <n v="14.153845146424167"/>
    <s v="Chandigarh"/>
    <s v="Premium"/>
  </r>
  <r>
    <s v="ORD011713"/>
    <x v="136"/>
    <s v="CUST0481"/>
    <s v="Warjas Vala"/>
    <x v="3"/>
    <x v="4"/>
    <x v="50"/>
    <n v="3"/>
    <n v="38255.25"/>
    <n v="0.15"/>
    <n v="97550.89"/>
    <n v="11391.95"/>
    <n v="97550.887499999997"/>
    <s v="Q2"/>
    <n v="11.677955987895139"/>
    <s v="Mumbai"/>
    <s v="Regular"/>
  </r>
  <r>
    <s v="ORD010467"/>
    <x v="295"/>
    <s v="CUST0099"/>
    <s v="Simon Maharaj"/>
    <x v="2"/>
    <x v="5"/>
    <x v="24"/>
    <n v="7"/>
    <n v="220.84"/>
    <n v="0"/>
    <n v="1545.88"/>
    <n v="113.41"/>
    <n v="1545.88"/>
    <s v="Q4"/>
    <n v="7.336274484436049"/>
    <s v="Jaipur"/>
    <s v="Occasional"/>
  </r>
  <r>
    <s v="ORD008159"/>
    <x v="342"/>
    <s v="CUST0015"/>
    <s v="Akshay Choudhary"/>
    <x v="1"/>
    <x v="1"/>
    <x v="59"/>
    <n v="4"/>
    <n v="22009.23"/>
    <n v="0.05"/>
    <n v="83635.070000000007"/>
    <n v="-1037.1300000000001"/>
    <n v="83635.073999999993"/>
    <s v="Q2"/>
    <n v="-1.2400659197152581"/>
    <s v="Chandigarh"/>
    <s v="Regular"/>
  </r>
  <r>
    <s v="ORD008626"/>
    <x v="277"/>
    <s v="CUST0499"/>
    <s v="Shivansh Walia"/>
    <x v="3"/>
    <x v="3"/>
    <x v="58"/>
    <n v="3"/>
    <n v="3081.19"/>
    <n v="0.05"/>
    <n v="8781.39"/>
    <n v="2401.8000000000002"/>
    <n v="8781.3914999999997"/>
    <s v="Q1"/>
    <n v="27.351023015718471"/>
    <s v="Pune"/>
    <s v="Regular"/>
  </r>
  <r>
    <s v="ORD006505"/>
    <x v="297"/>
    <s v="CUST0378"/>
    <s v="Bahadurjit Nath"/>
    <x v="3"/>
    <x v="5"/>
    <x v="24"/>
    <n v="1"/>
    <n v="107.6"/>
    <n v="0.05"/>
    <n v="102.22"/>
    <n v="9.93"/>
    <n v="102.21999999999998"/>
    <s v="Q3"/>
    <n v="9.7143416161220895"/>
    <s v="Mumbai"/>
    <s v="Occasional"/>
  </r>
  <r>
    <s v="ORD011981"/>
    <x v="43"/>
    <s v="CUST0491"/>
    <s v="Kashish Sarkar"/>
    <x v="3"/>
    <x v="4"/>
    <x v="20"/>
    <n v="4"/>
    <n v="67387.75"/>
    <n v="0.05"/>
    <n v="256073.45"/>
    <n v="36642.699999999997"/>
    <n v="256073.44999999998"/>
    <s v="Q1"/>
    <n v="14.309449105325053"/>
    <s v="Surat"/>
    <s v="Premium"/>
  </r>
  <r>
    <s v="ORD006514"/>
    <x v="81"/>
    <s v="CUST0438"/>
    <s v="Baljiwan Srinivasan"/>
    <x v="3"/>
    <x v="6"/>
    <x v="18"/>
    <n v="3"/>
    <n v="1536.53"/>
    <n v="0.1"/>
    <n v="4148.63"/>
    <n v="1071.79"/>
    <n v="4148.6310000000003"/>
    <s v="Q3"/>
    <n v="25.834793654772781"/>
    <s v="Nagpur"/>
    <s v="Regular"/>
  </r>
  <r>
    <s v="ORD011737"/>
    <x v="164"/>
    <s v="CUST0444"/>
    <s v="Yagnesh Rout"/>
    <x v="1"/>
    <x v="5"/>
    <x v="37"/>
    <n v="6"/>
    <n v="304.62"/>
    <n v="0"/>
    <n v="1827.72"/>
    <n v="141.94999999999999"/>
    <n v="1827.72"/>
    <s v="Q1"/>
    <n v="7.7665069047775352"/>
    <s v="Patna"/>
    <s v="Regular"/>
  </r>
  <r>
    <s v="ORD007877"/>
    <x v="212"/>
    <s v="CUST0318"/>
    <s v="Ethan Manda"/>
    <x v="0"/>
    <x v="4"/>
    <x v="20"/>
    <n v="1"/>
    <n v="77316.759999999995"/>
    <n v="0.05"/>
    <n v="73450.92"/>
    <n v="10119.549999999999"/>
    <n v="73450.921999999991"/>
    <s v="Q3"/>
    <n v="13.777295097188707"/>
    <s v="Chennai"/>
    <s v="Occasional"/>
  </r>
  <r>
    <s v="ORD001417"/>
    <x v="4"/>
    <s v="CUST0173"/>
    <s v="Wahab Kothari"/>
    <x v="3"/>
    <x v="0"/>
    <x v="51"/>
    <n v="2"/>
    <n v="730.94"/>
    <n v="0"/>
    <n v="1461.88"/>
    <n v="363.41"/>
    <n v="1461.88"/>
    <s v="Q2"/>
    <n v="24.859085561058365"/>
    <s v="Mumbai"/>
    <s v="Premium"/>
  </r>
  <r>
    <s v="ORD006928"/>
    <x v="315"/>
    <s v="CUST0206"/>
    <s v="Reyansh Gola"/>
    <x v="3"/>
    <x v="5"/>
    <x v="24"/>
    <n v="4"/>
    <n v="447.06"/>
    <n v="0.1"/>
    <n v="1609.42"/>
    <n v="90.27"/>
    <n v="1609.4159999999999"/>
    <s v="Q4"/>
    <n v="5.6088528786767897"/>
    <s v="Nagpur"/>
    <s v="Regular"/>
  </r>
  <r>
    <s v="ORD008096"/>
    <x v="311"/>
    <s v="CUST0457"/>
    <s v="Amruta Gour"/>
    <x v="0"/>
    <x v="2"/>
    <x v="9"/>
    <n v="5"/>
    <n v="4600.5600000000004"/>
    <n v="0.1"/>
    <n v="20702.52"/>
    <n v="5229.1400000000003"/>
    <n v="20702.520000000004"/>
    <s v="Q1"/>
    <n v="25.258470949430311"/>
    <s v="Bengaluru"/>
    <s v="Premium"/>
  </r>
  <r>
    <s v="ORD005048"/>
    <x v="121"/>
    <s v="CUST0379"/>
    <s v="Amrita Contractor"/>
    <x v="1"/>
    <x v="5"/>
    <x v="44"/>
    <n v="0"/>
    <n v="321.42"/>
    <n v="0.05"/>
    <n v="3053.49"/>
    <n v="302.88"/>
    <n v="0"/>
    <s v="Q2"/>
    <n v="9.9191417034278828"/>
    <s v="Patna"/>
    <s v="Regular"/>
  </r>
  <r>
    <s v="ORD009686"/>
    <x v="356"/>
    <s v="CUST0318"/>
    <s v="Ethan Manda"/>
    <x v="0"/>
    <x v="4"/>
    <x v="33"/>
    <n v="5"/>
    <n v="28874.31"/>
    <n v="0.05"/>
    <n v="137152.97"/>
    <n v="17268.11"/>
    <n v="137152.9725"/>
    <s v="Q1"/>
    <n v="12.590401797350797"/>
    <s v="Chennai"/>
    <s v="Occasional"/>
  </r>
  <r>
    <s v="ORD002723"/>
    <x v="297"/>
    <s v="CUST0379"/>
    <s v="Amrita Contractor"/>
    <x v="1"/>
    <x v="6"/>
    <x v="27"/>
    <n v="2"/>
    <n v="462.24"/>
    <n v="0.1"/>
    <n v="832.03"/>
    <n v="234.39"/>
    <n v="832.03200000000004"/>
    <s v="Q3"/>
    <n v="28.17085922382606"/>
    <s v="Patna"/>
    <s v="Regular"/>
  </r>
  <r>
    <s v="ORD007897"/>
    <x v="235"/>
    <s v="CUST0134"/>
    <s v="Hemang Bhavsar"/>
    <x v="3"/>
    <x v="6"/>
    <x v="18"/>
    <n v="2"/>
    <n v="3635.59"/>
    <n v="0.2"/>
    <n v="5816.94"/>
    <n v="2005.13"/>
    <n v="5816.9440000000004"/>
    <s v="Q1"/>
    <n v="34.47052917857156"/>
    <s v="Surat"/>
    <s v="Premium"/>
  </r>
  <r>
    <s v="ORD004056"/>
    <x v="350"/>
    <s v="CUST0495"/>
    <s v="Chanchal Golla"/>
    <x v="2"/>
    <x v="1"/>
    <x v="52"/>
    <n v="5"/>
    <n v="41827.39"/>
    <n v="0.05"/>
    <n v="198680.1"/>
    <n v="55285.77"/>
    <n v="198680.10250000001"/>
    <s v="Q4"/>
    <n v="27.826526159388887"/>
    <s v="Amritsar"/>
    <s v="Premium"/>
  </r>
  <r>
    <s v="ORD011186"/>
    <x v="284"/>
    <s v="CUST0063"/>
    <s v="Udant Bansal"/>
    <x v="0"/>
    <x v="5"/>
    <x v="11"/>
    <n v="9"/>
    <n v="119.78"/>
    <n v="0.05"/>
    <n v="1024.1199999999999"/>
    <n v="-109.07"/>
    <n v="1024.1189999999999"/>
    <s v="Q3"/>
    <n v="-10.650119126664844"/>
    <s v="Bengaluru"/>
    <s v="Premium"/>
  </r>
  <r>
    <s v="ORD004714"/>
    <x v="153"/>
    <s v="CUST0046"/>
    <s v="Kiaan Radhakrishnan"/>
    <x v="0"/>
    <x v="6"/>
    <x v="41"/>
    <n v="1"/>
    <n v="4534.9799999999996"/>
    <n v="0.3"/>
    <n v="3174.49"/>
    <n v="990.53"/>
    <n v="3174.4859999999994"/>
    <s v="Q1"/>
    <n v="31.202807380083105"/>
    <s v="Hyderabad"/>
    <s v="Premium"/>
  </r>
  <r>
    <s v="ORD008587"/>
    <x v="78"/>
    <s v="CUST0429"/>
    <s v="Daniel Rau"/>
    <x v="2"/>
    <x v="2"/>
    <x v="54"/>
    <n v="3"/>
    <n v="7102.34"/>
    <n v="0.25"/>
    <n v="15980.26"/>
    <n v="2961.24"/>
    <n v="15980.264999999999"/>
    <s v="Q3"/>
    <n v="18.530612142731094"/>
    <s v="Jaipur"/>
    <s v="Premium"/>
  </r>
  <r>
    <s v="ORD011067"/>
    <x v="49"/>
    <s v="CUST0098"/>
    <s v="Divya Bhardwaj"/>
    <x v="3"/>
    <x v="3"/>
    <x v="13"/>
    <n v="2"/>
    <n v="2544.33"/>
    <n v="0"/>
    <n v="5088.66"/>
    <n v="1354.69"/>
    <n v="5088.66"/>
    <s v="Q3"/>
    <n v="26.621743248713809"/>
    <s v="Mumbai"/>
    <s v="Premium"/>
  </r>
  <r>
    <s v="ORD001414"/>
    <x v="31"/>
    <s v="CUST0468"/>
    <s v="Mason Bahl"/>
    <x v="2"/>
    <x v="4"/>
    <x v="47"/>
    <n v="1"/>
    <n v="53253.16"/>
    <n v="0.05"/>
    <n v="50590.5"/>
    <n v="7620.86"/>
    <n v="50590.502"/>
    <s v="Q2"/>
    <n v="15.063816329152708"/>
    <s v="Chandigarh"/>
    <s v="Regular"/>
  </r>
  <r>
    <s v="ORD001643"/>
    <x v="231"/>
    <s v="CUST0320"/>
    <s v="Tanish Dhar"/>
    <x v="0"/>
    <x v="5"/>
    <x v="11"/>
    <n v="4"/>
    <n v="311.33999999999997"/>
    <n v="0"/>
    <n v="1245.3599999999999"/>
    <n v="101.92"/>
    <n v="1245.3599999999999"/>
    <s v="Q1"/>
    <n v="8.1839789297873722"/>
    <s v="Kochi"/>
    <s v="Premium"/>
  </r>
  <r>
    <s v="ORD001864"/>
    <x v="216"/>
    <s v="CUST0298"/>
    <s v="Faris Malhotra"/>
    <x v="3"/>
    <x v="5"/>
    <x v="11"/>
    <n v="2"/>
    <n v="681.09"/>
    <n v="0.1"/>
    <n v="1225.96"/>
    <n v="123.41"/>
    <n v="1225.962"/>
    <s v="Q4"/>
    <n v="10.066396946066755"/>
    <s v="Mumbai"/>
    <s v="Premium"/>
  </r>
  <r>
    <s v="ORD006537"/>
    <x v="7"/>
    <s v="CUST0339"/>
    <s v="Gayathri Kuruvilla"/>
    <x v="0"/>
    <x v="5"/>
    <x v="68"/>
    <n v="5"/>
    <n v="668.69"/>
    <n v="0.25"/>
    <n v="2507.59"/>
    <n v="179.53"/>
    <n v="2507.5875000000001"/>
    <s v="Q2"/>
    <n v="7.1594638676976698"/>
    <s v="Kochi"/>
    <s v="Premium"/>
  </r>
  <r>
    <s v="ORD003813"/>
    <x v="86"/>
    <s v="CUST0346"/>
    <s v="Isha Kibe"/>
    <x v="2"/>
    <x v="4"/>
    <x v="20"/>
    <n v="5"/>
    <n v="80306.080000000002"/>
    <n v="0.1"/>
    <n v="361377.36"/>
    <n v="53725.69"/>
    <n v="361377.36000000004"/>
    <s v="Q4"/>
    <n v="14.866921934456547"/>
    <s v="Lucknow"/>
    <s v="Premium"/>
  </r>
  <r>
    <s v="ORD009569"/>
    <x v="93"/>
    <s v="CUST0334"/>
    <s v="Harini Kannan"/>
    <x v="0"/>
    <x v="5"/>
    <x v="24"/>
    <n v="10"/>
    <n v="353.41"/>
    <n v="0.25"/>
    <n v="2650.58"/>
    <n v="268.7"/>
    <n v="2650.5750000000003"/>
    <s v="Q3"/>
    <n v="10.137403888960153"/>
    <s v="Coimbatore"/>
    <s v="Premium"/>
  </r>
  <r>
    <s v="ORD001438"/>
    <x v="227"/>
    <s v="CUST0090"/>
    <s v="Pranit Gera"/>
    <x v="0"/>
    <x v="2"/>
    <x v="46"/>
    <n v="5"/>
    <n v="1708.4"/>
    <n v="0.1"/>
    <n v="7687.8"/>
    <n v="1760.79"/>
    <n v="7687.8"/>
    <s v="Q4"/>
    <n v="22.903691563256068"/>
    <s v="Chennai"/>
    <s v="Premium"/>
  </r>
  <r>
    <s v="ORD007175"/>
    <x v="226"/>
    <s v="CUST0474"/>
    <s v="Tanay Basak"/>
    <x v="3"/>
    <x v="4"/>
    <x v="5"/>
    <n v="1"/>
    <n v="84456.39"/>
    <n v="0.15"/>
    <n v="71787.929999999993"/>
    <n v="11054.17"/>
    <n v="71787.931499999992"/>
    <s v="Q1"/>
    <n v="15.398368500108587"/>
    <s v="Ahmedabad"/>
    <s v="Premium"/>
  </r>
  <r>
    <s v="ORD002784"/>
    <x v="11"/>
    <s v="CUST0172"/>
    <s v="Sanya Saha"/>
    <x v="3"/>
    <x v="5"/>
    <x v="44"/>
    <n v="10"/>
    <n v="584.45000000000005"/>
    <n v="0"/>
    <n v="5844.5"/>
    <n v="352.2"/>
    <n v="5844.5"/>
    <s v="Q1"/>
    <n v="6.0261784583796736"/>
    <s v="Nagpur"/>
    <s v="Occasional"/>
  </r>
  <r>
    <s v="ORD011510"/>
    <x v="67"/>
    <s v="CUST0393"/>
    <s v="Rachita Shroff"/>
    <x v="3"/>
    <x v="4"/>
    <x v="20"/>
    <n v="5"/>
    <n v="7446.19"/>
    <n v="0.1"/>
    <n v="33507.85"/>
    <n v="4899.16"/>
    <n v="33507.854999999996"/>
    <s v="Q4"/>
    <n v="14.620932109938417"/>
    <s v="Surat"/>
    <s v="Occasional"/>
  </r>
  <r>
    <s v="ORD009077"/>
    <x v="132"/>
    <s v="CUST0454"/>
    <s v="Avi Kar"/>
    <x v="1"/>
    <x v="1"/>
    <x v="52"/>
    <n v="2"/>
    <n v="18240.77"/>
    <n v="0.25"/>
    <n v="27361.15"/>
    <n v="5041.95"/>
    <n v="27361.154999999999"/>
    <s v="Q3"/>
    <n v="18.427405280845285"/>
    <s v="Patna"/>
    <s v="Regular"/>
  </r>
  <r>
    <s v="ORD003733"/>
    <x v="231"/>
    <s v="CUST0222"/>
    <s v="Umang Sama"/>
    <x v="0"/>
    <x v="4"/>
    <x v="50"/>
    <n v="3"/>
    <n v="45240.26"/>
    <n v="0.15"/>
    <n v="115362.66"/>
    <n v="14082.01"/>
    <n v="115362.663"/>
    <s v="Q1"/>
    <n v="12.206731363510514"/>
    <s v="Chennai"/>
    <s v="Regular"/>
  </r>
  <r>
    <s v="ORD005217"/>
    <x v="325"/>
    <s v="CUST0391"/>
    <s v="Geetika Ghosh"/>
    <x v="1"/>
    <x v="3"/>
    <x v="12"/>
    <n v="5"/>
    <n v="334.2"/>
    <n v="0.05"/>
    <n v="1587.45"/>
    <n v="-226.96"/>
    <n v="1587.4499999999998"/>
    <s v="Q4"/>
    <n v="-14.297143217109202"/>
    <s v="Patna"/>
    <s v="Premium"/>
  </r>
  <r>
    <s v="ORD004393"/>
    <x v="93"/>
    <s v="CUST0108"/>
    <s v="Yadavi Golla"/>
    <x v="2"/>
    <x v="5"/>
    <x v="40"/>
    <n v="9"/>
    <n v="446.28"/>
    <n v="0"/>
    <n v="4016.52"/>
    <n v="311.18"/>
    <n v="4016.5199999999995"/>
    <s v="Q3"/>
    <n v="7.7475028133807387"/>
    <s v="Delhi"/>
    <s v="Regular"/>
  </r>
  <r>
    <s v="ORD006173"/>
    <x v="330"/>
    <s v="CUST0291"/>
    <s v="Kabir Dâ€™Alia"/>
    <x v="2"/>
    <x v="0"/>
    <x v="0"/>
    <n v="4"/>
    <n v="631.30999999999995"/>
    <n v="0.2"/>
    <n v="2020.19"/>
    <n v="552.4"/>
    <n v="2020.192"/>
    <s v="Q2"/>
    <n v="27.343962696578046"/>
    <s v="Lucknow"/>
    <s v="Premium"/>
  </r>
  <r>
    <s v="ORD010516"/>
    <x v="188"/>
    <s v="CUST0040"/>
    <s v="Gaurav Majumdar"/>
    <x v="2"/>
    <x v="4"/>
    <x v="23"/>
    <n v="1"/>
    <n v="45467.23"/>
    <n v="0"/>
    <n v="45467.23"/>
    <n v="5790.45"/>
    <n v="45467.23"/>
    <s v="Q1"/>
    <n v="12.735436049216103"/>
    <s v="Chandigarh"/>
    <s v="Regular"/>
  </r>
  <r>
    <s v="ORD008473"/>
    <x v="264"/>
    <s v="CUST0263"/>
    <s v="Jacob Radhakrishnan"/>
    <x v="1"/>
    <x v="1"/>
    <x v="52"/>
    <n v="1"/>
    <n v="22695.11"/>
    <n v="0.1"/>
    <n v="20425.599999999999"/>
    <n v="3913.23"/>
    <n v="20425.599000000002"/>
    <s v="Q3"/>
    <n v="19.15845801347329"/>
    <s v="Kolkata"/>
    <s v="Premium"/>
  </r>
  <r>
    <s v="ORD011116"/>
    <x v="175"/>
    <s v="CUST0199"/>
    <s v="Ikshita Wable"/>
    <x v="3"/>
    <x v="4"/>
    <x v="28"/>
    <n v="1"/>
    <n v="52526.06"/>
    <n v="0"/>
    <n v="52526.06"/>
    <n v="-6934.43"/>
    <n v="52526.06"/>
    <s v="Q3"/>
    <n v="-13.201884931022811"/>
    <s v="Surat"/>
    <s v="Premium"/>
  </r>
  <r>
    <s v="ORD008003"/>
    <x v="244"/>
    <s v="CUST0366"/>
    <s v="Zaitra Kade"/>
    <x v="2"/>
    <x v="2"/>
    <x v="8"/>
    <n v="3"/>
    <n v="6515"/>
    <n v="0.05"/>
    <n v="18567.75"/>
    <n v="4653.41"/>
    <n v="18567.75"/>
    <s v="Q2"/>
    <n v="25.06178723862611"/>
    <s v="Amritsar"/>
    <s v="Occasional"/>
  </r>
  <r>
    <s v="ORD003493"/>
    <x v="238"/>
    <s v="CUST0150"/>
    <s v="Rayaan Chaudhary"/>
    <x v="0"/>
    <x v="2"/>
    <x v="8"/>
    <n v="3"/>
    <n v="6839.11"/>
    <n v="0.1"/>
    <n v="18465.599999999999"/>
    <n v="3358.14"/>
    <n v="18465.596999999998"/>
    <s v="Q3"/>
    <n v="18.185924096698727"/>
    <s v="Kochi"/>
    <s v="Premium"/>
  </r>
  <r>
    <s v="ORD003846"/>
    <x v="179"/>
    <s v="CUST0108"/>
    <s v="Yadavi Golla"/>
    <x v="2"/>
    <x v="5"/>
    <x v="68"/>
    <n v="8"/>
    <n v="119.69"/>
    <n v="0.2"/>
    <n v="766.02"/>
    <n v="66.23"/>
    <n v="766.01600000000008"/>
    <s v="Q1"/>
    <n v="8.6459883553954224"/>
    <s v="Delhi"/>
    <s v="Regular"/>
  </r>
  <r>
    <s v="ORD005355"/>
    <x v="335"/>
    <s v="CUST0449"/>
    <s v="Pratyush Hans"/>
    <x v="2"/>
    <x v="0"/>
    <x v="35"/>
    <n v="5"/>
    <n v="350.14"/>
    <n v="0.2"/>
    <n v="1400.56"/>
    <n v="458.72"/>
    <n v="1400.56"/>
    <s v="Q4"/>
    <n v="32.752613240418121"/>
    <s v="Delhi"/>
    <s v="Premium"/>
  </r>
  <r>
    <s v="ORD000202"/>
    <x v="10"/>
    <s v="CUST0422"/>
    <s v="David Mahal"/>
    <x v="0"/>
    <x v="2"/>
    <x v="17"/>
    <n v="3"/>
    <n v="3162.77"/>
    <n v="0.15"/>
    <n v="8065.06"/>
    <n v="1273.27"/>
    <n v="8065.0634999999993"/>
    <s v="Q1"/>
    <n v="15.787483292126778"/>
    <s v="Coimbatore"/>
    <s v="Premium"/>
  </r>
  <r>
    <s v="ORD006812"/>
    <x v="185"/>
    <s v="CUST0103"/>
    <s v="Aryan Prabhu"/>
    <x v="1"/>
    <x v="2"/>
    <x v="2"/>
    <n v="4"/>
    <n v="1924.94"/>
    <n v="0.05"/>
    <n v="7314.77"/>
    <n v="1902.47"/>
    <n v="7314.7719999999999"/>
    <s v="Q4"/>
    <n v="26.008609976800361"/>
    <s v="Patna"/>
    <s v="Premium"/>
  </r>
  <r>
    <s v="ORD008037"/>
    <x v="233"/>
    <s v="CUST0146"/>
    <s v="Pavani Bawa"/>
    <x v="1"/>
    <x v="6"/>
    <x v="55"/>
    <n v="5"/>
    <n v="3060.59"/>
    <n v="0.15"/>
    <n v="13007.51"/>
    <n v="3679.88"/>
    <n v="13007.5075"/>
    <s v="Q1"/>
    <n v="28.290426069247687"/>
    <s v="Guwahati"/>
    <s v="Regular"/>
  </r>
  <r>
    <s v="ORD002328"/>
    <x v="200"/>
    <s v="CUST0156"/>
    <s v="Aarush Bhagat"/>
    <x v="0"/>
    <x v="2"/>
    <x v="8"/>
    <n v="2"/>
    <n v="5294.19"/>
    <n v="0.1"/>
    <n v="9529.5400000000009"/>
    <n v="2430.89"/>
    <n v="9529.5419999999995"/>
    <s v="Q2"/>
    <n v="25.508996236964215"/>
    <s v="Bengaluru"/>
    <s v="Premium"/>
  </r>
  <r>
    <s v="ORD011091"/>
    <x v="226"/>
    <s v="CUST0313"/>
    <s v="Nikita Kala"/>
    <x v="0"/>
    <x v="6"/>
    <x v="18"/>
    <n v="5"/>
    <n v="4110.82"/>
    <n v="0.25"/>
    <n v="15415.57"/>
    <n v="5824.07"/>
    <n v="15415.574999999999"/>
    <s v="Q1"/>
    <n v="37.78043886797569"/>
    <s v="Coimbatore"/>
    <s v="Regular"/>
  </r>
  <r>
    <s v="ORD000822"/>
    <x v="310"/>
    <s v="CUST0220"/>
    <s v="Unknown"/>
    <x v="3"/>
    <x v="2"/>
    <x v="65"/>
    <n v="2"/>
    <n v="2188.1999999999998"/>
    <n v="0.1"/>
    <n v="3938.76"/>
    <n v="770.06"/>
    <n v="3938.7599999999998"/>
    <s v="Q3"/>
    <n v="19.550823101686824"/>
    <s v="Pune"/>
    <s v="Premium"/>
  </r>
  <r>
    <s v="ORD009584"/>
    <x v="48"/>
    <s v="CUST0417"/>
    <s v="Radha Mander"/>
    <x v="0"/>
    <x v="4"/>
    <x v="20"/>
    <n v="1"/>
    <n v="48713.87"/>
    <n v="0.15"/>
    <n v="41406.79"/>
    <n v="4127.79"/>
    <n v="41406.789499999999"/>
    <s v="Q4"/>
    <n v="9.9688722550093836"/>
    <s v="Kochi"/>
    <s v="Occasional"/>
  </r>
  <r>
    <s v="ORD008217"/>
    <x v="330"/>
    <s v="CUST0068"/>
    <s v="Atharv Shenoy"/>
    <x v="1"/>
    <x v="5"/>
    <x v="7"/>
    <n v="2"/>
    <n v="70.790000000000006"/>
    <n v="0"/>
    <n v="141.58000000000001"/>
    <n v="9.11"/>
    <n v="141.58000000000001"/>
    <s v="Q2"/>
    <n v="6.4345246503743461"/>
    <s v="Ranchi"/>
    <s v="Premium"/>
  </r>
  <r>
    <s v="ORD000157"/>
    <x v="196"/>
    <s v="CUST0257"/>
    <s v="Idika Dewan"/>
    <x v="3"/>
    <x v="2"/>
    <x v="65"/>
    <n v="4"/>
    <n v="712.52"/>
    <n v="0"/>
    <n v="2850.08"/>
    <n v="728.22"/>
    <n v="2850.08"/>
    <s v="Q1"/>
    <n v="25.550861730197049"/>
    <s v="Mumbai"/>
    <s v="Premium"/>
  </r>
  <r>
    <s v="ORD002482"/>
    <x v="131"/>
    <s v="CUST0345"/>
    <s v="Jacob Prabhu"/>
    <x v="1"/>
    <x v="2"/>
    <x v="9"/>
    <n v="2"/>
    <n v="1376.61"/>
    <n v="0.05"/>
    <n v="2615.56"/>
    <n v="532.42999999999995"/>
    <n v="2615.5589999999997"/>
    <s v="Q2"/>
    <n v="20.356252580709292"/>
    <s v="Bhubaneswar"/>
    <s v="Premium"/>
  </r>
  <r>
    <s v="ORD004508"/>
    <x v="96"/>
    <s v="CUST0105"/>
    <s v="Jacob Ganesh"/>
    <x v="2"/>
    <x v="4"/>
    <x v="42"/>
    <n v="1"/>
    <n v="75867.87"/>
    <n v="0"/>
    <n v="75867.87"/>
    <n v="9838.27"/>
    <n v="75867.87"/>
    <s v="Q2"/>
    <n v="12.967637024737877"/>
    <s v="Amritsar"/>
    <s v="Regular"/>
  </r>
  <r>
    <s v="ORD004214"/>
    <x v="46"/>
    <s v="CUST0280"/>
    <s v="Chandani Narayanan"/>
    <x v="1"/>
    <x v="5"/>
    <x v="40"/>
    <n v="10"/>
    <n v="297.2"/>
    <n v="0"/>
    <n v="2972"/>
    <n v="191.26"/>
    <n v="2972"/>
    <s v="Q3"/>
    <n v="6.4353970390309563"/>
    <s v="Patna"/>
    <s v="Regular"/>
  </r>
  <r>
    <s v="ORD006249"/>
    <x v="322"/>
    <s v="CUST0323"/>
    <s v="Orinder Chandra"/>
    <x v="2"/>
    <x v="4"/>
    <x v="28"/>
    <n v="3"/>
    <n v="6247.68"/>
    <n v="0.05"/>
    <n v="17805.89"/>
    <n v="1659.79"/>
    <n v="17805.887999999999"/>
    <s v="Q3"/>
    <n v="9.3215784215223163"/>
    <s v="Jaipur"/>
    <s v="Occasional"/>
  </r>
  <r>
    <s v="ORD002609"/>
    <x v="165"/>
    <s v="CUST0181"/>
    <s v="Chasmum Narang"/>
    <x v="3"/>
    <x v="3"/>
    <x v="10"/>
    <n v="5"/>
    <n v="2358.71"/>
    <n v="0.1"/>
    <n v="10614.19"/>
    <n v="-615.25"/>
    <n v="10614.195"/>
    <s v="Q3"/>
    <n v="-5.7964856479863274"/>
    <s v="Ahmedabad"/>
    <s v="Premium"/>
  </r>
  <r>
    <s v="ORD002578"/>
    <x v="118"/>
    <s v="CUST0042"/>
    <s v="Eesha Jhaveri"/>
    <x v="1"/>
    <x v="6"/>
    <x v="18"/>
    <n v="4"/>
    <n v="2451.65"/>
    <n v="0"/>
    <n v="9806.6"/>
    <n v="2666.85"/>
    <n v="9806.6"/>
    <s v="Q1"/>
    <n v="27.194440478861171"/>
    <s v="Patna"/>
    <s v="Premium"/>
  </r>
  <r>
    <s v="ORD002111"/>
    <x v="234"/>
    <s v="CUST0199"/>
    <s v="Ikshita Wable"/>
    <x v="3"/>
    <x v="2"/>
    <x v="9"/>
    <n v="2"/>
    <n v="1866.46"/>
    <n v="0.05"/>
    <n v="3546.27"/>
    <n v="724.49"/>
    <n v="3546.2739999999999"/>
    <s v="Q3"/>
    <n v="20.429634517394334"/>
    <s v="Surat"/>
    <s v="Premium"/>
  </r>
  <r>
    <s v="ORD002327"/>
    <x v="328"/>
    <s v="CUST0330"/>
    <s v="Yasti Ramesh"/>
    <x v="2"/>
    <x v="6"/>
    <x v="29"/>
    <n v="4"/>
    <n v="2535.58"/>
    <n v="0.05"/>
    <n v="9635.2000000000007"/>
    <n v="2577.06"/>
    <n v="9635.2039999999997"/>
    <s v="Q2"/>
    <n v="26.746305214214544"/>
    <s v="Jaipur"/>
    <s v="Occasional"/>
  </r>
  <r>
    <s v="ORD001375"/>
    <x v="314"/>
    <s v="CUST0064"/>
    <s v="Lopa Date"/>
    <x v="3"/>
    <x v="4"/>
    <x v="23"/>
    <n v="3"/>
    <n v="16600.3"/>
    <n v="0.2"/>
    <n v="39840.720000000001"/>
    <n v="6026.49"/>
    <n v="39840.720000000001"/>
    <s v="Q2"/>
    <n v="15.126458557977868"/>
    <s v="Mumbai"/>
    <s v="Premium"/>
  </r>
  <r>
    <s v="ORD007148"/>
    <x v="130"/>
    <s v="CUST0458"/>
    <s v="Vyanjana Thaman"/>
    <x v="0"/>
    <x v="5"/>
    <x v="40"/>
    <n v="6"/>
    <n v="381.61"/>
    <n v="0"/>
    <n v="2289.66"/>
    <n v="237.24"/>
    <n v="2289.66"/>
    <s v="Q2"/>
    <n v="10.361363695919918"/>
    <s v="Chennai"/>
    <s v="Regular"/>
  </r>
  <r>
    <s v="ORD010803"/>
    <x v="353"/>
    <s v="CUST0006"/>
    <s v="Yashica Nagi"/>
    <x v="0"/>
    <x v="0"/>
    <x v="35"/>
    <n v="2"/>
    <n v="532.88"/>
    <n v="0"/>
    <n v="1065.76"/>
    <n v="393.3"/>
    <n v="1065.76"/>
    <s v="Q2"/>
    <n v="36.903242756342891"/>
    <s v="Hyderabad"/>
    <s v="Regular"/>
  </r>
  <r>
    <s v="ORD004403"/>
    <x v="272"/>
    <s v="CUST0006"/>
    <s v="Yashica Nagi"/>
    <x v="0"/>
    <x v="1"/>
    <x v="26"/>
    <n v="0"/>
    <n v="41900.559999999998"/>
    <n v="0.2"/>
    <n v="100561.34"/>
    <n v="28075.119999999999"/>
    <n v="0"/>
    <s v="Q3"/>
    <n v="27.918402837511913"/>
    <s v="Hyderabad"/>
    <s v="Regular"/>
  </r>
  <r>
    <s v="ORD007403"/>
    <x v="290"/>
    <s v="CUST0006"/>
    <s v="Yashica Nagi"/>
    <x v="0"/>
    <x v="4"/>
    <x v="5"/>
    <n v="4"/>
    <n v="10622.41"/>
    <n v="0.05"/>
    <n v="40365.160000000003"/>
    <n v="3529.11"/>
    <n v="40365.157999999996"/>
    <s v="Q4"/>
    <n v="8.742960513472509"/>
    <s v="Hyderabad"/>
    <s v="Regular"/>
  </r>
  <r>
    <s v="ORD005119"/>
    <x v="27"/>
    <s v="CUST0075"/>
    <s v="Odika Mani"/>
    <x v="2"/>
    <x v="1"/>
    <x v="1"/>
    <n v="5"/>
    <n v="8436.64"/>
    <n v="0.1"/>
    <n v="37964.879999999997"/>
    <n v="10113.450000000001"/>
    <n v="37964.879999999997"/>
    <s v="Q4"/>
    <n v="26.638962114459474"/>
    <s v="Chandigarh"/>
    <s v="Premium"/>
  </r>
  <r>
    <s v="ORD002518"/>
    <x v="19"/>
    <s v="CUST0254"/>
    <s v="Pratyush Morar"/>
    <x v="1"/>
    <x v="5"/>
    <x v="21"/>
    <n v="4"/>
    <n v="139.16"/>
    <n v="0.15"/>
    <n v="473.14"/>
    <n v="31.57"/>
    <n v="473.14399999999995"/>
    <s v="Q4"/>
    <n v="6.672443674176777"/>
    <s v="Patna"/>
    <s v="Premium"/>
  </r>
  <r>
    <s v="ORD003952"/>
    <x v="87"/>
    <s v="CUST0216"/>
    <s v="Jacob Sengupta"/>
    <x v="1"/>
    <x v="0"/>
    <x v="32"/>
    <n v="5"/>
    <n v="219.94"/>
    <n v="0.2"/>
    <n v="879.76"/>
    <n v="320.56"/>
    <n v="879.7600000000001"/>
    <s v="Q1"/>
    <n v="36.437210148222242"/>
    <s v="Patna"/>
    <s v="Regular"/>
  </r>
  <r>
    <s v="ORD000710"/>
    <x v="236"/>
    <s v="CUST0201"/>
    <s v="Ira Banik"/>
    <x v="2"/>
    <x v="6"/>
    <x v="55"/>
    <n v="5"/>
    <n v="4957"/>
    <n v="0.05"/>
    <n v="23545.75"/>
    <n v="9141.7900000000009"/>
    <n v="23545.75"/>
    <s v="Q3"/>
    <n v="38.825647940711171"/>
    <s v="Lucknow"/>
    <s v="Occasional"/>
  </r>
  <r>
    <s v="ORD009518"/>
    <x v="232"/>
    <s v="CUST0156"/>
    <s v="Aarush Bhagat"/>
    <x v="0"/>
    <x v="6"/>
    <x v="29"/>
    <n v="2"/>
    <n v="3059.93"/>
    <n v="0.1"/>
    <n v="5507.87"/>
    <n v="1540.32"/>
    <n v="5507.8739999999998"/>
    <s v="Q2"/>
    <n v="27.965801661985484"/>
    <s v="Bengaluru"/>
    <s v="Premium"/>
  </r>
  <r>
    <s v="ORD011778"/>
    <x v="60"/>
    <s v="CUST0391"/>
    <s v="Geetika Ghosh"/>
    <x v="1"/>
    <x v="3"/>
    <x v="58"/>
    <n v="5"/>
    <n v="3541.54"/>
    <n v="0"/>
    <n v="17707.7"/>
    <n v="4473.9799999999996"/>
    <n v="17707.7"/>
    <s v="Q3"/>
    <n v="25.265731856762873"/>
    <s v="Patna"/>
    <s v="Premium"/>
  </r>
  <r>
    <s v="ORD001370"/>
    <x v="73"/>
    <s v="CUST0493"/>
    <s v="Lakshit Vaidya"/>
    <x v="2"/>
    <x v="2"/>
    <x v="30"/>
    <n v="4"/>
    <n v="5653.35"/>
    <n v="0"/>
    <n v="22613.4"/>
    <n v="5106.1899999999996"/>
    <n v="22613.4"/>
    <s v="Q2"/>
    <n v="22.580372699372937"/>
    <s v="Lucknow"/>
    <s v="Occasional"/>
  </r>
  <r>
    <s v="ORD002022"/>
    <x v="317"/>
    <s v="CUST0073"/>
    <s v="Ethan Kamdar"/>
    <x v="3"/>
    <x v="4"/>
    <x v="50"/>
    <n v="1"/>
    <n v="25063.65"/>
    <n v="0.3"/>
    <n v="17544.560000000001"/>
    <n v="2215.38"/>
    <n v="17544.555"/>
    <s v="Q2"/>
    <n v="12.627161923696006"/>
    <s v="Ahmedabad"/>
    <s v="Premium"/>
  </r>
  <r>
    <s v="ORD001482"/>
    <x v="81"/>
    <s v="CUST0019"/>
    <s v="Saksham Pillay"/>
    <x v="3"/>
    <x v="0"/>
    <x v="53"/>
    <n v="4"/>
    <n v="610.76"/>
    <n v="0.05"/>
    <n v="2320.89"/>
    <n v="1009.7"/>
    <n v="2320.8879999999999"/>
    <s v="Q3"/>
    <n v="43.504862358836483"/>
    <s v="Surat"/>
    <s v="Regular"/>
  </r>
  <r>
    <s v="ORD011647"/>
    <x v="136"/>
    <s v="CUST0447"/>
    <s v="Gaurang Chaudhary"/>
    <x v="1"/>
    <x v="5"/>
    <x v="11"/>
    <n v="5"/>
    <n v="672.76"/>
    <n v="0"/>
    <n v="3363.8"/>
    <n v="331.35"/>
    <n v="3363.8"/>
    <s v="Q2"/>
    <n v="9.8504667340507766"/>
    <s v="Guwahati"/>
    <s v="Premium"/>
  </r>
  <r>
    <s v="ORD004844"/>
    <x v="143"/>
    <s v="CUST0225"/>
    <s v="Avi Das"/>
    <x v="2"/>
    <x v="2"/>
    <x v="54"/>
    <n v="1"/>
    <n v="7400.77"/>
    <n v="0.05"/>
    <n v="7030.73"/>
    <n v="1446.47"/>
    <n v="7030.7314999999999"/>
    <s v="Q1"/>
    <n v="20.573539305306848"/>
    <s v="Lucknow"/>
    <s v="Premium"/>
  </r>
  <r>
    <s v="ORD004103"/>
    <x v="224"/>
    <s v="CUST0141"/>
    <s v="Anusha Kapoor"/>
    <x v="3"/>
    <x v="4"/>
    <x v="28"/>
    <n v="5"/>
    <n v="26283.35"/>
    <n v="0.05"/>
    <n v="124845.91"/>
    <n v="13547.38"/>
    <n v="124845.91249999999"/>
    <s v="Q3"/>
    <n v="10.851280590609655"/>
    <s v="Pune"/>
    <s v="Regular"/>
  </r>
  <r>
    <s v="ORD004645"/>
    <x v="166"/>
    <s v="CUST0084"/>
    <s v="Atharv Sarma"/>
    <x v="0"/>
    <x v="3"/>
    <x v="61"/>
    <n v="2"/>
    <n v="2122.08"/>
    <n v="0"/>
    <n v="4244.16"/>
    <n v="1320.69"/>
    <n v="4244.16"/>
    <s v="Q3"/>
    <n v="31.117818366885324"/>
    <s v="Hyderabad"/>
    <s v="Regular"/>
  </r>
  <r>
    <s v="ORD001900"/>
    <x v="257"/>
    <s v="CUST0306"/>
    <s v="Aahana Agarwal"/>
    <x v="3"/>
    <x v="2"/>
    <x v="62"/>
    <n v="4"/>
    <n v="1825.92"/>
    <n v="0"/>
    <n v="7303.68"/>
    <n v="-378.02"/>
    <n v="7303.68"/>
    <s v="Q3"/>
    <n v="-5.1757470206799852"/>
    <s v="Nagpur"/>
    <s v="Premium"/>
  </r>
  <r>
    <s v="ORD001765"/>
    <x v="261"/>
    <s v="CUST0433"/>
    <s v="Oliver Ram"/>
    <x v="0"/>
    <x v="6"/>
    <x v="29"/>
    <n v="4"/>
    <n v="1678.22"/>
    <n v="0.2"/>
    <n v="5370.3"/>
    <n v="1185.8499999999999"/>
    <n v="5370.3040000000001"/>
    <s v="Q4"/>
    <n v="22.081634173137438"/>
    <s v="Kochi"/>
    <s v="Premium"/>
  </r>
  <r>
    <s v="ORD007980"/>
    <x v="69"/>
    <s v="CUST0170"/>
    <s v="Yash Kibe"/>
    <x v="3"/>
    <x v="4"/>
    <x v="50"/>
    <n v="2"/>
    <n v="8032.17"/>
    <n v="0"/>
    <n v="16064.34"/>
    <n v="1703.95"/>
    <n v="16064.34"/>
    <s v="Q1"/>
    <n v="10.607033964669572"/>
    <s v="Ahmedabad"/>
    <s v="Premium"/>
  </r>
  <r>
    <s v="ORD008917"/>
    <x v="137"/>
    <s v="CUST0376"/>
    <s v="Owen Pandey"/>
    <x v="1"/>
    <x v="2"/>
    <x v="46"/>
    <n v="3"/>
    <n v="2100.86"/>
    <n v="0"/>
    <n v="6302.58"/>
    <n v="1366.92"/>
    <n v="6302.58"/>
    <s v="Q4"/>
    <n v="21.688260997877062"/>
    <s v="Guwahati"/>
    <s v="Regular"/>
  </r>
  <r>
    <s v="ORD009515"/>
    <x v="203"/>
    <s v="CUST0345"/>
    <s v="Jacob Prabhu"/>
    <x v="1"/>
    <x v="5"/>
    <x v="44"/>
    <n v="10"/>
    <n v="421.73"/>
    <n v="0.25"/>
    <n v="3162.98"/>
    <n v="217.92"/>
    <n v="3162.9750000000004"/>
    <s v="Q3"/>
    <n v="6.8897052779340999"/>
    <s v="Bhubaneswar"/>
    <s v="Premium"/>
  </r>
  <r>
    <s v="ORD008462"/>
    <x v="148"/>
    <s v="CUST0338"/>
    <s v="Chakradev Mand"/>
    <x v="1"/>
    <x v="4"/>
    <x v="50"/>
    <n v="1"/>
    <n v="23218.37"/>
    <n v="0.15"/>
    <n v="19735.61"/>
    <n v="2652.99"/>
    <n v="19735.6145"/>
    <s v="Q4"/>
    <n v="13.442655180154045"/>
    <s v="Ranchi"/>
    <s v="Premium"/>
  </r>
  <r>
    <s v="ORD000293"/>
    <x v="268"/>
    <s v="CUST0096"/>
    <s v="Vaishnavi Gandhi"/>
    <x v="0"/>
    <x v="3"/>
    <x v="25"/>
    <n v="1"/>
    <n v="652.54"/>
    <n v="0.05"/>
    <n v="619.91"/>
    <n v="138.26"/>
    <n v="619.9129999999999"/>
    <s v="Q4"/>
    <n v="22.303237566743558"/>
    <s v="Kochi"/>
    <s v="Occasional"/>
  </r>
  <r>
    <s v="ORD001138"/>
    <x v="61"/>
    <s v="CUST0072"/>
    <s v="Ekantika Khosla"/>
    <x v="1"/>
    <x v="2"/>
    <x v="46"/>
    <n v="2"/>
    <n v="7921.16"/>
    <n v="0.05"/>
    <n v="15050.2"/>
    <n v="3941.61"/>
    <n v="15050.204"/>
    <s v="Q1"/>
    <n v="26.189751631207557"/>
    <s v="Bhubaneswar"/>
    <s v="Occasional"/>
  </r>
  <r>
    <s v="ORD006801"/>
    <x v="313"/>
    <s v="CUST0468"/>
    <s v="Mason Bahl"/>
    <x v="2"/>
    <x v="6"/>
    <x v="27"/>
    <n v="3"/>
    <n v="964.51"/>
    <n v="0"/>
    <n v="2893.53"/>
    <n v="920.86"/>
    <n v="2893.5299999999997"/>
    <s v="Q4"/>
    <n v="31.824795319212175"/>
    <s v="Chandigarh"/>
    <s v="Regular"/>
  </r>
  <r>
    <s v="ORD001945"/>
    <x v="323"/>
    <s v="CUST0028"/>
    <s v="Kashish Hans"/>
    <x v="1"/>
    <x v="4"/>
    <x v="42"/>
    <n v="4"/>
    <n v="24430.639999999999"/>
    <n v="0.05"/>
    <n v="92836.43"/>
    <n v="10659.29"/>
    <n v="92836.432000000001"/>
    <s v="Q3"/>
    <n v="11.481796531814076"/>
    <s v="Bhubaneswar"/>
    <s v="Regular"/>
  </r>
  <r>
    <s v="ORD010439"/>
    <x v="14"/>
    <s v="CUST0061"/>
    <s v="Aarush Garg"/>
    <x v="0"/>
    <x v="6"/>
    <x v="27"/>
    <n v="3"/>
    <n v="1703.58"/>
    <n v="0.3"/>
    <n v="3577.52"/>
    <n v="1145.23"/>
    <n v="3577.5179999999996"/>
    <s v="Q2"/>
    <n v="32.011840604664684"/>
    <s v="Hyderabad"/>
    <s v="Regular"/>
  </r>
  <r>
    <s v="ORD011399"/>
    <x v="147"/>
    <s v="CUST0295"/>
    <s v="Sathvik Dara"/>
    <x v="1"/>
    <x v="1"/>
    <x v="69"/>
    <n v="4"/>
    <n v="28828.18"/>
    <n v="0"/>
    <n v="115312.72"/>
    <n v="24504.44"/>
    <n v="115312.72"/>
    <s v="Q2"/>
    <n v="21.25042232981756"/>
    <s v="Ranchi"/>
    <s v="Premium"/>
  </r>
  <r>
    <s v="ORD001408"/>
    <x v="255"/>
    <s v="CUST0450"/>
    <s v="Abhimanyu Sehgal"/>
    <x v="1"/>
    <x v="6"/>
    <x v="27"/>
    <n v="2"/>
    <n v="1978.61"/>
    <n v="0.1"/>
    <n v="3561.5"/>
    <n v="1259.93"/>
    <n v="3561.498"/>
    <s v="Q3"/>
    <n v="35.376386354064302"/>
    <s v="Bhubaneswar"/>
    <s v="Premium"/>
  </r>
  <r>
    <s v="ORD005414"/>
    <x v="183"/>
    <s v="CUST0302"/>
    <s v="Praneel Solanki"/>
    <x v="0"/>
    <x v="1"/>
    <x v="38"/>
    <n v="2"/>
    <n v="42704.15"/>
    <n v="0.05"/>
    <n v="81137.88"/>
    <n v="25761.06"/>
    <n v="81137.884999999995"/>
    <s v="Q3"/>
    <n v="31.749732677264923"/>
    <s v="Coimbatore"/>
    <s v="Premium"/>
  </r>
  <r>
    <s v="ORD002214"/>
    <x v="264"/>
    <s v="CUST0336"/>
    <s v="Krishna Saxena"/>
    <x v="3"/>
    <x v="6"/>
    <x v="29"/>
    <n v="3"/>
    <n v="2541.1999999999998"/>
    <n v="0.1"/>
    <n v="6861.24"/>
    <n v="1511.11"/>
    <n v="6861.24"/>
    <s v="Q3"/>
    <n v="22.023861576041647"/>
    <s v="Ahmedabad"/>
    <s v="Premium"/>
  </r>
  <r>
    <s v="ORD002486"/>
    <x v="265"/>
    <s v="CUST0148"/>
    <s v="Dhruv Narasimhan"/>
    <x v="3"/>
    <x v="4"/>
    <x v="28"/>
    <n v="2"/>
    <n v="7239.83"/>
    <n v="0.2"/>
    <n v="11583.73"/>
    <n v="1191.3800000000001"/>
    <n v="11583.728000000001"/>
    <s v="Q1"/>
    <n v="10.284942760233536"/>
    <s v="Surat"/>
    <s v="Regular"/>
  </r>
  <r>
    <s v="ORD008283"/>
    <x v="25"/>
    <s v="CUST0384"/>
    <s v="Darika Sani"/>
    <x v="3"/>
    <x v="0"/>
    <x v="0"/>
    <n v="4"/>
    <n v="335.13"/>
    <n v="0.15"/>
    <n v="1139.44"/>
    <n v="441.24"/>
    <n v="1139.442"/>
    <s v="Q4"/>
    <n v="38.724285613985813"/>
    <s v="Pune"/>
    <s v="Premium"/>
  </r>
  <r>
    <s v="ORD004039"/>
    <x v="267"/>
    <s v="CUST0207"/>
    <s v="Dipta Palla"/>
    <x v="3"/>
    <x v="1"/>
    <x v="34"/>
    <n v="5"/>
    <n v="4501.9399999999996"/>
    <n v="0.1"/>
    <n v="20258.73"/>
    <n v="5279.96"/>
    <n v="20258.73"/>
    <s v="Q4"/>
    <n v="26.062640649241093"/>
    <s v="Pune"/>
    <s v="Premium"/>
  </r>
  <r>
    <s v="ORD006612"/>
    <x v="197"/>
    <s v="CUST0181"/>
    <s v="Chasmum Narang"/>
    <x v="3"/>
    <x v="1"/>
    <x v="52"/>
    <n v="1"/>
    <n v="2851.44"/>
    <n v="0.15"/>
    <n v="2423.7199999999998"/>
    <n v="-116.06"/>
    <n v="2423.7240000000002"/>
    <s v="Q4"/>
    <n v="-4.7885069232419593"/>
    <s v="Ahmedabad"/>
    <s v="Premium"/>
  </r>
  <r>
    <s v="ORD008104"/>
    <x v="147"/>
    <s v="CUST0131"/>
    <s v="Aarna Mukherjee"/>
    <x v="0"/>
    <x v="4"/>
    <x v="50"/>
    <n v="5"/>
    <n v="49121.04"/>
    <n v="0.25"/>
    <n v="184203.9"/>
    <n v="16330.08"/>
    <n v="184203.90000000002"/>
    <s v="Q2"/>
    <n v="8.8652194660373649"/>
    <s v="Coimbatore"/>
    <s v="Regular"/>
  </r>
  <r>
    <s v="ORD006208"/>
    <x v="33"/>
    <s v="CUST0149"/>
    <s v="Charita Bobal"/>
    <x v="2"/>
    <x v="3"/>
    <x v="12"/>
    <n v="2"/>
    <n v="2425.31"/>
    <n v="0.05"/>
    <n v="4608.09"/>
    <n v="1022.91"/>
    <n v="4608.0889999999999"/>
    <s v="Q1"/>
    <n v="22.198134151025695"/>
    <s v="Jaipur"/>
    <s v="Occasional"/>
  </r>
  <r>
    <s v="ORD009410"/>
    <x v="249"/>
    <s v="CUST0119"/>
    <s v="Advik Dhawan"/>
    <x v="0"/>
    <x v="2"/>
    <x v="60"/>
    <n v="4"/>
    <n v="2072.41"/>
    <n v="0"/>
    <n v="8289.64"/>
    <n v="1454.21"/>
    <n v="8289.64"/>
    <s v="Q3"/>
    <n v="17.542498829864748"/>
    <s v="Hyderabad"/>
    <s v="Premium"/>
  </r>
  <r>
    <s v="ORD011248"/>
    <x v="50"/>
    <s v="CUST0345"/>
    <s v="Jacob Prabhu"/>
    <x v="1"/>
    <x v="6"/>
    <x v="18"/>
    <n v="1"/>
    <n v="956.85"/>
    <n v="0"/>
    <n v="956.85"/>
    <n v="264.14999999999998"/>
    <n v="956.85"/>
    <s v="Q4"/>
    <n v="27.606207869572032"/>
    <s v="Bhubaneswar"/>
    <s v="Premium"/>
  </r>
  <r>
    <s v="ORD010363"/>
    <x v="62"/>
    <s v="CUST0218"/>
    <s v="Chandresh Sibal"/>
    <x v="1"/>
    <x v="0"/>
    <x v="49"/>
    <n v="4"/>
    <n v="869.36"/>
    <n v="0"/>
    <n v="3477.44"/>
    <n v="1313.96"/>
    <n v="3477.44"/>
    <s v="Q1"/>
    <n v="37.785267323088249"/>
    <s v="Ranchi"/>
    <s v="Regular"/>
  </r>
  <r>
    <s v="ORD000489"/>
    <x v="170"/>
    <s v="CUST0071"/>
    <s v="Brijesh Samra"/>
    <x v="2"/>
    <x v="3"/>
    <x v="58"/>
    <n v="4"/>
    <n v="2249.61"/>
    <n v="0.15"/>
    <n v="7648.67"/>
    <n v="2402.2800000000002"/>
    <n v="7648.674"/>
    <s v="Q4"/>
    <n v="31.407813384549211"/>
    <s v="Chandigarh"/>
    <s v="Occasional"/>
  </r>
  <r>
    <s v="ORD001003"/>
    <x v="246"/>
    <s v="CUST0413"/>
    <s v="Aarini Amble"/>
    <x v="3"/>
    <x v="5"/>
    <x v="7"/>
    <n v="7"/>
    <n v="509.51"/>
    <n v="0"/>
    <n v="3566.57"/>
    <n v="-141.35"/>
    <n v="3566.5699999999997"/>
    <s v="Q2"/>
    <n v="-3.9631915257516326"/>
    <s v="Surat"/>
    <s v="Premium"/>
  </r>
  <r>
    <s v="ORD009691"/>
    <x v="35"/>
    <s v="CUST0433"/>
    <s v="Oliver Ram"/>
    <x v="0"/>
    <x v="1"/>
    <x v="64"/>
    <n v="4"/>
    <n v="2660.88"/>
    <n v="0.2"/>
    <n v="8514.82"/>
    <n v="2467.96"/>
    <n v="8514.8160000000007"/>
    <s v="Q2"/>
    <n v="28.984288569811223"/>
    <s v="Kochi"/>
    <s v="Premium"/>
  </r>
  <r>
    <s v="ORD004740"/>
    <x v="338"/>
    <s v="CUST0390"/>
    <s v="Waida Manda"/>
    <x v="1"/>
    <x v="4"/>
    <x v="28"/>
    <n v="5"/>
    <n v="26486.52"/>
    <n v="0"/>
    <n v="132432.6"/>
    <n v="19137.52"/>
    <n v="132432.6"/>
    <s v="Q3"/>
    <n v="14.450762123525477"/>
    <s v="Patna"/>
    <s v="Premium"/>
  </r>
  <r>
    <s v="ORD004440"/>
    <x v="129"/>
    <s v="CUST0192"/>
    <s v="Kevin Toor"/>
    <x v="0"/>
    <x v="2"/>
    <x v="2"/>
    <n v="3"/>
    <n v="966.69"/>
    <n v="0"/>
    <n v="2900.07"/>
    <n v="821.17"/>
    <n v="2900.07"/>
    <s v="Q2"/>
    <n v="28.31552341840024"/>
    <s v="Bengaluru"/>
    <s v="Premium"/>
  </r>
  <r>
    <s v="ORD011662"/>
    <x v="75"/>
    <s v="CUST0223"/>
    <s v="Aarini Dugar"/>
    <x v="1"/>
    <x v="0"/>
    <x v="67"/>
    <n v="1"/>
    <n v="230.4"/>
    <n v="0"/>
    <n v="230.4"/>
    <n v="71.36"/>
    <n v="230.4"/>
    <s v="Q1"/>
    <n v="30.972222222222221"/>
    <s v="Guwahati"/>
    <s v="Premium"/>
  </r>
  <r>
    <s v="ORD004994"/>
    <x v="251"/>
    <s v="CUST0061"/>
    <s v="Aarush Garg"/>
    <x v="0"/>
    <x v="6"/>
    <x v="55"/>
    <n v="5"/>
    <n v="4492.58"/>
    <n v="0.05"/>
    <n v="21339.759999999998"/>
    <n v="7974.59"/>
    <n v="21339.755000000001"/>
    <s v="Q1"/>
    <n v="37.369633023051804"/>
    <s v="Hyderabad"/>
    <s v="Regular"/>
  </r>
  <r>
    <s v="ORD001114"/>
    <x v="114"/>
    <s v="CUST0103"/>
    <s v="Aryan Prabhu"/>
    <x v="1"/>
    <x v="6"/>
    <x v="27"/>
    <n v="4"/>
    <n v="4481.6499999999996"/>
    <n v="0.25"/>
    <n v="13444.95"/>
    <n v="3895.49"/>
    <n v="13444.949999999999"/>
    <s v="Q3"/>
    <n v="28.973629504014514"/>
    <s v="Patna"/>
    <s v="Premium"/>
  </r>
  <r>
    <s v="ORD007858"/>
    <x v="265"/>
    <s v="CUST0004"/>
    <s v="Lucky Aggarwal"/>
    <x v="0"/>
    <x v="4"/>
    <x v="28"/>
    <n v="2"/>
    <n v="51510.34"/>
    <n v="0"/>
    <n v="103020.68"/>
    <n v="9781.23"/>
    <n v="103020.68"/>
    <s v="Q1"/>
    <n v="9.4944335447989658"/>
    <s v="Coimbatore"/>
    <s v="Premium"/>
  </r>
  <r>
    <s v="ORD006070"/>
    <x v="14"/>
    <s v="CUST0066"/>
    <s v="Ekaja Khalsa"/>
    <x v="1"/>
    <x v="1"/>
    <x v="59"/>
    <n v="5"/>
    <n v="42387.23"/>
    <n v="0.1"/>
    <n v="190742.54"/>
    <n v="58481.29"/>
    <n v="190742.53500000003"/>
    <s v="Q2"/>
    <n v="30.65980457217357"/>
    <s v="Bhubaneswar"/>
    <s v="Premium"/>
  </r>
  <r>
    <s v="ORD006154"/>
    <x v="11"/>
    <s v="CUST0180"/>
    <s v="Leela Talwar"/>
    <x v="3"/>
    <x v="5"/>
    <x v="37"/>
    <n v="4"/>
    <n v="439.13"/>
    <n v="0.05"/>
    <n v="1668.69"/>
    <n v="134.09"/>
    <n v="1668.694"/>
    <s v="Q1"/>
    <n v="8.0356447273010563"/>
    <s v="Mumbai"/>
    <s v="Regular"/>
  </r>
  <r>
    <s v="ORD009221"/>
    <x v="98"/>
    <s v="CUST0090"/>
    <s v="Pranit Gera"/>
    <x v="0"/>
    <x v="4"/>
    <x v="45"/>
    <n v="4"/>
    <n v="40257.660000000003"/>
    <n v="0"/>
    <n v="161030.64000000001"/>
    <n v="17893.62"/>
    <n v="161030.64000000001"/>
    <s v="Q3"/>
    <n v="11.111934970885043"/>
    <s v="Chennai"/>
    <s v="Premium"/>
  </r>
  <r>
    <s v="ORD005600"/>
    <x v="90"/>
    <s v="CUST0226"/>
    <s v="Ronith Jaggi"/>
    <x v="2"/>
    <x v="4"/>
    <x v="47"/>
    <n v="3"/>
    <n v="40281.74"/>
    <n v="0"/>
    <n v="120845.22"/>
    <n v="12861.08"/>
    <n v="120845.22"/>
    <s v="Q4"/>
    <n v="10.64260547500348"/>
    <s v="Amritsar"/>
    <s v="Premium"/>
  </r>
  <r>
    <s v="ORD008611"/>
    <x v="357"/>
    <s v="CUST0045"/>
    <s v="Vritti Tailor"/>
    <x v="2"/>
    <x v="4"/>
    <x v="5"/>
    <n v="1"/>
    <n v="4730.03"/>
    <n v="0.3"/>
    <n v="3311.02"/>
    <n v="362.9"/>
    <n v="3311.0209999999997"/>
    <s v="Q1"/>
    <n v="10.960368708132236"/>
    <s v="Delhi"/>
    <s v="Premium"/>
  </r>
  <r>
    <s v="ORD005687"/>
    <x v="358"/>
    <s v="CUST0405"/>
    <s v="Vyanjana Buch"/>
    <x v="0"/>
    <x v="3"/>
    <x v="58"/>
    <n v="2"/>
    <n v="1590.01"/>
    <n v="0.15"/>
    <n v="2703.02"/>
    <n v="682.72"/>
    <n v="2703.0169999999998"/>
    <s v="Q4"/>
    <n v="25.257674748984471"/>
    <s v="Coimbatore"/>
    <s v="Regular"/>
  </r>
  <r>
    <s v="ORD001669"/>
    <x v="267"/>
    <s v="CUST0150"/>
    <s v="Rayaan Chaudhary"/>
    <x v="0"/>
    <x v="2"/>
    <x v="9"/>
    <n v="3"/>
    <n v="514.28"/>
    <n v="0"/>
    <n v="1542.84"/>
    <n v="367.94"/>
    <n v="1542.84"/>
    <s v="Q4"/>
    <n v="23.848227943273447"/>
    <s v="Kochi"/>
    <s v="Premium"/>
  </r>
  <r>
    <s v="ORD009675"/>
    <x v="156"/>
    <s v="CUST0267"/>
    <s v="Dipta Batra"/>
    <x v="1"/>
    <x v="2"/>
    <x v="46"/>
    <n v="4"/>
    <n v="2093.87"/>
    <n v="0.15"/>
    <n v="7119.16"/>
    <n v="1755.64"/>
    <n v="7119.1579999999994"/>
    <s v="Q4"/>
    <n v="24.660774585765736"/>
    <s v="Guwahati"/>
    <s v="Premium"/>
  </r>
  <r>
    <s v="ORD001426"/>
    <x v="108"/>
    <s v="CUST0402"/>
    <s v="Upkaar Chandran"/>
    <x v="1"/>
    <x v="5"/>
    <x v="44"/>
    <n v="7"/>
    <n v="213.34"/>
    <n v="0.1"/>
    <n v="1344.04"/>
    <n v="93.08"/>
    <n v="1344.0420000000001"/>
    <s v="Q1"/>
    <n v="6.925389125323651"/>
    <s v="Guwahati"/>
    <s v="Premium"/>
  </r>
  <r>
    <s v="ORD008634"/>
    <x v="131"/>
    <s v="CUST0458"/>
    <s v="Vyanjana Thaman"/>
    <x v="0"/>
    <x v="4"/>
    <x v="20"/>
    <n v="3"/>
    <n v="8238.1"/>
    <n v="0.15"/>
    <n v="21007.16"/>
    <n v="2397.7399999999998"/>
    <n v="21007.155000000002"/>
    <s v="Q2"/>
    <n v="11.413917921318255"/>
    <s v="Chennai"/>
    <s v="Regular"/>
  </r>
  <r>
    <s v="ORD009190"/>
    <x v="116"/>
    <s v="CUST0277"/>
    <s v="Nirja Sarkar"/>
    <x v="2"/>
    <x v="1"/>
    <x v="36"/>
    <n v="2"/>
    <n v="9435.64"/>
    <n v="0.2"/>
    <n v="15097.02"/>
    <n v="3056.01"/>
    <n v="15097.023999999999"/>
    <s v="Q4"/>
    <n v="20.242471693089101"/>
    <s v="Amritsar"/>
    <s v="Premium"/>
  </r>
  <r>
    <s v="ORD008265"/>
    <x v="140"/>
    <s v="CUST0115"/>
    <s v="Saanvi Atwal"/>
    <x v="0"/>
    <x v="5"/>
    <x v="7"/>
    <n v="2"/>
    <n v="439.78"/>
    <n v="0.15"/>
    <n v="747.63"/>
    <n v="71.28"/>
    <n v="747.62599999999998"/>
    <s v="Q4"/>
    <n v="9.5341278439869992"/>
    <s v="Chennai"/>
    <s v="Premium"/>
  </r>
  <r>
    <s v="ORD003079"/>
    <x v="94"/>
    <s v="CUST0097"/>
    <s v="Thomas Din"/>
    <x v="0"/>
    <x v="5"/>
    <x v="31"/>
    <n v="7"/>
    <n v="617.97"/>
    <n v="0.05"/>
    <n v="4109.5"/>
    <n v="238.18"/>
    <n v="4109.5005000000001"/>
    <s v="Q1"/>
    <n v="5.7958389098430461"/>
    <s v="Hyderabad"/>
    <s v="Premium"/>
  </r>
  <r>
    <s v="ORD003837"/>
    <x v="308"/>
    <s v="CUST0013"/>
    <s v="Charan Aggarwal"/>
    <x v="0"/>
    <x v="2"/>
    <x v="17"/>
    <n v="2"/>
    <n v="4582.45"/>
    <n v="0"/>
    <n v="9164.9"/>
    <n v="1569.52"/>
    <n v="9164.9"/>
    <s v="Q3"/>
    <n v="17.125336883108382"/>
    <s v="Kochi"/>
    <s v="Regular"/>
  </r>
  <r>
    <s v="ORD011999"/>
    <x v="159"/>
    <s v="CUST0451"/>
    <s v="Varsha Sheth"/>
    <x v="0"/>
    <x v="2"/>
    <x v="62"/>
    <n v="4"/>
    <n v="2653.7"/>
    <n v="0.05"/>
    <n v="10084.06"/>
    <n v="1729"/>
    <n v="10084.06"/>
    <s v="Q3"/>
    <n v="17.145871801635455"/>
    <s v="Chennai"/>
    <s v="Regular"/>
  </r>
  <r>
    <s v="ORD000838"/>
    <x v="181"/>
    <s v="CUST0100"/>
    <s v="Faqid Zachariah"/>
    <x v="3"/>
    <x v="6"/>
    <x v="43"/>
    <n v="3"/>
    <n v="1129.23"/>
    <n v="0.05"/>
    <n v="3218.31"/>
    <n v="739.1"/>
    <n v="3218.3054999999999"/>
    <s v="Q3"/>
    <n v="22.965469454465232"/>
    <s v="Ahmedabad"/>
    <s v="Premium"/>
  </r>
  <r>
    <s v="ORD000998"/>
    <x v="347"/>
    <s v="CUST0311"/>
    <s v="Dhriti Rattan"/>
    <x v="2"/>
    <x v="5"/>
    <x v="11"/>
    <n v="8"/>
    <n v="588.92999999999995"/>
    <n v="0.05"/>
    <n v="4475.87"/>
    <n v="336.24"/>
    <n v="4475.8679999999995"/>
    <s v="Q1"/>
    <n v="7.512282528312932"/>
    <s v="Lucknow"/>
    <s v="Premium"/>
  </r>
  <r>
    <s v="ORD002547"/>
    <x v="337"/>
    <s v="CUST0419"/>
    <s v="Indrajit Upadhyay"/>
    <x v="3"/>
    <x v="6"/>
    <x v="18"/>
    <n v="2"/>
    <n v="3779.97"/>
    <n v="0.1"/>
    <n v="6803.95"/>
    <n v="2175.17"/>
    <n v="6803.9459999999999"/>
    <s v="Q3"/>
    <n v="31.969223759727804"/>
    <s v="Surat"/>
    <s v="Occasional"/>
  </r>
  <r>
    <s v="ORD010576"/>
    <x v="270"/>
    <s v="CUST0194"/>
    <s v="Panini Badami"/>
    <x v="0"/>
    <x v="2"/>
    <x v="8"/>
    <n v="4"/>
    <n v="3815.95"/>
    <n v="0.1"/>
    <n v="13737.42"/>
    <n v="2736.11"/>
    <n v="13737.42"/>
    <s v="Q1"/>
    <n v="19.917204249415104"/>
    <s v="Bengaluru"/>
    <s v="Regular"/>
  </r>
  <r>
    <s v="ORD000949"/>
    <x v="177"/>
    <s v="CUST0449"/>
    <s v="Pratyush Hans"/>
    <x v="2"/>
    <x v="3"/>
    <x v="58"/>
    <n v="2"/>
    <n v="1652.34"/>
    <n v="0.25"/>
    <n v="2478.5100000000002"/>
    <n v="636.1"/>
    <n v="2478.5099999999998"/>
    <s v="Q1"/>
    <n v="25.664613013463732"/>
    <s v="Delhi"/>
    <s v="Premium"/>
  </r>
  <r>
    <s v="ORD002673"/>
    <x v="114"/>
    <s v="CUST0133"/>
    <s v="Lopa Chadha"/>
    <x v="2"/>
    <x v="2"/>
    <x v="30"/>
    <n v="2"/>
    <n v="5939.53"/>
    <n v="0"/>
    <n v="11879.06"/>
    <n v="2059.31"/>
    <n v="11879.06"/>
    <s v="Q3"/>
    <n v="17.335630933760751"/>
    <s v="Amritsar"/>
    <s v="Premium"/>
  </r>
  <r>
    <s v="ORD006050"/>
    <x v="147"/>
    <s v="CUST0065"/>
    <s v="Bhavya Kapadia"/>
    <x v="3"/>
    <x v="4"/>
    <x v="22"/>
    <n v="5"/>
    <n v="62363.78"/>
    <n v="0.1"/>
    <n v="280637.01"/>
    <n v="42189.919999999998"/>
    <n v="280637.01"/>
    <s v="Q2"/>
    <n v="15.033626534148151"/>
    <s v="Mumbai"/>
    <s v="Regular"/>
  </r>
  <r>
    <s v="ORD003295"/>
    <x v="139"/>
    <s v="CUST0147"/>
    <s v="Ekiya Bora"/>
    <x v="3"/>
    <x v="3"/>
    <x v="13"/>
    <n v="1"/>
    <n v="1511.38"/>
    <n v="0"/>
    <n v="1511.38"/>
    <n v="487.63"/>
    <n v="1511.38"/>
    <s v="Q3"/>
    <n v="32.263891278169616"/>
    <s v="Surat"/>
    <s v="Regular"/>
  </r>
  <r>
    <s v="ORD010423"/>
    <x v="152"/>
    <s v="CUST0287"/>
    <s v="Harish Sahota"/>
    <x v="2"/>
    <x v="6"/>
    <x v="57"/>
    <n v="2"/>
    <n v="3461.27"/>
    <n v="0.1"/>
    <n v="6230.29"/>
    <n v="2381.1999999999998"/>
    <n v="6230.2860000000001"/>
    <s v="Q2"/>
    <n v="38.219729739707134"/>
    <s v="Delhi"/>
    <s v="Regular"/>
  </r>
  <r>
    <s v="ORD008998"/>
    <x v="86"/>
    <s v="CUST0455"/>
    <s v="Sara Narang"/>
    <x v="2"/>
    <x v="6"/>
    <x v="27"/>
    <n v="1"/>
    <n v="4254.8500000000004"/>
    <n v="0.15"/>
    <n v="3616.62"/>
    <n v="1396.37"/>
    <n v="3616.6225000000004"/>
    <s v="Q4"/>
    <n v="38.609806946817741"/>
    <s v="Delhi"/>
    <s v="Regular"/>
  </r>
  <r>
    <s v="ORD009198"/>
    <x v="108"/>
    <s v="CUST0086"/>
    <s v="Sara Chandran"/>
    <x v="1"/>
    <x v="0"/>
    <x v="49"/>
    <n v="2"/>
    <n v="293.27999999999997"/>
    <n v="0"/>
    <n v="586.55999999999995"/>
    <n v="-27.87"/>
    <n v="586.55999999999995"/>
    <s v="Q1"/>
    <n v="-4.7514320785597386"/>
    <s v="Patna"/>
    <s v="Regular"/>
  </r>
  <r>
    <s v="ORD004901"/>
    <x v="250"/>
    <s v="CUST0030"/>
    <s v="Kashvi Sahota"/>
    <x v="0"/>
    <x v="1"/>
    <x v="69"/>
    <n v="2"/>
    <n v="14727.45"/>
    <n v="0.05"/>
    <n v="27982.15"/>
    <n v="8655.07"/>
    <n v="27982.154999999999"/>
    <s v="Q4"/>
    <n v="30.93068259586915"/>
    <s v="Delhi"/>
    <s v="Premium"/>
  </r>
  <r>
    <s v="ORD002167"/>
    <x v="113"/>
    <s v="CUST0380"/>
    <s v="Pahal Nori"/>
    <x v="3"/>
    <x v="0"/>
    <x v="56"/>
    <n v="4"/>
    <n v="722.93"/>
    <n v="0.1"/>
    <n v="2602.5500000000002"/>
    <n v="755.59"/>
    <n v="2602.5479999999998"/>
    <s v="Q3"/>
    <n v="29.032679487425796"/>
    <s v="Ahmedabad"/>
    <s v="Regular"/>
  </r>
  <r>
    <s v="ORD001915"/>
    <x v="313"/>
    <s v="CUST0187"/>
    <s v="Forum Prabhu"/>
    <x v="2"/>
    <x v="2"/>
    <x v="8"/>
    <n v="1"/>
    <n v="3997.39"/>
    <n v="0.2"/>
    <n v="3197.91"/>
    <n v="818.6"/>
    <n v="3197.9120000000003"/>
    <s v="Q4"/>
    <n v="25.597968673289746"/>
    <s v="Lucknow"/>
    <s v="Regular"/>
  </r>
  <r>
    <s v="ORD010175"/>
    <x v="161"/>
    <s v="CUST0374"/>
    <s v="Theodore Chaudry"/>
    <x v="1"/>
    <x v="1"/>
    <x v="38"/>
    <n v="5"/>
    <n v="37353.85"/>
    <n v="0.2"/>
    <n v="149415.4"/>
    <n v="26293.66"/>
    <n v="149415.4"/>
    <s v="Q2"/>
    <n v="17.597690733351449"/>
    <s v="Patna"/>
    <s v="Premium"/>
  </r>
  <r>
    <s v="ORD008295"/>
    <x v="200"/>
    <s v="CUST0081"/>
    <s v="Warhi Bahri"/>
    <x v="3"/>
    <x v="6"/>
    <x v="63"/>
    <n v="4"/>
    <n v="3000.22"/>
    <n v="0.1"/>
    <n v="10800.79"/>
    <n v="2590.44"/>
    <n v="10800.791999999999"/>
    <s v="Q2"/>
    <n v="23.983801184913325"/>
    <s v="Mumbai"/>
    <s v="Premium"/>
  </r>
  <r>
    <s v="ORD002619"/>
    <x v="181"/>
    <s v="CUST0222"/>
    <s v="Umang Sama"/>
    <x v="0"/>
    <x v="5"/>
    <x v="37"/>
    <n v="7"/>
    <n v="376.36"/>
    <n v="0"/>
    <n v="2634.52"/>
    <n v="251.15"/>
    <n v="2634.52"/>
    <s v="Q3"/>
    <n v="9.533045867937993"/>
    <s v="Chennai"/>
    <s v="Regular"/>
  </r>
  <r>
    <s v="ORD003256"/>
    <x v="240"/>
    <s v="CUST0468"/>
    <s v="Mason Bahl"/>
    <x v="2"/>
    <x v="4"/>
    <x v="50"/>
    <n v="4"/>
    <n v="33957.919999999998"/>
    <n v="0.1"/>
    <n v="122248.51"/>
    <n v="15138.32"/>
    <n v="122248.512"/>
    <s v="Q4"/>
    <n v="12.383234773168198"/>
    <s v="Chandigarh"/>
    <s v="Regular"/>
  </r>
  <r>
    <s v="ORD001115"/>
    <x v="262"/>
    <s v="CUST0140"/>
    <s v="Harinakshi Mahal"/>
    <x v="1"/>
    <x v="3"/>
    <x v="13"/>
    <n v="4"/>
    <n v="3122.11"/>
    <n v="0.1"/>
    <n v="11239.6"/>
    <n v="2800.58"/>
    <n v="11239.596000000001"/>
    <s v="Q2"/>
    <n v="24.917078899604967"/>
    <s v="Patna"/>
    <s v="Premium"/>
  </r>
  <r>
    <s v="ORD009672"/>
    <x v="291"/>
    <s v="CUST0134"/>
    <s v="Hemang Bhavsar"/>
    <x v="3"/>
    <x v="0"/>
    <x v="51"/>
    <n v="4"/>
    <n v="375.65"/>
    <n v="0.05"/>
    <n v="1427.47"/>
    <n v="573.79"/>
    <n v="1427.4699999999998"/>
    <s v="Q3"/>
    <n v="40.196291340623617"/>
    <s v="Surat"/>
    <s v="Premium"/>
  </r>
  <r>
    <s v="ORD005214"/>
    <x v="145"/>
    <s v="CUST0177"/>
    <s v="Pratyush Koshy"/>
    <x v="3"/>
    <x v="4"/>
    <x v="42"/>
    <n v="5"/>
    <n v="57094.02"/>
    <n v="0"/>
    <n v="285470.09999999998"/>
    <n v="29982.23"/>
    <n v="285470.09999999998"/>
    <s v="Q3"/>
    <n v="10.502756680997415"/>
    <s v="Ahmedabad"/>
    <s v="Premium"/>
  </r>
  <r>
    <s v="ORD007331"/>
    <x v="60"/>
    <s v="CUST0020"/>
    <s v="Neelima Menon"/>
    <x v="1"/>
    <x v="5"/>
    <x v="37"/>
    <n v="9"/>
    <n v="111.02"/>
    <n v="0"/>
    <n v="999.18"/>
    <n v="89.93"/>
    <n v="999.18"/>
    <s v="Q3"/>
    <n v="9.0003803118557233"/>
    <s v="Guwahati"/>
    <s v="Regular"/>
  </r>
  <r>
    <s v="ORD008713"/>
    <x v="331"/>
    <s v="CUST0271"/>
    <s v="Gopal Dash"/>
    <x v="2"/>
    <x v="4"/>
    <x v="47"/>
    <n v="4"/>
    <n v="44317.72"/>
    <n v="0.2"/>
    <n v="141816.70000000001"/>
    <n v="17888.03"/>
    <n v="141816.704"/>
    <s v="Q4"/>
    <n v="12.613486281939995"/>
    <s v="Jaipur"/>
    <s v="Premium"/>
  </r>
  <r>
    <s v="ORD008043"/>
    <x v="329"/>
    <s v="CUST0137"/>
    <s v="Rachita Datta"/>
    <x v="0"/>
    <x v="4"/>
    <x v="23"/>
    <n v="5"/>
    <n v="13936.29"/>
    <n v="0.25"/>
    <n v="52261.09"/>
    <n v="7803.67"/>
    <n v="52261.087500000009"/>
    <s v="Q4"/>
    <n v="14.932084271491469"/>
    <s v="Hyderabad"/>
    <s v="Regular"/>
  </r>
  <r>
    <s v="ORD010901"/>
    <x v="317"/>
    <s v="CUST0051"/>
    <s v="Shivansh Mistry"/>
    <x v="3"/>
    <x v="6"/>
    <x v="41"/>
    <n v="5"/>
    <n v="1639.61"/>
    <n v="0"/>
    <n v="8198.0499999999993"/>
    <n v="2950.48"/>
    <n v="8198.0499999999993"/>
    <s v="Q2"/>
    <n v="35.990022017430981"/>
    <s v="Nagpur"/>
    <s v="Premium"/>
  </r>
  <r>
    <s v="ORD008070"/>
    <x v="93"/>
    <s v="CUST0199"/>
    <s v="Ikshita Wable"/>
    <x v="3"/>
    <x v="6"/>
    <x v="57"/>
    <n v="4"/>
    <n v="4153.79"/>
    <n v="0"/>
    <n v="16615.16"/>
    <n v="4556.17"/>
    <n v="16615.16"/>
    <s v="Q3"/>
    <n v="27.421764220145938"/>
    <s v="Surat"/>
    <s v="Premium"/>
  </r>
  <r>
    <s v="ORD006703"/>
    <x v="64"/>
    <s v="CUST0240"/>
    <s v="Unknown"/>
    <x v="0"/>
    <x v="0"/>
    <x v="49"/>
    <n v="4"/>
    <n v="653.84"/>
    <n v="0"/>
    <n v="2615.36"/>
    <n v="1068.9100000000001"/>
    <n v="2615.36"/>
    <s v="Q1"/>
    <n v="40.870472898568458"/>
    <s v="Kochi"/>
    <s v="Regular"/>
  </r>
  <r>
    <s v="ORD009658"/>
    <x v="101"/>
    <s v="CUST0234"/>
    <s v="Urvi Vig"/>
    <x v="0"/>
    <x v="4"/>
    <x v="50"/>
    <n v="4"/>
    <n v="43251.66"/>
    <n v="0.15"/>
    <n v="147055.64000000001"/>
    <n v="18803.16"/>
    <n v="147055.644"/>
    <s v="Q1"/>
    <n v="12.786425600541399"/>
    <s v="Bengaluru"/>
    <s v="Occasional"/>
  </r>
  <r>
    <s v="ORD004497"/>
    <x v="196"/>
    <s v="CUST0127"/>
    <s v="Upma Sanghvi"/>
    <x v="1"/>
    <x v="6"/>
    <x v="18"/>
    <n v="3"/>
    <n v="4204.79"/>
    <n v="0.1"/>
    <n v="11352.93"/>
    <n v="3711.17"/>
    <n v="11352.932999999999"/>
    <s v="Q1"/>
    <n v="32.689094357139517"/>
    <s v="Patna"/>
    <s v="Occasional"/>
  </r>
  <r>
    <s v="ORD011915"/>
    <x v="66"/>
    <s v="CUST0080"/>
    <s v="Balvan Gaba"/>
    <x v="3"/>
    <x v="0"/>
    <x v="67"/>
    <n v="1"/>
    <n v="373.05"/>
    <n v="0.15"/>
    <n v="317.08999999999997"/>
    <n v="117.34"/>
    <n v="317.09250000000003"/>
    <s v="Q1"/>
    <n v="37.005266643539692"/>
    <s v="Mumbai"/>
    <s v="Regular"/>
  </r>
  <r>
    <s v="ORD002095"/>
    <x v="62"/>
    <s v="CUST0265"/>
    <s v="Ayushman Master"/>
    <x v="0"/>
    <x v="2"/>
    <x v="9"/>
    <n v="2"/>
    <n v="3130.15"/>
    <n v="0.25"/>
    <n v="4695.2299999999996"/>
    <n v="1247.27"/>
    <n v="4695.2250000000004"/>
    <s v="Q1"/>
    <n v="26.564619837579844"/>
    <s v="Bengaluru"/>
    <s v="Regular"/>
  </r>
  <r>
    <s v="ORD002793"/>
    <x v="38"/>
    <s v="CUST0131"/>
    <s v="Unknown"/>
    <x v="0"/>
    <x v="5"/>
    <x v="68"/>
    <n v="7"/>
    <n v="402.21"/>
    <n v="0.25"/>
    <n v="2111.6"/>
    <n v="188.2"/>
    <n v="2111.6025"/>
    <s v="Q2"/>
    <n v="8.9126728547073313"/>
    <s v="Coimbatore"/>
    <s v="Regular"/>
  </r>
  <r>
    <s v="ORD000329"/>
    <x v="164"/>
    <s v="CUST0351"/>
    <s v="Anirudh Kumer"/>
    <x v="2"/>
    <x v="2"/>
    <x v="17"/>
    <n v="1"/>
    <n v="3295.49"/>
    <n v="0.15"/>
    <n v="2801.17"/>
    <n v="653.32000000000005"/>
    <n v="2801.1664999999998"/>
    <s v="Q1"/>
    <n v="23.323111414159083"/>
    <s v="Lucknow"/>
    <s v="Premium"/>
  </r>
  <r>
    <s v="ORD010782"/>
    <x v="253"/>
    <s v="CUST0138"/>
    <s v="Jagat Zacharia"/>
    <x v="3"/>
    <x v="2"/>
    <x v="9"/>
    <n v="1"/>
    <n v="338.7"/>
    <n v="0"/>
    <n v="338.7"/>
    <n v="64.67"/>
    <n v="338.7"/>
    <s v="Q3"/>
    <n v="19.093593150280487"/>
    <s v="Surat"/>
    <s v="Premium"/>
  </r>
  <r>
    <s v="ORD009467"/>
    <x v="248"/>
    <s v="CUST0478"/>
    <s v="Ubika Sampath"/>
    <x v="3"/>
    <x v="3"/>
    <x v="58"/>
    <n v="3"/>
    <n v="2137.2600000000002"/>
    <n v="0"/>
    <n v="6411.78"/>
    <n v="1583.29"/>
    <n v="6411.7800000000007"/>
    <s v="Q4"/>
    <n v="24.693454859648959"/>
    <s v="Mumbai"/>
    <s v="Regular"/>
  </r>
  <r>
    <s v="ORD007525"/>
    <x v="39"/>
    <s v="CUST0146"/>
    <s v="Pavani Bawa"/>
    <x v="1"/>
    <x v="1"/>
    <x v="1"/>
    <n v="3"/>
    <n v="7874.95"/>
    <n v="0.1"/>
    <n v="21262.36"/>
    <n v="5306.3"/>
    <n v="21262.364999999998"/>
    <s v="Q3"/>
    <n v="24.956307766400343"/>
    <s v="Guwahati"/>
    <s v="Regular"/>
  </r>
  <r>
    <s v="ORD011196"/>
    <x v="71"/>
    <s v="CUST0067"/>
    <s v="Neha Chadha"/>
    <x v="0"/>
    <x v="6"/>
    <x v="18"/>
    <n v="5"/>
    <n v="4960.24"/>
    <n v="0.2"/>
    <n v="19840.96"/>
    <n v="4327.8900000000003"/>
    <n v="19840.96"/>
    <s v="Q1"/>
    <n v="21.812906230343696"/>
    <s v="Coimbatore"/>
    <s v="Regular"/>
  </r>
  <r>
    <s v="ORD005894"/>
    <x v="82"/>
    <s v="CUST0352"/>
    <s v="Vincent Loke"/>
    <x v="2"/>
    <x v="5"/>
    <x v="37"/>
    <n v="6"/>
    <n v="601.9"/>
    <n v="0"/>
    <n v="3611.4"/>
    <n v="253.12"/>
    <n v="3611.3999999999996"/>
    <s v="Q1"/>
    <n v="7.0089162097801401"/>
    <s v="Lucknow"/>
    <s v="Occasional"/>
  </r>
  <r>
    <s v="ORD005205"/>
    <x v="353"/>
    <s v="CUST0263"/>
    <s v="Jacob Radhakrishnan"/>
    <x v="1"/>
    <x v="2"/>
    <x v="30"/>
    <n v="4"/>
    <n v="2580.79"/>
    <n v="0.25"/>
    <n v="7742.37"/>
    <n v="1433.06"/>
    <n v="7742.37"/>
    <s v="Q2"/>
    <n v="18.50931949777652"/>
    <s v="Kolkata"/>
    <s v="Premium"/>
  </r>
  <r>
    <s v="ORD000647"/>
    <x v="336"/>
    <s v="CUST0270"/>
    <s v="Suhani Srivastava"/>
    <x v="1"/>
    <x v="5"/>
    <x v="37"/>
    <n v="10"/>
    <n v="410.58"/>
    <n v="0.05"/>
    <n v="3900.51"/>
    <n v="257.22000000000003"/>
    <n v="3900.5099999999998"/>
    <s v="Q4"/>
    <n v="6.5945222547820679"/>
    <s v="Ranchi"/>
    <s v="Premium"/>
  </r>
  <r>
    <s v="ORD005335"/>
    <x v="319"/>
    <s v="CUST0337"/>
    <s v="Tarak Thaker"/>
    <x v="1"/>
    <x v="1"/>
    <x v="64"/>
    <n v="1"/>
    <n v="21523.119999999999"/>
    <n v="0.05"/>
    <n v="20446.96"/>
    <n v="4313.53"/>
    <n v="20446.963999999996"/>
    <s v="Q4"/>
    <n v="21.096192294600272"/>
    <s v="Bhubaneswar"/>
    <s v="Premium"/>
  </r>
  <r>
    <s v="ORD009088"/>
    <x v="110"/>
    <s v="CUST0194"/>
    <s v="Panini Badami"/>
    <x v="0"/>
    <x v="3"/>
    <x v="16"/>
    <n v="3"/>
    <n v="1688.82"/>
    <n v="0.15"/>
    <n v="4306.49"/>
    <n v="1433.71"/>
    <n v="4306.491"/>
    <s v="Q2"/>
    <n v="33.291845563324195"/>
    <s v="Bengaluru"/>
    <s v="Regular"/>
  </r>
  <r>
    <s v="ORD004837"/>
    <x v="281"/>
    <s v="CUST0097"/>
    <s v="Thomas Din"/>
    <x v="0"/>
    <x v="2"/>
    <x v="8"/>
    <n v="3"/>
    <n v="7635.3"/>
    <n v="0.1"/>
    <n v="20615.310000000001"/>
    <n v="5241.67"/>
    <n v="20615.310000000001"/>
    <s v="Q3"/>
    <n v="25.426103221343748"/>
    <s v="Hyderabad"/>
    <s v="Premium"/>
  </r>
  <r>
    <s v="ORD005840"/>
    <x v="22"/>
    <s v="CUST0361"/>
    <s v="Ranveer Nazareth"/>
    <x v="3"/>
    <x v="5"/>
    <x v="31"/>
    <n v="8"/>
    <n v="677.71"/>
    <n v="0.05"/>
    <n v="5150.6000000000004"/>
    <n v="461.29"/>
    <n v="5150.5960000000005"/>
    <s v="Q3"/>
    <n v="8.9560439560439562"/>
    <s v="Pune"/>
    <s v="Regular"/>
  </r>
  <r>
    <s v="ORD009297"/>
    <x v="91"/>
    <s v="CUST0053"/>
    <s v="Anjali Ganesh"/>
    <x v="3"/>
    <x v="2"/>
    <x v="8"/>
    <n v="5"/>
    <n v="6303.48"/>
    <n v="0.15"/>
    <n v="26789.79"/>
    <n v="7303.27"/>
    <n v="26789.789999999997"/>
    <s v="Q2"/>
    <n v="27.261393239737973"/>
    <s v="Mumbai"/>
    <s v="Regular"/>
  </r>
  <r>
    <s v="ORD005816"/>
    <x v="149"/>
    <s v="CUST0275"/>
    <s v="Rajata Baria"/>
    <x v="1"/>
    <x v="5"/>
    <x v="31"/>
    <n v="6"/>
    <n v="678.9"/>
    <n v="0.15"/>
    <n v="3462.39"/>
    <n v="300.74"/>
    <n v="3462.3899999999994"/>
    <s v="Q4"/>
    <n v="8.6859077111475038"/>
    <s v="Ranchi"/>
    <s v="Premium"/>
  </r>
  <r>
    <s v="ORD004758"/>
    <x v="46"/>
    <s v="CUST0447"/>
    <s v="Gaurang Chaudhary"/>
    <x v="1"/>
    <x v="0"/>
    <x v="53"/>
    <n v="5"/>
    <n v="523.97"/>
    <n v="0"/>
    <n v="2619.85"/>
    <n v="1163.71"/>
    <n v="2619.8500000000004"/>
    <s v="Q3"/>
    <n v="44.418955283699454"/>
    <s v="Guwahati"/>
    <s v="Premium"/>
  </r>
  <r>
    <s v="ORD002252"/>
    <x v="48"/>
    <s v="CUST0363"/>
    <s v="Daksha Nadig"/>
    <x v="3"/>
    <x v="5"/>
    <x v="24"/>
    <n v="5"/>
    <n v="418.51"/>
    <n v="0"/>
    <n v="2092.5500000000002"/>
    <n v="143.72999999999999"/>
    <n v="2092.5500000000002"/>
    <s v="Q4"/>
    <n v="6.8686530787794782"/>
    <s v="Mumbai"/>
    <s v="Premium"/>
  </r>
  <r>
    <s v="ORD003136"/>
    <x v="24"/>
    <s v="CUST0500"/>
    <s v="Pooja Mand"/>
    <x v="0"/>
    <x v="2"/>
    <x v="46"/>
    <n v="4"/>
    <n v="4139.26"/>
    <n v="0.15"/>
    <n v="14073.48"/>
    <n v="2940.19"/>
    <n v="14073.484"/>
    <s v="Q3"/>
    <n v="20.891705534096754"/>
    <s v="Kochi"/>
    <s v="Premium"/>
  </r>
  <r>
    <s v="ORD009149"/>
    <x v="338"/>
    <s v="CUST0405"/>
    <s v="Vyanjana Buch"/>
    <x v="0"/>
    <x v="6"/>
    <x v="55"/>
    <n v="5"/>
    <n v="2770.69"/>
    <n v="0.05"/>
    <n v="13160.78"/>
    <n v="4767.07"/>
    <n v="13160.7775"/>
    <s v="Q3"/>
    <n v="36.22178928604535"/>
    <s v="Coimbatore"/>
    <s v="Regular"/>
  </r>
  <r>
    <s v="ORD005165"/>
    <x v="134"/>
    <s v="CUST0458"/>
    <s v="Vyanjana Thaman"/>
    <x v="0"/>
    <x v="1"/>
    <x v="52"/>
    <n v="1"/>
    <n v="27642.560000000001"/>
    <n v="0.1"/>
    <n v="24878.3"/>
    <n v="-698.41"/>
    <n v="24878.304"/>
    <s v="Q2"/>
    <n v="-2.8073059654397605"/>
    <s v="Chennai"/>
    <s v="Regular"/>
  </r>
  <r>
    <s v="ORD011689"/>
    <x v="121"/>
    <s v="CUST0317"/>
    <s v="Balendra Soman"/>
    <x v="3"/>
    <x v="3"/>
    <x v="66"/>
    <n v="4"/>
    <n v="3667.16"/>
    <n v="0.25"/>
    <n v="11001.48"/>
    <n v="3020.66"/>
    <n v="11001.48"/>
    <s v="Q2"/>
    <n v="27.456851260012289"/>
    <s v="Nagpur"/>
    <s v="Occasional"/>
  </r>
  <r>
    <s v="ORD007124"/>
    <x v="154"/>
    <s v="CUST0465"/>
    <s v="Xalak Kari"/>
    <x v="2"/>
    <x v="1"/>
    <x v="1"/>
    <n v="1"/>
    <n v="29643.43"/>
    <n v="0"/>
    <n v="29643.43"/>
    <n v="7322.53"/>
    <n v="29643.43"/>
    <s v="Q4"/>
    <n v="24.702033469136332"/>
    <s v="Patna"/>
    <s v="Premium"/>
  </r>
  <r>
    <s v="ORD007346"/>
    <x v="294"/>
    <s v="CUST0101"/>
    <s v="Unknown"/>
    <x v="3"/>
    <x v="4"/>
    <x v="23"/>
    <n v="3"/>
    <n v="83489.070000000007"/>
    <n v="0"/>
    <n v="250467.21"/>
    <n v="23905.47"/>
    <n v="250467.21000000002"/>
    <s v="Q1"/>
    <n v="9.5443511348251935"/>
    <s v="Surat"/>
    <s v="Premium"/>
  </r>
  <r>
    <s v="ORD010770"/>
    <x v="44"/>
    <s v="CUST0437"/>
    <s v="Aditya Borah"/>
    <x v="3"/>
    <x v="2"/>
    <x v="8"/>
    <n v="2"/>
    <n v="3674.84"/>
    <n v="0.05"/>
    <n v="6982.2"/>
    <n v="1772.38"/>
    <n v="6982.1959999999999"/>
    <s v="Q4"/>
    <n v="25.384262839792616"/>
    <s v="Ahmedabad"/>
    <s v="Regular"/>
  </r>
  <r>
    <s v="ORD010909"/>
    <x v="339"/>
    <s v="CUST0495"/>
    <s v="Unknown"/>
    <x v="2"/>
    <x v="6"/>
    <x v="29"/>
    <n v="3"/>
    <n v="4052.17"/>
    <n v="0.05"/>
    <n v="11548.68"/>
    <n v="2703.09"/>
    <n v="11548.684499999999"/>
    <s v="Q3"/>
    <n v="23.406051600702419"/>
    <s v="Amritsar"/>
    <s v="Premium"/>
  </r>
  <r>
    <s v="ORD009633"/>
    <x v="326"/>
    <s v="CUST0011"/>
    <s v="Xiti Dash"/>
    <x v="2"/>
    <x v="4"/>
    <x v="45"/>
    <n v="1"/>
    <n v="15515.01"/>
    <n v="0.25"/>
    <n v="11636.26"/>
    <n v="1425"/>
    <n v="11636.2575"/>
    <s v="Q3"/>
    <n v="12.246202817743846"/>
    <s v="Jaipur"/>
    <s v="Regular"/>
  </r>
  <r>
    <s v="ORD001615"/>
    <x v="173"/>
    <s v="CUST0278"/>
    <s v="Reyansh Dayal"/>
    <x v="0"/>
    <x v="5"/>
    <x v="44"/>
    <n v="5"/>
    <n v="714.91"/>
    <n v="0.2"/>
    <n v="2859.64"/>
    <n v="181.77"/>
    <n v="2859.64"/>
    <s v="Q2"/>
    <n v="6.3563945111972133"/>
    <s v="Chennai"/>
    <s v="Regular"/>
  </r>
  <r>
    <s v="ORD011053"/>
    <x v="135"/>
    <s v="CUST0486"/>
    <s v="Nathan Loke"/>
    <x v="2"/>
    <x v="3"/>
    <x v="10"/>
    <n v="3"/>
    <n v="2260.1799999999998"/>
    <n v="0"/>
    <n v="6780.54"/>
    <n v="1782.18"/>
    <n v="6780.5399999999991"/>
    <s v="Q2"/>
    <n v="26.283747312160983"/>
    <s v="Jaipur"/>
    <s v="Occasional"/>
  </r>
  <r>
    <s v="ORD006414"/>
    <x v="311"/>
    <s v="CUST0149"/>
    <s v="Charita Bobal"/>
    <x v="2"/>
    <x v="0"/>
    <x v="49"/>
    <n v="5"/>
    <n v="373.47"/>
    <n v="0.1"/>
    <n v="1680.62"/>
    <n v="505.55"/>
    <n v="1680.6150000000002"/>
    <s v="Q1"/>
    <n v="30.081160524092304"/>
    <s v="Jaipur"/>
    <s v="Occasional"/>
  </r>
  <r>
    <s v="ORD010844"/>
    <x v="140"/>
    <s v="CUST0447"/>
    <s v="Gaurang Chaudhary"/>
    <x v="1"/>
    <x v="2"/>
    <x v="54"/>
    <n v="2"/>
    <n v="4960.16"/>
    <n v="0.05"/>
    <n v="9424.2999999999993"/>
    <n v="2208.9"/>
    <n v="9424.3040000000001"/>
    <s v="Q4"/>
    <n v="23.438345553515912"/>
    <s v="Guwahati"/>
    <s v="Premium"/>
  </r>
  <r>
    <s v="ORD002851"/>
    <x v="30"/>
    <s v="CUST0470"/>
    <s v="Kabir Tripathi"/>
    <x v="3"/>
    <x v="5"/>
    <x v="40"/>
    <n v="1"/>
    <n v="466.9"/>
    <n v="0.05"/>
    <n v="443.55"/>
    <n v="45.21"/>
    <n v="443.55499999999995"/>
    <s v="Q1"/>
    <n v="10.192762935407508"/>
    <s v="Mumbai"/>
    <s v="Occasional"/>
  </r>
  <r>
    <s v="ORD003879"/>
    <x v="243"/>
    <s v="CUST0343"/>
    <s v="Ronith Ratti"/>
    <x v="3"/>
    <x v="0"/>
    <x v="32"/>
    <n v="5"/>
    <n v="813.72"/>
    <n v="0"/>
    <n v="4068.6"/>
    <n v="997.2"/>
    <n v="4068.6000000000004"/>
    <s v="Q4"/>
    <n v="24.509659342279903"/>
    <s v="Ahmedabad"/>
    <s v="Premium"/>
  </r>
  <r>
    <s v="ORD000973"/>
    <x v="7"/>
    <s v="CUST0084"/>
    <s v="Atharv Sarma"/>
    <x v="0"/>
    <x v="1"/>
    <x v="26"/>
    <n v="4"/>
    <n v="37789.11"/>
    <n v="0.15"/>
    <n v="128482.97"/>
    <n v="24438.84"/>
    <n v="128482.974"/>
    <s v="Q2"/>
    <n v="19.021073376494954"/>
    <s v="Hyderabad"/>
    <s v="Regular"/>
  </r>
  <r>
    <s v="ORD003588"/>
    <x v="6"/>
    <s v="CUST0285"/>
    <s v="Mitesh Padmanabhan"/>
    <x v="3"/>
    <x v="2"/>
    <x v="17"/>
    <n v="1"/>
    <n v="1848.81"/>
    <n v="0.1"/>
    <n v="1663.93"/>
    <n v="431.33"/>
    <n v="1663.9290000000001"/>
    <s v="Q1"/>
    <n v="25.922364522546022"/>
    <s v="Pune"/>
    <s v="Premium"/>
  </r>
  <r>
    <s v="ORD006408"/>
    <x v="359"/>
    <s v="CUST0439"/>
    <s v="Manbir Chacko"/>
    <x v="0"/>
    <x v="4"/>
    <x v="5"/>
    <n v="2"/>
    <n v="50661.120000000003"/>
    <n v="0.15"/>
    <n v="86123.9"/>
    <n v="13394.51"/>
    <n v="86123.903999999995"/>
    <s v="Q4"/>
    <n v="15.552605026014849"/>
    <s v="Chennai"/>
    <s v="Regular"/>
  </r>
  <r>
    <s v="ORD009128"/>
    <x v="122"/>
    <s v="CUST0121"/>
    <s v="Yutika Salvi"/>
    <x v="0"/>
    <x v="1"/>
    <x v="69"/>
    <n v="5"/>
    <n v="3646.41"/>
    <n v="0"/>
    <n v="18232.05"/>
    <n v="4235.34"/>
    <n v="18232.05"/>
    <s v="Q1"/>
    <n v="23.230190790393841"/>
    <s v="Kochi"/>
    <s v="Regular"/>
  </r>
  <r>
    <s v="ORD002474"/>
    <x v="188"/>
    <s v="CUST0270"/>
    <s v="Suhani Srivastava"/>
    <x v="1"/>
    <x v="6"/>
    <x v="14"/>
    <n v="2"/>
    <n v="4856.82"/>
    <n v="0.2"/>
    <n v="7770.91"/>
    <n v="2553.4699999999998"/>
    <n v="7770.9120000000003"/>
    <s v="Q1"/>
    <n v="32.859343371625712"/>
    <s v="Ranchi"/>
    <s v="Premium"/>
  </r>
  <r>
    <s v="ORD007809"/>
    <x v="145"/>
    <s v="CUST0118"/>
    <s v="Jagrati Grover"/>
    <x v="0"/>
    <x v="5"/>
    <x v="24"/>
    <n v="4"/>
    <n v="630.26"/>
    <n v="0.05"/>
    <n v="2394.9899999999998"/>
    <n v="196.92"/>
    <n v="2394.9879999999998"/>
    <s v="Q3"/>
    <n v="8.2221637668633267"/>
    <s v="Hyderabad"/>
    <s v="Premium"/>
  </r>
  <r>
    <s v="ORD010122"/>
    <x v="41"/>
    <s v="CUST0307"/>
    <s v="Ekani Tak"/>
    <x v="0"/>
    <x v="6"/>
    <x v="19"/>
    <n v="2"/>
    <n v="725.95"/>
    <n v="0"/>
    <n v="1451.9"/>
    <n v="330.84"/>
    <n v="1451.9"/>
    <s v="Q4"/>
    <n v="22.786693298436528"/>
    <s v="Kochi"/>
    <s v="Premium"/>
  </r>
  <r>
    <s v="ORD011607"/>
    <x v="48"/>
    <s v="CUST0438"/>
    <s v="Baljiwan Srinivasan"/>
    <x v="3"/>
    <x v="4"/>
    <x v="50"/>
    <n v="4"/>
    <n v="32710.27"/>
    <n v="0.05"/>
    <n v="124299.03"/>
    <n v="13737.53"/>
    <n v="124299.026"/>
    <s v="Q4"/>
    <n v="11.05200096895366"/>
    <s v="Nagpur"/>
    <s v="Regular"/>
  </r>
  <r>
    <s v="ORD002196"/>
    <x v="118"/>
    <s v="CUST0039"/>
    <s v="Jonathan Dutta"/>
    <x v="3"/>
    <x v="0"/>
    <x v="32"/>
    <n v="4"/>
    <n v="731.02"/>
    <n v="0"/>
    <n v="2924.08"/>
    <n v="908.95"/>
    <n v="2924.08"/>
    <s v="Q1"/>
    <n v="31.084990834724085"/>
    <s v="Nagpur"/>
    <s v="Premium"/>
  </r>
  <r>
    <s v="ORD005637"/>
    <x v="141"/>
    <s v="CUST0431"/>
    <s v="Neelima Chander"/>
    <x v="2"/>
    <x v="4"/>
    <x v="22"/>
    <n v="5"/>
    <n v="11619.18"/>
    <n v="0"/>
    <n v="58095.9"/>
    <n v="7083.85"/>
    <n v="58095.9"/>
    <s v="Q1"/>
    <n v="12.193373370582089"/>
    <s v="Lucknow"/>
    <s v="Regular"/>
  </r>
  <r>
    <s v="ORD011478"/>
    <x v="76"/>
    <s v="CUST0053"/>
    <s v="Anjali Ganesh"/>
    <x v="3"/>
    <x v="4"/>
    <x v="20"/>
    <n v="3"/>
    <n v="76214.78"/>
    <n v="0.2"/>
    <n v="182915.47"/>
    <n v="21146.91"/>
    <n v="182915.47200000001"/>
    <s v="Q4"/>
    <n v="11.561028709053423"/>
    <s v="Mumbai"/>
    <s v="Regular"/>
  </r>
  <r>
    <s v="ORD006613"/>
    <x v="59"/>
    <s v="CUST0072"/>
    <s v="Ekantika Khosla"/>
    <x v="1"/>
    <x v="1"/>
    <x v="52"/>
    <n v="5"/>
    <n v="3660.53"/>
    <n v="0.15"/>
    <n v="15557.25"/>
    <n v="4157.54"/>
    <n v="15557.252500000001"/>
    <s v="Q4"/>
    <n v="26.72413183563933"/>
    <s v="Bhubaneswar"/>
    <s v="Occasional"/>
  </r>
  <r>
    <s v="ORD003894"/>
    <x v="67"/>
    <s v="CUST0138"/>
    <s v="Jagat Zacharia"/>
    <x v="3"/>
    <x v="1"/>
    <x v="34"/>
    <n v="1"/>
    <n v="33207.980000000003"/>
    <n v="0"/>
    <n v="33207.980000000003"/>
    <n v="6365.4"/>
    <n v="33207.980000000003"/>
    <s v="Q4"/>
    <n v="19.168284249749608"/>
    <s v="Surat"/>
    <s v="Premium"/>
  </r>
  <r>
    <s v="ORD002789"/>
    <x v="168"/>
    <s v="CUST0308"/>
    <s v="Charita Sule"/>
    <x v="2"/>
    <x v="4"/>
    <x v="28"/>
    <n v="2"/>
    <n v="78562.559999999998"/>
    <n v="0.1"/>
    <n v="141412.60999999999"/>
    <n v="16579.759999999998"/>
    <n v="141412.60800000001"/>
    <s v="Q1"/>
    <n v="11.724385823866768"/>
    <s v="Jaipur"/>
    <s v="Premium"/>
  </r>
  <r>
    <s v="ORD005810"/>
    <x v="111"/>
    <s v="CUST0061"/>
    <s v="Aarush Garg"/>
    <x v="0"/>
    <x v="6"/>
    <x v="14"/>
    <n v="1"/>
    <n v="4392.1000000000004"/>
    <n v="0.1"/>
    <n v="3952.89"/>
    <n v="1015.45"/>
    <n v="3952.8900000000003"/>
    <s v="Q1"/>
    <n v="25.688799840116978"/>
    <s v="Hyderabad"/>
    <s v="Regular"/>
  </r>
  <r>
    <s v="ORD001280"/>
    <x v="250"/>
    <s v="CUST0064"/>
    <s v="Lopa Date"/>
    <x v="3"/>
    <x v="0"/>
    <x v="56"/>
    <n v="4"/>
    <n v="980.8"/>
    <n v="0.1"/>
    <n v="3530.88"/>
    <n v="1356.76"/>
    <n v="3530.88"/>
    <s v="Q4"/>
    <n v="38.425548305238358"/>
    <s v="Mumbai"/>
    <s v="Premium"/>
  </r>
  <r>
    <s v="ORD006410"/>
    <x v="122"/>
    <s v="CUST0438"/>
    <s v="Baljiwan Srinivasan"/>
    <x v="3"/>
    <x v="4"/>
    <x v="22"/>
    <n v="2"/>
    <n v="28805.43"/>
    <n v="0.15"/>
    <n v="48969.23"/>
    <n v="5490.82"/>
    <n v="48969.231"/>
    <s v="Q1"/>
    <n v="11.212796280439777"/>
    <s v="Nagpur"/>
    <s v="Regular"/>
  </r>
  <r>
    <s v="ORD003939"/>
    <x v="41"/>
    <s v="CUST0430"/>
    <s v="Ayush Dar"/>
    <x v="0"/>
    <x v="2"/>
    <x v="46"/>
    <n v="2"/>
    <n v="829.29"/>
    <n v="0.05"/>
    <n v="1575.65"/>
    <n v="309.47000000000003"/>
    <n v="1575.6509999999998"/>
    <s v="Q4"/>
    <n v="19.640783168850952"/>
    <s v="Bengaluru"/>
    <s v="Regular"/>
  </r>
  <r>
    <s v="ORD002449"/>
    <x v="69"/>
    <s v="CUST0265"/>
    <s v="Ayushman Master"/>
    <x v="0"/>
    <x v="0"/>
    <x v="67"/>
    <n v="5"/>
    <n v="816.76"/>
    <n v="0.2"/>
    <n v="3267.04"/>
    <n v="1083.6500000000001"/>
    <n v="3267.0400000000004"/>
    <s v="Q1"/>
    <n v="33.169168421568152"/>
    <s v="Bengaluru"/>
    <s v="Regular"/>
  </r>
  <r>
    <s v="ORD006893"/>
    <x v="222"/>
    <s v="CUST0124"/>
    <s v="Upasna Walla"/>
    <x v="3"/>
    <x v="1"/>
    <x v="26"/>
    <n v="1"/>
    <n v="41653.82"/>
    <n v="0"/>
    <n v="41653.82"/>
    <n v="-3296.57"/>
    <n v="41653.82"/>
    <s v="Q3"/>
    <n v="-7.9142081086440577"/>
    <s v="Mumbai"/>
    <s v="Premium"/>
  </r>
  <r>
    <s v="ORD010917"/>
    <x v="354"/>
    <s v="CUST0195"/>
    <s v="Vedika Rege"/>
    <x v="1"/>
    <x v="5"/>
    <x v="37"/>
    <n v="4"/>
    <n v="551.58000000000004"/>
    <n v="0.05"/>
    <n v="2096"/>
    <n v="214.6"/>
    <n v="2096.0039999999999"/>
    <s v="Q2"/>
    <n v="10.238549618320612"/>
    <s v="Bhubaneswar"/>
    <s v="Premium"/>
  </r>
  <r>
    <s v="ORD007620"/>
    <x v="23"/>
    <s v="CUST0080"/>
    <s v="Balvan Gaba"/>
    <x v="3"/>
    <x v="4"/>
    <x v="42"/>
    <n v="1"/>
    <n v="49805.919999999998"/>
    <n v="0.05"/>
    <n v="47315.62"/>
    <n v="5657.01"/>
    <n v="47315.623999999996"/>
    <s v="Q3"/>
    <n v="11.955903779766597"/>
    <s v="Mumbai"/>
    <s v="Regular"/>
  </r>
  <r>
    <s v="ORD004190"/>
    <x v="0"/>
    <s v="CUST0397"/>
    <s v="Jai Boase"/>
    <x v="3"/>
    <x v="6"/>
    <x v="57"/>
    <n v="2"/>
    <n v="2608.0500000000002"/>
    <n v="0"/>
    <n v="5216.1000000000004"/>
    <n v="1193.82"/>
    <n v="5216.1000000000004"/>
    <s v="Q2"/>
    <n v="22.887214585609936"/>
    <s v="Ahmedabad"/>
    <s v="Occasional"/>
  </r>
  <r>
    <s v="ORD003897"/>
    <x v="134"/>
    <s v="CUST0082"/>
    <s v="Nilima Rattan"/>
    <x v="0"/>
    <x v="0"/>
    <x v="32"/>
    <n v="3"/>
    <n v="582.36"/>
    <n v="0.05"/>
    <n v="1659.73"/>
    <n v="740.21"/>
    <n v="1659.7259999999999"/>
    <s v="Q2"/>
    <n v="44.598217782410394"/>
    <s v="Bengaluru"/>
    <s v="Regular"/>
  </r>
  <r>
    <s v="ORD006237"/>
    <x v="147"/>
    <s v="CUST0127"/>
    <s v="Upma Sanghvi"/>
    <x v="1"/>
    <x v="1"/>
    <x v="59"/>
    <n v="5"/>
    <n v="28395.759999999998"/>
    <n v="0.1"/>
    <n v="127780.92"/>
    <n v="29815.05"/>
    <n v="127780.92"/>
    <s v="Q2"/>
    <n v="23.332943603786855"/>
    <s v="Patna"/>
    <s v="Occasional"/>
  </r>
  <r>
    <s v="ORD006677"/>
    <x v="61"/>
    <s v="CUST0201"/>
    <s v="Unknown"/>
    <x v="2"/>
    <x v="6"/>
    <x v="63"/>
    <n v="4"/>
    <n v="3888.6"/>
    <n v="0"/>
    <n v="15554.4"/>
    <n v="5615.42"/>
    <n v="15554.4"/>
    <s v="Q1"/>
    <n v="36.101810420202646"/>
    <s v="Lucknow"/>
    <s v="Occasional"/>
  </r>
  <r>
    <s v="ORD009607"/>
    <x v="332"/>
    <s v="CUST0441"/>
    <s v="Gagan Garg"/>
    <x v="3"/>
    <x v="0"/>
    <x v="67"/>
    <n v="2"/>
    <n v="601"/>
    <n v="0.05"/>
    <n v="1141.9000000000001"/>
    <n v="355.3"/>
    <n v="1141.8999999999999"/>
    <s v="Q1"/>
    <n v="31.114808652246257"/>
    <s v="Mumbai"/>
    <s v="Regular"/>
  </r>
  <r>
    <s v="ORD000873"/>
    <x v="92"/>
    <s v="CUST0491"/>
    <s v="Kashish Sarkar"/>
    <x v="3"/>
    <x v="3"/>
    <x v="25"/>
    <n v="2"/>
    <n v="2084.4699999999998"/>
    <n v="0.1"/>
    <n v="3752.05"/>
    <n v="960.11"/>
    <n v="3752.0459999999998"/>
    <s v="Q3"/>
    <n v="25.588944710225075"/>
    <s v="Surat"/>
    <s v="Premium"/>
  </r>
  <r>
    <s v="ORD000802"/>
    <x v="14"/>
    <s v="CUST0460"/>
    <s v="Zaitra Basak"/>
    <x v="0"/>
    <x v="6"/>
    <x v="18"/>
    <n v="4"/>
    <n v="3585.79"/>
    <n v="0.05"/>
    <n v="13626"/>
    <n v="4191.96"/>
    <n v="13626.001999999999"/>
    <s v="Q2"/>
    <n v="30.764420959929545"/>
    <s v="Kochi"/>
    <s v="Regular"/>
  </r>
  <r>
    <s v="ORD007329"/>
    <x v="285"/>
    <s v="CUST0143"/>
    <s v="Krisha Srivastava"/>
    <x v="0"/>
    <x v="5"/>
    <x v="21"/>
    <n v="5"/>
    <n v="467.12"/>
    <n v="0"/>
    <n v="2335.6"/>
    <n v="223.65"/>
    <n v="2335.6"/>
    <s v="Q3"/>
    <n v="9.57569789347491"/>
    <s v="Chennai"/>
    <s v="Occasional"/>
  </r>
  <r>
    <s v="ORD010697"/>
    <x v="342"/>
    <s v="CUST0417"/>
    <s v="Radha Mander"/>
    <x v="0"/>
    <x v="3"/>
    <x v="61"/>
    <n v="5"/>
    <n v="2834.81"/>
    <n v="0.25"/>
    <n v="10630.54"/>
    <n v="3497.73"/>
    <n v="10630.537499999999"/>
    <s v="Q2"/>
    <n v="32.902655932812443"/>
    <s v="Kochi"/>
    <s v="Occasional"/>
  </r>
  <r>
    <s v="ORD002618"/>
    <x v="155"/>
    <s v="CUST0401"/>
    <s v="Mason Kumar"/>
    <x v="2"/>
    <x v="4"/>
    <x v="45"/>
    <n v="2"/>
    <n v="63504.2"/>
    <n v="0"/>
    <n v="127008.4"/>
    <n v="14994.03"/>
    <n v="127008.4"/>
    <s v="Q3"/>
    <n v="11.805541995647532"/>
    <s v="Chandigarh"/>
    <s v="Premium"/>
  </r>
  <r>
    <s v="ORD006771"/>
    <x v="160"/>
    <s v="CUST0488"/>
    <s v="Lucky Butala"/>
    <x v="1"/>
    <x v="6"/>
    <x v="19"/>
    <n v="4"/>
    <n v="1376.78"/>
    <n v="0.15"/>
    <n v="4681.05"/>
    <n v="1268.21"/>
    <n v="4681.0519999999997"/>
    <s v="Q4"/>
    <n v="27.092425844628877"/>
    <s v="Guwahati"/>
    <s v="Regular"/>
  </r>
  <r>
    <s v="ORD006006"/>
    <x v="6"/>
    <s v="CUST0497"/>
    <s v="Sai Desai"/>
    <x v="3"/>
    <x v="2"/>
    <x v="30"/>
    <n v="3"/>
    <n v="2243.98"/>
    <n v="0.25"/>
    <n v="5048.95"/>
    <n v="1406.24"/>
    <n v="5048.9549999999999"/>
    <s v="Q1"/>
    <n v="27.852127670109628"/>
    <s v="Pune"/>
    <s v="Regular"/>
  </r>
  <r>
    <s v="ORD007441"/>
    <x v="240"/>
    <s v="CUST0230"/>
    <s v="Inaya Bose"/>
    <x v="3"/>
    <x v="2"/>
    <x v="54"/>
    <n v="1"/>
    <n v="7729.8"/>
    <n v="0"/>
    <n v="7729.8"/>
    <n v="1231.47"/>
    <n v="7729.8"/>
    <s v="Q4"/>
    <n v="15.931460063649771"/>
    <s v="Ahmedabad"/>
    <s v="Premium"/>
  </r>
  <r>
    <s v="ORD001319"/>
    <x v="243"/>
    <s v="CUST0470"/>
    <s v="Kabir Tripathi"/>
    <x v="3"/>
    <x v="3"/>
    <x v="58"/>
    <n v="3"/>
    <n v="2975.96"/>
    <n v="0"/>
    <n v="8927.8799999999992"/>
    <n v="2017.53"/>
    <n v="8927.880000000001"/>
    <s v="Q4"/>
    <n v="22.598085995779517"/>
    <s v="Mumbai"/>
    <s v="Occasional"/>
  </r>
  <r>
    <s v="ORD002134"/>
    <x v="138"/>
    <s v="CUST0356"/>
    <s v="Ganga Hayer"/>
    <x v="2"/>
    <x v="4"/>
    <x v="47"/>
    <n v="3"/>
    <n v="50094.8"/>
    <n v="0"/>
    <n v="150284.4"/>
    <n v="17586.75"/>
    <n v="150284.40000000002"/>
    <s v="Q4"/>
    <n v="11.702312415659909"/>
    <s v="Amritsar"/>
    <s v="Regular"/>
  </r>
  <r>
    <s v="ORD006507"/>
    <x v="295"/>
    <s v="CUST0119"/>
    <s v="Advik Dhawan"/>
    <x v="0"/>
    <x v="1"/>
    <x v="26"/>
    <n v="1"/>
    <n v="42909.78"/>
    <n v="0.2"/>
    <n v="34327.82"/>
    <n v="11142.66"/>
    <n v="34327.824000000001"/>
    <s v="Q4"/>
    <n v="32.459561952958268"/>
    <s v="Hyderabad"/>
    <s v="Premium"/>
  </r>
  <r>
    <s v="ORD011683"/>
    <x v="293"/>
    <s v="CUST0045"/>
    <s v="Vritti Tailor"/>
    <x v="2"/>
    <x v="5"/>
    <x v="40"/>
    <n v="3"/>
    <n v="240.46"/>
    <n v="0.05"/>
    <n v="685.31"/>
    <n v="67.19"/>
    <n v="685.31099999999992"/>
    <s v="Q1"/>
    <n v="9.8043221315900837"/>
    <s v="Delhi"/>
    <s v="Premium"/>
  </r>
  <r>
    <s v="ORD010882"/>
    <x v="351"/>
    <s v="CUST0458"/>
    <s v="Vyanjana Thaman"/>
    <x v="0"/>
    <x v="4"/>
    <x v="28"/>
    <n v="3"/>
    <n v="8034.2"/>
    <n v="0"/>
    <n v="24102.6"/>
    <n v="2073.7600000000002"/>
    <n v="24102.6"/>
    <s v="Q2"/>
    <n v="8.6038850580435327"/>
    <s v="Chennai"/>
    <s v="Regular"/>
  </r>
  <r>
    <s v="ORD005570"/>
    <x v="4"/>
    <s v="CUST0262"/>
    <s v="Quincy Ray"/>
    <x v="0"/>
    <x v="1"/>
    <x v="36"/>
    <n v="1"/>
    <n v="6728.91"/>
    <n v="0.05"/>
    <n v="6392.46"/>
    <n v="1840.55"/>
    <n v="6392.4644999999991"/>
    <s v="Q2"/>
    <n v="28.792514931653855"/>
    <s v="Kochi"/>
    <s v="Occasional"/>
  </r>
  <r>
    <s v="ORD010603"/>
    <x v="23"/>
    <s v="CUST0180"/>
    <s v="Leela Talwar"/>
    <x v="3"/>
    <x v="2"/>
    <x v="60"/>
    <n v="1"/>
    <n v="4964.84"/>
    <n v="0.05"/>
    <n v="4716.6000000000004"/>
    <n v="1115.54"/>
    <n v="4716.598"/>
    <s v="Q3"/>
    <n v="23.651359029809608"/>
    <s v="Mumbai"/>
    <s v="Regular"/>
  </r>
  <r>
    <s v="ORD009309"/>
    <x v="79"/>
    <s v="CUST0342"/>
    <s v="Brijesh Uppal"/>
    <x v="0"/>
    <x v="6"/>
    <x v="55"/>
    <n v="4"/>
    <n v="743.6"/>
    <n v="0"/>
    <n v="2974.4"/>
    <n v="755"/>
    <n v="2974.4"/>
    <s v="Q2"/>
    <n v="25.383270575578265"/>
    <s v="Chennai"/>
    <s v="Premium"/>
  </r>
  <r>
    <s v="ORD001866"/>
    <x v="56"/>
    <s v="CUST0135"/>
    <s v="Nandini Sarin"/>
    <x v="2"/>
    <x v="4"/>
    <x v="20"/>
    <n v="1"/>
    <n v="26230.75"/>
    <n v="0"/>
    <n v="26230.75"/>
    <n v="3500.79"/>
    <n v="26230.75"/>
    <s v="Q4"/>
    <n v="13.346130019156904"/>
    <s v="Amritsar"/>
    <s v="Premium"/>
  </r>
  <r>
    <s v="ORD005643"/>
    <x v="37"/>
    <s v="CUST0404"/>
    <s v="Samesh Iyengar"/>
    <x v="1"/>
    <x v="5"/>
    <x v="39"/>
    <n v="3"/>
    <n v="253.12"/>
    <n v="0.2"/>
    <n v="607.49"/>
    <n v="52.47"/>
    <n v="607.48800000000006"/>
    <s v="Q4"/>
    <n v="8.637179212826549"/>
    <s v="Amritsar"/>
    <s v="Regular"/>
  </r>
  <r>
    <s v="ORD009665"/>
    <x v="226"/>
    <s v="CUST0276"/>
    <s v="Manthan Grover"/>
    <x v="2"/>
    <x v="6"/>
    <x v="14"/>
    <n v="2"/>
    <n v="728.37"/>
    <n v="0"/>
    <n v="1456.74"/>
    <n v="515.22"/>
    <n v="1456.74"/>
    <s v="Q1"/>
    <n v="35.36801350961737"/>
    <s v="Amritsar"/>
    <s v="Premium"/>
  </r>
  <r>
    <s v="ORD008823"/>
    <x v="128"/>
    <s v="CUST0059"/>
    <s v="Gopal Om"/>
    <x v="1"/>
    <x v="0"/>
    <x v="51"/>
    <n v="4"/>
    <n v="351.91"/>
    <n v="0"/>
    <n v="1407.64"/>
    <n v="493.62"/>
    <n v="1407.64"/>
    <s v="Q1"/>
    <n v="35.06720468301554"/>
    <s v="Kolkata"/>
    <s v="Regular"/>
  </r>
  <r>
    <s v="ORD005421"/>
    <x v="298"/>
    <s v="CUST0091"/>
    <s v="Lila Goel"/>
    <x v="0"/>
    <x v="2"/>
    <x v="17"/>
    <n v="1"/>
    <n v="887.41"/>
    <n v="0"/>
    <n v="887.41"/>
    <n v="247.31"/>
    <n v="887.41"/>
    <s v="Q3"/>
    <n v="27.868741618868391"/>
    <s v="Hyderabad"/>
    <s v="Premium"/>
  </r>
  <r>
    <s v="ORD007196"/>
    <x v="46"/>
    <s v="CUST0129"/>
    <s v="Bimala Basak"/>
    <x v="0"/>
    <x v="4"/>
    <x v="45"/>
    <n v="1"/>
    <n v="53343.7"/>
    <n v="0.1"/>
    <n v="48009.33"/>
    <n v="4818.6499999999996"/>
    <n v="48009.33"/>
    <s v="Q3"/>
    <n v="10.03690324359869"/>
    <s v="Chennai"/>
    <s v="Premium"/>
  </r>
  <r>
    <s v="ORD008201"/>
    <x v="194"/>
    <s v="CUST0161"/>
    <s v="Jalsa Narang"/>
    <x v="2"/>
    <x v="5"/>
    <x v="37"/>
    <n v="1"/>
    <n v="582.97"/>
    <n v="0"/>
    <n v="582.97"/>
    <n v="59.87"/>
    <n v="582.97"/>
    <s v="Q4"/>
    <n v="10.269825205413657"/>
    <s v="Lucknow"/>
    <s v="Premium"/>
  </r>
  <r>
    <s v="ORD006423"/>
    <x v="71"/>
    <s v="CUST0130"/>
    <s v="Varsha Chana"/>
    <x v="2"/>
    <x v="6"/>
    <x v="41"/>
    <n v="1"/>
    <n v="924.08"/>
    <n v="0.05"/>
    <n v="877.88"/>
    <n v="244.95"/>
    <n v="877.87599999999998"/>
    <s v="Q1"/>
    <n v="27.902446803663373"/>
    <s v="Jaipur"/>
    <s v="Premium"/>
  </r>
  <r>
    <s v="ORD001291"/>
    <x v="16"/>
    <s v="CUST0132"/>
    <s v="Aadhya Kuruvilla"/>
    <x v="2"/>
    <x v="4"/>
    <x v="20"/>
    <n v="3"/>
    <n v="35958.47"/>
    <n v="0.1"/>
    <n v="97087.87"/>
    <n v="8808.86"/>
    <n v="97087.869000000006"/>
    <s v="Q3"/>
    <n v="9.0730798811427231"/>
    <s v="Lucknow"/>
    <s v="Occasional"/>
  </r>
  <r>
    <s v="ORD000075"/>
    <x v="42"/>
    <s v="CUST0330"/>
    <s v="Yasti Ramesh"/>
    <x v="2"/>
    <x v="2"/>
    <x v="17"/>
    <n v="5"/>
    <n v="5459.57"/>
    <n v="0"/>
    <n v="27297.85"/>
    <n v="5507.65"/>
    <n v="27297.85"/>
    <s v="Q4"/>
    <n v="20.176131087246798"/>
    <s v="Jaipur"/>
    <s v="Occasional"/>
  </r>
  <r>
    <s v="ORD004760"/>
    <x v="8"/>
    <s v="CUST0318"/>
    <s v="Ethan Manda"/>
    <x v="0"/>
    <x v="2"/>
    <x v="8"/>
    <n v="3"/>
    <n v="2618.64"/>
    <n v="0"/>
    <n v="7855.92"/>
    <n v="1862.41"/>
    <n v="7855.92"/>
    <s v="Q2"/>
    <n v="23.707089685231011"/>
    <s v="Chennai"/>
    <s v="Occasional"/>
  </r>
  <r>
    <s v="ORD000677"/>
    <x v="199"/>
    <s v="CUST0192"/>
    <s v="Kevin Toor"/>
    <x v="0"/>
    <x v="5"/>
    <x v="24"/>
    <n v="4"/>
    <n v="172.24"/>
    <n v="0.1"/>
    <n v="620.05999999999995"/>
    <n v="52.52"/>
    <n v="620.06400000000008"/>
    <s v="Q2"/>
    <n v="8.4701480501886923"/>
    <s v="Bengaluru"/>
    <s v="Premium"/>
  </r>
  <r>
    <s v="ORD008777"/>
    <x v="202"/>
    <s v="CUST0181"/>
    <s v="Chasmum Narang"/>
    <x v="3"/>
    <x v="3"/>
    <x v="13"/>
    <n v="4"/>
    <n v="545.95000000000005"/>
    <n v="0.15"/>
    <n v="1856.23"/>
    <n v="554.70000000000005"/>
    <n v="1856.23"/>
    <s v="Q4"/>
    <n v="29.883150256164377"/>
    <s v="Ahmedabad"/>
    <s v="Premium"/>
  </r>
  <r>
    <s v="ORD006609"/>
    <x v="357"/>
    <s v="CUST0035"/>
    <s v="Sathvik Joshi"/>
    <x v="1"/>
    <x v="0"/>
    <x v="32"/>
    <n v="5"/>
    <n v="833.94"/>
    <n v="0.25"/>
    <n v="3127.28"/>
    <n v="992.66"/>
    <n v="3127.2750000000005"/>
    <s v="Q1"/>
    <n v="31.741961065206819"/>
    <s v="Patna"/>
    <s v="Regular"/>
  </r>
  <r>
    <s v="ORD007509"/>
    <x v="320"/>
    <s v="CUST0025"/>
    <s v="Andrew Bhardwaj"/>
    <x v="1"/>
    <x v="5"/>
    <x v="31"/>
    <n v="4"/>
    <n v="452.68"/>
    <n v="0"/>
    <n v="1810.72"/>
    <n v="177.75"/>
    <n v="1810.72"/>
    <s v="Q2"/>
    <n v="9.8165370681275945"/>
    <s v="Bhubaneswar"/>
    <s v="Occasional"/>
  </r>
  <r>
    <s v="ORD010829"/>
    <x v="71"/>
    <s v="CUST0126"/>
    <s v="Chakrika Majumdar"/>
    <x v="2"/>
    <x v="4"/>
    <x v="22"/>
    <n v="1"/>
    <n v="37369.089999999997"/>
    <n v="0"/>
    <n v="37369.089999999997"/>
    <n v="5397.35"/>
    <n v="37369.089999999997"/>
    <s v="Q1"/>
    <n v="14.443354119674845"/>
    <s v="Delhi"/>
    <s v="Regular"/>
  </r>
  <r>
    <s v="ORD006899"/>
    <x v="281"/>
    <s v="CUST0316"/>
    <s v="Vinaya Varughese"/>
    <x v="1"/>
    <x v="6"/>
    <x v="43"/>
    <n v="5"/>
    <n v="1814.07"/>
    <n v="0"/>
    <n v="9070.35"/>
    <n v="3245.78"/>
    <n v="9070.35"/>
    <s v="Q3"/>
    <n v="35.784506661815698"/>
    <s v="Ranchi"/>
    <s v="Regular"/>
  </r>
  <r>
    <s v="ORD007369"/>
    <x v="218"/>
    <s v="CUST0418"/>
    <s v="Osha Gour"/>
    <x v="3"/>
    <x v="4"/>
    <x v="20"/>
    <n v="2"/>
    <n v="9890.2999999999993"/>
    <n v="0.2"/>
    <n v="15824.48"/>
    <n v="1354.27"/>
    <n v="15824.48"/>
    <s v="Q3"/>
    <n v="8.5580695226636188"/>
    <s v="Ahmedabad"/>
    <s v="Occasional"/>
  </r>
  <r>
    <s v="ORD006090"/>
    <x v="29"/>
    <s v="CUST0089"/>
    <s v="Avi Dugar"/>
    <x v="1"/>
    <x v="6"/>
    <x v="57"/>
    <n v="4"/>
    <n v="517.66999999999996"/>
    <n v="0.15"/>
    <n v="1760.08"/>
    <n v="638.48"/>
    <n v="1760.0779999999997"/>
    <s v="Q2"/>
    <n v="36.275623835280221"/>
    <s v="Bhubaneswar"/>
    <s v="Regular"/>
  </r>
  <r>
    <s v="ORD002439"/>
    <x v="55"/>
    <s v="CUST0312"/>
    <s v="Sudiksha Pau"/>
    <x v="1"/>
    <x v="2"/>
    <x v="46"/>
    <n v="3"/>
    <n v="1894.86"/>
    <n v="0"/>
    <n v="5684.58"/>
    <n v="1562.84"/>
    <n v="5684.58"/>
    <s v="Q1"/>
    <n v="27.492620387082244"/>
    <s v="Patna"/>
    <s v="Premium"/>
  </r>
  <r>
    <s v="ORD010229"/>
    <x v="225"/>
    <s v="CUST0337"/>
    <s v="Tarak Thaker"/>
    <x v="1"/>
    <x v="1"/>
    <x v="1"/>
    <n v="5"/>
    <n v="9017.56"/>
    <n v="0.15"/>
    <n v="38324.629999999997"/>
    <n v="9226.93"/>
    <n v="38324.629999999997"/>
    <s v="Q4"/>
    <n v="24.075718408762199"/>
    <s v="Bhubaneswar"/>
    <s v="Premium"/>
  </r>
  <r>
    <s v="ORD000490"/>
    <x v="234"/>
    <s v="CUST0460"/>
    <s v="Zaitra Basak"/>
    <x v="0"/>
    <x v="6"/>
    <x v="43"/>
    <n v="1"/>
    <n v="1601.58"/>
    <n v="0.05"/>
    <n v="1521.5"/>
    <n v="463.76"/>
    <n v="1521.5009999999997"/>
    <s v="Q3"/>
    <n v="30.480446927374299"/>
    <s v="Kochi"/>
    <s v="Regular"/>
  </r>
  <r>
    <s v="ORD000327"/>
    <x v="39"/>
    <s v="CUST0212"/>
    <s v="Reva Vyas"/>
    <x v="0"/>
    <x v="5"/>
    <x v="11"/>
    <n v="6"/>
    <n v="417.03"/>
    <n v="0.1"/>
    <n v="2251.96"/>
    <n v="159.26"/>
    <n v="2251.962"/>
    <s v="Q3"/>
    <n v="7.072061670722392"/>
    <s v="Hyderabad"/>
    <s v="Premium"/>
  </r>
  <r>
    <s v="ORD004506"/>
    <x v="84"/>
    <s v="CUST0182"/>
    <s v="Nathaniel Badal"/>
    <x v="1"/>
    <x v="3"/>
    <x v="61"/>
    <n v="2"/>
    <n v="1397.08"/>
    <n v="0.3"/>
    <n v="1955.91"/>
    <n v="422.55"/>
    <n v="1955.9119999999998"/>
    <s v="Q2"/>
    <n v="21.603754773992666"/>
    <s v="Lucknow"/>
    <s v="Premium"/>
  </r>
  <r>
    <s v="ORD000331"/>
    <x v="178"/>
    <s v="CUST0254"/>
    <s v="Pratyush Morar"/>
    <x v="1"/>
    <x v="1"/>
    <x v="69"/>
    <n v="5"/>
    <n v="38499.69"/>
    <n v="0"/>
    <n v="192498.45"/>
    <n v="48429.18"/>
    <n v="192498.45"/>
    <s v="Q1"/>
    <n v="25.158218157081265"/>
    <s v="Patna"/>
    <s v="Premium"/>
  </r>
  <r>
    <s v="ORD001458"/>
    <x v="148"/>
    <s v="CUST0265"/>
    <s v="Ayushman Master"/>
    <x v="0"/>
    <x v="4"/>
    <x v="45"/>
    <n v="5"/>
    <n v="51347.42"/>
    <n v="0.15"/>
    <n v="218226.53"/>
    <n v="-18712.02"/>
    <n v="218226.53499999997"/>
    <s v="Q4"/>
    <n v="-8.574585317376398"/>
    <s v="Bengaluru"/>
    <s v="Regular"/>
  </r>
  <r>
    <s v="ORD002105"/>
    <x v="119"/>
    <s v="CUST0295"/>
    <s v="Sathvik Dara"/>
    <x v="1"/>
    <x v="4"/>
    <x v="28"/>
    <n v="3"/>
    <n v="74100.149999999994"/>
    <n v="0.25"/>
    <n v="166725.34"/>
    <n v="16356.36"/>
    <n v="166725.33749999999"/>
    <s v="Q2"/>
    <n v="9.8103623600347749"/>
    <s v="Ranchi"/>
    <s v="Premium"/>
  </r>
  <r>
    <s v="ORD004723"/>
    <x v="195"/>
    <s v="CUST0097"/>
    <s v="Thomas Din"/>
    <x v="0"/>
    <x v="4"/>
    <x v="33"/>
    <n v="4"/>
    <n v="74020.160000000003"/>
    <n v="0.05"/>
    <n v="281276.61"/>
    <n v="35063.49"/>
    <n v="281276.60800000001"/>
    <s v="Q2"/>
    <n v="12.465839232064123"/>
    <s v="Hyderabad"/>
    <s v="Premium"/>
  </r>
  <r>
    <s v="ORD003502"/>
    <x v="167"/>
    <s v="CUST0400"/>
    <s v="Baghyawati Bahri"/>
    <x v="0"/>
    <x v="5"/>
    <x v="68"/>
    <n v="2"/>
    <n v="784.56"/>
    <n v="0.15"/>
    <n v="1333.75"/>
    <n v="93.85"/>
    <n v="1333.752"/>
    <s v="Q2"/>
    <n v="7.0365510777881903"/>
    <s v="Kochi"/>
    <s v="Premium"/>
  </r>
  <r>
    <s v="ORD004926"/>
    <x v="162"/>
    <s v="CUST0099"/>
    <s v="Simon Maharaj"/>
    <x v="2"/>
    <x v="6"/>
    <x v="18"/>
    <n v="1"/>
    <n v="1408.03"/>
    <n v="0.25"/>
    <n v="1056.02"/>
    <n v="307.22000000000003"/>
    <n v="1056.0225"/>
    <s v="Q2"/>
    <n v="29.09225204068105"/>
    <s v="Jaipur"/>
    <s v="Occasional"/>
  </r>
  <r>
    <s v="ORD011892"/>
    <x v="1"/>
    <s v="CUST0302"/>
    <s v="Praneel Solanki"/>
    <x v="0"/>
    <x v="3"/>
    <x v="10"/>
    <n v="4"/>
    <n v="204.72"/>
    <n v="0.2"/>
    <n v="655.1"/>
    <n v="134.80000000000001"/>
    <n v="655.10400000000004"/>
    <s v="Q2"/>
    <n v="20.577011143336897"/>
    <s v="Coimbatore"/>
    <s v="Premium"/>
  </r>
  <r>
    <s v="ORD011957"/>
    <x v="88"/>
    <s v="CUST0430"/>
    <s v="Ayush Dar"/>
    <x v="0"/>
    <x v="2"/>
    <x v="60"/>
    <n v="4"/>
    <n v="2527.85"/>
    <n v="0.15"/>
    <n v="8594.69"/>
    <n v="2342.75"/>
    <n v="8594.6899999999987"/>
    <s v="Q1"/>
    <n v="27.258109367528089"/>
    <s v="Bengaluru"/>
    <s v="Regular"/>
  </r>
  <r>
    <s v="ORD001651"/>
    <x v="212"/>
    <s v="CUST0209"/>
    <s v="Charles Babu"/>
    <x v="0"/>
    <x v="5"/>
    <x v="39"/>
    <n v="5"/>
    <n v="782.81"/>
    <n v="0.1"/>
    <n v="3522.64"/>
    <n v="224.47"/>
    <n v="3522.645"/>
    <s v="Q3"/>
    <n v="6.3722094792541952"/>
    <s v="Bengaluru"/>
    <s v="Premium"/>
  </r>
  <r>
    <s v="ORD011686"/>
    <x v="48"/>
    <s v="CUST0067"/>
    <s v="Neha Chadha"/>
    <x v="0"/>
    <x v="5"/>
    <x v="24"/>
    <n v="9"/>
    <n v="66.45"/>
    <n v="0.05"/>
    <n v="568.15"/>
    <n v="43.98"/>
    <n v="568.14750000000004"/>
    <s v="Q4"/>
    <n v="7.7409134911555046"/>
    <s v="Coimbatore"/>
    <s v="Regular"/>
  </r>
  <r>
    <s v="ORD009483"/>
    <x v="94"/>
    <s v="CUST0232"/>
    <s v="Yashodhara Keer"/>
    <x v="2"/>
    <x v="5"/>
    <x v="21"/>
    <n v="8"/>
    <n v="270.76"/>
    <n v="0.25"/>
    <n v="1624.56"/>
    <n v="-192.96"/>
    <n v="1624.56"/>
    <s v="Q1"/>
    <n v="-11.87767764810164"/>
    <s v="Jaipur"/>
    <s v="Regular"/>
  </r>
  <r>
    <s v="ORD000882"/>
    <x v="246"/>
    <s v="CUST0100"/>
    <s v="Faqid Zachariah"/>
    <x v="3"/>
    <x v="6"/>
    <x v="19"/>
    <n v="1"/>
    <n v="1418.4"/>
    <n v="0.1"/>
    <n v="1276.56"/>
    <n v="441"/>
    <n v="1276.5600000000002"/>
    <s v="Q2"/>
    <n v="34.545967287084039"/>
    <s v="Ahmedabad"/>
    <s v="Premium"/>
  </r>
  <r>
    <s v="ORD004090"/>
    <x v="24"/>
    <s v="CUST0460"/>
    <s v="Zaitra Basak"/>
    <x v="0"/>
    <x v="4"/>
    <x v="47"/>
    <n v="4"/>
    <n v="11769.43"/>
    <n v="0.05"/>
    <n v="44723.83"/>
    <n v="5633.8"/>
    <n v="44723.834000000003"/>
    <s v="Q3"/>
    <n v="12.596863909016736"/>
    <s v="Kochi"/>
    <s v="Regular"/>
  </r>
  <r>
    <s v="ORD005936"/>
    <x v="360"/>
    <s v="CUST0347"/>
    <s v="Warjas Varkey"/>
    <x v="1"/>
    <x v="6"/>
    <x v="14"/>
    <n v="4"/>
    <n v="1861.86"/>
    <n v="0.25"/>
    <n v="5585.58"/>
    <n v="1841.16"/>
    <n v="5585.58"/>
    <s v="Q3"/>
    <n v="32.962736188542642"/>
    <s v="Patna"/>
    <s v="Occasional"/>
  </r>
  <r>
    <s v="ORD004634"/>
    <x v="191"/>
    <s v="CUST0282"/>
    <s v="Anmol Nagar"/>
    <x v="1"/>
    <x v="3"/>
    <x v="4"/>
    <n v="2"/>
    <n v="2540.33"/>
    <n v="0.25"/>
    <n v="3810.49"/>
    <n v="1037.21"/>
    <n v="3810.4949999999999"/>
    <s v="Q2"/>
    <n v="27.219858863295798"/>
    <s v="Bhubaneswar"/>
    <s v="Regular"/>
  </r>
  <r>
    <s v="ORD005063"/>
    <x v="20"/>
    <s v="CUST0008"/>
    <s v="Sanya Memon"/>
    <x v="2"/>
    <x v="4"/>
    <x v="5"/>
    <n v="4"/>
    <n v="59181.33"/>
    <n v="0"/>
    <n v="236725.32"/>
    <n v="22727.1"/>
    <n v="236725.32"/>
    <s v="Q1"/>
    <n v="9.6006206687142708"/>
    <s v="Lucknow"/>
    <s v="Occasional"/>
  </r>
  <r>
    <s v="ORD002450"/>
    <x v="301"/>
    <s v="CUST0436"/>
    <s v="Lekha Kulkarni"/>
    <x v="3"/>
    <x v="4"/>
    <x v="20"/>
    <n v="5"/>
    <n v="12548.45"/>
    <n v="0.1"/>
    <n v="56468.03"/>
    <n v="7240.51"/>
    <n v="56468.025000000001"/>
    <s v="Q2"/>
    <n v="12.822317336021815"/>
    <s v="Ahmedabad"/>
    <s v="Premium"/>
  </r>
  <r>
    <s v="ORD008016"/>
    <x v="361"/>
    <s v="CUST0223"/>
    <s v="Aarini Dugar"/>
    <x v="1"/>
    <x v="1"/>
    <x v="36"/>
    <n v="1"/>
    <n v="33743.620000000003"/>
    <n v="0.25"/>
    <n v="25307.72"/>
    <n v="6466.02"/>
    <n v="25307.715000000004"/>
    <s v="Q3"/>
    <n v="25.549595143300145"/>
    <s v="Guwahati"/>
    <s v="Premium"/>
  </r>
  <r>
    <s v="ORD001403"/>
    <x v="115"/>
    <s v="CUST0113"/>
    <s v="Harita Chaudhari"/>
    <x v="2"/>
    <x v="4"/>
    <x v="28"/>
    <n v="1"/>
    <n v="26056.95"/>
    <n v="0.1"/>
    <n v="23451.26"/>
    <n v="2945.19"/>
    <n v="23451.255000000001"/>
    <s v="Q2"/>
    <n v="12.558770829371216"/>
    <s v="Lucknow"/>
    <s v="Premium"/>
  </r>
  <r>
    <s v="ORD001587"/>
    <x v="149"/>
    <s v="CUST0030"/>
    <s v="Kashvi Sahota"/>
    <x v="2"/>
    <x v="6"/>
    <x v="29"/>
    <n v="3"/>
    <n v="4965.6400000000003"/>
    <n v="0"/>
    <n v="14896.92"/>
    <n v="-961.53"/>
    <n v="14896.920000000002"/>
    <s v="Q4"/>
    <n v="-6.4545557068172483"/>
    <s v="Delhi"/>
    <s v="Premium"/>
  </r>
  <r>
    <s v="ORD006256"/>
    <x v="69"/>
    <s v="CUST0076"/>
    <s v="Vaishnavi Dar"/>
    <x v="0"/>
    <x v="4"/>
    <x v="28"/>
    <n v="2"/>
    <n v="65944.990000000005"/>
    <n v="0.15"/>
    <n v="112106.48"/>
    <n v="15758.94"/>
    <n v="112106.48300000001"/>
    <s v="Q1"/>
    <n v="14.05711784011058"/>
    <s v="Bengaluru"/>
    <s v="Premium"/>
  </r>
  <r>
    <s v="ORD005614"/>
    <x v="62"/>
    <s v="CUST0237"/>
    <s v="Oeshi Ram"/>
    <x v="0"/>
    <x v="4"/>
    <x v="23"/>
    <n v="3"/>
    <n v="4334.6899999999996"/>
    <n v="0.1"/>
    <n v="11703.66"/>
    <n v="1036.3800000000001"/>
    <n v="11703.663"/>
    <s v="Q1"/>
    <n v="8.8551786364265546"/>
    <s v="Hyderabad"/>
    <s v="Occasional"/>
  </r>
  <r>
    <s v="ORD005989"/>
    <x v="122"/>
    <s v="CUST0360"/>
    <s v="Harshil Kadakia"/>
    <x v="1"/>
    <x v="4"/>
    <x v="42"/>
    <n v="2"/>
    <n v="66083.81"/>
    <n v="0.05"/>
    <n v="125559.24"/>
    <n v="12819.33"/>
    <n v="125559.23899999999"/>
    <s v="Q1"/>
    <n v="10.20978623317567"/>
    <s v="Patna"/>
    <s v="Occasional"/>
  </r>
  <r>
    <s v="ORD001586"/>
    <x v="217"/>
    <s v="CUST0312"/>
    <s v="Sudiksha Pau"/>
    <x v="1"/>
    <x v="6"/>
    <x v="55"/>
    <n v="5"/>
    <n v="1925.7"/>
    <n v="0"/>
    <n v="9628.5"/>
    <n v="3116.17"/>
    <n v="9628.5"/>
    <s v="Q4"/>
    <n v="32.364023471984218"/>
    <s v="Patna"/>
    <s v="Premium"/>
  </r>
  <r>
    <s v="ORD009738"/>
    <x v="66"/>
    <s v="CUST0424"/>
    <s v="Adya Sidhu"/>
    <x v="2"/>
    <x v="2"/>
    <x v="60"/>
    <n v="1"/>
    <n v="7696.55"/>
    <n v="0"/>
    <n v="7696.55"/>
    <n v="1565.24"/>
    <n v="7696.55"/>
    <s v="Q1"/>
    <n v="20.336904197335169"/>
    <s v="Lucknow"/>
    <s v="Premium"/>
  </r>
  <r>
    <s v="ORD002956"/>
    <x v="312"/>
    <s v="CUST0185"/>
    <s v="Aditya Dugar"/>
    <x v="3"/>
    <x v="0"/>
    <x v="67"/>
    <n v="3"/>
    <n v="259.31"/>
    <n v="0"/>
    <n v="777.93"/>
    <n v="318.7"/>
    <n v="777.93000000000006"/>
    <s v="Q4"/>
    <n v="40.967696322291211"/>
    <s v="Nagpur"/>
    <s v="Regular"/>
  </r>
  <r>
    <s v="ORD004848"/>
    <x v="190"/>
    <s v="CUST0058"/>
    <s v="Vansha Narula"/>
    <x v="0"/>
    <x v="6"/>
    <x v="41"/>
    <n v="2"/>
    <n v="651.33000000000004"/>
    <n v="0.3"/>
    <n v="911.86"/>
    <n v="307.92"/>
    <n v="911.86199999999997"/>
    <s v="Q3"/>
    <n v="33.768341631390783"/>
    <s v="Kochi"/>
    <s v="Regular"/>
  </r>
  <r>
    <s v="ORD001182"/>
    <x v="192"/>
    <s v="CUST0195"/>
    <s v="Vedika Rege"/>
    <x v="1"/>
    <x v="2"/>
    <x v="2"/>
    <n v="4"/>
    <n v="4947.3900000000003"/>
    <n v="0"/>
    <n v="19789.560000000001"/>
    <n v="4886.7"/>
    <n v="19789.560000000001"/>
    <s v="Q2"/>
    <n v="24.693323146143722"/>
    <s v="Bhubaneswar"/>
    <s v="Premium"/>
  </r>
  <r>
    <s v="ORD000101"/>
    <x v="101"/>
    <s v="CUST0085"/>
    <s v="Anthony Sabharwal"/>
    <x v="0"/>
    <x v="4"/>
    <x v="5"/>
    <n v="5"/>
    <n v="30719.919999999998"/>
    <n v="0.2"/>
    <n v="122879.67999999999"/>
    <n v="15940.46"/>
    <n v="122879.67999999999"/>
    <s v="Q1"/>
    <n v="12.972413339618072"/>
    <s v="Chennai"/>
    <s v="Premium"/>
  </r>
  <r>
    <s v="ORD007310"/>
    <x v="141"/>
    <s v="CUST0439"/>
    <s v="Manbir Chacko"/>
    <x v="0"/>
    <x v="6"/>
    <x v="43"/>
    <n v="5"/>
    <n v="2425.79"/>
    <n v="0.25"/>
    <n v="9096.7099999999991"/>
    <n v="2985.21"/>
    <n v="9096.7125000000015"/>
    <s v="Q1"/>
    <n v="32.816369874383163"/>
    <s v="Chennai"/>
    <s v="Regular"/>
  </r>
  <r>
    <s v="ORD000335"/>
    <x v="359"/>
    <s v="CUST0276"/>
    <s v="Manthan Grover"/>
    <x v="2"/>
    <x v="2"/>
    <x v="62"/>
    <n v="4"/>
    <n v="2225.34"/>
    <n v="0.3"/>
    <n v="6230.95"/>
    <n v="1159.6600000000001"/>
    <n v="6230.9520000000002"/>
    <s v="Q4"/>
    <n v="18.61128720339595"/>
    <s v="Amritsar"/>
    <s v="Premium"/>
  </r>
  <r>
    <s v="ORD002564"/>
    <x v="284"/>
    <s v="CUST0090"/>
    <s v="Pranit Gera"/>
    <x v="0"/>
    <x v="4"/>
    <x v="22"/>
    <n v="2"/>
    <n v="84149.85"/>
    <n v="0.1"/>
    <n v="151469.73000000001"/>
    <n v="19532.73"/>
    <n v="151469.73000000001"/>
    <s v="Q3"/>
    <n v="12.895467629076778"/>
    <s v="Chennai"/>
    <s v="Premium"/>
  </r>
  <r>
    <s v="ORD010409"/>
    <x v="304"/>
    <s v="CUST0236"/>
    <s v="Omisha Sachdeva"/>
    <x v="2"/>
    <x v="2"/>
    <x v="46"/>
    <n v="2"/>
    <n v="1264.8699999999999"/>
    <n v="0.05"/>
    <n v="2403.25"/>
    <n v="443.37"/>
    <n v="2403.2529999999997"/>
    <s v="Q1"/>
    <n v="18.448767294288984"/>
    <s v="Delhi"/>
    <s v="Premium"/>
  </r>
  <r>
    <s v="ORD004986"/>
    <x v="354"/>
    <s v="CUST0275"/>
    <s v="Rajata Baria"/>
    <x v="1"/>
    <x v="6"/>
    <x v="57"/>
    <n v="3"/>
    <n v="1475.75"/>
    <n v="0"/>
    <n v="4427.25"/>
    <n v="1406.38"/>
    <n v="4427.25"/>
    <s v="Q2"/>
    <n v="31.766446439663447"/>
    <s v="Ranchi"/>
    <s v="Premium"/>
  </r>
  <r>
    <s v="ORD010683"/>
    <x v="71"/>
    <s v="CUST0226"/>
    <s v="Ronith Jaggi"/>
    <x v="2"/>
    <x v="4"/>
    <x v="20"/>
    <n v="1"/>
    <n v="71536.460000000006"/>
    <n v="0.25"/>
    <n v="53652.35"/>
    <n v="6908.66"/>
    <n v="53652.345000000001"/>
    <s v="Q1"/>
    <n v="12.876714626665933"/>
    <s v="Amritsar"/>
    <s v="Premium"/>
  </r>
  <r>
    <s v="ORD001957"/>
    <x v="278"/>
    <s v="CUST0278"/>
    <s v="Reyansh Dayal"/>
    <x v="0"/>
    <x v="6"/>
    <x v="19"/>
    <n v="4"/>
    <n v="4323.6899999999996"/>
    <n v="0"/>
    <n v="17294.759999999998"/>
    <n v="3789.72"/>
    <n v="17294.759999999998"/>
    <s v="Q3"/>
    <n v="21.912533044690992"/>
    <s v="Chennai"/>
    <s v="Regular"/>
  </r>
  <r>
    <s v="ORD008415"/>
    <x v="247"/>
    <s v="CUST0164"/>
    <s v="Teerth Soman"/>
    <x v="2"/>
    <x v="6"/>
    <x v="43"/>
    <n v="1"/>
    <n v="320.77999999999997"/>
    <n v="0.15"/>
    <n v="272.66000000000003"/>
    <n v="83.57"/>
    <n v="272.66299999999995"/>
    <s v="Q2"/>
    <n v="30.649893640431301"/>
    <s v="Chandigarh"/>
    <s v="Occasional"/>
  </r>
  <r>
    <s v="ORD007189"/>
    <x v="340"/>
    <s v="CUST0478"/>
    <s v="Ubika Sampath"/>
    <x v="3"/>
    <x v="6"/>
    <x v="27"/>
    <n v="4"/>
    <n v="1126.52"/>
    <n v="0.05"/>
    <n v="4280.78"/>
    <n v="1316.9"/>
    <n v="4280.7759999999998"/>
    <s v="Q2"/>
    <n v="30.763085232130599"/>
    <s v="Mumbai"/>
    <s v="Regular"/>
  </r>
  <r>
    <s v="ORD010371"/>
    <x v="203"/>
    <s v="CUST0304"/>
    <s v="Banjeet Yogi"/>
    <x v="1"/>
    <x v="5"/>
    <x v="7"/>
    <n v="1"/>
    <n v="565.15"/>
    <n v="0.1"/>
    <n v="508.63"/>
    <n v="47.35"/>
    <n v="508.63499999999999"/>
    <s v="Q3"/>
    <n v="9.3093211175117467"/>
    <s v="Bhubaneswar"/>
    <s v="Regular"/>
  </r>
  <r>
    <s v="ORD010075"/>
    <x v="345"/>
    <s v="CUST0422"/>
    <s v="David Mahal"/>
    <x v="0"/>
    <x v="2"/>
    <x v="2"/>
    <n v="1"/>
    <n v="3140.61"/>
    <n v="0.1"/>
    <n v="2826.55"/>
    <n v="522.51"/>
    <n v="2826.549"/>
    <s v="Q3"/>
    <n v="18.485786559586774"/>
    <s v="Coimbatore"/>
    <s v="Premium"/>
  </r>
  <r>
    <s v="ORD003563"/>
    <x v="337"/>
    <s v="CUST0317"/>
    <s v="Balendra Soman"/>
    <x v="3"/>
    <x v="6"/>
    <x v="29"/>
    <n v="1"/>
    <n v="795.36"/>
    <n v="0.05"/>
    <n v="755.59"/>
    <n v="217.92"/>
    <n v="755.59199999999998"/>
    <s v="Q3"/>
    <n v="28.84103812914411"/>
    <s v="Nagpur"/>
    <s v="Occasional"/>
  </r>
  <r>
    <s v="ORD005268"/>
    <x v="341"/>
    <s v="CUST0170"/>
    <s v="Yash Kibe"/>
    <x v="3"/>
    <x v="6"/>
    <x v="18"/>
    <n v="3"/>
    <n v="2950.91"/>
    <n v="0"/>
    <n v="8852.73"/>
    <n v="3259.4"/>
    <n v="8852.73"/>
    <s v="Q2"/>
    <n v="36.818021107613134"/>
    <s v="Ahmedabad"/>
    <s v="Premium"/>
  </r>
  <r>
    <s v="ORD003224"/>
    <x v="49"/>
    <s v="CUST0295"/>
    <s v="Sathvik Dara"/>
    <x v="1"/>
    <x v="6"/>
    <x v="18"/>
    <n v="5"/>
    <n v="3278.12"/>
    <n v="0"/>
    <n v="16390.599999999999"/>
    <n v="4570.96"/>
    <n v="16390.599999999999"/>
    <s v="Q3"/>
    <n v="27.887691725745245"/>
    <s v="Ranchi"/>
    <s v="Premium"/>
  </r>
  <r>
    <s v="ORD010043"/>
    <x v="47"/>
    <s v="CUST0393"/>
    <s v="Rachita Shroff"/>
    <x v="3"/>
    <x v="5"/>
    <x v="68"/>
    <n v="9"/>
    <n v="345.86"/>
    <n v="0.05"/>
    <n v="2957.1"/>
    <n v="194.79"/>
    <n v="2957.1030000000001"/>
    <s v="Q1"/>
    <n v="6.5871969158973327"/>
    <s v="Surat"/>
    <s v="Occasional"/>
  </r>
  <r>
    <s v="ORD009685"/>
    <x v="195"/>
    <s v="CUST0445"/>
    <s v="Sachi Sibal"/>
    <x v="3"/>
    <x v="2"/>
    <x v="17"/>
    <n v="3"/>
    <n v="2715"/>
    <n v="0.25"/>
    <n v="6108.75"/>
    <n v="1708.65"/>
    <n v="6108.75"/>
    <s v="Q2"/>
    <n v="27.970534069981586"/>
    <s v="Ahmedabad"/>
    <s v="Occasional"/>
  </r>
  <r>
    <s v="ORD007583"/>
    <x v="140"/>
    <s v="CUST0298"/>
    <s v="Faris Malhotra"/>
    <x v="3"/>
    <x v="6"/>
    <x v="19"/>
    <n v="3"/>
    <n v="1319.42"/>
    <n v="0.25"/>
    <n v="2968.7"/>
    <n v="645.80999999999995"/>
    <n v="2968.6950000000002"/>
    <s v="Q4"/>
    <n v="21.753966382591706"/>
    <s v="Mumbai"/>
    <s v="Premium"/>
  </r>
  <r>
    <s v="ORD003255"/>
    <x v="59"/>
    <s v="CUST0119"/>
    <s v="Advik Dhawan"/>
    <x v="0"/>
    <x v="1"/>
    <x v="64"/>
    <n v="1"/>
    <n v="34699.089999999997"/>
    <n v="0"/>
    <n v="34699.089999999997"/>
    <n v="8360.68"/>
    <n v="34699.089999999997"/>
    <s v="Q4"/>
    <n v="24.094810555550595"/>
    <s v="Hyderabad"/>
    <s v="Premium"/>
  </r>
  <r>
    <s v="ORD010780"/>
    <x v="254"/>
    <s v="CUST0079"/>
    <s v="Joshua Acharya"/>
    <x v="3"/>
    <x v="2"/>
    <x v="30"/>
    <n v="1"/>
    <n v="7492.08"/>
    <n v="0.05"/>
    <n v="7117.48"/>
    <n v="1503.11"/>
    <n v="7117.4759999999997"/>
    <s v="Q4"/>
    <n v="21.118570055693869"/>
    <s v="Ahmedabad"/>
    <s v="Premium"/>
  </r>
  <r>
    <s v="ORD010515"/>
    <x v="180"/>
    <s v="CUST0135"/>
    <s v="Nandini Sarin"/>
    <x v="2"/>
    <x v="3"/>
    <x v="58"/>
    <n v="3"/>
    <n v="2222.1999999999998"/>
    <n v="0.15"/>
    <n v="5666.61"/>
    <n v="1936.37"/>
    <n v="5666.61"/>
    <s v="Q3"/>
    <n v="34.171577009887741"/>
    <s v="Amritsar"/>
    <s v="Premium"/>
  </r>
  <r>
    <s v="ORD006186"/>
    <x v="356"/>
    <s v="CUST0231"/>
    <s v="Yashica Dugar"/>
    <x v="0"/>
    <x v="5"/>
    <x v="11"/>
    <n v="10"/>
    <n v="318.70999999999998"/>
    <n v="0.15"/>
    <n v="2709.03"/>
    <n v="269.83999999999997"/>
    <n v="2709.0349999999999"/>
    <s v="Q1"/>
    <n v="9.9607608627442286"/>
    <s v="Hyderabad"/>
    <s v="Premium"/>
  </r>
  <r>
    <s v="ORD009393"/>
    <x v="166"/>
    <s v="CUST0328"/>
    <s v="Simon Vohra"/>
    <x v="1"/>
    <x v="6"/>
    <x v="27"/>
    <n v="5"/>
    <n v="4641.0600000000004"/>
    <n v="0"/>
    <n v="23205.3"/>
    <n v="5198.67"/>
    <n v="23205.300000000003"/>
    <s v="Q3"/>
    <n v="22.402942431254928"/>
    <s v="Ranchi"/>
    <s v="Premium"/>
  </r>
  <r>
    <s v="ORD009927"/>
    <x v="29"/>
    <s v="CUST0140"/>
    <s v="Harinakshi Mahal"/>
    <x v="1"/>
    <x v="4"/>
    <x v="23"/>
    <n v="1"/>
    <n v="29490"/>
    <n v="0.3"/>
    <n v="20643"/>
    <n v="2309.92"/>
    <n v="20643"/>
    <s v="Q2"/>
    <n v="11.18984643704888"/>
    <s v="Patna"/>
    <s v="Premium"/>
  </r>
  <r>
    <s v="ORD003380"/>
    <x v="237"/>
    <s v="CUST0281"/>
    <s v="Chaman Khalsa"/>
    <x v="0"/>
    <x v="4"/>
    <x v="23"/>
    <n v="3"/>
    <n v="77691.44"/>
    <n v="0.05"/>
    <n v="221420.6"/>
    <n v="26322.26"/>
    <n v="221420.60399999999"/>
    <s v="Q1"/>
    <n v="11.887900222472524"/>
    <s v="Chennai"/>
    <s v="Premium"/>
  </r>
  <r>
    <s v="ORD006152"/>
    <x v="6"/>
    <s v="CUST0135"/>
    <s v="Nandini Sarin"/>
    <x v="2"/>
    <x v="6"/>
    <x v="63"/>
    <n v="5"/>
    <n v="355.2"/>
    <n v="0"/>
    <n v="1776"/>
    <n v="515.17999999999995"/>
    <n v="1776"/>
    <s v="Q1"/>
    <n v="29.007882882882878"/>
    <s v="Amritsar"/>
    <s v="Premium"/>
  </r>
  <r>
    <s v="ORD008444"/>
    <x v="124"/>
    <s v="CUST0458"/>
    <s v="Vyanjana Thaman"/>
    <x v="0"/>
    <x v="4"/>
    <x v="33"/>
    <n v="1"/>
    <n v="19245.900000000001"/>
    <n v="0.25"/>
    <n v="14434.43"/>
    <n v="-248.85"/>
    <n v="14434.425000000001"/>
    <s v="Q2"/>
    <n v="-1.7240029568192161"/>
    <s v="Chennai"/>
    <s v="Regular"/>
  </r>
  <r>
    <s v="ORD009342"/>
    <x v="322"/>
    <s v="CUST0067"/>
    <s v="Neha Chadha"/>
    <x v="0"/>
    <x v="6"/>
    <x v="29"/>
    <n v="3"/>
    <n v="4310.07"/>
    <n v="0.1"/>
    <n v="11637.19"/>
    <n v="-930.75"/>
    <n v="11637.189"/>
    <s v="Q3"/>
    <n v="-7.9980648249276669"/>
    <s v="Coimbatore"/>
    <s v="Regular"/>
  </r>
  <r>
    <s v="ORD001085"/>
    <x v="299"/>
    <s v="CUST0001"/>
    <s v="Aditya Bhakta"/>
    <x v="2"/>
    <x v="3"/>
    <x v="25"/>
    <n v="3"/>
    <n v="246.8"/>
    <n v="0.05"/>
    <n v="703.38"/>
    <n v="204.99"/>
    <n v="703.38000000000011"/>
    <s v="Q1"/>
    <n v="29.143563934146549"/>
    <s v="Delhi"/>
    <s v="Regular"/>
  </r>
  <r>
    <s v="ORD009504"/>
    <x v="97"/>
    <s v="CUST0213"/>
    <s v="Neel Narang"/>
    <x v="3"/>
    <x v="6"/>
    <x v="19"/>
    <n v="5"/>
    <n v="472.06"/>
    <n v="0.15"/>
    <n v="2006.26"/>
    <n v="742.92"/>
    <n v="2006.2550000000001"/>
    <s v="Q3"/>
    <n v="37.030095800145538"/>
    <s v="Nagpur"/>
    <s v="Occasional"/>
  </r>
  <r>
    <s v="ORD009682"/>
    <x v="79"/>
    <s v="CUST0347"/>
    <s v="Warjas Varkey"/>
    <x v="1"/>
    <x v="3"/>
    <x v="25"/>
    <n v="2"/>
    <n v="628.55999999999995"/>
    <n v="0.15"/>
    <n v="1068.55"/>
    <n v="388.88"/>
    <n v="1068.5519999999999"/>
    <s v="Q2"/>
    <n v="36.393243180010295"/>
    <s v="Patna"/>
    <s v="Occasional"/>
  </r>
  <r>
    <s v="ORD001336"/>
    <x v="141"/>
    <s v="CUST0271"/>
    <s v="Gopal Dash"/>
    <x v="2"/>
    <x v="4"/>
    <x v="22"/>
    <n v="3"/>
    <n v="19592.740000000002"/>
    <n v="0.1"/>
    <n v="52900.4"/>
    <n v="6984.22"/>
    <n v="52900.398000000001"/>
    <s v="Q1"/>
    <n v="13.202584479512442"/>
    <s v="Jaipur"/>
    <s v="Premium"/>
  </r>
  <r>
    <s v="ORD010734"/>
    <x v="362"/>
    <s v="CUST0205"/>
    <s v="Harita Kurian"/>
    <x v="0"/>
    <x v="6"/>
    <x v="57"/>
    <n v="2"/>
    <n v="4917.43"/>
    <n v="0"/>
    <n v="9834.86"/>
    <n v="3162.43"/>
    <n v="9834.86"/>
    <s v="Q4"/>
    <n v="32.15531283617662"/>
    <s v="Hyderabad"/>
    <s v="Premium"/>
  </r>
  <r>
    <s v="ORD004283"/>
    <x v="264"/>
    <s v="CUST0120"/>
    <s v="Mitesh Rao"/>
    <x v="1"/>
    <x v="1"/>
    <x v="1"/>
    <n v="5"/>
    <n v="43899.55"/>
    <n v="0.15"/>
    <n v="186573.09"/>
    <n v="37390.92"/>
    <n v="186573.08749999999"/>
    <s v="Q3"/>
    <n v="20.040896573026689"/>
    <s v="Bhubaneswar"/>
    <s v="Regular"/>
  </r>
  <r>
    <s v="ORD004220"/>
    <x v="242"/>
    <s v="CUST0006"/>
    <s v="Yashica Nagi"/>
    <x v="0"/>
    <x v="4"/>
    <x v="5"/>
    <n v="1"/>
    <n v="31391.81"/>
    <n v="0.1"/>
    <n v="28252.63"/>
    <n v="3924.91"/>
    <n v="28252.629000000001"/>
    <s v="Q1"/>
    <n v="13.892193399340167"/>
    <s v="Hyderabad"/>
    <s v="Regular"/>
  </r>
  <r>
    <s v="ORD009662"/>
    <x v="32"/>
    <s v="CUST0364"/>
    <s v="Robert Mander"/>
    <x v="0"/>
    <x v="6"/>
    <x v="29"/>
    <n v="2"/>
    <n v="3140.98"/>
    <n v="0"/>
    <n v="6281.96"/>
    <n v="2084.34"/>
    <n v="6281.96"/>
    <s v="Q4"/>
    <n v="33.179771918318494"/>
    <s v="Bengaluru"/>
    <s v="Regular"/>
  </r>
  <r>
    <s v="ORD008947"/>
    <x v="353"/>
    <s v="CUST0158"/>
    <s v="Zaid Purohit"/>
    <x v="2"/>
    <x v="2"/>
    <x v="62"/>
    <n v="3"/>
    <n v="4598.1000000000004"/>
    <n v="0.05"/>
    <n v="13104.59"/>
    <n v="2889.42"/>
    <n v="13104.585000000001"/>
    <s v="Q2"/>
    <n v="22.048915685267527"/>
    <s v="Jaipur"/>
    <s v="Premium"/>
  </r>
  <r>
    <s v="ORD002092"/>
    <x v="50"/>
    <s v="CUST0215"/>
    <s v="Kamya Apte"/>
    <x v="3"/>
    <x v="4"/>
    <x v="22"/>
    <n v="2"/>
    <n v="67051.539999999994"/>
    <n v="0.1"/>
    <n v="120692.77"/>
    <n v="14281.44"/>
    <n v="120692.772"/>
    <s v="Q4"/>
    <n v="11.832887752928366"/>
    <s v="Surat"/>
    <s v="Premium"/>
  </r>
  <r>
    <s v="ORD007641"/>
    <x v="113"/>
    <s v="CUST0431"/>
    <s v="Neelima Chander"/>
    <x v="2"/>
    <x v="1"/>
    <x v="38"/>
    <n v="4"/>
    <n v="7564.17"/>
    <n v="0"/>
    <n v="30256.68"/>
    <n v="7374.39"/>
    <n v="30256.68"/>
    <s v="Q3"/>
    <n v="24.372766608894299"/>
    <s v="Lucknow"/>
    <s v="Regular"/>
  </r>
  <r>
    <s v="ORD006402"/>
    <x v="239"/>
    <s v="CUST0422"/>
    <s v="David Mahal"/>
    <x v="0"/>
    <x v="3"/>
    <x v="6"/>
    <n v="4"/>
    <n v="2708.13"/>
    <n v="0.15"/>
    <n v="9207.64"/>
    <n v="2626.33"/>
    <n v="9207.6419999999998"/>
    <s v="Q2"/>
    <n v="28.523378411840604"/>
    <s v="Coimbatore"/>
    <s v="Premium"/>
  </r>
  <r>
    <s v="ORD010281"/>
    <x v="122"/>
    <s v="CUST0284"/>
    <s v="Daksha Karan"/>
    <x v="1"/>
    <x v="5"/>
    <x v="24"/>
    <n v="4"/>
    <n v="416.44"/>
    <n v="0.25"/>
    <n v="1249.32"/>
    <n v="84.92"/>
    <n v="1249.32"/>
    <s v="Q1"/>
    <n v="6.7972977299651021"/>
    <s v="Ranchi"/>
    <s v="Premium"/>
  </r>
  <r>
    <s v="ORD004122"/>
    <x v="226"/>
    <s v="CUST0092"/>
    <s v="Neelima Sengupta"/>
    <x v="3"/>
    <x v="2"/>
    <x v="62"/>
    <n v="5"/>
    <n v="893.35"/>
    <n v="0"/>
    <n v="4466.75"/>
    <n v="764.97"/>
    <n v="4466.75"/>
    <s v="Q1"/>
    <n v="17.125874517266471"/>
    <s v="Mumbai"/>
    <s v="Premium"/>
  </r>
  <r>
    <s v="ORD000113"/>
    <x v="336"/>
    <s v="CUST0244"/>
    <s v="Kala Chand"/>
    <x v="1"/>
    <x v="2"/>
    <x v="65"/>
    <n v="1"/>
    <n v="2849.88"/>
    <n v="0.3"/>
    <n v="1994.92"/>
    <n v="543.89"/>
    <n v="1994.9159999999999"/>
    <s v="Q4"/>
    <n v="27.263749924809012"/>
    <s v="Patna"/>
    <s v="Premium"/>
  </r>
  <r>
    <s v="ORD000732"/>
    <x v="75"/>
    <s v="CUST0047"/>
    <s v="Chameli Dani"/>
    <x v="1"/>
    <x v="5"/>
    <x v="21"/>
    <n v="2"/>
    <n v="600.16999999999996"/>
    <n v="0"/>
    <n v="1200.3399999999999"/>
    <n v="83.69"/>
    <n v="1200.3399999999999"/>
    <s v="Q1"/>
    <n v="6.9721912124897951"/>
    <s v="Patna"/>
    <s v="Regular"/>
  </r>
  <r>
    <s v="ORD004360"/>
    <x v="189"/>
    <s v="CUST0387"/>
    <s v="Vinaya Prashad"/>
    <x v="1"/>
    <x v="5"/>
    <x v="37"/>
    <n v="2"/>
    <n v="604.64"/>
    <n v="0.25"/>
    <n v="906.96"/>
    <n v="82.56"/>
    <n v="906.96"/>
    <s v="Q3"/>
    <n v="9.1029372849960311"/>
    <s v="Bhubaneswar"/>
    <s v="Regular"/>
  </r>
  <r>
    <s v="ORD006888"/>
    <x v="39"/>
    <s v="CUST0018"/>
    <s v="Shivani Parikh"/>
    <x v="0"/>
    <x v="6"/>
    <x v="18"/>
    <n v="3"/>
    <n v="2857.8"/>
    <n v="0"/>
    <n v="8573.4"/>
    <n v="2675.37"/>
    <n v="8573.4000000000015"/>
    <s v="Q3"/>
    <n v="31.205472741269507"/>
    <s v="Coimbatore"/>
    <s v="Occasional"/>
  </r>
  <r>
    <s v="ORD002329"/>
    <x v="336"/>
    <s v="CUST0441"/>
    <s v="Gagan Garg"/>
    <x v="3"/>
    <x v="1"/>
    <x v="34"/>
    <n v="2"/>
    <n v="9100.3799999999992"/>
    <n v="0.15"/>
    <n v="15470.65"/>
    <n v="4128.71"/>
    <n v="15470.645999999999"/>
    <s v="Q4"/>
    <n v="26.687372540908104"/>
    <s v="Mumbai"/>
    <s v="Regular"/>
  </r>
  <r>
    <s v="ORD003901"/>
    <x v="112"/>
    <s v="CUST0185"/>
    <s v="Aditya Dugar"/>
    <x v="3"/>
    <x v="2"/>
    <x v="65"/>
    <n v="5"/>
    <n v="1367.76"/>
    <n v="0.05"/>
    <n v="6496.86"/>
    <n v="1752.45"/>
    <n v="6496.86"/>
    <s v="Q2"/>
    <n v="26.973799650908287"/>
    <s v="Nagpur"/>
    <s v="Regular"/>
  </r>
  <r>
    <s v="ORD000401"/>
    <x v="263"/>
    <s v="CUST0084"/>
    <s v="Atharv Sarma"/>
    <x v="0"/>
    <x v="4"/>
    <x v="22"/>
    <n v="1"/>
    <n v="35912.9"/>
    <n v="0.25"/>
    <n v="26934.68"/>
    <n v="3564.44"/>
    <n v="26934.675000000003"/>
    <s v="Q3"/>
    <n v="13.233645248430648"/>
    <s v="Hyderabad"/>
    <s v="Regular"/>
  </r>
  <r>
    <s v="ORD003235"/>
    <x v="247"/>
    <s v="CUST0087"/>
    <s v="Jairaj Tak"/>
    <x v="3"/>
    <x v="5"/>
    <x v="39"/>
    <n v="3"/>
    <n v="354.1"/>
    <n v="0.15"/>
    <n v="902.96"/>
    <n v="72.489999999999995"/>
    <n v="902.95500000000015"/>
    <s v="Q2"/>
    <n v="8.0280411092407196"/>
    <s v="Surat"/>
    <s v="Premium"/>
  </r>
  <r>
    <s v="ORD009711"/>
    <x v="286"/>
    <s v="CUST0354"/>
    <s v="Laban Sankaran"/>
    <x v="0"/>
    <x v="5"/>
    <x v="37"/>
    <n v="4"/>
    <n v="474.97"/>
    <n v="0"/>
    <n v="1899.88"/>
    <n v="153.19999999999999"/>
    <n v="1899.88"/>
    <s v="Q1"/>
    <n v="8.0636671789797241"/>
    <s v="Hyderabad"/>
    <s v="Regular"/>
  </r>
  <r>
    <s v="ORD011592"/>
    <x v="112"/>
    <s v="CUST0383"/>
    <s v="Ishani Chawla"/>
    <x v="0"/>
    <x v="2"/>
    <x v="2"/>
    <n v="5"/>
    <n v="7432.21"/>
    <n v="0.05"/>
    <n v="35303"/>
    <n v="5780.14"/>
    <n v="35302.997499999998"/>
    <s v="Q2"/>
    <n v="16.372942809392971"/>
    <s v="Bengaluru"/>
    <s v="Regular"/>
  </r>
  <r>
    <s v="ORD007282"/>
    <x v="353"/>
    <s v="CUST0218"/>
    <s v="Chandresh Sibal"/>
    <x v="1"/>
    <x v="3"/>
    <x v="10"/>
    <n v="4"/>
    <n v="1275.21"/>
    <n v="0.1"/>
    <n v="4590.76"/>
    <n v="1539.3"/>
    <n v="4590.7560000000003"/>
    <s v="Q2"/>
    <n v="33.530395838597528"/>
    <s v="Ranchi"/>
    <s v="Regular"/>
  </r>
  <r>
    <s v="ORD002596"/>
    <x v="335"/>
    <s v="CUST0326"/>
    <s v="Ekantika Bhatnagar"/>
    <x v="3"/>
    <x v="2"/>
    <x v="54"/>
    <n v="4"/>
    <n v="2168.17"/>
    <n v="0"/>
    <n v="8672.68"/>
    <n v="2256.2600000000002"/>
    <n v="8672.68"/>
    <s v="Q4"/>
    <n v="26.015718324670118"/>
    <s v="Pune"/>
    <s v="Premium"/>
  </r>
  <r>
    <s v="ORD006582"/>
    <x v="283"/>
    <s v="CUST0438"/>
    <s v="Baljiwan Srinivasan"/>
    <x v="3"/>
    <x v="1"/>
    <x v="38"/>
    <n v="5"/>
    <n v="1808.13"/>
    <n v="0"/>
    <n v="9040.65"/>
    <n v="-610.26"/>
    <n v="9040.6500000000015"/>
    <s v="Q4"/>
    <n v="-6.7501783610691719"/>
    <s v="Nagpur"/>
    <s v="Regular"/>
  </r>
  <r>
    <s v="ORD002257"/>
    <x v="219"/>
    <s v="CUST0333"/>
    <s v="Upma Sidhu"/>
    <x v="3"/>
    <x v="6"/>
    <x v="57"/>
    <n v="5"/>
    <n v="3319.69"/>
    <n v="0.2"/>
    <n v="13278.76"/>
    <n v="4948.55"/>
    <n v="13278.760000000002"/>
    <s v="Q1"/>
    <n v="37.266657428856306"/>
    <s v="Ahmedabad"/>
    <s v="Regular"/>
  </r>
  <r>
    <s v="ORD011821"/>
    <x v="212"/>
    <s v="CUST0212"/>
    <s v="Reva Vyas"/>
    <x v="0"/>
    <x v="6"/>
    <x v="63"/>
    <n v="3"/>
    <n v="1282.9100000000001"/>
    <n v="0.1"/>
    <n v="3463.86"/>
    <n v="-131.79"/>
    <n v="3463.8570000000004"/>
    <s v="Q3"/>
    <n v="-3.804714971159342"/>
    <s v="Hyderabad"/>
    <s v="Premium"/>
  </r>
  <r>
    <s v="ORD000797"/>
    <x v="213"/>
    <s v="CUST0232"/>
    <s v="Yashodhara Keer"/>
    <x v="2"/>
    <x v="0"/>
    <x v="32"/>
    <n v="3"/>
    <n v="370.28"/>
    <n v="0"/>
    <n v="1110.8399999999999"/>
    <n v="482.49"/>
    <n v="1110.8399999999999"/>
    <s v="Q1"/>
    <n v="43.434698066328188"/>
    <s v="Jaipur"/>
    <s v="Regular"/>
  </r>
  <r>
    <s v="ORD004945"/>
    <x v="110"/>
    <s v="CUST0220"/>
    <s v="Abha Bawa"/>
    <x v="3"/>
    <x v="6"/>
    <x v="57"/>
    <n v="4"/>
    <n v="4940.05"/>
    <n v="0.05"/>
    <n v="18772.189999999999"/>
    <n v="5375.1"/>
    <n v="18772.189999999999"/>
    <s v="Q2"/>
    <n v="28.633313428001745"/>
    <s v="Pune"/>
    <s v="Premium"/>
  </r>
  <r>
    <s v="ORD008944"/>
    <x v="118"/>
    <s v="CUST0174"/>
    <s v="Nitesh Kalita"/>
    <x v="0"/>
    <x v="4"/>
    <x v="47"/>
    <n v="2"/>
    <n v="50609.97"/>
    <n v="0"/>
    <n v="101219.94"/>
    <n v="14360.21"/>
    <n v="101219.94"/>
    <s v="Q1"/>
    <n v="14.187135459673261"/>
    <s v="Chennai"/>
    <s v="Premium"/>
  </r>
  <r>
    <s v="ORD003646"/>
    <x v="27"/>
    <s v="CUST0498"/>
    <s v="Isaac Sha"/>
    <x v="0"/>
    <x v="3"/>
    <x v="12"/>
    <n v="3"/>
    <n v="867.08"/>
    <n v="0.1"/>
    <n v="2341.12"/>
    <n v="838.74"/>
    <n v="2341.1160000000004"/>
    <s v="Q4"/>
    <n v="35.826442044833243"/>
    <s v="Hyderabad"/>
    <s v="Premium"/>
  </r>
  <r>
    <s v="ORD005549"/>
    <x v="77"/>
    <s v="CUST0284"/>
    <s v="Daksha Karan"/>
    <x v="1"/>
    <x v="4"/>
    <x v="45"/>
    <n v="0"/>
    <n v="22780.91"/>
    <n v="0.1"/>
    <n v="41005.64"/>
    <n v="6232.58"/>
    <n v="0"/>
    <s v="Q3"/>
    <n v="15.19932380033576"/>
    <s v="Ranchi"/>
    <s v="Premium"/>
  </r>
  <r>
    <s v="ORD003286"/>
    <x v="205"/>
    <s v="CUST0140"/>
    <s v="Harinakshi Mahal"/>
    <x v="1"/>
    <x v="4"/>
    <x v="23"/>
    <n v="3"/>
    <n v="51890.53"/>
    <n v="0"/>
    <n v="155671.59"/>
    <n v="21643.06"/>
    <n v="155671.59"/>
    <s v="Q2"/>
    <n v="13.903024951437832"/>
    <s v="Patna"/>
    <s v="Premium"/>
  </r>
  <r>
    <s v="ORD006538"/>
    <x v="315"/>
    <s v="CUST0314"/>
    <s v="Nathaniel Dani"/>
    <x v="0"/>
    <x v="6"/>
    <x v="19"/>
    <n v="0"/>
    <n v="4211.1099999999997"/>
    <n v="0.05"/>
    <n v="16002.22"/>
    <n v="4293.82"/>
    <n v="0"/>
    <s v="Q4"/>
    <n v="26.832651969539224"/>
    <s v="Kochi"/>
    <s v="Premium"/>
  </r>
  <r>
    <s v="ORD003163"/>
    <x v="302"/>
    <s v="CUST0451"/>
    <s v="Varsha Sheth"/>
    <x v="0"/>
    <x v="4"/>
    <x v="22"/>
    <n v="2"/>
    <n v="20018.3"/>
    <n v="0.05"/>
    <n v="38034.769999999997"/>
    <n v="3543.97"/>
    <n v="38034.769999999997"/>
    <s v="Q1"/>
    <n v="9.3177111364154435"/>
    <s v="Chennai"/>
    <s v="Regular"/>
  </r>
  <r>
    <s v="ORD004532"/>
    <x v="181"/>
    <s v="CUST0274"/>
    <s v="Radhika Choudhury"/>
    <x v="0"/>
    <x v="6"/>
    <x v="14"/>
    <n v="4"/>
    <n v="692.25"/>
    <n v="0"/>
    <n v="2769"/>
    <n v="1076.57"/>
    <n v="2769"/>
    <s v="Q3"/>
    <n v="38.879378837125309"/>
    <s v="Chennai"/>
    <s v="Premium"/>
  </r>
  <r>
    <s v="ORD000601"/>
    <x v="212"/>
    <s v="CUST0218"/>
    <s v="Chandresh Sibal"/>
    <x v="1"/>
    <x v="0"/>
    <x v="48"/>
    <n v="1"/>
    <n v="370.83"/>
    <n v="0.05"/>
    <n v="352.29"/>
    <n v="127.66"/>
    <n v="352.28849999999994"/>
    <s v="Q3"/>
    <n v="36.237190950637256"/>
    <s v="Ranchi"/>
    <s v="Regular"/>
  </r>
  <r>
    <s v="ORD009033"/>
    <x v="223"/>
    <s v="CUST0494"/>
    <s v="Turvi Bahl"/>
    <x v="3"/>
    <x v="6"/>
    <x v="19"/>
    <n v="2"/>
    <n v="3463.43"/>
    <n v="0.1"/>
    <n v="6234.17"/>
    <n v="2067.3200000000002"/>
    <n v="6234.174"/>
    <s v="Q3"/>
    <n v="33.161110460574541"/>
    <s v="Pune"/>
    <s v="Regular"/>
  </r>
  <r>
    <s v="ORD002717"/>
    <x v="84"/>
    <s v="CUST0374"/>
    <s v="Theodore Chaudry"/>
    <x v="1"/>
    <x v="4"/>
    <x v="5"/>
    <n v="5"/>
    <n v="74608.53"/>
    <n v="0.2"/>
    <n v="298434.12"/>
    <n v="28981.5"/>
    <n v="298434.12000000005"/>
    <s v="Q2"/>
    <n v="9.7111885195968881"/>
    <s v="Patna"/>
    <s v="Premium"/>
  </r>
  <r>
    <s v="ORD002504"/>
    <x v="277"/>
    <s v="CUST0353"/>
    <s v="Amruta Ratta"/>
    <x v="0"/>
    <x v="5"/>
    <x v="31"/>
    <n v="3"/>
    <n v="585.4"/>
    <n v="0.05"/>
    <n v="1668.39"/>
    <n v="97.25"/>
    <n v="1668.3899999999996"/>
    <s v="Q1"/>
    <n v="5.8289728420812876"/>
    <s v="Bhubaneswar"/>
    <s v="Regular"/>
  </r>
  <r>
    <s v="ORD002568"/>
    <x v="202"/>
    <s v="CUST0294"/>
    <s v="Unknown"/>
    <x v="0"/>
    <x v="2"/>
    <x v="62"/>
    <n v="5"/>
    <n v="3743.57"/>
    <n v="0"/>
    <n v="18717.849999999999"/>
    <n v="4777.92"/>
    <n v="18717.850000000002"/>
    <s v="Q4"/>
    <n v="25.526008596072735"/>
    <s v="Bengaluru"/>
    <s v="Premium"/>
  </r>
  <r>
    <s v="ORD008056"/>
    <x v="357"/>
    <s v="CUST0364"/>
    <s v="Robert Mander"/>
    <x v="0"/>
    <x v="4"/>
    <x v="22"/>
    <n v="3"/>
    <n v="64563.39"/>
    <n v="0.2"/>
    <n v="154952.14000000001"/>
    <n v="23618.79"/>
    <n v="154952.136"/>
    <s v="Q1"/>
    <n v="15.242635564762125"/>
    <s v="Bengaluru"/>
    <s v="Regular"/>
  </r>
  <r>
    <s v="ORD002561"/>
    <x v="234"/>
    <s v="CUST0116"/>
    <s v="Gagan Oak"/>
    <x v="2"/>
    <x v="1"/>
    <x v="26"/>
    <n v="4"/>
    <n v="26685.68"/>
    <n v="0.1"/>
    <n v="96068.45"/>
    <n v="26151.51"/>
    <n v="96068.448000000004"/>
    <s v="Q3"/>
    <n v="27.221746577570471"/>
    <s v="Chandigarh"/>
    <s v="Regular"/>
  </r>
  <r>
    <s v="ORD011039"/>
    <x v="274"/>
    <s v="CUST0231"/>
    <s v="Yashica Dugar"/>
    <x v="0"/>
    <x v="2"/>
    <x v="9"/>
    <n v="2"/>
    <n v="915.69"/>
    <n v="0"/>
    <n v="1831.38"/>
    <n v="357.34"/>
    <n v="1831.38"/>
    <s v="Q2"/>
    <n v="19.512061942360404"/>
    <s v="Hyderabad"/>
    <s v="Premium"/>
  </r>
  <r>
    <s v="ORD007597"/>
    <x v="303"/>
    <s v="CUST0397"/>
    <s v="Jai Boase"/>
    <x v="3"/>
    <x v="3"/>
    <x v="58"/>
    <n v="4"/>
    <n v="431.38"/>
    <n v="0.15"/>
    <n v="1466.69"/>
    <n v="528.52"/>
    <n v="1466.692"/>
    <s v="Q3"/>
    <n v="36.034881263252629"/>
    <s v="Ahmedabad"/>
    <s v="Occasional"/>
  </r>
  <r>
    <s v="ORD010634"/>
    <x v="93"/>
    <s v="CUST0496"/>
    <s v="Gunbir Sidhu"/>
    <x v="2"/>
    <x v="3"/>
    <x v="12"/>
    <n v="1"/>
    <n v="1139.1600000000001"/>
    <n v="0.1"/>
    <n v="1025.24"/>
    <n v="304.48"/>
    <n v="1025.2440000000001"/>
    <s v="Q3"/>
    <n v="29.698412079122939"/>
    <s v="Lucknow"/>
    <s v="Regular"/>
  </r>
  <r>
    <s v="ORD006539"/>
    <x v="261"/>
    <s v="CUST0007"/>
    <s v="Advika Gopal"/>
    <x v="2"/>
    <x v="2"/>
    <x v="62"/>
    <n v="5"/>
    <n v="2740.16"/>
    <n v="0"/>
    <n v="13700.8"/>
    <n v="3588.71"/>
    <n v="13700.8"/>
    <s v="Q4"/>
    <n v="26.19343396006073"/>
    <s v="Lucknow"/>
    <s v="Premium"/>
  </r>
  <r>
    <s v="ORD006081"/>
    <x v="196"/>
    <s v="CUST0489"/>
    <s v="Xavier Bawa"/>
    <x v="3"/>
    <x v="5"/>
    <x v="39"/>
    <n v="8"/>
    <n v="484.41"/>
    <n v="0.05"/>
    <n v="3681.52"/>
    <n v="369.99"/>
    <n v="3681.5160000000001"/>
    <s v="Q1"/>
    <n v="10.049925030965472"/>
    <s v="Surat"/>
    <s v="Premium"/>
  </r>
  <r>
    <s v="ORD002037"/>
    <x v="302"/>
    <s v="CUST0141"/>
    <s v="Anusha Kapoor"/>
    <x v="3"/>
    <x v="5"/>
    <x v="40"/>
    <n v="9"/>
    <n v="662.74"/>
    <n v="0.25"/>
    <n v="4473.49"/>
    <n v="280.56"/>
    <n v="4473.4949999999999"/>
    <s v="Q1"/>
    <n v="6.2716134382774973"/>
    <s v="Pune"/>
    <s v="Regular"/>
  </r>
  <r>
    <s v="ORD004478"/>
    <x v="161"/>
    <s v="CUST0291"/>
    <s v="Kabir Dâ€™Alia"/>
    <x v="2"/>
    <x v="1"/>
    <x v="52"/>
    <n v="5"/>
    <n v="10211.02"/>
    <n v="0"/>
    <n v="51055.1"/>
    <n v="9988.77"/>
    <n v="51055.100000000006"/>
    <s v="Q2"/>
    <n v="19.564685996110086"/>
    <s v="Lucknow"/>
    <s v="Premium"/>
  </r>
  <r>
    <s v="ORD003350"/>
    <x v="340"/>
    <s v="CUST0425"/>
    <s v="Devika Issac"/>
    <x v="3"/>
    <x v="1"/>
    <x v="64"/>
    <n v="3"/>
    <n v="18406.8"/>
    <n v="0"/>
    <n v="55220.4"/>
    <n v="16432.810000000001"/>
    <n v="55220.399999999994"/>
    <s v="Q2"/>
    <n v="29.758585595178594"/>
    <s v="Nagpur"/>
    <s v="Premium"/>
  </r>
  <r>
    <s v="ORD006452"/>
    <x v="355"/>
    <s v="CUST0291"/>
    <s v="Unknown"/>
    <x v="2"/>
    <x v="3"/>
    <x v="25"/>
    <n v="2"/>
    <n v="3074.19"/>
    <n v="0"/>
    <n v="6148.38"/>
    <n v="1642.47"/>
    <n v="6148.38"/>
    <s v="Q2"/>
    <n v="26.713866091555825"/>
    <s v="Lucknow"/>
    <s v="Premium"/>
  </r>
  <r>
    <s v="ORD006749"/>
    <x v="3"/>
    <s v="CUST0159"/>
    <s v="Gavin Doctor"/>
    <x v="2"/>
    <x v="5"/>
    <x v="68"/>
    <n v="6"/>
    <n v="757.6"/>
    <n v="0.15"/>
    <n v="3863.76"/>
    <n v="288.88"/>
    <n v="3863.76"/>
    <s v="Q2"/>
    <n v="7.4766548646913886"/>
    <s v="Lucknow"/>
    <s v="Regular"/>
  </r>
  <r>
    <s v="ORD000270"/>
    <x v="66"/>
    <s v="CUST0090"/>
    <s v="Pranit Gera"/>
    <x v="0"/>
    <x v="0"/>
    <x v="0"/>
    <n v="3"/>
    <n v="487.17"/>
    <n v="0.05"/>
    <n v="1388.43"/>
    <n v="561.24"/>
    <n v="1388.4344999999998"/>
    <s v="Q1"/>
    <n v="40.422635638815066"/>
    <s v="Chennai"/>
    <s v="Premium"/>
  </r>
  <r>
    <s v="ORD007946"/>
    <x v="89"/>
    <s v="CUST0259"/>
    <s v="Unknown"/>
    <x v="2"/>
    <x v="0"/>
    <x v="35"/>
    <n v="5"/>
    <n v="356.94"/>
    <n v="0.15"/>
    <n v="1516.99"/>
    <n v="455.59"/>
    <n v="1516.9949999999999"/>
    <s v="Q1"/>
    <n v="30.032498566239724"/>
    <s v="Jaipur"/>
    <s v="Regular"/>
  </r>
  <r>
    <s v="ORD000759"/>
    <x v="191"/>
    <s v="CUST0030"/>
    <s v="Kashvi Sahota"/>
    <x v="2"/>
    <x v="5"/>
    <x v="44"/>
    <n v="4"/>
    <n v="669.71"/>
    <n v="0.15"/>
    <n v="2277.0100000000002"/>
    <n v="233.71"/>
    <n v="2277.0140000000001"/>
    <s v="Q2"/>
    <n v="10.263898709272247"/>
    <s v="Delhi"/>
    <s v="Premium"/>
  </r>
  <r>
    <s v="ORD011552"/>
    <x v="291"/>
    <s v="CUST0188"/>
    <s v="Anusha Pathak"/>
    <x v="0"/>
    <x v="4"/>
    <x v="22"/>
    <n v="3"/>
    <n v="29570.32"/>
    <n v="0"/>
    <n v="88710.96"/>
    <n v="8112.51"/>
    <n v="88710.959999999992"/>
    <s v="Q3"/>
    <n v="9.1448790544031979"/>
    <s v="Chennai"/>
    <s v="Regular"/>
  </r>
  <r>
    <s v="ORD011827"/>
    <x v="137"/>
    <s v="CUST0208"/>
    <s v="Dev Venkataraman"/>
    <x v="3"/>
    <x v="5"/>
    <x v="40"/>
    <n v="3"/>
    <n v="426.61"/>
    <n v="0"/>
    <n v="1279.83"/>
    <n v="86.45"/>
    <n v="1279.83"/>
    <s v="Q4"/>
    <n v="6.7548033723228871"/>
    <s v="Ahmedabad"/>
    <s v="Premium"/>
  </r>
  <r>
    <s v="ORD008119"/>
    <x v="296"/>
    <s v="CUST0403"/>
    <s v="Unknown"/>
    <x v="1"/>
    <x v="6"/>
    <x v="43"/>
    <n v="5"/>
    <n v="3952.46"/>
    <n v="0"/>
    <n v="19762.3"/>
    <n v="5267.94"/>
    <n v="19762.3"/>
    <s v="Q3"/>
    <n v="26.656512652879471"/>
    <s v="Bhubaneswar"/>
    <s v="Regular"/>
  </r>
  <r>
    <s v="ORD006318"/>
    <x v="125"/>
    <s v="CUST0130"/>
    <s v="Varsha Chana"/>
    <x v="2"/>
    <x v="4"/>
    <x v="28"/>
    <n v="1"/>
    <n v="77342.19"/>
    <n v="0"/>
    <n v="77342.19"/>
    <n v="-4838.5200000000004"/>
    <n v="77342.19"/>
    <s v="Q3"/>
    <n v="-6.2559904238553372"/>
    <s v="Jaipur"/>
    <s v="Premium"/>
  </r>
  <r>
    <s v="ORD005085"/>
    <x v="132"/>
    <s v="CUST0351"/>
    <s v="Anirudh Kumer"/>
    <x v="2"/>
    <x v="3"/>
    <x v="25"/>
    <n v="3"/>
    <n v="2978.75"/>
    <n v="0.05"/>
    <n v="8489.44"/>
    <n v="2009.09"/>
    <n v="8489.4375"/>
    <s v="Q3"/>
    <n v="23.665754160462878"/>
    <s v="Lucknow"/>
    <s v="Premium"/>
  </r>
  <r>
    <s v="ORD010222"/>
    <x v="263"/>
    <s v="CUST0392"/>
    <s v="Yashawini Bhalla"/>
    <x v="0"/>
    <x v="5"/>
    <x v="44"/>
    <n v="2"/>
    <n v="183.03"/>
    <n v="0"/>
    <n v="366.06"/>
    <n v="25.71"/>
    <n v="366.06"/>
    <s v="Q3"/>
    <n v="7.0234387805277825"/>
    <s v="Chennai"/>
    <s v="Premium"/>
  </r>
  <r>
    <s v="ORD010474"/>
    <x v="328"/>
    <s v="CUST0481"/>
    <s v="Warjas Vala"/>
    <x v="3"/>
    <x v="2"/>
    <x v="2"/>
    <n v="4"/>
    <n v="6323.2"/>
    <n v="0.3"/>
    <n v="17704.96"/>
    <n v="4659.71"/>
    <n v="17704.96"/>
    <s v="Q2"/>
    <n v="26.318670022411801"/>
    <s v="Mumbai"/>
    <s v="Regular"/>
  </r>
  <r>
    <s v="ORD006490"/>
    <x v="235"/>
    <s v="CUST0356"/>
    <s v="Ganga Hayer"/>
    <x v="2"/>
    <x v="6"/>
    <x v="19"/>
    <n v="2"/>
    <n v="794.17"/>
    <n v="0"/>
    <n v="1588.34"/>
    <n v="558.72"/>
    <n v="1588.34"/>
    <s v="Q1"/>
    <n v="35.176347633378249"/>
    <s v="Amritsar"/>
    <s v="Regular"/>
  </r>
  <r>
    <s v="ORD005828"/>
    <x v="178"/>
    <s v="CUST0427"/>
    <s v="Laksh Gole"/>
    <x v="0"/>
    <x v="4"/>
    <x v="47"/>
    <n v="1"/>
    <n v="54816.89"/>
    <n v="0"/>
    <n v="54816.89"/>
    <n v="6087.95"/>
    <n v="54816.89"/>
    <s v="Q1"/>
    <n v="11.105974819074923"/>
    <s v="Kochi"/>
    <s v="Regular"/>
  </r>
  <r>
    <s v="ORD000622"/>
    <x v="56"/>
    <s v="CUST0064"/>
    <s v="Lopa Date"/>
    <x v="3"/>
    <x v="6"/>
    <x v="43"/>
    <n v="0"/>
    <n v="4188.09"/>
    <n v="0.05"/>
    <n v="11936.06"/>
    <n v="2774.63"/>
    <n v="0"/>
    <s v="Q4"/>
    <n v="23.245777920017161"/>
    <s v="Mumbai"/>
    <s v="Premium"/>
  </r>
  <r>
    <s v="ORD002230"/>
    <x v="71"/>
    <s v="CUST0241"/>
    <s v="Victor Puri"/>
    <x v="2"/>
    <x v="4"/>
    <x v="28"/>
    <n v="4"/>
    <n v="39584.160000000003"/>
    <n v="0.1"/>
    <n v="142502.98000000001"/>
    <n v="14292.78"/>
    <n v="142502.97600000002"/>
    <s v="Q1"/>
    <n v="10.029811306402154"/>
    <s v="Chandigarh"/>
    <s v="Occasional"/>
  </r>
  <r>
    <s v="ORD004518"/>
    <x v="87"/>
    <s v="CUST0147"/>
    <s v="Ekiya Bora"/>
    <x v="3"/>
    <x v="2"/>
    <x v="54"/>
    <n v="1"/>
    <n v="5972.41"/>
    <n v="0"/>
    <n v="5972.41"/>
    <n v="1087.33"/>
    <n v="5972.41"/>
    <s v="Q1"/>
    <n v="18.205883387108386"/>
    <s v="Surat"/>
    <s v="Regular"/>
  </r>
  <r>
    <s v="ORD007482"/>
    <x v="19"/>
    <s v="CUST0268"/>
    <s v="Rajeshri Kashyap"/>
    <x v="0"/>
    <x v="5"/>
    <x v="68"/>
    <n v="6"/>
    <n v="112.41"/>
    <n v="0.25"/>
    <n v="505.85"/>
    <n v="44.56"/>
    <n v="505.84500000000003"/>
    <s v="Q4"/>
    <n v="8.8089354551744581"/>
    <s v="Chennai"/>
    <s v="Premium"/>
  </r>
  <r>
    <s v="ORD005374"/>
    <x v="201"/>
    <s v="CUST0305"/>
    <s v="Barkha Dhingra"/>
    <x v="0"/>
    <x v="2"/>
    <x v="8"/>
    <n v="5"/>
    <n v="6603.93"/>
    <n v="0"/>
    <n v="33019.65"/>
    <n v="-3345.04"/>
    <n v="33019.65"/>
    <s v="Q2"/>
    <n v="-10.130452624422123"/>
    <s v="Kochi"/>
    <s v="Regular"/>
  </r>
  <r>
    <s v="ORD003651"/>
    <x v="182"/>
    <s v="CUST0191"/>
    <s v="Advika Madan"/>
    <x v="3"/>
    <x v="6"/>
    <x v="43"/>
    <n v="4"/>
    <n v="3562.61"/>
    <n v="0.05"/>
    <n v="13537.92"/>
    <n v="4884.16"/>
    <n v="13537.918"/>
    <s v="Q4"/>
    <n v="36.077624923178739"/>
    <s v="Mumbai"/>
    <s v="Occasional"/>
  </r>
  <r>
    <s v="ORD002374"/>
    <x v="253"/>
    <s v="CUST0248"/>
    <s v="Noah Varkey"/>
    <x v="0"/>
    <x v="4"/>
    <x v="20"/>
    <n v="5"/>
    <n v="66694.39"/>
    <n v="0.2"/>
    <n v="266777.56"/>
    <n v="36202.93"/>
    <n v="266777.56"/>
    <s v="Q3"/>
    <n v="13.570455476090268"/>
    <s v="Kochi"/>
    <s v="Occasional"/>
  </r>
  <r>
    <s v="ORD007718"/>
    <x v="180"/>
    <s v="CUST0327"/>
    <s v="Andrew Prasad"/>
    <x v="0"/>
    <x v="4"/>
    <x v="33"/>
    <n v="3"/>
    <n v="9303.42"/>
    <n v="0.15"/>
    <n v="23723.72"/>
    <n v="2778.08"/>
    <n v="23723.721000000001"/>
    <s v="Q3"/>
    <n v="11.710136521591048"/>
    <s v="Kochi"/>
    <s v="Premium"/>
  </r>
  <r>
    <s v="ORD009586"/>
    <x v="101"/>
    <s v="CUST0108"/>
    <s v="Yadavi Golla"/>
    <x v="2"/>
    <x v="6"/>
    <x v="19"/>
    <n v="2"/>
    <n v="2633.45"/>
    <n v="0.15"/>
    <n v="4476.8599999999997"/>
    <n v="1219.1600000000001"/>
    <n v="4476.8649999999998"/>
    <s v="Q1"/>
    <n v="27.232479907792516"/>
    <s v="Delhi"/>
    <s v="Regular"/>
  </r>
  <r>
    <s v="ORD000785"/>
    <x v="237"/>
    <s v="CUST0013"/>
    <s v="Charan Aggarwal"/>
    <x v="0"/>
    <x v="5"/>
    <x v="40"/>
    <n v="1"/>
    <n v="412.95"/>
    <n v="0"/>
    <n v="412.95"/>
    <n v="24.69"/>
    <n v="412.95"/>
    <s v="Q1"/>
    <n v="5.9789320741009808"/>
    <s v="Kochi"/>
    <s v="Regular"/>
  </r>
  <r>
    <s v="ORD002705"/>
    <x v="218"/>
    <s v="CUST0122"/>
    <s v="Kalpit Bail"/>
    <x v="2"/>
    <x v="2"/>
    <x v="46"/>
    <n v="3"/>
    <n v="5680.09"/>
    <n v="0.1"/>
    <n v="15336.24"/>
    <n v="3801.03"/>
    <n v="15336.243"/>
    <s v="Q3"/>
    <n v="24.784627783602762"/>
    <s v="Chandigarh"/>
    <s v="Premium"/>
  </r>
  <r>
    <s v="ORD002097"/>
    <x v="322"/>
    <s v="CUST0074"/>
    <s v="Maanas Sandhu"/>
    <x v="1"/>
    <x v="6"/>
    <x v="14"/>
    <n v="5"/>
    <n v="3116.36"/>
    <n v="0.2"/>
    <n v="12465.44"/>
    <n v="2902.28"/>
    <n v="12465.440000000002"/>
    <s v="Q3"/>
    <n v="23.282611765007893"/>
    <s v="Kolkata"/>
    <s v="Premium"/>
  </r>
  <r>
    <s v="ORD010869"/>
    <x v="70"/>
    <s v="CUST0364"/>
    <s v="Robert Mander"/>
    <x v="0"/>
    <x v="1"/>
    <x v="26"/>
    <n v="2"/>
    <n v="5071.37"/>
    <n v="0.05"/>
    <n v="9635.6"/>
    <n v="2266.71"/>
    <n v="9635.6029999999992"/>
    <s v="Q4"/>
    <n v="23.52432645605878"/>
    <s v="Bengaluru"/>
    <s v="Regular"/>
  </r>
  <r>
    <s v="ORD007028"/>
    <x v="217"/>
    <s v="CUST0101"/>
    <s v="Chakradev Kumar"/>
    <x v="3"/>
    <x v="0"/>
    <x v="67"/>
    <n v="3"/>
    <n v="911.01"/>
    <n v="0"/>
    <n v="2733.03"/>
    <n v="1169.18"/>
    <n v="2733.0299999999997"/>
    <s v="Q4"/>
    <n v="42.779625543810354"/>
    <s v="Surat"/>
    <s v="Premium"/>
  </r>
  <r>
    <s v="ORD006511"/>
    <x v="33"/>
    <s v="CUST0486"/>
    <s v="Nathan Loke"/>
    <x v="2"/>
    <x v="2"/>
    <x v="62"/>
    <n v="4"/>
    <n v="3849.27"/>
    <n v="0.05"/>
    <n v="14627.23"/>
    <n v="3269.75"/>
    <n v="14627.225999999999"/>
    <s v="Q1"/>
    <n v="22.353856471799514"/>
    <s v="Jaipur"/>
    <s v="Occasional"/>
  </r>
  <r>
    <s v="ORD006727"/>
    <x v="297"/>
    <s v="CUST0309"/>
    <s v="Hamsini Toor"/>
    <x v="1"/>
    <x v="1"/>
    <x v="36"/>
    <n v="3"/>
    <n v="16599.849999999999"/>
    <n v="0"/>
    <n v="49799.55"/>
    <n v="13231.55"/>
    <n v="49799.549999999996"/>
    <s v="Q3"/>
    <n v="26.569617596946156"/>
    <s v="Guwahati"/>
    <s v="Occasional"/>
  </r>
  <r>
    <s v="ORD010879"/>
    <x v="262"/>
    <s v="CUST0287"/>
    <s v="Harish Sahota"/>
    <x v="2"/>
    <x v="3"/>
    <x v="25"/>
    <n v="4"/>
    <n v="3527.52"/>
    <n v="0.1"/>
    <n v="12699.07"/>
    <n v="2744.59"/>
    <n v="12699.072"/>
    <s v="Q2"/>
    <n v="21.612527531543648"/>
    <s v="Delhi"/>
    <s v="Regular"/>
  </r>
  <r>
    <s v="ORD006513"/>
    <x v="53"/>
    <s v="CUST0244"/>
    <s v="Kala Chand"/>
    <x v="1"/>
    <x v="1"/>
    <x v="3"/>
    <n v="4"/>
    <n v="26272.86"/>
    <n v="0.2"/>
    <n v="84073.15"/>
    <n v="16441.080000000002"/>
    <n v="84073.152000000002"/>
    <s v="Q4"/>
    <n v="19.555684543757433"/>
    <s v="Patna"/>
    <s v="Premium"/>
  </r>
  <r>
    <s v="ORD007491"/>
    <x v="110"/>
    <s v="CUST0042"/>
    <s v="Eesha Jhaveri"/>
    <x v="1"/>
    <x v="5"/>
    <x v="40"/>
    <n v="8"/>
    <n v="239.32"/>
    <n v="0.05"/>
    <n v="1818.83"/>
    <n v="135.69999999999999"/>
    <n v="1818.8319999999999"/>
    <s v="Q2"/>
    <n v="7.4608402104649691"/>
    <s v="Patna"/>
    <s v="Premium"/>
  </r>
  <r>
    <s v="ORD008228"/>
    <x v="330"/>
    <s v="CUST0180"/>
    <s v="Leela Talwar"/>
    <x v="3"/>
    <x v="5"/>
    <x v="37"/>
    <n v="1"/>
    <n v="484.27"/>
    <n v="0"/>
    <n v="484.27"/>
    <n v="36.36"/>
    <n v="484.27"/>
    <s v="Q2"/>
    <n v="7.5082082309455469"/>
    <s v="Mumbai"/>
    <s v="Regular"/>
  </r>
  <r>
    <s v="ORD002810"/>
    <x v="48"/>
    <s v="CUST0441"/>
    <s v="Gagan Garg"/>
    <x v="3"/>
    <x v="6"/>
    <x v="27"/>
    <n v="1"/>
    <n v="664.67"/>
    <n v="0.05"/>
    <n v="631.44000000000005"/>
    <n v="149.94"/>
    <n v="631.43649999999991"/>
    <s v="Q4"/>
    <n v="23.745724059293043"/>
    <s v="Mumbai"/>
    <s v="Regular"/>
  </r>
  <r>
    <s v="ORD010146"/>
    <x v="274"/>
    <s v="CUST0322"/>
    <s v="Gavin Acharya"/>
    <x v="3"/>
    <x v="5"/>
    <x v="11"/>
    <n v="2"/>
    <n v="766.25"/>
    <n v="0.15"/>
    <n v="1302.6199999999999"/>
    <n v="76.61"/>
    <n v="1302.625"/>
    <s v="Q2"/>
    <n v="5.8812239947183373"/>
    <s v="Surat"/>
    <s v="Premium"/>
  </r>
  <r>
    <s v="ORD005904"/>
    <x v="222"/>
    <s v="CUST0329"/>
    <s v="Pushti Gour"/>
    <x v="0"/>
    <x v="1"/>
    <x v="64"/>
    <n v="5"/>
    <n v="7919.11"/>
    <n v="0"/>
    <n v="39595.550000000003"/>
    <n v="10675.39"/>
    <n v="39595.549999999996"/>
    <s v="Q3"/>
    <n v="26.961085273471387"/>
    <s v="Kochi"/>
    <s v="Regular"/>
  </r>
  <r>
    <s v="ORD008537"/>
    <x v="317"/>
    <s v="CUST0488"/>
    <s v="Lucky Butala"/>
    <x v="1"/>
    <x v="4"/>
    <x v="5"/>
    <n v="5"/>
    <n v="17372.29"/>
    <n v="0.1"/>
    <n v="78175.31"/>
    <n v="10988.6"/>
    <n v="78175.305000000008"/>
    <s v="Q2"/>
    <n v="14.056356156438651"/>
    <s v="Guwahati"/>
    <s v="Regular"/>
  </r>
  <r>
    <s v="ORD010602"/>
    <x v="187"/>
    <s v="CUST0337"/>
    <s v="Tarak Thaker"/>
    <x v="1"/>
    <x v="5"/>
    <x v="11"/>
    <n v="3"/>
    <n v="199.15"/>
    <n v="0.05"/>
    <n v="567.58000000000004"/>
    <n v="52.18"/>
    <n v="567.57749999999999"/>
    <s v="Q1"/>
    <n v="9.1934176679939394"/>
    <s v="Bhubaneswar"/>
    <s v="Premium"/>
  </r>
  <r>
    <s v="ORD011420"/>
    <x v="302"/>
    <s v="CUST0416"/>
    <s v="Hitesh Soman"/>
    <x v="3"/>
    <x v="2"/>
    <x v="17"/>
    <n v="5"/>
    <n v="6726.75"/>
    <n v="0.25"/>
    <n v="25225.31"/>
    <n v="6307.02"/>
    <n v="25225.3125"/>
    <s v="Q1"/>
    <n v="25.002745258631116"/>
    <s v="Mumbai"/>
    <s v="Premium"/>
  </r>
  <r>
    <s v="ORD005115"/>
    <x v="242"/>
    <s v="CUST0203"/>
    <s v="Yagnesh Deo"/>
    <x v="2"/>
    <x v="4"/>
    <x v="28"/>
    <n v="1"/>
    <n v="26642.31"/>
    <n v="0.2"/>
    <n v="21313.85"/>
    <n v="2259.3000000000002"/>
    <n v="21313.848000000002"/>
    <s v="Q1"/>
    <n v="10.600149667938924"/>
    <s v="Lucknow"/>
    <s v="Premium"/>
  </r>
  <r>
    <s v="ORD008546"/>
    <x v="190"/>
    <s v="CUST0378"/>
    <s v="Bahadurjit Nath"/>
    <x v="3"/>
    <x v="4"/>
    <x v="28"/>
    <n v="4"/>
    <n v="33073.14"/>
    <n v="0.15"/>
    <n v="112448.68"/>
    <n v="13338.15"/>
    <n v="112448.67599999999"/>
    <s v="Q3"/>
    <n v="11.861544306255974"/>
    <s v="Mumbai"/>
    <s v="Occasional"/>
  </r>
  <r>
    <s v="ORD006140"/>
    <x v="113"/>
    <s v="CUST0346"/>
    <s v="Isha Kibe"/>
    <x v="2"/>
    <x v="5"/>
    <x v="11"/>
    <n v="6"/>
    <n v="363.72"/>
    <n v="0"/>
    <n v="2182.3200000000002"/>
    <n v="-283.14999999999998"/>
    <n v="2182.3200000000002"/>
    <s v="Q3"/>
    <n v="-12.974724146779574"/>
    <s v="Lucknow"/>
    <s v="Premium"/>
  </r>
  <r>
    <s v="ORD008484"/>
    <x v="315"/>
    <s v="CUST0336"/>
    <s v="Krishna Saxena"/>
    <x v="3"/>
    <x v="3"/>
    <x v="25"/>
    <n v="2"/>
    <n v="1579.1"/>
    <n v="0.05"/>
    <n v="3000.29"/>
    <n v="644.13"/>
    <n v="3000.2899999999995"/>
    <s v="Q4"/>
    <n v="21.468924670615174"/>
    <s v="Ahmedabad"/>
    <s v="Premium"/>
  </r>
  <r>
    <s v="ORD003985"/>
    <x v="318"/>
    <s v="CUST0460"/>
    <s v="Zaitra Basak"/>
    <x v="0"/>
    <x v="3"/>
    <x v="13"/>
    <n v="2"/>
    <n v="3532.99"/>
    <n v="0.05"/>
    <n v="6712.68"/>
    <n v="1331.87"/>
    <n v="6712.6809999999996"/>
    <s v="Q3"/>
    <n v="19.841106681683023"/>
    <s v="Kochi"/>
    <s v="Regular"/>
  </r>
  <r>
    <s v="ORD002713"/>
    <x v="130"/>
    <s v="CUST0144"/>
    <s v="Abdul Rajagopalan"/>
    <x v="1"/>
    <x v="5"/>
    <x v="7"/>
    <n v="1"/>
    <n v="771.67"/>
    <n v="0.1"/>
    <n v="694.5"/>
    <n v="-12.02"/>
    <n v="694.50299999999993"/>
    <s v="Q2"/>
    <n v="-1.7307415406767459"/>
    <s v="Patna"/>
    <s v="Regular"/>
  </r>
  <r>
    <s v="ORD003324"/>
    <x v="265"/>
    <s v="CUST0023"/>
    <s v="Udyati Dâ€™Alia"/>
    <x v="3"/>
    <x v="3"/>
    <x v="10"/>
    <n v="1"/>
    <n v="635.87"/>
    <n v="0.1"/>
    <n v="572.28"/>
    <n v="118.31"/>
    <n v="572.28300000000002"/>
    <s v="Q1"/>
    <n v="20.673446564618718"/>
    <s v="Mumbai"/>
    <s v="Regular"/>
  </r>
  <r>
    <s v="ORD005967"/>
    <x v="122"/>
    <s v="CUST0070"/>
    <s v="Kiaan Kapur"/>
    <x v="0"/>
    <x v="0"/>
    <x v="0"/>
    <n v="3"/>
    <n v="326.77999999999997"/>
    <n v="0.05"/>
    <n v="931.32"/>
    <n v="330.25"/>
    <n v="931.32299999999987"/>
    <s v="Q1"/>
    <n v="35.460421766954433"/>
    <s v="Coimbatore"/>
    <s v="Premium"/>
  </r>
  <r>
    <s v="ORD007356"/>
    <x v="149"/>
    <s v="CUST0323"/>
    <s v="Orinder Chandra"/>
    <x v="2"/>
    <x v="0"/>
    <x v="48"/>
    <n v="2"/>
    <n v="248.54"/>
    <n v="0.1"/>
    <n v="447.37"/>
    <n v="150.16"/>
    <n v="447.37200000000001"/>
    <s v="Q4"/>
    <n v="33.565058005677628"/>
    <s v="Jaipur"/>
    <s v="Occasional"/>
  </r>
  <r>
    <s v="ORD006693"/>
    <x v="341"/>
    <s v="CUST0137"/>
    <s v="Rachita Datta"/>
    <x v="0"/>
    <x v="6"/>
    <x v="29"/>
    <n v="1"/>
    <n v="1552.15"/>
    <n v="0.25"/>
    <n v="1164.1099999999999"/>
    <n v="441.23"/>
    <n v="1164.1125000000002"/>
    <s v="Q2"/>
    <n v="37.902775510905336"/>
    <s v="Hyderabad"/>
    <s v="Regular"/>
  </r>
  <r>
    <s v="ORD006850"/>
    <x v="48"/>
    <s v="CUST0165"/>
    <s v="Sarthak Oza"/>
    <x v="0"/>
    <x v="1"/>
    <x v="34"/>
    <n v="5"/>
    <n v="34650.06"/>
    <n v="0.05"/>
    <n v="164587.78"/>
    <n v="44110.54"/>
    <n v="164587.78499999997"/>
    <s v="Q4"/>
    <n v="26.800616667895998"/>
    <s v="Bengaluru"/>
    <s v="Premium"/>
  </r>
  <r>
    <s v="ORD009291"/>
    <x v="142"/>
    <s v="CUST0089"/>
    <s v="Avi Dugar"/>
    <x v="1"/>
    <x v="4"/>
    <x v="33"/>
    <n v="1"/>
    <n v="35715.800000000003"/>
    <n v="0.1"/>
    <n v="32144.22"/>
    <n v="3535.34"/>
    <n v="32144.220000000005"/>
    <s v="Q3"/>
    <n v="10.998369224700429"/>
    <s v="Bhubaneswar"/>
    <s v="Regular"/>
  </r>
  <r>
    <s v="ORD010150"/>
    <x v="234"/>
    <s v="CUST0288"/>
    <s v="Amara Iyer"/>
    <x v="2"/>
    <x v="1"/>
    <x v="1"/>
    <n v="5"/>
    <n v="44795.73"/>
    <n v="0.1"/>
    <n v="201580.79"/>
    <n v="36080.089999999997"/>
    <n v="201580.78500000003"/>
    <s v="Q3"/>
    <n v="17.898575553751918"/>
    <s v="Delhi"/>
    <s v="Premium"/>
  </r>
  <r>
    <s v="ORD009850"/>
    <x v="228"/>
    <s v="CUST0159"/>
    <s v="Gavin Doctor"/>
    <x v="2"/>
    <x v="2"/>
    <x v="17"/>
    <n v="5"/>
    <n v="2509.92"/>
    <n v="0"/>
    <n v="12549.6"/>
    <n v="2565.23"/>
    <n v="12549.6"/>
    <s v="Q3"/>
    <n v="20.440731178682984"/>
    <s v="Lucknow"/>
    <s v="Regular"/>
  </r>
  <r>
    <s v="ORD002368"/>
    <x v="29"/>
    <s v="CUST0211"/>
    <s v="Unknown"/>
    <x v="2"/>
    <x v="5"/>
    <x v="44"/>
    <n v="5"/>
    <n v="721.01"/>
    <n v="0"/>
    <n v="3605.05"/>
    <n v="322.77999999999997"/>
    <n v="3605.05"/>
    <s v="Q2"/>
    <n v="8.9535512683596608"/>
    <s v="Delhi"/>
    <s v="Premium"/>
  </r>
  <r>
    <s v="ORD005932"/>
    <x v="230"/>
    <s v="CUST0485"/>
    <s v="Om Seth"/>
    <x v="3"/>
    <x v="6"/>
    <x v="27"/>
    <n v="1"/>
    <n v="1127.32"/>
    <n v="0.05"/>
    <n v="1070.95"/>
    <n v="359.08"/>
    <n v="1070.954"/>
    <s v="Q3"/>
    <n v="33.529109668985477"/>
    <s v="Nagpur"/>
    <s v="Regular"/>
  </r>
  <r>
    <s v="ORD006802"/>
    <x v="361"/>
    <s v="CUST0047"/>
    <s v="Chameli Dani"/>
    <x v="1"/>
    <x v="6"/>
    <x v="43"/>
    <n v="1"/>
    <n v="3010.02"/>
    <n v="0.1"/>
    <n v="2709.02"/>
    <n v="795.92"/>
    <n v="2709.018"/>
    <s v="Q3"/>
    <n v="29.380366331736198"/>
    <s v="Patna"/>
    <s v="Regular"/>
  </r>
  <r>
    <s v="ORD002133"/>
    <x v="287"/>
    <s v="CUST0366"/>
    <s v="Zaitra Kade"/>
    <x v="2"/>
    <x v="6"/>
    <x v="55"/>
    <n v="3"/>
    <n v="4698.99"/>
    <n v="0.25"/>
    <n v="10572.73"/>
    <n v="3576.5"/>
    <n v="10572.727499999999"/>
    <s v="Q4"/>
    <n v="33.827592305866133"/>
    <s v="Amritsar"/>
    <s v="Occasional"/>
  </r>
  <r>
    <s v="ORD011159"/>
    <x v="341"/>
    <s v="CUST0371"/>
    <s v="Unni Hora"/>
    <x v="3"/>
    <x v="2"/>
    <x v="54"/>
    <n v="5"/>
    <n v="4956.3900000000003"/>
    <n v="0.2"/>
    <n v="19825.560000000001"/>
    <n v="3600.67"/>
    <n v="19825.560000000001"/>
    <s v="Q2"/>
    <n v="18.161756843186268"/>
    <s v="Mumbai"/>
    <s v="Premium"/>
  </r>
  <r>
    <s v="ORD000073"/>
    <x v="238"/>
    <s v="CUST0027"/>
    <s v="Januja Dalal"/>
    <x v="0"/>
    <x v="2"/>
    <x v="65"/>
    <n v="1"/>
    <n v="806.59"/>
    <n v="0.1"/>
    <n v="725.93"/>
    <n v="181.14"/>
    <n v="725.93100000000004"/>
    <s v="Q3"/>
    <n v="24.952819142341546"/>
    <s v="Kochi"/>
    <s v="Regular"/>
  </r>
  <r>
    <s v="ORD011210"/>
    <x v="329"/>
    <s v="CUST0198"/>
    <s v="Dev Wagle"/>
    <x v="2"/>
    <x v="5"/>
    <x v="24"/>
    <n v="7"/>
    <n v="374.12"/>
    <n v="0.1"/>
    <n v="2356.96"/>
    <n v="204.24"/>
    <n v="2356.9560000000001"/>
    <s v="Q4"/>
    <n v="8.6653994976580009"/>
    <s v="Chandigarh"/>
    <s v="Regular"/>
  </r>
  <r>
    <s v="ORD005804"/>
    <x v="286"/>
    <s v="CUST0374"/>
    <s v="Theodore Chaudry"/>
    <x v="1"/>
    <x v="4"/>
    <x v="28"/>
    <n v="1"/>
    <n v="7523.86"/>
    <n v="0.1"/>
    <n v="6771.47"/>
    <n v="825.96"/>
    <n v="6771.4740000000002"/>
    <s v="Q1"/>
    <n v="12.197646892033783"/>
    <s v="Patna"/>
    <s v="Premium"/>
  </r>
  <r>
    <s v="ORD001978"/>
    <x v="346"/>
    <s v="CUST0140"/>
    <s v="Harinakshi Mahal"/>
    <x v="1"/>
    <x v="0"/>
    <x v="32"/>
    <n v="4"/>
    <n v="701.15"/>
    <n v="0"/>
    <n v="2804.6"/>
    <n v="961.59"/>
    <n v="2804.6"/>
    <s v="Q4"/>
    <n v="34.286172716251869"/>
    <s v="Patna"/>
    <s v="Premium"/>
  </r>
  <r>
    <s v="ORD003886"/>
    <x v="149"/>
    <s v="CUST0259"/>
    <s v="Brijesh Patla"/>
    <x v="2"/>
    <x v="6"/>
    <x v="55"/>
    <n v="2"/>
    <n v="4492.47"/>
    <n v="0"/>
    <n v="8984.94"/>
    <n v="2720.78"/>
    <n v="8984.94"/>
    <s v="Q4"/>
    <n v="30.2815600326769"/>
    <s v="Jaipur"/>
    <s v="Regular"/>
  </r>
  <r>
    <s v="ORD007235"/>
    <x v="160"/>
    <s v="CUST0073"/>
    <s v="Ethan Kamdar"/>
    <x v="3"/>
    <x v="4"/>
    <x v="42"/>
    <n v="2"/>
    <n v="46179.19"/>
    <n v="0.15"/>
    <n v="78504.62"/>
    <n v="10627.37"/>
    <n v="78504.623000000007"/>
    <s v="Q4"/>
    <n v="13.537254240578456"/>
    <s v="Ahmedabad"/>
    <s v="Premium"/>
  </r>
  <r>
    <s v="ORD008098"/>
    <x v="327"/>
    <s v="CUST0381"/>
    <s v="Pratyush Mani"/>
    <x v="1"/>
    <x v="0"/>
    <x v="48"/>
    <n v="5"/>
    <n v="676.38"/>
    <n v="0.05"/>
    <n v="3212.8"/>
    <n v="1274.46"/>
    <n v="3212.8049999999998"/>
    <s v="Q4"/>
    <n v="39.668202191235061"/>
    <s v="Patna"/>
    <s v="Regular"/>
  </r>
  <r>
    <s v="ORD004922"/>
    <x v="48"/>
    <s v="CUST0154"/>
    <s v="Nirja Guha"/>
    <x v="2"/>
    <x v="5"/>
    <x v="39"/>
    <n v="1"/>
    <n v="624.54999999999995"/>
    <n v="0"/>
    <n v="624.54999999999995"/>
    <n v="58.95"/>
    <n v="624.54999999999995"/>
    <s v="Q4"/>
    <n v="9.4387959330718125"/>
    <s v="Delhi"/>
    <s v="Premium"/>
  </r>
  <r>
    <s v="ORD007885"/>
    <x v="57"/>
    <s v="CUST0278"/>
    <s v="Reyansh Dayal"/>
    <x v="0"/>
    <x v="6"/>
    <x v="19"/>
    <n v="4"/>
    <n v="1232.17"/>
    <n v="0.3"/>
    <n v="3450.08"/>
    <n v="1246.43"/>
    <n v="3450.076"/>
    <s v="Q2"/>
    <n v="36.127568056392903"/>
    <s v="Chennai"/>
    <s v="Regular"/>
  </r>
  <r>
    <s v="ORD002519"/>
    <x v="190"/>
    <s v="CUST0498"/>
    <s v="Isaac Sha"/>
    <x v="0"/>
    <x v="4"/>
    <x v="45"/>
    <n v="1"/>
    <n v="28986.49"/>
    <n v="0"/>
    <n v="28986.49"/>
    <n v="-2602.9299999999998"/>
    <n v="28986.49"/>
    <s v="Q3"/>
    <n v="-8.9798040397440317"/>
    <s v="Hyderabad"/>
    <s v="Premium"/>
  </r>
  <r>
    <s v="ORD006167"/>
    <x v="224"/>
    <s v="CUST0251"/>
    <s v="Faris Thakkar"/>
    <x v="0"/>
    <x v="1"/>
    <x v="69"/>
    <n v="2"/>
    <n v="41967.09"/>
    <n v="0"/>
    <n v="83934.18"/>
    <n v="22333.45"/>
    <n v="83934.18"/>
    <s v="Q3"/>
    <n v="26.608289971975662"/>
    <s v="Kochi"/>
    <s v="Regular"/>
  </r>
  <r>
    <s v="ORD005609"/>
    <x v="26"/>
    <s v="CUST0401"/>
    <s v="Mason Kumar"/>
    <x v="2"/>
    <x v="5"/>
    <x v="37"/>
    <n v="10"/>
    <n v="402.43"/>
    <n v="0.25"/>
    <n v="3018.23"/>
    <n v="236.86"/>
    <n v="3018.2250000000004"/>
    <s v="Q4"/>
    <n v="7.8476458056543077"/>
    <s v="Chandigarh"/>
    <s v="Premium"/>
  </r>
  <r>
    <s v="ORD010689"/>
    <x v="184"/>
    <s v="CUST0321"/>
    <s v="Vyanjana Ramaswamy"/>
    <x v="0"/>
    <x v="5"/>
    <x v="44"/>
    <n v="1"/>
    <n v="738.03"/>
    <n v="0.2"/>
    <n v="590.41999999999996"/>
    <n v="50.67"/>
    <n v="590.42399999999998"/>
    <s v="Q1"/>
    <n v="8.5820263541207957"/>
    <s v="Coimbatore"/>
    <s v="Premium"/>
  </r>
  <r>
    <s v="ORD004260"/>
    <x v="3"/>
    <s v="CUST0466"/>
    <s v="Inaya Cherian"/>
    <x v="3"/>
    <x v="6"/>
    <x v="18"/>
    <n v="2"/>
    <n v="4368.17"/>
    <n v="0.2"/>
    <n v="6989.07"/>
    <n v="2212.77"/>
    <n v="6989.0720000000001"/>
    <s v="Q2"/>
    <n v="31.660435508586982"/>
    <s v="Ahmedabad"/>
    <s v="Premium"/>
  </r>
  <r>
    <s v="ORD004200"/>
    <x v="232"/>
    <s v="CUST0184"/>
    <s v="Advay Patil"/>
    <x v="2"/>
    <x v="0"/>
    <x v="56"/>
    <n v="4"/>
    <n v="740.59"/>
    <n v="0.15"/>
    <n v="2518.0100000000002"/>
    <n v="832.04"/>
    <n v="2518.0059999999999"/>
    <s v="Q2"/>
    <n v="33.043554235288973"/>
    <s v="Jaipur"/>
    <s v="Premium"/>
  </r>
  <r>
    <s v="ORD010003"/>
    <x v="340"/>
    <s v="CUST0066"/>
    <s v="Ekaja Khalsa"/>
    <x v="1"/>
    <x v="5"/>
    <x v="21"/>
    <n v="5"/>
    <n v="470.43"/>
    <n v="0"/>
    <n v="2352.15"/>
    <n v="172"/>
    <n v="2352.15"/>
    <s v="Q2"/>
    <n v="7.3124588142763001"/>
    <s v="Bhubaneswar"/>
    <s v="Premium"/>
  </r>
  <r>
    <s v="ORD004627"/>
    <x v="215"/>
    <s v="CUST0491"/>
    <s v="Kashish Sarkar"/>
    <x v="3"/>
    <x v="4"/>
    <x v="33"/>
    <n v="5"/>
    <n v="72307.69"/>
    <n v="0.1"/>
    <n v="325384.61"/>
    <n v="45615.13"/>
    <n v="325384.60500000004"/>
    <s v="Q2"/>
    <n v="14.018834510949979"/>
    <s v="Surat"/>
    <s v="Premium"/>
  </r>
  <r>
    <s v="ORD008300"/>
    <x v="271"/>
    <s v="CUST0379"/>
    <s v="Amrita Contractor"/>
    <x v="1"/>
    <x v="6"/>
    <x v="63"/>
    <n v="1"/>
    <n v="2786.24"/>
    <n v="0"/>
    <n v="2786.24"/>
    <n v="640.12"/>
    <n v="2786.24"/>
    <s v="Q3"/>
    <n v="22.974330998047552"/>
    <s v="Patna"/>
    <s v="Regular"/>
  </r>
  <r>
    <s v="ORD002188"/>
    <x v="10"/>
    <s v="CUST0352"/>
    <s v="Unknown"/>
    <x v="2"/>
    <x v="5"/>
    <x v="7"/>
    <n v="10"/>
    <n v="551.71"/>
    <n v="0.05"/>
    <n v="5241.24"/>
    <n v="320.48"/>
    <n v="5241.2449999999999"/>
    <s v="Q1"/>
    <n v="6.1145835718265147"/>
    <s v="Lucknow"/>
    <s v="Occasional"/>
  </r>
  <r>
    <s v="ORD010876"/>
    <x v="347"/>
    <s v="CUST0101"/>
    <s v="Chakradev Kumar"/>
    <x v="3"/>
    <x v="5"/>
    <x v="40"/>
    <n v="3"/>
    <n v="113.25"/>
    <n v="0.1"/>
    <n v="305.77999999999997"/>
    <n v="30.98"/>
    <n v="305.77500000000003"/>
    <s v="Q1"/>
    <n v="10.131467067826543"/>
    <s v="Surat"/>
    <s v="Premium"/>
  </r>
  <r>
    <s v="ORD003165"/>
    <x v="291"/>
    <s v="CUST0078"/>
    <s v="Warinder Naidu"/>
    <x v="0"/>
    <x v="4"/>
    <x v="5"/>
    <n v="5"/>
    <n v="71288.78"/>
    <n v="0"/>
    <n v="356443.9"/>
    <n v="47202.84"/>
    <n v="356443.9"/>
    <s v="Q3"/>
    <n v="13.242712247284915"/>
    <s v="Hyderabad"/>
    <s v="Regular"/>
  </r>
  <r>
    <s v="ORD003737"/>
    <x v="38"/>
    <s v="CUST0304"/>
    <s v="Banjeet Yogi"/>
    <x v="1"/>
    <x v="4"/>
    <x v="47"/>
    <n v="1"/>
    <n v="50279.07"/>
    <n v="0.15"/>
    <n v="42737.21"/>
    <n v="-3356.79"/>
    <n v="42737.209499999997"/>
    <s v="Q2"/>
    <n v="-7.8544902673805801"/>
    <s v="Bhubaneswar"/>
    <s v="Regular"/>
  </r>
  <r>
    <s v="ORD005858"/>
    <x v="262"/>
    <s v="CUST0188"/>
    <s v="Anusha Pathak"/>
    <x v="0"/>
    <x v="1"/>
    <x v="26"/>
    <n v="1"/>
    <n v="35240.879999999997"/>
    <n v="0.05"/>
    <n v="33478.839999999997"/>
    <n v="6178.32"/>
    <n v="33478.835999999996"/>
    <s v="Q2"/>
    <n v="18.454402840719691"/>
    <s v="Chennai"/>
    <s v="Regular"/>
  </r>
  <r>
    <s v="ORD007077"/>
    <x v="151"/>
    <s v="CUST0156"/>
    <s v="Aarush Bhagat"/>
    <x v="0"/>
    <x v="6"/>
    <x v="14"/>
    <n v="5"/>
    <n v="2179.23"/>
    <n v="0.05"/>
    <n v="10351.34"/>
    <n v="2210.5300000000002"/>
    <n v="10351.342499999999"/>
    <s v="Q4"/>
    <n v="21.355012974165668"/>
    <s v="Bengaluru"/>
    <s v="Premium"/>
  </r>
  <r>
    <s v="ORD010502"/>
    <x v="169"/>
    <s v="CUST0314"/>
    <s v="Nathaniel Dani"/>
    <x v="0"/>
    <x v="4"/>
    <x v="45"/>
    <n v="4"/>
    <n v="59141.58"/>
    <n v="0.1"/>
    <n v="212909.69"/>
    <n v="26345.24"/>
    <n v="212909.68800000002"/>
    <s v="Q1"/>
    <n v="12.37390369597551"/>
    <s v="Kochi"/>
    <s v="Premium"/>
  </r>
  <r>
    <s v="ORD011453"/>
    <x v="104"/>
    <s v="CUST0459"/>
    <s v="Vidhi Kari"/>
    <x v="3"/>
    <x v="4"/>
    <x v="50"/>
    <n v="5"/>
    <n v="8755.33"/>
    <n v="0.25"/>
    <n v="32832.49"/>
    <n v="4899.7700000000004"/>
    <n v="32832.487500000003"/>
    <s v="Q4"/>
    <n v="14.923540675714818"/>
    <s v="Surat"/>
    <s v="Occasional"/>
  </r>
  <r>
    <s v="ORD009238"/>
    <x v="175"/>
    <s v="CUST0429"/>
    <s v="Daniel Rau"/>
    <x v="2"/>
    <x v="4"/>
    <x v="20"/>
    <n v="5"/>
    <n v="31685.15"/>
    <n v="0.25"/>
    <n v="118819.31"/>
    <n v="-13802.97"/>
    <n v="118819.3125"/>
    <s v="Q3"/>
    <n v="-11.616773401562423"/>
    <s v="Jaipur"/>
    <s v="Premium"/>
  </r>
  <r>
    <s v="ORD001604"/>
    <x v="276"/>
    <s v="CUST0083"/>
    <s v="Tanmayi Pant"/>
    <x v="1"/>
    <x v="5"/>
    <x v="37"/>
    <n v="4"/>
    <n v="366.01"/>
    <n v="0.05"/>
    <n v="1390.84"/>
    <n v="134.86000000000001"/>
    <n v="1390.838"/>
    <s v="Q2"/>
    <n v="9.6962986396709923"/>
    <s v="Ranchi"/>
    <s v="Premium"/>
  </r>
  <r>
    <s v="ORD005586"/>
    <x v="71"/>
    <s v="CUST0064"/>
    <s v="Lopa Date"/>
    <x v="3"/>
    <x v="5"/>
    <x v="37"/>
    <n v="4"/>
    <n v="455"/>
    <n v="0"/>
    <n v="1820"/>
    <n v="114.9"/>
    <n v="1820"/>
    <s v="Q1"/>
    <n v="6.3131868131868139"/>
    <s v="Mumbai"/>
    <s v="Premium"/>
  </r>
  <r>
    <s v="ORD010985"/>
    <x v="261"/>
    <s v="CUST0144"/>
    <s v="Abdul Rajagopalan"/>
    <x v="1"/>
    <x v="5"/>
    <x v="40"/>
    <n v="4"/>
    <n v="363.77"/>
    <n v="0.3"/>
    <n v="1018.56"/>
    <n v="89.09"/>
    <n v="1018.5559999999999"/>
    <s v="Q4"/>
    <n v="8.7466619541313246"/>
    <s v="Patna"/>
    <s v="Regular"/>
  </r>
  <r>
    <s v="ORD011779"/>
    <x v="31"/>
    <s v="CUST0307"/>
    <s v="Ekani Tak"/>
    <x v="0"/>
    <x v="2"/>
    <x v="46"/>
    <n v="3"/>
    <n v="5716.15"/>
    <n v="0.05"/>
    <n v="16291.03"/>
    <n v="3343.79"/>
    <n v="16291.027499999997"/>
    <s v="Q2"/>
    <n v="20.525344315245874"/>
    <s v="Kochi"/>
    <s v="Premium"/>
  </r>
  <r>
    <s v="ORD005351"/>
    <x v="148"/>
    <s v="CUST0087"/>
    <s v="Jairaj Tak"/>
    <x v="3"/>
    <x v="5"/>
    <x v="39"/>
    <n v="1"/>
    <n v="384.77"/>
    <n v="0"/>
    <n v="384.77"/>
    <n v="31.73"/>
    <n v="384.77"/>
    <s v="Q4"/>
    <n v="8.2464849130649487"/>
    <s v="Surat"/>
    <s v="Premium"/>
  </r>
  <r>
    <s v="ORD003027"/>
    <x v="295"/>
    <s v="CUST0439"/>
    <s v="Manbir Chacko"/>
    <x v="0"/>
    <x v="2"/>
    <x v="17"/>
    <n v="2"/>
    <n v="6742.31"/>
    <n v="0.05"/>
    <n v="12810.39"/>
    <n v="2143.35"/>
    <n v="12810.389000000001"/>
    <s v="Q4"/>
    <n v="16.731340732015184"/>
    <s v="Chennai"/>
    <s v="Regular"/>
  </r>
  <r>
    <s v="ORD010440"/>
    <x v="355"/>
    <s v="CUST0356"/>
    <s v="Ganga Hayer"/>
    <x v="2"/>
    <x v="3"/>
    <x v="4"/>
    <n v="4"/>
    <n v="229.94"/>
    <n v="0"/>
    <n v="919.76"/>
    <n v="216.5"/>
    <n v="919.76"/>
    <s v="Q2"/>
    <n v="23.538749238931896"/>
    <s v="Amritsar"/>
    <s v="Regular"/>
  </r>
  <r>
    <s v="ORD007787"/>
    <x v="52"/>
    <s v="CUST0031"/>
    <s v="Unni Gupta"/>
    <x v="3"/>
    <x v="5"/>
    <x v="7"/>
    <n v="6"/>
    <n v="154.86000000000001"/>
    <n v="0.1"/>
    <n v="836.24"/>
    <n v="55.31"/>
    <n v="836.24400000000014"/>
    <s v="Q1"/>
    <n v="6.6141299148569797"/>
    <s v="Ahmedabad"/>
    <s v="Premium"/>
  </r>
  <r>
    <s v="ORD006024"/>
    <x v="62"/>
    <s v="CUST0098"/>
    <s v="Divya Bhardwaj"/>
    <x v="3"/>
    <x v="6"/>
    <x v="55"/>
    <n v="1"/>
    <n v="3585.59"/>
    <n v="0.1"/>
    <n v="3227.03"/>
    <n v="1121.9100000000001"/>
    <n v="3227.0310000000004"/>
    <s v="Q1"/>
    <n v="34.766023247382265"/>
    <s v="Mumbai"/>
    <s v="Premium"/>
  </r>
  <r>
    <s v="ORD003693"/>
    <x v="298"/>
    <s v="CUST0369"/>
    <s v="Alka Pal"/>
    <x v="0"/>
    <x v="4"/>
    <x v="50"/>
    <n v="2"/>
    <n v="7860.07"/>
    <n v="0.3"/>
    <n v="11004.1"/>
    <n v="1223.5999999999999"/>
    <n v="11004.097999999998"/>
    <s v="Q3"/>
    <n v="11.119491825774029"/>
    <s v="Chennai"/>
    <s v="Regular"/>
  </r>
  <r>
    <s v="ORD010885"/>
    <x v="243"/>
    <s v="CUST0197"/>
    <s v="Wakeeta Chakrabarti"/>
    <x v="0"/>
    <x v="4"/>
    <x v="45"/>
    <n v="4"/>
    <n v="69067.02"/>
    <n v="0.2"/>
    <n v="221014.46"/>
    <n v="32373.55"/>
    <n v="221014.46400000004"/>
    <s v="Q4"/>
    <n v="14.647706760906051"/>
    <s v="Coimbatore"/>
    <s v="Regular"/>
  </r>
  <r>
    <s v="ORD000027"/>
    <x v="346"/>
    <s v="CUST0261"/>
    <s v="Dalaja Nayak"/>
    <x v="1"/>
    <x v="2"/>
    <x v="46"/>
    <n v="4"/>
    <n v="6727.21"/>
    <n v="0"/>
    <n v="26908.84"/>
    <n v="4821"/>
    <n v="26908.84"/>
    <s v="Q4"/>
    <n v="17.916045433396608"/>
    <s v="Kolkata"/>
    <s v="Premium"/>
  </r>
  <r>
    <s v="ORD007767"/>
    <x v="33"/>
    <s v="CUST0201"/>
    <s v="Ira Banik"/>
    <x v="2"/>
    <x v="6"/>
    <x v="14"/>
    <n v="1"/>
    <n v="3398.24"/>
    <n v="0.05"/>
    <n v="3228.33"/>
    <n v="773.43"/>
    <n v="3228.3279999999995"/>
    <s v="Q1"/>
    <n v="23.957587978924085"/>
    <s v="Lucknow"/>
    <s v="Occasional"/>
  </r>
  <r>
    <s v="ORD008134"/>
    <x v="209"/>
    <s v="CUST0419"/>
    <s v="Indrajit Upadhyay"/>
    <x v="3"/>
    <x v="4"/>
    <x v="50"/>
    <n v="2"/>
    <n v="29048.03"/>
    <n v="0.05"/>
    <n v="55191.26"/>
    <n v="7587.64"/>
    <n v="55191.256999999998"/>
    <s v="Q2"/>
    <n v="13.747901388734377"/>
    <s v="Surat"/>
    <s v="Occasional"/>
  </r>
  <r>
    <s v="ORD002288"/>
    <x v="194"/>
    <s v="CUST0222"/>
    <s v="Umang Sama"/>
    <x v="0"/>
    <x v="6"/>
    <x v="57"/>
    <n v="3"/>
    <n v="1829.02"/>
    <n v="0"/>
    <n v="5487.06"/>
    <n v="1333.78"/>
    <n v="5487.0599999999995"/>
    <s v="Q4"/>
    <n v="24.307734925442766"/>
    <s v="Chennai"/>
    <s v="Regular"/>
  </r>
  <r>
    <s v="ORD007027"/>
    <x v="9"/>
    <s v="CUST0093"/>
    <s v="Hitesh Bhardwaj"/>
    <x v="2"/>
    <x v="0"/>
    <x v="67"/>
    <n v="3"/>
    <n v="852.75"/>
    <n v="0"/>
    <n v="2558.25"/>
    <n v="933.82"/>
    <n v="2558.25"/>
    <s v="Q2"/>
    <n v="36.502296491742406"/>
    <s v="Amritsar"/>
    <s v="Regular"/>
  </r>
  <r>
    <s v="ORD003959"/>
    <x v="103"/>
    <s v="CUST0395"/>
    <s v="Amrita Balan"/>
    <x v="3"/>
    <x v="4"/>
    <x v="28"/>
    <n v="3"/>
    <n v="52298.1"/>
    <n v="0.25"/>
    <n v="117670.72"/>
    <n v="14199"/>
    <n v="117670.72499999999"/>
    <s v="Q1"/>
    <n v="12.066723140641953"/>
    <s v="Mumbai"/>
    <s v="Regular"/>
  </r>
  <r>
    <s v="ORD008260"/>
    <x v="256"/>
    <s v="CUST0294"/>
    <s v="Ekapad Dhingra"/>
    <x v="0"/>
    <x v="4"/>
    <x v="23"/>
    <n v="3"/>
    <n v="66875.59"/>
    <n v="0.15"/>
    <n v="170532.75"/>
    <n v="16141.01"/>
    <n v="170532.75449999998"/>
    <s v="Q4"/>
    <n v="9.4650499684078273"/>
    <s v="Bengaluru"/>
    <s v="Premium"/>
  </r>
  <r>
    <s v="ORD011503"/>
    <x v="208"/>
    <s v="CUST0120"/>
    <s v="Unknown"/>
    <x v="1"/>
    <x v="3"/>
    <x v="12"/>
    <n v="4"/>
    <n v="2025.48"/>
    <n v="0.1"/>
    <n v="7291.73"/>
    <n v="-523.63"/>
    <n v="7291.7280000000001"/>
    <s v="Q1"/>
    <n v="-7.1811490551624928"/>
    <s v="Bhubaneswar"/>
    <s v="Regular"/>
  </r>
  <r>
    <s v="ORD006362"/>
    <x v="292"/>
    <s v="CUST0161"/>
    <s v="Jalsa Narang"/>
    <x v="2"/>
    <x v="5"/>
    <x v="31"/>
    <n v="5"/>
    <n v="632.26"/>
    <n v="0"/>
    <n v="3161.3"/>
    <n v="304.24"/>
    <n v="3161.3"/>
    <s v="Q3"/>
    <n v="9.6238889064625308"/>
    <s v="Lucknow"/>
    <s v="Premium"/>
  </r>
  <r>
    <s v="ORD004896"/>
    <x v="309"/>
    <s v="CUST0146"/>
    <s v="Pavani Bawa"/>
    <x v="1"/>
    <x v="2"/>
    <x v="54"/>
    <n v="3"/>
    <n v="980.6"/>
    <n v="0.3"/>
    <n v="2059.2600000000002"/>
    <n v="480.37"/>
    <n v="2059.2600000000002"/>
    <s v="Q3"/>
    <n v="23.327311752765553"/>
    <s v="Guwahati"/>
    <s v="Regular"/>
  </r>
  <r>
    <s v="ORD004875"/>
    <x v="236"/>
    <s v="CUST0014"/>
    <s v="Dipta Wable"/>
    <x v="0"/>
    <x v="4"/>
    <x v="33"/>
    <n v="2"/>
    <n v="23151.89"/>
    <n v="0.15"/>
    <n v="39358.21"/>
    <n v="5488.65"/>
    <n v="39358.212999999996"/>
    <s v="Q3"/>
    <n v="13.945375056436763"/>
    <s v="Hyderabad"/>
    <s v="Premium"/>
  </r>
  <r>
    <s v="ORD005271"/>
    <x v="261"/>
    <s v="CUST0357"/>
    <s v="Udant Mishra"/>
    <x v="2"/>
    <x v="4"/>
    <x v="47"/>
    <n v="4"/>
    <n v="10739.8"/>
    <n v="0"/>
    <n v="42959.199999999997"/>
    <n v="5029.1000000000004"/>
    <n v="42959.199999999997"/>
    <s v="Q4"/>
    <n v="11.706689137600328"/>
    <s v="Delhi"/>
    <s v="Premium"/>
  </r>
  <r>
    <s v="ORD000978"/>
    <x v="36"/>
    <s v="CUST0151"/>
    <s v="Abhimanyu Kalita"/>
    <x v="0"/>
    <x v="6"/>
    <x v="19"/>
    <n v="3"/>
    <n v="2398.8200000000002"/>
    <n v="0.1"/>
    <n v="6476.81"/>
    <n v="2213.4"/>
    <n v="6476.8140000000012"/>
    <s v="Q4"/>
    <n v="34.174230832771066"/>
    <s v="Chennai"/>
    <s v="Premium"/>
  </r>
  <r>
    <s v="ORD002093"/>
    <x v="160"/>
    <s v="CUST0320"/>
    <s v="Tanish Dhar"/>
    <x v="0"/>
    <x v="4"/>
    <x v="50"/>
    <n v="1"/>
    <n v="22410.240000000002"/>
    <n v="0.05"/>
    <n v="21289.73"/>
    <n v="3209.85"/>
    <n v="21289.727999999999"/>
    <s v="Q4"/>
    <n v="15.076987824645968"/>
    <s v="Kochi"/>
    <s v="Premium"/>
  </r>
  <r>
    <s v="ORD000975"/>
    <x v="53"/>
    <s v="CUST0325"/>
    <s v="Advik Palan"/>
    <x v="1"/>
    <x v="4"/>
    <x v="42"/>
    <n v="4"/>
    <n v="43671.11"/>
    <n v="0.15"/>
    <n v="148481.76999999999"/>
    <n v="13666.32"/>
    <n v="148481.774"/>
    <s v="Q4"/>
    <n v="9.2040389874123942"/>
    <s v="Kolkata"/>
    <s v="Premium"/>
  </r>
  <r>
    <s v="ORD001156"/>
    <x v="112"/>
    <s v="CUST0389"/>
    <s v="Reva Kaul"/>
    <x v="2"/>
    <x v="6"/>
    <x v="55"/>
    <n v="2"/>
    <n v="4784.78"/>
    <n v="0.05"/>
    <n v="9091.08"/>
    <n v="2947.14"/>
    <n v="9091.0819999999985"/>
    <s v="Q2"/>
    <n v="32.417930542905793"/>
    <s v="Delhi"/>
    <s v="Regular"/>
  </r>
  <r>
    <s v="ORD002495"/>
    <x v="120"/>
    <s v="CUST0098"/>
    <s v="Divya Bhardwaj"/>
    <x v="3"/>
    <x v="6"/>
    <x v="57"/>
    <n v="1"/>
    <n v="639.55999999999995"/>
    <n v="0"/>
    <n v="639.55999999999995"/>
    <n v="205.59"/>
    <n v="639.55999999999995"/>
    <s v="Q2"/>
    <n v="32.14553755707049"/>
    <s v="Mumbai"/>
    <s v="Premium"/>
  </r>
  <r>
    <s v="ORD003957"/>
    <x v="160"/>
    <s v="CUST0228"/>
    <s v="Azad Nayak"/>
    <x v="2"/>
    <x v="6"/>
    <x v="27"/>
    <n v="4"/>
    <n v="2477.65"/>
    <n v="0.05"/>
    <n v="9415.07"/>
    <n v="2469.4299999999998"/>
    <n v="9415.07"/>
    <s v="Q4"/>
    <n v="26.228482634754709"/>
    <s v="Chandigarh"/>
    <s v="Premium"/>
  </r>
  <r>
    <s v="ORD001068"/>
    <x v="246"/>
    <s v="CUST0256"/>
    <s v="Kabir Bhagat"/>
    <x v="2"/>
    <x v="0"/>
    <x v="56"/>
    <n v="5"/>
    <n v="480.44"/>
    <n v="0.15"/>
    <n v="2041.87"/>
    <n v="631.4"/>
    <n v="2041.87"/>
    <s v="Q2"/>
    <n v="30.922634643733442"/>
    <s v="Jaipur"/>
    <s v="Regular"/>
  </r>
  <r>
    <s v="ORD007979"/>
    <x v="168"/>
    <s v="CUST0138"/>
    <s v="Jagat Zacharia"/>
    <x v="3"/>
    <x v="6"/>
    <x v="55"/>
    <n v="4"/>
    <n v="1834.24"/>
    <n v="0.05"/>
    <n v="6970.11"/>
    <n v="2278.92"/>
    <n v="6970.1120000000001"/>
    <s v="Q1"/>
    <n v="32.695610255792232"/>
    <s v="Surat"/>
    <s v="Premium"/>
  </r>
  <r>
    <s v="ORD006131"/>
    <x v="233"/>
    <s v="CUST0363"/>
    <s v="Daksha Nadig"/>
    <x v="3"/>
    <x v="4"/>
    <x v="42"/>
    <n v="2"/>
    <n v="6352.66"/>
    <n v="0.15"/>
    <n v="10799.52"/>
    <n v="1300.4000000000001"/>
    <n v="10799.521999999999"/>
    <s v="Q1"/>
    <n v="12.041275908558898"/>
    <s v="Mumbai"/>
    <s v="Premium"/>
  </r>
  <r>
    <s v="ORD004990"/>
    <x v="125"/>
    <s v="CUST0081"/>
    <s v="Warhi Bahri"/>
    <x v="3"/>
    <x v="1"/>
    <x v="26"/>
    <n v="1"/>
    <n v="14264.25"/>
    <n v="0.25"/>
    <n v="10698.19"/>
    <n v="2623.23"/>
    <n v="10698.1875"/>
    <s v="Q3"/>
    <n v="24.520316053463247"/>
    <s v="Mumbai"/>
    <s v="Premium"/>
  </r>
  <r>
    <s v="ORD011744"/>
    <x v="223"/>
    <s v="CUST0301"/>
    <s v="Vihaan Saini"/>
    <x v="2"/>
    <x v="5"/>
    <x v="44"/>
    <n v="9"/>
    <n v="471.66"/>
    <n v="0.15"/>
    <n v="3608.2"/>
    <n v="331.59"/>
    <n v="3608.1990000000005"/>
    <s v="Q3"/>
    <n v="9.1899007815531277"/>
    <s v="Chandigarh"/>
    <s v="Premium"/>
  </r>
  <r>
    <s v="ORD006262"/>
    <x v="28"/>
    <s v="CUST0156"/>
    <s v="Aarush Bhagat"/>
    <x v="0"/>
    <x v="4"/>
    <x v="20"/>
    <n v="3"/>
    <n v="62554.57"/>
    <n v="0"/>
    <n v="187663.71"/>
    <n v="-10341.459999999999"/>
    <n v="187663.71"/>
    <s v="Q4"/>
    <n v="-5.5106338886724551"/>
    <s v="Bengaluru"/>
    <s v="Premium"/>
  </r>
  <r>
    <s v="ORD005902"/>
    <x v="323"/>
    <s v="CUST0326"/>
    <s v="Ekantika Bhatnagar"/>
    <x v="3"/>
    <x v="4"/>
    <x v="33"/>
    <n v="2"/>
    <n v="52965.49"/>
    <n v="0.1"/>
    <n v="95337.88"/>
    <n v="12446.79"/>
    <n v="95337.881999999998"/>
    <s v="Q3"/>
    <n v="13.055450781997671"/>
    <s v="Pune"/>
    <s v="Premium"/>
  </r>
  <r>
    <s v="ORD002418"/>
    <x v="42"/>
    <s v="CUST0205"/>
    <s v="Harita Kurian"/>
    <x v="0"/>
    <x v="5"/>
    <x v="31"/>
    <n v="4"/>
    <n v="296.39999999999998"/>
    <n v="0.15"/>
    <n v="1007.76"/>
    <n v="65.3"/>
    <n v="1007.7599999999999"/>
    <s v="Q4"/>
    <n v="6.4797173930300866"/>
    <s v="Hyderabad"/>
    <s v="Premium"/>
  </r>
  <r>
    <s v="ORD005225"/>
    <x v="294"/>
    <s v="CUST0296"/>
    <s v="Qarin Jha"/>
    <x v="0"/>
    <x v="5"/>
    <x v="39"/>
    <n v="6"/>
    <n v="326.27"/>
    <n v="0.25"/>
    <n v="1468.21"/>
    <n v="104.69"/>
    <n v="1468.2149999999999"/>
    <s v="Q1"/>
    <n v="7.1304513659490132"/>
    <s v="Bengaluru"/>
    <s v="Premium"/>
  </r>
  <r>
    <s v="ORD004161"/>
    <x v="66"/>
    <s v="CUST0112"/>
    <s v="Kamala Bandi"/>
    <x v="3"/>
    <x v="5"/>
    <x v="68"/>
    <n v="9"/>
    <n v="178.74"/>
    <n v="0"/>
    <n v="1608.66"/>
    <n v="101.56"/>
    <n v="1608.66"/>
    <s v="Q1"/>
    <n v="6.313329106212624"/>
    <s v="Ahmedabad"/>
    <s v="Regular"/>
  </r>
  <r>
    <s v="ORD011184"/>
    <x v="64"/>
    <s v="CUST0177"/>
    <s v="Pratyush Koshy"/>
    <x v="3"/>
    <x v="6"/>
    <x v="18"/>
    <n v="2"/>
    <n v="2816.51"/>
    <n v="0"/>
    <n v="5633.02"/>
    <n v="2113.34"/>
    <n v="5633.02"/>
    <s v="Q1"/>
    <n v="37.51699798687028"/>
    <s v="Ahmedabad"/>
    <s v="Premium"/>
  </r>
  <r>
    <s v="ORD010588"/>
    <x v="178"/>
    <s v="CUST0460"/>
    <s v="Zaitra Basak"/>
    <x v="0"/>
    <x v="5"/>
    <x v="11"/>
    <n v="8"/>
    <n v="266.25"/>
    <n v="0.1"/>
    <n v="1917"/>
    <n v="184.19"/>
    <n v="1917"/>
    <s v="Q1"/>
    <n v="9.6082420448617629"/>
    <s v="Kochi"/>
    <s v="Regular"/>
  </r>
  <r>
    <s v="ORD000872"/>
    <x v="253"/>
    <s v="CUST0492"/>
    <s v="Pranav Gala"/>
    <x v="0"/>
    <x v="5"/>
    <x v="24"/>
    <n v="3"/>
    <n v="84.6"/>
    <n v="0.2"/>
    <n v="203.04"/>
    <n v="16.91"/>
    <n v="203.04"/>
    <s v="Q3"/>
    <n v="8.3284081954294731"/>
    <s v="Coimbatore"/>
    <s v="Premium"/>
  </r>
  <r>
    <s v="ORD001922"/>
    <x v="251"/>
    <s v="CUST0306"/>
    <s v="Aahana Agarwal"/>
    <x v="3"/>
    <x v="6"/>
    <x v="18"/>
    <n v="2"/>
    <n v="2999.05"/>
    <n v="0.3"/>
    <n v="4198.67"/>
    <n v="-463.22"/>
    <n v="4198.67"/>
    <s v="Q1"/>
    <n v="-11.032541257112371"/>
    <s v="Nagpur"/>
    <s v="Premium"/>
  </r>
  <r>
    <s v="ORD002995"/>
    <x v="356"/>
    <s v="CUST0243"/>
    <s v="Oviya Nagy"/>
    <x v="3"/>
    <x v="4"/>
    <x v="50"/>
    <n v="2"/>
    <n v="25135.39"/>
    <n v="0.2"/>
    <n v="40216.620000000003"/>
    <n v="4148.34"/>
    <n v="40216.624000000003"/>
    <s v="Q1"/>
    <n v="10.31498917611674"/>
    <s v="Surat"/>
    <s v="Regular"/>
  </r>
  <r>
    <s v="ORD005624"/>
    <x v="256"/>
    <s v="CUST0089"/>
    <s v="Avi Dugar"/>
    <x v="1"/>
    <x v="2"/>
    <x v="30"/>
    <n v="4"/>
    <n v="2223.38"/>
    <n v="0"/>
    <n v="8893.52"/>
    <n v="1644.33"/>
    <n v="8893.52"/>
    <s v="Q4"/>
    <n v="18.489079689481777"/>
    <s v="Bhubaneswar"/>
    <s v="Regular"/>
  </r>
  <r>
    <s v="ORD011172"/>
    <x v="115"/>
    <s v="CUST0014"/>
    <s v="Dipta Wable"/>
    <x v="0"/>
    <x v="4"/>
    <x v="42"/>
    <n v="1"/>
    <n v="53134.45"/>
    <n v="0"/>
    <n v="53134.45"/>
    <n v="6427.92"/>
    <n v="53134.45"/>
    <s v="Q2"/>
    <n v="12.097462192607622"/>
    <s v="Hyderabad"/>
    <s v="Premium"/>
  </r>
  <r>
    <s v="ORD002611"/>
    <x v="106"/>
    <s v="CUST0068"/>
    <s v="Atharv Shenoy"/>
    <x v="1"/>
    <x v="2"/>
    <x v="65"/>
    <n v="1"/>
    <n v="1403.42"/>
    <n v="0.25"/>
    <n v="1052.57"/>
    <n v="251.74"/>
    <n v="1052.5650000000001"/>
    <s v="Q4"/>
    <n v="23.916699126898926"/>
    <s v="Ranchi"/>
    <s v="Premium"/>
  </r>
  <r>
    <s v="ORD001365"/>
    <x v="264"/>
    <s v="CUST0348"/>
    <s v="Triya Rastogi"/>
    <x v="1"/>
    <x v="0"/>
    <x v="56"/>
    <n v="3"/>
    <n v="210.87"/>
    <n v="0.05"/>
    <n v="600.98"/>
    <n v="233.91"/>
    <n v="600.97950000000003"/>
    <s v="Q3"/>
    <n v="38.921428333721586"/>
    <s v="Bhubaneswar"/>
    <s v="Regular"/>
  </r>
  <r>
    <s v="ORD003005"/>
    <x v="362"/>
    <s v="CUST0101"/>
    <s v="Chakradev Kumar"/>
    <x v="3"/>
    <x v="1"/>
    <x v="59"/>
    <n v="4"/>
    <n v="5086.49"/>
    <n v="0"/>
    <n v="20345.96"/>
    <n v="4129.59"/>
    <n v="20345.96"/>
    <s v="Q4"/>
    <n v="20.296855002172425"/>
    <s v="Surat"/>
    <s v="Premium"/>
  </r>
  <r>
    <s v="ORD011504"/>
    <x v="78"/>
    <s v="CUST0284"/>
    <s v="Daksha Karan"/>
    <x v="1"/>
    <x v="0"/>
    <x v="49"/>
    <n v="4"/>
    <n v="276.45999999999998"/>
    <n v="0.05"/>
    <n v="1050.55"/>
    <n v="353.97"/>
    <n v="1050.5479999999998"/>
    <s v="Q3"/>
    <n v="33.69377944886012"/>
    <s v="Ranchi"/>
    <s v="Premium"/>
  </r>
  <r>
    <s v="ORD006587"/>
    <x v="14"/>
    <s v="CUST0087"/>
    <s v="Jairaj Tak"/>
    <x v="3"/>
    <x v="5"/>
    <x v="24"/>
    <n v="5"/>
    <n v="353.89"/>
    <n v="0.15"/>
    <n v="1504.03"/>
    <n v="118.61"/>
    <n v="1504.0324999999998"/>
    <s v="Q2"/>
    <n v="7.8861458880474462"/>
    <s v="Surat"/>
    <s v="Premium"/>
  </r>
  <r>
    <s v="ORD003480"/>
    <x v="25"/>
    <s v="CUST0457"/>
    <s v="Amruta Gour"/>
    <x v="0"/>
    <x v="5"/>
    <x v="40"/>
    <n v="4"/>
    <n v="217.74"/>
    <n v="0"/>
    <n v="870.96"/>
    <n v="51.66"/>
    <n v="870.96"/>
    <s v="Q4"/>
    <n v="5.931386056764949"/>
    <s v="Bengaluru"/>
    <s v="Premium"/>
  </r>
  <r>
    <s v="ORD006180"/>
    <x v="264"/>
    <s v="CUST0079"/>
    <s v="Joshua Acharya"/>
    <x v="3"/>
    <x v="5"/>
    <x v="37"/>
    <n v="1"/>
    <n v="738.45"/>
    <n v="0"/>
    <n v="738.45"/>
    <n v="45.17"/>
    <n v="738.45"/>
    <s v="Q3"/>
    <n v="6.1168664093709797"/>
    <s v="Ahmedabad"/>
    <s v="Premium"/>
  </r>
  <r>
    <s v="ORD001870"/>
    <x v="198"/>
    <s v="CUST0276"/>
    <s v="Manthan Grover"/>
    <x v="2"/>
    <x v="4"/>
    <x v="42"/>
    <n v="1"/>
    <n v="43665.83"/>
    <n v="0.05"/>
    <n v="41482.54"/>
    <n v="4294.18"/>
    <n v="41482.538500000002"/>
    <s v="Q3"/>
    <n v="10.351776916264049"/>
    <s v="Amritsar"/>
    <s v="Premium"/>
  </r>
  <r>
    <s v="ORD011003"/>
    <x v="262"/>
    <s v="CUST0037"/>
    <s v="Janani Sawhney"/>
    <x v="3"/>
    <x v="6"/>
    <x v="55"/>
    <n v="4"/>
    <n v="4258.09"/>
    <n v="0.1"/>
    <n v="15329.12"/>
    <n v="3746.03"/>
    <n v="15329.124000000002"/>
    <s v="Q2"/>
    <n v="24.4373453922991"/>
    <s v="Ahmedabad"/>
    <s v="Premium"/>
  </r>
  <r>
    <s v="ORD010750"/>
    <x v="63"/>
    <s v="CUST0491"/>
    <s v="Kashish Sarkar"/>
    <x v="3"/>
    <x v="5"/>
    <x v="44"/>
    <n v="10"/>
    <n v="774.66"/>
    <n v="0"/>
    <n v="7746.6"/>
    <n v="727.86"/>
    <n v="7746.5999999999995"/>
    <s v="Q4"/>
    <n v="9.3958639919448537"/>
    <s v="Surat"/>
    <s v="Premium"/>
  </r>
  <r>
    <s v="ORD011089"/>
    <x v="311"/>
    <s v="CUST0193"/>
    <s v="Unknown"/>
    <x v="3"/>
    <x v="0"/>
    <x v="67"/>
    <n v="1"/>
    <n v="746.76"/>
    <n v="0"/>
    <n v="746.76"/>
    <n v="238.83"/>
    <n v="746.76"/>
    <s v="Q1"/>
    <n v="31.982162943917725"/>
    <s v="Pune"/>
    <s v="Premium"/>
  </r>
  <r>
    <s v="ORD002164"/>
    <x v="261"/>
    <s v="CUST0168"/>
    <s v="Guneet Raja"/>
    <x v="0"/>
    <x v="5"/>
    <x v="21"/>
    <n v="5"/>
    <n v="657"/>
    <n v="0"/>
    <n v="3285"/>
    <n v="241.9"/>
    <n v="3285"/>
    <s v="Q4"/>
    <n v="7.3637747336377473"/>
    <s v="Chennai"/>
    <s v="Premium"/>
  </r>
  <r>
    <s v="ORD003174"/>
    <x v="146"/>
    <s v="CUST0372"/>
    <s v="Wazir Seshadri"/>
    <x v="2"/>
    <x v="4"/>
    <x v="33"/>
    <n v="3"/>
    <n v="38558.47"/>
    <n v="0"/>
    <n v="115675.41"/>
    <n v="15572.91"/>
    <n v="115675.41"/>
    <s v="Q1"/>
    <n v="13.462593303105647"/>
    <s v="Lucknow"/>
    <s v="Regular"/>
  </r>
  <r>
    <s v="ORD009967"/>
    <x v="110"/>
    <s v="CUST0006"/>
    <s v="Yashica Nagi"/>
    <x v="0"/>
    <x v="2"/>
    <x v="2"/>
    <n v="2"/>
    <n v="6760.97"/>
    <n v="0"/>
    <n v="13521.94"/>
    <n v="3025.79"/>
    <n v="13521.94"/>
    <s v="Q2"/>
    <n v="22.37689266480993"/>
    <s v="Hyderabad"/>
    <s v="Regular"/>
  </r>
  <r>
    <s v="ORD004880"/>
    <x v="138"/>
    <s v="CUST0288"/>
    <s v="Amara Iyer"/>
    <x v="2"/>
    <x v="4"/>
    <x v="23"/>
    <n v="3"/>
    <n v="70474.679999999993"/>
    <n v="0"/>
    <n v="211424.04"/>
    <n v="26593.99"/>
    <n v="211424.03999999998"/>
    <s v="Q4"/>
    <n v="12.578508101538501"/>
    <s v="Delhi"/>
    <s v="Premium"/>
  </r>
  <r>
    <s v="ORD008701"/>
    <x v="329"/>
    <s v="CUST0054"/>
    <s v="Bhavya Chahal"/>
    <x v="1"/>
    <x v="6"/>
    <x v="29"/>
    <n v="4"/>
    <n v="3072.99"/>
    <n v="0.05"/>
    <n v="11677.36"/>
    <n v="3188.6"/>
    <n v="11677.361999999999"/>
    <s v="Q4"/>
    <n v="27.305829399795844"/>
    <s v="Guwahati"/>
    <s v="Premium"/>
  </r>
  <r>
    <s v="ORD004296"/>
    <x v="90"/>
    <s v="CUST0092"/>
    <s v="Neelima Sengupta"/>
    <x v="3"/>
    <x v="5"/>
    <x v="37"/>
    <n v="8"/>
    <n v="470.43"/>
    <n v="0.25"/>
    <n v="2822.58"/>
    <n v="282.87"/>
    <n v="2822.58"/>
    <s v="Q4"/>
    <n v="10.021682290670238"/>
    <s v="Mumbai"/>
    <s v="Premium"/>
  </r>
  <r>
    <s v="ORD004111"/>
    <x v="161"/>
    <s v="CUST0446"/>
    <s v="Anthony Pandit"/>
    <x v="0"/>
    <x v="6"/>
    <x v="27"/>
    <n v="4"/>
    <n v="2961.13"/>
    <n v="0.05"/>
    <n v="11252.29"/>
    <n v="3836.72"/>
    <n v="11252.294"/>
    <s v="Q2"/>
    <n v="34.097237095737839"/>
    <s v="Chennai"/>
    <s v="Premium"/>
  </r>
  <r>
    <s v="ORD009883"/>
    <x v="142"/>
    <s v="CUST0262"/>
    <s v="Quincy Ray"/>
    <x v="0"/>
    <x v="0"/>
    <x v="49"/>
    <n v="2"/>
    <n v="743.66"/>
    <n v="0.2"/>
    <n v="1189.8599999999999"/>
    <n v="390.34"/>
    <n v="1189.856"/>
    <s v="Q3"/>
    <n v="32.805540147580388"/>
    <s v="Kochi"/>
    <s v="Occasional"/>
  </r>
  <r>
    <s v="ORD000789"/>
    <x v="14"/>
    <s v="CUST0161"/>
    <s v="Jalsa Narang"/>
    <x v="2"/>
    <x v="4"/>
    <x v="45"/>
    <n v="3"/>
    <n v="15402.22"/>
    <n v="0.1"/>
    <n v="41585.99"/>
    <n v="4029.74"/>
    <n v="41585.993999999999"/>
    <s v="Q2"/>
    <n v="9.6901384336407528"/>
    <s v="Lucknow"/>
    <s v="Premium"/>
  </r>
  <r>
    <s v="ORD008245"/>
    <x v="36"/>
    <s v="CUST0246"/>
    <s v="Oliver Chander"/>
    <x v="0"/>
    <x v="5"/>
    <x v="40"/>
    <n v="2"/>
    <n v="204.31"/>
    <n v="0"/>
    <n v="408.62"/>
    <n v="40.9"/>
    <n v="408.62"/>
    <s v="Q4"/>
    <n v="10.009299593754587"/>
    <s v="Hyderabad"/>
    <s v="Regular"/>
  </r>
  <r>
    <s v="ORD008427"/>
    <x v="257"/>
    <s v="CUST0061"/>
    <s v="Aarush Garg"/>
    <x v="0"/>
    <x v="5"/>
    <x v="68"/>
    <n v="3"/>
    <n v="558.61"/>
    <n v="0.2"/>
    <n v="1340.66"/>
    <n v="79.95"/>
    <n v="1340.664"/>
    <s v="Q3"/>
    <n v="5.9634806736980295"/>
    <s v="Hyderabad"/>
    <s v="Regular"/>
  </r>
  <r>
    <s v="ORD004404"/>
    <x v="151"/>
    <s v="CUST0297"/>
    <s v="Ikbal Mane"/>
    <x v="3"/>
    <x v="5"/>
    <x v="39"/>
    <n v="7"/>
    <n v="735.6"/>
    <n v="0.05"/>
    <n v="4891.74"/>
    <n v="407.41"/>
    <n v="4891.74"/>
    <s v="Q4"/>
    <n v="8.3285293167666321"/>
    <s v="Mumbai"/>
    <s v="Premium"/>
  </r>
  <r>
    <s v="ORD010872"/>
    <x v="24"/>
    <s v="CUST0017"/>
    <s v="Aashi Chadha"/>
    <x v="3"/>
    <x v="2"/>
    <x v="17"/>
    <n v="2"/>
    <n v="6392.58"/>
    <n v="0"/>
    <n v="12785.16"/>
    <n v="1986.42"/>
    <n v="12785.16"/>
    <s v="Q3"/>
    <n v="15.536919365889828"/>
    <s v="Surat"/>
    <s v="Premium"/>
  </r>
  <r>
    <s v="ORD010383"/>
    <x v="234"/>
    <s v="CUST0307"/>
    <s v="Ekani Tak"/>
    <x v="0"/>
    <x v="2"/>
    <x v="8"/>
    <n v="5"/>
    <n v="828.94"/>
    <n v="0.2"/>
    <n v="3315.76"/>
    <n v="527.89"/>
    <n v="3315.7600000000007"/>
    <s v="Q3"/>
    <n v="15.920633580234997"/>
    <s v="Kochi"/>
    <s v="Premium"/>
  </r>
  <r>
    <s v="ORD009306"/>
    <x v="87"/>
    <s v="CUST0171"/>
    <s v="Isha Kari"/>
    <x v="0"/>
    <x v="5"/>
    <x v="40"/>
    <n v="8"/>
    <n v="568.28"/>
    <n v="0.05"/>
    <n v="4318.93"/>
    <n v="427.65"/>
    <n v="4318.9279999999999"/>
    <s v="Q1"/>
    <n v="9.9017580743378559"/>
    <s v="Bengaluru"/>
    <s v="Premium"/>
  </r>
  <r>
    <s v="ORD007006"/>
    <x v="41"/>
    <s v="CUST0368"/>
    <s v="Vedant Kohli"/>
    <x v="2"/>
    <x v="2"/>
    <x v="65"/>
    <n v="4"/>
    <n v="6644.65"/>
    <n v="0.05"/>
    <n v="25249.67"/>
    <n v="4921.6099999999997"/>
    <n v="25249.67"/>
    <s v="Q4"/>
    <n v="19.491779496524114"/>
    <s v="Delhi"/>
    <s v="Premium"/>
  </r>
  <r>
    <s v="ORD003072"/>
    <x v="89"/>
    <s v="CUST0112"/>
    <s v="Kamala Bandi"/>
    <x v="3"/>
    <x v="2"/>
    <x v="9"/>
    <n v="4"/>
    <n v="7304.37"/>
    <n v="0"/>
    <n v="29217.48"/>
    <n v="7271.63"/>
    <n v="29217.48"/>
    <s v="Q1"/>
    <n v="24.887943792551585"/>
    <s v="Ahmedabad"/>
    <s v="Regular"/>
  </r>
  <r>
    <s v="ORD003156"/>
    <x v="222"/>
    <s v="CUST0465"/>
    <s v="Xalak Kari"/>
    <x v="1"/>
    <x v="6"/>
    <x v="18"/>
    <n v="3"/>
    <n v="2699.57"/>
    <n v="0.05"/>
    <n v="7693.77"/>
    <n v="1793.87"/>
    <n v="7693.7745000000004"/>
    <s v="Q3"/>
    <n v="23.315877651658418"/>
    <s v="Patna"/>
    <s v="Premium"/>
  </r>
  <r>
    <s v="ORD008452"/>
    <x v="100"/>
    <s v="CUST0226"/>
    <s v="Ronith Jaggi"/>
    <x v="2"/>
    <x v="4"/>
    <x v="28"/>
    <n v="3"/>
    <n v="66394.34"/>
    <n v="0"/>
    <n v="199183.02"/>
    <n v="18856.37"/>
    <n v="199183.02"/>
    <s v="Q3"/>
    <n v="9.4668561607309698"/>
    <s v="Amritsar"/>
    <s v="Premium"/>
  </r>
  <r>
    <s v="ORD007764"/>
    <x v="345"/>
    <s v="CUST0112"/>
    <s v="Kamala Bandi"/>
    <x v="3"/>
    <x v="1"/>
    <x v="38"/>
    <n v="2"/>
    <n v="26266.9"/>
    <n v="0.05"/>
    <n v="49907.11"/>
    <n v="9210.27"/>
    <n v="49907.11"/>
    <s v="Q3"/>
    <n v="18.454825374580896"/>
    <s v="Ahmedabad"/>
    <s v="Regular"/>
  </r>
  <r>
    <s v="ORD008026"/>
    <x v="163"/>
    <s v="CUST0365"/>
    <s v="Damini Batra"/>
    <x v="1"/>
    <x v="2"/>
    <x v="46"/>
    <n v="1"/>
    <n v="923.18"/>
    <n v="0"/>
    <n v="923.18"/>
    <n v="157.88"/>
    <n v="923.18"/>
    <s v="Q4"/>
    <n v="17.101756970471634"/>
    <s v="Ranchi"/>
    <s v="Occasional"/>
  </r>
  <r>
    <s v="ORD007190"/>
    <x v="229"/>
    <s v="CUST0220"/>
    <s v="Abha Bawa"/>
    <x v="3"/>
    <x v="1"/>
    <x v="1"/>
    <n v="2"/>
    <n v="7670.96"/>
    <n v="0.1"/>
    <n v="13807.73"/>
    <n v="3585.15"/>
    <n v="13807.728000000001"/>
    <s v="Q3"/>
    <n v="25.964803772959062"/>
    <s v="Pune"/>
    <s v="Premium"/>
  </r>
  <r>
    <s v="ORD006857"/>
    <x v="303"/>
    <s v="CUST0059"/>
    <s v="Gopal Om"/>
    <x v="1"/>
    <x v="5"/>
    <x v="44"/>
    <n v="3"/>
    <n v="249.97"/>
    <n v="0.25"/>
    <n v="562.42999999999995"/>
    <n v="45.16"/>
    <n v="562.4325"/>
    <s v="Q3"/>
    <n v="8.0294436641004214"/>
    <s v="Kolkata"/>
    <s v="Regular"/>
  </r>
  <r>
    <s v="ORD003131"/>
    <x v="342"/>
    <s v="CUST0086"/>
    <s v="Sara Chandran"/>
    <x v="1"/>
    <x v="4"/>
    <x v="22"/>
    <n v="2"/>
    <n v="44423.13"/>
    <n v="0"/>
    <n v="88846.26"/>
    <n v="13125.29"/>
    <n v="88846.26"/>
    <s v="Q2"/>
    <n v="14.773036028753491"/>
    <s v="Patna"/>
    <s v="Regular"/>
  </r>
  <r>
    <s v="ORD010918"/>
    <x v="260"/>
    <s v="CUST0129"/>
    <s v="Bimala Basak"/>
    <x v="0"/>
    <x v="5"/>
    <x v="24"/>
    <n v="4"/>
    <n v="595.27"/>
    <n v="0.15"/>
    <n v="2023.92"/>
    <n v="137.81"/>
    <n v="2023.9179999999999"/>
    <s v="Q4"/>
    <n v="6.8090635993517532"/>
    <s v="Chennai"/>
    <s v="Premium"/>
  </r>
  <r>
    <s v="ORD011072"/>
    <x v="112"/>
    <s v="CUST0380"/>
    <s v="Pahal Nori"/>
    <x v="3"/>
    <x v="4"/>
    <x v="23"/>
    <n v="1"/>
    <n v="5483.41"/>
    <n v="0.1"/>
    <n v="4935.07"/>
    <n v="585.03"/>
    <n v="4935.0690000000004"/>
    <s v="Q2"/>
    <n v="11.854543096653138"/>
    <s v="Ahmedabad"/>
    <s v="Regular"/>
  </r>
  <r>
    <s v="ORD010837"/>
    <x v="181"/>
    <s v="CUST0111"/>
    <s v="Ishwar Bir"/>
    <x v="0"/>
    <x v="5"/>
    <x v="68"/>
    <n v="7"/>
    <n v="662"/>
    <n v="0.05"/>
    <n v="4402.3"/>
    <n v="343.37"/>
    <n v="4402.3"/>
    <s v="Q3"/>
    <n v="7.7997864752515733"/>
    <s v="Hyderabad"/>
    <s v="Premium"/>
  </r>
  <r>
    <s v="ORD005396"/>
    <x v="68"/>
    <s v="CUST0388"/>
    <s v="Ekavir Chawla"/>
    <x v="3"/>
    <x v="3"/>
    <x v="66"/>
    <n v="1"/>
    <n v="3987.38"/>
    <n v="0.05"/>
    <n v="3788.01"/>
    <n v="1203.69"/>
    <n v="3788.011"/>
    <s v="Q2"/>
    <n v="31.776315268439099"/>
    <s v="Ahmedabad"/>
    <s v="Premium"/>
  </r>
  <r>
    <s v="ORD005295"/>
    <x v="56"/>
    <s v="CUST0419"/>
    <s v="Indrajit Upadhyay"/>
    <x v="3"/>
    <x v="6"/>
    <x v="57"/>
    <n v="4"/>
    <n v="2214.5500000000002"/>
    <n v="0"/>
    <n v="8858.2000000000007"/>
    <n v="3037.36"/>
    <n v="8858.2000000000007"/>
    <s v="Q4"/>
    <n v="34.288681673477676"/>
    <s v="Surat"/>
    <s v="Occasional"/>
  </r>
  <r>
    <s v="ORD001745"/>
    <x v="19"/>
    <s v="CUST0193"/>
    <s v="Aashi Virk"/>
    <x v="3"/>
    <x v="6"/>
    <x v="57"/>
    <n v="4"/>
    <n v="3794.75"/>
    <n v="0.05"/>
    <n v="14420.05"/>
    <n v="3040.75"/>
    <n v="14420.05"/>
    <s v="Q4"/>
    <n v="21.086958783083276"/>
    <s v="Pune"/>
    <s v="Premium"/>
  </r>
  <r>
    <s v="ORD000374"/>
    <x v="52"/>
    <s v="CUST0376"/>
    <s v="Owen Pandey"/>
    <x v="1"/>
    <x v="4"/>
    <x v="45"/>
    <n v="2"/>
    <n v="8468.64"/>
    <n v="0.3"/>
    <n v="11856.1"/>
    <n v="1193.1199999999999"/>
    <n v="11856.095999999998"/>
    <s v="Q1"/>
    <n v="10.063342920521924"/>
    <s v="Guwahati"/>
    <s v="Regular"/>
  </r>
  <r>
    <s v="ORD004177"/>
    <x v="236"/>
    <s v="CUST0406"/>
    <s v="Janani Sen"/>
    <x v="1"/>
    <x v="4"/>
    <x v="50"/>
    <n v="2"/>
    <n v="26450.83"/>
    <n v="0"/>
    <n v="52901.66"/>
    <n v="5988.59"/>
    <n v="52901.66"/>
    <s v="Q3"/>
    <n v="11.320230782928173"/>
    <s v="Bhubaneswar"/>
    <s v="Premium"/>
  </r>
  <r>
    <s v="ORD010338"/>
    <x v="4"/>
    <s v="CUST0282"/>
    <s v="Anmol Nagar"/>
    <x v="1"/>
    <x v="1"/>
    <x v="36"/>
    <n v="4"/>
    <n v="15418.09"/>
    <n v="0.1"/>
    <n v="55505.120000000003"/>
    <n v="10863.66"/>
    <n v="55505.124000000003"/>
    <s v="Q2"/>
    <n v="19.572356568186862"/>
    <s v="Bhubaneswar"/>
    <s v="Regular"/>
  </r>
  <r>
    <s v="ORD007694"/>
    <x v="188"/>
    <s v="CUST0394"/>
    <s v="Isaac Parekh"/>
    <x v="1"/>
    <x v="6"/>
    <x v="55"/>
    <n v="5"/>
    <n v="3563.28"/>
    <n v="0"/>
    <n v="17816.400000000001"/>
    <n v="4857.17"/>
    <n v="17816.400000000001"/>
    <s v="Q1"/>
    <n v="27.262353786399046"/>
    <s v="Kolkata"/>
    <s v="Occasional"/>
  </r>
  <r>
    <s v="ORD004980"/>
    <x v="297"/>
    <s v="CUST0112"/>
    <s v="Kamala Bandi"/>
    <x v="3"/>
    <x v="3"/>
    <x v="25"/>
    <n v="2"/>
    <n v="950.28"/>
    <n v="0.25"/>
    <n v="1425.42"/>
    <n v="479.03"/>
    <n v="1425.42"/>
    <s v="Q3"/>
    <n v="33.606235355193554"/>
    <s v="Ahmedabad"/>
    <s v="Regular"/>
  </r>
  <r>
    <s v="ORD002826"/>
    <x v="1"/>
    <s v="CUST0388"/>
    <s v="Ekavir Chawla"/>
    <x v="3"/>
    <x v="1"/>
    <x v="59"/>
    <n v="2"/>
    <n v="20304.05"/>
    <n v="0.15"/>
    <n v="34516.879999999997"/>
    <n v="10205.18"/>
    <n v="34516.884999999995"/>
    <s v="Q2"/>
    <n v="29.565766083145412"/>
    <s v="Ahmedabad"/>
    <s v="Premium"/>
  </r>
  <r>
    <s v="ORD001540"/>
    <x v="67"/>
    <s v="CUST0119"/>
    <s v="Advik Dhawan"/>
    <x v="0"/>
    <x v="3"/>
    <x v="58"/>
    <n v="2"/>
    <n v="1791.51"/>
    <n v="0.15"/>
    <n v="3045.57"/>
    <n v="786.27"/>
    <n v="3045.567"/>
    <s v="Q4"/>
    <n v="25.81684216747604"/>
    <s v="Hyderabad"/>
    <s v="Premium"/>
  </r>
  <r>
    <s v="ORD007141"/>
    <x v="65"/>
    <s v="CUST0113"/>
    <s v="Harita Chaudhari"/>
    <x v="2"/>
    <x v="5"/>
    <x v="31"/>
    <n v="9"/>
    <n v="507.67"/>
    <n v="0.25"/>
    <n v="3426.77"/>
    <n v="-53.88"/>
    <n v="3426.7725"/>
    <s v="Q2"/>
    <n v="-1.572326126352221"/>
    <s v="Lucknow"/>
    <s v="Premium"/>
  </r>
  <r>
    <s v="ORD003805"/>
    <x v="273"/>
    <s v="CUST0182"/>
    <s v="Nathaniel Badal"/>
    <x v="2"/>
    <x v="6"/>
    <x v="43"/>
    <n v="3"/>
    <n v="1809.32"/>
    <n v="0.1"/>
    <n v="4885.16"/>
    <n v="1570.18"/>
    <n v="4885.1639999999998"/>
    <s v="Q3"/>
    <n v="32.141833634927011"/>
    <s v="Lucknow"/>
    <s v="Premium"/>
  </r>
  <r>
    <s v="ORD005431"/>
    <x v="173"/>
    <s v="CUST0291"/>
    <s v="Kabir Dâ€™Alia"/>
    <x v="2"/>
    <x v="2"/>
    <x v="2"/>
    <n v="2"/>
    <n v="5319.42"/>
    <n v="0.25"/>
    <n v="7979.13"/>
    <n v="1591.72"/>
    <n v="7979.13"/>
    <s v="Q2"/>
    <n v="19.948540755696424"/>
    <s v="Lucknow"/>
    <s v="Premium"/>
  </r>
  <r>
    <s v="ORD005247"/>
    <x v="232"/>
    <s v="CUST0092"/>
    <s v="Neelima Sengupta"/>
    <x v="3"/>
    <x v="5"/>
    <x v="40"/>
    <n v="10"/>
    <n v="721.22"/>
    <n v="0"/>
    <n v="7212.2"/>
    <n v="568.86"/>
    <n v="7212.2000000000007"/>
    <s v="Q2"/>
    <n v="7.8874684562269497"/>
    <s v="Mumbai"/>
    <s v="Premium"/>
  </r>
  <r>
    <s v="ORD007169"/>
    <x v="54"/>
    <s v="CUST0178"/>
    <s v="Sachi Chaudhuri"/>
    <x v="1"/>
    <x v="3"/>
    <x v="12"/>
    <n v="4"/>
    <n v="2007.34"/>
    <n v="0.1"/>
    <n v="7226.42"/>
    <n v="2030.85"/>
    <n v="7226.424"/>
    <s v="Q4"/>
    <n v="28.103127136258337"/>
    <s v="Kolkata"/>
    <s v="Regular"/>
  </r>
  <r>
    <s v="ORD005966"/>
    <x v="59"/>
    <s v="CUST0391"/>
    <s v="Geetika Ghosh"/>
    <x v="1"/>
    <x v="0"/>
    <x v="15"/>
    <n v="1"/>
    <n v="342.6"/>
    <n v="0"/>
    <n v="342.6"/>
    <n v="140.83000000000001"/>
    <n v="342.6"/>
    <s v="Q4"/>
    <n v="41.106246351430244"/>
    <s v="Patna"/>
    <s v="Premium"/>
  </r>
  <r>
    <s v="ORD008362"/>
    <x v="4"/>
    <s v="CUST0471"/>
    <s v="Deepa Borde"/>
    <x v="3"/>
    <x v="0"/>
    <x v="48"/>
    <n v="1"/>
    <n v="801.47"/>
    <n v="0.25"/>
    <n v="601.1"/>
    <n v="234.12"/>
    <n v="601.10249999999996"/>
    <s v="Q2"/>
    <n v="38.948594243886205"/>
    <s v="Mumbai"/>
    <s v="Premium"/>
  </r>
  <r>
    <s v="ORD010834"/>
    <x v="359"/>
    <s v="CUST0121"/>
    <s v="Yutika Salvi"/>
    <x v="0"/>
    <x v="5"/>
    <x v="39"/>
    <n v="3"/>
    <n v="304.27999999999997"/>
    <n v="0.05"/>
    <n v="867.2"/>
    <n v="78.56"/>
    <n v="867.19799999999987"/>
    <s v="Q4"/>
    <n v="9.0590405904059033"/>
    <s v="Kochi"/>
    <s v="Regular"/>
  </r>
  <r>
    <s v="ORD000577"/>
    <x v="61"/>
    <s v="CUST0494"/>
    <s v="Turvi Bahl"/>
    <x v="3"/>
    <x v="5"/>
    <x v="40"/>
    <n v="2"/>
    <n v="655.43"/>
    <n v="0"/>
    <n v="1310.86"/>
    <n v="124.75"/>
    <n v="1310.86"/>
    <s v="Q1"/>
    <n v="9.5166531895091779"/>
    <s v="Pune"/>
    <s v="Regular"/>
  </r>
  <r>
    <s v="ORD003850"/>
    <x v="291"/>
    <s v="CUST0290"/>
    <s v="Ekapad Narasimhan"/>
    <x v="1"/>
    <x v="5"/>
    <x v="21"/>
    <n v="8"/>
    <n v="773.77"/>
    <n v="0.3"/>
    <n v="4333.1099999999997"/>
    <n v="432.52"/>
    <n v="4333.1119999999992"/>
    <s v="Q3"/>
    <n v="9.981745213022517"/>
    <s v="Ranchi"/>
    <s v="Premium"/>
  </r>
  <r>
    <s v="ORD000937"/>
    <x v="304"/>
    <s v="CUST0218"/>
    <s v="Chandresh Sibal"/>
    <x v="1"/>
    <x v="5"/>
    <x v="40"/>
    <n v="1"/>
    <n v="154.19"/>
    <n v="0"/>
    <n v="154.19"/>
    <n v="11.87"/>
    <n v="154.19"/>
    <s v="Q1"/>
    <n v="7.6982943122122043"/>
    <s v="Ranchi"/>
    <s v="Regular"/>
  </r>
  <r>
    <s v="ORD006531"/>
    <x v="306"/>
    <s v="CUST0419"/>
    <s v="Indrajit Upadhyay"/>
    <x v="3"/>
    <x v="6"/>
    <x v="41"/>
    <n v="3"/>
    <n v="487.14"/>
    <n v="0.05"/>
    <n v="1388.35"/>
    <n v="312.86"/>
    <n v="1388.3489999999999"/>
    <s v="Q3"/>
    <n v="22.534663449418378"/>
    <s v="Surat"/>
    <s v="Occasional"/>
  </r>
  <r>
    <s v="ORD001891"/>
    <x v="295"/>
    <s v="CUST0076"/>
    <s v="Vaishnavi Dar"/>
    <x v="0"/>
    <x v="0"/>
    <x v="53"/>
    <n v="3"/>
    <n v="964.27"/>
    <n v="0.15"/>
    <n v="2458.89"/>
    <n v="619.86"/>
    <n v="2458.8885"/>
    <s v="Q4"/>
    <n v="25.208935739297001"/>
    <s v="Bengaluru"/>
    <s v="Premium"/>
  </r>
  <r>
    <s v="ORD000410"/>
    <x v="132"/>
    <s v="CUST0492"/>
    <s v="Pranav Gala"/>
    <x v="0"/>
    <x v="6"/>
    <x v="29"/>
    <n v="1"/>
    <n v="3896.36"/>
    <n v="0.05"/>
    <n v="3701.54"/>
    <n v="781.15"/>
    <n v="3701.5419999999999"/>
    <s v="Q3"/>
    <n v="21.103378593774483"/>
    <s v="Coimbatore"/>
    <s v="Premium"/>
  </r>
  <r>
    <s v="ORD005203"/>
    <x v="141"/>
    <s v="CUST0230"/>
    <s v="Inaya Bose"/>
    <x v="3"/>
    <x v="0"/>
    <x v="67"/>
    <n v="5"/>
    <n v="731.48"/>
    <n v="0.05"/>
    <n v="3474.53"/>
    <n v="886.04"/>
    <n v="3474.5299999999997"/>
    <s v="Q1"/>
    <n v="25.501003013357199"/>
    <s v="Ahmedabad"/>
    <s v="Premium"/>
  </r>
  <r>
    <s v="ORD003726"/>
    <x v="347"/>
    <s v="CUST0078"/>
    <s v="Warinder Naidu"/>
    <x v="0"/>
    <x v="0"/>
    <x v="35"/>
    <n v="3"/>
    <n v="203.82"/>
    <n v="0"/>
    <n v="611.46"/>
    <n v="151.44999999999999"/>
    <n v="611.46"/>
    <s v="Q1"/>
    <n v="24.768586661433286"/>
    <s v="Hyderabad"/>
    <s v="Regular"/>
  </r>
  <r>
    <s v="ORD005101"/>
    <x v="255"/>
    <s v="CUST0482"/>
    <s v="Priya Batta"/>
    <x v="0"/>
    <x v="5"/>
    <x v="68"/>
    <n v="5"/>
    <n v="755.66"/>
    <n v="0.1"/>
    <n v="3400.47"/>
    <n v="-124.6"/>
    <n v="3400.47"/>
    <s v="Q3"/>
    <n v="-3.6641993606766121"/>
    <s v="Kochi"/>
    <s v="Premium"/>
  </r>
  <r>
    <s v="ORD004282"/>
    <x v="130"/>
    <s v="CUST0385"/>
    <s v="Kamya Sagar"/>
    <x v="3"/>
    <x v="6"/>
    <x v="41"/>
    <n v="4"/>
    <n v="430.4"/>
    <n v="0"/>
    <n v="1721.6"/>
    <n v="503.73"/>
    <n v="1721.6"/>
    <s v="Q2"/>
    <n v="29.259409851301115"/>
    <s v="Pune"/>
    <s v="Regular"/>
  </r>
  <r>
    <s v="ORD011012"/>
    <x v="235"/>
    <s v="CUST0020"/>
    <s v="Neelima Menon"/>
    <x v="1"/>
    <x v="5"/>
    <x v="24"/>
    <n v="3"/>
    <n v="102.9"/>
    <n v="0.05"/>
    <n v="293.27"/>
    <n v="26.74"/>
    <n v="293.26500000000004"/>
    <s v="Q1"/>
    <n v="9.1178777235994133"/>
    <s v="Guwahati"/>
    <s v="Regular"/>
  </r>
  <r>
    <s v="ORD002732"/>
    <x v="348"/>
    <s v="CUST0450"/>
    <s v="Abhimanyu Sehgal"/>
    <x v="1"/>
    <x v="4"/>
    <x v="50"/>
    <n v="1"/>
    <n v="10964.04"/>
    <n v="0"/>
    <n v="10964.04"/>
    <n v="-662.2"/>
    <n v="10964.04"/>
    <s v="Q1"/>
    <n v="-6.0397444737523758"/>
    <s v="Bhubaneswar"/>
    <s v="Premium"/>
  </r>
  <r>
    <s v="ORD007353"/>
    <x v="84"/>
    <s v="CUST0278"/>
    <s v="Reyansh Dayal"/>
    <x v="0"/>
    <x v="2"/>
    <x v="60"/>
    <n v="5"/>
    <n v="1026.5999999999999"/>
    <n v="0"/>
    <n v="5133"/>
    <n v="863.86"/>
    <n v="5133"/>
    <s v="Q2"/>
    <n v="16.829534385349699"/>
    <s v="Chennai"/>
    <s v="Regular"/>
  </r>
  <r>
    <s v="ORD005034"/>
    <x v="264"/>
    <s v="CUST0055"/>
    <s v="Abha Pau"/>
    <x v="0"/>
    <x v="5"/>
    <x v="11"/>
    <n v="3"/>
    <n v="620.49"/>
    <n v="0.15"/>
    <n v="1582.25"/>
    <n v="138.56"/>
    <n v="1582.2494999999999"/>
    <s v="Q3"/>
    <n v="8.7571496286933161"/>
    <s v="Bengaluru"/>
    <s v="Premium"/>
  </r>
  <r>
    <s v="ORD010638"/>
    <x v="321"/>
    <s v="CUST0450"/>
    <s v="Abhimanyu Sehgal"/>
    <x v="1"/>
    <x v="4"/>
    <x v="47"/>
    <n v="5"/>
    <n v="16834.419999999998"/>
    <n v="0.3"/>
    <n v="58920.47"/>
    <n v="5725.04"/>
    <n v="58920.469999999987"/>
    <s v="Q4"/>
    <n v="9.7165552141725957"/>
    <s v="Bhubaneswar"/>
    <s v="Premium"/>
  </r>
  <r>
    <s v="ORD009787"/>
    <x v="203"/>
    <s v="CUST0136"/>
    <s v="Arin Narula"/>
    <x v="0"/>
    <x v="6"/>
    <x v="14"/>
    <n v="0"/>
    <n v="3241.17"/>
    <n v="0.2"/>
    <n v="5185.87"/>
    <n v="1857.88"/>
    <n v="0"/>
    <s v="Q3"/>
    <n v="35.825811291065918"/>
    <s v="Bengaluru"/>
    <s v="Premium"/>
  </r>
  <r>
    <s v="ORD003749"/>
    <x v="141"/>
    <s v="CUST0445"/>
    <s v="Sachi Sibal"/>
    <x v="3"/>
    <x v="5"/>
    <x v="39"/>
    <n v="9"/>
    <n v="258.72000000000003"/>
    <n v="0"/>
    <n v="2328.48"/>
    <n v="205.04"/>
    <n v="2328.4800000000005"/>
    <s v="Q1"/>
    <n v="8.8057445200302347"/>
    <s v="Ahmedabad"/>
    <s v="Occasional"/>
  </r>
  <r>
    <s v="ORD008921"/>
    <x v="338"/>
    <s v="CUST0282"/>
    <s v="Anmol Nagar"/>
    <x v="1"/>
    <x v="2"/>
    <x v="60"/>
    <n v="5"/>
    <n v="1513.1"/>
    <n v="0.1"/>
    <n v="6808.95"/>
    <n v="1088.02"/>
    <n v="6808.95"/>
    <s v="Q3"/>
    <n v="15.979262588211105"/>
    <s v="Bhubaneswar"/>
    <s v="Regular"/>
  </r>
  <r>
    <s v="ORD002357"/>
    <x v="136"/>
    <s v="CUST0337"/>
    <s v="Tarak Thaker"/>
    <x v="1"/>
    <x v="6"/>
    <x v="27"/>
    <n v="5"/>
    <n v="2131.6799999999998"/>
    <n v="0"/>
    <n v="10658.4"/>
    <n v="3526.13"/>
    <n v="10658.4"/>
    <s v="Q2"/>
    <n v="33.083108158823087"/>
    <s v="Bhubaneswar"/>
    <s v="Premium"/>
  </r>
  <r>
    <s v="ORD011832"/>
    <x v="238"/>
    <s v="CUST0274"/>
    <s v="Radhika Choudhury"/>
    <x v="0"/>
    <x v="6"/>
    <x v="63"/>
    <n v="3"/>
    <n v="476.83"/>
    <n v="0.05"/>
    <n v="1358.97"/>
    <n v="442.67"/>
    <n v="1358.9655"/>
    <s v="Q3"/>
    <n v="32.573934671111211"/>
    <s v="Chennai"/>
    <s v="Premium"/>
  </r>
  <r>
    <s v="ORD007644"/>
    <x v="237"/>
    <s v="CUST0346"/>
    <s v="Isha Kibe"/>
    <x v="2"/>
    <x v="4"/>
    <x v="20"/>
    <n v="3"/>
    <n v="66031.19"/>
    <n v="0"/>
    <n v="198093.57"/>
    <n v="25095.29"/>
    <n v="198093.57"/>
    <s v="Q1"/>
    <n v="12.668402109164875"/>
    <s v="Lucknow"/>
    <s v="Premium"/>
  </r>
  <r>
    <s v="ORD004294"/>
    <x v="144"/>
    <s v="CUST0323"/>
    <s v="Orinder Chandra"/>
    <x v="2"/>
    <x v="6"/>
    <x v="27"/>
    <n v="1"/>
    <n v="2379.37"/>
    <n v="0.2"/>
    <n v="1903.5"/>
    <n v="452.7"/>
    <n v="1903.4960000000001"/>
    <s v="Q2"/>
    <n v="23.782505910165483"/>
    <s v="Jaipur"/>
    <s v="Occasional"/>
  </r>
  <r>
    <s v="ORD008175"/>
    <x v="282"/>
    <s v="CUST0185"/>
    <s v="Aditya Dugar"/>
    <x v="3"/>
    <x v="1"/>
    <x v="1"/>
    <n v="1"/>
    <n v="44107.55"/>
    <n v="0.15"/>
    <n v="37491.42"/>
    <n v="11271.17"/>
    <n v="37491.417500000003"/>
    <s v="Q1"/>
    <n v="30.063331823654586"/>
    <s v="Nagpur"/>
    <s v="Regular"/>
  </r>
  <r>
    <s v="ORD002464"/>
    <x v="211"/>
    <s v="CUST0019"/>
    <s v="Saksham Pillay"/>
    <x v="3"/>
    <x v="4"/>
    <x v="23"/>
    <n v="3"/>
    <n v="52012.54"/>
    <n v="0"/>
    <n v="156037.62"/>
    <n v="15644.62"/>
    <n v="156037.62"/>
    <s v="Q1"/>
    <n v="10.026184711097235"/>
    <s v="Surat"/>
    <s v="Regular"/>
  </r>
  <r>
    <s v="ORD007568"/>
    <x v="97"/>
    <s v="CUST0490"/>
    <s v="Rajata Suresh"/>
    <x v="0"/>
    <x v="5"/>
    <x v="39"/>
    <n v="4"/>
    <n v="614.12"/>
    <n v="0"/>
    <n v="2456.48"/>
    <n v="225.32"/>
    <n v="2456.48"/>
    <s v="Q3"/>
    <n v="9.172474434963851"/>
    <s v="Chennai"/>
    <s v="Regular"/>
  </r>
  <r>
    <s v="ORD001544"/>
    <x v="298"/>
    <s v="CUST0384"/>
    <s v="Darika Sani"/>
    <x v="3"/>
    <x v="1"/>
    <x v="59"/>
    <n v="1"/>
    <n v="8785.35"/>
    <n v="0.05"/>
    <n v="8346.08"/>
    <n v="-142.29"/>
    <n v="8346.0825000000004"/>
    <s v="Q3"/>
    <n v="-1.7048722274409063"/>
    <s v="Pune"/>
    <s v="Premium"/>
  </r>
  <r>
    <s v="ORD007475"/>
    <x v="265"/>
    <s v="CUST0100"/>
    <s v="Faqid Zachariah"/>
    <x v="3"/>
    <x v="0"/>
    <x v="51"/>
    <n v="4"/>
    <n v="300.67"/>
    <n v="0.05"/>
    <n v="1142.55"/>
    <n v="453.48"/>
    <n v="1142.546"/>
    <s v="Q1"/>
    <n v="39.690166732309315"/>
    <s v="Ahmedabad"/>
    <s v="Premium"/>
  </r>
  <r>
    <s v="ORD004441"/>
    <x v="239"/>
    <s v="CUST0228"/>
    <s v="Azad Nayak"/>
    <x v="2"/>
    <x v="0"/>
    <x v="67"/>
    <n v="3"/>
    <n v="587.12"/>
    <n v="0.05"/>
    <n v="1673.29"/>
    <n v="753.63"/>
    <n v="1673.2920000000001"/>
    <s v="Q2"/>
    <n v="45.0388157462245"/>
    <s v="Chandigarh"/>
    <s v="Premium"/>
  </r>
  <r>
    <s v="ORD008253"/>
    <x v="28"/>
    <s v="CUST0323"/>
    <s v="Orinder Chandra"/>
    <x v="2"/>
    <x v="3"/>
    <x v="16"/>
    <n v="2"/>
    <n v="1053.28"/>
    <n v="0.05"/>
    <n v="2001.23"/>
    <n v="650.34"/>
    <n v="2001.2319999999997"/>
    <s v="Q4"/>
    <n v="32.497014336183248"/>
    <s v="Jaipur"/>
    <s v="Occasional"/>
  </r>
  <r>
    <s v="ORD006780"/>
    <x v="123"/>
    <s v="CUST0051"/>
    <s v="Shivansh Mistry"/>
    <x v="3"/>
    <x v="0"/>
    <x v="32"/>
    <n v="3"/>
    <n v="810.3"/>
    <n v="0"/>
    <n v="2430.9"/>
    <n v="850.48"/>
    <n v="2430.8999999999996"/>
    <s v="Q1"/>
    <n v="34.986219095808138"/>
    <s v="Nagpur"/>
    <s v="Premium"/>
  </r>
  <r>
    <s v="ORD001052"/>
    <x v="229"/>
    <s v="CUST0182"/>
    <s v="Nathaniel Badal"/>
    <x v="2"/>
    <x v="5"/>
    <x v="7"/>
    <n v="9"/>
    <n v="476.53"/>
    <n v="0.05"/>
    <n v="4074.33"/>
    <n v="273.23"/>
    <n v="4074.3314999999993"/>
    <s v="Q3"/>
    <n v="6.7061332783549696"/>
    <s v="Lucknow"/>
    <s v="Premium"/>
  </r>
  <r>
    <s v="ORD007572"/>
    <x v="231"/>
    <s v="CUST0146"/>
    <s v="Pavani Bawa"/>
    <x v="1"/>
    <x v="3"/>
    <x v="66"/>
    <n v="2"/>
    <n v="1478.36"/>
    <n v="0"/>
    <n v="2956.72"/>
    <n v="1015.12"/>
    <n v="2956.72"/>
    <s v="Q1"/>
    <n v="34.332638870099302"/>
    <s v="Guwahati"/>
    <s v="Regular"/>
  </r>
  <r>
    <s v="ORD006964"/>
    <x v="13"/>
    <s v="CUST0362"/>
    <s v="Netra Issac"/>
    <x v="2"/>
    <x v="1"/>
    <x v="38"/>
    <n v="5"/>
    <n v="15144.73"/>
    <n v="0"/>
    <n v="75723.649999999994"/>
    <n v="22871.56"/>
    <n v="75723.649999999994"/>
    <s v="Q1"/>
    <n v="30.203985148629265"/>
    <s v="Chandigarh"/>
    <s v="Premium"/>
  </r>
  <r>
    <s v="ORD010759"/>
    <x v="273"/>
    <s v="CUST0057"/>
    <s v="Anusha Ganesh"/>
    <x v="1"/>
    <x v="5"/>
    <x v="24"/>
    <n v="2"/>
    <n v="538.08000000000004"/>
    <n v="0"/>
    <n v="1076.1600000000001"/>
    <n v="-84.23"/>
    <n v="1076.1600000000001"/>
    <s v="Q3"/>
    <n v="-7.8269030627416001"/>
    <s v="Ranchi"/>
    <s v="Premium"/>
  </r>
  <r>
    <s v="ORD005278"/>
    <x v="35"/>
    <s v="CUST0352"/>
    <s v="Vincent Loke"/>
    <x v="2"/>
    <x v="1"/>
    <x v="69"/>
    <n v="4"/>
    <n v="28166.880000000001"/>
    <n v="0.1"/>
    <n v="101400.77"/>
    <n v="32432.58"/>
    <n v="101400.76800000001"/>
    <s v="Q2"/>
    <n v="31.984550018703011"/>
    <s v="Lucknow"/>
    <s v="Occasional"/>
  </r>
  <r>
    <s v="ORD010983"/>
    <x v="14"/>
    <s v="CUST0063"/>
    <s v="Udant Bansal"/>
    <x v="0"/>
    <x v="6"/>
    <x v="63"/>
    <n v="4"/>
    <n v="1033.3399999999999"/>
    <n v="0"/>
    <n v="4133.3599999999997"/>
    <n v="1391.13"/>
    <n v="4133.3599999999997"/>
    <s v="Q2"/>
    <n v="33.656153831265613"/>
    <s v="Bengaluru"/>
    <s v="Premium"/>
  </r>
  <r>
    <s v="ORD006119"/>
    <x v="122"/>
    <s v="CUST0296"/>
    <s v="Qarin Jha"/>
    <x v="0"/>
    <x v="1"/>
    <x v="52"/>
    <n v="1"/>
    <n v="8500.43"/>
    <n v="0.05"/>
    <n v="8075.41"/>
    <n v="2011.37"/>
    <n v="8075.4084999999995"/>
    <s v="Q1"/>
    <n v="24.907342165908602"/>
    <s v="Bengaluru"/>
    <s v="Premium"/>
  </r>
  <r>
    <s v="ORD006630"/>
    <x v="187"/>
    <s v="CUST0059"/>
    <s v="Gopal Om"/>
    <x v="1"/>
    <x v="3"/>
    <x v="4"/>
    <n v="1"/>
    <n v="862.46"/>
    <n v="0"/>
    <n v="862.46"/>
    <n v="172.64"/>
    <n v="862.46"/>
    <s v="Q1"/>
    <n v="20.017160216125962"/>
    <s v="Kolkata"/>
    <s v="Regular"/>
  </r>
  <r>
    <s v="ORD010744"/>
    <x v="110"/>
    <s v="CUST0317"/>
    <s v="Balendra Soman"/>
    <x v="3"/>
    <x v="0"/>
    <x v="32"/>
    <n v="4"/>
    <n v="761.43"/>
    <n v="0"/>
    <n v="3045.72"/>
    <n v="1285.4000000000001"/>
    <n v="3045.72"/>
    <s v="Q2"/>
    <n v="42.203485546931432"/>
    <s v="Nagpur"/>
    <s v="Occasional"/>
  </r>
  <r>
    <s v="ORD006066"/>
    <x v="209"/>
    <s v="CUST0148"/>
    <s v="Dhruv Narasimhan"/>
    <x v="3"/>
    <x v="6"/>
    <x v="57"/>
    <n v="1"/>
    <n v="2177.83"/>
    <n v="0.05"/>
    <n v="2068.94"/>
    <n v="705.21"/>
    <n v="2068.9384999999997"/>
    <s v="Q2"/>
    <n v="34.085570388701463"/>
    <s v="Surat"/>
    <s v="Regular"/>
  </r>
  <r>
    <s v="ORD000001"/>
    <x v="322"/>
    <s v="CUST0026"/>
    <s v="Mason Oommen"/>
    <x v="0"/>
    <x v="6"/>
    <x v="14"/>
    <n v="3"/>
    <n v="1293.8"/>
    <n v="0"/>
    <n v="3881.4"/>
    <n v="1479.65"/>
    <n v="3881.3999999999996"/>
    <s v="Q3"/>
    <n v="38.121554078425312"/>
    <s v="Chennai"/>
    <s v="Premium"/>
  </r>
  <r>
    <s v="ORD006829"/>
    <x v="346"/>
    <s v="CUST0121"/>
    <s v="Yutika Salvi"/>
    <x v="0"/>
    <x v="3"/>
    <x v="66"/>
    <n v="0"/>
    <n v="919.71"/>
    <n v="0.3"/>
    <n v="1287.5899999999999"/>
    <n v="432.36"/>
    <n v="0"/>
    <s v="Q4"/>
    <n v="33.579011952562546"/>
    <s v="Kochi"/>
    <s v="Regular"/>
  </r>
  <r>
    <s v="ORD007711"/>
    <x v="279"/>
    <s v="CUST0354"/>
    <s v="Unknown"/>
    <x v="0"/>
    <x v="1"/>
    <x v="38"/>
    <n v="2"/>
    <n v="31569.93"/>
    <n v="0"/>
    <n v="63139.86"/>
    <n v="17732.02"/>
    <n v="63139.86"/>
    <s v="Q1"/>
    <n v="28.083717638905124"/>
    <s v="Hyderabad"/>
    <s v="Regular"/>
  </r>
  <r>
    <s v="ORD004868"/>
    <x v="253"/>
    <s v="CUST0092"/>
    <s v="Neelima Sengupta"/>
    <x v="3"/>
    <x v="1"/>
    <x v="36"/>
    <n v="5"/>
    <n v="24449.21"/>
    <n v="0.1"/>
    <n v="110021.44"/>
    <n v="27598.36"/>
    <n v="110021.44499999999"/>
    <s v="Q3"/>
    <n v="25.084528979078986"/>
    <s v="Mumbai"/>
    <s v="Premium"/>
  </r>
  <r>
    <s v="ORD000494"/>
    <x v="360"/>
    <s v="CUST0403"/>
    <s v="Bimala Rattan"/>
    <x v="1"/>
    <x v="6"/>
    <x v="29"/>
    <n v="5"/>
    <n v="3428.52"/>
    <n v="0.2"/>
    <n v="13714.08"/>
    <n v="4280.24"/>
    <n v="13714.08"/>
    <s v="Q3"/>
    <n v="31.210551491605703"/>
    <s v="Bhubaneswar"/>
    <s v="Regular"/>
  </r>
  <r>
    <s v="ORD005179"/>
    <x v="152"/>
    <s v="CUST0414"/>
    <s v="Sai Maharaj"/>
    <x v="2"/>
    <x v="0"/>
    <x v="0"/>
    <n v="3"/>
    <n v="873.61"/>
    <n v="0.15"/>
    <n v="2227.71"/>
    <n v="862.65"/>
    <n v="2227.7055"/>
    <s v="Q2"/>
    <n v="38.723622015432888"/>
    <s v="Delhi"/>
    <s v="Occasional"/>
  </r>
  <r>
    <s v="ORD009413"/>
    <x v="68"/>
    <s v="CUST0364"/>
    <s v="Robert Mander"/>
    <x v="0"/>
    <x v="0"/>
    <x v="32"/>
    <n v="4"/>
    <n v="935.31"/>
    <n v="0.1"/>
    <n v="3367.12"/>
    <n v="1070.18"/>
    <n v="3367.116"/>
    <s v="Q2"/>
    <n v="31.783245028392219"/>
    <s v="Bengaluru"/>
    <s v="Regular"/>
  </r>
  <r>
    <s v="ORD002282"/>
    <x v="135"/>
    <s v="CUST0092"/>
    <s v="Neelima Sengupta"/>
    <x v="3"/>
    <x v="6"/>
    <x v="63"/>
    <n v="1"/>
    <n v="4728.58"/>
    <n v="0.1"/>
    <n v="4255.72"/>
    <n v="1624.95"/>
    <n v="4255.7219999999998"/>
    <s v="Q2"/>
    <n v="38.182728187004784"/>
    <s v="Mumbai"/>
    <s v="Premium"/>
  </r>
  <r>
    <s v="ORD003752"/>
    <x v="101"/>
    <s v="CUST0194"/>
    <s v="Panini Badami"/>
    <x v="0"/>
    <x v="4"/>
    <x v="23"/>
    <n v="4"/>
    <n v="39973.449999999997"/>
    <n v="0.2"/>
    <n v="127915.04"/>
    <n v="12542.14"/>
    <n v="127915.04"/>
    <s v="Q1"/>
    <n v="9.8050549802431366"/>
    <s v="Bengaluru"/>
    <s v="Regular"/>
  </r>
  <r>
    <s v="ORD000317"/>
    <x v="10"/>
    <s v="CUST0264"/>
    <s v="Rudra Konda"/>
    <x v="2"/>
    <x v="5"/>
    <x v="24"/>
    <n v="3"/>
    <n v="171.18"/>
    <n v="0.05"/>
    <n v="487.86"/>
    <n v="37.03"/>
    <n v="487.86299999999994"/>
    <s v="Q1"/>
    <n v="7.5902922969704427"/>
    <s v="Jaipur"/>
    <s v="Regular"/>
  </r>
  <r>
    <s v="ORD004745"/>
    <x v="131"/>
    <s v="CUST0149"/>
    <s v="Charita Bobal"/>
    <x v="2"/>
    <x v="4"/>
    <x v="47"/>
    <n v="1"/>
    <n v="40940.42"/>
    <n v="0.1"/>
    <n v="36846.379999999997"/>
    <n v="4945.1099999999997"/>
    <n v="36846.377999999997"/>
    <s v="Q2"/>
    <n v="13.420884222547777"/>
    <s v="Jaipur"/>
    <s v="Occasional"/>
  </r>
  <r>
    <s v="ORD009267"/>
    <x v="294"/>
    <s v="CUST0487"/>
    <s v="Urvi Johal"/>
    <x v="3"/>
    <x v="4"/>
    <x v="42"/>
    <n v="4"/>
    <n v="60491.18"/>
    <n v="0"/>
    <n v="241964.72"/>
    <n v="-8606.24"/>
    <n v="241964.72"/>
    <s v="Q1"/>
    <n v="-3.5568160515301566"/>
    <s v="Ahmedabad"/>
    <s v="Premium"/>
  </r>
  <r>
    <s v="ORD010426"/>
    <x v="119"/>
    <s v="CUST0242"/>
    <s v="Vanya Bhat"/>
    <x v="2"/>
    <x v="2"/>
    <x v="46"/>
    <n v="3"/>
    <n v="1310.54"/>
    <n v="0.15"/>
    <n v="3341.88"/>
    <n v="862.14"/>
    <n v="3341.877"/>
    <s v="Q2"/>
    <n v="25.798053790082225"/>
    <s v="Delhi"/>
    <s v="Regular"/>
  </r>
  <r>
    <s v="ORD004694"/>
    <x v="291"/>
    <s v="CUST0015"/>
    <s v="Akshay Choudhary"/>
    <x v="2"/>
    <x v="3"/>
    <x v="12"/>
    <n v="1"/>
    <n v="875.12"/>
    <n v="0"/>
    <n v="875.12"/>
    <n v="199.05"/>
    <n v="875.12"/>
    <s v="Q3"/>
    <n v="22.74545205228997"/>
    <s v="Chandigarh"/>
    <s v="Regular"/>
  </r>
  <r>
    <s v="ORD007433"/>
    <x v="239"/>
    <s v="CUST0262"/>
    <s v="Quincy Ray"/>
    <x v="0"/>
    <x v="1"/>
    <x v="34"/>
    <n v="3"/>
    <n v="19664.759999999998"/>
    <n v="0.2"/>
    <n v="47195.42"/>
    <n v="15271.41"/>
    <n v="47195.423999999999"/>
    <s v="Q2"/>
    <n v="32.357822009000024"/>
    <s v="Kochi"/>
    <s v="Occasional"/>
  </r>
  <r>
    <s v="ORD009143"/>
    <x v="315"/>
    <s v="CUST0052"/>
    <s v="Vivaan Parmer"/>
    <x v="1"/>
    <x v="1"/>
    <x v="69"/>
    <n v="4"/>
    <n v="15263.99"/>
    <n v="0.05"/>
    <n v="58003.16"/>
    <n v="18215.57"/>
    <n v="58003.161999999997"/>
    <s v="Q4"/>
    <n v="31.404444171662369"/>
    <s v="Bhubaneswar"/>
    <s v="Occasional"/>
  </r>
  <r>
    <s v="ORD001428"/>
    <x v="183"/>
    <s v="CUST0044"/>
    <s v="Advay Nadig"/>
    <x v="2"/>
    <x v="4"/>
    <x v="22"/>
    <n v="1"/>
    <n v="35912.71"/>
    <n v="0"/>
    <n v="35912.71"/>
    <n v="3875.49"/>
    <n v="35912.71"/>
    <s v="Q3"/>
    <n v="10.791416186636987"/>
    <s v="Lucknow"/>
    <s v="Premium"/>
  </r>
  <r>
    <s v="ORD005325"/>
    <x v="19"/>
    <s v="CUST0492"/>
    <s v="Unknown"/>
    <x v="0"/>
    <x v="6"/>
    <x v="43"/>
    <n v="1"/>
    <n v="4871.6400000000003"/>
    <n v="0"/>
    <n v="4871.6400000000003"/>
    <n v="1777.22"/>
    <n v="4871.6400000000003"/>
    <s v="Q4"/>
    <n v="36.480938657207837"/>
    <s v="Coimbatore"/>
    <s v="Premium"/>
  </r>
  <r>
    <s v="ORD004734"/>
    <x v="34"/>
    <s v="CUST0068"/>
    <s v="Atharv Shenoy"/>
    <x v="1"/>
    <x v="6"/>
    <x v="19"/>
    <n v="4"/>
    <n v="4038.8"/>
    <n v="0.1"/>
    <n v="14539.68"/>
    <n v="3164.88"/>
    <n v="14539.68"/>
    <s v="Q3"/>
    <n v="21.767191575055296"/>
    <s v="Ranchi"/>
    <s v="Premium"/>
  </r>
  <r>
    <s v="ORD009664"/>
    <x v="192"/>
    <s v="CUST0337"/>
    <s v="Tarak Thaker"/>
    <x v="1"/>
    <x v="3"/>
    <x v="6"/>
    <n v="3"/>
    <n v="2150.7399999999998"/>
    <n v="0.2"/>
    <n v="5161.78"/>
    <n v="1310.56"/>
    <n v="5161.7759999999998"/>
    <s v="Q2"/>
    <n v="25.389691153051853"/>
    <s v="Bhubaneswar"/>
    <s v="Premium"/>
  </r>
  <r>
    <s v="ORD010030"/>
    <x v="362"/>
    <s v="CUST0414"/>
    <s v="Sai Maharaj"/>
    <x v="2"/>
    <x v="4"/>
    <x v="22"/>
    <n v="3"/>
    <n v="63259.15"/>
    <n v="0.15"/>
    <n v="161310.82999999999"/>
    <n v="19341.64"/>
    <n v="161310.83250000002"/>
    <s v="Q4"/>
    <n v="11.990292282297474"/>
    <s v="Delhi"/>
    <s v="Occasional"/>
  </r>
  <r>
    <s v="ORD009582"/>
    <x v="40"/>
    <s v="CUST0175"/>
    <s v="Unknown"/>
    <x v="2"/>
    <x v="5"/>
    <x v="21"/>
    <n v="6"/>
    <n v="698.95"/>
    <n v="0.1"/>
    <n v="3774.33"/>
    <n v="351.49"/>
    <n v="3774.3300000000008"/>
    <s v="Q4"/>
    <n v="9.3126462180042555"/>
    <s v="Delhi"/>
    <s v="Premium"/>
  </r>
  <r>
    <s v="ORD009727"/>
    <x v="280"/>
    <s v="CUST0111"/>
    <s v="Ishwar Bir"/>
    <x v="0"/>
    <x v="4"/>
    <x v="5"/>
    <n v="2"/>
    <n v="35417.56"/>
    <n v="0"/>
    <n v="70835.12"/>
    <n v="7289.17"/>
    <n v="70835.12"/>
    <s v="Q3"/>
    <n v="10.290333382649736"/>
    <s v="Hyderabad"/>
    <s v="Premium"/>
  </r>
  <r>
    <s v="ORD000079"/>
    <x v="309"/>
    <s v="CUST0100"/>
    <s v="Faqid Zachariah"/>
    <x v="3"/>
    <x v="6"/>
    <x v="29"/>
    <n v="4"/>
    <n v="4925.87"/>
    <n v="0.15"/>
    <n v="16747.96"/>
    <n v="4779.18"/>
    <n v="16747.957999999999"/>
    <s v="Q3"/>
    <n v="28.535893326709644"/>
    <s v="Ahmedabad"/>
    <s v="Premium"/>
  </r>
  <r>
    <s v="ORD011601"/>
    <x v="67"/>
    <s v="CUST0467"/>
    <s v="Deepa Pandit"/>
    <x v="3"/>
    <x v="3"/>
    <x v="4"/>
    <n v="3"/>
    <n v="3373.34"/>
    <n v="0.25"/>
    <n v="7590.02"/>
    <n v="2462.2800000000002"/>
    <n v="7590.0150000000003"/>
    <s v="Q4"/>
    <n v="32.441021235780667"/>
    <s v="Pune"/>
    <s v="Premium"/>
  </r>
  <r>
    <s v="ORD004869"/>
    <x v="100"/>
    <s v="CUST0342"/>
    <s v="Brijesh Uppal"/>
    <x v="0"/>
    <x v="1"/>
    <x v="26"/>
    <n v="1"/>
    <n v="42091.37"/>
    <n v="0.05"/>
    <n v="39986.800000000003"/>
    <n v="7256.48"/>
    <n v="39986.801500000001"/>
    <s v="Q3"/>
    <n v="18.147188572228835"/>
    <s v="Chennai"/>
    <s v="Premium"/>
  </r>
  <r>
    <s v="ORD006253"/>
    <x v="214"/>
    <s v="CUST0072"/>
    <s v="Ekantika Khosla"/>
    <x v="1"/>
    <x v="3"/>
    <x v="61"/>
    <n v="2"/>
    <n v="2616.25"/>
    <n v="0.1"/>
    <n v="4709.25"/>
    <n v="1014.66"/>
    <n v="4709.25"/>
    <s v="Q4"/>
    <n v="21.546106067845198"/>
    <s v="Bhubaneswar"/>
    <s v="Occasional"/>
  </r>
  <r>
    <s v="ORD004247"/>
    <x v="7"/>
    <s v="CUST0410"/>
    <s v="Matthew Sule"/>
    <x v="2"/>
    <x v="3"/>
    <x v="10"/>
    <n v="1"/>
    <n v="3539.28"/>
    <n v="0.1"/>
    <n v="3185.35"/>
    <n v="926.1"/>
    <n v="3185.3520000000003"/>
    <s v="Q2"/>
    <n v="29.073728161740469"/>
    <s v="Amritsar"/>
    <s v="Premium"/>
  </r>
  <r>
    <s v="ORD010076"/>
    <x v="195"/>
    <s v="CUST0122"/>
    <s v="Kalpit Bail"/>
    <x v="2"/>
    <x v="6"/>
    <x v="27"/>
    <n v="3"/>
    <n v="4750.3500000000004"/>
    <n v="0.05"/>
    <n v="13538.5"/>
    <n v="3693.04"/>
    <n v="13538.497500000001"/>
    <s v="Q2"/>
    <n v="27.278058869150939"/>
    <s v="Chandigarh"/>
    <s v="Premium"/>
  </r>
  <r>
    <s v="ORD011741"/>
    <x v="362"/>
    <s v="CUST0416"/>
    <s v="Hitesh Soman"/>
    <x v="3"/>
    <x v="5"/>
    <x v="21"/>
    <n v="1"/>
    <n v="358.86"/>
    <n v="0.1"/>
    <n v="322.97000000000003"/>
    <n v="32.49"/>
    <n v="322.97400000000005"/>
    <s v="Q4"/>
    <n v="10.059757872248195"/>
    <s v="Mumbai"/>
    <s v="Premium"/>
  </r>
  <r>
    <s v="ORD006518"/>
    <x v="327"/>
    <s v="CUST0398"/>
    <s v="Christopher Basu"/>
    <x v="0"/>
    <x v="1"/>
    <x v="38"/>
    <n v="2"/>
    <n v="39194.49"/>
    <n v="0"/>
    <n v="78388.98"/>
    <n v="-5798.15"/>
    <n v="78388.98"/>
    <s v="Q4"/>
    <n v="-7.3966391704548258"/>
    <s v="Chennai"/>
    <s v="Premium"/>
  </r>
  <r>
    <s v="ORD011106"/>
    <x v="76"/>
    <s v="CUST0004"/>
    <s v="Lucky Aggarwal"/>
    <x v="0"/>
    <x v="2"/>
    <x v="17"/>
    <n v="1"/>
    <n v="3235.12"/>
    <n v="0.05"/>
    <n v="3073.36"/>
    <n v="739.38"/>
    <n v="3073.3639999999996"/>
    <s v="Q4"/>
    <n v="24.057708826821457"/>
    <s v="Coimbatore"/>
    <s v="Premium"/>
  </r>
  <r>
    <s v="ORD007476"/>
    <x v="117"/>
    <s v="CUST0470"/>
    <s v="Kabir Tripathi"/>
    <x v="3"/>
    <x v="2"/>
    <x v="60"/>
    <n v="4"/>
    <n v="7772.78"/>
    <n v="0.05"/>
    <n v="29536.560000000001"/>
    <n v="6528.7"/>
    <n v="29536.563999999998"/>
    <s v="Q3"/>
    <n v="22.103792723323227"/>
    <s v="Mumbai"/>
    <s v="Occasional"/>
  </r>
  <r>
    <s v="ORD003143"/>
    <x v="253"/>
    <s v="CUST0423"/>
    <s v="Ayaan Kar"/>
    <x v="2"/>
    <x v="1"/>
    <x v="52"/>
    <n v="1"/>
    <n v="16502.13"/>
    <n v="0"/>
    <n v="16502.13"/>
    <n v="3398.4"/>
    <n v="16502.13"/>
    <s v="Q3"/>
    <n v="20.593705176240885"/>
    <s v="Chandigarh"/>
    <s v="Regular"/>
  </r>
  <r>
    <s v="ORD003919"/>
    <x v="335"/>
    <s v="CUST0426"/>
    <s v="Nakul Puri"/>
    <x v="0"/>
    <x v="6"/>
    <x v="63"/>
    <n v="4"/>
    <n v="1274.8499999999999"/>
    <n v="0"/>
    <n v="5099.3999999999996"/>
    <n v="1884.65"/>
    <n v="5099.3999999999996"/>
    <s v="Q4"/>
    <n v="36.958269600345147"/>
    <s v="Bengaluru"/>
    <s v="Regular"/>
  </r>
  <r>
    <s v="ORD007492"/>
    <x v="224"/>
    <s v="CUST0244"/>
    <s v="Kala Chand"/>
    <x v="1"/>
    <x v="3"/>
    <x v="25"/>
    <n v="1"/>
    <n v="1247.3399999999999"/>
    <n v="0.15"/>
    <n v="1060.24"/>
    <n v="-140.22"/>
    <n v="1060.2389999999998"/>
    <s v="Q3"/>
    <n v="-13.225307477552253"/>
    <s v="Patna"/>
    <s v="Premium"/>
  </r>
  <r>
    <s v="ORD004963"/>
    <x v="341"/>
    <s v="CUST0276"/>
    <s v="Manthan Grover"/>
    <x v="2"/>
    <x v="2"/>
    <x v="46"/>
    <n v="5"/>
    <n v="2475.14"/>
    <n v="0.1"/>
    <n v="11138.13"/>
    <n v="1973.63"/>
    <n v="11138.13"/>
    <s v="Q2"/>
    <n v="17.719581294166979"/>
    <s v="Amritsar"/>
    <s v="Premium"/>
  </r>
  <r>
    <s v="ORD007604"/>
    <x v="281"/>
    <s v="CUST0280"/>
    <s v="Chandani Narayanan"/>
    <x v="1"/>
    <x v="1"/>
    <x v="34"/>
    <n v="5"/>
    <n v="31429.759999999998"/>
    <n v="0.3"/>
    <n v="110004.16"/>
    <n v="24892.959999999999"/>
    <n v="110004.15999999999"/>
    <s v="Q3"/>
    <n v="22.629107844648782"/>
    <s v="Patna"/>
    <s v="Regular"/>
  </r>
  <r>
    <s v="ORD007823"/>
    <x v="23"/>
    <s v="CUST0170"/>
    <s v="Yash Kibe"/>
    <x v="3"/>
    <x v="0"/>
    <x v="56"/>
    <n v="5"/>
    <n v="539.23"/>
    <n v="0.1"/>
    <n v="2426.54"/>
    <n v="955.72"/>
    <n v="2426.5350000000003"/>
    <s v="Q3"/>
    <n v="39.386121803061151"/>
    <s v="Ahmedabad"/>
    <s v="Premium"/>
  </r>
  <r>
    <s v="ORD001616"/>
    <x v="220"/>
    <s v="CUST0100"/>
    <s v="Faqid Zachariah"/>
    <x v="3"/>
    <x v="6"/>
    <x v="57"/>
    <n v="4"/>
    <n v="1159.6199999999999"/>
    <n v="0"/>
    <n v="4638.4799999999996"/>
    <n v="-197.04"/>
    <n v="4638.4799999999996"/>
    <s v="Q1"/>
    <n v="-4.2479432917679931"/>
    <s v="Ahmedabad"/>
    <s v="Premium"/>
  </r>
  <r>
    <s v="ORD003799"/>
    <x v="255"/>
    <s v="CUST0477"/>
    <s v="Teerth Bobal"/>
    <x v="1"/>
    <x v="3"/>
    <x v="61"/>
    <n v="3"/>
    <n v="2827.13"/>
    <n v="0.15"/>
    <n v="7209.18"/>
    <n v="1524.41"/>
    <n v="7209.1814999999997"/>
    <s v="Q3"/>
    <n v="21.145400725186498"/>
    <s v="Patna"/>
    <s v="Occasional"/>
  </r>
  <r>
    <s v="ORD007890"/>
    <x v="60"/>
    <s v="CUST0410"/>
    <s v="Matthew Sule"/>
    <x v="2"/>
    <x v="4"/>
    <x v="23"/>
    <n v="3"/>
    <n v="41687.49"/>
    <n v="0"/>
    <n v="125062.47"/>
    <n v="13766.19"/>
    <n v="125062.47"/>
    <s v="Q3"/>
    <n v="11.007450916330056"/>
    <s v="Amritsar"/>
    <s v="Premium"/>
  </r>
  <r>
    <s v="ORD007914"/>
    <x v="237"/>
    <s v="CUST0193"/>
    <s v="Aashi Virk"/>
    <x v="3"/>
    <x v="1"/>
    <x v="3"/>
    <n v="3"/>
    <n v="3260.88"/>
    <n v="0.15"/>
    <n v="8315.24"/>
    <n v="1743.31"/>
    <n v="8315.2439999999988"/>
    <s v="Q1"/>
    <n v="20.965239728498517"/>
    <s v="Pune"/>
    <s v="Premium"/>
  </r>
  <r>
    <s v="ORD007363"/>
    <x v="322"/>
    <s v="CUST0107"/>
    <s v="Finn Hayre"/>
    <x v="1"/>
    <x v="6"/>
    <x v="55"/>
    <n v="4"/>
    <n v="1772.06"/>
    <n v="0.1"/>
    <n v="6379.42"/>
    <n v="-84.5"/>
    <n v="6379.4160000000002"/>
    <s v="Q3"/>
    <n v="-1.3245718262788779"/>
    <s v="Bhubaneswar"/>
    <s v="Regular"/>
  </r>
  <r>
    <s v="ORD002008"/>
    <x v="356"/>
    <s v="CUST0223"/>
    <s v="Aarini Dugar"/>
    <x v="1"/>
    <x v="0"/>
    <x v="67"/>
    <n v="4"/>
    <n v="893.84"/>
    <n v="0.15"/>
    <n v="3039.06"/>
    <n v="901.78"/>
    <n v="3039.056"/>
    <s v="Q1"/>
    <n v="29.672990990635263"/>
    <s v="Guwahati"/>
    <s v="Premium"/>
  </r>
  <r>
    <s v="ORD009749"/>
    <x v="95"/>
    <s v="CUST0089"/>
    <s v="Avi Dugar"/>
    <x v="1"/>
    <x v="1"/>
    <x v="69"/>
    <n v="3"/>
    <n v="25694.9"/>
    <n v="0.2"/>
    <n v="61667.76"/>
    <n v="15564.47"/>
    <n v="61667.760000000009"/>
    <s v="Q1"/>
    <n v="25.239233596290834"/>
    <s v="Bhubaneswar"/>
    <s v="Regular"/>
  </r>
  <r>
    <s v="ORD001468"/>
    <x v="20"/>
    <s v="CUST0218"/>
    <s v="Chandresh Sibal"/>
    <x v="1"/>
    <x v="4"/>
    <x v="33"/>
    <n v="4"/>
    <n v="23421.35"/>
    <n v="0.2"/>
    <n v="74948.320000000007"/>
    <n v="7290.33"/>
    <n v="74948.319999999992"/>
    <s v="Q1"/>
    <n v="9.7271426497618627"/>
    <s v="Ranchi"/>
    <s v="Regular"/>
  </r>
  <r>
    <s v="ORD007266"/>
    <x v="332"/>
    <s v="CUST0233"/>
    <s v="Yahvi Dhar"/>
    <x v="2"/>
    <x v="4"/>
    <x v="45"/>
    <n v="3"/>
    <n v="56339.68"/>
    <n v="0.05"/>
    <n v="160568.09"/>
    <n v="21329.01"/>
    <n v="160568.08799999999"/>
    <s v="Q1"/>
    <n v="13.283467468536244"/>
    <s v="Jaipur"/>
    <s v="Premium"/>
  </r>
  <r>
    <s v="ORD003699"/>
    <x v="215"/>
    <s v="CUST0364"/>
    <s v="Robert Mander"/>
    <x v="0"/>
    <x v="5"/>
    <x v="37"/>
    <n v="4"/>
    <n v="691.72"/>
    <n v="0.2"/>
    <n v="2213.5"/>
    <n v="131.68"/>
    <n v="2213.5040000000004"/>
    <s v="Q2"/>
    <n v="5.9489496272871021"/>
    <s v="Bengaluru"/>
    <s v="Regular"/>
  </r>
  <r>
    <s v="ORD001940"/>
    <x v="75"/>
    <s v="CUST0442"/>
    <s v="Jackson Khare"/>
    <x v="1"/>
    <x v="4"/>
    <x v="45"/>
    <n v="2"/>
    <n v="59273.62"/>
    <n v="0.2"/>
    <n v="94837.79"/>
    <n v="10988.35"/>
    <n v="94837.792000000016"/>
    <s v="Q1"/>
    <n v="11.586467799386723"/>
    <s v="Guwahati"/>
    <s v="Regular"/>
  </r>
  <r>
    <s v="ORD005703"/>
    <x v="203"/>
    <s v="CUST0346"/>
    <s v="Isha Kibe"/>
    <x v="2"/>
    <x v="5"/>
    <x v="44"/>
    <n v="8"/>
    <n v="490.4"/>
    <n v="0.2"/>
    <n v="3138.56"/>
    <n v="240.05"/>
    <n v="3138.56"/>
    <s v="Q3"/>
    <n v="7.6484120106035896"/>
    <s v="Lucknow"/>
    <s v="Premium"/>
  </r>
  <r>
    <s v="ORD007199"/>
    <x v="46"/>
    <s v="CUST0181"/>
    <s v="Chasmum Narang"/>
    <x v="3"/>
    <x v="6"/>
    <x v="29"/>
    <n v="5"/>
    <n v="3747"/>
    <n v="0.15"/>
    <n v="15924.75"/>
    <n v="5593.09"/>
    <n v="15924.75"/>
    <s v="Q3"/>
    <n v="35.121995635724268"/>
    <s v="Ahmedabad"/>
    <s v="Premium"/>
  </r>
  <r>
    <s v="ORD009953"/>
    <x v="24"/>
    <s v="CUST0491"/>
    <s v="Kashish Sarkar"/>
    <x v="3"/>
    <x v="6"/>
    <x v="14"/>
    <n v="1"/>
    <n v="1770.95"/>
    <n v="0"/>
    <n v="1770.95"/>
    <n v="529.17999999999995"/>
    <n v="1770.95"/>
    <s v="Q3"/>
    <n v="29.881137242722826"/>
    <s v="Surat"/>
    <s v="Premium"/>
  </r>
  <r>
    <s v="ORD000452"/>
    <x v="229"/>
    <s v="CUST0420"/>
    <s v="Zehaan Choudhury"/>
    <x v="3"/>
    <x v="4"/>
    <x v="50"/>
    <n v="4"/>
    <n v="40513.24"/>
    <n v="0"/>
    <n v="162052.96"/>
    <n v="21587.52"/>
    <n v="162052.96"/>
    <s v="Q3"/>
    <n v="13.321274724016149"/>
    <s v="Ahmedabad"/>
    <s v="Premium"/>
  </r>
  <r>
    <s v="ORD005350"/>
    <x v="138"/>
    <s v="CUST0089"/>
    <s v="Avi Dugar"/>
    <x v="1"/>
    <x v="6"/>
    <x v="14"/>
    <n v="5"/>
    <n v="3097.16"/>
    <n v="0.3"/>
    <n v="10840.06"/>
    <n v="3286.02"/>
    <n v="10840.06"/>
    <s v="Q4"/>
    <n v="30.313669850535884"/>
    <s v="Bhubaneswar"/>
    <s v="Regular"/>
  </r>
  <r>
    <s v="ORD007931"/>
    <x v="323"/>
    <s v="CUST0287"/>
    <s v="Harish Sahota"/>
    <x v="2"/>
    <x v="1"/>
    <x v="36"/>
    <n v="5"/>
    <n v="28054.79"/>
    <n v="0.15"/>
    <n v="119232.86"/>
    <n v="23754.54"/>
    <n v="119232.85750000001"/>
    <s v="Q3"/>
    <n v="19.922813224475199"/>
    <s v="Delhi"/>
    <s v="Regular"/>
  </r>
  <r>
    <s v="ORD004394"/>
    <x v="352"/>
    <s v="CUST0053"/>
    <s v="Anjali Ganesh"/>
    <x v="3"/>
    <x v="3"/>
    <x v="12"/>
    <n v="2"/>
    <n v="1523.65"/>
    <n v="0"/>
    <n v="3047.3"/>
    <n v="1021.13"/>
    <n v="3047.3"/>
    <s v="Q1"/>
    <n v="33.509336133626491"/>
    <s v="Mumbai"/>
    <s v="Regular"/>
  </r>
  <r>
    <s v="ORD010129"/>
    <x v="100"/>
    <s v="CUST0223"/>
    <s v="Aarini Dugar"/>
    <x v="0"/>
    <x v="5"/>
    <x v="40"/>
    <n v="9"/>
    <n v="781.52"/>
    <n v="0.15"/>
    <n v="5978.63"/>
    <n v="476.83"/>
    <n v="5978.6279999999997"/>
    <s v="Q3"/>
    <n v="7.9755729991653608"/>
    <s v="Guwahati"/>
    <s v="Premium"/>
  </r>
  <r>
    <s v="ORD003874"/>
    <x v="243"/>
    <s v="CUST0069"/>
    <s v="Jalsa Konda"/>
    <x v="2"/>
    <x v="1"/>
    <x v="1"/>
    <n v="4"/>
    <n v="7392.63"/>
    <n v="0.3"/>
    <n v="20699.36"/>
    <n v="4621.2"/>
    <n v="20699.363999999998"/>
    <s v="Q4"/>
    <n v="22.325327932844299"/>
    <s v="Jaipur"/>
    <s v="Premium"/>
  </r>
  <r>
    <s v="ORD004737"/>
    <x v="234"/>
    <s v="CUST0223"/>
    <s v="Aarini Dugar"/>
    <x v="1"/>
    <x v="4"/>
    <x v="33"/>
    <n v="3"/>
    <n v="56421.87"/>
    <n v="0.25"/>
    <n v="126949.21"/>
    <n v="18727.52"/>
    <n v="126949.20750000002"/>
    <s v="Q3"/>
    <n v="14.751978369932353"/>
    <s v="Guwahati"/>
    <s v="Premium"/>
  </r>
  <r>
    <s v="ORD008914"/>
    <x v="198"/>
    <s v="CUST0229"/>
    <s v="Tanish Narula"/>
    <x v="2"/>
    <x v="6"/>
    <x v="19"/>
    <n v="2"/>
    <n v="2504.2600000000002"/>
    <n v="0.15"/>
    <n v="4257.24"/>
    <n v="1084.69"/>
    <n v="4257.2420000000002"/>
    <s v="Q3"/>
    <n v="25.478713908541689"/>
    <s v="Lucknow"/>
    <s v="Premium"/>
  </r>
  <r>
    <s v="ORD008284"/>
    <x v="216"/>
    <s v="CUST0004"/>
    <s v="Lucky Aggarwal"/>
    <x v="0"/>
    <x v="5"/>
    <x v="44"/>
    <n v="4"/>
    <n v="578.63"/>
    <n v="0.15"/>
    <n v="1967.34"/>
    <n v="174.23"/>
    <n v="1967.3419999999999"/>
    <s v="Q4"/>
    <n v="8.8561204468978421"/>
    <s v="Coimbatore"/>
    <s v="Premium"/>
  </r>
  <r>
    <s v="ORD009756"/>
    <x v="230"/>
    <s v="CUST0368"/>
    <s v="Vedant Kohli"/>
    <x v="2"/>
    <x v="6"/>
    <x v="57"/>
    <n v="4"/>
    <n v="1922.1"/>
    <n v="0.05"/>
    <n v="7303.98"/>
    <n v="2716.97"/>
    <n v="7303.98"/>
    <s v="Q3"/>
    <n v="37.198486304727012"/>
    <s v="Delhi"/>
    <s v="Premium"/>
  </r>
  <r>
    <s v="ORD003195"/>
    <x v="108"/>
    <s v="CUST0274"/>
    <s v="Radhika Choudhury"/>
    <x v="0"/>
    <x v="1"/>
    <x v="64"/>
    <n v="2"/>
    <n v="30606.77"/>
    <n v="0"/>
    <n v="61213.54"/>
    <n v="14453.74"/>
    <n v="61213.54"/>
    <s v="Q1"/>
    <n v="23.611998260515566"/>
    <s v="Chennai"/>
    <s v="Premium"/>
  </r>
  <r>
    <s v="ORD000163"/>
    <x v="96"/>
    <s v="CUST0185"/>
    <s v="Unknown"/>
    <x v="3"/>
    <x v="6"/>
    <x v="63"/>
    <n v="4"/>
    <n v="3687.23"/>
    <n v="0.1"/>
    <n v="13274.03"/>
    <n v="3111.27"/>
    <n v="13274.028"/>
    <s v="Q2"/>
    <n v="23.438774810664132"/>
    <s v="Nagpur"/>
    <s v="Regular"/>
  </r>
  <r>
    <s v="ORD004016"/>
    <x v="344"/>
    <s v="CUST0031"/>
    <s v="Unni Gupta"/>
    <x v="3"/>
    <x v="4"/>
    <x v="20"/>
    <n v="4"/>
    <n v="14871.99"/>
    <n v="0.1"/>
    <n v="53539.16"/>
    <n v="7106.46"/>
    <n v="53539.163999999997"/>
    <s v="Q2"/>
    <n v="13.273387180523564"/>
    <s v="Ahmedabad"/>
    <s v="Premium"/>
  </r>
  <r>
    <s v="ORD010125"/>
    <x v="25"/>
    <s v="CUST0099"/>
    <s v="Simon Maharaj"/>
    <x v="2"/>
    <x v="6"/>
    <x v="18"/>
    <n v="3"/>
    <n v="1640.87"/>
    <n v="0.05"/>
    <n v="4676.4799999999996"/>
    <n v="1554.02"/>
    <n v="4676.4794999999995"/>
    <s v="Q4"/>
    <n v="33.230549473107978"/>
    <s v="Jaipur"/>
    <s v="Occasional"/>
  </r>
  <r>
    <s v="ORD006179"/>
    <x v="56"/>
    <s v="CUST0257"/>
    <s v="Idika Dewan"/>
    <x v="3"/>
    <x v="6"/>
    <x v="57"/>
    <n v="1"/>
    <n v="2641.71"/>
    <n v="0.05"/>
    <n v="2509.62"/>
    <n v="529.16"/>
    <n v="2509.6244999999999"/>
    <s v="Q4"/>
    <n v="21.085263904495502"/>
    <s v="Mumbai"/>
    <s v="Premium"/>
  </r>
  <r>
    <s v="ORD001633"/>
    <x v="209"/>
    <s v="CUST0054"/>
    <s v="Bhavya Chahal"/>
    <x v="1"/>
    <x v="5"/>
    <x v="39"/>
    <n v="6"/>
    <n v="516.77"/>
    <n v="0"/>
    <n v="3100.62"/>
    <n v="307.19"/>
    <n v="3100.62"/>
    <s v="Q2"/>
    <n v="9.9073733640368697"/>
    <s v="Guwahati"/>
    <s v="Premium"/>
  </r>
  <r>
    <s v="ORD000277"/>
    <x v="276"/>
    <s v="CUST0497"/>
    <s v="Sai Desai"/>
    <x v="3"/>
    <x v="6"/>
    <x v="27"/>
    <n v="4"/>
    <n v="1345.72"/>
    <n v="0.05"/>
    <n v="5113.74"/>
    <n v="1482.75"/>
    <n v="5113.7359999999999"/>
    <s v="Q2"/>
    <n v="28.995412359642849"/>
    <s v="Pune"/>
    <s v="Regular"/>
  </r>
  <r>
    <s v="ORD005764"/>
    <x v="87"/>
    <s v="CUST0421"/>
    <s v="Benjamin Issac"/>
    <x v="0"/>
    <x v="1"/>
    <x v="1"/>
    <n v="3"/>
    <n v="6567.19"/>
    <n v="0.05"/>
    <n v="18716.490000000002"/>
    <n v="3332.48"/>
    <n v="18716.4915"/>
    <s v="Q1"/>
    <n v="17.805047848180937"/>
    <s v="Coimbatore"/>
    <s v="Premium"/>
  </r>
  <r>
    <s v="ORD008740"/>
    <x v="134"/>
    <s v="CUST0017"/>
    <s v="Aashi Chadha"/>
    <x v="3"/>
    <x v="5"/>
    <x v="24"/>
    <n v="5"/>
    <n v="771.51"/>
    <n v="0"/>
    <n v="3857.55"/>
    <n v="221.46"/>
    <n v="3857.55"/>
    <s v="Q2"/>
    <n v="5.7409495664346544"/>
    <s v="Surat"/>
    <s v="Premium"/>
  </r>
  <r>
    <s v="ORD011839"/>
    <x v="246"/>
    <s v="CUST0405"/>
    <s v="Vyanjana Buch"/>
    <x v="0"/>
    <x v="6"/>
    <x v="14"/>
    <n v="3"/>
    <n v="1524.18"/>
    <n v="0"/>
    <n v="4572.54"/>
    <n v="1080.4000000000001"/>
    <n v="4572.54"/>
    <s v="Q2"/>
    <n v="23.628005441177116"/>
    <s v="Coimbatore"/>
    <s v="Regular"/>
  </r>
  <r>
    <s v="ORD009849"/>
    <x v="119"/>
    <s v="CUST0383"/>
    <s v="Ishani Chawla"/>
    <x v="0"/>
    <x v="0"/>
    <x v="32"/>
    <n v="2"/>
    <n v="264.73"/>
    <n v="0.05"/>
    <n v="502.99"/>
    <n v="152.24"/>
    <n v="502.98700000000002"/>
    <s v="Q2"/>
    <n v="30.26700332014553"/>
    <s v="Bengaluru"/>
    <s v="Regular"/>
  </r>
  <r>
    <s v="ORD002489"/>
    <x v="336"/>
    <s v="CUST0233"/>
    <s v="Yahvi Dhar"/>
    <x v="2"/>
    <x v="3"/>
    <x v="4"/>
    <n v="5"/>
    <n v="1645.03"/>
    <n v="0"/>
    <n v="8225.15"/>
    <n v="2780.76"/>
    <n v="8225.15"/>
    <s v="Q4"/>
    <n v="33.808015659288891"/>
    <s v="Jaipur"/>
    <s v="Premium"/>
  </r>
  <r>
    <s v="ORD010288"/>
    <x v="86"/>
    <s v="CUST0435"/>
    <s v="Ekalinga Chowdhury"/>
    <x v="1"/>
    <x v="5"/>
    <x v="21"/>
    <n v="2"/>
    <n v="377.55"/>
    <n v="0.15"/>
    <n v="641.84"/>
    <n v="45.54"/>
    <n v="641.83500000000004"/>
    <s v="Q4"/>
    <n v="7.0952262246042617"/>
    <s v="Bhubaneswar"/>
    <s v="Premium"/>
  </r>
  <r>
    <s v="ORD008523"/>
    <x v="235"/>
    <s v="CUST0425"/>
    <s v="Devika Issac"/>
    <x v="3"/>
    <x v="5"/>
    <x v="31"/>
    <n v="2"/>
    <n v="343.55"/>
    <n v="0.05"/>
    <n v="652.75"/>
    <n v="52.81"/>
    <n v="652.745"/>
    <s v="Q1"/>
    <n v="8.0903868249712758"/>
    <s v="Nagpur"/>
    <s v="Premium"/>
  </r>
  <r>
    <s v="ORD008112"/>
    <x v="301"/>
    <s v="CUST0068"/>
    <s v="Atharv Shenoy"/>
    <x v="1"/>
    <x v="5"/>
    <x v="31"/>
    <n v="9"/>
    <n v="137.16999999999999"/>
    <n v="0.25"/>
    <n v="925.9"/>
    <n v="77.599999999999994"/>
    <n v="925.89750000000004"/>
    <s v="Q2"/>
    <n v="8.3810346689707309"/>
    <s v="Ranchi"/>
    <s v="Premium"/>
  </r>
  <r>
    <s v="ORD001513"/>
    <x v="246"/>
    <s v="CUST0450"/>
    <s v="Abhimanyu Sehgal"/>
    <x v="1"/>
    <x v="5"/>
    <x v="31"/>
    <n v="6"/>
    <n v="475.71"/>
    <n v="0.1"/>
    <n v="2568.83"/>
    <n v="161.22"/>
    <n v="2568.8339999999998"/>
    <s v="Q2"/>
    <n v="6.2760089223498641"/>
    <s v="Bhubaneswar"/>
    <s v="Premium"/>
  </r>
  <r>
    <s v="ORD010628"/>
    <x v="227"/>
    <s v="CUST0008"/>
    <s v="Sanya Memon"/>
    <x v="2"/>
    <x v="0"/>
    <x v="53"/>
    <n v="1"/>
    <n v="569.92999999999995"/>
    <n v="0"/>
    <n v="569.92999999999995"/>
    <n v="218.83"/>
    <n v="569.92999999999995"/>
    <s v="Q4"/>
    <n v="38.395943361465449"/>
    <s v="Lucknow"/>
    <s v="Occasional"/>
  </r>
  <r>
    <s v="ORD002469"/>
    <x v="19"/>
    <s v="CUST0138"/>
    <s v="Jagat Zacharia"/>
    <x v="3"/>
    <x v="6"/>
    <x v="18"/>
    <n v="3"/>
    <n v="4739.62"/>
    <n v="0"/>
    <n v="14218.86"/>
    <n v="3700.84"/>
    <n v="14218.86"/>
    <s v="Q4"/>
    <n v="26.027684357255083"/>
    <s v="Surat"/>
    <s v="Premium"/>
  </r>
  <r>
    <s v="ORD001011"/>
    <x v="44"/>
    <s v="CUST0060"/>
    <s v="Reva Parsa"/>
    <x v="2"/>
    <x v="1"/>
    <x v="59"/>
    <n v="5"/>
    <n v="10086.74"/>
    <n v="0.1"/>
    <n v="45390.33"/>
    <n v="11819.61"/>
    <n v="45390.33"/>
    <s v="Q4"/>
    <n v="26.039929650214045"/>
    <s v="Lucknow"/>
    <s v="Premium"/>
  </r>
  <r>
    <s v="ORD007113"/>
    <x v="140"/>
    <s v="CUST0159"/>
    <s v="Gavin Doctor"/>
    <x v="2"/>
    <x v="1"/>
    <x v="64"/>
    <n v="2"/>
    <n v="3328.1"/>
    <n v="0.2"/>
    <n v="5324.96"/>
    <n v="970.67"/>
    <n v="5324.96"/>
    <s v="Q4"/>
    <n v="18.228681530002103"/>
    <s v="Lucknow"/>
    <s v="Regular"/>
  </r>
  <r>
    <s v="ORD011836"/>
    <x v="307"/>
    <s v="CUST0171"/>
    <s v="Isha Kari"/>
    <x v="0"/>
    <x v="1"/>
    <x v="36"/>
    <n v="1"/>
    <n v="9944.98"/>
    <n v="0.05"/>
    <n v="9447.73"/>
    <n v="2862.23"/>
    <n v="9447.7309999999998"/>
    <s v="Q4"/>
    <n v="30.295425461989282"/>
    <s v="Bengaluru"/>
    <s v="Premium"/>
  </r>
  <r>
    <s v="ORD007801"/>
    <x v="99"/>
    <s v="CUST0022"/>
    <s v="Jagdish Wali"/>
    <x v="0"/>
    <x v="1"/>
    <x v="69"/>
    <n v="2"/>
    <n v="7039.47"/>
    <n v="0.1"/>
    <n v="12671.05"/>
    <n v="2380.69"/>
    <n v="12671.046"/>
    <s v="Q3"/>
    <n v="18.788419270699748"/>
    <s v="Coimbatore"/>
    <s v="Premium"/>
  </r>
  <r>
    <s v="ORD000887"/>
    <x v="335"/>
    <s v="CUST0108"/>
    <s v="Yadavi Golla"/>
    <x v="2"/>
    <x v="4"/>
    <x v="50"/>
    <n v="2"/>
    <n v="4977.0200000000004"/>
    <n v="0.1"/>
    <n v="8958.64"/>
    <n v="1367.26"/>
    <n v="8958.6360000000004"/>
    <s v="Q4"/>
    <n v="15.261914754918157"/>
    <s v="Delhi"/>
    <s v="Regular"/>
  </r>
  <r>
    <s v="ORD003318"/>
    <x v="336"/>
    <s v="CUST0250"/>
    <s v="Vanya Subramaniam"/>
    <x v="3"/>
    <x v="5"/>
    <x v="7"/>
    <n v="4"/>
    <n v="356.76"/>
    <n v="0.05"/>
    <n v="1355.69"/>
    <n v="129.97"/>
    <n v="1355.6879999999999"/>
    <s v="Q4"/>
    <n v="9.5869999778710469"/>
    <s v="Surat"/>
    <s v="Premium"/>
  </r>
  <r>
    <s v="ORD005693"/>
    <x v="305"/>
    <s v="CUST0107"/>
    <s v="Finn Hayre"/>
    <x v="1"/>
    <x v="5"/>
    <x v="24"/>
    <n v="10"/>
    <n v="296.68"/>
    <n v="0"/>
    <n v="2966.8"/>
    <n v="184.44"/>
    <n v="2966.8"/>
    <s v="Q3"/>
    <n v="6.2167992449777536"/>
    <s v="Bhubaneswar"/>
    <s v="Regular"/>
  </r>
  <r>
    <s v="ORD003675"/>
    <x v="187"/>
    <s v="CUST0441"/>
    <s v="Gagan Garg"/>
    <x v="3"/>
    <x v="0"/>
    <x v="35"/>
    <n v="3"/>
    <n v="384.92"/>
    <n v="0.25"/>
    <n v="866.07"/>
    <n v="292.77"/>
    <n v="866.06999999999994"/>
    <s v="Q1"/>
    <n v="33.804426893900022"/>
    <s v="Mumbai"/>
    <s v="Regular"/>
  </r>
  <r>
    <s v="ORD006363"/>
    <x v="87"/>
    <s v="CUST0170"/>
    <s v="Yash Kibe"/>
    <x v="3"/>
    <x v="1"/>
    <x v="59"/>
    <n v="2"/>
    <n v="30343.91"/>
    <n v="0.1"/>
    <n v="54619.040000000001"/>
    <n v="-1594.62"/>
    <n v="54619.038"/>
    <s v="Q1"/>
    <n v="-2.9195313575632231"/>
    <s v="Ahmedabad"/>
    <s v="Premium"/>
  </r>
  <r>
    <s v="ORD009546"/>
    <x v="223"/>
    <s v="CUST0498"/>
    <s v="Isaac Sha"/>
    <x v="0"/>
    <x v="5"/>
    <x v="44"/>
    <n v="9"/>
    <n v="624.64"/>
    <n v="0.2"/>
    <n v="4497.41"/>
    <n v="344.49"/>
    <n v="4497.4080000000004"/>
    <s v="Q3"/>
    <n v="7.659741940361231"/>
    <s v="Hyderabad"/>
    <s v="Premium"/>
  </r>
  <r>
    <s v="ORD004499"/>
    <x v="181"/>
    <s v="CUST0177"/>
    <s v="Pratyush Koshy"/>
    <x v="3"/>
    <x v="5"/>
    <x v="7"/>
    <n v="4"/>
    <n v="628.79999999999995"/>
    <n v="0.05"/>
    <n v="2389.44"/>
    <n v="212.33"/>
    <n v="2389.4399999999996"/>
    <s v="Q3"/>
    <n v="8.8861825364939069"/>
    <s v="Ahmedabad"/>
    <s v="Premium"/>
  </r>
  <r>
    <s v="ORD007867"/>
    <x v="275"/>
    <s v="CUST0149"/>
    <s v="Charita Bobal"/>
    <x v="2"/>
    <x v="5"/>
    <x v="44"/>
    <n v="3"/>
    <n v="221.81"/>
    <n v="0.15"/>
    <n v="565.62"/>
    <n v="53.73"/>
    <n v="565.6155"/>
    <s v="Q4"/>
    <n v="9.4993104911424631"/>
    <s v="Jaipur"/>
    <s v="Occasional"/>
  </r>
  <r>
    <s v="ORD006352"/>
    <x v="354"/>
    <s v="CUST0271"/>
    <s v="Gopal Dash"/>
    <x v="2"/>
    <x v="6"/>
    <x v="19"/>
    <n v="4"/>
    <n v="624.09"/>
    <n v="0.15"/>
    <n v="2121.91"/>
    <n v="475.8"/>
    <n v="2121.9059999999999"/>
    <s v="Q2"/>
    <n v="22.423194197680392"/>
    <s v="Jaipur"/>
    <s v="Premium"/>
  </r>
  <r>
    <s v="ORD008433"/>
    <x v="249"/>
    <s v="CUST0376"/>
    <s v="Owen Pandey"/>
    <x v="1"/>
    <x v="5"/>
    <x v="37"/>
    <n v="9"/>
    <n v="157.99"/>
    <n v="0"/>
    <n v="1421.91"/>
    <n v="92.06"/>
    <n v="1421.91"/>
    <s v="Q3"/>
    <n v="6.4743900809474582"/>
    <s v="Guwahati"/>
    <s v="Regular"/>
  </r>
  <r>
    <s v="ORD000161"/>
    <x v="326"/>
    <s v="CUST0306"/>
    <s v="Aahana Agarwal"/>
    <x v="3"/>
    <x v="5"/>
    <x v="68"/>
    <n v="1"/>
    <n v="699.15"/>
    <n v="0"/>
    <n v="699.15"/>
    <n v="63.48"/>
    <n v="699.15"/>
    <s v="Q3"/>
    <n v="9.0795966530787382"/>
    <s v="Nagpur"/>
    <s v="Premium"/>
  </r>
  <r>
    <s v="ORD000586"/>
    <x v="71"/>
    <s v="CUST0258"/>
    <s v="Sanaya Khalsa"/>
    <x v="2"/>
    <x v="4"/>
    <x v="47"/>
    <n v="1"/>
    <n v="30031.98"/>
    <n v="0.1"/>
    <n v="27028.78"/>
    <n v="3216.92"/>
    <n v="27028.781999999999"/>
    <s v="Q1"/>
    <n v="11.901832047173421"/>
    <s v="Delhi"/>
    <s v="Premium"/>
  </r>
  <r>
    <s v="ORD009530"/>
    <x v="14"/>
    <s v="CUST0485"/>
    <s v="Om Seth"/>
    <x v="3"/>
    <x v="4"/>
    <x v="33"/>
    <n v="5"/>
    <n v="43636.160000000003"/>
    <n v="0.15"/>
    <n v="185453.68"/>
    <n v="16262.11"/>
    <n v="185453.68000000002"/>
    <s v="Q2"/>
    <n v="8.768825725108286"/>
    <s v="Nagpur"/>
    <s v="Regular"/>
  </r>
  <r>
    <s v="ORD008305"/>
    <x v="302"/>
    <s v="CUST0169"/>
    <s v="Charles Patla"/>
    <x v="0"/>
    <x v="0"/>
    <x v="35"/>
    <n v="5"/>
    <n v="587.34"/>
    <n v="0.05"/>
    <n v="2789.87"/>
    <n v="1077.51"/>
    <n v="2789.8650000000002"/>
    <s v="Q1"/>
    <n v="38.622229709628044"/>
    <s v="Chennai"/>
    <s v="Regular"/>
  </r>
  <r>
    <s v="ORD002475"/>
    <x v="186"/>
    <s v="CUST0360"/>
    <s v="Harshil Kadakia"/>
    <x v="1"/>
    <x v="4"/>
    <x v="5"/>
    <n v="2"/>
    <n v="24698.799999999999"/>
    <n v="0.15"/>
    <n v="41987.96"/>
    <n v="4707.57"/>
    <n v="41987.96"/>
    <s v="Q3"/>
    <n v="11.211714024687076"/>
    <s v="Patna"/>
    <s v="Occasional"/>
  </r>
  <r>
    <s v="ORD011736"/>
    <x v="222"/>
    <s v="CUST0179"/>
    <s v="Yoshita Singhal"/>
    <x v="3"/>
    <x v="0"/>
    <x v="35"/>
    <n v="3"/>
    <n v="303.29000000000002"/>
    <n v="0.1"/>
    <n v="818.88"/>
    <n v="243.71"/>
    <n v="818.88300000000015"/>
    <s v="Q3"/>
    <n v="29.761381398983978"/>
    <s v="Surat"/>
    <s v="Occasional"/>
  </r>
  <r>
    <s v="ORD003047"/>
    <x v="245"/>
    <s v="CUST0246"/>
    <s v="Oliver Chander"/>
    <x v="0"/>
    <x v="4"/>
    <x v="45"/>
    <n v="1"/>
    <n v="82005.94"/>
    <n v="0"/>
    <n v="82005.94"/>
    <n v="10653.88"/>
    <n v="82005.94"/>
    <s v="Q2"/>
    <n v="12.991595486863512"/>
    <s v="Hyderabad"/>
    <s v="Regular"/>
  </r>
  <r>
    <s v="ORD002394"/>
    <x v="302"/>
    <s v="CUST0455"/>
    <s v="Sara Narang"/>
    <x v="2"/>
    <x v="6"/>
    <x v="43"/>
    <n v="4"/>
    <n v="917.56"/>
    <n v="0"/>
    <n v="3670.24"/>
    <n v="1005.62"/>
    <n v="3670.24"/>
    <s v="Q1"/>
    <n v="27.399298138541351"/>
    <s v="Delhi"/>
    <s v="Regular"/>
  </r>
  <r>
    <s v="ORD000898"/>
    <x v="17"/>
    <s v="CUST0191"/>
    <s v="Advika Madan"/>
    <x v="3"/>
    <x v="0"/>
    <x v="35"/>
    <n v="4"/>
    <n v="256.11"/>
    <n v="0.2"/>
    <n v="819.55"/>
    <n v="-77.84"/>
    <n v="819.55200000000013"/>
    <s v="Q1"/>
    <n v="-9.4978951863827721"/>
    <s v="Mumbai"/>
    <s v="Occasional"/>
  </r>
  <r>
    <s v="ORD007518"/>
    <x v="158"/>
    <s v="CUST0199"/>
    <s v="Ikshita Wable"/>
    <x v="3"/>
    <x v="5"/>
    <x v="24"/>
    <n v="5"/>
    <n v="560.79999999999995"/>
    <n v="0"/>
    <n v="2804"/>
    <n v="180.58"/>
    <n v="2804"/>
    <s v="Q3"/>
    <n v="6.4400855920114131"/>
    <s v="Surat"/>
    <s v="Premium"/>
  </r>
  <r>
    <s v="ORD009726"/>
    <x v="255"/>
    <s v="CUST0283"/>
    <s v="Dalbir Roy"/>
    <x v="2"/>
    <x v="6"/>
    <x v="29"/>
    <n v="1"/>
    <n v="2997.04"/>
    <n v="0"/>
    <n v="2997.04"/>
    <n v="846.8"/>
    <n v="2997.04"/>
    <s v="Q3"/>
    <n v="28.254544483890768"/>
    <s v="Chennai"/>
    <s v="Regular"/>
  </r>
  <r>
    <s v="ORD005296"/>
    <x v="249"/>
    <s v="CUST0418"/>
    <s v="Osha Gour"/>
    <x v="3"/>
    <x v="2"/>
    <x v="9"/>
    <n v="3"/>
    <n v="7213.5"/>
    <n v="0.25"/>
    <n v="16230.38"/>
    <n v="2681.3"/>
    <n v="16230.375"/>
    <s v="Q3"/>
    <n v="16.520253992820873"/>
    <s v="Ahmedabad"/>
    <s v="Occasional"/>
  </r>
  <r>
    <s v="ORD009511"/>
    <x v="301"/>
    <s v="CUST0490"/>
    <s v="Rajata Suresh"/>
    <x v="0"/>
    <x v="6"/>
    <x v="63"/>
    <n v="3"/>
    <n v="4302.3999999999996"/>
    <n v="0"/>
    <n v="12907.2"/>
    <n v="4562.1899999999996"/>
    <n v="12907.199999999999"/>
    <s v="Q2"/>
    <n v="35.346085905541088"/>
    <s v="Chennai"/>
    <s v="Regular"/>
  </r>
  <r>
    <s v="ORD003960"/>
    <x v="243"/>
    <s v="CUST0144"/>
    <s v="Abdul Rajagopalan"/>
    <x v="1"/>
    <x v="6"/>
    <x v="18"/>
    <n v="1"/>
    <n v="4184.1400000000003"/>
    <n v="0.05"/>
    <n v="3974.93"/>
    <n v="885.81"/>
    <n v="3974.933"/>
    <s v="Q4"/>
    <n v="22.284920740742603"/>
    <s v="Patna"/>
    <s v="Regular"/>
  </r>
  <r>
    <s v="ORD009990"/>
    <x v="278"/>
    <s v="CUST0465"/>
    <s v="Xalak Kari"/>
    <x v="1"/>
    <x v="1"/>
    <x v="52"/>
    <n v="5"/>
    <n v="18547.11"/>
    <n v="0"/>
    <n v="92735.55"/>
    <n v="28627.78"/>
    <n v="92735.55"/>
    <s v="Q3"/>
    <n v="30.870340446570921"/>
    <s v="Patna"/>
    <s v="Premium"/>
  </r>
  <r>
    <s v="ORD005157"/>
    <x v="54"/>
    <s v="CUST0002"/>
    <s v="Nitara Dhawan"/>
    <x v="2"/>
    <x v="2"/>
    <x v="60"/>
    <n v="4"/>
    <n v="3428.47"/>
    <n v="0.05"/>
    <n v="13028.19"/>
    <n v="2392.6799999999998"/>
    <n v="13028.185999999998"/>
    <s v="Q4"/>
    <n v="18.365406092480995"/>
    <s v="Chandigarh"/>
    <s v="Premium"/>
  </r>
  <r>
    <s v="ORD005548"/>
    <x v="82"/>
    <s v="CUST0119"/>
    <s v="Advik Dhawan"/>
    <x v="0"/>
    <x v="6"/>
    <x v="18"/>
    <n v="4"/>
    <n v="4697.33"/>
    <n v="0.05"/>
    <n v="17849.849999999999"/>
    <n v="6366.09"/>
    <n v="17849.853999999999"/>
    <s v="Q1"/>
    <n v="35.664669451003796"/>
    <s v="Hyderabad"/>
    <s v="Premium"/>
  </r>
  <r>
    <s v="ORD011362"/>
    <x v="250"/>
    <s v="CUST0414"/>
    <s v="Sai Maharaj"/>
    <x v="2"/>
    <x v="2"/>
    <x v="65"/>
    <n v="3"/>
    <n v="4326.2700000000004"/>
    <n v="0"/>
    <n v="12978.81"/>
    <n v="3587.98"/>
    <n v="12978.810000000001"/>
    <s v="Q4"/>
    <n v="27.644907352831272"/>
    <s v="Delhi"/>
    <s v="Occasional"/>
  </r>
  <r>
    <s v="ORD007177"/>
    <x v="108"/>
    <s v="CUST0458"/>
    <s v="Vyanjana Thaman"/>
    <x v="0"/>
    <x v="3"/>
    <x v="25"/>
    <n v="4"/>
    <n v="3418.87"/>
    <n v="0.1"/>
    <n v="12307.93"/>
    <n v="4169.3599999999997"/>
    <n v="12307.932000000001"/>
    <s v="Q1"/>
    <n v="33.875395781418966"/>
    <s v="Chennai"/>
    <s v="Regular"/>
  </r>
  <r>
    <s v="ORD004589"/>
    <x v="220"/>
    <s v="CUST0025"/>
    <s v="Andrew Bhardwaj"/>
    <x v="1"/>
    <x v="5"/>
    <x v="40"/>
    <n v="7"/>
    <n v="549.09"/>
    <n v="0"/>
    <n v="3843.63"/>
    <n v="262.01"/>
    <n v="3843.63"/>
    <s v="Q1"/>
    <n v="6.8167331402866553"/>
    <s v="Bhubaneswar"/>
    <s v="Occasional"/>
  </r>
  <r>
    <s v="ORD011393"/>
    <x v="69"/>
    <s v="CUST0200"/>
    <s v="Bishakha Walla"/>
    <x v="2"/>
    <x v="5"/>
    <x v="68"/>
    <n v="10"/>
    <n v="415.73"/>
    <n v="0"/>
    <n v="4157.3"/>
    <n v="-121.5"/>
    <n v="4157.3"/>
    <s v="Q1"/>
    <n v="-2.922569937218868"/>
    <s v="Lucknow"/>
    <s v="Regular"/>
  </r>
  <r>
    <s v="ORD003898"/>
    <x v="287"/>
    <s v="CUST0068"/>
    <s v="Atharv Shenoy"/>
    <x v="1"/>
    <x v="5"/>
    <x v="39"/>
    <n v="10"/>
    <n v="81.92"/>
    <n v="0"/>
    <n v="819.2"/>
    <n v="74.03"/>
    <n v="819.2"/>
    <s v="Q4"/>
    <n v="9.036865234375"/>
    <s v="Ranchi"/>
    <s v="Premium"/>
  </r>
  <r>
    <s v="ORD011019"/>
    <x v="203"/>
    <s v="CUST0492"/>
    <s v="Pranav Gala"/>
    <x v="0"/>
    <x v="1"/>
    <x v="59"/>
    <n v="5"/>
    <n v="14751.03"/>
    <n v="0.05"/>
    <n v="70067.39"/>
    <n v="-1802.08"/>
    <n v="70067.392500000002"/>
    <s v="Q3"/>
    <n v="-2.5719239720503362"/>
    <s v="Coimbatore"/>
    <s v="Premium"/>
  </r>
  <r>
    <s v="ORD002790"/>
    <x v="79"/>
    <s v="CUST0153"/>
    <s v="Bakhshi Sathe"/>
    <x v="1"/>
    <x v="3"/>
    <x v="16"/>
    <n v="2"/>
    <n v="2858.55"/>
    <n v="0.25"/>
    <n v="4287.83"/>
    <n v="1514.07"/>
    <n v="4287.8250000000007"/>
    <s v="Q2"/>
    <n v="35.310868201397909"/>
    <s v="Kolkata"/>
    <s v="Premium"/>
  </r>
  <r>
    <s v="ORD001080"/>
    <x v="250"/>
    <s v="CUST0170"/>
    <s v="Yash Kibe"/>
    <x v="3"/>
    <x v="6"/>
    <x v="27"/>
    <n v="2"/>
    <n v="4746.46"/>
    <n v="0.15"/>
    <n v="8068.98"/>
    <n v="2947.53"/>
    <n v="8068.982"/>
    <s v="Q4"/>
    <n v="36.529152383572651"/>
    <s v="Ahmedabad"/>
    <s v="Premium"/>
  </r>
  <r>
    <s v="ORD010554"/>
    <x v="31"/>
    <s v="CUST0002"/>
    <s v="Nitara Dhawan"/>
    <x v="2"/>
    <x v="4"/>
    <x v="5"/>
    <n v="4"/>
    <n v="37433.68"/>
    <n v="0.3"/>
    <n v="104814.3"/>
    <n v="8903.52"/>
    <n v="104814.30399999999"/>
    <s v="Q2"/>
    <n v="8.4945661040525966"/>
    <s v="Chandigarh"/>
    <s v="Premium"/>
  </r>
  <r>
    <s v="ORD003520"/>
    <x v="35"/>
    <s v="CUST0438"/>
    <s v="Baljiwan Srinivasan"/>
    <x v="3"/>
    <x v="0"/>
    <x v="48"/>
    <n v="3"/>
    <n v="841.25"/>
    <n v="0.1"/>
    <n v="2271.38"/>
    <n v="-146.16"/>
    <n v="2271.375"/>
    <s v="Q2"/>
    <n v="-6.4348545817960883"/>
    <s v="Nagpur"/>
    <s v="Regular"/>
  </r>
  <r>
    <s v="ORD001250"/>
    <x v="162"/>
    <s v="CUST0172"/>
    <s v="Sanya Saha"/>
    <x v="3"/>
    <x v="4"/>
    <x v="50"/>
    <n v="5"/>
    <n v="21921.94"/>
    <n v="0.05"/>
    <n v="104129.21"/>
    <n v="14150.79"/>
    <n v="104129.215"/>
    <s v="Q2"/>
    <n v="13.589645018914482"/>
    <s v="Nagpur"/>
    <s v="Occasional"/>
  </r>
  <r>
    <s v="ORD011763"/>
    <x v="323"/>
    <s v="CUST0249"/>
    <s v="Bina Chander"/>
    <x v="1"/>
    <x v="6"/>
    <x v="41"/>
    <n v="4"/>
    <n v="601.09"/>
    <n v="0"/>
    <n v="2404.36"/>
    <n v="617.91999999999996"/>
    <n v="2404.36"/>
    <s v="Q3"/>
    <n v="25.699978372623068"/>
    <s v="Kolkata"/>
    <s v="Regular"/>
  </r>
  <r>
    <s v="ORD010695"/>
    <x v="95"/>
    <s v="CUST0167"/>
    <s v="Varsha Ben"/>
    <x v="3"/>
    <x v="2"/>
    <x v="60"/>
    <n v="4"/>
    <n v="6449.64"/>
    <n v="0.2"/>
    <n v="20638.849999999999"/>
    <n v="3689.81"/>
    <n v="20638.848000000002"/>
    <s v="Q1"/>
    <n v="17.87798254263198"/>
    <s v="Pune"/>
    <s v="Premium"/>
  </r>
  <r>
    <s v="ORD006808"/>
    <x v="254"/>
    <s v="CUST0459"/>
    <s v="Vidhi Kari"/>
    <x v="3"/>
    <x v="4"/>
    <x v="47"/>
    <n v="1"/>
    <n v="31410.33"/>
    <n v="0"/>
    <n v="31410.33"/>
    <n v="3145.08"/>
    <n v="31410.33"/>
    <s v="Q4"/>
    <n v="10.012884296344545"/>
    <s v="Surat"/>
    <s v="Occasional"/>
  </r>
  <r>
    <s v="ORD005862"/>
    <x v="75"/>
    <s v="CUST0388"/>
    <s v="Ekavir Chawla"/>
    <x v="3"/>
    <x v="4"/>
    <x v="20"/>
    <n v="4"/>
    <n v="63370.400000000001"/>
    <n v="0.05"/>
    <n v="240807.52"/>
    <n v="32303"/>
    <n v="240807.52"/>
    <s v="Q1"/>
    <n v="13.414448186667926"/>
    <s v="Ahmedabad"/>
    <s v="Premium"/>
  </r>
  <r>
    <s v="ORD007697"/>
    <x v="320"/>
    <s v="CUST0005"/>
    <s v="Mason Dutt"/>
    <x v="0"/>
    <x v="1"/>
    <x v="34"/>
    <n v="3"/>
    <n v="25618.34"/>
    <n v="0.05"/>
    <n v="73012.27"/>
    <n v="16593.88"/>
    <n v="73012.269"/>
    <s v="Q2"/>
    <n v="22.72752237397906"/>
    <s v="Coimbatore"/>
    <s v="Regular"/>
  </r>
  <r>
    <s v="ORD010144"/>
    <x v="7"/>
    <s v="CUST0193"/>
    <s v="Unknown"/>
    <x v="3"/>
    <x v="3"/>
    <x v="16"/>
    <n v="4"/>
    <n v="3499.63"/>
    <n v="0.2"/>
    <n v="11198.82"/>
    <n v="2587.17"/>
    <n v="11198.816000000001"/>
    <s v="Q2"/>
    <n v="23.102166121073473"/>
    <s v="Pune"/>
    <s v="Premium"/>
  </r>
  <r>
    <s v="ORD010739"/>
    <x v="37"/>
    <s v="CUST0116"/>
    <s v="Gagan Oak"/>
    <x v="2"/>
    <x v="3"/>
    <x v="16"/>
    <n v="4"/>
    <n v="1412.59"/>
    <n v="0.2"/>
    <n v="4520.29"/>
    <n v="1233.71"/>
    <n v="4520.2879999999996"/>
    <s v="Q4"/>
    <n v="27.292717945087595"/>
    <s v="Chandigarh"/>
    <s v="Regular"/>
  </r>
  <r>
    <s v="ORD011667"/>
    <x v="263"/>
    <s v="CUST0197"/>
    <s v="Wakeeta Chakrabarti"/>
    <x v="0"/>
    <x v="4"/>
    <x v="5"/>
    <n v="1"/>
    <n v="54377.56"/>
    <n v="0"/>
    <n v="54377.56"/>
    <n v="7537.94"/>
    <n v="54377.56"/>
    <s v="Q3"/>
    <n v="13.862225520968577"/>
    <s v="Coimbatore"/>
    <s v="Regular"/>
  </r>
  <r>
    <s v="ORD002912"/>
    <x v="120"/>
    <s v="CUST0092"/>
    <s v="Neelima Sengupta"/>
    <x v="3"/>
    <x v="5"/>
    <x v="40"/>
    <n v="4"/>
    <n v="616.82000000000005"/>
    <n v="0.1"/>
    <n v="2220.5500000000002"/>
    <n v="147.75"/>
    <n v="2220.5520000000001"/>
    <s v="Q2"/>
    <n v="6.6537569521064599"/>
    <s v="Mumbai"/>
    <s v="Premium"/>
  </r>
  <r>
    <s v="ORD010895"/>
    <x v="22"/>
    <s v="CUST0061"/>
    <s v="Aarush Garg"/>
    <x v="0"/>
    <x v="5"/>
    <x v="40"/>
    <n v="7"/>
    <n v="232.95"/>
    <n v="0.2"/>
    <n v="1304.52"/>
    <n v="83.4"/>
    <n v="1304.52"/>
    <s v="Q3"/>
    <n v="6.3931561033943529"/>
    <s v="Hyderabad"/>
    <s v="Regular"/>
  </r>
  <r>
    <s v="ORD011919"/>
    <x v="340"/>
    <s v="CUST0175"/>
    <s v="Balendra Lala"/>
    <x v="2"/>
    <x v="5"/>
    <x v="37"/>
    <n v="3"/>
    <n v="265.58999999999997"/>
    <n v="0.05"/>
    <n v="756.93"/>
    <n v="76.52"/>
    <n v="756.93149999999991"/>
    <s v="Q2"/>
    <n v="10.109257130778275"/>
    <s v="Delhi"/>
    <s v="Premium"/>
  </r>
  <r>
    <s v="ORD006939"/>
    <x v="211"/>
    <s v="CUST0159"/>
    <s v="Gavin Doctor"/>
    <x v="2"/>
    <x v="4"/>
    <x v="50"/>
    <n v="4"/>
    <n v="46243.39"/>
    <n v="0"/>
    <n v="184973.56"/>
    <n v="15935.12"/>
    <n v="184973.56"/>
    <s v="Q1"/>
    <n v="8.6148095976527674"/>
    <s v="Lucknow"/>
    <s v="Regular"/>
  </r>
  <r>
    <s v="ORD004132"/>
    <x v="8"/>
    <s v="CUST0260"/>
    <s v="Timothy Nori"/>
    <x v="0"/>
    <x v="2"/>
    <x v="30"/>
    <n v="5"/>
    <n v="4918.05"/>
    <n v="0.15"/>
    <n v="20901.71"/>
    <n v="-817.25"/>
    <n v="20901.712499999998"/>
    <s v="Q2"/>
    <n v="-3.9099671749344913"/>
    <s v="Kochi"/>
    <s v="Regular"/>
  </r>
  <r>
    <s v="ORD004718"/>
    <x v="87"/>
    <s v="CUST0490"/>
    <s v="Rajata Suresh"/>
    <x v="0"/>
    <x v="5"/>
    <x v="44"/>
    <n v="5"/>
    <n v="781.26"/>
    <n v="0.1"/>
    <n v="3515.67"/>
    <n v="299.52999999999997"/>
    <n v="3515.67"/>
    <s v="Q1"/>
    <n v="8.5198553902954473"/>
    <s v="Chennai"/>
    <s v="Regular"/>
  </r>
  <r>
    <s v="ORD001029"/>
    <x v="28"/>
    <s v="CUST0142"/>
    <s v="Irya Bava"/>
    <x v="0"/>
    <x v="1"/>
    <x v="52"/>
    <n v="1"/>
    <n v="29794.3"/>
    <n v="0"/>
    <n v="29794.3"/>
    <n v="7572.43"/>
    <n v="29794.3"/>
    <s v="Q4"/>
    <n v="25.415700318517302"/>
    <s v="Coimbatore"/>
    <s v="Premium"/>
  </r>
  <r>
    <s v="ORD010961"/>
    <x v="73"/>
    <s v="CUST0191"/>
    <s v="Advika Madan"/>
    <x v="3"/>
    <x v="4"/>
    <x v="33"/>
    <n v="2"/>
    <n v="60918.5"/>
    <n v="0"/>
    <n v="121837"/>
    <n v="15362.09"/>
    <n v="121837"/>
    <s v="Q2"/>
    <n v="12.608723130083638"/>
    <s v="Mumbai"/>
    <s v="Occasional"/>
  </r>
  <r>
    <s v="ORD005482"/>
    <x v="180"/>
    <s v="CUST0233"/>
    <s v="Yahvi Dhar"/>
    <x v="2"/>
    <x v="2"/>
    <x v="54"/>
    <n v="1"/>
    <n v="5440.55"/>
    <n v="0.05"/>
    <n v="5168.5200000000004"/>
    <n v="1143.5999999999999"/>
    <n v="5168.5225"/>
    <s v="Q3"/>
    <n v="22.126256646003107"/>
    <s v="Jaipur"/>
    <s v="Premium"/>
  </r>
  <r>
    <s v="ORD003338"/>
    <x v="239"/>
    <s v="CUST0279"/>
    <s v="Zaitra Biswas"/>
    <x v="1"/>
    <x v="1"/>
    <x v="59"/>
    <n v="1"/>
    <n v="21893.37"/>
    <n v="0"/>
    <n v="21893.37"/>
    <n v="5751.73"/>
    <n v="21893.37"/>
    <s v="Q2"/>
    <n v="26.271560751040152"/>
    <s v="Patna"/>
    <s v="Premium"/>
  </r>
  <r>
    <s v="ORD003354"/>
    <x v="218"/>
    <s v="CUST0139"/>
    <s v="Bina Chacko"/>
    <x v="0"/>
    <x v="6"/>
    <x v="29"/>
    <n v="2"/>
    <n v="2587.02"/>
    <n v="0.3"/>
    <n v="3621.83"/>
    <n v="1133.58"/>
    <n v="3621.8279999999995"/>
    <s v="Q3"/>
    <n v="31.298542449535177"/>
    <s v="Bengaluru"/>
    <s v="Regular"/>
  </r>
  <r>
    <s v="ORD009262"/>
    <x v="198"/>
    <s v="CUST0462"/>
    <s v="Tarak Chadha"/>
    <x v="2"/>
    <x v="6"/>
    <x v="43"/>
    <n v="4"/>
    <n v="4480.49"/>
    <n v="0.25"/>
    <n v="13441.47"/>
    <n v="3936.5"/>
    <n v="13441.47"/>
    <s v="Q3"/>
    <n v="29.286231342256464"/>
    <s v="Lucknow"/>
    <s v="Premium"/>
  </r>
  <r>
    <s v="ORD000149"/>
    <x v="263"/>
    <s v="CUST0018"/>
    <s v="Shivani Parikh"/>
    <x v="0"/>
    <x v="0"/>
    <x v="53"/>
    <n v="1"/>
    <n v="955.15"/>
    <n v="0.15"/>
    <n v="811.88"/>
    <n v="306.44"/>
    <n v="811.87749999999994"/>
    <s v="Q3"/>
    <n v="37.744494260235498"/>
    <s v="Coimbatore"/>
    <s v="Occasional"/>
  </r>
  <r>
    <s v="ORD007984"/>
    <x v="74"/>
    <s v="CUST0451"/>
    <s v="Varsha Sheth"/>
    <x v="0"/>
    <x v="3"/>
    <x v="4"/>
    <n v="4"/>
    <n v="3540.19"/>
    <n v="0.15"/>
    <n v="12036.65"/>
    <n v="-1134.19"/>
    <n v="12036.646000000001"/>
    <s v="Q3"/>
    <n v="-9.4228045178683431"/>
    <s v="Chennai"/>
    <s v="Regular"/>
  </r>
  <r>
    <s v="ORD010921"/>
    <x v="320"/>
    <s v="CUST0155"/>
    <s v="Harini Kurian"/>
    <x v="2"/>
    <x v="5"/>
    <x v="21"/>
    <n v="1"/>
    <n v="97.71"/>
    <n v="0"/>
    <n v="97.71"/>
    <n v="7.68"/>
    <n v="97.71"/>
    <s v="Q2"/>
    <n v="7.8599938593797978"/>
    <s v="Coimbatore"/>
    <s v="Regular"/>
  </r>
  <r>
    <s v="ORD009796"/>
    <x v="312"/>
    <s v="CUST0208"/>
    <s v="Dev Venkataraman"/>
    <x v="3"/>
    <x v="4"/>
    <x v="47"/>
    <n v="2"/>
    <n v="11466.69"/>
    <n v="0.05"/>
    <n v="21786.71"/>
    <n v="2157.2800000000002"/>
    <n v="21786.710999999999"/>
    <s v="Q4"/>
    <n v="9.9018162907570737"/>
    <s v="Ahmedabad"/>
    <s v="Premium"/>
  </r>
  <r>
    <s v="ORD011578"/>
    <x v="207"/>
    <s v="CUST0378"/>
    <s v="Bahadurjit Nath"/>
    <x v="3"/>
    <x v="2"/>
    <x v="2"/>
    <n v="5"/>
    <n v="337.68"/>
    <n v="0.1"/>
    <n v="1519.56"/>
    <n v="239.1"/>
    <n v="1519.5600000000002"/>
    <s v="Q2"/>
    <n v="15.734817973623944"/>
    <s v="Mumbai"/>
    <s v="Occasional"/>
  </r>
  <r>
    <s v="ORD008259"/>
    <x v="306"/>
    <s v="CUST0300"/>
    <s v="Maanav Kashyap"/>
    <x v="2"/>
    <x v="6"/>
    <x v="57"/>
    <n v="4"/>
    <n v="1701.59"/>
    <n v="0"/>
    <n v="6806.36"/>
    <n v="1773.01"/>
    <n v="6806.36"/>
    <s v="Q3"/>
    <n v="26.049312701649637"/>
    <s v="Amritsar"/>
    <s v="Premium"/>
  </r>
  <r>
    <s v="ORD005411"/>
    <x v="286"/>
    <s v="CUST0238"/>
    <s v="Dominic Kothari"/>
    <x v="3"/>
    <x v="6"/>
    <x v="63"/>
    <n v="1"/>
    <n v="2107.4699999999998"/>
    <n v="0"/>
    <n v="2107.4699999999998"/>
    <n v="730.07"/>
    <n v="2107.4699999999998"/>
    <s v="Q1"/>
    <n v="34.642011511433147"/>
    <s v="Pune"/>
    <s v="Premium"/>
  </r>
  <r>
    <s v="ORD008270"/>
    <x v="363"/>
    <s v="CUST0153"/>
    <s v="Bakhshi Sathe"/>
    <x v="1"/>
    <x v="6"/>
    <x v="57"/>
    <n v="5"/>
    <n v="632.29"/>
    <n v="0"/>
    <n v="3161.45"/>
    <n v="870.43"/>
    <n v="3161.45"/>
    <s v="Q4"/>
    <n v="27.532619525850482"/>
    <s v="Kolkata"/>
    <s v="Premium"/>
  </r>
  <r>
    <s v="ORD010260"/>
    <x v="206"/>
    <s v="CUST0273"/>
    <s v="Tanmayi Pai"/>
    <x v="2"/>
    <x v="3"/>
    <x v="58"/>
    <n v="2"/>
    <n v="3461.35"/>
    <n v="0"/>
    <n v="6922.7"/>
    <n v="2192.0300000000002"/>
    <n v="6922.7"/>
    <s v="Q1"/>
    <n v="31.664379505106393"/>
    <s v="Lucknow"/>
    <s v="Premium"/>
  </r>
  <r>
    <s v="ORD008218"/>
    <x v="48"/>
    <s v="CUST0003"/>
    <s v="Avi Johal"/>
    <x v="1"/>
    <x v="0"/>
    <x v="51"/>
    <n v="3"/>
    <n v="882.72"/>
    <n v="0.05"/>
    <n v="2515.75"/>
    <n v="932.21"/>
    <n v="2515.752"/>
    <s v="Q4"/>
    <n v="37.05495379111597"/>
    <s v="Patna"/>
    <s v="Regular"/>
  </r>
  <r>
    <s v="ORD011475"/>
    <x v="326"/>
    <s v="CUST0345"/>
    <s v="Jacob Prabhu"/>
    <x v="1"/>
    <x v="6"/>
    <x v="55"/>
    <n v="4"/>
    <n v="1489.11"/>
    <n v="0"/>
    <n v="5956.44"/>
    <n v="2304.7800000000002"/>
    <n v="5956.44"/>
    <s v="Q3"/>
    <n v="38.693917843544135"/>
    <s v="Bhubaneswar"/>
    <s v="Premium"/>
  </r>
  <r>
    <s v="ORD005712"/>
    <x v="235"/>
    <s v="CUST0063"/>
    <s v="Udant Bansal"/>
    <x v="0"/>
    <x v="6"/>
    <x v="57"/>
    <n v="2"/>
    <n v="4778.24"/>
    <n v="0"/>
    <n v="9556.48"/>
    <n v="3421.65"/>
    <n v="9556.48"/>
    <s v="Q1"/>
    <n v="35.804501238949911"/>
    <s v="Bengaluru"/>
    <s v="Premium"/>
  </r>
  <r>
    <s v="ORD011245"/>
    <x v="152"/>
    <s v="CUST0299"/>
    <s v="Wahab Jain"/>
    <x v="2"/>
    <x v="4"/>
    <x v="45"/>
    <n v="1"/>
    <n v="36875"/>
    <n v="0.1"/>
    <n v="33187.5"/>
    <n v="4971.66"/>
    <n v="33187.5"/>
    <s v="Q2"/>
    <n v="14.980519774011301"/>
    <s v="Jaipur"/>
    <s v="Premium"/>
  </r>
  <r>
    <s v="ORD008039"/>
    <x v="355"/>
    <s v="CUST0289"/>
    <s v="Ojasvi Chakraborty"/>
    <x v="3"/>
    <x v="3"/>
    <x v="61"/>
    <n v="4"/>
    <n v="630.57000000000005"/>
    <n v="0.15"/>
    <n v="2143.94"/>
    <n v="521.07000000000005"/>
    <n v="2143.9380000000001"/>
    <s v="Q2"/>
    <n v="24.304318217860576"/>
    <s v="Mumbai"/>
    <s v="Premium"/>
  </r>
  <r>
    <s v="ORD002893"/>
    <x v="87"/>
    <s v="CUST0411"/>
    <s v="Agastya Goyal"/>
    <x v="2"/>
    <x v="5"/>
    <x v="68"/>
    <n v="5"/>
    <n v="676.57"/>
    <n v="0.05"/>
    <n v="3213.71"/>
    <n v="187.78"/>
    <n v="3213.7075"/>
    <s v="Q1"/>
    <n v="5.8430910069670254"/>
    <s v="Amritsar"/>
    <s v="Premium"/>
  </r>
  <r>
    <s v="ORD000174"/>
    <x v="16"/>
    <s v="CUST0095"/>
    <s v="Pahal Goyal"/>
    <x v="2"/>
    <x v="4"/>
    <x v="28"/>
    <n v="5"/>
    <n v="34833.339999999997"/>
    <n v="0.2"/>
    <n v="139333.35999999999"/>
    <n v="15604.8"/>
    <n v="139333.35999999999"/>
    <s v="Q3"/>
    <n v="11.199615081413382"/>
    <s v="Jaipur"/>
    <s v="Premium"/>
  </r>
  <r>
    <s v="ORD003248"/>
    <x v="330"/>
    <s v="CUST0358"/>
    <s v="Daksh Shan"/>
    <x v="3"/>
    <x v="0"/>
    <x v="35"/>
    <n v="5"/>
    <n v="232.41"/>
    <n v="0.3"/>
    <n v="813.43"/>
    <n v="336.94"/>
    <n v="813.43499999999995"/>
    <s v="Q2"/>
    <n v="41.422126058788095"/>
    <s v="Pune"/>
    <s v="Premium"/>
  </r>
  <r>
    <s v="ORD003305"/>
    <x v="119"/>
    <s v="CUST0329"/>
    <s v="Pushti Gour"/>
    <x v="0"/>
    <x v="6"/>
    <x v="63"/>
    <n v="1"/>
    <n v="3219.04"/>
    <n v="0.15"/>
    <n v="2736.18"/>
    <n v="937.07"/>
    <n v="2736.1839999999997"/>
    <s v="Q2"/>
    <n v="34.24738138572755"/>
    <s v="Kochi"/>
    <s v="Regular"/>
  </r>
  <r>
    <s v="ORD007288"/>
    <x v="73"/>
    <s v="CUST0421"/>
    <s v="Benjamin Issac"/>
    <x v="0"/>
    <x v="1"/>
    <x v="38"/>
    <n v="2"/>
    <n v="9023.2099999999991"/>
    <n v="0.1"/>
    <n v="16241.78"/>
    <n v="4046.11"/>
    <n v="16241.777999999998"/>
    <s v="Q2"/>
    <n v="24.911739969387593"/>
    <s v="Coimbatore"/>
    <s v="Premium"/>
  </r>
  <r>
    <s v="ORD010592"/>
    <x v="120"/>
    <s v="CUST0319"/>
    <s v="Veer Sankaran"/>
    <x v="0"/>
    <x v="4"/>
    <x v="5"/>
    <n v="5"/>
    <n v="66723.55"/>
    <n v="0"/>
    <n v="333617.75"/>
    <n v="35935.61"/>
    <n v="333617.75"/>
    <s v="Q2"/>
    <n v="10.771492224259651"/>
    <s v="Chennai"/>
    <s v="Premium"/>
  </r>
  <r>
    <s v="ORD003576"/>
    <x v="43"/>
    <s v="CUST0326"/>
    <s v="Ekantika Bhatnagar"/>
    <x v="0"/>
    <x v="6"/>
    <x v="27"/>
    <n v="1"/>
    <n v="414.21"/>
    <n v="0.2"/>
    <n v="331.37"/>
    <n v="127.31"/>
    <n v="331.36799999999999"/>
    <s v="Q1"/>
    <n v="38.419289615837279"/>
    <s v="Pune"/>
    <s v="Premium"/>
  </r>
  <r>
    <s v="ORD009966"/>
    <x v="299"/>
    <s v="CUST0012"/>
    <s v="Bina Sha"/>
    <x v="2"/>
    <x v="1"/>
    <x v="38"/>
    <n v="1"/>
    <n v="36422.46"/>
    <n v="0"/>
    <n v="36422.46"/>
    <n v="8010.23"/>
    <n v="36422.46"/>
    <s v="Q1"/>
    <n v="21.992556241396105"/>
    <s v="Chandigarh"/>
    <s v="Occasional"/>
  </r>
  <r>
    <s v="ORD002573"/>
    <x v="296"/>
    <s v="CUST0313"/>
    <s v="Nikita Kala"/>
    <x v="0"/>
    <x v="5"/>
    <x v="68"/>
    <n v="3"/>
    <n v="501.38"/>
    <n v="0"/>
    <n v="1504.14"/>
    <n v="113.98"/>
    <n v="1504.1399999999999"/>
    <s v="Q3"/>
    <n v="7.5777520709508428"/>
    <s v="Coimbatore"/>
    <s v="Regular"/>
  </r>
  <r>
    <s v="ORD002048"/>
    <x v="115"/>
    <s v="CUST0063"/>
    <s v="Udant Bansal"/>
    <x v="0"/>
    <x v="3"/>
    <x v="58"/>
    <n v="3"/>
    <n v="1178.7"/>
    <n v="0"/>
    <n v="3536.1"/>
    <n v="1285.01"/>
    <n v="3536.1000000000004"/>
    <s v="Q2"/>
    <n v="36.339752835044258"/>
    <s v="Bengaluru"/>
    <s v="Premium"/>
  </r>
  <r>
    <s v="ORD004416"/>
    <x v="151"/>
    <s v="CUST0361"/>
    <s v="Ranveer Nazareth"/>
    <x v="3"/>
    <x v="2"/>
    <x v="60"/>
    <n v="2"/>
    <n v="790.68"/>
    <n v="0.3"/>
    <n v="1106.95"/>
    <n v="286.61"/>
    <n v="1106.9519999999998"/>
    <s v="Q4"/>
    <n v="25.891865034554407"/>
    <s v="Pune"/>
    <s v="Regular"/>
  </r>
  <r>
    <s v="ORD007695"/>
    <x v="352"/>
    <s v="CUST0327"/>
    <s v="Andrew Prasad"/>
    <x v="0"/>
    <x v="5"/>
    <x v="21"/>
    <n v="8"/>
    <n v="198.87"/>
    <n v="0.2"/>
    <n v="1272.77"/>
    <n v="79.5"/>
    <n v="1272.768"/>
    <s v="Q1"/>
    <n v="6.2462188769377027"/>
    <s v="Kochi"/>
    <s v="Premium"/>
  </r>
  <r>
    <s v="ORD002720"/>
    <x v="236"/>
    <s v="CUST0016"/>
    <s v="Hema Raja"/>
    <x v="0"/>
    <x v="6"/>
    <x v="18"/>
    <n v="1"/>
    <n v="604.98"/>
    <n v="0.2"/>
    <n v="483.98"/>
    <n v="-13.14"/>
    <n v="483.98400000000004"/>
    <s v="Q3"/>
    <n v="-2.7149882226538287"/>
    <s v="Hyderabad"/>
    <s v="Regular"/>
  </r>
  <r>
    <s v="ORD004470"/>
    <x v="293"/>
    <s v="CUST0251"/>
    <s v="Faris Thakkar"/>
    <x v="0"/>
    <x v="4"/>
    <x v="45"/>
    <n v="4"/>
    <n v="67549.539999999994"/>
    <n v="0.25"/>
    <n v="202648.62"/>
    <n v="23333.74"/>
    <n v="202648.62"/>
    <s v="Q1"/>
    <n v="11.51438386306307"/>
    <s v="Kochi"/>
    <s v="Regular"/>
  </r>
  <r>
    <s v="ORD009105"/>
    <x v="28"/>
    <s v="CUST0192"/>
    <s v="Kevin Toor"/>
    <x v="0"/>
    <x v="4"/>
    <x v="33"/>
    <n v="3"/>
    <n v="44013.51"/>
    <n v="0.05"/>
    <n v="125438.5"/>
    <n v="15422.62"/>
    <n v="125438.50349999999"/>
    <s v="Q4"/>
    <n v="12.294965261861391"/>
    <s v="Bengaluru"/>
    <s v="Premium"/>
  </r>
  <r>
    <s v="ORD008370"/>
    <x v="125"/>
    <s v="CUST0102"/>
    <s v="Abdul Varty"/>
    <x v="3"/>
    <x v="4"/>
    <x v="23"/>
    <n v="3"/>
    <n v="2781.36"/>
    <n v="0"/>
    <n v="8344.08"/>
    <n v="1217.76"/>
    <n v="8344.08"/>
    <s v="Q3"/>
    <n v="14.594299191762303"/>
    <s v="Nagpur"/>
    <s v="Premium"/>
  </r>
  <r>
    <s v="ORD004878"/>
    <x v="232"/>
    <s v="CUST0257"/>
    <s v="Idika Dewan"/>
    <x v="3"/>
    <x v="2"/>
    <x v="17"/>
    <n v="4"/>
    <n v="6038.89"/>
    <n v="0.05"/>
    <n v="22947.78"/>
    <n v="5048.5"/>
    <n v="22947.781999999999"/>
    <s v="Q2"/>
    <n v="21.999949450447932"/>
    <s v="Mumbai"/>
    <s v="Premium"/>
  </r>
  <r>
    <s v="ORD009217"/>
    <x v="25"/>
    <s v="CUST0252"/>
    <s v="Urmi Sehgal"/>
    <x v="1"/>
    <x v="2"/>
    <x v="46"/>
    <n v="3"/>
    <n v="5823.56"/>
    <n v="0.15"/>
    <n v="14850.08"/>
    <n v="-1316.46"/>
    <n v="14850.078"/>
    <s v="Q4"/>
    <n v="-8.8650027474599469"/>
    <s v="Kolkata"/>
    <s v="Regular"/>
  </r>
  <r>
    <s v="ORD002567"/>
    <x v="204"/>
    <s v="CUST0226"/>
    <s v="Ronith Jaggi"/>
    <x v="2"/>
    <x v="6"/>
    <x v="14"/>
    <n v="2"/>
    <n v="735.7"/>
    <n v="0"/>
    <n v="1471.4"/>
    <n v="538.99"/>
    <n v="1471.4"/>
    <s v="Q4"/>
    <n v="36.631099633002577"/>
    <s v="Amritsar"/>
    <s v="Premium"/>
  </r>
  <r>
    <s v="ORD007872"/>
    <x v="85"/>
    <s v="CUST0275"/>
    <s v="Rajata Baria"/>
    <x v="1"/>
    <x v="4"/>
    <x v="33"/>
    <n v="1"/>
    <n v="58936.22"/>
    <n v="0.25"/>
    <n v="44202.17"/>
    <n v="4783.22"/>
    <n v="44202.165000000001"/>
    <s v="Q4"/>
    <n v="10.821233437181931"/>
    <s v="Ranchi"/>
    <s v="Premium"/>
  </r>
  <r>
    <s v="ORD005773"/>
    <x v="126"/>
    <s v="CUST0201"/>
    <s v="Ira Banik"/>
    <x v="1"/>
    <x v="4"/>
    <x v="33"/>
    <n v="1"/>
    <n v="41707.31"/>
    <n v="0.05"/>
    <n v="39621.94"/>
    <n v="4863.34"/>
    <n v="39621.944499999998"/>
    <s v="Q2"/>
    <n v="12.274361124165045"/>
    <s v="Lucknow"/>
    <s v="Occasional"/>
  </r>
  <r>
    <s v="ORD009797"/>
    <x v="187"/>
    <s v="CUST0038"/>
    <s v="Netra Narasimhan"/>
    <x v="2"/>
    <x v="0"/>
    <x v="15"/>
    <n v="3"/>
    <n v="274.76"/>
    <n v="0.15"/>
    <n v="700.64"/>
    <n v="216.55"/>
    <n v="700.63799999999992"/>
    <s v="Q1"/>
    <n v="30.907456040191828"/>
    <s v="Amritsar"/>
    <s v="Premium"/>
  </r>
  <r>
    <s v="ORD011698"/>
    <x v="45"/>
    <s v="CUST0267"/>
    <s v="Dipta Batra"/>
    <x v="1"/>
    <x v="4"/>
    <x v="5"/>
    <n v="3"/>
    <n v="51233.43"/>
    <n v="0.1"/>
    <n v="138330.26"/>
    <n v="18387.79"/>
    <n v="138330.261"/>
    <s v="Q2"/>
    <n v="13.292673634821478"/>
    <s v="Guwahati"/>
    <s v="Premium"/>
  </r>
  <r>
    <s v="ORD002538"/>
    <x v="284"/>
    <s v="CUST0100"/>
    <s v="Faqid Zachariah"/>
    <x v="3"/>
    <x v="1"/>
    <x v="64"/>
    <n v="3"/>
    <n v="13047.9"/>
    <n v="0.1"/>
    <n v="35229.33"/>
    <n v="6752.53"/>
    <n v="35229.33"/>
    <s v="Q3"/>
    <n v="19.167352884656051"/>
    <s v="Ahmedabad"/>
    <s v="Premium"/>
  </r>
  <r>
    <s v="ORD000248"/>
    <x v="12"/>
    <s v="CUST0492"/>
    <s v="Pranav Gala"/>
    <x v="0"/>
    <x v="0"/>
    <x v="51"/>
    <n v="3"/>
    <n v="640.07000000000005"/>
    <n v="0"/>
    <n v="1920.21"/>
    <n v="748.23"/>
    <n v="1920.21"/>
    <s v="Q2"/>
    <n v="38.966050588216916"/>
    <s v="Coimbatore"/>
    <s v="Premium"/>
  </r>
  <r>
    <s v="ORD001306"/>
    <x v="75"/>
    <s v="CUST0488"/>
    <s v="Lucky Butala"/>
    <x v="1"/>
    <x v="2"/>
    <x v="54"/>
    <n v="5"/>
    <n v="6333.89"/>
    <n v="0.1"/>
    <n v="28502.51"/>
    <n v="7205.39"/>
    <n v="28502.505000000001"/>
    <s v="Q1"/>
    <n v="25.279843775162259"/>
    <s v="Guwahati"/>
    <s v="Regular"/>
  </r>
  <r>
    <s v="ORD011135"/>
    <x v="301"/>
    <s v="CUST0246"/>
    <s v="Oliver Chander"/>
    <x v="0"/>
    <x v="6"/>
    <x v="18"/>
    <n v="5"/>
    <n v="967.26"/>
    <n v="0.2"/>
    <n v="3869.04"/>
    <n v="1260.1099999999999"/>
    <n v="3869.0400000000004"/>
    <s v="Q2"/>
    <n v="32.56906105907408"/>
    <s v="Hyderabad"/>
    <s v="Regular"/>
  </r>
  <r>
    <s v="ORD007519"/>
    <x v="198"/>
    <s v="CUST0305"/>
    <s v="Barkha Dhingra"/>
    <x v="0"/>
    <x v="6"/>
    <x v="14"/>
    <n v="3"/>
    <n v="3078.11"/>
    <n v="0"/>
    <n v="9234.33"/>
    <n v="2615.6"/>
    <n v="9234.33"/>
    <s v="Q3"/>
    <n v="28.324740398058111"/>
    <s v="Kochi"/>
    <s v="Regular"/>
  </r>
  <r>
    <s v="ORD011124"/>
    <x v="34"/>
    <s v="CUST0452"/>
    <s v="Rachita Mammen"/>
    <x v="1"/>
    <x v="1"/>
    <x v="36"/>
    <n v="5"/>
    <n v="10617.27"/>
    <n v="0.05"/>
    <n v="50432.03"/>
    <n v="12917.97"/>
    <n v="50432.032500000001"/>
    <s v="Q3"/>
    <n v="25.614614363133903"/>
    <s v="Kolkata"/>
    <s v="Premium"/>
  </r>
  <r>
    <s v="ORD006059"/>
    <x v="204"/>
    <s v="CUST0262"/>
    <s v="Quincy Ray"/>
    <x v="0"/>
    <x v="5"/>
    <x v="31"/>
    <n v="10"/>
    <n v="556.55999999999995"/>
    <n v="0.05"/>
    <n v="5287.32"/>
    <n v="472.22"/>
    <n v="5287.3199999999988"/>
    <s v="Q4"/>
    <n v="8.9311787446192028"/>
    <s v="Kochi"/>
    <s v="Occasional"/>
  </r>
  <r>
    <s v="ORD008000"/>
    <x v="13"/>
    <s v="CUST0242"/>
    <s v="Vanya Bhat"/>
    <x v="2"/>
    <x v="0"/>
    <x v="35"/>
    <n v="4"/>
    <n v="580.30999999999995"/>
    <n v="0"/>
    <n v="2321.2399999999998"/>
    <n v="682.83"/>
    <n v="2321.2399999999998"/>
    <s v="Q1"/>
    <n v="29.41660491806104"/>
    <s v="Delhi"/>
    <s v="Regular"/>
  </r>
  <r>
    <s v="ORD009907"/>
    <x v="262"/>
    <s v="CUST0359"/>
    <s v="Yutika Suri"/>
    <x v="1"/>
    <x v="6"/>
    <x v="14"/>
    <n v="2"/>
    <n v="1260.3499999999999"/>
    <n v="0"/>
    <n v="2520.6999999999998"/>
    <n v="593.07000000000005"/>
    <n v="2520.6999999999998"/>
    <s v="Q2"/>
    <n v="23.527988257230138"/>
    <s v="Ranchi"/>
    <s v="Premium"/>
  </r>
  <r>
    <s v="ORD004832"/>
    <x v="316"/>
    <s v="CUST0448"/>
    <s v="Wyatt Gade"/>
    <x v="3"/>
    <x v="2"/>
    <x v="8"/>
    <n v="5"/>
    <n v="6655.16"/>
    <n v="0"/>
    <n v="33275.800000000003"/>
    <n v="5310.18"/>
    <n v="33275.800000000003"/>
    <s v="Q4"/>
    <n v="15.958083652384014"/>
    <s v="Nagpur"/>
    <s v="Premium"/>
  </r>
  <r>
    <s v="ORD008676"/>
    <x v="110"/>
    <s v="CUST0367"/>
    <s v="Sarthak Kari"/>
    <x v="3"/>
    <x v="6"/>
    <x v="27"/>
    <n v="3"/>
    <n v="1768.78"/>
    <n v="0.2"/>
    <n v="4245.07"/>
    <n v="1648.74"/>
    <n v="4245.0720000000001"/>
    <s v="Q2"/>
    <n v="38.838935518142229"/>
    <s v="Mumbai"/>
    <s v="Premium"/>
  </r>
  <r>
    <s v="ORD001188"/>
    <x v="217"/>
    <s v="CUST0224"/>
    <s v="Gayathri Tata"/>
    <x v="0"/>
    <x v="5"/>
    <x v="40"/>
    <n v="2"/>
    <n v="109.53"/>
    <n v="0"/>
    <n v="219.06"/>
    <n v="16.489999999999998"/>
    <n v="219.06"/>
    <s v="Q4"/>
    <n v="7.5276180041997609"/>
    <s v="Hyderabad"/>
    <s v="Premium"/>
  </r>
  <r>
    <s v="ORD001082"/>
    <x v="222"/>
    <s v="CUST0093"/>
    <s v="Hitesh Bhardwaj"/>
    <x v="2"/>
    <x v="4"/>
    <x v="42"/>
    <n v="3"/>
    <n v="62479.37"/>
    <n v="0"/>
    <n v="187438.11"/>
    <n v="28552.48"/>
    <n v="187438.11000000002"/>
    <s v="Q3"/>
    <n v="15.233017447732482"/>
    <s v="Amritsar"/>
    <s v="Regular"/>
  </r>
  <r>
    <s v="ORD002651"/>
    <x v="200"/>
    <s v="CUST0455"/>
    <s v="Sara Narang"/>
    <x v="2"/>
    <x v="3"/>
    <x v="16"/>
    <n v="4"/>
    <n v="2662.77"/>
    <n v="0"/>
    <n v="10651.08"/>
    <n v="3272.65"/>
    <n v="10651.08"/>
    <s v="Q2"/>
    <n v="30.725992105964846"/>
    <s v="Delhi"/>
    <s v="Regular"/>
  </r>
  <r>
    <s v="ORD002805"/>
    <x v="41"/>
    <s v="CUST0392"/>
    <s v="Yashawini Bhalla"/>
    <x v="0"/>
    <x v="5"/>
    <x v="7"/>
    <n v="5"/>
    <n v="383.08"/>
    <n v="0.2"/>
    <n v="1532.32"/>
    <n v="156.18"/>
    <n v="1532.32"/>
    <s v="Q4"/>
    <n v="10.192388012947688"/>
    <s v="Chennai"/>
    <s v="Premium"/>
  </r>
  <r>
    <s v="ORD002765"/>
    <x v="80"/>
    <s v="CUST0015"/>
    <s v="Akshay Choudhary"/>
    <x v="2"/>
    <x v="4"/>
    <x v="47"/>
    <n v="5"/>
    <n v="8805.7999999999993"/>
    <n v="0"/>
    <n v="44029"/>
    <n v="3699.14"/>
    <n v="44029"/>
    <s v="Q2"/>
    <n v="8.4015989461491287"/>
    <s v="Chandigarh"/>
    <s v="Regular"/>
  </r>
  <r>
    <s v="ORD003122"/>
    <x v="149"/>
    <s v="CUST0046"/>
    <s v="Kiaan Radhakrishnan"/>
    <x v="0"/>
    <x v="5"/>
    <x v="7"/>
    <n v="3"/>
    <n v="348.17"/>
    <n v="0.05"/>
    <n v="992.28"/>
    <n v="60.51"/>
    <n v="992.28449999999998"/>
    <s v="Q4"/>
    <n v="6.0980771556415529"/>
    <s v="Hyderabad"/>
    <s v="Premium"/>
  </r>
  <r>
    <s v="ORD009788"/>
    <x v="346"/>
    <s v="CUST0288"/>
    <s v="Amara Iyer"/>
    <x v="2"/>
    <x v="3"/>
    <x v="58"/>
    <n v="4"/>
    <n v="1974.22"/>
    <n v="0.05"/>
    <n v="7502.04"/>
    <n v="2478.34"/>
    <n v="7502.0360000000001"/>
    <s v="Q4"/>
    <n v="33.035547664368622"/>
    <s v="Delhi"/>
    <s v="Premium"/>
  </r>
  <r>
    <s v="ORD007670"/>
    <x v="118"/>
    <s v="CUST0314"/>
    <s v="Nathaniel Dani"/>
    <x v="0"/>
    <x v="2"/>
    <x v="46"/>
    <n v="4"/>
    <n v="4620.68"/>
    <n v="0"/>
    <n v="18482.72"/>
    <n v="5038.41"/>
    <n v="18482.72"/>
    <s v="Q1"/>
    <n v="27.260111065903718"/>
    <s v="Kochi"/>
    <s v="Premium"/>
  </r>
  <r>
    <s v="ORD011147"/>
    <x v="322"/>
    <s v="CUST0351"/>
    <s v="Anirudh Kumer"/>
    <x v="2"/>
    <x v="5"/>
    <x v="11"/>
    <n v="10"/>
    <n v="325.73"/>
    <n v="0"/>
    <n v="3257.3"/>
    <n v="285.94"/>
    <n v="3257.3"/>
    <s v="Q3"/>
    <n v="8.7784361280815393"/>
    <s v="Lucknow"/>
    <s v="Premium"/>
  </r>
  <r>
    <s v="ORD001966"/>
    <x v="209"/>
    <s v="CUST0057"/>
    <s v="Anusha Ganesh"/>
    <x v="1"/>
    <x v="6"/>
    <x v="43"/>
    <n v="5"/>
    <n v="3163.15"/>
    <n v="0"/>
    <n v="15815.75"/>
    <n v="4642.3500000000004"/>
    <n v="15815.75"/>
    <s v="Q2"/>
    <n v="29.352702211403191"/>
    <s v="Ranchi"/>
    <s v="Premium"/>
  </r>
  <r>
    <s v="ORD001658"/>
    <x v="188"/>
    <s v="CUST0340"/>
    <s v="Oscar Wali"/>
    <x v="0"/>
    <x v="5"/>
    <x v="7"/>
    <n v="4"/>
    <n v="208.83"/>
    <n v="0.15"/>
    <n v="710.02"/>
    <n v="58.18"/>
    <n v="710.02200000000005"/>
    <s v="Q1"/>
    <n v="8.1941353764682692"/>
    <s v="Coimbatore"/>
    <s v="Premium"/>
  </r>
  <r>
    <s v="ORD010384"/>
    <x v="14"/>
    <s v="CUST0069"/>
    <s v="Jalsa Konda"/>
    <x v="2"/>
    <x v="5"/>
    <x v="7"/>
    <n v="6"/>
    <n v="581.45000000000005"/>
    <n v="0.15"/>
    <n v="2965.39"/>
    <n v="218.68"/>
    <n v="2965.395"/>
    <s v="Q2"/>
    <n v="7.3744094368700246"/>
    <s v="Jaipur"/>
    <s v="Premium"/>
  </r>
  <r>
    <s v="ORD011815"/>
    <x v="130"/>
    <s v="CUST0072"/>
    <s v="Ekantika Khosla"/>
    <x v="1"/>
    <x v="2"/>
    <x v="60"/>
    <n v="2"/>
    <n v="4287.68"/>
    <n v="0.1"/>
    <n v="7717.82"/>
    <n v="1230.98"/>
    <n v="7717.8240000000005"/>
    <s v="Q2"/>
    <n v="15.949840758141548"/>
    <s v="Bhubaneswar"/>
    <s v="Occasional"/>
  </r>
  <r>
    <s v="ORD000319"/>
    <x v="44"/>
    <s v="CUST0076"/>
    <s v="Vaishnavi Dar"/>
    <x v="0"/>
    <x v="4"/>
    <x v="45"/>
    <n v="5"/>
    <n v="78563.09"/>
    <n v="0.25"/>
    <n v="294611.59000000003"/>
    <n v="38272.65"/>
    <n v="294611.58749999997"/>
    <s v="Q4"/>
    <n v="12.990884031412342"/>
    <s v="Bengaluru"/>
    <s v="Premium"/>
  </r>
  <r>
    <s v="ORD006577"/>
    <x v="56"/>
    <s v="CUST0271"/>
    <s v="Gopal Dash"/>
    <x v="2"/>
    <x v="4"/>
    <x v="42"/>
    <n v="2"/>
    <n v="66027.45"/>
    <n v="0.2"/>
    <n v="105643.92"/>
    <n v="8981.25"/>
    <n v="105643.92"/>
    <s v="Q4"/>
    <n v="8.5014357664880293"/>
    <s v="Jaipur"/>
    <s v="Premium"/>
  </r>
  <r>
    <s v="ORD003796"/>
    <x v="233"/>
    <s v="CUST0064"/>
    <s v="Lopa Date"/>
    <x v="3"/>
    <x v="3"/>
    <x v="12"/>
    <n v="2"/>
    <n v="3230.82"/>
    <n v="0.05"/>
    <n v="6138.56"/>
    <n v="2173.21"/>
    <n v="6138.558"/>
    <s v="Q1"/>
    <n v="35.402602564770888"/>
    <s v="Mumbai"/>
    <s v="Premium"/>
  </r>
  <r>
    <s v="ORD008064"/>
    <x v="259"/>
    <s v="CUST0100"/>
    <s v="Faqid Zachariah"/>
    <x v="3"/>
    <x v="2"/>
    <x v="2"/>
    <n v="3"/>
    <n v="6703.38"/>
    <n v="0"/>
    <n v="20110.14"/>
    <n v="3934.5"/>
    <n v="20110.14"/>
    <s v="Q2"/>
    <n v="19.56475688384069"/>
    <s v="Ahmedabad"/>
    <s v="Premium"/>
  </r>
  <r>
    <s v="ORD006047"/>
    <x v="299"/>
    <s v="CUST0451"/>
    <s v="Varsha Sheth"/>
    <x v="0"/>
    <x v="6"/>
    <x v="43"/>
    <n v="1"/>
    <n v="2926.03"/>
    <n v="0.05"/>
    <n v="2779.73"/>
    <n v="781.64"/>
    <n v="2779.7285000000002"/>
    <s v="Q1"/>
    <n v="28.11927777158213"/>
    <s v="Chennai"/>
    <s v="Regular"/>
  </r>
  <r>
    <s v="ORD002946"/>
    <x v="354"/>
    <s v="CUST0215"/>
    <s v="Kamya Apte"/>
    <x v="3"/>
    <x v="6"/>
    <x v="57"/>
    <n v="4"/>
    <n v="998.99"/>
    <n v="0"/>
    <n v="3995.96"/>
    <n v="1520.46"/>
    <n v="3995.96"/>
    <s v="Q2"/>
    <n v="38.049930429734033"/>
    <s v="Surat"/>
    <s v="Premium"/>
  </r>
  <r>
    <s v="ORD011523"/>
    <x v="64"/>
    <s v="CUST0139"/>
    <s v="Bina Chacko"/>
    <x v="0"/>
    <x v="4"/>
    <x v="28"/>
    <n v="1"/>
    <n v="84458.92"/>
    <n v="0.05"/>
    <n v="80235.97"/>
    <n v="10898.56"/>
    <n v="80235.973999999987"/>
    <s v="Q1"/>
    <n v="13.58313484588022"/>
    <s v="Bengaluru"/>
    <s v="Regular"/>
  </r>
  <r>
    <s v="ORD004254"/>
    <x v="174"/>
    <s v="CUST0222"/>
    <s v="Umang Sama"/>
    <x v="0"/>
    <x v="3"/>
    <x v="16"/>
    <n v="3"/>
    <n v="388.43"/>
    <n v="0.2"/>
    <n v="932.23"/>
    <n v="313.66000000000003"/>
    <n v="932.23199999999997"/>
    <s v="Q4"/>
    <n v="33.646203190199849"/>
    <s v="Chennai"/>
    <s v="Regular"/>
  </r>
  <r>
    <s v="ORD010504"/>
    <x v="280"/>
    <s v="CUST0168"/>
    <s v="Guneet Raja"/>
    <x v="0"/>
    <x v="4"/>
    <x v="23"/>
    <n v="5"/>
    <n v="52059.49"/>
    <n v="0.15"/>
    <n v="221252.83"/>
    <n v="28396.01"/>
    <n v="221252.83249999999"/>
    <s v="Q3"/>
    <n v="12.834190640634969"/>
    <s v="Chennai"/>
    <s v="Premium"/>
  </r>
  <r>
    <s v="ORD009131"/>
    <x v="258"/>
    <s v="CUST0487"/>
    <s v="Urvi Johal"/>
    <x v="3"/>
    <x v="4"/>
    <x v="20"/>
    <n v="2"/>
    <n v="70472.320000000007"/>
    <n v="0"/>
    <n v="140944.64000000001"/>
    <n v="13790.59"/>
    <n v="140944.64000000001"/>
    <s v="Q2"/>
    <n v="9.7844018758003131"/>
    <s v="Ahmedabad"/>
    <s v="Premium"/>
  </r>
  <r>
    <s v="ORD005315"/>
    <x v="319"/>
    <s v="CUST0165"/>
    <s v="Sarthak Oza"/>
    <x v="0"/>
    <x v="1"/>
    <x v="26"/>
    <n v="3"/>
    <n v="10923.49"/>
    <n v="0"/>
    <n v="32770.47"/>
    <n v="-1969.81"/>
    <n v="32770.47"/>
    <s v="Q4"/>
    <n v="-6.0109299622495493"/>
    <s v="Bengaluru"/>
    <s v="Premium"/>
  </r>
  <r>
    <s v="ORD001441"/>
    <x v="227"/>
    <s v="CUST0480"/>
    <s v="Ranveer Gour"/>
    <x v="0"/>
    <x v="5"/>
    <x v="21"/>
    <n v="10"/>
    <n v="234.06"/>
    <n v="0.1"/>
    <n v="2106.54"/>
    <n v="218.38"/>
    <n v="2106.54"/>
    <s v="Q4"/>
    <n v="10.366762558508265"/>
    <s v="Hyderabad"/>
    <s v="Premium"/>
  </r>
  <r>
    <s v="ORD009025"/>
    <x v="71"/>
    <s v="CUST0271"/>
    <s v="Gopal Dash"/>
    <x v="2"/>
    <x v="4"/>
    <x v="45"/>
    <n v="1"/>
    <n v="7457.78"/>
    <n v="0"/>
    <n v="7457.78"/>
    <n v="773.33"/>
    <n v="7457.78"/>
    <s v="Q1"/>
    <n v="10.369439699213439"/>
    <s v="Jaipur"/>
    <s v="Premium"/>
  </r>
  <r>
    <s v="ORD006178"/>
    <x v="162"/>
    <s v="CUST0350"/>
    <s v="Vrishti Dubey"/>
    <x v="1"/>
    <x v="4"/>
    <x v="22"/>
    <n v="5"/>
    <n v="75765.119999999995"/>
    <n v="0.1"/>
    <n v="340943.04"/>
    <n v="39680.379999999997"/>
    <n v="340943.04"/>
    <s v="Q2"/>
    <n v="11.638419133002392"/>
    <s v="Bhubaneswar"/>
    <s v="Premium"/>
  </r>
  <r>
    <s v="ORD002668"/>
    <x v="218"/>
    <s v="CUST0305"/>
    <s v="Barkha Dhingra"/>
    <x v="0"/>
    <x v="4"/>
    <x v="28"/>
    <n v="3"/>
    <n v="42811.76"/>
    <n v="0.05"/>
    <n v="122013.52"/>
    <n v="11795.31"/>
    <n v="122013.51599999999"/>
    <s v="Q3"/>
    <n v="9.667215567586279"/>
    <s v="Kochi"/>
    <s v="Regular"/>
  </r>
  <r>
    <s v="ORD003351"/>
    <x v="331"/>
    <s v="CUST0118"/>
    <s v="Jagrati Grover"/>
    <x v="0"/>
    <x v="4"/>
    <x v="42"/>
    <n v="2"/>
    <n v="49904.04"/>
    <n v="0"/>
    <n v="99808.08"/>
    <n v="14797.78"/>
    <n v="99808.08"/>
    <s v="Q4"/>
    <n v="14.826234509270192"/>
    <s v="Hyderabad"/>
    <s v="Premium"/>
  </r>
  <r>
    <s v="ORD004699"/>
    <x v="320"/>
    <s v="CUST0444"/>
    <s v="Yagnesh Rout"/>
    <x v="1"/>
    <x v="2"/>
    <x v="17"/>
    <n v="5"/>
    <n v="4823.18"/>
    <n v="0"/>
    <n v="24115.9"/>
    <n v="3763.06"/>
    <n v="24115.9"/>
    <s v="Q2"/>
    <n v="15.604062050348524"/>
    <s v="Patna"/>
    <s v="Regular"/>
  </r>
  <r>
    <s v="ORD006498"/>
    <x v="326"/>
    <s v="CUST0228"/>
    <s v="Azad Nayak"/>
    <x v="2"/>
    <x v="5"/>
    <x v="68"/>
    <n v="5"/>
    <n v="224.7"/>
    <n v="0"/>
    <n v="1123.5"/>
    <n v="110.54"/>
    <n v="1123.5"/>
    <s v="Q3"/>
    <n v="9.838896306186026"/>
    <s v="Chandigarh"/>
    <s v="Premium"/>
  </r>
  <r>
    <s v="ORD004420"/>
    <x v="353"/>
    <s v="CUST0283"/>
    <s v="Dalbir Roy"/>
    <x v="0"/>
    <x v="4"/>
    <x v="45"/>
    <n v="1"/>
    <n v="24604.23"/>
    <n v="0.1"/>
    <n v="22143.81"/>
    <n v="3359.48"/>
    <n v="22143.807000000001"/>
    <s v="Q2"/>
    <n v="15.171192310627665"/>
    <s v="Chennai"/>
    <s v="Regular"/>
  </r>
  <r>
    <s v="ORD011073"/>
    <x v="24"/>
    <s v="CUST0145"/>
    <s v="Kavya Sheth"/>
    <x v="3"/>
    <x v="5"/>
    <x v="21"/>
    <n v="4"/>
    <n v="663.31"/>
    <n v="0.25"/>
    <n v="1989.93"/>
    <n v="146.46"/>
    <n v="1989.9299999999998"/>
    <s v="Q3"/>
    <n v="7.3600578914836206"/>
    <s v="Surat"/>
    <s v="Regular"/>
  </r>
  <r>
    <s v="ORD006069"/>
    <x v="103"/>
    <s v="CUST0359"/>
    <s v="Yutika Suri"/>
    <x v="1"/>
    <x v="6"/>
    <x v="41"/>
    <n v="3"/>
    <n v="4096.49"/>
    <n v="0.2"/>
    <n v="9831.58"/>
    <n v="2760.43"/>
    <n v="9831.5760000000009"/>
    <s v="Q1"/>
    <n v="28.077175794734927"/>
    <s v="Ranchi"/>
    <s v="Premium"/>
  </r>
  <r>
    <s v="ORD005146"/>
    <x v="150"/>
    <s v="CUST0212"/>
    <s v="Reva Vyas"/>
    <x v="0"/>
    <x v="4"/>
    <x v="47"/>
    <n v="1"/>
    <n v="4891.6000000000004"/>
    <n v="0.2"/>
    <n v="3913.28"/>
    <n v="445.73"/>
    <n v="3913.2800000000007"/>
    <s v="Q2"/>
    <n v="11.390189304113175"/>
    <s v="Hyderabad"/>
    <s v="Premium"/>
  </r>
  <r>
    <s v="ORD003126"/>
    <x v="308"/>
    <s v="CUST0425"/>
    <s v="Devika Issac"/>
    <x v="3"/>
    <x v="6"/>
    <x v="41"/>
    <n v="1"/>
    <n v="4026.61"/>
    <n v="0"/>
    <n v="4026.61"/>
    <n v="1405.75"/>
    <n v="4026.61"/>
    <s v="Q3"/>
    <n v="34.911501238014111"/>
    <s v="Nagpur"/>
    <s v="Premium"/>
  </r>
  <r>
    <s v="ORD009683"/>
    <x v="176"/>
    <s v="CUST0249"/>
    <s v="Bina Chander"/>
    <x v="1"/>
    <x v="6"/>
    <x v="19"/>
    <n v="3"/>
    <n v="3185.37"/>
    <n v="0"/>
    <n v="9556.11"/>
    <n v="3472.61"/>
    <n v="9556.11"/>
    <s v="Q1"/>
    <n v="36.339158925546059"/>
    <s v="Kolkata"/>
    <s v="Regular"/>
  </r>
  <r>
    <s v="ORD006227"/>
    <x v="19"/>
    <s v="CUST0387"/>
    <s v="Vinaya Prashad"/>
    <x v="1"/>
    <x v="6"/>
    <x v="14"/>
    <n v="4"/>
    <n v="1001.39"/>
    <n v="0.15"/>
    <n v="3404.73"/>
    <n v="1136.18"/>
    <n v="3404.7259999999997"/>
    <s v="Q4"/>
    <n v="33.37063438216834"/>
    <s v="Bhubaneswar"/>
    <s v="Regular"/>
  </r>
  <r>
    <s v="ORD005290"/>
    <x v="288"/>
    <s v="CUST0459"/>
    <s v="Vidhi Kari"/>
    <x v="3"/>
    <x v="6"/>
    <x v="43"/>
    <n v="3"/>
    <n v="2516.23"/>
    <n v="0.15"/>
    <n v="6416.39"/>
    <n v="2501.23"/>
    <n v="6416.3865000000005"/>
    <s v="Q1"/>
    <n v="38.981888569740931"/>
    <s v="Surat"/>
    <s v="Occasional"/>
  </r>
  <r>
    <s v="ORD001984"/>
    <x v="230"/>
    <s v="CUST0051"/>
    <s v="Shivansh Mistry"/>
    <x v="3"/>
    <x v="5"/>
    <x v="7"/>
    <n v="1"/>
    <n v="663.45"/>
    <n v="0.1"/>
    <n v="597.11"/>
    <n v="-39.56"/>
    <n v="597.10500000000002"/>
    <s v="Q3"/>
    <n v="-6.6252449297449392"/>
    <s v="Nagpur"/>
    <s v="Premium"/>
  </r>
  <r>
    <s v="ORD001066"/>
    <x v="275"/>
    <s v="CUST0212"/>
    <s v="Reva Vyas"/>
    <x v="0"/>
    <x v="2"/>
    <x v="54"/>
    <n v="3"/>
    <n v="6840.46"/>
    <n v="0.05"/>
    <n v="19495.310000000001"/>
    <n v="5507.67"/>
    <n v="19495.311000000002"/>
    <s v="Q4"/>
    <n v="28.251256327803969"/>
    <s v="Hyderabad"/>
    <s v="Premium"/>
  </r>
  <r>
    <s v="ORD000023"/>
    <x v="223"/>
    <s v="CUST0344"/>
    <s v="Leela Rajagopalan"/>
    <x v="1"/>
    <x v="4"/>
    <x v="50"/>
    <n v="4"/>
    <n v="29373.7"/>
    <n v="0"/>
    <n v="117494.8"/>
    <n v="14523.17"/>
    <n v="117494.8"/>
    <s v="Q3"/>
    <n v="12.360691707207467"/>
    <s v="Ranchi"/>
    <s v="Regular"/>
  </r>
  <r>
    <s v="ORD010227"/>
    <x v="245"/>
    <s v="CUST0152"/>
    <s v="Shaurya Som"/>
    <x v="2"/>
    <x v="4"/>
    <x v="45"/>
    <n v="1"/>
    <n v="45353.15"/>
    <n v="0.2"/>
    <n v="36282.519999999997"/>
    <n v="5030.0600000000004"/>
    <n v="36282.520000000004"/>
    <s v="Q2"/>
    <n v="13.86359051135368"/>
    <s v="Jaipur"/>
    <s v="Regular"/>
  </r>
  <r>
    <s v="ORD007923"/>
    <x v="301"/>
    <s v="CUST0455"/>
    <s v="Sara Narang"/>
    <x v="2"/>
    <x v="5"/>
    <x v="37"/>
    <n v="2"/>
    <n v="308.48"/>
    <n v="0"/>
    <n v="616.96"/>
    <n v="56.34"/>
    <n v="616.96"/>
    <s v="Q2"/>
    <n v="9.1318724066390029"/>
    <s v="Delhi"/>
    <s v="Regular"/>
  </r>
  <r>
    <s v="ORD006678"/>
    <x v="30"/>
    <s v="CUST0333"/>
    <s v="Upma Sidhu"/>
    <x v="3"/>
    <x v="4"/>
    <x v="22"/>
    <n v="2"/>
    <n v="45719.66"/>
    <n v="0"/>
    <n v="91439.32"/>
    <n v="11754.68"/>
    <n v="91439.32"/>
    <s v="Q1"/>
    <n v="12.855169964081098"/>
    <s v="Ahmedabad"/>
    <s v="Regular"/>
  </r>
  <r>
    <s v="ORD001666"/>
    <x v="350"/>
    <s v="CUST0156"/>
    <s v="Aarush Bhagat"/>
    <x v="0"/>
    <x v="4"/>
    <x v="42"/>
    <n v="4"/>
    <n v="49649.83"/>
    <n v="0.05"/>
    <n v="188669.35"/>
    <n v="-22538.17"/>
    <n v="188669.35399999999"/>
    <s v="Q4"/>
    <n v="-11.945856600449408"/>
    <s v="Bengaluru"/>
    <s v="Premium"/>
  </r>
  <r>
    <s v="ORD008075"/>
    <x v="254"/>
    <s v="CUST0072"/>
    <s v="Ekantika Khosla"/>
    <x v="1"/>
    <x v="6"/>
    <x v="27"/>
    <n v="4"/>
    <n v="1424.84"/>
    <n v="0"/>
    <n v="5699.36"/>
    <n v="1293.05"/>
    <n v="5699.36"/>
    <s v="Q4"/>
    <n v="22.687635102888745"/>
    <s v="Bhubaneswar"/>
    <s v="Occasional"/>
  </r>
  <r>
    <s v="ORD005683"/>
    <x v="294"/>
    <s v="CUST0331"/>
    <s v="Yashvi Manne"/>
    <x v="3"/>
    <x v="1"/>
    <x v="69"/>
    <n v="4"/>
    <n v="22782.66"/>
    <n v="0.1"/>
    <n v="82017.58"/>
    <n v="16865.25"/>
    <n v="82017.576000000001"/>
    <s v="Q1"/>
    <n v="20.562969548723579"/>
    <s v="Surat"/>
    <s v="Premium"/>
  </r>
  <r>
    <s v="ORD000617"/>
    <x v="186"/>
    <s v="CUST0001"/>
    <s v="Aditya Bhakta"/>
    <x v="2"/>
    <x v="2"/>
    <x v="62"/>
    <n v="2"/>
    <n v="2526.5100000000002"/>
    <n v="0"/>
    <n v="5053.0200000000004"/>
    <n v="945.51"/>
    <n v="5053.0200000000004"/>
    <s v="Q3"/>
    <n v="18.711780281890828"/>
    <s v="Delhi"/>
    <s v="Regular"/>
  </r>
  <r>
    <s v="ORD006915"/>
    <x v="210"/>
    <s v="CUST0480"/>
    <s v="Ranveer Gour"/>
    <x v="0"/>
    <x v="4"/>
    <x v="45"/>
    <n v="5"/>
    <n v="13414.46"/>
    <n v="0"/>
    <n v="67072.3"/>
    <n v="8062.02"/>
    <n v="67072.299999999988"/>
    <s v="Q4"/>
    <n v="12.019894949181705"/>
    <s v="Hyderabad"/>
    <s v="Premium"/>
  </r>
  <r>
    <s v="ORD006056"/>
    <x v="166"/>
    <s v="CUST0126"/>
    <s v="Chakrika Majumdar"/>
    <x v="2"/>
    <x v="3"/>
    <x v="10"/>
    <n v="1"/>
    <n v="3376.88"/>
    <n v="0.05"/>
    <n v="3208.04"/>
    <n v="755.41"/>
    <n v="3208.0360000000001"/>
    <s v="Q3"/>
    <n v="23.547399658358373"/>
    <s v="Delhi"/>
    <s v="Regular"/>
  </r>
  <r>
    <s v="ORD010269"/>
    <x v="74"/>
    <s v="CUST0031"/>
    <s v="Unni Gupta"/>
    <x v="3"/>
    <x v="4"/>
    <x v="5"/>
    <n v="2"/>
    <n v="39555.879999999997"/>
    <n v="0.2"/>
    <n v="63289.41"/>
    <n v="9270.09"/>
    <n v="63289.407999999996"/>
    <s v="Q3"/>
    <n v="14.647142389224358"/>
    <s v="Ahmedabad"/>
    <s v="Premium"/>
  </r>
  <r>
    <s v="ORD008982"/>
    <x v="294"/>
    <s v="CUST0353"/>
    <s v="Amruta Ratta"/>
    <x v="1"/>
    <x v="5"/>
    <x v="44"/>
    <n v="7"/>
    <n v="218.54"/>
    <n v="0.1"/>
    <n v="1376.8"/>
    <n v="94.66"/>
    <n v="1376.8019999999999"/>
    <s v="Q1"/>
    <n v="6.8753631609529338"/>
    <s v="Bhubaneswar"/>
    <s v="Regular"/>
  </r>
  <r>
    <s v="ORD001371"/>
    <x v="123"/>
    <s v="CUST0498"/>
    <s v="Isaac Sha"/>
    <x v="0"/>
    <x v="5"/>
    <x v="44"/>
    <n v="8"/>
    <n v="751.09"/>
    <n v="0"/>
    <n v="6008.72"/>
    <n v="354.8"/>
    <n v="6008.72"/>
    <s v="Q1"/>
    <n v="5.9047517607743414"/>
    <s v="Hyderabad"/>
    <s v="Premium"/>
  </r>
  <r>
    <s v="ORD001157"/>
    <x v="288"/>
    <s v="CUST0013"/>
    <s v="Unknown"/>
    <x v="0"/>
    <x v="5"/>
    <x v="40"/>
    <n v="1"/>
    <n v="467.02"/>
    <n v="0"/>
    <n v="467.02"/>
    <n v="39.22"/>
    <n v="467.02"/>
    <s v="Q1"/>
    <n v="8.3979272836281105"/>
    <s v="Kochi"/>
    <s v="Regular"/>
  </r>
  <r>
    <s v="ORD005340"/>
    <x v="124"/>
    <s v="CUST0265"/>
    <s v="Ayushman Master"/>
    <x v="0"/>
    <x v="4"/>
    <x v="50"/>
    <n v="4"/>
    <n v="52307.5"/>
    <n v="0"/>
    <n v="209230"/>
    <n v="32461.07"/>
    <n v="209230"/>
    <s v="Q2"/>
    <n v="15.514539024040531"/>
    <s v="Bengaluru"/>
    <s v="Regular"/>
  </r>
  <r>
    <s v="ORD000913"/>
    <x v="179"/>
    <s v="CUST0481"/>
    <s v="Warjas Vala"/>
    <x v="3"/>
    <x v="3"/>
    <x v="13"/>
    <n v="2"/>
    <n v="3062.18"/>
    <n v="0.1"/>
    <n v="5511.92"/>
    <n v="1591.64"/>
    <n v="5511.924"/>
    <s v="Q1"/>
    <n v="28.876326216635945"/>
    <s v="Mumbai"/>
    <s v="Regular"/>
  </r>
  <r>
    <s v="ORD004824"/>
    <x v="28"/>
    <s v="CUST0379"/>
    <s v="Amrita Contractor"/>
    <x v="2"/>
    <x v="2"/>
    <x v="30"/>
    <n v="2"/>
    <n v="2109.06"/>
    <n v="0.3"/>
    <n v="2952.68"/>
    <n v="540.11"/>
    <n v="2952.6839999999997"/>
    <s v="Q4"/>
    <n v="18.292195564707317"/>
    <s v="Patna"/>
    <s v="Regular"/>
  </r>
  <r>
    <s v="ORD008275"/>
    <x v="262"/>
    <s v="CUST0092"/>
    <s v="Neelima Sengupta"/>
    <x v="3"/>
    <x v="3"/>
    <x v="66"/>
    <n v="3"/>
    <n v="2656.94"/>
    <n v="0"/>
    <n v="7970.82"/>
    <n v="2872.51"/>
    <n v="7970.82"/>
    <s v="Q2"/>
    <n v="36.037822959243847"/>
    <s v="Mumbai"/>
    <s v="Premium"/>
  </r>
  <r>
    <s v="ORD006072"/>
    <x v="210"/>
    <s v="CUST0247"/>
    <s v="Geetika Chopra"/>
    <x v="1"/>
    <x v="2"/>
    <x v="17"/>
    <n v="2"/>
    <n v="5089.51"/>
    <n v="0.2"/>
    <n v="8143.22"/>
    <n v="1372.45"/>
    <n v="8143.2160000000003"/>
    <s v="Q4"/>
    <n v="16.853898089453558"/>
    <s v="Kolkata"/>
    <s v="Regular"/>
  </r>
  <r>
    <s v="ORD011717"/>
    <x v="123"/>
    <s v="CUST0488"/>
    <s v="Lucky Butala"/>
    <x v="1"/>
    <x v="4"/>
    <x v="23"/>
    <n v="5"/>
    <n v="80191.039999999994"/>
    <n v="0.1"/>
    <n v="360859.68"/>
    <n v="44552.67"/>
    <n v="360859.68"/>
    <s v="Q1"/>
    <n v="12.346258800650713"/>
    <s v="Guwahati"/>
    <s v="Regular"/>
  </r>
  <r>
    <s v="ORD001859"/>
    <x v="93"/>
    <s v="CUST0244"/>
    <s v="Kala Chand"/>
    <x v="1"/>
    <x v="3"/>
    <x v="66"/>
    <n v="5"/>
    <n v="3148.19"/>
    <n v="0"/>
    <n v="15740.95"/>
    <n v="4796.32"/>
    <n v="15740.95"/>
    <s v="Q3"/>
    <n v="30.470333747327828"/>
    <s v="Patna"/>
    <s v="Premium"/>
  </r>
  <r>
    <s v="ORD011612"/>
    <x v="7"/>
    <s v="CUST0067"/>
    <s v="Neha Chadha"/>
    <x v="0"/>
    <x v="5"/>
    <x v="37"/>
    <n v="2"/>
    <n v="796.87"/>
    <n v="0.1"/>
    <n v="1434.37"/>
    <n v="123.44"/>
    <n v="1434.366"/>
    <s v="Q2"/>
    <n v="8.605868778627551"/>
    <s v="Coimbatore"/>
    <s v="Regular"/>
  </r>
  <r>
    <s v="ORD006927"/>
    <x v="130"/>
    <s v="CUST0361"/>
    <s v="Ranveer Nazareth"/>
    <x v="3"/>
    <x v="5"/>
    <x v="7"/>
    <n v="2"/>
    <n v="642.16999999999996"/>
    <n v="0.2"/>
    <n v="1027.47"/>
    <n v="100.88"/>
    <n v="1027.472"/>
    <s v="Q2"/>
    <n v="9.818291531626226"/>
    <s v="Pune"/>
    <s v="Regular"/>
  </r>
  <r>
    <s v="ORD000814"/>
    <x v="74"/>
    <s v="CUST0430"/>
    <s v="Ayush Dar"/>
    <x v="0"/>
    <x v="6"/>
    <x v="18"/>
    <n v="1"/>
    <n v="2606.87"/>
    <n v="0.05"/>
    <n v="2476.5300000000002"/>
    <n v="554.09"/>
    <n v="2476.5264999999999"/>
    <s v="Q3"/>
    <n v="22.373643767691085"/>
    <s v="Bengaluru"/>
    <s v="Regular"/>
  </r>
  <r>
    <s v="ORD010149"/>
    <x v="255"/>
    <s v="CUST0466"/>
    <s v="Inaya Cherian"/>
    <x v="3"/>
    <x v="2"/>
    <x v="62"/>
    <n v="5"/>
    <n v="748.86"/>
    <n v="0.3"/>
    <n v="2621.0100000000002"/>
    <n v="-117.77"/>
    <n v="2621.0099999999998"/>
    <s v="Q3"/>
    <n v="-4.4933060156199325"/>
    <s v="Ahmedabad"/>
    <s v="Premium"/>
  </r>
  <r>
    <s v="ORD009559"/>
    <x v="112"/>
    <s v="CUST0402"/>
    <s v="Upkaar Chandran"/>
    <x v="1"/>
    <x v="0"/>
    <x v="51"/>
    <n v="4"/>
    <n v="537.41"/>
    <n v="0"/>
    <n v="2149.64"/>
    <n v="596.49"/>
    <n v="2149.64"/>
    <s v="Q2"/>
    <n v="27.748367168456117"/>
    <s v="Guwahati"/>
    <s v="Premium"/>
  </r>
  <r>
    <s v="ORD000874"/>
    <x v="298"/>
    <s v="CUST0225"/>
    <s v="Avi Das"/>
    <x v="2"/>
    <x v="1"/>
    <x v="3"/>
    <n v="5"/>
    <n v="39518"/>
    <n v="0"/>
    <n v="197590"/>
    <n v="38073.440000000002"/>
    <n v="197590"/>
    <s v="Q3"/>
    <n v="19.268910369957997"/>
    <s v="Lucknow"/>
    <s v="Premium"/>
  </r>
  <r>
    <s v="ORD002730"/>
    <x v="166"/>
    <s v="CUST0351"/>
    <s v="Anirudh Kumer"/>
    <x v="2"/>
    <x v="6"/>
    <x v="55"/>
    <n v="3"/>
    <n v="594.66"/>
    <n v="0.2"/>
    <n v="1427.18"/>
    <n v="352.7"/>
    <n v="1427.1840000000002"/>
    <s v="Q3"/>
    <n v="24.713070530696896"/>
    <s v="Lucknow"/>
    <s v="Premium"/>
  </r>
  <r>
    <s v="ORD008045"/>
    <x v="356"/>
    <s v="CUST0382"/>
    <s v="Azaan Bains"/>
    <x v="0"/>
    <x v="6"/>
    <x v="63"/>
    <n v="3"/>
    <n v="3289.58"/>
    <n v="0.1"/>
    <n v="8881.8700000000008"/>
    <n v="-804.7"/>
    <n v="8881.866"/>
    <s v="Q1"/>
    <n v="-9.0600290254191957"/>
    <s v="Coimbatore"/>
    <s v="Occasional"/>
  </r>
  <r>
    <s v="ORD007569"/>
    <x v="111"/>
    <s v="CUST0206"/>
    <s v="Reyansh Gola"/>
    <x v="3"/>
    <x v="5"/>
    <x v="24"/>
    <n v="8"/>
    <n v="521.42999999999995"/>
    <n v="0.05"/>
    <n v="3962.87"/>
    <n v="257.47000000000003"/>
    <n v="3962.8679999999995"/>
    <s v="Q1"/>
    <n v="6.4970589497005973"/>
    <s v="Nagpur"/>
    <s v="Regular"/>
  </r>
  <r>
    <s v="ORD003698"/>
    <x v="74"/>
    <s v="CUST0286"/>
    <s v="Vanya Dada"/>
    <x v="1"/>
    <x v="5"/>
    <x v="31"/>
    <n v="5"/>
    <n v="253.19"/>
    <n v="0"/>
    <n v="1265.95"/>
    <n v="77.760000000000005"/>
    <n v="1265.95"/>
    <s v="Q3"/>
    <n v="6.1424226865200051"/>
    <s v="Ranchi"/>
    <s v="Occasional"/>
  </r>
  <r>
    <s v="ORD009439"/>
    <x v="10"/>
    <s v="CUST0408"/>
    <s v="Anvi Jaggi"/>
    <x v="0"/>
    <x v="1"/>
    <x v="3"/>
    <n v="2"/>
    <n v="11763.92"/>
    <n v="0"/>
    <n v="23527.84"/>
    <n v="5009.1899999999996"/>
    <n v="23527.84"/>
    <s v="Q1"/>
    <n v="21.29047970404423"/>
    <s v="Kochi"/>
    <s v="Premium"/>
  </r>
  <r>
    <s v="ORD001710"/>
    <x v="351"/>
    <s v="CUST0291"/>
    <s v="Kabir Dâ€™Alia"/>
    <x v="2"/>
    <x v="4"/>
    <x v="33"/>
    <n v="1"/>
    <n v="67557.87"/>
    <n v="0"/>
    <n v="67557.87"/>
    <n v="10327.530000000001"/>
    <n v="67557.87"/>
    <s v="Q2"/>
    <n v="15.28693844255303"/>
    <s v="Lucknow"/>
    <s v="Premium"/>
  </r>
  <r>
    <s v="ORD002006"/>
    <x v="211"/>
    <s v="CUST0284"/>
    <s v="Daksha Karan"/>
    <x v="1"/>
    <x v="6"/>
    <x v="43"/>
    <n v="5"/>
    <n v="2593.64"/>
    <n v="0.15"/>
    <n v="11022.97"/>
    <n v="3212.33"/>
    <n v="11022.97"/>
    <s v="Q1"/>
    <n v="29.142145900787174"/>
    <s v="Ranchi"/>
    <s v="Premium"/>
  </r>
  <r>
    <s v="ORD004317"/>
    <x v="311"/>
    <s v="CUST0173"/>
    <s v="Wahab Kothari"/>
    <x v="3"/>
    <x v="4"/>
    <x v="23"/>
    <n v="4"/>
    <n v="80737.490000000005"/>
    <n v="0.15"/>
    <n v="274507.46999999997"/>
    <n v="29654.65"/>
    <n v="274507.46600000001"/>
    <s v="Q1"/>
    <n v="10.802857204578077"/>
    <s v="Mumbai"/>
    <s v="Premium"/>
  </r>
  <r>
    <s v="ORD006350"/>
    <x v="268"/>
    <s v="CUST0358"/>
    <s v="Daksh Shan"/>
    <x v="3"/>
    <x v="1"/>
    <x v="3"/>
    <n v="1"/>
    <n v="7128.67"/>
    <n v="0.05"/>
    <n v="6772.24"/>
    <n v="-649.01"/>
    <n v="6772.2365"/>
    <s v="Q4"/>
    <n v="-9.5833874759311541"/>
    <s v="Pune"/>
    <s v="Premium"/>
  </r>
  <r>
    <s v="ORD002627"/>
    <x v="242"/>
    <s v="CUST0078"/>
    <s v="Warinder Naidu"/>
    <x v="0"/>
    <x v="6"/>
    <x v="43"/>
    <n v="2"/>
    <n v="3851.74"/>
    <n v="0"/>
    <n v="7703.48"/>
    <n v="2535.87"/>
    <n v="7703.48"/>
    <s v="Q1"/>
    <n v="32.918499171802871"/>
    <s v="Hyderabad"/>
    <s v="Regular"/>
  </r>
  <r>
    <s v="ORD004307"/>
    <x v="135"/>
    <s v="CUST0040"/>
    <s v="Gaurav Majumdar"/>
    <x v="2"/>
    <x v="3"/>
    <x v="61"/>
    <n v="1"/>
    <n v="2029.92"/>
    <n v="0"/>
    <n v="2029.92"/>
    <n v="437.15"/>
    <n v="2029.92"/>
    <s v="Q2"/>
    <n v="21.535331441633165"/>
    <s v="Chandigarh"/>
    <s v="Regular"/>
  </r>
  <r>
    <s v="ORD010553"/>
    <x v="143"/>
    <s v="CUST0119"/>
    <s v="Advik Dhawan"/>
    <x v="0"/>
    <x v="6"/>
    <x v="57"/>
    <n v="4"/>
    <n v="4932.4799999999996"/>
    <n v="0.1"/>
    <n v="17756.93"/>
    <n v="4455.3999999999996"/>
    <n v="17756.928"/>
    <s v="Q1"/>
    <n v="25.091048959476662"/>
    <s v="Hyderabad"/>
    <s v="Premium"/>
  </r>
  <r>
    <s v="ORD010767"/>
    <x v="300"/>
    <s v="CUST0322"/>
    <s v="Gavin Acharya"/>
    <x v="3"/>
    <x v="6"/>
    <x v="63"/>
    <n v="4"/>
    <n v="1056.83"/>
    <n v="0.25"/>
    <n v="3170.49"/>
    <n v="1074.0899999999999"/>
    <n v="3170.49"/>
    <s v="Q2"/>
    <n v="33.877728679163155"/>
    <s v="Surat"/>
    <s v="Premium"/>
  </r>
  <r>
    <s v="ORD007573"/>
    <x v="148"/>
    <s v="CUST0102"/>
    <s v="Abdul Varty"/>
    <x v="3"/>
    <x v="5"/>
    <x v="24"/>
    <n v="1"/>
    <n v="193.77"/>
    <n v="0"/>
    <n v="193.77"/>
    <n v="12.83"/>
    <n v="193.77"/>
    <s v="Q4"/>
    <n v="6.6212519997935688"/>
    <s v="Nagpur"/>
    <s v="Premium"/>
  </r>
  <r>
    <s v="ORD001711"/>
    <x v="349"/>
    <s v="CUST0467"/>
    <s v="Deepa Pandit"/>
    <x v="3"/>
    <x v="6"/>
    <x v="41"/>
    <n v="1"/>
    <n v="1153.04"/>
    <n v="0.2"/>
    <n v="922.43"/>
    <n v="359.21"/>
    <n v="922.43200000000002"/>
    <s v="Q4"/>
    <n v="38.941708313909999"/>
    <s v="Pune"/>
    <s v="Premium"/>
  </r>
  <r>
    <s v="ORD011095"/>
    <x v="223"/>
    <s v="CUST0474"/>
    <s v="Tanay Basak"/>
    <x v="3"/>
    <x v="4"/>
    <x v="47"/>
    <n v="3"/>
    <n v="77175.34"/>
    <n v="0.05"/>
    <n v="219949.72"/>
    <n v="32146.65"/>
    <n v="219949.71899999998"/>
    <s v="Q3"/>
    <n v="14.615453931925899"/>
    <s v="Ahmedabad"/>
    <s v="Premium"/>
  </r>
  <r>
    <s v="ORD003367"/>
    <x v="354"/>
    <s v="CUST0477"/>
    <s v="Teerth Bobal"/>
    <x v="1"/>
    <x v="6"/>
    <x v="19"/>
    <n v="1"/>
    <n v="4016.53"/>
    <n v="0.1"/>
    <n v="3614.88"/>
    <n v="995.84"/>
    <n v="3614.8770000000004"/>
    <s v="Q2"/>
    <n v="27.548355685389282"/>
    <s v="Patna"/>
    <s v="Occasional"/>
  </r>
  <r>
    <s v="ORD002217"/>
    <x v="323"/>
    <s v="CUST0209"/>
    <s v="Charles Babu"/>
    <x v="0"/>
    <x v="6"/>
    <x v="18"/>
    <n v="4"/>
    <n v="1089.3699999999999"/>
    <n v="0.3"/>
    <n v="3050.24"/>
    <n v="886.87"/>
    <n v="3050.2359999999994"/>
    <s v="Q3"/>
    <n v="29.075417016365929"/>
    <s v="Bengaluru"/>
    <s v="Premium"/>
  </r>
  <r>
    <s v="ORD008480"/>
    <x v="228"/>
    <s v="CUST0098"/>
    <s v="Divya Bhardwaj"/>
    <x v="3"/>
    <x v="4"/>
    <x v="47"/>
    <n v="5"/>
    <n v="31394.63"/>
    <n v="0.2"/>
    <n v="125578.52"/>
    <n v="18838.41"/>
    <n v="125578.52"/>
    <s v="Q3"/>
    <n v="15.001299585311244"/>
    <s v="Mumbai"/>
    <s v="Premium"/>
  </r>
  <r>
    <s v="ORD007299"/>
    <x v="67"/>
    <s v="CUST0274"/>
    <s v="Radhika Choudhury"/>
    <x v="0"/>
    <x v="4"/>
    <x v="22"/>
    <n v="4"/>
    <n v="29367.360000000001"/>
    <n v="0.15"/>
    <n v="99849.02"/>
    <n v="15203.46"/>
    <n v="99849.024000000005"/>
    <s v="Q4"/>
    <n v="15.226448892537952"/>
    <s v="Chennai"/>
    <s v="Premium"/>
  </r>
  <r>
    <s v="ORD004238"/>
    <x v="200"/>
    <s v="CUST0482"/>
    <s v="Priya Batta"/>
    <x v="0"/>
    <x v="6"/>
    <x v="43"/>
    <n v="3"/>
    <n v="1829.14"/>
    <n v="0"/>
    <n v="5487.42"/>
    <n v="1943.5"/>
    <n v="5487.42"/>
    <s v="Q2"/>
    <n v="35.417372827303176"/>
    <s v="Kochi"/>
    <s v="Premium"/>
  </r>
  <r>
    <s v="ORD009949"/>
    <x v="197"/>
    <s v="CUST0255"/>
    <s v="Darpan Jhaveri"/>
    <x v="2"/>
    <x v="1"/>
    <x v="1"/>
    <n v="4"/>
    <n v="31662.84"/>
    <n v="0.15"/>
    <n v="107653.66"/>
    <n v="27990.63"/>
    <n v="107653.656"/>
    <s v="Q4"/>
    <n v="26.000630169006794"/>
    <s v="Lucknow"/>
    <s v="Regular"/>
  </r>
  <r>
    <s v="ORD011305"/>
    <x v="42"/>
    <s v="CUST0245"/>
    <s v="Naveen Dubey"/>
    <x v="1"/>
    <x v="4"/>
    <x v="20"/>
    <n v="3"/>
    <n v="17114.650000000001"/>
    <n v="0.2"/>
    <n v="41075.160000000003"/>
    <n v="3461.42"/>
    <n v="41075.160000000003"/>
    <s v="Q4"/>
    <n v="8.4270396025237631"/>
    <s v="Bhubaneswar"/>
    <s v="Regular"/>
  </r>
  <r>
    <s v="ORD002344"/>
    <x v="48"/>
    <s v="CUST0159"/>
    <s v="Gavin Doctor"/>
    <x v="2"/>
    <x v="3"/>
    <x v="58"/>
    <n v="2"/>
    <n v="1841.41"/>
    <n v="0"/>
    <n v="3682.82"/>
    <n v="1073.1199999999999"/>
    <n v="3682.82"/>
    <s v="Q4"/>
    <n v="29.138540574885546"/>
    <s v="Lucknow"/>
    <s v="Regular"/>
  </r>
  <r>
    <s v="ORD010156"/>
    <x v="275"/>
    <s v="CUST0100"/>
    <s v="Faqid Zachariah"/>
    <x v="3"/>
    <x v="2"/>
    <x v="17"/>
    <n v="3"/>
    <n v="4307.12"/>
    <n v="0.25"/>
    <n v="9691.02"/>
    <n v="2358.89"/>
    <n v="9691.02"/>
    <s v="Q4"/>
    <n v="24.340987842353019"/>
    <s v="Ahmedabad"/>
    <s v="Premium"/>
  </r>
  <r>
    <s v="ORD001589"/>
    <x v="112"/>
    <s v="CUST0343"/>
    <s v="Ronith Ratti"/>
    <x v="3"/>
    <x v="6"/>
    <x v="27"/>
    <n v="1"/>
    <n v="4762.96"/>
    <n v="0.1"/>
    <n v="4286.66"/>
    <n v="1585.75"/>
    <n v="4286.6639999999998"/>
    <s v="Q2"/>
    <n v="36.992670284090643"/>
    <s v="Ahmedabad"/>
    <s v="Premium"/>
  </r>
  <r>
    <s v="ORD010883"/>
    <x v="106"/>
    <s v="CUST0487"/>
    <s v="Urvi Johal"/>
    <x v="3"/>
    <x v="5"/>
    <x v="37"/>
    <n v="9"/>
    <n v="677.38"/>
    <n v="0.05"/>
    <n v="5791.6"/>
    <n v="338.43"/>
    <n v="5791.5990000000002"/>
    <s v="Q4"/>
    <n v="5.8434629463360723"/>
    <s v="Ahmedabad"/>
    <s v="Premium"/>
  </r>
  <r>
    <s v="ORD003309"/>
    <x v="168"/>
    <s v="CUST0167"/>
    <s v="Varsha Ben"/>
    <x v="3"/>
    <x v="6"/>
    <x v="63"/>
    <n v="2"/>
    <n v="4722.53"/>
    <n v="0"/>
    <n v="9445.06"/>
    <n v="3282.65"/>
    <n v="9445.06"/>
    <s v="Q1"/>
    <n v="34.755205366614931"/>
    <s v="Pune"/>
    <s v="Premium"/>
  </r>
  <r>
    <s v="ORD000107"/>
    <x v="80"/>
    <s v="CUST0161"/>
    <s v="Jalsa Narang"/>
    <x v="2"/>
    <x v="4"/>
    <x v="50"/>
    <n v="5"/>
    <n v="43356.04"/>
    <n v="0.05"/>
    <n v="205941.19"/>
    <n v="18634.29"/>
    <n v="205941.19"/>
    <s v="Q2"/>
    <n v="9.0483550182457435"/>
    <s v="Lucknow"/>
    <s v="Premium"/>
  </r>
  <r>
    <s v="ORD002110"/>
    <x v="87"/>
    <s v="CUST0058"/>
    <s v="Vansha Narula"/>
    <x v="0"/>
    <x v="4"/>
    <x v="50"/>
    <n v="2"/>
    <n v="75312.31"/>
    <n v="0"/>
    <n v="150624.62"/>
    <n v="20461.3"/>
    <n v="150624.62"/>
    <s v="Q1"/>
    <n v="13.584299830930693"/>
    <s v="Kochi"/>
    <s v="Regular"/>
  </r>
  <r>
    <s v="ORD006937"/>
    <x v="173"/>
    <s v="CUST0261"/>
    <s v="Dalaja Nayak"/>
    <x v="1"/>
    <x v="4"/>
    <x v="23"/>
    <n v="4"/>
    <n v="18625.89"/>
    <n v="0.15"/>
    <n v="63328.03"/>
    <n v="7577.29"/>
    <n v="63328.025999999998"/>
    <s v="Q2"/>
    <n v="11.96514402863945"/>
    <s v="Kolkata"/>
    <s v="Premium"/>
  </r>
  <r>
    <s v="ORD001308"/>
    <x v="207"/>
    <s v="CUST0245"/>
    <s v="Naveen Dubey"/>
    <x v="1"/>
    <x v="6"/>
    <x v="27"/>
    <n v="1"/>
    <n v="4577.1899999999996"/>
    <n v="0"/>
    <n v="4577.1899999999996"/>
    <n v="1610.69"/>
    <n v="4577.1899999999996"/>
    <s v="Q2"/>
    <n v="35.18949399085465"/>
    <s v="Bhubaneswar"/>
    <s v="Regular"/>
  </r>
  <r>
    <s v="ORD011568"/>
    <x v="74"/>
    <s v="CUST0360"/>
    <s v="Harshil Kadakia"/>
    <x v="1"/>
    <x v="4"/>
    <x v="50"/>
    <n v="5"/>
    <n v="27706.38"/>
    <n v="0.1"/>
    <n v="124678.71"/>
    <n v="-4388.8999999999996"/>
    <n v="124678.70999999999"/>
    <s v="Q3"/>
    <n v="-3.5201679581060787"/>
    <s v="Patna"/>
    <s v="Occasional"/>
  </r>
  <r>
    <s v="ORD009781"/>
    <x v="210"/>
    <s v="CUST0135"/>
    <s v="Nandini Sarin"/>
    <x v="2"/>
    <x v="3"/>
    <x v="58"/>
    <n v="3"/>
    <n v="2800.94"/>
    <n v="0.05"/>
    <n v="7982.68"/>
    <n v="2555"/>
    <n v="7982.6789999999992"/>
    <s v="Q4"/>
    <n v="32.006794710548334"/>
    <s v="Amritsar"/>
    <s v="Premium"/>
  </r>
  <r>
    <s v="ORD003153"/>
    <x v="142"/>
    <s v="CUST0217"/>
    <s v="Jonathan Madan"/>
    <x v="3"/>
    <x v="3"/>
    <x v="12"/>
    <n v="5"/>
    <n v="2179.06"/>
    <n v="0"/>
    <n v="10895.3"/>
    <n v="2336.48"/>
    <n v="10895.3"/>
    <s v="Q3"/>
    <n v="21.444843189265097"/>
    <s v="Pune"/>
    <s v="Premium"/>
  </r>
  <r>
    <s v="ORD000552"/>
    <x v="187"/>
    <s v="CUST0333"/>
    <s v="Upma Sidhu"/>
    <x v="3"/>
    <x v="2"/>
    <x v="62"/>
    <n v="3"/>
    <n v="5579.99"/>
    <n v="0.05"/>
    <n v="15902.97"/>
    <n v="3892.18"/>
    <n v="15902.9715"/>
    <s v="Q1"/>
    <n v="24.474547836033146"/>
    <s v="Ahmedabad"/>
    <s v="Regular"/>
  </r>
  <r>
    <s v="ORD002377"/>
    <x v="266"/>
    <s v="CUST0297"/>
    <s v="Ikbal Mane"/>
    <x v="3"/>
    <x v="4"/>
    <x v="23"/>
    <n v="4"/>
    <n v="23399.15"/>
    <n v="0.05"/>
    <n v="88916.77"/>
    <n v="7542.04"/>
    <n v="88916.77"/>
    <s v="Q2"/>
    <n v="8.4821344724960195"/>
    <s v="Mumbai"/>
    <s v="Premium"/>
  </r>
  <r>
    <s v="ORD005940"/>
    <x v="196"/>
    <s v="CUST0050"/>
    <s v="Nathan Mann"/>
    <x v="2"/>
    <x v="2"/>
    <x v="60"/>
    <n v="2"/>
    <n v="581.52"/>
    <n v="0.05"/>
    <n v="1104.8900000000001"/>
    <n v="309.2"/>
    <n v="1104.8879999999999"/>
    <s v="Q1"/>
    <n v="27.984686258360558"/>
    <s v="Lucknow"/>
    <s v="Premium"/>
  </r>
  <r>
    <s v="ORD008969"/>
    <x v="158"/>
    <s v="CUST0463"/>
    <s v="Banjeet Gour"/>
    <x v="3"/>
    <x v="0"/>
    <x v="0"/>
    <n v="3"/>
    <n v="845.54"/>
    <n v="0.05"/>
    <n v="2409.79"/>
    <n v="867.27"/>
    <n v="2409.7889999999998"/>
    <s v="Q3"/>
    <n v="35.989443063503458"/>
    <s v="Pune"/>
    <s v="Regular"/>
  </r>
  <r>
    <s v="ORD002870"/>
    <x v="116"/>
    <s v="CUST0452"/>
    <s v="Rachita Mammen"/>
    <x v="1"/>
    <x v="3"/>
    <x v="16"/>
    <n v="4"/>
    <n v="2339.04"/>
    <n v="0.1"/>
    <n v="8420.5400000000009"/>
    <n v="2083.1799999999998"/>
    <n v="8420.5439999999999"/>
    <s v="Q4"/>
    <n v="24.739268502970113"/>
    <s v="Kolkata"/>
    <s v="Premium"/>
  </r>
  <r>
    <s v="ORD011936"/>
    <x v="257"/>
    <s v="CUST0457"/>
    <s v="Amruta Gour"/>
    <x v="0"/>
    <x v="4"/>
    <x v="33"/>
    <n v="5"/>
    <n v="74324.639999999999"/>
    <n v="0"/>
    <n v="371623.2"/>
    <n v="54125.01"/>
    <n v="371623.2"/>
    <s v="Q3"/>
    <n v="14.564486286109155"/>
    <s v="Bengaluru"/>
    <s v="Premium"/>
  </r>
  <r>
    <s v="ORD010886"/>
    <x v="237"/>
    <s v="CUST0284"/>
    <s v="Daksha Karan"/>
    <x v="1"/>
    <x v="4"/>
    <x v="45"/>
    <n v="5"/>
    <n v="57116.39"/>
    <n v="0.2"/>
    <n v="228465.56"/>
    <n v="22482.43"/>
    <n v="228465.56000000003"/>
    <s v="Q1"/>
    <n v="9.8406210546569906"/>
    <s v="Ranchi"/>
    <s v="Premium"/>
  </r>
  <r>
    <s v="ORD010951"/>
    <x v="279"/>
    <s v="CUST0449"/>
    <s v="Pratyush Hans"/>
    <x v="2"/>
    <x v="3"/>
    <x v="66"/>
    <n v="5"/>
    <n v="1350.38"/>
    <n v="0.25"/>
    <n v="5063.93"/>
    <n v="1415.98"/>
    <n v="5063.9250000000002"/>
    <s v="Q1"/>
    <n v="27.962076884949038"/>
    <s v="Delhi"/>
    <s v="Premium"/>
  </r>
  <r>
    <s v="ORD000020"/>
    <x v="1"/>
    <s v="CUST0292"/>
    <s v="Hardik Mukherjee"/>
    <x v="2"/>
    <x v="3"/>
    <x v="61"/>
    <n v="3"/>
    <n v="671.54"/>
    <n v="0.1"/>
    <n v="1813.16"/>
    <n v="505.79"/>
    <n v="1813.1579999999999"/>
    <s v="Q2"/>
    <n v="27.89549736371859"/>
    <s v="Jaipur"/>
    <s v="Premium"/>
  </r>
  <r>
    <s v="ORD011273"/>
    <x v="117"/>
    <s v="CUST0045"/>
    <s v="Vritti Tailor"/>
    <x v="2"/>
    <x v="4"/>
    <x v="28"/>
    <n v="5"/>
    <n v="51839.29"/>
    <n v="0.1"/>
    <n v="233276.81"/>
    <n v="33969.46"/>
    <n v="233276.80500000002"/>
    <s v="Q3"/>
    <n v="14.56186750839057"/>
    <s v="Delhi"/>
    <s v="Premium"/>
  </r>
  <r>
    <s v="ORD010646"/>
    <x v="260"/>
    <s v="CUST0050"/>
    <s v="Nathan Mann"/>
    <x v="2"/>
    <x v="2"/>
    <x v="2"/>
    <n v="1"/>
    <n v="4803.6499999999996"/>
    <n v="0.05"/>
    <n v="4563.47"/>
    <n v="710.13"/>
    <n v="4563.4674999999997"/>
    <s v="Q4"/>
    <n v="15.561184800163034"/>
    <s v="Lucknow"/>
    <s v="Premium"/>
  </r>
  <r>
    <s v="ORD007273"/>
    <x v="54"/>
    <s v="CUST0107"/>
    <s v="Finn Hayre"/>
    <x v="1"/>
    <x v="5"/>
    <x v="21"/>
    <n v="9"/>
    <n v="128.77000000000001"/>
    <n v="0"/>
    <n v="1158.93"/>
    <n v="105.04"/>
    <n v="1158.93"/>
    <s v="Q4"/>
    <n v="9.0635327414080233"/>
    <s v="Bhubaneswar"/>
    <s v="Regular"/>
  </r>
  <r>
    <s v="ORD011066"/>
    <x v="333"/>
    <s v="CUST0150"/>
    <s v="Rayaan Chaudhary"/>
    <x v="0"/>
    <x v="3"/>
    <x v="16"/>
    <n v="5"/>
    <n v="3053.01"/>
    <n v="0.1"/>
    <n v="13738.55"/>
    <n v="4511.6400000000003"/>
    <n v="13738.545000000002"/>
    <s v="Q1"/>
    <n v="32.839273431330099"/>
    <s v="Kochi"/>
    <s v="Premium"/>
  </r>
  <r>
    <s v="ORD004323"/>
    <x v="304"/>
    <s v="CUST0184"/>
    <s v="Advay Patil"/>
    <x v="2"/>
    <x v="4"/>
    <x v="33"/>
    <n v="4"/>
    <n v="46059.3"/>
    <n v="0.15"/>
    <n v="156601.62"/>
    <n v="14225.36"/>
    <n v="156601.62"/>
    <s v="Q1"/>
    <n v="9.0837885329666452"/>
    <s v="Jaipur"/>
    <s v="Premium"/>
  </r>
  <r>
    <s v="ORD006436"/>
    <x v="268"/>
    <s v="CUST0202"/>
    <s v="Samar Pillay"/>
    <x v="2"/>
    <x v="4"/>
    <x v="33"/>
    <n v="4"/>
    <n v="72241.89"/>
    <n v="0"/>
    <n v="288967.56"/>
    <n v="-14386.12"/>
    <n v="288967.56"/>
    <s v="Q4"/>
    <n v="-4.9784550210411167"/>
    <s v="Chandigarh"/>
    <s v="Regular"/>
  </r>
  <r>
    <s v="ORD000487"/>
    <x v="176"/>
    <s v="CUST0358"/>
    <s v="Daksh Shan"/>
    <x v="3"/>
    <x v="3"/>
    <x v="25"/>
    <n v="2"/>
    <n v="2384.87"/>
    <n v="0.15"/>
    <n v="4054.28"/>
    <n v="1023.29"/>
    <n v="4054.2789999999995"/>
    <s v="Q1"/>
    <n v="25.239746638120703"/>
    <s v="Pune"/>
    <s v="Premium"/>
  </r>
  <r>
    <s v="ORD010342"/>
    <x v="333"/>
    <s v="CUST0283"/>
    <s v="Dalbir Roy"/>
    <x v="0"/>
    <x v="5"/>
    <x v="31"/>
    <n v="4"/>
    <n v="512.35"/>
    <n v="0.1"/>
    <n v="1844.46"/>
    <n v="107.56"/>
    <n v="1844.46"/>
    <s v="Q1"/>
    <n v="5.8315170835908612"/>
    <s v="Chennai"/>
    <s v="Regular"/>
  </r>
  <r>
    <s v="ORD007035"/>
    <x v="279"/>
    <s v="CUST0113"/>
    <s v="Harita Chaudhari"/>
    <x v="2"/>
    <x v="2"/>
    <x v="54"/>
    <n v="1"/>
    <n v="6214.95"/>
    <n v="0.2"/>
    <n v="4971.96"/>
    <n v="-219.67"/>
    <n v="4971.96"/>
    <s v="Q1"/>
    <n v="-4.4181771373864631"/>
    <s v="Lucknow"/>
    <s v="Premium"/>
  </r>
  <r>
    <s v="ORD007334"/>
    <x v="270"/>
    <s v="CUST0078"/>
    <s v="Warinder Naidu"/>
    <x v="0"/>
    <x v="2"/>
    <x v="60"/>
    <n v="1"/>
    <n v="1098.57"/>
    <n v="0.1"/>
    <n v="988.71"/>
    <n v="182.76"/>
    <n v="988.71299999999997"/>
    <s v="Q1"/>
    <n v="18.484692174651819"/>
    <s v="Hyderabad"/>
    <s v="Regular"/>
  </r>
  <r>
    <s v="ORD000683"/>
    <x v="188"/>
    <s v="CUST0011"/>
    <s v="Xiti Dash"/>
    <x v="2"/>
    <x v="2"/>
    <x v="46"/>
    <n v="3"/>
    <n v="6875.98"/>
    <n v="0.1"/>
    <n v="18565.150000000001"/>
    <n v="3289.6"/>
    <n v="18565.146000000001"/>
    <s v="Q1"/>
    <n v="17.719221229023194"/>
    <s v="Jaipur"/>
    <s v="Regular"/>
  </r>
  <r>
    <s v="ORD008079"/>
    <x v="126"/>
    <s v="CUST0368"/>
    <s v="Vedant Kohli"/>
    <x v="2"/>
    <x v="1"/>
    <x v="34"/>
    <n v="5"/>
    <n v="22218.27"/>
    <n v="0"/>
    <n v="111091.35"/>
    <n v="32452.97"/>
    <n v="111091.35"/>
    <s v="Q2"/>
    <n v="29.212868508664265"/>
    <s v="Delhi"/>
    <s v="Premium"/>
  </r>
  <r>
    <s v="ORD002638"/>
    <x v="115"/>
    <s v="CUST0177"/>
    <s v="Pratyush Koshy"/>
    <x v="3"/>
    <x v="0"/>
    <x v="51"/>
    <n v="4"/>
    <n v="552.80999999999995"/>
    <n v="0"/>
    <n v="2211.2399999999998"/>
    <n v="681.95"/>
    <n v="2211.2399999999998"/>
    <s v="Q2"/>
    <n v="30.84016208100433"/>
    <s v="Ahmedabad"/>
    <s v="Premium"/>
  </r>
  <r>
    <s v="ORD010191"/>
    <x v="212"/>
    <s v="CUST0002"/>
    <s v="Nitara Dhawan"/>
    <x v="2"/>
    <x v="5"/>
    <x v="68"/>
    <n v="1"/>
    <n v="355.23"/>
    <n v="0.25"/>
    <n v="266.42"/>
    <n v="18.38"/>
    <n v="266.42250000000001"/>
    <s v="Q3"/>
    <n v="6.8988814653554522"/>
    <s v="Chandigarh"/>
    <s v="Premium"/>
  </r>
  <r>
    <s v="ORD004726"/>
    <x v="60"/>
    <s v="CUST0379"/>
    <s v="Amrita Contractor"/>
    <x v="1"/>
    <x v="1"/>
    <x v="69"/>
    <n v="2"/>
    <n v="43469.63"/>
    <n v="0"/>
    <n v="86939.26"/>
    <n v="16321.01"/>
    <n v="86939.26"/>
    <s v="Q3"/>
    <n v="18.772888106017927"/>
    <s v="Patna"/>
    <s v="Regular"/>
  </r>
  <r>
    <s v="ORD006126"/>
    <x v="235"/>
    <s v="CUST0266"/>
    <s v="Tanay Sane"/>
    <x v="1"/>
    <x v="4"/>
    <x v="50"/>
    <n v="5"/>
    <n v="52360.37"/>
    <n v="0.15"/>
    <n v="222531.57"/>
    <n v="32026.02"/>
    <n v="222531.57250000001"/>
    <s v="Q1"/>
    <n v="14.391674853145556"/>
    <s v="Patna"/>
    <s v="Premium"/>
  </r>
  <r>
    <s v="ORD007759"/>
    <x v="9"/>
    <s v="CUST0343"/>
    <s v="Ronith Ratti"/>
    <x v="3"/>
    <x v="6"/>
    <x v="43"/>
    <n v="2"/>
    <n v="4404.72"/>
    <n v="0"/>
    <n v="8809.44"/>
    <n v="2668.28"/>
    <n v="8809.44"/>
    <s v="Q2"/>
    <n v="30.288871937376271"/>
    <s v="Ahmedabad"/>
    <s v="Premium"/>
  </r>
  <r>
    <s v="ORD001676"/>
    <x v="290"/>
    <s v="CUST0450"/>
    <s v="Abhimanyu Sehgal"/>
    <x v="1"/>
    <x v="5"/>
    <x v="44"/>
    <n v="4"/>
    <n v="83.11"/>
    <n v="0.05"/>
    <n v="315.82"/>
    <n v="21.19"/>
    <n v="315.81799999999998"/>
    <s v="Q4"/>
    <n v="6.7095180799189418"/>
    <s v="Bhubaneswar"/>
    <s v="Premium"/>
  </r>
  <r>
    <s v="ORD007721"/>
    <x v="246"/>
    <s v="CUST0094"/>
    <s v="Nidra Nigam"/>
    <x v="2"/>
    <x v="5"/>
    <x v="40"/>
    <n v="10"/>
    <n v="201.81"/>
    <n v="0.25"/>
    <n v="1513.57"/>
    <n v="113.75"/>
    <n v="1513.5749999999998"/>
    <s v="Q2"/>
    <n v="7.5153445166064339"/>
    <s v="Chandigarh"/>
    <s v="Premium"/>
  </r>
  <r>
    <s v="ORD002081"/>
    <x v="84"/>
    <s v="CUST0074"/>
    <s v="Maanas Sandhu"/>
    <x v="1"/>
    <x v="5"/>
    <x v="68"/>
    <n v="5"/>
    <n v="559.99"/>
    <n v="0.05"/>
    <n v="2659.95"/>
    <n v="190.09"/>
    <n v="2659.9524999999999"/>
    <s v="Q2"/>
    <n v="7.1463749318596221"/>
    <s v="Kolkata"/>
    <s v="Premium"/>
  </r>
  <r>
    <s v="ORD005050"/>
    <x v="349"/>
    <s v="CUST0334"/>
    <s v="Harini Kannan"/>
    <x v="0"/>
    <x v="4"/>
    <x v="28"/>
    <n v="5"/>
    <n v="73744.37"/>
    <n v="0.25"/>
    <n v="276541.39"/>
    <n v="40898.31"/>
    <n v="276541.38749999995"/>
    <s v="Q4"/>
    <n v="14.78921835172666"/>
    <s v="Coimbatore"/>
    <s v="Premium"/>
  </r>
  <r>
    <s v="ORD006688"/>
    <x v="244"/>
    <s v="CUST0197"/>
    <s v="Wakeeta Chakrabarti"/>
    <x v="0"/>
    <x v="0"/>
    <x v="49"/>
    <n v="5"/>
    <n v="411.74"/>
    <n v="0"/>
    <n v="2058.6999999999998"/>
    <n v="870"/>
    <n v="2058.6999999999998"/>
    <s v="Q2"/>
    <n v="42.259678437849132"/>
    <s v="Coimbatore"/>
    <s v="Regular"/>
  </r>
  <r>
    <s v="ORD009101"/>
    <x v="140"/>
    <s v="CUST0382"/>
    <s v="Azaan Bains"/>
    <x v="0"/>
    <x v="0"/>
    <x v="48"/>
    <n v="5"/>
    <n v="680.97"/>
    <n v="0.15"/>
    <n v="2894.12"/>
    <n v="970.52"/>
    <n v="2894.1225000000004"/>
    <s v="Q4"/>
    <n v="33.534200378698884"/>
    <s v="Coimbatore"/>
    <s v="Occasional"/>
  </r>
  <r>
    <s v="ORD007031"/>
    <x v="54"/>
    <s v="CUST0158"/>
    <s v="Zaid Purohit"/>
    <x v="2"/>
    <x v="4"/>
    <x v="50"/>
    <n v="5"/>
    <n v="42511.02"/>
    <n v="0"/>
    <n v="212555.1"/>
    <n v="18665.259999999998"/>
    <n v="212555.09999999998"/>
    <s v="Q4"/>
    <n v="8.7813748058738632"/>
    <s v="Jaipur"/>
    <s v="Premium"/>
  </r>
  <r>
    <s v="ORD005630"/>
    <x v="66"/>
    <s v="CUST0211"/>
    <s v="Maanas Arora"/>
    <x v="2"/>
    <x v="4"/>
    <x v="28"/>
    <n v="1"/>
    <n v="3936.15"/>
    <n v="0"/>
    <n v="3936.15"/>
    <n v="605"/>
    <n v="3936.15"/>
    <s v="Q1"/>
    <n v="15.370349199090484"/>
    <s v="Delhi"/>
    <s v="Premium"/>
  </r>
  <r>
    <s v="ORD010455"/>
    <x v="120"/>
    <s v="CUST0098"/>
    <s v="Divya Bhardwaj"/>
    <x v="3"/>
    <x v="2"/>
    <x v="62"/>
    <n v="2"/>
    <n v="3582.94"/>
    <n v="0.3"/>
    <n v="5016.12"/>
    <n v="1130.8599999999999"/>
    <n v="5016.116"/>
    <s v="Q2"/>
    <n v="22.544516478872115"/>
    <s v="Mumbai"/>
    <s v="Premium"/>
  </r>
  <r>
    <s v="ORD002315"/>
    <x v="13"/>
    <s v="CUST0095"/>
    <s v="Pahal Goyal"/>
    <x v="2"/>
    <x v="4"/>
    <x v="47"/>
    <n v="2"/>
    <n v="34868.21"/>
    <n v="0.2"/>
    <n v="55789.14"/>
    <n v="6000.92"/>
    <n v="55789.135999999999"/>
    <s v="Q1"/>
    <n v="10.756430373366573"/>
    <s v="Jaipur"/>
    <s v="Premium"/>
  </r>
  <r>
    <s v="ORD006239"/>
    <x v="124"/>
    <s v="CUST0297"/>
    <s v="Ikbal Mane"/>
    <x v="3"/>
    <x v="0"/>
    <x v="56"/>
    <n v="1"/>
    <n v="319.11"/>
    <n v="0.05"/>
    <n v="303.14999999999998"/>
    <n v="110.51"/>
    <n v="303.15449999999998"/>
    <s v="Q2"/>
    <n v="36.453900709219859"/>
    <s v="Mumbai"/>
    <s v="Premium"/>
  </r>
  <r>
    <s v="ORD004380"/>
    <x v="202"/>
    <s v="CUST0473"/>
    <s v="Ranbir Jha"/>
    <x v="3"/>
    <x v="0"/>
    <x v="48"/>
    <n v="4"/>
    <n v="608.22"/>
    <n v="0.05"/>
    <n v="2311.2399999999998"/>
    <n v="791.03"/>
    <n v="2311.2359999999999"/>
    <s v="Q4"/>
    <n v="34.225350893892461"/>
    <s v="Pune"/>
    <s v="Regular"/>
  </r>
  <r>
    <s v="ORD007051"/>
    <x v="89"/>
    <s v="CUST0384"/>
    <s v="Darika Sani"/>
    <x v="3"/>
    <x v="6"/>
    <x v="63"/>
    <n v="5"/>
    <n v="1367.71"/>
    <n v="0"/>
    <n v="6838.55"/>
    <n v="2085.16"/>
    <n v="6838.55"/>
    <s v="Q1"/>
    <n v="30.491259111946245"/>
    <s v="Pune"/>
    <s v="Premium"/>
  </r>
  <r>
    <s v="ORD011899"/>
    <x v="308"/>
    <s v="CUST0496"/>
    <s v="Gunbir Sidhu"/>
    <x v="2"/>
    <x v="6"/>
    <x v="57"/>
    <n v="4"/>
    <n v="810.57"/>
    <n v="0.05"/>
    <n v="3080.17"/>
    <n v="-111.35"/>
    <n v="3080.1660000000002"/>
    <s v="Q3"/>
    <n v="-3.6150602077158074"/>
    <s v="Lucknow"/>
    <s v="Regular"/>
  </r>
  <r>
    <s v="ORD010807"/>
    <x v="179"/>
    <s v="CUST0030"/>
    <s v="Kashvi Sahota"/>
    <x v="2"/>
    <x v="4"/>
    <x v="22"/>
    <n v="4"/>
    <n v="78913.759999999995"/>
    <n v="0"/>
    <n v="315655.03999999998"/>
    <n v="43507.519999999997"/>
    <n v="315655.03999999998"/>
    <s v="Q1"/>
    <n v="13.783248954301506"/>
    <s v="Delhi"/>
    <s v="Premium"/>
  </r>
  <r>
    <s v="ORD000619"/>
    <x v="31"/>
    <s v="CUST0144"/>
    <s v="Abdul Rajagopalan"/>
    <x v="1"/>
    <x v="0"/>
    <x v="49"/>
    <n v="3"/>
    <n v="687.36"/>
    <n v="0.2"/>
    <n v="1649.66"/>
    <n v="743.54"/>
    <n v="1649.664"/>
    <s v="Q2"/>
    <n v="45.072317932179963"/>
    <s v="Patna"/>
    <s v="Regular"/>
  </r>
  <r>
    <s v="ORD005145"/>
    <x v="189"/>
    <s v="CUST0295"/>
    <s v="Sathvik Dara"/>
    <x v="1"/>
    <x v="3"/>
    <x v="13"/>
    <n v="3"/>
    <n v="1875.51"/>
    <n v="0"/>
    <n v="5626.53"/>
    <n v="2001.38"/>
    <n v="5626.53"/>
    <s v="Q3"/>
    <n v="35.570413736352599"/>
    <s v="Ranchi"/>
    <s v="Premium"/>
  </r>
  <r>
    <s v="ORD006670"/>
    <x v="222"/>
    <s v="CUST0342"/>
    <s v="Brijesh Uppal"/>
    <x v="0"/>
    <x v="6"/>
    <x v="55"/>
    <n v="5"/>
    <n v="1965.31"/>
    <n v="0.25"/>
    <n v="7369.91"/>
    <n v="2831.65"/>
    <n v="7369.9124999999995"/>
    <s v="Q3"/>
    <n v="38.421771771975507"/>
    <s v="Chennai"/>
    <s v="Premium"/>
  </r>
  <r>
    <s v="ORD002424"/>
    <x v="303"/>
    <s v="CUST0081"/>
    <s v="Warhi Bahri"/>
    <x v="3"/>
    <x v="6"/>
    <x v="14"/>
    <n v="2"/>
    <n v="4321.5"/>
    <n v="0"/>
    <n v="8643"/>
    <n v="1870.4"/>
    <n v="8643"/>
    <s v="Q3"/>
    <n v="21.640634039106793"/>
    <s v="Mumbai"/>
    <s v="Premium"/>
  </r>
  <r>
    <s v="ORD010672"/>
    <x v="310"/>
    <s v="CUST0212"/>
    <s v="Reva Vyas"/>
    <x v="0"/>
    <x v="0"/>
    <x v="67"/>
    <n v="1"/>
    <n v="950.72"/>
    <n v="0.05"/>
    <n v="903.18"/>
    <n v="243.35"/>
    <n v="903.18399999999997"/>
    <s v="Q3"/>
    <n v="26.943687858455679"/>
    <s v="Hyderabad"/>
    <s v="Premium"/>
  </r>
  <r>
    <s v="ORD005131"/>
    <x v="197"/>
    <s v="CUST0315"/>
    <s v="Kiaan Gulati"/>
    <x v="2"/>
    <x v="5"/>
    <x v="40"/>
    <n v="7"/>
    <n v="734.86"/>
    <n v="0.2"/>
    <n v="4115.22"/>
    <n v="249.12"/>
    <n v="4115.2160000000003"/>
    <s v="Q4"/>
    <n v="6.0536253225829961"/>
    <s v="Lucknow"/>
    <s v="Occasional"/>
  </r>
  <r>
    <s v="ORD005397"/>
    <x v="281"/>
    <s v="CUST0148"/>
    <s v="Dhruv Narasimhan"/>
    <x v="3"/>
    <x v="0"/>
    <x v="48"/>
    <n v="1"/>
    <n v="242.98"/>
    <n v="0"/>
    <n v="242.98"/>
    <n v="72.66"/>
    <n v="242.98"/>
    <s v="Q3"/>
    <n v="29.90369577743024"/>
    <s v="Surat"/>
    <s v="Regular"/>
  </r>
  <r>
    <s v="ORD011574"/>
    <x v="299"/>
    <s v="CUST0090"/>
    <s v="Pranit Gera"/>
    <x v="0"/>
    <x v="3"/>
    <x v="66"/>
    <n v="4"/>
    <n v="2888.35"/>
    <n v="0.15"/>
    <n v="9820.39"/>
    <n v="2076.81"/>
    <n v="9820.39"/>
    <s v="Q1"/>
    <n v="21.147938116510648"/>
    <s v="Chennai"/>
    <s v="Premium"/>
  </r>
  <r>
    <s v="ORD000821"/>
    <x v="26"/>
    <s v="CUST0086"/>
    <s v="Sara Chandran"/>
    <x v="1"/>
    <x v="0"/>
    <x v="32"/>
    <n v="4"/>
    <n v="401.45"/>
    <n v="0"/>
    <n v="1605.8"/>
    <n v="572.30999999999995"/>
    <n v="1605.8"/>
    <s v="Q4"/>
    <n v="35.640179349856766"/>
    <s v="Patna"/>
    <s v="Regular"/>
  </r>
  <r>
    <s v="ORD011755"/>
    <x v="21"/>
    <s v="CUST0477"/>
    <s v="Teerth Bobal"/>
    <x v="1"/>
    <x v="1"/>
    <x v="1"/>
    <n v="3"/>
    <n v="35887.85"/>
    <n v="0"/>
    <n v="107663.55"/>
    <n v="28881.8"/>
    <n v="107663.54999999999"/>
    <s v="Q2"/>
    <n v="26.825977779852138"/>
    <s v="Patna"/>
    <s v="Occasional"/>
  </r>
  <r>
    <s v="ORD000750"/>
    <x v="197"/>
    <s v="CUST0283"/>
    <s v="Dalbir Roy"/>
    <x v="0"/>
    <x v="2"/>
    <x v="17"/>
    <n v="3"/>
    <n v="2849.66"/>
    <n v="0.15"/>
    <n v="7266.63"/>
    <n v="1475.49"/>
    <n v="7266.6329999999998"/>
    <s v="Q4"/>
    <n v="20.305010713356811"/>
    <s v="Chennai"/>
    <s v="Regular"/>
  </r>
  <r>
    <s v="ORD007742"/>
    <x v="358"/>
    <s v="CUST0244"/>
    <s v="Kala Chand"/>
    <x v="1"/>
    <x v="2"/>
    <x v="60"/>
    <n v="3"/>
    <n v="6357.92"/>
    <n v="0.05"/>
    <n v="18120.07"/>
    <n v="3164.59"/>
    <n v="18120.072"/>
    <s v="Q4"/>
    <n v="17.464557256125389"/>
    <s v="Patna"/>
    <s v="Premium"/>
  </r>
  <r>
    <s v="ORD000940"/>
    <x v="92"/>
    <s v="CUST0242"/>
    <s v="Vanya Bhat"/>
    <x v="2"/>
    <x v="1"/>
    <x v="38"/>
    <n v="2"/>
    <n v="41827.96"/>
    <n v="0"/>
    <n v="83655.92"/>
    <n v="-5712.23"/>
    <n v="83655.92"/>
    <s v="Q3"/>
    <n v="-6.8282435959104868"/>
    <s v="Delhi"/>
    <s v="Regular"/>
  </r>
  <r>
    <s v="ORD004485"/>
    <x v="13"/>
    <s v="CUST0083"/>
    <s v="Tanmayi Pant"/>
    <x v="1"/>
    <x v="3"/>
    <x v="6"/>
    <n v="4"/>
    <n v="2906.09"/>
    <n v="0.05"/>
    <n v="11043.14"/>
    <n v="3306.83"/>
    <n v="11043.142"/>
    <s v="Q1"/>
    <n v="29.944653422848937"/>
    <s v="Ranchi"/>
    <s v="Premium"/>
  </r>
  <r>
    <s v="ORD007285"/>
    <x v="147"/>
    <s v="CUST0027"/>
    <s v="Januja Dalal"/>
    <x v="0"/>
    <x v="2"/>
    <x v="2"/>
    <n v="1"/>
    <n v="1831"/>
    <n v="0.05"/>
    <n v="1739.45"/>
    <n v="292.14999999999998"/>
    <n v="1739.4499999999998"/>
    <s v="Q2"/>
    <n v="16.795538819741871"/>
    <s v="Kochi"/>
    <s v="Regular"/>
  </r>
  <r>
    <s v="ORD000612"/>
    <x v="188"/>
    <s v="CUST0051"/>
    <s v="Shivansh Mistry"/>
    <x v="3"/>
    <x v="5"/>
    <x v="31"/>
    <n v="5"/>
    <n v="166.59"/>
    <n v="0.15"/>
    <n v="708.01"/>
    <n v="53.49"/>
    <n v="708.00750000000005"/>
    <s v="Q1"/>
    <n v="7.5549780370333757"/>
    <s v="Nagpur"/>
    <s v="Premium"/>
  </r>
  <r>
    <s v="ORD009577"/>
    <x v="270"/>
    <s v="CUST0138"/>
    <s v="Jagat Zacharia"/>
    <x v="3"/>
    <x v="4"/>
    <x v="22"/>
    <n v="3"/>
    <n v="47318.53"/>
    <n v="0"/>
    <n v="141955.59"/>
    <n v="21917.8"/>
    <n v="141955.59"/>
    <s v="Q1"/>
    <n v="15.43989919664312"/>
    <s v="Surat"/>
    <s v="Premium"/>
  </r>
  <r>
    <s v="ORD006897"/>
    <x v="49"/>
    <s v="CUST0390"/>
    <s v="Waida Manda"/>
    <x v="1"/>
    <x v="5"/>
    <x v="31"/>
    <n v="3"/>
    <n v="564.9"/>
    <n v="0.15"/>
    <n v="1440.49"/>
    <n v="95.21"/>
    <n v="1440.4949999999999"/>
    <s v="Q3"/>
    <n v="6.6095564703677212"/>
    <s v="Patna"/>
    <s v="Premium"/>
  </r>
  <r>
    <s v="ORD010261"/>
    <x v="104"/>
    <s v="CUST0289"/>
    <s v="Ojasvi Chakraborty"/>
    <x v="3"/>
    <x v="5"/>
    <x v="7"/>
    <n v="8"/>
    <n v="473.1"/>
    <n v="0"/>
    <n v="3784.8"/>
    <n v="284.82"/>
    <n v="3784.8"/>
    <s v="Q4"/>
    <n v="7.5253646163601768"/>
    <s v="Mumbai"/>
    <s v="Premium"/>
  </r>
  <r>
    <s v="ORD009090"/>
    <x v="164"/>
    <s v="CUST0120"/>
    <s v="Mitesh Rao"/>
    <x v="1"/>
    <x v="5"/>
    <x v="39"/>
    <n v="2"/>
    <n v="213.88"/>
    <n v="0"/>
    <n v="427.76"/>
    <n v="38.32"/>
    <n v="427.76"/>
    <s v="Q1"/>
    <n v="8.9582943706751443"/>
    <s v="Bhubaneswar"/>
    <s v="Regular"/>
  </r>
  <r>
    <s v="ORD005349"/>
    <x v="362"/>
    <s v="CUST0339"/>
    <s v="Gayathri Kuruvilla"/>
    <x v="0"/>
    <x v="6"/>
    <x v="29"/>
    <n v="4"/>
    <n v="4028.86"/>
    <n v="0.1"/>
    <n v="14503.9"/>
    <n v="3437.01"/>
    <n v="14503.896000000001"/>
    <s v="Q4"/>
    <n v="23.697143526913454"/>
    <s v="Kochi"/>
    <s v="Premium"/>
  </r>
  <r>
    <s v="ORD003057"/>
    <x v="337"/>
    <s v="CUST0225"/>
    <s v="Avi Das"/>
    <x v="2"/>
    <x v="5"/>
    <x v="31"/>
    <n v="7"/>
    <n v="284.55"/>
    <n v="0.3"/>
    <n v="1394.3"/>
    <n v="124.11"/>
    <n v="1394.2950000000001"/>
    <s v="Q3"/>
    <n v="8.9012407659757589"/>
    <s v="Lucknow"/>
    <s v="Premium"/>
  </r>
  <r>
    <s v="ORD008185"/>
    <x v="360"/>
    <s v="CUST0067"/>
    <s v="Neha Chadha"/>
    <x v="0"/>
    <x v="2"/>
    <x v="62"/>
    <n v="4"/>
    <n v="1380.71"/>
    <n v="0"/>
    <n v="5522.84"/>
    <n v="1234.1099999999999"/>
    <n v="5522.84"/>
    <s v="Q3"/>
    <n v="22.3455685842791"/>
    <s v="Coimbatore"/>
    <s v="Regular"/>
  </r>
  <r>
    <s v="ORD007079"/>
    <x v="106"/>
    <s v="CUST0196"/>
    <s v="Udyati Rajagopal"/>
    <x v="3"/>
    <x v="6"/>
    <x v="55"/>
    <n v="1"/>
    <n v="980.4"/>
    <n v="0.25"/>
    <n v="735.3"/>
    <n v="277.8"/>
    <n v="735.3"/>
    <s v="Q4"/>
    <n v="37.780497756017958"/>
    <s v="Ahmedabad"/>
    <s v="Regular"/>
  </r>
  <r>
    <s v="ORD008807"/>
    <x v="336"/>
    <s v="CUST0035"/>
    <s v="Sathvik Joshi"/>
    <x v="1"/>
    <x v="6"/>
    <x v="43"/>
    <n v="3"/>
    <n v="4230.78"/>
    <n v="0.2"/>
    <n v="10153.870000000001"/>
    <n v="2671.01"/>
    <n v="10153.872000000001"/>
    <s v="Q4"/>
    <n v="26.305339737459711"/>
    <s v="Patna"/>
    <s v="Regular"/>
  </r>
  <r>
    <s v="ORD003369"/>
    <x v="131"/>
    <s v="CUST0265"/>
    <s v="Ayushman Master"/>
    <x v="0"/>
    <x v="4"/>
    <x v="45"/>
    <n v="1"/>
    <n v="34022.32"/>
    <n v="0"/>
    <n v="34022.32"/>
    <n v="4665.28"/>
    <n v="34022.32"/>
    <s v="Q2"/>
    <n v="13.712409970866185"/>
    <s v="Bengaluru"/>
    <s v="Regular"/>
  </r>
  <r>
    <s v="ORD005873"/>
    <x v="211"/>
    <s v="CUST0328"/>
    <s v="Simon Vohra"/>
    <x v="1"/>
    <x v="4"/>
    <x v="20"/>
    <n v="2"/>
    <n v="44937.05"/>
    <n v="0"/>
    <n v="89874.1"/>
    <n v="9657.99"/>
    <n v="89874.1"/>
    <s v="Q1"/>
    <n v="10.746132645556393"/>
    <s v="Ranchi"/>
    <s v="Premium"/>
  </r>
  <r>
    <s v="ORD008712"/>
    <x v="64"/>
    <s v="CUST0273"/>
    <s v="Tanmayi Pai"/>
    <x v="2"/>
    <x v="3"/>
    <x v="25"/>
    <n v="5"/>
    <n v="2536.64"/>
    <n v="0.05"/>
    <n v="12049.04"/>
    <n v="3344.95"/>
    <n v="12049.039999999999"/>
    <s v="Q1"/>
    <n v="27.761132837138891"/>
    <s v="Lucknow"/>
    <s v="Premium"/>
  </r>
  <r>
    <s v="ORD002848"/>
    <x v="271"/>
    <s v="CUST0228"/>
    <s v="Azad Nayak"/>
    <x v="2"/>
    <x v="6"/>
    <x v="18"/>
    <n v="4"/>
    <n v="1143.19"/>
    <n v="0.05"/>
    <n v="4344.12"/>
    <n v="1049.52"/>
    <n v="4344.1220000000003"/>
    <s v="Q3"/>
    <n v="24.159553603491617"/>
    <s v="Chandigarh"/>
    <s v="Premium"/>
  </r>
  <r>
    <s v="ORD000275"/>
    <x v="295"/>
    <s v="CUST0115"/>
    <s v="Saanvi Atwal"/>
    <x v="0"/>
    <x v="3"/>
    <x v="10"/>
    <n v="5"/>
    <n v="2171.58"/>
    <n v="0"/>
    <n v="10857.9"/>
    <n v="3007.25"/>
    <n v="10857.9"/>
    <s v="Q4"/>
    <n v="27.696423802024334"/>
    <s v="Chennai"/>
    <s v="Premium"/>
  </r>
  <r>
    <s v="ORD008933"/>
    <x v="305"/>
    <s v="CUST0209"/>
    <s v="Charles Babu"/>
    <x v="0"/>
    <x v="1"/>
    <x v="34"/>
    <n v="4"/>
    <n v="29040.86"/>
    <n v="0.15"/>
    <n v="98738.92"/>
    <n v="25258.51"/>
    <n v="98738.923999999999"/>
    <s v="Q3"/>
    <n v="25.581108239790346"/>
    <s v="Bengaluru"/>
    <s v="Premium"/>
  </r>
  <r>
    <s v="ORD000722"/>
    <x v="279"/>
    <s v="CUST0161"/>
    <s v="Jalsa Narang"/>
    <x v="2"/>
    <x v="5"/>
    <x v="68"/>
    <n v="9"/>
    <n v="508.57"/>
    <n v="0"/>
    <n v="4577.13"/>
    <n v="266.14999999999998"/>
    <n v="4577.13"/>
    <s v="Q1"/>
    <n v="5.8147791301536103"/>
    <s v="Lucknow"/>
    <s v="Premium"/>
  </r>
  <r>
    <s v="ORD003187"/>
    <x v="125"/>
    <s v="CUST0435"/>
    <s v="Ekalinga Chowdhury"/>
    <x v="1"/>
    <x v="4"/>
    <x v="45"/>
    <n v="3"/>
    <n v="34046.75"/>
    <n v="0.1"/>
    <n v="91926.23"/>
    <n v="7807.82"/>
    <n v="91926.225000000006"/>
    <s v="Q3"/>
    <n v="8.4935714213451377"/>
    <s v="Bhubaneswar"/>
    <s v="Premium"/>
  </r>
  <r>
    <s v="ORD010572"/>
    <x v="268"/>
    <s v="CUST0143"/>
    <s v="Krisha Srivastava"/>
    <x v="0"/>
    <x v="5"/>
    <x v="37"/>
    <n v="6"/>
    <n v="712.18"/>
    <n v="0.05"/>
    <n v="4059.43"/>
    <n v="333.7"/>
    <n v="4059.4259999999999"/>
    <s v="Q4"/>
    <n v="8.2203659134410501"/>
    <s v="Chennai"/>
    <s v="Occasional"/>
  </r>
  <r>
    <s v="ORD004765"/>
    <x v="157"/>
    <s v="CUST0486"/>
    <s v="Nathan Loke"/>
    <x v="2"/>
    <x v="6"/>
    <x v="18"/>
    <n v="1"/>
    <n v="4137.6499999999996"/>
    <n v="0.15"/>
    <n v="3517"/>
    <n v="859.04"/>
    <n v="3517.0024999999996"/>
    <s v="Q4"/>
    <n v="24.425362524879159"/>
    <s v="Jaipur"/>
    <s v="Occasional"/>
  </r>
  <r>
    <s v="ORD009714"/>
    <x v="153"/>
    <s v="CUST0362"/>
    <s v="Netra Issac"/>
    <x v="2"/>
    <x v="5"/>
    <x v="40"/>
    <n v="5"/>
    <n v="130.9"/>
    <n v="0.15"/>
    <n v="556.32000000000005"/>
    <n v="42.85"/>
    <n v="556.32499999999993"/>
    <s v="Q1"/>
    <n v="7.7024014955421345"/>
    <s v="Chandigarh"/>
    <s v="Premium"/>
  </r>
  <r>
    <s v="ORD005665"/>
    <x v="179"/>
    <s v="CUST0197"/>
    <s v="Wakeeta Chakrabarti"/>
    <x v="0"/>
    <x v="5"/>
    <x v="11"/>
    <n v="9"/>
    <n v="92.34"/>
    <n v="0"/>
    <n v="831.06"/>
    <n v="71.849999999999994"/>
    <n v="831.06000000000006"/>
    <s v="Q1"/>
    <n v="8.6455851563064048"/>
    <s v="Coimbatore"/>
    <s v="Regular"/>
  </r>
  <r>
    <s v="ORD010318"/>
    <x v="152"/>
    <s v="CUST0120"/>
    <s v="Mitesh Rao"/>
    <x v="1"/>
    <x v="5"/>
    <x v="40"/>
    <n v="6"/>
    <n v="213.72"/>
    <n v="0"/>
    <n v="1282.32"/>
    <n v="96.1"/>
    <n v="1282.32"/>
    <s v="Q2"/>
    <n v="7.4942292095576759"/>
    <s v="Bhubaneswar"/>
    <s v="Regular"/>
  </r>
  <r>
    <s v="ORD004578"/>
    <x v="179"/>
    <s v="CUST0457"/>
    <s v="Amruta Gour"/>
    <x v="0"/>
    <x v="2"/>
    <x v="9"/>
    <n v="2"/>
    <n v="7848.88"/>
    <n v="0.2"/>
    <n v="12558.21"/>
    <n v="2705.63"/>
    <n v="12558.208000000001"/>
    <s v="Q1"/>
    <n v="21.544710591716498"/>
    <s v="Bengaluru"/>
    <s v="Premium"/>
  </r>
  <r>
    <s v="ORD011632"/>
    <x v="317"/>
    <s v="CUST0370"/>
    <s v="Ishaan Edwin"/>
    <x v="1"/>
    <x v="0"/>
    <x v="56"/>
    <n v="1"/>
    <n v="297.97000000000003"/>
    <n v="0.05"/>
    <n v="283.07"/>
    <n v="125"/>
    <n v="283.07150000000001"/>
    <s v="Q2"/>
    <n v="44.158688663581444"/>
    <s v="Bhubaneswar"/>
    <s v="Premium"/>
  </r>
  <r>
    <s v="ORD004163"/>
    <x v="185"/>
    <s v="CUST0239"/>
    <s v="Om Bumb"/>
    <x v="2"/>
    <x v="1"/>
    <x v="26"/>
    <n v="4"/>
    <n v="17245.8"/>
    <n v="0.15"/>
    <n v="58635.72"/>
    <n v="11508.07"/>
    <n v="58635.719999999994"/>
    <s v="Q4"/>
    <n v="19.626381325239972"/>
    <s v="Chandigarh"/>
    <s v="Regular"/>
  </r>
  <r>
    <s v="ORD003428"/>
    <x v="45"/>
    <s v="CUST0393"/>
    <s v="Rachita Shroff"/>
    <x v="3"/>
    <x v="6"/>
    <x v="29"/>
    <n v="1"/>
    <n v="3620.08"/>
    <n v="0"/>
    <n v="3620.08"/>
    <n v="1285.54"/>
    <n v="3620.08"/>
    <s v="Q2"/>
    <n v="35.511369914477022"/>
    <s v="Surat"/>
    <s v="Occasional"/>
  </r>
  <r>
    <s v="ORD000388"/>
    <x v="13"/>
    <s v="CUST0023"/>
    <s v="Udyati Dâ€™Alia"/>
    <x v="3"/>
    <x v="3"/>
    <x v="58"/>
    <n v="3"/>
    <n v="957.8"/>
    <n v="0"/>
    <n v="2873.4"/>
    <n v="589.51"/>
    <n v="2873.3999999999996"/>
    <s v="Q1"/>
    <n v="20.516113315236304"/>
    <s v="Mumbai"/>
    <s v="Regular"/>
  </r>
  <r>
    <s v="ORD011993"/>
    <x v="313"/>
    <s v="CUST0469"/>
    <s v="Brinda Doshi"/>
    <x v="0"/>
    <x v="6"/>
    <x v="63"/>
    <n v="1"/>
    <n v="4031.89"/>
    <n v="0.15"/>
    <n v="3427.11"/>
    <n v="810.49"/>
    <n v="3427.1064999999999"/>
    <s v="Q4"/>
    <n v="23.649372211571848"/>
    <s v="Kochi"/>
    <s v="Regular"/>
  </r>
  <r>
    <s v="ORD011162"/>
    <x v="209"/>
    <s v="CUST0133"/>
    <s v="Lopa Chadha"/>
    <x v="2"/>
    <x v="4"/>
    <x v="5"/>
    <n v="5"/>
    <n v="30682.6"/>
    <n v="0.05"/>
    <n v="145742.35"/>
    <n v="-10467.200000000001"/>
    <n v="145742.35"/>
    <s v="Q2"/>
    <n v="-7.1819893119604554"/>
    <s v="Amritsar"/>
    <s v="Premium"/>
  </r>
  <r>
    <s v="ORD000097"/>
    <x v="127"/>
    <s v="CUST0164"/>
    <s v="Teerth Soman"/>
    <x v="2"/>
    <x v="5"/>
    <x v="21"/>
    <n v="5"/>
    <n v="467"/>
    <n v="0.2"/>
    <n v="1868"/>
    <n v="187.76"/>
    <n v="1868"/>
    <s v="Q1"/>
    <n v="10.051391862955033"/>
    <s v="Chandigarh"/>
    <s v="Occasional"/>
  </r>
  <r>
    <s v="ORD002380"/>
    <x v="339"/>
    <s v="CUST0302"/>
    <s v="Praneel Solanki"/>
    <x v="0"/>
    <x v="4"/>
    <x v="42"/>
    <n v="1"/>
    <n v="7790"/>
    <n v="0"/>
    <n v="7790"/>
    <n v="1208.71"/>
    <n v="7790"/>
    <s v="Q3"/>
    <n v="15.51617458279846"/>
    <s v="Coimbatore"/>
    <s v="Premium"/>
  </r>
  <r>
    <s v="ORD011585"/>
    <x v="7"/>
    <s v="CUST0009"/>
    <s v="Gayathri Sankar"/>
    <x v="3"/>
    <x v="6"/>
    <x v="41"/>
    <n v="2"/>
    <n v="1093.6500000000001"/>
    <n v="0.1"/>
    <n v="1968.57"/>
    <n v="702.25"/>
    <n v="1968.5700000000002"/>
    <s v="Q2"/>
    <n v="35.673102810669675"/>
    <s v="Surat"/>
    <s v="Occasional"/>
  </r>
  <r>
    <s v="ORD008833"/>
    <x v="60"/>
    <s v="CUST0004"/>
    <s v="Lucky Aggarwal"/>
    <x v="0"/>
    <x v="5"/>
    <x v="39"/>
    <n v="2"/>
    <n v="417.93"/>
    <n v="0.05"/>
    <n v="794.07"/>
    <n v="80.790000000000006"/>
    <n v="794.06700000000001"/>
    <s v="Q3"/>
    <n v="10.174166005515886"/>
    <s v="Coimbatore"/>
    <s v="Premium"/>
  </r>
  <r>
    <s v="ORD004193"/>
    <x v="348"/>
    <s v="CUST0027"/>
    <s v="Januja Dalal"/>
    <x v="0"/>
    <x v="6"/>
    <x v="41"/>
    <n v="1"/>
    <n v="915.83"/>
    <n v="0"/>
    <n v="915.83"/>
    <n v="337.61"/>
    <n v="915.83"/>
    <s v="Q1"/>
    <n v="36.863828439775943"/>
    <s v="Kochi"/>
    <s v="Regular"/>
  </r>
  <r>
    <s v="ORD003464"/>
    <x v="227"/>
    <s v="CUST0159"/>
    <s v="Gavin Doctor"/>
    <x v="2"/>
    <x v="2"/>
    <x v="30"/>
    <n v="2"/>
    <n v="4990.46"/>
    <n v="0"/>
    <n v="9980.92"/>
    <n v="2170.9699999999998"/>
    <n v="9980.92"/>
    <s v="Q4"/>
    <n v="21.751201292065257"/>
    <s v="Lucknow"/>
    <s v="Regular"/>
  </r>
  <r>
    <s v="ORD007948"/>
    <x v="120"/>
    <s v="CUST0136"/>
    <s v="Arin Narula"/>
    <x v="0"/>
    <x v="4"/>
    <x v="42"/>
    <n v="1"/>
    <n v="10575.44"/>
    <n v="0.1"/>
    <n v="9517.9"/>
    <n v="912.23"/>
    <n v="9517.8960000000006"/>
    <s v="Q2"/>
    <n v="9.5843620966809908"/>
    <s v="Bengaluru"/>
    <s v="Premium"/>
  </r>
  <r>
    <s v="ORD000145"/>
    <x v="253"/>
    <s v="CUST0165"/>
    <s v="Sarthak Oza"/>
    <x v="0"/>
    <x v="2"/>
    <x v="46"/>
    <n v="3"/>
    <n v="3889.59"/>
    <n v="0"/>
    <n v="11668.77"/>
    <n v="2562.94"/>
    <n v="11668.77"/>
    <s v="Q3"/>
    <n v="21.964097329881387"/>
    <s v="Bengaluru"/>
    <s v="Premium"/>
  </r>
  <r>
    <s v="ORD009374"/>
    <x v="109"/>
    <s v="CUST0375"/>
    <s v="Veer Halder"/>
    <x v="2"/>
    <x v="5"/>
    <x v="21"/>
    <n v="10"/>
    <n v="361.69"/>
    <n v="0"/>
    <n v="3616.9"/>
    <n v="302.37"/>
    <n v="3616.9"/>
    <s v="Q1"/>
    <n v="8.3599214797202013"/>
    <s v="Chandigarh"/>
    <s v="Premium"/>
  </r>
  <r>
    <s v="ORD009964"/>
    <x v="162"/>
    <s v="CUST0183"/>
    <s v="Hemani Dani"/>
    <x v="2"/>
    <x v="4"/>
    <x v="42"/>
    <n v="1"/>
    <n v="62298.44"/>
    <n v="0"/>
    <n v="62298.44"/>
    <n v="8901.41"/>
    <n v="62298.44"/>
    <s v="Q2"/>
    <n v="14.288335309840825"/>
    <s v="Jaipur"/>
    <s v="Premium"/>
  </r>
  <r>
    <s v="ORD004165"/>
    <x v="214"/>
    <s v="CUST0495"/>
    <s v="Chanchal Golla"/>
    <x v="2"/>
    <x v="5"/>
    <x v="39"/>
    <n v="6"/>
    <n v="620.46"/>
    <n v="0.3"/>
    <n v="2605.9299999999998"/>
    <n v="192.13"/>
    <n v="2605.9319999999998"/>
    <s v="Q4"/>
    <n v="7.3727997298469266"/>
    <s v="Amritsar"/>
    <s v="Premium"/>
  </r>
  <r>
    <s v="ORD011913"/>
    <x v="68"/>
    <s v="CUST0388"/>
    <s v="Ekavir Chawla"/>
    <x v="3"/>
    <x v="5"/>
    <x v="7"/>
    <n v="6"/>
    <n v="186.54"/>
    <n v="0.1"/>
    <n v="1007.32"/>
    <n v="78.5"/>
    <n v="1007.316"/>
    <s v="Q2"/>
    <n v="7.7929555652622797"/>
    <s v="Ahmedabad"/>
    <s v="Premium"/>
  </r>
  <r>
    <s v="ORD001905"/>
    <x v="323"/>
    <s v="CUST0049"/>
    <s v="Niharika Aurora"/>
    <x v="0"/>
    <x v="6"/>
    <x v="41"/>
    <n v="5"/>
    <n v="1523.69"/>
    <n v="0.05"/>
    <n v="7237.53"/>
    <n v="2388.04"/>
    <n v="7237.5275000000001"/>
    <s v="Q3"/>
    <n v="32.995234562067445"/>
    <s v="Kochi"/>
    <s v="Premium"/>
  </r>
  <r>
    <s v="ORD000142"/>
    <x v="16"/>
    <s v="CUST0272"/>
    <s v="Zehaan Walia"/>
    <x v="1"/>
    <x v="4"/>
    <x v="5"/>
    <n v="3"/>
    <n v="23164.639999999999"/>
    <n v="0.1"/>
    <n v="62544.53"/>
    <n v="5670.12"/>
    <n v="62544.527999999998"/>
    <s v="Q3"/>
    <n v="9.06573284666141"/>
    <s v="Bhubaneswar"/>
    <s v="Premium"/>
  </r>
  <r>
    <s v="ORD006589"/>
    <x v="53"/>
    <s v="CUST0029"/>
    <s v="Odika Bala"/>
    <x v="2"/>
    <x v="4"/>
    <x v="50"/>
    <n v="1"/>
    <n v="37778.050000000003"/>
    <n v="0.05"/>
    <n v="35889.15"/>
    <n v="4860.9799999999996"/>
    <n v="35889.147499999999"/>
    <s v="Q4"/>
    <n v="13.544427772739112"/>
    <s v="Lucknow"/>
    <s v="Occasional"/>
  </r>
  <r>
    <s v="ORD006071"/>
    <x v="207"/>
    <s v="CUST0329"/>
    <s v="Pushti Gour"/>
    <x v="0"/>
    <x v="0"/>
    <x v="0"/>
    <n v="1"/>
    <n v="225.66"/>
    <n v="0"/>
    <n v="225.66"/>
    <n v="71.73"/>
    <n v="225.66"/>
    <s v="Q2"/>
    <n v="31.786758840733846"/>
    <s v="Kochi"/>
    <s v="Regular"/>
  </r>
  <r>
    <s v="ORD003197"/>
    <x v="103"/>
    <s v="CUST0287"/>
    <s v="Harish Sahota"/>
    <x v="2"/>
    <x v="4"/>
    <x v="33"/>
    <n v="2"/>
    <n v="11729.24"/>
    <n v="0.2"/>
    <n v="18766.78"/>
    <n v="2211.35"/>
    <n v="18766.784"/>
    <s v="Q1"/>
    <n v="11.783321379586695"/>
    <s v="Delhi"/>
    <s v="Regular"/>
  </r>
  <r>
    <s v="ORD010270"/>
    <x v="128"/>
    <s v="CUST0496"/>
    <s v="Gunbir Sidhu"/>
    <x v="2"/>
    <x v="6"/>
    <x v="19"/>
    <n v="1"/>
    <n v="331.44"/>
    <n v="0"/>
    <n v="331.44"/>
    <n v="98.88"/>
    <n v="331.44"/>
    <s v="Q1"/>
    <n v="29.833454018826938"/>
    <s v="Lucknow"/>
    <s v="Regular"/>
  </r>
  <r>
    <s v="ORD005497"/>
    <x v="62"/>
    <s v="CUST0303"/>
    <s v="Tarak Talwar"/>
    <x v="2"/>
    <x v="2"/>
    <x v="8"/>
    <n v="2"/>
    <n v="3234.18"/>
    <n v="0.3"/>
    <n v="4527.8500000000004"/>
    <n v="1230.97"/>
    <n v="4527.8519999999999"/>
    <s v="Q1"/>
    <n v="27.186633832834566"/>
    <s v="Delhi"/>
    <s v="Regular"/>
  </r>
  <r>
    <s v="ORD003622"/>
    <x v="283"/>
    <s v="CUST0363"/>
    <s v="Daksha Nadig"/>
    <x v="3"/>
    <x v="4"/>
    <x v="42"/>
    <n v="2"/>
    <n v="80276.61"/>
    <n v="0"/>
    <n v="160553.22"/>
    <n v="21802.29"/>
    <n v="160553.22"/>
    <s v="Q4"/>
    <n v="13.579478505631965"/>
    <s v="Mumbai"/>
    <s v="Premium"/>
  </r>
  <r>
    <s v="ORD009479"/>
    <x v="216"/>
    <s v="CUST0311"/>
    <s v="Dhriti Rattan"/>
    <x v="2"/>
    <x v="1"/>
    <x v="26"/>
    <n v="3"/>
    <n v="43524.94"/>
    <n v="0.05"/>
    <n v="124046.08"/>
    <n v="23990.54"/>
    <n v="124046.079"/>
    <s v="Q4"/>
    <n v="19.34002267544448"/>
    <s v="Lucknow"/>
    <s v="Premium"/>
  </r>
  <r>
    <s v="ORD001192"/>
    <x v="357"/>
    <s v="CUST0051"/>
    <s v="Shivansh Mistry"/>
    <x v="3"/>
    <x v="4"/>
    <x v="23"/>
    <n v="5"/>
    <n v="54571.91"/>
    <n v="0.2"/>
    <n v="218287.64"/>
    <n v="20331.490000000002"/>
    <n v="218287.64000000004"/>
    <s v="Q1"/>
    <n v="9.3140820982809647"/>
    <s v="Nagpur"/>
    <s v="Premium"/>
  </r>
  <r>
    <s v="ORD004133"/>
    <x v="70"/>
    <s v="CUST0138"/>
    <s v="Jagat Zacharia"/>
    <x v="3"/>
    <x v="2"/>
    <x v="65"/>
    <n v="2"/>
    <n v="6683.61"/>
    <n v="0.05"/>
    <n v="12698.86"/>
    <n v="2608.87"/>
    <n v="12698.858999999999"/>
    <s v="Q4"/>
    <n v="20.544127583105883"/>
    <s v="Surat"/>
    <s v="Premium"/>
  </r>
  <r>
    <s v="ORD011225"/>
    <x v="144"/>
    <s v="CUST0073"/>
    <s v="Ethan Kamdar"/>
    <x v="3"/>
    <x v="1"/>
    <x v="69"/>
    <n v="4"/>
    <n v="17753.14"/>
    <n v="0.05"/>
    <n v="67461.929999999993"/>
    <n v="18359.73"/>
    <n v="67461.932000000001"/>
    <s v="Q2"/>
    <n v="27.214949231366493"/>
    <s v="Ahmedabad"/>
    <s v="Premium"/>
  </r>
  <r>
    <s v="ORD000752"/>
    <x v="188"/>
    <s v="CUST0317"/>
    <s v="Balendra Soman"/>
    <x v="3"/>
    <x v="6"/>
    <x v="41"/>
    <n v="2"/>
    <n v="4950.33"/>
    <n v="0.05"/>
    <n v="9405.6299999999992"/>
    <n v="-346.49"/>
    <n v="9405.6269999999986"/>
    <s v="Q1"/>
    <n v="-3.6838574343239108"/>
    <s v="Nagpur"/>
    <s v="Occasional"/>
  </r>
  <r>
    <s v="ORD007702"/>
    <x v="208"/>
    <s v="CUST0449"/>
    <s v="Pratyush Hans"/>
    <x v="2"/>
    <x v="5"/>
    <x v="40"/>
    <n v="3"/>
    <n v="237.95"/>
    <n v="0"/>
    <n v="713.85"/>
    <n v="55.01"/>
    <n v="713.84999999999991"/>
    <s v="Q1"/>
    <n v="7.7061007214400776"/>
    <s v="Delhi"/>
    <s v="Premium"/>
  </r>
  <r>
    <s v="ORD002749"/>
    <x v="334"/>
    <s v="CUST0278"/>
    <s v="Reyansh Dayal"/>
    <x v="0"/>
    <x v="2"/>
    <x v="9"/>
    <n v="1"/>
    <n v="5820.16"/>
    <n v="0.15"/>
    <n v="4947.1400000000003"/>
    <n v="1309.01"/>
    <n v="4947.1359999999995"/>
    <s v="Q3"/>
    <n v="26.459934426759702"/>
    <s v="Chennai"/>
    <s v="Regular"/>
  </r>
  <r>
    <s v="ORD009226"/>
    <x v="298"/>
    <s v="CUST0259"/>
    <s v="Brijesh Patla"/>
    <x v="2"/>
    <x v="6"/>
    <x v="19"/>
    <n v="1"/>
    <n v="2611.71"/>
    <n v="0"/>
    <n v="2611.71"/>
    <n v="717.3"/>
    <n v="2611.71"/>
    <s v="Q3"/>
    <n v="27.464764464661084"/>
    <s v="Jaipur"/>
    <s v="Regular"/>
  </r>
  <r>
    <s v="ORD008274"/>
    <x v="22"/>
    <s v="CUST0326"/>
    <s v="Ekantika Bhatnagar"/>
    <x v="3"/>
    <x v="1"/>
    <x v="26"/>
    <n v="5"/>
    <n v="3697.37"/>
    <n v="0.05"/>
    <n v="17562.509999999998"/>
    <n v="4001.26"/>
    <n v="17562.507499999996"/>
    <s v="Q3"/>
    <n v="22.782962116462855"/>
    <s v="Pune"/>
    <s v="Premium"/>
  </r>
  <r>
    <s v="ORD003730"/>
    <x v="220"/>
    <s v="CUST0279"/>
    <s v="Zaitra Biswas"/>
    <x v="1"/>
    <x v="4"/>
    <x v="20"/>
    <n v="3"/>
    <n v="37132.639999999999"/>
    <n v="0.05"/>
    <n v="105828.02"/>
    <n v="9353.64"/>
    <n v="105828.02399999999"/>
    <s v="Q1"/>
    <n v="8.8385287752714259"/>
    <s v="Patna"/>
    <s v="Premium"/>
  </r>
  <r>
    <s v="ORD010435"/>
    <x v="171"/>
    <s v="CUST0403"/>
    <s v="Bimala Rattan"/>
    <x v="1"/>
    <x v="4"/>
    <x v="23"/>
    <n v="1"/>
    <n v="2511.6799999999998"/>
    <n v="0.1"/>
    <n v="2260.5100000000002"/>
    <n v="318.95999999999998"/>
    <n v="2260.5119999999997"/>
    <s v="Q2"/>
    <n v="14.110090200883867"/>
    <s v="Bhubaneswar"/>
    <s v="Regular"/>
  </r>
  <r>
    <s v="ORD003567"/>
    <x v="34"/>
    <s v="CUST0326"/>
    <s v="Ekantika Bhatnagar"/>
    <x v="3"/>
    <x v="0"/>
    <x v="53"/>
    <n v="1"/>
    <n v="802.74"/>
    <n v="0.1"/>
    <n v="722.47"/>
    <n v="258.92"/>
    <n v="722.46600000000001"/>
    <s v="Q3"/>
    <n v="35.838166290641823"/>
    <s v="Pune"/>
    <s v="Premium"/>
  </r>
  <r>
    <s v="ORD005935"/>
    <x v="286"/>
    <s v="CUST0291"/>
    <s v="Kabir Dâ€™Alia"/>
    <x v="2"/>
    <x v="5"/>
    <x v="40"/>
    <n v="6"/>
    <n v="408.23"/>
    <n v="0"/>
    <n v="2449.38"/>
    <n v="164.55"/>
    <n v="2449.38"/>
    <s v="Q1"/>
    <n v="6.7180266026504665"/>
    <s v="Lucknow"/>
    <s v="Premium"/>
  </r>
  <r>
    <s v="ORD004775"/>
    <x v="302"/>
    <s v="CUST0298"/>
    <s v="Faris Malhotra"/>
    <x v="3"/>
    <x v="5"/>
    <x v="7"/>
    <n v="10"/>
    <n v="330.36"/>
    <n v="0.05"/>
    <n v="3138.42"/>
    <n v="197.01"/>
    <n v="3138.42"/>
    <s v="Q1"/>
    <n v="6.2773624945036035"/>
    <s v="Mumbai"/>
    <s v="Premium"/>
  </r>
  <r>
    <s v="ORD006682"/>
    <x v="135"/>
    <s v="CUST0082"/>
    <s v="Nilima Rattan"/>
    <x v="0"/>
    <x v="5"/>
    <x v="21"/>
    <n v="3"/>
    <n v="307.49"/>
    <n v="0.05"/>
    <n v="876.35"/>
    <n v="70.400000000000006"/>
    <n v="876.34649999999999"/>
    <s v="Q2"/>
    <n v="8.0333200205397386"/>
    <s v="Bengaluru"/>
    <s v="Regular"/>
  </r>
  <r>
    <s v="ORD008417"/>
    <x v="251"/>
    <s v="CUST0134"/>
    <s v="Hemang Bhavsar"/>
    <x v="3"/>
    <x v="2"/>
    <x v="54"/>
    <n v="2"/>
    <n v="6722.51"/>
    <n v="0.05"/>
    <n v="12772.77"/>
    <n v="2376.88"/>
    <n v="12772.769"/>
    <s v="Q1"/>
    <n v="18.608962660409606"/>
    <s v="Surat"/>
    <s v="Premium"/>
  </r>
  <r>
    <s v="ORD008189"/>
    <x v="237"/>
    <s v="CUST0301"/>
    <s v="Unknown"/>
    <x v="2"/>
    <x v="6"/>
    <x v="57"/>
    <n v="4"/>
    <n v="3325.43"/>
    <n v="0.1"/>
    <n v="11971.55"/>
    <n v="4393.38"/>
    <n v="11971.547999999999"/>
    <s v="Q1"/>
    <n v="36.698506041406503"/>
    <s v="Chandigarh"/>
    <s v="Premium"/>
  </r>
  <r>
    <s v="ORD009180"/>
    <x v="119"/>
    <s v="CUST0170"/>
    <s v="Yash Kibe"/>
    <x v="3"/>
    <x v="4"/>
    <x v="23"/>
    <n v="3"/>
    <n v="13159.98"/>
    <n v="0.05"/>
    <n v="37505.94"/>
    <n v="4052.15"/>
    <n v="37505.942999999999"/>
    <s v="Q2"/>
    <n v="10.804021976252294"/>
    <s v="Ahmedabad"/>
    <s v="Premium"/>
  </r>
  <r>
    <s v="ORD006137"/>
    <x v="31"/>
    <s v="CUST0220"/>
    <s v="Abha Bawa"/>
    <x v="3"/>
    <x v="5"/>
    <x v="31"/>
    <n v="9"/>
    <n v="303.83"/>
    <n v="0"/>
    <n v="2734.47"/>
    <n v="236.55"/>
    <n v="2734.47"/>
    <s v="Q2"/>
    <n v="8.6506708795488727"/>
    <s v="Pune"/>
    <s v="Premium"/>
  </r>
  <r>
    <s v="ORD007367"/>
    <x v="92"/>
    <s v="CUST0126"/>
    <s v="Chakrika Majumdar"/>
    <x v="2"/>
    <x v="5"/>
    <x v="31"/>
    <n v="9"/>
    <n v="782.96"/>
    <n v="0.2"/>
    <n v="5637.31"/>
    <n v="538.46"/>
    <n v="5637.3120000000008"/>
    <s v="Q3"/>
    <n v="9.5517188162439179"/>
    <s v="Delhi"/>
    <s v="Regular"/>
  </r>
  <r>
    <s v="ORD009871"/>
    <x v="210"/>
    <s v="CUST0317"/>
    <s v="Balendra Soman"/>
    <x v="3"/>
    <x v="4"/>
    <x v="45"/>
    <n v="2"/>
    <n v="30760.77"/>
    <n v="0"/>
    <n v="61521.54"/>
    <n v="6717.72"/>
    <n v="61521.54"/>
    <s v="Q4"/>
    <n v="10.919297533839368"/>
    <s v="Nagpur"/>
    <s v="Occasional"/>
  </r>
  <r>
    <s v="ORD008916"/>
    <x v="235"/>
    <s v="CUST0327"/>
    <s v="Andrew Prasad"/>
    <x v="0"/>
    <x v="2"/>
    <x v="46"/>
    <n v="2"/>
    <n v="3311.17"/>
    <n v="0.25"/>
    <n v="4966.76"/>
    <n v="1204.01"/>
    <n v="4966.7550000000001"/>
    <s v="Q1"/>
    <n v="24.241356538266391"/>
    <s v="Kochi"/>
    <s v="Premium"/>
  </r>
  <r>
    <s v="ORD010263"/>
    <x v="307"/>
    <s v="CUST0266"/>
    <s v="Tanay Sane"/>
    <x v="1"/>
    <x v="1"/>
    <x v="64"/>
    <n v="3"/>
    <n v="21323.54"/>
    <n v="0.05"/>
    <n v="60772.09"/>
    <n v="16975.18"/>
    <n v="60772.089"/>
    <s v="Q4"/>
    <n v="27.932526263289613"/>
    <s v="Patna"/>
    <s v="Premium"/>
  </r>
  <r>
    <s v="ORD006508"/>
    <x v="197"/>
    <s v="CUST0227"/>
    <s v="Yashawini Loyal"/>
    <x v="1"/>
    <x v="6"/>
    <x v="27"/>
    <n v="0"/>
    <n v="2041.89"/>
    <n v="0.15"/>
    <n v="6942.43"/>
    <n v="1791.23"/>
    <n v="0"/>
    <s v="Q4"/>
    <n v="25.801196411054917"/>
    <s v="Patna"/>
    <s v="Premium"/>
  </r>
  <r>
    <s v="ORD010769"/>
    <x v="237"/>
    <s v="CUST0001"/>
    <s v="Aditya Bhakta"/>
    <x v="2"/>
    <x v="5"/>
    <x v="11"/>
    <n v="2"/>
    <n v="117.23"/>
    <n v="0.15"/>
    <n v="199.29"/>
    <n v="14.67"/>
    <n v="199.291"/>
    <s v="Q1"/>
    <n v="7.3611320186662654"/>
    <s v="Delhi"/>
    <s v="Regular"/>
  </r>
  <r>
    <s v="ORD009390"/>
    <x v="214"/>
    <s v="CUST0138"/>
    <s v="Jagat Zacharia"/>
    <x v="3"/>
    <x v="3"/>
    <x v="58"/>
    <n v="3"/>
    <n v="1944.46"/>
    <n v="0.05"/>
    <n v="5541.71"/>
    <n v="1126.94"/>
    <n v="5541.7110000000002"/>
    <s v="Q4"/>
    <n v="20.335600383275199"/>
    <s v="Surat"/>
    <s v="Premium"/>
  </r>
  <r>
    <s v="ORD002352"/>
    <x v="108"/>
    <s v="CUST0052"/>
    <s v="Vivaan Parmer"/>
    <x v="1"/>
    <x v="5"/>
    <x v="24"/>
    <n v="7"/>
    <n v="388.97"/>
    <n v="0.05"/>
    <n v="2586.65"/>
    <n v="256.32"/>
    <n v="2586.6504999999997"/>
    <s v="Q1"/>
    <n v="9.9093421993698403"/>
    <s v="Bhubaneswar"/>
    <s v="Occasional"/>
  </r>
  <r>
    <s v="ORD010385"/>
    <x v="268"/>
    <s v="CUST0297"/>
    <s v="Ikbal Mane"/>
    <x v="3"/>
    <x v="1"/>
    <x v="69"/>
    <n v="3"/>
    <n v="25732.63"/>
    <n v="0"/>
    <n v="77197.89"/>
    <n v="18585.73"/>
    <n v="77197.89"/>
    <s v="Q4"/>
    <n v="24.075437813131938"/>
    <s v="Mumbai"/>
    <s v="Premium"/>
  </r>
  <r>
    <s v="ORD003214"/>
    <x v="247"/>
    <s v="CUST0033"/>
    <s v="Vasana Ahuja"/>
    <x v="1"/>
    <x v="0"/>
    <x v="51"/>
    <n v="5"/>
    <n v="330.35"/>
    <n v="0.2"/>
    <n v="1321.4"/>
    <n v="536.25"/>
    <n v="1321.4"/>
    <s v="Q2"/>
    <n v="40.581958528833049"/>
    <s v="Ranchi"/>
    <s v="Premium"/>
  </r>
  <r>
    <s v="ORD004941"/>
    <x v="152"/>
    <s v="CUST0364"/>
    <s v="Robert Mander"/>
    <x v="0"/>
    <x v="5"/>
    <x v="31"/>
    <n v="6"/>
    <n v="277.38"/>
    <n v="0.15"/>
    <n v="1414.64"/>
    <n v="119.72"/>
    <n v="1414.6379999999999"/>
    <s v="Q2"/>
    <n v="8.4629304982186273"/>
    <s v="Bengaluru"/>
    <s v="Regular"/>
  </r>
  <r>
    <s v="ORD008984"/>
    <x v="41"/>
    <s v="CUST0088"/>
    <s v="Ekavir Som"/>
    <x v="3"/>
    <x v="6"/>
    <x v="63"/>
    <n v="2"/>
    <n v="2189.42"/>
    <n v="0.1"/>
    <n v="3940.96"/>
    <n v="1086.48"/>
    <n v="3940.9560000000001"/>
    <s v="Q4"/>
    <n v="27.568917218139745"/>
    <s v="Pune"/>
    <s v="Occasional"/>
  </r>
  <r>
    <s v="ORD001181"/>
    <x v="349"/>
    <s v="CUST0014"/>
    <s v="Dipta Wable"/>
    <x v="0"/>
    <x v="6"/>
    <x v="41"/>
    <n v="1"/>
    <n v="3866.53"/>
    <n v="0.05"/>
    <n v="3673.2"/>
    <n v="933.62"/>
    <n v="3673.2035000000001"/>
    <s v="Q4"/>
    <n v="25.417075029946641"/>
    <s v="Hyderabad"/>
    <s v="Premium"/>
  </r>
  <r>
    <s v="ORD005777"/>
    <x v="216"/>
    <s v="CUST0051"/>
    <s v="Unknown"/>
    <x v="3"/>
    <x v="5"/>
    <x v="68"/>
    <n v="10"/>
    <n v="210.03"/>
    <n v="0.15"/>
    <n v="1785.26"/>
    <n v="138.66"/>
    <n v="1785.2550000000001"/>
    <s v="Q4"/>
    <n v="7.7669359084951211"/>
    <s v="Nagpur"/>
    <s v="Premium"/>
  </r>
  <r>
    <s v="ORD004820"/>
    <x v="208"/>
    <s v="CUST0080"/>
    <s v="Balvan Gaba"/>
    <x v="3"/>
    <x v="6"/>
    <x v="19"/>
    <n v="5"/>
    <n v="4431.6899999999996"/>
    <n v="0.05"/>
    <n v="21050.53"/>
    <n v="4923.92"/>
    <n v="21050.527499999997"/>
    <s v="Q1"/>
    <n v="23.390955002083086"/>
    <s v="Mumbai"/>
    <s v="Regular"/>
  </r>
  <r>
    <s v="ORD004392"/>
    <x v="342"/>
    <s v="CUST0388"/>
    <s v="Ekavir Chawla"/>
    <x v="3"/>
    <x v="2"/>
    <x v="2"/>
    <n v="5"/>
    <n v="6119.83"/>
    <n v="0.15"/>
    <n v="26009.279999999999"/>
    <n v="6492.62"/>
    <n v="26009.2775"/>
    <s v="Q2"/>
    <n v="24.962705618917553"/>
    <s v="Ahmedabad"/>
    <s v="Premium"/>
  </r>
  <r>
    <s v="ORD000295"/>
    <x v="349"/>
    <s v="CUST0113"/>
    <s v="Harita Chaudhari"/>
    <x v="2"/>
    <x v="3"/>
    <x v="25"/>
    <n v="5"/>
    <n v="458.07"/>
    <n v="0"/>
    <n v="2290.35"/>
    <n v="484.29"/>
    <n v="2290.35"/>
    <s v="Q4"/>
    <n v="21.144803196018078"/>
    <s v="Lucknow"/>
    <s v="Premium"/>
  </r>
  <r>
    <s v="ORD006325"/>
    <x v="305"/>
    <s v="CUST0280"/>
    <s v="Chandani Narayanan"/>
    <x v="1"/>
    <x v="4"/>
    <x v="50"/>
    <n v="1"/>
    <n v="16700.13"/>
    <n v="0.1"/>
    <n v="15030.12"/>
    <n v="1684.72"/>
    <n v="15030.117000000002"/>
    <s v="Q3"/>
    <n v="11.208959076840371"/>
    <s v="Patna"/>
    <s v="Regular"/>
  </r>
  <r>
    <s v="ORD011642"/>
    <x v="205"/>
    <s v="CUST0169"/>
    <s v="Charles Patla"/>
    <x v="0"/>
    <x v="4"/>
    <x v="20"/>
    <n v="1"/>
    <n v="62857.01"/>
    <n v="0"/>
    <n v="62857.01"/>
    <n v="8596.31"/>
    <n v="62857.01"/>
    <s v="Q2"/>
    <n v="13.675976633314246"/>
    <s v="Chennai"/>
    <s v="Regular"/>
  </r>
  <r>
    <s v="ORD007384"/>
    <x v="178"/>
    <s v="CUST0494"/>
    <s v="Turvi Bahl"/>
    <x v="3"/>
    <x v="1"/>
    <x v="69"/>
    <n v="2"/>
    <n v="6793.96"/>
    <n v="0"/>
    <n v="13587.92"/>
    <n v="2480.15"/>
    <n v="13587.92"/>
    <s v="Q1"/>
    <n v="18.252609670943016"/>
    <s v="Pune"/>
    <s v="Regular"/>
  </r>
  <r>
    <s v="ORD008734"/>
    <x v="236"/>
    <s v="CUST0372"/>
    <s v="Wazir Seshadri"/>
    <x v="2"/>
    <x v="5"/>
    <x v="39"/>
    <n v="10"/>
    <n v="704.89"/>
    <n v="0"/>
    <n v="7048.9"/>
    <n v="560.44000000000005"/>
    <n v="7048.9"/>
    <s v="Q3"/>
    <n v="7.9507440877300022"/>
    <s v="Lucknow"/>
    <s v="Regular"/>
  </r>
  <r>
    <s v="ORD006437"/>
    <x v="18"/>
    <s v="CUST0176"/>
    <s v="Ishani Dani"/>
    <x v="2"/>
    <x v="2"/>
    <x v="60"/>
    <n v="4"/>
    <n v="313.52"/>
    <n v="0.1"/>
    <n v="1128.67"/>
    <n v="-157.34"/>
    <n v="1128.672"/>
    <s v="Q3"/>
    <n v="-13.940301416711703"/>
    <s v="Delhi"/>
    <s v="Premium"/>
  </r>
  <r>
    <s v="ORD002533"/>
    <x v="127"/>
    <s v="CUST0329"/>
    <s v="Pushti Gour"/>
    <x v="0"/>
    <x v="5"/>
    <x v="37"/>
    <n v="4"/>
    <n v="435.82"/>
    <n v="0.05"/>
    <n v="1656.12"/>
    <n v="108.43"/>
    <n v="1656.116"/>
    <s v="Q1"/>
    <n v="6.5472308769895902"/>
    <s v="Kochi"/>
    <s v="Regular"/>
  </r>
  <r>
    <s v="ORD009250"/>
    <x v="265"/>
    <s v="CUST0158"/>
    <s v="Zaid Purohit"/>
    <x v="2"/>
    <x v="0"/>
    <x v="53"/>
    <n v="2"/>
    <n v="961.46"/>
    <n v="0.1"/>
    <n v="1730.63"/>
    <n v="786.49"/>
    <n v="1730.6280000000002"/>
    <s v="Q1"/>
    <n v="45.445300266376982"/>
    <s v="Jaipur"/>
    <s v="Premium"/>
  </r>
  <r>
    <s v="ORD006760"/>
    <x v="93"/>
    <s v="CUST0132"/>
    <s v="Aadhya Kuruvilla"/>
    <x v="2"/>
    <x v="2"/>
    <x v="65"/>
    <n v="3"/>
    <n v="1592.87"/>
    <n v="0.05"/>
    <n v="4539.68"/>
    <n v="774.35"/>
    <n v="4539.6794999999993"/>
    <s v="Q3"/>
    <n v="17.057369682444577"/>
    <s v="Lucknow"/>
    <s v="Occasional"/>
  </r>
  <r>
    <s v="ORD006535"/>
    <x v="224"/>
    <s v="CUST0346"/>
    <s v="Isha Kibe"/>
    <x v="2"/>
    <x v="4"/>
    <x v="47"/>
    <n v="2"/>
    <n v="42267.49"/>
    <n v="0.1"/>
    <n v="76081.48"/>
    <n v="11573.92"/>
    <n v="76081.482000000004"/>
    <s v="Q3"/>
    <n v="15.212532668922846"/>
    <s v="Lucknow"/>
    <s v="Premium"/>
  </r>
  <r>
    <s v="ORD007012"/>
    <x v="214"/>
    <s v="CUST0083"/>
    <s v="Tanmayi Pant"/>
    <x v="1"/>
    <x v="6"/>
    <x v="43"/>
    <n v="1"/>
    <n v="3118.52"/>
    <n v="0.05"/>
    <n v="2962.59"/>
    <n v="1095.32"/>
    <n v="2962.5940000000001"/>
    <s v="Q4"/>
    <n v="36.971703813217481"/>
    <s v="Ranchi"/>
    <s v="Premium"/>
  </r>
  <r>
    <s v="ORD007966"/>
    <x v="288"/>
    <s v="CUST0265"/>
    <s v="Ayushman Master"/>
    <x v="0"/>
    <x v="5"/>
    <x v="39"/>
    <n v="8"/>
    <n v="466.46"/>
    <n v="0.05"/>
    <n v="3545.1"/>
    <n v="213.98"/>
    <n v="3545.0959999999995"/>
    <s v="Q1"/>
    <n v="6.0359369270260359"/>
    <s v="Bengaluru"/>
    <s v="Regular"/>
  </r>
  <r>
    <s v="ORD003614"/>
    <x v="313"/>
    <s v="CUST0292"/>
    <s v="Hardik Mukherjee"/>
    <x v="2"/>
    <x v="0"/>
    <x v="15"/>
    <n v="1"/>
    <n v="798.59"/>
    <n v="0.1"/>
    <n v="718.73"/>
    <n v="289.44"/>
    <n v="718.73099999999999"/>
    <s v="Q4"/>
    <n v="40.271033628761842"/>
    <s v="Jaipur"/>
    <s v="Premium"/>
  </r>
  <r>
    <s v="ORD006302"/>
    <x v="243"/>
    <s v="CUST0335"/>
    <s v="Ishani Bakshi"/>
    <x v="0"/>
    <x v="3"/>
    <x v="25"/>
    <n v="5"/>
    <n v="3944.6"/>
    <n v="0"/>
    <n v="19723"/>
    <n v="4450.79"/>
    <n v="19723"/>
    <s v="Q4"/>
    <n v="22.566495969173047"/>
    <s v="Bengaluru"/>
    <s v="Premium"/>
  </r>
  <r>
    <s v="ORD006261"/>
    <x v="43"/>
    <s v="CUST0170"/>
    <s v="Yash Kibe"/>
    <x v="3"/>
    <x v="4"/>
    <x v="45"/>
    <n v="1"/>
    <n v="14716.72"/>
    <n v="0.05"/>
    <n v="13980.88"/>
    <n v="1533.49"/>
    <n v="13980.883999999998"/>
    <s v="Q1"/>
    <n v="10.968479809568498"/>
    <s v="Ahmedabad"/>
    <s v="Premium"/>
  </r>
  <r>
    <s v="ORD010377"/>
    <x v="244"/>
    <s v="CUST0238"/>
    <s v="Dominic Kothari"/>
    <x v="3"/>
    <x v="5"/>
    <x v="21"/>
    <n v="2"/>
    <n v="428.11"/>
    <n v="0"/>
    <n v="856.22"/>
    <n v="72.61"/>
    <n v="856.22"/>
    <s v="Q2"/>
    <n v="8.4802971198990917"/>
    <s v="Pune"/>
    <s v="Premium"/>
  </r>
  <r>
    <s v="ORD005390"/>
    <x v="284"/>
    <s v="CUST0196"/>
    <s v="Udyati Rajagopal"/>
    <x v="3"/>
    <x v="4"/>
    <x v="42"/>
    <n v="2"/>
    <n v="67138.09"/>
    <n v="0.05"/>
    <n v="127562.37"/>
    <n v="17627"/>
    <n v="127562.37099999998"/>
    <s v="Q3"/>
    <n v="13.818338433191544"/>
    <s v="Ahmedabad"/>
    <s v="Regular"/>
  </r>
  <r>
    <s v="ORD006308"/>
    <x v="217"/>
    <s v="CUST0130"/>
    <s v="Varsha Chana"/>
    <x v="2"/>
    <x v="5"/>
    <x v="39"/>
    <n v="9"/>
    <n v="380.55"/>
    <n v="0"/>
    <n v="3424.95"/>
    <n v="242.43"/>
    <n v="3424.9500000000003"/>
    <s v="Q4"/>
    <n v="7.078351508781151"/>
    <s v="Jaipur"/>
    <s v="Premium"/>
  </r>
  <r>
    <s v="ORD010937"/>
    <x v="225"/>
    <s v="CUST0208"/>
    <s v="Dev Venkataraman"/>
    <x v="3"/>
    <x v="4"/>
    <x v="23"/>
    <n v="5"/>
    <n v="34379.75"/>
    <n v="0.3"/>
    <n v="120329.12"/>
    <n v="18683.330000000002"/>
    <n v="120329.12499999999"/>
    <s v="Q4"/>
    <n v="15.526856674427606"/>
    <s v="Ahmedabad"/>
    <s v="Premium"/>
  </r>
  <r>
    <s v="ORD000889"/>
    <x v="321"/>
    <s v="CUST0221"/>
    <s v="Naveen Dass"/>
    <x v="0"/>
    <x v="5"/>
    <x v="31"/>
    <n v="6"/>
    <n v="83.17"/>
    <n v="0.25"/>
    <n v="374.26"/>
    <n v="27"/>
    <n v="374.26499999999999"/>
    <s v="Q4"/>
    <n v="7.2142360925559768"/>
    <s v="Kochi"/>
    <s v="Regular"/>
  </r>
  <r>
    <s v="ORD010312"/>
    <x v="125"/>
    <s v="CUST0277"/>
    <s v="Nirja Sarkar"/>
    <x v="2"/>
    <x v="6"/>
    <x v="63"/>
    <n v="5"/>
    <n v="4298.12"/>
    <n v="0.2"/>
    <n v="17192.48"/>
    <n v="5564.91"/>
    <n v="17192.48"/>
    <s v="Q3"/>
    <n v="32.368279619926852"/>
    <s v="Amritsar"/>
    <s v="Premium"/>
  </r>
  <r>
    <s v="ORD004897"/>
    <x v="322"/>
    <s v="CUST0331"/>
    <s v="Yashvi Manne"/>
    <x v="3"/>
    <x v="1"/>
    <x v="34"/>
    <n v="4"/>
    <n v="37841.760000000002"/>
    <n v="0.3"/>
    <n v="105956.93"/>
    <n v="26749.11"/>
    <n v="105956.928"/>
    <s v="Q3"/>
    <n v="25.245267109947413"/>
    <s v="Surat"/>
    <s v="Premium"/>
  </r>
  <r>
    <s v="ORD003532"/>
    <x v="302"/>
    <s v="CUST0255"/>
    <s v="Darpan Jhaveri"/>
    <x v="2"/>
    <x v="2"/>
    <x v="46"/>
    <n v="1"/>
    <n v="7378.71"/>
    <n v="0"/>
    <n v="7378.71"/>
    <n v="1822.94"/>
    <n v="7378.71"/>
    <s v="Q1"/>
    <n v="24.705402434842945"/>
    <s v="Lucknow"/>
    <s v="Regular"/>
  </r>
  <r>
    <s v="ORD000422"/>
    <x v="190"/>
    <s v="CUST0431"/>
    <s v="Neelima Chander"/>
    <x v="2"/>
    <x v="4"/>
    <x v="28"/>
    <n v="2"/>
    <n v="54000.4"/>
    <n v="0.1"/>
    <n v="97200.72"/>
    <n v="8982.59"/>
    <n v="97200.72"/>
    <s v="Q3"/>
    <n v="9.2412792827049017"/>
    <s v="Lucknow"/>
    <s v="Regular"/>
  </r>
  <r>
    <s v="ORD004425"/>
    <x v="70"/>
    <s v="CUST0423"/>
    <s v="Ayaan Kar"/>
    <x v="2"/>
    <x v="2"/>
    <x v="62"/>
    <n v="2"/>
    <n v="5686.2"/>
    <n v="0.1"/>
    <n v="10235.16"/>
    <n v="1936.34"/>
    <n v="10235.16"/>
    <s v="Q4"/>
    <n v="18.91851226556302"/>
    <s v="Chandigarh"/>
    <s v="Regular"/>
  </r>
  <r>
    <s v="ORD005345"/>
    <x v="66"/>
    <s v="CUST0047"/>
    <s v="Chameli Dani"/>
    <x v="1"/>
    <x v="3"/>
    <x v="25"/>
    <n v="5"/>
    <n v="3493.77"/>
    <n v="0.1"/>
    <n v="15721.96"/>
    <n v="4761.34"/>
    <n v="15721.964999999998"/>
    <s v="Q1"/>
    <n v="30.284646443573195"/>
    <s v="Patna"/>
    <s v="Regular"/>
  </r>
  <r>
    <s v="ORD007940"/>
    <x v="239"/>
    <s v="CUST0124"/>
    <s v="Upasna Walla"/>
    <x v="3"/>
    <x v="6"/>
    <x v="41"/>
    <n v="2"/>
    <n v="3097.92"/>
    <n v="0.1"/>
    <n v="5576.26"/>
    <n v="1509.33"/>
    <n v="5576.2560000000003"/>
    <s v="Q2"/>
    <n v="27.067066456729062"/>
    <s v="Mumbai"/>
    <s v="Premium"/>
  </r>
  <r>
    <s v="ORD003724"/>
    <x v="264"/>
    <s v="CUST0101"/>
    <s v="Chakradev Kumar"/>
    <x v="3"/>
    <x v="3"/>
    <x v="12"/>
    <n v="3"/>
    <n v="3661.83"/>
    <n v="0"/>
    <n v="10985.49"/>
    <n v="3248.5"/>
    <n v="10985.49"/>
    <s v="Q3"/>
    <n v="29.570824787970313"/>
    <s v="Surat"/>
    <s v="Premium"/>
  </r>
  <r>
    <s v="ORD005275"/>
    <x v="27"/>
    <s v="CUST0205"/>
    <s v="Harita Kurian"/>
    <x v="0"/>
    <x v="5"/>
    <x v="39"/>
    <n v="2"/>
    <n v="472.59"/>
    <n v="0"/>
    <n v="945.18"/>
    <n v="56.58"/>
    <n v="945.18"/>
    <s v="Q4"/>
    <n v="5.9861613660889992"/>
    <s v="Hyderabad"/>
    <s v="Premium"/>
  </r>
  <r>
    <s v="ORD006049"/>
    <x v="104"/>
    <s v="CUST0397"/>
    <s v="Jai Boase"/>
    <x v="3"/>
    <x v="0"/>
    <x v="49"/>
    <n v="4"/>
    <n v="637.45000000000005"/>
    <n v="0.05"/>
    <n v="2422.31"/>
    <n v="621.61"/>
    <n v="2422.31"/>
    <s v="Q4"/>
    <n v="25.661868216702238"/>
    <s v="Ahmedabad"/>
    <s v="Occasional"/>
  </r>
  <r>
    <s v="ORD009731"/>
    <x v="289"/>
    <s v="CUST0231"/>
    <s v="Yashica Dugar"/>
    <x v="0"/>
    <x v="4"/>
    <x v="23"/>
    <n v="2"/>
    <n v="20569.599999999999"/>
    <n v="0.2"/>
    <n v="32911.360000000001"/>
    <n v="3907.03"/>
    <n v="32911.360000000001"/>
    <s v="Q2"/>
    <n v="11.871372073350965"/>
    <s v="Hyderabad"/>
    <s v="Premium"/>
  </r>
  <r>
    <s v="ORD000883"/>
    <x v="339"/>
    <s v="CUST0411"/>
    <s v="Agastya Goyal"/>
    <x v="2"/>
    <x v="4"/>
    <x v="5"/>
    <n v="1"/>
    <n v="69447.62"/>
    <n v="0"/>
    <n v="69447.62"/>
    <n v="6052.21"/>
    <n v="69447.62"/>
    <s v="Q3"/>
    <n v="8.7147838903622628"/>
    <s v="Amritsar"/>
    <s v="Premium"/>
  </r>
  <r>
    <s v="ORD001363"/>
    <x v="166"/>
    <s v="CUST0220"/>
    <s v="Abha Bawa"/>
    <x v="3"/>
    <x v="1"/>
    <x v="1"/>
    <n v="1"/>
    <n v="21230.46"/>
    <n v="0.05"/>
    <n v="20168.939999999999"/>
    <n v="4755.08"/>
    <n v="20168.936999999998"/>
    <s v="Q3"/>
    <n v="23.576251404387143"/>
    <s v="Pune"/>
    <s v="Premium"/>
  </r>
  <r>
    <s v="ORD000025"/>
    <x v="339"/>
    <s v="CUST0227"/>
    <s v="Yashawini Loyal"/>
    <x v="1"/>
    <x v="2"/>
    <x v="2"/>
    <n v="2"/>
    <n v="2355.6"/>
    <n v="0.25"/>
    <n v="3533.4"/>
    <n v="770.22"/>
    <n v="3533.3999999999996"/>
    <s v="Q3"/>
    <n v="21.798267957208356"/>
    <s v="Patna"/>
    <s v="Premium"/>
  </r>
  <r>
    <s v="ORD006874"/>
    <x v="304"/>
    <s v="CUST0109"/>
    <s v="Ekapad Tank"/>
    <x v="1"/>
    <x v="5"/>
    <x v="24"/>
    <n v="5"/>
    <n v="100.36"/>
    <n v="0.15"/>
    <n v="426.53"/>
    <n v="37.53"/>
    <n v="426.53"/>
    <s v="Q1"/>
    <n v="8.798912151548544"/>
    <s v="Patna"/>
    <s v="Regular"/>
  </r>
  <r>
    <s v="ORD010539"/>
    <x v="194"/>
    <s v="CUST0388"/>
    <s v="Ekavir Chawla"/>
    <x v="3"/>
    <x v="0"/>
    <x v="15"/>
    <n v="5"/>
    <n v="519.54999999999995"/>
    <n v="0"/>
    <n v="2597.75"/>
    <n v="914.17"/>
    <n v="2597.75"/>
    <s v="Q4"/>
    <n v="35.190838225387353"/>
    <s v="Ahmedabad"/>
    <s v="Premium"/>
  </r>
  <r>
    <s v="ORD006832"/>
    <x v="229"/>
    <s v="CUST0125"/>
    <s v="Baghyawati Oak"/>
    <x v="2"/>
    <x v="4"/>
    <x v="42"/>
    <n v="1"/>
    <n v="39198.17"/>
    <n v="0"/>
    <n v="39198.17"/>
    <n v="4036.09"/>
    <n v="39198.17"/>
    <s v="Q3"/>
    <n v="10.296628643633108"/>
    <s v="Jaipur"/>
    <s v="Regular"/>
  </r>
  <r>
    <s v="ORD001245"/>
    <x v="192"/>
    <s v="CUST0151"/>
    <s v="Abhimanyu Kalita"/>
    <x v="0"/>
    <x v="5"/>
    <x v="40"/>
    <n v="4"/>
    <n v="369.3"/>
    <n v="0.15"/>
    <n v="1255.6199999999999"/>
    <n v="83"/>
    <n v="1255.6200000000001"/>
    <s v="Q2"/>
    <n v="6.6102801803093305"/>
    <s v="Chennai"/>
    <s v="Premium"/>
  </r>
  <r>
    <s v="ORD002876"/>
    <x v="105"/>
    <s v="CUST0075"/>
    <s v="Odika Mani"/>
    <x v="2"/>
    <x v="2"/>
    <x v="60"/>
    <n v="1"/>
    <n v="5009.1899999999996"/>
    <n v="0.1"/>
    <n v="4508.2700000000004"/>
    <n v="1038.19"/>
    <n v="4508.2709999999997"/>
    <s v="Q2"/>
    <n v="23.028567499284648"/>
    <s v="Chandigarh"/>
    <s v="Premium"/>
  </r>
  <r>
    <s v="ORD005498"/>
    <x v="250"/>
    <s v="CUST0115"/>
    <s v="Saanvi Atwal"/>
    <x v="0"/>
    <x v="0"/>
    <x v="35"/>
    <n v="1"/>
    <n v="893.26"/>
    <n v="0"/>
    <n v="893.26"/>
    <n v="346.26"/>
    <n v="893.26"/>
    <s v="Q4"/>
    <n v="38.763629850211586"/>
    <s v="Chennai"/>
    <s v="Premium"/>
  </r>
  <r>
    <s v="ORD006653"/>
    <x v="215"/>
    <s v="CUST0095"/>
    <s v="Pahal Goyal"/>
    <x v="2"/>
    <x v="0"/>
    <x v="51"/>
    <n v="1"/>
    <n v="217.36"/>
    <n v="0.15"/>
    <n v="184.76"/>
    <n v="49.07"/>
    <n v="184.756"/>
    <s v="Q2"/>
    <n v="26.55877895648409"/>
    <s v="Jaipur"/>
    <s v="Premium"/>
  </r>
  <r>
    <s v="ORD010793"/>
    <x v="311"/>
    <s v="CUST0207"/>
    <s v="Dipta Palla"/>
    <x v="3"/>
    <x v="4"/>
    <x v="45"/>
    <n v="5"/>
    <n v="26718.09"/>
    <n v="0.05"/>
    <n v="126910.93"/>
    <n v="11210.96"/>
    <n v="126910.92750000001"/>
    <s v="Q1"/>
    <n v="8.8337229898165592"/>
    <s v="Pune"/>
    <s v="Premium"/>
  </r>
  <r>
    <s v="ORD004367"/>
    <x v="22"/>
    <s v="CUST0049"/>
    <s v="Niharika Aurora"/>
    <x v="0"/>
    <x v="4"/>
    <x v="50"/>
    <n v="4"/>
    <n v="5264.96"/>
    <n v="0.3"/>
    <n v="14741.89"/>
    <n v="2298.09"/>
    <n v="14741.887999999999"/>
    <s v="Q3"/>
    <n v="15.588842407588174"/>
    <s v="Kochi"/>
    <s v="Premium"/>
  </r>
  <r>
    <s v="ORD000614"/>
    <x v="64"/>
    <s v="CUST0306"/>
    <s v="Aahana Agarwal"/>
    <x v="3"/>
    <x v="5"/>
    <x v="37"/>
    <n v="9"/>
    <n v="436.38"/>
    <n v="0.05"/>
    <n v="3731.05"/>
    <n v="265.95"/>
    <n v="3731.049"/>
    <s v="Q1"/>
    <n v="7.1280202623926234"/>
    <s v="Nagpur"/>
    <s v="Premium"/>
  </r>
  <r>
    <s v="ORD008911"/>
    <x v="211"/>
    <s v="CUST0310"/>
    <s v="Hemal Singhal"/>
    <x v="1"/>
    <x v="4"/>
    <x v="22"/>
    <n v="2"/>
    <n v="80082.36"/>
    <n v="0.3"/>
    <n v="112115.3"/>
    <n v="9481.35"/>
    <n v="112115.30399999999"/>
    <s v="Q1"/>
    <n v="8.4567851131825904"/>
    <s v="Ranchi"/>
    <s v="Occasional"/>
  </r>
  <r>
    <s v="ORD005212"/>
    <x v="279"/>
    <s v="CUST0107"/>
    <s v="Finn Hayre"/>
    <x v="1"/>
    <x v="6"/>
    <x v="19"/>
    <n v="1"/>
    <n v="495.62"/>
    <n v="0"/>
    <n v="495.62"/>
    <n v="140.21"/>
    <n v="495.62"/>
    <s v="Q1"/>
    <n v="28.289818812800132"/>
    <s v="Bhubaneswar"/>
    <s v="Regular"/>
  </r>
  <r>
    <s v="ORD002733"/>
    <x v="94"/>
    <s v="CUST0045"/>
    <s v="Vritti Tailor"/>
    <x v="2"/>
    <x v="4"/>
    <x v="47"/>
    <n v="3"/>
    <n v="44747.95"/>
    <n v="0.25"/>
    <n v="100682.89"/>
    <n v="15421.49"/>
    <n v="100682.88749999998"/>
    <s v="Q1"/>
    <n v="15.316892472991189"/>
    <s v="Delhi"/>
    <s v="Premium"/>
  </r>
  <r>
    <s v="ORD001767"/>
    <x v="356"/>
    <s v="CUST0028"/>
    <s v="Kashish Hans"/>
    <x v="1"/>
    <x v="6"/>
    <x v="43"/>
    <n v="4"/>
    <n v="4428.91"/>
    <n v="0.05"/>
    <n v="16829.86"/>
    <n v="4552.9799999999996"/>
    <n v="16829.858"/>
    <s v="Q1"/>
    <n v="27.052987963060886"/>
    <s v="Bhubaneswar"/>
    <s v="Regular"/>
  </r>
  <r>
    <s v="ORD000742"/>
    <x v="275"/>
    <s v="CUST0492"/>
    <s v="Pranav Gala"/>
    <x v="0"/>
    <x v="5"/>
    <x v="31"/>
    <n v="8"/>
    <n v="147.91"/>
    <n v="0.1"/>
    <n v="1064.95"/>
    <n v="76.239999999999995"/>
    <n v="1064.952"/>
    <s v="Q4"/>
    <n v="7.1590215503075258"/>
    <s v="Coimbatore"/>
    <s v="Premium"/>
  </r>
  <r>
    <s v="ORD010987"/>
    <x v="51"/>
    <s v="CUST0146"/>
    <s v="Pavani Bawa"/>
    <x v="1"/>
    <x v="4"/>
    <x v="28"/>
    <n v="3"/>
    <n v="64257.31"/>
    <n v="0.1"/>
    <n v="173494.74"/>
    <n v="23908.1"/>
    <n v="173494.73699999999"/>
    <s v="Q3"/>
    <n v="13.780302503695502"/>
    <s v="Guwahati"/>
    <s v="Regular"/>
  </r>
  <r>
    <s v="ORD011520"/>
    <x v="136"/>
    <s v="CUST0372"/>
    <s v="Wazir Seshadri"/>
    <x v="2"/>
    <x v="2"/>
    <x v="30"/>
    <n v="2"/>
    <n v="5450.92"/>
    <n v="0.05"/>
    <n v="10356.75"/>
    <n v="-694.15"/>
    <n v="10356.748"/>
    <s v="Q2"/>
    <n v="-6.7023921597026099"/>
    <s v="Lucknow"/>
    <s v="Regular"/>
  </r>
  <r>
    <s v="ORD003916"/>
    <x v="110"/>
    <s v="CUST0368"/>
    <s v="Vedant Kohli"/>
    <x v="2"/>
    <x v="4"/>
    <x v="50"/>
    <n v="5"/>
    <n v="69305.25"/>
    <n v="0"/>
    <n v="346526.25"/>
    <n v="37073.58"/>
    <n v="346526.25"/>
    <s v="Q2"/>
    <n v="10.698635384765224"/>
    <s v="Delhi"/>
    <s v="Premium"/>
  </r>
  <r>
    <s v="ORD003976"/>
    <x v="24"/>
    <s v="CUST0325"/>
    <s v="Advik Palan"/>
    <x v="1"/>
    <x v="6"/>
    <x v="63"/>
    <n v="1"/>
    <n v="1196.68"/>
    <n v="0.3"/>
    <n v="837.68"/>
    <n v="184.17"/>
    <n v="837.67600000000004"/>
    <s v="Q3"/>
    <n v="21.985722471588197"/>
    <s v="Kolkata"/>
    <s v="Premium"/>
  </r>
  <r>
    <s v="ORD006652"/>
    <x v="292"/>
    <s v="CUST0313"/>
    <s v="Nikita Kala"/>
    <x v="0"/>
    <x v="1"/>
    <x v="52"/>
    <n v="2"/>
    <n v="13053.13"/>
    <n v="0.3"/>
    <n v="18274.38"/>
    <n v="4053.43"/>
    <n v="18274.381999999998"/>
    <s v="Q3"/>
    <n v="22.180944032027348"/>
    <s v="Coimbatore"/>
    <s v="Regular"/>
  </r>
  <r>
    <s v="ORD008739"/>
    <x v="38"/>
    <s v="CUST0271"/>
    <s v="Gopal Dash"/>
    <x v="2"/>
    <x v="3"/>
    <x v="4"/>
    <n v="1"/>
    <n v="1294.1500000000001"/>
    <n v="0.1"/>
    <n v="1164.74"/>
    <n v="399.82"/>
    <n v="1164.7350000000001"/>
    <s v="Q2"/>
    <n v="34.326974260349949"/>
    <s v="Jaipur"/>
    <s v="Premium"/>
  </r>
  <r>
    <s v="ORD002427"/>
    <x v="345"/>
    <s v="CUST0089"/>
    <s v="Avi Dugar"/>
    <x v="1"/>
    <x v="3"/>
    <x v="4"/>
    <n v="4"/>
    <n v="3925.51"/>
    <n v="0"/>
    <n v="15702.04"/>
    <n v="4160.5200000000004"/>
    <n v="15702.04"/>
    <s v="Q3"/>
    <n v="26.496684507236001"/>
    <s v="Bhubaneswar"/>
    <s v="Regular"/>
  </r>
  <r>
    <s v="ORD003329"/>
    <x v="236"/>
    <s v="CUST0047"/>
    <s v="Chameli Dani"/>
    <x v="1"/>
    <x v="1"/>
    <x v="52"/>
    <n v="2"/>
    <n v="14107.65"/>
    <n v="0.05"/>
    <n v="26804.53"/>
    <n v="7946.21"/>
    <n v="26804.535"/>
    <s v="Q3"/>
    <n v="29.645026419041859"/>
    <s v="Patna"/>
    <s v="Regular"/>
  </r>
  <r>
    <s v="ORD010694"/>
    <x v="273"/>
    <s v="CUST0069"/>
    <s v="Jalsa Konda"/>
    <x v="2"/>
    <x v="0"/>
    <x v="35"/>
    <n v="2"/>
    <n v="360.42"/>
    <n v="0.15"/>
    <n v="612.71"/>
    <n v="230.21"/>
    <n v="612.71400000000006"/>
    <s v="Q3"/>
    <n v="37.572424148455227"/>
    <s v="Jaipur"/>
    <s v="Premium"/>
  </r>
  <r>
    <s v="ORD004137"/>
    <x v="182"/>
    <s v="CUST0487"/>
    <s v="Urvi Johal"/>
    <x v="3"/>
    <x v="2"/>
    <x v="65"/>
    <n v="3"/>
    <n v="6674.97"/>
    <n v="0.2"/>
    <n v="16019.93"/>
    <n v="3302.59"/>
    <n v="16019.928"/>
    <s v="Q4"/>
    <n v="20.615508307464513"/>
    <s v="Ahmedabad"/>
    <s v="Premium"/>
  </r>
  <r>
    <s v="ORD010873"/>
    <x v="284"/>
    <s v="CUST0458"/>
    <s v="Vyanjana Thaman"/>
    <x v="0"/>
    <x v="5"/>
    <x v="7"/>
    <n v="10"/>
    <n v="469.28"/>
    <n v="0.05"/>
    <n v="4458.16"/>
    <n v="413.65"/>
    <n v="4458.1599999999989"/>
    <s v="Q3"/>
    <n v="9.2784915749995509"/>
    <s v="Chennai"/>
    <s v="Regular"/>
  </r>
  <r>
    <s v="ORD007999"/>
    <x v="362"/>
    <s v="CUST0469"/>
    <s v="Brinda Doshi"/>
    <x v="0"/>
    <x v="4"/>
    <x v="23"/>
    <n v="1"/>
    <n v="30343"/>
    <n v="0"/>
    <n v="30343"/>
    <n v="4479.38"/>
    <n v="30343"/>
    <s v="Q4"/>
    <n v="14.762482285864944"/>
    <s v="Kochi"/>
    <s v="Regular"/>
  </r>
  <r>
    <s v="ORD009717"/>
    <x v="119"/>
    <s v="CUST0200"/>
    <s v="Bishakha Walla"/>
    <x v="2"/>
    <x v="1"/>
    <x v="26"/>
    <n v="1"/>
    <n v="24489.82"/>
    <n v="0"/>
    <n v="24489.82"/>
    <n v="7249.64"/>
    <n v="24489.82"/>
    <s v="Q2"/>
    <n v="29.602667557376904"/>
    <s v="Lucknow"/>
    <s v="Regular"/>
  </r>
  <r>
    <s v="ORD009977"/>
    <x v="73"/>
    <s v="CUST0410"/>
    <s v="Matthew Sule"/>
    <x v="2"/>
    <x v="3"/>
    <x v="66"/>
    <n v="3"/>
    <n v="514.29"/>
    <n v="0.3"/>
    <n v="1080.01"/>
    <n v="292.64"/>
    <n v="1080.0089999999998"/>
    <s v="Q2"/>
    <n v="27.096045406986974"/>
    <s v="Amritsar"/>
    <s v="Premium"/>
  </r>
  <r>
    <s v="ORD003652"/>
    <x v="347"/>
    <s v="CUST0372"/>
    <s v="Wazir Seshadri"/>
    <x v="2"/>
    <x v="4"/>
    <x v="42"/>
    <n v="3"/>
    <n v="41814.620000000003"/>
    <n v="0"/>
    <n v="125443.86"/>
    <n v="14450.11"/>
    <n v="125443.86000000002"/>
    <s v="Q1"/>
    <n v="11.519184757229251"/>
    <s v="Lucknow"/>
    <s v="Regular"/>
  </r>
  <r>
    <s v="ORD007929"/>
    <x v="246"/>
    <s v="CUST0413"/>
    <s v="Aarini Amble"/>
    <x v="3"/>
    <x v="6"/>
    <x v="18"/>
    <n v="4"/>
    <n v="4173.6000000000004"/>
    <n v="0"/>
    <n v="16694.400000000001"/>
    <n v="4489.1899999999996"/>
    <n v="16694.400000000001"/>
    <s v="Q2"/>
    <n v="26.890394383745441"/>
    <s v="Surat"/>
    <s v="Premium"/>
  </r>
  <r>
    <s v="ORD000315"/>
    <x v="358"/>
    <s v="CUST0325"/>
    <s v="Advik Palan"/>
    <x v="1"/>
    <x v="0"/>
    <x v="0"/>
    <n v="5"/>
    <n v="661.91"/>
    <n v="0"/>
    <n v="3309.55"/>
    <n v="1219.28"/>
    <n v="3309.5499999999997"/>
    <s v="Q4"/>
    <n v="36.841262407275913"/>
    <s v="Kolkata"/>
    <s v="Premium"/>
  </r>
  <r>
    <s v="ORD011284"/>
    <x v="231"/>
    <s v="CUST0148"/>
    <s v="Dhruv Narasimhan"/>
    <x v="3"/>
    <x v="4"/>
    <x v="22"/>
    <n v="3"/>
    <n v="24221.52"/>
    <n v="0.05"/>
    <n v="69031.33"/>
    <n v="6560.74"/>
    <n v="69031.331999999995"/>
    <s v="Q1"/>
    <n v="9.5040034720466782"/>
    <s v="Surat"/>
    <s v="Regular"/>
  </r>
  <r>
    <s v="ORD002294"/>
    <x v="344"/>
    <s v="CUST0253"/>
    <s v="Mohammed Dhar"/>
    <x v="3"/>
    <x v="4"/>
    <x v="50"/>
    <n v="4"/>
    <n v="47755.26"/>
    <n v="0"/>
    <n v="191021.04"/>
    <n v="16465.330000000002"/>
    <n v="191021.04"/>
    <s v="Q2"/>
    <n v="8.6196421085342223"/>
    <s v="Mumbai"/>
    <s v="Occasional"/>
  </r>
  <r>
    <s v="ORD000946"/>
    <x v="255"/>
    <s v="CUST0341"/>
    <s v="Isaac Vala"/>
    <x v="2"/>
    <x v="1"/>
    <x v="64"/>
    <n v="1"/>
    <n v="23266.32"/>
    <n v="0"/>
    <n v="23266.32"/>
    <n v="5417.09"/>
    <n v="23266.32"/>
    <s v="Q3"/>
    <n v="23.282968686066383"/>
    <s v="Jaipur"/>
    <s v="Premium"/>
  </r>
  <r>
    <s v="ORD002667"/>
    <x v="86"/>
    <s v="CUST0223"/>
    <s v="Aarini Dugar"/>
    <x v="1"/>
    <x v="2"/>
    <x v="62"/>
    <n v="1"/>
    <n v="2030.16"/>
    <n v="0.05"/>
    <n v="1928.65"/>
    <n v="-279.55"/>
    <n v="1928.652"/>
    <s v="Q4"/>
    <n v="-14.494594664661811"/>
    <s v="Guwahati"/>
    <s v="Premium"/>
  </r>
  <r>
    <s v="ORD003744"/>
    <x v="199"/>
    <s v="CUST0053"/>
    <s v="Anjali Ganesh"/>
    <x v="3"/>
    <x v="1"/>
    <x v="36"/>
    <n v="3"/>
    <n v="8466.2000000000007"/>
    <n v="0"/>
    <n v="25398.6"/>
    <n v="5360.3"/>
    <n v="25398.600000000002"/>
    <s v="Q2"/>
    <n v="21.104706558629218"/>
    <s v="Mumbai"/>
    <s v="Regular"/>
  </r>
  <r>
    <s v="ORD007323"/>
    <x v="267"/>
    <s v="CUST0419"/>
    <s v="Indrajit Upadhyay"/>
    <x v="3"/>
    <x v="3"/>
    <x v="10"/>
    <n v="4"/>
    <n v="867.82"/>
    <n v="0.05"/>
    <n v="3297.72"/>
    <n v="1140.9100000000001"/>
    <n v="3297.7159999999999"/>
    <s v="Q4"/>
    <n v="34.596933638999076"/>
    <s v="Surat"/>
    <s v="Occasional"/>
  </r>
  <r>
    <s v="ORD002513"/>
    <x v="171"/>
    <s v="CUST0359"/>
    <s v="Yutika Suri"/>
    <x v="1"/>
    <x v="0"/>
    <x v="0"/>
    <n v="4"/>
    <n v="596.55999999999995"/>
    <n v="0"/>
    <n v="2386.2399999999998"/>
    <n v="923.56"/>
    <n v="2386.2399999999998"/>
    <s v="Q2"/>
    <n v="38.703567118144029"/>
    <s v="Ranchi"/>
    <s v="Premium"/>
  </r>
  <r>
    <s v="ORD003192"/>
    <x v="264"/>
    <s v="CUST0296"/>
    <s v="Qarin Jha"/>
    <x v="0"/>
    <x v="6"/>
    <x v="29"/>
    <n v="2"/>
    <n v="1627.63"/>
    <n v="0"/>
    <n v="3255.26"/>
    <n v="1116.23"/>
    <n v="3255.26"/>
    <s v="Q3"/>
    <n v="34.290041348463717"/>
    <s v="Bengaluru"/>
    <s v="Premium"/>
  </r>
  <r>
    <s v="ORD009993"/>
    <x v="37"/>
    <s v="CUST0056"/>
    <s v="Siddharth Seth"/>
    <x v="1"/>
    <x v="1"/>
    <x v="59"/>
    <n v="2"/>
    <n v="4597.99"/>
    <n v="0"/>
    <n v="9195.98"/>
    <n v="1751.75"/>
    <n v="9195.98"/>
    <s v="Q4"/>
    <n v="19.049084491266839"/>
    <s v="Bhubaneswar"/>
    <s v="Regular"/>
  </r>
  <r>
    <s v="ORD005581"/>
    <x v="72"/>
    <s v="CUST0071"/>
    <s v="Unknown"/>
    <x v="2"/>
    <x v="3"/>
    <x v="16"/>
    <n v="3"/>
    <n v="2949.03"/>
    <n v="0.05"/>
    <n v="8404.74"/>
    <n v="2203.33"/>
    <n v="8404.7354999999989"/>
    <s v="Q1"/>
    <n v="26.215326113597804"/>
    <s v="Chandigarh"/>
    <s v="Occasional"/>
  </r>
  <r>
    <s v="ORD003479"/>
    <x v="276"/>
    <s v="CUST0036"/>
    <s v="Amaira Venkataraman"/>
    <x v="2"/>
    <x v="3"/>
    <x v="12"/>
    <n v="1"/>
    <n v="3125.55"/>
    <n v="0"/>
    <n v="3125.55"/>
    <n v="630.1"/>
    <n v="3125.55"/>
    <s v="Q2"/>
    <n v="20.159651901265377"/>
    <s v="Amritsar"/>
    <s v="Premium"/>
  </r>
  <r>
    <s v="ORD006811"/>
    <x v="184"/>
    <s v="CUST0044"/>
    <s v="Advay Nadig"/>
    <x v="2"/>
    <x v="4"/>
    <x v="47"/>
    <n v="5"/>
    <n v="52596.73"/>
    <n v="0"/>
    <n v="262983.65000000002"/>
    <n v="23717.66"/>
    <n v="262983.65000000002"/>
    <s v="Q1"/>
    <n v="9.0186823401378753"/>
    <s v="Lucknow"/>
    <s v="Premium"/>
  </r>
  <r>
    <s v="ORD009506"/>
    <x v="314"/>
    <s v="CUST0294"/>
    <s v="Ekapad Dhingra"/>
    <x v="0"/>
    <x v="2"/>
    <x v="54"/>
    <n v="1"/>
    <n v="7840.24"/>
    <n v="0.05"/>
    <n v="7448.23"/>
    <n v="2031.56"/>
    <n v="7448.2279999999992"/>
    <s v="Q2"/>
    <n v="27.275742021930043"/>
    <s v="Bengaluru"/>
    <s v="Premium"/>
  </r>
  <r>
    <s v="ORD003840"/>
    <x v="35"/>
    <s v="CUST0426"/>
    <s v="Nakul Puri"/>
    <x v="0"/>
    <x v="5"/>
    <x v="44"/>
    <n v="2"/>
    <n v="597.54999999999995"/>
    <n v="0.05"/>
    <n v="1135.3399999999999"/>
    <n v="78.37"/>
    <n v="1135.3449999999998"/>
    <s v="Q2"/>
    <n v="6.9027780224426172"/>
    <s v="Bengaluru"/>
    <s v="Regular"/>
  </r>
  <r>
    <s v="ORD004217"/>
    <x v="268"/>
    <s v="CUST0187"/>
    <s v="Forum Prabhu"/>
    <x v="2"/>
    <x v="2"/>
    <x v="17"/>
    <n v="3"/>
    <n v="6591.84"/>
    <n v="0.15"/>
    <n v="16809.189999999999"/>
    <n v="4469.8"/>
    <n v="16809.191999999999"/>
    <s v="Q4"/>
    <n v="26.591406248605676"/>
    <s v="Lucknow"/>
    <s v="Regular"/>
  </r>
  <r>
    <s v="ORD000273"/>
    <x v="204"/>
    <s v="CUST0248"/>
    <s v="Noah Varkey"/>
    <x v="0"/>
    <x v="2"/>
    <x v="54"/>
    <n v="4"/>
    <n v="1694.89"/>
    <n v="0.15"/>
    <n v="5762.63"/>
    <n v="-609.83000000000004"/>
    <n v="5762.6260000000002"/>
    <s v="Q4"/>
    <n v="-10.582494451318235"/>
    <s v="Kochi"/>
    <s v="Occasional"/>
  </r>
  <r>
    <s v="ORD007232"/>
    <x v="158"/>
    <s v="CUST0401"/>
    <s v="Mason Kumar"/>
    <x v="2"/>
    <x v="2"/>
    <x v="2"/>
    <n v="1"/>
    <n v="4645.91"/>
    <n v="0.15"/>
    <n v="3949.02"/>
    <n v="1002.67"/>
    <n v="3949.0234999999998"/>
    <s v="Q3"/>
    <n v="25.390350010888778"/>
    <s v="Chandigarh"/>
    <s v="Premium"/>
  </r>
  <r>
    <s v="ORD000764"/>
    <x v="248"/>
    <s v="CUST0057"/>
    <s v="Unknown"/>
    <x v="1"/>
    <x v="0"/>
    <x v="15"/>
    <n v="1"/>
    <n v="304.74"/>
    <n v="0"/>
    <n v="304.74"/>
    <n v="125.37"/>
    <n v="304.74"/>
    <s v="Q4"/>
    <n v="41.139988186650918"/>
    <s v="Ranchi"/>
    <s v="Premium"/>
  </r>
  <r>
    <s v="ORD009203"/>
    <x v="116"/>
    <s v="CUST0316"/>
    <s v="Vinaya Varughese"/>
    <x v="1"/>
    <x v="4"/>
    <x v="50"/>
    <n v="1"/>
    <n v="32994.769999999997"/>
    <n v="0"/>
    <n v="32994.769999999997"/>
    <n v="4707.58"/>
    <n v="32994.769999999997"/>
    <s v="Q4"/>
    <n v="14.267655146558077"/>
    <s v="Ranchi"/>
    <s v="Regular"/>
  </r>
  <r>
    <s v="ORD011052"/>
    <x v="324"/>
    <s v="CUST0282"/>
    <s v="Anmol Nagar"/>
    <x v="1"/>
    <x v="3"/>
    <x v="25"/>
    <n v="4"/>
    <n v="3594.63"/>
    <n v="0.2"/>
    <n v="11502.82"/>
    <n v="3467.71"/>
    <n v="11502.816000000001"/>
    <s v="Q1"/>
    <n v="30.14660752754542"/>
    <s v="Bhubaneswar"/>
    <s v="Regular"/>
  </r>
  <r>
    <s v="ORD004265"/>
    <x v="105"/>
    <s v="CUST0474"/>
    <s v="Tanay Basak"/>
    <x v="3"/>
    <x v="0"/>
    <x v="0"/>
    <n v="2"/>
    <n v="325.83999999999997"/>
    <n v="0.05"/>
    <n v="619.1"/>
    <n v="210.43"/>
    <n v="619.09599999999989"/>
    <s v="Q2"/>
    <n v="33.989662413180419"/>
    <s v="Ahmedabad"/>
    <s v="Premium"/>
  </r>
  <r>
    <s v="ORD000351"/>
    <x v="88"/>
    <s v="CUST0381"/>
    <s v="Pratyush Mani"/>
    <x v="1"/>
    <x v="2"/>
    <x v="60"/>
    <n v="4"/>
    <n v="1920.61"/>
    <n v="0"/>
    <n v="7682.44"/>
    <n v="1662.94"/>
    <n v="7682.44"/>
    <s v="Q1"/>
    <n v="21.64598747273002"/>
    <s v="Patna"/>
    <s v="Regular"/>
  </r>
  <r>
    <s v="ORD010732"/>
    <x v="189"/>
    <s v="CUST0118"/>
    <s v="Jagrati Grover"/>
    <x v="0"/>
    <x v="1"/>
    <x v="52"/>
    <n v="5"/>
    <n v="38424.43"/>
    <n v="0"/>
    <n v="192122.15"/>
    <n v="33803.49"/>
    <n v="192122.15"/>
    <s v="Q3"/>
    <n v="17.594790605872358"/>
    <s v="Hyderabad"/>
    <s v="Premium"/>
  </r>
  <r>
    <s v="ORD005556"/>
    <x v="104"/>
    <s v="CUST0279"/>
    <s v="Zaitra Biswas"/>
    <x v="1"/>
    <x v="5"/>
    <x v="21"/>
    <n v="7"/>
    <n v="502.55"/>
    <n v="0.05"/>
    <n v="3341.96"/>
    <n v="306.17"/>
    <n v="3341.9575"/>
    <s v="Q4"/>
    <n v="9.16139032184706"/>
    <s v="Patna"/>
    <s v="Premium"/>
  </r>
  <r>
    <s v="ORD006348"/>
    <x v="47"/>
    <s v="CUST0111"/>
    <s v="Ishwar Bir"/>
    <x v="0"/>
    <x v="2"/>
    <x v="17"/>
    <n v="5"/>
    <n v="6030.94"/>
    <n v="0"/>
    <n v="30154.7"/>
    <n v="-1478.51"/>
    <n v="30154.699999999997"/>
    <s v="Q1"/>
    <n v="-4.9030831014734026"/>
    <s v="Hyderabad"/>
    <s v="Premium"/>
  </r>
  <r>
    <s v="ORD002331"/>
    <x v="353"/>
    <s v="CUST0130"/>
    <s v="Varsha Chana"/>
    <x v="2"/>
    <x v="1"/>
    <x v="69"/>
    <n v="5"/>
    <n v="34842.74"/>
    <n v="0.3"/>
    <n v="121949.59"/>
    <n v="36316.230000000003"/>
    <n v="121949.58999999998"/>
    <s v="Q2"/>
    <n v="29.779706516438477"/>
    <s v="Jaipur"/>
    <s v="Premium"/>
  </r>
  <r>
    <s v="ORD003721"/>
    <x v="246"/>
    <s v="CUST0455"/>
    <s v="Sara Narang"/>
    <x v="2"/>
    <x v="4"/>
    <x v="23"/>
    <n v="1"/>
    <n v="83263.600000000006"/>
    <n v="0.2"/>
    <n v="66610.880000000005"/>
    <n v="8826.01"/>
    <n v="66610.880000000005"/>
    <s v="Q2"/>
    <n v="13.250102685927583"/>
    <s v="Delhi"/>
    <s v="Regular"/>
  </r>
  <r>
    <s v="ORD007888"/>
    <x v="105"/>
    <s v="CUST0357"/>
    <s v="Udant Mishra"/>
    <x v="2"/>
    <x v="0"/>
    <x v="32"/>
    <n v="2"/>
    <n v="215.22"/>
    <n v="0.2"/>
    <n v="344.35"/>
    <n v="89.06"/>
    <n v="344.35200000000003"/>
    <s v="Q2"/>
    <n v="25.863220560476258"/>
    <s v="Delhi"/>
    <s v="Premium"/>
  </r>
  <r>
    <s v="ORD000043"/>
    <x v="363"/>
    <s v="CUST0008"/>
    <s v="Sanya Memon"/>
    <x v="2"/>
    <x v="6"/>
    <x v="18"/>
    <n v="3"/>
    <n v="2436.4899999999998"/>
    <n v="0.1"/>
    <n v="6578.52"/>
    <n v="1509.79"/>
    <n v="6578.5229999999992"/>
    <s v="Q4"/>
    <n v="22.950298851413386"/>
    <s v="Lucknow"/>
    <s v="Occasional"/>
  </r>
  <r>
    <s v="ORD002055"/>
    <x v="252"/>
    <s v="CUST0172"/>
    <s v="Sanya Saha"/>
    <x v="3"/>
    <x v="6"/>
    <x v="19"/>
    <n v="4"/>
    <n v="2230.5300000000002"/>
    <n v="0.3"/>
    <n v="6245.48"/>
    <n v="1768.56"/>
    <n v="6245.4840000000004"/>
    <s v="Q2"/>
    <n v="28.317439172009195"/>
    <s v="Nagpur"/>
    <s v="Occasional"/>
  </r>
  <r>
    <s v="ORD003321"/>
    <x v="251"/>
    <s v="CUST0166"/>
    <s v="Harita Nadig"/>
    <x v="1"/>
    <x v="5"/>
    <x v="21"/>
    <n v="10"/>
    <n v="247.49"/>
    <n v="0.15"/>
    <n v="2103.66"/>
    <n v="157.94999999999999"/>
    <n v="2103.665"/>
    <s v="Q1"/>
    <n v="7.5083426028921023"/>
    <s v="Kolkata"/>
    <s v="Regular"/>
  </r>
  <r>
    <s v="ORD000223"/>
    <x v="181"/>
    <s v="CUST0181"/>
    <s v="Chasmum Narang"/>
    <x v="3"/>
    <x v="3"/>
    <x v="13"/>
    <n v="2"/>
    <n v="738.99"/>
    <n v="0.2"/>
    <n v="1182.3800000000001"/>
    <n v="266.62"/>
    <n v="1182.384"/>
    <s v="Q3"/>
    <n v="22.549434192053315"/>
    <s v="Ahmedabad"/>
    <s v="Premium"/>
  </r>
  <r>
    <s v="ORD006046"/>
    <x v="326"/>
    <s v="CUST0171"/>
    <s v="Isha Kari"/>
    <x v="0"/>
    <x v="5"/>
    <x v="44"/>
    <n v="1"/>
    <n v="242.69"/>
    <n v="0.15"/>
    <n v="206.29"/>
    <n v="20.6"/>
    <n v="206.28649999999999"/>
    <s v="Q3"/>
    <n v="9.9859421203160608"/>
    <s v="Bengaluru"/>
    <s v="Premium"/>
  </r>
  <r>
    <s v="ORD007904"/>
    <x v="40"/>
    <s v="CUST0482"/>
    <s v="Priya Batta"/>
    <x v="0"/>
    <x v="6"/>
    <x v="29"/>
    <n v="4"/>
    <n v="1084.47"/>
    <n v="0"/>
    <n v="4337.88"/>
    <n v="1290.08"/>
    <n v="4337.88"/>
    <s v="Q4"/>
    <n v="29.739872933322264"/>
    <s v="Kochi"/>
    <s v="Premium"/>
  </r>
  <r>
    <s v="ORD005960"/>
    <x v="209"/>
    <s v="CUST0447"/>
    <s v="Gaurang Chaudhary"/>
    <x v="1"/>
    <x v="5"/>
    <x v="44"/>
    <n v="3"/>
    <n v="543.47"/>
    <n v="0.05"/>
    <n v="1548.89"/>
    <n v="97.08"/>
    <n v="1548.8895"/>
    <s v="Q2"/>
    <n v="6.2677142986267587"/>
    <s v="Guwahati"/>
    <s v="Premium"/>
  </r>
  <r>
    <s v="ORD003834"/>
    <x v="175"/>
    <s v="CUST0015"/>
    <s v="Akshay Choudhary"/>
    <x v="2"/>
    <x v="5"/>
    <x v="39"/>
    <n v="3"/>
    <n v="222.71"/>
    <n v="0.05"/>
    <n v="634.72"/>
    <n v="65.67"/>
    <n v="634.72349999999994"/>
    <s v="Q3"/>
    <n v="10.346294429039576"/>
    <s v="Chandigarh"/>
    <s v="Regular"/>
  </r>
  <r>
    <s v="ORD007997"/>
    <x v="336"/>
    <s v="CUST0237"/>
    <s v="Oeshi Ram"/>
    <x v="0"/>
    <x v="2"/>
    <x v="30"/>
    <n v="3"/>
    <n v="7352.02"/>
    <n v="0.05"/>
    <n v="20953.259999999998"/>
    <n v="5588.78"/>
    <n v="20953.257000000001"/>
    <s v="Q4"/>
    <n v="26.672603690308812"/>
    <s v="Hyderabad"/>
    <s v="Occasional"/>
  </r>
  <r>
    <s v="ORD003689"/>
    <x v="26"/>
    <s v="CUST0445"/>
    <s v="Sachi Sibal"/>
    <x v="3"/>
    <x v="5"/>
    <x v="68"/>
    <n v="6"/>
    <n v="395.15"/>
    <n v="0.2"/>
    <n v="1896.72"/>
    <n v="175.38"/>
    <n v="1896.7199999999998"/>
    <s v="Q4"/>
    <n v="9.2464886751866366"/>
    <s v="Ahmedabad"/>
    <s v="Occasional"/>
  </r>
  <r>
    <s v="ORD011110"/>
    <x v="276"/>
    <s v="CUST0436"/>
    <s v="Lekha Kulkarni"/>
    <x v="3"/>
    <x v="0"/>
    <x v="51"/>
    <n v="1"/>
    <n v="924.71"/>
    <n v="0.25"/>
    <n v="693.53"/>
    <n v="248.38"/>
    <n v="693.53250000000003"/>
    <s v="Q2"/>
    <n v="35.813879716811101"/>
    <s v="Ahmedabad"/>
    <s v="Premium"/>
  </r>
  <r>
    <s v="ORD000499"/>
    <x v="47"/>
    <s v="CUST0294"/>
    <s v="Ekapad Dhingra"/>
    <x v="0"/>
    <x v="5"/>
    <x v="39"/>
    <n v="8"/>
    <n v="599.12"/>
    <n v="0"/>
    <n v="4792.96"/>
    <n v="475.5"/>
    <n v="4792.96"/>
    <s v="Q1"/>
    <n v="9.9208005074108687"/>
    <s v="Bengaluru"/>
    <s v="Premium"/>
  </r>
  <r>
    <s v="ORD000700"/>
    <x v="51"/>
    <s v="CUST0464"/>
    <s v="Chandresh Dasgupta"/>
    <x v="3"/>
    <x v="4"/>
    <x v="28"/>
    <n v="2"/>
    <n v="26390.63"/>
    <n v="0.15"/>
    <n v="44864.07"/>
    <n v="6303.85"/>
    <n v="44864.071000000004"/>
    <s v="Q3"/>
    <n v="14.050998939686036"/>
    <s v="Mumbai"/>
    <s v="Regular"/>
  </r>
  <r>
    <s v="ORD009929"/>
    <x v="213"/>
    <s v="CUST0209"/>
    <s v="Charles Babu"/>
    <x v="0"/>
    <x v="5"/>
    <x v="24"/>
    <n v="6"/>
    <n v="275.76"/>
    <n v="0"/>
    <n v="1654.56"/>
    <n v="170.53"/>
    <n v="1654.56"/>
    <s v="Q1"/>
    <n v="10.306667633691132"/>
    <s v="Bengaluru"/>
    <s v="Premium"/>
  </r>
  <r>
    <s v="ORD003621"/>
    <x v="334"/>
    <s v="CUST0368"/>
    <s v="Vedant Kohli"/>
    <x v="2"/>
    <x v="3"/>
    <x v="13"/>
    <n v="3"/>
    <n v="2867.45"/>
    <n v="0.1"/>
    <n v="7742.11"/>
    <n v="2712.69"/>
    <n v="7742.1149999999989"/>
    <s v="Q3"/>
    <n v="35.038122682317876"/>
    <s v="Delhi"/>
    <s v="Premium"/>
  </r>
  <r>
    <s v="ORD001629"/>
    <x v="315"/>
    <s v="CUST0174"/>
    <s v="Nitesh Kalita"/>
    <x v="0"/>
    <x v="5"/>
    <x v="21"/>
    <n v="6"/>
    <n v="193.11"/>
    <n v="0.1"/>
    <n v="1042.79"/>
    <n v="75.58"/>
    <n v="1042.7940000000001"/>
    <s v="Q4"/>
    <n v="7.2478639035663939"/>
    <s v="Chennai"/>
    <s v="Premium"/>
  </r>
  <r>
    <s v="ORD004230"/>
    <x v="347"/>
    <s v="CUST0253"/>
    <s v="Mohammed Dhar"/>
    <x v="3"/>
    <x v="5"/>
    <x v="24"/>
    <n v="4"/>
    <n v="250.51"/>
    <n v="0.3"/>
    <n v="701.43"/>
    <n v="64.16"/>
    <n v="701.42799999999988"/>
    <s v="Q1"/>
    <n v="9.1470282137918257"/>
    <s v="Mumbai"/>
    <s v="Occasional"/>
  </r>
  <r>
    <s v="ORD001140"/>
    <x v="217"/>
    <s v="CUST0098"/>
    <s v="Divya Bhardwaj"/>
    <x v="3"/>
    <x v="5"/>
    <x v="37"/>
    <n v="3"/>
    <n v="380.31"/>
    <n v="0.05"/>
    <n v="1083.8800000000001"/>
    <n v="110.72"/>
    <n v="1083.8834999999999"/>
    <s v="Q4"/>
    <n v="10.215152968963352"/>
    <s v="Mumbai"/>
    <s v="Premium"/>
  </r>
  <r>
    <s v="ORD004596"/>
    <x v="166"/>
    <s v="CUST0329"/>
    <s v="Pushti Gour"/>
    <x v="0"/>
    <x v="4"/>
    <x v="45"/>
    <n v="5"/>
    <n v="34373.53"/>
    <n v="0.15"/>
    <n v="146087.5"/>
    <n v="18347.02"/>
    <n v="146087.5025"/>
    <s v="Q3"/>
    <n v="12.558925301617183"/>
    <s v="Kochi"/>
    <s v="Regular"/>
  </r>
  <r>
    <s v="ORD002989"/>
    <x v="168"/>
    <s v="CUST0091"/>
    <s v="Lila Goel"/>
    <x v="0"/>
    <x v="3"/>
    <x v="12"/>
    <n v="3"/>
    <n v="1765.75"/>
    <n v="0.1"/>
    <n v="4767.53"/>
    <n v="1336.27"/>
    <n v="4767.5250000000005"/>
    <s v="Q1"/>
    <n v="28.028559862234744"/>
    <s v="Hyderabad"/>
    <s v="Premium"/>
  </r>
  <r>
    <s v="ORD003784"/>
    <x v="190"/>
    <s v="CUST0115"/>
    <s v="Saanvi Atwal"/>
    <x v="0"/>
    <x v="3"/>
    <x v="25"/>
    <n v="3"/>
    <n v="1889.67"/>
    <n v="0"/>
    <n v="5669.01"/>
    <n v="1648.04"/>
    <n v="5669.01"/>
    <s v="Q3"/>
    <n v="29.071037094660262"/>
    <s v="Chennai"/>
    <s v="Premium"/>
  </r>
  <r>
    <s v="ORD009007"/>
    <x v="128"/>
    <s v="CUST0049"/>
    <s v="Niharika Aurora"/>
    <x v="0"/>
    <x v="3"/>
    <x v="12"/>
    <n v="4"/>
    <n v="3439.45"/>
    <n v="0.1"/>
    <n v="12382.02"/>
    <n v="4168.84"/>
    <n v="12382.02"/>
    <s v="Q1"/>
    <n v="33.668496739627294"/>
    <s v="Kochi"/>
    <s v="Premium"/>
  </r>
  <r>
    <s v="ORD004657"/>
    <x v="2"/>
    <s v="CUST0247"/>
    <s v="Geetika Chopra"/>
    <x v="1"/>
    <x v="6"/>
    <x v="27"/>
    <n v="4"/>
    <n v="372.67"/>
    <n v="0"/>
    <n v="1490.68"/>
    <n v="364.6"/>
    <n v="1490.68"/>
    <s v="Q3"/>
    <n v="24.458636327045376"/>
    <s v="Kolkata"/>
    <s v="Regular"/>
  </r>
  <r>
    <s v="ORD004509"/>
    <x v="267"/>
    <s v="CUST0130"/>
    <s v="Varsha Chana"/>
    <x v="2"/>
    <x v="4"/>
    <x v="22"/>
    <n v="2"/>
    <n v="58088.2"/>
    <n v="0.05"/>
    <n v="110367.58"/>
    <n v="10868.17"/>
    <n v="110367.57999999999"/>
    <s v="Q4"/>
    <n v="9.8472486213795758"/>
    <s v="Jaipur"/>
    <s v="Premium"/>
  </r>
  <r>
    <s v="ORD001982"/>
    <x v="250"/>
    <s v="CUST0009"/>
    <s v="Gayathri Sankar"/>
    <x v="3"/>
    <x v="5"/>
    <x v="40"/>
    <n v="4"/>
    <n v="118.66"/>
    <n v="0.1"/>
    <n v="427.18"/>
    <n v="26.27"/>
    <n v="427.17599999999999"/>
    <s v="Q4"/>
    <n v="6.1496324734304038"/>
    <s v="Surat"/>
    <s v="Occasional"/>
  </r>
  <r>
    <s v="ORD004853"/>
    <x v="43"/>
    <s v="CUST0456"/>
    <s v="Girindra Dutta"/>
    <x v="0"/>
    <x v="5"/>
    <x v="31"/>
    <n v="5"/>
    <n v="452.53"/>
    <n v="0.15"/>
    <n v="1923.25"/>
    <n v="175.67"/>
    <n v="1923.2524999999996"/>
    <s v="Q1"/>
    <n v="9.1340179383855435"/>
    <s v="Chennai"/>
    <s v="Regular"/>
  </r>
  <r>
    <s v="ORD006725"/>
    <x v="239"/>
    <s v="CUST0437"/>
    <s v="Aditya Borah"/>
    <x v="3"/>
    <x v="6"/>
    <x v="43"/>
    <n v="2"/>
    <n v="4410.87"/>
    <n v="0"/>
    <n v="8821.74"/>
    <n v="2047.84"/>
    <n v="8821.74"/>
    <s v="Q2"/>
    <n v="23.213561043512957"/>
    <s v="Ahmedabad"/>
    <s v="Regular"/>
  </r>
  <r>
    <s v="ORD005051"/>
    <x v="49"/>
    <s v="CUST0197"/>
    <s v="Wakeeta Chakrabarti"/>
    <x v="0"/>
    <x v="6"/>
    <x v="43"/>
    <n v="4"/>
    <n v="3741.09"/>
    <n v="0.05"/>
    <n v="14216.14"/>
    <n v="3945.4"/>
    <n v="14216.142"/>
    <s v="Q3"/>
    <n v="27.752962477859672"/>
    <s v="Coimbatore"/>
    <s v="Regular"/>
  </r>
  <r>
    <s v="ORD006809"/>
    <x v="310"/>
    <s v="CUST0018"/>
    <s v="Shivani Parikh"/>
    <x v="0"/>
    <x v="2"/>
    <x v="17"/>
    <n v="1"/>
    <n v="2794.76"/>
    <n v="0"/>
    <n v="2794.76"/>
    <n v="722.77"/>
    <n v="2794.76"/>
    <s v="Q3"/>
    <n v="25.861612446149216"/>
    <s v="Coimbatore"/>
    <s v="Occasional"/>
  </r>
  <r>
    <s v="ORD000708"/>
    <x v="86"/>
    <s v="CUST0307"/>
    <s v="Ekani Tak"/>
    <x v="0"/>
    <x v="6"/>
    <x v="27"/>
    <n v="1"/>
    <n v="4953.58"/>
    <n v="0"/>
    <n v="4953.58"/>
    <n v="1602.95"/>
    <n v="4953.58"/>
    <s v="Q4"/>
    <n v="32.359424900778833"/>
    <s v="Kochi"/>
    <s v="Premium"/>
  </r>
  <r>
    <s v="ORD003983"/>
    <x v="207"/>
    <s v="CUST0221"/>
    <s v="Naveen Dass"/>
    <x v="0"/>
    <x v="3"/>
    <x v="66"/>
    <n v="5"/>
    <n v="3238.94"/>
    <n v="0.1"/>
    <n v="14575.23"/>
    <n v="4923.9399999999996"/>
    <n v="14575.230000000001"/>
    <s v="Q2"/>
    <n v="33.782931727320943"/>
    <s v="Kochi"/>
    <s v="Regular"/>
  </r>
  <r>
    <s v="ORD005969"/>
    <x v="286"/>
    <s v="CUST0459"/>
    <s v="Vidhi Kari"/>
    <x v="3"/>
    <x v="2"/>
    <x v="9"/>
    <n v="4"/>
    <n v="5533.46"/>
    <n v="0"/>
    <n v="22133.84"/>
    <n v="4069.46"/>
    <n v="22133.84"/>
    <s v="Q1"/>
    <n v="18.385693580508399"/>
    <s v="Surat"/>
    <s v="Occasional"/>
  </r>
  <r>
    <s v="ORD011969"/>
    <x v="74"/>
    <s v="CUST0149"/>
    <s v="Charita Bobal"/>
    <x v="2"/>
    <x v="6"/>
    <x v="41"/>
    <n v="5"/>
    <n v="3865.43"/>
    <n v="0"/>
    <n v="19327.150000000001"/>
    <n v="6029.69"/>
    <n v="19327.149999999998"/>
    <s v="Q3"/>
    <n v="31.198029714675986"/>
    <s v="Jaipur"/>
    <s v="Occasional"/>
  </r>
  <r>
    <s v="ORD010959"/>
    <x v="327"/>
    <s v="CUST0450"/>
    <s v="Abhimanyu Sehgal"/>
    <x v="1"/>
    <x v="4"/>
    <x v="47"/>
    <n v="3"/>
    <n v="33477.980000000003"/>
    <n v="0"/>
    <n v="100433.94"/>
    <n v="13454.02"/>
    <n v="100433.94"/>
    <s v="Q4"/>
    <n v="13.395889875474367"/>
    <s v="Bhubaneswar"/>
    <s v="Premium"/>
  </r>
  <r>
    <s v="ORD005741"/>
    <x v="50"/>
    <s v="CUST0272"/>
    <s v="Zehaan Walia"/>
    <x v="1"/>
    <x v="2"/>
    <x v="17"/>
    <n v="5"/>
    <n v="2343.94"/>
    <n v="0.1"/>
    <n v="10547.73"/>
    <n v="2058.86"/>
    <n v="10547.730000000001"/>
    <s v="Q4"/>
    <n v="19.519460585358178"/>
    <s v="Bhubaneswar"/>
    <s v="Premium"/>
  </r>
  <r>
    <s v="ORD009339"/>
    <x v="106"/>
    <s v="CUST0412"/>
    <s v="Qadim Mammen"/>
    <x v="0"/>
    <x v="3"/>
    <x v="16"/>
    <n v="1"/>
    <n v="1068.44"/>
    <n v="0"/>
    <n v="1068.44"/>
    <n v="319.19"/>
    <n v="1068.44"/>
    <s v="Q4"/>
    <n v="29.874396316124439"/>
    <s v="Chennai"/>
    <s v="Regular"/>
  </r>
  <r>
    <s v="ORD007915"/>
    <x v="310"/>
    <s v="CUST0112"/>
    <s v="Kamala Bandi"/>
    <x v="3"/>
    <x v="3"/>
    <x v="4"/>
    <n v="1"/>
    <n v="3106.47"/>
    <n v="0.2"/>
    <n v="2485.1799999999998"/>
    <n v="-147.53"/>
    <n v="2485.1759999999999"/>
    <s v="Q3"/>
    <n v="-5.9363909254058056"/>
    <s v="Ahmedabad"/>
    <s v="Regular"/>
  </r>
  <r>
    <s v="ORD004555"/>
    <x v="29"/>
    <s v="CUST0034"/>
    <s v="Bachittar Sarma"/>
    <x v="1"/>
    <x v="5"/>
    <x v="11"/>
    <n v="4"/>
    <n v="607.91999999999996"/>
    <n v="0.15"/>
    <n v="2066.9299999999998"/>
    <n v="210.37"/>
    <n v="2066.9279999999999"/>
    <s v="Q2"/>
    <n v="10.177896687357579"/>
    <s v="Bhubaneswar"/>
    <s v="Occasional"/>
  </r>
  <r>
    <s v="ORD004687"/>
    <x v="198"/>
    <s v="CUST0066"/>
    <s v="Ekaja Khalsa"/>
    <x v="1"/>
    <x v="6"/>
    <x v="43"/>
    <n v="1"/>
    <n v="2871.78"/>
    <n v="0.05"/>
    <n v="2728.19"/>
    <n v="812.67"/>
    <n v="2728.1910000000003"/>
    <s v="Q3"/>
    <n v="29.787881342575112"/>
    <s v="Bhubaneswar"/>
    <s v="Premium"/>
  </r>
  <r>
    <s v="ORD010242"/>
    <x v="204"/>
    <s v="CUST0065"/>
    <s v="Bhavya Kapadia"/>
    <x v="3"/>
    <x v="2"/>
    <x v="2"/>
    <n v="1"/>
    <n v="3531.08"/>
    <n v="0.25"/>
    <n v="2648.31"/>
    <n v="452.18"/>
    <n v="2648.31"/>
    <s v="Q4"/>
    <n v="17.074285110126837"/>
    <s v="Mumbai"/>
    <s v="Regular"/>
  </r>
  <r>
    <s v="ORD001731"/>
    <x v="145"/>
    <s v="CUST0290"/>
    <s v="Ekapad Narasimhan"/>
    <x v="1"/>
    <x v="4"/>
    <x v="23"/>
    <n v="1"/>
    <n v="41226.959999999999"/>
    <n v="0.1"/>
    <n v="37104.26"/>
    <n v="3437.21"/>
    <n v="37104.264000000003"/>
    <s v="Q3"/>
    <n v="9.2636532840164438"/>
    <s v="Ranchi"/>
    <s v="Premium"/>
  </r>
  <r>
    <s v="ORD007913"/>
    <x v="131"/>
    <s v="CUST0440"/>
    <s v="Zansi Saxena"/>
    <x v="3"/>
    <x v="5"/>
    <x v="44"/>
    <n v="5"/>
    <n v="435.88"/>
    <n v="0.2"/>
    <n v="1743.52"/>
    <n v="146.80000000000001"/>
    <n v="1743.5200000000002"/>
    <s v="Q2"/>
    <n v="8.4197485546480699"/>
    <s v="Ahmedabad"/>
    <s v="Regular"/>
  </r>
  <r>
    <s v="ORD005463"/>
    <x v="289"/>
    <s v="CUST0293"/>
    <s v="Vidhi Khatri"/>
    <x v="1"/>
    <x v="1"/>
    <x v="3"/>
    <n v="2"/>
    <n v="15268.48"/>
    <n v="0.05"/>
    <n v="29010.11"/>
    <n v="7102.01"/>
    <n v="29010.111999999997"/>
    <s v="Q2"/>
    <n v="24.481155018026474"/>
    <s v="Ranchi"/>
    <s v="Premium"/>
  </r>
  <r>
    <s v="ORD006541"/>
    <x v="205"/>
    <s v="CUST0278"/>
    <s v="Reyansh Dayal"/>
    <x v="0"/>
    <x v="3"/>
    <x v="58"/>
    <n v="5"/>
    <n v="934"/>
    <n v="0"/>
    <n v="4670"/>
    <n v="1687.5"/>
    <n v="4670"/>
    <s v="Q2"/>
    <n v="36.134903640256958"/>
    <s v="Chennai"/>
    <s v="Regular"/>
  </r>
  <r>
    <s v="ORD001141"/>
    <x v="69"/>
    <s v="CUST0149"/>
    <s v="Charita Bobal"/>
    <x v="2"/>
    <x v="4"/>
    <x v="23"/>
    <n v="2"/>
    <n v="80297.05"/>
    <n v="0.05"/>
    <n v="152564.39000000001"/>
    <n v="19752.3"/>
    <n v="152564.39499999999"/>
    <s v="Q1"/>
    <n v="12.946861321963793"/>
    <s v="Jaipur"/>
    <s v="Occasional"/>
  </r>
  <r>
    <s v="ORD007523"/>
    <x v="14"/>
    <s v="CUST0194"/>
    <s v="Panini Badami"/>
    <x v="0"/>
    <x v="4"/>
    <x v="45"/>
    <n v="1"/>
    <n v="66533.259999999995"/>
    <n v="0.1"/>
    <n v="59879.93"/>
    <n v="8396.16"/>
    <n v="59879.933999999994"/>
    <s v="Q2"/>
    <n v="14.021659677958876"/>
    <s v="Bengaluru"/>
    <s v="Regular"/>
  </r>
  <r>
    <s v="ORD002622"/>
    <x v="244"/>
    <s v="CUST0295"/>
    <s v="Sathvik Dara"/>
    <x v="1"/>
    <x v="0"/>
    <x v="15"/>
    <n v="1"/>
    <n v="609.51"/>
    <n v="0.1"/>
    <n v="548.55999999999995"/>
    <n v="245.47"/>
    <n v="548.55899999999997"/>
    <s v="Q2"/>
    <n v="44.748067668076423"/>
    <s v="Ranchi"/>
    <s v="Premium"/>
  </r>
  <r>
    <s v="ORD001575"/>
    <x v="228"/>
    <s v="CUST0417"/>
    <s v="Radha Mander"/>
    <x v="0"/>
    <x v="1"/>
    <x v="26"/>
    <n v="3"/>
    <n v="4235.3599999999997"/>
    <n v="0"/>
    <n v="12706.08"/>
    <n v="2310.5300000000002"/>
    <n v="12706.079999999998"/>
    <s v="Q3"/>
    <n v="18.184443982723234"/>
    <s v="Kochi"/>
    <s v="Occasional"/>
  </r>
  <r>
    <s v="ORD005720"/>
    <x v="130"/>
    <s v="CUST0497"/>
    <s v="Sai Desai"/>
    <x v="3"/>
    <x v="2"/>
    <x v="9"/>
    <n v="4"/>
    <n v="894.54"/>
    <n v="0"/>
    <n v="3578.16"/>
    <n v="906.64"/>
    <n v="3578.16"/>
    <s v="Q2"/>
    <n v="25.338162631072951"/>
    <s v="Pune"/>
    <s v="Regular"/>
  </r>
  <r>
    <s v="ORD002218"/>
    <x v="158"/>
    <s v="CUST0215"/>
    <s v="Kamya Apte"/>
    <x v="3"/>
    <x v="5"/>
    <x v="39"/>
    <n v="8"/>
    <n v="363.79"/>
    <n v="0.25"/>
    <n v="2182.7399999999998"/>
    <n v="182.37"/>
    <n v="2182.7400000000002"/>
    <s v="Q3"/>
    <n v="8.3550949723741734"/>
    <s v="Surat"/>
    <s v="Premium"/>
  </r>
  <r>
    <s v="ORD010273"/>
    <x v="314"/>
    <s v="CUST0157"/>
    <s v="Bhavini Patla"/>
    <x v="2"/>
    <x v="0"/>
    <x v="67"/>
    <n v="1"/>
    <n v="926.76"/>
    <n v="0"/>
    <n v="926.76"/>
    <n v="391.41"/>
    <n v="926.76"/>
    <s v="Q2"/>
    <n v="42.234235400751011"/>
    <s v="Jaipur"/>
    <s v="Regular"/>
  </r>
  <r>
    <s v="ORD001019"/>
    <x v="256"/>
    <s v="CUST0210"/>
    <s v="Yadavi Dani"/>
    <x v="3"/>
    <x v="6"/>
    <x v="55"/>
    <n v="3"/>
    <n v="4881.43"/>
    <n v="0"/>
    <n v="14644.29"/>
    <n v="4820.46"/>
    <n v="14644.29"/>
    <s v="Q4"/>
    <n v="32.916993585895938"/>
    <s v="Mumbai"/>
    <s v="Regular"/>
  </r>
  <r>
    <s v="ORD002280"/>
    <x v="210"/>
    <s v="CUST0356"/>
    <s v="Ganga Hayer"/>
    <x v="2"/>
    <x v="4"/>
    <x v="23"/>
    <n v="3"/>
    <n v="51992.35"/>
    <n v="0.2"/>
    <n v="124781.64"/>
    <n v="15668.61"/>
    <n v="124781.64"/>
    <s v="Q4"/>
    <n v="12.556823263422409"/>
    <s v="Amritsar"/>
    <s v="Regular"/>
  </r>
  <r>
    <s v="ORD009404"/>
    <x v="244"/>
    <s v="CUST0315"/>
    <s v="Kiaan Gulati"/>
    <x v="2"/>
    <x v="4"/>
    <x v="50"/>
    <n v="5"/>
    <n v="45809.55"/>
    <n v="0.05"/>
    <n v="217595.36"/>
    <n v="31460.09"/>
    <n v="217595.36249999999"/>
    <s v="Q2"/>
    <n v="14.458070245615531"/>
    <s v="Lucknow"/>
    <s v="Occasional"/>
  </r>
  <r>
    <s v="ORD011195"/>
    <x v="89"/>
    <s v="CUST0106"/>
    <s v="Samarth Vora"/>
    <x v="1"/>
    <x v="4"/>
    <x v="45"/>
    <n v="5"/>
    <n v="78749.929999999993"/>
    <n v="0.3"/>
    <n v="275624.75"/>
    <n v="35288.06"/>
    <n v="275624.75499999995"/>
    <s v="Q1"/>
    <n v="12.802935875678797"/>
    <s v="Kolkata"/>
    <s v="Premium"/>
  </r>
  <r>
    <s v="ORD007088"/>
    <x v="326"/>
    <s v="CUST0056"/>
    <s v="Siddharth Seth"/>
    <x v="1"/>
    <x v="4"/>
    <x v="22"/>
    <n v="5"/>
    <n v="52756.36"/>
    <n v="0.3"/>
    <n v="184647.26"/>
    <n v="24433.22"/>
    <n v="184647.25999999998"/>
    <s v="Q3"/>
    <n v="13.23237615332066"/>
    <s v="Bhubaneswar"/>
    <s v="Regular"/>
  </r>
  <r>
    <s v="ORD009428"/>
    <x v="255"/>
    <s v="CUST0401"/>
    <s v="Mason Kumar"/>
    <x v="2"/>
    <x v="6"/>
    <x v="55"/>
    <n v="4"/>
    <n v="3626.09"/>
    <n v="0.15"/>
    <n v="12328.71"/>
    <n v="4587.55"/>
    <n v="12328.706"/>
    <s v="Q3"/>
    <n v="37.210300185501978"/>
    <s v="Chandigarh"/>
    <s v="Premium"/>
  </r>
  <r>
    <s v="ORD001194"/>
    <x v="22"/>
    <s v="CUST0222"/>
    <s v="Umang Sama"/>
    <x v="0"/>
    <x v="4"/>
    <x v="33"/>
    <n v="1"/>
    <n v="66792.460000000006"/>
    <n v="0"/>
    <n v="66792.460000000006"/>
    <n v="8526.9500000000007"/>
    <n v="66792.460000000006"/>
    <s v="Q3"/>
    <n v="12.766336200223796"/>
    <s v="Chennai"/>
    <s v="Regular"/>
  </r>
  <r>
    <s v="ORD007357"/>
    <x v="104"/>
    <s v="CUST0469"/>
    <s v="Brinda Doshi"/>
    <x v="0"/>
    <x v="6"/>
    <x v="18"/>
    <n v="3"/>
    <n v="3291.09"/>
    <n v="0.3"/>
    <n v="6911.29"/>
    <n v="2145.39"/>
    <n v="6911.2889999999998"/>
    <s v="Q4"/>
    <n v="31.041817084798929"/>
    <s v="Kochi"/>
    <s v="Regular"/>
  </r>
  <r>
    <s v="ORD006634"/>
    <x v="104"/>
    <s v="CUST0438"/>
    <s v="Baljiwan Srinivasan"/>
    <x v="3"/>
    <x v="5"/>
    <x v="11"/>
    <n v="3"/>
    <n v="432.76"/>
    <n v="0"/>
    <n v="1298.28"/>
    <n v="74.27"/>
    <n v="1298.28"/>
    <s v="Q4"/>
    <n v="5.7206457774902182"/>
    <s v="Nagpur"/>
    <s v="Regular"/>
  </r>
  <r>
    <s v="ORD008925"/>
    <x v="191"/>
    <s v="CUST0466"/>
    <s v="Inaya Cherian"/>
    <x v="3"/>
    <x v="6"/>
    <x v="27"/>
    <n v="2"/>
    <n v="1232.76"/>
    <n v="0.3"/>
    <n v="1725.86"/>
    <n v="583.82000000000005"/>
    <n v="1725.8639999999998"/>
    <s v="Q2"/>
    <n v="33.827772820506887"/>
    <s v="Ahmedabad"/>
    <s v="Premium"/>
  </r>
  <r>
    <s v="ORD002032"/>
    <x v="176"/>
    <s v="CUST0199"/>
    <s v="Ikshita Wable"/>
    <x v="3"/>
    <x v="5"/>
    <x v="39"/>
    <n v="2"/>
    <n v="171.54"/>
    <n v="0"/>
    <n v="343.08"/>
    <n v="26.75"/>
    <n v="343.08"/>
    <s v="Q1"/>
    <n v="7.7970152734056208"/>
    <s v="Surat"/>
    <s v="Premium"/>
  </r>
  <r>
    <s v="ORD011588"/>
    <x v="207"/>
    <s v="CUST0332"/>
    <s v="Tamanna Mukherjee"/>
    <x v="2"/>
    <x v="0"/>
    <x v="51"/>
    <n v="3"/>
    <n v="825.61"/>
    <n v="0"/>
    <n v="2476.83"/>
    <n v="904"/>
    <n v="2476.83"/>
    <s v="Q2"/>
    <n v="36.498265928626509"/>
    <s v="Lucknow"/>
    <s v="Premium"/>
  </r>
  <r>
    <s v="ORD008309"/>
    <x v="244"/>
    <s v="CUST0386"/>
    <s v="Nikita Balan"/>
    <x v="0"/>
    <x v="2"/>
    <x v="60"/>
    <n v="3"/>
    <n v="2109"/>
    <n v="0"/>
    <n v="6327"/>
    <n v="1762.77"/>
    <n v="6327"/>
    <s v="Q2"/>
    <n v="27.8610715979137"/>
    <s v="Kochi"/>
    <s v="Premium"/>
  </r>
  <r>
    <s v="ORD003408"/>
    <x v="115"/>
    <s v="CUST0327"/>
    <s v="Andrew Prasad"/>
    <x v="0"/>
    <x v="0"/>
    <x v="67"/>
    <n v="4"/>
    <n v="989.55"/>
    <n v="0.05"/>
    <n v="3760.29"/>
    <n v="1397.86"/>
    <n v="3760.2899999999995"/>
    <s v="Q2"/>
    <n v="37.174260495866008"/>
    <s v="Kochi"/>
    <s v="Premium"/>
  </r>
  <r>
    <s v="ORD003304"/>
    <x v="24"/>
    <s v="CUST0445"/>
    <s v="Sachi Sibal"/>
    <x v="3"/>
    <x v="3"/>
    <x v="4"/>
    <n v="5"/>
    <n v="3044.82"/>
    <n v="0"/>
    <n v="15224.1"/>
    <n v="3916.84"/>
    <n v="15224.1"/>
    <s v="Q3"/>
    <n v="25.727891960772727"/>
    <s v="Ahmedabad"/>
    <s v="Occasional"/>
  </r>
  <r>
    <s v="ORD004145"/>
    <x v="270"/>
    <s v="CUST0470"/>
    <s v="Kabir Tripathi"/>
    <x v="3"/>
    <x v="6"/>
    <x v="41"/>
    <n v="4"/>
    <n v="1257.81"/>
    <n v="0"/>
    <n v="5031.24"/>
    <n v="1591.71"/>
    <n v="5031.24"/>
    <s v="Q1"/>
    <n v="31.63653492975887"/>
    <s v="Mumbai"/>
    <s v="Occasional"/>
  </r>
  <r>
    <s v="ORD002487"/>
    <x v="263"/>
    <s v="CUST0217"/>
    <s v="Unknown"/>
    <x v="3"/>
    <x v="5"/>
    <x v="68"/>
    <n v="10"/>
    <n v="735.67"/>
    <n v="0.1"/>
    <n v="6621.03"/>
    <n v="508.88"/>
    <n v="6621.03"/>
    <s v="Q3"/>
    <n v="7.6858132344967478"/>
    <s v="Pune"/>
    <s v="Premium"/>
  </r>
  <r>
    <s v="ORD003213"/>
    <x v="241"/>
    <s v="CUST0001"/>
    <s v="Aditya Bhakta"/>
    <x v="2"/>
    <x v="0"/>
    <x v="35"/>
    <n v="2"/>
    <n v="347.34"/>
    <n v="0.1"/>
    <n v="625.21"/>
    <n v="165.62"/>
    <n v="625.21199999999999"/>
    <s v="Q2"/>
    <n v="26.490299259448825"/>
    <s v="Delhi"/>
    <s v="Regular"/>
  </r>
  <r>
    <s v="ORD009249"/>
    <x v="289"/>
    <s v="CUST0215"/>
    <s v="Kamya Apte"/>
    <x v="3"/>
    <x v="4"/>
    <x v="33"/>
    <n v="4"/>
    <n v="37453.379999999997"/>
    <n v="0.05"/>
    <n v="142322.84"/>
    <n v="13280.81"/>
    <n v="142322.84399999998"/>
    <s v="Q2"/>
    <n v="9.3314678093832306"/>
    <s v="Surat"/>
    <s v="Premium"/>
  </r>
  <r>
    <s v="ORD008021"/>
    <x v="110"/>
    <s v="CUST0026"/>
    <s v="Mason Oommen"/>
    <x v="0"/>
    <x v="6"/>
    <x v="41"/>
    <n v="5"/>
    <n v="3921.51"/>
    <n v="0"/>
    <n v="19607.55"/>
    <n v="5060.54"/>
    <n v="19607.550000000003"/>
    <s v="Q2"/>
    <n v="25.809139846640711"/>
    <s v="Chennai"/>
    <s v="Premium"/>
  </r>
  <r>
    <s v="ORD002528"/>
    <x v="234"/>
    <s v="CUST0328"/>
    <s v="Simon Vohra"/>
    <x v="1"/>
    <x v="2"/>
    <x v="65"/>
    <n v="2"/>
    <n v="2492.3200000000002"/>
    <n v="0"/>
    <n v="4984.6400000000003"/>
    <n v="1421.34"/>
    <n v="4984.6400000000003"/>
    <s v="Q3"/>
    <n v="28.514396225203825"/>
    <s v="Ranchi"/>
    <s v="Premium"/>
  </r>
  <r>
    <s v="ORD004684"/>
    <x v="285"/>
    <s v="CUST0485"/>
    <s v="Om Seth"/>
    <x v="3"/>
    <x v="3"/>
    <x v="10"/>
    <n v="2"/>
    <n v="2346"/>
    <n v="0.15"/>
    <n v="3988.2"/>
    <n v="1388.56"/>
    <n v="3988.2"/>
    <s v="Q3"/>
    <n v="34.816709292412618"/>
    <s v="Nagpur"/>
    <s v="Regular"/>
  </r>
  <r>
    <s v="ORD002558"/>
    <x v="22"/>
    <s v="CUST0064"/>
    <s v="Lopa Date"/>
    <x v="3"/>
    <x v="0"/>
    <x v="0"/>
    <n v="3"/>
    <n v="305.83"/>
    <n v="0"/>
    <n v="917.49"/>
    <n v="276.82"/>
    <n v="917.49"/>
    <s v="Q3"/>
    <n v="30.171446010310738"/>
    <s v="Mumbai"/>
    <s v="Premium"/>
  </r>
  <r>
    <s v="ORD010486"/>
    <x v="248"/>
    <s v="CUST0365"/>
    <s v="Damini Batra"/>
    <x v="1"/>
    <x v="4"/>
    <x v="42"/>
    <n v="2"/>
    <n v="78324.08"/>
    <n v="0.1"/>
    <n v="140983.34"/>
    <n v="19725.22"/>
    <n v="140983.34400000001"/>
    <s v="Q4"/>
    <n v="13.991170871678882"/>
    <s v="Ranchi"/>
    <s v="Occasional"/>
  </r>
  <r>
    <s v="ORD001598"/>
    <x v="150"/>
    <s v="CUST0159"/>
    <s v="Gavin Doctor"/>
    <x v="2"/>
    <x v="4"/>
    <x v="23"/>
    <n v="5"/>
    <n v="57785.42"/>
    <n v="0.1"/>
    <n v="260034.39"/>
    <n v="24552.62"/>
    <n v="260034.38999999998"/>
    <s v="Q2"/>
    <n v="9.4420664897439135"/>
    <s v="Lucknow"/>
    <s v="Regular"/>
  </r>
  <r>
    <s v="ORD003250"/>
    <x v="82"/>
    <s v="CUST0231"/>
    <s v="Yashica Dugar"/>
    <x v="0"/>
    <x v="0"/>
    <x v="15"/>
    <n v="5"/>
    <n v="419.37"/>
    <n v="0.25"/>
    <n v="1572.64"/>
    <n v="523.02"/>
    <n v="1572.6374999999998"/>
    <s v="Q1"/>
    <n v="33.257452436667002"/>
    <s v="Hyderabad"/>
    <s v="Premium"/>
  </r>
  <r>
    <s v="ORD004676"/>
    <x v="196"/>
    <s v="CUST0013"/>
    <s v="Charan Aggarwal"/>
    <x v="0"/>
    <x v="5"/>
    <x v="31"/>
    <n v="6"/>
    <n v="205.29"/>
    <n v="0.15"/>
    <n v="1046.98"/>
    <n v="72.569999999999993"/>
    <n v="1046.979"/>
    <s v="Q1"/>
    <n v="6.9313644959789107"/>
    <s v="Kochi"/>
    <s v="Regular"/>
  </r>
  <r>
    <s v="ORD011962"/>
    <x v="113"/>
    <s v="CUST0419"/>
    <s v="Indrajit Upadhyay"/>
    <x v="3"/>
    <x v="1"/>
    <x v="26"/>
    <n v="4"/>
    <n v="24869.29"/>
    <n v="0"/>
    <n v="99477.16"/>
    <n v="18624.099999999999"/>
    <n v="99477.16"/>
    <s v="Q3"/>
    <n v="18.721986031768495"/>
    <s v="Surat"/>
    <s v="Occasional"/>
  </r>
  <r>
    <s v="ORD009605"/>
    <x v="21"/>
    <s v="CUST0459"/>
    <s v="Vidhi Kari"/>
    <x v="3"/>
    <x v="6"/>
    <x v="29"/>
    <n v="2"/>
    <n v="2590.23"/>
    <n v="0.2"/>
    <n v="4144.37"/>
    <n v="1403.14"/>
    <n v="4144.3680000000004"/>
    <s v="Q2"/>
    <n v="33.856533079816721"/>
    <s v="Surat"/>
    <s v="Occasional"/>
  </r>
  <r>
    <s v="ORD001025"/>
    <x v="285"/>
    <s v="CUST0396"/>
    <s v="Ojasvi Krishnan"/>
    <x v="3"/>
    <x v="1"/>
    <x v="69"/>
    <n v="4"/>
    <n v="9510.09"/>
    <n v="0"/>
    <n v="38040.36"/>
    <n v="10523.88"/>
    <n v="38040.36"/>
    <s v="Q3"/>
    <n v="27.665037870304065"/>
    <s v="Pune"/>
    <s v="Premium"/>
  </r>
  <r>
    <s v="ORD011239"/>
    <x v="317"/>
    <s v="CUST0252"/>
    <s v="Urmi Sehgal"/>
    <x v="1"/>
    <x v="5"/>
    <x v="39"/>
    <n v="5"/>
    <n v="384.55"/>
    <n v="0"/>
    <n v="1922.75"/>
    <n v="156.32"/>
    <n v="1922.75"/>
    <s v="Q2"/>
    <n v="8.1300221037576375"/>
    <s v="Kolkata"/>
    <s v="Regular"/>
  </r>
  <r>
    <s v="ORD003821"/>
    <x v="352"/>
    <s v="CUST0125"/>
    <s v="Baghyawati Oak"/>
    <x v="2"/>
    <x v="4"/>
    <x v="33"/>
    <n v="5"/>
    <n v="58816.85"/>
    <n v="0"/>
    <n v="294084.25"/>
    <n v="30453.25"/>
    <n v="294084.25"/>
    <s v="Q1"/>
    <n v="10.355280842139624"/>
    <s v="Jaipur"/>
    <s v="Regular"/>
  </r>
  <r>
    <s v="ORD004975"/>
    <x v="282"/>
    <s v="CUST0016"/>
    <s v="Hema Raja"/>
    <x v="0"/>
    <x v="6"/>
    <x v="27"/>
    <n v="2"/>
    <n v="2395.09"/>
    <n v="0.05"/>
    <n v="4550.67"/>
    <n v="1031.42"/>
    <n v="4550.6710000000003"/>
    <s v="Q1"/>
    <n v="22.665233910610965"/>
    <s v="Hyderabad"/>
    <s v="Regular"/>
  </r>
  <r>
    <s v="ORD003388"/>
    <x v="288"/>
    <s v="CUST0314"/>
    <s v="Nathaniel Dani"/>
    <x v="0"/>
    <x v="5"/>
    <x v="40"/>
    <n v="4"/>
    <n v="357.02"/>
    <n v="0.1"/>
    <n v="1285.27"/>
    <n v="116.99"/>
    <n v="1285.2719999999999"/>
    <s v="Q1"/>
    <n v="9.1023675959136998"/>
    <s v="Kochi"/>
    <s v="Premium"/>
  </r>
  <r>
    <s v="ORD005393"/>
    <x v="158"/>
    <s v="CUST0323"/>
    <s v="Orinder Chandra"/>
    <x v="2"/>
    <x v="2"/>
    <x v="46"/>
    <n v="5"/>
    <n v="7979.68"/>
    <n v="0.1"/>
    <n v="35908.559999999998"/>
    <n v="8413.9"/>
    <n v="35908.560000000005"/>
    <s v="Q3"/>
    <n v="23.431460353742953"/>
    <s v="Jaipur"/>
    <s v="Occasional"/>
  </r>
  <r>
    <s v="ORD006176"/>
    <x v="291"/>
    <s v="CUST0441"/>
    <s v="Gagan Garg"/>
    <x v="3"/>
    <x v="4"/>
    <x v="45"/>
    <n v="4"/>
    <n v="58857.75"/>
    <n v="0.15"/>
    <n v="200116.35"/>
    <n v="22739.53"/>
    <n v="200116.35"/>
    <s v="Q3"/>
    <n v="11.363154484878422"/>
    <s v="Mumbai"/>
    <s v="Regular"/>
  </r>
  <r>
    <s v="ORD010687"/>
    <x v="352"/>
    <s v="CUST0032"/>
    <s v="Bimala Kumer"/>
    <x v="2"/>
    <x v="4"/>
    <x v="20"/>
    <n v="1"/>
    <n v="78125.77"/>
    <n v="0.05"/>
    <n v="74219.48"/>
    <n v="7521.5"/>
    <n v="74219.481499999994"/>
    <s v="Q1"/>
    <n v="10.134131901759485"/>
    <s v="Jaipur"/>
    <s v="Premium"/>
  </r>
  <r>
    <s v="ORD002773"/>
    <x v="7"/>
    <s v="CUST0387"/>
    <s v="Vinaya Prashad"/>
    <x v="1"/>
    <x v="4"/>
    <x v="23"/>
    <n v="5"/>
    <n v="30470.86"/>
    <n v="0.05"/>
    <n v="144736.57999999999"/>
    <n v="22436.240000000002"/>
    <n v="144736.58499999999"/>
    <s v="Q2"/>
    <n v="15.501430253499151"/>
    <s v="Bhubaneswar"/>
    <s v="Regular"/>
  </r>
  <r>
    <s v="ORD010616"/>
    <x v="262"/>
    <s v="CUST0241"/>
    <s v="Victor Puri"/>
    <x v="2"/>
    <x v="5"/>
    <x v="31"/>
    <n v="9"/>
    <n v="102.55"/>
    <n v="0.1"/>
    <n v="830.65"/>
    <n v="69.209999999999994"/>
    <n v="830.65499999999997"/>
    <s v="Q2"/>
    <n v="8.3320291338108703"/>
    <s v="Chandigarh"/>
    <s v="Occasional"/>
  </r>
  <r>
    <s v="ORD007663"/>
    <x v="233"/>
    <s v="CUST0464"/>
    <s v="Chandresh Dasgupta"/>
    <x v="3"/>
    <x v="4"/>
    <x v="42"/>
    <n v="5"/>
    <n v="72540.34"/>
    <n v="0.15"/>
    <n v="308296.44"/>
    <n v="36523.86"/>
    <n v="308296.44499999995"/>
    <s v="Q1"/>
    <n v="11.846993757047599"/>
    <s v="Mumbai"/>
    <s v="Regular"/>
  </r>
  <r>
    <s v="ORD011702"/>
    <x v="149"/>
    <s v="CUST0314"/>
    <s v="Nathaniel Dani"/>
    <x v="0"/>
    <x v="6"/>
    <x v="41"/>
    <n v="2"/>
    <n v="3869.78"/>
    <n v="0.1"/>
    <n v="6965.6"/>
    <n v="2196.59"/>
    <n v="6965.6040000000003"/>
    <s v="Q4"/>
    <n v="31.534828299069716"/>
    <s v="Kochi"/>
    <s v="Premium"/>
  </r>
  <r>
    <s v="ORD002027"/>
    <x v="160"/>
    <s v="CUST0344"/>
    <s v="Leela Rajagopalan"/>
    <x v="1"/>
    <x v="1"/>
    <x v="69"/>
    <n v="5"/>
    <n v="13537.66"/>
    <n v="0.1"/>
    <n v="60919.47"/>
    <n v="16343.14"/>
    <n v="60919.47"/>
    <s v="Q4"/>
    <n v="26.827449418059611"/>
    <s v="Ranchi"/>
    <s v="Regular"/>
  </r>
  <r>
    <s v="ORD010786"/>
    <x v="10"/>
    <s v="CUST0266"/>
    <s v="Tanay Sane"/>
    <x v="1"/>
    <x v="1"/>
    <x v="26"/>
    <n v="2"/>
    <n v="9131.39"/>
    <n v="0.05"/>
    <n v="17349.64"/>
    <n v="4710.0600000000004"/>
    <n v="17349.641"/>
    <s v="Q1"/>
    <n v="27.1478831837433"/>
    <s v="Patna"/>
    <s v="Premium"/>
  </r>
  <r>
    <s v="ORD008454"/>
    <x v="126"/>
    <s v="CUST0399"/>
    <s v="Saksham Goyal"/>
    <x v="3"/>
    <x v="6"/>
    <x v="19"/>
    <n v="3"/>
    <n v="625.87"/>
    <n v="0"/>
    <n v="1877.61"/>
    <n v="640.41"/>
    <n v="1877.6100000000001"/>
    <s v="Q2"/>
    <n v="34.107722050905146"/>
    <s v="Surat"/>
    <s v="Premium"/>
  </r>
  <r>
    <s v="ORD007740"/>
    <x v="300"/>
    <s v="CUST0175"/>
    <s v="Balendra Lala"/>
    <x v="2"/>
    <x v="6"/>
    <x v="43"/>
    <n v="3"/>
    <n v="2629.03"/>
    <n v="0.1"/>
    <n v="7098.38"/>
    <n v="2658.05"/>
    <n v="7098.3810000000003"/>
    <s v="Q2"/>
    <n v="37.445867930429202"/>
    <s v="Delhi"/>
    <s v="Premium"/>
  </r>
  <r>
    <s v="ORD011546"/>
    <x v="121"/>
    <s v="CUST0228"/>
    <s v="Azad Nayak"/>
    <x v="2"/>
    <x v="5"/>
    <x v="7"/>
    <n v="7"/>
    <n v="160.08000000000001"/>
    <n v="0"/>
    <n v="1120.56"/>
    <n v="86.8"/>
    <n v="1120.5600000000002"/>
    <s v="Q2"/>
    <n v="7.7461269365317342"/>
    <s v="Chandigarh"/>
    <s v="Premium"/>
  </r>
  <r>
    <s v="ORD008796"/>
    <x v="268"/>
    <s v="CUST0070"/>
    <s v="Kiaan Kapur"/>
    <x v="0"/>
    <x v="5"/>
    <x v="68"/>
    <n v="8"/>
    <n v="750.56"/>
    <n v="0.1"/>
    <n v="5404.03"/>
    <n v="488.98"/>
    <n v="5404.0320000000002"/>
    <s v="Q4"/>
    <n v="9.0484323736174677"/>
    <s v="Coimbatore"/>
    <s v="Premium"/>
  </r>
  <r>
    <s v="ORD010717"/>
    <x v="10"/>
    <s v="CUST0053"/>
    <s v="Anjali Ganesh"/>
    <x v="3"/>
    <x v="6"/>
    <x v="18"/>
    <n v="4"/>
    <n v="4413.9799999999996"/>
    <n v="0.15"/>
    <n v="15007.53"/>
    <n v="3962.19"/>
    <n v="15007.531999999997"/>
    <s v="Q1"/>
    <n v="26.401346524044929"/>
    <s v="Mumbai"/>
    <s v="Regular"/>
  </r>
  <r>
    <s v="ORD007849"/>
    <x v="30"/>
    <s v="CUST0098"/>
    <s v="Divya Bhardwaj"/>
    <x v="3"/>
    <x v="4"/>
    <x v="45"/>
    <n v="3"/>
    <n v="38049.46"/>
    <n v="0"/>
    <n v="114148.38"/>
    <n v="16071.34"/>
    <n v="114148.38"/>
    <s v="Q1"/>
    <n v="14.0793412924476"/>
    <s v="Mumbai"/>
    <s v="Premium"/>
  </r>
  <r>
    <s v="ORD011643"/>
    <x v="227"/>
    <s v="CUST0191"/>
    <s v="Advika Madan"/>
    <x v="3"/>
    <x v="6"/>
    <x v="19"/>
    <n v="3"/>
    <n v="466.05"/>
    <n v="0"/>
    <n v="1398.15"/>
    <n v="483.22"/>
    <n v="1398.15"/>
    <s v="Q4"/>
    <n v="34.561384686907701"/>
    <s v="Mumbai"/>
    <s v="Occasional"/>
  </r>
  <r>
    <s v="ORD001914"/>
    <x v="258"/>
    <s v="CUST0017"/>
    <s v="Aashi Chadha"/>
    <x v="3"/>
    <x v="6"/>
    <x v="41"/>
    <n v="2"/>
    <n v="4052.99"/>
    <n v="0"/>
    <n v="8105.98"/>
    <n v="3022.7"/>
    <n v="8105.98"/>
    <s v="Q2"/>
    <n v="37.28975398409569"/>
    <s v="Surat"/>
    <s v="Premium"/>
  </r>
  <r>
    <s v="ORD009283"/>
    <x v="13"/>
    <s v="CUST0384"/>
    <s v="Darika Sani"/>
    <x v="3"/>
    <x v="6"/>
    <x v="63"/>
    <n v="4"/>
    <n v="766.73"/>
    <n v="0.2"/>
    <n v="2453.54"/>
    <n v="673.42"/>
    <n v="2453.5360000000001"/>
    <s v="Q1"/>
    <n v="27.446872681920816"/>
    <s v="Pune"/>
    <s v="Premium"/>
  </r>
  <r>
    <s v="ORD002775"/>
    <x v="130"/>
    <s v="CUST0203"/>
    <s v="Yagnesh Deo"/>
    <x v="2"/>
    <x v="0"/>
    <x v="35"/>
    <n v="3"/>
    <n v="907.02"/>
    <n v="0.1"/>
    <n v="2448.9499999999998"/>
    <n v="866.51"/>
    <n v="2448.9540000000002"/>
    <s v="Q2"/>
    <n v="35.382919210273798"/>
    <s v="Lucknow"/>
    <s v="Premium"/>
  </r>
  <r>
    <s v="ORD007973"/>
    <x v="31"/>
    <s v="CUST0034"/>
    <s v="Bachittar Sarma"/>
    <x v="1"/>
    <x v="5"/>
    <x v="31"/>
    <n v="10"/>
    <n v="748.51"/>
    <n v="0.1"/>
    <n v="6736.59"/>
    <n v="391.95"/>
    <n v="6736.59"/>
    <s v="Q2"/>
    <n v="5.8182255414089319"/>
    <s v="Bhubaneswar"/>
    <s v="Occasional"/>
  </r>
  <r>
    <s v="ORD006579"/>
    <x v="228"/>
    <s v="CUST0360"/>
    <s v="Unknown"/>
    <x v="1"/>
    <x v="5"/>
    <x v="24"/>
    <n v="4"/>
    <n v="697.35"/>
    <n v="0.2"/>
    <n v="2231.52"/>
    <n v="140.86000000000001"/>
    <n v="2231.52"/>
    <s v="Q3"/>
    <n v="6.3122893812289389"/>
    <s v="Patna"/>
    <s v="Occasional"/>
  </r>
  <r>
    <s v="ORD011970"/>
    <x v="181"/>
    <s v="CUST0325"/>
    <s v="Advik Palan"/>
    <x v="1"/>
    <x v="1"/>
    <x v="34"/>
    <n v="1"/>
    <n v="30714.02"/>
    <n v="0.25"/>
    <n v="23035.51"/>
    <n v="5916.35"/>
    <n v="23035.514999999999"/>
    <s v="Q3"/>
    <n v="25.683607612768288"/>
    <s v="Kolkata"/>
    <s v="Premium"/>
  </r>
  <r>
    <s v="ORD009999"/>
    <x v="272"/>
    <s v="CUST0164"/>
    <s v="Teerth Soman"/>
    <x v="2"/>
    <x v="0"/>
    <x v="53"/>
    <n v="5"/>
    <n v="438.36"/>
    <n v="0"/>
    <n v="2191.8000000000002"/>
    <n v="688.63"/>
    <n v="2191.8000000000002"/>
    <s v="Q3"/>
    <n v="31.418468838397661"/>
    <s v="Chandigarh"/>
    <s v="Occasional"/>
  </r>
  <r>
    <s v="ORD009485"/>
    <x v="236"/>
    <s v="CUST0087"/>
    <s v="Jairaj Tak"/>
    <x v="3"/>
    <x v="4"/>
    <x v="50"/>
    <n v="5"/>
    <n v="42553.2"/>
    <n v="0.1"/>
    <n v="191489.4"/>
    <n v="26724.04"/>
    <n v="191489.4"/>
    <s v="Q3"/>
    <n v="13.955884764378604"/>
    <s v="Surat"/>
    <s v="Premium"/>
  </r>
  <r>
    <s v="ORD000680"/>
    <x v="19"/>
    <s v="CUST0489"/>
    <s v="Xavier Bawa"/>
    <x v="3"/>
    <x v="4"/>
    <x v="50"/>
    <n v="2"/>
    <n v="79876.789999999994"/>
    <n v="0"/>
    <n v="159753.57999999999"/>
    <n v="22566.28"/>
    <n v="159753.57999999999"/>
    <s v="Q4"/>
    <n v="14.125680313392664"/>
    <s v="Surat"/>
    <s v="Premium"/>
  </r>
  <r>
    <s v="ORD002642"/>
    <x v="242"/>
    <s v="CUST0435"/>
    <s v="Ekalinga Chowdhury"/>
    <x v="1"/>
    <x v="3"/>
    <x v="58"/>
    <n v="1"/>
    <n v="2098.36"/>
    <n v="0.3"/>
    <n v="1468.85"/>
    <n v="504.38"/>
    <n v="1468.8520000000001"/>
    <s v="Q1"/>
    <n v="34.338428021921914"/>
    <s v="Bhubaneswar"/>
    <s v="Premium"/>
  </r>
  <r>
    <s v="ORD005379"/>
    <x v="67"/>
    <s v="CUST0397"/>
    <s v="Jai Boase"/>
    <x v="3"/>
    <x v="3"/>
    <x v="4"/>
    <n v="4"/>
    <n v="1525.63"/>
    <n v="0"/>
    <n v="6102.52"/>
    <n v="1893.54"/>
    <n v="6102.52"/>
    <s v="Q4"/>
    <n v="31.02882088055426"/>
    <s v="Ahmedabad"/>
    <s v="Occasional"/>
  </r>
  <r>
    <s v="ORD003037"/>
    <x v="182"/>
    <s v="CUST0137"/>
    <s v="Rachita Datta"/>
    <x v="0"/>
    <x v="4"/>
    <x v="22"/>
    <n v="1"/>
    <n v="71078.31"/>
    <n v="0"/>
    <n v="71078.31"/>
    <n v="10498.16"/>
    <n v="71078.31"/>
    <s v="Q4"/>
    <n v="14.769850324240968"/>
    <s v="Hyderabad"/>
    <s v="Regular"/>
  </r>
  <r>
    <s v="ORD006314"/>
    <x v="92"/>
    <s v="CUST0473"/>
    <s v="Ranbir Jha"/>
    <x v="3"/>
    <x v="6"/>
    <x v="27"/>
    <n v="5"/>
    <n v="2635.96"/>
    <n v="0"/>
    <n v="13179.8"/>
    <n v="3028.52"/>
    <n v="13179.8"/>
    <s v="Q3"/>
    <n v="22.978497397532589"/>
    <s v="Pune"/>
    <s v="Regular"/>
  </r>
  <r>
    <s v="ORD010466"/>
    <x v="138"/>
    <s v="CUST0350"/>
    <s v="Vrishti Dubey"/>
    <x v="1"/>
    <x v="1"/>
    <x v="52"/>
    <n v="5"/>
    <n v="29326.85"/>
    <n v="0.2"/>
    <n v="117307.4"/>
    <n v="28422.04"/>
    <n v="117307.40000000001"/>
    <s v="Q4"/>
    <n v="24.228684635410897"/>
    <s v="Bhubaneswar"/>
    <s v="Premium"/>
  </r>
  <r>
    <s v="ORD007289"/>
    <x v="269"/>
    <s v="CUST0090"/>
    <s v="Pranit Gera"/>
    <x v="0"/>
    <x v="5"/>
    <x v="44"/>
    <n v="9"/>
    <n v="467.83"/>
    <n v="0.15"/>
    <n v="3578.9"/>
    <n v="215.74"/>
    <n v="3578.8995"/>
    <s v="Q1"/>
    <n v="6.0281091955628829"/>
    <s v="Chennai"/>
    <s v="Premium"/>
  </r>
  <r>
    <s v="ORD008429"/>
    <x v="92"/>
    <s v="CUST0341"/>
    <s v="Isaac Vala"/>
    <x v="2"/>
    <x v="5"/>
    <x v="31"/>
    <n v="9"/>
    <n v="92.63"/>
    <n v="0"/>
    <n v="833.67"/>
    <n v="85.64"/>
    <n v="833.67"/>
    <s v="Q3"/>
    <n v="10.272649849460819"/>
    <s v="Jaipur"/>
    <s v="Premium"/>
  </r>
  <r>
    <s v="ORD005277"/>
    <x v="244"/>
    <s v="CUST0235"/>
    <s v="Dipta Vala"/>
    <x v="2"/>
    <x v="5"/>
    <x v="40"/>
    <n v="5"/>
    <n v="482.8"/>
    <n v="0"/>
    <n v="2414"/>
    <n v="225.77"/>
    <n v="2414"/>
    <s v="Q2"/>
    <n v="9.3525269262634634"/>
    <s v="Amritsar"/>
    <s v="Regular"/>
  </r>
  <r>
    <s v="ORD001734"/>
    <x v="0"/>
    <s v="CUST0332"/>
    <s v="Tamanna Mukherjee"/>
    <x v="2"/>
    <x v="1"/>
    <x v="52"/>
    <n v="2"/>
    <n v="16390.97"/>
    <n v="0.25"/>
    <n v="24586.46"/>
    <n v="4826.01"/>
    <n v="24586.455000000002"/>
    <s v="Q2"/>
    <n v="19.628730610262725"/>
    <s v="Lucknow"/>
    <s v="Premium"/>
  </r>
  <r>
    <s v="ORD000857"/>
    <x v="0"/>
    <s v="CUST0237"/>
    <s v="Oeshi Ram"/>
    <x v="0"/>
    <x v="2"/>
    <x v="9"/>
    <n v="1"/>
    <n v="3843.16"/>
    <n v="0"/>
    <n v="3843.16"/>
    <n v="921.53"/>
    <n v="3843.16"/>
    <s v="Q2"/>
    <n v="23.978444821449017"/>
    <s v="Hyderabad"/>
    <s v="Occasional"/>
  </r>
  <r>
    <s v="ORD002068"/>
    <x v="48"/>
    <s v="CUST0038"/>
    <s v="Netra Narasimhan"/>
    <x v="2"/>
    <x v="4"/>
    <x v="45"/>
    <n v="3"/>
    <n v="10493.11"/>
    <n v="0.25"/>
    <n v="23609.5"/>
    <n v="2395.56"/>
    <n v="23609.497500000001"/>
    <s v="Q4"/>
    <n v="10.146593532264554"/>
    <s v="Amritsar"/>
    <s v="Premium"/>
  </r>
  <r>
    <s v="ORD009369"/>
    <x v="328"/>
    <s v="CUST0229"/>
    <s v="Tanish Narula"/>
    <x v="2"/>
    <x v="1"/>
    <x v="69"/>
    <n v="4"/>
    <n v="41143.83"/>
    <n v="0.3"/>
    <n v="115202.72"/>
    <n v="31085.02"/>
    <n v="115202.724"/>
    <s v="Q2"/>
    <n v="26.982887209607554"/>
    <s v="Lucknow"/>
    <s v="Premium"/>
  </r>
  <r>
    <s v="ORD010667"/>
    <x v="201"/>
    <s v="CUST0380"/>
    <s v="Pahal Nori"/>
    <x v="3"/>
    <x v="4"/>
    <x v="20"/>
    <n v="3"/>
    <n v="62226.49"/>
    <n v="0.1"/>
    <n v="168011.51999999999"/>
    <n v="21669.86"/>
    <n v="168011.52300000002"/>
    <s v="Q2"/>
    <n v="12.897841767040738"/>
    <s v="Ahmedabad"/>
    <s v="Regular"/>
  </r>
  <r>
    <s v="ORD000042"/>
    <x v="287"/>
    <s v="CUST0412"/>
    <s v="Qadim Mammen"/>
    <x v="0"/>
    <x v="4"/>
    <x v="47"/>
    <n v="2"/>
    <n v="13682.83"/>
    <n v="0.2"/>
    <n v="21892.53"/>
    <n v="3363.64"/>
    <n v="21892.528000000002"/>
    <s v="Q4"/>
    <n v="15.364327466948771"/>
    <s v="Chennai"/>
    <s v="Regular"/>
  </r>
  <r>
    <s v="ORD002393"/>
    <x v="301"/>
    <s v="CUST0455"/>
    <s v="Sara Narang"/>
    <x v="2"/>
    <x v="5"/>
    <x v="31"/>
    <n v="5"/>
    <n v="331.26"/>
    <n v="0"/>
    <n v="1656.3"/>
    <n v="142.01"/>
    <n v="1656.3"/>
    <s v="Q2"/>
    <n v="8.5739298436273614"/>
    <s v="Delhi"/>
    <s v="Regular"/>
  </r>
  <r>
    <s v="ORD005673"/>
    <x v="247"/>
    <s v="CUST0492"/>
    <s v="Pranav Gala"/>
    <x v="0"/>
    <x v="0"/>
    <x v="48"/>
    <n v="2"/>
    <n v="676.98"/>
    <n v="0.1"/>
    <n v="1218.56"/>
    <n v="341.65"/>
    <n v="1218.5640000000001"/>
    <s v="Q2"/>
    <n v="28.037191439075631"/>
    <s v="Coimbatore"/>
    <s v="Premium"/>
  </r>
  <r>
    <s v="ORD011988"/>
    <x v="163"/>
    <s v="CUST0068"/>
    <s v="Atharv Shenoy"/>
    <x v="1"/>
    <x v="0"/>
    <x v="56"/>
    <n v="5"/>
    <n v="777.3"/>
    <n v="0"/>
    <n v="3886.5"/>
    <n v="1274.22"/>
    <n v="3886.5"/>
    <s v="Q4"/>
    <n v="32.78579698957931"/>
    <s v="Ranchi"/>
    <s v="Premium"/>
  </r>
  <r>
    <s v="ORD008978"/>
    <x v="339"/>
    <s v="CUST0429"/>
    <s v="Daniel Rau"/>
    <x v="2"/>
    <x v="2"/>
    <x v="65"/>
    <n v="5"/>
    <n v="4614.1499999999996"/>
    <n v="0.15"/>
    <n v="19610.14"/>
    <n v="5236.25"/>
    <n v="19610.137500000001"/>
    <s v="Q3"/>
    <n v="26.701747157337991"/>
    <s v="Jaipur"/>
    <s v="Premium"/>
  </r>
  <r>
    <s v="ORD010071"/>
    <x v="167"/>
    <s v="CUST0455"/>
    <s v="Sara Narang"/>
    <x v="2"/>
    <x v="5"/>
    <x v="44"/>
    <n v="1"/>
    <n v="166.02"/>
    <n v="0"/>
    <n v="166.02"/>
    <n v="-15.2"/>
    <n v="166.02"/>
    <s v="Q2"/>
    <n v="-9.155523430911936"/>
    <s v="Delhi"/>
    <s v="Regular"/>
  </r>
  <r>
    <s v="ORD005381"/>
    <x v="51"/>
    <s v="CUST0450"/>
    <s v="Abhimanyu Sehgal"/>
    <x v="1"/>
    <x v="0"/>
    <x v="15"/>
    <n v="5"/>
    <n v="204.5"/>
    <n v="0.05"/>
    <n v="971.38"/>
    <n v="425.41"/>
    <n v="971.375"/>
    <s v="Q3"/>
    <n v="43.794395602133051"/>
    <s v="Bhubaneswar"/>
    <s v="Premium"/>
  </r>
  <r>
    <s v="ORD005613"/>
    <x v="256"/>
    <s v="CUST0040"/>
    <s v="Gaurav Majumdar"/>
    <x v="2"/>
    <x v="4"/>
    <x v="45"/>
    <n v="1"/>
    <n v="29604.5"/>
    <n v="0.15"/>
    <n v="25163.83"/>
    <n v="3181.06"/>
    <n v="25163.825000000001"/>
    <s v="Q4"/>
    <n v="12.641398388083211"/>
    <s v="Chandigarh"/>
    <s v="Regular"/>
  </r>
  <r>
    <s v="ORD002630"/>
    <x v="183"/>
    <s v="CUST0126"/>
    <s v="Chakrika Majumdar"/>
    <x v="2"/>
    <x v="0"/>
    <x v="67"/>
    <n v="2"/>
    <n v="988.45"/>
    <n v="0"/>
    <n v="1976.9"/>
    <n v="689.07"/>
    <n v="1976.9"/>
    <s v="Q3"/>
    <n v="34.856087814254643"/>
    <s v="Delhi"/>
    <s v="Regular"/>
  </r>
  <r>
    <s v="ORD006510"/>
    <x v="34"/>
    <s v="CUST0245"/>
    <s v="Naveen Dubey"/>
    <x v="1"/>
    <x v="1"/>
    <x v="52"/>
    <n v="5"/>
    <n v="34905.07"/>
    <n v="0.25"/>
    <n v="130894.01"/>
    <n v="33180.68"/>
    <n v="130894.01250000001"/>
    <s v="Q3"/>
    <n v="25.349273049240374"/>
    <s v="Bhubaneswar"/>
    <s v="Regular"/>
  </r>
  <r>
    <s v="ORD009258"/>
    <x v="152"/>
    <s v="CUST0469"/>
    <s v="Brinda Doshi"/>
    <x v="0"/>
    <x v="6"/>
    <x v="27"/>
    <n v="5"/>
    <n v="2374.7399999999998"/>
    <n v="0"/>
    <n v="11873.7"/>
    <n v="4280.8900000000003"/>
    <n v="11873.699999999999"/>
    <s v="Q2"/>
    <n v="36.053546914609605"/>
    <s v="Kochi"/>
    <s v="Regular"/>
  </r>
  <r>
    <s v="ORD008451"/>
    <x v="112"/>
    <s v="CUST0420"/>
    <s v="Zehaan Choudhury"/>
    <x v="3"/>
    <x v="0"/>
    <x v="67"/>
    <n v="5"/>
    <n v="439.32"/>
    <n v="0.1"/>
    <n v="1976.94"/>
    <n v="698.39"/>
    <n v="1976.94"/>
    <s v="Q2"/>
    <n v="35.326818214007503"/>
    <s v="Ahmedabad"/>
    <s v="Premium"/>
  </r>
  <r>
    <s v="ORD005573"/>
    <x v="22"/>
    <s v="CUST0226"/>
    <s v="Ronith Jaggi"/>
    <x v="2"/>
    <x v="3"/>
    <x v="61"/>
    <n v="1"/>
    <n v="377.6"/>
    <n v="0.1"/>
    <n v="339.84"/>
    <n v="116.81"/>
    <n v="339.84000000000003"/>
    <s v="Q3"/>
    <n v="34.372057438794727"/>
    <s v="Amritsar"/>
    <s v="Premium"/>
  </r>
  <r>
    <s v="ORD005522"/>
    <x v="107"/>
    <s v="CUST0446"/>
    <s v="Anthony Pandit"/>
    <x v="0"/>
    <x v="5"/>
    <x v="11"/>
    <n v="8"/>
    <n v="584.74"/>
    <n v="0.05"/>
    <n v="4444.0200000000004"/>
    <n v="415.68"/>
    <n v="4444.0239999999994"/>
    <s v="Q4"/>
    <n v="9.3536932777080217"/>
    <s v="Chennai"/>
    <s v="Premium"/>
  </r>
  <r>
    <s v="ORD006789"/>
    <x v="151"/>
    <s v="CUST0327"/>
    <s v="Andrew Prasad"/>
    <x v="0"/>
    <x v="0"/>
    <x v="15"/>
    <n v="2"/>
    <n v="254.65"/>
    <n v="0"/>
    <n v="509.3"/>
    <n v="179.08"/>
    <n v="509.3"/>
    <s v="Q4"/>
    <n v="35.161987041036717"/>
    <s v="Kochi"/>
    <s v="Premium"/>
  </r>
  <r>
    <s v="ORD009013"/>
    <x v="82"/>
    <s v="CUST0270"/>
    <s v="Suhani Srivastava"/>
    <x v="1"/>
    <x v="5"/>
    <x v="7"/>
    <n v="8"/>
    <n v="237.48"/>
    <n v="0"/>
    <n v="1899.84"/>
    <n v="126.38"/>
    <n v="1899.84"/>
    <s v="Q1"/>
    <n v="6.6521391275054746"/>
    <s v="Ranchi"/>
    <s v="Premium"/>
  </r>
  <r>
    <s v="ORD003060"/>
    <x v="263"/>
    <s v="CUST0168"/>
    <s v="Guneet Raja"/>
    <x v="0"/>
    <x v="1"/>
    <x v="52"/>
    <n v="3"/>
    <n v="22721.11"/>
    <n v="0.15"/>
    <n v="57938.83"/>
    <n v="17266.099999999999"/>
    <n v="57938.830499999996"/>
    <s v="Q3"/>
    <n v="29.800567253429172"/>
    <s v="Chennai"/>
    <s v="Premium"/>
  </r>
  <r>
    <s v="ORD004488"/>
    <x v="330"/>
    <s v="CUST0097"/>
    <s v="Thomas Din"/>
    <x v="0"/>
    <x v="3"/>
    <x v="25"/>
    <n v="3"/>
    <n v="1336.69"/>
    <n v="0.25"/>
    <n v="3007.55"/>
    <n v="876.15"/>
    <n v="3007.5525000000002"/>
    <s v="Q2"/>
    <n v="29.131685258765437"/>
    <s v="Hyderabad"/>
    <s v="Premium"/>
  </r>
  <r>
    <s v="ORD002586"/>
    <x v="297"/>
    <s v="CUST0252"/>
    <s v="Urmi Sehgal"/>
    <x v="1"/>
    <x v="4"/>
    <x v="28"/>
    <n v="2"/>
    <n v="54766.400000000001"/>
    <n v="0"/>
    <n v="109532.8"/>
    <n v="11977.89"/>
    <n v="109532.8"/>
    <s v="Q3"/>
    <n v="10.935436691109878"/>
    <s v="Kolkata"/>
    <s v="Regular"/>
  </r>
  <r>
    <s v="ORD001693"/>
    <x v="198"/>
    <s v="CUST0115"/>
    <s v="Saanvi Atwal"/>
    <x v="0"/>
    <x v="6"/>
    <x v="43"/>
    <n v="5"/>
    <n v="940.79"/>
    <n v="0.1"/>
    <n v="4233.5600000000004"/>
    <n v="1216.73"/>
    <n v="4233.5550000000003"/>
    <s v="Q3"/>
    <n v="28.740114702519865"/>
    <s v="Chennai"/>
    <s v="Premium"/>
  </r>
  <r>
    <s v="ORD001289"/>
    <x v="94"/>
    <s v="CUST0389"/>
    <s v="Reva Kaul"/>
    <x v="2"/>
    <x v="6"/>
    <x v="14"/>
    <n v="4"/>
    <n v="2616.81"/>
    <n v="0.25"/>
    <n v="7850.43"/>
    <n v="1794.41"/>
    <n v="7850.43"/>
    <s v="Q1"/>
    <n v="22.857474049192213"/>
    <s v="Delhi"/>
    <s v="Regular"/>
  </r>
  <r>
    <s v="ORD005327"/>
    <x v="344"/>
    <s v="CUST0103"/>
    <s v="Aryan Prabhu"/>
    <x v="1"/>
    <x v="1"/>
    <x v="36"/>
    <n v="3"/>
    <n v="2711.24"/>
    <n v="0.05"/>
    <n v="7727.03"/>
    <n v="1571.12"/>
    <n v="7727.0339999999987"/>
    <s v="Q2"/>
    <n v="20.332779864967524"/>
    <s v="Patna"/>
    <s v="Premium"/>
  </r>
  <r>
    <s v="ORD005386"/>
    <x v="145"/>
    <s v="CUST0342"/>
    <s v="Brijesh Uppal"/>
    <x v="0"/>
    <x v="4"/>
    <x v="45"/>
    <n v="1"/>
    <n v="49692.01"/>
    <n v="0.1"/>
    <n v="44722.81"/>
    <n v="6397.46"/>
    <n v="44722.809000000001"/>
    <s v="Q3"/>
    <n v="14.304691498588754"/>
    <s v="Chennai"/>
    <s v="Premium"/>
  </r>
  <r>
    <s v="ORD008173"/>
    <x v="147"/>
    <s v="CUST0178"/>
    <s v="Sachi Chaudhuri"/>
    <x v="1"/>
    <x v="6"/>
    <x v="29"/>
    <n v="1"/>
    <n v="834.2"/>
    <n v="0"/>
    <n v="834.2"/>
    <n v="294.83"/>
    <n v="834.2"/>
    <s v="Q2"/>
    <n v="35.342843442819465"/>
    <s v="Kolkata"/>
    <s v="Regular"/>
  </r>
  <r>
    <s v="ORD000160"/>
    <x v="264"/>
    <s v="CUST0228"/>
    <s v="Azad Nayak"/>
    <x v="2"/>
    <x v="6"/>
    <x v="57"/>
    <n v="1"/>
    <n v="779.49"/>
    <n v="0"/>
    <n v="779.49"/>
    <n v="235.59"/>
    <n v="779.49"/>
    <s v="Q3"/>
    <n v="30.22360774352461"/>
    <s v="Chandigarh"/>
    <s v="Premium"/>
  </r>
  <r>
    <s v="ORD006043"/>
    <x v="199"/>
    <s v="CUST0116"/>
    <s v="Gagan Oak"/>
    <x v="2"/>
    <x v="4"/>
    <x v="5"/>
    <n v="1"/>
    <n v="39387.769999999997"/>
    <n v="0.1"/>
    <n v="35448.99"/>
    <n v="3766.5"/>
    <n v="35448.992999999995"/>
    <s v="Q2"/>
    <n v="10.625126414038878"/>
    <s v="Chandigarh"/>
    <s v="Regular"/>
  </r>
  <r>
    <s v="ORD001028"/>
    <x v="125"/>
    <s v="CUST0273"/>
    <s v="Tanmayi Pai"/>
    <x v="2"/>
    <x v="4"/>
    <x v="23"/>
    <n v="1"/>
    <n v="72242.850000000006"/>
    <n v="0.1"/>
    <n v="65018.57"/>
    <n v="10109.89"/>
    <n v="65018.56500000001"/>
    <s v="Q3"/>
    <n v="15.54923462635367"/>
    <s v="Lucknow"/>
    <s v="Premium"/>
  </r>
  <r>
    <s v="ORD003360"/>
    <x v="299"/>
    <s v="CUST0114"/>
    <s v="Unknown"/>
    <x v="1"/>
    <x v="4"/>
    <x v="50"/>
    <n v="1"/>
    <n v="69559.990000000005"/>
    <n v="0.1"/>
    <n v="62603.99"/>
    <n v="6717.75"/>
    <n v="62603.991000000009"/>
    <s v="Q1"/>
    <n v="10.730546088196617"/>
    <s v="Patna"/>
    <s v="Premium"/>
  </r>
  <r>
    <s v="ORD010034"/>
    <x v="260"/>
    <s v="CUST0063"/>
    <s v="Udant Bansal"/>
    <x v="0"/>
    <x v="6"/>
    <x v="27"/>
    <n v="3"/>
    <n v="742.58"/>
    <n v="0.3"/>
    <n v="1559.42"/>
    <n v="436.19"/>
    <n v="1559.4180000000001"/>
    <s v="Q4"/>
    <n v="27.971297020687174"/>
    <s v="Bengaluru"/>
    <s v="Premium"/>
  </r>
  <r>
    <s v="ORD003609"/>
    <x v="123"/>
    <s v="CUST0247"/>
    <s v="Geetika Chopra"/>
    <x v="1"/>
    <x v="6"/>
    <x v="14"/>
    <n v="4"/>
    <n v="318.12"/>
    <n v="0"/>
    <n v="1272.48"/>
    <n v="365.24"/>
    <n v="1272.48"/>
    <s v="Q1"/>
    <n v="28.703005155287315"/>
    <s v="Kolkata"/>
    <s v="Regular"/>
  </r>
  <r>
    <s v="ORD008092"/>
    <x v="183"/>
    <s v="CUST0125"/>
    <s v="Baghyawati Oak"/>
    <x v="2"/>
    <x v="5"/>
    <x v="44"/>
    <n v="10"/>
    <n v="242.39"/>
    <n v="0"/>
    <n v="2423.9"/>
    <n v="140.55000000000001"/>
    <n v="2423.8999999999996"/>
    <s v="Q3"/>
    <n v="5.798506539048641"/>
    <s v="Jaipur"/>
    <s v="Regular"/>
  </r>
  <r>
    <s v="ORD001742"/>
    <x v="162"/>
    <s v="CUST0104"/>
    <s v="Saksham Gola"/>
    <x v="2"/>
    <x v="1"/>
    <x v="52"/>
    <n v="3"/>
    <n v="37761.85"/>
    <n v="0.3"/>
    <n v="79299.88"/>
    <n v="19942.27"/>
    <n v="79299.88499999998"/>
    <s v="Q2"/>
    <n v="25.147919517658789"/>
    <s v="Chandigarh"/>
    <s v="Premium"/>
  </r>
  <r>
    <s v="ORD007747"/>
    <x v="356"/>
    <s v="CUST0219"/>
    <s v="Nimrat Mall"/>
    <x v="3"/>
    <x v="4"/>
    <x v="28"/>
    <n v="2"/>
    <n v="2662.31"/>
    <n v="0.05"/>
    <n v="5058.3900000000003"/>
    <n v="683.68"/>
    <n v="5058.3889999999992"/>
    <s v="Q1"/>
    <n v="13.515762920613078"/>
    <s v="Surat"/>
    <s v="Premium"/>
  </r>
  <r>
    <s v="ORD001607"/>
    <x v="28"/>
    <s v="CUST0125"/>
    <s v="Baghyawati Oak"/>
    <x v="2"/>
    <x v="0"/>
    <x v="0"/>
    <n v="4"/>
    <n v="419.63"/>
    <n v="0"/>
    <n v="1678.52"/>
    <n v="720.4"/>
    <n v="1678.52"/>
    <s v="Q4"/>
    <n v="42.918761766317949"/>
    <s v="Jaipur"/>
    <s v="Regular"/>
  </r>
  <r>
    <s v="ORD005825"/>
    <x v="227"/>
    <s v="CUST0052"/>
    <s v="Vivaan Parmer"/>
    <x v="1"/>
    <x v="6"/>
    <x v="41"/>
    <n v="2"/>
    <n v="447.42"/>
    <n v="0.25"/>
    <n v="671.13"/>
    <n v="163.01"/>
    <n v="671.13"/>
    <s v="Q4"/>
    <n v="24.288885908840314"/>
    <s v="Bhubaneswar"/>
    <s v="Occasional"/>
  </r>
  <r>
    <s v="ORD002763"/>
    <x v="7"/>
    <s v="CUST0398"/>
    <s v="Christopher Basu"/>
    <x v="0"/>
    <x v="6"/>
    <x v="41"/>
    <n v="5"/>
    <n v="1506.14"/>
    <n v="0"/>
    <n v="7530.7"/>
    <n v="2684.88"/>
    <n v="7530.7000000000007"/>
    <s v="Q2"/>
    <n v="35.652462586479345"/>
    <s v="Chennai"/>
    <s v="Premium"/>
  </r>
  <r>
    <s v="ORD007221"/>
    <x v="93"/>
    <s v="CUST0464"/>
    <s v="Chandresh Dasgupta"/>
    <x v="3"/>
    <x v="6"/>
    <x v="14"/>
    <n v="5"/>
    <n v="4789.9799999999996"/>
    <n v="0.1"/>
    <n v="21554.91"/>
    <n v="5123.58"/>
    <n v="21554.91"/>
    <s v="Q3"/>
    <n v="23.769897438681024"/>
    <s v="Mumbai"/>
    <s v="Regular"/>
  </r>
  <r>
    <s v="ORD000176"/>
    <x v="224"/>
    <s v="CUST0161"/>
    <s v="Jalsa Narang"/>
    <x v="2"/>
    <x v="5"/>
    <x v="39"/>
    <n v="2"/>
    <n v="350.48"/>
    <n v="0"/>
    <n v="700.96"/>
    <n v="66.63"/>
    <n v="700.96"/>
    <s v="Q3"/>
    <n v="9.5055352659210204"/>
    <s v="Lucknow"/>
    <s v="Premium"/>
  </r>
  <r>
    <s v="ORD009612"/>
    <x v="316"/>
    <s v="CUST0368"/>
    <s v="Vedant Kohli"/>
    <x v="2"/>
    <x v="2"/>
    <x v="54"/>
    <n v="1"/>
    <n v="7324.39"/>
    <n v="0.15"/>
    <n v="6225.73"/>
    <n v="1657.23"/>
    <n v="6225.7314999999999"/>
    <s v="Q4"/>
    <n v="26.619047083635174"/>
    <s v="Delhi"/>
    <s v="Premium"/>
  </r>
  <r>
    <s v="ORD009653"/>
    <x v="364"/>
    <s v="CUST0359"/>
    <s v="Yutika Suri"/>
    <x v="1"/>
    <x v="5"/>
    <x v="24"/>
    <n v="2"/>
    <n v="393.61"/>
    <n v="0.05"/>
    <n v="747.86"/>
    <n v="68.31"/>
    <n v="747.85900000000004"/>
    <s v="Q4"/>
    <n v="9.1340625250715366"/>
    <s v="Ranchi"/>
    <s v="Premium"/>
  </r>
  <r>
    <s v="ORD009892"/>
    <x v="204"/>
    <s v="CUST0131"/>
    <s v="Aarna Mukherjee"/>
    <x v="0"/>
    <x v="4"/>
    <x v="33"/>
    <n v="1"/>
    <n v="32784.58"/>
    <n v="0.05"/>
    <n v="31145.35"/>
    <n v="2949.53"/>
    <n v="31145.350999999999"/>
    <s v="Q4"/>
    <n v="9.4702098387078664"/>
    <s v="Coimbatore"/>
    <s v="Regular"/>
  </r>
  <r>
    <s v="ORD010372"/>
    <x v="346"/>
    <s v="CUST0380"/>
    <s v="Pahal Nori"/>
    <x v="3"/>
    <x v="2"/>
    <x v="65"/>
    <n v="4"/>
    <n v="5604.11"/>
    <n v="0.05"/>
    <n v="21295.62"/>
    <n v="4540.29"/>
    <n v="21295.617999999999"/>
    <s v="Q4"/>
    <n v="21.320299667255522"/>
    <s v="Ahmedabad"/>
    <s v="Regular"/>
  </r>
  <r>
    <s v="ORD000895"/>
    <x v="148"/>
    <s v="CUST0226"/>
    <s v="Ronith Jaggi"/>
    <x v="2"/>
    <x v="4"/>
    <x v="45"/>
    <n v="4"/>
    <n v="23541.89"/>
    <n v="0"/>
    <n v="94167.56"/>
    <n v="13817.13"/>
    <n v="94167.56"/>
    <s v="Q4"/>
    <n v="14.672919209120423"/>
    <s v="Amritsar"/>
    <s v="Premium"/>
  </r>
  <r>
    <s v="ORD006260"/>
    <x v="94"/>
    <s v="CUST0341"/>
    <s v="Isaac Vala"/>
    <x v="2"/>
    <x v="3"/>
    <x v="66"/>
    <n v="4"/>
    <n v="2642.01"/>
    <n v="0.15"/>
    <n v="8982.83"/>
    <n v="2090.75"/>
    <n v="8982.8340000000007"/>
    <s v="Q1"/>
    <n v="23.27495900512422"/>
    <s v="Jaipur"/>
    <s v="Premium"/>
  </r>
  <r>
    <s v="ORD000564"/>
    <x v="233"/>
    <s v="CUST0076"/>
    <s v="Vaishnavi Dar"/>
    <x v="0"/>
    <x v="4"/>
    <x v="47"/>
    <n v="3"/>
    <n v="18909.900000000001"/>
    <n v="0"/>
    <n v="56729.7"/>
    <n v="8125.12"/>
    <n v="56729.700000000004"/>
    <s v="Q1"/>
    <n v="14.3225153667303"/>
    <s v="Bengaluru"/>
    <s v="Premium"/>
  </r>
  <r>
    <s v="ORD005233"/>
    <x v="265"/>
    <s v="CUST0104"/>
    <s v="Saksham Gola"/>
    <x v="2"/>
    <x v="1"/>
    <x v="69"/>
    <n v="2"/>
    <n v="18065.29"/>
    <n v="0"/>
    <n v="36130.58"/>
    <n v="6990.67"/>
    <n v="36130.58"/>
    <s v="Q1"/>
    <n v="19.348347023490902"/>
    <s v="Chandigarh"/>
    <s v="Premium"/>
  </r>
  <r>
    <s v="ORD002649"/>
    <x v="38"/>
    <s v="CUST0305"/>
    <s v="Barkha Dhingra"/>
    <x v="0"/>
    <x v="3"/>
    <x v="66"/>
    <n v="4"/>
    <n v="1282.32"/>
    <n v="0.05"/>
    <n v="4872.82"/>
    <n v="1638.88"/>
    <n v="4872.8159999999998"/>
    <s v="Q2"/>
    <n v="33.633091310575807"/>
    <s v="Kochi"/>
    <s v="Regular"/>
  </r>
  <r>
    <s v="ORD004028"/>
    <x v="249"/>
    <s v="CUST0282"/>
    <s v="Anmol Nagar"/>
    <x v="1"/>
    <x v="1"/>
    <x v="59"/>
    <n v="5"/>
    <n v="35519.11"/>
    <n v="0"/>
    <n v="177595.55"/>
    <n v="54608.08"/>
    <n v="177595.55"/>
    <s v="Q3"/>
    <n v="30.748563238211773"/>
    <s v="Bhubaneswar"/>
    <s v="Regular"/>
  </r>
  <r>
    <s v="ORD006158"/>
    <x v="16"/>
    <s v="CUST0428"/>
    <s v="Abdul Gour"/>
    <x v="3"/>
    <x v="6"/>
    <x v="55"/>
    <n v="5"/>
    <n v="2185.84"/>
    <n v="0.1"/>
    <n v="9836.2800000000007"/>
    <n v="2981.98"/>
    <n v="9836.2800000000007"/>
    <s v="Q3"/>
    <n v="30.316135774906773"/>
    <s v="Surat"/>
    <s v="Occasional"/>
  </r>
  <r>
    <s v="ORD008906"/>
    <x v="171"/>
    <s v="CUST0279"/>
    <s v="Zaitra Biswas"/>
    <x v="1"/>
    <x v="2"/>
    <x v="17"/>
    <n v="1"/>
    <n v="7182.23"/>
    <n v="0"/>
    <n v="7182.23"/>
    <n v="1525.13"/>
    <n v="7182.23"/>
    <s v="Q2"/>
    <n v="21.234769702446179"/>
    <s v="Patna"/>
    <s v="Premium"/>
  </r>
  <r>
    <s v="ORD007116"/>
    <x v="102"/>
    <s v="CUST0299"/>
    <s v="Wahab Jain"/>
    <x v="2"/>
    <x v="5"/>
    <x v="11"/>
    <n v="9"/>
    <n v="478.24"/>
    <n v="0.15"/>
    <n v="3658.54"/>
    <n v="264.04000000000002"/>
    <n v="3658.5359999999996"/>
    <s v="Q1"/>
    <n v="7.2170865973858422"/>
    <s v="Jaipur"/>
    <s v="Premium"/>
  </r>
  <r>
    <s v="ORD000988"/>
    <x v="308"/>
    <s v="CUST0221"/>
    <s v="Naveen Dass"/>
    <x v="0"/>
    <x v="1"/>
    <x v="36"/>
    <n v="3"/>
    <n v="34185.4"/>
    <n v="0.1"/>
    <n v="92300.58"/>
    <n v="21348.45"/>
    <n v="92300.580000000016"/>
    <s v="Q3"/>
    <n v="23.129269610223467"/>
    <s v="Kochi"/>
    <s v="Regular"/>
  </r>
  <r>
    <s v="ORD009451"/>
    <x v="90"/>
    <s v="CUST0298"/>
    <s v="Faris Malhotra"/>
    <x v="3"/>
    <x v="4"/>
    <x v="5"/>
    <n v="5"/>
    <n v="21990"/>
    <n v="0.15"/>
    <n v="93457.5"/>
    <n v="12696.59"/>
    <n v="93457.5"/>
    <s v="Q4"/>
    <n v="13.585415830725195"/>
    <s v="Mumbai"/>
    <s v="Premium"/>
  </r>
  <r>
    <s v="ORD008509"/>
    <x v="328"/>
    <s v="CUST0284"/>
    <s v="Daksha Karan"/>
    <x v="1"/>
    <x v="4"/>
    <x v="28"/>
    <n v="1"/>
    <n v="44010.39"/>
    <n v="0.25"/>
    <n v="33007.79"/>
    <n v="-3253.78"/>
    <n v="33007.792499999996"/>
    <s v="Q2"/>
    <n v="-9.8576123999819441"/>
    <s v="Ranchi"/>
    <s v="Premium"/>
  </r>
  <r>
    <s v="ORD002434"/>
    <x v="74"/>
    <s v="CUST0195"/>
    <s v="Vedika Rege"/>
    <x v="1"/>
    <x v="1"/>
    <x v="26"/>
    <n v="4"/>
    <n v="2990.96"/>
    <n v="0.25"/>
    <n v="8972.8799999999992"/>
    <n v="1572.65"/>
    <n v="8972.880000000001"/>
    <s v="Q3"/>
    <n v="17.526702686316995"/>
    <s v="Bhubaneswar"/>
    <s v="Premium"/>
  </r>
  <r>
    <s v="ORD005116"/>
    <x v="201"/>
    <s v="CUST0006"/>
    <s v="Yashica Nagi"/>
    <x v="0"/>
    <x v="3"/>
    <x v="10"/>
    <n v="2"/>
    <n v="3145.45"/>
    <n v="0"/>
    <n v="6290.9"/>
    <n v="1741.01"/>
    <n v="6290.9"/>
    <s v="Q2"/>
    <n v="27.675054443720299"/>
    <s v="Hyderabad"/>
    <s v="Regular"/>
  </r>
  <r>
    <s v="ORD009423"/>
    <x v="21"/>
    <s v="CUST0203"/>
    <s v="Yagnesh Deo"/>
    <x v="2"/>
    <x v="1"/>
    <x v="1"/>
    <n v="2"/>
    <n v="23962.12"/>
    <n v="0.1"/>
    <n v="43131.82"/>
    <n v="10175.65"/>
    <n v="43131.815999999999"/>
    <s v="Q2"/>
    <n v="23.59197919308761"/>
    <s v="Lucknow"/>
    <s v="Premium"/>
  </r>
  <r>
    <s v="ORD011313"/>
    <x v="79"/>
    <s v="CUST0464"/>
    <s v="Chandresh Dasgupta"/>
    <x v="3"/>
    <x v="4"/>
    <x v="33"/>
    <n v="5"/>
    <n v="73645.56"/>
    <n v="0.1"/>
    <n v="331405.02"/>
    <n v="50025.26"/>
    <n v="331405.02"/>
    <s v="Q2"/>
    <n v="15.094901097152963"/>
    <s v="Mumbai"/>
    <s v="Regular"/>
  </r>
  <r>
    <s v="ORD004664"/>
    <x v="47"/>
    <s v="CUST0002"/>
    <s v="Nitara Dhawan"/>
    <x v="2"/>
    <x v="5"/>
    <x v="31"/>
    <n v="7"/>
    <n v="460.51"/>
    <n v="0.05"/>
    <n v="3062.39"/>
    <n v="282.39999999999998"/>
    <n v="3062.3914999999997"/>
    <s v="Q1"/>
    <n v="9.2215557130215284"/>
    <s v="Chandigarh"/>
    <s v="Premium"/>
  </r>
  <r>
    <s v="ORD002872"/>
    <x v="261"/>
    <s v="CUST0498"/>
    <s v="Isaac Sha"/>
    <x v="0"/>
    <x v="6"/>
    <x v="43"/>
    <n v="5"/>
    <n v="1427.74"/>
    <n v="0.25"/>
    <n v="5354.02"/>
    <n v="1396.41"/>
    <n v="5354.0249999999996"/>
    <s v="Q4"/>
    <n v="26.081523789601086"/>
    <s v="Hyderabad"/>
    <s v="Premium"/>
  </r>
  <r>
    <s v="ORD010674"/>
    <x v="33"/>
    <s v="CUST0171"/>
    <s v="Isha Kari"/>
    <x v="0"/>
    <x v="3"/>
    <x v="61"/>
    <n v="1"/>
    <n v="2969.84"/>
    <n v="0"/>
    <n v="2969.84"/>
    <n v="861.51"/>
    <n v="2969.84"/>
    <s v="Q1"/>
    <n v="29.008633461735311"/>
    <s v="Bengaluru"/>
    <s v="Premium"/>
  </r>
  <r>
    <s v="ORD008518"/>
    <x v="127"/>
    <s v="CUST0498"/>
    <s v="Isaac Sha"/>
    <x v="0"/>
    <x v="4"/>
    <x v="50"/>
    <n v="2"/>
    <n v="18076.72"/>
    <n v="0.1"/>
    <n v="32538.1"/>
    <n v="-3229.11"/>
    <n v="32538.096000000001"/>
    <s v="Q1"/>
    <n v="-9.9240889910597119"/>
    <s v="Hyderabad"/>
    <s v="Premium"/>
  </r>
  <r>
    <s v="ORD010235"/>
    <x v="15"/>
    <s v="CUST0156"/>
    <s v="Aarush Bhagat"/>
    <x v="0"/>
    <x v="3"/>
    <x v="4"/>
    <n v="4"/>
    <n v="734.25"/>
    <n v="0"/>
    <n v="2937"/>
    <n v="916.13"/>
    <n v="2937"/>
    <s v="Q4"/>
    <n v="31.192713653387809"/>
    <s v="Bengaluru"/>
    <s v="Premium"/>
  </r>
  <r>
    <s v="ORD006346"/>
    <x v="52"/>
    <s v="CUST0458"/>
    <s v="Vyanjana Thaman"/>
    <x v="0"/>
    <x v="6"/>
    <x v="18"/>
    <n v="5"/>
    <n v="589.47"/>
    <n v="0.3"/>
    <n v="2063.14"/>
    <n v="737.29"/>
    <n v="2063.145"/>
    <s v="Q1"/>
    <n v="35.736304855705384"/>
    <s v="Chennai"/>
    <s v="Regular"/>
  </r>
  <r>
    <s v="ORD006517"/>
    <x v="38"/>
    <s v="CUST0089"/>
    <s v="Avi Dugar"/>
    <x v="1"/>
    <x v="6"/>
    <x v="18"/>
    <n v="4"/>
    <n v="2711.88"/>
    <n v="0.1"/>
    <n v="9762.77"/>
    <n v="2714.56"/>
    <n v="9762.768"/>
    <s v="Q2"/>
    <n v="27.8052233126459"/>
    <s v="Bhubaneswar"/>
    <s v="Regular"/>
  </r>
  <r>
    <s v="ORD006251"/>
    <x v="54"/>
    <s v="CUST0307"/>
    <s v="Ekani Tak"/>
    <x v="0"/>
    <x v="5"/>
    <x v="44"/>
    <n v="3"/>
    <n v="141.35"/>
    <n v="0.1"/>
    <n v="381.64"/>
    <n v="27.67"/>
    <n v="381.64499999999998"/>
    <s v="Q4"/>
    <n v="7.2502882297453111"/>
    <s v="Kochi"/>
    <s v="Premium"/>
  </r>
  <r>
    <s v="ORD007092"/>
    <x v="238"/>
    <s v="CUST0044"/>
    <s v="Advay Nadig"/>
    <x v="2"/>
    <x v="4"/>
    <x v="22"/>
    <n v="5"/>
    <n v="28588.76"/>
    <n v="0.25"/>
    <n v="107207.85"/>
    <n v="14335.59"/>
    <n v="107207.84999999999"/>
    <s v="Q3"/>
    <n v="13.371772682690681"/>
    <s v="Lucknow"/>
    <s v="Premium"/>
  </r>
  <r>
    <s v="ORD011561"/>
    <x v="12"/>
    <s v="CUST0250"/>
    <s v="Vanya Subramaniam"/>
    <x v="3"/>
    <x v="1"/>
    <x v="59"/>
    <n v="4"/>
    <n v="13306.85"/>
    <n v="0"/>
    <n v="53227.4"/>
    <n v="16980.240000000002"/>
    <n v="53227.4"/>
    <s v="Q2"/>
    <n v="31.901313984902512"/>
    <s v="Surat"/>
    <s v="Premium"/>
  </r>
  <r>
    <s v="ORD008899"/>
    <x v="109"/>
    <s v="CUST0408"/>
    <s v="Anvi Jaggi"/>
    <x v="0"/>
    <x v="0"/>
    <x v="32"/>
    <n v="1"/>
    <n v="515.58000000000004"/>
    <n v="0.15"/>
    <n v="438.24"/>
    <n v="164.39"/>
    <n v="438.24299999999999"/>
    <s v="Q1"/>
    <n v="37.51140927345746"/>
    <s v="Kochi"/>
    <s v="Premium"/>
  </r>
  <r>
    <s v="ORD009853"/>
    <x v="86"/>
    <s v="CUST0239"/>
    <s v="Om Bumb"/>
    <x v="2"/>
    <x v="3"/>
    <x v="13"/>
    <n v="3"/>
    <n v="3594.58"/>
    <n v="0.1"/>
    <n v="9705.3700000000008"/>
    <n v="2662.52"/>
    <n v="9705.366"/>
    <s v="Q4"/>
    <n v="27.433472397239878"/>
    <s v="Chandigarh"/>
    <s v="Regular"/>
  </r>
  <r>
    <s v="ORD005813"/>
    <x v="290"/>
    <s v="CUST0484"/>
    <s v="Yug Srivastava"/>
    <x v="3"/>
    <x v="2"/>
    <x v="17"/>
    <n v="1"/>
    <n v="2480.1999999999998"/>
    <n v="0.05"/>
    <n v="2356.19"/>
    <n v="658.78"/>
    <n v="2356.1899999999996"/>
    <s v="Q4"/>
    <n v="27.959544858436715"/>
    <s v="Mumbai"/>
    <s v="Occasional"/>
  </r>
  <r>
    <s v="ORD009692"/>
    <x v="61"/>
    <s v="CUST0359"/>
    <s v="Yutika Suri"/>
    <x v="1"/>
    <x v="5"/>
    <x v="37"/>
    <n v="1"/>
    <n v="183.38"/>
    <n v="0.25"/>
    <n v="137.53"/>
    <n v="-4.96"/>
    <n v="137.535"/>
    <s v="Q1"/>
    <n v="-3.6064858576310623"/>
    <s v="Ranchi"/>
    <s v="Premium"/>
  </r>
  <r>
    <s v="ORD010404"/>
    <x v="191"/>
    <s v="CUST0469"/>
    <s v="Brinda Doshi"/>
    <x v="0"/>
    <x v="2"/>
    <x v="46"/>
    <n v="1"/>
    <n v="5993.81"/>
    <n v="0.1"/>
    <n v="5394.43"/>
    <n v="1212.29"/>
    <n v="5394.4290000000001"/>
    <s v="Q2"/>
    <n v="22.472995293293266"/>
    <s v="Kochi"/>
    <s v="Regular"/>
  </r>
  <r>
    <s v="ORD005346"/>
    <x v="9"/>
    <s v="CUST0468"/>
    <s v="Mason Bahl"/>
    <x v="2"/>
    <x v="5"/>
    <x v="31"/>
    <n v="6"/>
    <n v="659.99"/>
    <n v="0.25"/>
    <n v="2969.95"/>
    <n v="184.01"/>
    <n v="2969.9549999999999"/>
    <s v="Q2"/>
    <n v="6.195727200794626"/>
    <s v="Chandigarh"/>
    <s v="Regular"/>
  </r>
  <r>
    <s v="ORD000674"/>
    <x v="15"/>
    <s v="CUST0473"/>
    <s v="Ranbir Jha"/>
    <x v="3"/>
    <x v="0"/>
    <x v="67"/>
    <n v="1"/>
    <n v="400.55"/>
    <n v="0.1"/>
    <n v="360.5"/>
    <n v="139.63999999999999"/>
    <n v="360.495"/>
    <s v="Q4"/>
    <n v="38.735090152565874"/>
    <s v="Pune"/>
    <s v="Regular"/>
  </r>
  <r>
    <s v="ORD009800"/>
    <x v="184"/>
    <s v="CUST0097"/>
    <s v="Thomas Din"/>
    <x v="0"/>
    <x v="4"/>
    <x v="47"/>
    <n v="1"/>
    <n v="6434.48"/>
    <n v="0"/>
    <n v="6434.48"/>
    <n v="622.5"/>
    <n v="6434.48"/>
    <s v="Q1"/>
    <n v="9.6744414467058721"/>
    <s v="Hyderabad"/>
    <s v="Premium"/>
  </r>
  <r>
    <s v="ORD011820"/>
    <x v="117"/>
    <s v="CUST0091"/>
    <s v="Lila Goel"/>
    <x v="0"/>
    <x v="4"/>
    <x v="20"/>
    <n v="3"/>
    <n v="55277.07"/>
    <n v="0"/>
    <n v="165831.21"/>
    <n v="20393.189999999999"/>
    <n v="165831.21"/>
    <s v="Q3"/>
    <n v="12.297558463210875"/>
    <s v="Hyderabad"/>
    <s v="Premium"/>
  </r>
  <r>
    <s v="ORD005140"/>
    <x v="131"/>
    <s v="CUST0286"/>
    <s v="Vanya Dada"/>
    <x v="1"/>
    <x v="4"/>
    <x v="28"/>
    <n v="3"/>
    <n v="75268.17"/>
    <n v="0"/>
    <n v="225804.51"/>
    <n v="33450.68"/>
    <n v="225804.51"/>
    <s v="Q2"/>
    <n v="14.813999950665291"/>
    <s v="Ranchi"/>
    <s v="Occasional"/>
  </r>
  <r>
    <s v="ORD002185"/>
    <x v="164"/>
    <s v="CUST0312"/>
    <s v="Sudiksha Pau"/>
    <x v="1"/>
    <x v="2"/>
    <x v="46"/>
    <n v="1"/>
    <n v="2592.1999999999998"/>
    <n v="0.2"/>
    <n v="2073.7600000000002"/>
    <n v="534.36"/>
    <n v="2073.7599999999998"/>
    <s v="Q1"/>
    <n v="25.767687678419872"/>
    <s v="Patna"/>
    <s v="Premium"/>
  </r>
  <r>
    <s v="ORD001444"/>
    <x v="177"/>
    <s v="CUST0475"/>
    <s v="Jhalak Kunda"/>
    <x v="2"/>
    <x v="6"/>
    <x v="41"/>
    <n v="3"/>
    <n v="4869.84"/>
    <n v="0.05"/>
    <n v="13879.04"/>
    <n v="3068.78"/>
    <n v="13879.044"/>
    <s v="Q1"/>
    <n v="22.110895278059576"/>
    <s v="Lucknow"/>
    <s v="Premium"/>
  </r>
  <r>
    <s v="ORD010501"/>
    <x v="0"/>
    <s v="CUST0184"/>
    <s v="Advay Patil"/>
    <x v="2"/>
    <x v="6"/>
    <x v="55"/>
    <n v="4"/>
    <n v="409.05"/>
    <n v="0"/>
    <n v="1636.2"/>
    <n v="432.25"/>
    <n v="1636.2"/>
    <s v="Q2"/>
    <n v="26.41791956973475"/>
    <s v="Jaipur"/>
    <s v="Premium"/>
  </r>
  <r>
    <s v="ORD004436"/>
    <x v="27"/>
    <s v="CUST0187"/>
    <s v="Forum Prabhu"/>
    <x v="2"/>
    <x v="1"/>
    <x v="52"/>
    <n v="4"/>
    <n v="41115.42"/>
    <n v="0.05"/>
    <n v="156238.6"/>
    <n v="47418.55"/>
    <n v="156238.59599999999"/>
    <s v="Q4"/>
    <n v="30.350086342299537"/>
    <s v="Lucknow"/>
    <s v="Regular"/>
  </r>
  <r>
    <s v="ORD000008"/>
    <x v="97"/>
    <s v="CUST0126"/>
    <s v="Chakrika Majumdar"/>
    <x v="2"/>
    <x v="0"/>
    <x v="53"/>
    <n v="4"/>
    <n v="422.14"/>
    <n v="0"/>
    <n v="1688.56"/>
    <n v="650.64"/>
    <n v="1688.56"/>
    <s v="Q3"/>
    <n v="38.532240488937319"/>
    <s v="Delhi"/>
    <s v="Regular"/>
  </r>
  <r>
    <s v="ORD002700"/>
    <x v="278"/>
    <s v="CUST0311"/>
    <s v="Dhriti Rattan"/>
    <x v="2"/>
    <x v="2"/>
    <x v="9"/>
    <n v="2"/>
    <n v="2754.94"/>
    <n v="0.05"/>
    <n v="5234.3900000000003"/>
    <n v="1029.53"/>
    <n v="5234.3859999999995"/>
    <s v="Q3"/>
    <n v="19.668576472139062"/>
    <s v="Lucknow"/>
    <s v="Premium"/>
  </r>
  <r>
    <s v="ORD011556"/>
    <x v="63"/>
    <s v="CUST0213"/>
    <s v="Neel Narang"/>
    <x v="3"/>
    <x v="6"/>
    <x v="57"/>
    <n v="5"/>
    <n v="2741.93"/>
    <n v="0.2"/>
    <n v="10967.72"/>
    <n v="-700.44"/>
    <n v="10967.720000000001"/>
    <s v="Q4"/>
    <n v="-6.3863774786373115"/>
    <s v="Nagpur"/>
    <s v="Occasional"/>
  </r>
  <r>
    <s v="ORD008180"/>
    <x v="160"/>
    <s v="CUST0454"/>
    <s v="Avi Kar"/>
    <x v="1"/>
    <x v="1"/>
    <x v="26"/>
    <n v="3"/>
    <n v="38248.93"/>
    <n v="0"/>
    <n v="114746.79"/>
    <n v="21641.99"/>
    <n v="114746.79000000001"/>
    <s v="Q4"/>
    <n v="18.860649609457486"/>
    <s v="Patna"/>
    <s v="Regular"/>
  </r>
  <r>
    <s v="ORD001684"/>
    <x v="7"/>
    <s v="CUST0167"/>
    <s v="Varsha Ben"/>
    <x v="3"/>
    <x v="4"/>
    <x v="20"/>
    <n v="2"/>
    <n v="57493.25"/>
    <n v="0.1"/>
    <n v="103487.85"/>
    <n v="15095.12"/>
    <n v="103487.85"/>
    <s v="Q2"/>
    <n v="14.586369317750828"/>
    <s v="Pune"/>
    <s v="Premium"/>
  </r>
  <r>
    <s v="ORD010715"/>
    <x v="18"/>
    <s v="CUST0062"/>
    <s v="Veer Tandon"/>
    <x v="0"/>
    <x v="0"/>
    <x v="53"/>
    <n v="2"/>
    <n v="836.18"/>
    <n v="0"/>
    <n v="1672.36"/>
    <n v="461.82"/>
    <n v="1672.36"/>
    <s v="Q3"/>
    <n v="27.614867612236598"/>
    <s v="Coimbatore"/>
    <s v="Regular"/>
  </r>
  <r>
    <s v="ORD007134"/>
    <x v="170"/>
    <s v="CUST0468"/>
    <s v="Mason Bahl"/>
    <x v="2"/>
    <x v="5"/>
    <x v="11"/>
    <n v="10"/>
    <n v="368.44"/>
    <n v="0.05"/>
    <n v="3500.18"/>
    <n v="266.89"/>
    <n v="3500.18"/>
    <s v="Q4"/>
    <n v="7.6250364266980553"/>
    <s v="Chandigarh"/>
    <s v="Regular"/>
  </r>
  <r>
    <s v="ORD003169"/>
    <x v="308"/>
    <s v="CUST0089"/>
    <s v="Avi Dugar"/>
    <x v="1"/>
    <x v="5"/>
    <x v="39"/>
    <n v="1"/>
    <n v="265.77999999999997"/>
    <n v="0.2"/>
    <n v="212.62"/>
    <n v="15.43"/>
    <n v="212.624"/>
    <s v="Q3"/>
    <n v="7.2570783557520464"/>
    <s v="Bhubaneswar"/>
    <s v="Regular"/>
  </r>
  <r>
    <s v="ORD007344"/>
    <x v="258"/>
    <s v="CUST0465"/>
    <s v="Xalak Kari"/>
    <x v="1"/>
    <x v="4"/>
    <x v="47"/>
    <n v="2"/>
    <n v="18679.27"/>
    <n v="0.15"/>
    <n v="31754.76"/>
    <n v="4629.12"/>
    <n v="31754.758999999998"/>
    <s v="Q2"/>
    <n v="14.577720001662744"/>
    <s v="Patna"/>
    <s v="Premium"/>
  </r>
  <r>
    <s v="ORD009024"/>
    <x v="167"/>
    <s v="CUST0033"/>
    <s v="Vasana Ahuja"/>
    <x v="1"/>
    <x v="3"/>
    <x v="66"/>
    <n v="5"/>
    <n v="1901.5"/>
    <n v="0.05"/>
    <n v="9032.1200000000008"/>
    <n v="2567.4699999999998"/>
    <n v="9032.125"/>
    <s v="Q2"/>
    <n v="28.425995225927021"/>
    <s v="Ranchi"/>
    <s v="Premium"/>
  </r>
  <r>
    <s v="ORD004474"/>
    <x v="130"/>
    <s v="CUST0420"/>
    <s v="Zehaan Choudhury"/>
    <x v="3"/>
    <x v="6"/>
    <x v="55"/>
    <n v="2"/>
    <n v="2237.56"/>
    <n v="0"/>
    <n v="4475.12"/>
    <n v="1671.59"/>
    <n v="4475.12"/>
    <s v="Q2"/>
    <n v="37.352964836697119"/>
    <s v="Ahmedabad"/>
    <s v="Premium"/>
  </r>
  <r>
    <s v="ORD010340"/>
    <x v="52"/>
    <s v="CUST0419"/>
    <s v="Indrajit Upadhyay"/>
    <x v="3"/>
    <x v="5"/>
    <x v="37"/>
    <n v="5"/>
    <n v="390.67"/>
    <n v="0.25"/>
    <n v="1465.01"/>
    <n v="91.05"/>
    <n v="1465.0125"/>
    <s v="Q1"/>
    <n v="6.2149746418113185"/>
    <s v="Surat"/>
    <s v="Occasional"/>
  </r>
  <r>
    <s v="ORD006396"/>
    <x v="204"/>
    <s v="CUST0211"/>
    <s v="Maanas Arora"/>
    <x v="2"/>
    <x v="5"/>
    <x v="21"/>
    <n v="7"/>
    <n v="196.72"/>
    <n v="0.05"/>
    <n v="1308.19"/>
    <n v="76.66"/>
    <n v="1308.1879999999999"/>
    <s v="Q4"/>
    <n v="5.8600050451387027"/>
    <s v="Delhi"/>
    <s v="Premium"/>
  </r>
  <r>
    <s v="ORD011082"/>
    <x v="89"/>
    <s v="CUST0350"/>
    <s v="Vrishti Dubey"/>
    <x v="1"/>
    <x v="6"/>
    <x v="18"/>
    <n v="4"/>
    <n v="537.55999999999995"/>
    <n v="0"/>
    <n v="2150.2399999999998"/>
    <n v="501.87"/>
    <n v="2150.2399999999998"/>
    <s v="Q1"/>
    <n v="23.340185281642984"/>
    <s v="Bhubaneswar"/>
    <s v="Premium"/>
  </r>
  <r>
    <s v="ORD010035"/>
    <x v="53"/>
    <s v="CUST0059"/>
    <s v="Gopal Om"/>
    <x v="1"/>
    <x v="6"/>
    <x v="41"/>
    <n v="2"/>
    <n v="2601.11"/>
    <n v="0.05"/>
    <n v="4942.1099999999997"/>
    <n v="1880.87"/>
    <n v="4942.1090000000004"/>
    <s v="Q4"/>
    <n v="38.05803594011465"/>
    <s v="Kolkata"/>
    <s v="Regular"/>
  </r>
  <r>
    <s v="ORD002675"/>
    <x v="181"/>
    <s v="CUST0451"/>
    <s v="Varsha Sheth"/>
    <x v="0"/>
    <x v="6"/>
    <x v="43"/>
    <n v="2"/>
    <n v="3121.25"/>
    <n v="0"/>
    <n v="6242.5"/>
    <n v="1554.87"/>
    <n v="6242.5"/>
    <s v="Q3"/>
    <n v="24.907809371245492"/>
    <s v="Chennai"/>
    <s v="Regular"/>
  </r>
  <r>
    <s v="ORD003340"/>
    <x v="168"/>
    <s v="CUST0337"/>
    <s v="Tarak Thaker"/>
    <x v="1"/>
    <x v="4"/>
    <x v="5"/>
    <n v="1"/>
    <n v="20001.95"/>
    <n v="0"/>
    <n v="20001.95"/>
    <n v="2503.8200000000002"/>
    <n v="20001.95"/>
    <s v="Q1"/>
    <n v="12.517879506748091"/>
    <s v="Bhubaneswar"/>
    <s v="Premium"/>
  </r>
  <r>
    <s v="ORD001097"/>
    <x v="223"/>
    <s v="CUST0170"/>
    <s v="Yash Kibe"/>
    <x v="3"/>
    <x v="3"/>
    <x v="12"/>
    <n v="3"/>
    <n v="3339.97"/>
    <n v="0.25"/>
    <n v="7514.93"/>
    <n v="-224.2"/>
    <n v="7514.9324999999999"/>
    <s v="Q3"/>
    <n v="-2.9833943895684985"/>
    <s v="Ahmedabad"/>
    <s v="Premium"/>
  </r>
  <r>
    <s v="ORD004988"/>
    <x v="360"/>
    <s v="CUST0036"/>
    <s v="Amaira Venkataraman"/>
    <x v="2"/>
    <x v="5"/>
    <x v="21"/>
    <n v="4"/>
    <n v="67.84"/>
    <n v="0.15"/>
    <n v="230.66"/>
    <n v="20.71"/>
    <n v="230.65600000000001"/>
    <s v="Q3"/>
    <n v="8.9785831960461291"/>
    <s v="Amritsar"/>
    <s v="Premium"/>
  </r>
  <r>
    <s v="ORD010927"/>
    <x v="189"/>
    <s v="CUST0445"/>
    <s v="Sachi Sibal"/>
    <x v="3"/>
    <x v="4"/>
    <x v="33"/>
    <n v="5"/>
    <n v="46337.54"/>
    <n v="0"/>
    <n v="231687.7"/>
    <n v="29105.93"/>
    <n v="231687.7"/>
    <s v="Q3"/>
    <n v="12.562570218444916"/>
    <s v="Ahmedabad"/>
    <s v="Occasional"/>
  </r>
  <r>
    <s v="ORD010547"/>
    <x v="6"/>
    <s v="CUST0383"/>
    <s v="Unknown"/>
    <x v="0"/>
    <x v="5"/>
    <x v="21"/>
    <n v="2"/>
    <n v="737.62"/>
    <n v="0.15"/>
    <n v="1253.95"/>
    <n v="78.14"/>
    <n v="1253.954"/>
    <s v="Q1"/>
    <n v="6.2315084333506121"/>
    <s v="Bengaluru"/>
    <s v="Regular"/>
  </r>
  <r>
    <s v="ORD002831"/>
    <x v="336"/>
    <s v="CUST0074"/>
    <s v="Maanas Sandhu"/>
    <x v="1"/>
    <x v="4"/>
    <x v="45"/>
    <n v="2"/>
    <n v="2849.66"/>
    <n v="0.1"/>
    <n v="5129.3900000000003"/>
    <n v="743.64"/>
    <n v="5129.3879999999999"/>
    <s v="Q4"/>
    <n v="14.497630322513983"/>
    <s v="Kolkata"/>
    <s v="Premium"/>
  </r>
  <r>
    <s v="ORD004406"/>
    <x v="309"/>
    <s v="CUST0250"/>
    <s v="Vanya Subramaniam"/>
    <x v="3"/>
    <x v="6"/>
    <x v="63"/>
    <n v="3"/>
    <n v="4229.82"/>
    <n v="0"/>
    <n v="12689.46"/>
    <n v="4077.78"/>
    <n v="12689.46"/>
    <s v="Q3"/>
    <n v="32.135173600767885"/>
    <s v="Surat"/>
    <s v="Premium"/>
  </r>
  <r>
    <s v="ORD007195"/>
    <x v="88"/>
    <s v="CUST0351"/>
    <s v="Anirudh Kumer"/>
    <x v="2"/>
    <x v="5"/>
    <x v="68"/>
    <n v="9"/>
    <n v="539.35"/>
    <n v="0"/>
    <n v="4854.1499999999996"/>
    <n v="424.98"/>
    <n v="4854.1500000000005"/>
    <s v="Q1"/>
    <n v="8.7549828497265239"/>
    <s v="Lucknow"/>
    <s v="Premium"/>
  </r>
  <r>
    <s v="ORD004905"/>
    <x v="137"/>
    <s v="CUST0357"/>
    <s v="Udant Mishra"/>
    <x v="2"/>
    <x v="4"/>
    <x v="23"/>
    <n v="4"/>
    <n v="78615.740000000005"/>
    <n v="0.05"/>
    <n v="298739.81"/>
    <n v="33128.660000000003"/>
    <n v="298739.81200000003"/>
    <s v="Q4"/>
    <n v="11.08946946173662"/>
    <s v="Delhi"/>
    <s v="Premium"/>
  </r>
  <r>
    <s v="ORD011322"/>
    <x v="26"/>
    <s v="CUST0368"/>
    <s v="Vedant Kohli"/>
    <x v="2"/>
    <x v="3"/>
    <x v="4"/>
    <n v="5"/>
    <n v="446.23"/>
    <n v="0.1"/>
    <n v="2008.04"/>
    <n v="723.84"/>
    <n v="2008.0350000000001"/>
    <s v="Q4"/>
    <n v="36.047090695404478"/>
    <s v="Delhi"/>
    <s v="Premium"/>
  </r>
  <r>
    <s v="ORD000466"/>
    <x v="16"/>
    <s v="CUST0123"/>
    <s v="Shivani Maharaj"/>
    <x v="1"/>
    <x v="5"/>
    <x v="21"/>
    <n v="5"/>
    <n v="646.63"/>
    <n v="0.05"/>
    <n v="3071.49"/>
    <n v="174.42"/>
    <n v="3071.4924999999998"/>
    <s v="Q3"/>
    <n v="5.6786771241319363"/>
    <s v="Guwahati"/>
    <s v="Regular"/>
  </r>
  <r>
    <s v="ORD011105"/>
    <x v="48"/>
    <s v="CUST0221"/>
    <s v="Naveen Dass"/>
    <x v="0"/>
    <x v="4"/>
    <x v="47"/>
    <n v="2"/>
    <n v="40045.53"/>
    <n v="0.05"/>
    <n v="76086.509999999995"/>
    <n v="11214.12"/>
    <n v="76086.506999999998"/>
    <s v="Q4"/>
    <n v="14.738644209072019"/>
    <s v="Kochi"/>
    <s v="Regular"/>
  </r>
  <r>
    <s v="ORD001895"/>
    <x v="178"/>
    <s v="CUST0206"/>
    <s v="Reyansh Gola"/>
    <x v="3"/>
    <x v="4"/>
    <x v="20"/>
    <n v="0"/>
    <n v="80033.7"/>
    <n v="0.25"/>
    <n v="300126.38"/>
    <n v="43736.24"/>
    <n v="0"/>
    <s v="Q1"/>
    <n v="14.572607712790859"/>
    <s v="Nagpur"/>
    <s v="Regular"/>
  </r>
  <r>
    <s v="ORD007295"/>
    <x v="263"/>
    <s v="CUST0289"/>
    <s v="Ojasvi Chakraborty"/>
    <x v="3"/>
    <x v="5"/>
    <x v="24"/>
    <n v="8"/>
    <n v="566.86"/>
    <n v="0.15"/>
    <n v="3854.65"/>
    <n v="284.10000000000002"/>
    <n v="3854.6480000000001"/>
    <s v="Q3"/>
    <n v="7.3703189654054206"/>
    <s v="Mumbai"/>
    <s v="Premium"/>
  </r>
  <r>
    <s v="ORD000303"/>
    <x v="292"/>
    <s v="CUST0225"/>
    <s v="Avi Das"/>
    <x v="2"/>
    <x v="1"/>
    <x v="36"/>
    <n v="5"/>
    <n v="22118.46"/>
    <n v="0"/>
    <n v="110592.3"/>
    <n v="33445.339999999997"/>
    <n v="110592.29999999999"/>
    <s v="Q3"/>
    <n v="30.242015040830143"/>
    <s v="Lucknow"/>
    <s v="Premium"/>
  </r>
  <r>
    <s v="ORD009368"/>
    <x v="359"/>
    <s v="CUST0204"/>
    <s v="Madhavi Dutt"/>
    <x v="0"/>
    <x v="4"/>
    <x v="5"/>
    <n v="1"/>
    <n v="34897.910000000003"/>
    <n v="0.05"/>
    <n v="33153.01"/>
    <n v="3791.51"/>
    <n v="33153.014500000005"/>
    <s v="Q4"/>
    <n v="11.436397479444551"/>
    <s v="Hyderabad"/>
    <s v="Premium"/>
  </r>
  <r>
    <s v="ORD011888"/>
    <x v="218"/>
    <s v="CUST0441"/>
    <s v="Gagan Garg"/>
    <x v="3"/>
    <x v="4"/>
    <x v="23"/>
    <n v="1"/>
    <n v="73897.97"/>
    <n v="0.15"/>
    <n v="62813.27"/>
    <n v="6961.62"/>
    <n v="62813.2745"/>
    <s v="Q3"/>
    <n v="11.083040255665722"/>
    <s v="Mumbai"/>
    <s v="Regular"/>
  </r>
  <r>
    <s v="ORD001634"/>
    <x v="24"/>
    <s v="CUST0464"/>
    <s v="Chandresh Dasgupta"/>
    <x v="3"/>
    <x v="5"/>
    <x v="40"/>
    <n v="4"/>
    <n v="613.84"/>
    <n v="0"/>
    <n v="2455.36"/>
    <n v="140.03"/>
    <n v="2455.36"/>
    <s v="Q3"/>
    <n v="5.7030333637429944"/>
    <s v="Mumbai"/>
    <s v="Regular"/>
  </r>
  <r>
    <s v="ORD002725"/>
    <x v="73"/>
    <s v="CUST0149"/>
    <s v="Charita Bobal"/>
    <x v="2"/>
    <x v="5"/>
    <x v="37"/>
    <n v="8"/>
    <n v="748.14"/>
    <n v="0.25"/>
    <n v="4488.84"/>
    <n v="292.43"/>
    <n v="4488.84"/>
    <s v="Q2"/>
    <n v="6.5146006540665296"/>
    <s v="Jaipur"/>
    <s v="Occasional"/>
  </r>
  <r>
    <s v="ORD001583"/>
    <x v="27"/>
    <s v="CUST0008"/>
    <s v="Sanya Memon"/>
    <x v="2"/>
    <x v="5"/>
    <x v="7"/>
    <n v="6"/>
    <n v="353.36"/>
    <n v="0.1"/>
    <n v="1908.14"/>
    <n v="195.03"/>
    <n v="1908.144"/>
    <s v="Q4"/>
    <n v="10.220948148458708"/>
    <s v="Lucknow"/>
    <s v="Occasional"/>
  </r>
  <r>
    <s v="ORD002517"/>
    <x v="110"/>
    <s v="CUST0360"/>
    <s v="Harshil Kadakia"/>
    <x v="1"/>
    <x v="6"/>
    <x v="57"/>
    <n v="3"/>
    <n v="3404.53"/>
    <n v="0.1"/>
    <n v="9192.23"/>
    <n v="-1039.67"/>
    <n v="9192.2309999999998"/>
    <s v="Q2"/>
    <n v="-11.310313166663585"/>
    <s v="Patna"/>
    <s v="Occasional"/>
  </r>
  <r>
    <s v="ORD002634"/>
    <x v="64"/>
    <s v="CUST0282"/>
    <s v="Anmol Nagar"/>
    <x v="1"/>
    <x v="3"/>
    <x v="66"/>
    <n v="1"/>
    <n v="1552.07"/>
    <n v="0"/>
    <n v="1552.07"/>
    <n v="553.16999999999996"/>
    <n v="1552.07"/>
    <s v="Q1"/>
    <n v="35.640789397385426"/>
    <s v="Bhubaneswar"/>
    <s v="Regular"/>
  </r>
  <r>
    <s v="ORD005211"/>
    <x v="265"/>
    <s v="CUST0134"/>
    <s v="Hemang Bhavsar"/>
    <x v="3"/>
    <x v="2"/>
    <x v="46"/>
    <n v="3"/>
    <n v="6449.4"/>
    <n v="0"/>
    <n v="19348.2"/>
    <n v="3640.31"/>
    <n v="19348.199999999997"/>
    <s v="Q1"/>
    <n v="18.814721782904869"/>
    <s v="Surat"/>
    <s v="Premium"/>
  </r>
  <r>
    <s v="ORD007505"/>
    <x v="166"/>
    <s v="CUST0422"/>
    <s v="David Mahal"/>
    <x v="0"/>
    <x v="6"/>
    <x v="29"/>
    <n v="5"/>
    <n v="3426"/>
    <n v="0.25"/>
    <n v="12847.5"/>
    <n v="4464.38"/>
    <n v="12847.5"/>
    <s v="Q3"/>
    <n v="34.749017318544468"/>
    <s v="Coimbatore"/>
    <s v="Premium"/>
  </r>
  <r>
    <s v="ORD000346"/>
    <x v="52"/>
    <s v="CUST0354"/>
    <s v="Laban Sankaran"/>
    <x v="0"/>
    <x v="4"/>
    <x v="5"/>
    <n v="4"/>
    <n v="69546.899999999994"/>
    <n v="0.2"/>
    <n v="222550.08"/>
    <n v="24056.61"/>
    <n v="222550.08"/>
    <s v="Q1"/>
    <n v="10.809526556899014"/>
    <s v="Hyderabad"/>
    <s v="Regular"/>
  </r>
  <r>
    <s v="ORD009187"/>
    <x v="180"/>
    <s v="CUST0061"/>
    <s v="Aarush Garg"/>
    <x v="0"/>
    <x v="5"/>
    <x v="11"/>
    <n v="2"/>
    <n v="141.66"/>
    <n v="0.3"/>
    <n v="198.32"/>
    <n v="20.29"/>
    <n v="198.32399999999998"/>
    <s v="Q3"/>
    <n v="10.230939895119"/>
    <s v="Hyderabad"/>
    <s v="Regular"/>
  </r>
  <r>
    <s v="ORD004059"/>
    <x v="278"/>
    <s v="CUST0102"/>
    <s v="Abdul Varty"/>
    <x v="3"/>
    <x v="5"/>
    <x v="44"/>
    <n v="10"/>
    <n v="233.49"/>
    <n v="0"/>
    <n v="2334.9"/>
    <n v="175.63"/>
    <n v="2334.9"/>
    <s v="Q3"/>
    <n v="7.5219495481605199"/>
    <s v="Nagpur"/>
    <s v="Premium"/>
  </r>
  <r>
    <s v="ORD008251"/>
    <x v="90"/>
    <s v="CUST0466"/>
    <s v="Inaya Cherian"/>
    <x v="3"/>
    <x v="3"/>
    <x v="6"/>
    <n v="1"/>
    <n v="2624.89"/>
    <n v="0"/>
    <n v="2624.89"/>
    <n v="747.6"/>
    <n v="2624.89"/>
    <s v="Q4"/>
    <n v="28.481193497632283"/>
    <s v="Ahmedabad"/>
    <s v="Premium"/>
  </r>
  <r>
    <s v="ORD008080"/>
    <x v="18"/>
    <s v="CUST0233"/>
    <s v="Yahvi Dhar"/>
    <x v="2"/>
    <x v="3"/>
    <x v="13"/>
    <n v="1"/>
    <n v="1729.75"/>
    <n v="0"/>
    <n v="1729.75"/>
    <n v="408.5"/>
    <n v="1729.75"/>
    <s v="Q3"/>
    <n v="23.61612949848244"/>
    <s v="Jaipur"/>
    <s v="Premium"/>
  </r>
  <r>
    <s v="ORD006806"/>
    <x v="20"/>
    <s v="CUST0421"/>
    <s v="Benjamin Issac"/>
    <x v="0"/>
    <x v="6"/>
    <x v="27"/>
    <n v="1"/>
    <n v="1568.15"/>
    <n v="0.15"/>
    <n v="1332.93"/>
    <n v="509.21"/>
    <n v="1332.9275"/>
    <s v="Q1"/>
    <n v="38.202306197624779"/>
    <s v="Coimbatore"/>
    <s v="Premium"/>
  </r>
  <r>
    <s v="ORD009713"/>
    <x v="60"/>
    <s v="CUST0365"/>
    <s v="Damini Batra"/>
    <x v="1"/>
    <x v="6"/>
    <x v="14"/>
    <n v="3"/>
    <n v="1464.46"/>
    <n v="0.25"/>
    <n v="3295.03"/>
    <n v="867.64"/>
    <n v="3295.0349999999999"/>
    <s v="Q3"/>
    <n v="26.331778466356901"/>
    <s v="Ranchi"/>
    <s v="Occasional"/>
  </r>
  <r>
    <s v="ORD009480"/>
    <x v="283"/>
    <s v="CUST0005"/>
    <s v="Unknown"/>
    <x v="0"/>
    <x v="0"/>
    <x v="53"/>
    <n v="3"/>
    <n v="593.72"/>
    <n v="0"/>
    <n v="1781.16"/>
    <n v="765.06"/>
    <n v="1781.16"/>
    <s v="Q4"/>
    <n v="42.952907094253177"/>
    <s v="Coimbatore"/>
    <s v="Regular"/>
  </r>
  <r>
    <s v="ORD005281"/>
    <x v="236"/>
    <s v="CUST0423"/>
    <s v="Ayaan Kar"/>
    <x v="2"/>
    <x v="4"/>
    <x v="22"/>
    <n v="2"/>
    <n v="49624.959999999999"/>
    <n v="0.15"/>
    <n v="84362.43"/>
    <n v="10507.69"/>
    <n v="84362.432000000001"/>
    <s v="Q3"/>
    <n v="12.455414098432206"/>
    <s v="Chandigarh"/>
    <s v="Regular"/>
  </r>
  <r>
    <s v="ORD011984"/>
    <x v="319"/>
    <s v="CUST0140"/>
    <s v="Harinakshi Mahal"/>
    <x v="1"/>
    <x v="5"/>
    <x v="39"/>
    <n v="6"/>
    <n v="694.29"/>
    <n v="0.2"/>
    <n v="3332.59"/>
    <n v="292.58999999999997"/>
    <n v="3332.5920000000001"/>
    <s v="Q4"/>
    <n v="8.7796578637036049"/>
    <s v="Patna"/>
    <s v="Premium"/>
  </r>
  <r>
    <s v="ORD001812"/>
    <x v="181"/>
    <s v="CUST0358"/>
    <s v="Daksh Shan"/>
    <x v="3"/>
    <x v="5"/>
    <x v="39"/>
    <n v="8"/>
    <n v="226.4"/>
    <n v="0.15"/>
    <n v="1539.52"/>
    <n v="149.85"/>
    <n v="1539.52"/>
    <s v="Q3"/>
    <n v="9.7335533153190603"/>
    <s v="Pune"/>
    <s v="Premium"/>
  </r>
  <r>
    <s v="ORD000637"/>
    <x v="236"/>
    <s v="CUST0337"/>
    <s v="Tarak Thaker"/>
    <x v="1"/>
    <x v="5"/>
    <x v="44"/>
    <n v="9"/>
    <n v="235.67"/>
    <n v="0.2"/>
    <n v="1696.82"/>
    <n v="174.56"/>
    <n v="1696.8239999999998"/>
    <s v="Q3"/>
    <n v="10.287478931177144"/>
    <s v="Bhubaneswar"/>
    <s v="Premium"/>
  </r>
  <r>
    <s v="ORD005534"/>
    <x v="156"/>
    <s v="CUST0209"/>
    <s v="Charles Babu"/>
    <x v="0"/>
    <x v="2"/>
    <x v="60"/>
    <n v="3"/>
    <n v="7539.7"/>
    <n v="0.2"/>
    <n v="18095.28"/>
    <n v="3280.36"/>
    <n v="18095.28"/>
    <s v="Q4"/>
    <n v="18.128263281916613"/>
    <s v="Bengaluru"/>
    <s v="Premium"/>
  </r>
  <r>
    <s v="ORD003633"/>
    <x v="308"/>
    <s v="CUST0232"/>
    <s v="Yashodhara Keer"/>
    <x v="2"/>
    <x v="4"/>
    <x v="42"/>
    <n v="1"/>
    <n v="52328.57"/>
    <n v="0"/>
    <n v="52328.57"/>
    <n v="-4284.63"/>
    <n v="52328.57"/>
    <s v="Q3"/>
    <n v="-8.1879363414670046"/>
    <s v="Jaipur"/>
    <s v="Regular"/>
  </r>
  <r>
    <s v="ORD004510"/>
    <x v="115"/>
    <s v="CUST0478"/>
    <s v="Ubika Sampath"/>
    <x v="3"/>
    <x v="4"/>
    <x v="47"/>
    <n v="4"/>
    <n v="17562.28"/>
    <n v="0.25"/>
    <n v="52686.84"/>
    <n v="7995.88"/>
    <n v="52686.84"/>
    <s v="Q2"/>
    <n v="15.176237557614009"/>
    <s v="Mumbai"/>
    <s v="Regular"/>
  </r>
  <r>
    <s v="ORD008830"/>
    <x v="29"/>
    <s v="CUST0380"/>
    <s v="Pahal Nori"/>
    <x v="3"/>
    <x v="4"/>
    <x v="33"/>
    <n v="4"/>
    <n v="69087.23"/>
    <n v="0"/>
    <n v="276348.92"/>
    <n v="31284.92"/>
    <n v="276348.92"/>
    <s v="Q2"/>
    <n v="11.320804148610387"/>
    <s v="Ahmedabad"/>
    <s v="Regular"/>
  </r>
  <r>
    <s v="ORD009585"/>
    <x v="83"/>
    <s v="CUST0175"/>
    <s v="Balendra Lala"/>
    <x v="2"/>
    <x v="5"/>
    <x v="68"/>
    <n v="6"/>
    <n v="113.39"/>
    <n v="0"/>
    <n v="680.34"/>
    <n v="59.48"/>
    <n v="680.34"/>
    <s v="Q2"/>
    <n v="8.7426874797895167"/>
    <s v="Delhi"/>
    <s v="Premium"/>
  </r>
  <r>
    <s v="ORD006972"/>
    <x v="251"/>
    <s v="CUST0117"/>
    <s v="Timothy Brahmbhatt"/>
    <x v="1"/>
    <x v="5"/>
    <x v="37"/>
    <n v="9"/>
    <n v="636.63"/>
    <n v="0"/>
    <n v="5729.67"/>
    <n v="-81.53"/>
    <n v="5729.67"/>
    <s v="Q1"/>
    <n v="-1.4229440788038403"/>
    <s v="Guwahati"/>
    <s v="Premium"/>
  </r>
  <r>
    <s v="ORD011342"/>
    <x v="91"/>
    <s v="CUST0411"/>
    <s v="Agastya Goyal"/>
    <x v="2"/>
    <x v="4"/>
    <x v="5"/>
    <n v="3"/>
    <n v="58329.4"/>
    <n v="0"/>
    <n v="174988.2"/>
    <n v="15333.11"/>
    <n v="174988.2"/>
    <s v="Q2"/>
    <n v="8.7623679768121505"/>
    <s v="Amritsar"/>
    <s v="Premium"/>
  </r>
  <r>
    <s v="ORD001133"/>
    <x v="4"/>
    <s v="CUST0117"/>
    <s v="Timothy Brahmbhatt"/>
    <x v="1"/>
    <x v="4"/>
    <x v="20"/>
    <n v="0"/>
    <n v="26627.72"/>
    <n v="0.05"/>
    <n v="101185.34"/>
    <n v="10327.82"/>
    <n v="0"/>
    <s v="Q2"/>
    <n v="10.206834310187622"/>
    <s v="Guwahati"/>
    <s v="Premium"/>
  </r>
  <r>
    <s v="ORD008327"/>
    <x v="325"/>
    <s v="CUST0280"/>
    <s v="Chandani Narayanan"/>
    <x v="1"/>
    <x v="0"/>
    <x v="0"/>
    <n v="5"/>
    <n v="858.43"/>
    <n v="0.3"/>
    <n v="3004.5"/>
    <n v="737.39"/>
    <n v="3004.5049999999997"/>
    <s v="Q4"/>
    <n v="24.54285238808454"/>
    <s v="Patna"/>
    <s v="Regular"/>
  </r>
  <r>
    <s v="ORD011339"/>
    <x v="199"/>
    <s v="CUST0463"/>
    <s v="Banjeet Gour"/>
    <x v="3"/>
    <x v="1"/>
    <x v="34"/>
    <n v="5"/>
    <n v="22364.63"/>
    <n v="0.2"/>
    <n v="89458.52"/>
    <n v="22606.99"/>
    <n v="89458.520000000019"/>
    <s v="Q2"/>
    <n v="25.270918857141833"/>
    <s v="Pune"/>
    <s v="Regular"/>
  </r>
  <r>
    <s v="ORD001835"/>
    <x v="328"/>
    <s v="CUST0042"/>
    <s v="Eesha Jhaveri"/>
    <x v="1"/>
    <x v="2"/>
    <x v="46"/>
    <n v="2"/>
    <n v="1598.72"/>
    <n v="0"/>
    <n v="3197.44"/>
    <n v="-79.55"/>
    <n v="3197.44"/>
    <s v="Q2"/>
    <n v="-2.4879278422738191"/>
    <s v="Patna"/>
    <s v="Premium"/>
  </r>
  <r>
    <s v="ORD010201"/>
    <x v="272"/>
    <s v="CUST0331"/>
    <s v="Yashvi Manne"/>
    <x v="3"/>
    <x v="5"/>
    <x v="68"/>
    <n v="8"/>
    <n v="492.07"/>
    <n v="0"/>
    <n v="3936.56"/>
    <n v="230.74"/>
    <n v="3936.56"/>
    <s v="Q3"/>
    <n v="5.8614628000081295"/>
    <s v="Surat"/>
    <s v="Premium"/>
  </r>
  <r>
    <s v="ORD010986"/>
    <x v="172"/>
    <s v="CUST0446"/>
    <s v="Anthony Pandit"/>
    <x v="0"/>
    <x v="6"/>
    <x v="63"/>
    <n v="5"/>
    <n v="457.89"/>
    <n v="0.05"/>
    <n v="2174.98"/>
    <n v="735.22"/>
    <n v="2174.9774999999995"/>
    <s v="Q2"/>
    <n v="33.803529227854966"/>
    <s v="Chennai"/>
    <s v="Premium"/>
  </r>
  <r>
    <s v="ORD004683"/>
    <x v="13"/>
    <s v="CUST0231"/>
    <s v="Yashica Dugar"/>
    <x v="0"/>
    <x v="1"/>
    <x v="34"/>
    <n v="4"/>
    <n v="20497"/>
    <n v="0.1"/>
    <n v="73789.2"/>
    <n v="14469.82"/>
    <n v="73789.2"/>
    <s v="Q1"/>
    <n v="19.60967187610111"/>
    <s v="Hyderabad"/>
    <s v="Premium"/>
  </r>
  <r>
    <s v="ORD011152"/>
    <x v="132"/>
    <s v="CUST0311"/>
    <s v="Dhriti Rattan"/>
    <x v="2"/>
    <x v="5"/>
    <x v="11"/>
    <n v="3"/>
    <n v="217.46"/>
    <n v="0.1"/>
    <n v="587.14"/>
    <n v="36.29"/>
    <n v="587.14200000000005"/>
    <s v="Q3"/>
    <n v="6.1808086657355998"/>
    <s v="Lucknow"/>
    <s v="Premium"/>
  </r>
  <r>
    <s v="ORD010364"/>
    <x v="46"/>
    <s v="CUST0013"/>
    <s v="Charan Aggarwal"/>
    <x v="0"/>
    <x v="2"/>
    <x v="62"/>
    <n v="2"/>
    <n v="4707.8"/>
    <n v="0.15"/>
    <n v="8003.26"/>
    <n v="1627.88"/>
    <n v="8003.26"/>
    <s v="Q3"/>
    <n v="20.340211363869223"/>
    <s v="Kochi"/>
    <s v="Regular"/>
  </r>
  <r>
    <s v="ORD000103"/>
    <x v="45"/>
    <s v="CUST0443"/>
    <s v="Wyatt Aggarwal"/>
    <x v="0"/>
    <x v="4"/>
    <x v="22"/>
    <n v="5"/>
    <n v="80729.39"/>
    <n v="0"/>
    <n v="403646.95"/>
    <n v="46013.43"/>
    <n v="403646.95"/>
    <s v="Q2"/>
    <n v="11.399424670494847"/>
    <s v="Bengaluru"/>
    <s v="Regular"/>
  </r>
  <r>
    <s v="ORD007326"/>
    <x v="74"/>
    <s v="CUST0087"/>
    <s v="Jairaj Tak"/>
    <x v="3"/>
    <x v="3"/>
    <x v="13"/>
    <n v="3"/>
    <n v="2617.65"/>
    <n v="0.05"/>
    <n v="7460.3"/>
    <n v="2439.84"/>
    <n v="7460.3025000000007"/>
    <s v="Q3"/>
    <n v="32.704314839885797"/>
    <s v="Surat"/>
    <s v="Premium"/>
  </r>
  <r>
    <s v="ORD003962"/>
    <x v="201"/>
    <s v="CUST0496"/>
    <s v="Gunbir Sidhu"/>
    <x v="2"/>
    <x v="6"/>
    <x v="19"/>
    <n v="3"/>
    <n v="4062.36"/>
    <n v="0.15"/>
    <n v="10359.02"/>
    <n v="3532.73"/>
    <n v="10359.018"/>
    <s v="Q2"/>
    <n v="34.102936378151597"/>
    <s v="Lucknow"/>
    <s v="Regular"/>
  </r>
  <r>
    <s v="ORD009057"/>
    <x v="2"/>
    <s v="CUST0198"/>
    <s v="Dev Wagle"/>
    <x v="2"/>
    <x v="0"/>
    <x v="35"/>
    <n v="2"/>
    <n v="974.54"/>
    <n v="0"/>
    <n v="1949.08"/>
    <n v="629.35"/>
    <n v="1949.08"/>
    <s v="Q3"/>
    <n v="32.289593038767009"/>
    <s v="Chandigarh"/>
    <s v="Regular"/>
  </r>
  <r>
    <s v="ORD005347"/>
    <x v="149"/>
    <s v="CUST0156"/>
    <s v="Aarush Bhagat"/>
    <x v="0"/>
    <x v="1"/>
    <x v="52"/>
    <n v="4"/>
    <n v="9888.7999999999993"/>
    <n v="0.15"/>
    <n v="33621.919999999998"/>
    <n v="7713.41"/>
    <n v="33621.919999999998"/>
    <s v="Q4"/>
    <n v="22.941610711107515"/>
    <s v="Bengaluru"/>
    <s v="Premium"/>
  </r>
  <r>
    <s v="ORD009974"/>
    <x v="5"/>
    <s v="CUST0279"/>
    <s v="Zaitra Biswas"/>
    <x v="1"/>
    <x v="5"/>
    <x v="40"/>
    <n v="10"/>
    <n v="729.75"/>
    <n v="0"/>
    <n v="7297.5"/>
    <n v="692.85"/>
    <n v="7297.5"/>
    <s v="Q1"/>
    <n v="9.4943473792394659"/>
    <s v="Patna"/>
    <s v="Premium"/>
  </r>
  <r>
    <s v="ORD009998"/>
    <x v="34"/>
    <s v="CUST0415"/>
    <s v="Ekanta Samra"/>
    <x v="3"/>
    <x v="6"/>
    <x v="63"/>
    <n v="3"/>
    <n v="3602.21"/>
    <n v="0"/>
    <n v="10806.63"/>
    <n v="2816.1"/>
    <n v="10806.630000000001"/>
    <s v="Q3"/>
    <n v="26.059002667806709"/>
    <s v="Pune"/>
    <s v="Regular"/>
  </r>
  <r>
    <s v="ORD000712"/>
    <x v="354"/>
    <s v="CUST0156"/>
    <s v="Aarush Bhagat"/>
    <x v="0"/>
    <x v="1"/>
    <x v="52"/>
    <n v="4"/>
    <n v="26606.35"/>
    <n v="0.1"/>
    <n v="95782.86"/>
    <n v="19775.8"/>
    <n v="95782.86"/>
    <s v="Q2"/>
    <n v="20.646491449514034"/>
    <s v="Bengaluru"/>
    <s v="Premium"/>
  </r>
  <r>
    <s v="ORD004194"/>
    <x v="300"/>
    <s v="CUST0230"/>
    <s v="Inaya Bose"/>
    <x v="3"/>
    <x v="6"/>
    <x v="14"/>
    <n v="1"/>
    <n v="4456.72"/>
    <n v="0"/>
    <n v="4456.72"/>
    <n v="1452.21"/>
    <n v="4456.72"/>
    <s v="Q2"/>
    <n v="32.584725986824395"/>
    <s v="Ahmedabad"/>
    <s v="Premium"/>
  </r>
  <r>
    <s v="ORD002947"/>
    <x v="46"/>
    <s v="CUST0213"/>
    <s v="Neel Narang"/>
    <x v="3"/>
    <x v="1"/>
    <x v="1"/>
    <n v="1"/>
    <n v="36526.39"/>
    <n v="0.05"/>
    <n v="34700.07"/>
    <n v="7274.51"/>
    <n v="34700.070499999994"/>
    <s v="Q3"/>
    <n v="20.963963473272536"/>
    <s v="Nagpur"/>
    <s v="Occasional"/>
  </r>
  <r>
    <s v="ORD008857"/>
    <x v="187"/>
    <s v="CUST0389"/>
    <s v="Reva Kaul"/>
    <x v="2"/>
    <x v="6"/>
    <x v="57"/>
    <n v="2"/>
    <n v="2033.54"/>
    <n v="0.15"/>
    <n v="3457.02"/>
    <n v="963.57"/>
    <n v="3457.018"/>
    <s v="Q1"/>
    <n v="27.872850026901787"/>
    <s v="Delhi"/>
    <s v="Regular"/>
  </r>
  <r>
    <s v="ORD009509"/>
    <x v="232"/>
    <s v="CUST0127"/>
    <s v="Upma Sanghvi"/>
    <x v="1"/>
    <x v="5"/>
    <x v="24"/>
    <n v="1"/>
    <n v="322.39"/>
    <n v="0.1"/>
    <n v="290.14999999999998"/>
    <n v="23.93"/>
    <n v="290.15100000000001"/>
    <s v="Q2"/>
    <n v="8.2474582112700343"/>
    <s v="Patna"/>
    <s v="Occasional"/>
  </r>
  <r>
    <s v="ORD005333"/>
    <x v="246"/>
    <s v="CUST0043"/>
    <s v="Zayan Swaminathan"/>
    <x v="0"/>
    <x v="6"/>
    <x v="14"/>
    <n v="2"/>
    <n v="3156.11"/>
    <n v="0.2"/>
    <n v="5049.78"/>
    <n v="1206.96"/>
    <n v="5049.7760000000007"/>
    <s v="Q2"/>
    <n v="23.90123926190844"/>
    <s v="Bengaluru"/>
    <s v="Premium"/>
  </r>
  <r>
    <s v="ORD010705"/>
    <x v="269"/>
    <s v="CUST0427"/>
    <s v="Laksh Gole"/>
    <x v="0"/>
    <x v="4"/>
    <x v="50"/>
    <n v="3"/>
    <n v="28459.78"/>
    <n v="0"/>
    <n v="85379.34"/>
    <n v="9612.4"/>
    <n v="85379.34"/>
    <s v="Q1"/>
    <n v="11.258461356107929"/>
    <s v="Kochi"/>
    <s v="Regular"/>
  </r>
  <r>
    <s v="ORD004102"/>
    <x v="80"/>
    <s v="CUST0333"/>
    <s v="Upma Sidhu"/>
    <x v="3"/>
    <x v="1"/>
    <x v="52"/>
    <n v="3"/>
    <n v="34529.53"/>
    <n v="0"/>
    <n v="103588.59"/>
    <n v="29694.87"/>
    <n v="103588.59"/>
    <s v="Q2"/>
    <n v="28.666159081806207"/>
    <s v="Ahmedabad"/>
    <s v="Regular"/>
  </r>
  <r>
    <s v="ORD007878"/>
    <x v="263"/>
    <s v="CUST0145"/>
    <s v="Kavya Sheth"/>
    <x v="3"/>
    <x v="4"/>
    <x v="47"/>
    <n v="3"/>
    <n v="34997.21"/>
    <n v="0.1"/>
    <n v="94492.47"/>
    <n v="13684.83"/>
    <n v="94492.467000000004"/>
    <s v="Q3"/>
    <n v="14.48245558614353"/>
    <s v="Surat"/>
    <s v="Regular"/>
  </r>
  <r>
    <s v="ORD005554"/>
    <x v="299"/>
    <s v="CUST0247"/>
    <s v="Geetika Chopra"/>
    <x v="1"/>
    <x v="5"/>
    <x v="40"/>
    <n v="4"/>
    <n v="349.41"/>
    <n v="0.05"/>
    <n v="1327.76"/>
    <n v="83.61"/>
    <n v="1327.758"/>
    <s v="Q1"/>
    <n v="6.2970717599566184"/>
    <s v="Kolkata"/>
    <s v="Regular"/>
  </r>
  <r>
    <s v="ORD010846"/>
    <x v="279"/>
    <s v="CUST0466"/>
    <s v="Inaya Cherian"/>
    <x v="3"/>
    <x v="4"/>
    <x v="42"/>
    <n v="3"/>
    <n v="19717"/>
    <n v="0.15"/>
    <n v="50278.35"/>
    <n v="5801.28"/>
    <n v="50278.35"/>
    <s v="Q1"/>
    <n v="11.538326138387596"/>
    <s v="Ahmedabad"/>
    <s v="Premium"/>
  </r>
  <r>
    <s v="ORD004977"/>
    <x v="4"/>
    <s v="CUST0067"/>
    <s v="Neha Chadha"/>
    <x v="1"/>
    <x v="5"/>
    <x v="44"/>
    <n v="4"/>
    <n v="110.27"/>
    <n v="0.05"/>
    <n v="419.03"/>
    <n v="33.01"/>
    <n v="419.02599999999995"/>
    <s v="Q2"/>
    <n v="7.8777175858530422"/>
    <s v="Coimbatore"/>
    <s v="Regular"/>
  </r>
  <r>
    <s v="ORD006597"/>
    <x v="146"/>
    <s v="CUST0073"/>
    <s v="Ethan Kamdar"/>
    <x v="3"/>
    <x v="2"/>
    <x v="46"/>
    <n v="2"/>
    <n v="5517.48"/>
    <n v="0"/>
    <n v="11034.96"/>
    <n v="3016.8"/>
    <n v="11034.96"/>
    <s v="Q1"/>
    <n v="27.338567606951003"/>
    <s v="Ahmedabad"/>
    <s v="Premium"/>
  </r>
  <r>
    <s v="ORD005182"/>
    <x v="257"/>
    <s v="CUST0417"/>
    <s v="Radha Mander"/>
    <x v="0"/>
    <x v="5"/>
    <x v="37"/>
    <n v="5"/>
    <n v="516.29999999999995"/>
    <n v="0"/>
    <n v="2581.5"/>
    <n v="235.9"/>
    <n v="2581.5"/>
    <s v="Q3"/>
    <n v="9.1380980050358307"/>
    <s v="Kochi"/>
    <s v="Occasional"/>
  </r>
  <r>
    <s v="ORD003014"/>
    <x v="343"/>
    <s v="CUST0301"/>
    <s v="Vihaan Saini"/>
    <x v="2"/>
    <x v="1"/>
    <x v="38"/>
    <n v="2"/>
    <n v="39800.18"/>
    <n v="0"/>
    <n v="79600.36"/>
    <n v="20774.419999999998"/>
    <n v="79600.36"/>
    <s v="Q3"/>
    <n v="26.098399554976886"/>
    <s v="Chandigarh"/>
    <s v="Premium"/>
  </r>
  <r>
    <s v="ORD001177"/>
    <x v="203"/>
    <s v="CUST0056"/>
    <s v="Siddharth Seth"/>
    <x v="1"/>
    <x v="5"/>
    <x v="21"/>
    <n v="5"/>
    <n v="574.25"/>
    <n v="0"/>
    <n v="2871.25"/>
    <n v="189.63"/>
    <n v="2871.25"/>
    <s v="Q3"/>
    <n v="6.604440574662604"/>
    <s v="Bhubaneswar"/>
    <s v="Regular"/>
  </r>
  <r>
    <s v="ORD000972"/>
    <x v="135"/>
    <s v="CUST0223"/>
    <s v="Aarini Dugar"/>
    <x v="1"/>
    <x v="4"/>
    <x v="28"/>
    <n v="4"/>
    <n v="56285.73"/>
    <n v="0"/>
    <n v="225142.92"/>
    <n v="32225.11"/>
    <n v="225142.92"/>
    <s v="Q2"/>
    <n v="14.313179379569208"/>
    <s v="Guwahati"/>
    <s v="Premium"/>
  </r>
  <r>
    <s v="ORD000004"/>
    <x v="28"/>
    <s v="CUST0420"/>
    <s v="Zehaan Choudhury"/>
    <x v="3"/>
    <x v="4"/>
    <x v="45"/>
    <n v="1"/>
    <n v="10972.2"/>
    <n v="0.25"/>
    <n v="8229.15"/>
    <n v="1258.96"/>
    <n v="8229.1500000000015"/>
    <s v="Q4"/>
    <n v="15.298785415261602"/>
    <s v="Ahmedabad"/>
    <s v="Premium"/>
  </r>
  <r>
    <s v="ORD011670"/>
    <x v="247"/>
    <s v="CUST0155"/>
    <s v="Harini Kurian"/>
    <x v="0"/>
    <x v="5"/>
    <x v="21"/>
    <n v="9"/>
    <n v="149.30000000000001"/>
    <n v="0.15"/>
    <n v="1142.1400000000001"/>
    <n v="-94.28"/>
    <n v="1142.145"/>
    <s v="Q2"/>
    <n v="-8.2546798115817666"/>
    <s v="Coimbatore"/>
    <s v="Regular"/>
  </r>
  <r>
    <s v="ORD003447"/>
    <x v="161"/>
    <s v="CUST0386"/>
    <s v="Nikita Balan"/>
    <x v="0"/>
    <x v="5"/>
    <x v="7"/>
    <n v="1"/>
    <n v="229.33"/>
    <n v="0.1"/>
    <n v="206.4"/>
    <n v="12.28"/>
    <n v="206.39700000000002"/>
    <s v="Q2"/>
    <n v="5.9496124031007751"/>
    <s v="Kochi"/>
    <s v="Premium"/>
  </r>
  <r>
    <s v="ORD009951"/>
    <x v="44"/>
    <s v="CUST0038"/>
    <s v="Netra Narasimhan"/>
    <x v="2"/>
    <x v="1"/>
    <x v="36"/>
    <n v="1"/>
    <n v="25094.65"/>
    <n v="0.15"/>
    <n v="21330.45"/>
    <n v="5256.47"/>
    <n v="21330.452499999999"/>
    <s v="Q4"/>
    <n v="24.643033785035009"/>
    <s v="Amritsar"/>
    <s v="Premium"/>
  </r>
  <r>
    <s v="ORD000259"/>
    <x v="74"/>
    <s v="CUST0292"/>
    <s v="Hardik Mukherjee"/>
    <x v="2"/>
    <x v="0"/>
    <x v="48"/>
    <n v="2"/>
    <n v="313.58"/>
    <n v="0.15"/>
    <n v="533.09"/>
    <n v="241.06"/>
    <n v="533.08600000000001"/>
    <s v="Q3"/>
    <n v="45.21938134273762"/>
    <s v="Jaipur"/>
    <s v="Premium"/>
  </r>
  <r>
    <s v="ORD003489"/>
    <x v="283"/>
    <s v="CUST0229"/>
    <s v="Tanish Narula"/>
    <x v="2"/>
    <x v="6"/>
    <x v="55"/>
    <n v="3"/>
    <n v="457"/>
    <n v="0"/>
    <n v="1371"/>
    <n v="308.87"/>
    <n v="1371"/>
    <s v="Q4"/>
    <n v="22.528811086797958"/>
    <s v="Lucknow"/>
    <s v="Premium"/>
  </r>
  <r>
    <s v="ORD004983"/>
    <x v="81"/>
    <s v="CUST0095"/>
    <s v="Pahal Goyal"/>
    <x v="2"/>
    <x v="4"/>
    <x v="5"/>
    <n v="5"/>
    <n v="7269.95"/>
    <n v="0.05"/>
    <n v="34532.26"/>
    <n v="5167.07"/>
    <n v="34532.262499999997"/>
    <s v="Q3"/>
    <n v="14.963022981988436"/>
    <s v="Jaipur"/>
    <s v="Premium"/>
  </r>
  <r>
    <s v="ORD011617"/>
    <x v="189"/>
    <s v="CUST0274"/>
    <s v="Radhika Choudhury"/>
    <x v="0"/>
    <x v="3"/>
    <x v="66"/>
    <n v="3"/>
    <n v="1553.32"/>
    <n v="0.3"/>
    <n v="3261.97"/>
    <n v="-180.24"/>
    <n v="3261.9719999999998"/>
    <s v="Q3"/>
    <n v="-5.5254953295094689"/>
    <s v="Chennai"/>
    <s v="Premium"/>
  </r>
  <r>
    <s v="ORD010904"/>
    <x v="277"/>
    <s v="CUST0426"/>
    <s v="Nakul Puri"/>
    <x v="0"/>
    <x v="5"/>
    <x v="68"/>
    <n v="7"/>
    <n v="237.54"/>
    <n v="0.3"/>
    <n v="1163.95"/>
    <n v="90.94"/>
    <n v="1163.9459999999999"/>
    <s v="Q1"/>
    <n v="7.8130503887624032"/>
    <s v="Bengaluru"/>
    <s v="Regular"/>
  </r>
  <r>
    <s v="ORD007540"/>
    <x v="293"/>
    <s v="CUST0279"/>
    <s v="Zaitra Biswas"/>
    <x v="1"/>
    <x v="3"/>
    <x v="6"/>
    <n v="2"/>
    <n v="1641.87"/>
    <n v="0.15"/>
    <n v="2791.18"/>
    <n v="613.25"/>
    <n v="2791.1789999999996"/>
    <s v="Q1"/>
    <n v="21.97099434647712"/>
    <s v="Patna"/>
    <s v="Premium"/>
  </r>
  <r>
    <s v="ORD011297"/>
    <x v="264"/>
    <s v="CUST0463"/>
    <s v="Banjeet Gour"/>
    <x v="3"/>
    <x v="4"/>
    <x v="5"/>
    <n v="4"/>
    <n v="38327.06"/>
    <n v="0.1"/>
    <n v="137977.42000000001"/>
    <n v="16332.08"/>
    <n v="137977.416"/>
    <s v="Q3"/>
    <n v="11.836777350960757"/>
    <s v="Pune"/>
    <s v="Regular"/>
  </r>
  <r>
    <s v="ORD009647"/>
    <x v="181"/>
    <s v="CUST0366"/>
    <s v="Zaitra Kade"/>
    <x v="2"/>
    <x v="6"/>
    <x v="14"/>
    <n v="2"/>
    <n v="2554.08"/>
    <n v="0.1"/>
    <n v="4597.34"/>
    <n v="1402.54"/>
    <n v="4597.3440000000001"/>
    <s v="Q3"/>
    <n v="30.507641375230023"/>
    <s v="Amritsar"/>
    <s v="Occasional"/>
  </r>
  <r>
    <s v="ORD010170"/>
    <x v="144"/>
    <s v="CUST0491"/>
    <s v="Kashish Sarkar"/>
    <x v="3"/>
    <x v="6"/>
    <x v="27"/>
    <n v="1"/>
    <n v="1338.03"/>
    <n v="0"/>
    <n v="1338.03"/>
    <n v="512.02"/>
    <n v="1338.03"/>
    <s v="Q2"/>
    <n v="38.266705529771379"/>
    <s v="Surat"/>
    <s v="Premium"/>
  </r>
  <r>
    <s v="ORD011983"/>
    <x v="157"/>
    <s v="CUST0033"/>
    <s v="Vasana Ahuja"/>
    <x v="1"/>
    <x v="3"/>
    <x v="12"/>
    <n v="2"/>
    <n v="3012.43"/>
    <n v="0.05"/>
    <n v="5723.62"/>
    <n v="-445.77"/>
    <n v="5723.6169999999993"/>
    <s v="Q4"/>
    <n v="-7.7882528889059719"/>
    <s v="Ranchi"/>
    <s v="Premium"/>
  </r>
  <r>
    <s v="ORD010469"/>
    <x v="252"/>
    <s v="CUST0399"/>
    <s v="Saksham Goyal"/>
    <x v="3"/>
    <x v="5"/>
    <x v="7"/>
    <n v="1"/>
    <n v="632.16999999999996"/>
    <n v="0.1"/>
    <n v="568.95000000000005"/>
    <n v="57.54"/>
    <n v="568.95299999999997"/>
    <s v="Q2"/>
    <n v="10.113366728183495"/>
    <s v="Surat"/>
    <s v="Premium"/>
  </r>
  <r>
    <s v="ORD007050"/>
    <x v="225"/>
    <s v="CUST0384"/>
    <s v="Darika Sani"/>
    <x v="3"/>
    <x v="6"/>
    <x v="19"/>
    <n v="4"/>
    <n v="1096.54"/>
    <n v="0"/>
    <n v="4386.16"/>
    <n v="1190.2"/>
    <n v="4386.16"/>
    <s v="Q4"/>
    <n v="27.135353019497693"/>
    <s v="Pune"/>
    <s v="Premium"/>
  </r>
  <r>
    <s v="ORD009501"/>
    <x v="176"/>
    <s v="CUST0118"/>
    <s v="Jagrati Grover"/>
    <x v="0"/>
    <x v="6"/>
    <x v="41"/>
    <n v="3"/>
    <n v="4719.4799999999996"/>
    <n v="0.15"/>
    <n v="12034.67"/>
    <n v="4148.8500000000004"/>
    <n v="12034.673999999999"/>
    <s v="Q1"/>
    <n v="34.47414843946698"/>
    <s v="Hyderabad"/>
    <s v="Premium"/>
  </r>
  <r>
    <s v="ORD000068"/>
    <x v="133"/>
    <s v="CUST0253"/>
    <s v="Mohammed Dhar"/>
    <x v="3"/>
    <x v="1"/>
    <x v="34"/>
    <n v="4"/>
    <n v="34554.660000000003"/>
    <n v="0.1"/>
    <n v="124396.78"/>
    <n v="40177.65"/>
    <n v="124396.77600000001"/>
    <s v="Q4"/>
    <n v="32.2979823111177"/>
    <s v="Mumbai"/>
    <s v="Occasional"/>
  </r>
  <r>
    <s v="ORD011480"/>
    <x v="90"/>
    <s v="CUST0473"/>
    <s v="Ranbir Jha"/>
    <x v="3"/>
    <x v="5"/>
    <x v="7"/>
    <n v="2"/>
    <n v="679.64"/>
    <n v="0"/>
    <n v="1359.28"/>
    <n v="85.23"/>
    <n v="1359.28"/>
    <s v="Q4"/>
    <n v="6.2702312989229601"/>
    <s v="Pune"/>
    <s v="Regular"/>
  </r>
  <r>
    <s v="ORD004395"/>
    <x v="63"/>
    <s v="CUST0246"/>
    <s v="Oliver Chander"/>
    <x v="0"/>
    <x v="5"/>
    <x v="37"/>
    <n v="6"/>
    <n v="232.3"/>
    <n v="0"/>
    <n v="1393.8"/>
    <n v="79.73"/>
    <n v="1393.8000000000002"/>
    <s v="Q4"/>
    <n v="5.7203329028555041"/>
    <s v="Hyderabad"/>
    <s v="Regular"/>
  </r>
  <r>
    <s v="ORD007187"/>
    <x v="312"/>
    <s v="CUST0062"/>
    <s v="Veer Tandon"/>
    <x v="0"/>
    <x v="3"/>
    <x v="16"/>
    <n v="2"/>
    <n v="379.8"/>
    <n v="0.05"/>
    <n v="721.62"/>
    <n v="168.19"/>
    <n v="721.62"/>
    <s v="Q4"/>
    <n v="23.307280840331476"/>
    <s v="Coimbatore"/>
    <s v="Regular"/>
  </r>
  <r>
    <s v="ORD004472"/>
    <x v="43"/>
    <s v="CUST0466"/>
    <s v="Inaya Cherian"/>
    <x v="3"/>
    <x v="4"/>
    <x v="5"/>
    <n v="2"/>
    <n v="69997.98"/>
    <n v="0"/>
    <n v="139995.96"/>
    <n v="13872.86"/>
    <n v="139995.96"/>
    <s v="Q1"/>
    <n v="9.9094716733254309"/>
    <s v="Ahmedabad"/>
    <s v="Premium"/>
  </r>
  <r>
    <s v="ORD002812"/>
    <x v="284"/>
    <s v="CUST0436"/>
    <s v="Lekha Kulkarni"/>
    <x v="3"/>
    <x v="6"/>
    <x v="29"/>
    <n v="2"/>
    <n v="4116.5"/>
    <n v="0.05"/>
    <n v="7821.35"/>
    <n v="1666.45"/>
    <n v="7821.3499999999995"/>
    <s v="Q3"/>
    <n v="21.306424082799005"/>
    <s v="Ahmedabad"/>
    <s v="Premium"/>
  </r>
  <r>
    <s v="ORD006569"/>
    <x v="236"/>
    <s v="CUST0471"/>
    <s v="Deepa Borde"/>
    <x v="3"/>
    <x v="6"/>
    <x v="14"/>
    <n v="1"/>
    <n v="4345.05"/>
    <n v="0.1"/>
    <n v="3910.55"/>
    <n v="1423.97"/>
    <n v="3910.5450000000001"/>
    <s v="Q3"/>
    <n v="36.413547966398582"/>
    <s v="Mumbai"/>
    <s v="Premium"/>
  </r>
  <r>
    <s v="ORD006323"/>
    <x v="18"/>
    <s v="CUST0008"/>
    <s v="Sanya Memon"/>
    <x v="2"/>
    <x v="2"/>
    <x v="62"/>
    <n v="3"/>
    <n v="3842.76"/>
    <n v="0"/>
    <n v="11528.28"/>
    <n v="2440.44"/>
    <n v="11528.28"/>
    <s v="Q3"/>
    <n v="21.169159666489708"/>
    <s v="Lucknow"/>
    <s v="Occasional"/>
  </r>
  <r>
    <s v="ORD005071"/>
    <x v="59"/>
    <s v="CUST0449"/>
    <s v="Pratyush Hans"/>
    <x v="2"/>
    <x v="3"/>
    <x v="25"/>
    <n v="4"/>
    <n v="3616.66"/>
    <n v="0.05"/>
    <n v="13743.31"/>
    <n v="3130.95"/>
    <n v="13743.307999999999"/>
    <s v="Q4"/>
    <n v="22.781629752948891"/>
    <s v="Delhi"/>
    <s v="Premium"/>
  </r>
  <r>
    <s v="ORD010085"/>
    <x v="137"/>
    <s v="CUST0454"/>
    <s v="Avi Kar"/>
    <x v="1"/>
    <x v="1"/>
    <x v="69"/>
    <n v="5"/>
    <n v="6834.89"/>
    <n v="0.05"/>
    <n v="32465.73"/>
    <n v="6883.87"/>
    <n v="32465.727500000001"/>
    <s v="Q4"/>
    <n v="21.203496733324648"/>
    <s v="Patna"/>
    <s v="Regular"/>
  </r>
  <r>
    <s v="ORD007325"/>
    <x v="317"/>
    <s v="CUST0407"/>
    <s v="Kevin Khanna"/>
    <x v="0"/>
    <x v="6"/>
    <x v="18"/>
    <n v="3"/>
    <n v="4434.1899999999996"/>
    <n v="0.05"/>
    <n v="12637.44"/>
    <n v="3556.73"/>
    <n v="12637.441499999999"/>
    <s v="Q2"/>
    <n v="28.144386837840575"/>
    <s v="Coimbatore"/>
    <s v="Premium"/>
  </r>
  <r>
    <s v="ORD001046"/>
    <x v="178"/>
    <s v="CUST0068"/>
    <s v="Atharv Shenoy"/>
    <x v="1"/>
    <x v="6"/>
    <x v="14"/>
    <n v="5"/>
    <n v="3406.65"/>
    <n v="0.15"/>
    <n v="14478.26"/>
    <n v="5124.71"/>
    <n v="14478.262499999999"/>
    <s v="Q1"/>
    <n v="35.395897020774598"/>
    <s v="Ranchi"/>
    <s v="Premium"/>
  </r>
  <r>
    <s v="ORD007626"/>
    <x v="108"/>
    <s v="CUST0388"/>
    <s v="Ekavir Chawla"/>
    <x v="3"/>
    <x v="5"/>
    <x v="37"/>
    <n v="3"/>
    <n v="266.51"/>
    <n v="0.05"/>
    <n v="759.55"/>
    <n v="52.09"/>
    <n v="759.55349999999999"/>
    <s v="Q1"/>
    <n v="6.8580080310710292"/>
    <s v="Ahmedabad"/>
    <s v="Premium"/>
  </r>
  <r>
    <s v="ORD010979"/>
    <x v="66"/>
    <s v="CUST0132"/>
    <s v="Aadhya Kuruvilla"/>
    <x v="2"/>
    <x v="3"/>
    <x v="12"/>
    <n v="1"/>
    <n v="768.58"/>
    <n v="0.05"/>
    <n v="730.15"/>
    <n v="233.61"/>
    <n v="730.15099999999995"/>
    <s v="Q1"/>
    <n v="31.994795589947273"/>
    <s v="Lucknow"/>
    <s v="Occasional"/>
  </r>
  <r>
    <s v="ORD009648"/>
    <x v="254"/>
    <s v="CUST0026"/>
    <s v="Mason Oommen"/>
    <x v="0"/>
    <x v="0"/>
    <x v="15"/>
    <n v="3"/>
    <n v="250.21"/>
    <n v="0.05"/>
    <n v="713.1"/>
    <n v="180.18"/>
    <n v="713.09849999999994"/>
    <s v="Q4"/>
    <n v="25.267143458140513"/>
    <s v="Chennai"/>
    <s v="Premium"/>
  </r>
  <r>
    <s v="ORD009948"/>
    <x v="5"/>
    <s v="CUST0352"/>
    <s v="Vincent Loke"/>
    <x v="2"/>
    <x v="2"/>
    <x v="62"/>
    <n v="1"/>
    <n v="5966.59"/>
    <n v="0.1"/>
    <n v="5369.93"/>
    <n v="1423.77"/>
    <n v="5369.9310000000005"/>
    <s v="Q1"/>
    <n v="26.513753438126752"/>
    <s v="Lucknow"/>
    <s v="Occasional"/>
  </r>
  <r>
    <s v="ORD007829"/>
    <x v="118"/>
    <s v="CUST0204"/>
    <s v="Madhavi Dutt"/>
    <x v="0"/>
    <x v="4"/>
    <x v="5"/>
    <n v="4"/>
    <n v="55431.3"/>
    <n v="0"/>
    <n v="221725.2"/>
    <n v="22491.32"/>
    <n v="221725.2"/>
    <s v="Q1"/>
    <n v="10.143781581886046"/>
    <s v="Hyderabad"/>
    <s v="Premium"/>
  </r>
  <r>
    <s v="ORD004178"/>
    <x v="351"/>
    <s v="CUST0135"/>
    <s v="Nandini Sarin"/>
    <x v="2"/>
    <x v="2"/>
    <x v="30"/>
    <n v="5"/>
    <n v="1849.57"/>
    <n v="0"/>
    <n v="9247.85"/>
    <n v="1569.14"/>
    <n v="9247.85"/>
    <s v="Q2"/>
    <n v="16.967619500748825"/>
    <s v="Amritsar"/>
    <s v="Premium"/>
  </r>
  <r>
    <s v="ORD007981"/>
    <x v="115"/>
    <s v="CUST0119"/>
    <s v="Advik Dhawan"/>
    <x v="0"/>
    <x v="4"/>
    <x v="33"/>
    <n v="1"/>
    <n v="20959.54"/>
    <n v="0"/>
    <n v="20959.54"/>
    <n v="-1817.93"/>
    <n v="20959.54"/>
    <s v="Q2"/>
    <n v="-8.6735205066523413"/>
    <s v="Hyderabad"/>
    <s v="Premium"/>
  </r>
  <r>
    <s v="ORD004987"/>
    <x v="158"/>
    <s v="CUST0282"/>
    <s v="Anmol Nagar"/>
    <x v="1"/>
    <x v="6"/>
    <x v="41"/>
    <n v="2"/>
    <n v="502.64"/>
    <n v="0.1"/>
    <n v="904.75"/>
    <n v="220.91"/>
    <n v="904.75199999999995"/>
    <s v="Q3"/>
    <n v="24.416689693285438"/>
    <s v="Bhubaneswar"/>
    <s v="Regular"/>
  </r>
  <r>
    <s v="ORD004376"/>
    <x v="178"/>
    <s v="CUST0376"/>
    <s v="Owen Pandey"/>
    <x v="1"/>
    <x v="2"/>
    <x v="8"/>
    <n v="5"/>
    <n v="5902.07"/>
    <n v="0"/>
    <n v="29510.35"/>
    <n v="6472.85"/>
    <n v="29510.35"/>
    <s v="Q1"/>
    <n v="21.934168859400181"/>
    <s v="Guwahati"/>
    <s v="Regular"/>
  </r>
  <r>
    <s v="ORD004786"/>
    <x v="163"/>
    <s v="CUST0443"/>
    <s v="Wyatt Aggarwal"/>
    <x v="0"/>
    <x v="6"/>
    <x v="57"/>
    <n v="4"/>
    <n v="2912.81"/>
    <n v="0.05"/>
    <n v="11068.68"/>
    <n v="-273.01"/>
    <n v="11068.678"/>
    <s v="Q4"/>
    <n v="-2.4665091049700596"/>
    <s v="Bengaluru"/>
    <s v="Regular"/>
  </r>
  <r>
    <s v="ORD009115"/>
    <x v="107"/>
    <s v="CUST0249"/>
    <s v="Bina Chander"/>
    <x v="1"/>
    <x v="5"/>
    <x v="68"/>
    <n v="1"/>
    <n v="516.25"/>
    <n v="0.05"/>
    <n v="490.44"/>
    <n v="41.51"/>
    <n v="490.4375"/>
    <s v="Q4"/>
    <n v="8.463828398988662"/>
    <s v="Kolkata"/>
    <s v="Regular"/>
  </r>
  <r>
    <s v="ORD008008"/>
    <x v="257"/>
    <s v="CUST0237"/>
    <s v="Oeshi Ram"/>
    <x v="0"/>
    <x v="6"/>
    <x v="29"/>
    <n v="4"/>
    <n v="3950.73"/>
    <n v="0.15"/>
    <n v="13432.48"/>
    <n v="3346.19"/>
    <n v="13432.482"/>
    <s v="Q3"/>
    <n v="24.911185425178374"/>
    <s v="Hyderabad"/>
    <s v="Occasional"/>
  </r>
  <r>
    <s v="ORD000300"/>
    <x v="126"/>
    <s v="CUST0223"/>
    <s v="Aarini Dugar"/>
    <x v="1"/>
    <x v="5"/>
    <x v="21"/>
    <n v="3"/>
    <n v="612.70000000000005"/>
    <n v="0"/>
    <n v="1838.1"/>
    <n v="-37.229999999999997"/>
    <n v="1838.1000000000001"/>
    <s v="Q2"/>
    <n v="-2.0254610739350416"/>
    <s v="Guwahati"/>
    <s v="Premium"/>
  </r>
  <r>
    <s v="ORD005544"/>
    <x v="32"/>
    <s v="CUST0119"/>
    <s v="Advik Dhawan"/>
    <x v="0"/>
    <x v="4"/>
    <x v="47"/>
    <n v="4"/>
    <n v="45246.05"/>
    <n v="0.2"/>
    <n v="144787.35999999999"/>
    <n v="-15951.09"/>
    <n v="144787.36000000002"/>
    <s v="Q4"/>
    <n v="-11.016907829523241"/>
    <s v="Hyderabad"/>
    <s v="Premium"/>
  </r>
  <r>
    <s v="ORD004916"/>
    <x v="214"/>
    <s v="CUST0413"/>
    <s v="Aarini Amble"/>
    <x v="3"/>
    <x v="5"/>
    <x v="11"/>
    <n v="9"/>
    <n v="150.74"/>
    <n v="0.05"/>
    <n v="1288.83"/>
    <n v="126.96"/>
    <n v="1288.827"/>
    <s v="Q4"/>
    <n v="9.850794907008682"/>
    <s v="Surat"/>
    <s v="Premium"/>
  </r>
  <r>
    <s v="ORD000070"/>
    <x v="170"/>
    <s v="CUST0040"/>
    <s v="Gaurav Majumdar"/>
    <x v="2"/>
    <x v="5"/>
    <x v="21"/>
    <n v="9"/>
    <n v="515.11"/>
    <n v="0.05"/>
    <n v="4404.1899999999996"/>
    <n v="414.03"/>
    <n v="4404.1904999999997"/>
    <s v="Q4"/>
    <n v="9.400820582218298"/>
    <s v="Chandigarh"/>
    <s v="Regular"/>
  </r>
  <r>
    <s v="ORD006343"/>
    <x v="170"/>
    <s v="CUST0037"/>
    <s v="Janani Sawhney"/>
    <x v="3"/>
    <x v="6"/>
    <x v="19"/>
    <n v="3"/>
    <n v="1279.5899999999999"/>
    <n v="0.15"/>
    <n v="3262.95"/>
    <n v="1182.58"/>
    <n v="3262.9544999999994"/>
    <s v="Q4"/>
    <n v="36.242663847132192"/>
    <s v="Ahmedabad"/>
    <s v="Premium"/>
  </r>
  <r>
    <s v="ORD006584"/>
    <x v="96"/>
    <s v="CUST0407"/>
    <s v="Kevin Khanna"/>
    <x v="0"/>
    <x v="4"/>
    <x v="28"/>
    <n v="3"/>
    <n v="82670.95"/>
    <n v="0.1"/>
    <n v="223211.56"/>
    <n v="24527.87"/>
    <n v="223211.56499999997"/>
    <s v="Q2"/>
    <n v="10.988619944235863"/>
    <s v="Coimbatore"/>
    <s v="Premium"/>
  </r>
  <r>
    <s v="ORD007137"/>
    <x v="14"/>
    <s v="CUST0196"/>
    <s v="Udyati Rajagopal"/>
    <x v="3"/>
    <x v="6"/>
    <x v="41"/>
    <n v="4"/>
    <n v="3289.93"/>
    <n v="0.1"/>
    <n v="11843.75"/>
    <n v="2870.85"/>
    <n v="11843.748"/>
    <s v="Q2"/>
    <n v="24.239366754617414"/>
    <s v="Ahmedabad"/>
    <s v="Regular"/>
  </r>
  <r>
    <s v="ORD009303"/>
    <x v="168"/>
    <s v="CUST0236"/>
    <s v="Omisha Sachdeva"/>
    <x v="2"/>
    <x v="4"/>
    <x v="50"/>
    <n v="2"/>
    <n v="27268.79"/>
    <n v="0"/>
    <n v="54537.58"/>
    <n v="5536.71"/>
    <n v="54537.58"/>
    <s v="Q1"/>
    <n v="10.152100624926884"/>
    <s v="Delhi"/>
    <s v="Premium"/>
  </r>
  <r>
    <s v="ORD011539"/>
    <x v="171"/>
    <s v="CUST0429"/>
    <s v="Daniel Rau"/>
    <x v="2"/>
    <x v="5"/>
    <x v="68"/>
    <n v="8"/>
    <n v="123.06"/>
    <n v="0"/>
    <n v="984.48"/>
    <n v="100.19"/>
    <n v="984.48"/>
    <s v="Q2"/>
    <n v="10.176946205103201"/>
    <s v="Jaipur"/>
    <s v="Premium"/>
  </r>
  <r>
    <s v="ORD004242"/>
    <x v="66"/>
    <s v="CUST0378"/>
    <s v="Bahadurjit Nath"/>
    <x v="3"/>
    <x v="4"/>
    <x v="33"/>
    <n v="2"/>
    <n v="22862.81"/>
    <n v="0"/>
    <n v="45725.62"/>
    <n v="4885.7"/>
    <n v="45725.62"/>
    <s v="Q1"/>
    <n v="10.684819582544753"/>
    <s v="Mumbai"/>
    <s v="Occasional"/>
  </r>
  <r>
    <s v="ORD010680"/>
    <x v="150"/>
    <s v="CUST0489"/>
    <s v="Xavier Bawa"/>
    <x v="3"/>
    <x v="5"/>
    <x v="68"/>
    <n v="1"/>
    <n v="517.14"/>
    <n v="0"/>
    <n v="517.14"/>
    <n v="28.97"/>
    <n v="517.14"/>
    <s v="Q2"/>
    <n v="5.601964651738407"/>
    <s v="Surat"/>
    <s v="Premium"/>
  </r>
  <r>
    <s v="ORD011156"/>
    <x v="157"/>
    <s v="CUST0062"/>
    <s v="Veer Tandon"/>
    <x v="0"/>
    <x v="0"/>
    <x v="48"/>
    <n v="4"/>
    <n v="469.16"/>
    <n v="0"/>
    <n v="1876.64"/>
    <n v="-54.84"/>
    <n v="1876.64"/>
    <s v="Q4"/>
    <n v="-2.9222440105720859"/>
    <s v="Coimbatore"/>
    <s v="Regular"/>
  </r>
  <r>
    <s v="ORD003753"/>
    <x v="332"/>
    <s v="CUST0069"/>
    <s v="Jalsa Konda"/>
    <x v="2"/>
    <x v="2"/>
    <x v="62"/>
    <n v="5"/>
    <n v="5983.38"/>
    <n v="0.15"/>
    <n v="25429.37"/>
    <n v="3938.8"/>
    <n v="25429.365000000002"/>
    <s v="Q1"/>
    <n v="15.489176491592204"/>
    <s v="Jaipur"/>
    <s v="Premium"/>
  </r>
  <r>
    <s v="ORD010206"/>
    <x v="296"/>
    <s v="CUST0011"/>
    <s v="Xiti Dash"/>
    <x v="2"/>
    <x v="4"/>
    <x v="50"/>
    <n v="5"/>
    <n v="2882.77"/>
    <n v="0.15"/>
    <n v="12251.77"/>
    <n v="-704.44"/>
    <n v="12251.772499999999"/>
    <s v="Q3"/>
    <n v="-5.7496998392885272"/>
    <s v="Jaipur"/>
    <s v="Regular"/>
  </r>
  <r>
    <s v="ORD007786"/>
    <x v="184"/>
    <s v="CUST0439"/>
    <s v="Manbir Chacko"/>
    <x v="0"/>
    <x v="5"/>
    <x v="39"/>
    <n v="2"/>
    <n v="213.93"/>
    <n v="0.1"/>
    <n v="385.07"/>
    <n v="39.56"/>
    <n v="385.07400000000001"/>
    <s v="Q1"/>
    <n v="10.273456774093024"/>
    <s v="Chennai"/>
    <s v="Regular"/>
  </r>
  <r>
    <s v="ORD001210"/>
    <x v="360"/>
    <s v="CUST0198"/>
    <s v="Dev Wagle"/>
    <x v="2"/>
    <x v="1"/>
    <x v="69"/>
    <n v="1"/>
    <n v="5865.95"/>
    <n v="0.05"/>
    <n v="5572.65"/>
    <n v="1593.08"/>
    <n v="5572.6524999999992"/>
    <s v="Q3"/>
    <n v="28.587476335316232"/>
    <s v="Chandigarh"/>
    <s v="Regular"/>
  </r>
  <r>
    <s v="ORD007248"/>
    <x v="139"/>
    <s v="CUST0442"/>
    <s v="Jackson Khare"/>
    <x v="1"/>
    <x v="5"/>
    <x v="68"/>
    <n v="9"/>
    <n v="793.54"/>
    <n v="0.3"/>
    <n v="4999.3"/>
    <n v="421.3"/>
    <n v="4999.3019999999997"/>
    <s v="Q3"/>
    <n v="8.4271798051727238"/>
    <s v="Guwahati"/>
    <s v="Regular"/>
  </r>
  <r>
    <s v="ORD011280"/>
    <x v="179"/>
    <s v="CUST0489"/>
    <s v="Xavier Bawa"/>
    <x v="3"/>
    <x v="4"/>
    <x v="45"/>
    <n v="5"/>
    <n v="27827.59"/>
    <n v="0.1"/>
    <n v="125224.16"/>
    <n v="18000.86"/>
    <n v="125224.15500000001"/>
    <s v="Q1"/>
    <n v="14.37490976182232"/>
    <s v="Surat"/>
    <s v="Premium"/>
  </r>
  <r>
    <s v="ORD008632"/>
    <x v="287"/>
    <s v="CUST0415"/>
    <s v="Ekanta Samra"/>
    <x v="3"/>
    <x v="0"/>
    <x v="56"/>
    <n v="5"/>
    <n v="797.71"/>
    <n v="0.15"/>
    <n v="3390.27"/>
    <n v="1383.18"/>
    <n v="3390.2674999999999"/>
    <s v="Q4"/>
    <n v="40.798520471820829"/>
    <s v="Pune"/>
    <s v="Regular"/>
  </r>
  <r>
    <s v="ORD010535"/>
    <x v="33"/>
    <s v="CUST0340"/>
    <s v="Oscar Wali"/>
    <x v="0"/>
    <x v="5"/>
    <x v="40"/>
    <n v="2"/>
    <n v="562.15"/>
    <n v="0"/>
    <n v="1124.3"/>
    <n v="64.38"/>
    <n v="1124.3"/>
    <s v="Q1"/>
    <n v="5.7262296540069375"/>
    <s v="Coimbatore"/>
    <s v="Premium"/>
  </r>
  <r>
    <s v="ORD002483"/>
    <x v="287"/>
    <s v="CUST0487"/>
    <s v="Urvi Johal"/>
    <x v="3"/>
    <x v="0"/>
    <x v="32"/>
    <n v="4"/>
    <n v="881.16"/>
    <n v="0"/>
    <n v="3524.64"/>
    <n v="918"/>
    <n v="3524.64"/>
    <s v="Q4"/>
    <n v="26.045213128149257"/>
    <s v="Ahmedabad"/>
    <s v="Premium"/>
  </r>
  <r>
    <s v="ORD001004"/>
    <x v="35"/>
    <s v="CUST0370"/>
    <s v="Ishaan Edwin"/>
    <x v="1"/>
    <x v="5"/>
    <x v="11"/>
    <n v="10"/>
    <n v="360.33"/>
    <n v="0.25"/>
    <n v="2702.47"/>
    <n v="227.5"/>
    <n v="2702.4749999999999"/>
    <s v="Q2"/>
    <n v="8.4182248091560687"/>
    <s v="Bhubaneswar"/>
    <s v="Premium"/>
  </r>
  <r>
    <s v="ORD003306"/>
    <x v="236"/>
    <s v="CUST0384"/>
    <s v="Darika Sani"/>
    <x v="3"/>
    <x v="1"/>
    <x v="59"/>
    <n v="1"/>
    <n v="38768.410000000003"/>
    <n v="0.2"/>
    <n v="31014.73"/>
    <n v="9892.31"/>
    <n v="31014.728000000003"/>
    <s v="Q3"/>
    <n v="31.895521902012362"/>
    <s v="Pune"/>
    <s v="Premium"/>
  </r>
  <r>
    <s v="ORD005948"/>
    <x v="161"/>
    <s v="CUST0450"/>
    <s v="Abhimanyu Sehgal"/>
    <x v="1"/>
    <x v="4"/>
    <x v="5"/>
    <n v="4"/>
    <n v="6342.11"/>
    <n v="0"/>
    <n v="25368.44"/>
    <n v="2638.51"/>
    <n v="25368.44"/>
    <s v="Q2"/>
    <n v="10.400757791965136"/>
    <s v="Bhubaneswar"/>
    <s v="Premium"/>
  </r>
  <r>
    <s v="ORD003543"/>
    <x v="58"/>
    <s v="CUST0043"/>
    <s v="Zayan Swaminathan"/>
    <x v="0"/>
    <x v="0"/>
    <x v="49"/>
    <n v="1"/>
    <n v="937.18"/>
    <n v="0.1"/>
    <n v="843.46"/>
    <n v="368.07"/>
    <n v="843.46199999999999"/>
    <s v="Q2"/>
    <n v="43.638109691034543"/>
    <s v="Bengaluru"/>
    <s v="Premium"/>
  </r>
  <r>
    <s v="ORD011565"/>
    <x v="43"/>
    <s v="CUST0126"/>
    <s v="Chakrika Majumdar"/>
    <x v="2"/>
    <x v="2"/>
    <x v="62"/>
    <n v="5"/>
    <n v="3328.68"/>
    <n v="0.05"/>
    <n v="15811.23"/>
    <n v="3701.15"/>
    <n v="15811.229999999998"/>
    <s v="Q1"/>
    <n v="23.408362284275167"/>
    <s v="Delhi"/>
    <s v="Regular"/>
  </r>
  <r>
    <s v="ORD004530"/>
    <x v="96"/>
    <s v="CUST0484"/>
    <s v="Yug Srivastava"/>
    <x v="3"/>
    <x v="0"/>
    <x v="35"/>
    <n v="2"/>
    <n v="385.11"/>
    <n v="0.05"/>
    <n v="731.71"/>
    <n v="329.69"/>
    <n v="731.70899999999995"/>
    <s v="Q2"/>
    <n v="45.057468122616882"/>
    <s v="Mumbai"/>
    <s v="Occasional"/>
  </r>
  <r>
    <s v="ORD004205"/>
    <x v="5"/>
    <s v="CUST0093"/>
    <s v="Hitesh Bhardwaj"/>
    <x v="2"/>
    <x v="6"/>
    <x v="18"/>
    <n v="2"/>
    <n v="1165.8800000000001"/>
    <n v="0.1"/>
    <n v="2098.58"/>
    <n v="694.54"/>
    <n v="2098.5840000000003"/>
    <s v="Q1"/>
    <n v="33.095712338819581"/>
    <s v="Amritsar"/>
    <s v="Regular"/>
  </r>
  <r>
    <s v="ORD000106"/>
    <x v="100"/>
    <s v="CUST0231"/>
    <s v="Yashica Dugar"/>
    <x v="0"/>
    <x v="6"/>
    <x v="18"/>
    <n v="4"/>
    <n v="536.84"/>
    <n v="0.2"/>
    <n v="1717.89"/>
    <n v="628.33000000000004"/>
    <n v="1717.8880000000001"/>
    <s v="Q3"/>
    <n v="36.575682959910125"/>
    <s v="Hyderabad"/>
    <s v="Premium"/>
  </r>
  <r>
    <s v="ORD007839"/>
    <x v="14"/>
    <s v="CUST0299"/>
    <s v="Wahab Jain"/>
    <x v="2"/>
    <x v="1"/>
    <x v="64"/>
    <n v="1"/>
    <n v="11406.86"/>
    <n v="0.15"/>
    <n v="9695.83"/>
    <n v="2320.44"/>
    <n v="9695.8310000000001"/>
    <s v="Q2"/>
    <n v="23.932350299046085"/>
    <s v="Jaipur"/>
    <s v="Premium"/>
  </r>
  <r>
    <s v="ORD005419"/>
    <x v="141"/>
    <s v="CUST0335"/>
    <s v="Ishani Bakshi"/>
    <x v="0"/>
    <x v="6"/>
    <x v="14"/>
    <n v="2"/>
    <n v="2308.56"/>
    <n v="0"/>
    <n v="4617.12"/>
    <n v="1550.97"/>
    <n v="4617.12"/>
    <s v="Q1"/>
    <n v="33.591719513462941"/>
    <s v="Bengaluru"/>
    <s v="Premium"/>
  </r>
  <r>
    <s v="ORD001331"/>
    <x v="168"/>
    <s v="CUST0203"/>
    <s v="Yagnesh Deo"/>
    <x v="2"/>
    <x v="1"/>
    <x v="36"/>
    <n v="1"/>
    <n v="24091.26"/>
    <n v="0"/>
    <n v="24091.26"/>
    <n v="7275.09"/>
    <n v="24091.26"/>
    <s v="Q1"/>
    <n v="30.198046926561751"/>
    <s v="Lucknow"/>
    <s v="Premium"/>
  </r>
  <r>
    <s v="ORD006203"/>
    <x v="344"/>
    <s v="CUST0035"/>
    <s v="Sathvik Joshi"/>
    <x v="1"/>
    <x v="5"/>
    <x v="37"/>
    <n v="2"/>
    <n v="773.72"/>
    <n v="0.15"/>
    <n v="1315.32"/>
    <n v="99.6"/>
    <n v="1315.3240000000001"/>
    <s v="Q2"/>
    <n v="7.5723017972812698"/>
    <s v="Patna"/>
    <s v="Regular"/>
  </r>
  <r>
    <s v="ORD009702"/>
    <x v="226"/>
    <s v="CUST0491"/>
    <s v="Kashish Sarkar"/>
    <x v="3"/>
    <x v="4"/>
    <x v="23"/>
    <n v="1"/>
    <n v="33101.360000000001"/>
    <n v="0"/>
    <n v="33101.360000000001"/>
    <n v="4687.84"/>
    <n v="33101.360000000001"/>
    <s v="Q1"/>
    <n v="14.162076724340029"/>
    <s v="Surat"/>
    <s v="Premium"/>
  </r>
  <r>
    <s v="ORD003347"/>
    <x v="87"/>
    <s v="CUST0063"/>
    <s v="Udant Bansal"/>
    <x v="0"/>
    <x v="3"/>
    <x v="10"/>
    <n v="1"/>
    <n v="2957.7"/>
    <n v="0.05"/>
    <n v="2809.81"/>
    <n v="777.39"/>
    <n v="2809.8149999999996"/>
    <s v="Q1"/>
    <n v="27.666995277260742"/>
    <s v="Bengaluru"/>
    <s v="Premium"/>
  </r>
  <r>
    <s v="ORD001116"/>
    <x v="286"/>
    <s v="CUST0250"/>
    <s v="Vanya Subramaniam"/>
    <x v="3"/>
    <x v="6"/>
    <x v="29"/>
    <n v="1"/>
    <n v="2792.76"/>
    <n v="0.1"/>
    <n v="2513.48"/>
    <n v="531.75"/>
    <n v="2513.4840000000004"/>
    <s v="Q1"/>
    <n v="21.155927240320192"/>
    <s v="Surat"/>
    <s v="Premium"/>
  </r>
  <r>
    <s v="ORD009681"/>
    <x v="93"/>
    <s v="CUST0438"/>
    <s v="Baljiwan Srinivasan"/>
    <x v="3"/>
    <x v="2"/>
    <x v="54"/>
    <n v="4"/>
    <n v="2452.81"/>
    <n v="0.05"/>
    <n v="9320.68"/>
    <n v="2320.41"/>
    <n v="9320.6779999999999"/>
    <s v="Q3"/>
    <n v="24.895286609989828"/>
    <s v="Nagpur"/>
    <s v="Regular"/>
  </r>
  <r>
    <s v="ORD004429"/>
    <x v="8"/>
    <s v="CUST0404"/>
    <s v="Samesh Iyengar"/>
    <x v="2"/>
    <x v="6"/>
    <x v="29"/>
    <n v="5"/>
    <n v="4558.34"/>
    <n v="0"/>
    <n v="22791.7"/>
    <n v="5452.83"/>
    <n v="22791.7"/>
    <s v="Q2"/>
    <n v="23.924630457578854"/>
    <s v="Amritsar"/>
    <s v="Regular"/>
  </r>
  <r>
    <s v="ORD009111"/>
    <x v="324"/>
    <s v="CUST0099"/>
    <s v="Simon Maharaj"/>
    <x v="2"/>
    <x v="4"/>
    <x v="33"/>
    <n v="3"/>
    <n v="76957.05"/>
    <n v="0.2"/>
    <n v="184696.92"/>
    <n v="28801.89"/>
    <n v="184696.92000000004"/>
    <s v="Q1"/>
    <n v="15.594136599570799"/>
    <s v="Jaipur"/>
    <s v="Occasional"/>
  </r>
  <r>
    <s v="ORD006638"/>
    <x v="312"/>
    <s v="CUST0314"/>
    <s v="Nathaniel Dani"/>
    <x v="0"/>
    <x v="4"/>
    <x v="23"/>
    <n v="3"/>
    <n v="30566.57"/>
    <n v="0"/>
    <n v="91699.71"/>
    <n v="-11054.02"/>
    <n v="91699.709999999992"/>
    <s v="Q4"/>
    <n v="-12.05458555975804"/>
    <s v="Kochi"/>
    <s v="Premium"/>
  </r>
  <r>
    <s v="ORD006687"/>
    <x v="272"/>
    <s v="CUST0102"/>
    <s v="Abdul Varty"/>
    <x v="3"/>
    <x v="4"/>
    <x v="22"/>
    <n v="5"/>
    <n v="62124.43"/>
    <n v="0"/>
    <n v="310622.15000000002"/>
    <n v="33246.910000000003"/>
    <n v="310622.15000000002"/>
    <s v="Q3"/>
    <n v="10.703328787081025"/>
    <s v="Nagpur"/>
    <s v="Premium"/>
  </r>
  <r>
    <s v="ORD002321"/>
    <x v="266"/>
    <s v="CUST0320"/>
    <s v="Tanish Dhar"/>
    <x v="0"/>
    <x v="5"/>
    <x v="21"/>
    <n v="3"/>
    <n v="503.48"/>
    <n v="0.15"/>
    <n v="1283.8699999999999"/>
    <n v="117.43"/>
    <n v="1283.874"/>
    <s v="Q2"/>
    <n v="9.1465646833402143"/>
    <s v="Kochi"/>
    <s v="Premium"/>
  </r>
  <r>
    <s v="ORD010413"/>
    <x v="60"/>
    <s v="CUST0111"/>
    <s v="Ishwar Bir"/>
    <x v="0"/>
    <x v="5"/>
    <x v="24"/>
    <n v="1"/>
    <n v="564.05999999999995"/>
    <n v="0.05"/>
    <n v="535.86"/>
    <n v="50.42"/>
    <n v="535.85699999999997"/>
    <s v="Q3"/>
    <n v="9.4091740379949975"/>
    <s v="Hyderabad"/>
    <s v="Premium"/>
  </r>
  <r>
    <s v="ORD003358"/>
    <x v="84"/>
    <s v="CUST0245"/>
    <s v="Naveen Dubey"/>
    <x v="1"/>
    <x v="1"/>
    <x v="64"/>
    <n v="2"/>
    <n v="11809.64"/>
    <n v="0"/>
    <n v="23619.279999999999"/>
    <n v="5958.72"/>
    <n v="23619.279999999999"/>
    <s v="Q2"/>
    <n v="25.228203399934294"/>
    <s v="Bhubaneswar"/>
    <s v="Regular"/>
  </r>
  <r>
    <s v="ORD000355"/>
    <x v="284"/>
    <s v="CUST0080"/>
    <s v="Balvan Gaba"/>
    <x v="3"/>
    <x v="6"/>
    <x v="19"/>
    <n v="2"/>
    <n v="2758.59"/>
    <n v="0"/>
    <n v="5517.18"/>
    <n v="1841.63"/>
    <n v="5517.18"/>
    <s v="Q3"/>
    <n v="33.379915101555504"/>
    <s v="Mumbai"/>
    <s v="Regular"/>
  </r>
  <r>
    <s v="ORD009409"/>
    <x v="203"/>
    <s v="CUST0361"/>
    <s v="Ranveer Nazareth"/>
    <x v="3"/>
    <x v="4"/>
    <x v="28"/>
    <n v="5"/>
    <n v="66895.23"/>
    <n v="0"/>
    <n v="334476.15000000002"/>
    <n v="33226.870000000003"/>
    <n v="334476.14999999997"/>
    <s v="Q3"/>
    <n v="9.9340027682093321"/>
    <s v="Pune"/>
    <s v="Regular"/>
  </r>
  <r>
    <s v="ORD000510"/>
    <x v="54"/>
    <s v="CUST0049"/>
    <s v="Niharika Aurora"/>
    <x v="0"/>
    <x v="5"/>
    <x v="7"/>
    <n v="6"/>
    <n v="462.35"/>
    <n v="0.2"/>
    <n v="2219.2800000000002"/>
    <n v="153.19999999999999"/>
    <n v="2219.2800000000002"/>
    <s v="Q4"/>
    <n v="6.9031397570383177"/>
    <s v="Kochi"/>
    <s v="Premium"/>
  </r>
  <r>
    <s v="ORD011320"/>
    <x v="69"/>
    <s v="CUST0075"/>
    <s v="Odika Mani"/>
    <x v="2"/>
    <x v="5"/>
    <x v="31"/>
    <n v="6"/>
    <n v="303.54000000000002"/>
    <n v="0.1"/>
    <n v="1639.12"/>
    <n v="133.88999999999999"/>
    <n v="1639.1160000000002"/>
    <s v="Q1"/>
    <n v="8.1684074381375371"/>
    <s v="Chandigarh"/>
    <s v="Premium"/>
  </r>
  <r>
    <s v="ORD001596"/>
    <x v="65"/>
    <s v="CUST0395"/>
    <s v="Amrita Balan"/>
    <x v="3"/>
    <x v="4"/>
    <x v="42"/>
    <n v="1"/>
    <n v="56118.85"/>
    <n v="0.05"/>
    <n v="53312.91"/>
    <n v="8177.99"/>
    <n v="53312.907499999994"/>
    <s v="Q2"/>
    <n v="15.339605360127592"/>
    <s v="Mumbai"/>
    <s v="Regular"/>
  </r>
  <r>
    <s v="ORD003740"/>
    <x v="218"/>
    <s v="CUST0162"/>
    <s v="Yamini Wadhwa"/>
    <x v="2"/>
    <x v="5"/>
    <x v="37"/>
    <n v="10"/>
    <n v="522.45000000000005"/>
    <n v="0.05"/>
    <n v="4963.2700000000004"/>
    <n v="448.52"/>
    <n v="4963.2749999999996"/>
    <s v="Q3"/>
    <n v="9.0367842168570292"/>
    <s v="Jaipur"/>
    <s v="Premium"/>
  </r>
  <r>
    <s v="ORD004893"/>
    <x v="207"/>
    <s v="CUST0001"/>
    <s v="Aditya Bhakta"/>
    <x v="2"/>
    <x v="5"/>
    <x v="21"/>
    <n v="7"/>
    <n v="242.7"/>
    <n v="0"/>
    <n v="1698.9"/>
    <n v="100.58"/>
    <n v="1698.8999999999999"/>
    <s v="Q2"/>
    <n v="5.9203013714756603"/>
    <s v="Delhi"/>
    <s v="Regular"/>
  </r>
  <r>
    <s v="ORD009542"/>
    <x v="339"/>
    <s v="CUST0317"/>
    <s v="Balendra Soman"/>
    <x v="3"/>
    <x v="1"/>
    <x v="1"/>
    <n v="4"/>
    <n v="41611.65"/>
    <n v="0.05"/>
    <n v="158124.26999999999"/>
    <n v="43565.2"/>
    <n v="158124.26999999999"/>
    <s v="Q3"/>
    <n v="27.551241817590682"/>
    <s v="Nagpur"/>
    <s v="Occasional"/>
  </r>
  <r>
    <s v="ORD000843"/>
    <x v="351"/>
    <s v="CUST0251"/>
    <s v="Faris Thakkar"/>
    <x v="0"/>
    <x v="0"/>
    <x v="48"/>
    <n v="1"/>
    <n v="286.51"/>
    <n v="0.1"/>
    <n v="257.86"/>
    <n v="91.62"/>
    <n v="257.85899999999998"/>
    <s v="Q2"/>
    <n v="35.530908244783994"/>
    <s v="Kochi"/>
    <s v="Regular"/>
  </r>
  <r>
    <s v="ORD007566"/>
    <x v="69"/>
    <s v="CUST0456"/>
    <s v="Girindra Dutta"/>
    <x v="0"/>
    <x v="2"/>
    <x v="46"/>
    <n v="3"/>
    <n v="6094.31"/>
    <n v="0.05"/>
    <n v="17368.78"/>
    <n v="-2282.46"/>
    <n v="17368.783499999998"/>
    <s v="Q1"/>
    <n v="-13.141164779564255"/>
    <s v="Chennai"/>
    <s v="Regular"/>
  </r>
  <r>
    <s v="ORD004680"/>
    <x v="187"/>
    <s v="CUST0078"/>
    <s v="Warinder Naidu"/>
    <x v="0"/>
    <x v="5"/>
    <x v="40"/>
    <n v="10"/>
    <n v="154.04"/>
    <n v="0.3"/>
    <n v="1078.28"/>
    <n v="82.56"/>
    <n v="1078.2799999999997"/>
    <s v="Q1"/>
    <n v="7.6566383499647586"/>
    <s v="Hyderabad"/>
    <s v="Regular"/>
  </r>
  <r>
    <s v="ORD000964"/>
    <x v="29"/>
    <s v="CUST0234"/>
    <s v="Urvi Vig"/>
    <x v="0"/>
    <x v="5"/>
    <x v="40"/>
    <n v="8"/>
    <n v="600.91"/>
    <n v="0.2"/>
    <n v="3845.82"/>
    <n v="326.3"/>
    <n v="3845.8240000000001"/>
    <s v="Q2"/>
    <n v="8.4845364577645341"/>
    <s v="Bengaluru"/>
    <s v="Occasional"/>
  </r>
  <r>
    <s v="ORD010548"/>
    <x v="88"/>
    <s v="CUST0232"/>
    <s v="Yashodhara Keer"/>
    <x v="2"/>
    <x v="5"/>
    <x v="40"/>
    <n v="9"/>
    <n v="206.58"/>
    <n v="0"/>
    <n v="1859.22"/>
    <n v="149.84"/>
    <n v="1859.22"/>
    <s v="Q1"/>
    <n v="8.059293682296877"/>
    <s v="Jaipur"/>
    <s v="Regular"/>
  </r>
  <r>
    <s v="ORD007804"/>
    <x v="334"/>
    <s v="CUST0008"/>
    <s v="Sanya Memon"/>
    <x v="2"/>
    <x v="0"/>
    <x v="35"/>
    <n v="3"/>
    <n v="817.57"/>
    <n v="0"/>
    <n v="2452.71"/>
    <n v="928.11"/>
    <n v="2452.71"/>
    <s v="Q3"/>
    <n v="37.840184938292751"/>
    <s v="Lucknow"/>
    <s v="Occasional"/>
  </r>
  <r>
    <s v="ORD009744"/>
    <x v="129"/>
    <s v="CUST0351"/>
    <s v="Anirudh Kumer"/>
    <x v="2"/>
    <x v="6"/>
    <x v="55"/>
    <n v="4"/>
    <n v="497.46"/>
    <n v="0.1"/>
    <n v="1790.86"/>
    <n v="612.41999999999996"/>
    <n v="1790.856"/>
    <s v="Q2"/>
    <n v="34.196977988229115"/>
    <s v="Lucknow"/>
    <s v="Premium"/>
  </r>
  <r>
    <s v="ORD000370"/>
    <x v="166"/>
    <s v="CUST0033"/>
    <s v="Vasana Ahuja"/>
    <x v="1"/>
    <x v="5"/>
    <x v="11"/>
    <n v="4"/>
    <n v="666.1"/>
    <n v="0.05"/>
    <n v="2531.1799999999998"/>
    <n v="160.47"/>
    <n v="2531.1799999999998"/>
    <s v="Q3"/>
    <n v="6.3397308765081899"/>
    <s v="Ranchi"/>
    <s v="Premium"/>
  </r>
  <r>
    <s v="ORD006516"/>
    <x v="106"/>
    <s v="CUST0475"/>
    <s v="Jhalak Kunda"/>
    <x v="2"/>
    <x v="1"/>
    <x v="38"/>
    <n v="2"/>
    <n v="12938.9"/>
    <n v="0.15"/>
    <n v="21996.13"/>
    <n v="3996.03"/>
    <n v="21996.129999999997"/>
    <s v="Q4"/>
    <n v="18.166968462179483"/>
    <s v="Lucknow"/>
    <s v="Premium"/>
  </r>
  <r>
    <s v="ORD008580"/>
    <x v="243"/>
    <s v="CUST0219"/>
    <s v="Nimrat Mall"/>
    <x v="3"/>
    <x v="6"/>
    <x v="43"/>
    <n v="3"/>
    <n v="2158.5300000000002"/>
    <n v="0"/>
    <n v="6475.59"/>
    <n v="2051.42"/>
    <n v="6475.59"/>
    <s v="Q4"/>
    <n v="31.679275556358572"/>
    <s v="Surat"/>
    <s v="Premium"/>
  </r>
  <r>
    <s v="ORD010509"/>
    <x v="139"/>
    <s v="CUST0124"/>
    <s v="Upasna Walla"/>
    <x v="2"/>
    <x v="5"/>
    <x v="68"/>
    <n v="10"/>
    <n v="373"/>
    <n v="0.05"/>
    <n v="3543.5"/>
    <n v="283.58"/>
    <n v="3543.5"/>
    <s v="Q3"/>
    <n v="8.0028220685762665"/>
    <s v="Mumbai"/>
    <s v="Premium"/>
  </r>
  <r>
    <s v="ORD007862"/>
    <x v="281"/>
    <s v="CUST0052"/>
    <s v="Vivaan Parmer"/>
    <x v="1"/>
    <x v="6"/>
    <x v="43"/>
    <n v="0"/>
    <n v="2554.71"/>
    <n v="0"/>
    <n v="7664.13"/>
    <n v="1959.57"/>
    <n v="0"/>
    <s v="Q3"/>
    <n v="25.56806839132426"/>
    <s v="Bhubaneswar"/>
    <s v="Occasional"/>
  </r>
  <r>
    <s v="ORD004979"/>
    <x v="114"/>
    <s v="CUST0297"/>
    <s v="Ikbal Mane"/>
    <x v="3"/>
    <x v="1"/>
    <x v="64"/>
    <n v="5"/>
    <n v="28609.52"/>
    <n v="0.2"/>
    <n v="114438.08"/>
    <n v="21529.57"/>
    <n v="114438.08000000002"/>
    <s v="Q3"/>
    <n v="18.813291869279876"/>
    <s v="Mumbai"/>
    <s v="Premium"/>
  </r>
  <r>
    <s v="ORD006548"/>
    <x v="215"/>
    <s v="CUST0328"/>
    <s v="Simon Vohra"/>
    <x v="1"/>
    <x v="6"/>
    <x v="14"/>
    <n v="5"/>
    <n v="2588.11"/>
    <n v="0.15"/>
    <n v="10999.47"/>
    <n v="4060.42"/>
    <n v="10999.467500000001"/>
    <s v="Q2"/>
    <n v="36.914687707680464"/>
    <s v="Ranchi"/>
    <s v="Premium"/>
  </r>
  <r>
    <s v="ORD000289"/>
    <x v="104"/>
    <s v="CUST0403"/>
    <s v="Bimala Rattan"/>
    <x v="1"/>
    <x v="4"/>
    <x v="45"/>
    <n v="2"/>
    <n v="58721.4"/>
    <n v="0.2"/>
    <n v="93954.240000000005"/>
    <n v="9272.16"/>
    <n v="93954.240000000005"/>
    <s v="Q4"/>
    <n v="9.8688042178830884"/>
    <s v="Bhubaneswar"/>
    <s v="Regular"/>
  </r>
  <r>
    <s v="ORD011268"/>
    <x v="214"/>
    <s v="CUST0318"/>
    <s v="Ethan Manda"/>
    <x v="0"/>
    <x v="6"/>
    <x v="29"/>
    <n v="5"/>
    <n v="4038.39"/>
    <n v="0.1"/>
    <n v="18172.759999999998"/>
    <n v="4002.21"/>
    <n v="18172.755000000001"/>
    <s v="Q4"/>
    <n v="22.023126921832457"/>
    <s v="Chennai"/>
    <s v="Occasional"/>
  </r>
  <r>
    <s v="ORD006306"/>
    <x v="47"/>
    <s v="CUST0099"/>
    <s v="Simon Maharaj"/>
    <x v="2"/>
    <x v="6"/>
    <x v="55"/>
    <n v="1"/>
    <n v="4888.93"/>
    <n v="0.05"/>
    <n v="4644.4799999999996"/>
    <n v="1540.32"/>
    <n v="4644.4835000000003"/>
    <s v="Q1"/>
    <n v="33.164530797850354"/>
    <s v="Jaipur"/>
    <s v="Occasional"/>
  </r>
  <r>
    <s v="ORD007193"/>
    <x v="157"/>
    <s v="CUST0496"/>
    <s v="Gunbir Sidhu"/>
    <x v="2"/>
    <x v="0"/>
    <x v="67"/>
    <n v="4"/>
    <n v="781.62"/>
    <n v="0.05"/>
    <n v="2970.16"/>
    <n v="807.1"/>
    <n v="2970.1559999999999"/>
    <s v="Q4"/>
    <n v="27.173620276348753"/>
    <s v="Lucknow"/>
    <s v="Regular"/>
  </r>
  <r>
    <s v="ORD000323"/>
    <x v="313"/>
    <s v="CUST0048"/>
    <s v="Anika Chauhan"/>
    <x v="2"/>
    <x v="5"/>
    <x v="7"/>
    <n v="9"/>
    <n v="727.47"/>
    <n v="0.2"/>
    <n v="5237.78"/>
    <n v="424.56"/>
    <n v="5237.7840000000006"/>
    <s v="Q4"/>
    <n v="8.1057241808552476"/>
    <s v="Amritsar"/>
    <s v="Regular"/>
  </r>
  <r>
    <s v="ORD006258"/>
    <x v="334"/>
    <s v="CUST0193"/>
    <s v="Aashi Virk"/>
    <x v="3"/>
    <x v="4"/>
    <x v="22"/>
    <n v="2"/>
    <n v="19414.46"/>
    <n v="0"/>
    <n v="38828.92"/>
    <n v="3282.46"/>
    <n v="38828.92"/>
    <s v="Q3"/>
    <n v="8.4536474359832834"/>
    <s v="Pune"/>
    <s v="Premium"/>
  </r>
  <r>
    <s v="ORD011599"/>
    <x v="294"/>
    <s v="CUST0487"/>
    <s v="Urvi Johal"/>
    <x v="3"/>
    <x v="2"/>
    <x v="46"/>
    <n v="4"/>
    <n v="1970.51"/>
    <n v="0.15"/>
    <n v="6699.73"/>
    <n v="1243.96"/>
    <n v="6699.7339999999995"/>
    <s v="Q1"/>
    <n v="18.567315399277287"/>
    <s v="Ahmedabad"/>
    <s v="Premium"/>
  </r>
  <r>
    <s v="ORD006938"/>
    <x v="282"/>
    <s v="CUST0385"/>
    <s v="Kamya Sagar"/>
    <x v="3"/>
    <x v="2"/>
    <x v="65"/>
    <n v="5"/>
    <n v="6665.38"/>
    <n v="0.3"/>
    <n v="23328.83"/>
    <n v="3886.7"/>
    <n v="23328.829999999998"/>
    <s v="Q1"/>
    <n v="16.660501191015577"/>
    <s v="Pune"/>
    <s v="Regular"/>
  </r>
  <r>
    <s v="ORD000749"/>
    <x v="29"/>
    <s v="CUST0109"/>
    <s v="Ekapad Tank"/>
    <x v="1"/>
    <x v="6"/>
    <x v="57"/>
    <n v="1"/>
    <n v="4568.87"/>
    <n v="0.05"/>
    <n v="4340.43"/>
    <n v="1195.55"/>
    <n v="4340.4264999999996"/>
    <s v="Q2"/>
    <n v="27.544505959087001"/>
    <s v="Patna"/>
    <s v="Regular"/>
  </r>
  <r>
    <s v="ORD005019"/>
    <x v="181"/>
    <s v="CUST0354"/>
    <s v="Laban Sankaran"/>
    <x v="0"/>
    <x v="1"/>
    <x v="59"/>
    <n v="2"/>
    <n v="14233.36"/>
    <n v="0"/>
    <n v="28466.720000000001"/>
    <n v="5862.45"/>
    <n v="28466.720000000001"/>
    <s v="Q3"/>
    <n v="20.594048067357249"/>
    <s v="Hyderabad"/>
    <s v="Regular"/>
  </r>
  <r>
    <s v="ORD008836"/>
    <x v="66"/>
    <s v="CUST0372"/>
    <s v="Wazir Seshadri"/>
    <x v="2"/>
    <x v="0"/>
    <x v="51"/>
    <n v="5"/>
    <n v="965.23"/>
    <n v="0.15"/>
    <n v="4102.2299999999996"/>
    <n v="1673.25"/>
    <n v="4102.2275"/>
    <s v="Q1"/>
    <n v="40.788790487125297"/>
    <s v="Lucknow"/>
    <s v="Regular"/>
  </r>
  <r>
    <s v="ORD011304"/>
    <x v="168"/>
    <s v="CUST0442"/>
    <s v="Jackson Khare"/>
    <x v="1"/>
    <x v="3"/>
    <x v="61"/>
    <n v="3"/>
    <n v="3987.7"/>
    <n v="0"/>
    <n v="11963.1"/>
    <n v="2687.97"/>
    <n v="11963.099999999999"/>
    <s v="Q1"/>
    <n v="22.468841688191183"/>
    <s v="Guwahati"/>
    <s v="Regular"/>
  </r>
  <r>
    <s v="ORD004770"/>
    <x v="55"/>
    <s v="CUST0125"/>
    <s v="Baghyawati Oak"/>
    <x v="2"/>
    <x v="5"/>
    <x v="68"/>
    <n v="6"/>
    <n v="300"/>
    <n v="0.15"/>
    <n v="1530"/>
    <n v="96.13"/>
    <n v="1530"/>
    <s v="Q1"/>
    <n v="6.2830065359477123"/>
    <s v="Jaipur"/>
    <s v="Regular"/>
  </r>
  <r>
    <s v="ORD011933"/>
    <x v="163"/>
    <s v="CUST0101"/>
    <s v="Chakradev Kumar"/>
    <x v="3"/>
    <x v="4"/>
    <x v="23"/>
    <n v="5"/>
    <n v="72213.960000000006"/>
    <n v="0.1"/>
    <n v="324962.82"/>
    <n v="30530.87"/>
    <n v="324962.82000000007"/>
    <s v="Q4"/>
    <n v="9.395188655736062"/>
    <s v="Surat"/>
    <s v="Premium"/>
  </r>
  <r>
    <s v="ORD009679"/>
    <x v="354"/>
    <s v="CUST0294"/>
    <s v="Ekapad Dhingra"/>
    <x v="0"/>
    <x v="2"/>
    <x v="60"/>
    <n v="2"/>
    <n v="5729.65"/>
    <n v="0.25"/>
    <n v="8594.4699999999993"/>
    <n v="1978.95"/>
    <n v="8594.4749999999985"/>
    <s v="Q2"/>
    <n v="23.025852670379908"/>
    <s v="Bengaluru"/>
    <s v="Premium"/>
  </r>
  <r>
    <s v="ORD006916"/>
    <x v="156"/>
    <s v="CUST0167"/>
    <s v="Varsha Ben"/>
    <x v="3"/>
    <x v="0"/>
    <x v="0"/>
    <n v="2"/>
    <n v="779.88"/>
    <n v="0"/>
    <n v="1559.76"/>
    <n v="564.61"/>
    <n v="1559.76"/>
    <s v="Q4"/>
    <n v="36.198517720674978"/>
    <s v="Pune"/>
    <s v="Premium"/>
  </r>
  <r>
    <s v="ORD008047"/>
    <x v="73"/>
    <s v="CUST0424"/>
    <s v="Adya Sidhu"/>
    <x v="2"/>
    <x v="4"/>
    <x v="23"/>
    <n v="1"/>
    <n v="38761.01"/>
    <n v="0"/>
    <n v="38761.01"/>
    <n v="5767.98"/>
    <n v="38761.01"/>
    <s v="Q2"/>
    <n v="14.88088158693491"/>
    <s v="Lucknow"/>
    <s v="Premium"/>
  </r>
  <r>
    <s v="ORD005078"/>
    <x v="100"/>
    <s v="CUST0087"/>
    <s v="Jairaj Tak"/>
    <x v="3"/>
    <x v="2"/>
    <x v="60"/>
    <n v="3"/>
    <n v="5753.46"/>
    <n v="0"/>
    <n v="17260.38"/>
    <n v="4775.1899999999996"/>
    <n v="17260.38"/>
    <s v="Q3"/>
    <n v="27.665613387422521"/>
    <s v="Surat"/>
    <s v="Premium"/>
  </r>
  <r>
    <s v="ORD008216"/>
    <x v="33"/>
    <s v="CUST0206"/>
    <s v="Reyansh Gola"/>
    <x v="3"/>
    <x v="6"/>
    <x v="29"/>
    <n v="4"/>
    <n v="4725.6000000000004"/>
    <n v="0"/>
    <n v="18902.400000000001"/>
    <n v="5373.82"/>
    <n v="18902.400000000001"/>
    <s v="Q1"/>
    <n v="28.429299983070926"/>
    <s v="Nagpur"/>
    <s v="Regular"/>
  </r>
  <r>
    <s v="ORD006641"/>
    <x v="295"/>
    <s v="CUST0469"/>
    <s v="Brinda Doshi"/>
    <x v="0"/>
    <x v="4"/>
    <x v="50"/>
    <n v="2"/>
    <n v="71377.55"/>
    <n v="0"/>
    <n v="142755.1"/>
    <n v="18911.68"/>
    <n v="142755.1"/>
    <s v="Q4"/>
    <n v="13.247638788386546"/>
    <s v="Kochi"/>
    <s v="Regular"/>
  </r>
  <r>
    <s v="ORD008851"/>
    <x v="34"/>
    <s v="CUST0217"/>
    <s v="Jonathan Madan"/>
    <x v="3"/>
    <x v="5"/>
    <x v="24"/>
    <n v="9"/>
    <n v="83.7"/>
    <n v="0"/>
    <n v="753.3"/>
    <n v="66.23"/>
    <n v="753.30000000000007"/>
    <s v="Q3"/>
    <n v="8.7919819461038102"/>
    <s v="Pune"/>
    <s v="Premium"/>
  </r>
  <r>
    <s v="ORD005461"/>
    <x v="5"/>
    <s v="CUST0077"/>
    <s v="Veda Dutt"/>
    <x v="1"/>
    <x v="6"/>
    <x v="63"/>
    <n v="1"/>
    <n v="3409.58"/>
    <n v="0.3"/>
    <n v="2386.71"/>
    <n v="623.34"/>
    <n v="2386.7059999999997"/>
    <s v="Q1"/>
    <n v="26.117123571778727"/>
    <s v="Kolkata"/>
    <s v="Occasional"/>
  </r>
  <r>
    <s v="ORD011634"/>
    <x v="82"/>
    <s v="CUST0250"/>
    <s v="Vanya Subramaniam"/>
    <x v="3"/>
    <x v="6"/>
    <x v="29"/>
    <n v="3"/>
    <n v="2243.87"/>
    <n v="0"/>
    <n v="6731.61"/>
    <n v="2211.1"/>
    <n v="6731.61"/>
    <s v="Q1"/>
    <n v="32.846525571148653"/>
    <s v="Surat"/>
    <s v="Premium"/>
  </r>
  <r>
    <s v="ORD005324"/>
    <x v="105"/>
    <s v="CUST0078"/>
    <s v="Warinder Naidu"/>
    <x v="0"/>
    <x v="4"/>
    <x v="47"/>
    <n v="2"/>
    <n v="82531.38"/>
    <n v="0"/>
    <n v="165062.76"/>
    <n v="18395.509999999998"/>
    <n v="165062.76"/>
    <s v="Q2"/>
    <n v="11.144554955945241"/>
    <s v="Hyderabad"/>
    <s v="Regular"/>
  </r>
  <r>
    <s v="ORD000886"/>
    <x v="101"/>
    <s v="CUST0054"/>
    <s v="Bhavya Chahal"/>
    <x v="1"/>
    <x v="4"/>
    <x v="28"/>
    <n v="5"/>
    <n v="60556.639999999999"/>
    <n v="0.05"/>
    <n v="287644.03999999998"/>
    <n v="27002.14"/>
    <n v="287644.03999999998"/>
    <s v="Q1"/>
    <n v="9.3873455539005786"/>
    <s v="Guwahati"/>
    <s v="Premium"/>
  </r>
  <r>
    <s v="ORD011099"/>
    <x v="7"/>
    <s v="CUST0252"/>
    <s v="Urmi Sehgal"/>
    <x v="1"/>
    <x v="5"/>
    <x v="68"/>
    <n v="8"/>
    <n v="444.72"/>
    <n v="0.1"/>
    <n v="3201.98"/>
    <n v="255.84"/>
    <n v="3201.9840000000004"/>
    <s v="Q2"/>
    <n v="7.990056152755483"/>
    <s v="Kolkata"/>
    <s v="Regular"/>
  </r>
  <r>
    <s v="ORD008336"/>
    <x v="220"/>
    <s v="CUST0177"/>
    <s v="Pratyush Koshy"/>
    <x v="3"/>
    <x v="5"/>
    <x v="31"/>
    <n v="1"/>
    <n v="329.45"/>
    <n v="0"/>
    <n v="329.45"/>
    <n v="31.45"/>
    <n v="329.45"/>
    <s v="Q1"/>
    <n v="9.5462133859462739"/>
    <s v="Ahmedabad"/>
    <s v="Premium"/>
  </r>
  <r>
    <s v="ORD005623"/>
    <x v="183"/>
    <s v="CUST0227"/>
    <s v="Yashawini Loyal"/>
    <x v="1"/>
    <x v="0"/>
    <x v="56"/>
    <n v="4"/>
    <n v="576.89"/>
    <n v="0.25"/>
    <n v="1730.67"/>
    <n v="733.27"/>
    <n v="1730.67"/>
    <s v="Q3"/>
    <n v="42.369140275153548"/>
    <s v="Patna"/>
    <s v="Premium"/>
  </r>
  <r>
    <s v="ORD007318"/>
    <x v="94"/>
    <s v="CUST0356"/>
    <s v="Ganga Hayer"/>
    <x v="2"/>
    <x v="5"/>
    <x v="21"/>
    <n v="9"/>
    <n v="467.22"/>
    <n v="0"/>
    <n v="4204.9799999999996"/>
    <n v="260.58"/>
    <n v="4204.9800000000005"/>
    <s v="Q1"/>
    <n v="6.1969379164704712"/>
    <s v="Amritsar"/>
    <s v="Regular"/>
  </r>
  <r>
    <s v="ORD007429"/>
    <x v="352"/>
    <s v="CUST0276"/>
    <s v="Manthan Grover"/>
    <x v="2"/>
    <x v="0"/>
    <x v="48"/>
    <n v="4"/>
    <n v="943.41"/>
    <n v="0.1"/>
    <n v="3396.28"/>
    <n v="1159.4000000000001"/>
    <n v="3396.2759999999998"/>
    <s v="Q1"/>
    <n v="34.137350277362295"/>
    <s v="Amritsar"/>
    <s v="Premium"/>
  </r>
  <r>
    <s v="ORD010597"/>
    <x v="362"/>
    <s v="CUST0116"/>
    <s v="Gagan Oak"/>
    <x v="2"/>
    <x v="4"/>
    <x v="23"/>
    <n v="4"/>
    <n v="47643.55"/>
    <n v="0.25"/>
    <n v="142930.65"/>
    <n v="18622.47"/>
    <n v="142930.65000000002"/>
    <s v="Q4"/>
    <n v="13.02902491522987"/>
    <s v="Chandigarh"/>
    <s v="Regular"/>
  </r>
  <r>
    <s v="ORD006471"/>
    <x v="41"/>
    <s v="CUST0260"/>
    <s v="Timothy Nori"/>
    <x v="0"/>
    <x v="2"/>
    <x v="62"/>
    <n v="4"/>
    <n v="3710.91"/>
    <n v="0"/>
    <n v="14843.64"/>
    <n v="3233.02"/>
    <n v="14843.64"/>
    <s v="Q4"/>
    <n v="21.780506668175732"/>
    <s v="Kochi"/>
    <s v="Regular"/>
  </r>
  <r>
    <s v="ORD002873"/>
    <x v="334"/>
    <s v="CUST0023"/>
    <s v="Udyati Dâ€™Alia"/>
    <x v="3"/>
    <x v="4"/>
    <x v="33"/>
    <n v="4"/>
    <n v="10784.77"/>
    <n v="0.15"/>
    <n v="36668.22"/>
    <n v="4328.6000000000004"/>
    <n v="36668.218000000001"/>
    <s v="Q3"/>
    <n v="11.804772634177498"/>
    <s v="Mumbai"/>
    <s v="Regular"/>
  </r>
  <r>
    <s v="ORD000559"/>
    <x v="205"/>
    <s v="CUST0496"/>
    <s v="Gunbir Sidhu"/>
    <x v="2"/>
    <x v="2"/>
    <x v="30"/>
    <n v="5"/>
    <n v="340.28"/>
    <n v="0.1"/>
    <n v="1531.26"/>
    <n v="371.49"/>
    <n v="1531.26"/>
    <s v="Q2"/>
    <n v="24.260412993221269"/>
    <s v="Lucknow"/>
    <s v="Regular"/>
  </r>
  <r>
    <s v="ORD002231"/>
    <x v="307"/>
    <s v="CUST0334"/>
    <s v="Harini Kannan"/>
    <x v="0"/>
    <x v="4"/>
    <x v="50"/>
    <n v="3"/>
    <n v="63002.95"/>
    <n v="0"/>
    <n v="189008.85"/>
    <n v="26653.599999999999"/>
    <n v="189008.84999999998"/>
    <s v="Q4"/>
    <n v="14.101773541291848"/>
    <s v="Coimbatore"/>
    <s v="Premium"/>
  </r>
  <r>
    <s v="ORD004617"/>
    <x v="195"/>
    <s v="CUST0419"/>
    <s v="Indrajit Upadhyay"/>
    <x v="3"/>
    <x v="6"/>
    <x v="63"/>
    <n v="2"/>
    <n v="1922.81"/>
    <n v="0"/>
    <n v="3845.62"/>
    <n v="926.75"/>
    <n v="3845.62"/>
    <s v="Q2"/>
    <n v="24.098844919674853"/>
    <s v="Surat"/>
    <s v="Occasional"/>
  </r>
  <r>
    <s v="ORD006556"/>
    <x v="27"/>
    <s v="CUST0069"/>
    <s v="Jalsa Konda"/>
    <x v="2"/>
    <x v="4"/>
    <x v="28"/>
    <n v="3"/>
    <n v="72590.16"/>
    <n v="0.3"/>
    <n v="152439.34"/>
    <n v="-22391.54"/>
    <n v="152439.33600000001"/>
    <s v="Q4"/>
    <n v="-14.68881982826743"/>
    <s v="Jaipur"/>
    <s v="Premium"/>
  </r>
  <r>
    <s v="ORD003880"/>
    <x v="149"/>
    <s v="CUST0498"/>
    <s v="Isaac Sha"/>
    <x v="0"/>
    <x v="1"/>
    <x v="26"/>
    <n v="2"/>
    <n v="33523.11"/>
    <n v="0.15"/>
    <n v="56989.29"/>
    <n v="11294.57"/>
    <n v="56989.286999999997"/>
    <s v="Q4"/>
    <n v="19.818758928212652"/>
    <s v="Hyderabad"/>
    <s v="Premium"/>
  </r>
  <r>
    <s v="ORD006919"/>
    <x v="24"/>
    <s v="CUST0051"/>
    <s v="Shivansh Mistry"/>
    <x v="3"/>
    <x v="5"/>
    <x v="44"/>
    <n v="6"/>
    <n v="517.6"/>
    <n v="0"/>
    <n v="3105.6"/>
    <n v="278.14999999999998"/>
    <n v="3105.6000000000004"/>
    <s v="Q3"/>
    <n v="8.9564013395157129"/>
    <s v="Nagpur"/>
    <s v="Premium"/>
  </r>
  <r>
    <s v="ORD009719"/>
    <x v="61"/>
    <s v="CUST0497"/>
    <s v="Sai Desai"/>
    <x v="3"/>
    <x v="5"/>
    <x v="68"/>
    <n v="4"/>
    <n v="216.01"/>
    <n v="0.1"/>
    <n v="777.64"/>
    <n v="51.53"/>
    <n v="777.63599999999997"/>
    <s v="Q1"/>
    <n v="6.6264595442621266"/>
    <s v="Pune"/>
    <s v="Regular"/>
  </r>
  <r>
    <s v="ORD003068"/>
    <x v="278"/>
    <s v="CUST0051"/>
    <s v="Shivansh Mistry"/>
    <x v="3"/>
    <x v="6"/>
    <x v="63"/>
    <n v="0"/>
    <n v="643.02"/>
    <n v="0"/>
    <n v="1286.04"/>
    <n v="428.81"/>
    <n v="0"/>
    <s v="Q3"/>
    <n v="33.34344188361171"/>
    <s v="Nagpur"/>
    <s v="Premium"/>
  </r>
  <r>
    <s v="ORD004967"/>
    <x v="93"/>
    <s v="CUST0061"/>
    <s v="Aarush Garg"/>
    <x v="0"/>
    <x v="6"/>
    <x v="29"/>
    <n v="5"/>
    <n v="3165.44"/>
    <n v="0"/>
    <n v="15827.2"/>
    <n v="5118.88"/>
    <n v="15827.2"/>
    <s v="Q3"/>
    <n v="32.342296805499394"/>
    <s v="Hyderabad"/>
    <s v="Regular"/>
  </r>
  <r>
    <s v="ORD003460"/>
    <x v="10"/>
    <s v="CUST0258"/>
    <s v="Sanaya Khalsa"/>
    <x v="2"/>
    <x v="2"/>
    <x v="60"/>
    <n v="2"/>
    <n v="6168.23"/>
    <n v="0.3"/>
    <n v="8635.52"/>
    <n v="1993.93"/>
    <n v="8635.521999999999"/>
    <s v="Q1"/>
    <n v="23.089866041651227"/>
    <s v="Delhi"/>
    <s v="Premium"/>
  </r>
  <r>
    <s v="ORD000731"/>
    <x v="9"/>
    <s v="CUST0240"/>
    <s v="Suhani Shanker"/>
    <x v="0"/>
    <x v="5"/>
    <x v="31"/>
    <n v="9"/>
    <n v="764.94"/>
    <n v="0.25"/>
    <n v="5163.3500000000004"/>
    <n v="501.78"/>
    <n v="5163.3450000000012"/>
    <s v="Q2"/>
    <n v="9.7181093669807392"/>
    <s v="Kochi"/>
    <s v="Regular"/>
  </r>
  <r>
    <s v="ORD007394"/>
    <x v="95"/>
    <s v="CUST0218"/>
    <s v="Chandresh Sibal"/>
    <x v="1"/>
    <x v="0"/>
    <x v="48"/>
    <n v="4"/>
    <n v="488.62"/>
    <n v="0.25"/>
    <n v="1465.86"/>
    <n v="590.51"/>
    <n v="1465.8600000000001"/>
    <s v="Q1"/>
    <n v="40.284201765516492"/>
    <s v="Ranchi"/>
    <s v="Regular"/>
  </r>
  <r>
    <s v="ORD011780"/>
    <x v="244"/>
    <s v="CUST0484"/>
    <s v="Yug Srivastava"/>
    <x v="3"/>
    <x v="4"/>
    <x v="47"/>
    <n v="2"/>
    <n v="66537.48"/>
    <n v="0.25"/>
    <n v="99806.22"/>
    <n v="15325.82"/>
    <n v="99806.22"/>
    <s v="Q2"/>
    <n v="15.355576035241089"/>
    <s v="Mumbai"/>
    <s v="Occasional"/>
  </r>
  <r>
    <s v="ORD004769"/>
    <x v="234"/>
    <s v="CUST0447"/>
    <s v="Gaurang Chaudhary"/>
    <x v="1"/>
    <x v="6"/>
    <x v="14"/>
    <n v="3"/>
    <n v="690.43"/>
    <n v="0.1"/>
    <n v="1864.16"/>
    <n v="609.65"/>
    <n v="1864.1610000000001"/>
    <s v="Q3"/>
    <n v="32.703737876577115"/>
    <s v="Guwahati"/>
    <s v="Premium"/>
  </r>
  <r>
    <s v="ORD001892"/>
    <x v="237"/>
    <s v="CUST0154"/>
    <s v="Nirja Guha"/>
    <x v="2"/>
    <x v="4"/>
    <x v="5"/>
    <n v="5"/>
    <n v="44876.65"/>
    <n v="0.05"/>
    <n v="213164.09"/>
    <n v="30853.45"/>
    <n v="213164.08749999999"/>
    <s v="Q1"/>
    <n v="14.474037348410796"/>
    <s v="Delhi"/>
    <s v="Premium"/>
  </r>
  <r>
    <s v="ORD000861"/>
    <x v="185"/>
    <s v="CUST0420"/>
    <s v="Zehaan Choudhury"/>
    <x v="3"/>
    <x v="6"/>
    <x v="27"/>
    <n v="5"/>
    <n v="1522.28"/>
    <n v="0.1"/>
    <n v="6850.26"/>
    <n v="1971.67"/>
    <n v="6850.26"/>
    <s v="Q4"/>
    <n v="28.782411178553808"/>
    <s v="Ahmedabad"/>
    <s v="Premium"/>
  </r>
  <r>
    <s v="ORD003955"/>
    <x v="286"/>
    <s v="CUST0177"/>
    <s v="Pratyush Koshy"/>
    <x v="3"/>
    <x v="4"/>
    <x v="45"/>
    <n v="1"/>
    <n v="17775.330000000002"/>
    <n v="0"/>
    <n v="17775.330000000002"/>
    <n v="2572.42"/>
    <n v="17775.330000000002"/>
    <s v="Q1"/>
    <n v="14.471855093548191"/>
    <s v="Ahmedabad"/>
    <s v="Premium"/>
  </r>
  <r>
    <s v="ORD008463"/>
    <x v="75"/>
    <s v="CUST0153"/>
    <s v="Bakhshi Sathe"/>
    <x v="1"/>
    <x v="5"/>
    <x v="21"/>
    <n v="3"/>
    <n v="582.69000000000005"/>
    <n v="0.15"/>
    <n v="1485.86"/>
    <n v="145.66"/>
    <n v="1485.8595"/>
    <s v="Q1"/>
    <n v="9.8030770059090369"/>
    <s v="Kolkata"/>
    <s v="Premium"/>
  </r>
  <r>
    <s v="ORD001995"/>
    <x v="256"/>
    <s v="CUST0182"/>
    <s v="Nathaniel Badal"/>
    <x v="2"/>
    <x v="5"/>
    <x v="37"/>
    <n v="3"/>
    <n v="330.88"/>
    <n v="0.1"/>
    <n v="893.38"/>
    <n v="78.44"/>
    <n v="893.37599999999998"/>
    <s v="Q4"/>
    <n v="8.7801383509816642"/>
    <s v="Lucknow"/>
    <s v="Premium"/>
  </r>
  <r>
    <s v="ORD001072"/>
    <x v="136"/>
    <s v="CUST0490"/>
    <s v="Rajata Suresh"/>
    <x v="0"/>
    <x v="2"/>
    <x v="8"/>
    <n v="1"/>
    <n v="5022.95"/>
    <n v="0"/>
    <n v="5022.95"/>
    <n v="800.57"/>
    <n v="5022.95"/>
    <s v="Q2"/>
    <n v="15.938243462507092"/>
    <s v="Chennai"/>
    <s v="Regular"/>
  </r>
  <r>
    <s v="ORD009635"/>
    <x v="154"/>
    <s v="CUST0281"/>
    <s v="Chaman Khalsa"/>
    <x v="0"/>
    <x v="4"/>
    <x v="47"/>
    <n v="5"/>
    <n v="22979.96"/>
    <n v="0"/>
    <n v="114899.8"/>
    <n v="10216.08"/>
    <n v="114899.79999999999"/>
    <s v="Q4"/>
    <n v="8.8912948499475188"/>
    <s v="Chennai"/>
    <s v="Premium"/>
  </r>
  <r>
    <s v="ORD009601"/>
    <x v="252"/>
    <s v="CUST0264"/>
    <s v="Rudra Konda"/>
    <x v="2"/>
    <x v="3"/>
    <x v="66"/>
    <n v="2"/>
    <n v="1581.45"/>
    <n v="0.1"/>
    <n v="2846.61"/>
    <n v="718.91"/>
    <n v="2846.61"/>
    <s v="Q2"/>
    <n v="25.25495238195608"/>
    <s v="Jaipur"/>
    <s v="Regular"/>
  </r>
  <r>
    <s v="ORD005925"/>
    <x v="37"/>
    <s v="CUST0380"/>
    <s v="Pahal Nori"/>
    <x v="3"/>
    <x v="6"/>
    <x v="55"/>
    <n v="4"/>
    <n v="1637.18"/>
    <n v="0"/>
    <n v="6548.72"/>
    <n v="2031.88"/>
    <n v="6548.72"/>
    <s v="Q4"/>
    <n v="31.027132019692399"/>
    <s v="Ahmedabad"/>
    <s v="Regular"/>
  </r>
  <r>
    <s v="ORD005100"/>
    <x v="152"/>
    <s v="CUST0037"/>
    <s v="Janani Sawhney"/>
    <x v="3"/>
    <x v="1"/>
    <x v="26"/>
    <n v="1"/>
    <n v="5572.05"/>
    <n v="0.05"/>
    <n v="5293.45"/>
    <n v="1311.14"/>
    <n v="5293.4475000000002"/>
    <s v="Q2"/>
    <n v="24.769101436681183"/>
    <s v="Ahmedabad"/>
    <s v="Premium"/>
  </r>
  <r>
    <s v="ORD005130"/>
    <x v="59"/>
    <s v="CUST0211"/>
    <s v="Maanas Arora"/>
    <x v="2"/>
    <x v="5"/>
    <x v="40"/>
    <n v="1"/>
    <n v="357.76"/>
    <n v="0"/>
    <n v="357.76"/>
    <n v="36.18"/>
    <n v="357.76"/>
    <s v="Q4"/>
    <n v="10.112924865831843"/>
    <s v="Delhi"/>
    <s v="Premium"/>
  </r>
  <r>
    <s v="ORD008236"/>
    <x v="266"/>
    <s v="CUST0482"/>
    <s v="Priya Batta"/>
    <x v="0"/>
    <x v="0"/>
    <x v="32"/>
    <n v="4"/>
    <n v="370.54"/>
    <n v="0"/>
    <n v="1482.16"/>
    <n v="659.64"/>
    <n v="1482.16"/>
    <s v="Q2"/>
    <n v="44.505316565013217"/>
    <s v="Kochi"/>
    <s v="Premium"/>
  </r>
  <r>
    <s v="ORD001967"/>
    <x v="132"/>
    <s v="CUST0252"/>
    <s v="Urmi Sehgal"/>
    <x v="1"/>
    <x v="6"/>
    <x v="27"/>
    <n v="1"/>
    <n v="4875.3100000000004"/>
    <n v="0.1"/>
    <n v="4387.78"/>
    <n v="1674.38"/>
    <n v="4387.7790000000005"/>
    <s v="Q3"/>
    <n v="38.160071835871449"/>
    <s v="Kolkata"/>
    <s v="Regular"/>
  </r>
  <r>
    <s v="ORD002148"/>
    <x v="266"/>
    <s v="CUST0467"/>
    <s v="Deepa Pandit"/>
    <x v="3"/>
    <x v="2"/>
    <x v="60"/>
    <n v="0"/>
    <n v="7950.01"/>
    <n v="0"/>
    <n v="7950.01"/>
    <n v="2217.96"/>
    <n v="0"/>
    <s v="Q2"/>
    <n v="27.898832831656819"/>
    <s v="Pune"/>
    <s v="Premium"/>
  </r>
  <r>
    <s v="ORD011238"/>
    <x v="21"/>
    <s v="CUST0170"/>
    <s v="Yash Kibe"/>
    <x v="3"/>
    <x v="0"/>
    <x v="48"/>
    <n v="4"/>
    <n v="530.16"/>
    <n v="0"/>
    <n v="2120.64"/>
    <n v="783.84"/>
    <n v="2120.64"/>
    <s v="Q2"/>
    <n v="36.96242643730195"/>
    <s v="Ahmedabad"/>
    <s v="Premium"/>
  </r>
  <r>
    <s v="ORD009173"/>
    <x v="90"/>
    <s v="CUST0090"/>
    <s v="Pranit Gera"/>
    <x v="0"/>
    <x v="1"/>
    <x v="3"/>
    <n v="4"/>
    <n v="10951.58"/>
    <n v="0.25"/>
    <n v="32854.74"/>
    <n v="7260.24"/>
    <n v="32854.74"/>
    <s v="Q4"/>
    <n v="22.097998644944383"/>
    <s v="Chennai"/>
    <s v="Premium"/>
  </r>
  <r>
    <s v="ORD008038"/>
    <x v="259"/>
    <s v="CUST0011"/>
    <s v="Xiti Dash"/>
    <x v="2"/>
    <x v="2"/>
    <x v="54"/>
    <n v="2"/>
    <n v="6904.89"/>
    <n v="0.15"/>
    <n v="11738.31"/>
    <n v="2971.7"/>
    <n v="11738.313"/>
    <s v="Q2"/>
    <n v="25.316250806121154"/>
    <s v="Jaipur"/>
    <s v="Regular"/>
  </r>
  <r>
    <s v="ORD002719"/>
    <x v="163"/>
    <s v="CUST0310"/>
    <s v="Hemal Singhal"/>
    <x v="1"/>
    <x v="3"/>
    <x v="16"/>
    <n v="5"/>
    <n v="3413.11"/>
    <n v="0.15"/>
    <n v="14505.72"/>
    <n v="4702.0600000000004"/>
    <n v="14505.717499999999"/>
    <s v="Q4"/>
    <n v="32.41521275745017"/>
    <s v="Ranchi"/>
    <s v="Occasional"/>
  </r>
  <r>
    <s v="ORD011005"/>
    <x v="352"/>
    <s v="CUST0194"/>
    <s v="Panini Badami"/>
    <x v="0"/>
    <x v="0"/>
    <x v="49"/>
    <n v="5"/>
    <n v="934.18"/>
    <n v="0.15"/>
    <n v="3970.26"/>
    <n v="1511.29"/>
    <n v="3970.2649999999994"/>
    <s v="Q1"/>
    <n v="38.065265247112279"/>
    <s v="Bengaluru"/>
    <s v="Regular"/>
  </r>
  <r>
    <s v="ORD006696"/>
    <x v="352"/>
    <s v="CUST0156"/>
    <s v="Aarush Bhagat"/>
    <x v="0"/>
    <x v="6"/>
    <x v="19"/>
    <n v="1"/>
    <n v="2039.25"/>
    <n v="0.15"/>
    <n v="1733.36"/>
    <n v="469.26"/>
    <n v="1733.3625"/>
    <s v="Q1"/>
    <n v="27.072275811141367"/>
    <s v="Bengaluru"/>
    <s v="Premium"/>
  </r>
  <r>
    <s v="ORD006188"/>
    <x v="206"/>
    <s v="CUST0487"/>
    <s v="Urvi Johal"/>
    <x v="3"/>
    <x v="1"/>
    <x v="3"/>
    <n v="4"/>
    <n v="34888.47"/>
    <n v="0.15"/>
    <n v="118620.8"/>
    <n v="34044.65"/>
    <n v="118620.798"/>
    <s v="Q1"/>
    <n v="28.700404987995359"/>
    <s v="Ahmedabad"/>
    <s v="Premium"/>
  </r>
  <r>
    <s v="ORD008722"/>
    <x v="157"/>
    <s v="CUST0361"/>
    <s v="Ranveer Nazareth"/>
    <x v="3"/>
    <x v="1"/>
    <x v="52"/>
    <n v="1"/>
    <n v="40219.93"/>
    <n v="0.2"/>
    <n v="32175.94"/>
    <n v="10055.08"/>
    <n v="32175.944000000003"/>
    <s v="Q4"/>
    <n v="31.250306906340576"/>
    <s v="Pune"/>
    <s v="Regular"/>
  </r>
  <r>
    <s v="ORD001295"/>
    <x v="257"/>
    <s v="CUST0024"/>
    <s v="Udyati Lanka"/>
    <x v="1"/>
    <x v="2"/>
    <x v="2"/>
    <n v="2"/>
    <n v="6669.86"/>
    <n v="0"/>
    <n v="13339.72"/>
    <n v="2845.76"/>
    <n v="13339.72"/>
    <s v="Q3"/>
    <n v="21.332981501860612"/>
    <s v="Patna"/>
    <s v="Premium"/>
  </r>
  <r>
    <s v="ORD003355"/>
    <x v="317"/>
    <s v="CUST0311"/>
    <s v="Dhriti Rattan"/>
    <x v="2"/>
    <x v="5"/>
    <x v="37"/>
    <n v="8"/>
    <n v="616.02"/>
    <n v="0.3"/>
    <n v="3449.71"/>
    <n v="253.6"/>
    <n v="3449.7119999999995"/>
    <s v="Q2"/>
    <n v="7.3513425766223826"/>
    <s v="Lucknow"/>
    <s v="Premium"/>
  </r>
  <r>
    <s v="ORD005722"/>
    <x v="87"/>
    <s v="CUST0282"/>
    <s v="Anmol Nagar"/>
    <x v="1"/>
    <x v="4"/>
    <x v="22"/>
    <n v="1"/>
    <n v="68986.710000000006"/>
    <n v="0"/>
    <n v="68986.710000000006"/>
    <n v="7128.38"/>
    <n v="68986.710000000006"/>
    <s v="Q1"/>
    <n v="10.332975728223595"/>
    <s v="Bhubaneswar"/>
    <s v="Regular"/>
  </r>
  <r>
    <s v="ORD002987"/>
    <x v="93"/>
    <s v="CUST0408"/>
    <s v="Anvi Jaggi"/>
    <x v="0"/>
    <x v="2"/>
    <x v="60"/>
    <n v="1"/>
    <n v="7590.44"/>
    <n v="0"/>
    <n v="7590.44"/>
    <n v="1592.94"/>
    <n v="7590.44"/>
    <s v="Q3"/>
    <n v="20.986135191108819"/>
    <s v="Kochi"/>
    <s v="Premium"/>
  </r>
  <r>
    <s v="ORD009495"/>
    <x v="72"/>
    <s v="CUST0432"/>
    <s v="Meera Krishnan"/>
    <x v="3"/>
    <x v="5"/>
    <x v="7"/>
    <n v="8"/>
    <n v="712.76"/>
    <n v="0.25"/>
    <n v="4276.5600000000004"/>
    <n v="441.59"/>
    <n v="4276.5599999999995"/>
    <s v="Q1"/>
    <n v="10.325822623791083"/>
    <s v="Ahmedabad"/>
    <s v="Premium"/>
  </r>
  <r>
    <s v="ORD007648"/>
    <x v="316"/>
    <s v="CUST0036"/>
    <s v="Amaira Venkataraman"/>
    <x v="2"/>
    <x v="4"/>
    <x v="42"/>
    <n v="2"/>
    <n v="56585.82"/>
    <n v="0.05"/>
    <n v="107513.06"/>
    <n v="10908.28"/>
    <n v="107513.05799999999"/>
    <s v="Q4"/>
    <n v="10.146004587721716"/>
    <s v="Amritsar"/>
    <s v="Premium"/>
  </r>
  <r>
    <s v="ORD002405"/>
    <x v="364"/>
    <s v="CUST0098"/>
    <s v="Divya Bhardwaj"/>
    <x v="3"/>
    <x v="5"/>
    <x v="24"/>
    <n v="6"/>
    <n v="525.95000000000005"/>
    <n v="0.2"/>
    <n v="2524.56"/>
    <n v="204.25"/>
    <n v="2524.5600000000004"/>
    <s v="Q4"/>
    <n v="8.0905187438603168"/>
    <s v="Mumbai"/>
    <s v="Premium"/>
  </r>
  <r>
    <s v="ORD004689"/>
    <x v="101"/>
    <s v="CUST0232"/>
    <s v="Yashodhara Keer"/>
    <x v="2"/>
    <x v="3"/>
    <x v="25"/>
    <n v="4"/>
    <n v="2954.15"/>
    <n v="0.05"/>
    <n v="11225.77"/>
    <n v="2674.32"/>
    <n v="11225.77"/>
    <s v="Q1"/>
    <n v="23.8230428736737"/>
    <s v="Jaipur"/>
    <s v="Regular"/>
  </r>
  <r>
    <s v="ORD011203"/>
    <x v="248"/>
    <s v="CUST0354"/>
    <s v="Laban Sankaran"/>
    <x v="0"/>
    <x v="4"/>
    <x v="23"/>
    <n v="3"/>
    <n v="13919.11"/>
    <n v="0"/>
    <n v="41757.33"/>
    <n v="5712.52"/>
    <n v="41757.33"/>
    <s v="Q4"/>
    <n v="13.680280803394279"/>
    <s v="Hyderabad"/>
    <s v="Regular"/>
  </r>
  <r>
    <s v="ORD001261"/>
    <x v="304"/>
    <s v="CUST0232"/>
    <s v="Yashodhara Keer"/>
    <x v="2"/>
    <x v="6"/>
    <x v="27"/>
    <n v="5"/>
    <n v="3899.2"/>
    <n v="0.05"/>
    <n v="18521.2"/>
    <n v="5937.64"/>
    <n v="18521.2"/>
    <s v="Q1"/>
    <n v="32.058613912705439"/>
    <s v="Jaipur"/>
    <s v="Regular"/>
  </r>
  <r>
    <s v="ORD004951"/>
    <x v="228"/>
    <s v="CUST0490"/>
    <s v="Rajata Suresh"/>
    <x v="0"/>
    <x v="6"/>
    <x v="14"/>
    <n v="2"/>
    <n v="3303.12"/>
    <n v="0.1"/>
    <n v="5945.62"/>
    <n v="1338.53"/>
    <n v="5945.616"/>
    <s v="Q3"/>
    <n v="22.512875023967222"/>
    <s v="Chennai"/>
    <s v="Regular"/>
  </r>
  <r>
    <s v="ORD008655"/>
    <x v="55"/>
    <s v="CUST0085"/>
    <s v="Anthony Sabharwal"/>
    <x v="0"/>
    <x v="3"/>
    <x v="61"/>
    <n v="2"/>
    <n v="1355.1"/>
    <n v="0.15"/>
    <n v="2303.67"/>
    <n v="619.16999999999996"/>
    <n v="2303.6699999999996"/>
    <s v="Q1"/>
    <n v="26.877547565406502"/>
    <s v="Chennai"/>
    <s v="Premium"/>
  </r>
  <r>
    <s v="ORD004233"/>
    <x v="314"/>
    <s v="CUST0214"/>
    <s v="Bimala Chopra"/>
    <x v="2"/>
    <x v="4"/>
    <x v="23"/>
    <n v="1"/>
    <n v="13363"/>
    <n v="0.2"/>
    <n v="10690.4"/>
    <n v="-1363.75"/>
    <n v="10690.400000000001"/>
    <s v="Q2"/>
    <n v="-12.756772431340268"/>
    <s v="Chandigarh"/>
    <s v="Premium"/>
  </r>
  <r>
    <s v="ORD001500"/>
    <x v="102"/>
    <s v="CUST0460"/>
    <s v="Zaitra Basak"/>
    <x v="0"/>
    <x v="6"/>
    <x v="29"/>
    <n v="1"/>
    <n v="1411.71"/>
    <n v="0.25"/>
    <n v="1058.78"/>
    <n v="356.04"/>
    <n v="1058.7825"/>
    <s v="Q1"/>
    <n v="33.627382459056655"/>
    <s v="Kochi"/>
    <s v="Regular"/>
  </r>
  <r>
    <s v="ORD002835"/>
    <x v="151"/>
    <s v="CUST0257"/>
    <s v="Idika Dewan"/>
    <x v="3"/>
    <x v="6"/>
    <x v="57"/>
    <n v="3"/>
    <n v="3998.95"/>
    <n v="0.1"/>
    <n v="10797.16"/>
    <n v="3996.08"/>
    <n v="10797.164999999999"/>
    <s v="Q4"/>
    <n v="37.010473124414197"/>
    <s v="Mumbai"/>
    <s v="Premium"/>
  </r>
  <r>
    <s v="ORD009227"/>
    <x v="257"/>
    <s v="CUST0434"/>
    <s v="Ganga Gandhi"/>
    <x v="3"/>
    <x v="0"/>
    <x v="0"/>
    <n v="3"/>
    <n v="349.43"/>
    <n v="0.05"/>
    <n v="995.88"/>
    <n v="360.72"/>
    <n v="995.87549999999987"/>
    <s v="Q3"/>
    <n v="36.22123147367153"/>
    <s v="Nagpur"/>
    <s v="Premium"/>
  </r>
  <r>
    <s v="ORD006804"/>
    <x v="242"/>
    <s v="CUST0337"/>
    <s v="Tarak Thaker"/>
    <x v="1"/>
    <x v="3"/>
    <x v="12"/>
    <n v="5"/>
    <n v="599.35"/>
    <n v="0.05"/>
    <n v="2846.91"/>
    <n v="1026.8900000000001"/>
    <n v="2846.9124999999999"/>
    <s v="Q1"/>
    <n v="36.070335908054702"/>
    <s v="Bhubaneswar"/>
    <s v="Premium"/>
  </r>
  <r>
    <s v="ORD005787"/>
    <x v="324"/>
    <s v="CUST0478"/>
    <s v="Ubika Sampath"/>
    <x v="3"/>
    <x v="1"/>
    <x v="38"/>
    <n v="4"/>
    <n v="23812.09"/>
    <n v="0"/>
    <n v="95248.36"/>
    <n v="19741.5"/>
    <n v="95248.36"/>
    <s v="Q1"/>
    <n v="20.726341114954629"/>
    <s v="Mumbai"/>
    <s v="Regular"/>
  </r>
  <r>
    <s v="ORD004852"/>
    <x v="329"/>
    <s v="CUST0099"/>
    <s v="Simon Maharaj"/>
    <x v="2"/>
    <x v="3"/>
    <x v="61"/>
    <n v="3"/>
    <n v="843.06"/>
    <n v="0"/>
    <n v="2529.1799999999998"/>
    <n v="917.2"/>
    <n v="2529.1799999999998"/>
    <s v="Q4"/>
    <n v="36.264718209063815"/>
    <s v="Jaipur"/>
    <s v="Occasional"/>
  </r>
  <r>
    <s v="ORD011262"/>
    <x v="11"/>
    <s v="CUST0016"/>
    <s v="Hema Raja"/>
    <x v="0"/>
    <x v="3"/>
    <x v="58"/>
    <n v="4"/>
    <n v="3127.44"/>
    <n v="0"/>
    <n v="12509.76"/>
    <n v="4404.33"/>
    <n v="12509.76"/>
    <s v="Q1"/>
    <n v="35.20715025707927"/>
    <s v="Hyderabad"/>
    <s v="Regular"/>
  </r>
  <r>
    <s v="ORD011863"/>
    <x v="191"/>
    <s v="CUST0196"/>
    <s v="Udyati Rajagopal"/>
    <x v="3"/>
    <x v="1"/>
    <x v="38"/>
    <n v="4"/>
    <n v="37285.040000000001"/>
    <n v="0.25"/>
    <n v="111855.12"/>
    <n v="25396.52"/>
    <n v="111855.12"/>
    <s v="Q2"/>
    <n v="22.704834611057592"/>
    <s v="Ahmedabad"/>
    <s v="Regular"/>
  </r>
  <r>
    <s v="ORD002906"/>
    <x v="176"/>
    <s v="CUST0449"/>
    <s v="Pratyush Hans"/>
    <x v="2"/>
    <x v="2"/>
    <x v="8"/>
    <n v="4"/>
    <n v="3337.32"/>
    <n v="0.05"/>
    <n v="12681.82"/>
    <n v="3625.45"/>
    <n v="12681.816000000001"/>
    <s v="Q1"/>
    <n v="28.58777367917223"/>
    <s v="Delhi"/>
    <s v="Premium"/>
  </r>
  <r>
    <s v="ORD009474"/>
    <x v="48"/>
    <s v="CUST0062"/>
    <s v="Veer Tandon"/>
    <x v="0"/>
    <x v="0"/>
    <x v="53"/>
    <n v="1"/>
    <n v="658.56"/>
    <n v="0"/>
    <n v="658.56"/>
    <n v="-36.06"/>
    <n v="658.56"/>
    <s v="Q4"/>
    <n v="-5.4755830903790095"/>
    <s v="Coimbatore"/>
    <s v="Regular"/>
  </r>
  <r>
    <s v="ORD003907"/>
    <x v="183"/>
    <s v="CUST0078"/>
    <s v="Unknown"/>
    <x v="0"/>
    <x v="6"/>
    <x v="29"/>
    <n v="4"/>
    <n v="3437.35"/>
    <n v="0.2"/>
    <n v="10999.52"/>
    <n v="2470.23"/>
    <n v="10999.52"/>
    <s v="Q3"/>
    <n v="22.457616332349048"/>
    <s v="Hyderabad"/>
    <s v="Regular"/>
  </r>
  <r>
    <s v="ORD005853"/>
    <x v="256"/>
    <s v="CUST0442"/>
    <s v="Jackson Khare"/>
    <x v="1"/>
    <x v="2"/>
    <x v="60"/>
    <n v="1"/>
    <n v="3950.43"/>
    <n v="0.05"/>
    <n v="3752.91"/>
    <n v="1043.3"/>
    <n v="3752.9084999999995"/>
    <s v="Q4"/>
    <n v="27.799760719015374"/>
    <s v="Guwahati"/>
    <s v="Regular"/>
  </r>
  <r>
    <s v="ORD001292"/>
    <x v="290"/>
    <s v="CUST0129"/>
    <s v="Bimala Basak"/>
    <x v="0"/>
    <x v="2"/>
    <x v="9"/>
    <n v="2"/>
    <n v="6047.16"/>
    <n v="0"/>
    <n v="12094.32"/>
    <n v="2129.19"/>
    <n v="12094.32"/>
    <s v="Q4"/>
    <n v="17.604875677177386"/>
    <s v="Chennai"/>
    <s v="Premium"/>
  </r>
  <r>
    <s v="ORD009103"/>
    <x v="18"/>
    <s v="CUST0395"/>
    <s v="Amrita Balan"/>
    <x v="3"/>
    <x v="2"/>
    <x v="9"/>
    <n v="5"/>
    <n v="903.54"/>
    <n v="0"/>
    <n v="4517.7"/>
    <n v="724.7"/>
    <n v="4517.7"/>
    <s v="Q3"/>
    <n v="16.041348473780907"/>
    <s v="Mumbai"/>
    <s v="Regular"/>
  </r>
  <r>
    <s v="ORD009191"/>
    <x v="150"/>
    <s v="CUST0197"/>
    <s v="Wakeeta Chakrabarti"/>
    <x v="0"/>
    <x v="5"/>
    <x v="7"/>
    <n v="2"/>
    <n v="151.30000000000001"/>
    <n v="0"/>
    <n v="302.60000000000002"/>
    <n v="17.489999999999998"/>
    <n v="302.60000000000002"/>
    <s v="Q2"/>
    <n v="5.7799074686054182"/>
    <s v="Coimbatore"/>
    <s v="Regular"/>
  </r>
  <r>
    <s v="ORD000629"/>
    <x v="135"/>
    <s v="CUST0354"/>
    <s v="Laban Sankaran"/>
    <x v="0"/>
    <x v="1"/>
    <x v="1"/>
    <n v="2"/>
    <n v="41389.29"/>
    <n v="0"/>
    <n v="82778.58"/>
    <n v="22250.400000000001"/>
    <n v="82778.58"/>
    <s v="Q2"/>
    <n v="26.879417356519042"/>
    <s v="Hyderabad"/>
    <s v="Regular"/>
  </r>
  <r>
    <s v="ORD000551"/>
    <x v="258"/>
    <s v="CUST0323"/>
    <s v="Orinder Chandra"/>
    <x v="2"/>
    <x v="1"/>
    <x v="52"/>
    <n v="2"/>
    <n v="1633.8"/>
    <n v="0.1"/>
    <n v="2940.84"/>
    <n v="563.54"/>
    <n v="2940.84"/>
    <s v="Q2"/>
    <n v="19.162552195971216"/>
    <s v="Jaipur"/>
    <s v="Occasional"/>
  </r>
  <r>
    <s v="ORD003041"/>
    <x v="86"/>
    <s v="CUST0216"/>
    <s v="Jacob Sengupta"/>
    <x v="1"/>
    <x v="3"/>
    <x v="4"/>
    <n v="1"/>
    <n v="3934.49"/>
    <n v="0.2"/>
    <n v="3147.59"/>
    <n v="962.47"/>
    <n v="3147.5920000000001"/>
    <s v="Q4"/>
    <n v="30.577997769722231"/>
    <s v="Patna"/>
    <s v="Regular"/>
  </r>
  <r>
    <s v="ORD006222"/>
    <x v="145"/>
    <s v="CUST0125"/>
    <s v="Baghyawati Oak"/>
    <x v="2"/>
    <x v="1"/>
    <x v="36"/>
    <n v="1"/>
    <n v="20271.830000000002"/>
    <n v="0.1"/>
    <n v="18244.650000000001"/>
    <n v="3215.31"/>
    <n v="18244.647000000001"/>
    <s v="Q3"/>
    <n v="17.623303269725643"/>
    <s v="Jaipur"/>
    <s v="Regular"/>
  </r>
  <r>
    <s v="ORD006164"/>
    <x v="87"/>
    <s v="CUST0252"/>
    <s v="Urmi Sehgal"/>
    <x v="1"/>
    <x v="5"/>
    <x v="44"/>
    <n v="8"/>
    <n v="185.65"/>
    <n v="0.05"/>
    <n v="1410.94"/>
    <n v="-151.38"/>
    <n v="1410.94"/>
    <s v="Q1"/>
    <n v="-10.729017534409683"/>
    <s v="Kolkata"/>
    <s v="Regular"/>
  </r>
  <r>
    <s v="ORD010438"/>
    <x v="267"/>
    <s v="CUST0299"/>
    <s v="Wahab Jain"/>
    <x v="2"/>
    <x v="5"/>
    <x v="40"/>
    <n v="3"/>
    <n v="68.08"/>
    <n v="0"/>
    <n v="204.24"/>
    <n v="20.51"/>
    <n v="204.24"/>
    <s v="Q4"/>
    <n v="10.042107324716021"/>
    <s v="Jaipur"/>
    <s v="Premium"/>
  </r>
  <r>
    <s v="ORD007372"/>
    <x v="333"/>
    <s v="CUST0225"/>
    <s v="Avi Das"/>
    <x v="2"/>
    <x v="2"/>
    <x v="60"/>
    <n v="4"/>
    <n v="2667.04"/>
    <n v="0.1"/>
    <n v="9601.34"/>
    <n v="2447.17"/>
    <n v="9601.344000000001"/>
    <s v="Q1"/>
    <n v="25.487796495072562"/>
    <s v="Lucknow"/>
    <s v="Premium"/>
  </r>
  <r>
    <s v="ORD004873"/>
    <x v="348"/>
    <s v="CUST0158"/>
    <s v="Zaid Purohit"/>
    <x v="2"/>
    <x v="4"/>
    <x v="47"/>
    <n v="3"/>
    <n v="62259.92"/>
    <n v="0.05"/>
    <n v="177440.77"/>
    <n v="15559.99"/>
    <n v="177440.772"/>
    <s v="Q1"/>
    <n v="8.7691177174219881"/>
    <s v="Jaipur"/>
    <s v="Premium"/>
  </r>
  <r>
    <s v="ORD002452"/>
    <x v="357"/>
    <s v="CUST0285"/>
    <s v="Mitesh Padmanabhan"/>
    <x v="3"/>
    <x v="4"/>
    <x v="23"/>
    <n v="4"/>
    <n v="47170.25"/>
    <n v="0"/>
    <n v="188681"/>
    <n v="22118.55"/>
    <n v="188681"/>
    <s v="Q1"/>
    <n v="11.722722478680948"/>
    <s v="Pune"/>
    <s v="Premium"/>
  </r>
  <r>
    <s v="ORD001303"/>
    <x v="83"/>
    <s v="CUST0171"/>
    <s v="Isha Kari"/>
    <x v="0"/>
    <x v="5"/>
    <x v="7"/>
    <n v="8"/>
    <n v="92.57"/>
    <n v="0.2"/>
    <n v="592.45000000000005"/>
    <n v="55.64"/>
    <n v="592.44799999999998"/>
    <s v="Q2"/>
    <n v="9.3915098320533374"/>
    <s v="Bengaluru"/>
    <s v="Premium"/>
  </r>
  <r>
    <s v="ORD004328"/>
    <x v="295"/>
    <s v="CUST0330"/>
    <s v="Yasti Ramesh"/>
    <x v="2"/>
    <x v="5"/>
    <x v="7"/>
    <n v="7"/>
    <n v="750.67"/>
    <n v="0.1"/>
    <n v="4729.22"/>
    <n v="372.81"/>
    <n v="4729.2209999999995"/>
    <s v="Q4"/>
    <n v="7.8831181463327988"/>
    <s v="Jaipur"/>
    <s v="Occasional"/>
  </r>
  <r>
    <s v="ORD009400"/>
    <x v="207"/>
    <s v="CUST0073"/>
    <s v="Ethan Kamdar"/>
    <x v="3"/>
    <x v="6"/>
    <x v="41"/>
    <n v="5"/>
    <n v="4020"/>
    <n v="0"/>
    <n v="20100"/>
    <n v="6350.59"/>
    <n v="20100"/>
    <s v="Q2"/>
    <n v="31.594975124378109"/>
    <s v="Ahmedabad"/>
    <s v="Premium"/>
  </r>
  <r>
    <s v="ORD002060"/>
    <x v="358"/>
    <s v="CUST0448"/>
    <s v="Wyatt Gade"/>
    <x v="3"/>
    <x v="4"/>
    <x v="22"/>
    <n v="1"/>
    <n v="57056.959999999999"/>
    <n v="0"/>
    <n v="57056.959999999999"/>
    <n v="5249.74"/>
    <n v="57056.959999999999"/>
    <s v="Q4"/>
    <n v="9.2008757564370747"/>
    <s v="Nagpur"/>
    <s v="Premium"/>
  </r>
  <r>
    <s v="ORD004426"/>
    <x v="216"/>
    <s v="CUST0022"/>
    <s v="Jagdish Wali"/>
    <x v="0"/>
    <x v="2"/>
    <x v="65"/>
    <n v="1"/>
    <n v="6995.68"/>
    <n v="0.1"/>
    <n v="6296.11"/>
    <n v="1743.9"/>
    <n v="6296.1120000000001"/>
    <s v="Q4"/>
    <n v="27.698054830681169"/>
    <s v="Coimbatore"/>
    <s v="Premium"/>
  </r>
  <r>
    <s v="ORD008525"/>
    <x v="38"/>
    <s v="CUST0057"/>
    <s v="Anusha Ganesh"/>
    <x v="1"/>
    <x v="4"/>
    <x v="33"/>
    <n v="2"/>
    <n v="10040.870000000001"/>
    <n v="0"/>
    <n v="20081.740000000002"/>
    <n v="1910.27"/>
    <n v="20081.740000000002"/>
    <s v="Q2"/>
    <n v="9.5124725247911783"/>
    <s v="Ranchi"/>
    <s v="Premium"/>
  </r>
  <r>
    <s v="ORD002929"/>
    <x v="214"/>
    <s v="CUST0229"/>
    <s v="Tanish Narula"/>
    <x v="2"/>
    <x v="5"/>
    <x v="24"/>
    <n v="2"/>
    <n v="195.95"/>
    <n v="0"/>
    <n v="391.9"/>
    <n v="38.159999999999997"/>
    <n v="391.9"/>
    <s v="Q4"/>
    <n v="9.7371778514927279"/>
    <s v="Lucknow"/>
    <s v="Premium"/>
  </r>
  <r>
    <s v="ORD000784"/>
    <x v="52"/>
    <s v="CUST0257"/>
    <s v="Idika Dewan"/>
    <x v="3"/>
    <x v="4"/>
    <x v="28"/>
    <n v="2"/>
    <n v="62232.11"/>
    <n v="0.15"/>
    <n v="105794.59"/>
    <n v="15715.66"/>
    <n v="105794.587"/>
    <s v="Q1"/>
    <n v="14.854880575651364"/>
    <s v="Mumbai"/>
    <s v="Premium"/>
  </r>
  <r>
    <s v="ORD007780"/>
    <x v="294"/>
    <s v="CUST0021"/>
    <s v="Aarush Sodhi"/>
    <x v="2"/>
    <x v="4"/>
    <x v="23"/>
    <n v="2"/>
    <n v="38474.04"/>
    <n v="0.2"/>
    <n v="61558.46"/>
    <n v="5592.44"/>
    <n v="61558.464000000007"/>
    <s v="Q1"/>
    <n v="9.0847626792483105"/>
    <s v="Amritsar"/>
    <s v="Premium"/>
  </r>
  <r>
    <s v="ORD011945"/>
    <x v="266"/>
    <s v="CUST0380"/>
    <s v="Pahal Nori"/>
    <x v="2"/>
    <x v="5"/>
    <x v="21"/>
    <n v="1"/>
    <n v="774.46"/>
    <n v="0.05"/>
    <n v="735.74"/>
    <n v="46.01"/>
    <n v="735.73699999999997"/>
    <s v="Q2"/>
    <n v="6.2535678364639677"/>
    <s v="Ahmedabad"/>
    <s v="Regular"/>
  </r>
  <r>
    <s v="ORD004117"/>
    <x v="49"/>
    <s v="CUST0160"/>
    <s v="Warhi Radhakrishnan"/>
    <x v="0"/>
    <x v="1"/>
    <x v="3"/>
    <n v="2"/>
    <n v="4669.43"/>
    <n v="0.3"/>
    <n v="6537.2"/>
    <n v="1779.91"/>
    <n v="6537.2020000000002"/>
    <s v="Q3"/>
    <n v="27.227406228966533"/>
    <s v="Coimbatore"/>
    <s v="Premium"/>
  </r>
  <r>
    <s v="ORD007010"/>
    <x v="100"/>
    <s v="CUST0126"/>
    <s v="Chakrika Majumdar"/>
    <x v="2"/>
    <x v="4"/>
    <x v="22"/>
    <n v="5"/>
    <n v="27779.34"/>
    <n v="0.05"/>
    <n v="131951.85999999999"/>
    <n v="13654.1"/>
    <n v="131951.86499999999"/>
    <s v="Q3"/>
    <n v="10.347788958791487"/>
    <s v="Delhi"/>
    <s v="Regular"/>
  </r>
  <r>
    <s v="ORD009760"/>
    <x v="197"/>
    <s v="CUST0230"/>
    <s v="Inaya Bose"/>
    <x v="3"/>
    <x v="2"/>
    <x v="54"/>
    <n v="1"/>
    <n v="1503.33"/>
    <n v="0"/>
    <n v="1503.33"/>
    <n v="234.93"/>
    <n v="1503.33"/>
    <s v="Q4"/>
    <n v="15.62730737762168"/>
    <s v="Ahmedabad"/>
    <s v="Premium"/>
  </r>
  <r>
    <s v="ORD002372"/>
    <x v="171"/>
    <s v="CUST0372"/>
    <s v="Wazir Seshadri"/>
    <x v="2"/>
    <x v="1"/>
    <x v="59"/>
    <n v="3"/>
    <n v="40481.96"/>
    <n v="0.3"/>
    <n v="85012.12"/>
    <n v="14881.23"/>
    <n v="85012.115999999995"/>
    <s v="Q2"/>
    <n v="17.504833428457026"/>
    <s v="Lucknow"/>
    <s v="Regular"/>
  </r>
  <r>
    <s v="ORD008960"/>
    <x v="239"/>
    <s v="CUST0465"/>
    <s v="Xalak Kari"/>
    <x v="1"/>
    <x v="5"/>
    <x v="40"/>
    <n v="4"/>
    <n v="284.91000000000003"/>
    <n v="0"/>
    <n v="1139.6400000000001"/>
    <n v="66.62"/>
    <n v="1139.6400000000001"/>
    <s v="Q2"/>
    <n v="5.8457056614369449"/>
    <s v="Patna"/>
    <s v="Premium"/>
  </r>
  <r>
    <s v="ORD009049"/>
    <x v="56"/>
    <s v="CUST0088"/>
    <s v="Ekavir Som"/>
    <x v="3"/>
    <x v="4"/>
    <x v="45"/>
    <n v="4"/>
    <n v="40654.25"/>
    <n v="0.15"/>
    <n v="138224.45000000001"/>
    <n v="17229.509999999998"/>
    <n v="138224.44999999998"/>
    <s v="Q4"/>
    <n v="12.464878681014826"/>
    <s v="Pune"/>
    <s v="Occasional"/>
  </r>
  <r>
    <s v="ORD005170"/>
    <x v="330"/>
    <s v="CUST0198"/>
    <s v="Dev Wagle"/>
    <x v="2"/>
    <x v="2"/>
    <x v="8"/>
    <n v="4"/>
    <n v="6607.47"/>
    <n v="0"/>
    <n v="26429.88"/>
    <n v="6026.74"/>
    <n v="26429.88"/>
    <s v="Q2"/>
    <n v="22.802752036709965"/>
    <s v="Chandigarh"/>
    <s v="Regular"/>
  </r>
  <r>
    <s v="ORD011190"/>
    <x v="71"/>
    <s v="CUST0172"/>
    <s v="Sanya Saha"/>
    <x v="3"/>
    <x v="4"/>
    <x v="28"/>
    <n v="3"/>
    <n v="41050.17"/>
    <n v="0.2"/>
    <n v="98520.41"/>
    <n v="13225.95"/>
    <n v="98520.407999999996"/>
    <s v="Q1"/>
    <n v="13.424578724347574"/>
    <s v="Nagpur"/>
    <s v="Occasional"/>
  </r>
  <r>
    <s v="ORD008224"/>
    <x v="46"/>
    <s v="CUST0103"/>
    <s v="Aryan Prabhu"/>
    <x v="1"/>
    <x v="0"/>
    <x v="32"/>
    <n v="2"/>
    <n v="824.66"/>
    <n v="0.1"/>
    <n v="1484.39"/>
    <n v="425.6"/>
    <n v="1484.3879999999999"/>
    <s v="Q3"/>
    <n v="28.671710264822586"/>
    <s v="Patna"/>
    <s v="Premium"/>
  </r>
  <r>
    <s v="ORD006463"/>
    <x v="50"/>
    <s v="CUST0052"/>
    <s v="Vivaan Parmer"/>
    <x v="1"/>
    <x v="5"/>
    <x v="31"/>
    <n v="10"/>
    <n v="719.56"/>
    <n v="0.1"/>
    <n v="6476.04"/>
    <n v="409.08"/>
    <n v="6476.04"/>
    <s v="Q4"/>
    <n v="6.3168232438341949"/>
    <s v="Bhubaneswar"/>
    <s v="Occasional"/>
  </r>
  <r>
    <s v="ORD003940"/>
    <x v="144"/>
    <s v="CUST0231"/>
    <s v="Yashica Dugar"/>
    <x v="0"/>
    <x v="0"/>
    <x v="49"/>
    <n v="2"/>
    <n v="634.11"/>
    <n v="0.1"/>
    <n v="1141.4000000000001"/>
    <n v="317.08"/>
    <n v="1141.3980000000001"/>
    <s v="Q2"/>
    <n v="27.779919397231467"/>
    <s v="Hyderabad"/>
    <s v="Premium"/>
  </r>
  <r>
    <s v="ORD005562"/>
    <x v="48"/>
    <s v="CUST0034"/>
    <s v="Bachittar Sarma"/>
    <x v="1"/>
    <x v="5"/>
    <x v="11"/>
    <n v="5"/>
    <n v="230.58"/>
    <n v="0.15"/>
    <n v="979.97"/>
    <n v="56.6"/>
    <n v="979.96500000000003"/>
    <s v="Q4"/>
    <n v="5.7756870108268616"/>
    <s v="Bhubaneswar"/>
    <s v="Occasional"/>
  </r>
  <r>
    <s v="ORD011235"/>
    <x v="165"/>
    <s v="CUST0098"/>
    <s v="Divya Bhardwaj"/>
    <x v="3"/>
    <x v="5"/>
    <x v="24"/>
    <n v="8"/>
    <n v="170.4"/>
    <n v="0.1"/>
    <n v="1226.8800000000001"/>
    <n v="93.97"/>
    <n v="1226.8800000000001"/>
    <s v="Q3"/>
    <n v="7.65926577986437"/>
    <s v="Mumbai"/>
    <s v="Premium"/>
  </r>
  <r>
    <s v="ORD007567"/>
    <x v="338"/>
    <s v="CUST0286"/>
    <s v="Vanya Dada"/>
    <x v="1"/>
    <x v="0"/>
    <x v="32"/>
    <n v="3"/>
    <n v="735.35"/>
    <n v="0"/>
    <n v="2206.0500000000002"/>
    <n v="952.13"/>
    <n v="2206.0500000000002"/>
    <s v="Q3"/>
    <n v="43.159946510731842"/>
    <s v="Ranchi"/>
    <s v="Occasional"/>
  </r>
  <r>
    <s v="ORD003629"/>
    <x v="104"/>
    <s v="CUST0470"/>
    <s v="Kabir Tripathi"/>
    <x v="3"/>
    <x v="6"/>
    <x v="14"/>
    <n v="4"/>
    <n v="3210.07"/>
    <n v="0"/>
    <n v="12840.28"/>
    <n v="2981.93"/>
    <n v="12840.28"/>
    <s v="Q4"/>
    <n v="23.223247468123745"/>
    <s v="Mumbai"/>
    <s v="Occasional"/>
  </r>
  <r>
    <s v="ORD009733"/>
    <x v="134"/>
    <s v="CUST0039"/>
    <s v="Jonathan Dutta"/>
    <x v="3"/>
    <x v="6"/>
    <x v="14"/>
    <n v="3"/>
    <n v="2685.8"/>
    <n v="0.1"/>
    <n v="7251.66"/>
    <n v="2301.96"/>
    <n v="7251.6600000000008"/>
    <s v="Q2"/>
    <n v="31.743904154359143"/>
    <s v="Nagpur"/>
    <s v="Premium"/>
  </r>
  <r>
    <s v="ORD007671"/>
    <x v="225"/>
    <s v="CUST0270"/>
    <s v="Suhani Srivastava"/>
    <x v="1"/>
    <x v="4"/>
    <x v="20"/>
    <n v="4"/>
    <n v="63310.01"/>
    <n v="0.15"/>
    <n v="215254.03"/>
    <n v="24958.66"/>
    <n v="215254.03400000001"/>
    <s v="Q4"/>
    <n v="11.594979197369732"/>
    <s v="Ranchi"/>
    <s v="Premium"/>
  </r>
  <r>
    <s v="ORD004685"/>
    <x v="163"/>
    <s v="CUST0279"/>
    <s v="Zaitra Biswas"/>
    <x v="1"/>
    <x v="0"/>
    <x v="67"/>
    <n v="3"/>
    <n v="773.69"/>
    <n v="0.1"/>
    <n v="2088.96"/>
    <n v="-100.63"/>
    <n v="2088.9630000000002"/>
    <s v="Q4"/>
    <n v="-4.8172296262254903"/>
    <s v="Patna"/>
    <s v="Premium"/>
  </r>
  <r>
    <s v="ORD009175"/>
    <x v="37"/>
    <s v="CUST0160"/>
    <s v="Unknown"/>
    <x v="0"/>
    <x v="5"/>
    <x v="68"/>
    <n v="2"/>
    <n v="638.95000000000005"/>
    <n v="0"/>
    <n v="1277.9000000000001"/>
    <n v="80.569999999999993"/>
    <n v="1277.9000000000001"/>
    <s v="Q4"/>
    <n v="6.3048751858517864"/>
    <s v="Coimbatore"/>
    <s v="Premium"/>
  </r>
  <r>
    <s v="ORD005368"/>
    <x v="293"/>
    <s v="CUST0382"/>
    <s v="Azaan Bains"/>
    <x v="0"/>
    <x v="4"/>
    <x v="45"/>
    <n v="1"/>
    <n v="62186.92"/>
    <n v="0.05"/>
    <n v="59077.57"/>
    <n v="8842.7900000000009"/>
    <n v="59077.573999999993"/>
    <s v="Q1"/>
    <n v="14.968100414421246"/>
    <s v="Coimbatore"/>
    <s v="Occasional"/>
  </r>
  <r>
    <s v="ORD001400"/>
    <x v="216"/>
    <s v="CUST0096"/>
    <s v="Vaishnavi Gandhi"/>
    <x v="0"/>
    <x v="3"/>
    <x v="6"/>
    <n v="2"/>
    <n v="1437.13"/>
    <n v="0"/>
    <n v="2874.26"/>
    <n v="666.74"/>
    <n v="2874.26"/>
    <s v="Q4"/>
    <n v="23.196927209090337"/>
    <s v="Kochi"/>
    <s v="Occasional"/>
  </r>
  <r>
    <s v="ORD009631"/>
    <x v="67"/>
    <s v="CUST0008"/>
    <s v="Sanya Memon"/>
    <x v="2"/>
    <x v="4"/>
    <x v="28"/>
    <n v="5"/>
    <n v="41381.050000000003"/>
    <n v="0"/>
    <n v="206905.25"/>
    <n v="19031"/>
    <n v="206905.25"/>
    <s v="Q4"/>
    <n v="9.1979299703608302"/>
    <s v="Lucknow"/>
    <s v="Occasional"/>
  </r>
  <r>
    <s v="ORD000908"/>
    <x v="159"/>
    <s v="CUST0173"/>
    <s v="Wahab Kothari"/>
    <x v="3"/>
    <x v="5"/>
    <x v="39"/>
    <n v="1"/>
    <n v="139.75"/>
    <n v="0"/>
    <n v="139.75"/>
    <n v="13.93"/>
    <n v="139.75"/>
    <s v="Q3"/>
    <n v="9.967799642218246"/>
    <s v="Mumbai"/>
    <s v="Premium"/>
  </r>
  <r>
    <s v="ORD006526"/>
    <x v="235"/>
    <s v="CUST0005"/>
    <s v="Mason Dutt"/>
    <x v="0"/>
    <x v="3"/>
    <x v="16"/>
    <n v="2"/>
    <n v="2206.75"/>
    <n v="0.05"/>
    <n v="4192.82"/>
    <n v="952.16"/>
    <n v="4192.8249999999998"/>
    <s v="Q1"/>
    <n v="22.709298276577577"/>
    <s v="Coimbatore"/>
    <s v="Regular"/>
  </r>
  <r>
    <s v="ORD000779"/>
    <x v="246"/>
    <s v="CUST0449"/>
    <s v="Pratyush Hans"/>
    <x v="2"/>
    <x v="1"/>
    <x v="64"/>
    <n v="5"/>
    <n v="41483.040000000001"/>
    <n v="0"/>
    <n v="207415.2"/>
    <n v="41176.089999999997"/>
    <n v="207415.2"/>
    <s v="Q2"/>
    <n v="19.852011810127703"/>
    <s v="Delhi"/>
    <s v="Premium"/>
  </r>
  <r>
    <s v="ORD007510"/>
    <x v="222"/>
    <s v="CUST0422"/>
    <s v="David Mahal"/>
    <x v="1"/>
    <x v="6"/>
    <x v="14"/>
    <n v="5"/>
    <n v="3739.95"/>
    <n v="0.2"/>
    <n v="14959.8"/>
    <n v="3668.56"/>
    <n v="14959.800000000001"/>
    <s v="Q3"/>
    <n v="24.522787737803984"/>
    <s v="Coimbatore"/>
    <s v="Premium"/>
  </r>
  <r>
    <s v="ORD007675"/>
    <x v="53"/>
    <s v="CUST0064"/>
    <s v="Lopa Date"/>
    <x v="3"/>
    <x v="4"/>
    <x v="47"/>
    <n v="5"/>
    <n v="10323.65"/>
    <n v="0"/>
    <n v="51618.25"/>
    <n v="7373.95"/>
    <n v="51618.25"/>
    <s v="Q4"/>
    <n v="14.285548231487894"/>
    <s v="Mumbai"/>
    <s v="Premium"/>
  </r>
  <r>
    <s v="ORD002126"/>
    <x v="77"/>
    <s v="CUST0190"/>
    <s v="Chaman Chaudhry"/>
    <x v="1"/>
    <x v="2"/>
    <x v="30"/>
    <n v="2"/>
    <n v="1566.63"/>
    <n v="0.2"/>
    <n v="2506.61"/>
    <n v="527.12"/>
    <n v="2506.6080000000002"/>
    <s v="Q3"/>
    <n v="21.029198798377092"/>
    <s v="Coimbatore"/>
    <s v="Premium"/>
  </r>
  <r>
    <s v="ORD001705"/>
    <x v="80"/>
    <s v="CUST0041"/>
    <s v="Chakrika Chana"/>
    <x v="1"/>
    <x v="4"/>
    <x v="23"/>
    <n v="5"/>
    <n v="12428.97"/>
    <n v="0.3"/>
    <n v="43501.39"/>
    <n v="6366.95"/>
    <n v="43501.394999999997"/>
    <s v="Q2"/>
    <n v="14.636198981227954"/>
    <s v="Patna"/>
    <s v="Premium"/>
  </r>
  <r>
    <s v="ORD000029"/>
    <x v="337"/>
    <s v="CUST0077"/>
    <s v="Veda Dutt"/>
    <x v="1"/>
    <x v="1"/>
    <x v="59"/>
    <n v="5"/>
    <n v="16512.89"/>
    <n v="0.15"/>
    <n v="70179.78"/>
    <n v="15668.8"/>
    <n v="70179.782500000001"/>
    <s v="Q3"/>
    <n v="22.326658761255736"/>
    <s v="Kolkata"/>
    <s v="Occasional"/>
  </r>
  <r>
    <s v="ORD004298"/>
    <x v="363"/>
    <s v="CUST0435"/>
    <s v="Ekalinga Chowdhury"/>
    <x v="1"/>
    <x v="1"/>
    <x v="64"/>
    <n v="5"/>
    <n v="38228.9"/>
    <n v="0"/>
    <n v="191144.5"/>
    <n v="-23105.79"/>
    <n v="191144.5"/>
    <s v="Q4"/>
    <n v="-12.088127045245875"/>
    <s v="Bhubaneswar"/>
    <s v="Premium"/>
  </r>
  <r>
    <s v="ORD002378"/>
    <x v="218"/>
    <s v="CUST0094"/>
    <s v="Nidra Nigam"/>
    <x v="2"/>
    <x v="3"/>
    <x v="12"/>
    <n v="5"/>
    <n v="456.18"/>
    <n v="0"/>
    <n v="2280.9"/>
    <n v="629.59"/>
    <n v="2280.9"/>
    <s v="Q3"/>
    <n v="27.602700688324784"/>
    <s v="Chandigarh"/>
    <s v="Premium"/>
  </r>
  <r>
    <s v="ORD010475"/>
    <x v="68"/>
    <s v="CUST0156"/>
    <s v="Aarush Bhagat"/>
    <x v="0"/>
    <x v="4"/>
    <x v="23"/>
    <n v="1"/>
    <n v="4939.6400000000003"/>
    <n v="0"/>
    <n v="4939.6400000000003"/>
    <n v="544.39"/>
    <n v="4939.6400000000003"/>
    <s v="Q2"/>
    <n v="11.020843624231723"/>
    <s v="Bengaluru"/>
    <s v="Premium"/>
  </r>
  <r>
    <s v="ORD009639"/>
    <x v="109"/>
    <s v="CUST0311"/>
    <s v="Dhriti Rattan"/>
    <x v="2"/>
    <x v="6"/>
    <x v="14"/>
    <n v="1"/>
    <n v="1212.6199999999999"/>
    <n v="0"/>
    <n v="1212.6199999999999"/>
    <n v="450.88"/>
    <n v="1212.6199999999999"/>
    <s v="Q1"/>
    <n v="37.182299483762435"/>
    <s v="Lucknow"/>
    <s v="Premium"/>
  </r>
  <r>
    <s v="ORD008754"/>
    <x v="71"/>
    <s v="CUST0138"/>
    <s v="Jagat Zacharia"/>
    <x v="3"/>
    <x v="3"/>
    <x v="66"/>
    <n v="5"/>
    <n v="260"/>
    <n v="0.15"/>
    <n v="1105"/>
    <n v="381.52"/>
    <n v="1105"/>
    <s v="Q1"/>
    <n v="34.526696832579184"/>
    <s v="Surat"/>
    <s v="Premium"/>
  </r>
  <r>
    <s v="ORD001367"/>
    <x v="316"/>
    <s v="CUST0396"/>
    <s v="Ojasvi Krishnan"/>
    <x v="3"/>
    <x v="5"/>
    <x v="24"/>
    <n v="10"/>
    <n v="378.17"/>
    <n v="0.05"/>
    <n v="3592.62"/>
    <n v="365.54"/>
    <n v="3592.6150000000002"/>
    <s v="Q4"/>
    <n v="10.174747120485886"/>
    <s v="Pune"/>
    <s v="Premium"/>
  </r>
  <r>
    <s v="ORD001517"/>
    <x v="237"/>
    <s v="CUST0185"/>
    <s v="Aditya Dugar"/>
    <x v="3"/>
    <x v="1"/>
    <x v="26"/>
    <n v="2"/>
    <n v="34731.43"/>
    <n v="0"/>
    <n v="69462.86"/>
    <n v="12786.12"/>
    <n v="69462.86"/>
    <s v="Q1"/>
    <n v="18.407131523234142"/>
    <s v="Nagpur"/>
    <s v="Regular"/>
  </r>
  <r>
    <s v="ORD007925"/>
    <x v="296"/>
    <s v="CUST0265"/>
    <s v="Ayushman Master"/>
    <x v="0"/>
    <x v="5"/>
    <x v="24"/>
    <n v="6"/>
    <n v="80.28"/>
    <n v="0.25"/>
    <n v="361.26"/>
    <n v="26.04"/>
    <n v="361.26"/>
    <s v="Q3"/>
    <n v="7.2081049659524998"/>
    <s v="Bengaluru"/>
    <s v="Regular"/>
  </r>
  <r>
    <s v="ORD010804"/>
    <x v="305"/>
    <s v="CUST0355"/>
    <s v="Unnati Solanki"/>
    <x v="1"/>
    <x v="3"/>
    <x v="58"/>
    <n v="2"/>
    <n v="1567.47"/>
    <n v="0"/>
    <n v="3134.94"/>
    <n v="1050.02"/>
    <n v="3134.94"/>
    <s v="Q3"/>
    <n v="33.494101960484087"/>
    <s v="Patna"/>
    <s v="Premium"/>
  </r>
  <r>
    <s v="ORD002647"/>
    <x v="98"/>
    <s v="CUST0036"/>
    <s v="Amaira Venkataraman"/>
    <x v="2"/>
    <x v="4"/>
    <x v="45"/>
    <n v="1"/>
    <n v="73059"/>
    <n v="0"/>
    <n v="73059"/>
    <n v="9093.07"/>
    <n v="73059"/>
    <s v="Q3"/>
    <n v="12.446201015617515"/>
    <s v="Amritsar"/>
    <s v="Premium"/>
  </r>
  <r>
    <s v="ORD001091"/>
    <x v="316"/>
    <s v="CUST0165"/>
    <s v="Sarthak Oza"/>
    <x v="0"/>
    <x v="3"/>
    <x v="13"/>
    <n v="5"/>
    <n v="2384.33"/>
    <n v="0.05"/>
    <n v="11325.57"/>
    <n v="2757.44"/>
    <n v="11325.567499999999"/>
    <s v="Q4"/>
    <n v="24.347030657176639"/>
    <s v="Bengaluru"/>
    <s v="Premium"/>
  </r>
  <r>
    <s v="ORD004446"/>
    <x v="123"/>
    <s v="CUST0064"/>
    <s v="Lopa Date"/>
    <x v="3"/>
    <x v="4"/>
    <x v="22"/>
    <n v="3"/>
    <n v="51577.58"/>
    <n v="0"/>
    <n v="154732.74"/>
    <n v="23571.3"/>
    <n v="154732.74"/>
    <s v="Q1"/>
    <n v="15.233556905926957"/>
    <s v="Mumbai"/>
    <s v="Premium"/>
  </r>
  <r>
    <s v="ORD008182"/>
    <x v="144"/>
    <s v="CUST0341"/>
    <s v="Isaac Vala"/>
    <x v="2"/>
    <x v="5"/>
    <x v="68"/>
    <n v="1"/>
    <n v="481.17"/>
    <n v="0.1"/>
    <n v="433.05"/>
    <n v="29.87"/>
    <n v="433.053"/>
    <s v="Q2"/>
    <n v="6.8975868837316714"/>
    <s v="Jaipur"/>
    <s v="Premium"/>
  </r>
  <r>
    <s v="ORD005516"/>
    <x v="328"/>
    <s v="CUST0009"/>
    <s v="Gayathri Sankar"/>
    <x v="3"/>
    <x v="5"/>
    <x v="44"/>
    <n v="4"/>
    <n v="223.61"/>
    <n v="0.15"/>
    <n v="760.27"/>
    <n v="57.82"/>
    <n v="760.274"/>
    <s v="Q2"/>
    <n v="7.6051928919988949"/>
    <s v="Surat"/>
    <s v="Occasional"/>
  </r>
  <r>
    <s v="ORD006985"/>
    <x v="249"/>
    <s v="CUST0163"/>
    <s v="Saumya Singh"/>
    <x v="1"/>
    <x v="4"/>
    <x v="33"/>
    <n v="3"/>
    <n v="36229.15"/>
    <n v="0.05"/>
    <n v="103253.08"/>
    <n v="10353.41"/>
    <n v="103253.0775"/>
    <s v="Q3"/>
    <n v="10.027216621528384"/>
    <s v="Kolkata"/>
    <s v="Premium"/>
  </r>
  <r>
    <s v="ORD009384"/>
    <x v="270"/>
    <s v="CUST0226"/>
    <s v="Ronith Jaggi"/>
    <x v="2"/>
    <x v="1"/>
    <x v="64"/>
    <n v="1"/>
    <n v="24055.48"/>
    <n v="0.15"/>
    <n v="20447.16"/>
    <n v="5661.92"/>
    <n v="20447.157999999999"/>
    <s v="Q1"/>
    <n v="27.690495892828149"/>
    <s v="Amritsar"/>
    <s v="Premium"/>
  </r>
  <r>
    <s v="ORD009592"/>
    <x v="6"/>
    <s v="CUST0371"/>
    <s v="Unni Hora"/>
    <x v="3"/>
    <x v="5"/>
    <x v="24"/>
    <n v="3"/>
    <n v="680.85"/>
    <n v="0.05"/>
    <n v="1940.42"/>
    <n v="149.91999999999999"/>
    <n v="1940.4225000000001"/>
    <s v="Q1"/>
    <n v="7.7261623772173023"/>
    <s v="Mumbai"/>
    <s v="Premium"/>
  </r>
  <r>
    <s v="ORD010701"/>
    <x v="41"/>
    <s v="CUST0107"/>
    <s v="Finn Hayre"/>
    <x v="1"/>
    <x v="6"/>
    <x v="63"/>
    <n v="4"/>
    <n v="2580.91"/>
    <n v="0"/>
    <n v="10323.64"/>
    <n v="2934.59"/>
    <n v="10323.64"/>
    <s v="Q4"/>
    <n v="28.425923414609578"/>
    <s v="Bhubaneswar"/>
    <s v="Regular"/>
  </r>
  <r>
    <s v="ORD002653"/>
    <x v="268"/>
    <s v="CUST0490"/>
    <s v="Rajata Suresh"/>
    <x v="0"/>
    <x v="5"/>
    <x v="44"/>
    <n v="8"/>
    <n v="99.24"/>
    <n v="0"/>
    <n v="793.92"/>
    <n v="48.4"/>
    <n v="793.92"/>
    <s v="Q4"/>
    <n v="6.0963321241434905"/>
    <s v="Chennai"/>
    <s v="Regular"/>
  </r>
  <r>
    <s v="ORD008343"/>
    <x v="279"/>
    <s v="CUST0423"/>
    <s v="Ayaan Kar"/>
    <x v="2"/>
    <x v="5"/>
    <x v="31"/>
    <n v="3"/>
    <n v="243.37"/>
    <n v="0.05"/>
    <n v="693.6"/>
    <n v="69.290000000000006"/>
    <n v="693.60450000000003"/>
    <s v="Q1"/>
    <n v="9.9899077277970019"/>
    <s v="Chandigarh"/>
    <s v="Regular"/>
  </r>
  <r>
    <s v="ORD009680"/>
    <x v="72"/>
    <s v="CUST0106"/>
    <s v="Samarth Vora"/>
    <x v="1"/>
    <x v="6"/>
    <x v="43"/>
    <n v="2"/>
    <n v="1352.27"/>
    <n v="0.2"/>
    <n v="2163.63"/>
    <n v="822"/>
    <n v="2163.6320000000001"/>
    <s v="Q1"/>
    <n v="37.991708378974224"/>
    <s v="Kolkata"/>
    <s v="Premium"/>
  </r>
  <r>
    <s v="ORD003483"/>
    <x v="282"/>
    <s v="CUST0027"/>
    <s v="Januja Dalal"/>
    <x v="0"/>
    <x v="0"/>
    <x v="0"/>
    <n v="3"/>
    <n v="986.97"/>
    <n v="0.05"/>
    <n v="2812.86"/>
    <n v="1165.52"/>
    <n v="2812.8644999999997"/>
    <s v="Q1"/>
    <n v="41.435407378966602"/>
    <s v="Kochi"/>
    <s v="Regular"/>
  </r>
  <r>
    <s v="ORD006143"/>
    <x v="300"/>
    <s v="CUST0494"/>
    <s v="Turvi Bahl"/>
    <x v="3"/>
    <x v="1"/>
    <x v="36"/>
    <n v="3"/>
    <n v="24883.8"/>
    <n v="0.15"/>
    <n v="63453.69"/>
    <n v="19833.3"/>
    <n v="63453.689999999995"/>
    <s v="Q2"/>
    <n v="31.256338283872854"/>
    <s v="Pune"/>
    <s v="Regular"/>
  </r>
  <r>
    <s v="ORD005861"/>
    <x v="330"/>
    <s v="CUST0151"/>
    <s v="Abhimanyu Kalita"/>
    <x v="0"/>
    <x v="5"/>
    <x v="40"/>
    <n v="8"/>
    <n v="181.07"/>
    <n v="0.05"/>
    <n v="1376.13"/>
    <n v="119.18"/>
    <n v="1376.1319999999998"/>
    <s v="Q2"/>
    <n v="8.6605189916650307"/>
    <s v="Chennai"/>
    <s v="Premium"/>
  </r>
  <r>
    <s v="ORD004778"/>
    <x v="246"/>
    <s v="CUST0490"/>
    <s v="Rajata Suresh"/>
    <x v="0"/>
    <x v="2"/>
    <x v="54"/>
    <n v="3"/>
    <n v="1689.36"/>
    <n v="0.05"/>
    <n v="4814.68"/>
    <n v="993.55"/>
    <n v="4814.6759999999995"/>
    <s v="Q2"/>
    <n v="20.635847034486194"/>
    <s v="Chennai"/>
    <s v="Regular"/>
  </r>
  <r>
    <s v="ORD010574"/>
    <x v="124"/>
    <s v="CUST0035"/>
    <s v="Sathvik Joshi"/>
    <x v="1"/>
    <x v="4"/>
    <x v="47"/>
    <n v="5"/>
    <n v="55249.15"/>
    <n v="0"/>
    <n v="276245.75"/>
    <n v="41490.629999999997"/>
    <n v="276245.75"/>
    <s v="Q2"/>
    <n v="15.019463647857027"/>
    <s v="Patna"/>
    <s v="Regular"/>
  </r>
  <r>
    <s v="ORD010073"/>
    <x v="123"/>
    <s v="CUST0069"/>
    <s v="Jalsa Konda"/>
    <x v="2"/>
    <x v="2"/>
    <x v="46"/>
    <n v="4"/>
    <n v="4914.93"/>
    <n v="0"/>
    <n v="19659.72"/>
    <n v="4048.61"/>
    <n v="19659.72"/>
    <s v="Q1"/>
    <n v="20.593426559483046"/>
    <s v="Jaipur"/>
    <s v="Premium"/>
  </r>
  <r>
    <s v="ORD009456"/>
    <x v="77"/>
    <s v="CUST0428"/>
    <s v="Abdul Gour"/>
    <x v="3"/>
    <x v="3"/>
    <x v="13"/>
    <n v="3"/>
    <n v="2008.62"/>
    <n v="0.05"/>
    <n v="5724.57"/>
    <n v="1306.07"/>
    <n v="5724.5669999999991"/>
    <s v="Q3"/>
    <n v="22.815163409653476"/>
    <s v="Surat"/>
    <s v="Occasional"/>
  </r>
  <r>
    <s v="ORD011646"/>
    <x v="199"/>
    <s v="CUST0092"/>
    <s v="Neelima Sengupta"/>
    <x v="3"/>
    <x v="5"/>
    <x v="11"/>
    <n v="9"/>
    <n v="147.47"/>
    <n v="0"/>
    <n v="1327.23"/>
    <n v="127.6"/>
    <n v="1327.23"/>
    <s v="Q2"/>
    <n v="9.6140081221792748"/>
    <s v="Mumbai"/>
    <s v="Premium"/>
  </r>
  <r>
    <s v="ORD010482"/>
    <x v="50"/>
    <s v="CUST0290"/>
    <s v="Ekapad Narasimhan"/>
    <x v="1"/>
    <x v="4"/>
    <x v="47"/>
    <n v="3"/>
    <n v="25538.89"/>
    <n v="0.05"/>
    <n v="72785.84"/>
    <n v="9111.2800000000007"/>
    <n v="72785.83649999999"/>
    <s v="Q4"/>
    <n v="12.51792931152543"/>
    <s v="Ranchi"/>
    <s v="Premium"/>
  </r>
  <r>
    <s v="ORD000768"/>
    <x v="253"/>
    <s v="CUST0057"/>
    <s v="Anusha Ganesh"/>
    <x v="1"/>
    <x v="6"/>
    <x v="57"/>
    <n v="5"/>
    <n v="1978.35"/>
    <n v="0"/>
    <n v="9891.75"/>
    <n v="3715.12"/>
    <n v="9891.75"/>
    <s v="Q3"/>
    <n v="37.557762782116413"/>
    <s v="Ranchi"/>
    <s v="Premium"/>
  </r>
  <r>
    <s v="ORD005941"/>
    <x v="173"/>
    <s v="CUST0125"/>
    <s v="Baghyawati Oak"/>
    <x v="2"/>
    <x v="5"/>
    <x v="39"/>
    <n v="6"/>
    <n v="567.07000000000005"/>
    <n v="0.15"/>
    <n v="2892.06"/>
    <n v="208.21"/>
    <n v="2892.0569999999998"/>
    <s v="Q2"/>
    <n v="7.1993665414963726"/>
    <s v="Jaipur"/>
    <s v="Regular"/>
  </r>
  <r>
    <s v="ORD008666"/>
    <x v="364"/>
    <s v="CUST0119"/>
    <s v="Advik Dhawan"/>
    <x v="0"/>
    <x v="6"/>
    <x v="14"/>
    <n v="5"/>
    <n v="653.38"/>
    <n v="0"/>
    <n v="3266.9"/>
    <n v="1185.3499999999999"/>
    <n v="3266.9"/>
    <s v="Q4"/>
    <n v="36.283632801738648"/>
    <s v="Hyderabad"/>
    <s v="Premium"/>
  </r>
  <r>
    <s v="ORD007617"/>
    <x v="148"/>
    <s v="CUST0443"/>
    <s v="Wyatt Aggarwal"/>
    <x v="0"/>
    <x v="0"/>
    <x v="49"/>
    <n v="5"/>
    <n v="486.87"/>
    <n v="0.2"/>
    <n v="1947.48"/>
    <n v="588.96"/>
    <n v="1947.48"/>
    <s v="Q4"/>
    <n v="30.242159097911149"/>
    <s v="Bengaluru"/>
    <s v="Regular"/>
  </r>
  <r>
    <s v="ORD002655"/>
    <x v="328"/>
    <s v="CUST0358"/>
    <s v="Daksh Shan"/>
    <x v="3"/>
    <x v="3"/>
    <x v="66"/>
    <n v="2"/>
    <n v="859.17"/>
    <n v="0"/>
    <n v="1718.34"/>
    <n v="564.04"/>
    <n v="1718.34"/>
    <s v="Q2"/>
    <n v="32.824702910948936"/>
    <s v="Pune"/>
    <s v="Premium"/>
  </r>
  <r>
    <s v="ORD002841"/>
    <x v="117"/>
    <s v="CUST0097"/>
    <s v="Thomas Din"/>
    <x v="0"/>
    <x v="3"/>
    <x v="4"/>
    <n v="5"/>
    <n v="2895.38"/>
    <n v="0.2"/>
    <n v="11581.52"/>
    <n v="3069.19"/>
    <n v="11581.520000000002"/>
    <s v="Q3"/>
    <n v="26.50075292362315"/>
    <s v="Hyderabad"/>
    <s v="Premium"/>
  </r>
  <r>
    <s v="ORD006489"/>
    <x v="266"/>
    <s v="CUST0019"/>
    <s v="Unknown"/>
    <x v="3"/>
    <x v="1"/>
    <x v="34"/>
    <n v="3"/>
    <n v="32223.08"/>
    <n v="0.05"/>
    <n v="91835.78"/>
    <n v="26487.14"/>
    <n v="91835.778000000006"/>
    <s v="Q2"/>
    <n v="28.841852271522058"/>
    <s v="Surat"/>
    <s v="Regular"/>
  </r>
  <r>
    <s v="ORD008497"/>
    <x v="319"/>
    <s v="CUST0128"/>
    <s v="Anjali Mall"/>
    <x v="1"/>
    <x v="3"/>
    <x v="13"/>
    <n v="2"/>
    <n v="2854.79"/>
    <n v="0"/>
    <n v="5709.58"/>
    <n v="1997.88"/>
    <n v="5709.58"/>
    <s v="Q4"/>
    <n v="34.991715677860718"/>
    <s v="Bhubaneswar"/>
    <s v="Premium"/>
  </r>
  <r>
    <s v="ORD006023"/>
    <x v="186"/>
    <s v="CUST0086"/>
    <s v="Sara Chandran"/>
    <x v="1"/>
    <x v="6"/>
    <x v="18"/>
    <n v="2"/>
    <n v="3921.45"/>
    <n v="0.1"/>
    <n v="7058.61"/>
    <n v="2167.2199999999998"/>
    <n v="7058.61"/>
    <s v="Q3"/>
    <n v="30.703212105499521"/>
    <s v="Patna"/>
    <s v="Regular"/>
  </r>
  <r>
    <s v="ORD007407"/>
    <x v="357"/>
    <s v="CUST0185"/>
    <s v="Aditya Dugar"/>
    <x v="3"/>
    <x v="2"/>
    <x v="30"/>
    <n v="5"/>
    <n v="6367"/>
    <n v="0.2"/>
    <n v="25468"/>
    <n v="5587.69"/>
    <n v="25468"/>
    <s v="Q1"/>
    <n v="21.940042406156742"/>
    <s v="Nagpur"/>
    <s v="Regular"/>
  </r>
  <r>
    <s v="ORD011509"/>
    <x v="46"/>
    <s v="CUST0161"/>
    <s v="Jalsa Narang"/>
    <x v="2"/>
    <x v="6"/>
    <x v="14"/>
    <n v="1"/>
    <n v="4403.8599999999997"/>
    <n v="0.15"/>
    <n v="3743.28"/>
    <n v="1096.9000000000001"/>
    <n v="3743.2809999999995"/>
    <s v="Q3"/>
    <n v="29.303177961573805"/>
    <s v="Lucknow"/>
    <s v="Premium"/>
  </r>
  <r>
    <s v="ORD007719"/>
    <x v="88"/>
    <s v="CUST0360"/>
    <s v="Harshil Kadakia"/>
    <x v="1"/>
    <x v="5"/>
    <x v="68"/>
    <n v="9"/>
    <n v="342.69"/>
    <n v="0.1"/>
    <n v="2775.79"/>
    <n v="186.71"/>
    <n v="2775.7890000000002"/>
    <s v="Q1"/>
    <n v="6.7263733927998874"/>
    <s v="Patna"/>
    <s v="Occasional"/>
  </r>
  <r>
    <s v="ORD000116"/>
    <x v="259"/>
    <s v="CUST0435"/>
    <s v="Ekalinga Chowdhury"/>
    <x v="1"/>
    <x v="2"/>
    <x v="30"/>
    <n v="5"/>
    <n v="5734.18"/>
    <n v="0"/>
    <n v="28670.9"/>
    <n v="6225.74"/>
    <n v="28670.9"/>
    <s v="Q2"/>
    <n v="21.714490999584942"/>
    <s v="Bhubaneswar"/>
    <s v="Premium"/>
  </r>
  <r>
    <s v="ORD000928"/>
    <x v="205"/>
    <s v="CUST0270"/>
    <s v="Suhani Srivastava"/>
    <x v="1"/>
    <x v="4"/>
    <x v="28"/>
    <n v="1"/>
    <n v="67681.509999999995"/>
    <n v="0"/>
    <n v="67681.509999999995"/>
    <n v="-6661.06"/>
    <n v="67681.509999999995"/>
    <s v="Q2"/>
    <n v="-9.8417721472230753"/>
    <s v="Ranchi"/>
    <s v="Premium"/>
  </r>
  <r>
    <s v="ORD004702"/>
    <x v="87"/>
    <s v="CUST0007"/>
    <s v="Advika Gopal"/>
    <x v="2"/>
    <x v="6"/>
    <x v="27"/>
    <n v="1"/>
    <n v="788.34"/>
    <n v="0.15"/>
    <n v="670.09"/>
    <n v="206.1"/>
    <n v="670.08900000000006"/>
    <s v="Q1"/>
    <n v="30.757062484143923"/>
    <s v="Lucknow"/>
    <s v="Premium"/>
  </r>
  <r>
    <s v="ORD007111"/>
    <x v="221"/>
    <s v="CUST0301"/>
    <s v="Vihaan Saini"/>
    <x v="2"/>
    <x v="4"/>
    <x v="22"/>
    <n v="2"/>
    <n v="69979.240000000005"/>
    <n v="0.15"/>
    <n v="118964.71"/>
    <n v="17569"/>
    <n v="118964.708"/>
    <s v="Q1"/>
    <n v="14.768245137570629"/>
    <s v="Chandigarh"/>
    <s v="Premium"/>
  </r>
  <r>
    <s v="ORD006844"/>
    <x v="261"/>
    <s v="CUST0155"/>
    <s v="Harini Kurian"/>
    <x v="0"/>
    <x v="2"/>
    <x v="46"/>
    <n v="5"/>
    <n v="7517.39"/>
    <n v="0"/>
    <n v="37586.949999999997"/>
    <n v="-4131.55"/>
    <n v="37586.950000000004"/>
    <s v="Q4"/>
    <n v="-10.991979929204152"/>
    <s v="Coimbatore"/>
    <s v="Regular"/>
  </r>
  <r>
    <s v="ORD001427"/>
    <x v="219"/>
    <s v="CUST0022"/>
    <s v="Jagdish Wali"/>
    <x v="0"/>
    <x v="5"/>
    <x v="11"/>
    <n v="6"/>
    <n v="132.1"/>
    <n v="0.05"/>
    <n v="752.97"/>
    <n v="73.55"/>
    <n v="752.96999999999991"/>
    <s v="Q1"/>
    <n v="9.7679854443072092"/>
    <s v="Coimbatore"/>
    <s v="Premium"/>
  </r>
  <r>
    <s v="ORD001562"/>
    <x v="178"/>
    <s v="CUST0273"/>
    <s v="Tanmayi Pai"/>
    <x v="2"/>
    <x v="6"/>
    <x v="63"/>
    <n v="2"/>
    <n v="1524.49"/>
    <n v="0.25"/>
    <n v="2286.7399999999998"/>
    <n v="579.37"/>
    <n v="2286.7350000000001"/>
    <s v="Q1"/>
    <n v="25.336067939512148"/>
    <s v="Lucknow"/>
    <s v="Premium"/>
  </r>
  <r>
    <s v="ORD005409"/>
    <x v="204"/>
    <s v="CUST0294"/>
    <s v="Ekapad Dhingra"/>
    <x v="0"/>
    <x v="6"/>
    <x v="27"/>
    <n v="4"/>
    <n v="4327.47"/>
    <n v="0"/>
    <n v="17309.88"/>
    <n v="4097.82"/>
    <n v="17309.88"/>
    <s v="Q4"/>
    <n v="23.67330102808338"/>
    <s v="Bengaluru"/>
    <s v="Premium"/>
  </r>
  <r>
    <s v="ORD011645"/>
    <x v="327"/>
    <s v="CUST0382"/>
    <s v="Azaan Bains"/>
    <x v="0"/>
    <x v="5"/>
    <x v="40"/>
    <n v="5"/>
    <n v="151.31"/>
    <n v="0"/>
    <n v="756.55"/>
    <n v="45.31"/>
    <n v="756.55"/>
    <s v="Q4"/>
    <n v="5.9890291454629576"/>
    <s v="Coimbatore"/>
    <s v="Occasional"/>
  </r>
  <r>
    <s v="ORD005473"/>
    <x v="182"/>
    <s v="CUST0350"/>
    <s v="Vrishti Dubey"/>
    <x v="1"/>
    <x v="4"/>
    <x v="47"/>
    <n v="5"/>
    <n v="2005.42"/>
    <n v="0.05"/>
    <n v="9525.75"/>
    <n v="1254.44"/>
    <n v="9525.7450000000008"/>
    <s v="Q4"/>
    <n v="13.168936829121067"/>
    <s v="Bhubaneswar"/>
    <s v="Premium"/>
  </r>
  <r>
    <s v="ORD003314"/>
    <x v="176"/>
    <s v="CUST0124"/>
    <s v="Upasna Walla"/>
    <x v="3"/>
    <x v="4"/>
    <x v="22"/>
    <n v="3"/>
    <n v="14467.72"/>
    <n v="0"/>
    <n v="43403.16"/>
    <n v="5873.04"/>
    <n v="43403.159999999996"/>
    <s v="Q1"/>
    <n v="13.531364997387286"/>
    <s v="Mumbai"/>
    <s v="Premium"/>
  </r>
  <r>
    <s v="ORD003731"/>
    <x v="296"/>
    <s v="CUST0370"/>
    <s v="Ishaan Edwin"/>
    <x v="1"/>
    <x v="1"/>
    <x v="59"/>
    <n v="4"/>
    <n v="17857.03"/>
    <n v="0.1"/>
    <n v="64285.31"/>
    <n v="14440.67"/>
    <n v="64285.307999999997"/>
    <s v="Q3"/>
    <n v="22.463405714307051"/>
    <s v="Bhubaneswar"/>
    <s v="Premium"/>
  </r>
  <r>
    <s v="ORD010933"/>
    <x v="247"/>
    <s v="CUST0146"/>
    <s v="Pavani Bawa"/>
    <x v="1"/>
    <x v="6"/>
    <x v="41"/>
    <n v="4"/>
    <n v="4396.58"/>
    <n v="0.3"/>
    <n v="12310.42"/>
    <n v="4635.99"/>
    <n v="12310.423999999999"/>
    <s v="Q2"/>
    <n v="37.659072558044322"/>
    <s v="Guwahati"/>
    <s v="Regular"/>
  </r>
  <r>
    <s v="ORD009527"/>
    <x v="22"/>
    <s v="CUST0228"/>
    <s v="Azad Nayak"/>
    <x v="2"/>
    <x v="2"/>
    <x v="17"/>
    <n v="1"/>
    <n v="4181.3999999999996"/>
    <n v="0"/>
    <n v="4181.3999999999996"/>
    <n v="1154.26"/>
    <n v="4181.3999999999996"/>
    <s v="Q3"/>
    <n v="27.604630028220217"/>
    <s v="Chandigarh"/>
    <s v="Premium"/>
  </r>
  <r>
    <s v="ORD006478"/>
    <x v="103"/>
    <s v="CUST0134"/>
    <s v="Hemang Bhavsar"/>
    <x v="3"/>
    <x v="5"/>
    <x v="37"/>
    <n v="3"/>
    <n v="660.29"/>
    <n v="0.1"/>
    <n v="1782.78"/>
    <n v="107.74"/>
    <n v="1782.7829999999999"/>
    <s v="Q1"/>
    <n v="6.0433704663503072"/>
    <s v="Surat"/>
    <s v="Premium"/>
  </r>
  <r>
    <s v="ORD004410"/>
    <x v="298"/>
    <s v="CUST0446"/>
    <s v="Anthony Pandit"/>
    <x v="0"/>
    <x v="5"/>
    <x v="39"/>
    <n v="2"/>
    <n v="561.34"/>
    <n v="0.25"/>
    <n v="842.01"/>
    <n v="50"/>
    <n v="842.01"/>
    <s v="Q3"/>
    <n v="5.9381717556798614"/>
    <s v="Chennai"/>
    <s v="Premium"/>
  </r>
  <r>
    <s v="ORD011925"/>
    <x v="18"/>
    <s v="CUST0059"/>
    <s v="Gopal Om"/>
    <x v="1"/>
    <x v="6"/>
    <x v="29"/>
    <n v="5"/>
    <n v="4267.28"/>
    <n v="0"/>
    <n v="21336.400000000001"/>
    <n v="8190.29"/>
    <n v="21336.399999999998"/>
    <s v="Q3"/>
    <n v="38.386466320466425"/>
    <s v="Kolkata"/>
    <s v="Regular"/>
  </r>
  <r>
    <s v="ORD001281"/>
    <x v="29"/>
    <s v="CUST0097"/>
    <s v="Thomas Din"/>
    <x v="0"/>
    <x v="0"/>
    <x v="49"/>
    <n v="3"/>
    <n v="590.92999999999995"/>
    <n v="0.05"/>
    <n v="1684.15"/>
    <n v="-126.15"/>
    <n v="1684.1505"/>
    <s v="Q2"/>
    <n v="-7.4904254371641485"/>
    <s v="Hyderabad"/>
    <s v="Premium"/>
  </r>
  <r>
    <s v="ORD003202"/>
    <x v="239"/>
    <s v="CUST0118"/>
    <s v="Jagrati Grover"/>
    <x v="0"/>
    <x v="1"/>
    <x v="52"/>
    <n v="3"/>
    <n v="16961.82"/>
    <n v="0.3"/>
    <n v="35619.82"/>
    <n v="11304.67"/>
    <n v="35619.822"/>
    <s v="Q2"/>
    <n v="31.737021691855826"/>
    <s v="Hyderabad"/>
    <s v="Premium"/>
  </r>
  <r>
    <s v="ORD005897"/>
    <x v="297"/>
    <s v="CUST0500"/>
    <s v="Pooja Mand"/>
    <x v="0"/>
    <x v="6"/>
    <x v="43"/>
    <n v="1"/>
    <n v="4236.91"/>
    <n v="0.2"/>
    <n v="3389.53"/>
    <n v="1173.94"/>
    <n v="3389.5280000000002"/>
    <s v="Q3"/>
    <n v="34.634300330724315"/>
    <s v="Kochi"/>
    <s v="Premium"/>
  </r>
  <r>
    <s v="ORD000599"/>
    <x v="124"/>
    <s v="CUST0290"/>
    <s v="Ekapad Narasimhan"/>
    <x v="1"/>
    <x v="2"/>
    <x v="9"/>
    <n v="2"/>
    <n v="6802.46"/>
    <n v="0.05"/>
    <n v="12924.67"/>
    <n v="3380.97"/>
    <n v="12924.673999999999"/>
    <s v="Q2"/>
    <n v="26.159043132242449"/>
    <s v="Ranchi"/>
    <s v="Premium"/>
  </r>
  <r>
    <s v="ORD000620"/>
    <x v="331"/>
    <s v="CUST0165"/>
    <s v="Sarthak Oza"/>
    <x v="2"/>
    <x v="6"/>
    <x v="41"/>
    <n v="3"/>
    <n v="4806.2700000000004"/>
    <n v="0"/>
    <n v="14418.81"/>
    <n v="5421.56"/>
    <n v="14418.810000000001"/>
    <s v="Q4"/>
    <n v="37.600606430072943"/>
    <s v="Bengaluru"/>
    <s v="Premium"/>
  </r>
  <r>
    <s v="ORD001228"/>
    <x v="48"/>
    <s v="CUST0170"/>
    <s v="Yash Kibe"/>
    <x v="3"/>
    <x v="4"/>
    <x v="23"/>
    <n v="1"/>
    <n v="15773.47"/>
    <n v="0"/>
    <n v="15773.47"/>
    <n v="1392.98"/>
    <n v="15773.47"/>
    <s v="Q4"/>
    <n v="8.8311576336722357"/>
    <s v="Ahmedabad"/>
    <s v="Premium"/>
  </r>
  <r>
    <s v="ORD002633"/>
    <x v="334"/>
    <s v="CUST0240"/>
    <s v="Suhani Shanker"/>
    <x v="0"/>
    <x v="6"/>
    <x v="19"/>
    <n v="4"/>
    <n v="4250.43"/>
    <n v="0"/>
    <n v="17001.72"/>
    <n v="4565.03"/>
    <n v="17001.72"/>
    <s v="Q3"/>
    <n v="26.850401018249915"/>
    <s v="Kochi"/>
    <s v="Regular"/>
  </r>
  <r>
    <s v="ORD008829"/>
    <x v="164"/>
    <s v="CUST0333"/>
    <s v="Upma Sidhu"/>
    <x v="3"/>
    <x v="6"/>
    <x v="29"/>
    <n v="1"/>
    <n v="4300.3100000000004"/>
    <n v="0.25"/>
    <n v="3225.23"/>
    <n v="974.4"/>
    <n v="3225.2325000000001"/>
    <s v="Q1"/>
    <n v="30.211798848454219"/>
    <s v="Ahmedabad"/>
    <s v="Regular"/>
  </r>
  <r>
    <s v="ORD003539"/>
    <x v="235"/>
    <s v="CUST0110"/>
    <s v="Yashica Sheth"/>
    <x v="3"/>
    <x v="6"/>
    <x v="29"/>
    <n v="1"/>
    <n v="2560.0500000000002"/>
    <n v="0"/>
    <n v="2560.0500000000002"/>
    <n v="943.65"/>
    <n v="2560.0500000000002"/>
    <s v="Q1"/>
    <n v="36.860608191246264"/>
    <s v="Nagpur"/>
    <s v="Premium"/>
  </r>
  <r>
    <s v="ORD008297"/>
    <x v="255"/>
    <s v="CUST0143"/>
    <s v="Krisha Srivastava"/>
    <x v="0"/>
    <x v="5"/>
    <x v="37"/>
    <n v="4"/>
    <n v="478.87"/>
    <n v="0"/>
    <n v="1915.48"/>
    <n v="170.75"/>
    <n v="1915.48"/>
    <s v="Q3"/>
    <n v="8.9142147138054177"/>
    <s v="Chennai"/>
    <s v="Occasional"/>
  </r>
  <r>
    <s v="ORD003092"/>
    <x v="256"/>
    <s v="CUST0021"/>
    <s v="Aarush Sodhi"/>
    <x v="2"/>
    <x v="4"/>
    <x v="50"/>
    <n v="5"/>
    <n v="57234.9"/>
    <n v="0"/>
    <n v="286174.5"/>
    <n v="43762.42"/>
    <n v="286174.5"/>
    <s v="Q4"/>
    <n v="15.292215064584719"/>
    <s v="Amritsar"/>
    <s v="Premium"/>
  </r>
  <r>
    <s v="ORD005664"/>
    <x v="284"/>
    <s v="CUST0488"/>
    <s v="Lucky Butala"/>
    <x v="1"/>
    <x v="6"/>
    <x v="14"/>
    <n v="3"/>
    <n v="4715.03"/>
    <n v="0.3"/>
    <n v="9901.56"/>
    <n v="2373.8000000000002"/>
    <n v="9901.5630000000001"/>
    <s v="Q3"/>
    <n v="23.974000056556751"/>
    <s v="Guwahati"/>
    <s v="Regular"/>
  </r>
  <r>
    <s v="ORD002782"/>
    <x v="114"/>
    <s v="CUST0209"/>
    <s v="Charles Babu"/>
    <x v="0"/>
    <x v="6"/>
    <x v="63"/>
    <n v="4"/>
    <n v="4384.9399999999996"/>
    <n v="0.1"/>
    <n v="15785.78"/>
    <n v="5846.32"/>
    <n v="15785.784"/>
    <s v="Q3"/>
    <n v="37.035357137879785"/>
    <s v="Bengaluru"/>
    <s v="Premium"/>
  </r>
  <r>
    <s v="ORD003422"/>
    <x v="183"/>
    <s v="CUST0367"/>
    <s v="Sarthak Kari"/>
    <x v="3"/>
    <x v="5"/>
    <x v="11"/>
    <n v="2"/>
    <n v="515.87"/>
    <n v="0"/>
    <n v="1031.74"/>
    <n v="63.58"/>
    <n v="1031.74"/>
    <s v="Q3"/>
    <n v="6.1624052571384258"/>
    <s v="Mumbai"/>
    <s v="Premium"/>
  </r>
  <r>
    <s v="ORD001501"/>
    <x v="27"/>
    <s v="CUST0268"/>
    <s v="Rajeshri Kashyap"/>
    <x v="0"/>
    <x v="5"/>
    <x v="7"/>
    <n v="5"/>
    <n v="341.3"/>
    <n v="0.3"/>
    <n v="1194.55"/>
    <n v="110.53"/>
    <n v="1194.55"/>
    <s v="Q4"/>
    <n v="9.252856724289483"/>
    <s v="Chennai"/>
    <s v="Premium"/>
  </r>
  <r>
    <s v="ORD005610"/>
    <x v="58"/>
    <s v="CUST0055"/>
    <s v="Abha Pau"/>
    <x v="0"/>
    <x v="4"/>
    <x v="22"/>
    <n v="2"/>
    <n v="29007.119999999999"/>
    <n v="0"/>
    <n v="58014.239999999998"/>
    <n v="5076.3100000000004"/>
    <n v="58014.239999999998"/>
    <s v="Q2"/>
    <n v="8.7501103177426796"/>
    <s v="Bengaluru"/>
    <s v="Premium"/>
  </r>
  <r>
    <s v="ORD000230"/>
    <x v="337"/>
    <s v="CUST0025"/>
    <s v="Andrew Bhardwaj"/>
    <x v="1"/>
    <x v="1"/>
    <x v="3"/>
    <n v="4"/>
    <n v="43655.93"/>
    <n v="0.05"/>
    <n v="165892.53"/>
    <n v="38371.300000000003"/>
    <n v="165892.53399999999"/>
    <s v="Q3"/>
    <n v="23.130215688433953"/>
    <s v="Bhubaneswar"/>
    <s v="Occasional"/>
  </r>
  <r>
    <s v="ORD003114"/>
    <x v="283"/>
    <s v="CUST0073"/>
    <s v="Ethan Kamdar"/>
    <x v="3"/>
    <x v="6"/>
    <x v="41"/>
    <n v="4"/>
    <n v="3205.84"/>
    <n v="0.1"/>
    <n v="11541.02"/>
    <n v="3363.96"/>
    <n v="11541.024000000001"/>
    <s v="Q4"/>
    <n v="29.14785694851928"/>
    <s v="Ahmedabad"/>
    <s v="Premium"/>
  </r>
  <r>
    <s v="ORD001473"/>
    <x v="218"/>
    <s v="CUST0483"/>
    <s v="Deepa Tara"/>
    <x v="1"/>
    <x v="6"/>
    <x v="19"/>
    <n v="3"/>
    <n v="4674.63"/>
    <n v="0.05"/>
    <n v="13322.7"/>
    <n v="4842.72"/>
    <n v="13322.695499999998"/>
    <s v="Q3"/>
    <n v="36.349388637438359"/>
    <s v="Ranchi"/>
    <s v="Premium"/>
  </r>
  <r>
    <s v="ORD000524"/>
    <x v="137"/>
    <s v="CUST0392"/>
    <s v="Yashawini Bhalla"/>
    <x v="0"/>
    <x v="2"/>
    <x v="62"/>
    <n v="4"/>
    <n v="4870.7"/>
    <n v="0.05"/>
    <n v="18508.66"/>
    <n v="3838.45"/>
    <n v="18508.66"/>
    <s v="Q4"/>
    <n v="20.738670438594689"/>
    <s v="Chennai"/>
    <s v="Premium"/>
  </r>
  <r>
    <s v="ORD010594"/>
    <x v="158"/>
    <s v="CUST0251"/>
    <s v="Faris Thakkar"/>
    <x v="0"/>
    <x v="5"/>
    <x v="39"/>
    <n v="10"/>
    <n v="498.56"/>
    <n v="0.25"/>
    <n v="3739.2"/>
    <n v="-516.70000000000005"/>
    <n v="3739.2000000000003"/>
    <s v="Q3"/>
    <n v="-13.818463842533163"/>
    <s v="Kochi"/>
    <s v="Regular"/>
  </r>
  <r>
    <s v="ORD007348"/>
    <x v="57"/>
    <s v="CUST0152"/>
    <s v="Shaurya Som"/>
    <x v="2"/>
    <x v="4"/>
    <x v="23"/>
    <n v="5"/>
    <n v="30317.599999999999"/>
    <n v="0.1"/>
    <n v="136429.20000000001"/>
    <n v="20973.15"/>
    <n v="136429.20000000001"/>
    <s v="Q2"/>
    <n v="15.372918700688709"/>
    <s v="Jaipur"/>
    <s v="Regular"/>
  </r>
  <r>
    <s v="ORD005595"/>
    <x v="178"/>
    <s v="CUST0260"/>
    <s v="Timothy Nori"/>
    <x v="0"/>
    <x v="3"/>
    <x v="13"/>
    <n v="4"/>
    <n v="1993.23"/>
    <n v="0.1"/>
    <n v="7175.63"/>
    <n v="2599.92"/>
    <n v="7175.6280000000006"/>
    <s v="Q1"/>
    <n v="36.232637413021571"/>
    <s v="Kochi"/>
    <s v="Regular"/>
  </r>
  <r>
    <s v="ORD010476"/>
    <x v="16"/>
    <s v="CUST0308"/>
    <s v="Charita Sule"/>
    <x v="2"/>
    <x v="1"/>
    <x v="36"/>
    <n v="1"/>
    <n v="25476.240000000002"/>
    <n v="0.1"/>
    <n v="22928.62"/>
    <n v="5653"/>
    <n v="22928.616000000002"/>
    <s v="Q3"/>
    <n v="24.654776432249303"/>
    <s v="Jaipur"/>
    <s v="Premium"/>
  </r>
  <r>
    <s v="ORD003510"/>
    <x v="159"/>
    <s v="CUST0143"/>
    <s v="Krisha Srivastava"/>
    <x v="0"/>
    <x v="2"/>
    <x v="54"/>
    <n v="1"/>
    <n v="7737.95"/>
    <n v="0"/>
    <n v="7737.95"/>
    <n v="2055.62"/>
    <n v="7737.95"/>
    <s v="Q3"/>
    <n v="26.565433997376566"/>
    <s v="Chennai"/>
    <s v="Occasional"/>
  </r>
  <r>
    <s v="ORD003320"/>
    <x v="249"/>
    <s v="CUST0064"/>
    <s v="Lopa Date"/>
    <x v="3"/>
    <x v="4"/>
    <x v="22"/>
    <n v="3"/>
    <n v="10085.629999999999"/>
    <n v="0"/>
    <n v="30256.89"/>
    <n v="3840.29"/>
    <n v="30256.89"/>
    <s v="Q3"/>
    <n v="12.692282650331874"/>
    <s v="Mumbai"/>
    <s v="Premium"/>
  </r>
  <r>
    <s v="ORD006837"/>
    <x v="99"/>
    <s v="CUST0198"/>
    <s v="Dev Wagle"/>
    <x v="2"/>
    <x v="5"/>
    <x v="39"/>
    <n v="7"/>
    <n v="298.45"/>
    <n v="0.2"/>
    <n v="1671.32"/>
    <n v="171"/>
    <n v="1671.3200000000002"/>
    <s v="Q3"/>
    <n v="10.231433836727856"/>
    <s v="Chandigarh"/>
    <s v="Regular"/>
  </r>
  <r>
    <s v="ORD005692"/>
    <x v="176"/>
    <s v="CUST0051"/>
    <s v="Shivansh Mistry"/>
    <x v="3"/>
    <x v="5"/>
    <x v="39"/>
    <n v="6"/>
    <n v="481.28"/>
    <n v="0.1"/>
    <n v="2598.91"/>
    <n v="147.78"/>
    <n v="2598.9119999999998"/>
    <s v="Q1"/>
    <n v="5.6862299964215772"/>
    <s v="Nagpur"/>
    <s v="Premium"/>
  </r>
  <r>
    <s v="ORD001324"/>
    <x v="211"/>
    <s v="CUST0314"/>
    <s v="Nathaniel Dani"/>
    <x v="0"/>
    <x v="2"/>
    <x v="54"/>
    <n v="3"/>
    <n v="6139.43"/>
    <n v="0.3"/>
    <n v="12892.8"/>
    <n v="2837.58"/>
    <n v="12892.803"/>
    <s v="Q1"/>
    <n v="22.009028294862247"/>
    <s v="Kochi"/>
    <s v="Premium"/>
  </r>
  <r>
    <s v="ORD000528"/>
    <x v="187"/>
    <s v="CUST0286"/>
    <s v="Vanya Dada"/>
    <x v="1"/>
    <x v="5"/>
    <x v="31"/>
    <n v="3"/>
    <n v="714.68"/>
    <n v="0.05"/>
    <n v="2036.84"/>
    <n v="152.1"/>
    <n v="2036.838"/>
    <s v="Q1"/>
    <n v="7.4674495787592541"/>
    <s v="Ranchi"/>
    <s v="Occasional"/>
  </r>
  <r>
    <s v="ORD004464"/>
    <x v="189"/>
    <s v="CUST0288"/>
    <s v="Amara Iyer"/>
    <x v="2"/>
    <x v="5"/>
    <x v="7"/>
    <n v="8"/>
    <n v="301.27"/>
    <n v="0"/>
    <n v="2410.16"/>
    <n v="203.98"/>
    <n v="2410.16"/>
    <s v="Q3"/>
    <n v="8.4633385335413411"/>
    <s v="Delhi"/>
    <s v="Premium"/>
  </r>
  <r>
    <s v="ORD011722"/>
    <x v="126"/>
    <s v="CUST0404"/>
    <s v="Samesh Iyengar"/>
    <x v="2"/>
    <x v="0"/>
    <x v="49"/>
    <n v="5"/>
    <n v="640.11"/>
    <n v="0"/>
    <n v="3200.55"/>
    <n v="1412.59"/>
    <n v="3200.55"/>
    <s v="Q2"/>
    <n v="44.135851650497564"/>
    <s v="Amritsar"/>
    <s v="Regular"/>
  </r>
  <r>
    <s v="ORD000143"/>
    <x v="41"/>
    <s v="CUST0345"/>
    <s v="Jacob Prabhu"/>
    <x v="1"/>
    <x v="5"/>
    <x v="44"/>
    <n v="4"/>
    <n v="706.48"/>
    <n v="0.15"/>
    <n v="2402.0300000000002"/>
    <n v="198.95"/>
    <n v="2402.0320000000002"/>
    <s v="Q4"/>
    <n v="8.2825776530684436"/>
    <s v="Bhubaneswar"/>
    <s v="Premium"/>
  </r>
  <r>
    <s v="ORD011154"/>
    <x v="68"/>
    <s v="CUST0378"/>
    <s v="Bahadurjit Nath"/>
    <x v="3"/>
    <x v="5"/>
    <x v="39"/>
    <n v="9"/>
    <n v="364.21"/>
    <n v="0.3"/>
    <n v="2294.52"/>
    <n v="197.95"/>
    <n v="2294.5229999999997"/>
    <s v="Q2"/>
    <n v="8.6270766870630879"/>
    <s v="Mumbai"/>
    <s v="Occasional"/>
  </r>
  <r>
    <s v="ORD001349"/>
    <x v="196"/>
    <s v="CUST0200"/>
    <s v="Bishakha Walla"/>
    <x v="2"/>
    <x v="4"/>
    <x v="22"/>
    <n v="4"/>
    <n v="11693.07"/>
    <n v="0.05"/>
    <n v="44433.67"/>
    <n v="4350.9399999999996"/>
    <n v="44433.665999999997"/>
    <s v="Q1"/>
    <n v="9.7919888228903886"/>
    <s v="Lucknow"/>
    <s v="Regular"/>
  </r>
  <r>
    <s v="ORD011680"/>
    <x v="206"/>
    <s v="CUST0271"/>
    <s v="Gopal Dash"/>
    <x v="2"/>
    <x v="2"/>
    <x v="62"/>
    <n v="3"/>
    <n v="5811.76"/>
    <n v="0.05"/>
    <n v="16563.52"/>
    <n v="3950.54"/>
    <n v="16563.516"/>
    <s v="Q1"/>
    <n v="23.850848128900136"/>
    <s v="Jaipur"/>
    <s v="Premium"/>
  </r>
  <r>
    <s v="ORD008637"/>
    <x v="153"/>
    <s v="CUST0480"/>
    <s v="Ranveer Gour"/>
    <x v="0"/>
    <x v="5"/>
    <x v="21"/>
    <n v="1"/>
    <n v="635.38"/>
    <n v="0"/>
    <n v="635.38"/>
    <n v="46.85"/>
    <n v="635.38"/>
    <s v="Q1"/>
    <n v="7.3735402436337321"/>
    <s v="Hyderabad"/>
    <s v="Premium"/>
  </r>
  <r>
    <s v="ORD000641"/>
    <x v="124"/>
    <s v="CUST0100"/>
    <s v="Faqid Zachariah"/>
    <x v="3"/>
    <x v="5"/>
    <x v="68"/>
    <n v="1"/>
    <n v="92.49"/>
    <n v="0"/>
    <n v="92.49"/>
    <n v="9.11"/>
    <n v="92.49"/>
    <s v="Q2"/>
    <n v="9.8497134825386521"/>
    <s v="Ahmedabad"/>
    <s v="Premium"/>
  </r>
  <r>
    <s v="ORD001031"/>
    <x v="325"/>
    <s v="CUST0273"/>
    <s v="Tanmayi Pai"/>
    <x v="2"/>
    <x v="1"/>
    <x v="69"/>
    <n v="5"/>
    <n v="34991.86"/>
    <n v="0.25"/>
    <n v="131219.47"/>
    <n v="38178.15"/>
    <n v="131219.47499999998"/>
    <s v="Q4"/>
    <n v="29.094882032369128"/>
    <s v="Lucknow"/>
    <s v="Premium"/>
  </r>
  <r>
    <s v="ORD000352"/>
    <x v="152"/>
    <s v="CUST0043"/>
    <s v="Zayan Swaminathan"/>
    <x v="0"/>
    <x v="4"/>
    <x v="20"/>
    <n v="4"/>
    <n v="14887.77"/>
    <n v="0"/>
    <n v="59551.08"/>
    <n v="6902.42"/>
    <n v="59551.08"/>
    <s v="Q2"/>
    <n v="11.590755364974068"/>
    <s v="Bengaluru"/>
    <s v="Premium"/>
  </r>
  <r>
    <s v="ORD002316"/>
    <x v="68"/>
    <s v="CUST0144"/>
    <s v="Abdul Rajagopalan"/>
    <x v="1"/>
    <x v="4"/>
    <x v="23"/>
    <n v="5"/>
    <n v="25303.439999999999"/>
    <n v="0.15"/>
    <n v="107539.62"/>
    <n v="14165.43"/>
    <n v="107539.62"/>
    <s v="Q2"/>
    <n v="13.172289431560202"/>
    <s v="Patna"/>
    <s v="Regular"/>
  </r>
  <r>
    <s v="ORD008714"/>
    <x v="101"/>
    <s v="CUST0026"/>
    <s v="Mason Oommen"/>
    <x v="0"/>
    <x v="0"/>
    <x v="67"/>
    <n v="5"/>
    <n v="341.87"/>
    <n v="0.05"/>
    <n v="1623.88"/>
    <n v="495.39"/>
    <n v="1623.8824999999999"/>
    <s v="Q1"/>
    <n v="30.506564524472246"/>
    <s v="Chennai"/>
    <s v="Premium"/>
  </r>
  <r>
    <s v="ORD001883"/>
    <x v="77"/>
    <s v="CUST0076"/>
    <s v="Vaishnavi Dar"/>
    <x v="0"/>
    <x v="4"/>
    <x v="20"/>
    <n v="4"/>
    <n v="39496.86"/>
    <n v="0"/>
    <n v="157987.44"/>
    <n v="21373.43"/>
    <n v="157987.44"/>
    <s v="Q3"/>
    <n v="13.5285627768891"/>
    <s v="Bengaluru"/>
    <s v="Premium"/>
  </r>
  <r>
    <s v="ORD006918"/>
    <x v="342"/>
    <s v="CUST0145"/>
    <s v="Kavya Sheth"/>
    <x v="3"/>
    <x v="5"/>
    <x v="11"/>
    <n v="9"/>
    <n v="336.19"/>
    <n v="0.3"/>
    <n v="2118"/>
    <n v="142.88"/>
    <n v="2117.9969999999998"/>
    <s v="Q2"/>
    <n v="6.7459867799811137"/>
    <s v="Surat"/>
    <s v="Regular"/>
  </r>
  <r>
    <s v="ORD008315"/>
    <x v="237"/>
    <s v="CUST0032"/>
    <s v="Bimala Kumer"/>
    <x v="2"/>
    <x v="5"/>
    <x v="31"/>
    <n v="7"/>
    <n v="788.42"/>
    <n v="0"/>
    <n v="5518.94"/>
    <n v="549.32000000000005"/>
    <n v="5518.94"/>
    <s v="Q1"/>
    <n v="9.9533606091024733"/>
    <s v="Jaipur"/>
    <s v="Premium"/>
  </r>
  <r>
    <s v="ORD001771"/>
    <x v="279"/>
    <s v="CUST0275"/>
    <s v="Rajata Baria"/>
    <x v="1"/>
    <x v="4"/>
    <x v="28"/>
    <n v="1"/>
    <n v="35627.58"/>
    <n v="0"/>
    <n v="35627.58"/>
    <n v="5539.85"/>
    <n v="35627.58"/>
    <s v="Q1"/>
    <n v="15.549330041501555"/>
    <s v="Ranchi"/>
    <s v="Premium"/>
  </r>
  <r>
    <s v="ORD009995"/>
    <x v="188"/>
    <s v="CUST0141"/>
    <s v="Anusha Kapoor"/>
    <x v="3"/>
    <x v="2"/>
    <x v="17"/>
    <n v="3"/>
    <n v="873.16"/>
    <n v="0.1"/>
    <n v="2357.5300000000002"/>
    <n v="466.34"/>
    <n v="2357.5320000000002"/>
    <s v="Q1"/>
    <n v="19.780872353692207"/>
    <s v="Pune"/>
    <s v="Regular"/>
  </r>
  <r>
    <s v="ORD006202"/>
    <x v="15"/>
    <s v="CUST0383"/>
    <s v="Ishani Chawla"/>
    <x v="0"/>
    <x v="1"/>
    <x v="52"/>
    <n v="2"/>
    <n v="24025"/>
    <n v="0.05"/>
    <n v="45647.5"/>
    <n v="11328.42"/>
    <n v="45647.5"/>
    <s v="Q4"/>
    <n v="24.817175091735582"/>
    <s v="Bengaluru"/>
    <s v="Regular"/>
  </r>
  <r>
    <s v="ORD010173"/>
    <x v="32"/>
    <s v="CUST0233"/>
    <s v="Yahvi Dhar"/>
    <x v="2"/>
    <x v="5"/>
    <x v="44"/>
    <n v="1"/>
    <n v="531.17999999999995"/>
    <n v="0.25"/>
    <n v="398.38"/>
    <n v="22.54"/>
    <n v="398.38499999999999"/>
    <s v="Q4"/>
    <n v="5.6579145539434705"/>
    <s v="Jaipur"/>
    <s v="Premium"/>
  </r>
  <r>
    <s v="ORD009406"/>
    <x v="19"/>
    <s v="CUST0183"/>
    <s v="Hemani Dani"/>
    <x v="2"/>
    <x v="5"/>
    <x v="68"/>
    <n v="10"/>
    <n v="294.5"/>
    <n v="0"/>
    <n v="2945"/>
    <n v="246.73"/>
    <n v="2945"/>
    <s v="Q4"/>
    <n v="8.3779286926994914"/>
    <s v="Jaipur"/>
    <s v="Premium"/>
  </r>
  <r>
    <s v="ORD005127"/>
    <x v="95"/>
    <s v="CUST0213"/>
    <s v="Neel Narang"/>
    <x v="3"/>
    <x v="6"/>
    <x v="27"/>
    <n v="5"/>
    <n v="1962.89"/>
    <n v="0.25"/>
    <n v="7360.84"/>
    <n v="2683.87"/>
    <n v="7360.8375000000005"/>
    <s v="Q1"/>
    <n v="36.461463637302259"/>
    <s v="Nagpur"/>
    <s v="Occasional"/>
  </r>
  <r>
    <s v="ORD004776"/>
    <x v="12"/>
    <s v="CUST0061"/>
    <s v="Aarush Garg"/>
    <x v="0"/>
    <x v="4"/>
    <x v="5"/>
    <n v="2"/>
    <n v="22956.05"/>
    <n v="0.05"/>
    <n v="43616.49"/>
    <n v="5489.88"/>
    <n v="43616.494999999995"/>
    <s v="Q2"/>
    <n v="12.586707458578166"/>
    <s v="Hyderabad"/>
    <s v="Regular"/>
  </r>
  <r>
    <s v="ORD010934"/>
    <x v="146"/>
    <s v="CUST0123"/>
    <s v="Shivani Maharaj"/>
    <x v="1"/>
    <x v="2"/>
    <x v="9"/>
    <n v="3"/>
    <n v="2197.77"/>
    <n v="0"/>
    <n v="6593.31"/>
    <n v="-713.29"/>
    <n v="6593.3099999999995"/>
    <s v="Q1"/>
    <n v="-10.818390156082453"/>
    <s v="Guwahati"/>
    <s v="Regular"/>
  </r>
  <r>
    <s v="ORD002565"/>
    <x v="227"/>
    <s v="CUST0355"/>
    <s v="Unnati Solanki"/>
    <x v="1"/>
    <x v="5"/>
    <x v="68"/>
    <n v="10"/>
    <n v="533.6"/>
    <n v="0.05"/>
    <n v="5069.2"/>
    <n v="524.22"/>
    <n v="5069.2"/>
    <s v="Q4"/>
    <n v="10.341276730056027"/>
    <s v="Patna"/>
    <s v="Premium"/>
  </r>
  <r>
    <s v="ORD002698"/>
    <x v="126"/>
    <s v="CUST0484"/>
    <s v="Yug Srivastava"/>
    <x v="3"/>
    <x v="2"/>
    <x v="17"/>
    <n v="5"/>
    <n v="4158.54"/>
    <n v="0"/>
    <n v="20792.7"/>
    <n v="4148.3500000000004"/>
    <n v="20792.7"/>
    <s v="Q2"/>
    <n v="19.950992415607402"/>
    <s v="Mumbai"/>
    <s v="Occasional"/>
  </r>
  <r>
    <s v="ORD008963"/>
    <x v="227"/>
    <s v="CUST0158"/>
    <s v="Zaid Purohit"/>
    <x v="2"/>
    <x v="2"/>
    <x v="65"/>
    <n v="5"/>
    <n v="718.12"/>
    <n v="0"/>
    <n v="3590.6"/>
    <n v="554.13"/>
    <n v="3590.6"/>
    <s v="Q4"/>
    <n v="15.432796747061772"/>
    <s v="Jaipur"/>
    <s v="Premium"/>
  </r>
  <r>
    <s v="ORD002925"/>
    <x v="83"/>
    <s v="CUST0457"/>
    <s v="Amruta Gour"/>
    <x v="0"/>
    <x v="2"/>
    <x v="60"/>
    <n v="5"/>
    <n v="974.22"/>
    <n v="0.2"/>
    <n v="3896.88"/>
    <n v="1108.3499999999999"/>
    <n v="3896.8800000000006"/>
    <s v="Q2"/>
    <n v="28.441984356716137"/>
    <s v="Bengaluru"/>
    <s v="Premium"/>
  </r>
  <r>
    <s v="ORD000948"/>
    <x v="323"/>
    <s v="CUST0351"/>
    <s v="Anirudh Kumer"/>
    <x v="2"/>
    <x v="4"/>
    <x v="28"/>
    <n v="2"/>
    <n v="56123.65"/>
    <n v="0"/>
    <n v="112247.3"/>
    <n v="15657.78"/>
    <n v="112247.3"/>
    <s v="Q3"/>
    <n v="13.94936002914992"/>
    <s v="Lucknow"/>
    <s v="Premium"/>
  </r>
  <r>
    <s v="ORD006338"/>
    <x v="183"/>
    <s v="CUST0414"/>
    <s v="Sai Maharaj"/>
    <x v="2"/>
    <x v="3"/>
    <x v="16"/>
    <n v="1"/>
    <n v="3575.89"/>
    <n v="0"/>
    <n v="3575.89"/>
    <n v="1040.52"/>
    <n v="3575.89"/>
    <s v="Q3"/>
    <n v="29.098210515424132"/>
    <s v="Delhi"/>
    <s v="Occasional"/>
  </r>
  <r>
    <s v="ORD011846"/>
    <x v="43"/>
    <s v="CUST0043"/>
    <s v="Zayan Swaminathan"/>
    <x v="0"/>
    <x v="4"/>
    <x v="22"/>
    <n v="1"/>
    <n v="83779.41"/>
    <n v="0.05"/>
    <n v="79590.44"/>
    <n v="8999.1200000000008"/>
    <n v="79590.439499999993"/>
    <s v="Q1"/>
    <n v="11.306785086249052"/>
    <s v="Bengaluru"/>
    <s v="Premium"/>
  </r>
  <r>
    <s v="ORD003282"/>
    <x v="262"/>
    <s v="CUST0129"/>
    <s v="Bimala Basak"/>
    <x v="0"/>
    <x v="5"/>
    <x v="24"/>
    <n v="3"/>
    <n v="109.52"/>
    <n v="0.05"/>
    <n v="312.13"/>
    <n v="30.49"/>
    <n v="312.13200000000001"/>
    <s v="Q2"/>
    <n v="9.7683657450421286"/>
    <s v="Chennai"/>
    <s v="Premium"/>
  </r>
  <r>
    <s v="ORD009443"/>
    <x v="26"/>
    <s v="CUST0247"/>
    <s v="Geetika Chopra"/>
    <x v="1"/>
    <x v="3"/>
    <x v="12"/>
    <n v="5"/>
    <n v="1955.41"/>
    <n v="0"/>
    <n v="9777.0499999999993"/>
    <n v="2467.6"/>
    <n v="9777.0500000000011"/>
    <s v="Q4"/>
    <n v="25.238696743905368"/>
    <s v="Kolkata"/>
    <s v="Regular"/>
  </r>
  <r>
    <s v="ORD002445"/>
    <x v="302"/>
    <s v="CUST0150"/>
    <s v="Rayaan Chaudhary"/>
    <x v="0"/>
    <x v="6"/>
    <x v="55"/>
    <n v="5"/>
    <n v="3189.91"/>
    <n v="0.25"/>
    <n v="11962.16"/>
    <n v="4608.5200000000004"/>
    <n v="11962.162499999999"/>
    <s v="Q1"/>
    <n v="38.525818079677919"/>
    <s v="Kochi"/>
    <s v="Premium"/>
  </r>
  <r>
    <s v="ORD009676"/>
    <x v="272"/>
    <s v="CUST0257"/>
    <s v="Idika Dewan"/>
    <x v="3"/>
    <x v="5"/>
    <x v="11"/>
    <n v="8"/>
    <n v="645.16"/>
    <n v="0.1"/>
    <n v="4645.1499999999996"/>
    <n v="287.94"/>
    <n v="4645.152"/>
    <s v="Q3"/>
    <n v="6.1987233996749307"/>
    <s v="Mumbai"/>
    <s v="Premium"/>
  </r>
  <r>
    <s v="ORD001994"/>
    <x v="204"/>
    <s v="CUST0489"/>
    <s v="Xavier Bawa"/>
    <x v="3"/>
    <x v="6"/>
    <x v="19"/>
    <n v="2"/>
    <n v="611.04999999999995"/>
    <n v="0.25"/>
    <n v="916.57"/>
    <n v="228.55"/>
    <n v="916.57499999999993"/>
    <s v="Q4"/>
    <n v="24.935356819446415"/>
    <s v="Surat"/>
    <s v="Premium"/>
  </r>
  <r>
    <s v="ORD005949"/>
    <x v="329"/>
    <s v="CUST0272"/>
    <s v="Zehaan Walia"/>
    <x v="1"/>
    <x v="3"/>
    <x v="6"/>
    <n v="5"/>
    <n v="3879.37"/>
    <n v="0.2"/>
    <n v="15517.48"/>
    <n v="3408.75"/>
    <n v="15517.48"/>
    <s v="Q4"/>
    <n v="21.967162193861377"/>
    <s v="Bhubaneswar"/>
    <s v="Premium"/>
  </r>
  <r>
    <s v="ORD007478"/>
    <x v="39"/>
    <s v="CUST0398"/>
    <s v="Christopher Basu"/>
    <x v="0"/>
    <x v="5"/>
    <x v="24"/>
    <n v="5"/>
    <n v="108.43"/>
    <n v="0.2"/>
    <n v="433.72"/>
    <n v="41.72"/>
    <n v="433.72000000000008"/>
    <s v="Q3"/>
    <n v="9.6191091026468687"/>
    <s v="Chennai"/>
    <s v="Premium"/>
  </r>
  <r>
    <s v="ORD010082"/>
    <x v="49"/>
    <s v="CUST0164"/>
    <s v="Teerth Soman"/>
    <x v="2"/>
    <x v="2"/>
    <x v="17"/>
    <n v="5"/>
    <n v="1602.12"/>
    <n v="0"/>
    <n v="8010.6"/>
    <n v="1791.16"/>
    <n v="8010.5999999999995"/>
    <s v="Q3"/>
    <n v="22.359873168052331"/>
    <s v="Chandigarh"/>
    <s v="Occasional"/>
  </r>
  <r>
    <s v="ORD001950"/>
    <x v="154"/>
    <s v="CUST0397"/>
    <s v="Jai Boase"/>
    <x v="3"/>
    <x v="0"/>
    <x v="0"/>
    <n v="2"/>
    <n v="372.18"/>
    <n v="0.15"/>
    <n v="632.71"/>
    <n v="205.64"/>
    <n v="632.70600000000002"/>
    <s v="Q4"/>
    <n v="32.501461965197322"/>
    <s v="Ahmedabad"/>
    <s v="Occasional"/>
  </r>
  <r>
    <s v="ORD010403"/>
    <x v="259"/>
    <s v="CUST0219"/>
    <s v="Nimrat Mall"/>
    <x v="3"/>
    <x v="5"/>
    <x v="24"/>
    <n v="6"/>
    <n v="386.37"/>
    <n v="0.15"/>
    <n v="1970.49"/>
    <n v="132.12"/>
    <n v="1970.4870000000001"/>
    <s v="Q2"/>
    <n v="6.7049312607524021"/>
    <s v="Surat"/>
    <s v="Premium"/>
  </r>
  <r>
    <s v="ORD011045"/>
    <x v="16"/>
    <s v="CUST0405"/>
    <s v="Vyanjana Buch"/>
    <x v="2"/>
    <x v="0"/>
    <x v="48"/>
    <n v="4"/>
    <n v="957.01"/>
    <n v="0.1"/>
    <n v="3445.24"/>
    <n v="-495.51"/>
    <n v="3445.2359999999999"/>
    <s v="Q3"/>
    <n v="-14.382452311014617"/>
    <s v="Coimbatore"/>
    <s v="Regular"/>
  </r>
  <r>
    <s v="ORD006769"/>
    <x v="128"/>
    <s v="CUST0395"/>
    <s v="Amrita Balan"/>
    <x v="3"/>
    <x v="5"/>
    <x v="40"/>
    <n v="6"/>
    <n v="84"/>
    <n v="0.05"/>
    <n v="478.8"/>
    <n v="32.270000000000003"/>
    <n v="478.79999999999995"/>
    <s v="Q1"/>
    <n v="6.7397660818713456"/>
    <s v="Mumbai"/>
    <s v="Regular"/>
  </r>
  <r>
    <s v="ORD002837"/>
    <x v="70"/>
    <s v="CUST0470"/>
    <s v="Kabir Tripathi"/>
    <x v="3"/>
    <x v="1"/>
    <x v="59"/>
    <n v="3"/>
    <n v="29847.15"/>
    <n v="0.1"/>
    <n v="80587.31"/>
    <n v="25805.45"/>
    <n v="80587.305000000008"/>
    <s v="Q4"/>
    <n v="32.021728979413759"/>
    <s v="Mumbai"/>
    <s v="Occasional"/>
  </r>
  <r>
    <s v="ORD008671"/>
    <x v="301"/>
    <s v="CUST0152"/>
    <s v="Shaurya Som"/>
    <x v="2"/>
    <x v="5"/>
    <x v="40"/>
    <n v="8"/>
    <n v="675.93"/>
    <n v="0"/>
    <n v="5407.44"/>
    <n v="462.32"/>
    <n v="5407.44"/>
    <s v="Q2"/>
    <n v="8.549701892207775"/>
    <s v="Jaipur"/>
    <s v="Regular"/>
  </r>
  <r>
    <s v="ORD005850"/>
    <x v="335"/>
    <s v="CUST0033"/>
    <s v="Vasana Ahuja"/>
    <x v="1"/>
    <x v="2"/>
    <x v="17"/>
    <n v="3"/>
    <n v="3041.04"/>
    <n v="0.15"/>
    <n v="7754.65"/>
    <n v="2154.52"/>
    <n v="7754.6519999999991"/>
    <s v="Q4"/>
    <n v="27.783587911769068"/>
    <s v="Ranchi"/>
    <s v="Premium"/>
  </r>
  <r>
    <s v="ORD007377"/>
    <x v="349"/>
    <s v="CUST0032"/>
    <s v="Bimala Kumer"/>
    <x v="2"/>
    <x v="4"/>
    <x v="23"/>
    <n v="4"/>
    <n v="78975.320000000007"/>
    <n v="0.1"/>
    <n v="284311.15000000002"/>
    <n v="29353.02"/>
    <n v="284311.15200000006"/>
    <s v="Q4"/>
    <n v="10.324259178720215"/>
    <s v="Jaipur"/>
    <s v="Premium"/>
  </r>
  <r>
    <s v="ORD000813"/>
    <x v="179"/>
    <s v="CUST0327"/>
    <s v="Andrew Prasad"/>
    <x v="0"/>
    <x v="3"/>
    <x v="16"/>
    <n v="5"/>
    <n v="620.54"/>
    <n v="0"/>
    <n v="3102.7"/>
    <n v="1074.45"/>
    <n v="3102.7"/>
    <s v="Q1"/>
    <n v="34.629516227801595"/>
    <s v="Kochi"/>
    <s v="Premium"/>
  </r>
  <r>
    <s v="ORD003128"/>
    <x v="65"/>
    <s v="CUST0480"/>
    <s v="Ranveer Gour"/>
    <x v="0"/>
    <x v="5"/>
    <x v="44"/>
    <n v="4"/>
    <n v="165.23"/>
    <n v="0.1"/>
    <n v="594.83000000000004"/>
    <n v="45.81"/>
    <n v="594.82799999999997"/>
    <s v="Q2"/>
    <n v="7.7013600524519612"/>
    <s v="Hyderabad"/>
    <s v="Premium"/>
  </r>
  <r>
    <s v="ORD007259"/>
    <x v="114"/>
    <s v="CUST0389"/>
    <s v="Reva Kaul"/>
    <x v="2"/>
    <x v="5"/>
    <x v="31"/>
    <n v="7"/>
    <n v="312.17"/>
    <n v="0.05"/>
    <n v="2075.9299999999998"/>
    <n v="146.86000000000001"/>
    <n v="2075.9304999999999"/>
    <s v="Q3"/>
    <n v="7.0744196576955884"/>
    <s v="Delhi"/>
    <s v="Regular"/>
  </r>
  <r>
    <s v="ORD010564"/>
    <x v="76"/>
    <s v="CUST0500"/>
    <s v="Pooja Mand"/>
    <x v="0"/>
    <x v="6"/>
    <x v="41"/>
    <n v="5"/>
    <n v="2158.38"/>
    <n v="0.2"/>
    <n v="8633.52"/>
    <n v="2591.4299999999998"/>
    <n v="8633.5200000000023"/>
    <s v="Q4"/>
    <n v="30.015914713813135"/>
    <s v="Kochi"/>
    <s v="Premium"/>
  </r>
  <r>
    <s v="ORD003062"/>
    <x v="118"/>
    <s v="CUST0480"/>
    <s v="Ranveer Gour"/>
    <x v="0"/>
    <x v="3"/>
    <x v="13"/>
    <n v="4"/>
    <n v="2968.7"/>
    <n v="0"/>
    <n v="11874.8"/>
    <n v="4063.26"/>
    <n v="11874.8"/>
    <s v="Q1"/>
    <n v="34.217502610570286"/>
    <s v="Hyderabad"/>
    <s v="Premium"/>
  </r>
  <r>
    <s v="ORD011380"/>
    <x v="50"/>
    <s v="CUST0206"/>
    <s v="Reyansh Gola"/>
    <x v="3"/>
    <x v="5"/>
    <x v="39"/>
    <n v="5"/>
    <n v="288.54000000000002"/>
    <n v="0.3"/>
    <n v="1009.89"/>
    <n v="73.64"/>
    <n v="1009.89"/>
    <s v="Q4"/>
    <n v="7.2918832744160254"/>
    <s v="Nagpur"/>
    <s v="Regular"/>
  </r>
  <r>
    <s v="ORD010799"/>
    <x v="64"/>
    <s v="CUST0440"/>
    <s v="Zansi Saxena"/>
    <x v="3"/>
    <x v="2"/>
    <x v="60"/>
    <n v="5"/>
    <n v="2579.4"/>
    <n v="0.15"/>
    <n v="10962.45"/>
    <n v="3024.67"/>
    <n v="10962.449999999999"/>
    <s v="Q1"/>
    <n v="27.591186276790314"/>
    <s v="Ahmedabad"/>
    <s v="Regular"/>
  </r>
  <r>
    <s v="ORD007768"/>
    <x v="58"/>
    <s v="CUST0269"/>
    <s v="Fiyaz Verma"/>
    <x v="3"/>
    <x v="1"/>
    <x v="52"/>
    <n v="3"/>
    <n v="40348.04"/>
    <n v="0.15"/>
    <n v="102887.5"/>
    <n v="27651.79"/>
    <n v="102887.50199999999"/>
    <s v="Q2"/>
    <n v="26.875752642449278"/>
    <s v="Mumbai"/>
    <s v="Premium"/>
  </r>
  <r>
    <s v="ORD006746"/>
    <x v="47"/>
    <s v="CUST0439"/>
    <s v="Manbir Chacko"/>
    <x v="0"/>
    <x v="5"/>
    <x v="11"/>
    <n v="4"/>
    <n v="586.39"/>
    <n v="0.25"/>
    <n v="1759.17"/>
    <n v="180.14"/>
    <n v="1759.17"/>
    <s v="Q1"/>
    <n v="10.240056390229482"/>
    <s v="Chennai"/>
    <s v="Regular"/>
  </r>
  <r>
    <s v="ORD005009"/>
    <x v="108"/>
    <s v="CUST0003"/>
    <s v="Avi Johal"/>
    <x v="1"/>
    <x v="1"/>
    <x v="59"/>
    <n v="4"/>
    <n v="35787.31"/>
    <n v="0.1"/>
    <n v="128834.32"/>
    <n v="33399.21"/>
    <n v="128834.31599999999"/>
    <s v="Q1"/>
    <n v="25.924155923670028"/>
    <s v="Patna"/>
    <s v="Regular"/>
  </r>
  <r>
    <s v="ORD002936"/>
    <x v="13"/>
    <s v="CUST0130"/>
    <s v="Varsha Chana"/>
    <x v="2"/>
    <x v="6"/>
    <x v="27"/>
    <n v="5"/>
    <n v="2225.48"/>
    <n v="0.15"/>
    <n v="9458.2900000000009"/>
    <n v="3331.83"/>
    <n v="9458.2899999999991"/>
    <s v="Q1"/>
    <n v="35.226557866168193"/>
    <s v="Jaipur"/>
    <s v="Premium"/>
  </r>
  <r>
    <s v="ORD009837"/>
    <x v="239"/>
    <s v="CUST0092"/>
    <s v="Neelima Sengupta"/>
    <x v="3"/>
    <x v="2"/>
    <x v="60"/>
    <n v="1"/>
    <n v="4423.74"/>
    <n v="0.3"/>
    <n v="3096.62"/>
    <n v="524.71"/>
    <n v="3096.6179999999995"/>
    <s v="Q2"/>
    <n v="16.944604116746646"/>
    <s v="Mumbai"/>
    <s v="Premium"/>
  </r>
  <r>
    <s v="ORD005294"/>
    <x v="265"/>
    <s v="CUST0260"/>
    <s v="Timothy Nori"/>
    <x v="0"/>
    <x v="5"/>
    <x v="31"/>
    <n v="8"/>
    <n v="368.06"/>
    <n v="0"/>
    <n v="2944.48"/>
    <n v="189.06"/>
    <n v="2944.48"/>
    <s v="Q1"/>
    <n v="6.4208281258490461"/>
    <s v="Kochi"/>
    <s v="Regular"/>
  </r>
  <r>
    <s v="ORD003941"/>
    <x v="62"/>
    <s v="CUST0096"/>
    <s v="Vaishnavi Gandhi"/>
    <x v="0"/>
    <x v="3"/>
    <x v="25"/>
    <n v="2"/>
    <n v="3444.75"/>
    <n v="0.05"/>
    <n v="6545.02"/>
    <n v="2315.11"/>
    <n v="6545.0249999999996"/>
    <s v="Q1"/>
    <n v="35.372084424493735"/>
    <s v="Kochi"/>
    <s v="Occasional"/>
  </r>
  <r>
    <s v="ORD004575"/>
    <x v="22"/>
    <s v="CUST0177"/>
    <s v="Pratyush Koshy"/>
    <x v="3"/>
    <x v="1"/>
    <x v="3"/>
    <n v="1"/>
    <n v="31076.49"/>
    <n v="0.25"/>
    <n v="23307.37"/>
    <n v="7211.22"/>
    <n v="23307.3675"/>
    <s v="Q3"/>
    <n v="30.939655568174363"/>
    <s v="Ahmedabad"/>
    <s v="Premium"/>
  </r>
  <r>
    <s v="ORD005305"/>
    <x v="17"/>
    <s v="CUST0435"/>
    <s v="Ekalinga Chowdhury"/>
    <x v="1"/>
    <x v="5"/>
    <x v="7"/>
    <n v="4"/>
    <n v="402.1"/>
    <n v="0.15"/>
    <n v="1367.14"/>
    <n v="80.28"/>
    <n v="1367.14"/>
    <s v="Q1"/>
    <n v="5.872112585397252"/>
    <s v="Bhubaneswar"/>
    <s v="Premium"/>
  </r>
  <r>
    <s v="ORD005672"/>
    <x v="18"/>
    <s v="CUST0341"/>
    <s v="Isaac Vala"/>
    <x v="2"/>
    <x v="6"/>
    <x v="41"/>
    <n v="3"/>
    <n v="2875.53"/>
    <n v="0"/>
    <n v="8626.59"/>
    <n v="1848.69"/>
    <n v="8626.59"/>
    <s v="Q3"/>
    <n v="21.430136357471493"/>
    <s v="Jaipur"/>
    <s v="Premium"/>
  </r>
  <r>
    <s v="ORD011522"/>
    <x v="325"/>
    <s v="CUST0033"/>
    <s v="Vasana Ahuja"/>
    <x v="1"/>
    <x v="4"/>
    <x v="42"/>
    <n v="1"/>
    <n v="75785.05"/>
    <n v="0"/>
    <n v="75785.05"/>
    <n v="11715.99"/>
    <n v="75785.05"/>
    <s v="Q4"/>
    <n v="15.459500257636567"/>
    <s v="Ranchi"/>
    <s v="Premium"/>
  </r>
  <r>
    <s v="ORD007669"/>
    <x v="219"/>
    <s v="CUST0059"/>
    <s v="Gopal Om"/>
    <x v="1"/>
    <x v="5"/>
    <x v="68"/>
    <n v="7"/>
    <n v="281.60000000000002"/>
    <n v="0.1"/>
    <n v="1774.08"/>
    <n v="147.68"/>
    <n v="1774.0800000000004"/>
    <s v="Q1"/>
    <n v="8.3243145743145739"/>
    <s v="Kolkata"/>
    <s v="Regular"/>
  </r>
  <r>
    <s v="ORD001176"/>
    <x v="67"/>
    <s v="CUST0384"/>
    <s v="Unknown"/>
    <x v="3"/>
    <x v="1"/>
    <x v="1"/>
    <n v="4"/>
    <n v="11322.94"/>
    <n v="0"/>
    <n v="45291.76"/>
    <n v="9205.5400000000009"/>
    <n v="45291.76"/>
    <s v="Q4"/>
    <n v="20.324977435189094"/>
    <s v="Pune"/>
    <s v="Premium"/>
  </r>
  <r>
    <s v="ORD004550"/>
    <x v="200"/>
    <s v="CUST0178"/>
    <s v="Sachi Chaudhuri"/>
    <x v="1"/>
    <x v="5"/>
    <x v="31"/>
    <n v="1"/>
    <n v="597.72"/>
    <n v="0.15"/>
    <n v="508.06"/>
    <n v="47.45"/>
    <n v="508.06200000000001"/>
    <s v="Q2"/>
    <n v="9.3394480966814957"/>
    <s v="Kolkata"/>
    <s v="Regular"/>
  </r>
  <r>
    <s v="ORD004101"/>
    <x v="103"/>
    <s v="CUST0027"/>
    <s v="Januja Dalal"/>
    <x v="0"/>
    <x v="6"/>
    <x v="14"/>
    <n v="2"/>
    <n v="4003.16"/>
    <n v="0"/>
    <n v="8006.32"/>
    <n v="2097.41"/>
    <n v="8006.32"/>
    <s v="Q1"/>
    <n v="26.196929425753652"/>
    <s v="Kochi"/>
    <s v="Regular"/>
  </r>
  <r>
    <s v="ORD003826"/>
    <x v="285"/>
    <s v="CUST0266"/>
    <s v="Tanay Sane"/>
    <x v="1"/>
    <x v="4"/>
    <x v="47"/>
    <n v="5"/>
    <n v="48550.92"/>
    <n v="0.05"/>
    <n v="230616.87"/>
    <n v="29143.73"/>
    <n v="230616.86999999997"/>
    <s v="Q3"/>
    <n v="12.637293186747353"/>
    <s v="Patna"/>
    <s v="Premium"/>
  </r>
  <r>
    <s v="ORD008316"/>
    <x v="117"/>
    <s v="CUST0033"/>
    <s v="Vasana Ahuja"/>
    <x v="1"/>
    <x v="5"/>
    <x v="11"/>
    <n v="7"/>
    <n v="174.58"/>
    <n v="0.1"/>
    <n v="1099.8499999999999"/>
    <n v="95.21"/>
    <n v="1099.8540000000003"/>
    <s v="Q3"/>
    <n v="8.6566349956812303"/>
    <s v="Ranchi"/>
    <s v="Premium"/>
  </r>
  <r>
    <s v="ORD000309"/>
    <x v="74"/>
    <s v="CUST0348"/>
    <s v="Triya Rastogi"/>
    <x v="1"/>
    <x v="2"/>
    <x v="54"/>
    <n v="3"/>
    <n v="3863.4"/>
    <n v="0.15"/>
    <n v="9851.67"/>
    <n v="1745.73"/>
    <n v="9851.67"/>
    <s v="Q3"/>
    <n v="17.720142879329089"/>
    <s v="Bhubaneswar"/>
    <s v="Regular"/>
  </r>
  <r>
    <s v="ORD001620"/>
    <x v="65"/>
    <s v="CUST0084"/>
    <s v="Atharv Sarma"/>
    <x v="0"/>
    <x v="4"/>
    <x v="23"/>
    <n v="3"/>
    <n v="52588.66"/>
    <n v="0.05"/>
    <n v="149877.68"/>
    <n v="20700.46"/>
    <n v="149877.68100000001"/>
    <s v="Q2"/>
    <n v="13.811569541241898"/>
    <s v="Hyderabad"/>
    <s v="Regular"/>
  </r>
  <r>
    <s v="ORD009619"/>
    <x v="233"/>
    <s v="CUST0186"/>
    <s v="Hemang Barad"/>
    <x v="1"/>
    <x v="3"/>
    <x v="12"/>
    <n v="2"/>
    <n v="3462.09"/>
    <n v="0.2"/>
    <n v="5539.34"/>
    <n v="1632.15"/>
    <n v="5539.344000000001"/>
    <s v="Q1"/>
    <n v="29.46470157094528"/>
    <s v="Ranchi"/>
    <s v="Premium"/>
  </r>
  <r>
    <s v="ORD005805"/>
    <x v="308"/>
    <s v="CUST0467"/>
    <s v="Deepa Pandit"/>
    <x v="3"/>
    <x v="6"/>
    <x v="29"/>
    <n v="5"/>
    <n v="2962.99"/>
    <n v="0.15"/>
    <n v="12592.71"/>
    <n v="4064.48"/>
    <n v="12592.707499999999"/>
    <s v="Q3"/>
    <n v="32.276452010726842"/>
    <s v="Pune"/>
    <s v="Premium"/>
  </r>
  <r>
    <s v="ORD003129"/>
    <x v="120"/>
    <s v="CUST0293"/>
    <s v="Vidhi Khatri"/>
    <x v="1"/>
    <x v="2"/>
    <x v="17"/>
    <n v="4"/>
    <n v="2477.37"/>
    <n v="0.1"/>
    <n v="8918.5300000000007"/>
    <n v="1750.36"/>
    <n v="8918.5319999999992"/>
    <s v="Q2"/>
    <n v="19.626104301942135"/>
    <s v="Ranchi"/>
    <s v="Premium"/>
  </r>
  <r>
    <s v="ORD009159"/>
    <x v="149"/>
    <s v="CUST0082"/>
    <s v="Nilima Rattan"/>
    <x v="0"/>
    <x v="1"/>
    <x v="69"/>
    <n v="4"/>
    <n v="37081.550000000003"/>
    <n v="0.05"/>
    <n v="140909.89000000001"/>
    <n v="27743.37"/>
    <n v="140909.89000000001"/>
    <s v="Q4"/>
    <n v="19.688731571644826"/>
    <s v="Bengaluru"/>
    <s v="Regular"/>
  </r>
  <r>
    <s v="ORD011329"/>
    <x v="194"/>
    <s v="CUST0257"/>
    <s v="Idika Dewan"/>
    <x v="3"/>
    <x v="4"/>
    <x v="28"/>
    <n v="2"/>
    <n v="27264.63"/>
    <n v="0"/>
    <n v="54529.26"/>
    <n v="4971.07"/>
    <n v="54529.26"/>
    <s v="Q4"/>
    <n v="9.1163349731868717"/>
    <s v="Mumbai"/>
    <s v="Premium"/>
  </r>
  <r>
    <s v="ORD005602"/>
    <x v="82"/>
    <s v="CUST0267"/>
    <s v="Dipta Batra"/>
    <x v="1"/>
    <x v="5"/>
    <x v="40"/>
    <n v="8"/>
    <n v="684.75"/>
    <n v="0.3"/>
    <n v="3834.6"/>
    <n v="261.14999999999998"/>
    <n v="3834.6"/>
    <s v="Q1"/>
    <n v="6.8103583163824126"/>
    <s v="Guwahati"/>
    <s v="Premium"/>
  </r>
  <r>
    <s v="ORD010808"/>
    <x v="356"/>
    <s v="CUST0492"/>
    <s v="Pranav Gala"/>
    <x v="0"/>
    <x v="5"/>
    <x v="7"/>
    <n v="9"/>
    <n v="83.92"/>
    <n v="0.2"/>
    <n v="604.22"/>
    <n v="62.04"/>
    <n v="604.22400000000005"/>
    <s v="Q1"/>
    <n v="10.267783257753797"/>
    <s v="Coimbatore"/>
    <s v="Premium"/>
  </r>
  <r>
    <s v="ORD011094"/>
    <x v="96"/>
    <s v="CUST0273"/>
    <s v="Tanmayi Pai"/>
    <x v="2"/>
    <x v="4"/>
    <x v="28"/>
    <n v="4"/>
    <n v="73953"/>
    <n v="0"/>
    <n v="295812"/>
    <n v="32271.15"/>
    <n v="295812"/>
    <s v="Q2"/>
    <n v="10.909344448501075"/>
    <s v="Lucknow"/>
    <s v="Premium"/>
  </r>
  <r>
    <s v="ORD004108"/>
    <x v="46"/>
    <s v="CUST0074"/>
    <s v="Maanas Sandhu"/>
    <x v="1"/>
    <x v="6"/>
    <x v="55"/>
    <n v="3"/>
    <n v="752.98"/>
    <n v="0"/>
    <n v="2258.94"/>
    <n v="719.28"/>
    <n v="2258.94"/>
    <s v="Q3"/>
    <n v="31.841483173523866"/>
    <s v="Kolkata"/>
    <s v="Premium"/>
  </r>
  <r>
    <s v="ORD002456"/>
    <x v="282"/>
    <s v="CUST0372"/>
    <s v="Wazir Seshadri"/>
    <x v="2"/>
    <x v="5"/>
    <x v="11"/>
    <n v="4"/>
    <n v="468.64"/>
    <n v="0"/>
    <n v="1874.56"/>
    <n v="112.04"/>
    <n v="1874.56"/>
    <s v="Q1"/>
    <n v="5.9768692386480033"/>
    <s v="Lucknow"/>
    <s v="Regular"/>
  </r>
  <r>
    <s v="ORD006708"/>
    <x v="49"/>
    <s v="CUST0249"/>
    <s v="Bina Chander"/>
    <x v="1"/>
    <x v="5"/>
    <x v="68"/>
    <n v="7"/>
    <n v="749.65"/>
    <n v="0.05"/>
    <n v="4985.17"/>
    <n v="349.71"/>
    <n v="4985.1724999999997"/>
    <s v="Q3"/>
    <n v="7.0150065093066027"/>
    <s v="Kolkata"/>
    <s v="Regular"/>
  </r>
  <r>
    <s v="ORD009786"/>
    <x v="187"/>
    <s v="CUST0013"/>
    <s v="Charan Aggarwal"/>
    <x v="0"/>
    <x v="3"/>
    <x v="6"/>
    <n v="3"/>
    <n v="3904.41"/>
    <n v="0.1"/>
    <n v="10541.91"/>
    <n v="3495.89"/>
    <n v="10541.906999999999"/>
    <s v="Q1"/>
    <n v="33.161827410782294"/>
    <s v="Kochi"/>
    <s v="Regular"/>
  </r>
  <r>
    <s v="ORD000091"/>
    <x v="232"/>
    <s v="CUST0373"/>
    <s v="Ikbal Randhawa"/>
    <x v="1"/>
    <x v="1"/>
    <x v="3"/>
    <n v="2"/>
    <n v="27706.720000000001"/>
    <n v="0.05"/>
    <n v="52642.77"/>
    <n v="11801.88"/>
    <n v="52642.767999999996"/>
    <s v="Q2"/>
    <n v="22.418805089473825"/>
    <s v="Patna"/>
    <s v="Premium"/>
  </r>
  <r>
    <s v="ORD010484"/>
    <x v="187"/>
    <s v="CUST0100"/>
    <s v="Faqid Zachariah"/>
    <x v="3"/>
    <x v="0"/>
    <x v="49"/>
    <n v="3"/>
    <n v="312.54000000000002"/>
    <n v="0.25"/>
    <n v="703.22"/>
    <n v="268.20999999999998"/>
    <n v="703.21500000000015"/>
    <s v="Q1"/>
    <n v="38.140269048093053"/>
    <s v="Ahmedabad"/>
    <s v="Premium"/>
  </r>
  <r>
    <s v="ORD008033"/>
    <x v="195"/>
    <s v="CUST0064"/>
    <s v="Lopa Date"/>
    <x v="3"/>
    <x v="5"/>
    <x v="37"/>
    <n v="3"/>
    <n v="706.9"/>
    <n v="0"/>
    <n v="2120.6999999999998"/>
    <n v="193.05"/>
    <n v="2120.6999999999998"/>
    <s v="Q2"/>
    <n v="9.1031263262130437"/>
    <s v="Mumbai"/>
    <s v="Premium"/>
  </r>
  <r>
    <s v="ORD010460"/>
    <x v="38"/>
    <s v="CUST0497"/>
    <s v="Sai Desai"/>
    <x v="3"/>
    <x v="2"/>
    <x v="46"/>
    <n v="4"/>
    <n v="5033.7299999999996"/>
    <n v="0"/>
    <n v="20134.919999999998"/>
    <n v="4349.9399999999996"/>
    <n v="20134.919999999998"/>
    <s v="Q2"/>
    <n v="21.603959687945125"/>
    <s v="Pune"/>
    <s v="Regular"/>
  </r>
  <r>
    <s v="ORD006534"/>
    <x v="6"/>
    <s v="CUST0393"/>
    <s v="Rachita Shroff"/>
    <x v="3"/>
    <x v="4"/>
    <x v="45"/>
    <n v="3"/>
    <n v="57526.47"/>
    <n v="0"/>
    <n v="172579.41"/>
    <n v="22385.69"/>
    <n v="172579.41"/>
    <s v="Q1"/>
    <n v="12.971240311923651"/>
    <s v="Surat"/>
    <s v="Occasional"/>
  </r>
  <r>
    <s v="ORD001993"/>
    <x v="143"/>
    <s v="CUST0263"/>
    <s v="Jacob Radhakrishnan"/>
    <x v="1"/>
    <x v="6"/>
    <x v="43"/>
    <n v="5"/>
    <n v="4887.74"/>
    <n v="0.15"/>
    <n v="20772.89"/>
    <n v="8062.82"/>
    <n v="20772.894999999997"/>
    <s v="Q1"/>
    <n v="38.814146707559708"/>
    <s v="Kolkata"/>
    <s v="Premium"/>
  </r>
  <r>
    <s v="ORD008762"/>
    <x v="28"/>
    <s v="CUST0102"/>
    <s v="Abdul Varty"/>
    <x v="3"/>
    <x v="3"/>
    <x v="16"/>
    <n v="3"/>
    <n v="2699.09"/>
    <n v="0.05"/>
    <n v="7692.41"/>
    <n v="2212.4499999999998"/>
    <n v="7692.4065000000001"/>
    <s v="Q4"/>
    <n v="28.761467472482614"/>
    <s v="Nagpur"/>
    <s v="Premium"/>
  </r>
  <r>
    <s v="ORD010779"/>
    <x v="269"/>
    <s v="CUST0193"/>
    <s v="Aashi Virk"/>
    <x v="3"/>
    <x v="2"/>
    <x v="60"/>
    <n v="5"/>
    <n v="7128.99"/>
    <n v="0.2"/>
    <n v="28515.96"/>
    <n v="6388.17"/>
    <n v="28515.96"/>
    <s v="Q1"/>
    <n v="22.402086410557455"/>
    <s v="Pune"/>
    <s v="Premium"/>
  </r>
  <r>
    <s v="ORD002604"/>
    <x v="74"/>
    <s v="CUST0299"/>
    <s v="Wahab Jain"/>
    <x v="2"/>
    <x v="0"/>
    <x v="0"/>
    <n v="4"/>
    <n v="966.11"/>
    <n v="0"/>
    <n v="3864.44"/>
    <n v="1463.07"/>
    <n v="3864.44"/>
    <s v="Q3"/>
    <n v="37.859819275237804"/>
    <s v="Jaipur"/>
    <s v="Premium"/>
  </r>
  <r>
    <s v="ORD011390"/>
    <x v="163"/>
    <s v="CUST0444"/>
    <s v="Yagnesh Rout"/>
    <x v="1"/>
    <x v="6"/>
    <x v="18"/>
    <n v="3"/>
    <n v="1391.22"/>
    <n v="0.1"/>
    <n v="3756.29"/>
    <n v="1045.69"/>
    <n v="3756.2939999999999"/>
    <s v="Q4"/>
    <n v="27.838372436632959"/>
    <s v="Patna"/>
    <s v="Regular"/>
  </r>
  <r>
    <s v="ORD010764"/>
    <x v="97"/>
    <s v="CUST0128"/>
    <s v="Anjali Mall"/>
    <x v="1"/>
    <x v="6"/>
    <x v="19"/>
    <n v="1"/>
    <n v="1109.94"/>
    <n v="0.3"/>
    <n v="776.96"/>
    <n v="263.26"/>
    <n v="776.95799999999997"/>
    <s v="Q3"/>
    <n v="33.88334019769357"/>
    <s v="Bhubaneswar"/>
    <s v="Premium"/>
  </r>
  <r>
    <s v="ORD005371"/>
    <x v="32"/>
    <s v="CUST0277"/>
    <s v="Nirja Sarkar"/>
    <x v="2"/>
    <x v="5"/>
    <x v="68"/>
    <n v="3"/>
    <n v="760.17"/>
    <n v="0.05"/>
    <n v="2166.48"/>
    <n v="221.48"/>
    <n v="2166.4844999999996"/>
    <s v="Q4"/>
    <n v="10.22303459990399"/>
    <s v="Amritsar"/>
    <s v="Premium"/>
  </r>
  <r>
    <s v="ORD003058"/>
    <x v="275"/>
    <s v="CUST0349"/>
    <s v="Unknown"/>
    <x v="3"/>
    <x v="3"/>
    <x v="66"/>
    <n v="4"/>
    <n v="998.37"/>
    <n v="0.05"/>
    <n v="3793.81"/>
    <n v="1320.67"/>
    <n v="3793.806"/>
    <s v="Q4"/>
    <n v="34.811179263062733"/>
    <s v="Pune"/>
    <s v="Premium"/>
  </r>
  <r>
    <s v="ORD007611"/>
    <x v="88"/>
    <s v="CUST0420"/>
    <s v="Zehaan Choudhury"/>
    <x v="3"/>
    <x v="2"/>
    <x v="46"/>
    <n v="4"/>
    <n v="1407.65"/>
    <n v="0"/>
    <n v="5630.6"/>
    <n v="1076.3499999999999"/>
    <n v="5630.6"/>
    <s v="Q1"/>
    <n v="19.11607999147515"/>
    <s v="Ahmedabad"/>
    <s v="Premium"/>
  </r>
  <r>
    <s v="ORD003031"/>
    <x v="333"/>
    <s v="CUST0388"/>
    <s v="Ekavir Chawla"/>
    <x v="3"/>
    <x v="5"/>
    <x v="31"/>
    <n v="5"/>
    <n v="108.5"/>
    <n v="0.2"/>
    <n v="434"/>
    <n v="30.2"/>
    <n v="434"/>
    <s v="Q1"/>
    <n v="6.9585253456221201"/>
    <s v="Ahmedabad"/>
    <s v="Premium"/>
  </r>
  <r>
    <s v="ORD001347"/>
    <x v="273"/>
    <s v="CUST0293"/>
    <s v="Vidhi Khatri"/>
    <x v="1"/>
    <x v="6"/>
    <x v="18"/>
    <n v="2"/>
    <n v="1483.07"/>
    <n v="0.15"/>
    <n v="2521.2199999999998"/>
    <n v="638.65"/>
    <n v="2521.2190000000001"/>
    <s v="Q3"/>
    <n v="25.33099055219299"/>
    <s v="Ranchi"/>
    <s v="Premium"/>
  </r>
  <r>
    <s v="ORD000024"/>
    <x v="319"/>
    <s v="CUST0497"/>
    <s v="Sai Desai"/>
    <x v="3"/>
    <x v="2"/>
    <x v="9"/>
    <n v="1"/>
    <n v="6651.76"/>
    <n v="0.1"/>
    <n v="5986.58"/>
    <n v="964.77"/>
    <n v="5986.5840000000007"/>
    <s v="Q4"/>
    <n v="16.115545102546029"/>
    <s v="Pune"/>
    <s v="Regular"/>
  </r>
  <r>
    <s v="ORD004391"/>
    <x v="247"/>
    <s v="CUST0347"/>
    <s v="Warjas Varkey"/>
    <x v="1"/>
    <x v="2"/>
    <x v="8"/>
    <n v="4"/>
    <n v="1170.8"/>
    <n v="0.1"/>
    <n v="4214.88"/>
    <n v="1115.29"/>
    <n v="4214.88"/>
    <s v="Q2"/>
    <n v="26.460777056523554"/>
    <s v="Patna"/>
    <s v="Occasional"/>
  </r>
  <r>
    <s v="ORD010652"/>
    <x v="42"/>
    <s v="CUST0173"/>
    <s v="Wahab Kothari"/>
    <x v="3"/>
    <x v="5"/>
    <x v="44"/>
    <n v="5"/>
    <n v="252.34"/>
    <n v="0.05"/>
    <n v="1198.6199999999999"/>
    <n v="106.57"/>
    <n v="1198.615"/>
    <s v="Q4"/>
    <n v="8.8910580500909386"/>
    <s v="Mumbai"/>
    <s v="Premium"/>
  </r>
  <r>
    <s v="ORD006008"/>
    <x v="284"/>
    <s v="CUST0074"/>
    <s v="Maanas Sandhu"/>
    <x v="1"/>
    <x v="6"/>
    <x v="27"/>
    <n v="3"/>
    <n v="349.6"/>
    <n v="0.05"/>
    <n v="996.36"/>
    <n v="248.47"/>
    <n v="996.36000000000013"/>
    <s v="Q3"/>
    <n v="24.937773495523704"/>
    <s v="Kolkata"/>
    <s v="Premium"/>
  </r>
  <r>
    <s v="ORD004006"/>
    <x v="344"/>
    <s v="CUST0285"/>
    <s v="Mitesh Padmanabhan"/>
    <x v="3"/>
    <x v="2"/>
    <x v="2"/>
    <n v="3"/>
    <n v="6966.43"/>
    <n v="0.1"/>
    <n v="18809.36"/>
    <n v="-231.95"/>
    <n v="18809.361000000001"/>
    <s v="Q2"/>
    <n v="-1.2331626381758867"/>
    <s v="Pune"/>
    <s v="Premium"/>
  </r>
  <r>
    <s v="ORD007629"/>
    <x v="145"/>
    <s v="CUST0227"/>
    <s v="Yashawini Loyal"/>
    <x v="1"/>
    <x v="3"/>
    <x v="16"/>
    <n v="2"/>
    <n v="266.39"/>
    <n v="0.05"/>
    <n v="506.14"/>
    <n v="144.79"/>
    <n v="506.14099999999996"/>
    <s v="Q3"/>
    <n v="28.606709606037857"/>
    <s v="Patna"/>
    <s v="Premium"/>
  </r>
  <r>
    <s v="ORD004176"/>
    <x v="338"/>
    <s v="CUST0126"/>
    <s v="Chakrika Majumdar"/>
    <x v="2"/>
    <x v="2"/>
    <x v="9"/>
    <n v="3"/>
    <n v="4488.63"/>
    <n v="0.2"/>
    <n v="10772.71"/>
    <n v="2470.58"/>
    <n v="10772.712"/>
    <s v="Q3"/>
    <n v="22.93369077975737"/>
    <s v="Delhi"/>
    <s v="Regular"/>
  </r>
  <r>
    <s v="ORD002314"/>
    <x v="122"/>
    <s v="CUST0455"/>
    <s v="Sara Narang"/>
    <x v="2"/>
    <x v="4"/>
    <x v="28"/>
    <n v="5"/>
    <n v="38569.78"/>
    <n v="0.05"/>
    <n v="183206.45"/>
    <n v="16046.52"/>
    <n v="183206.45499999999"/>
    <s v="Q1"/>
    <n v="8.758709095667756"/>
    <s v="Delhi"/>
    <s v="Regular"/>
  </r>
  <r>
    <s v="ORD005167"/>
    <x v="50"/>
    <s v="CUST0141"/>
    <s v="Anusha Kapoor"/>
    <x v="3"/>
    <x v="4"/>
    <x v="23"/>
    <n v="3"/>
    <n v="34334.67"/>
    <n v="0.15"/>
    <n v="87553.41"/>
    <n v="12689.22"/>
    <n v="87553.40849999999"/>
    <s v="Q4"/>
    <n v="14.493119114378297"/>
    <s v="Pune"/>
    <s v="Regular"/>
  </r>
  <r>
    <s v="ORD001865"/>
    <x v="224"/>
    <s v="CUST0166"/>
    <s v="Harita Nadig"/>
    <x v="1"/>
    <x v="3"/>
    <x v="58"/>
    <n v="2"/>
    <n v="3134.94"/>
    <n v="0.05"/>
    <n v="5956.39"/>
    <n v="2090.13"/>
    <n v="5956.3859999999995"/>
    <s v="Q3"/>
    <n v="35.090549812890018"/>
    <s v="Kolkata"/>
    <s v="Regular"/>
  </r>
  <r>
    <s v="ORD008744"/>
    <x v="338"/>
    <s v="CUST0115"/>
    <s v="Saanvi Atwal"/>
    <x v="0"/>
    <x v="5"/>
    <x v="7"/>
    <n v="2"/>
    <n v="533.71"/>
    <n v="0"/>
    <n v="1067.42"/>
    <n v="94.41"/>
    <n v="1067.42"/>
    <s v="Q3"/>
    <n v="8.8446909370257245"/>
    <s v="Chennai"/>
    <s v="Premium"/>
  </r>
  <r>
    <s v="ORD007053"/>
    <x v="251"/>
    <s v="CUST0001"/>
    <s v="Aditya Bhakta"/>
    <x v="2"/>
    <x v="6"/>
    <x v="29"/>
    <n v="5"/>
    <n v="1739.37"/>
    <n v="0"/>
    <n v="8696.85"/>
    <n v="1931.73"/>
    <n v="8696.8499999999985"/>
    <s v="Q1"/>
    <n v="22.211835319684713"/>
    <s v="Delhi"/>
    <s v="Regular"/>
  </r>
  <r>
    <s v="ORD006759"/>
    <x v="200"/>
    <s v="CUST0418"/>
    <s v="Osha Gour"/>
    <x v="3"/>
    <x v="2"/>
    <x v="46"/>
    <n v="1"/>
    <n v="7474.87"/>
    <n v="0.2"/>
    <n v="5979.9"/>
    <n v="1526.69"/>
    <n v="5979.8960000000006"/>
    <s v="Q2"/>
    <n v="25.530360039465545"/>
    <s v="Ahmedabad"/>
    <s v="Occasional"/>
  </r>
  <r>
    <s v="ORD004739"/>
    <x v="211"/>
    <s v="CUST0446"/>
    <s v="Anthony Pandit"/>
    <x v="0"/>
    <x v="2"/>
    <x v="54"/>
    <n v="1"/>
    <n v="5953.2"/>
    <n v="0.15"/>
    <n v="5060.22"/>
    <n v="1294.28"/>
    <n v="5060.2199999999993"/>
    <s v="Q1"/>
    <n v="25.577544059349194"/>
    <s v="Chennai"/>
    <s v="Premium"/>
  </r>
  <r>
    <s v="ORD011714"/>
    <x v="45"/>
    <s v="CUST0048"/>
    <s v="Anika Chauhan"/>
    <x v="2"/>
    <x v="0"/>
    <x v="51"/>
    <n v="2"/>
    <n v="832.52"/>
    <n v="0"/>
    <n v="1665.04"/>
    <n v="628.29999999999995"/>
    <n v="1665.04"/>
    <s v="Q2"/>
    <n v="37.734829193292654"/>
    <s v="Amritsar"/>
    <s v="Regular"/>
  </r>
  <r>
    <s v="ORD003207"/>
    <x v="121"/>
    <s v="CUST0104"/>
    <s v="Saksham Gola"/>
    <x v="2"/>
    <x v="5"/>
    <x v="24"/>
    <n v="10"/>
    <n v="635.29999999999995"/>
    <n v="0"/>
    <n v="6353"/>
    <n v="625.87"/>
    <n v="6353"/>
    <s v="Q2"/>
    <n v="9.8515661892019519"/>
    <s v="Chandigarh"/>
    <s v="Premium"/>
  </r>
  <r>
    <s v="ORD002274"/>
    <x v="265"/>
    <s v="CUST0143"/>
    <s v="Krisha Srivastava"/>
    <x v="0"/>
    <x v="0"/>
    <x v="49"/>
    <n v="4"/>
    <n v="697.51"/>
    <n v="0"/>
    <n v="2790.04"/>
    <n v="715.66"/>
    <n v="2790.04"/>
    <s v="Q1"/>
    <n v="25.650528307837877"/>
    <s v="Chennai"/>
    <s v="Occasional"/>
  </r>
  <r>
    <s v="ORD006515"/>
    <x v="312"/>
    <s v="CUST0177"/>
    <s v="Pratyush Koshy"/>
    <x v="3"/>
    <x v="6"/>
    <x v="18"/>
    <n v="2"/>
    <n v="2844.46"/>
    <n v="0"/>
    <n v="5688.92"/>
    <n v="2217.27"/>
    <n v="5688.92"/>
    <s v="Q4"/>
    <n v="38.975236072927729"/>
    <s v="Ahmedabad"/>
    <s v="Premium"/>
  </r>
  <r>
    <s v="ORD004389"/>
    <x v="180"/>
    <s v="CUST0228"/>
    <s v="Azad Nayak"/>
    <x v="2"/>
    <x v="6"/>
    <x v="57"/>
    <n v="2"/>
    <n v="3918.45"/>
    <n v="0.1"/>
    <n v="7053.21"/>
    <n v="1665.88"/>
    <n v="7053.21"/>
    <s v="Q3"/>
    <n v="23.618749477188402"/>
    <s v="Chandigarh"/>
    <s v="Premium"/>
  </r>
  <r>
    <s v="ORD001758"/>
    <x v="6"/>
    <s v="CUST0028"/>
    <s v="Kashish Hans"/>
    <x v="1"/>
    <x v="4"/>
    <x v="23"/>
    <n v="2"/>
    <n v="22111.14"/>
    <n v="0.05"/>
    <n v="42011.17"/>
    <n v="6187.68"/>
    <n v="42011.165999999997"/>
    <s v="Q1"/>
    <n v="14.728654307890022"/>
    <s v="Bhubaneswar"/>
    <s v="Regular"/>
  </r>
  <r>
    <s v="ORD006168"/>
    <x v="122"/>
    <s v="CUST0282"/>
    <s v="Anmol Nagar"/>
    <x v="1"/>
    <x v="5"/>
    <x v="24"/>
    <n v="2"/>
    <n v="762"/>
    <n v="0"/>
    <n v="1524"/>
    <n v="121.84"/>
    <n v="1524"/>
    <s v="Q1"/>
    <n v="7.9947506561679784"/>
    <s v="Bhubaneswar"/>
    <s v="Regular"/>
  </r>
  <r>
    <s v="ORD003519"/>
    <x v="286"/>
    <s v="CUST0132"/>
    <s v="Aadhya Kuruvilla"/>
    <x v="2"/>
    <x v="4"/>
    <x v="42"/>
    <n v="3"/>
    <n v="10812.19"/>
    <n v="0.1"/>
    <n v="29192.91"/>
    <n v="3271.08"/>
    <n v="29192.913"/>
    <s v="Q1"/>
    <n v="11.205049445224885"/>
    <s v="Lucknow"/>
    <s v="Occasional"/>
  </r>
  <r>
    <s v="ORD005695"/>
    <x v="337"/>
    <s v="CUST0354"/>
    <s v="Laban Sankaran"/>
    <x v="0"/>
    <x v="3"/>
    <x v="13"/>
    <n v="1"/>
    <n v="467.97"/>
    <n v="0.1"/>
    <n v="421.17"/>
    <n v="145.1"/>
    <n v="421.17300000000006"/>
    <s v="Q3"/>
    <n v="34.451646603509268"/>
    <s v="Hyderabad"/>
    <s v="Regular"/>
  </r>
  <r>
    <s v="ORD009484"/>
    <x v="147"/>
    <s v="CUST0371"/>
    <s v="Unni Hora"/>
    <x v="3"/>
    <x v="1"/>
    <x v="69"/>
    <n v="1"/>
    <n v="26869.95"/>
    <n v="0"/>
    <n v="26869.95"/>
    <n v="7393.39"/>
    <n v="26869.95"/>
    <s v="Q2"/>
    <n v="27.515458718754594"/>
    <s v="Mumbai"/>
    <s v="Premium"/>
  </r>
  <r>
    <s v="ORD009757"/>
    <x v="179"/>
    <s v="CUST0383"/>
    <s v="Ishani Chawla"/>
    <x v="0"/>
    <x v="5"/>
    <x v="37"/>
    <n v="2"/>
    <n v="70.239999999999995"/>
    <n v="0"/>
    <n v="140.47999999999999"/>
    <n v="8.2100000000000009"/>
    <n v="140.47999999999999"/>
    <s v="Q1"/>
    <n v="5.8442482915717546"/>
    <s v="Bengaluru"/>
    <s v="Regular"/>
  </r>
  <r>
    <s v="ORD010180"/>
    <x v="59"/>
    <s v="CUST0470"/>
    <s v="Kabir Tripathi"/>
    <x v="3"/>
    <x v="6"/>
    <x v="29"/>
    <n v="2"/>
    <n v="4081.15"/>
    <n v="0.15"/>
    <n v="6937.95"/>
    <n v="2340.4499999999998"/>
    <n v="6937.9549999999999"/>
    <s v="Q4"/>
    <n v="33.734028063044555"/>
    <s v="Mumbai"/>
    <s v="Occasional"/>
  </r>
  <r>
    <s v="ORD004287"/>
    <x v="123"/>
    <s v="CUST0484"/>
    <s v="Yug Srivastava"/>
    <x v="3"/>
    <x v="5"/>
    <x v="68"/>
    <n v="1"/>
    <n v="130.88999999999999"/>
    <n v="0"/>
    <n v="130.88999999999999"/>
    <n v="12.94"/>
    <n v="130.88999999999999"/>
    <s v="Q1"/>
    <n v="9.8861639544655819"/>
    <s v="Mumbai"/>
    <s v="Occasional"/>
  </r>
  <r>
    <s v="ORD003600"/>
    <x v="70"/>
    <s v="CUST0245"/>
    <s v="Naveen Dubey"/>
    <x v="1"/>
    <x v="5"/>
    <x v="40"/>
    <n v="5"/>
    <n v="786.82"/>
    <n v="0.05"/>
    <n v="3737.39"/>
    <n v="338.93"/>
    <n v="3737.395"/>
    <s v="Q4"/>
    <n v="9.0686281067804"/>
    <s v="Bhubaneswar"/>
    <s v="Regular"/>
  </r>
  <r>
    <s v="ORD004991"/>
    <x v="119"/>
    <s v="CUST0213"/>
    <s v="Neel Narang"/>
    <x v="3"/>
    <x v="4"/>
    <x v="42"/>
    <n v="5"/>
    <n v="78880.47"/>
    <n v="0.05"/>
    <n v="374682.23"/>
    <n v="42723.9"/>
    <n v="374682.23249999998"/>
    <s v="Q2"/>
    <n v="11.402702498060824"/>
    <s v="Nagpur"/>
    <s v="Occasional"/>
  </r>
  <r>
    <s v="ORD010865"/>
    <x v="283"/>
    <s v="CUST0101"/>
    <s v="Chakradev Kumar"/>
    <x v="3"/>
    <x v="2"/>
    <x v="2"/>
    <n v="3"/>
    <n v="588.84"/>
    <n v="0"/>
    <n v="1766.52"/>
    <n v="497.03"/>
    <n v="1766.52"/>
    <s v="Q4"/>
    <n v="28.136109412856914"/>
    <s v="Surat"/>
    <s v="Premium"/>
  </r>
  <r>
    <s v="ORD006747"/>
    <x v="17"/>
    <s v="CUST0279"/>
    <s v="Zaitra Biswas"/>
    <x v="1"/>
    <x v="5"/>
    <x v="31"/>
    <n v="9"/>
    <n v="204.17"/>
    <n v="0.2"/>
    <n v="1470.02"/>
    <n v="140.46"/>
    <n v="1470.0240000000001"/>
    <s v="Q1"/>
    <n v="9.5549720411967183"/>
    <s v="Patna"/>
    <s v="Premium"/>
  </r>
  <r>
    <s v="ORD005918"/>
    <x v="243"/>
    <s v="CUST0444"/>
    <s v="Yagnesh Rout"/>
    <x v="1"/>
    <x v="4"/>
    <x v="50"/>
    <n v="1"/>
    <n v="33956.06"/>
    <n v="0.1"/>
    <n v="30560.45"/>
    <n v="3502.48"/>
    <n v="30560.453999999998"/>
    <s v="Q4"/>
    <n v="11.460826002234914"/>
    <s v="Patna"/>
    <s v="Regular"/>
  </r>
  <r>
    <s v="ORD010935"/>
    <x v="352"/>
    <s v="CUST0315"/>
    <s v="Kiaan Gulati"/>
    <x v="2"/>
    <x v="6"/>
    <x v="41"/>
    <n v="4"/>
    <n v="599.95000000000005"/>
    <n v="0"/>
    <n v="2399.8000000000002"/>
    <n v="667.48"/>
    <n v="2399.8000000000002"/>
    <s v="Q1"/>
    <n v="27.813984498708223"/>
    <s v="Lucknow"/>
    <s v="Occasional"/>
  </r>
  <r>
    <s v="ORD005765"/>
    <x v="142"/>
    <s v="CUST0244"/>
    <s v="Kala Chand"/>
    <x v="1"/>
    <x v="6"/>
    <x v="27"/>
    <n v="4"/>
    <n v="4595.55"/>
    <n v="0.05"/>
    <n v="17463.09"/>
    <n v="6189.81"/>
    <n v="17463.09"/>
    <s v="Q3"/>
    <n v="35.445101640087749"/>
    <s v="Patna"/>
    <s v="Premium"/>
  </r>
  <r>
    <s v="ORD007281"/>
    <x v="232"/>
    <s v="CUST0062"/>
    <s v="Veer Tandon"/>
    <x v="0"/>
    <x v="6"/>
    <x v="43"/>
    <n v="2"/>
    <n v="3822.72"/>
    <n v="0.25"/>
    <n v="5734.08"/>
    <n v="1221.96"/>
    <n v="5734.08"/>
    <s v="Q2"/>
    <n v="21.310480495563368"/>
    <s v="Coimbatore"/>
    <s v="Regular"/>
  </r>
  <r>
    <s v="ORD009535"/>
    <x v="50"/>
    <s v="CUST0494"/>
    <s v="Turvi Bahl"/>
    <x v="3"/>
    <x v="1"/>
    <x v="1"/>
    <n v="3"/>
    <n v="13226.64"/>
    <n v="0.1"/>
    <n v="35711.93"/>
    <n v="7031.23"/>
    <n v="35711.928"/>
    <s v="Q4"/>
    <n v="19.688742669466478"/>
    <s v="Pune"/>
    <s v="Regular"/>
  </r>
  <r>
    <s v="ORD010731"/>
    <x v="281"/>
    <s v="CUST0177"/>
    <s v="Pratyush Koshy"/>
    <x v="3"/>
    <x v="6"/>
    <x v="55"/>
    <n v="2"/>
    <n v="1354.92"/>
    <n v="0.05"/>
    <n v="2574.35"/>
    <n v="703.99"/>
    <n v="2574.348"/>
    <s v="Q3"/>
    <n v="27.346320430399906"/>
    <s v="Ahmedabad"/>
    <s v="Premium"/>
  </r>
  <r>
    <s v="ORD008296"/>
    <x v="94"/>
    <s v="CUST0459"/>
    <s v="Vidhi Kari"/>
    <x v="3"/>
    <x v="2"/>
    <x v="60"/>
    <n v="2"/>
    <n v="1264.68"/>
    <n v="0"/>
    <n v="2529.36"/>
    <n v="594.91999999999996"/>
    <n v="2529.36"/>
    <s v="Q1"/>
    <n v="23.520574374545337"/>
    <s v="Surat"/>
    <s v="Occasional"/>
  </r>
  <r>
    <s v="ORD004981"/>
    <x v="207"/>
    <s v="CUST0369"/>
    <s v="Alka Pal"/>
    <x v="0"/>
    <x v="3"/>
    <x v="66"/>
    <n v="4"/>
    <n v="2095"/>
    <n v="0"/>
    <n v="8380"/>
    <n v="2893.7"/>
    <n v="8380"/>
    <s v="Q2"/>
    <n v="34.531026252983295"/>
    <s v="Chennai"/>
    <s v="Regular"/>
  </r>
  <r>
    <s v="ORD009718"/>
    <x v="261"/>
    <s v="CUST0201"/>
    <s v="Ira Banik"/>
    <x v="2"/>
    <x v="4"/>
    <x v="42"/>
    <n v="5"/>
    <n v="34691.43"/>
    <n v="0.05"/>
    <n v="164784.29"/>
    <n v="20640.13"/>
    <n v="164784.29249999998"/>
    <s v="Q4"/>
    <n v="12.525544759151494"/>
    <s v="Lucknow"/>
    <s v="Occasional"/>
  </r>
  <r>
    <s v="ORD009490"/>
    <x v="239"/>
    <s v="CUST0033"/>
    <s v="Vasana Ahuja"/>
    <x v="1"/>
    <x v="1"/>
    <x v="38"/>
    <n v="4"/>
    <n v="3893.76"/>
    <n v="0"/>
    <n v="15575.04"/>
    <n v="3835.2"/>
    <n v="15575.04"/>
    <s v="Q2"/>
    <n v="24.624013806706113"/>
    <s v="Ranchi"/>
    <s v="Premium"/>
  </r>
  <r>
    <s v="ORD006130"/>
    <x v="328"/>
    <s v="CUST0448"/>
    <s v="Wyatt Gade"/>
    <x v="3"/>
    <x v="3"/>
    <x v="16"/>
    <n v="4"/>
    <n v="1312.44"/>
    <n v="0.25"/>
    <n v="3937.32"/>
    <n v="1405"/>
    <n v="3937.32"/>
    <s v="Q2"/>
    <n v="35.684170958926373"/>
    <s v="Nagpur"/>
    <s v="Premium"/>
  </r>
  <r>
    <s v="ORD008059"/>
    <x v="78"/>
    <s v="CUST0420"/>
    <s v="Zehaan Choudhury"/>
    <x v="3"/>
    <x v="2"/>
    <x v="30"/>
    <n v="3"/>
    <n v="2360.3000000000002"/>
    <n v="0.15"/>
    <n v="6018.77"/>
    <n v="1372.14"/>
    <n v="6018.7650000000003"/>
    <s v="Q3"/>
    <n v="22.797681253810996"/>
    <s v="Ahmedabad"/>
    <s v="Premium"/>
  </r>
  <r>
    <s v="ORD004879"/>
    <x v="293"/>
    <s v="CUST0291"/>
    <s v="Kabir Dâ€™Alia"/>
    <x v="2"/>
    <x v="4"/>
    <x v="50"/>
    <n v="1"/>
    <n v="72072.649999999994"/>
    <n v="0"/>
    <n v="72072.649999999994"/>
    <n v="6924.88"/>
    <n v="72072.649999999994"/>
    <s v="Q1"/>
    <n v="9.6081939542947303"/>
    <s v="Lucknow"/>
    <s v="Premium"/>
  </r>
  <r>
    <s v="ORD008301"/>
    <x v="39"/>
    <s v="CUST0405"/>
    <s v="Vyanjana Buch"/>
    <x v="0"/>
    <x v="2"/>
    <x v="60"/>
    <n v="5"/>
    <n v="4969.32"/>
    <n v="0"/>
    <n v="24846.6"/>
    <n v="6414.16"/>
    <n v="24846.6"/>
    <s v="Q3"/>
    <n v="25.815041092141382"/>
    <s v="Coimbatore"/>
    <s v="Regular"/>
  </r>
  <r>
    <s v="ORD011457"/>
    <x v="144"/>
    <s v="CUST0478"/>
    <s v="Ubika Sampath"/>
    <x v="3"/>
    <x v="6"/>
    <x v="63"/>
    <n v="2"/>
    <n v="1041.43"/>
    <n v="0.1"/>
    <n v="1874.57"/>
    <n v="655.17999999999995"/>
    <n v="1874.5740000000001"/>
    <s v="Q2"/>
    <n v="34.95094875091354"/>
    <s v="Mumbai"/>
    <s v="Regular"/>
  </r>
  <r>
    <s v="ORD006345"/>
    <x v="227"/>
    <s v="CUST0393"/>
    <s v="Rachita Shroff"/>
    <x v="3"/>
    <x v="0"/>
    <x v="35"/>
    <n v="5"/>
    <n v="675.88"/>
    <n v="0"/>
    <n v="3379.4"/>
    <n v="1061.6400000000001"/>
    <n v="3379.4"/>
    <s v="Q4"/>
    <n v="31.415044090666981"/>
    <s v="Surat"/>
    <s v="Occasional"/>
  </r>
  <r>
    <s v="ORD004350"/>
    <x v="143"/>
    <s v="CUST0089"/>
    <s v="Unknown"/>
    <x v="1"/>
    <x v="5"/>
    <x v="24"/>
    <n v="4"/>
    <n v="272.62"/>
    <n v="0.15"/>
    <n v="926.91"/>
    <n v="64.510000000000005"/>
    <n v="926.90800000000002"/>
    <s v="Q1"/>
    <n v="6.9596832486433433"/>
    <s v="Bhubaneswar"/>
    <s v="Regular"/>
  </r>
  <r>
    <s v="ORD001654"/>
    <x v="307"/>
    <s v="CUST0282"/>
    <s v="Anmol Nagar"/>
    <x v="1"/>
    <x v="2"/>
    <x v="65"/>
    <n v="2"/>
    <n v="4558.8100000000004"/>
    <n v="0.25"/>
    <n v="6838.22"/>
    <n v="1755.66"/>
    <n v="6838.2150000000001"/>
    <s v="Q4"/>
    <n v="25.674225163858434"/>
    <s v="Bhubaneswar"/>
    <s v="Regular"/>
  </r>
  <r>
    <s v="ORD011151"/>
    <x v="275"/>
    <s v="CUST0235"/>
    <s v="Dipta Vala"/>
    <x v="2"/>
    <x v="2"/>
    <x v="62"/>
    <n v="3"/>
    <n v="2677.75"/>
    <n v="0"/>
    <n v="8033.25"/>
    <n v="2267.37"/>
    <n v="8033.25"/>
    <s v="Q4"/>
    <n v="28.224815610120434"/>
    <s v="Amritsar"/>
    <s v="Regular"/>
  </r>
  <r>
    <s v="ORD010662"/>
    <x v="328"/>
    <s v="CUST0091"/>
    <s v="Lila Goel"/>
    <x v="0"/>
    <x v="5"/>
    <x v="7"/>
    <n v="7"/>
    <n v="430.78"/>
    <n v="0.05"/>
    <n v="2864.69"/>
    <n v="164.5"/>
    <n v="2864.6869999999999"/>
    <s v="Q2"/>
    <n v="5.7423316309967216"/>
    <s v="Hyderabad"/>
    <s v="Premium"/>
  </r>
  <r>
    <s v="ORD003055"/>
    <x v="257"/>
    <s v="CUST0479"/>
    <s v="Janya Walia"/>
    <x v="3"/>
    <x v="6"/>
    <x v="43"/>
    <n v="5"/>
    <n v="4518.5200000000004"/>
    <n v="0"/>
    <n v="22592.6"/>
    <n v="7497.06"/>
    <n v="22592.600000000002"/>
    <s v="Q3"/>
    <n v="33.183697316820556"/>
    <s v="Pune"/>
    <s v="Premium"/>
  </r>
  <r>
    <s v="ORD004345"/>
    <x v="324"/>
    <s v="CUST0164"/>
    <s v="Teerth Soman"/>
    <x v="2"/>
    <x v="2"/>
    <x v="17"/>
    <n v="3"/>
    <n v="3467.94"/>
    <n v="0.1"/>
    <n v="9363.44"/>
    <n v="2290"/>
    <n v="9363.4380000000001"/>
    <s v="Q1"/>
    <n v="24.456823560571756"/>
    <s v="Chandigarh"/>
    <s v="Occasional"/>
  </r>
  <r>
    <s v="ORD002798"/>
    <x v="340"/>
    <s v="CUST0067"/>
    <s v="Neha Chadha"/>
    <x v="0"/>
    <x v="5"/>
    <x v="39"/>
    <n v="7"/>
    <n v="547.21"/>
    <n v="0.05"/>
    <n v="3638.95"/>
    <n v="-342.26"/>
    <n v="3638.9465"/>
    <s v="Q2"/>
    <n v="-9.4054603663144594"/>
    <s v="Coimbatore"/>
    <s v="Regular"/>
  </r>
  <r>
    <s v="ORD002045"/>
    <x v="241"/>
    <s v="CUST0032"/>
    <s v="Bimala Kumer"/>
    <x v="2"/>
    <x v="3"/>
    <x v="12"/>
    <n v="2"/>
    <n v="2074.77"/>
    <n v="0"/>
    <n v="4149.54"/>
    <n v="876.85"/>
    <n v="4149.54"/>
    <s v="Q2"/>
    <n v="21.13125792256491"/>
    <s v="Jaipur"/>
    <s v="Premium"/>
  </r>
  <r>
    <s v="ORD006016"/>
    <x v="269"/>
    <s v="CUST0127"/>
    <s v="Upma Sanghvi"/>
    <x v="1"/>
    <x v="6"/>
    <x v="43"/>
    <n v="3"/>
    <n v="1538.61"/>
    <n v="0.25"/>
    <n v="3461.87"/>
    <n v="1219.78"/>
    <n v="3461.8724999999999"/>
    <s v="Q1"/>
    <n v="35.234714186263496"/>
    <s v="Patna"/>
    <s v="Occasional"/>
  </r>
  <r>
    <s v="ORD010380"/>
    <x v="240"/>
    <s v="CUST0335"/>
    <s v="Ishani Bakshi"/>
    <x v="0"/>
    <x v="3"/>
    <x v="58"/>
    <n v="1"/>
    <n v="3203.19"/>
    <n v="0.1"/>
    <n v="2882.87"/>
    <n v="882.02"/>
    <n v="2882.8710000000001"/>
    <s v="Q4"/>
    <n v="30.595205472324455"/>
    <s v="Bengaluru"/>
    <s v="Premium"/>
  </r>
  <r>
    <s v="ORD011891"/>
    <x v="101"/>
    <s v="CUST0468"/>
    <s v="Mason Bahl"/>
    <x v="2"/>
    <x v="4"/>
    <x v="22"/>
    <n v="1"/>
    <n v="68092.27"/>
    <n v="0.1"/>
    <n v="61283.040000000001"/>
    <n v="8007.24"/>
    <n v="61283.043000000005"/>
    <s v="Q1"/>
    <n v="13.065996726010981"/>
    <s v="Chandigarh"/>
    <s v="Regular"/>
  </r>
  <r>
    <s v="ORD010703"/>
    <x v="26"/>
    <s v="CUST0229"/>
    <s v="Tanish Narula"/>
    <x v="2"/>
    <x v="3"/>
    <x v="66"/>
    <n v="4"/>
    <n v="235.62"/>
    <n v="0.05"/>
    <n v="895.36"/>
    <n v="302.52"/>
    <n v="895.35599999999999"/>
    <s v="Q4"/>
    <n v="33.787526804860612"/>
    <s v="Lucknow"/>
    <s v="Premium"/>
  </r>
  <r>
    <s v="ORD003516"/>
    <x v="193"/>
    <s v="CUST0431"/>
    <s v="Neelima Chander"/>
    <x v="2"/>
    <x v="3"/>
    <x v="4"/>
    <n v="4"/>
    <n v="2993.45"/>
    <n v="0.15"/>
    <n v="10177.73"/>
    <n v="3576.67"/>
    <n v="10177.73"/>
    <s v="Q1"/>
    <n v="35.142119116934722"/>
    <s v="Lucknow"/>
    <s v="Regular"/>
  </r>
  <r>
    <s v="ORD006525"/>
    <x v="239"/>
    <s v="CUST0140"/>
    <s v="Harinakshi Mahal"/>
    <x v="1"/>
    <x v="0"/>
    <x v="35"/>
    <n v="3"/>
    <n v="598.85"/>
    <n v="0.2"/>
    <n v="1437.24"/>
    <n v="352.17"/>
    <n v="1437.2400000000002"/>
    <s v="Q2"/>
    <n v="24.503214494447693"/>
    <s v="Patna"/>
    <s v="Premium"/>
  </r>
  <r>
    <s v="ORD009389"/>
    <x v="228"/>
    <s v="CUST0252"/>
    <s v="Urmi Sehgal"/>
    <x v="1"/>
    <x v="1"/>
    <x v="59"/>
    <n v="0"/>
    <n v="7401.49"/>
    <n v="0"/>
    <n v="7401.49"/>
    <n v="1679.16"/>
    <n v="0"/>
    <s v="Q3"/>
    <n v="22.686783336868661"/>
    <s v="Kolkata"/>
    <s v="Regular"/>
  </r>
  <r>
    <s v="ORD002656"/>
    <x v="37"/>
    <s v="CUST0110"/>
    <s v="Yashica Sheth"/>
    <x v="3"/>
    <x v="5"/>
    <x v="11"/>
    <n v="6"/>
    <n v="659.16"/>
    <n v="0.2"/>
    <n v="3163.97"/>
    <n v="328.07"/>
    <n v="3163.9680000000003"/>
    <s v="Q4"/>
    <n v="10.368935230106482"/>
    <s v="Nagpur"/>
    <s v="Premium"/>
  </r>
  <r>
    <s v="ORD000944"/>
    <x v="307"/>
    <s v="CUST0393"/>
    <s v="Rachita Shroff"/>
    <x v="3"/>
    <x v="1"/>
    <x v="34"/>
    <n v="5"/>
    <n v="35081.07"/>
    <n v="0.1"/>
    <n v="157864.82"/>
    <n v="38836.49"/>
    <n v="157864.815"/>
    <s v="Q4"/>
    <n v="24.601104920019541"/>
    <s v="Surat"/>
    <s v="Occasional"/>
  </r>
  <r>
    <s v="ORD001277"/>
    <x v="64"/>
    <s v="CUST0439"/>
    <s v="Manbir Chacko"/>
    <x v="0"/>
    <x v="0"/>
    <x v="35"/>
    <n v="5"/>
    <n v="403"/>
    <n v="0.05"/>
    <n v="1914.25"/>
    <n v="545.84"/>
    <n v="1914.25"/>
    <s v="Q1"/>
    <n v="28.51456183884028"/>
    <s v="Chennai"/>
    <s v="Regular"/>
  </r>
  <r>
    <s v="ORD008169"/>
    <x v="185"/>
    <s v="CUST0272"/>
    <s v="Zehaan Walia"/>
    <x v="1"/>
    <x v="2"/>
    <x v="8"/>
    <n v="2"/>
    <n v="5384.94"/>
    <n v="0"/>
    <n v="10769.88"/>
    <n v="2504.98"/>
    <n v="10769.88"/>
    <s v="Q4"/>
    <n v="23.25912637838119"/>
    <s v="Bhubaneswar"/>
    <s v="Premium"/>
  </r>
  <r>
    <s v="ORD003812"/>
    <x v="319"/>
    <s v="CUST0220"/>
    <s v="Abha Bawa"/>
    <x v="3"/>
    <x v="2"/>
    <x v="17"/>
    <n v="1"/>
    <n v="6600.01"/>
    <n v="0"/>
    <n v="6600.01"/>
    <n v="1869.15"/>
    <n v="6600.01"/>
    <s v="Q4"/>
    <n v="28.320411635739944"/>
    <s v="Pune"/>
    <s v="Premium"/>
  </r>
  <r>
    <s v="ORD003692"/>
    <x v="8"/>
    <s v="CUST0374"/>
    <s v="Theodore Chaudry"/>
    <x v="1"/>
    <x v="1"/>
    <x v="34"/>
    <n v="2"/>
    <n v="36188.89"/>
    <n v="0.1"/>
    <n v="65140"/>
    <n v="11760.43"/>
    <n v="65140.002"/>
    <s v="Q2"/>
    <n v="18.054083512434758"/>
    <s v="Patna"/>
    <s v="Premium"/>
  </r>
  <r>
    <s v="ORD009700"/>
    <x v="57"/>
    <s v="CUST0057"/>
    <s v="Anusha Ganesh"/>
    <x v="1"/>
    <x v="6"/>
    <x v="18"/>
    <n v="1"/>
    <n v="4839.54"/>
    <n v="0.1"/>
    <n v="4355.59"/>
    <n v="926.04"/>
    <n v="4355.5860000000002"/>
    <s v="Q2"/>
    <n v="21.260954313881701"/>
    <s v="Ranchi"/>
    <s v="Premium"/>
  </r>
  <r>
    <s v="ORD007110"/>
    <x v="240"/>
    <s v="CUST0068"/>
    <s v="Atharv Shenoy"/>
    <x v="1"/>
    <x v="5"/>
    <x v="24"/>
    <n v="6"/>
    <n v="773.64"/>
    <n v="0.15"/>
    <n v="3945.56"/>
    <n v="307.98"/>
    <n v="3945.5639999999999"/>
    <s v="Q4"/>
    <n v="7.8057360678839007"/>
    <s v="Ranchi"/>
    <s v="Premium"/>
  </r>
  <r>
    <s v="ORD011199"/>
    <x v="217"/>
    <s v="CUST0069"/>
    <s v="Jalsa Konda"/>
    <x v="2"/>
    <x v="5"/>
    <x v="44"/>
    <n v="7"/>
    <n v="65.11"/>
    <n v="0.1"/>
    <n v="410.19"/>
    <n v="25.9"/>
    <n v="410.19299999999998"/>
    <s v="Q4"/>
    <n v="6.3141471025622273"/>
    <s v="Jaipur"/>
    <s v="Premium"/>
  </r>
  <r>
    <s v="ORD009863"/>
    <x v="306"/>
    <s v="CUST0133"/>
    <s v="Lopa Chadha"/>
    <x v="2"/>
    <x v="4"/>
    <x v="28"/>
    <n v="5"/>
    <n v="42647.9"/>
    <n v="0.1"/>
    <n v="191915.55"/>
    <n v="29733.040000000001"/>
    <n v="191915.55000000002"/>
    <s v="Q3"/>
    <n v="15.492772732589936"/>
    <s v="Amritsar"/>
    <s v="Premium"/>
  </r>
  <r>
    <s v="ORD000411"/>
    <x v="260"/>
    <s v="CUST0244"/>
    <s v="Kala Chand"/>
    <x v="1"/>
    <x v="1"/>
    <x v="59"/>
    <n v="5"/>
    <n v="4954.1099999999997"/>
    <n v="0"/>
    <n v="24770.55"/>
    <n v="6670.59"/>
    <n v="24770.55"/>
    <s v="Q4"/>
    <n v="26.929519126543415"/>
    <s v="Patna"/>
    <s v="Premium"/>
  </r>
  <r>
    <s v="ORD005919"/>
    <x v="227"/>
    <s v="CUST0293"/>
    <s v="Vidhi Khatri"/>
    <x v="1"/>
    <x v="2"/>
    <x v="46"/>
    <n v="4"/>
    <n v="3930.97"/>
    <n v="0.2"/>
    <n v="12579.1"/>
    <n v="2786.08"/>
    <n v="12579.103999999999"/>
    <s v="Q4"/>
    <n v="22.148484390775174"/>
    <s v="Ranchi"/>
    <s v="Premium"/>
  </r>
  <r>
    <s v="ORD001764"/>
    <x v="364"/>
    <s v="CUST0358"/>
    <s v="Daksh Shan"/>
    <x v="3"/>
    <x v="2"/>
    <x v="17"/>
    <n v="3"/>
    <n v="6890.48"/>
    <n v="0.3"/>
    <n v="14470.01"/>
    <n v="3916.62"/>
    <n v="14470.007999999998"/>
    <s v="Q4"/>
    <n v="27.06715475663113"/>
    <s v="Pune"/>
    <s v="Premium"/>
  </r>
  <r>
    <s v="ORD007639"/>
    <x v="341"/>
    <s v="CUST0418"/>
    <s v="Osha Gour"/>
    <x v="3"/>
    <x v="6"/>
    <x v="14"/>
    <n v="2"/>
    <n v="3356.37"/>
    <n v="0.05"/>
    <n v="6377.1"/>
    <n v="1393.78"/>
    <n v="6377.1029999999992"/>
    <s v="Q2"/>
    <n v="21.856016057455584"/>
    <s v="Ahmedabad"/>
    <s v="Occasional"/>
  </r>
  <r>
    <s v="ORD004349"/>
    <x v="297"/>
    <s v="CUST0218"/>
    <s v="Chandresh Sibal"/>
    <x v="1"/>
    <x v="5"/>
    <x v="68"/>
    <n v="4"/>
    <n v="141.59"/>
    <n v="0.1"/>
    <n v="509.72"/>
    <n v="30.88"/>
    <n v="509.72400000000005"/>
    <s v="Q3"/>
    <n v="6.0582280467707754"/>
    <s v="Ranchi"/>
    <s v="Regular"/>
  </r>
  <r>
    <s v="ORD006642"/>
    <x v="61"/>
    <s v="CUST0383"/>
    <s v="Ishani Chawla"/>
    <x v="0"/>
    <x v="4"/>
    <x v="45"/>
    <n v="3"/>
    <n v="53054.720000000001"/>
    <n v="0"/>
    <n v="159164.16"/>
    <n v="22280.54"/>
    <n v="159164.16"/>
    <s v="Q1"/>
    <n v="13.998465483686781"/>
    <s v="Bengaluru"/>
    <s v="Regular"/>
  </r>
  <r>
    <s v="ORD003343"/>
    <x v="104"/>
    <s v="CUST0308"/>
    <s v="Charita Sule"/>
    <x v="2"/>
    <x v="4"/>
    <x v="5"/>
    <n v="3"/>
    <n v="59495.81"/>
    <n v="0.2"/>
    <n v="142789.94"/>
    <n v="17714.349999999999"/>
    <n v="142789.94399999999"/>
    <s v="Q4"/>
    <n v="12.405880974528035"/>
    <s v="Jaipur"/>
    <s v="Premium"/>
  </r>
  <r>
    <s v="ORD003908"/>
    <x v="130"/>
    <s v="CUST0227"/>
    <s v="Yashawini Loyal"/>
    <x v="1"/>
    <x v="5"/>
    <x v="37"/>
    <n v="4"/>
    <n v="277.94"/>
    <n v="0.05"/>
    <n v="1056.17"/>
    <n v="108.43"/>
    <n v="1056.172"/>
    <s v="Q2"/>
    <n v="10.26633969910147"/>
    <s v="Patna"/>
    <s v="Premium"/>
  </r>
  <r>
    <s v="ORD002856"/>
    <x v="279"/>
    <s v="CUST0034"/>
    <s v="Bachittar Sarma"/>
    <x v="1"/>
    <x v="6"/>
    <x v="57"/>
    <n v="1"/>
    <n v="2857.55"/>
    <n v="0.15"/>
    <n v="2428.92"/>
    <n v="-99.56"/>
    <n v="2428.9175"/>
    <s v="Q1"/>
    <n v="-4.0989410931607466"/>
    <s v="Bhubaneswar"/>
    <s v="Occasional"/>
  </r>
  <r>
    <s v="ORD010406"/>
    <x v="37"/>
    <s v="CUST0449"/>
    <s v="Pratyush Hans"/>
    <x v="2"/>
    <x v="6"/>
    <x v="14"/>
    <n v="3"/>
    <n v="487.43"/>
    <n v="0.2"/>
    <n v="1169.83"/>
    <n v="408.44"/>
    <n v="1169.8320000000001"/>
    <s v="Q4"/>
    <n v="34.914474752741853"/>
    <s v="Delhi"/>
    <s v="Premium"/>
  </r>
  <r>
    <s v="ORD005946"/>
    <x v="148"/>
    <s v="CUST0382"/>
    <s v="Azaan Bains"/>
    <x v="0"/>
    <x v="5"/>
    <x v="68"/>
    <n v="9"/>
    <n v="676.16"/>
    <n v="0"/>
    <n v="6085.44"/>
    <n v="511.91"/>
    <n v="6085.44"/>
    <s v="Q4"/>
    <n v="8.412045801125311"/>
    <s v="Coimbatore"/>
    <s v="Occasional"/>
  </r>
  <r>
    <s v="ORD004186"/>
    <x v="325"/>
    <s v="CUST0246"/>
    <s v="Oliver Chander"/>
    <x v="0"/>
    <x v="4"/>
    <x v="28"/>
    <n v="5"/>
    <n v="53104.24"/>
    <n v="0"/>
    <n v="265521.2"/>
    <n v="37257.57"/>
    <n v="265521.2"/>
    <s v="Q4"/>
    <n v="14.031862615866453"/>
    <s v="Hyderabad"/>
    <s v="Regular"/>
  </r>
  <r>
    <s v="ORD003431"/>
    <x v="240"/>
    <s v="CUST0429"/>
    <s v="Unknown"/>
    <x v="2"/>
    <x v="3"/>
    <x v="58"/>
    <n v="1"/>
    <n v="643.49"/>
    <n v="0"/>
    <n v="643.49"/>
    <n v="146.69999999999999"/>
    <n v="643.49"/>
    <s v="Q4"/>
    <n v="22.797557071593964"/>
    <s v="Jaipur"/>
    <s v="Premium"/>
  </r>
  <r>
    <s v="ORD004213"/>
    <x v="294"/>
    <s v="CUST0149"/>
    <s v="Charita Bobal"/>
    <x v="2"/>
    <x v="6"/>
    <x v="57"/>
    <n v="1"/>
    <n v="1088.74"/>
    <n v="0.15"/>
    <n v="925.43"/>
    <n v="-75.19"/>
    <n v="925.42899999999997"/>
    <s v="Q1"/>
    <n v="-8.1248716812724897"/>
    <s v="Jaipur"/>
    <s v="Occasional"/>
  </r>
  <r>
    <s v="ORD000844"/>
    <x v="21"/>
    <s v="CUST0156"/>
    <s v="Aarush Bhagat"/>
    <x v="0"/>
    <x v="2"/>
    <x v="65"/>
    <n v="3"/>
    <n v="3784.6"/>
    <n v="0.3"/>
    <n v="7947.66"/>
    <n v="1489.92"/>
    <n v="7947.6599999999989"/>
    <s v="Q2"/>
    <n v="18.746649957345937"/>
    <s v="Bengaluru"/>
    <s v="Premium"/>
  </r>
  <r>
    <s v="ORD005596"/>
    <x v="322"/>
    <s v="CUST0256"/>
    <s v="Kabir Bhagat"/>
    <x v="2"/>
    <x v="5"/>
    <x v="7"/>
    <n v="4"/>
    <n v="377.06"/>
    <n v="0.25"/>
    <n v="1131.18"/>
    <n v="77.62"/>
    <n v="1131.18"/>
    <s v="Q3"/>
    <n v="6.8618610654360941"/>
    <s v="Jaipur"/>
    <s v="Regular"/>
  </r>
  <r>
    <s v="ORD001570"/>
    <x v="26"/>
    <s v="CUST0337"/>
    <s v="Tarak Thaker"/>
    <x v="1"/>
    <x v="2"/>
    <x v="2"/>
    <n v="1"/>
    <n v="1101.83"/>
    <n v="0"/>
    <n v="1101.83"/>
    <n v="187.42"/>
    <n v="1101.83"/>
    <s v="Q4"/>
    <n v="17.009883557354584"/>
    <s v="Bhubaneswar"/>
    <s v="Premium"/>
  </r>
  <r>
    <s v="ORD004139"/>
    <x v="114"/>
    <s v="CUST0499"/>
    <s v="Shivansh Walia"/>
    <x v="3"/>
    <x v="1"/>
    <x v="38"/>
    <n v="4"/>
    <n v="38926.04"/>
    <n v="0.25"/>
    <n v="116778.12"/>
    <n v="32074.52"/>
    <n v="116778.12"/>
    <s v="Q3"/>
    <n v="27.466206854503227"/>
    <s v="Pune"/>
    <s v="Regular"/>
  </r>
  <r>
    <s v="ORD007828"/>
    <x v="137"/>
    <s v="CUST0108"/>
    <s v="Yadavi Golla"/>
    <x v="2"/>
    <x v="5"/>
    <x v="11"/>
    <n v="4"/>
    <n v="335.54"/>
    <n v="0.1"/>
    <n v="1207.94"/>
    <n v="80.08"/>
    <n v="1207.9440000000002"/>
    <s v="Q4"/>
    <n v="6.6294683510770387"/>
    <s v="Delhi"/>
    <s v="Regular"/>
  </r>
  <r>
    <s v="ORD008759"/>
    <x v="4"/>
    <s v="CUST0251"/>
    <s v="Faris Thakkar"/>
    <x v="0"/>
    <x v="3"/>
    <x v="4"/>
    <n v="4"/>
    <n v="2229.84"/>
    <n v="0"/>
    <n v="8919.36"/>
    <n v="2705.77"/>
    <n v="8919.36"/>
    <s v="Q2"/>
    <n v="30.335920962939046"/>
    <s v="Kochi"/>
    <s v="Regular"/>
  </r>
  <r>
    <s v="ORD002783"/>
    <x v="109"/>
    <s v="CUST0137"/>
    <s v="Rachita Datta"/>
    <x v="0"/>
    <x v="5"/>
    <x v="40"/>
    <n v="1"/>
    <n v="699.19"/>
    <n v="0"/>
    <n v="699.19"/>
    <n v="45.75"/>
    <n v="699.19"/>
    <s v="Q1"/>
    <n v="6.5432858021424787"/>
    <s v="Hyderabad"/>
    <s v="Regular"/>
  </r>
  <r>
    <s v="ORD005952"/>
    <x v="293"/>
    <s v="CUST0403"/>
    <s v="Bimala Rattan"/>
    <x v="1"/>
    <x v="6"/>
    <x v="29"/>
    <n v="4"/>
    <n v="4506.03"/>
    <n v="0"/>
    <n v="18024.12"/>
    <n v="6158.91"/>
    <n v="18024.12"/>
    <s v="Q1"/>
    <n v="34.170378359664717"/>
    <s v="Bhubaneswar"/>
    <s v="Regular"/>
  </r>
  <r>
    <s v="ORD008135"/>
    <x v="260"/>
    <s v="CUST0479"/>
    <s v="Janya Walia"/>
    <x v="3"/>
    <x v="6"/>
    <x v="43"/>
    <n v="1"/>
    <n v="928.36"/>
    <n v="0.05"/>
    <n v="881.94"/>
    <n v="-86.72"/>
    <n v="881.94200000000001"/>
    <s v="Q4"/>
    <n v="-9.8328684491008449"/>
    <s v="Pune"/>
    <s v="Premium"/>
  </r>
  <r>
    <s v="ORD003208"/>
    <x v="363"/>
    <s v="CUST0174"/>
    <s v="Nitesh Kalita"/>
    <x v="0"/>
    <x v="4"/>
    <x v="33"/>
    <n v="5"/>
    <n v="61964.79"/>
    <n v="0.25"/>
    <n v="232367.96"/>
    <n v="22737.5"/>
    <n v="232367.96250000002"/>
    <s v="Q4"/>
    <n v="9.7851270028793991"/>
    <s v="Chennai"/>
    <s v="Premium"/>
  </r>
  <r>
    <s v="ORD005293"/>
    <x v="254"/>
    <s v="CUST0282"/>
    <s v="Anmol Nagar"/>
    <x v="1"/>
    <x v="4"/>
    <x v="42"/>
    <n v="5"/>
    <n v="54866.55"/>
    <n v="0.05"/>
    <n v="260616.11"/>
    <n v="28811.439999999999"/>
    <n v="260616.11249999999"/>
    <s v="Q4"/>
    <n v="11.055126254474445"/>
    <s v="Bhubaneswar"/>
    <s v="Regular"/>
  </r>
  <r>
    <s v="ORD003793"/>
    <x v="352"/>
    <s v="CUST0290"/>
    <s v="Ekapad Narasimhan"/>
    <x v="1"/>
    <x v="3"/>
    <x v="66"/>
    <n v="2"/>
    <n v="663.37"/>
    <n v="0"/>
    <n v="1326.74"/>
    <n v="460.46"/>
    <n v="1326.74"/>
    <s v="Q1"/>
    <n v="34.706121772163343"/>
    <s v="Ranchi"/>
    <s v="Premium"/>
  </r>
  <r>
    <s v="ORD006275"/>
    <x v="341"/>
    <s v="CUST0298"/>
    <s v="Faris Malhotra"/>
    <x v="3"/>
    <x v="2"/>
    <x v="8"/>
    <n v="2"/>
    <n v="1513.02"/>
    <n v="0.1"/>
    <n v="2723.44"/>
    <n v="-162.35"/>
    <n v="2723.4360000000001"/>
    <s v="Q2"/>
    <n v="-5.961210821607966"/>
    <s v="Mumbai"/>
    <s v="Premium"/>
  </r>
  <r>
    <s v="ORD001730"/>
    <x v="178"/>
    <s v="CUST0409"/>
    <s v="Kritika Uppal"/>
    <x v="0"/>
    <x v="1"/>
    <x v="34"/>
    <n v="2"/>
    <n v="21574.34"/>
    <n v="0.15"/>
    <n v="36676.379999999997"/>
    <n v="7362.78"/>
    <n v="36676.377999999997"/>
    <s v="Q1"/>
    <n v="20.074991043281809"/>
    <s v="Hyderabad"/>
    <s v="Occasional"/>
  </r>
  <r>
    <s v="ORD010718"/>
    <x v="188"/>
    <s v="CUST0091"/>
    <s v="Lila Goel"/>
    <x v="0"/>
    <x v="6"/>
    <x v="19"/>
    <n v="2"/>
    <n v="1796.17"/>
    <n v="0.2"/>
    <n v="2873.87"/>
    <n v="771.79"/>
    <n v="2873.8720000000003"/>
    <s v="Q1"/>
    <n v="26.855424914836089"/>
    <s v="Hyderabad"/>
    <s v="Premium"/>
  </r>
  <r>
    <s v="ORD009222"/>
    <x v="131"/>
    <s v="CUST0134"/>
    <s v="Hemang Bhavsar"/>
    <x v="3"/>
    <x v="2"/>
    <x v="17"/>
    <n v="3"/>
    <n v="6805.46"/>
    <n v="0.05"/>
    <n v="19395.560000000001"/>
    <n v="4560.33"/>
    <n v="19395.561000000002"/>
    <s v="Q2"/>
    <n v="23.512236821210625"/>
    <s v="Surat"/>
    <s v="Premium"/>
  </r>
  <r>
    <s v="ORD005155"/>
    <x v="42"/>
    <s v="CUST0371"/>
    <s v="Unni Hora"/>
    <x v="3"/>
    <x v="1"/>
    <x v="26"/>
    <n v="1"/>
    <n v="44753.67"/>
    <n v="0.25"/>
    <n v="33565.25"/>
    <n v="9898.84"/>
    <n v="33565.252500000002"/>
    <s v="Q4"/>
    <n v="29.491334043393092"/>
    <s v="Mumbai"/>
    <s v="Premium"/>
  </r>
  <r>
    <s v="ORD003080"/>
    <x v="327"/>
    <s v="CUST0477"/>
    <s v="Teerth Bobal"/>
    <x v="1"/>
    <x v="3"/>
    <x v="58"/>
    <n v="1"/>
    <n v="2633.72"/>
    <n v="0"/>
    <n v="2633.72"/>
    <n v="-318.33999999999997"/>
    <n v="2633.72"/>
    <s v="Q4"/>
    <n v="-12.087085946873625"/>
    <s v="Patna"/>
    <s v="Occasional"/>
  </r>
  <r>
    <s v="ORD003459"/>
    <x v="204"/>
    <s v="CUST0354"/>
    <s v="Laban Sankaran"/>
    <x v="0"/>
    <x v="2"/>
    <x v="46"/>
    <n v="4"/>
    <n v="1665.94"/>
    <n v="0.05"/>
    <n v="6330.57"/>
    <n v="-929.27"/>
    <n v="6330.5720000000001"/>
    <s v="Q4"/>
    <n v="-14.67908892880104"/>
    <s v="Hyderabad"/>
    <s v="Regular"/>
  </r>
  <r>
    <s v="ORD001743"/>
    <x v="114"/>
    <s v="CUST0081"/>
    <s v="Unknown"/>
    <x v="3"/>
    <x v="4"/>
    <x v="20"/>
    <n v="4"/>
    <n v="82133.53"/>
    <n v="0"/>
    <n v="328534.12"/>
    <n v="44495.99"/>
    <n v="328534.12"/>
    <s v="Q3"/>
    <n v="13.54379569464505"/>
    <s v="Mumbai"/>
    <s v="Premium"/>
  </r>
  <r>
    <s v="ORD010016"/>
    <x v="195"/>
    <s v="CUST0317"/>
    <s v="Balendra Soman"/>
    <x v="3"/>
    <x v="1"/>
    <x v="59"/>
    <n v="3"/>
    <n v="6109.52"/>
    <n v="0"/>
    <n v="18328.560000000001"/>
    <n v="4571.67"/>
    <n v="18328.560000000001"/>
    <s v="Q2"/>
    <n v="24.942876036087942"/>
    <s v="Nagpur"/>
    <s v="Occasional"/>
  </r>
  <r>
    <s v="ORD008485"/>
    <x v="315"/>
    <s v="CUST0248"/>
    <s v="Noah Varkey"/>
    <x v="0"/>
    <x v="4"/>
    <x v="5"/>
    <n v="5"/>
    <n v="65155.6"/>
    <n v="0"/>
    <n v="325778"/>
    <n v="31764.61"/>
    <n v="325778"/>
    <s v="Q4"/>
    <n v="9.7503852316608235"/>
    <s v="Kochi"/>
    <s v="Occasional"/>
  </r>
  <r>
    <s v="ORD009288"/>
    <x v="140"/>
    <s v="CUST0069"/>
    <s v="Jalsa Konda"/>
    <x v="2"/>
    <x v="6"/>
    <x v="19"/>
    <n v="4"/>
    <n v="4176.5"/>
    <n v="0.2"/>
    <n v="13364.8"/>
    <n v="-1418.03"/>
    <n v="13364.800000000001"/>
    <s v="Q4"/>
    <n v="-10.610184963486173"/>
    <s v="Jaipur"/>
    <s v="Premium"/>
  </r>
  <r>
    <s v="ORD008200"/>
    <x v="135"/>
    <s v="CUST0417"/>
    <s v="Radha Mander"/>
    <x v="0"/>
    <x v="3"/>
    <x v="16"/>
    <n v="3"/>
    <n v="3055.52"/>
    <n v="0"/>
    <n v="9166.56"/>
    <n v="2765.71"/>
    <n v="9166.56"/>
    <s v="Q2"/>
    <n v="30.17173290743747"/>
    <s v="Kochi"/>
    <s v="Occasional"/>
  </r>
  <r>
    <s v="ORD000280"/>
    <x v="37"/>
    <s v="CUST0308"/>
    <s v="Charita Sule"/>
    <x v="2"/>
    <x v="1"/>
    <x v="38"/>
    <n v="1"/>
    <n v="32642.240000000002"/>
    <n v="0"/>
    <n v="32642.240000000002"/>
    <n v="7383.79"/>
    <n v="32642.240000000002"/>
    <s v="Q4"/>
    <n v="22.620353260070384"/>
    <s v="Jaipur"/>
    <s v="Premium"/>
  </r>
  <r>
    <s v="ORD002047"/>
    <x v="270"/>
    <s v="CUST0452"/>
    <s v="Rachita Mammen"/>
    <x v="1"/>
    <x v="1"/>
    <x v="3"/>
    <n v="4"/>
    <n v="41773.589999999997"/>
    <n v="0.25"/>
    <n v="125320.77"/>
    <n v="23291.25"/>
    <n v="125320.76999999999"/>
    <s v="Q1"/>
    <n v="18.585307128259746"/>
    <s v="Kolkata"/>
    <s v="Premium"/>
  </r>
  <r>
    <s v="ORD004923"/>
    <x v="278"/>
    <s v="CUST0397"/>
    <s v="Jai Boase"/>
    <x v="3"/>
    <x v="3"/>
    <x v="6"/>
    <n v="3"/>
    <n v="2653.92"/>
    <n v="0.2"/>
    <n v="6369.41"/>
    <n v="2118.38"/>
    <n v="6369.4080000000004"/>
    <s v="Q3"/>
    <n v="33.258653470258629"/>
    <s v="Ahmedabad"/>
    <s v="Occasional"/>
  </r>
  <r>
    <s v="ORD001454"/>
    <x v="116"/>
    <s v="CUST0154"/>
    <s v="Nirja Guha"/>
    <x v="2"/>
    <x v="4"/>
    <x v="47"/>
    <n v="2"/>
    <n v="50679.33"/>
    <n v="0.05"/>
    <n v="96290.73"/>
    <n v="9220.19"/>
    <n v="96290.726999999999"/>
    <s v="Q4"/>
    <n v="9.5753661853015348"/>
    <s v="Delhi"/>
    <s v="Premium"/>
  </r>
  <r>
    <s v="ORD000923"/>
    <x v="314"/>
    <s v="CUST0413"/>
    <s v="Aarini Amble"/>
    <x v="3"/>
    <x v="0"/>
    <x v="51"/>
    <n v="2"/>
    <n v="528.6"/>
    <n v="0"/>
    <n v="1057.2"/>
    <n v="456.56"/>
    <n v="1057.2"/>
    <s v="Q2"/>
    <n v="43.185773741959892"/>
    <s v="Surat"/>
    <s v="Premium"/>
  </r>
  <r>
    <s v="ORD011249"/>
    <x v="107"/>
    <s v="CUST0194"/>
    <s v="Panini Badami"/>
    <x v="0"/>
    <x v="6"/>
    <x v="18"/>
    <n v="1"/>
    <n v="1085.81"/>
    <n v="0.25"/>
    <n v="814.36"/>
    <n v="213"/>
    <n v="814.35749999999996"/>
    <s v="Q4"/>
    <n v="26.155508620266222"/>
    <s v="Bengaluru"/>
    <s v="Regular"/>
  </r>
  <r>
    <s v="ORD002849"/>
    <x v="259"/>
    <s v="CUST0183"/>
    <s v="Hemani Dani"/>
    <x v="2"/>
    <x v="6"/>
    <x v="19"/>
    <n v="2"/>
    <n v="2266.04"/>
    <n v="0"/>
    <n v="4532.08"/>
    <n v="1073.93"/>
    <n v="4532.08"/>
    <s v="Q2"/>
    <n v="23.696183650774039"/>
    <s v="Jaipur"/>
    <s v="Premium"/>
  </r>
  <r>
    <s v="ORD003366"/>
    <x v="2"/>
    <s v="CUST0298"/>
    <s v="Faris Malhotra"/>
    <x v="3"/>
    <x v="5"/>
    <x v="11"/>
    <n v="7"/>
    <n v="596.29999999999995"/>
    <n v="0.2"/>
    <n v="3339.28"/>
    <n v="-266.92"/>
    <n v="3339.2799999999997"/>
    <s v="Q3"/>
    <n v="-7.993339881651135"/>
    <s v="Mumbai"/>
    <s v="Premium"/>
  </r>
  <r>
    <s v="ORD011885"/>
    <x v="287"/>
    <s v="CUST0292"/>
    <s v="Hardik Mukherjee"/>
    <x v="2"/>
    <x v="6"/>
    <x v="14"/>
    <n v="1"/>
    <n v="3494.47"/>
    <n v="0.15"/>
    <n v="2970.3"/>
    <n v="800.97"/>
    <n v="2970.2994999999996"/>
    <s v="Q4"/>
    <n v="26.965963034036967"/>
    <s v="Jaipur"/>
    <s v="Premium"/>
  </r>
  <r>
    <s v="ORD005736"/>
    <x v="133"/>
    <s v="CUST0331"/>
    <s v="Yashvi Manne"/>
    <x v="3"/>
    <x v="4"/>
    <x v="28"/>
    <n v="1"/>
    <n v="74804.490000000005"/>
    <n v="0.25"/>
    <n v="56103.37"/>
    <n v="5703.84"/>
    <n v="56103.367500000008"/>
    <s v="Q4"/>
    <n v="10.166662002656881"/>
    <s v="Surat"/>
    <s v="Premium"/>
  </r>
  <r>
    <s v="ORD002721"/>
    <x v="319"/>
    <s v="CUST0456"/>
    <s v="Girindra Dutta"/>
    <x v="0"/>
    <x v="5"/>
    <x v="44"/>
    <n v="7"/>
    <n v="247.35"/>
    <n v="0.2"/>
    <n v="1385.16"/>
    <n v="123.56"/>
    <n v="1385.16"/>
    <s v="Q4"/>
    <n v="8.9202691385832686"/>
    <s v="Chennai"/>
    <s v="Regular"/>
  </r>
  <r>
    <s v="ORD005839"/>
    <x v="104"/>
    <s v="CUST0474"/>
    <s v="Tanay Basak"/>
    <x v="3"/>
    <x v="4"/>
    <x v="33"/>
    <n v="3"/>
    <n v="67252.39"/>
    <n v="0.05"/>
    <n v="191669.31"/>
    <n v="25536.560000000001"/>
    <n v="191669.31149999998"/>
    <s v="Q4"/>
    <n v="13.323238863853582"/>
    <s v="Ahmedabad"/>
    <s v="Premium"/>
  </r>
  <r>
    <s v="ORD010386"/>
    <x v="325"/>
    <s v="CUST0405"/>
    <s v="Vyanjana Buch"/>
    <x v="0"/>
    <x v="6"/>
    <x v="18"/>
    <n v="5"/>
    <n v="4335.3"/>
    <n v="0.15"/>
    <n v="18425.02"/>
    <n v="5580.83"/>
    <n v="18425.024999999998"/>
    <s v="Q4"/>
    <n v="30.289410812037111"/>
    <s v="Coimbatore"/>
    <s v="Regular"/>
  </r>
  <r>
    <s v="ORD003814"/>
    <x v="31"/>
    <s v="CUST0171"/>
    <s v="Isha Kari"/>
    <x v="0"/>
    <x v="3"/>
    <x v="10"/>
    <n v="3"/>
    <n v="3529.65"/>
    <n v="0.2"/>
    <n v="8471.16"/>
    <n v="3032.27"/>
    <n v="8471.1600000000017"/>
    <s v="Q2"/>
    <n v="35.795215767380142"/>
    <s v="Bengaluru"/>
    <s v="Premium"/>
  </r>
  <r>
    <s v="ORD006082"/>
    <x v="24"/>
    <s v="CUST0316"/>
    <s v="Vinaya Varughese"/>
    <x v="1"/>
    <x v="1"/>
    <x v="64"/>
    <n v="5"/>
    <n v="3181.08"/>
    <n v="0.2"/>
    <n v="12724.32"/>
    <n v="2816.4"/>
    <n v="12724.32"/>
    <s v="Q3"/>
    <n v="22.133992229054282"/>
    <s v="Ranchi"/>
    <s v="Regular"/>
  </r>
  <r>
    <s v="ORD003738"/>
    <x v="34"/>
    <s v="CUST0249"/>
    <s v="Bina Chander"/>
    <x v="1"/>
    <x v="6"/>
    <x v="57"/>
    <n v="3"/>
    <n v="1936.24"/>
    <n v="0"/>
    <n v="5808.72"/>
    <n v="2253.1999999999998"/>
    <n v="5808.72"/>
    <s v="Q3"/>
    <n v="38.7899571678442"/>
    <s v="Kolkata"/>
    <s v="Regular"/>
  </r>
  <r>
    <s v="ORD002421"/>
    <x v="353"/>
    <s v="CUST0292"/>
    <s v="Hardik Mukherjee"/>
    <x v="2"/>
    <x v="5"/>
    <x v="24"/>
    <n v="8"/>
    <n v="588.79"/>
    <n v="0"/>
    <n v="4710.32"/>
    <n v="273.91000000000003"/>
    <n v="4710.32"/>
    <s v="Q2"/>
    <n v="5.8151038570627911"/>
    <s v="Jaipur"/>
    <s v="Premium"/>
  </r>
  <r>
    <s v="ORD001920"/>
    <x v="68"/>
    <s v="CUST0137"/>
    <s v="Rachita Datta"/>
    <x v="0"/>
    <x v="0"/>
    <x v="51"/>
    <n v="1"/>
    <n v="635.01"/>
    <n v="0"/>
    <n v="635.01"/>
    <n v="234.57"/>
    <n v="635.01"/>
    <s v="Q2"/>
    <n v="36.939575754712521"/>
    <s v="Hyderabad"/>
    <s v="Regular"/>
  </r>
  <r>
    <s v="ORD002052"/>
    <x v="321"/>
    <s v="CUST0154"/>
    <s v="Nirja Guha"/>
    <x v="2"/>
    <x v="6"/>
    <x v="41"/>
    <n v="1"/>
    <n v="4688.2700000000004"/>
    <n v="0.15"/>
    <n v="3985.03"/>
    <n v="1149.7"/>
    <n v="3985.0295000000001"/>
    <s v="Q4"/>
    <n v="28.850472894808821"/>
    <s v="Delhi"/>
    <s v="Premium"/>
  </r>
  <r>
    <s v="ORD003888"/>
    <x v="291"/>
    <s v="CUST0308"/>
    <s v="Charita Sule"/>
    <x v="2"/>
    <x v="5"/>
    <x v="44"/>
    <n v="10"/>
    <n v="785.72"/>
    <n v="0"/>
    <n v="7857.2"/>
    <n v="563.61"/>
    <n v="7857.2000000000007"/>
    <s v="Q3"/>
    <n v="7.1731660133380855"/>
    <s v="Jaipur"/>
    <s v="Premium"/>
  </r>
  <r>
    <s v="ORD005055"/>
    <x v="350"/>
    <s v="CUST0021"/>
    <s v="Aarush Sodhi"/>
    <x v="2"/>
    <x v="0"/>
    <x v="32"/>
    <n v="2"/>
    <n v="711.64"/>
    <n v="0.2"/>
    <n v="1138.6199999999999"/>
    <n v="-38.619999999999997"/>
    <n v="1138.624"/>
    <s v="Q4"/>
    <n v="-3.391825191898965"/>
    <s v="Amritsar"/>
    <s v="Premium"/>
  </r>
  <r>
    <s v="ORD010892"/>
    <x v="6"/>
    <s v="CUST0329"/>
    <s v="Pushti Gour"/>
    <x v="0"/>
    <x v="5"/>
    <x v="68"/>
    <n v="7"/>
    <n v="182.09"/>
    <n v="0.2"/>
    <n v="1019.7"/>
    <n v="95.67"/>
    <n v="1019.7040000000002"/>
    <s v="Q1"/>
    <n v="9.3821712268314208"/>
    <s v="Kochi"/>
    <s v="Regular"/>
  </r>
  <r>
    <s v="ORD010713"/>
    <x v="144"/>
    <s v="CUST0497"/>
    <s v="Sai Desai"/>
    <x v="3"/>
    <x v="6"/>
    <x v="55"/>
    <n v="4"/>
    <n v="877.94"/>
    <n v="0"/>
    <n v="3511.76"/>
    <n v="1176.76"/>
    <n v="3511.76"/>
    <s v="Q2"/>
    <n v="33.509123630316417"/>
    <s v="Pune"/>
    <s v="Regular"/>
  </r>
  <r>
    <s v="ORD002911"/>
    <x v="286"/>
    <s v="CUST0500"/>
    <s v="Pooja Mand"/>
    <x v="0"/>
    <x v="4"/>
    <x v="45"/>
    <n v="3"/>
    <n v="17176.29"/>
    <n v="0"/>
    <n v="51528.87"/>
    <n v="7336.64"/>
    <n v="51528.87"/>
    <s v="Q1"/>
    <n v="14.237921382712255"/>
    <s v="Kochi"/>
    <s v="Premium"/>
  </r>
  <r>
    <s v="ORD003635"/>
    <x v="313"/>
    <s v="CUST0413"/>
    <s v="Aarini Amble"/>
    <x v="3"/>
    <x v="4"/>
    <x v="23"/>
    <n v="3"/>
    <n v="26944.97"/>
    <n v="0"/>
    <n v="80834.91"/>
    <n v="9964.1200000000008"/>
    <n v="80834.91"/>
    <s v="Q4"/>
    <n v="12.326505961347641"/>
    <s v="Surat"/>
    <s v="Premium"/>
  </r>
  <r>
    <s v="ORD002579"/>
    <x v="85"/>
    <s v="CUST0229"/>
    <s v="Tanish Narula"/>
    <x v="2"/>
    <x v="0"/>
    <x v="35"/>
    <n v="5"/>
    <n v="694.74"/>
    <n v="0.05"/>
    <n v="3300.01"/>
    <n v="1496.76"/>
    <n v="3300.0149999999999"/>
    <s v="Q4"/>
    <n v="45.35622619325396"/>
    <s v="Lucknow"/>
    <s v="Premium"/>
  </r>
  <r>
    <s v="ORD004456"/>
    <x v="297"/>
    <s v="CUST0091"/>
    <s v="Lila Goel"/>
    <x v="0"/>
    <x v="5"/>
    <x v="40"/>
    <n v="3"/>
    <n v="236.98"/>
    <n v="0.15"/>
    <n v="604.29999999999995"/>
    <n v="39.840000000000003"/>
    <n v="604.29899999999998"/>
    <s v="Q3"/>
    <n v="6.5927519443984783"/>
    <s v="Hyderabad"/>
    <s v="Premium"/>
  </r>
  <r>
    <s v="ORD003884"/>
    <x v="190"/>
    <s v="CUST0171"/>
    <s v="Isha Kari"/>
    <x v="0"/>
    <x v="5"/>
    <x v="24"/>
    <n v="3"/>
    <n v="286.7"/>
    <n v="0.15"/>
    <n v="731.08"/>
    <n v="61.39"/>
    <n v="731.08499999999992"/>
    <s v="Q3"/>
    <n v="8.3971658368441204"/>
    <s v="Bengaluru"/>
    <s v="Premium"/>
  </r>
  <r>
    <s v="ORD005942"/>
    <x v="333"/>
    <s v="CUST0428"/>
    <s v="Abdul Gour"/>
    <x v="3"/>
    <x v="5"/>
    <x v="44"/>
    <n v="9"/>
    <n v="658.64"/>
    <n v="0"/>
    <n v="5927.76"/>
    <n v="489.21"/>
    <n v="5927.76"/>
    <s v="Q1"/>
    <n v="8.2528644884408262"/>
    <s v="Surat"/>
    <s v="Occasional"/>
  </r>
  <r>
    <s v="ORD008303"/>
    <x v="162"/>
    <s v="CUST0046"/>
    <s v="Kiaan Radhakrishnan"/>
    <x v="0"/>
    <x v="2"/>
    <x v="17"/>
    <n v="3"/>
    <n v="7706.53"/>
    <n v="0"/>
    <n v="23119.59"/>
    <n v="5712.89"/>
    <n v="23119.59"/>
    <s v="Q2"/>
    <n v="24.710170033292115"/>
    <s v="Hyderabad"/>
    <s v="Premium"/>
  </r>
  <r>
    <s v="ORD000685"/>
    <x v="197"/>
    <s v="CUST0213"/>
    <s v="Neel Narang"/>
    <x v="3"/>
    <x v="3"/>
    <x v="10"/>
    <n v="3"/>
    <n v="1658.34"/>
    <n v="0.1"/>
    <n v="4477.5200000000004"/>
    <n v="1543.31"/>
    <n v="4477.518"/>
    <s v="Q4"/>
    <n v="34.467964408869193"/>
    <s v="Nagpur"/>
    <s v="Occasional"/>
  </r>
  <r>
    <s v="ORD007294"/>
    <x v="19"/>
    <s v="CUST0467"/>
    <s v="Deepa Pandit"/>
    <x v="3"/>
    <x v="0"/>
    <x v="49"/>
    <n v="4"/>
    <n v="882.38"/>
    <n v="0"/>
    <n v="3529.52"/>
    <n v="-382.2"/>
    <n v="3529.52"/>
    <s v="Q4"/>
    <n v="-10.828667920850426"/>
    <s v="Pune"/>
    <s v="Premium"/>
  </r>
  <r>
    <s v="ORD002410"/>
    <x v="353"/>
    <s v="CUST0491"/>
    <s v="Kashish Sarkar"/>
    <x v="3"/>
    <x v="6"/>
    <x v="19"/>
    <n v="3"/>
    <n v="4587.1400000000003"/>
    <n v="0"/>
    <n v="13761.42"/>
    <n v="4650.45"/>
    <n v="13761.420000000002"/>
    <s v="Q2"/>
    <n v="33.793387600988851"/>
    <s v="Surat"/>
    <s v="Premium"/>
  </r>
  <r>
    <s v="ORD009050"/>
    <x v="42"/>
    <s v="CUST0067"/>
    <s v="Neha Chadha"/>
    <x v="0"/>
    <x v="0"/>
    <x v="48"/>
    <n v="1"/>
    <n v="625.14"/>
    <n v="0.05"/>
    <n v="593.88"/>
    <n v="187.02"/>
    <n v="593.88299999999992"/>
    <s v="Q4"/>
    <n v="31.491210345524351"/>
    <s v="Coimbatore"/>
    <s v="Regular"/>
  </r>
  <r>
    <s v="ORD003855"/>
    <x v="333"/>
    <s v="CUST0136"/>
    <s v="Arin Narula"/>
    <x v="0"/>
    <x v="5"/>
    <x v="44"/>
    <n v="6"/>
    <n v="712.57"/>
    <n v="0.15"/>
    <n v="3634.11"/>
    <n v="342.37"/>
    <n v="3634.107"/>
    <s v="Q1"/>
    <n v="9.4210136732239818"/>
    <s v="Bengaluru"/>
    <s v="Premium"/>
  </r>
  <r>
    <s v="ORD003751"/>
    <x v="252"/>
    <s v="CUST0487"/>
    <s v="Urvi Johal"/>
    <x v="3"/>
    <x v="5"/>
    <x v="31"/>
    <n v="7"/>
    <n v="270.41000000000003"/>
    <n v="0.15"/>
    <n v="1608.94"/>
    <n v="150.47"/>
    <n v="1608.9395"/>
    <s v="Q2"/>
    <n v="9.3521200293360849"/>
    <s v="Ahmedabad"/>
    <s v="Premium"/>
  </r>
  <r>
    <s v="ORD000754"/>
    <x v="133"/>
    <s v="CUST0012"/>
    <s v="Bina Sha"/>
    <x v="2"/>
    <x v="4"/>
    <x v="45"/>
    <n v="2"/>
    <n v="59826.62"/>
    <n v="0"/>
    <n v="119653.24"/>
    <n v="18428.77"/>
    <n v="119653.24"/>
    <s v="Q4"/>
    <n v="15.401814443135848"/>
    <s v="Chandigarh"/>
    <s v="Occasional"/>
  </r>
  <r>
    <s v="ORD009003"/>
    <x v="157"/>
    <s v="CUST0061"/>
    <s v="Aarush Garg"/>
    <x v="0"/>
    <x v="2"/>
    <x v="60"/>
    <n v="1"/>
    <n v="6617.29"/>
    <n v="0"/>
    <n v="6617.29"/>
    <n v="1104.95"/>
    <n v="6617.29"/>
    <s v="Q4"/>
    <n v="16.697923167943372"/>
    <s v="Hyderabad"/>
    <s v="Regular"/>
  </r>
  <r>
    <s v="ORD005041"/>
    <x v="263"/>
    <s v="CUST0054"/>
    <s v="Bhavya Chahal"/>
    <x v="1"/>
    <x v="2"/>
    <x v="8"/>
    <n v="4"/>
    <n v="1450.72"/>
    <n v="0"/>
    <n v="5802.88"/>
    <n v="955.74"/>
    <n v="5802.88"/>
    <s v="Q3"/>
    <n v="16.470097606705636"/>
    <s v="Guwahati"/>
    <s v="Premium"/>
  </r>
  <r>
    <s v="ORD005366"/>
    <x v="125"/>
    <s v="CUST0402"/>
    <s v="Upkaar Chandran"/>
    <x v="1"/>
    <x v="4"/>
    <x v="5"/>
    <n v="0"/>
    <n v="42523.74"/>
    <n v="0.05"/>
    <n v="161590.21"/>
    <n v="-21394.25"/>
    <n v="0"/>
    <s v="Q3"/>
    <n v="-13.239818179579075"/>
    <s v="Guwahati"/>
    <s v="Premium"/>
  </r>
  <r>
    <s v="ORD002674"/>
    <x v="163"/>
    <s v="CUST0189"/>
    <s v="Ikbal Pall"/>
    <x v="0"/>
    <x v="4"/>
    <x v="33"/>
    <n v="2"/>
    <n v="60771.49"/>
    <n v="0.05"/>
    <n v="115465.83"/>
    <n v="17875.03"/>
    <n v="115465.83099999999"/>
    <s v="Q4"/>
    <n v="15.480796353345399"/>
    <s v="Kochi"/>
    <s v="Premium"/>
  </r>
  <r>
    <s v="ORD011972"/>
    <x v="320"/>
    <s v="CUST0181"/>
    <s v="Chasmum Narang"/>
    <x v="3"/>
    <x v="1"/>
    <x v="38"/>
    <n v="5"/>
    <n v="31570.35"/>
    <n v="0"/>
    <n v="157851.75"/>
    <n v="31838.51"/>
    <n v="157851.75"/>
    <s v="Q2"/>
    <n v="20.169880916746248"/>
    <s v="Ahmedabad"/>
    <s v="Premium"/>
  </r>
  <r>
    <s v="ORD006947"/>
    <x v="272"/>
    <s v="CUST0185"/>
    <s v="Aditya Dugar"/>
    <x v="3"/>
    <x v="5"/>
    <x v="40"/>
    <n v="8"/>
    <n v="118.44"/>
    <n v="0.1"/>
    <n v="852.77"/>
    <n v="81.099999999999994"/>
    <n v="852.76800000000003"/>
    <s v="Q3"/>
    <n v="9.5101844577084087"/>
    <s v="Nagpur"/>
    <s v="Regular"/>
  </r>
  <r>
    <s v="ORD008773"/>
    <x v="53"/>
    <s v="CUST0157"/>
    <s v="Bhavini Patla"/>
    <x v="2"/>
    <x v="3"/>
    <x v="4"/>
    <n v="1"/>
    <n v="3891.51"/>
    <n v="0.15"/>
    <n v="3307.78"/>
    <n v="-440.49"/>
    <n v="3307.7835"/>
    <s v="Q4"/>
    <n v="-13.316786485195509"/>
    <s v="Jaipur"/>
    <s v="Regular"/>
  </r>
  <r>
    <s v="ORD004964"/>
    <x v="164"/>
    <s v="CUST0180"/>
    <s v="Leela Talwar"/>
    <x v="3"/>
    <x v="5"/>
    <x v="24"/>
    <n v="1"/>
    <n v="620.33000000000004"/>
    <n v="0.15"/>
    <n v="527.28"/>
    <n v="35.24"/>
    <n v="527.28050000000007"/>
    <s v="Q1"/>
    <n v="6.6833560916401167"/>
    <s v="Mumbai"/>
    <s v="Regular"/>
  </r>
  <r>
    <s v="ORD002030"/>
    <x v="255"/>
    <s v="CUST0358"/>
    <s v="Daksh Shan"/>
    <x v="3"/>
    <x v="6"/>
    <x v="57"/>
    <n v="3"/>
    <n v="4426.34"/>
    <n v="0.25"/>
    <n v="9959.26"/>
    <n v="2661.12"/>
    <n v="9959.2649999999994"/>
    <s v="Q3"/>
    <n v="26.720057514313311"/>
    <s v="Pune"/>
    <s v="Premium"/>
  </r>
  <r>
    <s v="ORD003714"/>
    <x v="239"/>
    <s v="CUST0164"/>
    <s v="Teerth Soman"/>
    <x v="2"/>
    <x v="0"/>
    <x v="15"/>
    <n v="1"/>
    <n v="761.06"/>
    <n v="0.15"/>
    <n v="646.9"/>
    <n v="177.73"/>
    <n v="646.90099999999995"/>
    <s v="Q2"/>
    <n v="27.474107280878034"/>
    <s v="Chandigarh"/>
    <s v="Occasional"/>
  </r>
  <r>
    <s v="ORD011206"/>
    <x v="134"/>
    <s v="CUST0363"/>
    <s v="Daksha Nadig"/>
    <x v="3"/>
    <x v="6"/>
    <x v="29"/>
    <n v="5"/>
    <n v="313.86"/>
    <n v="0"/>
    <n v="1569.3"/>
    <n v="470.52"/>
    <n v="1569.3000000000002"/>
    <s v="Q2"/>
    <n v="29.982794876696616"/>
    <s v="Mumbai"/>
    <s v="Premium"/>
  </r>
  <r>
    <s v="ORD000318"/>
    <x v="33"/>
    <s v="CUST0246"/>
    <s v="Oliver Chander"/>
    <x v="0"/>
    <x v="6"/>
    <x v="55"/>
    <n v="4"/>
    <n v="3341.12"/>
    <n v="0"/>
    <n v="13364.48"/>
    <n v="4231.5"/>
    <n v="13364.48"/>
    <s v="Q1"/>
    <n v="31.662286897806723"/>
    <s v="Hyderabad"/>
    <s v="Regular"/>
  </r>
  <r>
    <s v="ORD008324"/>
    <x v="220"/>
    <s v="CUST0156"/>
    <s v="Aarush Bhagat"/>
    <x v="0"/>
    <x v="6"/>
    <x v="14"/>
    <n v="3"/>
    <n v="1789.93"/>
    <n v="0.25"/>
    <n v="4027.34"/>
    <n v="1242.8599999999999"/>
    <n v="4027.3424999999997"/>
    <s v="Q1"/>
    <n v="30.860568017599704"/>
    <s v="Bengaluru"/>
    <s v="Premium"/>
  </r>
  <r>
    <s v="ORD000102"/>
    <x v="37"/>
    <s v="CUST0274"/>
    <s v="Radhika Choudhury"/>
    <x v="0"/>
    <x v="4"/>
    <x v="50"/>
    <n v="5"/>
    <n v="51120.1"/>
    <n v="0"/>
    <n v="255600.5"/>
    <n v="38070.18"/>
    <n v="255600.5"/>
    <s v="Q4"/>
    <n v="14.894407483553437"/>
    <s v="Chennai"/>
    <s v="Premium"/>
  </r>
  <r>
    <s v="ORD001605"/>
    <x v="263"/>
    <s v="CUST0287"/>
    <s v="Harish Sahota"/>
    <x v="2"/>
    <x v="0"/>
    <x v="56"/>
    <n v="3"/>
    <n v="688.38"/>
    <n v="0.25"/>
    <n v="1548.86"/>
    <n v="460.14"/>
    <n v="1548.855"/>
    <s v="Q3"/>
    <n v="29.708301589556189"/>
    <s v="Delhi"/>
    <s v="Regular"/>
  </r>
  <r>
    <s v="ORD000544"/>
    <x v="276"/>
    <s v="CUST0063"/>
    <s v="Udant Bansal"/>
    <x v="0"/>
    <x v="2"/>
    <x v="65"/>
    <n v="5"/>
    <n v="2834.83"/>
    <n v="0.15"/>
    <n v="12048.03"/>
    <n v="2202.1"/>
    <n v="12048.0275"/>
    <s v="Q2"/>
    <n v="18.277676931415339"/>
    <s v="Bengaluru"/>
    <s v="Premium"/>
  </r>
  <r>
    <s v="ORD007406"/>
    <x v="37"/>
    <s v="CUST0302"/>
    <s v="Praneel Solanki"/>
    <x v="0"/>
    <x v="6"/>
    <x v="57"/>
    <n v="1"/>
    <n v="1380.42"/>
    <n v="0"/>
    <n v="1380.42"/>
    <n v="389.8"/>
    <n v="1380.42"/>
    <s v="Q4"/>
    <n v="28.23778270381478"/>
    <s v="Coimbatore"/>
    <s v="Premium"/>
  </r>
  <r>
    <s v="ORD004476"/>
    <x v="96"/>
    <s v="CUST0390"/>
    <s v="Waida Manda"/>
    <x v="1"/>
    <x v="5"/>
    <x v="24"/>
    <n v="9"/>
    <n v="192.17"/>
    <n v="0"/>
    <n v="1729.53"/>
    <n v="155.49"/>
    <n v="1729.53"/>
    <s v="Q2"/>
    <n v="8.9903037241331454"/>
    <s v="Patna"/>
    <s v="Premium"/>
  </r>
  <r>
    <s v="ORD008148"/>
    <x v="315"/>
    <s v="CUST0126"/>
    <s v="Chakrika Majumdar"/>
    <x v="2"/>
    <x v="6"/>
    <x v="29"/>
    <n v="1"/>
    <n v="3971.17"/>
    <n v="0.15"/>
    <n v="3375.49"/>
    <n v="1270.06"/>
    <n v="3375.4944999999998"/>
    <s v="Q4"/>
    <n v="37.625944677661614"/>
    <s v="Delhi"/>
    <s v="Regular"/>
  </r>
  <r>
    <s v="ORD006849"/>
    <x v="171"/>
    <s v="CUST0260"/>
    <s v="Timothy Nori"/>
    <x v="0"/>
    <x v="6"/>
    <x v="27"/>
    <n v="5"/>
    <n v="4567.8100000000004"/>
    <n v="0.15"/>
    <n v="19413.189999999999"/>
    <n v="7440.91"/>
    <n v="19413.192500000001"/>
    <s v="Q2"/>
    <n v="38.329146317529478"/>
    <s v="Kochi"/>
    <s v="Regular"/>
  </r>
  <r>
    <s v="ORD005272"/>
    <x v="232"/>
    <s v="CUST0356"/>
    <s v="Ganga Hayer"/>
    <x v="2"/>
    <x v="5"/>
    <x v="21"/>
    <n v="8"/>
    <n v="372.48"/>
    <n v="0"/>
    <n v="2979.84"/>
    <n v="173.9"/>
    <n v="2979.84"/>
    <s v="Q2"/>
    <n v="5.8358838058419247"/>
    <s v="Amritsar"/>
    <s v="Regular"/>
  </r>
  <r>
    <s v="ORD006104"/>
    <x v="198"/>
    <s v="CUST0073"/>
    <s v="Ethan Kamdar"/>
    <x v="3"/>
    <x v="2"/>
    <x v="60"/>
    <n v="3"/>
    <n v="7124.94"/>
    <n v="0.15"/>
    <n v="18168.599999999999"/>
    <n v="2972.4"/>
    <n v="18168.596999999998"/>
    <s v="Q3"/>
    <n v="16.36009378818401"/>
    <s v="Ahmedabad"/>
    <s v="Premium"/>
  </r>
  <r>
    <s v="ORD010231"/>
    <x v="177"/>
    <s v="CUST0152"/>
    <s v="Shaurya Som"/>
    <x v="2"/>
    <x v="5"/>
    <x v="40"/>
    <n v="1"/>
    <n v="621.80999999999995"/>
    <n v="0.2"/>
    <n v="497.45"/>
    <n v="48.64"/>
    <n v="497.44799999999998"/>
    <s v="Q1"/>
    <n v="9.7778671223238529"/>
    <s v="Jaipur"/>
    <s v="Regular"/>
  </r>
  <r>
    <s v="ORD007887"/>
    <x v="235"/>
    <s v="CUST0388"/>
    <s v="Ekavir Chawla"/>
    <x v="3"/>
    <x v="6"/>
    <x v="29"/>
    <n v="4"/>
    <n v="1195.72"/>
    <n v="0.05"/>
    <n v="4543.74"/>
    <n v="1411.69"/>
    <n v="4543.7359999999999"/>
    <s v="Q1"/>
    <n v="31.068899188774008"/>
    <s v="Ahmedabad"/>
    <s v="Premium"/>
  </r>
  <r>
    <s v="ORD001934"/>
    <x v="108"/>
    <s v="CUST0411"/>
    <s v="Agastya Goyal"/>
    <x v="2"/>
    <x v="2"/>
    <x v="9"/>
    <n v="1"/>
    <n v="2342.5300000000002"/>
    <n v="0.15"/>
    <n v="1991.15"/>
    <n v="349.73"/>
    <n v="1991.1505000000002"/>
    <s v="Q1"/>
    <n v="17.564221680938154"/>
    <s v="Amritsar"/>
    <s v="Premium"/>
  </r>
  <r>
    <s v="ORD004725"/>
    <x v="82"/>
    <s v="CUST0361"/>
    <s v="Ranveer Nazareth"/>
    <x v="3"/>
    <x v="5"/>
    <x v="24"/>
    <n v="2"/>
    <n v="190.12"/>
    <n v="0.1"/>
    <n v="342.22"/>
    <n v="22.74"/>
    <n v="342.21600000000001"/>
    <s v="Q1"/>
    <n v="6.6448483431710583"/>
    <s v="Pune"/>
    <s v="Regular"/>
  </r>
  <r>
    <s v="ORD004572"/>
    <x v="100"/>
    <s v="CUST0406"/>
    <s v="Janani Sen"/>
    <x v="1"/>
    <x v="0"/>
    <x v="32"/>
    <n v="3"/>
    <n v="875.15"/>
    <n v="0.05"/>
    <n v="2494.1799999999998"/>
    <n v="621.13"/>
    <n v="2494.1774999999998"/>
    <s v="Q3"/>
    <n v="24.903174590446561"/>
    <s v="Bhubaneswar"/>
    <s v="Premium"/>
  </r>
  <r>
    <s v="ORD011117"/>
    <x v="64"/>
    <s v="CUST0250"/>
    <s v="Vanya Subramaniam"/>
    <x v="3"/>
    <x v="6"/>
    <x v="63"/>
    <n v="5"/>
    <n v="4177.1899999999996"/>
    <n v="0.1"/>
    <n v="18797.349999999999"/>
    <n v="6614.53"/>
    <n v="18797.355"/>
    <s v="Q1"/>
    <n v="35.188630312251462"/>
    <s v="Surat"/>
    <s v="Premium"/>
  </r>
  <r>
    <s v="ORD011050"/>
    <x v="22"/>
    <s v="CUST0042"/>
    <s v="Eesha Jhaveri"/>
    <x v="1"/>
    <x v="5"/>
    <x v="24"/>
    <n v="7"/>
    <n v="758.27"/>
    <n v="0"/>
    <n v="5307.89"/>
    <n v="473.42"/>
    <n v="5307.8899999999994"/>
    <s v="Q3"/>
    <n v="8.9191750394224449"/>
    <s v="Patna"/>
    <s v="Premium"/>
  </r>
  <r>
    <s v="ORD006360"/>
    <x v="69"/>
    <s v="CUST0378"/>
    <s v="Bahadurjit Nath"/>
    <x v="3"/>
    <x v="0"/>
    <x v="51"/>
    <n v="5"/>
    <n v="199.92"/>
    <n v="0"/>
    <n v="999.6"/>
    <n v="367.55"/>
    <n v="999.59999999999991"/>
    <s v="Q1"/>
    <n v="36.769707883153266"/>
    <s v="Mumbai"/>
    <s v="Occasional"/>
  </r>
  <r>
    <s v="ORD011549"/>
    <x v="71"/>
    <s v="CUST0460"/>
    <s v="Zaitra Basak"/>
    <x v="0"/>
    <x v="4"/>
    <x v="47"/>
    <n v="2"/>
    <n v="32907.1"/>
    <n v="0.1"/>
    <n v="59232.78"/>
    <n v="7952.77"/>
    <n v="59232.78"/>
    <s v="Q1"/>
    <n v="13.426298748767154"/>
    <s v="Kochi"/>
    <s v="Regular"/>
  </r>
  <r>
    <s v="ORD002908"/>
    <x v="49"/>
    <s v="CUST0375"/>
    <s v="Veer Halder"/>
    <x v="2"/>
    <x v="4"/>
    <x v="20"/>
    <n v="4"/>
    <n v="64357.43"/>
    <n v="0.1"/>
    <n v="231686.75"/>
    <n v="34641.050000000003"/>
    <n v="231686.74799999999"/>
    <s v="Q3"/>
    <n v="14.951675052630332"/>
    <s v="Chandigarh"/>
    <s v="Premium"/>
  </r>
  <r>
    <s v="ORD006815"/>
    <x v="303"/>
    <s v="CUST0306"/>
    <s v="Aahana Agarwal"/>
    <x v="3"/>
    <x v="5"/>
    <x v="24"/>
    <n v="2"/>
    <n v="581.25"/>
    <n v="0"/>
    <n v="1162.5"/>
    <n v="95.83"/>
    <n v="1162.5"/>
    <s v="Q3"/>
    <n v="8.2434408602150544"/>
    <s v="Nagpur"/>
    <s v="Premium"/>
  </r>
  <r>
    <s v="ORD001189"/>
    <x v="316"/>
    <s v="CUST0062"/>
    <s v="Veer Tandon"/>
    <x v="0"/>
    <x v="4"/>
    <x v="47"/>
    <n v="2"/>
    <n v="49344.91"/>
    <n v="0.05"/>
    <n v="93755.33"/>
    <n v="9650.84"/>
    <n v="93755.328999999998"/>
    <s v="Q4"/>
    <n v="10.293644105353797"/>
    <s v="Coimbatore"/>
    <s v="Regular"/>
  </r>
  <r>
    <s v="ORD007664"/>
    <x v="182"/>
    <s v="CUST0493"/>
    <s v="Lakshit Vaidya"/>
    <x v="2"/>
    <x v="4"/>
    <x v="20"/>
    <n v="2"/>
    <n v="40947.32"/>
    <n v="0"/>
    <n v="81894.64"/>
    <n v="9030.64"/>
    <n v="81894.64"/>
    <s v="Q4"/>
    <n v="11.027144145209014"/>
    <s v="Lucknow"/>
    <s v="Occasional"/>
  </r>
  <r>
    <s v="ORD002545"/>
    <x v="313"/>
    <s v="CUST0311"/>
    <s v="Dhriti Rattan"/>
    <x v="2"/>
    <x v="4"/>
    <x v="42"/>
    <n v="1"/>
    <n v="3971.83"/>
    <n v="0.25"/>
    <n v="2978.87"/>
    <n v="258.52"/>
    <n v="2978.8724999999999"/>
    <s v="Q4"/>
    <n v="8.6784586101441139"/>
    <s v="Lucknow"/>
    <s v="Premium"/>
  </r>
  <r>
    <s v="ORD008467"/>
    <x v="328"/>
    <s v="CUST0114"/>
    <s v="Gayathri Basak"/>
    <x v="1"/>
    <x v="3"/>
    <x v="12"/>
    <n v="5"/>
    <n v="3648.3"/>
    <n v="0.05"/>
    <n v="17329.419999999998"/>
    <n v="4104.1400000000003"/>
    <n v="17329.424999999999"/>
    <s v="Q2"/>
    <n v="23.683077679460713"/>
    <s v="Patna"/>
    <s v="Premium"/>
  </r>
  <r>
    <s v="ORD003844"/>
    <x v="5"/>
    <s v="CUST0100"/>
    <s v="Faqid Zachariah"/>
    <x v="3"/>
    <x v="6"/>
    <x v="63"/>
    <n v="5"/>
    <n v="415.58"/>
    <n v="0.15"/>
    <n v="1766.21"/>
    <n v="-132.15"/>
    <n v="1766.2149999999999"/>
    <s v="Q1"/>
    <n v="-7.4821227373868346"/>
    <s v="Ahmedabad"/>
    <s v="Premium"/>
  </r>
  <r>
    <s v="ORD009028"/>
    <x v="307"/>
    <s v="CUST0229"/>
    <s v="Tanish Narula"/>
    <x v="2"/>
    <x v="5"/>
    <x v="24"/>
    <n v="9"/>
    <n v="380.54"/>
    <n v="0.15"/>
    <n v="2911.13"/>
    <n v="166.59"/>
    <n v="2911.1309999999999"/>
    <s v="Q4"/>
    <n v="5.72252012105265"/>
    <s v="Lucknow"/>
    <s v="Premium"/>
  </r>
  <r>
    <s v="ORD003001"/>
    <x v="83"/>
    <s v="CUST0252"/>
    <s v="Urmi Sehgal"/>
    <x v="1"/>
    <x v="2"/>
    <x v="2"/>
    <n v="5"/>
    <n v="3435.34"/>
    <n v="0"/>
    <n v="17176.7"/>
    <n v="-2340.54"/>
    <n v="17176.7"/>
    <s v="Q2"/>
    <n v="-13.626249512420896"/>
    <s v="Kolkata"/>
    <s v="Regular"/>
  </r>
  <r>
    <s v="ORD003303"/>
    <x v="24"/>
    <s v="CUST0464"/>
    <s v="Chandresh Dasgupta"/>
    <x v="3"/>
    <x v="3"/>
    <x v="4"/>
    <n v="1"/>
    <n v="3596.26"/>
    <n v="0"/>
    <n v="3596.26"/>
    <n v="1114.46"/>
    <n v="3596.26"/>
    <s v="Q3"/>
    <n v="30.989416782991221"/>
    <s v="Mumbai"/>
    <s v="Regular"/>
  </r>
  <r>
    <s v="ORD005014"/>
    <x v="248"/>
    <s v="CUST0361"/>
    <s v="Ranveer Nazareth"/>
    <x v="3"/>
    <x v="5"/>
    <x v="31"/>
    <n v="4"/>
    <n v="703.62"/>
    <n v="0"/>
    <n v="2814.48"/>
    <n v="248.61"/>
    <n v="2814.48"/>
    <s v="Q4"/>
    <n v="8.833248060032405"/>
    <s v="Pune"/>
    <s v="Regular"/>
  </r>
  <r>
    <s v="ORD002689"/>
    <x v="266"/>
    <s v="CUST0132"/>
    <s v="Aadhya Kuruvilla"/>
    <x v="2"/>
    <x v="5"/>
    <x v="39"/>
    <n v="4"/>
    <n v="273.88"/>
    <n v="0.1"/>
    <n v="985.97"/>
    <n v="90.43"/>
    <n v="985.96799999999996"/>
    <s v="Q2"/>
    <n v="9.1716786514802688"/>
    <s v="Lucknow"/>
    <s v="Occasional"/>
  </r>
  <r>
    <s v="ORD005311"/>
    <x v="179"/>
    <s v="CUST0470"/>
    <s v="Kabir Tripathi"/>
    <x v="3"/>
    <x v="5"/>
    <x v="31"/>
    <n v="4"/>
    <n v="733.06"/>
    <n v="0"/>
    <n v="2932.24"/>
    <n v="223.77"/>
    <n v="2932.24"/>
    <s v="Q1"/>
    <n v="7.6313671459362133"/>
    <s v="Mumbai"/>
    <s v="Occasional"/>
  </r>
  <r>
    <s v="ORD003056"/>
    <x v="185"/>
    <s v="CUST0028"/>
    <s v="Kashish Hans"/>
    <x v="1"/>
    <x v="3"/>
    <x v="61"/>
    <n v="2"/>
    <n v="2245.29"/>
    <n v="0.1"/>
    <n v="4041.52"/>
    <n v="1130.83"/>
    <n v="4041.5219999999999"/>
    <s v="Q4"/>
    <n v="27.980314337180069"/>
    <s v="Bhubaneswar"/>
    <s v="Regular"/>
  </r>
  <r>
    <s v="ORD006931"/>
    <x v="289"/>
    <s v="CUST0474"/>
    <s v="Tanay Basak"/>
    <x v="3"/>
    <x v="5"/>
    <x v="37"/>
    <n v="10"/>
    <n v="741.69"/>
    <n v="0.05"/>
    <n v="7046.06"/>
    <n v="497.4"/>
    <n v="7046.0550000000003"/>
    <s v="Q2"/>
    <n v="7.059264326446268"/>
    <s v="Ahmedabad"/>
    <s v="Premium"/>
  </r>
  <r>
    <s v="ORD001659"/>
    <x v="259"/>
    <s v="CUST0096"/>
    <s v="Vaishnavi Gandhi"/>
    <x v="0"/>
    <x v="1"/>
    <x v="34"/>
    <n v="1"/>
    <n v="33182.050000000003"/>
    <n v="0.05"/>
    <n v="31522.95"/>
    <n v="9130.25"/>
    <n v="31522.947500000002"/>
    <s v="Q2"/>
    <n v="28.963818424354322"/>
    <s v="Kochi"/>
    <s v="Occasional"/>
  </r>
  <r>
    <s v="ORD000131"/>
    <x v="344"/>
    <s v="CUST0040"/>
    <s v="Gaurav Majumdar"/>
    <x v="2"/>
    <x v="3"/>
    <x v="16"/>
    <n v="5"/>
    <n v="433.68"/>
    <n v="0.25"/>
    <n v="1626.3"/>
    <n v="359.7"/>
    <n v="1626.3000000000002"/>
    <s v="Q2"/>
    <n v="22.117690463014203"/>
    <s v="Chandigarh"/>
    <s v="Regular"/>
  </r>
  <r>
    <s v="ORD011531"/>
    <x v="353"/>
    <s v="CUST0407"/>
    <s v="Kevin Khanna"/>
    <x v="0"/>
    <x v="4"/>
    <x v="23"/>
    <n v="3"/>
    <n v="43304.3"/>
    <n v="0.05"/>
    <n v="123417.26"/>
    <n v="17891.23"/>
    <n v="123417.255"/>
    <s v="Q2"/>
    <n v="14.496538004489809"/>
    <s v="Coimbatore"/>
    <s v="Premium"/>
  </r>
  <r>
    <s v="ORD004956"/>
    <x v="101"/>
    <s v="CUST0404"/>
    <s v="Samesh Iyengar"/>
    <x v="2"/>
    <x v="4"/>
    <x v="47"/>
    <n v="3"/>
    <n v="77956.52"/>
    <n v="0"/>
    <n v="233869.56"/>
    <n v="22033.77"/>
    <n v="233869.56"/>
    <s v="Q1"/>
    <n v="9.4213928482184688"/>
    <s v="Amritsar"/>
    <s v="Regular"/>
  </r>
  <r>
    <s v="ORD010137"/>
    <x v="156"/>
    <s v="CUST0350"/>
    <s v="Vrishti Dubey"/>
    <x v="1"/>
    <x v="1"/>
    <x v="26"/>
    <n v="4"/>
    <n v="4759.33"/>
    <n v="0"/>
    <n v="19037.32"/>
    <n v="4623.7299999999996"/>
    <n v="19037.32"/>
    <s v="Q4"/>
    <n v="24.287714867428818"/>
    <s v="Bhubaneswar"/>
    <s v="Premium"/>
  </r>
  <r>
    <s v="ORD003961"/>
    <x v="130"/>
    <s v="CUST0016"/>
    <s v="Hema Raja"/>
    <x v="0"/>
    <x v="6"/>
    <x v="29"/>
    <n v="4"/>
    <n v="1276.6099999999999"/>
    <n v="0"/>
    <n v="5106.4399999999996"/>
    <n v="1139.8"/>
    <n v="5106.4399999999996"/>
    <s v="Q2"/>
    <n v="22.320834084019396"/>
    <s v="Hyderabad"/>
    <s v="Regular"/>
  </r>
  <r>
    <s v="ORD000610"/>
    <x v="342"/>
    <s v="CUST0338"/>
    <s v="Chakradev Mand"/>
    <x v="1"/>
    <x v="3"/>
    <x v="4"/>
    <n v="3"/>
    <n v="3856.03"/>
    <n v="0.15"/>
    <n v="9832.8799999999992"/>
    <n v="3313.07"/>
    <n v="9832.8765000000003"/>
    <s v="Q2"/>
    <n v="33.693790628991714"/>
    <s v="Ranchi"/>
    <s v="Premium"/>
  </r>
  <r>
    <s v="ORD008920"/>
    <x v="55"/>
    <s v="CUST0360"/>
    <s v="Harshil Kadakia"/>
    <x v="1"/>
    <x v="6"/>
    <x v="43"/>
    <n v="3"/>
    <n v="2744.31"/>
    <n v="0"/>
    <n v="8232.93"/>
    <n v="-562.28"/>
    <n v="8232.93"/>
    <s v="Q1"/>
    <n v="-6.8296463106087373"/>
    <s v="Patna"/>
    <s v="Occasional"/>
  </r>
  <r>
    <s v="ORD009391"/>
    <x v="362"/>
    <s v="CUST0031"/>
    <s v="Unni Gupta"/>
    <x v="3"/>
    <x v="6"/>
    <x v="19"/>
    <n v="3"/>
    <n v="3950.86"/>
    <n v="0"/>
    <n v="11852.58"/>
    <n v="3020.48"/>
    <n v="11852.58"/>
    <s v="Q4"/>
    <n v="25.483734343071298"/>
    <s v="Ahmedabad"/>
    <s v="Premium"/>
  </r>
  <r>
    <s v="ORD005616"/>
    <x v="251"/>
    <s v="CUST0392"/>
    <s v="Yashawini Bhalla"/>
    <x v="0"/>
    <x v="3"/>
    <x v="6"/>
    <n v="2"/>
    <n v="3955.49"/>
    <n v="0.05"/>
    <n v="7515.43"/>
    <n v="1542.45"/>
    <n v="7515.4309999999996"/>
    <s v="Q1"/>
    <n v="20.523775752019514"/>
    <s v="Chennai"/>
    <s v="Premium"/>
  </r>
  <r>
    <s v="ORD011502"/>
    <x v="210"/>
    <s v="CUST0082"/>
    <s v="Nilima Rattan"/>
    <x v="0"/>
    <x v="5"/>
    <x v="37"/>
    <n v="1"/>
    <n v="709.87"/>
    <n v="0"/>
    <n v="709.87"/>
    <n v="60.47"/>
    <n v="709.87"/>
    <s v="Q4"/>
    <n v="8.5184611266851675"/>
    <s v="Bengaluru"/>
    <s v="Regular"/>
  </r>
  <r>
    <s v="ORD003569"/>
    <x v="99"/>
    <s v="CUST0001"/>
    <s v="Aditya Bhakta"/>
    <x v="2"/>
    <x v="2"/>
    <x v="62"/>
    <n v="4"/>
    <n v="5661.3"/>
    <n v="0.2"/>
    <n v="18116.16"/>
    <n v="4851.7"/>
    <n v="18116.16"/>
    <s v="Q3"/>
    <n v="26.781061770264781"/>
    <s v="Delhi"/>
    <s v="Regular"/>
  </r>
  <r>
    <s v="ORD002629"/>
    <x v="191"/>
    <s v="CUST0031"/>
    <s v="Unni Gupta"/>
    <x v="3"/>
    <x v="1"/>
    <x v="59"/>
    <n v="3"/>
    <n v="2487.88"/>
    <n v="0.1"/>
    <n v="6717.28"/>
    <n v="1777.25"/>
    <n v="6717.2760000000007"/>
    <s v="Q2"/>
    <n v="26.457881761665437"/>
    <s v="Ahmedabad"/>
    <s v="Premium"/>
  </r>
  <r>
    <s v="ORD006484"/>
    <x v="209"/>
    <s v="CUST0052"/>
    <s v="Vivaan Parmer"/>
    <x v="1"/>
    <x v="2"/>
    <x v="30"/>
    <n v="5"/>
    <n v="3872.7"/>
    <n v="0.05"/>
    <n v="18395.330000000002"/>
    <n v="3363"/>
    <n v="18395.325000000001"/>
    <s v="Q2"/>
    <n v="18.281813916901733"/>
    <s v="Bhubaneswar"/>
    <s v="Occasional"/>
  </r>
  <r>
    <s v="ORD003234"/>
    <x v="213"/>
    <s v="CUST0143"/>
    <s v="Krisha Srivastava"/>
    <x v="0"/>
    <x v="2"/>
    <x v="62"/>
    <n v="5"/>
    <n v="786.9"/>
    <n v="0"/>
    <n v="3934.5"/>
    <n v="1106.68"/>
    <n v="3934.5"/>
    <s v="Q1"/>
    <n v="28.127589274367775"/>
    <s v="Chennai"/>
    <s v="Occasional"/>
  </r>
  <r>
    <s v="ORD000625"/>
    <x v="286"/>
    <s v="CUST0338"/>
    <s v="Chakradev Mand"/>
    <x v="1"/>
    <x v="2"/>
    <x v="62"/>
    <n v="1"/>
    <n v="4651.1400000000003"/>
    <n v="0.1"/>
    <n v="4186.03"/>
    <n v="1160.49"/>
    <n v="4186.0260000000007"/>
    <s v="Q1"/>
    <n v="27.722926018208184"/>
    <s v="Ranchi"/>
    <s v="Premium"/>
  </r>
  <r>
    <s v="ORD011685"/>
    <x v="122"/>
    <s v="CUST0149"/>
    <s v="Charita Bobal"/>
    <x v="2"/>
    <x v="5"/>
    <x v="7"/>
    <n v="2"/>
    <n v="561.46"/>
    <n v="0"/>
    <n v="1122.92"/>
    <n v="89.14"/>
    <n v="1122.92"/>
    <s v="Q1"/>
    <n v="7.9382324653581735"/>
    <s v="Jaipur"/>
    <s v="Occasional"/>
  </r>
  <r>
    <s v="ORD006666"/>
    <x v="144"/>
    <s v="CUST0402"/>
    <s v="Upkaar Chandran"/>
    <x v="1"/>
    <x v="6"/>
    <x v="29"/>
    <n v="2"/>
    <n v="3808.59"/>
    <n v="0"/>
    <n v="7617.18"/>
    <n v="2087.8200000000002"/>
    <n v="7617.18"/>
    <s v="Q2"/>
    <n v="27.409356218443047"/>
    <s v="Guwahati"/>
    <s v="Premium"/>
  </r>
  <r>
    <s v="ORD006545"/>
    <x v="27"/>
    <s v="CUST0266"/>
    <s v="Tanay Sane"/>
    <x v="1"/>
    <x v="3"/>
    <x v="12"/>
    <n v="1"/>
    <n v="2191.84"/>
    <n v="0.05"/>
    <n v="2082.25"/>
    <n v="423.99"/>
    <n v="2082.248"/>
    <s v="Q4"/>
    <n v="20.362108296314084"/>
    <s v="Patna"/>
    <s v="Premium"/>
  </r>
  <r>
    <s v="ORD007713"/>
    <x v="209"/>
    <s v="CUST0005"/>
    <s v="Mason Dutt"/>
    <x v="0"/>
    <x v="5"/>
    <x v="40"/>
    <n v="4"/>
    <n v="716.42"/>
    <n v="0"/>
    <n v="2865.68"/>
    <n v="-136.76"/>
    <n v="2865.68"/>
    <s v="Q2"/>
    <n v="-4.7723402473409458"/>
    <s v="Coimbatore"/>
    <s v="Regular"/>
  </r>
  <r>
    <s v="ORD011987"/>
    <x v="274"/>
    <s v="CUST0230"/>
    <s v="Inaya Bose"/>
    <x v="3"/>
    <x v="1"/>
    <x v="64"/>
    <n v="4"/>
    <n v="43725.86"/>
    <n v="0.15"/>
    <n v="148667.92000000001"/>
    <n v="38007.550000000003"/>
    <n v="148667.924"/>
    <s v="Q2"/>
    <n v="25.565401062986552"/>
    <s v="Ahmedabad"/>
    <s v="Premium"/>
  </r>
  <r>
    <s v="ORD004162"/>
    <x v="275"/>
    <s v="CUST0458"/>
    <s v="Vyanjana Thaman"/>
    <x v="0"/>
    <x v="0"/>
    <x v="0"/>
    <n v="3"/>
    <n v="361.14"/>
    <n v="0.05"/>
    <n v="1029.25"/>
    <n v="385.65"/>
    <n v="1029.249"/>
    <s v="Q4"/>
    <n v="37.469030847704637"/>
    <s v="Chennai"/>
    <s v="Regular"/>
  </r>
  <r>
    <s v="ORD005184"/>
    <x v="304"/>
    <s v="CUST0322"/>
    <s v="Gavin Acharya"/>
    <x v="3"/>
    <x v="5"/>
    <x v="31"/>
    <n v="6"/>
    <n v="457.5"/>
    <n v="0.15"/>
    <n v="2333.25"/>
    <n v="170.83"/>
    <n v="2333.25"/>
    <s v="Q1"/>
    <n v="7.3215471981142182"/>
    <s v="Surat"/>
    <s v="Premium"/>
  </r>
  <r>
    <s v="ORD005360"/>
    <x v="276"/>
    <s v="CUST0483"/>
    <s v="Deepa Tara"/>
    <x v="1"/>
    <x v="2"/>
    <x v="17"/>
    <n v="4"/>
    <n v="6492.39"/>
    <n v="0"/>
    <n v="25969.56"/>
    <n v="5633.73"/>
    <n v="25969.56"/>
    <s v="Q2"/>
    <n v="21.69359049594987"/>
    <s v="Ranchi"/>
    <s v="Premium"/>
  </r>
  <r>
    <s v="ORD006855"/>
    <x v="205"/>
    <s v="CUST0278"/>
    <s v="Reyansh Dayal"/>
    <x v="0"/>
    <x v="6"/>
    <x v="41"/>
    <n v="2"/>
    <n v="403"/>
    <n v="0.25"/>
    <n v="604.5"/>
    <n v="145.94"/>
    <n v="604.5"/>
    <s v="Q2"/>
    <n v="24.142266335814721"/>
    <s v="Chennai"/>
    <s v="Regular"/>
  </r>
  <r>
    <s v="ORD003227"/>
    <x v="219"/>
    <s v="CUST0280"/>
    <s v="Chandani Narayanan"/>
    <x v="1"/>
    <x v="5"/>
    <x v="68"/>
    <n v="4"/>
    <n v="790.2"/>
    <n v="0.2"/>
    <n v="2528.64"/>
    <n v="193.86"/>
    <n v="2528.6400000000003"/>
    <s v="Q1"/>
    <n v="7.6665717539863332"/>
    <s v="Patna"/>
    <s v="Regular"/>
  </r>
  <r>
    <s v="ORD009498"/>
    <x v="118"/>
    <s v="CUST0072"/>
    <s v="Ekantika Khosla"/>
    <x v="1"/>
    <x v="0"/>
    <x v="51"/>
    <n v="3"/>
    <n v="664.71"/>
    <n v="0.05"/>
    <n v="1894.42"/>
    <n v="738.81"/>
    <n v="1894.4235000000001"/>
    <s v="Q1"/>
    <n v="38.999271544852775"/>
    <s v="Bhubaneswar"/>
    <s v="Occasional"/>
  </r>
  <r>
    <s v="ORD009415"/>
    <x v="322"/>
    <s v="CUST0042"/>
    <s v="Eesha Jhaveri"/>
    <x v="1"/>
    <x v="4"/>
    <x v="20"/>
    <n v="4"/>
    <n v="26598.35"/>
    <n v="0.1"/>
    <n v="95754.06"/>
    <n v="8400.56"/>
    <n v="95754.06"/>
    <s v="Q3"/>
    <n v="8.7730588133808638"/>
    <s v="Patna"/>
    <s v="Premium"/>
  </r>
  <r>
    <s v="ORD001860"/>
    <x v="147"/>
    <s v="CUST0347"/>
    <s v="Warjas Varkey"/>
    <x v="1"/>
    <x v="5"/>
    <x v="44"/>
    <n v="4"/>
    <n v="346.54"/>
    <n v="0.1"/>
    <n v="1247.54"/>
    <n v="118.56"/>
    <n v="1247.5440000000001"/>
    <s v="Q2"/>
    <n v="9.5035028936947921"/>
    <s v="Patna"/>
    <s v="Occasional"/>
  </r>
  <r>
    <s v="ORD008607"/>
    <x v="37"/>
    <s v="CUST0381"/>
    <s v="Pratyush Mani"/>
    <x v="1"/>
    <x v="6"/>
    <x v="19"/>
    <n v="5"/>
    <n v="1135.8599999999999"/>
    <n v="0.05"/>
    <n v="5395.33"/>
    <n v="1578.02"/>
    <n v="5395.3349999999991"/>
    <s v="Q4"/>
    <n v="29.24788659822476"/>
    <s v="Patna"/>
    <s v="Regular"/>
  </r>
  <r>
    <s v="ORD004921"/>
    <x v="226"/>
    <s v="CUST0418"/>
    <s v="Osha Gour"/>
    <x v="3"/>
    <x v="5"/>
    <x v="24"/>
    <n v="8"/>
    <n v="153.25"/>
    <n v="0.05"/>
    <n v="1164.7"/>
    <n v="75.34"/>
    <n v="1164.7"/>
    <s v="Q1"/>
    <n v="6.4686185283764059"/>
    <s v="Ahmedabad"/>
    <s v="Occasional"/>
  </r>
  <r>
    <s v="ORD010582"/>
    <x v="293"/>
    <s v="CUST0106"/>
    <s v="Samarth Vora"/>
    <x v="1"/>
    <x v="5"/>
    <x v="37"/>
    <n v="6"/>
    <n v="244.89"/>
    <n v="0.2"/>
    <n v="1175.47"/>
    <n v="-166.3"/>
    <n v="1175.472"/>
    <s v="Q1"/>
    <n v="-14.147532476371156"/>
    <s v="Kolkata"/>
    <s v="Premium"/>
  </r>
  <r>
    <s v="ORD003929"/>
    <x v="204"/>
    <s v="CUST0171"/>
    <s v="Isha Kari"/>
    <x v="0"/>
    <x v="1"/>
    <x v="3"/>
    <n v="3"/>
    <n v="16594.93"/>
    <n v="0.05"/>
    <n v="47295.55"/>
    <n v="13580.45"/>
    <n v="47295.550499999998"/>
    <s v="Q4"/>
    <n v="28.71401220622236"/>
    <s v="Bengaluru"/>
    <s v="Premium"/>
  </r>
  <r>
    <s v="ORD003087"/>
    <x v="255"/>
    <s v="CUST0487"/>
    <s v="Urvi Johal"/>
    <x v="3"/>
    <x v="1"/>
    <x v="1"/>
    <n v="4"/>
    <n v="32777.160000000003"/>
    <n v="0"/>
    <n v="131108.64000000001"/>
    <n v="29859.54"/>
    <n v="131108.64000000001"/>
    <s v="Q3"/>
    <n v="22.77465466806764"/>
    <s v="Ahmedabad"/>
    <s v="Premium"/>
  </r>
  <r>
    <s v="ORD001120"/>
    <x v="41"/>
    <s v="CUST0070"/>
    <s v="Kiaan Kapur"/>
    <x v="0"/>
    <x v="0"/>
    <x v="48"/>
    <n v="2"/>
    <n v="502.5"/>
    <n v="0.15"/>
    <n v="854.25"/>
    <n v="356.03"/>
    <n v="854.25"/>
    <s v="Q4"/>
    <n v="41.67749487854843"/>
    <s v="Coimbatore"/>
    <s v="Premium"/>
  </r>
  <r>
    <s v="ORD003772"/>
    <x v="357"/>
    <s v="CUST0416"/>
    <s v="Hitesh Soman"/>
    <x v="3"/>
    <x v="5"/>
    <x v="39"/>
    <n v="10"/>
    <n v="306.32"/>
    <n v="0.1"/>
    <n v="2756.88"/>
    <n v="254.83"/>
    <n v="2756.88"/>
    <s v="Q1"/>
    <n v="9.2434200980818897"/>
    <s v="Mumbai"/>
    <s v="Premium"/>
  </r>
  <r>
    <s v="ORD008065"/>
    <x v="33"/>
    <s v="CUST0341"/>
    <s v="Isaac Vala"/>
    <x v="2"/>
    <x v="5"/>
    <x v="24"/>
    <n v="10"/>
    <n v="462.03"/>
    <n v="0"/>
    <n v="4620.3"/>
    <n v="453.98"/>
    <n v="4620.2999999999993"/>
    <s v="Q1"/>
    <n v="9.8257688894660529"/>
    <s v="Jaipur"/>
    <s v="Premium"/>
  </r>
  <r>
    <s v="ORD000657"/>
    <x v="220"/>
    <s v="CUST0196"/>
    <s v="Udyati Rajagopal"/>
    <x v="3"/>
    <x v="6"/>
    <x v="43"/>
    <n v="4"/>
    <n v="598.42999999999995"/>
    <n v="0"/>
    <n v="2393.7199999999998"/>
    <n v="917.15"/>
    <n v="2393.7199999999998"/>
    <s v="Q1"/>
    <n v="38.31484049930652"/>
    <s v="Ahmedabad"/>
    <s v="Regular"/>
  </r>
  <r>
    <s v="ORD011703"/>
    <x v="301"/>
    <s v="CUST0350"/>
    <s v="Vrishti Dubey"/>
    <x v="1"/>
    <x v="1"/>
    <x v="36"/>
    <n v="3"/>
    <n v="34874.720000000001"/>
    <n v="0.1"/>
    <n v="94161.74"/>
    <n v="23723.39"/>
    <n v="94161.744000000006"/>
    <s v="Q2"/>
    <n v="25.194298661006048"/>
    <s v="Bhubaneswar"/>
    <s v="Premium"/>
  </r>
  <r>
    <s v="ORD009858"/>
    <x v="149"/>
    <s v="CUST0484"/>
    <s v="Yug Srivastava"/>
    <x v="3"/>
    <x v="5"/>
    <x v="44"/>
    <n v="7"/>
    <n v="715.54"/>
    <n v="0.25"/>
    <n v="3756.59"/>
    <n v="216.37"/>
    <n v="3756.585"/>
    <s v="Q4"/>
    <n v="5.759744875006322"/>
    <s v="Mumbai"/>
    <s v="Occasional"/>
  </r>
  <r>
    <s v="ORD007225"/>
    <x v="190"/>
    <s v="CUST0194"/>
    <s v="Panini Badami"/>
    <x v="0"/>
    <x v="5"/>
    <x v="40"/>
    <n v="1"/>
    <n v="339.76"/>
    <n v="0.1"/>
    <n v="305.77999999999997"/>
    <n v="25.26"/>
    <n v="305.78399999999999"/>
    <s v="Q3"/>
    <n v="8.2608411276080851"/>
    <s v="Bengaluru"/>
    <s v="Regular"/>
  </r>
  <r>
    <s v="ORD011230"/>
    <x v="362"/>
    <s v="CUST0076"/>
    <s v="Vaishnavi Dar"/>
    <x v="0"/>
    <x v="2"/>
    <x v="30"/>
    <n v="5"/>
    <n v="6512.27"/>
    <n v="0.1"/>
    <n v="29305.22"/>
    <n v="4977.3900000000003"/>
    <n v="29305.215000000004"/>
    <s v="Q4"/>
    <n v="16.984653246076981"/>
    <s v="Bengaluru"/>
    <s v="Premium"/>
  </r>
  <r>
    <s v="ORD011854"/>
    <x v="52"/>
    <s v="CUST0476"/>
    <s v="Aachal Mukherjee"/>
    <x v="1"/>
    <x v="4"/>
    <x v="50"/>
    <n v="1"/>
    <n v="65713.3"/>
    <n v="0.3"/>
    <n v="45999.31"/>
    <n v="4282.51"/>
    <n v="45999.31"/>
    <s v="Q1"/>
    <n v="9.3099439969860427"/>
    <s v="Bhubaneswar"/>
    <s v="Premium"/>
  </r>
  <r>
    <s v="ORD002455"/>
    <x v="320"/>
    <s v="CUST0064"/>
    <s v="Lopa Date"/>
    <x v="3"/>
    <x v="0"/>
    <x v="51"/>
    <n v="5"/>
    <n v="842.39"/>
    <n v="0"/>
    <n v="4211.95"/>
    <n v="1366.6"/>
    <n v="4211.95"/>
    <s v="Q2"/>
    <n v="32.445779270884032"/>
    <s v="Mumbai"/>
    <s v="Premium"/>
  </r>
  <r>
    <s v="ORD007800"/>
    <x v="98"/>
    <s v="CUST0135"/>
    <s v="Nandini Sarin"/>
    <x v="2"/>
    <x v="2"/>
    <x v="46"/>
    <n v="2"/>
    <n v="2742.31"/>
    <n v="0"/>
    <n v="5484.62"/>
    <n v="1153.3800000000001"/>
    <n v="5484.62"/>
    <s v="Q3"/>
    <n v="21.029351167446425"/>
    <s v="Amritsar"/>
    <s v="Premium"/>
  </r>
  <r>
    <s v="ORD007503"/>
    <x v="88"/>
    <s v="CUST0141"/>
    <s v="Anusha Kapoor"/>
    <x v="3"/>
    <x v="1"/>
    <x v="38"/>
    <n v="5"/>
    <n v="21088.31"/>
    <n v="0.05"/>
    <n v="100169.47"/>
    <n v="30148.87"/>
    <n v="100169.4725"/>
    <s v="Q1"/>
    <n v="30.097863151317462"/>
    <s v="Pune"/>
    <s v="Regular"/>
  </r>
  <r>
    <s v="ORD009244"/>
    <x v="332"/>
    <s v="CUST0453"/>
    <s v="Maanav Dâ€™Alia"/>
    <x v="1"/>
    <x v="2"/>
    <x v="46"/>
    <n v="2"/>
    <n v="915.82"/>
    <n v="0.05"/>
    <n v="1740.06"/>
    <n v="448.83"/>
    <n v="1740.058"/>
    <s v="Q1"/>
    <n v="25.793938140064139"/>
    <s v="Bhubaneswar"/>
    <s v="Regular"/>
  </r>
  <r>
    <s v="ORD002743"/>
    <x v="217"/>
    <s v="CUST0497"/>
    <s v="Sai Desai"/>
    <x v="3"/>
    <x v="5"/>
    <x v="68"/>
    <n v="9"/>
    <n v="583.01"/>
    <n v="0.05"/>
    <n v="4984.74"/>
    <n v="428.87"/>
    <n v="4984.7354999999998"/>
    <s v="Q4"/>
    <n v="8.6036583653309897"/>
    <s v="Pune"/>
    <s v="Regular"/>
  </r>
  <r>
    <s v="ORD011629"/>
    <x v="175"/>
    <s v="CUST0219"/>
    <s v="Nimrat Mall"/>
    <x v="3"/>
    <x v="4"/>
    <x v="5"/>
    <n v="3"/>
    <n v="64442.23"/>
    <n v="0"/>
    <n v="193326.69"/>
    <n v="25322.22"/>
    <n v="193326.69"/>
    <s v="Q3"/>
    <n v="13.098150079536355"/>
    <s v="Surat"/>
    <s v="Premium"/>
  </r>
  <r>
    <s v="ORD004953"/>
    <x v="241"/>
    <s v="CUST0235"/>
    <s v="Dipta Vala"/>
    <x v="2"/>
    <x v="4"/>
    <x v="47"/>
    <n v="4"/>
    <n v="82980.149999999994"/>
    <n v="0.1"/>
    <n v="298728.53999999998"/>
    <n v="39356.839999999997"/>
    <n v="298728.53999999998"/>
    <s v="Q2"/>
    <n v="13.174784036369608"/>
    <s v="Amritsar"/>
    <s v="Regular"/>
  </r>
  <r>
    <s v="ORD006160"/>
    <x v="194"/>
    <s v="CUST0399"/>
    <s v="Saksham Goyal"/>
    <x v="3"/>
    <x v="2"/>
    <x v="46"/>
    <n v="4"/>
    <n v="3009.54"/>
    <n v="0.2"/>
    <n v="9630.5300000000007"/>
    <n v="1938.57"/>
    <n v="9630.5280000000002"/>
    <s v="Q4"/>
    <n v="20.129421745220665"/>
    <s v="Surat"/>
    <s v="Premium"/>
  </r>
  <r>
    <s v="ORD010402"/>
    <x v="169"/>
    <s v="CUST0104"/>
    <s v="Saksham Gola"/>
    <x v="2"/>
    <x v="4"/>
    <x v="5"/>
    <n v="1"/>
    <n v="8212.16"/>
    <n v="0.3"/>
    <n v="5748.51"/>
    <n v="800.01"/>
    <n v="5748.5119999999997"/>
    <s v="Q1"/>
    <n v="13.916823663871158"/>
    <s v="Chandigarh"/>
    <s v="Premium"/>
  </r>
  <r>
    <s v="ORD005282"/>
    <x v="235"/>
    <s v="CUST0402"/>
    <s v="Upkaar Chandran"/>
    <x v="1"/>
    <x v="3"/>
    <x v="10"/>
    <n v="4"/>
    <n v="970.56"/>
    <n v="0"/>
    <n v="3882.24"/>
    <n v="1119.48"/>
    <n v="3882.24"/>
    <s v="Q1"/>
    <n v="28.835929772502471"/>
    <s v="Guwahati"/>
    <s v="Premium"/>
  </r>
  <r>
    <s v="ORD005592"/>
    <x v="174"/>
    <s v="CUST0295"/>
    <s v="Sathvik Dara"/>
    <x v="1"/>
    <x v="0"/>
    <x v="49"/>
    <n v="3"/>
    <n v="559.80999999999995"/>
    <n v="0"/>
    <n v="1679.43"/>
    <n v="666.67"/>
    <n v="1679.4299999999998"/>
    <s v="Q4"/>
    <n v="39.696206450998247"/>
    <s v="Ranchi"/>
    <s v="Premium"/>
  </r>
  <r>
    <s v="ORD000636"/>
    <x v="219"/>
    <s v="CUST0224"/>
    <s v="Gayathri Tata"/>
    <x v="0"/>
    <x v="5"/>
    <x v="68"/>
    <n v="9"/>
    <n v="290.27999999999997"/>
    <n v="0.15"/>
    <n v="2220.64"/>
    <n v="188.67"/>
    <n v="2220.6419999999994"/>
    <s v="Q1"/>
    <n v="8.4961992938972557"/>
    <s v="Hyderabad"/>
    <s v="Premium"/>
  </r>
  <r>
    <s v="ORD002808"/>
    <x v="303"/>
    <s v="CUST0263"/>
    <s v="Jacob Radhakrishnan"/>
    <x v="1"/>
    <x v="5"/>
    <x v="39"/>
    <n v="6"/>
    <n v="607.19000000000005"/>
    <n v="0.15"/>
    <n v="3096.67"/>
    <n v="270.68"/>
    <n v="3096.6690000000003"/>
    <s v="Q3"/>
    <n v="8.7410024316443149"/>
    <s v="Kolkata"/>
    <s v="Premium"/>
  </r>
  <r>
    <s v="ORD002376"/>
    <x v="45"/>
    <s v="CUST0077"/>
    <s v="Veda Dutt"/>
    <x v="1"/>
    <x v="5"/>
    <x v="37"/>
    <n v="7"/>
    <n v="172.26"/>
    <n v="0.1"/>
    <n v="1085.24"/>
    <n v="78.37"/>
    <n v="1085.2380000000001"/>
    <s v="Q2"/>
    <n v="7.2214441045298745"/>
    <s v="Kolkata"/>
    <s v="Occasional"/>
  </r>
  <r>
    <s v="ORD005951"/>
    <x v="19"/>
    <s v="CUST0431"/>
    <s v="Neelima Chander"/>
    <x v="2"/>
    <x v="4"/>
    <x v="42"/>
    <n v="1"/>
    <n v="37677.21"/>
    <n v="0.25"/>
    <n v="28257.91"/>
    <n v="4197.17"/>
    <n v="28257.907500000001"/>
    <s v="Q4"/>
    <n v="14.853080075631922"/>
    <s v="Lucknow"/>
    <s v="Regular"/>
  </r>
  <r>
    <s v="ORD008310"/>
    <x v="119"/>
    <s v="CUST0076"/>
    <s v="Vaishnavi Dar"/>
    <x v="0"/>
    <x v="0"/>
    <x v="67"/>
    <n v="5"/>
    <n v="355.65"/>
    <n v="0.05"/>
    <n v="1689.34"/>
    <n v="420.27"/>
    <n v="1689.3374999999999"/>
    <s v="Q2"/>
    <n v="24.877762913327096"/>
    <s v="Bengaluru"/>
    <s v="Premium"/>
  </r>
  <r>
    <s v="ORD002770"/>
    <x v="103"/>
    <s v="CUST0225"/>
    <s v="Avi Das"/>
    <x v="2"/>
    <x v="3"/>
    <x v="66"/>
    <n v="5"/>
    <n v="3661.45"/>
    <n v="0.3"/>
    <n v="12815.07"/>
    <n v="4132.74"/>
    <n v="12815.074999999999"/>
    <s v="Q1"/>
    <n v="32.249063017213324"/>
    <s v="Lucknow"/>
    <s v="Premium"/>
  </r>
  <r>
    <s v="ORD001174"/>
    <x v="51"/>
    <s v="CUST0203"/>
    <s v="Yagnesh Deo"/>
    <x v="2"/>
    <x v="4"/>
    <x v="28"/>
    <n v="5"/>
    <n v="75100.009999999995"/>
    <n v="0.05"/>
    <n v="356725.05"/>
    <n v="30068.68"/>
    <n v="356725.04749999999"/>
    <s v="Q3"/>
    <n v="8.4290912566975607"/>
    <s v="Lucknow"/>
    <s v="Premium"/>
  </r>
  <r>
    <s v="ORD008342"/>
    <x v="325"/>
    <s v="CUST0212"/>
    <s v="Reva Vyas"/>
    <x v="0"/>
    <x v="2"/>
    <x v="54"/>
    <n v="4"/>
    <n v="333.79"/>
    <n v="0"/>
    <n v="1335.16"/>
    <n v="336.08"/>
    <n v="1335.16"/>
    <s v="Q4"/>
    <n v="25.171515024416546"/>
    <s v="Hyderabad"/>
    <s v="Premium"/>
  </r>
  <r>
    <s v="ORD006876"/>
    <x v="128"/>
    <s v="CUST0007"/>
    <s v="Advika Gopal"/>
    <x v="2"/>
    <x v="4"/>
    <x v="22"/>
    <n v="3"/>
    <n v="50556.39"/>
    <n v="0.1"/>
    <n v="136502.25"/>
    <n v="18228.849999999999"/>
    <n v="136502.253"/>
    <s v="Q1"/>
    <n v="13.354248739489641"/>
    <s v="Lucknow"/>
    <s v="Premium"/>
  </r>
  <r>
    <s v="ORD010267"/>
    <x v="62"/>
    <s v="CUST0458"/>
    <s v="Vyanjana Thaman"/>
    <x v="0"/>
    <x v="5"/>
    <x v="40"/>
    <n v="8"/>
    <n v="445.44"/>
    <n v="0"/>
    <n v="3563.52"/>
    <n v="348.69"/>
    <n v="3563.52"/>
    <s v="Q1"/>
    <n v="9.7849878771551726"/>
    <s v="Chennai"/>
    <s v="Regular"/>
  </r>
  <r>
    <s v="ORD010549"/>
    <x v="122"/>
    <s v="CUST0123"/>
    <s v="Shivani Maharaj"/>
    <x v="1"/>
    <x v="2"/>
    <x v="62"/>
    <n v="4"/>
    <n v="5419.25"/>
    <n v="0.05"/>
    <n v="20593.150000000001"/>
    <n v="5746.21"/>
    <n v="20593.149999999998"/>
    <s v="Q1"/>
    <n v="27.90350189261963"/>
    <s v="Guwahati"/>
    <s v="Regular"/>
  </r>
  <r>
    <s v="ORD007431"/>
    <x v="96"/>
    <s v="CUST0199"/>
    <s v="Ikshita Wable"/>
    <x v="3"/>
    <x v="3"/>
    <x v="4"/>
    <n v="5"/>
    <n v="2202.4899999999998"/>
    <n v="0.1"/>
    <n v="9911.2000000000007"/>
    <n v="2543.14"/>
    <n v="9911.2049999999999"/>
    <s v="Q2"/>
    <n v="25.659254177092578"/>
    <s v="Surat"/>
    <s v="Premium"/>
  </r>
  <r>
    <s v="ORD005896"/>
    <x v="280"/>
    <s v="CUST0394"/>
    <s v="Isaac Parekh"/>
    <x v="1"/>
    <x v="6"/>
    <x v="29"/>
    <n v="2"/>
    <n v="2209.02"/>
    <n v="0.15"/>
    <n v="3755.33"/>
    <n v="1329.56"/>
    <n v="3755.3339999999998"/>
    <s v="Q3"/>
    <n v="35.404611578742745"/>
    <s v="Kolkata"/>
    <s v="Occasional"/>
  </r>
  <r>
    <s v="ORD009051"/>
    <x v="238"/>
    <s v="CUST0427"/>
    <s v="Laksh Gole"/>
    <x v="0"/>
    <x v="5"/>
    <x v="31"/>
    <n v="9"/>
    <n v="212.62"/>
    <n v="0.15"/>
    <n v="1626.54"/>
    <n v="114.83"/>
    <n v="1626.5429999999999"/>
    <s v="Q3"/>
    <n v="7.0597710477455209"/>
    <s v="Kochi"/>
    <s v="Regular"/>
  </r>
  <r>
    <s v="ORD007304"/>
    <x v="204"/>
    <s v="CUST0029"/>
    <s v="Odika Bala"/>
    <x v="2"/>
    <x v="2"/>
    <x v="60"/>
    <n v="3"/>
    <n v="5437.89"/>
    <n v="0.15"/>
    <n v="13866.62"/>
    <n v="2199.4499999999998"/>
    <n v="13866.619500000001"/>
    <s v="Q4"/>
    <n v="15.86147164918343"/>
    <s v="Lucknow"/>
    <s v="Occasional"/>
  </r>
  <r>
    <s v="ORD007226"/>
    <x v="136"/>
    <s v="CUST0200"/>
    <s v="Bishakha Walla"/>
    <x v="2"/>
    <x v="3"/>
    <x v="12"/>
    <n v="4"/>
    <n v="996.32"/>
    <n v="0.15"/>
    <n v="3387.49"/>
    <n v="978.45"/>
    <n v="3387.4880000000003"/>
    <s v="Q2"/>
    <n v="28.884218108392943"/>
    <s v="Lucknow"/>
    <s v="Regular"/>
  </r>
  <r>
    <s v="ORD005755"/>
    <x v="98"/>
    <s v="CUST0002"/>
    <s v="Nitara Dhawan"/>
    <x v="2"/>
    <x v="1"/>
    <x v="34"/>
    <n v="3"/>
    <n v="40562.06"/>
    <n v="0.3"/>
    <n v="85180.33"/>
    <n v="25551.82"/>
    <n v="85180.325999999986"/>
    <s v="Q3"/>
    <n v="29.997324499682026"/>
    <s v="Chandigarh"/>
    <s v="Premium"/>
  </r>
  <r>
    <s v="ORD001373"/>
    <x v="334"/>
    <s v="CUST0296"/>
    <s v="Qarin Jha"/>
    <x v="0"/>
    <x v="4"/>
    <x v="22"/>
    <n v="5"/>
    <n v="67613.820000000007"/>
    <n v="0"/>
    <n v="338069.1"/>
    <n v="-33839.68"/>
    <n v="338069.10000000003"/>
    <s v="Q3"/>
    <n v="-10.009693284597736"/>
    <s v="Bengaluru"/>
    <s v="Premium"/>
  </r>
  <r>
    <s v="ORD008263"/>
    <x v="110"/>
    <s v="CUST0420"/>
    <s v="Zehaan Choudhury"/>
    <x v="3"/>
    <x v="3"/>
    <x v="10"/>
    <n v="1"/>
    <n v="1090.19"/>
    <n v="0"/>
    <n v="1090.19"/>
    <n v="284.36"/>
    <n v="1090.19"/>
    <s v="Q2"/>
    <n v="26.083526724699365"/>
    <s v="Ahmedabad"/>
    <s v="Premium"/>
  </r>
  <r>
    <s v="ORD005659"/>
    <x v="182"/>
    <s v="CUST0044"/>
    <s v="Advay Nadig"/>
    <x v="2"/>
    <x v="2"/>
    <x v="60"/>
    <n v="3"/>
    <n v="1957.48"/>
    <n v="0"/>
    <n v="5872.44"/>
    <n v="1050.79"/>
    <n v="5872.4400000000005"/>
    <s v="Q4"/>
    <n v="17.893584268208787"/>
    <s v="Lucknow"/>
    <s v="Premium"/>
  </r>
  <r>
    <s v="ORD008937"/>
    <x v="269"/>
    <s v="CUST0327"/>
    <s v="Andrew Prasad"/>
    <x v="0"/>
    <x v="3"/>
    <x v="61"/>
    <n v="5"/>
    <n v="1256.96"/>
    <n v="0.05"/>
    <n v="5970.56"/>
    <n v="1981.95"/>
    <n v="5970.5599999999995"/>
    <s v="Q1"/>
    <n v="33.195378657948332"/>
    <s v="Kochi"/>
    <s v="Premium"/>
  </r>
  <r>
    <s v="ORD001204"/>
    <x v="111"/>
    <s v="CUST0282"/>
    <s v="Anmol Nagar"/>
    <x v="1"/>
    <x v="5"/>
    <x v="31"/>
    <n v="7"/>
    <n v="438.23"/>
    <n v="0"/>
    <n v="3067.61"/>
    <n v="264.27"/>
    <n v="3067.61"/>
    <s v="Q1"/>
    <n v="8.614849997229113"/>
    <s v="Bhubaneswar"/>
    <s v="Regular"/>
  </r>
  <r>
    <s v="ORD004571"/>
    <x v="196"/>
    <s v="CUST0030"/>
    <s v="Kashvi Sahota"/>
    <x v="2"/>
    <x v="2"/>
    <x v="54"/>
    <n v="1"/>
    <n v="4659.8900000000003"/>
    <n v="0.1"/>
    <n v="4193.8999999999996"/>
    <n v="1045.08"/>
    <n v="4193.9010000000007"/>
    <s v="Q1"/>
    <n v="24.919049095114335"/>
    <s v="Delhi"/>
    <s v="Premium"/>
  </r>
  <r>
    <s v="ORD005042"/>
    <x v="336"/>
    <s v="CUST0081"/>
    <s v="Warhi Bahri"/>
    <x v="3"/>
    <x v="3"/>
    <x v="61"/>
    <n v="2"/>
    <n v="432.75"/>
    <n v="0.05"/>
    <n v="822.22"/>
    <n v="214.67"/>
    <n v="822.22499999999991"/>
    <s v="Q4"/>
    <n v="26.10858407725426"/>
    <s v="Mumbai"/>
    <s v="Premium"/>
  </r>
  <r>
    <s v="ORD000579"/>
    <x v="344"/>
    <s v="CUST0379"/>
    <s v="Amrita Contractor"/>
    <x v="1"/>
    <x v="2"/>
    <x v="54"/>
    <n v="4"/>
    <n v="3929.94"/>
    <n v="0.1"/>
    <n v="14147.78"/>
    <n v="3727.76"/>
    <n v="14147.784"/>
    <s v="Q2"/>
    <n v="26.348727503537656"/>
    <s v="Patna"/>
    <s v="Regular"/>
  </r>
  <r>
    <s v="ORD003536"/>
    <x v="303"/>
    <s v="CUST0463"/>
    <s v="Banjeet Gour"/>
    <x v="3"/>
    <x v="4"/>
    <x v="47"/>
    <n v="1"/>
    <n v="4519.09"/>
    <n v="0.15"/>
    <n v="3841.23"/>
    <n v="432.09"/>
    <n v="3841.2265000000002"/>
    <s v="Q3"/>
    <n v="11.248740637764465"/>
    <s v="Pune"/>
    <s v="Regular"/>
  </r>
  <r>
    <s v="ORD005590"/>
    <x v="296"/>
    <s v="CUST0443"/>
    <s v="Wyatt Aggarwal"/>
    <x v="0"/>
    <x v="4"/>
    <x v="23"/>
    <n v="5"/>
    <n v="40107.230000000003"/>
    <n v="0.05"/>
    <n v="190509.34"/>
    <n v="25446.23"/>
    <n v="190509.3425"/>
    <s v="Q3"/>
    <n v="13.356946173872631"/>
    <s v="Bengaluru"/>
    <s v="Regular"/>
  </r>
  <r>
    <s v="ORD007912"/>
    <x v="180"/>
    <s v="CUST0088"/>
    <s v="Ekavir Som"/>
    <x v="3"/>
    <x v="6"/>
    <x v="57"/>
    <n v="3"/>
    <n v="3247.4"/>
    <n v="0"/>
    <n v="9742.2000000000007"/>
    <n v="2086.0300000000002"/>
    <n v="9742.2000000000007"/>
    <s v="Q3"/>
    <n v="21.412309334647205"/>
    <s v="Pune"/>
    <s v="Occasional"/>
  </r>
  <r>
    <s v="ORD002397"/>
    <x v="187"/>
    <s v="CUST0408"/>
    <s v="Anvi Jaggi"/>
    <x v="0"/>
    <x v="4"/>
    <x v="45"/>
    <n v="5"/>
    <n v="29852.560000000001"/>
    <n v="0"/>
    <n v="149262.79999999999"/>
    <n v="13349.22"/>
    <n v="149262.80000000002"/>
    <s v="Q1"/>
    <n v="8.9434339969503451"/>
    <s v="Kochi"/>
    <s v="Premium"/>
  </r>
  <r>
    <s v="ORD005944"/>
    <x v="242"/>
    <s v="CUST0027"/>
    <s v="Januja Dalal"/>
    <x v="0"/>
    <x v="5"/>
    <x v="7"/>
    <n v="4"/>
    <n v="199.86"/>
    <n v="0"/>
    <n v="799.44"/>
    <n v="81.89"/>
    <n v="799.44"/>
    <s v="Q1"/>
    <n v="10.243420394275994"/>
    <s v="Kochi"/>
    <s v="Regular"/>
  </r>
  <r>
    <s v="ORD009466"/>
    <x v="35"/>
    <s v="CUST0277"/>
    <s v="Nirja Sarkar"/>
    <x v="2"/>
    <x v="4"/>
    <x v="23"/>
    <n v="1"/>
    <n v="12628.21"/>
    <n v="0"/>
    <n v="12628.21"/>
    <n v="1888.61"/>
    <n v="12628.21"/>
    <s v="Q2"/>
    <n v="14.955484585701379"/>
    <s v="Amritsar"/>
    <s v="Premium"/>
  </r>
  <r>
    <s v="ORD010414"/>
    <x v="158"/>
    <s v="CUST0157"/>
    <s v="Bhavini Patla"/>
    <x v="2"/>
    <x v="4"/>
    <x v="50"/>
    <n v="1"/>
    <n v="49822.25"/>
    <n v="0"/>
    <n v="49822.25"/>
    <n v="4588.1400000000003"/>
    <n v="49822.25"/>
    <s v="Q3"/>
    <n v="9.2090180592004582"/>
    <s v="Jaipur"/>
    <s v="Regular"/>
  </r>
  <r>
    <s v="ORD011236"/>
    <x v="87"/>
    <s v="CUST0190"/>
    <s v="Chaman Chaudhry"/>
    <x v="0"/>
    <x v="5"/>
    <x v="37"/>
    <n v="4"/>
    <n v="387.06"/>
    <n v="0.2"/>
    <n v="1238.5899999999999"/>
    <n v="111.67"/>
    <n v="1238.5920000000001"/>
    <s v="Q1"/>
    <n v="9.0158971088092112"/>
    <s v="Coimbatore"/>
    <s v="Premium"/>
  </r>
  <r>
    <s v="ORD010060"/>
    <x v="67"/>
    <s v="CUST0425"/>
    <s v="Devika Issac"/>
    <x v="3"/>
    <x v="6"/>
    <x v="57"/>
    <n v="1"/>
    <n v="838.28"/>
    <n v="0.2"/>
    <n v="670.62"/>
    <n v="157.72"/>
    <n v="670.62400000000002"/>
    <s v="Q4"/>
    <n v="23.518535086934477"/>
    <s v="Nagpur"/>
    <s v="Premium"/>
  </r>
  <r>
    <s v="ORD011337"/>
    <x v="268"/>
    <s v="CUST0330"/>
    <s v="Yasti Ramesh"/>
    <x v="2"/>
    <x v="1"/>
    <x v="52"/>
    <n v="1"/>
    <n v="38538.080000000002"/>
    <n v="0"/>
    <n v="38538.080000000002"/>
    <n v="10765.4"/>
    <n v="38538.080000000002"/>
    <s v="Q4"/>
    <n v="27.934448213299675"/>
    <s v="Jaipur"/>
    <s v="Occasional"/>
  </r>
  <r>
    <s v="ORD009141"/>
    <x v="164"/>
    <s v="CUST0393"/>
    <s v="Rachita Shroff"/>
    <x v="3"/>
    <x v="0"/>
    <x v="56"/>
    <n v="4"/>
    <n v="618.16"/>
    <n v="0"/>
    <n v="2472.64"/>
    <n v="1006.76"/>
    <n v="2472.64"/>
    <s v="Q1"/>
    <n v="40.715995858677367"/>
    <s v="Surat"/>
    <s v="Occasional"/>
  </r>
  <r>
    <s v="ORD008445"/>
    <x v="292"/>
    <s v="CUST0198"/>
    <s v="Unknown"/>
    <x v="2"/>
    <x v="6"/>
    <x v="29"/>
    <n v="5"/>
    <n v="607.20000000000005"/>
    <n v="0.05"/>
    <n v="2884.2"/>
    <n v="647.13"/>
    <n v="2884.2"/>
    <s v="Q3"/>
    <n v="22.437070938215104"/>
    <s v="Chandigarh"/>
    <s v="Regular"/>
  </r>
  <r>
    <s v="ORD002364"/>
    <x v="235"/>
    <s v="CUST0119"/>
    <s v="Advik Dhawan"/>
    <x v="0"/>
    <x v="2"/>
    <x v="8"/>
    <n v="5"/>
    <n v="1778.55"/>
    <n v="0.1"/>
    <n v="8003.48"/>
    <n v="1706.5"/>
    <n v="8003.4750000000004"/>
    <s v="Q1"/>
    <n v="21.321974940900709"/>
    <s v="Hyderabad"/>
    <s v="Premium"/>
  </r>
  <r>
    <s v="ORD004280"/>
    <x v="185"/>
    <s v="CUST0056"/>
    <s v="Siddharth Seth"/>
    <x v="1"/>
    <x v="5"/>
    <x v="37"/>
    <n v="10"/>
    <n v="176.71"/>
    <n v="0.2"/>
    <n v="1413.68"/>
    <n v="123.8"/>
    <n v="1413.6800000000003"/>
    <s v="Q4"/>
    <n v="8.7572859487295567"/>
    <s v="Bhubaneswar"/>
    <s v="Regular"/>
  </r>
  <r>
    <s v="ORD005172"/>
    <x v="234"/>
    <s v="CUST0029"/>
    <s v="Odika Bala"/>
    <x v="2"/>
    <x v="5"/>
    <x v="44"/>
    <n v="2"/>
    <n v="468.78"/>
    <n v="0.15"/>
    <n v="796.93"/>
    <n v="44.71"/>
    <n v="796.92599999999993"/>
    <s v="Q3"/>
    <n v="5.6102794473793178"/>
    <s v="Lucknow"/>
    <s v="Occasional"/>
  </r>
  <r>
    <s v="ORD008566"/>
    <x v="42"/>
    <s v="CUST0463"/>
    <s v="Banjeet Gour"/>
    <x v="3"/>
    <x v="0"/>
    <x v="51"/>
    <n v="4"/>
    <n v="562.42999999999995"/>
    <n v="0.05"/>
    <n v="2137.23"/>
    <n v="892.15"/>
    <n v="2137.2339999999999"/>
    <s v="Q4"/>
    <n v="41.743284531847294"/>
    <s v="Pune"/>
    <s v="Regular"/>
  </r>
  <r>
    <s v="ORD006145"/>
    <x v="99"/>
    <s v="CUST0457"/>
    <s v="Amruta Gour"/>
    <x v="0"/>
    <x v="5"/>
    <x v="11"/>
    <n v="2"/>
    <n v="395.15"/>
    <n v="0.1"/>
    <n v="711.27"/>
    <n v="40.06"/>
    <n v="711.27"/>
    <s v="Q3"/>
    <n v="5.6321790599912838"/>
    <s v="Bengaluru"/>
    <s v="Premium"/>
  </r>
  <r>
    <s v="ORD001799"/>
    <x v="214"/>
    <s v="CUST0310"/>
    <s v="Hemal Singhal"/>
    <x v="1"/>
    <x v="4"/>
    <x v="23"/>
    <n v="5"/>
    <n v="37792.699999999997"/>
    <n v="0.2"/>
    <n v="151170.79999999999"/>
    <n v="22449.82"/>
    <n v="151170.80000000002"/>
    <s v="Q4"/>
    <n v="14.850632529562589"/>
    <s v="Ranchi"/>
    <s v="Occasional"/>
  </r>
  <r>
    <s v="ORD000154"/>
    <x v="331"/>
    <s v="CUST0402"/>
    <s v="Upkaar Chandran"/>
    <x v="1"/>
    <x v="6"/>
    <x v="18"/>
    <n v="1"/>
    <n v="4504.5200000000004"/>
    <n v="0"/>
    <n v="4504.5200000000004"/>
    <n v="1331.49"/>
    <n v="4504.5200000000004"/>
    <s v="Q4"/>
    <n v="29.558976317121466"/>
    <s v="Guwahati"/>
    <s v="Premium"/>
  </r>
  <r>
    <s v="ORD003875"/>
    <x v="74"/>
    <s v="CUST0427"/>
    <s v="Unknown"/>
    <x v="0"/>
    <x v="5"/>
    <x v="39"/>
    <n v="8"/>
    <n v="131.12"/>
    <n v="0"/>
    <n v="1048.96"/>
    <n v="106.26"/>
    <n v="1048.96"/>
    <s v="Q3"/>
    <n v="10.13003355704698"/>
    <s v="Kochi"/>
    <s v="Regular"/>
  </r>
  <r>
    <s v="ORD005056"/>
    <x v="253"/>
    <s v="CUST0199"/>
    <s v="Ikshita Wable"/>
    <x v="3"/>
    <x v="1"/>
    <x v="3"/>
    <n v="4"/>
    <n v="15670.2"/>
    <n v="0.1"/>
    <n v="56412.72"/>
    <n v="13240.01"/>
    <n v="56412.72"/>
    <s v="Q3"/>
    <n v="23.46990182356036"/>
    <s v="Surat"/>
    <s v="Premium"/>
  </r>
  <r>
    <s v="ORD011507"/>
    <x v="340"/>
    <s v="CUST0193"/>
    <s v="Aashi Virk"/>
    <x v="3"/>
    <x v="4"/>
    <x v="42"/>
    <n v="5"/>
    <n v="59201.77"/>
    <n v="0.1"/>
    <n v="266407.96000000002"/>
    <n v="41540.93"/>
    <n v="266407.96499999997"/>
    <s v="Q2"/>
    <n v="15.592976275934095"/>
    <s v="Pune"/>
    <s v="Premium"/>
  </r>
  <r>
    <s v="ORD008837"/>
    <x v="267"/>
    <s v="CUST0467"/>
    <s v="Deepa Pandit"/>
    <x v="3"/>
    <x v="2"/>
    <x v="9"/>
    <n v="1"/>
    <n v="3756.89"/>
    <n v="0"/>
    <n v="3756.89"/>
    <n v="892.41"/>
    <n v="3756.89"/>
    <s v="Q4"/>
    <n v="23.753956064723745"/>
    <s v="Pune"/>
    <s v="Premium"/>
  </r>
  <r>
    <s v="ORD003046"/>
    <x v="117"/>
    <s v="CUST0109"/>
    <s v="Ekapad Tank"/>
    <x v="1"/>
    <x v="5"/>
    <x v="7"/>
    <n v="7"/>
    <n v="313.16000000000003"/>
    <n v="0.1"/>
    <n v="1972.91"/>
    <n v="194.26"/>
    <n v="1972.9080000000004"/>
    <s v="Q3"/>
    <n v="9.8463690690401471"/>
    <s v="Patna"/>
    <s v="Regular"/>
  </r>
  <r>
    <s v="ORD000587"/>
    <x v="103"/>
    <s v="CUST0395"/>
    <s v="Amrita Balan"/>
    <x v="3"/>
    <x v="0"/>
    <x v="0"/>
    <n v="5"/>
    <n v="916.05"/>
    <n v="0.1"/>
    <n v="4122.2299999999996"/>
    <n v="1812.1"/>
    <n v="4122.2250000000004"/>
    <s v="Q1"/>
    <n v="43.959216249457214"/>
    <s v="Mumbai"/>
    <s v="Regular"/>
  </r>
  <r>
    <s v="ORD009822"/>
    <x v="259"/>
    <s v="CUST0428"/>
    <s v="Abdul Gour"/>
    <x v="3"/>
    <x v="4"/>
    <x v="22"/>
    <n v="2"/>
    <n v="12588.78"/>
    <n v="0.1"/>
    <n v="22659.8"/>
    <n v="3532.53"/>
    <n v="22659.804"/>
    <s v="Q2"/>
    <n v="15.589413851843354"/>
    <s v="Surat"/>
    <s v="Occasional"/>
  </r>
  <r>
    <s v="ORD006358"/>
    <x v="286"/>
    <s v="CUST0381"/>
    <s v="Pratyush Mani"/>
    <x v="1"/>
    <x v="3"/>
    <x v="12"/>
    <n v="4"/>
    <n v="2742.25"/>
    <n v="0.05"/>
    <n v="10420.549999999999"/>
    <n v="2889.97"/>
    <n v="10420.549999999999"/>
    <s v="Q1"/>
    <n v="27.733372998546141"/>
    <s v="Patna"/>
    <s v="Regular"/>
  </r>
  <r>
    <s v="ORD004203"/>
    <x v="331"/>
    <s v="CUST0280"/>
    <s v="Chandani Narayanan"/>
    <x v="1"/>
    <x v="4"/>
    <x v="45"/>
    <n v="4"/>
    <n v="59157.26"/>
    <n v="0.2"/>
    <n v="189303.23"/>
    <n v="21213.57"/>
    <n v="189303.23200000002"/>
    <s v="Q4"/>
    <n v="11.206132087656401"/>
    <s v="Patna"/>
    <s v="Regular"/>
  </r>
  <r>
    <s v="ORD010328"/>
    <x v="31"/>
    <s v="CUST0233"/>
    <s v="Yahvi Dhar"/>
    <x v="2"/>
    <x v="2"/>
    <x v="2"/>
    <n v="2"/>
    <n v="533.70000000000005"/>
    <n v="0.1"/>
    <n v="960.66"/>
    <n v="270.60000000000002"/>
    <n v="960.66000000000008"/>
    <s v="Q2"/>
    <n v="28.168134407594781"/>
    <s v="Jaipur"/>
    <s v="Premium"/>
  </r>
  <r>
    <s v="ORD001527"/>
    <x v="87"/>
    <s v="CUST0052"/>
    <s v="Vivaan Parmer"/>
    <x v="1"/>
    <x v="2"/>
    <x v="2"/>
    <n v="4"/>
    <n v="6802.69"/>
    <n v="0.1"/>
    <n v="24489.68"/>
    <n v="6061.08"/>
    <n v="24489.683999999997"/>
    <s v="Q1"/>
    <n v="24.749527147761832"/>
    <s v="Bhubaneswar"/>
    <s v="Occasional"/>
  </r>
  <r>
    <s v="ORD009859"/>
    <x v="269"/>
    <s v="CUST0073"/>
    <s v="Ethan Kamdar"/>
    <x v="3"/>
    <x v="5"/>
    <x v="21"/>
    <n v="4"/>
    <n v="74.09"/>
    <n v="0"/>
    <n v="296.36"/>
    <n v="28.74"/>
    <n v="296.36"/>
    <s v="Q1"/>
    <n v="9.6976650020245643"/>
    <s v="Ahmedabad"/>
    <s v="Premium"/>
  </r>
  <r>
    <s v="ORD006929"/>
    <x v="203"/>
    <s v="CUST0164"/>
    <s v="Teerth Soman"/>
    <x v="2"/>
    <x v="1"/>
    <x v="69"/>
    <n v="4"/>
    <n v="9518.82"/>
    <n v="0"/>
    <n v="38075.279999999999"/>
    <n v="11275.73"/>
    <n v="38075.279999999999"/>
    <s v="Q3"/>
    <n v="29.614306185010324"/>
    <s v="Chandigarh"/>
    <s v="Occasional"/>
  </r>
  <r>
    <s v="ORD001005"/>
    <x v="322"/>
    <s v="CUST0475"/>
    <s v="Jhalak Kunda"/>
    <x v="2"/>
    <x v="5"/>
    <x v="7"/>
    <n v="8"/>
    <n v="704.38"/>
    <n v="0"/>
    <n v="5635.04"/>
    <n v="-803.4"/>
    <n v="5635.04"/>
    <s v="Q3"/>
    <n v="-14.257219114682416"/>
    <s v="Lucknow"/>
    <s v="Premium"/>
  </r>
  <r>
    <s v="ORD011674"/>
    <x v="121"/>
    <s v="CUST0347"/>
    <s v="Warjas Varkey"/>
    <x v="1"/>
    <x v="5"/>
    <x v="31"/>
    <n v="9"/>
    <n v="636.78"/>
    <n v="0.25"/>
    <n v="4298.26"/>
    <n v="245.39"/>
    <n v="4298.2649999999994"/>
    <s v="Q2"/>
    <n v="5.7090543615323401"/>
    <s v="Patna"/>
    <s v="Occasional"/>
  </r>
  <r>
    <s v="ORD005394"/>
    <x v="239"/>
    <s v="CUST0040"/>
    <s v="Gaurav Majumdar"/>
    <x v="2"/>
    <x v="5"/>
    <x v="24"/>
    <n v="1"/>
    <n v="199.58"/>
    <n v="0.25"/>
    <n v="149.69"/>
    <n v="11.82"/>
    <n v="149.685"/>
    <s v="Q2"/>
    <n v="7.8963190593894046"/>
    <s v="Chandigarh"/>
    <s v="Regular"/>
  </r>
  <r>
    <s v="ORD001935"/>
    <x v="355"/>
    <s v="CUST0098"/>
    <s v="Divya Bhardwaj"/>
    <x v="3"/>
    <x v="0"/>
    <x v="67"/>
    <n v="5"/>
    <n v="751.16"/>
    <n v="0.1"/>
    <n v="3380.22"/>
    <n v="922.75"/>
    <n v="3380.22"/>
    <s v="Q2"/>
    <n v="27.298519031305656"/>
    <s v="Mumbai"/>
    <s v="Premium"/>
  </r>
  <r>
    <s v="ORD010459"/>
    <x v="81"/>
    <s v="CUST0434"/>
    <s v="Ganga Gandhi"/>
    <x v="3"/>
    <x v="0"/>
    <x v="49"/>
    <n v="1"/>
    <n v="270.33"/>
    <n v="0.15"/>
    <n v="229.78"/>
    <n v="104.19"/>
    <n v="229.78049999999999"/>
    <s v="Q3"/>
    <n v="45.343371920967876"/>
    <s v="Nagpur"/>
    <s v="Premium"/>
  </r>
  <r>
    <s v="ORD004355"/>
    <x v="182"/>
    <s v="CUST0252"/>
    <s v="Urmi Sehgal"/>
    <x v="1"/>
    <x v="4"/>
    <x v="45"/>
    <n v="3"/>
    <n v="9202.6299999999992"/>
    <n v="0.15"/>
    <n v="23466.71"/>
    <n v="3383.44"/>
    <n v="23466.7065"/>
    <s v="Q4"/>
    <n v="14.418041557593716"/>
    <s v="Kolkata"/>
    <s v="Regular"/>
  </r>
  <r>
    <s v="ORD010523"/>
    <x v="273"/>
    <s v="CUST0351"/>
    <s v="Anirudh Kumer"/>
    <x v="2"/>
    <x v="3"/>
    <x v="13"/>
    <n v="5"/>
    <n v="3467.64"/>
    <n v="0.1"/>
    <n v="15604.38"/>
    <n v="5484.31"/>
    <n v="15604.380000000001"/>
    <s v="Q3"/>
    <n v="35.145965427655575"/>
    <s v="Lucknow"/>
    <s v="Premium"/>
  </r>
  <r>
    <s v="ORD010648"/>
    <x v="12"/>
    <s v="CUST0100"/>
    <s v="Faqid Zachariah"/>
    <x v="3"/>
    <x v="4"/>
    <x v="33"/>
    <n v="3"/>
    <n v="8278.84"/>
    <n v="0.05"/>
    <n v="23594.69"/>
    <n v="3667.5"/>
    <n v="23594.694"/>
    <s v="Q2"/>
    <n v="15.54375158139395"/>
    <s v="Ahmedabad"/>
    <s v="Premium"/>
  </r>
  <r>
    <s v="ORD005770"/>
    <x v="154"/>
    <s v="CUST0267"/>
    <s v="Dipta Batra"/>
    <x v="1"/>
    <x v="4"/>
    <x v="42"/>
    <n v="1"/>
    <n v="74025.33"/>
    <n v="0"/>
    <n v="74025.33"/>
    <n v="6526.55"/>
    <n v="74025.33"/>
    <s v="Q4"/>
    <n v="8.8166442486646126"/>
    <s v="Guwahati"/>
    <s v="Premium"/>
  </r>
  <r>
    <s v="ORD007526"/>
    <x v="290"/>
    <s v="CUST0211"/>
    <s v="Maanas Arora"/>
    <x v="2"/>
    <x v="6"/>
    <x v="14"/>
    <n v="1"/>
    <n v="4166.99"/>
    <n v="0.25"/>
    <n v="3125.24"/>
    <n v="813.65"/>
    <n v="3125.2424999999998"/>
    <s v="Q4"/>
    <n v="26.034800527319501"/>
    <s v="Delhi"/>
    <s v="Premium"/>
  </r>
  <r>
    <s v="ORD007722"/>
    <x v="277"/>
    <s v="CUST0286"/>
    <s v="Vanya Dada"/>
    <x v="1"/>
    <x v="2"/>
    <x v="60"/>
    <n v="4"/>
    <n v="4809.95"/>
    <n v="0.25"/>
    <n v="14429.85"/>
    <n v="2724.04"/>
    <n v="14429.849999999999"/>
    <s v="Q1"/>
    <n v="18.877812312671303"/>
    <s v="Ranchi"/>
    <s v="Occasional"/>
  </r>
  <r>
    <s v="ORD000795"/>
    <x v="270"/>
    <s v="CUST0020"/>
    <s v="Neelima Menon"/>
    <x v="1"/>
    <x v="5"/>
    <x v="37"/>
    <n v="4"/>
    <n v="167.68"/>
    <n v="0"/>
    <n v="670.72"/>
    <n v="62.49"/>
    <n v="670.72"/>
    <s v="Q1"/>
    <n v="9.3168535305343507"/>
    <s v="Guwahati"/>
    <s v="Regular"/>
  </r>
  <r>
    <s v="ORD005682"/>
    <x v="227"/>
    <s v="CUST0225"/>
    <s v="Avi Das"/>
    <x v="2"/>
    <x v="5"/>
    <x v="21"/>
    <n v="6"/>
    <n v="263.94"/>
    <n v="0"/>
    <n v="1583.64"/>
    <n v="109.46"/>
    <n v="1583.6399999999999"/>
    <s v="Q4"/>
    <n v="6.9119244272688229"/>
    <s v="Lucknow"/>
    <s v="Premium"/>
  </r>
  <r>
    <s v="ORD002516"/>
    <x v="192"/>
    <s v="CUST0260"/>
    <s v="Timothy Nori"/>
    <x v="0"/>
    <x v="4"/>
    <x v="20"/>
    <n v="5"/>
    <n v="41083.69"/>
    <n v="0.05"/>
    <n v="195147.53"/>
    <n v="18236.48"/>
    <n v="195147.5275"/>
    <s v="Q2"/>
    <n v="9.3449709560761534"/>
    <s v="Kochi"/>
    <s v="Regular"/>
  </r>
  <r>
    <s v="ORD005478"/>
    <x v="173"/>
    <s v="CUST0323"/>
    <s v="Orinder Chandra"/>
    <x v="2"/>
    <x v="4"/>
    <x v="23"/>
    <n v="2"/>
    <n v="17638.669999999998"/>
    <n v="0.15"/>
    <n v="29985.74"/>
    <n v="3313.48"/>
    <n v="29985.738999999998"/>
    <s v="Q2"/>
    <n v="11.050185855009747"/>
    <s v="Jaipur"/>
    <s v="Occasional"/>
  </r>
  <r>
    <s v="ORD008873"/>
    <x v="103"/>
    <s v="CUST0257"/>
    <s v="Idika Dewan"/>
    <x v="3"/>
    <x v="6"/>
    <x v="43"/>
    <n v="5"/>
    <n v="4182.12"/>
    <n v="0.25"/>
    <n v="15682.95"/>
    <n v="4827.1400000000003"/>
    <n v="15682.949999999999"/>
    <s v="Q1"/>
    <n v="30.779540838936555"/>
    <s v="Mumbai"/>
    <s v="Premium"/>
  </r>
  <r>
    <s v="ORD006726"/>
    <x v="164"/>
    <s v="CUST0092"/>
    <s v="Neelima Sengupta"/>
    <x v="3"/>
    <x v="5"/>
    <x v="31"/>
    <n v="10"/>
    <n v="208.73"/>
    <n v="0"/>
    <n v="2087.3000000000002"/>
    <n v="206.61"/>
    <n v="2087.2999999999997"/>
    <s v="Q1"/>
    <n v="9.8984333828390731"/>
    <s v="Mumbai"/>
    <s v="Premium"/>
  </r>
  <r>
    <s v="ORD011144"/>
    <x v="28"/>
    <s v="CUST0470"/>
    <s v="Kabir Tripathi"/>
    <x v="3"/>
    <x v="1"/>
    <x v="26"/>
    <n v="2"/>
    <n v="12446.09"/>
    <n v="0.05"/>
    <n v="23647.57"/>
    <n v="4777.53"/>
    <n v="23647.571"/>
    <s v="Q4"/>
    <n v="20.203048347039463"/>
    <s v="Mumbai"/>
    <s v="Occasional"/>
  </r>
  <r>
    <s v="ORD007977"/>
    <x v="285"/>
    <s v="CUST0192"/>
    <s v="Kevin Toor"/>
    <x v="0"/>
    <x v="2"/>
    <x v="65"/>
    <n v="2"/>
    <n v="7193.64"/>
    <n v="0"/>
    <n v="14387.28"/>
    <n v="3178.58"/>
    <n v="14387.28"/>
    <s v="Q3"/>
    <n v="22.09298769468586"/>
    <s v="Bengaluru"/>
    <s v="Premium"/>
  </r>
  <r>
    <s v="ORD007784"/>
    <x v="317"/>
    <s v="CUST0314"/>
    <s v="Nathaniel Dani"/>
    <x v="0"/>
    <x v="3"/>
    <x v="12"/>
    <n v="2"/>
    <n v="513.11"/>
    <n v="0.2"/>
    <n v="820.98"/>
    <n v="290.56"/>
    <n v="820.97600000000011"/>
    <s v="Q2"/>
    <n v="35.391848766108794"/>
    <s v="Kochi"/>
    <s v="Premium"/>
  </r>
  <r>
    <s v="ORD009870"/>
    <x v="12"/>
    <s v="CUST0274"/>
    <s v="Radhika Choudhury"/>
    <x v="0"/>
    <x v="0"/>
    <x v="51"/>
    <n v="5"/>
    <n v="606.76"/>
    <n v="0.1"/>
    <n v="2730.42"/>
    <n v="995.97"/>
    <n v="2730.42"/>
    <s v="Q2"/>
    <n v="36.476805766145873"/>
    <s v="Chennai"/>
    <s v="Premium"/>
  </r>
  <r>
    <s v="ORD000848"/>
    <x v="24"/>
    <s v="CUST0098"/>
    <s v="Divya Bhardwaj"/>
    <x v="3"/>
    <x v="4"/>
    <x v="23"/>
    <n v="0"/>
    <n v="60252.36"/>
    <n v="0"/>
    <n v="301261.8"/>
    <n v="42496.54"/>
    <n v="0"/>
    <s v="Q3"/>
    <n v="14.106182728776101"/>
    <s v="Mumbai"/>
    <s v="Premium"/>
  </r>
  <r>
    <s v="ORD004418"/>
    <x v="155"/>
    <s v="CUST0400"/>
    <s v="Baghyawati Bahri"/>
    <x v="0"/>
    <x v="5"/>
    <x v="11"/>
    <n v="6"/>
    <n v="272.3"/>
    <n v="0"/>
    <n v="1633.8"/>
    <n v="116.62"/>
    <n v="1633.8000000000002"/>
    <s v="Q3"/>
    <n v="7.1379605826906598"/>
    <s v="Kochi"/>
    <s v="Premium"/>
  </r>
  <r>
    <s v="ORD011823"/>
    <x v="29"/>
    <s v="CUST0482"/>
    <s v="Priya Batta"/>
    <x v="0"/>
    <x v="5"/>
    <x v="31"/>
    <n v="9"/>
    <n v="539.47"/>
    <n v="0.05"/>
    <n v="4612.47"/>
    <n v="337.16"/>
    <n v="4612.4684999999999"/>
    <s v="Q2"/>
    <n v="7.3097494401047598"/>
    <s v="Kochi"/>
    <s v="Premium"/>
  </r>
  <r>
    <s v="ORD003082"/>
    <x v="87"/>
    <s v="CUST0120"/>
    <s v="Mitesh Rao"/>
    <x v="1"/>
    <x v="2"/>
    <x v="9"/>
    <n v="4"/>
    <n v="2228.13"/>
    <n v="0.1"/>
    <n v="8021.27"/>
    <n v="1827.29"/>
    <n v="8021.2680000000009"/>
    <s v="Q1"/>
    <n v="22.780557193561616"/>
    <s v="Bhubaneswar"/>
    <s v="Regular"/>
  </r>
  <r>
    <s v="ORD003686"/>
    <x v="360"/>
    <s v="CUST0398"/>
    <s v="Christopher Basu"/>
    <x v="0"/>
    <x v="6"/>
    <x v="57"/>
    <n v="3"/>
    <n v="3903.79"/>
    <n v="0.25"/>
    <n v="8783.5300000000007"/>
    <n v="2378.09"/>
    <n v="8783.5275000000001"/>
    <s v="Q3"/>
    <n v="27.07442224253802"/>
    <s v="Chennai"/>
    <s v="Premium"/>
  </r>
  <r>
    <s v="ORD011404"/>
    <x v="299"/>
    <s v="CUST0439"/>
    <s v="Manbir Chacko"/>
    <x v="0"/>
    <x v="6"/>
    <x v="18"/>
    <n v="1"/>
    <n v="3676.79"/>
    <n v="0.1"/>
    <n v="3309.11"/>
    <n v="1286.2"/>
    <n v="3309.1109999999999"/>
    <s v="Q1"/>
    <n v="38.868457077582796"/>
    <s v="Chennai"/>
    <s v="Regular"/>
  </r>
  <r>
    <s v="ORD006100"/>
    <x v="234"/>
    <s v="CUST0209"/>
    <s v="Charles Babu"/>
    <x v="0"/>
    <x v="2"/>
    <x v="54"/>
    <n v="4"/>
    <n v="6281.6"/>
    <n v="0.1"/>
    <n v="22613.759999999998"/>
    <n v="5037.75"/>
    <n v="22613.760000000002"/>
    <s v="Q3"/>
    <n v="22.277365639327563"/>
    <s v="Bengaluru"/>
    <s v="Premium"/>
  </r>
  <r>
    <s v="ORD008031"/>
    <x v="223"/>
    <s v="CUST0389"/>
    <s v="Reva Kaul"/>
    <x v="2"/>
    <x v="6"/>
    <x v="57"/>
    <n v="3"/>
    <n v="515.26"/>
    <n v="0.15"/>
    <n v="1313.91"/>
    <n v="335.95"/>
    <n v="1313.913"/>
    <s v="Q3"/>
    <n v="25.568722363023337"/>
    <s v="Delhi"/>
    <s v="Regular"/>
  </r>
  <r>
    <s v="ORD004252"/>
    <x v="149"/>
    <s v="CUST0099"/>
    <s v="Simon Maharaj"/>
    <x v="2"/>
    <x v="6"/>
    <x v="57"/>
    <n v="1"/>
    <n v="3344.33"/>
    <n v="0.1"/>
    <n v="3009.9"/>
    <n v="901.86"/>
    <n v="3009.8969999999999"/>
    <s v="Q4"/>
    <n v="29.963121698395295"/>
    <s v="Jaipur"/>
    <s v="Occasional"/>
  </r>
  <r>
    <s v="ORD003659"/>
    <x v="93"/>
    <s v="CUST0424"/>
    <s v="Adya Sidhu"/>
    <x v="2"/>
    <x v="4"/>
    <x v="50"/>
    <n v="5"/>
    <n v="14414.68"/>
    <n v="0"/>
    <n v="72073.399999999994"/>
    <n v="8597.3700000000008"/>
    <n v="72073.399999999994"/>
    <s v="Q3"/>
    <n v="11.928631089972169"/>
    <s v="Lucknow"/>
    <s v="Premium"/>
  </r>
  <r>
    <s v="ORD006629"/>
    <x v="259"/>
    <s v="CUST0271"/>
    <s v="Gopal Dash"/>
    <x v="2"/>
    <x v="5"/>
    <x v="7"/>
    <n v="7"/>
    <n v="472.87"/>
    <n v="0"/>
    <n v="3310.09"/>
    <n v="222.83"/>
    <n v="3310.09"/>
    <s v="Q2"/>
    <n v="6.7318411281868471"/>
    <s v="Jaipur"/>
    <s v="Premium"/>
  </r>
  <r>
    <s v="ORD001882"/>
    <x v="134"/>
    <s v="CUST0418"/>
    <s v="Osha Gour"/>
    <x v="3"/>
    <x v="1"/>
    <x v="38"/>
    <n v="3"/>
    <n v="35381.47"/>
    <n v="0.1"/>
    <n v="95529.97"/>
    <n v="28569.23"/>
    <n v="95529.969000000012"/>
    <s v="Q2"/>
    <n v="29.906038911139614"/>
    <s v="Ahmedabad"/>
    <s v="Occasional"/>
  </r>
  <r>
    <s v="ORD011037"/>
    <x v="85"/>
    <s v="CUST0057"/>
    <s v="Anusha Ganesh"/>
    <x v="1"/>
    <x v="0"/>
    <x v="48"/>
    <n v="4"/>
    <n v="439.62"/>
    <n v="0"/>
    <n v="1758.48"/>
    <n v="671.8"/>
    <n v="1758.48"/>
    <s v="Q4"/>
    <n v="38.20344843273736"/>
    <s v="Ranchi"/>
    <s v="Premium"/>
  </r>
  <r>
    <s v="ORD005854"/>
    <x v="67"/>
    <s v="CUST0485"/>
    <s v="Om Seth"/>
    <x v="3"/>
    <x v="4"/>
    <x v="47"/>
    <n v="2"/>
    <n v="10648.07"/>
    <n v="0"/>
    <n v="21296.14"/>
    <n v="2678.6"/>
    <n v="21296.14"/>
    <s v="Q4"/>
    <n v="12.577866223644286"/>
    <s v="Nagpur"/>
    <s v="Regular"/>
  </r>
  <r>
    <s v="ORD003108"/>
    <x v="80"/>
    <s v="CUST0487"/>
    <s v="Urvi Johal"/>
    <x v="3"/>
    <x v="6"/>
    <x v="41"/>
    <n v="4"/>
    <n v="2813.84"/>
    <n v="0.25"/>
    <n v="8441.52"/>
    <n v="1844.81"/>
    <n v="8441.52"/>
    <s v="Q2"/>
    <n v="21.854002596688744"/>
    <s v="Ahmedabad"/>
    <s v="Premium"/>
  </r>
  <r>
    <s v="ORD000604"/>
    <x v="10"/>
    <s v="CUST0210"/>
    <s v="Yadavi Dani"/>
    <x v="3"/>
    <x v="4"/>
    <x v="33"/>
    <n v="1"/>
    <n v="49456.47"/>
    <n v="0.05"/>
    <n v="46983.65"/>
    <n v="7299.07"/>
    <n v="46983.646499999995"/>
    <s v="Q1"/>
    <n v="15.535340485466751"/>
    <s v="Mumbai"/>
    <s v="Regular"/>
  </r>
  <r>
    <s v="ORD007055"/>
    <x v="240"/>
    <s v="CUST0190"/>
    <s v="Chaman Chaudhry"/>
    <x v="0"/>
    <x v="3"/>
    <x v="12"/>
    <n v="5"/>
    <n v="1488.17"/>
    <n v="0"/>
    <n v="7440.85"/>
    <n v="2333.38"/>
    <n v="7440.85"/>
    <s v="Q4"/>
    <n v="31.359051721241528"/>
    <s v="Coimbatore"/>
    <s v="Premium"/>
  </r>
  <r>
    <s v="ORD011340"/>
    <x v="220"/>
    <s v="CUST0452"/>
    <s v="Rachita Mammen"/>
    <x v="1"/>
    <x v="6"/>
    <x v="19"/>
    <n v="3"/>
    <n v="3068.7"/>
    <n v="0"/>
    <n v="9206.1"/>
    <n v="3434.21"/>
    <n v="9206.0999999999985"/>
    <s v="Q1"/>
    <n v="37.303635632895578"/>
    <s v="Kolkata"/>
    <s v="Premium"/>
  </r>
  <r>
    <s v="ORD003051"/>
    <x v="168"/>
    <s v="CUST0132"/>
    <s v="Aadhya Kuruvilla"/>
    <x v="2"/>
    <x v="5"/>
    <x v="21"/>
    <n v="3"/>
    <n v="66.44"/>
    <n v="0"/>
    <n v="199.32"/>
    <n v="18.170000000000002"/>
    <n v="199.32"/>
    <s v="Q1"/>
    <n v="9.1159943808950441"/>
    <s v="Lucknow"/>
    <s v="Occasional"/>
  </r>
  <r>
    <s v="ORD006469"/>
    <x v="341"/>
    <s v="CUST0260"/>
    <s v="Timothy Nori"/>
    <x v="0"/>
    <x v="4"/>
    <x v="5"/>
    <n v="3"/>
    <n v="42112.73"/>
    <n v="0.1"/>
    <n v="113704.37"/>
    <n v="10662.62"/>
    <n v="113704.371"/>
    <s v="Q2"/>
    <n v="9.3774935827004722"/>
    <s v="Kochi"/>
    <s v="Regular"/>
  </r>
  <r>
    <s v="ORD003466"/>
    <x v="290"/>
    <s v="CUST0488"/>
    <s v="Lucky Butala"/>
    <x v="1"/>
    <x v="0"/>
    <x v="15"/>
    <n v="5"/>
    <n v="889.81"/>
    <n v="0.05"/>
    <n v="4226.6000000000004"/>
    <n v="1642.51"/>
    <n v="4226.5974999999989"/>
    <s v="Q4"/>
    <n v="38.861259641319265"/>
    <s v="Guwahati"/>
    <s v="Regular"/>
  </r>
  <r>
    <s v="ORD003336"/>
    <x v="147"/>
    <s v="CUST0332"/>
    <s v="Tamanna Mukherjee"/>
    <x v="2"/>
    <x v="4"/>
    <x v="45"/>
    <n v="5"/>
    <n v="71659.89"/>
    <n v="0"/>
    <n v="358299.45"/>
    <n v="39486.07"/>
    <n v="358299.45"/>
    <s v="Q2"/>
    <n v="11.020410441601292"/>
    <s v="Lucknow"/>
    <s v="Premium"/>
  </r>
  <r>
    <s v="ORD000312"/>
    <x v="247"/>
    <s v="CUST0238"/>
    <s v="Dominic Kothari"/>
    <x v="3"/>
    <x v="5"/>
    <x v="21"/>
    <n v="9"/>
    <n v="353.62"/>
    <n v="0"/>
    <n v="3182.58"/>
    <n v="301.43"/>
    <n v="3182.58"/>
    <s v="Q2"/>
    <n v="9.4712465986715184"/>
    <s v="Pune"/>
    <s v="Premium"/>
  </r>
  <r>
    <s v="ORD006486"/>
    <x v="55"/>
    <s v="CUST0285"/>
    <s v="Unknown"/>
    <x v="3"/>
    <x v="2"/>
    <x v="60"/>
    <n v="1"/>
    <n v="4305.8"/>
    <n v="0.15"/>
    <n v="3659.93"/>
    <n v="984.2"/>
    <n v="3659.93"/>
    <s v="Q1"/>
    <n v="26.891224695554289"/>
    <s v="Pune"/>
    <s v="Premium"/>
  </r>
  <r>
    <s v="ORD001131"/>
    <x v="202"/>
    <s v="CUST0244"/>
    <s v="Kala Chand"/>
    <x v="1"/>
    <x v="2"/>
    <x v="54"/>
    <n v="2"/>
    <n v="4961.63"/>
    <n v="0.05"/>
    <n v="9427.1"/>
    <n v="2523.06"/>
    <n v="9427.0969999999998"/>
    <s v="Q4"/>
    <n v="26.763904063816017"/>
    <s v="Patna"/>
    <s v="Premium"/>
  </r>
  <r>
    <s v="ORD011864"/>
    <x v="339"/>
    <s v="CUST0186"/>
    <s v="Hemang Barad"/>
    <x v="1"/>
    <x v="5"/>
    <x v="68"/>
    <n v="3"/>
    <n v="137.97999999999999"/>
    <n v="0.1"/>
    <n v="372.55"/>
    <n v="32.01"/>
    <n v="372.54599999999994"/>
    <s v="Q3"/>
    <n v="8.5921352838545157"/>
    <s v="Ranchi"/>
    <s v="Premium"/>
  </r>
  <r>
    <s v="ORD007439"/>
    <x v="98"/>
    <s v="CUST0489"/>
    <s v="Xavier Bawa"/>
    <x v="3"/>
    <x v="5"/>
    <x v="21"/>
    <n v="5"/>
    <n v="454.21"/>
    <n v="0.1"/>
    <n v="2043.94"/>
    <n v="135.46"/>
    <n v="2043.9449999999997"/>
    <s v="Q3"/>
    <n v="6.6273961075178329"/>
    <s v="Surat"/>
    <s v="Premium"/>
  </r>
  <r>
    <s v="ORD003809"/>
    <x v="337"/>
    <s v="CUST0011"/>
    <s v="Xiti Dash"/>
    <x v="2"/>
    <x v="4"/>
    <x v="45"/>
    <n v="3"/>
    <n v="23289.31"/>
    <n v="0.05"/>
    <n v="66374.53"/>
    <n v="9727.4599999999991"/>
    <n v="66374.533500000005"/>
    <s v="Q3"/>
    <n v="14.655410742644806"/>
    <s v="Jaipur"/>
    <s v="Regular"/>
  </r>
  <r>
    <s v="ORD003768"/>
    <x v="310"/>
    <s v="CUST0213"/>
    <s v="Neel Narang"/>
    <x v="3"/>
    <x v="1"/>
    <x v="69"/>
    <n v="4"/>
    <n v="30882.34"/>
    <n v="0.15"/>
    <n v="104999.96"/>
    <n v="19723.55"/>
    <n v="104999.95599999999"/>
    <s v="Q3"/>
    <n v="18.784340489272566"/>
    <s v="Nagpur"/>
    <s v="Occasional"/>
  </r>
  <r>
    <s v="ORD010724"/>
    <x v="186"/>
    <s v="CUST0256"/>
    <s v="Kabir Bhagat"/>
    <x v="2"/>
    <x v="5"/>
    <x v="44"/>
    <n v="4"/>
    <n v="588.29"/>
    <n v="0.1"/>
    <n v="2117.84"/>
    <n v="177.6"/>
    <n v="2117.8440000000001"/>
    <s v="Q3"/>
    <n v="8.3859026177614933"/>
    <s v="Jaipur"/>
    <s v="Regular"/>
  </r>
  <r>
    <s v="ORD004936"/>
    <x v="122"/>
    <s v="CUST0118"/>
    <s v="Jagrati Grover"/>
    <x v="0"/>
    <x v="5"/>
    <x v="37"/>
    <n v="4"/>
    <n v="707.01"/>
    <n v="0.25"/>
    <n v="2121.0300000000002"/>
    <n v="208.55"/>
    <n v="2121.0299999999997"/>
    <s v="Q1"/>
    <n v="9.8324870463878398"/>
    <s v="Hyderabad"/>
    <s v="Premium"/>
  </r>
  <r>
    <s v="ORD009651"/>
    <x v="18"/>
    <s v="CUST0382"/>
    <s v="Azaan Bains"/>
    <x v="0"/>
    <x v="0"/>
    <x v="53"/>
    <n v="3"/>
    <n v="676.44"/>
    <n v="0"/>
    <n v="2029.32"/>
    <n v="582.82000000000005"/>
    <n v="2029.3200000000002"/>
    <s v="Q3"/>
    <n v="28.719965308576274"/>
    <s v="Coimbatore"/>
    <s v="Occasional"/>
  </r>
  <r>
    <s v="ORD005680"/>
    <x v="70"/>
    <s v="CUST0144"/>
    <s v="Abdul Rajagopalan"/>
    <x v="1"/>
    <x v="4"/>
    <x v="50"/>
    <n v="2"/>
    <n v="51763.43"/>
    <n v="0.05"/>
    <n v="98350.52"/>
    <n v="9401.15"/>
    <n v="98350.516999999993"/>
    <s v="Q4"/>
    <n v="9.5588208379579491"/>
    <s v="Patna"/>
    <s v="Regular"/>
  </r>
  <r>
    <s v="ORD010766"/>
    <x v="217"/>
    <s v="CUST0349"/>
    <s v="Nakul Deep"/>
    <x v="3"/>
    <x v="5"/>
    <x v="21"/>
    <n v="9"/>
    <n v="258.64999999999998"/>
    <n v="0.2"/>
    <n v="1862.28"/>
    <n v="163.19999999999999"/>
    <n v="1862.28"/>
    <s v="Q4"/>
    <n v="8.7634512533024029"/>
    <s v="Pune"/>
    <s v="Premium"/>
  </r>
  <r>
    <s v="ORD001262"/>
    <x v="210"/>
    <s v="CUST0091"/>
    <s v="Lila Goel"/>
    <x v="0"/>
    <x v="1"/>
    <x v="69"/>
    <n v="3"/>
    <n v="25220.74"/>
    <n v="0.15"/>
    <n v="64312.89"/>
    <n v="18907.759999999998"/>
    <n v="64312.887000000002"/>
    <s v="Q4"/>
    <n v="29.399642902068308"/>
    <s v="Hyderabad"/>
    <s v="Premium"/>
  </r>
  <r>
    <s v="ORD003972"/>
    <x v="126"/>
    <s v="CUST0132"/>
    <s v="Aadhya Kuruvilla"/>
    <x v="2"/>
    <x v="5"/>
    <x v="68"/>
    <n v="4"/>
    <n v="255.87"/>
    <n v="0"/>
    <n v="1023.48"/>
    <n v="64.62"/>
    <n v="1023.48"/>
    <s v="Q2"/>
    <n v="6.3137530777347877"/>
    <s v="Lucknow"/>
    <s v="Occasional"/>
  </r>
  <r>
    <s v="ORD007689"/>
    <x v="357"/>
    <s v="CUST0470"/>
    <s v="Kabir Tripathi"/>
    <x v="3"/>
    <x v="5"/>
    <x v="44"/>
    <n v="0"/>
    <n v="577.36"/>
    <n v="0.2"/>
    <n v="4618.88"/>
    <n v="402.64"/>
    <n v="0"/>
    <s v="Q1"/>
    <n v="8.7172647914645971"/>
    <s v="Mumbai"/>
    <s v="Occasional"/>
  </r>
  <r>
    <s v="ORD009895"/>
    <x v="236"/>
    <s v="CUST0360"/>
    <s v="Harshil Kadakia"/>
    <x v="1"/>
    <x v="4"/>
    <x v="20"/>
    <n v="5"/>
    <n v="52232.41"/>
    <n v="0.15"/>
    <n v="221987.74"/>
    <n v="29472.5"/>
    <n v="221987.74250000002"/>
    <s v="Q3"/>
    <n v="13.276634106009638"/>
    <s v="Patna"/>
    <s v="Occasional"/>
  </r>
  <r>
    <s v="ORD003982"/>
    <x v="154"/>
    <s v="CUST0023"/>
    <s v="Udyati Dâ€™Alia"/>
    <x v="3"/>
    <x v="1"/>
    <x v="34"/>
    <n v="1"/>
    <n v="9626.6200000000008"/>
    <n v="0.1"/>
    <n v="8663.9599999999991"/>
    <n v="2594.14"/>
    <n v="8663.9580000000005"/>
    <s v="Q4"/>
    <n v="29.941735649749081"/>
    <s v="Mumbai"/>
    <s v="Regular"/>
  </r>
  <r>
    <s v="ORD005968"/>
    <x v="293"/>
    <s v="CUST0025"/>
    <s v="Andrew Bhardwaj"/>
    <x v="1"/>
    <x v="3"/>
    <x v="58"/>
    <n v="2"/>
    <n v="1732.2"/>
    <n v="0"/>
    <n v="3464.4"/>
    <n v="816.99"/>
    <n v="3464.4"/>
    <s v="Q1"/>
    <n v="23.582438517492207"/>
    <s v="Bhubaneswar"/>
    <s v="Occasional"/>
  </r>
  <r>
    <s v="ORD006097"/>
    <x v="344"/>
    <s v="CUST0096"/>
    <s v="Vaishnavi Gandhi"/>
    <x v="0"/>
    <x v="4"/>
    <x v="23"/>
    <n v="3"/>
    <n v="11937.55"/>
    <n v="0"/>
    <n v="35812.65"/>
    <n v="4808.79"/>
    <n v="35812.649999999994"/>
    <s v="Q2"/>
    <n v="13.427629622493727"/>
    <s v="Kochi"/>
    <s v="Occasional"/>
  </r>
  <r>
    <s v="ORD008709"/>
    <x v="149"/>
    <s v="CUST0198"/>
    <s v="Dev Wagle"/>
    <x v="2"/>
    <x v="5"/>
    <x v="24"/>
    <n v="8"/>
    <n v="230.96"/>
    <n v="0"/>
    <n v="1847.68"/>
    <n v="109.33"/>
    <n v="1847.68"/>
    <s v="Q4"/>
    <n v="5.9171501558711457"/>
    <s v="Chandigarh"/>
    <s v="Regular"/>
  </r>
  <r>
    <s v="ORD001169"/>
    <x v="78"/>
    <s v="CUST0354"/>
    <s v="Laban Sankaran"/>
    <x v="0"/>
    <x v="1"/>
    <x v="36"/>
    <n v="1"/>
    <n v="44818.93"/>
    <n v="0.2"/>
    <n v="35855.14"/>
    <n v="10055.290000000001"/>
    <n v="35855.144"/>
    <s v="Q3"/>
    <n v="28.044207887627831"/>
    <s v="Hyderabad"/>
    <s v="Regular"/>
  </r>
  <r>
    <s v="ORD000092"/>
    <x v="78"/>
    <s v="CUST0086"/>
    <s v="Sara Chandran"/>
    <x v="1"/>
    <x v="5"/>
    <x v="68"/>
    <n v="6"/>
    <n v="390.88"/>
    <n v="0.1"/>
    <n v="2110.75"/>
    <n v="217.49"/>
    <n v="2110.752"/>
    <s v="Q3"/>
    <n v="10.303920407438115"/>
    <s v="Patna"/>
    <s v="Regular"/>
  </r>
  <r>
    <s v="ORD004822"/>
    <x v="47"/>
    <s v="CUST0356"/>
    <s v="Ganga Hayer"/>
    <x v="2"/>
    <x v="1"/>
    <x v="59"/>
    <n v="4"/>
    <n v="39453.69"/>
    <n v="0"/>
    <n v="157814.76"/>
    <n v="-10827.46"/>
    <n v="157814.76"/>
    <s v="Q1"/>
    <n v="-6.8608664994326247"/>
    <s v="Amritsar"/>
    <s v="Regular"/>
  </r>
  <r>
    <s v="ORD003223"/>
    <x v="126"/>
    <s v="CUST0186"/>
    <s v="Hemang Barad"/>
    <x v="1"/>
    <x v="0"/>
    <x v="0"/>
    <n v="1"/>
    <n v="256.89999999999998"/>
    <n v="0.05"/>
    <n v="244.05"/>
    <n v="106.62"/>
    <n v="244.05499999999998"/>
    <s v="Q2"/>
    <n v="43.687768899815609"/>
    <s v="Ranchi"/>
    <s v="Premium"/>
  </r>
  <r>
    <s v="ORD011224"/>
    <x v="75"/>
    <s v="CUST0219"/>
    <s v="Nimrat Mall"/>
    <x v="3"/>
    <x v="2"/>
    <x v="30"/>
    <n v="3"/>
    <n v="4985.2700000000004"/>
    <n v="0.1"/>
    <n v="13460.23"/>
    <n v="3274.8"/>
    <n v="13460.229000000001"/>
    <s v="Q1"/>
    <n v="24.3294505368779"/>
    <s v="Surat"/>
    <s v="Premium"/>
  </r>
  <r>
    <s v="ORD000147"/>
    <x v="132"/>
    <s v="CUST0152"/>
    <s v="Shaurya Som"/>
    <x v="2"/>
    <x v="4"/>
    <x v="33"/>
    <n v="5"/>
    <n v="21091.55"/>
    <n v="0.2"/>
    <n v="84366.2"/>
    <n v="12817.71"/>
    <n v="84366.200000000012"/>
    <s v="Q3"/>
    <n v="15.19294456784826"/>
    <s v="Jaipur"/>
    <s v="Regular"/>
  </r>
  <r>
    <s v="ORD001918"/>
    <x v="332"/>
    <s v="CUST0155"/>
    <s v="Harini Kurian"/>
    <x v="0"/>
    <x v="4"/>
    <x v="33"/>
    <n v="5"/>
    <n v="42351.43"/>
    <n v="0.25"/>
    <n v="158817.85999999999"/>
    <n v="17780.43"/>
    <n v="158817.86249999999"/>
    <s v="Q1"/>
    <n v="11.195485192912184"/>
    <s v="Coimbatore"/>
    <s v="Regular"/>
  </r>
  <r>
    <s v="ORD001013"/>
    <x v="245"/>
    <s v="CUST0248"/>
    <s v="Noah Varkey"/>
    <x v="0"/>
    <x v="5"/>
    <x v="31"/>
    <n v="9"/>
    <n v="255.51"/>
    <n v="0"/>
    <n v="2299.59"/>
    <n v="184.31"/>
    <n v="2299.59"/>
    <s v="Q2"/>
    <n v="8.0149070051617901"/>
    <s v="Kochi"/>
    <s v="Occasional"/>
  </r>
  <r>
    <s v="ORD003220"/>
    <x v="57"/>
    <s v="CUST0202"/>
    <s v="Samar Pillay"/>
    <x v="2"/>
    <x v="3"/>
    <x v="4"/>
    <n v="1"/>
    <n v="2152.77"/>
    <n v="0"/>
    <n v="2152.77"/>
    <n v="568.5"/>
    <n v="2152.77"/>
    <s v="Q2"/>
    <n v="26.407837344444602"/>
    <s v="Chandigarh"/>
    <s v="Regular"/>
  </r>
  <r>
    <s v="ORD002895"/>
    <x v="231"/>
    <s v="CUST0044"/>
    <s v="Advay Nadig"/>
    <x v="2"/>
    <x v="2"/>
    <x v="30"/>
    <n v="2"/>
    <n v="7327.17"/>
    <n v="0"/>
    <n v="14654.34"/>
    <n v="3029.28"/>
    <n v="14654.34"/>
    <s v="Q1"/>
    <n v="20.671555320812811"/>
    <s v="Lucknow"/>
    <s v="Premium"/>
  </r>
  <r>
    <s v="ORD005316"/>
    <x v="345"/>
    <s v="CUST0478"/>
    <s v="Ubika Sampath"/>
    <x v="3"/>
    <x v="3"/>
    <x v="10"/>
    <n v="3"/>
    <n v="1234.07"/>
    <n v="0"/>
    <n v="3702.21"/>
    <n v="748.87"/>
    <n v="3702.21"/>
    <s v="Q3"/>
    <n v="20.227647810361919"/>
    <s v="Mumbai"/>
    <s v="Regular"/>
  </r>
  <r>
    <s v="ORD010100"/>
    <x v="131"/>
    <s v="CUST0489"/>
    <s v="Xavier Bawa"/>
    <x v="3"/>
    <x v="6"/>
    <x v="14"/>
    <n v="5"/>
    <n v="3810.48"/>
    <n v="0.2"/>
    <n v="15241.92"/>
    <n v="5347.73"/>
    <n v="15241.920000000002"/>
    <s v="Q2"/>
    <n v="35.085671621423018"/>
    <s v="Surat"/>
    <s v="Premium"/>
  </r>
  <r>
    <s v="ORD001988"/>
    <x v="251"/>
    <s v="CUST0431"/>
    <s v="Neelima Chander"/>
    <x v="2"/>
    <x v="2"/>
    <x v="2"/>
    <n v="3"/>
    <n v="1070.26"/>
    <n v="0"/>
    <n v="3210.78"/>
    <n v="819.8"/>
    <n v="3210.7799999999997"/>
    <s v="Q1"/>
    <n v="25.532736593600308"/>
    <s v="Lucknow"/>
    <s v="Regular"/>
  </r>
  <r>
    <s v="ORD011497"/>
    <x v="112"/>
    <s v="CUST0325"/>
    <s v="Advik Palan"/>
    <x v="1"/>
    <x v="5"/>
    <x v="37"/>
    <n v="10"/>
    <n v="735.2"/>
    <n v="0"/>
    <n v="7352"/>
    <n v="675.1"/>
    <n v="7352"/>
    <s v="Q2"/>
    <n v="9.182535364526661"/>
    <s v="Kolkata"/>
    <s v="Premium"/>
  </r>
  <r>
    <s v="ORD003964"/>
    <x v="54"/>
    <s v="CUST0291"/>
    <s v="Kabir Dâ€™Alia"/>
    <x v="2"/>
    <x v="6"/>
    <x v="57"/>
    <n v="4"/>
    <n v="3680.07"/>
    <n v="0.05"/>
    <n v="13984.27"/>
    <n v="3799.48"/>
    <n v="13984.266"/>
    <s v="Q4"/>
    <n v="27.169669921990923"/>
    <s v="Lucknow"/>
    <s v="Premium"/>
  </r>
  <r>
    <s v="ORD011103"/>
    <x v="332"/>
    <s v="CUST0455"/>
    <s v="Sara Narang"/>
    <x v="2"/>
    <x v="3"/>
    <x v="6"/>
    <n v="3"/>
    <n v="2559.42"/>
    <n v="0.05"/>
    <n v="7294.35"/>
    <n v="2155.96"/>
    <n v="7294.3469999999998"/>
    <s v="Q1"/>
    <n v="29.556574609115273"/>
    <s v="Delhi"/>
    <s v="Regular"/>
  </r>
  <r>
    <s v="ORD005844"/>
    <x v="272"/>
    <s v="CUST0472"/>
    <s v="Ekaraj Mane"/>
    <x v="2"/>
    <x v="0"/>
    <x v="15"/>
    <n v="3"/>
    <n v="538.92999999999995"/>
    <n v="0"/>
    <n v="1616.79"/>
    <n v="731.8"/>
    <n v="1616.79"/>
    <s v="Q3"/>
    <n v="45.262526363968107"/>
    <s v="Lucknow"/>
    <s v="Premium"/>
  </r>
  <r>
    <s v="ORD005916"/>
    <x v="85"/>
    <s v="CUST0062"/>
    <s v="Veer Tandon"/>
    <x v="0"/>
    <x v="6"/>
    <x v="14"/>
    <n v="3"/>
    <n v="4981.72"/>
    <n v="0.1"/>
    <n v="13450.64"/>
    <n v="2828.16"/>
    <n v="13450.644"/>
    <s v="Q4"/>
    <n v="21.026211392171675"/>
    <s v="Coimbatore"/>
    <s v="Regular"/>
  </r>
  <r>
    <s v="ORD003921"/>
    <x v="211"/>
    <s v="CUST0370"/>
    <s v="Ishaan Edwin"/>
    <x v="1"/>
    <x v="2"/>
    <x v="60"/>
    <n v="2"/>
    <n v="2370.44"/>
    <n v="0.25"/>
    <n v="3555.66"/>
    <n v="852.47"/>
    <n v="3555.66"/>
    <s v="Q1"/>
    <n v="23.975014483949536"/>
    <s v="Bhubaneswar"/>
    <s v="Premium"/>
  </r>
  <r>
    <s v="ORD005322"/>
    <x v="10"/>
    <s v="CUST0441"/>
    <s v="Gagan Garg"/>
    <x v="3"/>
    <x v="6"/>
    <x v="43"/>
    <n v="2"/>
    <n v="2898.27"/>
    <n v="0.05"/>
    <n v="5506.71"/>
    <n v="1630.42"/>
    <n v="5506.7129999999997"/>
    <s v="Q1"/>
    <n v="29.607878388366192"/>
    <s v="Mumbai"/>
    <s v="Regular"/>
  </r>
  <r>
    <s v="ORD003205"/>
    <x v="321"/>
    <s v="CUST0189"/>
    <s v="Ikbal Pall"/>
    <x v="0"/>
    <x v="4"/>
    <x v="28"/>
    <n v="5"/>
    <n v="64325.22"/>
    <n v="0"/>
    <n v="321626.09999999998"/>
    <n v="38687.870000000003"/>
    <n v="321626.09999999998"/>
    <s v="Q4"/>
    <n v="12.028834102704975"/>
    <s v="Kochi"/>
    <s v="Premium"/>
  </r>
  <r>
    <s v="ORD008631"/>
    <x v="51"/>
    <s v="CUST0084"/>
    <s v="Atharv Sarma"/>
    <x v="0"/>
    <x v="0"/>
    <x v="15"/>
    <n v="4"/>
    <n v="567.09"/>
    <n v="0.05"/>
    <n v="2154.94"/>
    <n v="810.48"/>
    <n v="2154.942"/>
    <s v="Q3"/>
    <n v="37.610327897760492"/>
    <s v="Hyderabad"/>
    <s v="Regular"/>
  </r>
  <r>
    <s v="ORD006813"/>
    <x v="360"/>
    <s v="CUST0176"/>
    <s v="Ishani Dani"/>
    <x v="2"/>
    <x v="4"/>
    <x v="50"/>
    <n v="2"/>
    <n v="2377.71"/>
    <n v="0.25"/>
    <n v="3566.57"/>
    <n v="325.08999999999997"/>
    <n v="3566.5650000000001"/>
    <s v="Q3"/>
    <n v="9.114919937082405"/>
    <s v="Delhi"/>
    <s v="Premium"/>
  </r>
  <r>
    <s v="ORD008800"/>
    <x v="335"/>
    <s v="CUST0191"/>
    <s v="Advika Madan"/>
    <x v="3"/>
    <x v="5"/>
    <x v="31"/>
    <n v="10"/>
    <n v="142.4"/>
    <n v="0.05"/>
    <n v="1352.8"/>
    <n v="131.80000000000001"/>
    <n v="1352.8"/>
    <s v="Q4"/>
    <n v="9.7427557658190427"/>
    <s v="Mumbai"/>
    <s v="Occasional"/>
  </r>
  <r>
    <s v="ORD001524"/>
    <x v="137"/>
    <s v="CUST0138"/>
    <s v="Jagat Zacharia"/>
    <x v="3"/>
    <x v="5"/>
    <x v="21"/>
    <n v="1"/>
    <n v="565.12"/>
    <n v="0.2"/>
    <n v="452.1"/>
    <n v="34.82"/>
    <n v="452.096"/>
    <s v="Q4"/>
    <n v="7.7018358770183575"/>
    <s v="Surat"/>
    <s v="Premium"/>
  </r>
  <r>
    <s v="ORD009034"/>
    <x v="216"/>
    <s v="CUST0308"/>
    <s v="Charita Sule"/>
    <x v="2"/>
    <x v="6"/>
    <x v="55"/>
    <n v="4"/>
    <n v="814.03"/>
    <n v="0.15"/>
    <n v="2767.7"/>
    <n v="765.15"/>
    <n v="2767.7019999999998"/>
    <s v="Q4"/>
    <n v="27.64569859450085"/>
    <s v="Jaipur"/>
    <s v="Premium"/>
  </r>
  <r>
    <s v="ORD009120"/>
    <x v="279"/>
    <s v="CUST0337"/>
    <s v="Tarak Thaker"/>
    <x v="1"/>
    <x v="5"/>
    <x v="7"/>
    <n v="1"/>
    <n v="500.81"/>
    <n v="0"/>
    <n v="500.81"/>
    <n v="29.4"/>
    <n v="500.81"/>
    <s v="Q1"/>
    <n v="5.8704898065134481"/>
    <s v="Bhubaneswar"/>
    <s v="Premium"/>
  </r>
  <r>
    <s v="ORD001936"/>
    <x v="294"/>
    <s v="CUST0021"/>
    <s v="Aarush Sodhi"/>
    <x v="2"/>
    <x v="4"/>
    <x v="23"/>
    <n v="3"/>
    <n v="78489.429999999993"/>
    <n v="0"/>
    <n v="235468.29"/>
    <n v="35627.18"/>
    <n v="235468.28999999998"/>
    <s v="Q1"/>
    <n v="15.13035152206694"/>
    <s v="Amritsar"/>
    <s v="Premium"/>
  </r>
  <r>
    <s v="ORD010578"/>
    <x v="226"/>
    <s v="CUST0482"/>
    <s v="Priya Batta"/>
    <x v="0"/>
    <x v="4"/>
    <x v="20"/>
    <n v="4"/>
    <n v="79754.23"/>
    <n v="0"/>
    <n v="319016.92"/>
    <n v="38397.65"/>
    <n v="319016.92"/>
    <s v="Q1"/>
    <n v="12.036242466387051"/>
    <s v="Kochi"/>
    <s v="Premium"/>
  </r>
  <r>
    <s v="ORD000026"/>
    <x v="64"/>
    <s v="CUST0364"/>
    <s v="Robert Mander"/>
    <x v="0"/>
    <x v="4"/>
    <x v="23"/>
    <n v="4"/>
    <n v="3134.98"/>
    <n v="0"/>
    <n v="12539.92"/>
    <n v="1159.4100000000001"/>
    <n v="12539.92"/>
    <s v="Q1"/>
    <n v="9.2457527639729769"/>
    <s v="Bengaluru"/>
    <s v="Regular"/>
  </r>
  <r>
    <s v="ORD003292"/>
    <x v="208"/>
    <s v="CUST0371"/>
    <s v="Unni Hora"/>
    <x v="3"/>
    <x v="2"/>
    <x v="62"/>
    <n v="2"/>
    <n v="4331.8999999999996"/>
    <n v="0.05"/>
    <n v="8230.61"/>
    <n v="2156.4899999999998"/>
    <n v="8230.6099999999988"/>
    <s v="Q1"/>
    <n v="26.200852670701195"/>
    <s v="Mumbai"/>
    <s v="Premium"/>
  </r>
  <r>
    <s v="ORD007643"/>
    <x v="289"/>
    <s v="CUST0021"/>
    <s v="Aarush Sodhi"/>
    <x v="2"/>
    <x v="6"/>
    <x v="19"/>
    <n v="1"/>
    <n v="3547.87"/>
    <n v="0.05"/>
    <n v="3370.48"/>
    <n v="982.32"/>
    <n v="3370.4764999999998"/>
    <s v="Q2"/>
    <n v="29.144810234744011"/>
    <s v="Amritsar"/>
    <s v="Premium"/>
  </r>
  <r>
    <s v="ORD008455"/>
    <x v="29"/>
    <s v="CUST0022"/>
    <s v="Jagdish Wali"/>
    <x v="0"/>
    <x v="3"/>
    <x v="6"/>
    <n v="3"/>
    <n v="2958.25"/>
    <n v="0.2"/>
    <n v="7099.8"/>
    <n v="1985.23"/>
    <n v="7099.8"/>
    <s v="Q2"/>
    <n v="27.961773571086507"/>
    <s v="Coimbatore"/>
    <s v="Premium"/>
  </r>
  <r>
    <s v="ORD009192"/>
    <x v="124"/>
    <s v="CUST0004"/>
    <s v="Lucky Aggarwal"/>
    <x v="0"/>
    <x v="5"/>
    <x v="40"/>
    <n v="10"/>
    <n v="506.56"/>
    <n v="0"/>
    <n v="5065.6000000000004"/>
    <n v="339.14"/>
    <n v="5065.6000000000004"/>
    <s v="Q2"/>
    <n v="6.6949620972836383"/>
    <s v="Coimbatore"/>
    <s v="Premium"/>
  </r>
  <r>
    <s v="ORD005443"/>
    <x v="310"/>
    <s v="CUST0241"/>
    <s v="Victor Puri"/>
    <x v="2"/>
    <x v="1"/>
    <x v="26"/>
    <n v="2"/>
    <n v="13737.46"/>
    <n v="0.3"/>
    <n v="19232.439999999999"/>
    <n v="3753.55"/>
    <n v="19232.443999999996"/>
    <s v="Q3"/>
    <n v="19.516764383510363"/>
    <s v="Chandigarh"/>
    <s v="Occasional"/>
  </r>
  <r>
    <s v="ORD004457"/>
    <x v="126"/>
    <s v="CUST0166"/>
    <s v="Harita Nadig"/>
    <x v="1"/>
    <x v="4"/>
    <x v="5"/>
    <n v="4"/>
    <n v="14129.75"/>
    <n v="0.2"/>
    <n v="45215.199999999997"/>
    <n v="4645.7"/>
    <n v="45215.200000000004"/>
    <s v="Q2"/>
    <n v="10.27464215573524"/>
    <s v="Kolkata"/>
    <s v="Regular"/>
  </r>
  <r>
    <s v="ORD005943"/>
    <x v="183"/>
    <s v="CUST0315"/>
    <s v="Kiaan Gulati"/>
    <x v="2"/>
    <x v="2"/>
    <x v="60"/>
    <n v="1"/>
    <n v="4668.5200000000004"/>
    <n v="0.05"/>
    <n v="4435.09"/>
    <n v="819.49"/>
    <n v="4435.0940000000001"/>
    <s v="Q3"/>
    <n v="18.47741533993673"/>
    <s v="Lucknow"/>
    <s v="Occasional"/>
  </r>
  <r>
    <s v="ORD006366"/>
    <x v="215"/>
    <s v="CUST0169"/>
    <s v="Charles Patla"/>
    <x v="0"/>
    <x v="1"/>
    <x v="34"/>
    <n v="4"/>
    <n v="42066.99"/>
    <n v="0.1"/>
    <n v="151441.16"/>
    <n v="42931.67"/>
    <n v="151441.16399999999"/>
    <s v="Q2"/>
    <n v="28.34874614008503"/>
    <s v="Chennai"/>
    <s v="Regular"/>
  </r>
  <r>
    <s v="ORD004049"/>
    <x v="353"/>
    <s v="CUST0359"/>
    <s v="Yutika Suri"/>
    <x v="1"/>
    <x v="2"/>
    <x v="60"/>
    <n v="3"/>
    <n v="6614.65"/>
    <n v="0"/>
    <n v="19843.95"/>
    <n v="5454.6"/>
    <n v="19843.949999999997"/>
    <s v="Q2"/>
    <n v="27.487470992418345"/>
    <s v="Ranchi"/>
    <s v="Premium"/>
  </r>
  <r>
    <s v="ORD011302"/>
    <x v="261"/>
    <s v="CUST0301"/>
    <s v="Vihaan Saini"/>
    <x v="2"/>
    <x v="5"/>
    <x v="40"/>
    <n v="6"/>
    <n v="126.84"/>
    <n v="0.05"/>
    <n v="722.99"/>
    <n v="48.14"/>
    <n v="722.98799999999994"/>
    <s v="Q4"/>
    <n v="6.6584600063624668"/>
    <s v="Chandigarh"/>
    <s v="Premium"/>
  </r>
  <r>
    <s v="ORD007824"/>
    <x v="289"/>
    <s v="CUST0263"/>
    <s v="Jacob Radhakrishnan"/>
    <x v="1"/>
    <x v="2"/>
    <x v="65"/>
    <n v="5"/>
    <n v="3758.56"/>
    <n v="0.3"/>
    <n v="13154.96"/>
    <n v="2970.89"/>
    <n v="13154.96"/>
    <s v="Q2"/>
    <n v="22.583801090995337"/>
    <s v="Kolkata"/>
    <s v="Premium"/>
  </r>
  <r>
    <s v="ORD004773"/>
    <x v="250"/>
    <s v="CUST0450"/>
    <s v="Abhimanyu Sehgal"/>
    <x v="1"/>
    <x v="4"/>
    <x v="42"/>
    <n v="5"/>
    <n v="37418.06"/>
    <n v="0.05"/>
    <n v="177735.78"/>
    <n v="21718.57"/>
    <n v="177735.78499999997"/>
    <s v="Q4"/>
    <n v="12.219582348585075"/>
    <s v="Bhubaneswar"/>
    <s v="Premium"/>
  </r>
  <r>
    <s v="ORD002890"/>
    <x v="151"/>
    <s v="CUST0235"/>
    <s v="Dipta Vala"/>
    <x v="2"/>
    <x v="6"/>
    <x v="19"/>
    <n v="4"/>
    <n v="3321.22"/>
    <n v="0"/>
    <n v="13284.88"/>
    <n v="3237.89"/>
    <n v="13284.88"/>
    <s v="Q4"/>
    <n v="24.372745557355429"/>
    <s v="Amritsar"/>
    <s v="Regular"/>
  </r>
  <r>
    <s v="ORD000953"/>
    <x v="144"/>
    <s v="CUST0327"/>
    <s v="Andrew Prasad"/>
    <x v="0"/>
    <x v="2"/>
    <x v="65"/>
    <n v="5"/>
    <n v="1049.6600000000001"/>
    <n v="0"/>
    <n v="5248.3"/>
    <n v="1319.13"/>
    <n v="5248.3"/>
    <s v="Q2"/>
    <n v="25.13442448030791"/>
    <s v="Kochi"/>
    <s v="Premium"/>
  </r>
  <r>
    <s v="ORD004564"/>
    <x v="65"/>
    <s v="CUST0186"/>
    <s v="Hemang Barad"/>
    <x v="1"/>
    <x v="4"/>
    <x v="23"/>
    <n v="4"/>
    <n v="68785.009999999995"/>
    <n v="0"/>
    <n v="275140.03999999998"/>
    <n v="-19313.16"/>
    <n v="275140.03999999998"/>
    <s v="Q2"/>
    <n v="-7.019392742692049"/>
    <s v="Ranchi"/>
    <s v="Premium"/>
  </r>
  <r>
    <s v="ORD000997"/>
    <x v="357"/>
    <s v="CUST0384"/>
    <s v="Darika Sani"/>
    <x v="3"/>
    <x v="4"/>
    <x v="28"/>
    <n v="4"/>
    <n v="73966.210000000006"/>
    <n v="0.2"/>
    <n v="236691.87"/>
    <n v="36200.93"/>
    <n v="236691.87200000003"/>
    <s v="Q1"/>
    <n v="15.294538844954836"/>
    <s v="Pune"/>
    <s v="Premium"/>
  </r>
  <r>
    <s v="ORD008764"/>
    <x v="201"/>
    <s v="CUST0053"/>
    <s v="Anjali Ganesh"/>
    <x v="3"/>
    <x v="1"/>
    <x v="26"/>
    <n v="3"/>
    <n v="5816.64"/>
    <n v="0.1"/>
    <n v="15704.93"/>
    <n v="4006.45"/>
    <n v="15704.928000000002"/>
    <s v="Q2"/>
    <n v="25.510779099301939"/>
    <s v="Mumbai"/>
    <s v="Regular"/>
  </r>
  <r>
    <s v="ORD000324"/>
    <x v="56"/>
    <s v="CUST0118"/>
    <s v="Jagrati Grover"/>
    <x v="0"/>
    <x v="3"/>
    <x v="61"/>
    <n v="4"/>
    <n v="3199.31"/>
    <n v="0.05"/>
    <n v="12157.38"/>
    <n v="3251.88"/>
    <n v="12157.377999999999"/>
    <s v="Q4"/>
    <n v="26.74819739121423"/>
    <s v="Hyderabad"/>
    <s v="Premium"/>
  </r>
  <r>
    <s v="ORD001803"/>
    <x v="110"/>
    <s v="CUST0436"/>
    <s v="Lekha Kulkarni"/>
    <x v="3"/>
    <x v="4"/>
    <x v="22"/>
    <n v="5"/>
    <n v="22022.93"/>
    <n v="0"/>
    <n v="110114.65"/>
    <n v="16070.41"/>
    <n v="110114.65"/>
    <s v="Q2"/>
    <n v="14.594252445065212"/>
    <s v="Ahmedabad"/>
    <s v="Premium"/>
  </r>
  <r>
    <s v="ORD007667"/>
    <x v="83"/>
    <s v="CUST0365"/>
    <s v="Damini Batra"/>
    <x v="1"/>
    <x v="4"/>
    <x v="42"/>
    <n v="5"/>
    <n v="53720.92"/>
    <n v="0.05"/>
    <n v="255174.37"/>
    <n v="34544.79"/>
    <n v="255174.36999999997"/>
    <s v="Q2"/>
    <n v="13.537719325024689"/>
    <s v="Ranchi"/>
    <s v="Occasional"/>
  </r>
  <r>
    <s v="ORD004388"/>
    <x v="30"/>
    <s v="CUST0084"/>
    <s v="Atharv Sarma"/>
    <x v="0"/>
    <x v="1"/>
    <x v="64"/>
    <n v="3"/>
    <n v="34232.21"/>
    <n v="0.15"/>
    <n v="87292.14"/>
    <n v="26252.68"/>
    <n v="87292.135500000004"/>
    <s v="Q1"/>
    <n v="30.074506135374847"/>
    <s v="Hyderabad"/>
    <s v="Regular"/>
  </r>
  <r>
    <s v="ORD001496"/>
    <x v="319"/>
    <s v="CUST0457"/>
    <s v="Amruta Gour"/>
    <x v="0"/>
    <x v="3"/>
    <x v="58"/>
    <n v="1"/>
    <n v="3948.77"/>
    <n v="0.15"/>
    <n v="3356.45"/>
    <n v="882.75"/>
    <n v="3356.4544999999998"/>
    <s v="Q4"/>
    <n v="26.300108745847549"/>
    <s v="Bengaluru"/>
    <s v="Premium"/>
  </r>
  <r>
    <s v="ORD006912"/>
    <x v="100"/>
    <s v="CUST0075"/>
    <s v="Odika Mani"/>
    <x v="2"/>
    <x v="4"/>
    <x v="23"/>
    <n v="2"/>
    <n v="16961.330000000002"/>
    <n v="0"/>
    <n v="33922.660000000003"/>
    <n v="5225.66"/>
    <n v="33922.660000000003"/>
    <s v="Q3"/>
    <n v="15.404629236032786"/>
    <s v="Chandigarh"/>
    <s v="Premium"/>
  </r>
  <r>
    <s v="ORD002165"/>
    <x v="131"/>
    <s v="CUST0026"/>
    <s v="Mason Oommen"/>
    <x v="0"/>
    <x v="2"/>
    <x v="9"/>
    <n v="2"/>
    <n v="7254.68"/>
    <n v="0.05"/>
    <n v="13783.89"/>
    <n v="2800.8"/>
    <n v="13783.892"/>
    <s v="Q2"/>
    <n v="20.319372833068172"/>
    <s v="Chennai"/>
    <s v="Premium"/>
  </r>
  <r>
    <s v="ORD009523"/>
    <x v="16"/>
    <s v="CUST0022"/>
    <s v="Jagdish Wali"/>
    <x v="0"/>
    <x v="4"/>
    <x v="45"/>
    <n v="4"/>
    <n v="36526.639999999999"/>
    <n v="0.05"/>
    <n v="138801.23000000001"/>
    <n v="18009.580000000002"/>
    <n v="138801.23199999999"/>
    <s v="Q3"/>
    <n v="12.975086748150574"/>
    <s v="Coimbatore"/>
    <s v="Premium"/>
  </r>
  <r>
    <s v="ORD011728"/>
    <x v="40"/>
    <s v="CUST0308"/>
    <s v="Charita Sule"/>
    <x v="2"/>
    <x v="5"/>
    <x v="39"/>
    <n v="3"/>
    <n v="276.19"/>
    <n v="0.05"/>
    <n v="787.14"/>
    <n v="68.13"/>
    <n v="787.14149999999995"/>
    <s v="Q4"/>
    <n v="8.6553853190029724"/>
    <s v="Jaipur"/>
    <s v="Premium"/>
  </r>
  <r>
    <s v="ORD002778"/>
    <x v="242"/>
    <s v="CUST0269"/>
    <s v="Fiyaz Verma"/>
    <x v="3"/>
    <x v="5"/>
    <x v="68"/>
    <n v="10"/>
    <n v="710.09"/>
    <n v="0"/>
    <n v="7100.9"/>
    <n v="671.94"/>
    <n v="7100.9000000000005"/>
    <s v="Q1"/>
    <n v="9.4627441591910895"/>
    <s v="Mumbai"/>
    <s v="Premium"/>
  </r>
  <r>
    <s v="ORD011524"/>
    <x v="158"/>
    <s v="CUST0339"/>
    <s v="Gayathri Kuruvilla"/>
    <x v="0"/>
    <x v="5"/>
    <x v="44"/>
    <n v="10"/>
    <n v="724.41"/>
    <n v="0.2"/>
    <n v="5795.28"/>
    <n v="534.42999999999995"/>
    <n v="5795.28"/>
    <s v="Q3"/>
    <n v="9.2218149942711989"/>
    <s v="Kochi"/>
    <s v="Premium"/>
  </r>
  <r>
    <s v="ORD008247"/>
    <x v="239"/>
    <s v="CUST0059"/>
    <s v="Gopal Om"/>
    <x v="1"/>
    <x v="4"/>
    <x v="23"/>
    <n v="4"/>
    <n v="39848.559999999998"/>
    <n v="0.05"/>
    <n v="151424.53"/>
    <n v="19719.29"/>
    <n v="151424.52799999999"/>
    <s v="Q2"/>
    <n v="13.022520195373893"/>
    <s v="Kolkata"/>
    <s v="Regular"/>
  </r>
  <r>
    <s v="ORD001329"/>
    <x v="219"/>
    <s v="CUST0209"/>
    <s v="Charles Babu"/>
    <x v="0"/>
    <x v="4"/>
    <x v="50"/>
    <n v="5"/>
    <n v="80152.81"/>
    <n v="0.1"/>
    <n v="360687.65"/>
    <n v="42017.59"/>
    <n v="360687.64500000002"/>
    <s v="Q1"/>
    <n v="11.64930099491901"/>
    <s v="Bengaluru"/>
    <s v="Premium"/>
  </r>
  <r>
    <s v="ORD008203"/>
    <x v="13"/>
    <s v="CUST0329"/>
    <s v="Pushti Gour"/>
    <x v="0"/>
    <x v="5"/>
    <x v="24"/>
    <n v="7"/>
    <n v="612.27"/>
    <n v="0.05"/>
    <n v="4071.6"/>
    <n v="411.02"/>
    <n v="4071.5954999999994"/>
    <s v="Q1"/>
    <n v="10.094803025837509"/>
    <s v="Kochi"/>
    <s v="Regular"/>
  </r>
  <r>
    <s v="ORD007030"/>
    <x v="215"/>
    <s v="CUST0022"/>
    <s v="Jagdish Wali"/>
    <x v="0"/>
    <x v="1"/>
    <x v="59"/>
    <n v="1"/>
    <n v="7019.98"/>
    <n v="0.25"/>
    <n v="5264.98"/>
    <n v="1534.1"/>
    <n v="5264.9849999999997"/>
    <s v="Q2"/>
    <n v="29.1378124893162"/>
    <s v="Coimbatore"/>
    <s v="Premium"/>
  </r>
  <r>
    <s v="ORD009836"/>
    <x v="247"/>
    <s v="CUST0035"/>
    <s v="Sathvik Joshi"/>
    <x v="1"/>
    <x v="1"/>
    <x v="36"/>
    <n v="5"/>
    <n v="40388.050000000003"/>
    <n v="0"/>
    <n v="201940.25"/>
    <n v="48021.87"/>
    <n v="201940.25"/>
    <s v="Q2"/>
    <n v="23.780236976036228"/>
    <s v="Patna"/>
    <s v="Regular"/>
  </r>
  <r>
    <s v="ORD000086"/>
    <x v="190"/>
    <s v="CUST0500"/>
    <s v="Pooja Mand"/>
    <x v="0"/>
    <x v="6"/>
    <x v="27"/>
    <n v="5"/>
    <n v="2856.19"/>
    <n v="0.1"/>
    <n v="12852.86"/>
    <n v="2799.82"/>
    <n v="12852.855000000001"/>
    <s v="Q3"/>
    <n v="21.783634148352974"/>
    <s v="Kochi"/>
    <s v="Premium"/>
  </r>
  <r>
    <s v="ORD008996"/>
    <x v="50"/>
    <s v="CUST0253"/>
    <s v="Mohammed Dhar"/>
    <x v="3"/>
    <x v="4"/>
    <x v="22"/>
    <n v="1"/>
    <n v="74909.41"/>
    <n v="0.1"/>
    <n v="67418.47"/>
    <n v="9707.91"/>
    <n v="67418.469000000012"/>
    <s v="Q4"/>
    <n v="14.39948132907792"/>
    <s v="Mumbai"/>
    <s v="Occasional"/>
  </r>
  <r>
    <s v="ORD002348"/>
    <x v="208"/>
    <s v="CUST0490"/>
    <s v="Rajata Suresh"/>
    <x v="0"/>
    <x v="4"/>
    <x v="50"/>
    <n v="2"/>
    <n v="8271.3799999999992"/>
    <n v="0"/>
    <n v="16542.759999999998"/>
    <n v="1487.98"/>
    <n v="16542.759999999998"/>
    <s v="Q1"/>
    <n v="8.9947505736648541"/>
    <s v="Chennai"/>
    <s v="Regular"/>
  </r>
  <r>
    <s v="ORD006993"/>
    <x v="176"/>
    <s v="CUST0276"/>
    <s v="Manthan Grover"/>
    <x v="2"/>
    <x v="4"/>
    <x v="23"/>
    <n v="2"/>
    <n v="51817"/>
    <n v="0"/>
    <n v="103634"/>
    <n v="13395.41"/>
    <n v="103634"/>
    <s v="Q1"/>
    <n v="12.925690410483046"/>
    <s v="Amritsar"/>
    <s v="Premium"/>
  </r>
  <r>
    <s v="ORD005914"/>
    <x v="281"/>
    <s v="CUST0412"/>
    <s v="Qadim Mammen"/>
    <x v="0"/>
    <x v="3"/>
    <x v="58"/>
    <n v="2"/>
    <n v="843.15"/>
    <n v="0.15"/>
    <n v="1433.36"/>
    <n v="286.85000000000002"/>
    <n v="1433.355"/>
    <s v="Q3"/>
    <n v="20.012418373611656"/>
    <s v="Chennai"/>
    <s v="Regular"/>
  </r>
  <r>
    <s v="ORD008150"/>
    <x v="179"/>
    <s v="CUST0380"/>
    <s v="Pahal Nori"/>
    <x v="3"/>
    <x v="4"/>
    <x v="28"/>
    <n v="4"/>
    <n v="13504.87"/>
    <n v="0.25"/>
    <n v="40514.61"/>
    <n v="4747.45"/>
    <n v="40514.61"/>
    <s v="Q1"/>
    <n v="11.717871651732548"/>
    <s v="Ahmedabad"/>
    <s v="Regular"/>
  </r>
  <r>
    <s v="ORD002249"/>
    <x v="259"/>
    <s v="CUST0053"/>
    <s v="Anjali Ganesh"/>
    <x v="3"/>
    <x v="6"/>
    <x v="41"/>
    <n v="4"/>
    <n v="4196.57"/>
    <n v="0.05"/>
    <n v="15946.97"/>
    <n v="-915.66"/>
    <n v="15946.965999999999"/>
    <s v="Q2"/>
    <n v="-5.7419058291324303"/>
    <s v="Mumbai"/>
    <s v="Regular"/>
  </r>
  <r>
    <s v="ORD007586"/>
    <x v="47"/>
    <s v="CUST0462"/>
    <s v="Tarak Chadha"/>
    <x v="2"/>
    <x v="4"/>
    <x v="45"/>
    <n v="3"/>
    <n v="4516.95"/>
    <n v="0.3"/>
    <n v="9485.59"/>
    <n v="1126.6300000000001"/>
    <n v="9485.5949999999975"/>
    <s v="Q1"/>
    <n v="11.877279114952261"/>
    <s v="Lucknow"/>
    <s v="Premium"/>
  </r>
  <r>
    <s v="ORD004312"/>
    <x v="262"/>
    <s v="CUST0330"/>
    <s v="Yasti Ramesh"/>
    <x v="2"/>
    <x v="1"/>
    <x v="69"/>
    <n v="5"/>
    <n v="25581.99"/>
    <n v="0"/>
    <n v="127909.95"/>
    <n v="39102.11"/>
    <n v="127909.95000000001"/>
    <s v="Q2"/>
    <n v="30.570029931213327"/>
    <s v="Jaipur"/>
    <s v="Occasional"/>
  </r>
  <r>
    <s v="ORD002754"/>
    <x v="110"/>
    <s v="CUST0083"/>
    <s v="Tanmayi Pant"/>
    <x v="1"/>
    <x v="0"/>
    <x v="32"/>
    <n v="1"/>
    <n v="881"/>
    <n v="0.2"/>
    <n v="704.8"/>
    <n v="268.14"/>
    <n v="704.80000000000007"/>
    <s v="Q2"/>
    <n v="38.044835414301929"/>
    <s v="Ranchi"/>
    <s v="Premium"/>
  </r>
  <r>
    <s v="ORD000770"/>
    <x v="348"/>
    <s v="CUST0339"/>
    <s v="Gayathri Kuruvilla"/>
    <x v="0"/>
    <x v="6"/>
    <x v="57"/>
    <n v="1"/>
    <n v="4109.38"/>
    <n v="0.15"/>
    <n v="3492.97"/>
    <n v="825.69"/>
    <n v="3492.973"/>
    <s v="Q1"/>
    <n v="23.638622719347723"/>
    <s v="Kochi"/>
    <s v="Premium"/>
  </r>
  <r>
    <s v="ORD000679"/>
    <x v="309"/>
    <s v="CUST0028"/>
    <s v="Kashish Hans"/>
    <x v="1"/>
    <x v="3"/>
    <x v="58"/>
    <n v="2"/>
    <n v="3244.52"/>
    <n v="0.1"/>
    <n v="5840.14"/>
    <n v="1324.75"/>
    <n v="5840.1360000000004"/>
    <s v="Q3"/>
    <n v="22.683531559174948"/>
    <s v="Bhubaneswar"/>
    <s v="Regular"/>
  </r>
  <r>
    <s v="ORD002581"/>
    <x v="70"/>
    <s v="CUST0298"/>
    <s v="Faris Malhotra"/>
    <x v="3"/>
    <x v="3"/>
    <x v="58"/>
    <n v="1"/>
    <n v="1779.61"/>
    <n v="0.1"/>
    <n v="1601.65"/>
    <n v="501.03"/>
    <n v="1601.6489999999999"/>
    <s v="Q4"/>
    <n v="31.282115318577713"/>
    <s v="Mumbai"/>
    <s v="Premium"/>
  </r>
  <r>
    <s v="ORD009124"/>
    <x v="42"/>
    <s v="CUST0466"/>
    <s v="Inaya Cherian"/>
    <x v="3"/>
    <x v="5"/>
    <x v="24"/>
    <n v="9"/>
    <n v="633.65"/>
    <n v="0.15"/>
    <n v="4847.42"/>
    <n v="299.11"/>
    <n v="4847.4224999999997"/>
    <s v="Q4"/>
    <n v="6.1704989458309782"/>
    <s v="Ahmedabad"/>
    <s v="Premium"/>
  </r>
  <r>
    <s v="ORD011619"/>
    <x v="141"/>
    <s v="CUST0477"/>
    <s v="Teerth Bobal"/>
    <x v="1"/>
    <x v="1"/>
    <x v="1"/>
    <n v="5"/>
    <n v="16236.67"/>
    <n v="0"/>
    <n v="81183.350000000006"/>
    <n v="20914.12"/>
    <n v="81183.350000000006"/>
    <s v="Q1"/>
    <n v="25.761587813264665"/>
    <s v="Patna"/>
    <s v="Occasional"/>
  </r>
  <r>
    <s v="ORD008029"/>
    <x v="148"/>
    <s v="CUST0136"/>
    <s v="Arin Narula"/>
    <x v="0"/>
    <x v="1"/>
    <x v="69"/>
    <n v="1"/>
    <n v="42045.19"/>
    <n v="0.15"/>
    <n v="35738.410000000003"/>
    <n v="8897.0400000000009"/>
    <n v="35738.411500000002"/>
    <s v="Q4"/>
    <n v="24.894895995652856"/>
    <s v="Bengaluru"/>
    <s v="Premium"/>
  </r>
  <r>
    <s v="ORD008956"/>
    <x v="138"/>
    <s v="CUST0462"/>
    <s v="Tarak Chadha"/>
    <x v="2"/>
    <x v="5"/>
    <x v="40"/>
    <n v="7"/>
    <n v="411.03"/>
    <n v="0"/>
    <n v="2877.21"/>
    <n v="-349.53"/>
    <n v="2877.21"/>
    <s v="Q4"/>
    <n v="-12.148226928169997"/>
    <s v="Lucknow"/>
    <s v="Premium"/>
  </r>
  <r>
    <s v="ORD004673"/>
    <x v="209"/>
    <s v="CUST0028"/>
    <s v="Kashish Hans"/>
    <x v="1"/>
    <x v="1"/>
    <x v="64"/>
    <n v="3"/>
    <n v="12893.08"/>
    <n v="0"/>
    <n v="38679.24"/>
    <n v="6777.22"/>
    <n v="38679.24"/>
    <s v="Q2"/>
    <n v="17.521595563925249"/>
    <s v="Bhubaneswar"/>
    <s v="Regular"/>
  </r>
  <r>
    <s v="ORD010496"/>
    <x v="316"/>
    <s v="CUST0288"/>
    <s v="Amara Iyer"/>
    <x v="2"/>
    <x v="5"/>
    <x v="44"/>
    <n v="9"/>
    <n v="690.51"/>
    <n v="0.1"/>
    <n v="5593.13"/>
    <n v="537.11"/>
    <n v="5593.1310000000003"/>
    <s v="Q4"/>
    <n v="9.6030308610742097"/>
    <s v="Delhi"/>
    <s v="Premium"/>
  </r>
  <r>
    <s v="ORD008053"/>
    <x v="20"/>
    <s v="CUST0086"/>
    <s v="Sara Chandran"/>
    <x v="1"/>
    <x v="1"/>
    <x v="64"/>
    <n v="2"/>
    <n v="13430.28"/>
    <n v="0.15"/>
    <n v="22831.48"/>
    <n v="5556.29"/>
    <n v="22831.475999999999"/>
    <s v="Q1"/>
    <n v="24.336092097402361"/>
    <s v="Patna"/>
    <s v="Regular"/>
  </r>
  <r>
    <s v="ORD002546"/>
    <x v="309"/>
    <s v="CUST0314"/>
    <s v="Nathaniel Dani"/>
    <x v="0"/>
    <x v="4"/>
    <x v="28"/>
    <n v="2"/>
    <n v="51728.01"/>
    <n v="0.25"/>
    <n v="77592.009999999995"/>
    <n v="6930.5"/>
    <n v="77592.014999999999"/>
    <s v="Q3"/>
    <n v="8.9319763723094692"/>
    <s v="Kochi"/>
    <s v="Premium"/>
  </r>
  <r>
    <s v="ORD004929"/>
    <x v="3"/>
    <s v="CUST0453"/>
    <s v="Maanav Dâ€™Alia"/>
    <x v="1"/>
    <x v="6"/>
    <x v="27"/>
    <n v="0"/>
    <n v="1600.99"/>
    <n v="0"/>
    <n v="8004.95"/>
    <n v="2320.0500000000002"/>
    <n v="0"/>
    <s v="Q2"/>
    <n v="28.982691959350156"/>
    <s v="Bhubaneswar"/>
    <s v="Regular"/>
  </r>
  <r>
    <s v="ORD000924"/>
    <x v="115"/>
    <s v="CUST0134"/>
    <s v="Hemang Bhavsar"/>
    <x v="3"/>
    <x v="5"/>
    <x v="40"/>
    <n v="8"/>
    <n v="349.62"/>
    <n v="0.05"/>
    <n v="2657.11"/>
    <n v="183.02"/>
    <n v="2657.1120000000001"/>
    <s v="Q2"/>
    <n v="6.8879346357508728"/>
    <s v="Surat"/>
    <s v="Premium"/>
  </r>
  <r>
    <s v="ORD010545"/>
    <x v="150"/>
    <s v="CUST0464"/>
    <s v="Chandresh Dasgupta"/>
    <x v="3"/>
    <x v="1"/>
    <x v="26"/>
    <n v="3"/>
    <n v="44366.36"/>
    <n v="0"/>
    <n v="133099.07999999999"/>
    <n v="40323.68"/>
    <n v="133099.08000000002"/>
    <s v="Q2"/>
    <n v="30.295987019594726"/>
    <s v="Mumbai"/>
    <s v="Regular"/>
  </r>
  <r>
    <s v="ORD008667"/>
    <x v="350"/>
    <s v="CUST0221"/>
    <s v="Naveen Dass"/>
    <x v="0"/>
    <x v="6"/>
    <x v="55"/>
    <n v="2"/>
    <n v="2380.6799999999998"/>
    <n v="0"/>
    <n v="4761.3599999999997"/>
    <n v="1493.86"/>
    <n v="4761.3599999999997"/>
    <s v="Q4"/>
    <n v="31.37464925987533"/>
    <s v="Kochi"/>
    <s v="Regular"/>
  </r>
  <r>
    <s v="ORD009510"/>
    <x v="309"/>
    <s v="CUST0107"/>
    <s v="Finn Hayre"/>
    <x v="1"/>
    <x v="2"/>
    <x v="9"/>
    <n v="2"/>
    <n v="3445.06"/>
    <n v="0.15"/>
    <n v="5856.6"/>
    <n v="954.92"/>
    <n v="5856.6019999999999"/>
    <s v="Q3"/>
    <n v="16.305023392411975"/>
    <s v="Bhubaneswar"/>
    <s v="Regular"/>
  </r>
  <r>
    <s v="ORD010826"/>
    <x v="217"/>
    <s v="CUST0258"/>
    <s v="Sanaya Khalsa"/>
    <x v="2"/>
    <x v="2"/>
    <x v="46"/>
    <n v="1"/>
    <n v="7809.22"/>
    <n v="0.15"/>
    <n v="6637.84"/>
    <n v="1821.73"/>
    <n v="6637.8370000000004"/>
    <s v="Q4"/>
    <n v="27.444620539211549"/>
    <s v="Delhi"/>
    <s v="Premium"/>
  </r>
  <r>
    <s v="ORD004603"/>
    <x v="310"/>
    <s v="CUST0118"/>
    <s v="Jagrati Grover"/>
    <x v="0"/>
    <x v="5"/>
    <x v="44"/>
    <n v="8"/>
    <n v="627.14"/>
    <n v="0.05"/>
    <n v="4766.26"/>
    <n v="279.25"/>
    <n v="4766.2640000000001"/>
    <s v="Q3"/>
    <n v="5.8588914578726294"/>
    <s v="Hyderabad"/>
    <s v="Premium"/>
  </r>
  <r>
    <s v="ORD003022"/>
    <x v="319"/>
    <s v="CUST0222"/>
    <s v="Umang Sama"/>
    <x v="0"/>
    <x v="3"/>
    <x v="58"/>
    <n v="2"/>
    <n v="2695.79"/>
    <n v="0.15"/>
    <n v="4582.84"/>
    <n v="1341.07"/>
    <n v="4582.8429999999998"/>
    <s v="Q4"/>
    <n v="29.262858838624084"/>
    <s v="Chennai"/>
    <s v="Regular"/>
  </r>
  <r>
    <s v="ORD007538"/>
    <x v="211"/>
    <s v="CUST0254"/>
    <s v="Pratyush Morar"/>
    <x v="1"/>
    <x v="1"/>
    <x v="52"/>
    <n v="2"/>
    <n v="38437.910000000003"/>
    <n v="0"/>
    <n v="76875.820000000007"/>
    <n v="22429.06"/>
    <n v="76875.820000000007"/>
    <s v="Q1"/>
    <n v="29.175701800644205"/>
    <s v="Patna"/>
    <s v="Premium"/>
  </r>
  <r>
    <s v="ORD002869"/>
    <x v="87"/>
    <s v="CUST0476"/>
    <s v="Aachal Mukherjee"/>
    <x v="1"/>
    <x v="0"/>
    <x v="32"/>
    <n v="4"/>
    <n v="568.47"/>
    <n v="0.2"/>
    <n v="1819.1"/>
    <n v="702.02"/>
    <n v="1819.1040000000003"/>
    <s v="Q1"/>
    <n v="38.591611236325654"/>
    <s v="Bhubaneswar"/>
    <s v="Premium"/>
  </r>
  <r>
    <s v="ORD002739"/>
    <x v="7"/>
    <s v="CUST0112"/>
    <s v="Kamala Bandi"/>
    <x v="3"/>
    <x v="5"/>
    <x v="68"/>
    <n v="8"/>
    <n v="432.91"/>
    <n v="0.3"/>
    <n v="2424.3000000000002"/>
    <n v="184.29"/>
    <n v="2424.2959999999998"/>
    <s v="Q2"/>
    <n v="7.6017819576785035"/>
    <s v="Ahmedabad"/>
    <s v="Regular"/>
  </r>
  <r>
    <s v="ORD005126"/>
    <x v="221"/>
    <s v="CUST0480"/>
    <s v="Ranveer Gour"/>
    <x v="0"/>
    <x v="6"/>
    <x v="57"/>
    <n v="3"/>
    <n v="4353.58"/>
    <n v="0.1"/>
    <n v="11754.67"/>
    <n v="4545.8599999999997"/>
    <n v="11754.665999999999"/>
    <s v="Q1"/>
    <n v="38.672799831896597"/>
    <s v="Hyderabad"/>
    <s v="Premium"/>
  </r>
  <r>
    <s v="ORD002803"/>
    <x v="189"/>
    <s v="CUST0148"/>
    <s v="Dhruv Narasimhan"/>
    <x v="3"/>
    <x v="2"/>
    <x v="2"/>
    <n v="3"/>
    <n v="7347.12"/>
    <n v="0.05"/>
    <n v="20939.29"/>
    <n v="5670.71"/>
    <n v="20939.292000000001"/>
    <s v="Q3"/>
    <n v="27.081672778780941"/>
    <s v="Surat"/>
    <s v="Regular"/>
  </r>
  <r>
    <s v="ORD009373"/>
    <x v="229"/>
    <s v="CUST0145"/>
    <s v="Kavya Sheth"/>
    <x v="3"/>
    <x v="6"/>
    <x v="27"/>
    <n v="2"/>
    <n v="3312.23"/>
    <n v="0"/>
    <n v="6624.46"/>
    <n v="1883.91"/>
    <n v="6624.46"/>
    <s v="Q3"/>
    <n v="28.438695380453655"/>
    <s v="Surat"/>
    <s v="Regular"/>
  </r>
  <r>
    <s v="ORD008648"/>
    <x v="22"/>
    <s v="CUST0246"/>
    <s v="Oliver Chander"/>
    <x v="0"/>
    <x v="3"/>
    <x v="16"/>
    <n v="4"/>
    <n v="1666.45"/>
    <n v="0.15"/>
    <n v="5665.93"/>
    <n v="1598.39"/>
    <n v="5665.93"/>
    <s v="Q3"/>
    <n v="28.210549724405347"/>
    <s v="Hyderabad"/>
    <s v="Regular"/>
  </r>
  <r>
    <s v="ORD010065"/>
    <x v="64"/>
    <s v="CUST0051"/>
    <s v="Shivansh Mistry"/>
    <x v="3"/>
    <x v="1"/>
    <x v="34"/>
    <n v="3"/>
    <n v="9848.23"/>
    <n v="0.2"/>
    <n v="23635.75"/>
    <n v="5529.98"/>
    <n v="23635.752"/>
    <s v="Q1"/>
    <n v="23.396676644489808"/>
    <s v="Nagpur"/>
    <s v="Premium"/>
  </r>
  <r>
    <s v="ORD000095"/>
    <x v="326"/>
    <s v="CUST0143"/>
    <s v="Krisha Srivastava"/>
    <x v="0"/>
    <x v="6"/>
    <x v="18"/>
    <n v="2"/>
    <n v="420.79"/>
    <n v="0.05"/>
    <n v="799.5"/>
    <n v="184.84"/>
    <n v="799.50099999999998"/>
    <s v="Q3"/>
    <n v="23.11944965603502"/>
    <s v="Chennai"/>
    <s v="Occasional"/>
  </r>
  <r>
    <s v="ORD006359"/>
    <x v="195"/>
    <s v="CUST0081"/>
    <s v="Warhi Bahri"/>
    <x v="3"/>
    <x v="5"/>
    <x v="7"/>
    <n v="7"/>
    <n v="210.35"/>
    <n v="0"/>
    <n v="1472.45"/>
    <n v="100.73"/>
    <n v="1472.45"/>
    <s v="Q2"/>
    <n v="6.8409793201806508"/>
    <s v="Mumbai"/>
    <s v="Premium"/>
  </r>
  <r>
    <s v="ORD010929"/>
    <x v="236"/>
    <s v="CUST0499"/>
    <s v="Shivansh Walia"/>
    <x v="3"/>
    <x v="0"/>
    <x v="67"/>
    <n v="3"/>
    <n v="653.36"/>
    <n v="0.05"/>
    <n v="1862.08"/>
    <n v="511.52"/>
    <n v="1862.0759999999998"/>
    <s v="Q3"/>
    <n v="27.4703557312253"/>
    <s v="Pune"/>
    <s v="Regular"/>
  </r>
  <r>
    <s v="ORD005344"/>
    <x v="10"/>
    <s v="CUST0265"/>
    <s v="Ayushman Master"/>
    <x v="0"/>
    <x v="6"/>
    <x v="57"/>
    <n v="2"/>
    <n v="4600.1499999999996"/>
    <n v="0.25"/>
    <n v="6900.22"/>
    <n v="2078.8000000000002"/>
    <n v="6900.2249999999995"/>
    <s v="Q1"/>
    <n v="30.126575674398786"/>
    <s v="Bengaluru"/>
    <s v="Regular"/>
  </r>
  <r>
    <s v="ORD002423"/>
    <x v="151"/>
    <s v="CUST0495"/>
    <s v="Chanchal Golla"/>
    <x v="2"/>
    <x v="6"/>
    <x v="19"/>
    <n v="2"/>
    <n v="1583.9"/>
    <n v="0.2"/>
    <n v="2534.2399999999998"/>
    <n v="963.86"/>
    <n v="2534.2400000000002"/>
    <s v="Q4"/>
    <n v="38.033493276090667"/>
    <s v="Amritsar"/>
    <s v="Premium"/>
  </r>
  <r>
    <s v="ORD001429"/>
    <x v="5"/>
    <s v="CUST0497"/>
    <s v="Unknown"/>
    <x v="3"/>
    <x v="5"/>
    <x v="31"/>
    <n v="4"/>
    <n v="424.1"/>
    <n v="0.15"/>
    <n v="1441.94"/>
    <n v="94.35"/>
    <n v="1441.94"/>
    <s v="Q1"/>
    <n v="6.5432680971468979"/>
    <s v="Pune"/>
    <s v="Regular"/>
  </r>
  <r>
    <s v="ORD001709"/>
    <x v="152"/>
    <s v="CUST0448"/>
    <s v="Wyatt Gade"/>
    <x v="3"/>
    <x v="3"/>
    <x v="12"/>
    <n v="3"/>
    <n v="542.32000000000005"/>
    <n v="0.05"/>
    <n v="1545.61"/>
    <n v="389.75"/>
    <n v="1545.6119999999999"/>
    <s v="Q2"/>
    <n v="25.216581155660229"/>
    <s v="Nagpur"/>
    <s v="Premium"/>
  </r>
  <r>
    <s v="ORD003637"/>
    <x v="349"/>
    <s v="CUST0309"/>
    <s v="Hamsini Toor"/>
    <x v="1"/>
    <x v="2"/>
    <x v="65"/>
    <n v="3"/>
    <n v="1576.96"/>
    <n v="0.05"/>
    <n v="4494.34"/>
    <n v="1281.76"/>
    <n v="4494.3360000000002"/>
    <s v="Q4"/>
    <n v="28.51942665663924"/>
    <s v="Guwahati"/>
    <s v="Occasional"/>
  </r>
  <r>
    <s v="ORD010316"/>
    <x v="74"/>
    <s v="CUST0282"/>
    <s v="Anmol Nagar"/>
    <x v="1"/>
    <x v="6"/>
    <x v="41"/>
    <n v="1"/>
    <n v="3573.47"/>
    <n v="0"/>
    <n v="3573.47"/>
    <n v="851.17"/>
    <n v="3573.47"/>
    <s v="Q3"/>
    <n v="23.819144976731302"/>
    <s v="Bhubaneswar"/>
    <s v="Regular"/>
  </r>
  <r>
    <s v="ORD000523"/>
    <x v="227"/>
    <s v="CUST0380"/>
    <s v="Pahal Nori"/>
    <x v="3"/>
    <x v="3"/>
    <x v="4"/>
    <n v="2"/>
    <n v="444.9"/>
    <n v="0"/>
    <n v="889.8"/>
    <n v="234.84"/>
    <n v="889.8"/>
    <s v="Q4"/>
    <n v="26.392447741065411"/>
    <s v="Ahmedabad"/>
    <s v="Regular"/>
  </r>
  <r>
    <s v="ORD003674"/>
    <x v="355"/>
    <s v="CUST0052"/>
    <s v="Vivaan Parmer"/>
    <x v="1"/>
    <x v="5"/>
    <x v="39"/>
    <n v="6"/>
    <n v="774.3"/>
    <n v="0.2"/>
    <n v="3716.64"/>
    <n v="272.87"/>
    <n v="3716.6399999999994"/>
    <s v="Q2"/>
    <n v="7.3418463988979292"/>
    <s v="Bhubaneswar"/>
    <s v="Occasional"/>
  </r>
  <r>
    <s v="ORD000718"/>
    <x v="32"/>
    <s v="CUST0442"/>
    <s v="Jackson Khare"/>
    <x v="1"/>
    <x v="2"/>
    <x v="17"/>
    <n v="1"/>
    <n v="3420.45"/>
    <n v="0.05"/>
    <n v="3249.43"/>
    <n v="727.78"/>
    <n v="3249.4274999999998"/>
    <s v="Q4"/>
    <n v="22.397158886327755"/>
    <s v="Guwahati"/>
    <s v="Regular"/>
  </r>
  <r>
    <s v="ORD010192"/>
    <x v="4"/>
    <s v="CUST0146"/>
    <s v="Pavani Bawa"/>
    <x v="1"/>
    <x v="5"/>
    <x v="7"/>
    <n v="9"/>
    <n v="566.29"/>
    <n v="0.05"/>
    <n v="4841.78"/>
    <n v="472.59"/>
    <n v="4841.7794999999996"/>
    <s v="Q2"/>
    <n v="9.7606665317300667"/>
    <s v="Guwahati"/>
    <s v="Regular"/>
  </r>
  <r>
    <s v="ORD008155"/>
    <x v="320"/>
    <s v="CUST0499"/>
    <s v="Shivansh Walia"/>
    <x v="3"/>
    <x v="4"/>
    <x v="45"/>
    <n v="5"/>
    <n v="8367.61"/>
    <n v="0.05"/>
    <n v="39746.15"/>
    <n v="6192.31"/>
    <n v="39746.147499999999"/>
    <s v="Q2"/>
    <n v="15.579647336911878"/>
    <s v="Pune"/>
    <s v="Regular"/>
  </r>
  <r>
    <s v="ORD005137"/>
    <x v="48"/>
    <s v="CUST0472"/>
    <s v="Ekaraj Mane"/>
    <x v="2"/>
    <x v="5"/>
    <x v="44"/>
    <n v="10"/>
    <n v="170.58"/>
    <n v="0.05"/>
    <n v="1620.51"/>
    <n v="164.24"/>
    <n v="1620.51"/>
    <s v="Q4"/>
    <n v="10.135080931311748"/>
    <s v="Lucknow"/>
    <s v="Premium"/>
  </r>
  <r>
    <s v="ORD010223"/>
    <x v="212"/>
    <s v="CUST0304"/>
    <s v="Banjeet Yogi"/>
    <x v="1"/>
    <x v="4"/>
    <x v="33"/>
    <n v="4"/>
    <n v="49935.35"/>
    <n v="0"/>
    <n v="199741.4"/>
    <n v="23070.42"/>
    <n v="199741.4"/>
    <s v="Q3"/>
    <n v="11.550144336627259"/>
    <s v="Bhubaneswar"/>
    <s v="Regular"/>
  </r>
  <r>
    <s v="ORD007145"/>
    <x v="347"/>
    <s v="CUST0357"/>
    <s v="Udant Mishra"/>
    <x v="2"/>
    <x v="5"/>
    <x v="39"/>
    <n v="3"/>
    <n v="398.49"/>
    <n v="0.05"/>
    <n v="1135.7"/>
    <n v="85.1"/>
    <n v="1135.6965"/>
    <s v="Q1"/>
    <n v="7.4931760147926383"/>
    <s v="Delhi"/>
    <s v="Premium"/>
  </r>
  <r>
    <s v="ORD008794"/>
    <x v="285"/>
    <s v="CUST0260"/>
    <s v="Timothy Nori"/>
    <x v="0"/>
    <x v="5"/>
    <x v="39"/>
    <n v="9"/>
    <n v="433.63"/>
    <n v="0.25"/>
    <n v="2927"/>
    <n v="299.85000000000002"/>
    <n v="2927.0025000000001"/>
    <s v="Q3"/>
    <n v="10.244277417150666"/>
    <s v="Kochi"/>
    <s v="Regular"/>
  </r>
  <r>
    <s v="ORD009923"/>
    <x v="240"/>
    <s v="CUST0007"/>
    <s v="Advika Gopal"/>
    <x v="2"/>
    <x v="1"/>
    <x v="52"/>
    <n v="1"/>
    <n v="3597.18"/>
    <n v="0"/>
    <n v="3597.18"/>
    <n v="1054.6199999999999"/>
    <n v="3597.18"/>
    <s v="Q4"/>
    <n v="29.317965739829532"/>
    <s v="Lucknow"/>
    <s v="Premium"/>
  </r>
  <r>
    <s v="ORD003086"/>
    <x v="223"/>
    <s v="CUST0454"/>
    <s v="Avi Kar"/>
    <x v="1"/>
    <x v="5"/>
    <x v="44"/>
    <n v="3"/>
    <n v="329.27"/>
    <n v="0"/>
    <n v="987.81"/>
    <n v="58.45"/>
    <n v="987.81"/>
    <s v="Q3"/>
    <n v="5.9171298124133189"/>
    <s v="Patna"/>
    <s v="Regular"/>
  </r>
  <r>
    <s v="ORD011338"/>
    <x v="21"/>
    <s v="CUST0185"/>
    <s v="Aditya Dugar"/>
    <x v="3"/>
    <x v="0"/>
    <x v="48"/>
    <n v="2"/>
    <n v="504.47"/>
    <n v="0.1"/>
    <n v="908.05"/>
    <n v="280.18"/>
    <n v="908.04600000000005"/>
    <s v="Q2"/>
    <n v="30.855129122845661"/>
    <s v="Nagpur"/>
    <s v="Regular"/>
  </r>
  <r>
    <s v="ORD006658"/>
    <x v="312"/>
    <s v="CUST0422"/>
    <s v="David Mahal"/>
    <x v="0"/>
    <x v="5"/>
    <x v="11"/>
    <n v="7"/>
    <n v="589.85"/>
    <n v="0.1"/>
    <n v="3716.05"/>
    <n v="301.18"/>
    <n v="3716.0549999999998"/>
    <s v="Q4"/>
    <n v="8.1048425075012442"/>
    <s v="Coimbatore"/>
    <s v="Premium"/>
  </r>
  <r>
    <s v="ORD005062"/>
    <x v="174"/>
    <s v="CUST0451"/>
    <s v="Varsha Sheth"/>
    <x v="0"/>
    <x v="2"/>
    <x v="30"/>
    <n v="1"/>
    <n v="520.29"/>
    <n v="0.25"/>
    <n v="390.22"/>
    <n v="80.790000000000006"/>
    <n v="390.21749999999997"/>
    <s v="Q4"/>
    <n v="20.703705601968121"/>
    <s v="Chennai"/>
    <s v="Regular"/>
  </r>
  <r>
    <s v="ORD004757"/>
    <x v="91"/>
    <s v="CUST0052"/>
    <s v="Vivaan Parmer"/>
    <x v="1"/>
    <x v="6"/>
    <x v="63"/>
    <n v="2"/>
    <n v="3883.06"/>
    <n v="0.2"/>
    <n v="6212.9"/>
    <n v="1569.14"/>
    <n v="6212.8960000000006"/>
    <s v="Q2"/>
    <n v="25.256160569138409"/>
    <s v="Bhubaneswar"/>
    <s v="Occasional"/>
  </r>
  <r>
    <s v="ORD001321"/>
    <x v="320"/>
    <s v="CUST0497"/>
    <s v="Sai Desai"/>
    <x v="3"/>
    <x v="2"/>
    <x v="65"/>
    <n v="5"/>
    <n v="1795.53"/>
    <n v="0"/>
    <n v="8977.65"/>
    <n v="1527.35"/>
    <n v="8977.65"/>
    <s v="Q2"/>
    <n v="17.01280401886908"/>
    <s v="Pune"/>
    <s v="Regular"/>
  </r>
  <r>
    <s v="ORD011422"/>
    <x v="347"/>
    <s v="CUST0216"/>
    <s v="Jacob Sengupta"/>
    <x v="1"/>
    <x v="6"/>
    <x v="41"/>
    <n v="3"/>
    <n v="4596.21"/>
    <n v="0.1"/>
    <n v="12409.77"/>
    <n v="3822.88"/>
    <n v="12409.767000000002"/>
    <s v="Q1"/>
    <n v="30.805405740799387"/>
    <s v="Patna"/>
    <s v="Regular"/>
  </r>
  <r>
    <s v="ORD007317"/>
    <x v="164"/>
    <s v="CUST0470"/>
    <s v="Kabir Tripathi"/>
    <x v="3"/>
    <x v="4"/>
    <x v="42"/>
    <n v="1"/>
    <n v="73210.75"/>
    <n v="0"/>
    <n v="73210.75"/>
    <n v="8273.8700000000008"/>
    <n v="73210.75"/>
    <s v="Q1"/>
    <n v="11.301441386681601"/>
    <s v="Mumbai"/>
    <s v="Occasional"/>
  </r>
  <r>
    <s v="ORD001470"/>
    <x v="92"/>
    <s v="CUST0151"/>
    <s v="Abhimanyu Kalita"/>
    <x v="0"/>
    <x v="4"/>
    <x v="42"/>
    <n v="4"/>
    <n v="37539.1"/>
    <n v="0.1"/>
    <n v="135140.76"/>
    <n v="12658.94"/>
    <n v="135140.76"/>
    <s v="Q3"/>
    <n v="9.3672256985975206"/>
    <s v="Chennai"/>
    <s v="Premium"/>
  </r>
  <r>
    <s v="ORD004671"/>
    <x v="171"/>
    <s v="CUST0044"/>
    <s v="Advay Nadig"/>
    <x v="2"/>
    <x v="2"/>
    <x v="17"/>
    <n v="2"/>
    <n v="7679.13"/>
    <n v="0.25"/>
    <n v="11518.69"/>
    <n v="1887.9"/>
    <n v="11518.695"/>
    <s v="Q2"/>
    <n v="16.389884613614917"/>
    <s v="Lucknow"/>
    <s v="Premium"/>
  </r>
  <r>
    <s v="ORD010302"/>
    <x v="5"/>
    <s v="CUST0128"/>
    <s v="Anjali Mall"/>
    <x v="1"/>
    <x v="5"/>
    <x v="37"/>
    <n v="6"/>
    <n v="87.5"/>
    <n v="0.15"/>
    <n v="446.25"/>
    <n v="31.32"/>
    <n v="446.25"/>
    <s v="Q1"/>
    <n v="7.0184873949579822"/>
    <s v="Bhubaneswar"/>
    <s v="Premium"/>
  </r>
  <r>
    <s v="ORD002240"/>
    <x v="173"/>
    <s v="CUST0002"/>
    <s v="Nitara Dhawan"/>
    <x v="2"/>
    <x v="6"/>
    <x v="55"/>
    <n v="2"/>
    <n v="2707.22"/>
    <n v="0"/>
    <n v="5414.44"/>
    <n v="1429.32"/>
    <n v="5414.44"/>
    <s v="Q2"/>
    <n v="26.398297884915156"/>
    <s v="Chandigarh"/>
    <s v="Premium"/>
  </r>
  <r>
    <s v="ORD005038"/>
    <x v="70"/>
    <s v="CUST0184"/>
    <s v="Advay Patil"/>
    <x v="2"/>
    <x v="5"/>
    <x v="37"/>
    <n v="5"/>
    <n v="268.2"/>
    <n v="0.1"/>
    <n v="1206.9000000000001"/>
    <n v="90.38"/>
    <n v="1206.9000000000001"/>
    <s v="Q4"/>
    <n v="7.4886071754080703"/>
    <s v="Jaipur"/>
    <s v="Premium"/>
  </r>
  <r>
    <s v="ORD004450"/>
    <x v="357"/>
    <s v="CUST0498"/>
    <s v="Unknown"/>
    <x v="2"/>
    <x v="5"/>
    <x v="44"/>
    <n v="2"/>
    <n v="595.64"/>
    <n v="0"/>
    <n v="1191.28"/>
    <n v="95.69"/>
    <n v="1191.28"/>
    <s v="Q1"/>
    <n v="8.0325364314015175"/>
    <s v="Hyderabad"/>
    <s v="Premium"/>
  </r>
  <r>
    <s v="ORD010585"/>
    <x v="187"/>
    <s v="CUST0260"/>
    <s v="Timothy Nori"/>
    <x v="0"/>
    <x v="6"/>
    <x v="55"/>
    <n v="3"/>
    <n v="934.98"/>
    <n v="0.1"/>
    <n v="2524.4499999999998"/>
    <n v="534.47"/>
    <n v="2524.4459999999999"/>
    <s v="Q1"/>
    <n v="21.171740379092476"/>
    <s v="Kochi"/>
    <s v="Regular"/>
  </r>
  <r>
    <s v="ORD003362"/>
    <x v="172"/>
    <s v="CUST0441"/>
    <s v="Gagan Garg"/>
    <x v="3"/>
    <x v="5"/>
    <x v="37"/>
    <n v="3"/>
    <n v="136.33000000000001"/>
    <n v="0"/>
    <n v="408.99"/>
    <n v="40.24"/>
    <n v="408.99"/>
    <s v="Q2"/>
    <n v="9.8388713660480693"/>
    <s v="Mumbai"/>
    <s v="Regular"/>
  </r>
  <r>
    <s v="ORD008107"/>
    <x v="71"/>
    <s v="CUST0102"/>
    <s v="Abdul Varty"/>
    <x v="3"/>
    <x v="4"/>
    <x v="33"/>
    <n v="3"/>
    <n v="79853.539999999994"/>
    <n v="0"/>
    <n v="239560.62"/>
    <n v="34101"/>
    <n v="239560.62"/>
    <s v="Q1"/>
    <n v="14.234810379101539"/>
    <s v="Nagpur"/>
    <s v="Premium"/>
  </r>
  <r>
    <s v="ORD011881"/>
    <x v="32"/>
    <s v="CUST0135"/>
    <s v="Nandini Sarin"/>
    <x v="2"/>
    <x v="5"/>
    <x v="31"/>
    <n v="7"/>
    <n v="657.05"/>
    <n v="0.05"/>
    <n v="4369.38"/>
    <n v="271.24"/>
    <n v="4369.3824999999997"/>
    <s v="Q4"/>
    <n v="6.2077457213609248"/>
    <s v="Amritsar"/>
    <s v="Premium"/>
  </r>
  <r>
    <s v="ORD000514"/>
    <x v="80"/>
    <s v="CUST0364"/>
    <s v="Robert Mander"/>
    <x v="0"/>
    <x v="6"/>
    <x v="18"/>
    <n v="2"/>
    <n v="1344.08"/>
    <n v="0.1"/>
    <n v="2419.34"/>
    <n v="564.77"/>
    <n v="2419.3440000000001"/>
    <s v="Q2"/>
    <n v="23.343969843015035"/>
    <s v="Bengaluru"/>
    <s v="Regular"/>
  </r>
  <r>
    <s v="ORD000709"/>
    <x v="136"/>
    <s v="CUST0031"/>
    <s v="Unni Gupta"/>
    <x v="3"/>
    <x v="3"/>
    <x v="10"/>
    <n v="2"/>
    <n v="779.27"/>
    <n v="0.2"/>
    <n v="1246.83"/>
    <n v="255.39"/>
    <n v="1246.8320000000001"/>
    <s v="Q2"/>
    <n v="20.483145256370154"/>
    <s v="Ahmedabad"/>
    <s v="Premium"/>
  </r>
  <r>
    <s v="ORD003274"/>
    <x v="78"/>
    <s v="CUST0443"/>
    <s v="Wyatt Aggarwal"/>
    <x v="0"/>
    <x v="4"/>
    <x v="22"/>
    <n v="4"/>
    <n v="69689.59"/>
    <n v="0.05"/>
    <n v="264820.44"/>
    <n v="28403.040000000001"/>
    <n v="264820.44199999998"/>
    <s v="Q3"/>
    <n v="10.725395668098733"/>
    <s v="Bengaluru"/>
    <s v="Regular"/>
  </r>
  <r>
    <s v="ORD007696"/>
    <x v="256"/>
    <s v="CUST0390"/>
    <s v="Waida Manda"/>
    <x v="1"/>
    <x v="1"/>
    <x v="69"/>
    <n v="4"/>
    <n v="9682.9"/>
    <n v="0.05"/>
    <n v="36795.019999999997"/>
    <n v="10793.41"/>
    <n v="36795.019999999997"/>
    <s v="Q4"/>
    <n v="29.333888118555173"/>
    <s v="Patna"/>
    <s v="Premium"/>
  </r>
  <r>
    <s v="ORD001128"/>
    <x v="324"/>
    <s v="CUST0125"/>
    <s v="Unknown"/>
    <x v="2"/>
    <x v="4"/>
    <x v="33"/>
    <n v="5"/>
    <n v="7391.61"/>
    <n v="0.15"/>
    <n v="31414.34"/>
    <n v="2660.62"/>
    <n v="31414.342499999995"/>
    <s v="Q1"/>
    <n v="8.4694442092369275"/>
    <s v="Jaipur"/>
    <s v="Regular"/>
  </r>
  <r>
    <s v="ORD006080"/>
    <x v="345"/>
    <s v="CUST0104"/>
    <s v="Saksham Gola"/>
    <x v="2"/>
    <x v="2"/>
    <x v="46"/>
    <n v="2"/>
    <n v="6091.93"/>
    <n v="0.1"/>
    <n v="10965.47"/>
    <n v="3111.13"/>
    <n v="10965.474"/>
    <s v="Q3"/>
    <n v="28.372062483413846"/>
    <s v="Chandigarh"/>
    <s v="Premium"/>
  </r>
  <r>
    <s v="ORD005147"/>
    <x v="73"/>
    <s v="CUST0398"/>
    <s v="Christopher Basu"/>
    <x v="0"/>
    <x v="1"/>
    <x v="26"/>
    <n v="2"/>
    <n v="31807.17"/>
    <n v="0"/>
    <n v="63614.34"/>
    <n v="13117.04"/>
    <n v="63614.34"/>
    <s v="Q2"/>
    <n v="20.619627587113225"/>
    <s v="Chennai"/>
    <s v="Premium"/>
  </r>
  <r>
    <s v="ORD011506"/>
    <x v="48"/>
    <s v="CUST0453"/>
    <s v="Maanav Dâ€™Alia"/>
    <x v="1"/>
    <x v="6"/>
    <x v="19"/>
    <n v="3"/>
    <n v="1108.48"/>
    <n v="0"/>
    <n v="3325.44"/>
    <n v="1034.8499999999999"/>
    <n v="3325.44"/>
    <s v="Q4"/>
    <n v="31.11919024249422"/>
    <s v="Bhubaneswar"/>
    <s v="Regular"/>
  </r>
  <r>
    <s v="ORD000478"/>
    <x v="279"/>
    <s v="CUST0383"/>
    <s v="Ishani Chawla"/>
    <x v="0"/>
    <x v="5"/>
    <x v="68"/>
    <n v="2"/>
    <n v="230.25"/>
    <n v="0"/>
    <n v="460.5"/>
    <n v="34.909999999999997"/>
    <n v="460.5"/>
    <s v="Q1"/>
    <n v="7.5808903365906621"/>
    <s v="Bengaluru"/>
    <s v="Regular"/>
  </r>
  <r>
    <s v="ORD000208"/>
    <x v="319"/>
    <s v="CUST0390"/>
    <s v="Waida Manda"/>
    <x v="1"/>
    <x v="2"/>
    <x v="17"/>
    <n v="0"/>
    <n v="348.12"/>
    <n v="0"/>
    <n v="1392.48"/>
    <n v="368.76"/>
    <n v="0"/>
    <s v="Q4"/>
    <n v="26.482247500861771"/>
    <s v="Patna"/>
    <s v="Premium"/>
  </r>
  <r>
    <s v="ORD003004"/>
    <x v="154"/>
    <s v="CUST0404"/>
    <s v="Samesh Iyengar"/>
    <x v="2"/>
    <x v="6"/>
    <x v="41"/>
    <n v="1"/>
    <n v="446.52"/>
    <n v="0.15"/>
    <n v="379.54"/>
    <n v="138.97999999999999"/>
    <n v="379.54199999999997"/>
    <s v="Q4"/>
    <n v="36.618011276808765"/>
    <s v="Amritsar"/>
    <s v="Regular"/>
  </r>
  <r>
    <s v="ORD006230"/>
    <x v="194"/>
    <s v="CUST0094"/>
    <s v="Nidra Nigam"/>
    <x v="2"/>
    <x v="6"/>
    <x v="14"/>
    <n v="2"/>
    <n v="3261.55"/>
    <n v="0.25"/>
    <n v="4892.33"/>
    <n v="1540.54"/>
    <n v="4892.3250000000007"/>
    <s v="Q4"/>
    <n v="31.48888157585445"/>
    <s v="Chandigarh"/>
    <s v="Premium"/>
  </r>
  <r>
    <s v="ORD009737"/>
    <x v="63"/>
    <s v="CUST0073"/>
    <s v="Ethan Kamdar"/>
    <x v="3"/>
    <x v="2"/>
    <x v="8"/>
    <n v="5"/>
    <n v="2646.88"/>
    <n v="0.1"/>
    <n v="11910.96"/>
    <n v="3064.64"/>
    <n v="11910.960000000001"/>
    <s v="Q4"/>
    <n v="25.729580151389982"/>
    <s v="Ahmedabad"/>
    <s v="Premium"/>
  </r>
  <r>
    <s v="ORD000941"/>
    <x v="211"/>
    <s v="CUST0160"/>
    <s v="Warhi Radhakrishnan"/>
    <x v="0"/>
    <x v="2"/>
    <x v="2"/>
    <n v="5"/>
    <n v="5643.84"/>
    <n v="0.05"/>
    <n v="26808.240000000002"/>
    <n v="5787.03"/>
    <n v="26808.239999999998"/>
    <s v="Q1"/>
    <n v="21.586758399656222"/>
    <s v="Coimbatore"/>
    <s v="Premium"/>
  </r>
  <r>
    <s v="ORD010980"/>
    <x v="280"/>
    <s v="CUST0437"/>
    <s v="Aditya Borah"/>
    <x v="3"/>
    <x v="4"/>
    <x v="22"/>
    <n v="3"/>
    <n v="84801.06"/>
    <n v="0"/>
    <n v="254403.18"/>
    <n v="39346.18"/>
    <n v="254403.18"/>
    <s v="Q3"/>
    <n v="15.466072397365474"/>
    <s v="Ahmedabad"/>
    <s v="Regular"/>
  </r>
  <r>
    <s v="ORD006313"/>
    <x v="89"/>
    <s v="CUST0262"/>
    <s v="Quincy Ray"/>
    <x v="0"/>
    <x v="4"/>
    <x v="50"/>
    <n v="4"/>
    <n v="43293.9"/>
    <n v="0.15"/>
    <n v="147199.26"/>
    <n v="22867.78"/>
    <n v="147199.26"/>
    <s v="Q1"/>
    <n v="15.535254728862085"/>
    <s v="Kochi"/>
    <s v="Occasional"/>
  </r>
  <r>
    <s v="ORD010538"/>
    <x v="166"/>
    <s v="CUST0142"/>
    <s v="Irya Bava"/>
    <x v="0"/>
    <x v="5"/>
    <x v="31"/>
    <n v="4"/>
    <n v="734.19"/>
    <n v="0.25"/>
    <n v="2202.5700000000002"/>
    <n v="131.6"/>
    <n v="2202.5700000000002"/>
    <s v="Q3"/>
    <n v="5.974838484134442"/>
    <s v="Coimbatore"/>
    <s v="Premium"/>
  </r>
  <r>
    <s v="ORD001163"/>
    <x v="231"/>
    <s v="CUST0246"/>
    <s v="Oliver Chander"/>
    <x v="0"/>
    <x v="5"/>
    <x v="31"/>
    <n v="4"/>
    <n v="648.29999999999995"/>
    <n v="0"/>
    <n v="2593.1999999999998"/>
    <n v="251.36"/>
    <n v="2593.1999999999998"/>
    <s v="Q1"/>
    <n v="9.693043344130805"/>
    <s v="Hyderabad"/>
    <s v="Regular"/>
  </r>
  <r>
    <s v="ORD009904"/>
    <x v="208"/>
    <s v="CUST0089"/>
    <s v="Avi Dugar"/>
    <x v="1"/>
    <x v="6"/>
    <x v="41"/>
    <n v="3"/>
    <n v="2408.0500000000002"/>
    <n v="0"/>
    <n v="7224.15"/>
    <n v="-866.19"/>
    <n v="7224.1500000000005"/>
    <s v="Q1"/>
    <n v="-11.990199539046117"/>
    <s v="Bhubaneswar"/>
    <s v="Regular"/>
  </r>
  <r>
    <s v="ORD011436"/>
    <x v="291"/>
    <s v="CUST0139"/>
    <s v="Unknown"/>
    <x v="0"/>
    <x v="2"/>
    <x v="46"/>
    <n v="1"/>
    <n v="4532.22"/>
    <n v="0"/>
    <n v="4532.22"/>
    <n v="1129.81"/>
    <n v="4532.22"/>
    <s v="Q3"/>
    <n v="24.928401533906118"/>
    <s v="Bengaluru"/>
    <s v="Regular"/>
  </r>
  <r>
    <s v="ORD009457"/>
    <x v="276"/>
    <s v="CUST0489"/>
    <s v="Xavier Bawa"/>
    <x v="3"/>
    <x v="6"/>
    <x v="14"/>
    <n v="5"/>
    <n v="1556.76"/>
    <n v="0.05"/>
    <n v="7394.61"/>
    <n v="1671.41"/>
    <n v="7394.61"/>
    <s v="Q2"/>
    <n v="22.603085220180645"/>
    <s v="Surat"/>
    <s v="Premium"/>
  </r>
  <r>
    <s v="ORD005550"/>
    <x v="279"/>
    <s v="CUST0230"/>
    <s v="Inaya Bose"/>
    <x v="3"/>
    <x v="6"/>
    <x v="29"/>
    <n v="5"/>
    <n v="1111.6400000000001"/>
    <n v="0.1"/>
    <n v="5002.38"/>
    <n v="1086.28"/>
    <n v="5002.380000000001"/>
    <s v="Q1"/>
    <n v="21.71526353455755"/>
    <s v="Ahmedabad"/>
    <s v="Premium"/>
  </r>
  <r>
    <s v="ORD005092"/>
    <x v="207"/>
    <s v="CUST0402"/>
    <s v="Upkaar Chandran"/>
    <x v="1"/>
    <x v="5"/>
    <x v="11"/>
    <n v="10"/>
    <n v="450.79"/>
    <n v="0.1"/>
    <n v="4057.11"/>
    <n v="389.36"/>
    <n v="4057.1100000000006"/>
    <s v="Q2"/>
    <n v="9.5969791304647885"/>
    <s v="Guwahati"/>
    <s v="Premium"/>
  </r>
  <r>
    <s v="ORD005226"/>
    <x v="79"/>
    <s v="CUST0317"/>
    <s v="Balendra Soman"/>
    <x v="3"/>
    <x v="5"/>
    <x v="21"/>
    <n v="2"/>
    <n v="293.04000000000002"/>
    <n v="0.3"/>
    <n v="410.26"/>
    <n v="24.04"/>
    <n v="410.25600000000003"/>
    <s v="Q2"/>
    <n v="5.8596987276361334"/>
    <s v="Nagpur"/>
    <s v="Occasional"/>
  </r>
  <r>
    <s v="ORD008522"/>
    <x v="358"/>
    <s v="CUST0106"/>
    <s v="Samarth Vora"/>
    <x v="1"/>
    <x v="6"/>
    <x v="41"/>
    <n v="1"/>
    <n v="770.96"/>
    <n v="0"/>
    <n v="770.96"/>
    <n v="243.76"/>
    <n v="770.96"/>
    <s v="Q4"/>
    <n v="31.617723357891457"/>
    <s v="Kolkata"/>
    <s v="Premium"/>
  </r>
  <r>
    <s v="ORD000642"/>
    <x v="202"/>
    <s v="CUST0092"/>
    <s v="Neelima Sengupta"/>
    <x v="3"/>
    <x v="4"/>
    <x v="50"/>
    <n v="1"/>
    <n v="71959.16"/>
    <n v="0"/>
    <n v="71959.16"/>
    <n v="9437.49"/>
    <n v="71959.16"/>
    <s v="Q4"/>
    <n v="13.115064155835061"/>
    <s v="Mumbai"/>
    <s v="Premium"/>
  </r>
  <r>
    <s v="ORD011639"/>
    <x v="286"/>
    <s v="CUST0425"/>
    <s v="Devika Issac"/>
    <x v="3"/>
    <x v="3"/>
    <x v="10"/>
    <n v="2"/>
    <n v="1116.23"/>
    <n v="0.1"/>
    <n v="2009.21"/>
    <n v="491.93"/>
    <n v="2009.2140000000002"/>
    <s v="Q1"/>
    <n v="24.483752320563802"/>
    <s v="Nagpur"/>
    <s v="Premium"/>
  </r>
  <r>
    <s v="ORD008533"/>
    <x v="251"/>
    <s v="CUST0462"/>
    <s v="Tarak Chadha"/>
    <x v="2"/>
    <x v="2"/>
    <x v="2"/>
    <n v="2"/>
    <n v="5305.74"/>
    <n v="0.05"/>
    <n v="10080.91"/>
    <n v="2037.24"/>
    <n v="10080.905999999999"/>
    <s v="Q1"/>
    <n v="20.208889872045283"/>
    <s v="Lucknow"/>
    <s v="Premium"/>
  </r>
  <r>
    <s v="ORD009229"/>
    <x v="113"/>
    <s v="CUST0315"/>
    <s v="Kiaan Gulati"/>
    <x v="2"/>
    <x v="4"/>
    <x v="47"/>
    <n v="4"/>
    <n v="54998.27"/>
    <n v="0.2"/>
    <n v="175994.46"/>
    <n v="21175.13"/>
    <n v="175994.46400000001"/>
    <s v="Q3"/>
    <n v="12.031702588820128"/>
    <s v="Lucknow"/>
    <s v="Occasional"/>
  </r>
  <r>
    <s v="ORD009078"/>
    <x v="125"/>
    <s v="CUST0110"/>
    <s v="Yashica Sheth"/>
    <x v="3"/>
    <x v="4"/>
    <x v="22"/>
    <n v="2"/>
    <n v="42989.2"/>
    <n v="0.2"/>
    <n v="68782.720000000001"/>
    <n v="-9644.5499999999993"/>
    <n v="68782.720000000001"/>
    <s v="Q3"/>
    <n v="-14.021763024201425"/>
    <s v="Nagpur"/>
    <s v="Premium"/>
  </r>
  <r>
    <s v="ORD007562"/>
    <x v="220"/>
    <s v="CUST0396"/>
    <s v="Ojasvi Krishnan"/>
    <x v="3"/>
    <x v="4"/>
    <x v="20"/>
    <n v="1"/>
    <n v="77315.58"/>
    <n v="0"/>
    <n v="77315.58"/>
    <n v="11243.96"/>
    <n v="77315.58"/>
    <s v="Q1"/>
    <n v="14.542942056439333"/>
    <s v="Pune"/>
    <s v="Premium"/>
  </r>
  <r>
    <s v="ORD008568"/>
    <x v="56"/>
    <s v="CUST0446"/>
    <s v="Anthony Pandit"/>
    <x v="0"/>
    <x v="2"/>
    <x v="60"/>
    <n v="3"/>
    <n v="5632.14"/>
    <n v="0"/>
    <n v="16896.419999999998"/>
    <n v="3320.03"/>
    <n v="16896.420000000002"/>
    <s v="Q4"/>
    <n v="19.649310327276432"/>
    <s v="Chennai"/>
    <s v="Premium"/>
  </r>
  <r>
    <s v="ORD010072"/>
    <x v="57"/>
    <s v="CUST0143"/>
    <s v="Krisha Srivastava"/>
    <x v="0"/>
    <x v="3"/>
    <x v="61"/>
    <n v="3"/>
    <n v="2368.5500000000002"/>
    <n v="0"/>
    <n v="7105.65"/>
    <n v="2040.58"/>
    <n v="7105.6500000000005"/>
    <s v="Q2"/>
    <n v="28.717710554277232"/>
    <s v="Chennai"/>
    <s v="Occasional"/>
  </r>
  <r>
    <s v="ORD007029"/>
    <x v="198"/>
    <s v="CUST0401"/>
    <s v="Mason Kumar"/>
    <x v="2"/>
    <x v="4"/>
    <x v="23"/>
    <n v="1"/>
    <n v="36478.620000000003"/>
    <n v="0.3"/>
    <n v="25535.03"/>
    <n v="3319.36"/>
    <n v="25535.034"/>
    <s v="Q3"/>
    <n v="12.999240650980243"/>
    <s v="Chandigarh"/>
    <s v="Premium"/>
  </r>
  <r>
    <s v="ORD001293"/>
    <x v="155"/>
    <s v="CUST0251"/>
    <s v="Faris Thakkar"/>
    <x v="0"/>
    <x v="2"/>
    <x v="2"/>
    <n v="3"/>
    <n v="6426.86"/>
    <n v="0"/>
    <n v="19280.580000000002"/>
    <n v="5322.89"/>
    <n v="19280.579999999998"/>
    <s v="Q3"/>
    <n v="27.607520105722962"/>
    <s v="Kochi"/>
    <s v="Regular"/>
  </r>
  <r>
    <s v="ORD003166"/>
    <x v="217"/>
    <s v="CUST0212"/>
    <s v="Reva Vyas"/>
    <x v="0"/>
    <x v="3"/>
    <x v="16"/>
    <n v="2"/>
    <n v="2335.29"/>
    <n v="0.25"/>
    <n v="3502.93"/>
    <n v="1104.5"/>
    <n v="3502.9349999999999"/>
    <s v="Q4"/>
    <n v="31.530747117413139"/>
    <s v="Hyderabad"/>
    <s v="Premium"/>
  </r>
  <r>
    <s v="ORD006562"/>
    <x v="81"/>
    <s v="CUST0297"/>
    <s v="Ikbal Mane"/>
    <x v="3"/>
    <x v="5"/>
    <x v="7"/>
    <n v="4"/>
    <n v="214.19"/>
    <n v="0.1"/>
    <n v="771.08"/>
    <n v="73.94"/>
    <n v="771.08400000000006"/>
    <s v="Q3"/>
    <n v="9.5891476889557499"/>
    <s v="Mumbai"/>
    <s v="Premium"/>
  </r>
  <r>
    <s v="ORD008465"/>
    <x v="277"/>
    <s v="CUST0032"/>
    <s v="Bimala Kumer"/>
    <x v="2"/>
    <x v="0"/>
    <x v="53"/>
    <n v="5"/>
    <n v="661.98"/>
    <n v="0.15"/>
    <n v="2813.41"/>
    <n v="842.18"/>
    <n v="2813.415"/>
    <s v="Q1"/>
    <n v="29.934492306489279"/>
    <s v="Jaipur"/>
    <s v="Premium"/>
  </r>
  <r>
    <s v="ORD007401"/>
    <x v="185"/>
    <s v="CUST0138"/>
    <s v="Jagat Zacharia"/>
    <x v="3"/>
    <x v="4"/>
    <x v="20"/>
    <n v="2"/>
    <n v="13865.67"/>
    <n v="0"/>
    <n v="27731.34"/>
    <n v="4088.62"/>
    <n v="27731.34"/>
    <s v="Q4"/>
    <n v="14.743679894300094"/>
    <s v="Surat"/>
    <s v="Premium"/>
  </r>
  <r>
    <s v="ORD003107"/>
    <x v="123"/>
    <s v="CUST0239"/>
    <s v="Om Bumb"/>
    <x v="2"/>
    <x v="2"/>
    <x v="9"/>
    <n v="3"/>
    <n v="1619.85"/>
    <n v="0.15"/>
    <n v="4130.62"/>
    <n v="-332.28"/>
    <n v="4130.6174999999994"/>
    <s v="Q1"/>
    <n v="-8.0443129602819905"/>
    <s v="Chandigarh"/>
    <s v="Regular"/>
  </r>
  <r>
    <s v="ORD000198"/>
    <x v="68"/>
    <s v="CUST0391"/>
    <s v="Geetika Ghosh"/>
    <x v="1"/>
    <x v="1"/>
    <x v="1"/>
    <n v="1"/>
    <n v="2225.9899999999998"/>
    <n v="0"/>
    <n v="2225.9899999999998"/>
    <n v="-41.1"/>
    <n v="2225.9899999999998"/>
    <s v="Q2"/>
    <n v="-1.8463694805457349"/>
    <s v="Patna"/>
    <s v="Premium"/>
  </r>
  <r>
    <s v="ORD005308"/>
    <x v="139"/>
    <s v="CUST0220"/>
    <s v="Abha Bawa"/>
    <x v="3"/>
    <x v="6"/>
    <x v="43"/>
    <n v="4"/>
    <n v="1324.57"/>
    <n v="0"/>
    <n v="5298.28"/>
    <n v="-119.74"/>
    <n v="5298.28"/>
    <s v="Q3"/>
    <n v="-2.2599787100719477"/>
    <s v="Pune"/>
    <s v="Premium"/>
  </r>
  <r>
    <s v="ORD009068"/>
    <x v="212"/>
    <s v="CUST0176"/>
    <s v="Ishani Dani"/>
    <x v="2"/>
    <x v="5"/>
    <x v="37"/>
    <n v="10"/>
    <n v="96.22"/>
    <n v="0.15"/>
    <n v="817.87"/>
    <n v="49.91"/>
    <n v="817.87"/>
    <s v="Q3"/>
    <n v="6.1024368175871464"/>
    <s v="Delhi"/>
    <s v="Premium"/>
  </r>
  <r>
    <s v="ORD008346"/>
    <x v="21"/>
    <s v="CUST0152"/>
    <s v="Shaurya Som"/>
    <x v="2"/>
    <x v="3"/>
    <x v="6"/>
    <n v="2"/>
    <n v="2686.07"/>
    <n v="0"/>
    <n v="5372.14"/>
    <n v="1760.18"/>
    <n v="5372.14"/>
    <s v="Q2"/>
    <n v="32.764968895077196"/>
    <s v="Jaipur"/>
    <s v="Regular"/>
  </r>
  <r>
    <s v="ORD001910"/>
    <x v="173"/>
    <s v="CUST0105"/>
    <s v="Jacob Ganesh"/>
    <x v="2"/>
    <x v="2"/>
    <x v="65"/>
    <n v="2"/>
    <n v="5850.13"/>
    <n v="0"/>
    <n v="11700.26"/>
    <n v="2525.29"/>
    <n v="11700.26"/>
    <s v="Q2"/>
    <n v="21.583195587106609"/>
    <s v="Amritsar"/>
    <s v="Regular"/>
  </r>
  <r>
    <s v="ORD003271"/>
    <x v="120"/>
    <s v="CUST0160"/>
    <s v="Warhi Radhakrishnan"/>
    <x v="0"/>
    <x v="6"/>
    <x v="18"/>
    <n v="2"/>
    <n v="2161.4499999999998"/>
    <n v="0.1"/>
    <n v="3890.61"/>
    <n v="1514.26"/>
    <n v="3890.6099999999997"/>
    <s v="Q2"/>
    <n v="38.920889012262855"/>
    <s v="Coimbatore"/>
    <s v="Premium"/>
  </r>
  <r>
    <s v="ORD009701"/>
    <x v="251"/>
    <s v="CUST0286"/>
    <s v="Vanya Dada"/>
    <x v="1"/>
    <x v="5"/>
    <x v="11"/>
    <n v="1"/>
    <n v="407.08"/>
    <n v="0"/>
    <n v="407.08"/>
    <n v="38.909999999999997"/>
    <n v="407.08"/>
    <s v="Q1"/>
    <n v="9.5583177753758459"/>
    <s v="Ranchi"/>
    <s v="Occasional"/>
  </r>
  <r>
    <s v="ORD005567"/>
    <x v="192"/>
    <s v="CUST0338"/>
    <s v="Chakradev Mand"/>
    <x v="1"/>
    <x v="6"/>
    <x v="19"/>
    <n v="5"/>
    <n v="2745.12"/>
    <n v="0.1"/>
    <n v="12353.04"/>
    <n v="3862.8"/>
    <n v="12353.039999999999"/>
    <s v="Q2"/>
    <n v="31.270035554001279"/>
    <s v="Ranchi"/>
    <s v="Premium"/>
  </r>
  <r>
    <s v="ORD007089"/>
    <x v="165"/>
    <s v="CUST0306"/>
    <s v="Aahana Agarwal"/>
    <x v="3"/>
    <x v="5"/>
    <x v="37"/>
    <n v="2"/>
    <n v="74.39"/>
    <n v="0"/>
    <n v="148.78"/>
    <n v="11.36"/>
    <n v="148.78"/>
    <s v="Q3"/>
    <n v="7.6354348702782628"/>
    <s v="Nagpur"/>
    <s v="Premium"/>
  </r>
  <r>
    <s v="ORD002816"/>
    <x v="165"/>
    <s v="CUST0076"/>
    <s v="Vaishnavi Dar"/>
    <x v="0"/>
    <x v="5"/>
    <x v="40"/>
    <n v="2"/>
    <n v="326.73"/>
    <n v="0.25"/>
    <n v="490.1"/>
    <n v="43.76"/>
    <n v="490.09500000000003"/>
    <s v="Q3"/>
    <n v="8.9287900428483979"/>
    <s v="Bengaluru"/>
    <s v="Premium"/>
  </r>
  <r>
    <s v="ORD005895"/>
    <x v="182"/>
    <s v="CUST0412"/>
    <s v="Qadim Mammen"/>
    <x v="0"/>
    <x v="5"/>
    <x v="44"/>
    <n v="7"/>
    <n v="559.14"/>
    <n v="0.1"/>
    <n v="3522.58"/>
    <n v="209.44"/>
    <n v="3522.5819999999999"/>
    <s v="Q4"/>
    <n v="5.9456421145864677"/>
    <s v="Chennai"/>
    <s v="Regular"/>
  </r>
  <r>
    <s v="ORD010341"/>
    <x v="12"/>
    <s v="CUST0272"/>
    <s v="Zehaan Walia"/>
    <x v="1"/>
    <x v="6"/>
    <x v="14"/>
    <n v="5"/>
    <n v="3226.45"/>
    <n v="0.1"/>
    <n v="14519.02"/>
    <n v="-1113.24"/>
    <n v="14519.025"/>
    <s v="Q2"/>
    <n v="-7.6674596494804748"/>
    <s v="Bhubaneswar"/>
    <s v="Premium"/>
  </r>
  <r>
    <s v="ORD005827"/>
    <x v="90"/>
    <s v="CUST0024"/>
    <s v="Udyati Lanka"/>
    <x v="1"/>
    <x v="1"/>
    <x v="38"/>
    <n v="1"/>
    <n v="18553.189999999999"/>
    <n v="0.2"/>
    <n v="14842.55"/>
    <n v="-464.81"/>
    <n v="14842.552"/>
    <s v="Q4"/>
    <n v="-3.1316047444677633"/>
    <s v="Patna"/>
    <s v="Premium"/>
  </r>
  <r>
    <s v="ORD009620"/>
    <x v="139"/>
    <s v="CUST0480"/>
    <s v="Ranveer Gour"/>
    <x v="0"/>
    <x v="2"/>
    <x v="30"/>
    <n v="4"/>
    <n v="3275.3"/>
    <n v="0"/>
    <n v="13101.2"/>
    <n v="3545.72"/>
    <n v="13101.2"/>
    <s v="Q3"/>
    <n v="27.064085732604642"/>
    <s v="Hyderabad"/>
    <s v="Premium"/>
  </r>
  <r>
    <s v="ORD000286"/>
    <x v="129"/>
    <s v="CUST0432"/>
    <s v="Meera Krishnan"/>
    <x v="3"/>
    <x v="2"/>
    <x v="65"/>
    <n v="5"/>
    <n v="5781.14"/>
    <n v="0.1"/>
    <n v="26015.13"/>
    <n v="6459.52"/>
    <n v="26015.13"/>
    <s v="Q2"/>
    <n v="24.829858624577312"/>
    <s v="Ahmedabad"/>
    <s v="Premium"/>
  </r>
  <r>
    <s v="ORD002392"/>
    <x v="293"/>
    <s v="CUST0022"/>
    <s v="Jagdish Wali"/>
    <x v="0"/>
    <x v="4"/>
    <x v="42"/>
    <n v="1"/>
    <n v="27914.22"/>
    <n v="0"/>
    <n v="27914.22"/>
    <n v="2664.78"/>
    <n v="27914.22"/>
    <s v="Q1"/>
    <n v="9.5463172533568912"/>
    <s v="Coimbatore"/>
    <s v="Premium"/>
  </r>
  <r>
    <s v="ORD008561"/>
    <x v="266"/>
    <s v="CUST0265"/>
    <s v="Ayushman Master"/>
    <x v="0"/>
    <x v="2"/>
    <x v="2"/>
    <n v="1"/>
    <n v="2015.85"/>
    <n v="0"/>
    <n v="2015.85"/>
    <n v="492.39"/>
    <n v="2015.85"/>
    <s v="Q2"/>
    <n v="24.425924547957436"/>
    <s v="Bengaluru"/>
    <s v="Regular"/>
  </r>
  <r>
    <s v="ORD008531"/>
    <x v="311"/>
    <s v="CUST0238"/>
    <s v="Dominic Kothari"/>
    <x v="3"/>
    <x v="4"/>
    <x v="5"/>
    <n v="5"/>
    <n v="84208.53"/>
    <n v="0.1"/>
    <n v="378938.39"/>
    <n v="58217.07"/>
    <n v="378938.38500000001"/>
    <s v="Q1"/>
    <n v="15.363201917863217"/>
    <s v="Pune"/>
    <s v="Premium"/>
  </r>
  <r>
    <s v="ORD009986"/>
    <x v="32"/>
    <s v="CUST0200"/>
    <s v="Bishakha Walla"/>
    <x v="2"/>
    <x v="6"/>
    <x v="14"/>
    <n v="1"/>
    <n v="3644.21"/>
    <n v="0"/>
    <n v="3644.21"/>
    <n v="1286.78"/>
    <n v="3644.21"/>
    <s v="Q4"/>
    <n v="35.310259288021271"/>
    <s v="Lucknow"/>
    <s v="Regular"/>
  </r>
  <r>
    <s v="ORD008440"/>
    <x v="195"/>
    <s v="CUST0270"/>
    <s v="Suhani Srivastava"/>
    <x v="1"/>
    <x v="4"/>
    <x v="20"/>
    <n v="4"/>
    <n v="72224.92"/>
    <n v="0.15"/>
    <n v="245564.73"/>
    <n v="34109.9"/>
    <n v="245564.72799999997"/>
    <s v="Q2"/>
    <n v="13.89039052961718"/>
    <s v="Ranchi"/>
    <s v="Premium"/>
  </r>
  <r>
    <s v="ORD011447"/>
    <x v="240"/>
    <s v="CUST0023"/>
    <s v="Udyati Dâ€™Alia"/>
    <x v="3"/>
    <x v="6"/>
    <x v="29"/>
    <n v="5"/>
    <n v="4600.74"/>
    <n v="0.05"/>
    <n v="21853.51"/>
    <n v="7187.51"/>
    <n v="21853.514999999996"/>
    <s v="Q4"/>
    <n v="32.889499215457839"/>
    <s v="Mumbai"/>
    <s v="Regular"/>
  </r>
  <r>
    <s v="ORD007554"/>
    <x v="4"/>
    <s v="CUST0426"/>
    <s v="Nakul Puri"/>
    <x v="0"/>
    <x v="4"/>
    <x v="5"/>
    <n v="2"/>
    <n v="2522.91"/>
    <n v="0"/>
    <n v="5045.82"/>
    <n v="728.19"/>
    <n v="5045.82"/>
    <s v="Q2"/>
    <n v="14.431549282376304"/>
    <s v="Bengaluru"/>
    <s v="Regular"/>
  </r>
  <r>
    <s v="ORD009820"/>
    <x v="347"/>
    <s v="CUST0346"/>
    <s v="Isha Kibe"/>
    <x v="2"/>
    <x v="0"/>
    <x v="15"/>
    <n v="2"/>
    <n v="859.89"/>
    <n v="0.05"/>
    <n v="1633.79"/>
    <n v="517.20000000000005"/>
    <n v="1633.7909999999999"/>
    <s v="Q1"/>
    <n v="31.656455235985042"/>
    <s v="Lucknow"/>
    <s v="Premium"/>
  </r>
  <r>
    <s v="ORD008994"/>
    <x v="44"/>
    <s v="CUST0455"/>
    <s v="Sara Narang"/>
    <x v="2"/>
    <x v="4"/>
    <x v="45"/>
    <n v="1"/>
    <n v="7298.15"/>
    <n v="0"/>
    <n v="7298.15"/>
    <n v="891.89"/>
    <n v="7298.15"/>
    <s v="Q4"/>
    <n v="12.220768276892089"/>
    <s v="Delhi"/>
    <s v="Regular"/>
  </r>
  <r>
    <s v="ORD003382"/>
    <x v="291"/>
    <s v="CUST0297"/>
    <s v="Ikbal Mane"/>
    <x v="3"/>
    <x v="6"/>
    <x v="43"/>
    <n v="5"/>
    <n v="2080.1799999999998"/>
    <n v="0.1"/>
    <n v="9360.81"/>
    <n v="3351.03"/>
    <n v="9360.81"/>
    <s v="Q3"/>
    <n v="35.798504616587671"/>
    <s v="Mumbai"/>
    <s v="Premium"/>
  </r>
  <r>
    <s v="ORD007875"/>
    <x v="143"/>
    <s v="CUST0430"/>
    <s v="Ayush Dar"/>
    <x v="0"/>
    <x v="6"/>
    <x v="43"/>
    <n v="2"/>
    <n v="2708.77"/>
    <n v="0"/>
    <n v="5417.54"/>
    <n v="1313.71"/>
    <n v="5417.54"/>
    <s v="Q1"/>
    <n v="24.249197975464877"/>
    <s v="Bengaluru"/>
    <s v="Regular"/>
  </r>
  <r>
    <s v="ORD002253"/>
    <x v="141"/>
    <s v="CUST0426"/>
    <s v="Nakul Puri"/>
    <x v="0"/>
    <x v="2"/>
    <x v="62"/>
    <n v="3"/>
    <n v="1591.37"/>
    <n v="0.15"/>
    <n v="4057.99"/>
    <n v="642.76"/>
    <n v="4057.9934999999996"/>
    <s v="Q1"/>
    <n v="15.839368751524772"/>
    <s v="Bengaluru"/>
    <s v="Regular"/>
  </r>
  <r>
    <s v="ORD011941"/>
    <x v="87"/>
    <s v="CUST0345"/>
    <s v="Jacob Prabhu"/>
    <x v="1"/>
    <x v="4"/>
    <x v="22"/>
    <n v="4"/>
    <n v="31418.29"/>
    <n v="0.15"/>
    <n v="106822.19"/>
    <n v="10379.59"/>
    <n v="106822.186"/>
    <s v="Q1"/>
    <n v="9.7166983751222471"/>
    <s v="Bhubaneswar"/>
    <s v="Premium"/>
  </r>
  <r>
    <s v="ORD004962"/>
    <x v="191"/>
    <s v="CUST0335"/>
    <s v="Ishani Bakshi"/>
    <x v="0"/>
    <x v="5"/>
    <x v="24"/>
    <n v="10"/>
    <n v="690.67"/>
    <n v="0.2"/>
    <n v="5525.36"/>
    <n v="442.75"/>
    <n v="5525.3600000000006"/>
    <s v="Q2"/>
    <n v="8.013052543182706"/>
    <s v="Bengaluru"/>
    <s v="Premium"/>
  </r>
  <r>
    <s v="ORD010579"/>
    <x v="162"/>
    <s v="CUST0370"/>
    <s v="Ishaan Edwin"/>
    <x v="1"/>
    <x v="6"/>
    <x v="43"/>
    <n v="3"/>
    <n v="1208.48"/>
    <n v="0.1"/>
    <n v="3262.9"/>
    <n v="1153.02"/>
    <n v="3262.8960000000002"/>
    <s v="Q2"/>
    <n v="35.337276655735693"/>
    <s v="Bhubaneswar"/>
    <s v="Premium"/>
  </r>
  <r>
    <s v="ORD010109"/>
    <x v="299"/>
    <s v="CUST0404"/>
    <s v="Samesh Iyengar"/>
    <x v="2"/>
    <x v="4"/>
    <x v="42"/>
    <n v="4"/>
    <n v="16657.740000000002"/>
    <n v="0.05"/>
    <n v="63299.41"/>
    <n v="8935.1299999999992"/>
    <n v="63299.412000000004"/>
    <s v="Q1"/>
    <n v="14.115660793678803"/>
    <s v="Amritsar"/>
    <s v="Regular"/>
  </r>
  <r>
    <s v="ORD000580"/>
    <x v="27"/>
    <s v="CUST0434"/>
    <s v="Ganga Gandhi"/>
    <x v="3"/>
    <x v="2"/>
    <x v="46"/>
    <n v="5"/>
    <n v="6834.19"/>
    <n v="0.1"/>
    <n v="30753.85"/>
    <n v="4886.3599999999997"/>
    <n v="30753.855"/>
    <s v="Q4"/>
    <n v="15.888612320083501"/>
    <s v="Nagpur"/>
    <s v="Premium"/>
  </r>
  <r>
    <s v="ORD001499"/>
    <x v="77"/>
    <s v="CUST0061"/>
    <s v="Aarush Garg"/>
    <x v="0"/>
    <x v="1"/>
    <x v="59"/>
    <n v="1"/>
    <n v="35499.129999999997"/>
    <n v="0.05"/>
    <n v="33724.17"/>
    <n v="8070.64"/>
    <n v="33724.173499999997"/>
    <s v="Q3"/>
    <n v="23.931322846492591"/>
    <s v="Hyderabad"/>
    <s v="Regular"/>
  </r>
  <r>
    <s v="ORD009772"/>
    <x v="143"/>
    <s v="CUST0183"/>
    <s v="Hemani Dani"/>
    <x v="2"/>
    <x v="0"/>
    <x v="0"/>
    <n v="4"/>
    <n v="308.2"/>
    <n v="0.05"/>
    <n v="1171.1600000000001"/>
    <n v="341.69"/>
    <n v="1171.1599999999999"/>
    <s v="Q1"/>
    <n v="29.175347518699407"/>
    <s v="Jaipur"/>
    <s v="Premium"/>
  </r>
  <r>
    <s v="ORD001021"/>
    <x v="190"/>
    <s v="CUST0246"/>
    <s v="Oliver Chander"/>
    <x v="0"/>
    <x v="3"/>
    <x v="13"/>
    <n v="1"/>
    <n v="1984.51"/>
    <n v="0.15"/>
    <n v="1686.83"/>
    <n v="588.19000000000005"/>
    <n v="1686.8335"/>
    <s v="Q3"/>
    <n v="34.869548205806161"/>
    <s v="Hyderabad"/>
    <s v="Regular"/>
  </r>
  <r>
    <s v="ORD007470"/>
    <x v="195"/>
    <s v="CUST0107"/>
    <s v="Finn Hayre"/>
    <x v="1"/>
    <x v="2"/>
    <x v="65"/>
    <n v="2"/>
    <n v="6125.31"/>
    <n v="0"/>
    <n v="12250.62"/>
    <n v="3352.13"/>
    <n v="12250.62"/>
    <s v="Q2"/>
    <n v="27.362941630709305"/>
    <s v="Bhubaneswar"/>
    <s v="Regular"/>
  </r>
  <r>
    <s v="ORD005142"/>
    <x v="248"/>
    <s v="CUST0042"/>
    <s v="Eesha Jhaveri"/>
    <x v="1"/>
    <x v="6"/>
    <x v="43"/>
    <n v="1"/>
    <n v="693.15"/>
    <n v="0"/>
    <n v="693.15"/>
    <n v="165.67"/>
    <n v="693.15"/>
    <s v="Q4"/>
    <n v="23.901031522758419"/>
    <s v="Patna"/>
    <s v="Premium"/>
  </r>
  <r>
    <s v="ORD011374"/>
    <x v="121"/>
    <s v="CUST0312"/>
    <s v="Sudiksha Pau"/>
    <x v="1"/>
    <x v="6"/>
    <x v="19"/>
    <n v="1"/>
    <n v="2182.7800000000002"/>
    <n v="0.2"/>
    <n v="1746.22"/>
    <n v="-171.02"/>
    <n v="1746.2240000000002"/>
    <s v="Q2"/>
    <n v="-9.7937258764645936"/>
    <s v="Patna"/>
    <s v="Premium"/>
  </r>
  <r>
    <s v="ORD011166"/>
    <x v="289"/>
    <s v="CUST0297"/>
    <s v="Ikbal Mane"/>
    <x v="3"/>
    <x v="4"/>
    <x v="33"/>
    <n v="3"/>
    <n v="72111.72"/>
    <n v="0.15"/>
    <n v="183884.89"/>
    <n v="27289.77"/>
    <n v="183884.886"/>
    <s v="Q2"/>
    <n v="14.840681036924783"/>
    <s v="Mumbai"/>
    <s v="Premium"/>
  </r>
  <r>
    <s v="ORD001741"/>
    <x v="225"/>
    <s v="CUST0434"/>
    <s v="Ganga Gandhi"/>
    <x v="3"/>
    <x v="5"/>
    <x v="21"/>
    <n v="1"/>
    <n v="383.52"/>
    <n v="0"/>
    <n v="383.52"/>
    <n v="35.54"/>
    <n v="383.52"/>
    <s v="Q4"/>
    <n v="9.2667918231122233"/>
    <s v="Nagpur"/>
    <s v="Premium"/>
  </r>
  <r>
    <s v="ORD007049"/>
    <x v="211"/>
    <s v="CUST0380"/>
    <s v="Pahal Nori"/>
    <x v="3"/>
    <x v="4"/>
    <x v="5"/>
    <n v="1"/>
    <n v="77330.67"/>
    <n v="0"/>
    <n v="77330.67"/>
    <n v="9631.9"/>
    <n v="77330.67"/>
    <s v="Q1"/>
    <n v="12.455472065611225"/>
    <s v="Ahmedabad"/>
    <s v="Regular"/>
  </r>
  <r>
    <s v="ORD003181"/>
    <x v="291"/>
    <s v="CUST0081"/>
    <s v="Warhi Bahri"/>
    <x v="3"/>
    <x v="4"/>
    <x v="20"/>
    <n v="4"/>
    <n v="53277.85"/>
    <n v="0.2"/>
    <n v="170489.12"/>
    <n v="19757.48"/>
    <n v="170489.12"/>
    <s v="Q3"/>
    <n v="11.588704311454009"/>
    <s v="Mumbai"/>
    <s v="Premium"/>
  </r>
  <r>
    <s v="ORD011252"/>
    <x v="25"/>
    <s v="CUST0163"/>
    <s v="Unknown"/>
    <x v="1"/>
    <x v="2"/>
    <x v="46"/>
    <n v="1"/>
    <n v="5133.51"/>
    <n v="0.05"/>
    <n v="4876.83"/>
    <n v="1021.5"/>
    <n v="4876.8344999999999"/>
    <s v="Q4"/>
    <n v="20.945983353940985"/>
    <s v="Kolkata"/>
    <s v="Premium"/>
  </r>
  <r>
    <s v="ORD011327"/>
    <x v="279"/>
    <s v="CUST0162"/>
    <s v="Yamini Wadhwa"/>
    <x v="2"/>
    <x v="1"/>
    <x v="52"/>
    <n v="2"/>
    <n v="29266.799999999999"/>
    <n v="0.05"/>
    <n v="55606.92"/>
    <n v="-6504.76"/>
    <n v="55606.92"/>
    <s v="Q1"/>
    <n v="-11.697752725739891"/>
    <s v="Jaipur"/>
    <s v="Premium"/>
  </r>
  <r>
    <s v="ORD000725"/>
    <x v="100"/>
    <s v="CUST0099"/>
    <s v="Simon Maharaj"/>
    <x v="2"/>
    <x v="2"/>
    <x v="62"/>
    <n v="5"/>
    <n v="5361.01"/>
    <n v="0.1"/>
    <n v="24124.55"/>
    <n v="4722.6099999999997"/>
    <n v="24124.545000000002"/>
    <s v="Q3"/>
    <n v="19.57595063949379"/>
    <s v="Jaipur"/>
    <s v="Occasional"/>
  </r>
  <r>
    <s v="ORD001294"/>
    <x v="248"/>
    <s v="CUST0183"/>
    <s v="Hemani Dani"/>
    <x v="2"/>
    <x v="2"/>
    <x v="9"/>
    <n v="1"/>
    <n v="5658.43"/>
    <n v="0.15"/>
    <n v="4809.67"/>
    <n v="1164.3399999999999"/>
    <n v="4809.6655000000001"/>
    <s v="Q4"/>
    <n v="24.208313668089492"/>
    <s v="Jaipur"/>
    <s v="Premium"/>
  </r>
  <r>
    <s v="ORD008538"/>
    <x v="219"/>
    <s v="CUST0243"/>
    <s v="Oviya Nagy"/>
    <x v="3"/>
    <x v="3"/>
    <x v="4"/>
    <n v="4"/>
    <n v="813.25"/>
    <n v="0.2"/>
    <n v="2602.4"/>
    <n v="603.82000000000005"/>
    <n v="2602.4"/>
    <s v="Q1"/>
    <n v="23.202428527513067"/>
    <s v="Surat"/>
    <s v="Regular"/>
  </r>
  <r>
    <s v="ORD011752"/>
    <x v="47"/>
    <s v="CUST0317"/>
    <s v="Balendra Soman"/>
    <x v="3"/>
    <x v="5"/>
    <x v="24"/>
    <n v="4"/>
    <n v="656.91"/>
    <n v="0"/>
    <n v="2627.64"/>
    <n v="236.89"/>
    <n v="2627.64"/>
    <s v="Q1"/>
    <n v="9.0153141221780775"/>
    <s v="Nagpur"/>
    <s v="Occasional"/>
  </r>
  <r>
    <s v="ORD011125"/>
    <x v="1"/>
    <s v="CUST0391"/>
    <s v="Geetika Ghosh"/>
    <x v="1"/>
    <x v="2"/>
    <x v="54"/>
    <n v="4"/>
    <n v="7113.18"/>
    <n v="0.3"/>
    <n v="19916.900000000001"/>
    <n v="3130.84"/>
    <n v="19916.903999999999"/>
    <s v="Q2"/>
    <n v="15.719514583092749"/>
    <s v="Patna"/>
    <s v="Premium"/>
  </r>
  <r>
    <s v="ORD002532"/>
    <x v="326"/>
    <s v="CUST0227"/>
    <s v="Yashawini Loyal"/>
    <x v="1"/>
    <x v="5"/>
    <x v="21"/>
    <n v="8"/>
    <n v="656.71"/>
    <n v="0.05"/>
    <n v="4991"/>
    <n v="500.19"/>
    <n v="4990.9960000000001"/>
    <s v="Q3"/>
    <n v="10.021839310759367"/>
    <s v="Patna"/>
    <s v="Premium"/>
  </r>
  <r>
    <s v="ORD009098"/>
    <x v="97"/>
    <s v="CUST0344"/>
    <s v="Leela Rajagopalan"/>
    <x v="1"/>
    <x v="6"/>
    <x v="43"/>
    <n v="5"/>
    <n v="4476.13"/>
    <n v="0.1"/>
    <n v="20142.59"/>
    <n v="6154.82"/>
    <n v="20142.585000000003"/>
    <s v="Q3"/>
    <n v="30.556249221177612"/>
    <s v="Ranchi"/>
    <s v="Regular"/>
  </r>
  <r>
    <s v="ORD009482"/>
    <x v="113"/>
    <s v="CUST0287"/>
    <s v="Harish Sahota"/>
    <x v="2"/>
    <x v="5"/>
    <x v="39"/>
    <n v="6"/>
    <n v="636.61"/>
    <n v="0.1"/>
    <n v="3437.69"/>
    <n v="325.89"/>
    <n v="3437.694"/>
    <s v="Q3"/>
    <n v="9.4799123830246472"/>
    <s v="Delhi"/>
    <s v="Regular"/>
  </r>
  <r>
    <s v="ORD005574"/>
    <x v="290"/>
    <s v="CUST0260"/>
    <s v="Timothy Nori"/>
    <x v="0"/>
    <x v="0"/>
    <x v="67"/>
    <n v="4"/>
    <n v="985.67"/>
    <n v="0.1"/>
    <n v="3548.41"/>
    <n v="938.67"/>
    <n v="3548.4119999999998"/>
    <s v="Q4"/>
    <n v="26.453256528980585"/>
    <s v="Kochi"/>
    <s v="Regular"/>
  </r>
  <r>
    <s v="ORD005332"/>
    <x v="349"/>
    <s v="CUST0309"/>
    <s v="Hamsini Toor"/>
    <x v="1"/>
    <x v="2"/>
    <x v="17"/>
    <n v="4"/>
    <n v="5611.53"/>
    <n v="0"/>
    <n v="22446.12"/>
    <n v="4446.3900000000003"/>
    <n v="22446.12"/>
    <s v="Q4"/>
    <n v="19.809169691688368"/>
    <s v="Guwahati"/>
    <s v="Occasional"/>
  </r>
  <r>
    <s v="ORD006914"/>
    <x v="103"/>
    <s v="CUST0430"/>
    <s v="Ayush Dar"/>
    <x v="0"/>
    <x v="3"/>
    <x v="16"/>
    <n v="3"/>
    <n v="1454.73"/>
    <n v="0"/>
    <n v="4364.1899999999996"/>
    <n v="1305.98"/>
    <n v="4364.1900000000005"/>
    <s v="Q1"/>
    <n v="29.924911610172796"/>
    <s v="Bengaluru"/>
    <s v="Regular"/>
  </r>
  <r>
    <s v="ORD007397"/>
    <x v="214"/>
    <s v="CUST0380"/>
    <s v="Pahal Nori"/>
    <x v="3"/>
    <x v="5"/>
    <x v="7"/>
    <n v="5"/>
    <n v="211.88"/>
    <n v="0.1"/>
    <n v="953.46"/>
    <n v="59.02"/>
    <n v="953.46000000000015"/>
    <s v="Q4"/>
    <n v="6.1900866318461185"/>
    <s v="Ahmedabad"/>
    <s v="Regular"/>
  </r>
  <r>
    <s v="ORD002998"/>
    <x v="57"/>
    <s v="CUST0399"/>
    <s v="Saksham Goyal"/>
    <x v="3"/>
    <x v="3"/>
    <x v="58"/>
    <n v="2"/>
    <n v="2738.28"/>
    <n v="0.05"/>
    <n v="5202.7299999999996"/>
    <n v="1698.28"/>
    <n v="5202.732"/>
    <s v="Q2"/>
    <n v="32.642093670053995"/>
    <s v="Surat"/>
    <s v="Premium"/>
  </r>
  <r>
    <s v="ORD011783"/>
    <x v="65"/>
    <s v="CUST0084"/>
    <s v="Atharv Sarma"/>
    <x v="0"/>
    <x v="2"/>
    <x v="65"/>
    <n v="1"/>
    <n v="6914.86"/>
    <n v="0.1"/>
    <n v="6223.37"/>
    <n v="1130.23"/>
    <n v="6223.3739999999998"/>
    <s v="Q2"/>
    <n v="18.161060647205616"/>
    <s v="Hyderabad"/>
    <s v="Regular"/>
  </r>
  <r>
    <s v="ORD003760"/>
    <x v="252"/>
    <s v="CUST0325"/>
    <s v="Advik Palan"/>
    <x v="1"/>
    <x v="5"/>
    <x v="44"/>
    <n v="3"/>
    <n v="635.04999999999995"/>
    <n v="0.3"/>
    <n v="1333.6"/>
    <n v="116.05"/>
    <n v="1333.6049999999998"/>
    <s v="Q2"/>
    <n v="8.7020095980803838"/>
    <s v="Kolkata"/>
    <s v="Premium"/>
  </r>
  <r>
    <s v="ORD010480"/>
    <x v="202"/>
    <s v="CUST0130"/>
    <s v="Varsha Chana"/>
    <x v="2"/>
    <x v="5"/>
    <x v="40"/>
    <n v="8"/>
    <n v="418.32"/>
    <n v="0"/>
    <n v="3346.56"/>
    <n v="262.49"/>
    <n v="3346.56"/>
    <s v="Q4"/>
    <n v="7.8435766877031936"/>
    <s v="Jaipur"/>
    <s v="Premium"/>
  </r>
  <r>
    <s v="ORD005629"/>
    <x v="313"/>
    <s v="CUST0093"/>
    <s v="Hitesh Bhardwaj"/>
    <x v="2"/>
    <x v="5"/>
    <x v="39"/>
    <n v="8"/>
    <n v="177.8"/>
    <n v="0.05"/>
    <n v="1351.28"/>
    <n v="88.01"/>
    <n v="1351.28"/>
    <s v="Q4"/>
    <n v="6.5130838908294368"/>
    <s v="Amritsar"/>
    <s v="Regular"/>
  </r>
  <r>
    <s v="ORD005058"/>
    <x v="44"/>
    <s v="CUST0136"/>
    <s v="Arin Narula"/>
    <x v="0"/>
    <x v="4"/>
    <x v="20"/>
    <n v="2"/>
    <n v="61084.68"/>
    <n v="0.15"/>
    <n v="103843.96"/>
    <n v="11752.64"/>
    <n v="103843.95599999999"/>
    <s v="Q4"/>
    <n v="11.317596131734573"/>
    <s v="Bengaluru"/>
    <s v="Premium"/>
  </r>
  <r>
    <s v="ORD011830"/>
    <x v="262"/>
    <s v="CUST0178"/>
    <s v="Sachi Chaudhuri"/>
    <x v="1"/>
    <x v="6"/>
    <x v="29"/>
    <n v="3"/>
    <n v="1577.84"/>
    <n v="0"/>
    <n v="4733.5200000000004"/>
    <n v="1480.65"/>
    <n v="4733.5199999999995"/>
    <s v="Q2"/>
    <n v="31.280104446585206"/>
    <s v="Kolkata"/>
    <s v="Regular"/>
  </r>
  <r>
    <s v="ORD002853"/>
    <x v="341"/>
    <s v="CUST0357"/>
    <s v="Udant Mishra"/>
    <x v="2"/>
    <x v="3"/>
    <x v="6"/>
    <n v="3"/>
    <n v="2591.65"/>
    <n v="0"/>
    <n v="7774.95"/>
    <n v="2439.35"/>
    <n v="7774.9500000000007"/>
    <s v="Q2"/>
    <n v="31.374478292464904"/>
    <s v="Delhi"/>
    <s v="Premium"/>
  </r>
  <r>
    <s v="ORD008517"/>
    <x v="238"/>
    <s v="CUST0238"/>
    <s v="Dominic Kothari"/>
    <x v="3"/>
    <x v="2"/>
    <x v="30"/>
    <n v="2"/>
    <n v="2046.82"/>
    <n v="0.15"/>
    <n v="3479.59"/>
    <n v="762.32"/>
    <n v="3479.5939999999996"/>
    <s v="Q3"/>
    <n v="21.908328280055983"/>
    <s v="Pune"/>
    <s v="Premium"/>
  </r>
  <r>
    <s v="ORD005493"/>
    <x v="274"/>
    <s v="CUST0068"/>
    <s v="Atharv Shenoy"/>
    <x v="1"/>
    <x v="4"/>
    <x v="23"/>
    <n v="5"/>
    <n v="21637.11"/>
    <n v="0.1"/>
    <n v="97367"/>
    <n v="14419.31"/>
    <n v="97366.99500000001"/>
    <s v="Q2"/>
    <n v="14.809237215894502"/>
    <s v="Ranchi"/>
    <s v="Premium"/>
  </r>
  <r>
    <s v="ORD003848"/>
    <x v="67"/>
    <s v="CUST0478"/>
    <s v="Ubika Sampath"/>
    <x v="3"/>
    <x v="3"/>
    <x v="6"/>
    <n v="5"/>
    <n v="2233.0100000000002"/>
    <n v="0.15"/>
    <n v="9490.2900000000009"/>
    <n v="2125.19"/>
    <n v="9490.2925000000014"/>
    <s v="Q4"/>
    <n v="22.393309372000221"/>
    <s v="Mumbai"/>
    <s v="Regular"/>
  </r>
  <r>
    <s v="ORD008133"/>
    <x v="267"/>
    <s v="CUST0121"/>
    <s v="Yutika Salvi"/>
    <x v="0"/>
    <x v="6"/>
    <x v="29"/>
    <n v="1"/>
    <n v="534.66"/>
    <n v="0.05"/>
    <n v="507.93"/>
    <n v="129.61000000000001"/>
    <n v="507.92699999999996"/>
    <s v="Q4"/>
    <n v="25.517295690351034"/>
    <s v="Kochi"/>
    <s v="Regular"/>
  </r>
  <r>
    <s v="ORD008718"/>
    <x v="9"/>
    <s v="CUST0284"/>
    <s v="Daksha Karan"/>
    <x v="1"/>
    <x v="2"/>
    <x v="65"/>
    <n v="2"/>
    <n v="3131.36"/>
    <n v="0.05"/>
    <n v="5949.58"/>
    <n v="1680.66"/>
    <n v="5949.5839999999998"/>
    <s v="Q2"/>
    <n v="28.248380557955354"/>
    <s v="Ranchi"/>
    <s v="Premium"/>
  </r>
  <r>
    <s v="ORD008244"/>
    <x v="268"/>
    <s v="CUST0408"/>
    <s v="Anvi Jaggi"/>
    <x v="0"/>
    <x v="5"/>
    <x v="68"/>
    <n v="8"/>
    <n v="740.49"/>
    <n v="0"/>
    <n v="5923.92"/>
    <n v="379.5"/>
    <n v="5923.92"/>
    <s v="Q4"/>
    <n v="6.4062310091966124"/>
    <s v="Kochi"/>
    <s v="Premium"/>
  </r>
  <r>
    <s v="ORD002512"/>
    <x v="312"/>
    <s v="CUST0479"/>
    <s v="Janya Walia"/>
    <x v="3"/>
    <x v="4"/>
    <x v="23"/>
    <n v="2"/>
    <n v="71508.62"/>
    <n v="0.3"/>
    <n v="100112.07"/>
    <n v="10601.82"/>
    <n v="100112.06799999998"/>
    <s v="Q4"/>
    <n v="10.589951840971821"/>
    <s v="Pune"/>
    <s v="Premium"/>
  </r>
  <r>
    <s v="ORD008774"/>
    <x v="285"/>
    <s v="CUST0035"/>
    <s v="Sathvik Joshi"/>
    <x v="1"/>
    <x v="6"/>
    <x v="63"/>
    <n v="4"/>
    <n v="4375.25"/>
    <n v="0"/>
    <n v="17501"/>
    <n v="3715.9"/>
    <n v="17501"/>
    <s v="Q3"/>
    <n v="21.232500999942861"/>
    <s v="Patna"/>
    <s v="Regular"/>
  </r>
  <r>
    <s v="ORD002543"/>
    <x v="342"/>
    <s v="CUST0348"/>
    <s v="Triya Rastogi"/>
    <x v="1"/>
    <x v="0"/>
    <x v="15"/>
    <n v="2"/>
    <n v="222.39"/>
    <n v="0.1"/>
    <n v="400.3"/>
    <n v="129.77000000000001"/>
    <n v="400.30199999999996"/>
    <s v="Q2"/>
    <n v="32.418186360229825"/>
    <s v="Bhubaneswar"/>
    <s v="Regular"/>
  </r>
  <r>
    <s v="ORD004487"/>
    <x v="148"/>
    <s v="CUST0339"/>
    <s v="Gayathri Kuruvilla"/>
    <x v="0"/>
    <x v="2"/>
    <x v="54"/>
    <n v="4"/>
    <n v="2844.46"/>
    <n v="0"/>
    <n v="11377.84"/>
    <n v="2620.6"/>
    <n v="11377.84"/>
    <s v="Q4"/>
    <n v="23.032491228563593"/>
    <s v="Kochi"/>
    <s v="Premium"/>
  </r>
  <r>
    <s v="ORD011324"/>
    <x v="338"/>
    <s v="CUST0380"/>
    <s v="Pahal Nori"/>
    <x v="3"/>
    <x v="5"/>
    <x v="24"/>
    <n v="1"/>
    <n v="420.58"/>
    <n v="0.05"/>
    <n v="399.55"/>
    <n v="35.340000000000003"/>
    <n v="399.55099999999999"/>
    <s v="Q3"/>
    <n v="8.8449505693905657"/>
    <s v="Ahmedabad"/>
    <s v="Regular"/>
  </r>
  <r>
    <s v="ORD009963"/>
    <x v="4"/>
    <s v="CUST0249"/>
    <s v="Bina Chander"/>
    <x v="1"/>
    <x v="0"/>
    <x v="56"/>
    <n v="4"/>
    <n v="662.58"/>
    <n v="0"/>
    <n v="2650.32"/>
    <n v="850.37"/>
    <n v="2650.32"/>
    <s v="Q2"/>
    <n v="32.085559479610012"/>
    <s v="Kolkata"/>
    <s v="Regular"/>
  </r>
  <r>
    <s v="ORD007469"/>
    <x v="176"/>
    <s v="CUST0003"/>
    <s v="Avi Johal"/>
    <x v="1"/>
    <x v="2"/>
    <x v="9"/>
    <n v="5"/>
    <n v="6430.01"/>
    <n v="0.15"/>
    <n v="27327.54"/>
    <n v="4271.47"/>
    <n v="27327.542500000003"/>
    <s v="Q1"/>
    <n v="15.630642201969151"/>
    <s v="Patna"/>
    <s v="Regular"/>
  </r>
  <r>
    <s v="ORD009568"/>
    <x v="204"/>
    <s v="CUST0090"/>
    <s v="Pranit Gera"/>
    <x v="0"/>
    <x v="2"/>
    <x v="62"/>
    <n v="4"/>
    <n v="6147.9"/>
    <n v="0"/>
    <n v="24591.599999999999"/>
    <n v="4862.37"/>
    <n v="24591.599999999999"/>
    <s v="Q4"/>
    <n v="19.772483286976041"/>
    <s v="Chennai"/>
    <s v="Premium"/>
  </r>
  <r>
    <s v="ORD007351"/>
    <x v="255"/>
    <s v="CUST0479"/>
    <s v="Janya Walia"/>
    <x v="3"/>
    <x v="4"/>
    <x v="50"/>
    <n v="1"/>
    <n v="72627.3"/>
    <n v="0.1"/>
    <n v="65364.57"/>
    <n v="7880.13"/>
    <n v="65364.570000000007"/>
    <s v="Q3"/>
    <n v="12.055659510955246"/>
    <s v="Pune"/>
    <s v="Premium"/>
  </r>
  <r>
    <s v="ORD009427"/>
    <x v="180"/>
    <s v="CUST0091"/>
    <s v="Lila Goel"/>
    <x v="0"/>
    <x v="6"/>
    <x v="29"/>
    <n v="4"/>
    <n v="4590.47"/>
    <n v="0.1"/>
    <n v="16525.689999999999"/>
    <n v="5386.13"/>
    <n v="16525.692000000003"/>
    <s v="Q3"/>
    <n v="32.592466638306782"/>
    <s v="Hyderabad"/>
    <s v="Premium"/>
  </r>
  <r>
    <s v="ORD011344"/>
    <x v="183"/>
    <s v="CUST0079"/>
    <s v="Joshua Acharya"/>
    <x v="3"/>
    <x v="4"/>
    <x v="33"/>
    <n v="2"/>
    <n v="15339.56"/>
    <n v="0.05"/>
    <n v="29145.16"/>
    <n v="3005.78"/>
    <n v="29145.163999999997"/>
    <s v="Q3"/>
    <n v="10.31313604042661"/>
    <s v="Ahmedabad"/>
    <s v="Premium"/>
  </r>
  <r>
    <s v="ORD006581"/>
    <x v="245"/>
    <s v="CUST0227"/>
    <s v="Yashawini Loyal"/>
    <x v="1"/>
    <x v="5"/>
    <x v="21"/>
    <n v="4"/>
    <n v="397.29"/>
    <n v="0.15"/>
    <n v="1350.79"/>
    <n v="135.38"/>
    <n v="1350.7860000000001"/>
    <s v="Q2"/>
    <n v="10.022283256464736"/>
    <s v="Patna"/>
    <s v="Premium"/>
  </r>
  <r>
    <s v="ORD003168"/>
    <x v="191"/>
    <s v="CUST0090"/>
    <s v="Pranit Gera"/>
    <x v="0"/>
    <x v="5"/>
    <x v="24"/>
    <n v="6"/>
    <n v="177.19"/>
    <n v="0.1"/>
    <n v="956.83"/>
    <n v="62.42"/>
    <n v="956.82599999999991"/>
    <s v="Q2"/>
    <n v="6.5236248863434456"/>
    <s v="Chennai"/>
    <s v="Premium"/>
  </r>
  <r>
    <s v="ORD008918"/>
    <x v="136"/>
    <s v="CUST0398"/>
    <s v="Christopher Basu"/>
    <x v="0"/>
    <x v="5"/>
    <x v="24"/>
    <n v="8"/>
    <n v="481.69"/>
    <n v="0"/>
    <n v="3853.52"/>
    <n v="348.8"/>
    <n v="3853.52"/>
    <s v="Q2"/>
    <n v="9.0514646349311807"/>
    <s v="Chennai"/>
    <s v="Premium"/>
  </r>
  <r>
    <s v="ORD008167"/>
    <x v="299"/>
    <s v="CUST0117"/>
    <s v="Timothy Brahmbhatt"/>
    <x v="1"/>
    <x v="2"/>
    <x v="54"/>
    <n v="5"/>
    <n v="5575.19"/>
    <n v="0.25"/>
    <n v="20906.96"/>
    <n v="5393.03"/>
    <n v="20906.962499999998"/>
    <s v="Q1"/>
    <n v="25.795381059704521"/>
    <s v="Guwahati"/>
    <s v="Premium"/>
  </r>
  <r>
    <s v="ORD004185"/>
    <x v="214"/>
    <s v="CUST0116"/>
    <s v="Gagan Oak"/>
    <x v="2"/>
    <x v="4"/>
    <x v="33"/>
    <n v="3"/>
    <n v="53712.34"/>
    <n v="0"/>
    <n v="161137.01999999999"/>
    <n v="-16110.2"/>
    <n v="161137.01999999999"/>
    <s v="Q4"/>
    <n v="-9.9978266943251164"/>
    <s v="Chandigarh"/>
    <s v="Regular"/>
  </r>
  <r>
    <s v="ORD002040"/>
    <x v="278"/>
    <s v="CUST0300"/>
    <s v="Maanav Kashyap"/>
    <x v="2"/>
    <x v="0"/>
    <x v="51"/>
    <n v="3"/>
    <n v="703.49"/>
    <n v="0"/>
    <n v="2110.4699999999998"/>
    <n v="633.29999999999995"/>
    <n v="2110.4700000000003"/>
    <s v="Q3"/>
    <n v="30.007533866863778"/>
    <s v="Amritsar"/>
    <s v="Premium"/>
  </r>
  <r>
    <s v="ORD002970"/>
    <x v="132"/>
    <s v="CUST0236"/>
    <s v="Omisha Sachdeva"/>
    <x v="2"/>
    <x v="5"/>
    <x v="68"/>
    <n v="4"/>
    <n v="174.92"/>
    <n v="0.05"/>
    <n v="664.7"/>
    <n v="45.67"/>
    <n v="664.69599999999991"/>
    <s v="Q3"/>
    <n v="6.8707687678652025"/>
    <s v="Delhi"/>
    <s v="Premium"/>
  </r>
  <r>
    <s v="ORD002297"/>
    <x v="150"/>
    <s v="CUST0413"/>
    <s v="Aarini Amble"/>
    <x v="3"/>
    <x v="1"/>
    <x v="64"/>
    <n v="2"/>
    <n v="25530.19"/>
    <n v="0.15"/>
    <n v="43401.32"/>
    <n v="10319.81"/>
    <n v="43401.322999999997"/>
    <s v="Q2"/>
    <n v="23.77764086437924"/>
    <s v="Surat"/>
    <s v="Premium"/>
  </r>
  <r>
    <s v="ORD005369"/>
    <x v="114"/>
    <s v="CUST0165"/>
    <s v="Sarthak Oza"/>
    <x v="0"/>
    <x v="6"/>
    <x v="41"/>
    <n v="2"/>
    <n v="1192.7"/>
    <n v="0.2"/>
    <n v="1908.32"/>
    <n v="710.66"/>
    <n v="1908.3200000000002"/>
    <s v="Q3"/>
    <n v="37.240085520248179"/>
    <s v="Bengaluru"/>
    <s v="Premium"/>
  </r>
  <r>
    <s v="ORD010649"/>
    <x v="348"/>
    <s v="CUST0488"/>
    <s v="Lucky Butala"/>
    <x v="1"/>
    <x v="5"/>
    <x v="21"/>
    <n v="1"/>
    <n v="536.76"/>
    <n v="0.3"/>
    <n v="375.73"/>
    <n v="30.73"/>
    <n v="375.73199999999997"/>
    <s v="Q1"/>
    <n v="8.1787453756686972"/>
    <s v="Guwahati"/>
    <s v="Regular"/>
  </r>
  <r>
    <s v="ORD005543"/>
    <x v="297"/>
    <s v="CUST0137"/>
    <s v="Rachita Datta"/>
    <x v="0"/>
    <x v="6"/>
    <x v="27"/>
    <n v="3"/>
    <n v="509.55"/>
    <n v="0.1"/>
    <n v="1375.79"/>
    <n v="435.14"/>
    <n v="1375.7850000000001"/>
    <s v="Q3"/>
    <n v="31.628373516306997"/>
    <s v="Hyderabad"/>
    <s v="Regular"/>
  </r>
  <r>
    <s v="ORD007201"/>
    <x v="216"/>
    <s v="CUST0299"/>
    <s v="Wahab Jain"/>
    <x v="2"/>
    <x v="4"/>
    <x v="22"/>
    <n v="0"/>
    <n v="17358.490000000002"/>
    <n v="0"/>
    <n v="17358.490000000002"/>
    <n v="2601.36"/>
    <n v="0"/>
    <s v="Q4"/>
    <n v="14.986096140850961"/>
    <s v="Jaipur"/>
    <s v="Premium"/>
  </r>
  <r>
    <s v="ORD000945"/>
    <x v="153"/>
    <s v="CUST0047"/>
    <s v="Chameli Dani"/>
    <x v="1"/>
    <x v="3"/>
    <x v="13"/>
    <n v="2"/>
    <n v="755.67"/>
    <n v="0.05"/>
    <n v="1435.77"/>
    <n v="497.52"/>
    <n v="1435.7729999999999"/>
    <s v="Q1"/>
    <n v="34.651789632044128"/>
    <s v="Patna"/>
    <s v="Regular"/>
  </r>
  <r>
    <s v="ORD000476"/>
    <x v="78"/>
    <s v="CUST0082"/>
    <s v="Nilima Rattan"/>
    <x v="0"/>
    <x v="5"/>
    <x v="44"/>
    <n v="6"/>
    <n v="99.98"/>
    <n v="0"/>
    <n v="599.88"/>
    <n v="51.35"/>
    <n v="599.88"/>
    <s v="Q3"/>
    <n v="8.5600453424018141"/>
    <s v="Bengaluru"/>
    <s v="Regular"/>
  </r>
  <r>
    <s v="ORD002861"/>
    <x v="359"/>
    <s v="CUST0182"/>
    <s v="Nathaniel Badal"/>
    <x v="2"/>
    <x v="5"/>
    <x v="37"/>
    <n v="4"/>
    <n v="764.36"/>
    <n v="0.3"/>
    <n v="2140.21"/>
    <n v="198.28"/>
    <n v="2140.2080000000001"/>
    <s v="Q4"/>
    <n v="9.2645114264488058"/>
    <s v="Lucknow"/>
    <s v="Premium"/>
  </r>
  <r>
    <s v="ORD004500"/>
    <x v="338"/>
    <s v="CUST0103"/>
    <s v="Aryan Prabhu"/>
    <x v="1"/>
    <x v="3"/>
    <x v="4"/>
    <n v="4"/>
    <n v="1478.33"/>
    <n v="0.1"/>
    <n v="5321.99"/>
    <n v="1725.75"/>
    <n v="5321.9880000000003"/>
    <s v="Q3"/>
    <n v="32.426780208155222"/>
    <s v="Patna"/>
    <s v="Premium"/>
  </r>
  <r>
    <s v="ORD007678"/>
    <x v="118"/>
    <s v="CUST0395"/>
    <s v="Amrita Balan"/>
    <x v="3"/>
    <x v="0"/>
    <x v="0"/>
    <n v="2"/>
    <n v="922.02"/>
    <n v="0.05"/>
    <n v="1751.84"/>
    <n v="-169.21"/>
    <n v="1751.838"/>
    <s v="Q1"/>
    <n v="-9.6589871221116095"/>
    <s v="Mumbai"/>
    <s v="Regular"/>
  </r>
  <r>
    <s v="ORD008178"/>
    <x v="43"/>
    <s v="CUST0459"/>
    <s v="Vidhi Kari"/>
    <x v="3"/>
    <x v="5"/>
    <x v="7"/>
    <n v="1"/>
    <n v="415.33"/>
    <n v="0.15"/>
    <n v="353.03"/>
    <n v="28.59"/>
    <n v="353.03049999999996"/>
    <s v="Q1"/>
    <n v="8.098461887091748"/>
    <s v="Surat"/>
    <s v="Occasional"/>
  </r>
  <r>
    <s v="ORD005912"/>
    <x v="331"/>
    <s v="CUST0258"/>
    <s v="Sanaya Khalsa"/>
    <x v="2"/>
    <x v="4"/>
    <x v="22"/>
    <n v="3"/>
    <n v="58681.25"/>
    <n v="0.15"/>
    <n v="149637.19"/>
    <n v="15483.27"/>
    <n v="149637.1875"/>
    <s v="Q4"/>
    <n v="10.347207134803854"/>
    <s v="Delhi"/>
    <s v="Premium"/>
  </r>
  <r>
    <s v="ORD009417"/>
    <x v="338"/>
    <s v="CUST0108"/>
    <s v="Yadavi Golla"/>
    <x v="2"/>
    <x v="5"/>
    <x v="24"/>
    <n v="1"/>
    <n v="665.62"/>
    <n v="0.25"/>
    <n v="499.22"/>
    <n v="38.86"/>
    <n v="499.21500000000003"/>
    <s v="Q3"/>
    <n v="7.7841432634910461"/>
    <s v="Delhi"/>
    <s v="Regular"/>
  </r>
  <r>
    <s v="ORD006730"/>
    <x v="194"/>
    <s v="CUST0496"/>
    <s v="Gunbir Sidhu"/>
    <x v="2"/>
    <x v="3"/>
    <x v="4"/>
    <n v="3"/>
    <n v="948.39"/>
    <n v="0.3"/>
    <n v="1991.62"/>
    <n v="425.82"/>
    <n v="1991.6189999999999"/>
    <s v="Q4"/>
    <n v="21.38058464968217"/>
    <s v="Lucknow"/>
    <s v="Regular"/>
  </r>
  <r>
    <s v="ORD002825"/>
    <x v="90"/>
    <s v="CUST0287"/>
    <s v="Harish Sahota"/>
    <x v="2"/>
    <x v="5"/>
    <x v="11"/>
    <n v="2"/>
    <n v="185.47"/>
    <n v="0.1"/>
    <n v="333.85"/>
    <n v="23.46"/>
    <n v="333.846"/>
    <s v="Q4"/>
    <n v="7.0271079826269274"/>
    <s v="Delhi"/>
    <s v="Regular"/>
  </r>
  <r>
    <s v="ORD005743"/>
    <x v="192"/>
    <s v="CUST0471"/>
    <s v="Deepa Borde"/>
    <x v="3"/>
    <x v="2"/>
    <x v="46"/>
    <n v="4"/>
    <n v="2635.72"/>
    <n v="0"/>
    <n v="10542.88"/>
    <n v="2193.6799999999998"/>
    <n v="10542.88"/>
    <s v="Q2"/>
    <n v="20.807217762129511"/>
    <s v="Mumbai"/>
    <s v="Premium"/>
  </r>
  <r>
    <s v="ORD007808"/>
    <x v="201"/>
    <s v="CUST0027"/>
    <s v="Januja Dalal"/>
    <x v="0"/>
    <x v="6"/>
    <x v="18"/>
    <n v="4"/>
    <n v="4132.91"/>
    <n v="0.15"/>
    <n v="14051.89"/>
    <n v="3099.54"/>
    <n v="14051.893999999998"/>
    <s v="Q2"/>
    <n v="22.057815710199836"/>
    <s v="Kochi"/>
    <s v="Regular"/>
  </r>
  <r>
    <s v="ORD004166"/>
    <x v="333"/>
    <s v="CUST0173"/>
    <s v="Wahab Kothari"/>
    <x v="3"/>
    <x v="5"/>
    <x v="7"/>
    <n v="9"/>
    <n v="509.12"/>
    <n v="0.05"/>
    <n v="4352.9799999999996"/>
    <n v="396.51"/>
    <n v="4352.9759999999997"/>
    <s v="Q1"/>
    <n v="9.1089322716851449"/>
    <s v="Mumbai"/>
    <s v="Premium"/>
  </r>
  <r>
    <s v="ORD004187"/>
    <x v="99"/>
    <s v="CUST0368"/>
    <s v="Vedant Kohli"/>
    <x v="2"/>
    <x v="5"/>
    <x v="24"/>
    <n v="9"/>
    <n v="217.67"/>
    <n v="0"/>
    <n v="1959.03"/>
    <n v="139.79"/>
    <n v="1959.03"/>
    <s v="Q3"/>
    <n v="7.1356742877852808"/>
    <s v="Delhi"/>
    <s v="Premium"/>
  </r>
  <r>
    <s v="ORD000180"/>
    <x v="245"/>
    <s v="CUST0086"/>
    <s v="Sara Chandran"/>
    <x v="1"/>
    <x v="4"/>
    <x v="22"/>
    <n v="2"/>
    <n v="68058.11"/>
    <n v="0"/>
    <n v="136116.22"/>
    <n v="14262.84"/>
    <n v="136116.22"/>
    <s v="Q2"/>
    <n v="10.478427919905505"/>
    <s v="Patna"/>
    <s v="Regular"/>
  </r>
  <r>
    <s v="ORD006013"/>
    <x v="296"/>
    <s v="CUST0448"/>
    <s v="Wyatt Gade"/>
    <x v="3"/>
    <x v="6"/>
    <x v="19"/>
    <n v="1"/>
    <n v="2740.02"/>
    <n v="0.2"/>
    <n v="2192.02"/>
    <n v="496.26"/>
    <n v="2192.0160000000001"/>
    <s v="Q3"/>
    <n v="22.639391976350581"/>
    <s v="Nagpur"/>
    <s v="Premium"/>
  </r>
  <r>
    <s v="ORD010845"/>
    <x v="117"/>
    <s v="CUST0341"/>
    <s v="Isaac Vala"/>
    <x v="2"/>
    <x v="5"/>
    <x v="37"/>
    <n v="5"/>
    <n v="334.41"/>
    <n v="0"/>
    <n v="1672.05"/>
    <n v="118.19"/>
    <n v="1672.0500000000002"/>
    <s v="Q3"/>
    <n v="7.0685685236685503"/>
    <s v="Jaipur"/>
    <s v="Premium"/>
  </r>
  <r>
    <s v="ORD010811"/>
    <x v="14"/>
    <s v="CUST0351"/>
    <s v="Anirudh Kumer"/>
    <x v="2"/>
    <x v="4"/>
    <x v="33"/>
    <n v="1"/>
    <n v="75452.460000000006"/>
    <n v="0.15"/>
    <n v="64134.59"/>
    <n v="9445.5400000000009"/>
    <n v="64134.591"/>
    <s v="Q2"/>
    <n v="14.727684389968038"/>
    <s v="Lucknow"/>
    <s v="Premium"/>
  </r>
  <r>
    <s v="ORD009969"/>
    <x v="177"/>
    <s v="CUST0310"/>
    <s v="Hemal Singhal"/>
    <x v="1"/>
    <x v="5"/>
    <x v="37"/>
    <n v="3"/>
    <n v="136.56"/>
    <n v="0"/>
    <n v="409.68"/>
    <n v="23.88"/>
    <n v="409.68"/>
    <s v="Q1"/>
    <n v="5.8289396602226127"/>
    <s v="Ranchi"/>
    <s v="Occasional"/>
  </r>
  <r>
    <s v="ORD001585"/>
    <x v="188"/>
    <s v="CUST0135"/>
    <s v="Nandini Sarin"/>
    <x v="2"/>
    <x v="4"/>
    <x v="5"/>
    <n v="2"/>
    <n v="83313.279999999999"/>
    <n v="0.3"/>
    <n v="116638.59"/>
    <n v="11152.96"/>
    <n v="116638.59199999999"/>
    <s v="Q1"/>
    <n v="9.5619811590657946"/>
    <s v="Amritsar"/>
    <s v="Premium"/>
  </r>
  <r>
    <s v="ORD006445"/>
    <x v="185"/>
    <s v="CUST0174"/>
    <s v="Nitesh Kalita"/>
    <x v="0"/>
    <x v="2"/>
    <x v="46"/>
    <n v="2"/>
    <n v="3819.54"/>
    <n v="0.1"/>
    <n v="6875.17"/>
    <n v="1927.45"/>
    <n v="6875.1720000000005"/>
    <s v="Q4"/>
    <n v="28.034943135951547"/>
    <s v="Chennai"/>
    <s v="Premium"/>
  </r>
  <r>
    <s v="ORD008459"/>
    <x v="101"/>
    <s v="CUST0125"/>
    <s v="Baghyawati Oak"/>
    <x v="2"/>
    <x v="4"/>
    <x v="23"/>
    <n v="3"/>
    <n v="50137.97"/>
    <n v="0.25"/>
    <n v="112810.43"/>
    <n v="14774.17"/>
    <n v="112810.4325"/>
    <s v="Q1"/>
    <n v="13.096457481812632"/>
    <s v="Jaipur"/>
    <s v="Regular"/>
  </r>
  <r>
    <s v="ORD005769"/>
    <x v="114"/>
    <s v="CUST0320"/>
    <s v="Tanish Dhar"/>
    <x v="0"/>
    <x v="0"/>
    <x v="32"/>
    <n v="3"/>
    <n v="344.39"/>
    <n v="0.05"/>
    <n v="981.51"/>
    <n v="381.47"/>
    <n v="981.51150000000007"/>
    <s v="Q3"/>
    <n v="38.865625413903068"/>
    <s v="Kochi"/>
    <s v="Premium"/>
  </r>
  <r>
    <s v="ORD007762"/>
    <x v="321"/>
    <s v="CUST0494"/>
    <s v="Turvi Bahl"/>
    <x v="3"/>
    <x v="6"/>
    <x v="57"/>
    <n v="4"/>
    <n v="842.3"/>
    <n v="0"/>
    <n v="3369.2"/>
    <n v="1154.3900000000001"/>
    <n v="3369.2"/>
    <s v="Q4"/>
    <n v="34.263029799358904"/>
    <s v="Pune"/>
    <s v="Regular"/>
  </r>
  <r>
    <s v="ORD003877"/>
    <x v="175"/>
    <s v="CUST0167"/>
    <s v="Varsha Ben"/>
    <x v="3"/>
    <x v="5"/>
    <x v="31"/>
    <n v="10"/>
    <n v="84.37"/>
    <n v="0"/>
    <n v="843.7"/>
    <n v="52.38"/>
    <n v="843.7"/>
    <s v="Q3"/>
    <n v="6.2083679032831576"/>
    <s v="Pune"/>
    <s v="Premium"/>
  </r>
  <r>
    <s v="ORD009878"/>
    <x v="18"/>
    <s v="CUST0132"/>
    <s v="Aadhya Kuruvilla"/>
    <x v="2"/>
    <x v="5"/>
    <x v="24"/>
    <n v="7"/>
    <n v="667.13"/>
    <n v="0"/>
    <n v="4669.91"/>
    <n v="438.3"/>
    <n v="4669.91"/>
    <s v="Q3"/>
    <n v="9.3856198513461724"/>
    <s v="Lucknow"/>
    <s v="Occasional"/>
  </r>
  <r>
    <s v="ORD009491"/>
    <x v="85"/>
    <s v="CUST0435"/>
    <s v="Ekalinga Chowdhury"/>
    <x v="2"/>
    <x v="6"/>
    <x v="14"/>
    <n v="1"/>
    <n v="1365.88"/>
    <n v="0"/>
    <n v="1365.88"/>
    <n v="380.2"/>
    <n v="1365.88"/>
    <s v="Q4"/>
    <n v="27.835534600404131"/>
    <s v="Bhubaneswar"/>
    <s v="Premium"/>
  </r>
  <r>
    <s v="ORD008255"/>
    <x v="178"/>
    <s v="CUST0261"/>
    <s v="Dalaja Nayak"/>
    <x v="1"/>
    <x v="5"/>
    <x v="11"/>
    <n v="9"/>
    <n v="128.31"/>
    <n v="0.05"/>
    <n v="1097.05"/>
    <n v="-158.77000000000001"/>
    <n v="1097.0504999999998"/>
    <s v="Q1"/>
    <n v="-14.472448840071101"/>
    <s v="Kolkata"/>
    <s v="Premium"/>
  </r>
  <r>
    <s v="ORD001555"/>
    <x v="50"/>
    <s v="CUST0431"/>
    <s v="Neelima Chander"/>
    <x v="2"/>
    <x v="1"/>
    <x v="3"/>
    <n v="1"/>
    <n v="21531.95"/>
    <n v="0.05"/>
    <n v="20455.349999999999"/>
    <n v="4049.05"/>
    <n v="20455.352500000001"/>
    <s v="Q4"/>
    <n v="19.794576968861449"/>
    <s v="Lucknow"/>
    <s v="Regular"/>
  </r>
  <r>
    <s v="ORD011439"/>
    <x v="134"/>
    <s v="CUST0042"/>
    <s v="Eesha Jhaveri"/>
    <x v="1"/>
    <x v="2"/>
    <x v="62"/>
    <n v="1"/>
    <n v="2656.4"/>
    <n v="0.05"/>
    <n v="2523.58"/>
    <n v="-289.83"/>
    <n v="2523.58"/>
    <s v="Q2"/>
    <n v="-11.484874662186259"/>
    <s v="Patna"/>
    <s v="Premium"/>
  </r>
  <r>
    <s v="ORD011596"/>
    <x v="107"/>
    <s v="CUST0014"/>
    <s v="Dipta Wable"/>
    <x v="0"/>
    <x v="4"/>
    <x v="20"/>
    <n v="4"/>
    <n v="3284.14"/>
    <n v="0.1"/>
    <n v="11822.9"/>
    <n v="1587.98"/>
    <n v="11822.904"/>
    <s v="Q4"/>
    <n v="13.431391621345018"/>
    <s v="Hyderabad"/>
    <s v="Premium"/>
  </r>
  <r>
    <s v="ORD011842"/>
    <x v="276"/>
    <s v="CUST0010"/>
    <s v="Jack Goyal"/>
    <x v="2"/>
    <x v="2"/>
    <x v="60"/>
    <n v="3"/>
    <n v="7109.39"/>
    <n v="0"/>
    <n v="21328.17"/>
    <n v="3430.97"/>
    <n v="21328.170000000002"/>
    <s v="Q2"/>
    <n v="16.086565326514183"/>
    <s v="Delhi"/>
    <s v="Premium"/>
  </r>
  <r>
    <s v="ORD009208"/>
    <x v="71"/>
    <s v="CUST0085"/>
    <s v="Anthony Sabharwal"/>
    <x v="0"/>
    <x v="4"/>
    <x v="47"/>
    <n v="5"/>
    <n v="58451.98"/>
    <n v="0"/>
    <n v="292259.90000000002"/>
    <n v="39025.51"/>
    <n v="292259.90000000002"/>
    <s v="Q1"/>
    <n v="13.353015586469441"/>
    <s v="Chennai"/>
    <s v="Premium"/>
  </r>
  <r>
    <s v="ORD008051"/>
    <x v="229"/>
    <s v="CUST0366"/>
    <s v="Zaitra Kade"/>
    <x v="2"/>
    <x v="5"/>
    <x v="7"/>
    <n v="8"/>
    <n v="265.01"/>
    <n v="0.1"/>
    <n v="1908.07"/>
    <n v="184.23"/>
    <n v="1908.0719999999999"/>
    <s v="Q3"/>
    <n v="9.6553061470491119"/>
    <s v="Amritsar"/>
    <s v="Occasional"/>
  </r>
  <r>
    <s v="ORD011270"/>
    <x v="342"/>
    <s v="CUST0142"/>
    <s v="Irya Bava"/>
    <x v="0"/>
    <x v="5"/>
    <x v="44"/>
    <n v="4"/>
    <n v="481.21"/>
    <n v="0"/>
    <n v="1924.84"/>
    <n v="147.94"/>
    <n v="1924.84"/>
    <s v="Q2"/>
    <n v="7.6858336277300969"/>
    <s v="Coimbatore"/>
    <s v="Premium"/>
  </r>
  <r>
    <s v="ORD010542"/>
    <x v="37"/>
    <s v="CUST0469"/>
    <s v="Brinda Doshi"/>
    <x v="0"/>
    <x v="4"/>
    <x v="20"/>
    <n v="4"/>
    <n v="12088.03"/>
    <n v="0.05"/>
    <n v="45934.51"/>
    <n v="4767.91"/>
    <n v="45934.514000000003"/>
    <s v="Q4"/>
    <n v="10.379799414427191"/>
    <s v="Kochi"/>
    <s v="Regular"/>
  </r>
  <r>
    <s v="ORD000970"/>
    <x v="230"/>
    <s v="CUST0145"/>
    <s v="Kavya Sheth"/>
    <x v="3"/>
    <x v="2"/>
    <x v="46"/>
    <n v="5"/>
    <n v="4896.03"/>
    <n v="0"/>
    <n v="24480.15"/>
    <n v="6905.11"/>
    <n v="24480.149999999998"/>
    <s v="Q3"/>
    <n v="28.206975855948592"/>
    <s v="Surat"/>
    <s v="Regular"/>
  </r>
  <r>
    <s v="ORD004560"/>
    <x v="318"/>
    <s v="CUST0035"/>
    <s v="Sathvik Joshi"/>
    <x v="1"/>
    <x v="2"/>
    <x v="62"/>
    <n v="5"/>
    <n v="7309.94"/>
    <n v="0.15"/>
    <n v="31067.24"/>
    <n v="5878.15"/>
    <n v="31067.244999999995"/>
    <s v="Q3"/>
    <n v="18.920734510049815"/>
    <s v="Patna"/>
    <s v="Regular"/>
  </r>
  <r>
    <s v="ORD003505"/>
    <x v="282"/>
    <s v="CUST0412"/>
    <s v="Qadim Mammen"/>
    <x v="0"/>
    <x v="6"/>
    <x v="29"/>
    <n v="2"/>
    <n v="2508.1"/>
    <n v="0.05"/>
    <n v="4765.3900000000003"/>
    <n v="1235.92"/>
    <n v="4765.3899999999994"/>
    <s v="Q1"/>
    <n v="25.935337926171837"/>
    <s v="Chennai"/>
    <s v="Regular"/>
  </r>
  <r>
    <s v="ORD003606"/>
    <x v="344"/>
    <s v="CUST0209"/>
    <s v="Charles Babu"/>
    <x v="0"/>
    <x v="5"/>
    <x v="11"/>
    <n v="4"/>
    <n v="221.79"/>
    <n v="0.1"/>
    <n v="798.44"/>
    <n v="70.25"/>
    <n v="798.44399999999996"/>
    <s v="Q2"/>
    <n v="8.7984068934422126"/>
    <s v="Bengaluru"/>
    <s v="Premium"/>
  </r>
  <r>
    <s v="ORD007960"/>
    <x v="327"/>
    <s v="CUST0006"/>
    <s v="Yashica Nagi"/>
    <x v="0"/>
    <x v="2"/>
    <x v="46"/>
    <n v="2"/>
    <n v="7949"/>
    <n v="0.05"/>
    <n v="15103.1"/>
    <n v="2972.69"/>
    <n v="15103.099999999999"/>
    <s v="Q4"/>
    <n v="19.682647933205764"/>
    <s v="Hyderabad"/>
    <s v="Regular"/>
  </r>
  <r>
    <s v="ORD011567"/>
    <x v="84"/>
    <s v="CUST0261"/>
    <s v="Dalaja Nayak"/>
    <x v="1"/>
    <x v="6"/>
    <x v="19"/>
    <n v="4"/>
    <n v="4886.87"/>
    <n v="0"/>
    <n v="19547.48"/>
    <n v="4997.49"/>
    <n v="19547.48"/>
    <s v="Q2"/>
    <n v="25.565904147235347"/>
    <s v="Kolkata"/>
    <s v="Premium"/>
  </r>
  <r>
    <s v="ORD007020"/>
    <x v="360"/>
    <s v="CUST0445"/>
    <s v="Sachi Sibal"/>
    <x v="3"/>
    <x v="5"/>
    <x v="40"/>
    <n v="4"/>
    <n v="395.1"/>
    <n v="0"/>
    <n v="1580.4"/>
    <n v="112.48"/>
    <n v="1580.4"/>
    <s v="Q3"/>
    <n v="7.1171855226524929"/>
    <s v="Ahmedabad"/>
    <s v="Occasional"/>
  </r>
  <r>
    <s v="ORD006816"/>
    <x v="171"/>
    <s v="CUST0166"/>
    <s v="Harita Nadig"/>
    <x v="1"/>
    <x v="5"/>
    <x v="31"/>
    <n v="7"/>
    <n v="75.5"/>
    <n v="0"/>
    <n v="528.5"/>
    <n v="52.48"/>
    <n v="528.5"/>
    <s v="Q2"/>
    <n v="9.9299905392620627"/>
    <s v="Kolkata"/>
    <s v="Regular"/>
  </r>
  <r>
    <s v="ORD011625"/>
    <x v="289"/>
    <s v="CUST0275"/>
    <s v="Rajata Baria"/>
    <x v="1"/>
    <x v="4"/>
    <x v="20"/>
    <n v="3"/>
    <n v="51232.12"/>
    <n v="0"/>
    <n v="153696.35999999999"/>
    <n v="21583.5"/>
    <n v="153696.36000000002"/>
    <s v="Q2"/>
    <n v="14.04294805680499"/>
    <s v="Ranchi"/>
    <s v="Premium"/>
  </r>
  <r>
    <s v="ORD011275"/>
    <x v="209"/>
    <s v="CUST0378"/>
    <s v="Bahadurjit Nath"/>
    <x v="3"/>
    <x v="6"/>
    <x v="18"/>
    <n v="1"/>
    <n v="2633.83"/>
    <n v="0.05"/>
    <n v="2502.14"/>
    <n v="583.16999999999996"/>
    <n v="2502.1385"/>
    <s v="Q2"/>
    <n v="23.306849336967556"/>
    <s v="Mumbai"/>
    <s v="Occasional"/>
  </r>
  <r>
    <s v="ORD002225"/>
    <x v="231"/>
    <s v="CUST0486"/>
    <s v="Nathan Loke"/>
    <x v="2"/>
    <x v="0"/>
    <x v="48"/>
    <n v="2"/>
    <n v="893.12"/>
    <n v="0.25"/>
    <n v="1339.68"/>
    <n v="607.15"/>
    <n v="1339.68"/>
    <s v="Q1"/>
    <n v="45.320524304311469"/>
    <s v="Jaipur"/>
    <s v="Occasional"/>
  </r>
  <r>
    <s v="ORD010084"/>
    <x v="265"/>
    <s v="CUST0324"/>
    <s v="Arjun Varughese"/>
    <x v="0"/>
    <x v="4"/>
    <x v="45"/>
    <n v="2"/>
    <n v="51515.72"/>
    <n v="0"/>
    <n v="103031.44"/>
    <n v="9006.18"/>
    <n v="103031.44"/>
    <s v="Q1"/>
    <n v="8.7411958912735752"/>
    <s v="Chennai"/>
    <s v="Premium"/>
  </r>
  <r>
    <s v="ORD000132"/>
    <x v="128"/>
    <s v="CUST0106"/>
    <s v="Samarth Vora"/>
    <x v="1"/>
    <x v="2"/>
    <x v="54"/>
    <n v="5"/>
    <n v="999.34"/>
    <n v="0.05"/>
    <n v="4746.8599999999997"/>
    <n v="1052.6099999999999"/>
    <n v="4746.8649999999998"/>
    <s v="Q1"/>
    <n v="22.174869282009581"/>
    <s v="Kolkata"/>
    <s v="Premium"/>
  </r>
  <r>
    <s v="ORD009247"/>
    <x v="342"/>
    <s v="CUST0078"/>
    <s v="Warinder Naidu"/>
    <x v="0"/>
    <x v="6"/>
    <x v="55"/>
    <n v="4"/>
    <n v="1751.65"/>
    <n v="0.05"/>
    <n v="6656.27"/>
    <n v="2216.2399999999998"/>
    <n v="6656.27"/>
    <s v="Q2"/>
    <n v="33.295524370255407"/>
    <s v="Hyderabad"/>
    <s v="Regular"/>
  </r>
  <r>
    <s v="ORD009172"/>
    <x v="68"/>
    <s v="CUST0283"/>
    <s v="Dalbir Roy"/>
    <x v="0"/>
    <x v="0"/>
    <x v="48"/>
    <n v="4"/>
    <n v="481.78"/>
    <n v="0"/>
    <n v="1927.12"/>
    <n v="481.36"/>
    <n v="1927.12"/>
    <s v="Q2"/>
    <n v="24.978205820083858"/>
    <s v="Chennai"/>
    <s v="Regular"/>
  </r>
  <r>
    <s v="ORD003173"/>
    <x v="301"/>
    <s v="CUST0461"/>
    <s v="Rushil Kakar"/>
    <x v="0"/>
    <x v="4"/>
    <x v="22"/>
    <n v="1"/>
    <n v="77275.59"/>
    <n v="0"/>
    <n v="77275.59"/>
    <n v="8948.7900000000009"/>
    <n v="77275.59"/>
    <s v="Q2"/>
    <n v="11.580358040618002"/>
    <s v="Hyderabad"/>
    <s v="Regular"/>
  </r>
  <r>
    <s v="ORD011727"/>
    <x v="50"/>
    <s v="CUST0149"/>
    <s v="Charita Bobal"/>
    <x v="2"/>
    <x v="0"/>
    <x v="15"/>
    <n v="5"/>
    <n v="702.38"/>
    <n v="0.1"/>
    <n v="3160.71"/>
    <n v="1308.6099999999999"/>
    <n v="3160.71"/>
    <s v="Q4"/>
    <n v="41.402406421342036"/>
    <s v="Jaipur"/>
    <s v="Occasional"/>
  </r>
  <r>
    <s v="ORD011462"/>
    <x v="206"/>
    <s v="CUST0383"/>
    <s v="Ishani Chawla"/>
    <x v="0"/>
    <x v="6"/>
    <x v="55"/>
    <n v="2"/>
    <n v="1695.44"/>
    <n v="0.3"/>
    <n v="2373.62"/>
    <n v="569.85"/>
    <n v="2373.616"/>
    <s v="Q1"/>
    <n v="24.007633909387351"/>
    <s v="Bengaluru"/>
    <s v="Regular"/>
  </r>
  <r>
    <s v="ORD004982"/>
    <x v="329"/>
    <s v="CUST0275"/>
    <s v="Rajata Baria"/>
    <x v="1"/>
    <x v="4"/>
    <x v="47"/>
    <n v="1"/>
    <n v="55552.39"/>
    <n v="0.05"/>
    <n v="52774.77"/>
    <n v="6946.49"/>
    <n v="52774.770499999999"/>
    <s v="Q4"/>
    <n v="13.162520651440074"/>
    <s v="Ranchi"/>
    <s v="Premium"/>
  </r>
  <r>
    <s v="ORD009054"/>
    <x v="147"/>
    <s v="CUST0127"/>
    <s v="Upma Sanghvi"/>
    <x v="1"/>
    <x v="5"/>
    <x v="31"/>
    <n v="8"/>
    <n v="178.31"/>
    <n v="0.05"/>
    <n v="1355.16"/>
    <n v="125.85"/>
    <n v="1355.1559999999999"/>
    <s v="Q2"/>
    <n v="9.286726290622509"/>
    <s v="Patna"/>
    <s v="Occasional"/>
  </r>
  <r>
    <s v="ORD003684"/>
    <x v="14"/>
    <s v="CUST0260"/>
    <s v="Timothy Nori"/>
    <x v="0"/>
    <x v="3"/>
    <x v="58"/>
    <n v="5"/>
    <n v="1645.01"/>
    <n v="0"/>
    <n v="8225.0499999999993"/>
    <n v="2754.06"/>
    <n v="8225.0499999999993"/>
    <s v="Q2"/>
    <n v="33.483808609066209"/>
    <s v="Kochi"/>
    <s v="Regular"/>
  </r>
  <r>
    <s v="ORD008040"/>
    <x v="181"/>
    <s v="CUST0414"/>
    <s v="Sai Maharaj"/>
    <x v="2"/>
    <x v="3"/>
    <x v="66"/>
    <n v="5"/>
    <n v="1108.1600000000001"/>
    <n v="0"/>
    <n v="5540.8"/>
    <n v="1249.33"/>
    <n v="5540.8"/>
    <s v="Q3"/>
    <n v="22.547827028587928"/>
    <s v="Delhi"/>
    <s v="Occasional"/>
  </r>
  <r>
    <s v="ORD011631"/>
    <x v="115"/>
    <s v="CUST0205"/>
    <s v="Harita Kurian"/>
    <x v="0"/>
    <x v="1"/>
    <x v="3"/>
    <n v="4"/>
    <n v="26483.99"/>
    <n v="0.1"/>
    <n v="95342.36"/>
    <n v="28356.13"/>
    <n v="95342.364000000001"/>
    <s v="Q2"/>
    <n v="29.741376236124218"/>
    <s v="Hyderabad"/>
    <s v="Premium"/>
  </r>
  <r>
    <s v="ORD001167"/>
    <x v="271"/>
    <s v="CUST0139"/>
    <s v="Bina Chacko"/>
    <x v="0"/>
    <x v="4"/>
    <x v="20"/>
    <n v="2"/>
    <n v="41817.17"/>
    <n v="0"/>
    <n v="83634.34"/>
    <n v="7205.32"/>
    <n v="83634.34"/>
    <s v="Q3"/>
    <n v="8.6152649736938205"/>
    <s v="Bengaluru"/>
    <s v="Regular"/>
  </r>
  <r>
    <s v="ORD007000"/>
    <x v="256"/>
    <s v="CUST0239"/>
    <s v="Om Bumb"/>
    <x v="2"/>
    <x v="4"/>
    <x v="47"/>
    <n v="3"/>
    <n v="28490.18"/>
    <n v="0.15"/>
    <n v="72649.960000000006"/>
    <n v="8977.43"/>
    <n v="72649.959000000003"/>
    <s v="Q4"/>
    <n v="12.35710246777837"/>
    <s v="Chandigarh"/>
    <s v="Regular"/>
  </r>
  <r>
    <s v="ORD008081"/>
    <x v="134"/>
    <s v="CUST0244"/>
    <s v="Kala Chand"/>
    <x v="1"/>
    <x v="5"/>
    <x v="39"/>
    <n v="2"/>
    <n v="623.15"/>
    <n v="0.25"/>
    <n v="934.72"/>
    <n v="86.85"/>
    <n v="934.72499999999991"/>
    <s v="Q2"/>
    <n v="9.2915525504964034"/>
    <s v="Patna"/>
    <s v="Premium"/>
  </r>
  <r>
    <s v="ORD004910"/>
    <x v="9"/>
    <s v="CUST0302"/>
    <s v="Praneel Solanki"/>
    <x v="0"/>
    <x v="6"/>
    <x v="43"/>
    <n v="2"/>
    <n v="3641.63"/>
    <n v="0.05"/>
    <n v="6919.1"/>
    <n v="2598.66"/>
    <n v="6919.0969999999998"/>
    <s v="Q2"/>
    <n v="37.557774855111212"/>
    <s v="Coimbatore"/>
    <s v="Premium"/>
  </r>
  <r>
    <s v="ORD006487"/>
    <x v="206"/>
    <s v="CUST0215"/>
    <s v="Kamya Apte"/>
    <x v="3"/>
    <x v="2"/>
    <x v="60"/>
    <n v="5"/>
    <n v="1645.23"/>
    <n v="0.25"/>
    <n v="6169.61"/>
    <n v="1071.31"/>
    <n v="6169.6124999999993"/>
    <s v="Q1"/>
    <n v="17.364306657957311"/>
    <s v="Surat"/>
    <s v="Premium"/>
  </r>
  <r>
    <s v="ORD006467"/>
    <x v="178"/>
    <s v="CUST0027"/>
    <s v="Januja Dalal"/>
    <x v="1"/>
    <x v="4"/>
    <x v="28"/>
    <n v="1"/>
    <n v="3786.99"/>
    <n v="0"/>
    <n v="3786.99"/>
    <n v="556.92999999999995"/>
    <n v="3786.99"/>
    <s v="Q1"/>
    <n v="14.70640271033195"/>
    <s v="Kochi"/>
    <s v="Regular"/>
  </r>
  <r>
    <s v="ORD008117"/>
    <x v="221"/>
    <s v="CUST0110"/>
    <s v="Yashica Sheth"/>
    <x v="3"/>
    <x v="5"/>
    <x v="40"/>
    <n v="2"/>
    <n v="477.7"/>
    <n v="0.25"/>
    <n v="716.55"/>
    <n v="63.21"/>
    <n v="716.55"/>
    <s v="Q1"/>
    <n v="8.8214360477287013"/>
    <s v="Nagpur"/>
    <s v="Premium"/>
  </r>
  <r>
    <s v="ORD000455"/>
    <x v="177"/>
    <s v="CUST0302"/>
    <s v="Unknown"/>
    <x v="0"/>
    <x v="2"/>
    <x v="9"/>
    <n v="2"/>
    <n v="2897.37"/>
    <n v="0"/>
    <n v="5794.74"/>
    <n v="1528.55"/>
    <n v="5794.74"/>
    <s v="Q1"/>
    <n v="26.378232673079378"/>
    <s v="Coimbatore"/>
    <s v="Premium"/>
  </r>
  <r>
    <s v="ORD011411"/>
    <x v="49"/>
    <s v="CUST0167"/>
    <s v="Varsha Ben"/>
    <x v="3"/>
    <x v="1"/>
    <x v="1"/>
    <n v="3"/>
    <n v="13639.74"/>
    <n v="0.05"/>
    <n v="38873.26"/>
    <n v="11884.85"/>
    <n v="38873.258999999998"/>
    <s v="Q3"/>
    <n v="30.573329841644359"/>
    <s v="Pune"/>
    <s v="Premium"/>
  </r>
  <r>
    <s v="ORD000578"/>
    <x v="205"/>
    <s v="CUST0247"/>
    <s v="Geetika Chopra"/>
    <x v="1"/>
    <x v="5"/>
    <x v="24"/>
    <n v="9"/>
    <n v="382.48"/>
    <n v="0"/>
    <n v="3442.32"/>
    <n v="217.25"/>
    <n v="3442.32"/>
    <s v="Q2"/>
    <n v="6.3111506193497409"/>
    <s v="Kolkata"/>
    <s v="Regular"/>
  </r>
  <r>
    <s v="ORD007793"/>
    <x v="121"/>
    <s v="CUST0276"/>
    <s v="Manthan Grover"/>
    <x v="2"/>
    <x v="6"/>
    <x v="41"/>
    <n v="2"/>
    <n v="3851.01"/>
    <n v="0.1"/>
    <n v="6931.82"/>
    <n v="2492.69"/>
    <n v="6931.8180000000002"/>
    <s v="Q2"/>
    <n v="35.960108600627258"/>
    <s v="Amritsar"/>
    <s v="Premium"/>
  </r>
  <r>
    <s v="ORD009178"/>
    <x v="232"/>
    <s v="CUST0196"/>
    <s v="Udyati Rajagopal"/>
    <x v="3"/>
    <x v="0"/>
    <x v="48"/>
    <n v="5"/>
    <n v="328.21"/>
    <n v="0"/>
    <n v="1641.05"/>
    <n v="577.73"/>
    <n v="1641.05"/>
    <s v="Q2"/>
    <n v="35.204899302275983"/>
    <s v="Ahmedabad"/>
    <s v="Regular"/>
  </r>
  <r>
    <s v="ORD009388"/>
    <x v="279"/>
    <s v="CUST0284"/>
    <s v="Daksha Karan"/>
    <x v="1"/>
    <x v="3"/>
    <x v="61"/>
    <n v="4"/>
    <n v="3743.37"/>
    <n v="0.1"/>
    <n v="13476.13"/>
    <n v="4111.53"/>
    <n v="13476.132"/>
    <s v="Q1"/>
    <n v="30.509723488865127"/>
    <s v="Ranchi"/>
    <s v="Premium"/>
  </r>
  <r>
    <s v="ORD006842"/>
    <x v="196"/>
    <s v="CUST0340"/>
    <s v="Unknown"/>
    <x v="0"/>
    <x v="3"/>
    <x v="13"/>
    <n v="4"/>
    <n v="1865.64"/>
    <n v="0.05"/>
    <n v="7089.43"/>
    <n v="1765.32"/>
    <n v="7089.4319999999998"/>
    <s v="Q1"/>
    <n v="24.900732498945612"/>
    <s v="Coimbatore"/>
    <s v="Premium"/>
  </r>
  <r>
    <s v="ORD005843"/>
    <x v="39"/>
    <s v="CUST0240"/>
    <s v="Suhani Shanker"/>
    <x v="0"/>
    <x v="2"/>
    <x v="2"/>
    <n v="2"/>
    <n v="2046.39"/>
    <n v="0"/>
    <n v="4092.78"/>
    <n v="856.6"/>
    <n v="4092.78"/>
    <s v="Q3"/>
    <n v="20.929539335121849"/>
    <s v="Kochi"/>
    <s v="Regular"/>
  </r>
  <r>
    <s v="ORD008753"/>
    <x v="279"/>
    <s v="CUST0431"/>
    <s v="Unknown"/>
    <x v="2"/>
    <x v="5"/>
    <x v="68"/>
    <n v="1"/>
    <n v="496"/>
    <n v="0.1"/>
    <n v="446.4"/>
    <n v="33.67"/>
    <n v="446.40000000000003"/>
    <s v="Q1"/>
    <n v="7.5425627240143376"/>
    <s v="Lucknow"/>
    <s v="Regular"/>
  </r>
  <r>
    <s v="ORD004523"/>
    <x v="115"/>
    <s v="CUST0197"/>
    <s v="Wakeeta Chakrabarti"/>
    <x v="0"/>
    <x v="2"/>
    <x v="46"/>
    <n v="3"/>
    <n v="2832.89"/>
    <n v="0"/>
    <n v="8498.67"/>
    <n v="1731.5"/>
    <n v="8498.67"/>
    <s v="Q2"/>
    <n v="20.37377613203007"/>
    <s v="Coimbatore"/>
    <s v="Regular"/>
  </r>
  <r>
    <s v="ORD009798"/>
    <x v="196"/>
    <s v="CUST0154"/>
    <s v="Nirja Guha"/>
    <x v="2"/>
    <x v="2"/>
    <x v="9"/>
    <n v="3"/>
    <n v="4258.9799999999996"/>
    <n v="0"/>
    <n v="12776.94"/>
    <n v="3638.88"/>
    <n v="12776.939999999999"/>
    <s v="Q1"/>
    <n v="28.480058605581615"/>
    <s v="Delhi"/>
    <s v="Premium"/>
  </r>
  <r>
    <s v="ORD002695"/>
    <x v="307"/>
    <s v="CUST0186"/>
    <s v="Hemang Barad"/>
    <x v="1"/>
    <x v="5"/>
    <x v="31"/>
    <n v="7"/>
    <n v="127.61"/>
    <n v="0.15"/>
    <n v="759.28"/>
    <n v="64.37"/>
    <n v="759.27949999999998"/>
    <s v="Q4"/>
    <n v="8.4777684121799606"/>
    <s v="Ranchi"/>
    <s v="Premium"/>
  </r>
  <r>
    <s v="ORD003551"/>
    <x v="3"/>
    <s v="CUST0420"/>
    <s v="Zehaan Choudhury"/>
    <x v="3"/>
    <x v="4"/>
    <x v="42"/>
    <n v="4"/>
    <n v="57533.78"/>
    <n v="0.3"/>
    <n v="161094.57999999999"/>
    <n v="16455.62"/>
    <n v="161094.58399999997"/>
    <s v="Q2"/>
    <n v="10.214881220708978"/>
    <s v="Ahmedabad"/>
    <s v="Premium"/>
  </r>
  <r>
    <s v="ORD002480"/>
    <x v="356"/>
    <s v="CUST0474"/>
    <s v="Tanay Basak"/>
    <x v="3"/>
    <x v="4"/>
    <x v="22"/>
    <n v="1"/>
    <n v="2588.3000000000002"/>
    <n v="0.15"/>
    <n v="2200.06"/>
    <n v="303.58"/>
    <n v="2200.0550000000003"/>
    <s v="Q1"/>
    <n v="13.79871458051144"/>
    <s v="Ahmedabad"/>
    <s v="Premium"/>
  </r>
  <r>
    <s v="ORD000951"/>
    <x v="15"/>
    <s v="CUST0141"/>
    <s v="Anusha Kapoor"/>
    <x v="3"/>
    <x v="5"/>
    <x v="39"/>
    <n v="8"/>
    <n v="669.26"/>
    <n v="0.3"/>
    <n v="3747.86"/>
    <n v="241.14"/>
    <n v="3747.8559999999998"/>
    <s v="Q4"/>
    <n v="6.4340717102559859"/>
    <s v="Pune"/>
    <s v="Regular"/>
  </r>
  <r>
    <s v="ORD007048"/>
    <x v="197"/>
    <s v="CUST0145"/>
    <s v="Kavya Sheth"/>
    <x v="3"/>
    <x v="4"/>
    <x v="47"/>
    <n v="4"/>
    <n v="44615.85"/>
    <n v="0.25"/>
    <n v="133847.54999999999"/>
    <n v="17726.55"/>
    <n v="133847.54999999999"/>
    <s v="Q4"/>
    <n v="13.243835991021131"/>
    <s v="Surat"/>
    <s v="Regular"/>
  </r>
  <r>
    <s v="ORD009133"/>
    <x v="26"/>
    <s v="CUST0295"/>
    <s v="Sathvik Dara"/>
    <x v="1"/>
    <x v="6"/>
    <x v="19"/>
    <n v="1"/>
    <n v="2679.85"/>
    <n v="0.05"/>
    <n v="2545.86"/>
    <n v="925.29"/>
    <n v="2545.8574999999996"/>
    <s v="Q4"/>
    <n v="36.344889349767854"/>
    <s v="Ranchi"/>
    <s v="Premium"/>
  </r>
  <r>
    <s v="ORD005237"/>
    <x v="82"/>
    <s v="CUST0352"/>
    <s v="Vincent Loke"/>
    <x v="2"/>
    <x v="4"/>
    <x v="22"/>
    <n v="1"/>
    <n v="48091.09"/>
    <n v="0.1"/>
    <n v="43281.98"/>
    <n v="5159.8599999999997"/>
    <n v="43281.981"/>
    <s v="Q1"/>
    <n v="11.921497121896916"/>
    <s v="Lucknow"/>
    <s v="Occasional"/>
  </r>
  <r>
    <s v="ORD005266"/>
    <x v="326"/>
    <s v="CUST0181"/>
    <s v="Chasmum Narang"/>
    <x v="3"/>
    <x v="6"/>
    <x v="18"/>
    <n v="2"/>
    <n v="4015.22"/>
    <n v="0.15"/>
    <n v="6825.87"/>
    <n v="1527.47"/>
    <n v="6825.8739999999998"/>
    <s v="Q3"/>
    <n v="22.37766028359755"/>
    <s v="Ahmedabad"/>
    <s v="Premium"/>
  </r>
  <r>
    <s v="ORD011369"/>
    <x v="5"/>
    <s v="CUST0082"/>
    <s v="Nilima Rattan"/>
    <x v="0"/>
    <x v="0"/>
    <x v="51"/>
    <n v="2"/>
    <n v="577.72"/>
    <n v="0.2"/>
    <n v="924.35"/>
    <n v="364.35"/>
    <n v="924.35200000000009"/>
    <s v="Q1"/>
    <n v="39.4168875425975"/>
    <s v="Bengaluru"/>
    <s v="Regular"/>
  </r>
  <r>
    <s v="ORD002859"/>
    <x v="50"/>
    <s v="CUST0383"/>
    <s v="Ishani Chawla"/>
    <x v="0"/>
    <x v="6"/>
    <x v="19"/>
    <n v="2"/>
    <n v="822.2"/>
    <n v="0"/>
    <n v="1644.4"/>
    <n v="395.53"/>
    <n v="1644.4"/>
    <s v="Q4"/>
    <n v="24.053150085137435"/>
    <s v="Bengaluru"/>
    <s v="Regular"/>
  </r>
  <r>
    <s v="ORD009062"/>
    <x v="303"/>
    <s v="CUST0291"/>
    <s v="Kabir Dâ€™Alia"/>
    <x v="2"/>
    <x v="3"/>
    <x v="4"/>
    <n v="3"/>
    <n v="1614.77"/>
    <n v="0.05"/>
    <n v="4602.09"/>
    <n v="1279.73"/>
    <n v="4602.0944999999992"/>
    <s v="Q3"/>
    <n v="27.807583076384862"/>
    <s v="Lucknow"/>
    <s v="Premium"/>
  </r>
  <r>
    <s v="ORD001789"/>
    <x v="172"/>
    <s v="CUST0149"/>
    <s v="Unknown"/>
    <x v="2"/>
    <x v="1"/>
    <x v="69"/>
    <n v="5"/>
    <n v="11552.35"/>
    <n v="0.2"/>
    <n v="46209.4"/>
    <n v="8715.43"/>
    <n v="46209.4"/>
    <s v="Q2"/>
    <n v="18.86072963509589"/>
    <s v="Jaipur"/>
    <s v="Occasional"/>
  </r>
  <r>
    <s v="ORD005603"/>
    <x v="230"/>
    <s v="CUST0283"/>
    <s v="Dalbir Roy"/>
    <x v="0"/>
    <x v="2"/>
    <x v="9"/>
    <n v="4"/>
    <n v="5591.87"/>
    <n v="0.15"/>
    <n v="19012.36"/>
    <n v="4402.55"/>
    <n v="19012.358"/>
    <s v="Q3"/>
    <n v="23.156252038147816"/>
    <s v="Chennai"/>
    <s v="Regular"/>
  </r>
  <r>
    <s v="ORD000407"/>
    <x v="141"/>
    <s v="CUST0452"/>
    <s v="Rachita Mammen"/>
    <x v="1"/>
    <x v="1"/>
    <x v="64"/>
    <n v="2"/>
    <n v="15597.25"/>
    <n v="0.15"/>
    <n v="26515.33"/>
    <n v="7449.06"/>
    <n v="26515.325000000001"/>
    <s v="Q1"/>
    <n v="28.093408605512359"/>
    <s v="Kolkata"/>
    <s v="Premium"/>
  </r>
  <r>
    <s v="ORD001494"/>
    <x v="197"/>
    <s v="CUST0428"/>
    <s v="Abdul Gour"/>
    <x v="3"/>
    <x v="2"/>
    <x v="17"/>
    <n v="3"/>
    <n v="326.02"/>
    <n v="0.25"/>
    <n v="733.54"/>
    <n v="193.73"/>
    <n v="733.54499999999996"/>
    <s v="Q4"/>
    <n v="26.410284374403574"/>
    <s v="Surat"/>
    <s v="Occasional"/>
  </r>
  <r>
    <s v="ORD007425"/>
    <x v="224"/>
    <s v="CUST0449"/>
    <s v="Pratyush Hans"/>
    <x v="2"/>
    <x v="5"/>
    <x v="68"/>
    <n v="3"/>
    <n v="647.29999999999995"/>
    <n v="0.05"/>
    <n v="1844.8"/>
    <n v="149.94"/>
    <n v="1844.8049999999998"/>
    <s v="Q3"/>
    <n v="8.1277103209019952"/>
    <s v="Delhi"/>
    <s v="Premium"/>
  </r>
  <r>
    <s v="ORD002347"/>
    <x v="318"/>
    <s v="CUST0303"/>
    <s v="Tarak Talwar"/>
    <x v="2"/>
    <x v="3"/>
    <x v="16"/>
    <n v="5"/>
    <n v="736.66"/>
    <n v="0.2"/>
    <n v="2946.64"/>
    <n v="1042.3699999999999"/>
    <n v="2946.64"/>
    <s v="Q3"/>
    <n v="35.374867645861045"/>
    <s v="Delhi"/>
    <s v="Regular"/>
  </r>
  <r>
    <s v="ORD000804"/>
    <x v="94"/>
    <s v="CUST0318"/>
    <s v="Ethan Manda"/>
    <x v="0"/>
    <x v="3"/>
    <x v="16"/>
    <n v="1"/>
    <n v="3981.38"/>
    <n v="0"/>
    <n v="3981.38"/>
    <n v="1055.44"/>
    <n v="3981.38"/>
    <s v="Q1"/>
    <n v="26.509401262878701"/>
    <s v="Chennai"/>
    <s v="Occasional"/>
  </r>
  <r>
    <s v="ORD000252"/>
    <x v="54"/>
    <s v="CUST0432"/>
    <s v="Meera Krishnan"/>
    <x v="3"/>
    <x v="0"/>
    <x v="32"/>
    <n v="5"/>
    <n v="716.87"/>
    <n v="0"/>
    <n v="3584.35"/>
    <n v="926.22"/>
    <n v="3584.35"/>
    <s v="Q4"/>
    <n v="25.840668461506272"/>
    <s v="Ahmedabad"/>
    <s v="Premium"/>
  </r>
  <r>
    <s v="ORD003381"/>
    <x v="4"/>
    <s v="CUST0077"/>
    <s v="Veda Dutt"/>
    <x v="1"/>
    <x v="4"/>
    <x v="22"/>
    <n v="1"/>
    <n v="14692.03"/>
    <n v="0"/>
    <n v="14692.03"/>
    <n v="1296.82"/>
    <n v="14692.03"/>
    <s v="Q2"/>
    <n v="8.8266903892790847"/>
    <s v="Kolkata"/>
    <s v="Occasional"/>
  </r>
  <r>
    <s v="ORD001802"/>
    <x v="139"/>
    <s v="CUST0005"/>
    <s v="Mason Dutt"/>
    <x v="0"/>
    <x v="6"/>
    <x v="14"/>
    <n v="1"/>
    <n v="2233.02"/>
    <n v="0.15"/>
    <n v="1898.07"/>
    <n v="556.91"/>
    <n v="1898.067"/>
    <s v="Q3"/>
    <n v="29.340856765029738"/>
    <s v="Coimbatore"/>
    <s v="Regular"/>
  </r>
  <r>
    <s v="ORD009671"/>
    <x v="73"/>
    <s v="CUST0384"/>
    <s v="Darika Sani"/>
    <x v="3"/>
    <x v="1"/>
    <x v="52"/>
    <n v="4"/>
    <n v="42646.23"/>
    <n v="0.2"/>
    <n v="136467.94"/>
    <n v="40209.160000000003"/>
    <n v="136467.93600000002"/>
    <s v="Q2"/>
    <n v="29.464180378189926"/>
    <s v="Pune"/>
    <s v="Premium"/>
  </r>
  <r>
    <s v="ORD009567"/>
    <x v="88"/>
    <s v="CUST0033"/>
    <s v="Vasana Ahuja"/>
    <x v="1"/>
    <x v="6"/>
    <x v="57"/>
    <n v="4"/>
    <n v="1000.05"/>
    <n v="0.15"/>
    <n v="3400.17"/>
    <n v="1143.3800000000001"/>
    <n v="3400.1699999999996"/>
    <s v="Q1"/>
    <n v="33.627142172303152"/>
    <s v="Ranchi"/>
    <s v="Premium"/>
  </r>
  <r>
    <s v="ORD010491"/>
    <x v="80"/>
    <s v="CUST0492"/>
    <s v="Pranav Gala"/>
    <x v="0"/>
    <x v="5"/>
    <x v="11"/>
    <n v="2"/>
    <n v="374.91"/>
    <n v="0.15"/>
    <n v="637.35"/>
    <n v="58.16"/>
    <n v="637.34699999999998"/>
    <s v="Q2"/>
    <n v="9.1252843806385808"/>
    <s v="Coimbatore"/>
    <s v="Premium"/>
  </r>
  <r>
    <s v="ORD009861"/>
    <x v="4"/>
    <s v="CUST0260"/>
    <s v="Unknown"/>
    <x v="0"/>
    <x v="5"/>
    <x v="31"/>
    <n v="8"/>
    <n v="797.55"/>
    <n v="0.1"/>
    <n v="5742.36"/>
    <n v="428.76"/>
    <n v="5742.36"/>
    <s v="Q2"/>
    <n v="7.4666165130712807"/>
    <s v="Kochi"/>
    <s v="Regular"/>
  </r>
  <r>
    <s v="ORD002212"/>
    <x v="184"/>
    <s v="CUST0194"/>
    <s v="Panini Badami"/>
    <x v="0"/>
    <x v="2"/>
    <x v="17"/>
    <n v="1"/>
    <n v="4757.95"/>
    <n v="0.05"/>
    <n v="4520.05"/>
    <n v="789.69"/>
    <n v="4520.0524999999998"/>
    <s v="Q1"/>
    <n v="17.470824437782767"/>
    <s v="Bengaluru"/>
    <s v="Regular"/>
  </r>
  <r>
    <s v="ORD007899"/>
    <x v="88"/>
    <s v="CUST0059"/>
    <s v="Gopal Om"/>
    <x v="1"/>
    <x v="6"/>
    <x v="41"/>
    <n v="2"/>
    <n v="4961.9399999999996"/>
    <n v="0.25"/>
    <n v="7442.91"/>
    <n v="-764.86"/>
    <n v="7442.91"/>
    <s v="Q1"/>
    <n v="-10.276356962532128"/>
    <s v="Kolkata"/>
    <s v="Regular"/>
  </r>
  <r>
    <s v="ORD004947"/>
    <x v="331"/>
    <s v="CUST0114"/>
    <s v="Gayathri Basak"/>
    <x v="1"/>
    <x v="6"/>
    <x v="29"/>
    <n v="3"/>
    <n v="1827.47"/>
    <n v="0"/>
    <n v="5482.41"/>
    <n v="1304.1300000000001"/>
    <n v="5482.41"/>
    <s v="Q4"/>
    <n v="23.787531395864232"/>
    <s v="Patna"/>
    <s v="Premium"/>
  </r>
  <r>
    <s v="ORD001979"/>
    <x v="334"/>
    <s v="CUST0322"/>
    <s v="Gavin Acharya"/>
    <x v="3"/>
    <x v="2"/>
    <x v="46"/>
    <n v="3"/>
    <n v="4121.7700000000004"/>
    <n v="0"/>
    <n v="12365.31"/>
    <n v="3240.3"/>
    <n v="12365.310000000001"/>
    <s v="Q3"/>
    <n v="26.20476154661711"/>
    <s v="Surat"/>
    <s v="Premium"/>
  </r>
  <r>
    <s v="ORD008132"/>
    <x v="23"/>
    <s v="CUST0040"/>
    <s v="Gaurav Majumdar"/>
    <x v="2"/>
    <x v="4"/>
    <x v="33"/>
    <n v="3"/>
    <n v="69025.440000000002"/>
    <n v="0.05"/>
    <n v="196722.5"/>
    <n v="29903.43"/>
    <n v="196722.50399999999"/>
    <s v="Q3"/>
    <n v="15.200818411722098"/>
    <s v="Chandigarh"/>
    <s v="Regular"/>
  </r>
  <r>
    <s v="ORD001692"/>
    <x v="337"/>
    <s v="CUST0097"/>
    <s v="Thomas Din"/>
    <x v="0"/>
    <x v="6"/>
    <x v="43"/>
    <n v="4"/>
    <n v="2632.85"/>
    <n v="0.05"/>
    <n v="10004.83"/>
    <n v="3168.01"/>
    <n v="10004.83"/>
    <s v="Q3"/>
    <n v="31.66480589875091"/>
    <s v="Hyderabad"/>
    <s v="Premium"/>
  </r>
  <r>
    <s v="ORD004018"/>
    <x v="37"/>
    <s v="CUST0391"/>
    <s v="Geetika Ghosh"/>
    <x v="1"/>
    <x v="4"/>
    <x v="33"/>
    <n v="2"/>
    <n v="11501.8"/>
    <n v="0.05"/>
    <n v="21853.42"/>
    <n v="3062.28"/>
    <n v="21853.42"/>
    <s v="Q4"/>
    <n v="14.01281813098362"/>
    <s v="Patna"/>
    <s v="Premium"/>
  </r>
  <r>
    <s v="ORD007333"/>
    <x v="321"/>
    <s v="CUST0237"/>
    <s v="Oeshi Ram"/>
    <x v="0"/>
    <x v="3"/>
    <x v="13"/>
    <n v="4"/>
    <n v="3351.15"/>
    <n v="0"/>
    <n v="13404.6"/>
    <n v="3919.13"/>
    <n v="13404.6"/>
    <s v="Q4"/>
    <n v="29.237202154484283"/>
    <s v="Hyderabad"/>
    <s v="Occasional"/>
  </r>
  <r>
    <s v="ORD004585"/>
    <x v="128"/>
    <s v="CUST0225"/>
    <s v="Avi Das"/>
    <x v="2"/>
    <x v="0"/>
    <x v="67"/>
    <n v="5"/>
    <n v="596.84"/>
    <n v="0.25"/>
    <n v="2238.15"/>
    <n v="862.02"/>
    <n v="2238.15"/>
    <s v="Q1"/>
    <n v="38.514844849540914"/>
    <s v="Lucknow"/>
    <s v="Premium"/>
  </r>
  <r>
    <s v="ORD002207"/>
    <x v="54"/>
    <s v="CUST0488"/>
    <s v="Lucky Butala"/>
    <x v="1"/>
    <x v="5"/>
    <x v="21"/>
    <n v="7"/>
    <n v="656.1"/>
    <n v="0.15"/>
    <n v="3903.79"/>
    <n v="335.95"/>
    <n v="3903.7949999999996"/>
    <s v="Q4"/>
    <n v="8.6057395505393472"/>
    <s v="Guwahati"/>
    <s v="Regular"/>
  </r>
  <r>
    <s v="ORD007305"/>
    <x v="96"/>
    <s v="CUST0477"/>
    <s v="Teerth Bobal"/>
    <x v="1"/>
    <x v="4"/>
    <x v="33"/>
    <n v="5"/>
    <n v="61134.6"/>
    <n v="0.15"/>
    <n v="259822.05"/>
    <n v="22362.99"/>
    <n v="259822.05"/>
    <s v="Q2"/>
    <n v="8.6070408573868171"/>
    <s v="Patna"/>
    <s v="Occasional"/>
  </r>
  <r>
    <s v="ORD001828"/>
    <x v="137"/>
    <s v="CUST0139"/>
    <s v="Bina Chacko"/>
    <x v="0"/>
    <x v="6"/>
    <x v="55"/>
    <n v="1"/>
    <n v="770.73"/>
    <n v="0"/>
    <n v="770.73"/>
    <n v="233.64"/>
    <n v="770.73"/>
    <s v="Q4"/>
    <n v="30.314117784438128"/>
    <s v="Bengaluru"/>
    <s v="Regular"/>
  </r>
  <r>
    <s v="ORD009725"/>
    <x v="273"/>
    <s v="CUST0396"/>
    <s v="Unknown"/>
    <x v="1"/>
    <x v="6"/>
    <x v="29"/>
    <n v="4"/>
    <n v="3391.59"/>
    <n v="0"/>
    <n v="13566.36"/>
    <n v="4878.04"/>
    <n v="13566.36"/>
    <s v="Q3"/>
    <n v="35.95688158061558"/>
    <s v="Pune"/>
    <s v="Premium"/>
  </r>
  <r>
    <s v="ORD004790"/>
    <x v="125"/>
    <s v="CUST0336"/>
    <s v="Krishna Saxena"/>
    <x v="3"/>
    <x v="3"/>
    <x v="13"/>
    <n v="5"/>
    <n v="905.69"/>
    <n v="0"/>
    <n v="4528.45"/>
    <n v="1648.28"/>
    <n v="4528.4500000000007"/>
    <s v="Q3"/>
    <n v="36.398326138082567"/>
    <s v="Ahmedabad"/>
    <s v="Premium"/>
  </r>
  <r>
    <s v="ORD008528"/>
    <x v="282"/>
    <s v="CUST0219"/>
    <s v="Nimrat Mall"/>
    <x v="3"/>
    <x v="6"/>
    <x v="27"/>
    <n v="3"/>
    <n v="4728.43"/>
    <n v="0.05"/>
    <n v="13476.03"/>
    <n v="3869.68"/>
    <n v="13476.0255"/>
    <s v="Q1"/>
    <n v="28.715281874558009"/>
    <s v="Surat"/>
    <s v="Premium"/>
  </r>
  <r>
    <s v="ORD007850"/>
    <x v="254"/>
    <s v="CUST0452"/>
    <s v="Rachita Mammen"/>
    <x v="1"/>
    <x v="6"/>
    <x v="55"/>
    <n v="4"/>
    <n v="622.01"/>
    <n v="0.25"/>
    <n v="1866.03"/>
    <n v="478.74"/>
    <n v="1866.03"/>
    <s v="Q4"/>
    <n v="25.655536084628867"/>
    <s v="Kolkata"/>
    <s v="Premium"/>
  </r>
  <r>
    <s v="ORD005639"/>
    <x v="279"/>
    <s v="CUST0062"/>
    <s v="Veer Tandon"/>
    <x v="0"/>
    <x v="0"/>
    <x v="35"/>
    <n v="2"/>
    <n v="485.53"/>
    <n v="0.2"/>
    <n v="776.85"/>
    <n v="310.52"/>
    <n v="776.84799999999996"/>
    <s v="Q1"/>
    <n v="39.971680504601913"/>
    <s v="Coimbatore"/>
    <s v="Regular"/>
  </r>
  <r>
    <s v="ORD002416"/>
    <x v="124"/>
    <s v="CUST0251"/>
    <s v="Faris Thakkar"/>
    <x v="0"/>
    <x v="6"/>
    <x v="14"/>
    <n v="1"/>
    <n v="1794.06"/>
    <n v="0.15"/>
    <n v="1524.95"/>
    <n v="388.47"/>
    <n v="1524.951"/>
    <s v="Q2"/>
    <n v="25.474277845175251"/>
    <s v="Kochi"/>
    <s v="Regular"/>
  </r>
  <r>
    <s v="ORD000225"/>
    <x v="89"/>
    <s v="CUST0076"/>
    <s v="Vaishnavi Dar"/>
    <x v="0"/>
    <x v="5"/>
    <x v="7"/>
    <n v="9"/>
    <n v="633.03"/>
    <n v="0.2"/>
    <n v="4557.82"/>
    <n v="461.31"/>
    <n v="4557.8159999999998"/>
    <s v="Q1"/>
    <n v="10.121286053420278"/>
    <s v="Bengaluru"/>
    <s v="Premium"/>
  </r>
  <r>
    <s v="ORD004907"/>
    <x v="253"/>
    <s v="CUST0090"/>
    <s v="Pranit Gera"/>
    <x v="0"/>
    <x v="5"/>
    <x v="68"/>
    <n v="10"/>
    <n v="77.06"/>
    <n v="0"/>
    <n v="770.6"/>
    <n v="58.24"/>
    <n v="770.6"/>
    <s v="Q3"/>
    <n v="7.5577472099662604"/>
    <s v="Chennai"/>
    <s v="Premium"/>
  </r>
  <r>
    <s v="ORD005962"/>
    <x v="299"/>
    <s v="CUST0281"/>
    <s v="Chaman Khalsa"/>
    <x v="0"/>
    <x v="0"/>
    <x v="56"/>
    <n v="4"/>
    <n v="619.41999999999996"/>
    <n v="0.05"/>
    <n v="2353.8000000000002"/>
    <n v="652.5"/>
    <n v="2353.7959999999998"/>
    <s v="Q1"/>
    <n v="27.721131786897779"/>
    <s v="Chennai"/>
    <s v="Premium"/>
  </r>
  <r>
    <s v="ORD007775"/>
    <x v="82"/>
    <s v="CUST0319"/>
    <s v="Veer Sankaran"/>
    <x v="0"/>
    <x v="2"/>
    <x v="65"/>
    <n v="5"/>
    <n v="6780.74"/>
    <n v="0.1"/>
    <n v="30513.33"/>
    <n v="7597.63"/>
    <n v="30513.329999999998"/>
    <s v="Q1"/>
    <n v="24.899380041444179"/>
    <s v="Chennai"/>
    <s v="Premium"/>
  </r>
  <r>
    <s v="ORD008011"/>
    <x v="245"/>
    <s v="CUST0472"/>
    <s v="Ekaraj Mane"/>
    <x v="2"/>
    <x v="5"/>
    <x v="31"/>
    <n v="6"/>
    <n v="551.94000000000005"/>
    <n v="0"/>
    <n v="3311.64"/>
    <n v="198.4"/>
    <n v="3311.6400000000003"/>
    <s v="Q2"/>
    <n v="5.9909893587467238"/>
    <s v="Lucknow"/>
    <s v="Premium"/>
  </r>
  <r>
    <s v="ORD008757"/>
    <x v="267"/>
    <s v="CUST0380"/>
    <s v="Pahal Nori"/>
    <x v="3"/>
    <x v="1"/>
    <x v="3"/>
    <n v="5"/>
    <n v="18158.509999999998"/>
    <n v="0.3"/>
    <n v="63554.78"/>
    <n v="20513.43"/>
    <n v="63554.784999999989"/>
    <s v="Q4"/>
    <n v="32.276769741001388"/>
    <s v="Ahmedabad"/>
    <s v="Regular"/>
  </r>
  <r>
    <s v="ORD010900"/>
    <x v="220"/>
    <s v="CUST0420"/>
    <s v="Zehaan Choudhury"/>
    <x v="3"/>
    <x v="1"/>
    <x v="36"/>
    <n v="5"/>
    <n v="8084.52"/>
    <n v="0"/>
    <n v="40422.6"/>
    <n v="12996.6"/>
    <n v="40422.600000000006"/>
    <s v="Q1"/>
    <n v="32.151816063291328"/>
    <s v="Ahmedabad"/>
    <s v="Premium"/>
  </r>
  <r>
    <s v="ORD007423"/>
    <x v="294"/>
    <s v="CUST0115"/>
    <s v="Saanvi Atwal"/>
    <x v="0"/>
    <x v="5"/>
    <x v="31"/>
    <n v="3"/>
    <n v="149.02000000000001"/>
    <n v="0.05"/>
    <n v="424.71"/>
    <n v="36.979999999999997"/>
    <n v="424.70700000000005"/>
    <s v="Q1"/>
    <n v="8.7071177980268875"/>
    <s v="Chennai"/>
    <s v="Premium"/>
  </r>
  <r>
    <s v="ORD000999"/>
    <x v="8"/>
    <s v="CUST0367"/>
    <s v="Sarthak Kari"/>
    <x v="3"/>
    <x v="3"/>
    <x v="61"/>
    <n v="1"/>
    <n v="1827.64"/>
    <n v="0"/>
    <n v="1827.64"/>
    <n v="536.24"/>
    <n v="1827.64"/>
    <s v="Q2"/>
    <n v="29.340570353023569"/>
    <s v="Mumbai"/>
    <s v="Premium"/>
  </r>
  <r>
    <s v="ORD000666"/>
    <x v="254"/>
    <s v="CUST0382"/>
    <s v="Azaan Bains"/>
    <x v="0"/>
    <x v="1"/>
    <x v="69"/>
    <n v="1"/>
    <n v="18755.330000000002"/>
    <n v="0"/>
    <n v="18755.330000000002"/>
    <n v="4202.4399999999996"/>
    <n v="18755.330000000002"/>
    <s v="Q4"/>
    <n v="22.406643871368829"/>
    <s v="Coimbatore"/>
    <s v="Occasional"/>
  </r>
  <r>
    <s v="ORD011002"/>
    <x v="174"/>
    <s v="CUST0143"/>
    <s v="Krisha Srivastava"/>
    <x v="0"/>
    <x v="6"/>
    <x v="18"/>
    <n v="1"/>
    <n v="640.49"/>
    <n v="0.15"/>
    <n v="544.41999999999996"/>
    <n v="181.84"/>
    <n v="544.41650000000004"/>
    <s v="Q4"/>
    <n v="33.40068329598472"/>
    <s v="Chennai"/>
    <s v="Occasional"/>
  </r>
  <r>
    <s v="ORD006854"/>
    <x v="8"/>
    <s v="CUST0385"/>
    <s v="Kamya Sagar"/>
    <x v="3"/>
    <x v="0"/>
    <x v="0"/>
    <n v="2"/>
    <n v="690.56"/>
    <n v="0.15"/>
    <n v="1173.95"/>
    <n v="485"/>
    <n v="1173.9519999999998"/>
    <s v="Q2"/>
    <n v="41.313514204182461"/>
    <s v="Pune"/>
    <s v="Regular"/>
  </r>
  <r>
    <s v="ORD006875"/>
    <x v="330"/>
    <s v="CUST0096"/>
    <s v="Vaishnavi Gandhi"/>
    <x v="0"/>
    <x v="2"/>
    <x v="62"/>
    <n v="4"/>
    <n v="720.72"/>
    <n v="0.05"/>
    <n v="2738.74"/>
    <n v="458.1"/>
    <n v="2738.7359999999999"/>
    <s v="Q2"/>
    <n v="16.72666992850727"/>
    <s v="Kochi"/>
    <s v="Occasional"/>
  </r>
  <r>
    <s v="ORD001938"/>
    <x v="153"/>
    <s v="CUST0024"/>
    <s v="Udyati Lanka"/>
    <x v="1"/>
    <x v="4"/>
    <x v="50"/>
    <n v="1"/>
    <n v="3800.36"/>
    <n v="0"/>
    <n v="3800.36"/>
    <n v="488.02"/>
    <n v="3800.36"/>
    <s v="Q1"/>
    <n v="12.841415023839845"/>
    <s v="Patna"/>
    <s v="Premium"/>
  </r>
  <r>
    <s v="ORD008191"/>
    <x v="142"/>
    <s v="CUST0355"/>
    <s v="Unnati Solanki"/>
    <x v="1"/>
    <x v="6"/>
    <x v="29"/>
    <n v="1"/>
    <n v="3505.18"/>
    <n v="0.2"/>
    <n v="2804.14"/>
    <n v="603.41"/>
    <n v="2804.1440000000002"/>
    <s v="Q3"/>
    <n v="21.518540443772423"/>
    <s v="Patna"/>
    <s v="Premium"/>
  </r>
  <r>
    <s v="ORD005252"/>
    <x v="5"/>
    <s v="CUST0067"/>
    <s v="Neha Chadha"/>
    <x v="0"/>
    <x v="2"/>
    <x v="8"/>
    <n v="2"/>
    <n v="4159.29"/>
    <n v="0"/>
    <n v="8318.58"/>
    <n v="1815.05"/>
    <n v="8318.58"/>
    <s v="Q1"/>
    <n v="21.819228762601309"/>
    <s v="Coimbatore"/>
    <s v="Regular"/>
  </r>
  <r>
    <s v="ORD004772"/>
    <x v="358"/>
    <s v="CUST0267"/>
    <s v="Dipta Batra"/>
    <x v="1"/>
    <x v="5"/>
    <x v="24"/>
    <n v="10"/>
    <n v="77.61"/>
    <n v="0.15"/>
    <n v="659.68"/>
    <n v="41.74"/>
    <n v="659.68499999999995"/>
    <s v="Q4"/>
    <n v="6.3273102110114001"/>
    <s v="Guwahati"/>
    <s v="Premium"/>
  </r>
  <r>
    <s v="ORD008577"/>
    <x v="274"/>
    <s v="CUST0109"/>
    <s v="Ekapad Tank"/>
    <x v="1"/>
    <x v="4"/>
    <x v="33"/>
    <n v="3"/>
    <n v="83316.53"/>
    <n v="0"/>
    <n v="249949.59"/>
    <n v="31437.29"/>
    <n v="249949.59"/>
    <s v="Q2"/>
    <n v="12.577452117444961"/>
    <s v="Patna"/>
    <s v="Regular"/>
  </r>
  <r>
    <s v="ORD010213"/>
    <x v="229"/>
    <s v="CUST0370"/>
    <s v="Ishaan Edwin"/>
    <x v="1"/>
    <x v="5"/>
    <x v="11"/>
    <n v="6"/>
    <n v="782.76"/>
    <n v="0.25"/>
    <n v="3522.42"/>
    <n v="271.81"/>
    <n v="3522.4199999999996"/>
    <s v="Q3"/>
    <n v="7.7165698582224715"/>
    <s v="Bhubaneswar"/>
    <s v="Premium"/>
  </r>
  <r>
    <s v="ORD003105"/>
    <x v="174"/>
    <s v="CUST0465"/>
    <s v="Xalak Kari"/>
    <x v="1"/>
    <x v="5"/>
    <x v="11"/>
    <n v="6"/>
    <n v="712.79"/>
    <n v="0.15"/>
    <n v="3635.23"/>
    <n v="266.41000000000003"/>
    <n v="3635.2289999999998"/>
    <s v="Q4"/>
    <n v="7.3285596784797669"/>
    <s v="Patna"/>
    <s v="Premium"/>
  </r>
  <r>
    <s v="ORD000442"/>
    <x v="357"/>
    <s v="CUST0185"/>
    <s v="Aditya Dugar"/>
    <x v="3"/>
    <x v="0"/>
    <x v="67"/>
    <n v="2"/>
    <n v="429.78"/>
    <n v="0"/>
    <n v="859.56"/>
    <n v="236.58"/>
    <n v="859.56"/>
    <s v="Q1"/>
    <n v="27.523384056959376"/>
    <s v="Nagpur"/>
    <s v="Regular"/>
  </r>
  <r>
    <s v="ORD001042"/>
    <x v="117"/>
    <s v="CUST0179"/>
    <s v="Yoshita Singhal"/>
    <x v="3"/>
    <x v="0"/>
    <x v="53"/>
    <n v="1"/>
    <n v="534.91"/>
    <n v="0"/>
    <n v="534.91"/>
    <n v="177.68"/>
    <n v="534.91"/>
    <s v="Q3"/>
    <n v="33.216802826643736"/>
    <s v="Surat"/>
    <s v="Occasional"/>
  </r>
  <r>
    <s v="ORD011801"/>
    <x v="171"/>
    <s v="CUST0112"/>
    <s v="Kamala Bandi"/>
    <x v="3"/>
    <x v="6"/>
    <x v="41"/>
    <n v="3"/>
    <n v="731"/>
    <n v="0.05"/>
    <n v="2083.35"/>
    <n v="510.51"/>
    <n v="2083.35"/>
    <s v="Q2"/>
    <n v="24.504283965728273"/>
    <s v="Ahmedabad"/>
    <s v="Regular"/>
  </r>
  <r>
    <s v="ORD004188"/>
    <x v="28"/>
    <s v="CUST0027"/>
    <s v="Januja Dalal"/>
    <x v="0"/>
    <x v="0"/>
    <x v="0"/>
    <n v="4"/>
    <n v="660.19"/>
    <n v="0.05"/>
    <n v="2508.7199999999998"/>
    <n v="738.69"/>
    <n v="2508.7220000000002"/>
    <s v="Q4"/>
    <n v="29.444896202047268"/>
    <s v="Kochi"/>
    <s v="Regular"/>
  </r>
  <r>
    <s v="ORD005834"/>
    <x v="7"/>
    <s v="CUST0452"/>
    <s v="Rachita Mammen"/>
    <x v="1"/>
    <x v="2"/>
    <x v="62"/>
    <n v="2"/>
    <n v="3743.12"/>
    <n v="0.2"/>
    <n v="5988.99"/>
    <n v="1525.46"/>
    <n v="5988.9920000000002"/>
    <s v="Q2"/>
    <n v="25.471072751832946"/>
    <s v="Kolkata"/>
    <s v="Premium"/>
  </r>
  <r>
    <s v="ORD003077"/>
    <x v="238"/>
    <s v="CUST0372"/>
    <s v="Wazir Seshadri"/>
    <x v="2"/>
    <x v="6"/>
    <x v="27"/>
    <n v="2"/>
    <n v="4785.47"/>
    <n v="0"/>
    <n v="9570.94"/>
    <n v="2055.6799999999998"/>
    <n v="9570.94"/>
    <s v="Q3"/>
    <n v="21.478350088914983"/>
    <s v="Lucknow"/>
    <s v="Regular"/>
  </r>
  <r>
    <s v="ORD007256"/>
    <x v="69"/>
    <s v="CUST0294"/>
    <s v="Ekapad Dhingra"/>
    <x v="0"/>
    <x v="1"/>
    <x v="26"/>
    <n v="1"/>
    <n v="21780.19"/>
    <n v="0"/>
    <n v="21780.19"/>
    <n v="4415.42"/>
    <n v="21780.19"/>
    <s v="Q1"/>
    <n v="20.272642249677347"/>
    <s v="Bengaluru"/>
    <s v="Premium"/>
  </r>
  <r>
    <s v="ORD010877"/>
    <x v="58"/>
    <s v="CUST0264"/>
    <s v="Rudra Konda"/>
    <x v="2"/>
    <x v="0"/>
    <x v="15"/>
    <n v="3"/>
    <n v="925.85"/>
    <n v="0.05"/>
    <n v="2638.67"/>
    <n v="735.71"/>
    <n v="2638.6725000000001"/>
    <s v="Q2"/>
    <n v="27.881849568153655"/>
    <s v="Jaipur"/>
    <s v="Regular"/>
  </r>
  <r>
    <s v="ORD003468"/>
    <x v="232"/>
    <s v="CUST0492"/>
    <s v="Pranav Gala"/>
    <x v="0"/>
    <x v="5"/>
    <x v="21"/>
    <n v="3"/>
    <n v="154.47"/>
    <n v="0"/>
    <n v="463.41"/>
    <n v="40.630000000000003"/>
    <n v="463.40999999999997"/>
    <s v="Q2"/>
    <n v="8.7676139919293927"/>
    <s v="Coimbatore"/>
    <s v="Premium"/>
  </r>
  <r>
    <s v="ORD006061"/>
    <x v="82"/>
    <s v="CUST0340"/>
    <s v="Oscar Wali"/>
    <x v="0"/>
    <x v="0"/>
    <x v="15"/>
    <n v="2"/>
    <n v="729.34"/>
    <n v="0"/>
    <n v="1458.68"/>
    <n v="-40.47"/>
    <n v="1458.68"/>
    <s v="Q1"/>
    <n v="-2.7744261935448487"/>
    <s v="Coimbatore"/>
    <s v="Premium"/>
  </r>
  <r>
    <s v="ORD005713"/>
    <x v="141"/>
    <s v="CUST0007"/>
    <s v="Advika Gopal"/>
    <x v="2"/>
    <x v="2"/>
    <x v="46"/>
    <n v="2"/>
    <n v="1130.94"/>
    <n v="0.05"/>
    <n v="2148.79"/>
    <n v="398.45"/>
    <n v="2148.7860000000001"/>
    <s v="Q1"/>
    <n v="18.542993964044882"/>
    <s v="Lucknow"/>
    <s v="Premium"/>
  </r>
  <r>
    <s v="ORD005267"/>
    <x v="277"/>
    <s v="CUST0445"/>
    <s v="Sachi Sibal"/>
    <x v="3"/>
    <x v="4"/>
    <x v="42"/>
    <n v="2"/>
    <n v="77627.509999999995"/>
    <n v="0.2"/>
    <n v="124204.02"/>
    <n v="11555.56"/>
    <n v="124204.016"/>
    <s v="Q1"/>
    <n v="9.3036924247701478"/>
    <s v="Ahmedabad"/>
    <s v="Occasional"/>
  </r>
  <r>
    <s v="ORD002605"/>
    <x v="299"/>
    <s v="CUST0484"/>
    <s v="Yug Srivastava"/>
    <x v="3"/>
    <x v="2"/>
    <x v="2"/>
    <n v="2"/>
    <n v="6917.66"/>
    <n v="0.1"/>
    <n v="12451.79"/>
    <n v="2314.2199999999998"/>
    <n v="12451.788"/>
    <s v="Q1"/>
    <n v="18.585440326250279"/>
    <s v="Mumbai"/>
    <s v="Occasional"/>
  </r>
  <r>
    <s v="ORD002807"/>
    <x v="139"/>
    <s v="CUST0295"/>
    <s v="Sathvik Dara"/>
    <x v="1"/>
    <x v="1"/>
    <x v="34"/>
    <n v="3"/>
    <n v="15783"/>
    <n v="0"/>
    <n v="47349"/>
    <n v="9019.85"/>
    <n v="47349"/>
    <s v="Q3"/>
    <n v="19.049715939090582"/>
    <s v="Ranchi"/>
    <s v="Premium"/>
  </r>
  <r>
    <s v="ORD010160"/>
    <x v="286"/>
    <s v="CUST0034"/>
    <s v="Bachittar Sarma"/>
    <x v="1"/>
    <x v="6"/>
    <x v="14"/>
    <n v="5"/>
    <n v="2061.83"/>
    <n v="0.05"/>
    <n v="9793.69"/>
    <n v="3375.52"/>
    <n v="9793.6924999999992"/>
    <s v="Q1"/>
    <n v="34.46627369255102"/>
    <s v="Bhubaneswar"/>
    <s v="Occasional"/>
  </r>
  <r>
    <s v="ORD008543"/>
    <x v="300"/>
    <s v="CUST0024"/>
    <s v="Udyati Lanka"/>
    <x v="1"/>
    <x v="2"/>
    <x v="46"/>
    <n v="4"/>
    <n v="1010.37"/>
    <n v="0.1"/>
    <n v="3637.33"/>
    <n v="666.14"/>
    <n v="3637.3319999999999"/>
    <s v="Q2"/>
    <n v="18.313983059002069"/>
    <s v="Patna"/>
    <s v="Premium"/>
  </r>
  <r>
    <s v="ORD011022"/>
    <x v="238"/>
    <s v="CUST0191"/>
    <s v="Advika Madan"/>
    <x v="3"/>
    <x v="4"/>
    <x v="23"/>
    <n v="5"/>
    <n v="30245.23"/>
    <n v="0.2"/>
    <n v="120980.92"/>
    <n v="12446.32"/>
    <n v="120980.92"/>
    <s v="Q3"/>
    <n v="10.287837123407559"/>
    <s v="Mumbai"/>
    <s v="Occasional"/>
  </r>
  <r>
    <s v="ORD001060"/>
    <x v="285"/>
    <s v="CUST0150"/>
    <s v="Rayaan Chaudhary"/>
    <x v="0"/>
    <x v="6"/>
    <x v="18"/>
    <n v="5"/>
    <n v="715.29"/>
    <n v="0.25"/>
    <n v="2682.34"/>
    <n v="973.67"/>
    <n v="2682.3374999999996"/>
    <s v="Q3"/>
    <n v="36.299276005278969"/>
    <s v="Kochi"/>
    <s v="Premium"/>
  </r>
  <r>
    <s v="ORD004970"/>
    <x v="182"/>
    <s v="CUST0402"/>
    <s v="Upkaar Chandran"/>
    <x v="1"/>
    <x v="5"/>
    <x v="40"/>
    <n v="6"/>
    <n v="788.41"/>
    <n v="0.15"/>
    <n v="4020.89"/>
    <n v="280.25"/>
    <n v="4020.8910000000001"/>
    <s v="Q4"/>
    <n v="6.9698499585912579"/>
    <s v="Guwahati"/>
    <s v="Premium"/>
  </r>
  <r>
    <s v="ORD002762"/>
    <x v="74"/>
    <s v="CUST0255"/>
    <s v="Darpan Jhaveri"/>
    <x v="2"/>
    <x v="4"/>
    <x v="28"/>
    <n v="5"/>
    <n v="40280.93"/>
    <n v="0.05"/>
    <n v="191334.42"/>
    <n v="18959.55"/>
    <n v="191334.41749999998"/>
    <s v="Q3"/>
    <n v="9.9091161956118494"/>
    <s v="Lucknow"/>
    <s v="Regular"/>
  </r>
  <r>
    <s v="ORD002233"/>
    <x v="106"/>
    <s v="CUST0152"/>
    <s v="Shaurya Som"/>
    <x v="2"/>
    <x v="2"/>
    <x v="9"/>
    <n v="3"/>
    <n v="7019.01"/>
    <n v="0"/>
    <n v="21057.03"/>
    <n v="-2253.9"/>
    <n v="21057.03"/>
    <s v="Q4"/>
    <n v="-10.703788710943567"/>
    <s v="Jaipur"/>
    <s v="Regular"/>
  </r>
  <r>
    <s v="ORD010678"/>
    <x v="321"/>
    <s v="CUST0245"/>
    <s v="Naveen Dubey"/>
    <x v="1"/>
    <x v="0"/>
    <x v="15"/>
    <n v="2"/>
    <n v="507.36"/>
    <n v="0.3"/>
    <n v="710.3"/>
    <n v="178.32"/>
    <n v="710.30399999999997"/>
    <s v="Q4"/>
    <n v="25.104885259749405"/>
    <s v="Bhubaneswar"/>
    <s v="Regular"/>
  </r>
  <r>
    <s v="ORD003827"/>
    <x v="100"/>
    <s v="CUST0407"/>
    <s v="Kevin Khanna"/>
    <x v="0"/>
    <x v="5"/>
    <x v="44"/>
    <n v="0"/>
    <n v="676.11"/>
    <n v="0"/>
    <n v="3380.55"/>
    <n v="241.14"/>
    <n v="0"/>
    <s v="Q3"/>
    <n v="7.1331588055198107"/>
    <s v="Coimbatore"/>
    <s v="Premium"/>
  </r>
  <r>
    <s v="ORD002443"/>
    <x v="57"/>
    <s v="CUST0017"/>
    <s v="Aashi Chadha"/>
    <x v="3"/>
    <x v="5"/>
    <x v="44"/>
    <n v="10"/>
    <n v="552.70000000000005"/>
    <n v="0.25"/>
    <n v="4145.25"/>
    <n v="330.82"/>
    <n v="4145.25"/>
    <s v="Q2"/>
    <n v="7.9807008021229118"/>
    <s v="Surat"/>
    <s v="Premium"/>
  </r>
  <r>
    <s v="ORD006134"/>
    <x v="358"/>
    <s v="CUST0344"/>
    <s v="Leela Rajagopalan"/>
    <x v="1"/>
    <x v="0"/>
    <x v="15"/>
    <n v="5"/>
    <n v="265.47000000000003"/>
    <n v="0"/>
    <n v="1327.35"/>
    <n v="424.16"/>
    <n v="1327.3500000000001"/>
    <s v="Q4"/>
    <n v="31.955399856857653"/>
    <s v="Ranchi"/>
    <s v="Regular"/>
  </r>
  <r>
    <s v="ORD002087"/>
    <x v="171"/>
    <s v="CUST0298"/>
    <s v="Faris Malhotra"/>
    <x v="3"/>
    <x v="5"/>
    <x v="40"/>
    <n v="3"/>
    <n v="133.59"/>
    <n v="0"/>
    <n v="400.77"/>
    <n v="36.25"/>
    <n v="400.77"/>
    <s v="Q2"/>
    <n v="9.0450882052049799"/>
    <s v="Mumbai"/>
    <s v="Premium"/>
  </r>
  <r>
    <s v="ORD005039"/>
    <x v="191"/>
    <s v="CUST0009"/>
    <s v="Gayathri Sankar"/>
    <x v="3"/>
    <x v="5"/>
    <x v="31"/>
    <n v="9"/>
    <n v="94.17"/>
    <n v="0.1"/>
    <n v="762.78"/>
    <n v="65.33"/>
    <n v="762.77700000000004"/>
    <s v="Q2"/>
    <n v="8.5647237735651167"/>
    <s v="Surat"/>
    <s v="Occasional"/>
  </r>
  <r>
    <s v="ORD000271"/>
    <x v="72"/>
    <s v="CUST0088"/>
    <s v="Ekavir Som"/>
    <x v="3"/>
    <x v="6"/>
    <x v="41"/>
    <n v="3"/>
    <n v="4787.92"/>
    <n v="0.2"/>
    <n v="11491.01"/>
    <n v="3121.99"/>
    <n v="11491.008000000002"/>
    <s v="Q1"/>
    <n v="27.168978183814996"/>
    <s v="Pune"/>
    <s v="Occasional"/>
  </r>
  <r>
    <s v="ORD009655"/>
    <x v="353"/>
    <s v="CUST0378"/>
    <s v="Bahadurjit Nath"/>
    <x v="3"/>
    <x v="2"/>
    <x v="62"/>
    <n v="2"/>
    <n v="2694.39"/>
    <n v="0.2"/>
    <n v="4311.0200000000004"/>
    <n v="1034.52"/>
    <n v="4311.0240000000003"/>
    <s v="Q2"/>
    <n v="23.997105093458156"/>
    <s v="Mumbai"/>
    <s v="Occasional"/>
  </r>
  <r>
    <s v="ORD007520"/>
    <x v="32"/>
    <s v="CUST0232"/>
    <s v="Yashodhara Keer"/>
    <x v="2"/>
    <x v="0"/>
    <x v="53"/>
    <n v="4"/>
    <n v="995.1"/>
    <n v="0.1"/>
    <n v="3582.36"/>
    <n v="1051.0999999999999"/>
    <n v="3582.36"/>
    <s v="Q4"/>
    <n v="29.340993088355162"/>
    <s v="Jaipur"/>
    <s v="Regular"/>
  </r>
  <r>
    <s v="ORD008675"/>
    <x v="208"/>
    <s v="CUST0474"/>
    <s v="Tanay Basak"/>
    <x v="3"/>
    <x v="0"/>
    <x v="0"/>
    <n v="5"/>
    <n v="222.06"/>
    <n v="0.1"/>
    <n v="999.27"/>
    <n v="378.95"/>
    <n v="999.27"/>
    <s v="Q1"/>
    <n v="37.922683558998067"/>
    <s v="Ahmedabad"/>
    <s v="Premium"/>
  </r>
  <r>
    <s v="ORD007745"/>
    <x v="242"/>
    <s v="CUST0079"/>
    <s v="Joshua Acharya"/>
    <x v="3"/>
    <x v="0"/>
    <x v="15"/>
    <n v="4"/>
    <n v="614.6"/>
    <n v="0.1"/>
    <n v="2212.56"/>
    <n v="818.15"/>
    <n v="2212.56"/>
    <s v="Q1"/>
    <n v="36.97752829301804"/>
    <s v="Ahmedabad"/>
    <s v="Premium"/>
  </r>
  <r>
    <s v="ORD000162"/>
    <x v="181"/>
    <s v="CUST0267"/>
    <s v="Dipta Batra"/>
    <x v="1"/>
    <x v="4"/>
    <x v="28"/>
    <n v="3"/>
    <n v="16068.64"/>
    <n v="0"/>
    <n v="48205.919999999998"/>
    <n v="4629.6499999999996"/>
    <n v="48205.919999999998"/>
    <s v="Q3"/>
    <n v="9.6039034209906173"/>
    <s v="Guwahati"/>
    <s v="Premium"/>
  </r>
  <r>
    <s v="ORD004064"/>
    <x v="10"/>
    <s v="CUST0097"/>
    <s v="Thomas Din"/>
    <x v="0"/>
    <x v="6"/>
    <x v="19"/>
    <n v="3"/>
    <n v="3696.19"/>
    <n v="0.1"/>
    <n v="9979.7099999999991"/>
    <n v="2121.35"/>
    <n v="9979.7129999999997"/>
    <s v="Q1"/>
    <n v="21.256629701664679"/>
    <s v="Hyderabad"/>
    <s v="Premium"/>
  </r>
  <r>
    <s v="ORD007280"/>
    <x v="121"/>
    <s v="CUST0290"/>
    <s v="Ekapad Narasimhan"/>
    <x v="1"/>
    <x v="1"/>
    <x v="52"/>
    <n v="1"/>
    <n v="26108.54"/>
    <n v="0.15"/>
    <n v="22192.26"/>
    <n v="4489.45"/>
    <n v="22192.259000000002"/>
    <s v="Q2"/>
    <n v="20.22980084047321"/>
    <s v="Ranchi"/>
    <s v="Premium"/>
  </r>
  <r>
    <s v="ORD002086"/>
    <x v="267"/>
    <s v="CUST0296"/>
    <s v="Unknown"/>
    <x v="0"/>
    <x v="6"/>
    <x v="63"/>
    <n v="5"/>
    <n v="1293.74"/>
    <n v="0"/>
    <n v="6468.7"/>
    <n v="2061.36"/>
    <n v="6468.7"/>
    <s v="Q4"/>
    <n v="31.866681095119581"/>
    <s v="Bengaluru"/>
    <s v="Premium"/>
  </r>
  <r>
    <s v="ORD009997"/>
    <x v="7"/>
    <s v="CUST0370"/>
    <s v="Ishaan Edwin"/>
    <x v="1"/>
    <x v="6"/>
    <x v="18"/>
    <n v="4"/>
    <n v="3871.15"/>
    <n v="0"/>
    <n v="15484.6"/>
    <n v="3863.27"/>
    <n v="15484.6"/>
    <s v="Q2"/>
    <n v="24.949110729369824"/>
    <s v="Bhubaneswar"/>
    <s v="Premium"/>
  </r>
  <r>
    <s v="ORD008971"/>
    <x v="299"/>
    <s v="CUST0103"/>
    <s v="Aryan Prabhu"/>
    <x v="1"/>
    <x v="4"/>
    <x v="42"/>
    <n v="5"/>
    <n v="23589.18"/>
    <n v="0.15"/>
    <n v="100254.01"/>
    <n v="13526.14"/>
    <n v="100254.015"/>
    <s v="Q1"/>
    <n v="13.491869302783998"/>
    <s v="Patna"/>
    <s v="Premium"/>
  </r>
  <r>
    <s v="ORD004099"/>
    <x v="45"/>
    <s v="CUST0227"/>
    <s v="Yashawini Loyal"/>
    <x v="1"/>
    <x v="5"/>
    <x v="31"/>
    <n v="6"/>
    <n v="526.88"/>
    <n v="0"/>
    <n v="3161.28"/>
    <n v="-40.340000000000003"/>
    <n v="3161.2799999999997"/>
    <s v="Q2"/>
    <n v="-1.2760653912339306"/>
    <s v="Patna"/>
    <s v="Premium"/>
  </r>
  <r>
    <s v="ORD006599"/>
    <x v="208"/>
    <s v="CUST0439"/>
    <s v="Manbir Chacko"/>
    <x v="0"/>
    <x v="5"/>
    <x v="31"/>
    <n v="7"/>
    <n v="237.44"/>
    <n v="0.05"/>
    <n v="1578.98"/>
    <n v="127.47"/>
    <n v="1578.9759999999999"/>
    <s v="Q1"/>
    <n v="8.0729331593813729"/>
    <s v="Chennai"/>
    <s v="Regular"/>
  </r>
  <r>
    <s v="ORD010843"/>
    <x v="196"/>
    <s v="CUST0217"/>
    <s v="Jonathan Madan"/>
    <x v="3"/>
    <x v="6"/>
    <x v="55"/>
    <n v="4"/>
    <n v="1071.43"/>
    <n v="0.2"/>
    <n v="3428.58"/>
    <n v="791.62"/>
    <n v="3428.5760000000005"/>
    <s v="Q1"/>
    <n v="23.088858944519306"/>
    <s v="Pune"/>
    <s v="Premium"/>
  </r>
  <r>
    <s v="ORD005244"/>
    <x v="356"/>
    <s v="CUST0369"/>
    <s v="Alka Pal"/>
    <x v="0"/>
    <x v="5"/>
    <x v="40"/>
    <n v="7"/>
    <n v="545.73"/>
    <n v="0"/>
    <n v="3820.11"/>
    <n v="306.98"/>
    <n v="3820.11"/>
    <s v="Q1"/>
    <n v="8.0358942543539325"/>
    <s v="Chennai"/>
    <s v="Regular"/>
  </r>
  <r>
    <s v="ORD011762"/>
    <x v="149"/>
    <s v="CUST0056"/>
    <s v="Siddharth Seth"/>
    <x v="1"/>
    <x v="4"/>
    <x v="5"/>
    <n v="5"/>
    <n v="19230.97"/>
    <n v="0.1"/>
    <n v="86539.37"/>
    <n v="7717.27"/>
    <n v="86539.365000000005"/>
    <s v="Q4"/>
    <n v="8.9176406068128315"/>
    <s v="Bhubaneswar"/>
    <s v="Regular"/>
  </r>
  <r>
    <s v="ORD003506"/>
    <x v="200"/>
    <s v="CUST0276"/>
    <s v="Manthan Grover"/>
    <x v="2"/>
    <x v="1"/>
    <x v="3"/>
    <n v="5"/>
    <n v="7015.66"/>
    <n v="0.1"/>
    <n v="31570.47"/>
    <n v="9345.17"/>
    <n v="31570.470000000005"/>
    <s v="Q2"/>
    <n v="29.600984717680795"/>
    <s v="Amritsar"/>
    <s v="Premium"/>
  </r>
  <r>
    <s v="ORD009815"/>
    <x v="247"/>
    <s v="CUST0472"/>
    <s v="Ekaraj Mane"/>
    <x v="2"/>
    <x v="2"/>
    <x v="2"/>
    <n v="3"/>
    <n v="2138.5300000000002"/>
    <n v="0.1"/>
    <n v="5774.03"/>
    <n v="1364.37"/>
    <n v="5774.0309999999999"/>
    <s v="Q2"/>
    <n v="23.629423470262537"/>
    <s v="Lucknow"/>
    <s v="Premium"/>
  </r>
  <r>
    <s v="ORD003411"/>
    <x v="191"/>
    <s v="CUST0499"/>
    <s v="Shivansh Walia"/>
    <x v="3"/>
    <x v="5"/>
    <x v="21"/>
    <n v="2"/>
    <n v="438.95"/>
    <n v="0.05"/>
    <n v="834"/>
    <n v="47.16"/>
    <n v="834.005"/>
    <s v="Q2"/>
    <n v="5.6546762589928052"/>
    <s v="Pune"/>
    <s v="Regular"/>
  </r>
  <r>
    <s v="ORD003359"/>
    <x v="228"/>
    <s v="CUST0403"/>
    <s v="Bimala Rattan"/>
    <x v="1"/>
    <x v="0"/>
    <x v="51"/>
    <n v="5"/>
    <n v="264.11"/>
    <n v="0.15"/>
    <n v="1122.47"/>
    <n v="363"/>
    <n v="1122.4675000000002"/>
    <s v="Q3"/>
    <n v="32.339394371341776"/>
    <s v="Bhubaneswar"/>
    <s v="Regular"/>
  </r>
  <r>
    <s v="ORD003334"/>
    <x v="223"/>
    <s v="CUST0299"/>
    <s v="Wahab Jain"/>
    <x v="2"/>
    <x v="6"/>
    <x v="29"/>
    <n v="4"/>
    <n v="4232.1499999999996"/>
    <n v="0.2"/>
    <n v="13542.88"/>
    <n v="2884.25"/>
    <n v="13542.88"/>
    <s v="Q3"/>
    <n v="21.297168696761695"/>
    <s v="Jaipur"/>
    <s v="Premium"/>
  </r>
  <r>
    <s v="ORD000488"/>
    <x v="323"/>
    <s v="CUST0187"/>
    <s v="Forum Prabhu"/>
    <x v="2"/>
    <x v="0"/>
    <x v="53"/>
    <n v="4"/>
    <n v="505.36"/>
    <n v="0.1"/>
    <n v="1819.3"/>
    <n v="693.36"/>
    <n v="1819.296"/>
    <s v="Q3"/>
    <n v="38.11136151266971"/>
    <s v="Lucknow"/>
    <s v="Regular"/>
  </r>
  <r>
    <s v="ORD001158"/>
    <x v="248"/>
    <s v="CUST0189"/>
    <s v="Ikbal Pall"/>
    <x v="0"/>
    <x v="5"/>
    <x v="7"/>
    <n v="3"/>
    <n v="353.91"/>
    <n v="0.05"/>
    <n v="1008.64"/>
    <n v="70.11"/>
    <n v="1008.6435"/>
    <s v="Q4"/>
    <n v="6.9509438451776653"/>
    <s v="Kochi"/>
    <s v="Premium"/>
  </r>
  <r>
    <s v="ORD002690"/>
    <x v="213"/>
    <s v="CUST0189"/>
    <s v="Unknown"/>
    <x v="0"/>
    <x v="4"/>
    <x v="42"/>
    <n v="4"/>
    <n v="6831.25"/>
    <n v="0"/>
    <n v="27325"/>
    <n v="3971.86"/>
    <n v="27325"/>
    <s v="Q1"/>
    <n v="14.535626715462033"/>
    <s v="Kochi"/>
    <s v="Premium"/>
  </r>
  <r>
    <s v="ORD005807"/>
    <x v="247"/>
    <s v="CUST0104"/>
    <s v="Saksham Gola"/>
    <x v="2"/>
    <x v="6"/>
    <x v="55"/>
    <n v="5"/>
    <n v="2582.25"/>
    <n v="0.1"/>
    <n v="11620.12"/>
    <n v="4527.22"/>
    <n v="11620.125"/>
    <s v="Q2"/>
    <n v="38.960182855254502"/>
    <s v="Chandigarh"/>
    <s v="Premium"/>
  </r>
  <r>
    <s v="ORD009959"/>
    <x v="247"/>
    <s v="CUST0194"/>
    <s v="Panini Badami"/>
    <x v="0"/>
    <x v="6"/>
    <x v="14"/>
    <n v="4"/>
    <n v="1388.42"/>
    <n v="0"/>
    <n v="5553.68"/>
    <n v="2038.54"/>
    <n v="5553.68"/>
    <s v="Q2"/>
    <n v="36.706111983405592"/>
    <s v="Bengaluru"/>
    <s v="Regular"/>
  </r>
  <r>
    <s v="ORD000357"/>
    <x v="298"/>
    <s v="CUST0200"/>
    <s v="Bishakha Walla"/>
    <x v="2"/>
    <x v="0"/>
    <x v="49"/>
    <n v="4"/>
    <n v="409.38"/>
    <n v="0.1"/>
    <n v="1473.77"/>
    <n v="642.70000000000005"/>
    <n v="1473.768"/>
    <s v="Q3"/>
    <n v="43.609247033119146"/>
    <s v="Lucknow"/>
    <s v="Regular"/>
  </r>
  <r>
    <s v="ORD001369"/>
    <x v="148"/>
    <s v="CUST0332"/>
    <s v="Tamanna Mukherjee"/>
    <x v="2"/>
    <x v="4"/>
    <x v="20"/>
    <n v="5"/>
    <n v="30030.84"/>
    <n v="0.05"/>
    <n v="142646.49"/>
    <n v="12845.18"/>
    <n v="142646.49"/>
    <s v="Q4"/>
    <n v="9.004904361824817"/>
    <s v="Lucknow"/>
    <s v="Premium"/>
  </r>
  <r>
    <s v="ORD005513"/>
    <x v="105"/>
    <s v="CUST0460"/>
    <s v="Zaitra Basak"/>
    <x v="0"/>
    <x v="4"/>
    <x v="28"/>
    <n v="2"/>
    <n v="11131.93"/>
    <n v="0.15"/>
    <n v="18924.28"/>
    <n v="2382.83"/>
    <n v="18924.280999999999"/>
    <s v="Q2"/>
    <n v="12.591390531106072"/>
    <s v="Kochi"/>
    <s v="Regular"/>
  </r>
  <r>
    <s v="ORD007574"/>
    <x v="253"/>
    <s v="CUST0227"/>
    <s v="Yashawini Loyal"/>
    <x v="1"/>
    <x v="6"/>
    <x v="41"/>
    <n v="4"/>
    <n v="4224.8999999999996"/>
    <n v="0.05"/>
    <n v="16054.62"/>
    <n v="5844.71"/>
    <n v="16054.619999999997"/>
    <s v="Q3"/>
    <n v="36.405159387142142"/>
    <s v="Patna"/>
    <s v="Premium"/>
  </r>
  <r>
    <s v="ORD005620"/>
    <x v="295"/>
    <s v="CUST0317"/>
    <s v="Unknown"/>
    <x v="3"/>
    <x v="2"/>
    <x v="65"/>
    <n v="2"/>
    <n v="1709.82"/>
    <n v="0.1"/>
    <n v="3077.68"/>
    <n v="667.53"/>
    <n v="3077.6759999999999"/>
    <s v="Q4"/>
    <n v="21.689389410205091"/>
    <s v="Nagpur"/>
    <s v="Occasional"/>
  </r>
  <r>
    <s v="ORD008842"/>
    <x v="217"/>
    <s v="CUST0377"/>
    <s v="Lucky Dutta"/>
    <x v="1"/>
    <x v="0"/>
    <x v="51"/>
    <n v="4"/>
    <n v="700.76"/>
    <n v="0.15"/>
    <n v="2382.58"/>
    <n v="986.09"/>
    <n v="2382.5839999999998"/>
    <s v="Q4"/>
    <n v="41.387487513535746"/>
    <s v="Ranchi"/>
    <s v="Occasional"/>
  </r>
  <r>
    <s v="ORD007827"/>
    <x v="342"/>
    <s v="CUST0446"/>
    <s v="Anthony Pandit"/>
    <x v="0"/>
    <x v="4"/>
    <x v="42"/>
    <n v="5"/>
    <n v="27130.32"/>
    <n v="0.1"/>
    <n v="122086.44"/>
    <n v="17489.02"/>
    <n v="122086.44"/>
    <s v="Q2"/>
    <n v="14.325112600547612"/>
    <s v="Chennai"/>
    <s v="Premium"/>
  </r>
  <r>
    <s v="ORD009266"/>
    <x v="330"/>
    <s v="CUST0311"/>
    <s v="Dhriti Rattan"/>
    <x v="2"/>
    <x v="4"/>
    <x v="50"/>
    <n v="3"/>
    <n v="15384.98"/>
    <n v="0.2"/>
    <n v="36923.949999999997"/>
    <n v="4470.12"/>
    <n v="36923.952000000005"/>
    <s v="Q2"/>
    <n v="12.106288736714248"/>
    <s v="Lucknow"/>
    <s v="Premium"/>
  </r>
  <r>
    <s v="ORD004299"/>
    <x v="130"/>
    <s v="CUST0305"/>
    <s v="Barkha Dhingra"/>
    <x v="0"/>
    <x v="6"/>
    <x v="57"/>
    <n v="3"/>
    <n v="4939.91"/>
    <n v="0.1"/>
    <n v="13337.76"/>
    <n v="4983.9399999999996"/>
    <n v="13337.757"/>
    <s v="Q2"/>
    <n v="37.367144108156083"/>
    <s v="Kochi"/>
    <s v="Regular"/>
  </r>
  <r>
    <s v="ORD003399"/>
    <x v="292"/>
    <s v="CUST0309"/>
    <s v="Hamsini Toor"/>
    <x v="1"/>
    <x v="4"/>
    <x v="23"/>
    <n v="4"/>
    <n v="69061.88"/>
    <n v="0"/>
    <n v="276247.52"/>
    <n v="37842.559999999998"/>
    <n v="276247.52"/>
    <s v="Q3"/>
    <n v="13.698787232551442"/>
    <s v="Guwahati"/>
    <s v="Occasional"/>
  </r>
  <r>
    <s v="ORD005577"/>
    <x v="35"/>
    <s v="CUST0137"/>
    <s v="Rachita Datta"/>
    <x v="0"/>
    <x v="4"/>
    <x v="42"/>
    <n v="0"/>
    <n v="7616.45"/>
    <n v="0.05"/>
    <n v="21706.880000000001"/>
    <n v="3365.58"/>
    <n v="0"/>
    <s v="Q2"/>
    <n v="15.504669487277765"/>
    <s v="Hyderabad"/>
    <s v="Regular"/>
  </r>
  <r>
    <s v="ORD001481"/>
    <x v="164"/>
    <s v="CUST0198"/>
    <s v="Dev Wagle"/>
    <x v="2"/>
    <x v="5"/>
    <x v="24"/>
    <n v="9"/>
    <n v="300.5"/>
    <n v="0.05"/>
    <n v="2569.2800000000002"/>
    <n v="254.11"/>
    <n v="2569.2750000000001"/>
    <s v="Q1"/>
    <n v="9.89031946693237"/>
    <s v="Chandigarh"/>
    <s v="Regular"/>
  </r>
  <r>
    <s v="ORD006165"/>
    <x v="363"/>
    <s v="CUST0262"/>
    <s v="Quincy Ray"/>
    <x v="0"/>
    <x v="3"/>
    <x v="6"/>
    <n v="2"/>
    <n v="1852.57"/>
    <n v="0"/>
    <n v="3705.14"/>
    <n v="891.58"/>
    <n v="3705.14"/>
    <s v="Q4"/>
    <n v="24.063328241308025"/>
    <s v="Kochi"/>
    <s v="Occasional"/>
  </r>
  <r>
    <s v="ORD007021"/>
    <x v="296"/>
    <s v="CUST0442"/>
    <s v="Jackson Khare"/>
    <x v="1"/>
    <x v="4"/>
    <x v="45"/>
    <n v="4"/>
    <n v="28112.63"/>
    <n v="0.15"/>
    <n v="95582.94"/>
    <n v="12236.43"/>
    <n v="95582.941999999995"/>
    <s v="Q3"/>
    <n v="12.80189749342299"/>
    <s v="Guwahati"/>
    <s v="Regular"/>
  </r>
  <r>
    <s v="ORD011392"/>
    <x v="177"/>
    <s v="CUST0059"/>
    <s v="Gopal Om"/>
    <x v="1"/>
    <x v="4"/>
    <x v="45"/>
    <n v="1"/>
    <n v="10744.93"/>
    <n v="0.15"/>
    <n v="9133.19"/>
    <n v="1141.08"/>
    <n v="9133.1905000000006"/>
    <s v="Q1"/>
    <n v="12.493772712491472"/>
    <s v="Kolkata"/>
    <s v="Regular"/>
  </r>
  <r>
    <s v="ORD005143"/>
    <x v="325"/>
    <s v="CUST0459"/>
    <s v="Vidhi Kari"/>
    <x v="3"/>
    <x v="4"/>
    <x v="20"/>
    <n v="5"/>
    <n v="25577.18"/>
    <n v="0.05"/>
    <n v="121491.6"/>
    <n v="14783.9"/>
    <n v="121491.605"/>
    <s v="Q4"/>
    <n v="12.168660220130445"/>
    <s v="Surat"/>
    <s v="Occasional"/>
  </r>
  <r>
    <s v="ORD007214"/>
    <x v="304"/>
    <s v="CUST0173"/>
    <s v="Unknown"/>
    <x v="3"/>
    <x v="2"/>
    <x v="54"/>
    <n v="3"/>
    <n v="2329.63"/>
    <n v="0.15"/>
    <n v="5940.56"/>
    <n v="1573.98"/>
    <n v="5940.5564999999997"/>
    <s v="Q1"/>
    <n v="26.495481907429603"/>
    <s v="Mumbai"/>
    <s v="Premium"/>
  </r>
  <r>
    <s v="ORD005259"/>
    <x v="160"/>
    <s v="CUST0008"/>
    <s v="Sanya Memon"/>
    <x v="2"/>
    <x v="4"/>
    <x v="33"/>
    <n v="2"/>
    <n v="12550.05"/>
    <n v="0.15"/>
    <n v="21335.08"/>
    <n v="2331.5100000000002"/>
    <n v="21335.084999999999"/>
    <s v="Q4"/>
    <n v="10.928058390219302"/>
    <s v="Lucknow"/>
    <s v="Occasional"/>
  </r>
  <r>
    <s v="ORD005378"/>
    <x v="156"/>
    <s v="CUST0029"/>
    <s v="Odika Bala"/>
    <x v="2"/>
    <x v="4"/>
    <x v="22"/>
    <n v="1"/>
    <n v="25645.51"/>
    <n v="0.05"/>
    <n v="24363.23"/>
    <n v="3270.87"/>
    <n v="24363.234499999999"/>
    <s v="Q4"/>
    <n v="13.425436610827054"/>
    <s v="Lucknow"/>
    <s v="Occasional"/>
  </r>
  <r>
    <s v="ORD011742"/>
    <x v="178"/>
    <s v="CUST0180"/>
    <s v="Leela Talwar"/>
    <x v="3"/>
    <x v="4"/>
    <x v="5"/>
    <n v="4"/>
    <n v="48054.080000000002"/>
    <n v="0.05"/>
    <n v="182605.5"/>
    <n v="21203.31"/>
    <n v="182605.50399999999"/>
    <s v="Q1"/>
    <n v="11.611539630514963"/>
    <s v="Mumbai"/>
    <s v="Regular"/>
  </r>
  <r>
    <s v="ORD011395"/>
    <x v="58"/>
    <s v="CUST0344"/>
    <s v="Unknown"/>
    <x v="1"/>
    <x v="1"/>
    <x v="34"/>
    <n v="2"/>
    <n v="28682.63"/>
    <n v="0.25"/>
    <n v="43023.94"/>
    <n v="12023.26"/>
    <n v="43023.945"/>
    <s v="Q2"/>
    <n v="27.945511266518132"/>
    <s v="Ranchi"/>
    <s v="Regular"/>
  </r>
  <r>
    <s v="ORD006111"/>
    <x v="122"/>
    <s v="CUST0001"/>
    <s v="Aditya Bhakta"/>
    <x v="2"/>
    <x v="1"/>
    <x v="3"/>
    <n v="3"/>
    <n v="23536.66"/>
    <n v="0"/>
    <n v="70609.98"/>
    <n v="17870.53"/>
    <n v="70609.98"/>
    <s v="Q1"/>
    <n v="25.308787794586546"/>
    <s v="Delhi"/>
    <s v="Regular"/>
  </r>
  <r>
    <s v="ORD009265"/>
    <x v="306"/>
    <s v="CUST0261"/>
    <s v="Dalaja Nayak"/>
    <x v="1"/>
    <x v="5"/>
    <x v="40"/>
    <n v="1"/>
    <n v="228.74"/>
    <n v="0.05"/>
    <n v="217.3"/>
    <n v="12.38"/>
    <n v="217.303"/>
    <s v="Q3"/>
    <n v="5.6971928209848137"/>
    <s v="Kolkata"/>
    <s v="Premium"/>
  </r>
  <r>
    <s v="ORD001322"/>
    <x v="141"/>
    <s v="CUST0047"/>
    <s v="Chameli Dani"/>
    <x v="1"/>
    <x v="4"/>
    <x v="20"/>
    <n v="4"/>
    <n v="39743.74"/>
    <n v="0.15"/>
    <n v="135128.72"/>
    <n v="17251.189999999999"/>
    <n v="135128.71599999999"/>
    <s v="Q1"/>
    <n v="12.766486650654279"/>
    <s v="Patna"/>
    <s v="Regular"/>
  </r>
  <r>
    <s v="ORD008160"/>
    <x v="17"/>
    <s v="CUST0226"/>
    <s v="Ronith Jaggi"/>
    <x v="2"/>
    <x v="5"/>
    <x v="21"/>
    <n v="9"/>
    <n v="648.04"/>
    <n v="0"/>
    <n v="5832.36"/>
    <n v="477.18"/>
    <n v="5832.36"/>
    <s v="Q1"/>
    <n v="8.1815937287821736"/>
    <s v="Amritsar"/>
    <s v="Premium"/>
  </r>
  <r>
    <s v="ORD000220"/>
    <x v="6"/>
    <s v="CUST0258"/>
    <s v="Sanaya Khalsa"/>
    <x v="2"/>
    <x v="6"/>
    <x v="57"/>
    <n v="3"/>
    <n v="1144.1300000000001"/>
    <n v="0.1"/>
    <n v="3089.15"/>
    <n v="1081.6300000000001"/>
    <n v="3089.1510000000003"/>
    <s v="Q1"/>
    <n v="35.013838758234463"/>
    <s v="Delhi"/>
    <s v="Premium"/>
  </r>
  <r>
    <s v="ORD003298"/>
    <x v="81"/>
    <s v="CUST0478"/>
    <s v="Ubika Sampath"/>
    <x v="3"/>
    <x v="2"/>
    <x v="54"/>
    <n v="5"/>
    <n v="2234.23"/>
    <n v="0.05"/>
    <n v="10612.59"/>
    <n v="2597.89"/>
    <n v="10612.592499999999"/>
    <s v="Q3"/>
    <n v="24.47932125899521"/>
    <s v="Mumbai"/>
    <s v="Regular"/>
  </r>
  <r>
    <s v="ORD003725"/>
    <x v="75"/>
    <s v="CUST0402"/>
    <s v="Upkaar Chandran"/>
    <x v="1"/>
    <x v="5"/>
    <x v="39"/>
    <n v="3"/>
    <n v="445.32"/>
    <n v="0"/>
    <n v="1335.96"/>
    <n v="82.28"/>
    <n v="1335.96"/>
    <s v="Q1"/>
    <n v="6.1588670319470644"/>
    <s v="Guwahati"/>
    <s v="Premium"/>
  </r>
  <r>
    <s v="ORD004342"/>
    <x v="254"/>
    <s v="CUST0199"/>
    <s v="Ikshita Wable"/>
    <x v="3"/>
    <x v="5"/>
    <x v="11"/>
    <n v="2"/>
    <n v="716.67"/>
    <n v="0.1"/>
    <n v="1290.01"/>
    <n v="111.34"/>
    <n v="1290.0059999999999"/>
    <s v="Q4"/>
    <n v="8.6309408454198024"/>
    <s v="Surat"/>
    <s v="Premium"/>
  </r>
  <r>
    <s v="ORD006980"/>
    <x v="23"/>
    <s v="CUST0208"/>
    <s v="Dev Venkataraman"/>
    <x v="3"/>
    <x v="5"/>
    <x v="11"/>
    <n v="10"/>
    <n v="337.29"/>
    <n v="0"/>
    <n v="3372.9"/>
    <n v="205.46"/>
    <n v="3372.9"/>
    <s v="Q3"/>
    <n v="6.0914939666162651"/>
    <s v="Ahmedabad"/>
    <s v="Premium"/>
  </r>
  <r>
    <s v="ORD006750"/>
    <x v="306"/>
    <s v="CUST0027"/>
    <s v="Januja Dalal"/>
    <x v="0"/>
    <x v="5"/>
    <x v="44"/>
    <n v="4"/>
    <n v="349.99"/>
    <n v="0"/>
    <n v="1399.96"/>
    <n v="131.91"/>
    <n v="1399.96"/>
    <s v="Q3"/>
    <n v="9.4224120689162536"/>
    <s v="Kochi"/>
    <s v="Regular"/>
  </r>
  <r>
    <s v="ORD004236"/>
    <x v="227"/>
    <s v="CUST0300"/>
    <s v="Maanav Kashyap"/>
    <x v="2"/>
    <x v="3"/>
    <x v="66"/>
    <n v="5"/>
    <n v="1551.69"/>
    <n v="0"/>
    <n v="7758.45"/>
    <n v="1979.2"/>
    <n v="7758.4500000000007"/>
    <s v="Q4"/>
    <n v="25.510250114391408"/>
    <s v="Amritsar"/>
    <s v="Premium"/>
  </r>
  <r>
    <s v="ORD006698"/>
    <x v="20"/>
    <s v="CUST0029"/>
    <s v="Odika Bala"/>
    <x v="2"/>
    <x v="2"/>
    <x v="8"/>
    <n v="3"/>
    <n v="6597.01"/>
    <n v="0.05"/>
    <n v="18801.48"/>
    <n v="3333.17"/>
    <n v="18801.478499999997"/>
    <s v="Q1"/>
    <n v="17.728232032797418"/>
    <s v="Lucknow"/>
    <s v="Occasional"/>
  </r>
  <r>
    <s v="ORD000852"/>
    <x v="363"/>
    <s v="CUST0149"/>
    <s v="Charita Bobal"/>
    <x v="2"/>
    <x v="6"/>
    <x v="41"/>
    <n v="2"/>
    <n v="4683.79"/>
    <n v="0.15"/>
    <n v="7962.44"/>
    <n v="2244.14"/>
    <n v="7962.4429999999993"/>
    <s v="Q4"/>
    <n v="28.184074228502819"/>
    <s v="Jaipur"/>
    <s v="Occasional"/>
  </r>
  <r>
    <s v="ORD001925"/>
    <x v="271"/>
    <s v="CUST0323"/>
    <s v="Orinder Chandra"/>
    <x v="2"/>
    <x v="6"/>
    <x v="63"/>
    <n v="3"/>
    <n v="1630.95"/>
    <n v="0.15"/>
    <n v="4158.92"/>
    <n v="990.83"/>
    <n v="4158.9225000000006"/>
    <s v="Q3"/>
    <n v="23.824213978629068"/>
    <s v="Jaipur"/>
    <s v="Occasional"/>
  </r>
  <r>
    <s v="ORD006229"/>
    <x v="80"/>
    <s v="CUST0362"/>
    <s v="Netra Issac"/>
    <x v="2"/>
    <x v="2"/>
    <x v="8"/>
    <n v="2"/>
    <n v="2115.2399999999998"/>
    <n v="0"/>
    <n v="4230.4799999999996"/>
    <n v="853.68"/>
    <n v="4230.4799999999996"/>
    <s v="Q2"/>
    <n v="20.179270437397175"/>
    <s v="Chandigarh"/>
    <s v="Premium"/>
  </r>
  <r>
    <s v="ORD008368"/>
    <x v="282"/>
    <s v="CUST0378"/>
    <s v="Bahadurjit Nath"/>
    <x v="3"/>
    <x v="1"/>
    <x v="36"/>
    <n v="5"/>
    <n v="15278.73"/>
    <n v="0"/>
    <n v="76393.649999999994"/>
    <n v="24135.02"/>
    <n v="76393.649999999994"/>
    <s v="Q1"/>
    <n v="31.592966169308578"/>
    <s v="Mumbai"/>
    <s v="Occasional"/>
  </r>
  <r>
    <s v="ORD011057"/>
    <x v="189"/>
    <s v="CUST0006"/>
    <s v="Yashica Nagi"/>
    <x v="0"/>
    <x v="6"/>
    <x v="41"/>
    <n v="4"/>
    <n v="2694.02"/>
    <n v="0"/>
    <n v="10776.08"/>
    <n v="3438.85"/>
    <n v="10776.08"/>
    <s v="Q3"/>
    <n v="31.911882614086011"/>
    <s v="Hyderabad"/>
    <s v="Regular"/>
  </r>
  <r>
    <s v="ORD003817"/>
    <x v="320"/>
    <s v="CUST0453"/>
    <s v="Maanav Dâ€™Alia"/>
    <x v="1"/>
    <x v="3"/>
    <x v="66"/>
    <n v="3"/>
    <n v="395.8"/>
    <n v="0.1"/>
    <n v="1068.6600000000001"/>
    <n v="284.44"/>
    <n v="1068.6600000000001"/>
    <s v="Q2"/>
    <n v="26.6165103961971"/>
    <s v="Bhubaneswar"/>
    <s v="Regular"/>
  </r>
  <r>
    <s v="ORD007529"/>
    <x v="137"/>
    <s v="CUST0165"/>
    <s v="Sarthak Oza"/>
    <x v="0"/>
    <x v="2"/>
    <x v="62"/>
    <n v="3"/>
    <n v="2612.06"/>
    <n v="0.05"/>
    <n v="7444.37"/>
    <n v="1910.27"/>
    <n v="7444.3710000000001"/>
    <s v="Q4"/>
    <n v="25.660599889580986"/>
    <s v="Bengaluru"/>
    <s v="Premium"/>
  </r>
  <r>
    <s v="ORD008237"/>
    <x v="254"/>
    <s v="CUST0119"/>
    <s v="Advik Dhawan"/>
    <x v="0"/>
    <x v="2"/>
    <x v="46"/>
    <n v="1"/>
    <n v="1289.83"/>
    <n v="0"/>
    <n v="1289.83"/>
    <n v="307.66000000000003"/>
    <n v="1289.83"/>
    <s v="Q4"/>
    <n v="23.852755789522654"/>
    <s v="Hyderabad"/>
    <s v="Premium"/>
  </r>
  <r>
    <s v="ORD010653"/>
    <x v="39"/>
    <s v="CUST0454"/>
    <s v="Avi Kar"/>
    <x v="1"/>
    <x v="6"/>
    <x v="18"/>
    <n v="3"/>
    <n v="734.81"/>
    <n v="0"/>
    <n v="2204.4299999999998"/>
    <n v="464.45"/>
    <n v="2204.4299999999998"/>
    <s v="Q3"/>
    <n v="21.068938455745929"/>
    <s v="Patna"/>
    <s v="Regular"/>
  </r>
  <r>
    <s v="ORD001626"/>
    <x v="22"/>
    <s v="CUST0009"/>
    <s v="Gayathri Sankar"/>
    <x v="3"/>
    <x v="4"/>
    <x v="50"/>
    <n v="2"/>
    <n v="81481.78"/>
    <n v="0"/>
    <n v="162963.56"/>
    <n v="23243.71"/>
    <n v="162963.56"/>
    <s v="Q3"/>
    <n v="14.263133426883901"/>
    <s v="Surat"/>
    <s v="Occasional"/>
  </r>
  <r>
    <s v="ORD008279"/>
    <x v="244"/>
    <s v="CUST0010"/>
    <s v="Jack Goyal"/>
    <x v="2"/>
    <x v="3"/>
    <x v="10"/>
    <n v="4"/>
    <n v="2838.63"/>
    <n v="0.1"/>
    <n v="10219.07"/>
    <n v="2565.9499999999998"/>
    <n v="10219.068000000001"/>
    <s v="Q2"/>
    <n v="25.109427765931731"/>
    <s v="Delhi"/>
    <s v="Premium"/>
  </r>
  <r>
    <s v="ORD007968"/>
    <x v="177"/>
    <s v="CUST0319"/>
    <s v="Veer Sankaran"/>
    <x v="0"/>
    <x v="5"/>
    <x v="68"/>
    <n v="8"/>
    <n v="346.63"/>
    <n v="0.05"/>
    <n v="2634.39"/>
    <n v="214.88"/>
    <n v="2634.3879999999999"/>
    <s v="Q1"/>
    <n v="8.1567269842354388"/>
    <s v="Chennai"/>
    <s v="Premium"/>
  </r>
  <r>
    <s v="ORD009045"/>
    <x v="6"/>
    <s v="CUST0216"/>
    <s v="Jacob Sengupta"/>
    <x v="1"/>
    <x v="5"/>
    <x v="31"/>
    <n v="2"/>
    <n v="139.18"/>
    <n v="0.05"/>
    <n v="264.44"/>
    <n v="-25.49"/>
    <n v="264.44200000000001"/>
    <s v="Q1"/>
    <n v="-9.6392376342459531"/>
    <s v="Patna"/>
    <s v="Regular"/>
  </r>
  <r>
    <s v="ORD009614"/>
    <x v="166"/>
    <s v="CUST0330"/>
    <s v="Yasti Ramesh"/>
    <x v="2"/>
    <x v="6"/>
    <x v="63"/>
    <n v="4"/>
    <n v="2268.71"/>
    <n v="0"/>
    <n v="9074.84"/>
    <n v="2107.16"/>
    <n v="9074.84"/>
    <s v="Q3"/>
    <n v="23.219803324356132"/>
    <s v="Jaipur"/>
    <s v="Occasional"/>
  </r>
  <r>
    <s v="ORD005772"/>
    <x v="244"/>
    <s v="CUST0201"/>
    <s v="Ira Banik"/>
    <x v="2"/>
    <x v="5"/>
    <x v="21"/>
    <n v="7"/>
    <n v="518.71"/>
    <n v="0"/>
    <n v="3630.97"/>
    <n v="329.25"/>
    <n v="3630.9700000000003"/>
    <s v="Q2"/>
    <n v="9.0678248512105579"/>
    <s v="Lucknow"/>
    <s v="Occasional"/>
  </r>
  <r>
    <s v="ORD006264"/>
    <x v="27"/>
    <s v="CUST0445"/>
    <s v="Sachi Sibal"/>
    <x v="3"/>
    <x v="0"/>
    <x v="15"/>
    <n v="4"/>
    <n v="874.76"/>
    <n v="0"/>
    <n v="3499.04"/>
    <n v="866.58"/>
    <n v="3499.04"/>
    <s v="Q4"/>
    <n v="24.766221592208147"/>
    <s v="Ahmedabad"/>
    <s v="Occasional"/>
  </r>
  <r>
    <s v="ORD000689"/>
    <x v="205"/>
    <s v="CUST0266"/>
    <s v="Tanay Sane"/>
    <x v="1"/>
    <x v="3"/>
    <x v="12"/>
    <n v="4"/>
    <n v="829.13"/>
    <n v="0"/>
    <n v="3316.52"/>
    <n v="947.12"/>
    <n v="3316.52"/>
    <s v="Q2"/>
    <n v="28.557644760170298"/>
    <s v="Patna"/>
    <s v="Premium"/>
  </r>
  <r>
    <s v="ORD011217"/>
    <x v="348"/>
    <s v="CUST0304"/>
    <s v="Banjeet Yogi"/>
    <x v="1"/>
    <x v="5"/>
    <x v="31"/>
    <n v="10"/>
    <n v="725.18"/>
    <n v="0.05"/>
    <n v="6889.21"/>
    <n v="618.16999999999996"/>
    <n v="6889.2099999999991"/>
    <s v="Q1"/>
    <n v="8.9730172254873928"/>
    <s v="Bhubaneswar"/>
    <s v="Regular"/>
  </r>
  <r>
    <s v="ORD003781"/>
    <x v="195"/>
    <s v="CUST0459"/>
    <s v="Vidhi Kari"/>
    <x v="3"/>
    <x v="0"/>
    <x v="35"/>
    <n v="4"/>
    <n v="892.45"/>
    <n v="0"/>
    <n v="3569.8"/>
    <n v="1145.93"/>
    <n v="3569.8"/>
    <s v="Q2"/>
    <n v="32.10067790912656"/>
    <s v="Surat"/>
    <s v="Occasional"/>
  </r>
  <r>
    <s v="ORD007269"/>
    <x v="303"/>
    <s v="CUST0161"/>
    <s v="Jalsa Narang"/>
    <x v="2"/>
    <x v="5"/>
    <x v="24"/>
    <n v="8"/>
    <n v="440.12"/>
    <n v="0.1"/>
    <n v="3168.86"/>
    <n v="293.27"/>
    <n v="3168.864"/>
    <s v="Q3"/>
    <n v="9.254747764180177"/>
    <s v="Lucknow"/>
    <s v="Premium"/>
  </r>
  <r>
    <s v="ORD000753"/>
    <x v="10"/>
    <s v="CUST0437"/>
    <s v="Aditya Borah"/>
    <x v="3"/>
    <x v="0"/>
    <x v="32"/>
    <n v="3"/>
    <n v="979.1"/>
    <n v="0.05"/>
    <n v="2790.43"/>
    <n v="723.33"/>
    <n v="2790.4349999999999"/>
    <s v="Q1"/>
    <n v="25.9218113337371"/>
    <s v="Ahmedabad"/>
    <s v="Regular"/>
  </r>
  <r>
    <s v="ORD006657"/>
    <x v="358"/>
    <s v="CUST0447"/>
    <s v="Gaurang Chaudhary"/>
    <x v="1"/>
    <x v="6"/>
    <x v="29"/>
    <n v="2"/>
    <n v="342.81"/>
    <n v="0.05"/>
    <n v="651.34"/>
    <n v="204.63"/>
    <n v="651.33899999999994"/>
    <s v="Q4"/>
    <n v="31.416771578591824"/>
    <s v="Guwahati"/>
    <s v="Premium"/>
  </r>
  <r>
    <s v="ORD004098"/>
    <x v="363"/>
    <s v="CUST0406"/>
    <s v="Janani Sen"/>
    <x v="1"/>
    <x v="6"/>
    <x v="14"/>
    <n v="4"/>
    <n v="1913.55"/>
    <n v="0.1"/>
    <n v="6888.78"/>
    <n v="2344.2399999999998"/>
    <n v="6888.78"/>
    <s v="Q4"/>
    <n v="34.029828213413694"/>
    <s v="Bhubaneswar"/>
    <s v="Premium"/>
  </r>
  <r>
    <s v="ORD007673"/>
    <x v="278"/>
    <s v="CUST0279"/>
    <s v="Zaitra Biswas"/>
    <x v="1"/>
    <x v="5"/>
    <x v="31"/>
    <n v="5"/>
    <n v="744.96"/>
    <n v="0"/>
    <n v="3724.8"/>
    <n v="307.58999999999997"/>
    <n v="3724.8"/>
    <s v="Q3"/>
    <n v="8.2578930412371125"/>
    <s v="Patna"/>
    <s v="Premium"/>
  </r>
  <r>
    <s v="ORD011437"/>
    <x v="269"/>
    <s v="CUST0178"/>
    <s v="Sachi Chaudhuri"/>
    <x v="1"/>
    <x v="3"/>
    <x v="13"/>
    <n v="4"/>
    <n v="2488.17"/>
    <n v="0.05"/>
    <n v="9455.0499999999993"/>
    <n v="2518.12"/>
    <n v="9455.0460000000003"/>
    <s v="Q1"/>
    <n v="26.632540282706067"/>
    <s v="Kolkata"/>
    <s v="Regular"/>
  </r>
  <r>
    <s v="ORD009947"/>
    <x v="14"/>
    <s v="CUST0032"/>
    <s v="Bimala Kumer"/>
    <x v="2"/>
    <x v="3"/>
    <x v="13"/>
    <n v="4"/>
    <n v="508.82"/>
    <n v="0.1"/>
    <n v="1831.75"/>
    <n v="422.85"/>
    <n v="1831.752"/>
    <s v="Q2"/>
    <n v="23.084482052681864"/>
    <s v="Jaipur"/>
    <s v="Premium"/>
  </r>
  <r>
    <s v="ORD001624"/>
    <x v="170"/>
    <s v="CUST0143"/>
    <s v="Krisha Srivastava"/>
    <x v="0"/>
    <x v="5"/>
    <x v="24"/>
    <n v="3"/>
    <n v="101.48"/>
    <n v="0.25"/>
    <n v="228.33"/>
    <n v="15.62"/>
    <n v="228.32999999999998"/>
    <s v="Q4"/>
    <n v="6.8409757806683302"/>
    <s v="Chennai"/>
    <s v="Occasional"/>
  </r>
  <r>
    <s v="ORD010859"/>
    <x v="248"/>
    <s v="CUST0356"/>
    <s v="Ganga Hayer"/>
    <x v="2"/>
    <x v="5"/>
    <x v="11"/>
    <n v="3"/>
    <n v="185.83"/>
    <n v="0.3"/>
    <n v="390.24"/>
    <n v="34.82"/>
    <n v="390.24299999999999"/>
    <s v="Q4"/>
    <n v="8.9227142271422721"/>
    <s v="Amritsar"/>
    <s v="Regular"/>
  </r>
  <r>
    <s v="ORD007600"/>
    <x v="60"/>
    <s v="CUST0013"/>
    <s v="Charan Aggarwal"/>
    <x v="0"/>
    <x v="6"/>
    <x v="27"/>
    <n v="4"/>
    <n v="2745.48"/>
    <n v="0"/>
    <n v="10981.92"/>
    <n v="2527.27"/>
    <n v="10981.92"/>
    <s v="Q3"/>
    <n v="23.013006833049229"/>
    <s v="Kochi"/>
    <s v="Regular"/>
  </r>
  <r>
    <s v="ORD005464"/>
    <x v="313"/>
    <s v="CUST0007"/>
    <s v="Advika Gopal"/>
    <x v="2"/>
    <x v="5"/>
    <x v="21"/>
    <n v="6"/>
    <n v="670.05"/>
    <n v="0.15"/>
    <n v="3417.25"/>
    <n v="344.04"/>
    <n v="3417.2549999999997"/>
    <s v="Q4"/>
    <n v="10.067744531421466"/>
    <s v="Lucknow"/>
    <s v="Premium"/>
  </r>
  <r>
    <s v="ORD005395"/>
    <x v="124"/>
    <s v="CUST0273"/>
    <s v="Tanmayi Pai"/>
    <x v="2"/>
    <x v="2"/>
    <x v="46"/>
    <n v="3"/>
    <n v="2237.81"/>
    <n v="0.15"/>
    <n v="5706.42"/>
    <n v="1005.61"/>
    <n v="5706.4155000000001"/>
    <s v="Q2"/>
    <n v="17.622432278030708"/>
    <s v="Lucknow"/>
    <s v="Premium"/>
  </r>
  <r>
    <s v="ORD005982"/>
    <x v="95"/>
    <s v="CUST0128"/>
    <s v="Anjali Mall"/>
    <x v="1"/>
    <x v="4"/>
    <x v="42"/>
    <n v="1"/>
    <n v="49200.94"/>
    <n v="0"/>
    <n v="49200.94"/>
    <n v="4570.16"/>
    <n v="49200.94"/>
    <s v="Q1"/>
    <n v="9.2887656211446359"/>
    <s v="Bhubaneswar"/>
    <s v="Premium"/>
  </r>
  <r>
    <s v="ORD009164"/>
    <x v="60"/>
    <s v="CUST0319"/>
    <s v="Veer Sankaran"/>
    <x v="0"/>
    <x v="3"/>
    <x v="66"/>
    <n v="5"/>
    <n v="2965.81"/>
    <n v="0.15"/>
    <n v="12604.69"/>
    <n v="3673.69"/>
    <n v="12604.692499999999"/>
    <s v="Q3"/>
    <n v="29.145421267797939"/>
    <s v="Chennai"/>
    <s v="Premium"/>
  </r>
  <r>
    <s v="ORD006116"/>
    <x v="7"/>
    <s v="CUST0344"/>
    <s v="Leela Rajagopalan"/>
    <x v="1"/>
    <x v="1"/>
    <x v="38"/>
    <n v="1"/>
    <n v="31977.96"/>
    <n v="0.15"/>
    <n v="27181.27"/>
    <n v="5508.65"/>
    <n v="27181.266"/>
    <s v="Q2"/>
    <n v="20.266345170773846"/>
    <s v="Ranchi"/>
    <s v="Regular"/>
  </r>
  <r>
    <s v="ORD006543"/>
    <x v="1"/>
    <s v="CUST0186"/>
    <s v="Hemang Barad"/>
    <x v="1"/>
    <x v="4"/>
    <x v="23"/>
    <n v="2"/>
    <n v="73551"/>
    <n v="0"/>
    <n v="147102"/>
    <n v="-3957.64"/>
    <n v="147102"/>
    <s v="Q2"/>
    <n v="-2.6904052970047996"/>
    <s v="Ranchi"/>
    <s v="Premium"/>
  </r>
  <r>
    <s v="ORD003283"/>
    <x v="314"/>
    <s v="CUST0343"/>
    <s v="Ronith Ratti"/>
    <x v="3"/>
    <x v="4"/>
    <x v="42"/>
    <n v="2"/>
    <n v="37118.160000000003"/>
    <n v="0"/>
    <n v="74236.320000000007"/>
    <n v="6712.52"/>
    <n v="74236.320000000007"/>
    <s v="Q2"/>
    <n v="9.0420969142867005"/>
    <s v="Ahmedabad"/>
    <s v="Premium"/>
  </r>
  <r>
    <s v="ORD000545"/>
    <x v="47"/>
    <s v="CUST0210"/>
    <s v="Yadavi Dani"/>
    <x v="3"/>
    <x v="6"/>
    <x v="29"/>
    <n v="5"/>
    <n v="561.85"/>
    <n v="0.05"/>
    <n v="2668.79"/>
    <n v="764.02"/>
    <n v="2668.7874999999999"/>
    <s v="Q1"/>
    <n v="28.627954990838546"/>
    <s v="Mumbai"/>
    <s v="Regular"/>
  </r>
  <r>
    <s v="ORD000529"/>
    <x v="158"/>
    <s v="CUST0284"/>
    <s v="Daksha Karan"/>
    <x v="1"/>
    <x v="5"/>
    <x v="39"/>
    <n v="9"/>
    <n v="407.67"/>
    <n v="0.2"/>
    <n v="2935.22"/>
    <n v="201.48"/>
    <n v="2935.2240000000002"/>
    <s v="Q3"/>
    <n v="6.8642214212222594"/>
    <s v="Ranchi"/>
    <s v="Premium"/>
  </r>
  <r>
    <s v="ORD004779"/>
    <x v="188"/>
    <s v="CUST0399"/>
    <s v="Saksham Goyal"/>
    <x v="3"/>
    <x v="2"/>
    <x v="9"/>
    <n v="3"/>
    <n v="6766.46"/>
    <n v="0"/>
    <n v="20299.38"/>
    <n v="5603.93"/>
    <n v="20299.38"/>
    <s v="Q1"/>
    <n v="27.606409653890907"/>
    <s v="Surat"/>
    <s v="Premium"/>
  </r>
  <r>
    <s v="ORD003521"/>
    <x v="282"/>
    <s v="CUST0032"/>
    <s v="Bimala Kumer"/>
    <x v="2"/>
    <x v="5"/>
    <x v="11"/>
    <n v="1"/>
    <n v="165.02"/>
    <n v="0.05"/>
    <n v="156.77000000000001"/>
    <n v="-2.96"/>
    <n v="156.76900000000001"/>
    <s v="Q1"/>
    <n v="-1.8881163487912227"/>
    <s v="Jaipur"/>
    <s v="Premium"/>
  </r>
  <r>
    <s v="ORD002672"/>
    <x v="204"/>
    <s v="CUST0177"/>
    <s v="Pratyush Koshy"/>
    <x v="3"/>
    <x v="4"/>
    <x v="33"/>
    <n v="2"/>
    <n v="81053.08"/>
    <n v="0"/>
    <n v="162106.16"/>
    <n v="22474.95"/>
    <n v="162106.16"/>
    <s v="Q4"/>
    <n v="13.864340503778511"/>
    <s v="Ahmedabad"/>
    <s v="Premium"/>
  </r>
  <r>
    <s v="ORD004031"/>
    <x v="196"/>
    <s v="CUST0330"/>
    <s v="Yasti Ramesh"/>
    <x v="2"/>
    <x v="2"/>
    <x v="54"/>
    <n v="4"/>
    <n v="7075.04"/>
    <n v="0"/>
    <n v="28300.16"/>
    <n v="5031.22"/>
    <n v="28300.16"/>
    <s v="Q1"/>
    <n v="17.778062032158122"/>
    <s v="Jaipur"/>
    <s v="Occasional"/>
  </r>
  <r>
    <s v="ORD009295"/>
    <x v="21"/>
    <s v="CUST0420"/>
    <s v="Zehaan Choudhury"/>
    <x v="3"/>
    <x v="3"/>
    <x v="58"/>
    <n v="3"/>
    <n v="3438.2"/>
    <n v="0.05"/>
    <n v="9798.8700000000008"/>
    <n v="2806.55"/>
    <n v="9798.869999999999"/>
    <s v="Q2"/>
    <n v="28.641567854252582"/>
    <s v="Ahmedabad"/>
    <s v="Premium"/>
  </r>
  <r>
    <s v="ORD011997"/>
    <x v="103"/>
    <s v="CUST0013"/>
    <s v="Charan Aggarwal"/>
    <x v="0"/>
    <x v="2"/>
    <x v="30"/>
    <n v="5"/>
    <n v="7391.52"/>
    <n v="0.3"/>
    <n v="25870.32"/>
    <n v="4069.39"/>
    <n v="25870.320000000003"/>
    <s v="Q1"/>
    <n v="15.729956181446539"/>
    <s v="Kochi"/>
    <s v="Regular"/>
  </r>
  <r>
    <s v="ORD010472"/>
    <x v="155"/>
    <s v="CUST0129"/>
    <s v="Bimala Basak"/>
    <x v="0"/>
    <x v="1"/>
    <x v="3"/>
    <n v="2"/>
    <n v="23936.55"/>
    <n v="0.05"/>
    <n v="45479.44"/>
    <n v="-4687.92"/>
    <n v="45479.445"/>
    <s v="Q3"/>
    <n v="-10.307778635796746"/>
    <s v="Chennai"/>
    <s v="Premium"/>
  </r>
  <r>
    <s v="ORD004264"/>
    <x v="227"/>
    <s v="CUST0416"/>
    <s v="Hitesh Soman"/>
    <x v="3"/>
    <x v="4"/>
    <x v="20"/>
    <n v="3"/>
    <n v="9656.1200000000008"/>
    <n v="0.05"/>
    <n v="27519.94"/>
    <n v="2417.8000000000002"/>
    <n v="27519.941999999999"/>
    <s v="Q4"/>
    <n v="8.7856296198320205"/>
    <s v="Mumbai"/>
    <s v="Premium"/>
  </r>
  <r>
    <s v="ORD011257"/>
    <x v="82"/>
    <s v="CUST0491"/>
    <s v="Kashish Sarkar"/>
    <x v="3"/>
    <x v="3"/>
    <x v="10"/>
    <n v="5"/>
    <n v="2322.0500000000002"/>
    <n v="0.05"/>
    <n v="11029.74"/>
    <n v="2659.11"/>
    <n v="11029.737499999999"/>
    <s v="Q1"/>
    <n v="24.108546529655278"/>
    <s v="Surat"/>
    <s v="Premium"/>
  </r>
  <r>
    <s v="ORD009699"/>
    <x v="16"/>
    <s v="CUST0357"/>
    <s v="Udant Mishra"/>
    <x v="2"/>
    <x v="4"/>
    <x v="28"/>
    <n v="2"/>
    <n v="51432.37"/>
    <n v="0.15"/>
    <n v="87435.03"/>
    <n v="12637.22"/>
    <n v="87435.028999999995"/>
    <s v="Q3"/>
    <n v="14.45326890149177"/>
    <s v="Delhi"/>
    <s v="Premium"/>
  </r>
  <r>
    <s v="ORD002447"/>
    <x v="128"/>
    <s v="CUST0194"/>
    <s v="Panini Badami"/>
    <x v="0"/>
    <x v="4"/>
    <x v="33"/>
    <n v="3"/>
    <n v="14881.84"/>
    <n v="0.1"/>
    <n v="40180.97"/>
    <n v="-1118.45"/>
    <n v="40180.968000000008"/>
    <s v="Q1"/>
    <n v="-2.783531607126458"/>
    <s v="Bengaluru"/>
    <s v="Regular"/>
  </r>
  <r>
    <s v="ORD009397"/>
    <x v="184"/>
    <s v="CUST0029"/>
    <s v="Odika Bala"/>
    <x v="2"/>
    <x v="0"/>
    <x v="51"/>
    <n v="1"/>
    <n v="627.54"/>
    <n v="0.15"/>
    <n v="533.41"/>
    <n v="170.91"/>
    <n v="533.40899999999999"/>
    <s v="Q1"/>
    <n v="32.041019103503871"/>
    <s v="Lucknow"/>
    <s v="Occasional"/>
  </r>
  <r>
    <s v="ORD006766"/>
    <x v="94"/>
    <s v="CUST0113"/>
    <s v="Harita Chaudhari"/>
    <x v="2"/>
    <x v="2"/>
    <x v="60"/>
    <n v="2"/>
    <n v="380.07"/>
    <n v="0.2"/>
    <n v="608.11"/>
    <n v="146.87"/>
    <n v="608.11199999999997"/>
    <s v="Q1"/>
    <n v="24.151880416372038"/>
    <s v="Lucknow"/>
    <s v="Premium"/>
  </r>
  <r>
    <s v="ORD003409"/>
    <x v="270"/>
    <s v="CUST0208"/>
    <s v="Dev Venkataraman"/>
    <x v="3"/>
    <x v="5"/>
    <x v="37"/>
    <n v="4"/>
    <n v="538.16"/>
    <n v="0.15"/>
    <n v="1829.74"/>
    <n v="137.32"/>
    <n v="1829.7439999999999"/>
    <s v="Q1"/>
    <n v="7.5048914053362763"/>
    <s v="Ahmedabad"/>
    <s v="Premium"/>
  </r>
  <r>
    <s v="ORD005475"/>
    <x v="353"/>
    <s v="CUST0293"/>
    <s v="Vidhi Khatri"/>
    <x v="1"/>
    <x v="1"/>
    <x v="34"/>
    <n v="1"/>
    <n v="35785.35"/>
    <n v="0.05"/>
    <n v="33996.080000000002"/>
    <n v="-844.96"/>
    <n v="33996.082499999997"/>
    <s v="Q2"/>
    <n v="-2.485463029855207"/>
    <s v="Ranchi"/>
    <s v="Premium"/>
  </r>
  <r>
    <s v="ORD011774"/>
    <x v="42"/>
    <s v="CUST0277"/>
    <s v="Nirja Sarkar"/>
    <x v="2"/>
    <x v="6"/>
    <x v="29"/>
    <n v="2"/>
    <n v="4892.1499999999996"/>
    <n v="0.05"/>
    <n v="9295.08"/>
    <n v="2341.04"/>
    <n v="9295.0849999999991"/>
    <s v="Q4"/>
    <n v="25.18579721745267"/>
    <s v="Amritsar"/>
    <s v="Premium"/>
  </r>
  <r>
    <s v="ORD000354"/>
    <x v="7"/>
    <s v="CUST0303"/>
    <s v="Tarak Talwar"/>
    <x v="2"/>
    <x v="5"/>
    <x v="39"/>
    <n v="9"/>
    <n v="381.88"/>
    <n v="0"/>
    <n v="3436.92"/>
    <n v="229.94"/>
    <n v="3436.92"/>
    <s v="Q2"/>
    <n v="6.6902924711660443"/>
    <s v="Delhi"/>
    <s v="Regular"/>
  </r>
  <r>
    <s v="ORD007292"/>
    <x v="104"/>
    <s v="CUST0092"/>
    <s v="Neelima Sengupta"/>
    <x v="3"/>
    <x v="1"/>
    <x v="52"/>
    <n v="1"/>
    <n v="43017.26"/>
    <n v="0.05"/>
    <n v="40866.400000000001"/>
    <n v="11416.69"/>
    <n v="40866.396999999997"/>
    <s v="Q4"/>
    <n v="27.93661785721277"/>
    <s v="Mumbai"/>
    <s v="Premium"/>
  </r>
  <r>
    <s v="ORD008487"/>
    <x v="54"/>
    <s v="CUST0353"/>
    <s v="Amruta Ratta"/>
    <x v="1"/>
    <x v="1"/>
    <x v="38"/>
    <n v="2"/>
    <n v="26831.02"/>
    <n v="0.1"/>
    <n v="48295.839999999997"/>
    <n v="9778.73"/>
    <n v="48295.836000000003"/>
    <s v="Q4"/>
    <n v="20.247561694754662"/>
    <s v="Bhubaneswar"/>
    <s v="Regular"/>
  </r>
  <r>
    <s v="ORD006353"/>
    <x v="9"/>
    <s v="CUST0483"/>
    <s v="Deepa Tara"/>
    <x v="1"/>
    <x v="5"/>
    <x v="68"/>
    <n v="2"/>
    <n v="345.52"/>
    <n v="0"/>
    <n v="691.04"/>
    <n v="41.25"/>
    <n v="691.04"/>
    <s v="Q2"/>
    <n v="5.9692637184533455"/>
    <s v="Ranchi"/>
    <s v="Premium"/>
  </r>
  <r>
    <s v="ORD006012"/>
    <x v="229"/>
    <s v="CUST0159"/>
    <s v="Gavin Doctor"/>
    <x v="2"/>
    <x v="3"/>
    <x v="61"/>
    <n v="1"/>
    <n v="1778.47"/>
    <n v="0"/>
    <n v="1778.47"/>
    <n v="523.11"/>
    <n v="1778.47"/>
    <s v="Q3"/>
    <n v="29.413484624424363"/>
    <s v="Lucknow"/>
    <s v="Regular"/>
  </r>
  <r>
    <s v="ORD009854"/>
    <x v="141"/>
    <s v="CUST0430"/>
    <s v="Ayush Dar"/>
    <x v="0"/>
    <x v="1"/>
    <x v="52"/>
    <n v="2"/>
    <n v="36028.14"/>
    <n v="0.25"/>
    <n v="54042.21"/>
    <n v="13125.1"/>
    <n v="54042.21"/>
    <s v="Q1"/>
    <n v="24.286756592670805"/>
    <s v="Bengaluru"/>
    <s v="Regular"/>
  </r>
  <r>
    <s v="ORD009488"/>
    <x v="103"/>
    <s v="CUST0021"/>
    <s v="Aarush Sodhi"/>
    <x v="2"/>
    <x v="6"/>
    <x v="19"/>
    <n v="3"/>
    <n v="4610.3999999999996"/>
    <n v="0.05"/>
    <n v="13139.64"/>
    <n v="4310.99"/>
    <n v="13139.639999999998"/>
    <s v="Q1"/>
    <n v="32.809041952443138"/>
    <s v="Amritsar"/>
    <s v="Premium"/>
  </r>
  <r>
    <s v="ORD008639"/>
    <x v="71"/>
    <s v="CUST0360"/>
    <s v="Harshil Kadakia"/>
    <x v="1"/>
    <x v="2"/>
    <x v="2"/>
    <n v="1"/>
    <n v="7052.22"/>
    <n v="0"/>
    <n v="7052.22"/>
    <n v="1667.08"/>
    <n v="7052.22"/>
    <s v="Q1"/>
    <n v="23.639081026967393"/>
    <s v="Patna"/>
    <s v="Occasional"/>
  </r>
  <r>
    <s v="ORD004819"/>
    <x v="334"/>
    <s v="CUST0235"/>
    <s v="Dipta Vala"/>
    <x v="2"/>
    <x v="6"/>
    <x v="18"/>
    <n v="2"/>
    <n v="4773.1400000000003"/>
    <n v="0.05"/>
    <n v="9068.9699999999993"/>
    <n v="3117.59"/>
    <n v="9068.9660000000003"/>
    <s v="Q3"/>
    <n v="34.376450688446432"/>
    <s v="Amritsar"/>
    <s v="Regular"/>
  </r>
  <r>
    <s v="ORD011291"/>
    <x v="313"/>
    <s v="CUST0366"/>
    <s v="Zaitra Kade"/>
    <x v="2"/>
    <x v="1"/>
    <x v="1"/>
    <n v="1"/>
    <n v="36360.97"/>
    <n v="0.1"/>
    <n v="32724.87"/>
    <n v="6035.54"/>
    <n v="32724.873000000003"/>
    <s v="Q4"/>
    <n v="18.443281822051546"/>
    <s v="Amritsar"/>
    <s v="Occasional"/>
  </r>
  <r>
    <s v="ORD000744"/>
    <x v="341"/>
    <s v="CUST0176"/>
    <s v="Ishani Dani"/>
    <x v="2"/>
    <x v="1"/>
    <x v="34"/>
    <n v="4"/>
    <n v="33578.269999999997"/>
    <n v="0.05"/>
    <n v="127597.43"/>
    <n v="36892.879999999997"/>
    <n v="127597.42599999998"/>
    <s v="Q2"/>
    <n v="28.913497709162321"/>
    <s v="Delhi"/>
    <s v="Premium"/>
  </r>
  <r>
    <s v="ORD007230"/>
    <x v="82"/>
    <s v="CUST0105"/>
    <s v="Jacob Ganesh"/>
    <x v="2"/>
    <x v="1"/>
    <x v="3"/>
    <n v="1"/>
    <n v="39659.050000000003"/>
    <n v="0.1"/>
    <n v="35693.15"/>
    <n v="7230.16"/>
    <n v="35693.145000000004"/>
    <s v="Q1"/>
    <n v="20.256435758681988"/>
    <s v="Amritsar"/>
    <s v="Regular"/>
  </r>
  <r>
    <s v="ORD009952"/>
    <x v="196"/>
    <s v="CUST0325"/>
    <s v="Advik Palan"/>
    <x v="1"/>
    <x v="5"/>
    <x v="11"/>
    <n v="7"/>
    <n v="457.5"/>
    <n v="0.1"/>
    <n v="2882.25"/>
    <n v="266.73"/>
    <n v="2882.25"/>
    <s v="Q1"/>
    <n v="9.2542284673432214"/>
    <s v="Kolkata"/>
    <s v="Premium"/>
  </r>
  <r>
    <s v="ORD006664"/>
    <x v="51"/>
    <s v="CUST0119"/>
    <s v="Advik Dhawan"/>
    <x v="0"/>
    <x v="4"/>
    <x v="20"/>
    <n v="5"/>
    <n v="55343.05"/>
    <n v="0.15"/>
    <n v="235207.96"/>
    <n v="33643.78"/>
    <n v="235207.96249999999"/>
    <s v="Q3"/>
    <n v="14.303844138608234"/>
    <s v="Hyderabad"/>
    <s v="Premium"/>
  </r>
  <r>
    <s v="ORD006274"/>
    <x v="155"/>
    <s v="CUST0208"/>
    <s v="Dev Venkataraman"/>
    <x v="3"/>
    <x v="6"/>
    <x v="19"/>
    <n v="4"/>
    <n v="4002.57"/>
    <n v="0.2"/>
    <n v="12808.22"/>
    <n v="2769.06"/>
    <n v="12808.224000000002"/>
    <s v="Q3"/>
    <n v="21.619397543140266"/>
    <s v="Ahmedabad"/>
    <s v="Premium"/>
  </r>
  <r>
    <s v="ORD000403"/>
    <x v="256"/>
    <s v="CUST0202"/>
    <s v="Samar Pillay"/>
    <x v="2"/>
    <x v="5"/>
    <x v="39"/>
    <n v="9"/>
    <n v="499.42"/>
    <n v="0.1"/>
    <n v="4045.3"/>
    <n v="327.63"/>
    <n v="4045.3019999999997"/>
    <s v="Q4"/>
    <n v="8.0990285022124429"/>
    <s v="Chandigarh"/>
    <s v="Regular"/>
  </r>
  <r>
    <s v="ORD010481"/>
    <x v="156"/>
    <s v="CUST0245"/>
    <s v="Naveen Dubey"/>
    <x v="1"/>
    <x v="4"/>
    <x v="45"/>
    <n v="2"/>
    <n v="23257.98"/>
    <n v="0.1"/>
    <n v="41864.36"/>
    <n v="4806.2"/>
    <n v="41864.364000000001"/>
    <s v="Q4"/>
    <n v="11.480409589445532"/>
    <s v="Bhubaneswar"/>
    <s v="Regular"/>
  </r>
  <r>
    <s v="ORD004413"/>
    <x v="149"/>
    <s v="CUST0315"/>
    <s v="Kiaan Gulati"/>
    <x v="2"/>
    <x v="6"/>
    <x v="18"/>
    <n v="5"/>
    <n v="1189.82"/>
    <n v="0.1"/>
    <n v="5354.19"/>
    <n v="1555.39"/>
    <n v="5354.19"/>
    <s v="Q4"/>
    <n v="29.049959004069713"/>
    <s v="Lucknow"/>
    <s v="Occasional"/>
  </r>
  <r>
    <s v="ORD010271"/>
    <x v="237"/>
    <s v="CUST0294"/>
    <s v="Ekapad Dhingra"/>
    <x v="0"/>
    <x v="5"/>
    <x v="44"/>
    <n v="1"/>
    <n v="618.34"/>
    <n v="0"/>
    <n v="618.34"/>
    <n v="62.03"/>
    <n v="618.34"/>
    <s v="Q1"/>
    <n v="10.031697771452599"/>
    <s v="Bengaluru"/>
    <s v="Premium"/>
  </r>
  <r>
    <s v="ORD001353"/>
    <x v="308"/>
    <s v="CUST0344"/>
    <s v="Leela Rajagopalan"/>
    <x v="1"/>
    <x v="4"/>
    <x v="50"/>
    <n v="5"/>
    <n v="30597.69"/>
    <n v="0.15"/>
    <n v="130040.18"/>
    <n v="18657.18"/>
    <n v="130040.18249999998"/>
    <s v="Q3"/>
    <n v="14.347242521503739"/>
    <s v="Ranchi"/>
    <s v="Regular"/>
  </r>
  <r>
    <s v="ORD003375"/>
    <x v="43"/>
    <s v="CUST0058"/>
    <s v="Vansha Narula"/>
    <x v="0"/>
    <x v="6"/>
    <x v="29"/>
    <n v="1"/>
    <n v="1101.05"/>
    <n v="0"/>
    <n v="1101.05"/>
    <n v="231.72"/>
    <n v="1101.05"/>
    <s v="Q1"/>
    <n v="21.045365787203124"/>
    <s v="Kochi"/>
    <s v="Regular"/>
  </r>
  <r>
    <s v="ORD010787"/>
    <x v="210"/>
    <s v="CUST0178"/>
    <s v="Sachi Chaudhuri"/>
    <x v="1"/>
    <x v="1"/>
    <x v="1"/>
    <n v="2"/>
    <n v="21176.26"/>
    <n v="0.15"/>
    <n v="35999.64"/>
    <n v="8380.3700000000008"/>
    <n v="35999.642"/>
    <s v="Q4"/>
    <n v="23.279038345939018"/>
    <s v="Kolkata"/>
    <s v="Regular"/>
  </r>
  <r>
    <s v="ORD010556"/>
    <x v="160"/>
    <s v="CUST0320"/>
    <s v="Tanish Dhar"/>
    <x v="0"/>
    <x v="4"/>
    <x v="20"/>
    <n v="4"/>
    <n v="80278.399999999994"/>
    <n v="0.05"/>
    <n v="305057.91999999998"/>
    <n v="38529.15"/>
    <n v="305057.91999999998"/>
    <s v="Q4"/>
    <n v="12.630109718180732"/>
    <s v="Kochi"/>
    <s v="Premium"/>
  </r>
  <r>
    <s v="ORD007654"/>
    <x v="157"/>
    <s v="CUST0481"/>
    <s v="Warjas Vala"/>
    <x v="3"/>
    <x v="1"/>
    <x v="38"/>
    <n v="5"/>
    <n v="24798.67"/>
    <n v="0.1"/>
    <n v="111594.01"/>
    <n v="30756.29"/>
    <n v="111594.015"/>
    <s v="Q4"/>
    <n v="27.560878939649179"/>
    <s v="Mumbai"/>
    <s v="Regular"/>
  </r>
  <r>
    <s v="ORD010405"/>
    <x v="27"/>
    <s v="CUST0247"/>
    <s v="Geetika Chopra"/>
    <x v="1"/>
    <x v="4"/>
    <x v="47"/>
    <n v="4"/>
    <n v="54497.93"/>
    <n v="0.15"/>
    <n v="185292.96"/>
    <n v="20883.79"/>
    <n v="185292.962"/>
    <s v="Q4"/>
    <n v="11.270687240357109"/>
    <s v="Kolkata"/>
    <s v="Regular"/>
  </r>
  <r>
    <s v="ORD011473"/>
    <x v="258"/>
    <s v="CUST0112"/>
    <s v="Kamala Bandi"/>
    <x v="3"/>
    <x v="4"/>
    <x v="47"/>
    <n v="4"/>
    <n v="84503.62"/>
    <n v="0.1"/>
    <n v="304213.03000000003"/>
    <n v="40426.959999999999"/>
    <n v="304213.03200000001"/>
    <s v="Q2"/>
    <n v="13.289029730251855"/>
    <s v="Ahmedabad"/>
    <s v="Regular"/>
  </r>
  <r>
    <s v="ORD002505"/>
    <x v="86"/>
    <s v="CUST0124"/>
    <s v="Upasna Walla"/>
    <x v="3"/>
    <x v="6"/>
    <x v="55"/>
    <n v="5"/>
    <n v="3804.36"/>
    <n v="0"/>
    <n v="19021.8"/>
    <n v="6287.46"/>
    <n v="19021.8"/>
    <s v="Q4"/>
    <n v="33.053969655868528"/>
    <s v="Mumbai"/>
    <s v="Premium"/>
  </r>
  <r>
    <s v="ORD002031"/>
    <x v="65"/>
    <s v="CUST0353"/>
    <s v="Amruta Ratta"/>
    <x v="1"/>
    <x v="5"/>
    <x v="40"/>
    <n v="10"/>
    <n v="154.19"/>
    <n v="0.1"/>
    <n v="1387.71"/>
    <n v="87.98"/>
    <n v="1387.71"/>
    <s v="Q2"/>
    <n v="6.3399413422112696"/>
    <s v="Bhubaneswar"/>
    <s v="Regular"/>
  </r>
  <r>
    <s v="ORD011444"/>
    <x v="60"/>
    <s v="CUST0206"/>
    <s v="Reyansh Gola"/>
    <x v="3"/>
    <x v="5"/>
    <x v="24"/>
    <n v="2"/>
    <n v="391.01"/>
    <n v="0.25"/>
    <n v="586.51"/>
    <n v="33.72"/>
    <n v="586.51499999999999"/>
    <s v="Q3"/>
    <n v="5.7492625871681646"/>
    <s v="Nagpur"/>
    <s v="Regular"/>
  </r>
  <r>
    <s v="ORD007422"/>
    <x v="321"/>
    <s v="CUST0395"/>
    <s v="Amrita Balan"/>
    <x v="3"/>
    <x v="4"/>
    <x v="5"/>
    <n v="2"/>
    <n v="62289.93"/>
    <n v="0.3"/>
    <n v="87205.9"/>
    <n v="-12375.28"/>
    <n v="87205.902000000002"/>
    <s v="Q4"/>
    <n v="-14.190874699991632"/>
    <s v="Mumbai"/>
    <s v="Regular"/>
  </r>
  <r>
    <s v="ORD005469"/>
    <x v="141"/>
    <s v="CUST0452"/>
    <s v="Rachita Mammen"/>
    <x v="1"/>
    <x v="1"/>
    <x v="1"/>
    <n v="1"/>
    <n v="17796.259999999998"/>
    <n v="0.3"/>
    <n v="12457.38"/>
    <n v="2519.4899999999998"/>
    <n v="12457.381999999998"/>
    <s v="Q1"/>
    <n v="20.224878746574319"/>
    <s v="Kolkata"/>
    <s v="Premium"/>
  </r>
  <r>
    <s v="ORD010295"/>
    <x v="44"/>
    <s v="CUST0360"/>
    <s v="Harshil Kadakia"/>
    <x v="1"/>
    <x v="3"/>
    <x v="16"/>
    <n v="1"/>
    <n v="824.28"/>
    <n v="0.1"/>
    <n v="741.85"/>
    <n v="156.77000000000001"/>
    <n v="741.85199999999998"/>
    <s v="Q4"/>
    <n v="21.132304374199638"/>
    <s v="Patna"/>
    <s v="Occasional"/>
  </r>
  <r>
    <s v="ORD001432"/>
    <x v="222"/>
    <s v="CUST0124"/>
    <s v="Upasna Walla"/>
    <x v="3"/>
    <x v="0"/>
    <x v="48"/>
    <n v="1"/>
    <n v="214.18"/>
    <n v="0.3"/>
    <n v="149.93"/>
    <n v="39.89"/>
    <n v="149.92599999999999"/>
    <s v="Q3"/>
    <n v="26.605749349696524"/>
    <s v="Mumbai"/>
    <s v="Premium"/>
  </r>
  <r>
    <s v="ORD010874"/>
    <x v="200"/>
    <s v="CUST0318"/>
    <s v="Ethan Manda"/>
    <x v="0"/>
    <x v="1"/>
    <x v="64"/>
    <n v="4"/>
    <n v="21304.26"/>
    <n v="0.1"/>
    <n v="76695.34"/>
    <n v="24846.560000000001"/>
    <n v="76695.335999999996"/>
    <s v="Q2"/>
    <n v="32.396440253084478"/>
    <s v="Chennai"/>
    <s v="Occasional"/>
  </r>
  <r>
    <s v="ORD003379"/>
    <x v="73"/>
    <s v="CUST0455"/>
    <s v="Sara Narang"/>
    <x v="2"/>
    <x v="1"/>
    <x v="52"/>
    <n v="1"/>
    <n v="16889.93"/>
    <n v="0"/>
    <n v="16889.93"/>
    <n v="5046.07"/>
    <n v="16889.93"/>
    <s v="Q2"/>
    <n v="29.876204341877084"/>
    <s v="Delhi"/>
    <s v="Regular"/>
  </r>
  <r>
    <s v="ORD009921"/>
    <x v="112"/>
    <s v="CUST0345"/>
    <s v="Jacob Prabhu"/>
    <x v="1"/>
    <x v="5"/>
    <x v="24"/>
    <n v="3"/>
    <n v="69.97"/>
    <n v="0"/>
    <n v="209.91"/>
    <n v="14.81"/>
    <n v="209.91"/>
    <s v="Q2"/>
    <n v="7.0554046972512037"/>
    <s v="Bhubaneswar"/>
    <s v="Premium"/>
  </r>
  <r>
    <s v="ORD003503"/>
    <x v="349"/>
    <s v="CUST0011"/>
    <s v="Xiti Dash"/>
    <x v="2"/>
    <x v="0"/>
    <x v="51"/>
    <n v="4"/>
    <n v="727.44"/>
    <n v="0"/>
    <n v="2909.76"/>
    <n v="960.47"/>
    <n v="2909.76"/>
    <s v="Q4"/>
    <n v="33.008564280215545"/>
    <s v="Jaipur"/>
    <s v="Regular"/>
  </r>
  <r>
    <s v="ORD007330"/>
    <x v="263"/>
    <s v="CUST0020"/>
    <s v="Neelima Menon"/>
    <x v="1"/>
    <x v="3"/>
    <x v="13"/>
    <n v="5"/>
    <n v="822.81"/>
    <n v="0.1"/>
    <n v="3702.64"/>
    <n v="1135.28"/>
    <n v="3702.6449999999995"/>
    <s v="Q3"/>
    <n v="30.661365944299202"/>
    <s v="Guwahati"/>
    <s v="Regular"/>
  </r>
  <r>
    <s v="ORD009279"/>
    <x v="125"/>
    <s v="CUST0416"/>
    <s v="Hitesh Soman"/>
    <x v="3"/>
    <x v="5"/>
    <x v="37"/>
    <n v="0"/>
    <n v="782.31"/>
    <n v="0"/>
    <n v="6258.48"/>
    <n v="645.29"/>
    <n v="0"/>
    <s v="Q3"/>
    <n v="10.310650509388863"/>
    <s v="Mumbai"/>
    <s v="Premium"/>
  </r>
  <r>
    <s v="ORD008231"/>
    <x v="304"/>
    <s v="CUST0417"/>
    <s v="Radha Mander"/>
    <x v="0"/>
    <x v="5"/>
    <x v="37"/>
    <n v="5"/>
    <n v="319.60000000000002"/>
    <n v="0.25"/>
    <n v="1198.5"/>
    <n v="109.82"/>
    <n v="1198.5"/>
    <s v="Q1"/>
    <n v="9.163120567375886"/>
    <s v="Kochi"/>
    <s v="Occasional"/>
  </r>
  <r>
    <s v="ORD002029"/>
    <x v="103"/>
    <s v="CUST0190"/>
    <s v="Chaman Chaudhry"/>
    <x v="0"/>
    <x v="2"/>
    <x v="9"/>
    <n v="4"/>
    <n v="765.52"/>
    <n v="0.05"/>
    <n v="2908.98"/>
    <n v="748.55"/>
    <n v="2908.9759999999997"/>
    <s v="Q1"/>
    <n v="25.732387297265706"/>
    <s v="Coimbatore"/>
    <s v="Premium"/>
  </r>
  <r>
    <s v="ORD004147"/>
    <x v="123"/>
    <s v="CUST0219"/>
    <s v="Nimrat Mall"/>
    <x v="3"/>
    <x v="2"/>
    <x v="8"/>
    <n v="1"/>
    <n v="7970.94"/>
    <n v="0.1"/>
    <n v="7173.85"/>
    <n v="2017.3"/>
    <n v="7173.8459999999995"/>
    <s v="Q1"/>
    <n v="28.120186510729937"/>
    <s v="Surat"/>
    <s v="Premium"/>
  </r>
  <r>
    <s v="ORD001942"/>
    <x v="125"/>
    <s v="CUST0222"/>
    <s v="Umang Sama"/>
    <x v="0"/>
    <x v="3"/>
    <x v="4"/>
    <n v="4"/>
    <n v="3670.72"/>
    <n v="0.05"/>
    <n v="13948.74"/>
    <n v="4934.9399999999996"/>
    <n v="13948.735999999999"/>
    <s v="Q3"/>
    <n v="35.379109510966579"/>
    <s v="Chennai"/>
    <s v="Regular"/>
  </r>
  <r>
    <s v="ORD001190"/>
    <x v="362"/>
    <s v="CUST0212"/>
    <s v="Reva Vyas"/>
    <x v="1"/>
    <x v="4"/>
    <x v="22"/>
    <n v="2"/>
    <n v="21276.61"/>
    <n v="0"/>
    <n v="42553.22"/>
    <n v="4713.78"/>
    <n v="42553.22"/>
    <s v="Q4"/>
    <n v="11.077375578158362"/>
    <s v="Hyderabad"/>
    <s v="Premium"/>
  </r>
  <r>
    <s v="ORD009762"/>
    <x v="267"/>
    <s v="CUST0021"/>
    <s v="Aarush Sodhi"/>
    <x v="2"/>
    <x v="6"/>
    <x v="63"/>
    <n v="1"/>
    <n v="880.15"/>
    <n v="0.05"/>
    <n v="836.14"/>
    <n v="237.63"/>
    <n v="836.14249999999993"/>
    <s v="Q4"/>
    <n v="28.419881837969719"/>
    <s v="Amritsar"/>
    <s v="Premium"/>
  </r>
  <r>
    <s v="ORD002239"/>
    <x v="317"/>
    <s v="CUST0422"/>
    <s v="David Mahal"/>
    <x v="0"/>
    <x v="5"/>
    <x v="24"/>
    <n v="1"/>
    <n v="510.53"/>
    <n v="0.2"/>
    <n v="408.42"/>
    <n v="28.86"/>
    <n v="408.42399999999998"/>
    <s v="Q2"/>
    <n v="7.0662553254003226"/>
    <s v="Coimbatore"/>
    <s v="Premium"/>
  </r>
  <r>
    <s v="ORD008806"/>
    <x v="21"/>
    <s v="CUST0249"/>
    <s v="Bina Chander"/>
    <x v="1"/>
    <x v="3"/>
    <x v="66"/>
    <n v="5"/>
    <n v="2355.4499999999998"/>
    <n v="0.15"/>
    <n v="10010.66"/>
    <n v="2554.27"/>
    <n v="10010.6625"/>
    <s v="Q2"/>
    <n v="25.515500476492058"/>
    <s v="Kolkata"/>
    <s v="Regular"/>
  </r>
  <r>
    <s v="ORD007463"/>
    <x v="296"/>
    <s v="CUST0194"/>
    <s v="Panini Badami"/>
    <x v="0"/>
    <x v="4"/>
    <x v="20"/>
    <n v="3"/>
    <n v="55017.37"/>
    <n v="0"/>
    <n v="165052.10999999999"/>
    <n v="23477.74"/>
    <n v="165052.11000000002"/>
    <s v="Q3"/>
    <n v="14.224440996240522"/>
    <s v="Bengaluru"/>
    <s v="Regular"/>
  </r>
  <r>
    <s v="ORD008401"/>
    <x v="115"/>
    <s v="CUST0300"/>
    <s v="Maanav Kashyap"/>
    <x v="2"/>
    <x v="3"/>
    <x v="10"/>
    <n v="4"/>
    <n v="3544.45"/>
    <n v="0"/>
    <n v="14177.8"/>
    <n v="2810.36"/>
    <n v="14177.8"/>
    <s v="Q2"/>
    <n v="19.822257331885062"/>
    <s v="Amritsar"/>
    <s v="Premium"/>
  </r>
  <r>
    <s v="ORD001081"/>
    <x v="311"/>
    <s v="CUST0301"/>
    <s v="Vihaan Saini"/>
    <x v="2"/>
    <x v="4"/>
    <x v="47"/>
    <n v="5"/>
    <n v="52949.59"/>
    <n v="0.05"/>
    <n v="251510.55"/>
    <n v="25632.34"/>
    <n v="251510.55249999993"/>
    <s v="Q1"/>
    <n v="10.191357778033566"/>
    <s v="Chandigarh"/>
    <s v="Premium"/>
  </r>
  <r>
    <s v="ORD007737"/>
    <x v="59"/>
    <s v="CUST0138"/>
    <s v="Jagat Zacharia"/>
    <x v="3"/>
    <x v="5"/>
    <x v="31"/>
    <n v="8"/>
    <n v="319.02999999999997"/>
    <n v="0.05"/>
    <n v="2424.63"/>
    <n v="250.79"/>
    <n v="2424.6279999999997"/>
    <s v="Q4"/>
    <n v="10.343433843514267"/>
    <s v="Surat"/>
    <s v="Premium"/>
  </r>
  <r>
    <s v="ORD006600"/>
    <x v="331"/>
    <s v="CUST0301"/>
    <s v="Vihaan Saini"/>
    <x v="2"/>
    <x v="6"/>
    <x v="18"/>
    <n v="2"/>
    <n v="2536"/>
    <n v="0"/>
    <n v="5072"/>
    <n v="1639.39"/>
    <n v="5072"/>
    <s v="Q4"/>
    <n v="32.322358044164041"/>
    <s v="Chandigarh"/>
    <s v="Premium"/>
  </r>
  <r>
    <s v="ORD003134"/>
    <x v="358"/>
    <s v="CUST0192"/>
    <s v="Kevin Toor"/>
    <x v="0"/>
    <x v="6"/>
    <x v="18"/>
    <n v="3"/>
    <n v="2785.96"/>
    <n v="0"/>
    <n v="8357.8799999999992"/>
    <n v="2401.88"/>
    <n v="8357.880000000001"/>
    <s v="Q4"/>
    <n v="28.737909613442646"/>
    <s v="Bengaluru"/>
    <s v="Premium"/>
  </r>
  <r>
    <s v="ORD000859"/>
    <x v="332"/>
    <s v="CUST0459"/>
    <s v="Vidhi Kari"/>
    <x v="3"/>
    <x v="5"/>
    <x v="7"/>
    <n v="5"/>
    <n v="282.66000000000003"/>
    <n v="0.15"/>
    <n v="1201.31"/>
    <n v="103.24"/>
    <n v="1201.3050000000001"/>
    <s v="Q1"/>
    <n v="8.5939516028335738"/>
    <s v="Surat"/>
    <s v="Occasional"/>
  </r>
  <r>
    <s v="ORD010685"/>
    <x v="41"/>
    <s v="CUST0101"/>
    <s v="Chakradev Kumar"/>
    <x v="3"/>
    <x v="2"/>
    <x v="17"/>
    <n v="3"/>
    <n v="7756.6"/>
    <n v="0.25"/>
    <n v="17452.349999999999"/>
    <n v="4607.3999999999996"/>
    <n v="17452.350000000002"/>
    <s v="Q4"/>
    <n v="26.399883110297466"/>
    <s v="Surat"/>
    <s v="Premium"/>
  </r>
  <r>
    <s v="ORD000181"/>
    <x v="323"/>
    <s v="CUST0254"/>
    <s v="Pratyush Morar"/>
    <x v="1"/>
    <x v="5"/>
    <x v="21"/>
    <n v="5"/>
    <n v="483.81"/>
    <n v="0.15"/>
    <n v="2056.19"/>
    <n v="189.84"/>
    <n v="2056.1925000000001"/>
    <s v="Q3"/>
    <n v="9.2326098269128831"/>
    <s v="Patna"/>
    <s v="Premium"/>
  </r>
  <r>
    <s v="ORD001992"/>
    <x v="179"/>
    <s v="CUST0299"/>
    <s v="Wahab Jain"/>
    <x v="2"/>
    <x v="5"/>
    <x v="37"/>
    <n v="9"/>
    <n v="517.25"/>
    <n v="0"/>
    <n v="4655.25"/>
    <n v="478.23"/>
    <n v="4655.25"/>
    <s v="Q1"/>
    <n v="10.27291767359433"/>
    <s v="Jaipur"/>
    <s v="Premium"/>
  </r>
  <r>
    <s v="ORD009911"/>
    <x v="3"/>
    <s v="CUST0031"/>
    <s v="Unni Gupta"/>
    <x v="3"/>
    <x v="5"/>
    <x v="68"/>
    <n v="2"/>
    <n v="395.89"/>
    <n v="0"/>
    <n v="791.78"/>
    <n v="48.47"/>
    <n v="791.78"/>
    <s v="Q2"/>
    <n v="6.1216499532698476"/>
    <s v="Ahmedabad"/>
    <s v="Premium"/>
  </r>
  <r>
    <s v="ORD011849"/>
    <x v="89"/>
    <s v="CUST0395"/>
    <s v="Amrita Balan"/>
    <x v="3"/>
    <x v="5"/>
    <x v="21"/>
    <n v="3"/>
    <n v="191.08"/>
    <n v="0.05"/>
    <n v="544.58000000000004"/>
    <n v="37.28"/>
    <n v="544.57799999999997"/>
    <s v="Q1"/>
    <n v="6.8456425134966388"/>
    <s v="Mumbai"/>
    <s v="Regular"/>
  </r>
  <r>
    <s v="ORD004149"/>
    <x v="179"/>
    <s v="CUST0086"/>
    <s v="Sara Chandran"/>
    <x v="1"/>
    <x v="6"/>
    <x v="18"/>
    <n v="4"/>
    <n v="2577.39"/>
    <n v="0.05"/>
    <n v="9794.08"/>
    <n v="2316.11"/>
    <n v="9794.0819999999985"/>
    <s v="Q1"/>
    <n v="23.648060869423162"/>
    <s v="Patna"/>
    <s v="Regular"/>
  </r>
  <r>
    <s v="ORD000216"/>
    <x v="26"/>
    <s v="CUST0299"/>
    <s v="Wahab Jain"/>
    <x v="2"/>
    <x v="5"/>
    <x v="21"/>
    <n v="2"/>
    <n v="76.13"/>
    <n v="0"/>
    <n v="152.26"/>
    <n v="9.4700000000000006"/>
    <n v="152.26"/>
    <s v="Q4"/>
    <n v="6.2196243268094058"/>
    <s v="Jaipur"/>
    <s v="Premium"/>
  </r>
  <r>
    <s v="ORD008184"/>
    <x v="269"/>
    <s v="CUST0095"/>
    <s v="Pahal Goyal"/>
    <x v="2"/>
    <x v="3"/>
    <x v="4"/>
    <n v="2"/>
    <n v="1135.27"/>
    <n v="0.1"/>
    <n v="2043.49"/>
    <n v="510.15"/>
    <n v="2043.4860000000001"/>
    <s v="Q1"/>
    <n v="24.964643820131244"/>
    <s v="Jaipur"/>
    <s v="Premium"/>
  </r>
  <r>
    <s v="ORD009763"/>
    <x v="280"/>
    <s v="CUST0107"/>
    <s v="Finn Hayre"/>
    <x v="1"/>
    <x v="4"/>
    <x v="28"/>
    <n v="4"/>
    <n v="22282.67"/>
    <n v="0"/>
    <n v="89130.68"/>
    <n v="13490.12"/>
    <n v="89130.68"/>
    <s v="Q3"/>
    <n v="15.135214945067176"/>
    <s v="Bhubaneswar"/>
    <s v="Regular"/>
  </r>
  <r>
    <s v="ORD004136"/>
    <x v="259"/>
    <s v="CUST0036"/>
    <s v="Amaira Venkataraman"/>
    <x v="2"/>
    <x v="1"/>
    <x v="26"/>
    <n v="3"/>
    <n v="18855.64"/>
    <n v="0.2"/>
    <n v="45253.54"/>
    <n v="9444.9"/>
    <n v="45253.536"/>
    <s v="Q2"/>
    <n v="20.871074395505854"/>
    <s v="Amritsar"/>
    <s v="Premium"/>
  </r>
  <r>
    <s v="ORD009668"/>
    <x v="325"/>
    <s v="CUST0117"/>
    <s v="Timothy Brahmbhatt"/>
    <x v="1"/>
    <x v="5"/>
    <x v="21"/>
    <n v="1"/>
    <n v="742.63"/>
    <n v="0.2"/>
    <n v="594.1"/>
    <n v="40.29"/>
    <n v="594.10400000000004"/>
    <s v="Q4"/>
    <n v="6.7816865847500418"/>
    <s v="Guwahati"/>
    <s v="Premium"/>
  </r>
  <r>
    <s v="ORD002760"/>
    <x v="285"/>
    <s v="CUST0487"/>
    <s v="Urvi Johal"/>
    <x v="3"/>
    <x v="5"/>
    <x v="21"/>
    <n v="6"/>
    <n v="570.08000000000004"/>
    <n v="0.1"/>
    <n v="3078.43"/>
    <n v="293.60000000000002"/>
    <n v="3078.4320000000007"/>
    <s v="Q3"/>
    <n v="9.5373290930766679"/>
    <s v="Ahmedabad"/>
    <s v="Premium"/>
  </r>
  <r>
    <s v="ORD001266"/>
    <x v="52"/>
    <s v="CUST0384"/>
    <s v="Darika Sani"/>
    <x v="3"/>
    <x v="0"/>
    <x v="56"/>
    <n v="1"/>
    <n v="888.61"/>
    <n v="0"/>
    <n v="888.61"/>
    <n v="322.47000000000003"/>
    <n v="888.61"/>
    <s v="Q1"/>
    <n v="36.289260755562061"/>
    <s v="Pune"/>
    <s v="Premium"/>
  </r>
  <r>
    <s v="ORD010661"/>
    <x v="122"/>
    <s v="CUST0394"/>
    <s v="Isaac Parekh"/>
    <x v="1"/>
    <x v="6"/>
    <x v="14"/>
    <n v="1"/>
    <n v="3806.36"/>
    <n v="0"/>
    <n v="3806.36"/>
    <n v="1278.05"/>
    <n v="3806.36"/>
    <s v="Q1"/>
    <n v="33.576697947645521"/>
    <s v="Kolkata"/>
    <s v="Occasional"/>
  </r>
  <r>
    <s v="ORD001955"/>
    <x v="77"/>
    <s v="CUST0040"/>
    <s v="Gaurav Majumdar"/>
    <x v="2"/>
    <x v="3"/>
    <x v="58"/>
    <n v="3"/>
    <n v="2851.05"/>
    <n v="0.1"/>
    <n v="7697.84"/>
    <n v="2113.41"/>
    <n v="7697.8350000000019"/>
    <s v="Q3"/>
    <n v="27.454584662710573"/>
    <s v="Chandigarh"/>
    <s v="Regular"/>
  </r>
  <r>
    <s v="ORD009634"/>
    <x v="6"/>
    <s v="CUST0300"/>
    <s v="Maanav Kashyap"/>
    <x v="2"/>
    <x v="6"/>
    <x v="55"/>
    <n v="3"/>
    <n v="1926.92"/>
    <n v="0.25"/>
    <n v="4335.57"/>
    <n v="1287.1400000000001"/>
    <n v="4335.57"/>
    <s v="Q1"/>
    <n v="29.6879072417237"/>
    <s v="Amritsar"/>
    <s v="Premium"/>
  </r>
  <r>
    <s v="ORD008212"/>
    <x v="84"/>
    <s v="CUST0358"/>
    <s v="Daksh Shan"/>
    <x v="3"/>
    <x v="5"/>
    <x v="7"/>
    <n v="2"/>
    <n v="609.79"/>
    <n v="0"/>
    <n v="1219.58"/>
    <n v="88.14"/>
    <n v="1219.58"/>
    <s v="Q2"/>
    <n v="7.2270781744535011"/>
    <s v="Pune"/>
    <s v="Premium"/>
  </r>
  <r>
    <s v="ORD000051"/>
    <x v="33"/>
    <s v="CUST0186"/>
    <s v="Hemang Barad"/>
    <x v="1"/>
    <x v="5"/>
    <x v="21"/>
    <n v="4"/>
    <n v="394.48"/>
    <n v="0.25"/>
    <n v="1183.44"/>
    <n v="117.89"/>
    <n v="1183.44"/>
    <s v="Q1"/>
    <n v="9.9616372608666257"/>
    <s v="Ranchi"/>
    <s v="Premium"/>
  </r>
  <r>
    <s v="ORD002914"/>
    <x v="297"/>
    <s v="CUST0453"/>
    <s v="Maanav Dâ€™Alia"/>
    <x v="1"/>
    <x v="3"/>
    <x v="6"/>
    <n v="2"/>
    <n v="1240.95"/>
    <n v="0.05"/>
    <n v="2357.8000000000002"/>
    <n v="553.62"/>
    <n v="2357.8049999999998"/>
    <s v="Q3"/>
    <n v="23.480363050301126"/>
    <s v="Bhubaneswar"/>
    <s v="Regular"/>
  </r>
  <r>
    <s v="ORD002623"/>
    <x v="121"/>
    <s v="CUST0492"/>
    <s v="Pranav Gala"/>
    <x v="0"/>
    <x v="4"/>
    <x v="28"/>
    <n v="4"/>
    <n v="75123.13"/>
    <n v="0.05"/>
    <n v="285467.89"/>
    <n v="38603.760000000002"/>
    <n v="285467.89400000003"/>
    <s v="Q2"/>
    <n v="13.522978013394079"/>
    <s v="Coimbatore"/>
    <s v="Premium"/>
  </r>
  <r>
    <s v="ORD003317"/>
    <x v="15"/>
    <s v="CUST0059"/>
    <s v="Gopal Om"/>
    <x v="1"/>
    <x v="2"/>
    <x v="65"/>
    <n v="2"/>
    <n v="6061.83"/>
    <n v="0"/>
    <n v="12123.66"/>
    <n v="2875.83"/>
    <n v="12123.66"/>
    <s v="Q4"/>
    <n v="23.720807083009586"/>
    <s v="Kolkata"/>
    <s v="Regular"/>
  </r>
  <r>
    <s v="ORD008306"/>
    <x v="137"/>
    <s v="CUST0227"/>
    <s v="Yashawini Loyal"/>
    <x v="1"/>
    <x v="4"/>
    <x v="5"/>
    <n v="3"/>
    <n v="54794.99"/>
    <n v="0.25"/>
    <n v="123288.73"/>
    <n v="17440.11"/>
    <n v="123288.72750000001"/>
    <s v="Q4"/>
    <n v="14.145745519480979"/>
    <s v="Patna"/>
    <s v="Premium"/>
  </r>
  <r>
    <s v="ORD004621"/>
    <x v="100"/>
    <s v="CUST0052"/>
    <s v="Vivaan Parmer"/>
    <x v="1"/>
    <x v="2"/>
    <x v="54"/>
    <n v="1"/>
    <n v="1773.39"/>
    <n v="0.15"/>
    <n v="1507.38"/>
    <n v="378.63"/>
    <n v="1507.3815"/>
    <s v="Q3"/>
    <n v="25.118417386458621"/>
    <s v="Bhubaneswar"/>
    <s v="Occasional"/>
  </r>
  <r>
    <s v="ORD008128"/>
    <x v="5"/>
    <s v="CUST0051"/>
    <s v="Shivansh Mistry"/>
    <x v="3"/>
    <x v="1"/>
    <x v="52"/>
    <n v="4"/>
    <n v="43197.38"/>
    <n v="0.05"/>
    <n v="164150.04"/>
    <n v="28775.29"/>
    <n v="164150.04399999999"/>
    <s v="Q1"/>
    <n v="17.529870842553557"/>
    <s v="Nagpur"/>
    <s v="Premium"/>
  </r>
  <r>
    <s v="ORD009898"/>
    <x v="223"/>
    <s v="CUST0243"/>
    <s v="Oviya Nagy"/>
    <x v="3"/>
    <x v="2"/>
    <x v="62"/>
    <n v="1"/>
    <n v="7279.15"/>
    <n v="0"/>
    <n v="7279.15"/>
    <n v="1739.66"/>
    <n v="7279.15"/>
    <s v="Q3"/>
    <n v="23.899219002218668"/>
    <s v="Surat"/>
    <s v="Regular"/>
  </r>
  <r>
    <s v="ORD000237"/>
    <x v="318"/>
    <s v="CUST0414"/>
    <s v="Sai Maharaj"/>
    <x v="2"/>
    <x v="5"/>
    <x v="39"/>
    <n v="1"/>
    <n v="228.36"/>
    <n v="0.2"/>
    <n v="182.69"/>
    <n v="14.93"/>
    <n v="182.68800000000002"/>
    <s v="Q3"/>
    <n v="8.1723137555421754"/>
    <s v="Delhi"/>
    <s v="Occasional"/>
  </r>
  <r>
    <s v="ORD010097"/>
    <x v="176"/>
    <s v="CUST0369"/>
    <s v="Alka Pal"/>
    <x v="0"/>
    <x v="4"/>
    <x v="5"/>
    <n v="3"/>
    <n v="20880.080000000002"/>
    <n v="0.15"/>
    <n v="53244.2"/>
    <n v="6799.92"/>
    <n v="53244.204000000005"/>
    <s v="Q1"/>
    <n v="12.771193857734739"/>
    <s v="Chennai"/>
    <s v="Regular"/>
  </r>
  <r>
    <s v="ORD001058"/>
    <x v="329"/>
    <s v="CUST0242"/>
    <s v="Vanya Bhat"/>
    <x v="2"/>
    <x v="6"/>
    <x v="41"/>
    <n v="1"/>
    <n v="1703.46"/>
    <n v="0.05"/>
    <n v="1618.29"/>
    <n v="360.35"/>
    <n v="1618.287"/>
    <s v="Q4"/>
    <n v="22.267331566035757"/>
    <s v="Delhi"/>
    <s v="Regular"/>
  </r>
  <r>
    <s v="ORD004042"/>
    <x v="63"/>
    <s v="CUST0222"/>
    <s v="Umang Sama"/>
    <x v="0"/>
    <x v="6"/>
    <x v="57"/>
    <n v="3"/>
    <n v="4918.96"/>
    <n v="0.15"/>
    <n v="12543.35"/>
    <n v="2898.43"/>
    <n v="12543.348"/>
    <s v="Q4"/>
    <n v="23.107303870178221"/>
    <s v="Chennai"/>
    <s v="Regular"/>
  </r>
  <r>
    <s v="ORD003926"/>
    <x v="45"/>
    <s v="CUST0303"/>
    <s v="Tarak Talwar"/>
    <x v="2"/>
    <x v="5"/>
    <x v="11"/>
    <n v="9"/>
    <n v="629.9"/>
    <n v="0"/>
    <n v="5669.1"/>
    <n v="529.15"/>
    <n v="5669.0999999999995"/>
    <s v="Q2"/>
    <n v="9.3339330757968639"/>
    <s v="Delhi"/>
    <s v="Regular"/>
  </r>
  <r>
    <s v="ORD010444"/>
    <x v="87"/>
    <s v="CUST0019"/>
    <s v="Saksham Pillay"/>
    <x v="3"/>
    <x v="1"/>
    <x v="38"/>
    <n v="1"/>
    <n v="36448.29"/>
    <n v="0.25"/>
    <n v="27336.22"/>
    <n v="7631.55"/>
    <n v="27336.217499999999"/>
    <s v="Q1"/>
    <n v="27.917356532834457"/>
    <s v="Surat"/>
    <s v="Regular"/>
  </r>
  <r>
    <s v="ORD000994"/>
    <x v="244"/>
    <s v="CUST0047"/>
    <s v="Chameli Dani"/>
    <x v="1"/>
    <x v="3"/>
    <x v="6"/>
    <n v="4"/>
    <n v="3022.27"/>
    <n v="0.1"/>
    <n v="10880.17"/>
    <n v="2427.4899999999998"/>
    <n v="10880.172"/>
    <s v="Q2"/>
    <n v="22.311140359020122"/>
    <s v="Patna"/>
    <s v="Regular"/>
  </r>
  <r>
    <s v="ORD003655"/>
    <x v="11"/>
    <s v="CUST0152"/>
    <s v="Shaurya Som"/>
    <x v="2"/>
    <x v="4"/>
    <x v="20"/>
    <n v="4"/>
    <n v="2005.8"/>
    <n v="0.15"/>
    <n v="6819.72"/>
    <n v="981.45"/>
    <n v="6819.7199999999993"/>
    <s v="Q1"/>
    <n v="14.391353310693109"/>
    <s v="Jaipur"/>
    <s v="Regular"/>
  </r>
  <r>
    <s v="ORD010214"/>
    <x v="242"/>
    <s v="CUST0466"/>
    <s v="Inaya Cherian"/>
    <x v="3"/>
    <x v="2"/>
    <x v="8"/>
    <n v="1"/>
    <n v="521.04"/>
    <n v="0.2"/>
    <n v="416.83"/>
    <n v="78.2"/>
    <n v="416.83199999999999"/>
    <s v="Q1"/>
    <n v="18.76064582683588"/>
    <s v="Ahmedabad"/>
    <s v="Premium"/>
  </r>
  <r>
    <s v="ORD010540"/>
    <x v="92"/>
    <s v="CUST0154"/>
    <s v="Nirja Guha"/>
    <x v="2"/>
    <x v="4"/>
    <x v="23"/>
    <n v="3"/>
    <n v="73594.5"/>
    <n v="0.1"/>
    <n v="198705.15"/>
    <n v="17810.87"/>
    <n v="198705.15"/>
    <s v="Q3"/>
    <n v="8.9634667244407105"/>
    <s v="Delhi"/>
    <s v="Premium"/>
  </r>
  <r>
    <s v="ORD009357"/>
    <x v="82"/>
    <s v="CUST0054"/>
    <s v="Bhavya Chahal"/>
    <x v="1"/>
    <x v="5"/>
    <x v="44"/>
    <n v="6"/>
    <n v="191.54"/>
    <n v="0.1"/>
    <n v="1034.32"/>
    <n v="95.53"/>
    <n v="1034.316"/>
    <s v="Q1"/>
    <n v="9.236019800448604"/>
    <s v="Guwahati"/>
    <s v="Premium"/>
  </r>
  <r>
    <s v="ORD006892"/>
    <x v="214"/>
    <s v="CUST0356"/>
    <s v="Ganga Hayer"/>
    <x v="2"/>
    <x v="6"/>
    <x v="57"/>
    <n v="4"/>
    <n v="4022.41"/>
    <n v="0.1"/>
    <n v="14480.68"/>
    <n v="-1318.37"/>
    <n v="14480.675999999999"/>
    <s v="Q4"/>
    <n v="-9.1043376416024646"/>
    <s v="Amritsar"/>
    <s v="Regular"/>
  </r>
  <r>
    <s v="ORD011708"/>
    <x v="131"/>
    <s v="CUST0443"/>
    <s v="Wyatt Aggarwal"/>
    <x v="0"/>
    <x v="6"/>
    <x v="29"/>
    <n v="3"/>
    <n v="1285.3499999999999"/>
    <n v="0"/>
    <n v="3856.05"/>
    <n v="1065.55"/>
    <n v="3856.0499999999997"/>
    <s v="Q2"/>
    <n v="27.633199776973843"/>
    <s v="Bengaluru"/>
    <s v="Regular"/>
  </r>
  <r>
    <s v="ORD005732"/>
    <x v="274"/>
    <s v="CUST0008"/>
    <s v="Sanya Memon"/>
    <x v="2"/>
    <x v="6"/>
    <x v="43"/>
    <n v="1"/>
    <n v="3325.78"/>
    <n v="0"/>
    <n v="3325.78"/>
    <n v="839.97"/>
    <n v="3325.78"/>
    <s v="Q2"/>
    <n v="25.256330845696347"/>
    <s v="Lucknow"/>
    <s v="Occasional"/>
  </r>
  <r>
    <s v="ORD008824"/>
    <x v="179"/>
    <s v="CUST0180"/>
    <s v="Leela Talwar"/>
    <x v="3"/>
    <x v="5"/>
    <x v="39"/>
    <n v="9"/>
    <n v="446.03"/>
    <n v="0"/>
    <n v="4014.27"/>
    <n v="307.52"/>
    <n v="4014.2699999999995"/>
    <s v="Q1"/>
    <n v="7.6606705577851013"/>
    <s v="Mumbai"/>
    <s v="Regular"/>
  </r>
  <r>
    <s v="ORD006075"/>
    <x v="29"/>
    <s v="CUST0107"/>
    <s v="Finn Hayre"/>
    <x v="1"/>
    <x v="5"/>
    <x v="21"/>
    <n v="2"/>
    <n v="431.57"/>
    <n v="0.05"/>
    <n v="819.98"/>
    <n v="63.2"/>
    <n v="819.98299999999995"/>
    <s v="Q2"/>
    <n v="7.7075050610990514"/>
    <s v="Bhubaneswar"/>
    <s v="Regular"/>
  </r>
  <r>
    <s v="ORD011943"/>
    <x v="298"/>
    <s v="CUST0141"/>
    <s v="Anusha Kapoor"/>
    <x v="3"/>
    <x v="4"/>
    <x v="20"/>
    <n v="2"/>
    <n v="19459.46"/>
    <n v="0.05"/>
    <n v="36972.97"/>
    <n v="3950.46"/>
    <n v="36972.973999999995"/>
    <s v="Q3"/>
    <n v="10.684724543362353"/>
    <s v="Pune"/>
    <s v="Regular"/>
  </r>
  <r>
    <s v="ORD004267"/>
    <x v="49"/>
    <s v="CUST0074"/>
    <s v="Maanas Sandhu"/>
    <x v="1"/>
    <x v="6"/>
    <x v="55"/>
    <n v="3"/>
    <n v="3551.79"/>
    <n v="0.1"/>
    <n v="9589.83"/>
    <n v="3718.58"/>
    <n v="9589.8329999999987"/>
    <s v="Q3"/>
    <n v="38.776286962334055"/>
    <s v="Kolkata"/>
    <s v="Premium"/>
  </r>
  <r>
    <s v="ORD010984"/>
    <x v="207"/>
    <s v="CUST0233"/>
    <s v="Yahvi Dhar"/>
    <x v="2"/>
    <x v="1"/>
    <x v="1"/>
    <n v="4"/>
    <n v="12929.4"/>
    <n v="0.1"/>
    <n v="46545.84"/>
    <n v="12769.14"/>
    <n v="46545.84"/>
    <s v="Q2"/>
    <n v="27.433472035309709"/>
    <s v="Jaipur"/>
    <s v="Premium"/>
  </r>
  <r>
    <s v="ORD011909"/>
    <x v="78"/>
    <s v="CUST0116"/>
    <s v="Gagan Oak"/>
    <x v="2"/>
    <x v="6"/>
    <x v="19"/>
    <n v="5"/>
    <n v="3998"/>
    <n v="0"/>
    <n v="19990"/>
    <n v="7463.48"/>
    <n v="19990"/>
    <s v="Q3"/>
    <n v="37.336068034017003"/>
    <s v="Chandigarh"/>
    <s v="Regular"/>
  </r>
  <r>
    <s v="ORD010346"/>
    <x v="325"/>
    <s v="CUST0187"/>
    <s v="Forum Prabhu"/>
    <x v="2"/>
    <x v="6"/>
    <x v="27"/>
    <n v="2"/>
    <n v="2012.3"/>
    <n v="0.15"/>
    <n v="3420.91"/>
    <n v="1175.99"/>
    <n v="3420.91"/>
    <s v="Q4"/>
    <n v="34.376525544372697"/>
    <s v="Lucknow"/>
    <s v="Regular"/>
  </r>
  <r>
    <s v="ORD009954"/>
    <x v="99"/>
    <s v="CUST0345"/>
    <s v="Jacob Prabhu"/>
    <x v="1"/>
    <x v="5"/>
    <x v="37"/>
    <n v="4"/>
    <n v="493.54"/>
    <n v="0.3"/>
    <n v="1381.91"/>
    <n v="88.51"/>
    <n v="1381.912"/>
    <s v="Q3"/>
    <n v="6.4049033583952646"/>
    <s v="Bhubaneswar"/>
    <s v="Premium"/>
  </r>
  <r>
    <s v="ORD000258"/>
    <x v="263"/>
    <s v="CUST0456"/>
    <s v="Girindra Dutta"/>
    <x v="0"/>
    <x v="4"/>
    <x v="47"/>
    <n v="4"/>
    <n v="74002.31"/>
    <n v="0.05"/>
    <n v="281208.78000000003"/>
    <n v="40917.360000000001"/>
    <n v="281208.77799999999"/>
    <s v="Q3"/>
    <n v="14.550527191931915"/>
    <s v="Chennai"/>
    <s v="Regular"/>
  </r>
  <r>
    <s v="ORD005930"/>
    <x v="297"/>
    <s v="CUST0339"/>
    <s v="Gayathri Kuruvilla"/>
    <x v="0"/>
    <x v="5"/>
    <x v="44"/>
    <n v="6"/>
    <n v="519.12"/>
    <n v="0.05"/>
    <n v="2958.98"/>
    <n v="280.56"/>
    <n v="2958.9839999999999"/>
    <s v="Q3"/>
    <n v="9.4816457022352285"/>
    <s v="Kochi"/>
    <s v="Premium"/>
  </r>
  <r>
    <s v="ORD005151"/>
    <x v="206"/>
    <s v="CUST0180"/>
    <s v="Leela Talwar"/>
    <x v="3"/>
    <x v="4"/>
    <x v="28"/>
    <n v="4"/>
    <n v="55112.34"/>
    <n v="0"/>
    <n v="220449.36"/>
    <n v="32877.03"/>
    <n v="220449.36"/>
    <s v="Q1"/>
    <n v="14.913642752240241"/>
    <s v="Mumbai"/>
    <s v="Regular"/>
  </r>
  <r>
    <s v="ORD000542"/>
    <x v="42"/>
    <s v="CUST0309"/>
    <s v="Hamsini Toor"/>
    <x v="1"/>
    <x v="6"/>
    <x v="18"/>
    <n v="4"/>
    <n v="4531.7"/>
    <n v="0.2"/>
    <n v="14501.44"/>
    <n v="3281.03"/>
    <n v="14501.44"/>
    <s v="Q4"/>
    <n v="22.625546152657943"/>
    <s v="Guwahati"/>
    <s v="Occasional"/>
  </r>
  <r>
    <s v="ORD008835"/>
    <x v="36"/>
    <s v="CUST0200"/>
    <s v="Bishakha Walla"/>
    <x v="2"/>
    <x v="4"/>
    <x v="50"/>
    <n v="5"/>
    <n v="16974.580000000002"/>
    <n v="0.15"/>
    <n v="72141.97"/>
    <n v="8889.9500000000007"/>
    <n v="72141.965000000011"/>
    <s v="Q4"/>
    <n v="12.322854504804901"/>
    <s v="Lucknow"/>
    <s v="Regular"/>
  </r>
  <r>
    <s v="ORD011155"/>
    <x v="105"/>
    <s v="CUST0455"/>
    <s v="Sara Narang"/>
    <x v="2"/>
    <x v="0"/>
    <x v="67"/>
    <n v="3"/>
    <n v="602.33000000000004"/>
    <n v="0"/>
    <n v="1806.99"/>
    <n v="516.66999999999996"/>
    <n v="1806.9900000000002"/>
    <s v="Q2"/>
    <n v="28.592853308540722"/>
    <s v="Delhi"/>
    <s v="Regular"/>
  </r>
  <r>
    <s v="ORD006077"/>
    <x v="100"/>
    <s v="CUST0183"/>
    <s v="Hemani Dani"/>
    <x v="2"/>
    <x v="0"/>
    <x v="53"/>
    <n v="3"/>
    <n v="350.8"/>
    <n v="0.15"/>
    <n v="894.54"/>
    <n v="312.83999999999997"/>
    <n v="894.54000000000008"/>
    <s v="Q3"/>
    <n v="34.972164464417467"/>
    <s v="Jaipur"/>
    <s v="Premium"/>
  </r>
  <r>
    <s v="ORD003045"/>
    <x v="310"/>
    <s v="CUST0343"/>
    <s v="Ronith Ratti"/>
    <x v="3"/>
    <x v="5"/>
    <x v="44"/>
    <n v="4"/>
    <n v="505.17"/>
    <n v="0"/>
    <n v="2020.68"/>
    <n v="114.54"/>
    <n v="2020.68"/>
    <s v="Q3"/>
    <n v="5.6683888591959146"/>
    <s v="Ahmedabad"/>
    <s v="Premium"/>
  </r>
  <r>
    <s v="ORD011004"/>
    <x v="213"/>
    <s v="CUST0070"/>
    <s v="Kiaan Kapur"/>
    <x v="0"/>
    <x v="6"/>
    <x v="55"/>
    <n v="3"/>
    <n v="4426.3900000000003"/>
    <n v="0.3"/>
    <n v="9295.42"/>
    <n v="3187.14"/>
    <n v="9295.4189999999999"/>
    <s v="Q1"/>
    <n v="34.287208108939673"/>
    <s v="Coimbatore"/>
    <s v="Premium"/>
  </r>
  <r>
    <s v="ORD001871"/>
    <x v="170"/>
    <s v="CUST0271"/>
    <s v="Gopal Dash"/>
    <x v="2"/>
    <x v="5"/>
    <x v="44"/>
    <n v="5"/>
    <n v="136.19"/>
    <n v="0.2"/>
    <n v="544.76"/>
    <n v="47.72"/>
    <n v="544.7600000000001"/>
    <s v="Q4"/>
    <n v="8.7598208385344005"/>
    <s v="Jaipur"/>
    <s v="Premium"/>
  </r>
  <r>
    <s v="ORD006460"/>
    <x v="18"/>
    <s v="CUST0146"/>
    <s v="Pavani Bawa"/>
    <x v="1"/>
    <x v="5"/>
    <x v="40"/>
    <n v="9"/>
    <n v="469.35"/>
    <n v="0"/>
    <n v="4224.1499999999996"/>
    <n v="248.3"/>
    <n v="4224.1500000000005"/>
    <s v="Q3"/>
    <n v="5.8781056543920087"/>
    <s v="Guwahati"/>
    <s v="Regular"/>
  </r>
  <r>
    <s v="ORD005553"/>
    <x v="275"/>
    <s v="CUST0112"/>
    <s v="Kamala Bandi"/>
    <x v="3"/>
    <x v="3"/>
    <x v="6"/>
    <n v="3"/>
    <n v="883.9"/>
    <n v="0.25"/>
    <n v="1988.77"/>
    <n v="554.49"/>
    <n v="1988.7749999999999"/>
    <s v="Q4"/>
    <n v="27.881052107584086"/>
    <s v="Ahmedabad"/>
    <s v="Regular"/>
  </r>
  <r>
    <s v="ORD003695"/>
    <x v="121"/>
    <s v="CUST0213"/>
    <s v="Neel Narang"/>
    <x v="3"/>
    <x v="3"/>
    <x v="10"/>
    <n v="5"/>
    <n v="2579.89"/>
    <n v="0.05"/>
    <n v="12254.48"/>
    <n v="2842.98"/>
    <n v="12254.477499999999"/>
    <s v="Q2"/>
    <n v="23.199515605721338"/>
    <s v="Nagpur"/>
    <s v="Occasional"/>
  </r>
  <r>
    <s v="ORD001071"/>
    <x v="164"/>
    <s v="CUST0039"/>
    <s v="Jonathan Dutta"/>
    <x v="3"/>
    <x v="4"/>
    <x v="47"/>
    <n v="4"/>
    <n v="61068.24"/>
    <n v="0.2"/>
    <n v="195418.37"/>
    <n v="23912.09"/>
    <n v="195418.36800000002"/>
    <s v="Q1"/>
    <n v="12.236357308680859"/>
    <s v="Nagpur"/>
    <s v="Premium"/>
  </r>
  <r>
    <s v="ORD001823"/>
    <x v="61"/>
    <s v="CUST0247"/>
    <s v="Geetika Chopra"/>
    <x v="1"/>
    <x v="1"/>
    <x v="34"/>
    <n v="2"/>
    <n v="17668.740000000002"/>
    <n v="0"/>
    <n v="35337.480000000003"/>
    <n v="9339.51"/>
    <n v="35337.480000000003"/>
    <s v="Q1"/>
    <n v="26.429473748552528"/>
    <s v="Kolkata"/>
    <s v="Regular"/>
  </r>
  <r>
    <s v="ORD008646"/>
    <x v="353"/>
    <s v="CUST0176"/>
    <s v="Ishani Dani"/>
    <x v="2"/>
    <x v="4"/>
    <x v="28"/>
    <n v="2"/>
    <n v="79576.649999999994"/>
    <n v="0.1"/>
    <n v="143237.97"/>
    <n v="20316.669999999998"/>
    <n v="143237.97"/>
    <s v="Q2"/>
    <n v="14.183857813678872"/>
    <s v="Delhi"/>
    <s v="Premium"/>
  </r>
  <r>
    <s v="ORD011263"/>
    <x v="292"/>
    <s v="CUST0405"/>
    <s v="Vyanjana Buch"/>
    <x v="0"/>
    <x v="6"/>
    <x v="18"/>
    <n v="3"/>
    <n v="4634.67"/>
    <n v="0"/>
    <n v="13904.01"/>
    <n v="2934.04"/>
    <n v="13904.01"/>
    <s v="Q3"/>
    <n v="21.10211370676517"/>
    <s v="Coimbatore"/>
    <s v="Regular"/>
  </r>
  <r>
    <s v="ORD008242"/>
    <x v="337"/>
    <s v="CUST0471"/>
    <s v="Deepa Borde"/>
    <x v="3"/>
    <x v="1"/>
    <x v="38"/>
    <n v="1"/>
    <n v="24168.639999999999"/>
    <n v="0.1"/>
    <n v="21751.78"/>
    <n v="6547.84"/>
    <n v="21751.776000000002"/>
    <s v="Q3"/>
    <n v="30.102547929410839"/>
    <s v="Mumbai"/>
    <s v="Premium"/>
  </r>
  <r>
    <s v="ORD011185"/>
    <x v="223"/>
    <s v="CUST0419"/>
    <s v="Indrajit Upadhyay"/>
    <x v="3"/>
    <x v="1"/>
    <x v="69"/>
    <n v="4"/>
    <n v="10826.14"/>
    <n v="0"/>
    <n v="43304.56"/>
    <n v="8369.7999999999993"/>
    <n v="43304.56"/>
    <s v="Q3"/>
    <n v="19.327756707376775"/>
    <s v="Surat"/>
    <s v="Occasional"/>
  </r>
  <r>
    <s v="ORD004813"/>
    <x v="298"/>
    <s v="CUST0132"/>
    <s v="Aadhya Kuruvilla"/>
    <x v="2"/>
    <x v="1"/>
    <x v="52"/>
    <n v="1"/>
    <n v="22296.32"/>
    <n v="0.2"/>
    <n v="17837.060000000001"/>
    <n v="5578.68"/>
    <n v="17837.056"/>
    <s v="Q3"/>
    <n v="31.275781995463376"/>
    <s v="Lucknow"/>
    <s v="Occasional"/>
  </r>
  <r>
    <s v="ORD006440"/>
    <x v="14"/>
    <s v="CUST0062"/>
    <s v="Veer Tandon"/>
    <x v="0"/>
    <x v="2"/>
    <x v="30"/>
    <n v="4"/>
    <n v="4458.84"/>
    <n v="0.2"/>
    <n v="14268.29"/>
    <n v="3052.27"/>
    <n v="14268.288"/>
    <s v="Q2"/>
    <n v="21.391981800201705"/>
    <s v="Coimbatore"/>
    <s v="Regular"/>
  </r>
  <r>
    <s v="ORD000322"/>
    <x v="117"/>
    <s v="CUST0441"/>
    <s v="Gagan Garg"/>
    <x v="3"/>
    <x v="3"/>
    <x v="12"/>
    <n v="5"/>
    <n v="3339.75"/>
    <n v="0"/>
    <n v="16698.75"/>
    <n v="4955.67"/>
    <n v="16698.75"/>
    <s v="Q3"/>
    <n v="29.676891982932858"/>
    <s v="Mumbai"/>
    <s v="Regular"/>
  </r>
  <r>
    <s v="ORD000864"/>
    <x v="125"/>
    <s v="CUST0458"/>
    <s v="Unknown"/>
    <x v="0"/>
    <x v="5"/>
    <x v="37"/>
    <n v="6"/>
    <n v="91.55"/>
    <n v="0.3"/>
    <n v="384.51"/>
    <n v="29.99"/>
    <n v="384.50999999999993"/>
    <s v="Q3"/>
    <n v="7.7995370731580458"/>
    <s v="Chennai"/>
    <s v="Regular"/>
  </r>
  <r>
    <s v="ORD006242"/>
    <x v="253"/>
    <s v="CUST0498"/>
    <s v="Isaac Sha"/>
    <x v="0"/>
    <x v="4"/>
    <x v="45"/>
    <n v="4"/>
    <n v="82706.509999999995"/>
    <n v="0.05"/>
    <n v="314284.74"/>
    <n v="44957.05"/>
    <n v="314284.73799999995"/>
    <s v="Q3"/>
    <n v="14.304560253227697"/>
    <s v="Hyderabad"/>
    <s v="Premium"/>
  </r>
  <r>
    <s v="ORD009627"/>
    <x v="249"/>
    <s v="CUST0265"/>
    <s v="Ayushman Master"/>
    <x v="0"/>
    <x v="5"/>
    <x v="24"/>
    <n v="7"/>
    <n v="222.01"/>
    <n v="0.2"/>
    <n v="1243.26"/>
    <n v="104.75"/>
    <n v="1243.2560000000001"/>
    <s v="Q3"/>
    <n v="8.4254299181184944"/>
    <s v="Bengaluru"/>
    <s v="Regular"/>
  </r>
  <r>
    <s v="ORD002648"/>
    <x v="126"/>
    <s v="CUST0238"/>
    <s v="Dominic Kothari"/>
    <x v="3"/>
    <x v="4"/>
    <x v="28"/>
    <n v="4"/>
    <n v="16335.8"/>
    <n v="0.25"/>
    <n v="49007.4"/>
    <n v="6150.47"/>
    <n v="49007.399999999994"/>
    <s v="Q2"/>
    <n v="12.550084272987345"/>
    <s v="Pune"/>
    <s v="Premium"/>
  </r>
  <r>
    <s v="ORD000540"/>
    <x v="140"/>
    <s v="CUST0123"/>
    <s v="Shivani Maharaj"/>
    <x v="1"/>
    <x v="4"/>
    <x v="5"/>
    <n v="3"/>
    <n v="4299.45"/>
    <n v="0.05"/>
    <n v="12253.43"/>
    <n v="1401.61"/>
    <n v="12253.432499999997"/>
    <s v="Q4"/>
    <n v="11.438511502493586"/>
    <s v="Guwahati"/>
    <s v="Regular"/>
  </r>
  <r>
    <s v="ORD004713"/>
    <x v="83"/>
    <s v="CUST0372"/>
    <s v="Wazir Seshadri"/>
    <x v="2"/>
    <x v="2"/>
    <x v="65"/>
    <n v="3"/>
    <n v="5469.56"/>
    <n v="0"/>
    <n v="16408.68"/>
    <n v="3943.88"/>
    <n v="16408.68"/>
    <s v="Q2"/>
    <n v="24.03532764366177"/>
    <s v="Lucknow"/>
    <s v="Regular"/>
  </r>
  <r>
    <s v="ORD004173"/>
    <x v="235"/>
    <s v="CUST0301"/>
    <s v="Vihaan Saini"/>
    <x v="2"/>
    <x v="4"/>
    <x v="33"/>
    <n v="2"/>
    <n v="9307.3799999999992"/>
    <n v="0.1"/>
    <n v="16753.28"/>
    <n v="2237.4699999999998"/>
    <n v="16753.284"/>
    <s v="Q1"/>
    <n v="13.355414581502846"/>
    <s v="Chandigarh"/>
    <s v="Premium"/>
  </r>
  <r>
    <s v="ORD000139"/>
    <x v="51"/>
    <s v="CUST0296"/>
    <s v="Qarin Jha"/>
    <x v="0"/>
    <x v="5"/>
    <x v="68"/>
    <n v="3"/>
    <n v="235.31"/>
    <n v="0.3"/>
    <n v="494.15"/>
    <n v="34.799999999999997"/>
    <n v="494.15100000000001"/>
    <s v="Q3"/>
    <n v="7.0423960335930387"/>
    <s v="Bengaluru"/>
    <s v="Premium"/>
  </r>
  <r>
    <s v="ORD004303"/>
    <x v="58"/>
    <s v="CUST0369"/>
    <s v="Alka Pal"/>
    <x v="0"/>
    <x v="4"/>
    <x v="47"/>
    <n v="2"/>
    <n v="72532.56"/>
    <n v="0.05"/>
    <n v="137811.85999999999"/>
    <n v="20431.84"/>
    <n v="137811.864"/>
    <s v="Q2"/>
    <n v="14.825893794626966"/>
    <s v="Chennai"/>
    <s v="Regular"/>
  </r>
  <r>
    <s v="ORD001224"/>
    <x v="320"/>
    <s v="CUST0060"/>
    <s v="Reva Parsa"/>
    <x v="2"/>
    <x v="5"/>
    <x v="40"/>
    <n v="5"/>
    <n v="343.1"/>
    <n v="0.05"/>
    <n v="1629.72"/>
    <n v="149.96"/>
    <n v="1629.7249999999999"/>
    <s v="Q2"/>
    <n v="9.2015806396190758"/>
    <s v="Lucknow"/>
    <s v="Premium"/>
  </r>
  <r>
    <s v="ORD004557"/>
    <x v="175"/>
    <s v="CUST0005"/>
    <s v="Mason Dutt"/>
    <x v="0"/>
    <x v="5"/>
    <x v="31"/>
    <n v="4"/>
    <n v="65.44"/>
    <n v="0.05"/>
    <n v="248.67"/>
    <n v="17.62"/>
    <n v="248.67199999999997"/>
    <s v="Q3"/>
    <n v="7.0856959021997028"/>
    <s v="Coimbatore"/>
    <s v="Regular"/>
  </r>
  <r>
    <s v="ORD005668"/>
    <x v="223"/>
    <s v="CUST0060"/>
    <s v="Reva Parsa"/>
    <x v="2"/>
    <x v="4"/>
    <x v="23"/>
    <n v="2"/>
    <n v="45317.43"/>
    <n v="0.15"/>
    <n v="77039.63"/>
    <n v="10366.209999999999"/>
    <n v="77039.630999999994"/>
    <s v="Q3"/>
    <n v="13.455685080522843"/>
    <s v="Lucknow"/>
    <s v="Premium"/>
  </r>
  <r>
    <s v="ORD000013"/>
    <x v="282"/>
    <s v="CUST0117"/>
    <s v="Timothy Brahmbhatt"/>
    <x v="1"/>
    <x v="6"/>
    <x v="57"/>
    <n v="5"/>
    <n v="365.5"/>
    <n v="0"/>
    <n v="1827.5"/>
    <n v="565.79999999999995"/>
    <n v="1827.5"/>
    <s v="Q1"/>
    <n v="30.96032831737346"/>
    <s v="Guwahati"/>
    <s v="Premium"/>
  </r>
  <r>
    <s v="ORD001129"/>
    <x v="126"/>
    <s v="CUST0317"/>
    <s v="Balendra Soman"/>
    <x v="3"/>
    <x v="4"/>
    <x v="20"/>
    <n v="4"/>
    <n v="53968.49"/>
    <n v="0.1"/>
    <n v="194286.56"/>
    <n v="17800.53"/>
    <n v="194286.56399999998"/>
    <s v="Q2"/>
    <n v="9.1619976183633067"/>
    <s v="Nagpur"/>
    <s v="Occasional"/>
  </r>
  <r>
    <s v="ORD002928"/>
    <x v="187"/>
    <s v="CUST0156"/>
    <s v="Aarush Bhagat"/>
    <x v="0"/>
    <x v="4"/>
    <x v="45"/>
    <n v="1"/>
    <n v="3970.06"/>
    <n v="0.05"/>
    <n v="3771.56"/>
    <n v="580.9"/>
    <n v="3771.5569999999998"/>
    <s v="Q1"/>
    <n v="15.402114774788151"/>
    <s v="Bengaluru"/>
    <s v="Premium"/>
  </r>
  <r>
    <s v="ORD004654"/>
    <x v="222"/>
    <s v="CUST0291"/>
    <s v="Kabir Dâ€™Alia"/>
    <x v="2"/>
    <x v="1"/>
    <x v="34"/>
    <n v="1"/>
    <n v="17969.099999999999"/>
    <n v="0"/>
    <n v="17969.099999999999"/>
    <n v="4807.55"/>
    <n v="17969.099999999999"/>
    <s v="Q3"/>
    <n v="26.754539737660764"/>
    <s v="Lucknow"/>
    <s v="Premium"/>
  </r>
  <r>
    <s v="ORD007558"/>
    <x v="72"/>
    <s v="CUST0486"/>
    <s v="Nathan Loke"/>
    <x v="2"/>
    <x v="2"/>
    <x v="62"/>
    <n v="5"/>
    <n v="6640.01"/>
    <n v="0.05"/>
    <n v="31540.05"/>
    <n v="8905.9699999999993"/>
    <n v="31540.047500000001"/>
    <s v="Q1"/>
    <n v="28.237019281833732"/>
    <s v="Jaipur"/>
    <s v="Occasional"/>
  </r>
  <r>
    <s v="ORD000653"/>
    <x v="45"/>
    <s v="CUST0242"/>
    <s v="Vanya Bhat"/>
    <x v="2"/>
    <x v="5"/>
    <x v="7"/>
    <n v="4"/>
    <n v="700.44"/>
    <n v="0"/>
    <n v="2801.76"/>
    <n v="226.27"/>
    <n v="2801.76"/>
    <s v="Q2"/>
    <n v="8.0759950888013243"/>
    <s v="Delhi"/>
    <s v="Regular"/>
  </r>
  <r>
    <s v="ORD009158"/>
    <x v="170"/>
    <s v="CUST0440"/>
    <s v="Zansi Saxena"/>
    <x v="3"/>
    <x v="6"/>
    <x v="14"/>
    <n v="5"/>
    <n v="4179.75"/>
    <n v="0.2"/>
    <n v="16719"/>
    <n v="4142.6899999999996"/>
    <n v="16719"/>
    <s v="Q4"/>
    <n v="24.77833602488187"/>
    <s v="Ahmedabad"/>
    <s v="Regular"/>
  </r>
  <r>
    <s v="ORD004409"/>
    <x v="134"/>
    <s v="CUST0432"/>
    <s v="Meera Krishnan"/>
    <x v="3"/>
    <x v="1"/>
    <x v="34"/>
    <n v="4"/>
    <n v="21961.1"/>
    <n v="0.1"/>
    <n v="79059.960000000006"/>
    <n v="22040.49"/>
    <n v="79059.959999999992"/>
    <s v="Q2"/>
    <n v="27.878195233086384"/>
    <s v="Ahmedabad"/>
    <s v="Premium"/>
  </r>
  <r>
    <s v="ORD008205"/>
    <x v="217"/>
    <s v="CUST0190"/>
    <s v="Chaman Chaudhry"/>
    <x v="0"/>
    <x v="1"/>
    <x v="69"/>
    <n v="3"/>
    <n v="6140.36"/>
    <n v="0.1"/>
    <n v="16578.97"/>
    <n v="-917.01"/>
    <n v="16578.971999999998"/>
    <s v="Q4"/>
    <n v="-5.5311638780937535"/>
    <s v="Coimbatore"/>
    <s v="Premium"/>
  </r>
  <r>
    <s v="ORD001110"/>
    <x v="2"/>
    <s v="CUST0189"/>
    <s v="Ikbal Pall"/>
    <x v="0"/>
    <x v="2"/>
    <x v="46"/>
    <n v="2"/>
    <n v="6501.77"/>
    <n v="0"/>
    <n v="13003.54"/>
    <n v="2932.01"/>
    <n v="13003.54"/>
    <s v="Q3"/>
    <n v="22.547783142128992"/>
    <s v="Kochi"/>
    <s v="Premium"/>
  </r>
  <r>
    <s v="ORD001776"/>
    <x v="159"/>
    <s v="CUST0453"/>
    <s v="Maanav Dâ€™Alia"/>
    <x v="1"/>
    <x v="5"/>
    <x v="40"/>
    <n v="3"/>
    <n v="714.24"/>
    <n v="0.15"/>
    <n v="1821.31"/>
    <n v="155.91999999999999"/>
    <n v="1821.3120000000001"/>
    <s v="Q3"/>
    <n v="8.5608710214076673"/>
    <s v="Bhubaneswar"/>
    <s v="Regular"/>
  </r>
  <r>
    <s v="ORD009465"/>
    <x v="121"/>
    <s v="CUST0086"/>
    <s v="Sara Chandran"/>
    <x v="1"/>
    <x v="3"/>
    <x v="58"/>
    <n v="2"/>
    <n v="1118.24"/>
    <n v="0.15"/>
    <n v="1901.01"/>
    <n v="527.33000000000004"/>
    <n v="1901.008"/>
    <s v="Q2"/>
    <n v="27.7394648108111"/>
    <s v="Patna"/>
    <s v="Regular"/>
  </r>
  <r>
    <s v="ORD006280"/>
    <x v="116"/>
    <s v="CUST0147"/>
    <s v="Ekiya Bora"/>
    <x v="3"/>
    <x v="6"/>
    <x v="41"/>
    <n v="3"/>
    <n v="4493.16"/>
    <n v="0.3"/>
    <n v="9435.64"/>
    <n v="2479.11"/>
    <n v="9435.6359999999986"/>
    <s v="Q4"/>
    <n v="26.273893450788716"/>
    <s v="Surat"/>
    <s v="Regular"/>
  </r>
  <r>
    <s v="ORD010339"/>
    <x v="37"/>
    <s v="CUST0423"/>
    <s v="Ayaan Kar"/>
    <x v="2"/>
    <x v="2"/>
    <x v="8"/>
    <n v="5"/>
    <n v="5108.96"/>
    <n v="0.25"/>
    <n v="19158.599999999999"/>
    <n v="4304.95"/>
    <n v="19158.599999999999"/>
    <s v="Q4"/>
    <n v="22.470065662417923"/>
    <s v="Chandigarh"/>
    <s v="Regular"/>
  </r>
  <r>
    <s v="ORD001623"/>
    <x v="329"/>
    <s v="CUST0478"/>
    <s v="Ubika Sampath"/>
    <x v="3"/>
    <x v="2"/>
    <x v="54"/>
    <n v="2"/>
    <n v="6890.31"/>
    <n v="0.15"/>
    <n v="11713.53"/>
    <n v="2964.92"/>
    <n v="11713.527"/>
    <s v="Q4"/>
    <n v="25.311925610810743"/>
    <s v="Mumbai"/>
    <s v="Regular"/>
  </r>
  <r>
    <s v="ORD006957"/>
    <x v="5"/>
    <s v="CUST0145"/>
    <s v="Kavya Sheth"/>
    <x v="3"/>
    <x v="4"/>
    <x v="50"/>
    <n v="5"/>
    <n v="17206.84"/>
    <n v="0"/>
    <n v="86034.2"/>
    <n v="11095.82"/>
    <n v="86034.2"/>
    <s v="Q1"/>
    <n v="12.896987477073072"/>
    <s v="Surat"/>
    <s v="Regular"/>
  </r>
  <r>
    <s v="ORD009086"/>
    <x v="146"/>
    <s v="CUST0385"/>
    <s v="Kamya Sagar"/>
    <x v="3"/>
    <x v="6"/>
    <x v="63"/>
    <n v="5"/>
    <n v="2386.73"/>
    <n v="0.15"/>
    <n v="10143.6"/>
    <n v="2905.83"/>
    <n v="10143.602499999999"/>
    <s v="Q1"/>
    <n v="28.646930083993848"/>
    <s v="Pune"/>
    <s v="Regular"/>
  </r>
  <r>
    <s v="ORD005926"/>
    <x v="173"/>
    <s v="CUST0470"/>
    <s v="Kabir Tripathi"/>
    <x v="3"/>
    <x v="5"/>
    <x v="40"/>
    <n v="4"/>
    <n v="627.76"/>
    <n v="0.1"/>
    <n v="2259.94"/>
    <n v="168.61"/>
    <n v="2259.9360000000001"/>
    <s v="Q2"/>
    <n v="7.4608175438285977"/>
    <s v="Mumbai"/>
    <s v="Occasional"/>
  </r>
  <r>
    <s v="ORD004438"/>
    <x v="291"/>
    <s v="CUST0142"/>
    <s v="Irya Bava"/>
    <x v="0"/>
    <x v="6"/>
    <x v="55"/>
    <n v="5"/>
    <n v="1394.06"/>
    <n v="0"/>
    <n v="6970.3"/>
    <n v="1942.03"/>
    <n v="6970.2999999999993"/>
    <s v="Q3"/>
    <n v="27.861498070384343"/>
    <s v="Coimbatore"/>
    <s v="Premium"/>
  </r>
  <r>
    <s v="ORD011326"/>
    <x v="52"/>
    <s v="CUST0097"/>
    <s v="Thomas Din"/>
    <x v="0"/>
    <x v="6"/>
    <x v="29"/>
    <n v="1"/>
    <n v="1107.04"/>
    <n v="0"/>
    <n v="1107.04"/>
    <n v="327.61"/>
    <n v="1107.04"/>
    <s v="Q1"/>
    <n v="29.593329960977023"/>
    <s v="Hyderabad"/>
    <s v="Premium"/>
  </r>
  <r>
    <s v="ORD005072"/>
    <x v="195"/>
    <s v="CUST0434"/>
    <s v="Ganga Gandhi"/>
    <x v="3"/>
    <x v="5"/>
    <x v="44"/>
    <n v="9"/>
    <n v="308.89999999999998"/>
    <n v="0.15"/>
    <n v="2363.09"/>
    <n v="210.9"/>
    <n v="2363.085"/>
    <s v="Q2"/>
    <n v="8.9247552992057013"/>
    <s v="Nagpur"/>
    <s v="Premium"/>
  </r>
  <r>
    <s v="ORD001416"/>
    <x v="269"/>
    <s v="CUST0416"/>
    <s v="Hitesh Soman"/>
    <x v="3"/>
    <x v="6"/>
    <x v="27"/>
    <n v="3"/>
    <n v="786.06"/>
    <n v="0"/>
    <n v="2358.1799999999998"/>
    <n v="830.48"/>
    <n v="2358.1799999999998"/>
    <s v="Q1"/>
    <n v="35.216989373160665"/>
    <s v="Mumbai"/>
    <s v="Premium"/>
  </r>
  <r>
    <s v="ORD001727"/>
    <x v="316"/>
    <s v="CUST0221"/>
    <s v="Naveen Dass"/>
    <x v="0"/>
    <x v="4"/>
    <x v="28"/>
    <n v="4"/>
    <n v="19854.32"/>
    <n v="0"/>
    <n v="79417.279999999999"/>
    <n v="10642"/>
    <n v="79417.279999999999"/>
    <s v="Q4"/>
    <n v="13.400106374834293"/>
    <s v="Kochi"/>
    <s v="Regular"/>
  </r>
  <r>
    <s v="ORD011850"/>
    <x v="167"/>
    <s v="CUST0115"/>
    <s v="Saanvi Atwal"/>
    <x v="0"/>
    <x v="5"/>
    <x v="68"/>
    <n v="3"/>
    <n v="579.21"/>
    <n v="0.1"/>
    <n v="1563.87"/>
    <n v="138.16"/>
    <n v="1563.8670000000002"/>
    <s v="Q2"/>
    <n v="8.8344939157346847"/>
    <s v="Chennai"/>
    <s v="Premium"/>
  </r>
  <r>
    <s v="ORD000787"/>
    <x v="48"/>
    <s v="CUST0403"/>
    <s v="Bimala Rattan"/>
    <x v="1"/>
    <x v="4"/>
    <x v="45"/>
    <n v="4"/>
    <n v="31906.26"/>
    <n v="0"/>
    <n v="127625.04"/>
    <n v="14282.48"/>
    <n v="127625.04"/>
    <s v="Q4"/>
    <n v="11.19097004788402"/>
    <s v="Bhubaneswar"/>
    <s v="Regular"/>
  </r>
  <r>
    <s v="ORD007115"/>
    <x v="360"/>
    <s v="CUST0260"/>
    <s v="Timothy Nori"/>
    <x v="0"/>
    <x v="4"/>
    <x v="5"/>
    <n v="3"/>
    <n v="81380.73"/>
    <n v="0.05"/>
    <n v="231935.08"/>
    <n v="35878.410000000003"/>
    <n v="231935.08049999998"/>
    <s v="Q3"/>
    <n v="15.46916059442151"/>
    <s v="Kochi"/>
    <s v="Regular"/>
  </r>
  <r>
    <s v="ORD002346"/>
    <x v="31"/>
    <s v="CUST0288"/>
    <s v="Amara Iyer"/>
    <x v="2"/>
    <x v="2"/>
    <x v="46"/>
    <n v="5"/>
    <n v="6647.41"/>
    <n v="0"/>
    <n v="33237.050000000003"/>
    <n v="9469.2199999999993"/>
    <n v="33237.050000000003"/>
    <s v="Q2"/>
    <n v="28.489953229904575"/>
    <s v="Delhi"/>
    <s v="Premium"/>
  </r>
  <r>
    <s v="ORD010162"/>
    <x v="123"/>
    <s v="CUST0177"/>
    <s v="Pratyush Koshy"/>
    <x v="3"/>
    <x v="4"/>
    <x v="5"/>
    <n v="1"/>
    <n v="7390.7"/>
    <n v="0.05"/>
    <n v="7021.16"/>
    <n v="1054.93"/>
    <n v="7021.1649999999991"/>
    <s v="Q1"/>
    <n v="15.025010112289138"/>
    <s v="Ahmedabad"/>
    <s v="Premium"/>
  </r>
  <r>
    <s v="ORD008878"/>
    <x v="271"/>
    <s v="CUST0491"/>
    <s v="Kashish Sarkar"/>
    <x v="3"/>
    <x v="2"/>
    <x v="2"/>
    <n v="5"/>
    <n v="5022.8900000000003"/>
    <n v="0"/>
    <n v="25114.45"/>
    <n v="-3216.12"/>
    <n v="25114.45"/>
    <s v="Q3"/>
    <n v="-12.805854796740521"/>
    <s v="Surat"/>
    <s v="Premium"/>
  </r>
  <r>
    <s v="ORD010651"/>
    <x v="125"/>
    <s v="CUST0429"/>
    <s v="Daniel Rau"/>
    <x v="2"/>
    <x v="5"/>
    <x v="37"/>
    <n v="8"/>
    <n v="713.57"/>
    <n v="0.05"/>
    <n v="5423.13"/>
    <n v="333.4"/>
    <n v="5423.1320000000005"/>
    <s v="Q3"/>
    <n v="6.1477412490572778"/>
    <s v="Jaipur"/>
    <s v="Premium"/>
  </r>
  <r>
    <s v="ORD002550"/>
    <x v="242"/>
    <s v="CUST0075"/>
    <s v="Odika Mani"/>
    <x v="2"/>
    <x v="4"/>
    <x v="5"/>
    <n v="5"/>
    <n v="14510.25"/>
    <n v="0.2"/>
    <n v="58041"/>
    <n v="8974.3700000000008"/>
    <n v="58041"/>
    <s v="Q1"/>
    <n v="15.462121603693943"/>
    <s v="Chandigarh"/>
    <s v="Premium"/>
  </r>
  <r>
    <s v="ORD002948"/>
    <x v="187"/>
    <s v="CUST0147"/>
    <s v="Ekiya Bora"/>
    <x v="3"/>
    <x v="5"/>
    <x v="24"/>
    <n v="1"/>
    <n v="641.51"/>
    <n v="0.05"/>
    <n v="609.42999999999995"/>
    <n v="45.13"/>
    <n v="609.43449999999996"/>
    <s v="Q1"/>
    <n v="7.4052803439279336"/>
    <s v="Surat"/>
    <s v="Regular"/>
  </r>
  <r>
    <s v="ORD001223"/>
    <x v="132"/>
    <s v="CUST0384"/>
    <s v="Darika Sani"/>
    <x v="3"/>
    <x v="1"/>
    <x v="64"/>
    <n v="4"/>
    <n v="24270.959999999999"/>
    <n v="0"/>
    <n v="97083.839999999997"/>
    <n v="17519.990000000002"/>
    <n v="97083.839999999997"/>
    <s v="Q3"/>
    <n v="18.046247449627046"/>
    <s v="Pune"/>
    <s v="Premium"/>
  </r>
  <r>
    <s v="ORD002010"/>
    <x v="242"/>
    <s v="CUST0193"/>
    <s v="Aashi Virk"/>
    <x v="3"/>
    <x v="0"/>
    <x v="0"/>
    <n v="3"/>
    <n v="848.51"/>
    <n v="0.1"/>
    <n v="2290.98"/>
    <n v="974.23"/>
    <n v="2290.9769999999999"/>
    <s v="Q1"/>
    <n v="42.524596460903197"/>
    <s v="Pune"/>
    <s v="Premium"/>
  </r>
  <r>
    <s v="ORD008721"/>
    <x v="172"/>
    <s v="CUST0339"/>
    <s v="Gayathri Kuruvilla"/>
    <x v="0"/>
    <x v="2"/>
    <x v="2"/>
    <n v="4"/>
    <n v="5287.42"/>
    <n v="0.05"/>
    <n v="20092.2"/>
    <n v="3788.91"/>
    <n v="20092.196"/>
    <s v="Q2"/>
    <n v="18.857616388449248"/>
    <s v="Kochi"/>
    <s v="Premium"/>
  </r>
  <r>
    <s v="ORD004151"/>
    <x v="49"/>
    <s v="CUST0294"/>
    <s v="Ekapad Dhingra"/>
    <x v="0"/>
    <x v="3"/>
    <x v="16"/>
    <n v="5"/>
    <n v="3073.81"/>
    <n v="0.3"/>
    <n v="10758.33"/>
    <n v="2775.83"/>
    <n v="10758.334999999999"/>
    <s v="Q3"/>
    <n v="25.801681115935281"/>
    <s v="Bengaluru"/>
    <s v="Premium"/>
  </r>
  <r>
    <s v="ORD005338"/>
    <x v="18"/>
    <s v="CUST0057"/>
    <s v="Anusha Ganesh"/>
    <x v="1"/>
    <x v="5"/>
    <x v="39"/>
    <n v="9"/>
    <n v="278.8"/>
    <n v="0.1"/>
    <n v="2258.2800000000002"/>
    <n v="212.13"/>
    <n v="2258.2800000000002"/>
    <s v="Q3"/>
    <n v="9.3934321696158136"/>
    <s v="Ranchi"/>
    <s v="Premium"/>
  </r>
  <r>
    <s v="ORD010852"/>
    <x v="280"/>
    <s v="CUST0043"/>
    <s v="Zayan Swaminathan"/>
    <x v="0"/>
    <x v="4"/>
    <x v="5"/>
    <n v="0"/>
    <n v="79930.38"/>
    <n v="0.1"/>
    <n v="359686.71"/>
    <n v="-34431"/>
    <n v="0"/>
    <s v="Q3"/>
    <n v="-9.5724971322960464"/>
    <s v="Bengaluru"/>
    <s v="Premium"/>
  </r>
  <r>
    <s v="ORD006692"/>
    <x v="177"/>
    <s v="CUST0203"/>
    <s v="Yagnesh Deo"/>
    <x v="2"/>
    <x v="3"/>
    <x v="13"/>
    <n v="3"/>
    <n v="215.5"/>
    <n v="0.05"/>
    <n v="614.16999999999996"/>
    <n v="149.46"/>
    <n v="614.17499999999995"/>
    <s v="Q1"/>
    <n v="24.335281762378496"/>
    <s v="Lucknow"/>
    <s v="Premium"/>
  </r>
  <r>
    <s v="ORD006748"/>
    <x v="218"/>
    <s v="CUST0489"/>
    <s v="Xavier Bawa"/>
    <x v="3"/>
    <x v="3"/>
    <x v="58"/>
    <n v="0"/>
    <n v="1661.57"/>
    <n v="0.1"/>
    <n v="2990.83"/>
    <n v="979.08"/>
    <n v="0"/>
    <s v="Q3"/>
    <n v="32.736063233283069"/>
    <s v="Surat"/>
    <s v="Premium"/>
  </r>
  <r>
    <s v="ORD003764"/>
    <x v="208"/>
    <s v="CUST0455"/>
    <s v="Sara Narang"/>
    <x v="2"/>
    <x v="3"/>
    <x v="66"/>
    <n v="1"/>
    <n v="1319.45"/>
    <n v="0.3"/>
    <n v="923.62"/>
    <n v="-81.89"/>
    <n v="923.61500000000001"/>
    <s v="Q1"/>
    <n v="-8.8662003854398996"/>
    <s v="Delhi"/>
    <s v="Regular"/>
  </r>
  <r>
    <s v="ORD000421"/>
    <x v="54"/>
    <s v="CUST0267"/>
    <s v="Dipta Batra"/>
    <x v="1"/>
    <x v="6"/>
    <x v="14"/>
    <n v="1"/>
    <n v="2908.33"/>
    <n v="0"/>
    <n v="2908.33"/>
    <n v="1090.3699999999999"/>
    <n v="2908.33"/>
    <s v="Q4"/>
    <n v="37.491275061633303"/>
    <s v="Guwahati"/>
    <s v="Premium"/>
  </r>
  <r>
    <s v="ORD002821"/>
    <x v="282"/>
    <s v="CUST0368"/>
    <s v="Vedant Kohli"/>
    <x v="2"/>
    <x v="5"/>
    <x v="39"/>
    <n v="7"/>
    <n v="231.32"/>
    <n v="0.1"/>
    <n v="1457.32"/>
    <n v="124.7"/>
    <n v="1457.316"/>
    <s v="Q1"/>
    <n v="8.556802898471167"/>
    <s v="Delhi"/>
    <s v="Premium"/>
  </r>
  <r>
    <s v="ORD010419"/>
    <x v="339"/>
    <s v="CUST0242"/>
    <s v="Vanya Bhat"/>
    <x v="2"/>
    <x v="6"/>
    <x v="27"/>
    <n v="2"/>
    <n v="1557.23"/>
    <n v="0"/>
    <n v="3114.46"/>
    <n v="1000.3"/>
    <n v="3114.46"/>
    <s v="Q3"/>
    <n v="32.117927345350395"/>
    <s v="Delhi"/>
    <s v="Regular"/>
  </r>
  <r>
    <s v="ORD003549"/>
    <x v="8"/>
    <s v="CUST0252"/>
    <s v="Urmi Sehgal"/>
    <x v="1"/>
    <x v="2"/>
    <x v="46"/>
    <n v="3"/>
    <n v="6846.99"/>
    <n v="0.2"/>
    <n v="16432.78"/>
    <n v="3159.03"/>
    <n v="16432.776000000002"/>
    <s v="Q2"/>
    <n v="19.223953585455416"/>
    <s v="Kolkata"/>
    <s v="Regular"/>
  </r>
  <r>
    <s v="ORD008589"/>
    <x v="254"/>
    <s v="CUST0469"/>
    <s v="Brinda Doshi"/>
    <x v="0"/>
    <x v="4"/>
    <x v="50"/>
    <n v="5"/>
    <n v="67332.44"/>
    <n v="0"/>
    <n v="336662.2"/>
    <n v="35060.94"/>
    <n v="336662.2"/>
    <s v="Q4"/>
    <n v="10.41427876369845"/>
    <s v="Kochi"/>
    <s v="Regular"/>
  </r>
  <r>
    <s v="ORD000715"/>
    <x v="42"/>
    <s v="CUST0353"/>
    <s v="Amruta Ratta"/>
    <x v="1"/>
    <x v="5"/>
    <x v="7"/>
    <n v="7"/>
    <n v="543.07000000000005"/>
    <n v="0.15"/>
    <n v="3231.27"/>
    <n v="301.58"/>
    <n v="3231.2665000000002"/>
    <s v="Q4"/>
    <n v="9.3331724058961321"/>
    <s v="Bhubaneswar"/>
    <s v="Regular"/>
  </r>
  <r>
    <s v="ORD011610"/>
    <x v="214"/>
    <s v="CUST0132"/>
    <s v="Aadhya Kuruvilla"/>
    <x v="2"/>
    <x v="5"/>
    <x v="44"/>
    <n v="9"/>
    <n v="365.06"/>
    <n v="0.05"/>
    <n v="3121.26"/>
    <n v="-89.62"/>
    <n v="3121.2629999999999"/>
    <s v="Q4"/>
    <n v="-2.871276343527934"/>
    <s v="Lucknow"/>
    <s v="Occasional"/>
  </r>
  <r>
    <s v="ORD008114"/>
    <x v="150"/>
    <s v="CUST0112"/>
    <s v="Kamala Bandi"/>
    <x v="3"/>
    <x v="5"/>
    <x v="44"/>
    <n v="2"/>
    <n v="295.35000000000002"/>
    <n v="0"/>
    <n v="590.70000000000005"/>
    <n v="48.89"/>
    <n v="590.70000000000005"/>
    <s v="Q2"/>
    <n v="8.2766209581852035"/>
    <s v="Ahmedabad"/>
    <s v="Regular"/>
  </r>
  <r>
    <s v="ORD007154"/>
    <x v="36"/>
    <s v="CUST0025"/>
    <s v="Andrew Bhardwaj"/>
    <x v="1"/>
    <x v="3"/>
    <x v="12"/>
    <n v="4"/>
    <n v="1495.41"/>
    <n v="0"/>
    <n v="5981.64"/>
    <n v="1497.45"/>
    <n v="5981.64"/>
    <s v="Q4"/>
    <n v="25.034104359339576"/>
    <s v="Bhubaneswar"/>
    <s v="Occasional"/>
  </r>
  <r>
    <s v="ORD008627"/>
    <x v="267"/>
    <s v="CUST0034"/>
    <s v="Bachittar Sarma"/>
    <x v="1"/>
    <x v="1"/>
    <x v="59"/>
    <n v="5"/>
    <n v="18762.84"/>
    <n v="0"/>
    <n v="93814.2"/>
    <n v="23384.52"/>
    <n v="93814.2"/>
    <s v="Q4"/>
    <n v="24.926418388687427"/>
    <s v="Bhubaneswar"/>
    <s v="Occasional"/>
  </r>
  <r>
    <s v="ORD008532"/>
    <x v="136"/>
    <s v="CUST0218"/>
    <s v="Chandresh Sibal"/>
    <x v="1"/>
    <x v="5"/>
    <x v="21"/>
    <n v="7"/>
    <n v="164.11"/>
    <n v="0.15"/>
    <n v="976.45"/>
    <n v="88.92"/>
    <n v="976.45449999999994"/>
    <s v="Q2"/>
    <n v="9.106457063853755"/>
    <s v="Ranchi"/>
    <s v="Regular"/>
  </r>
  <r>
    <s v="ORD011947"/>
    <x v="351"/>
    <s v="CUST0471"/>
    <s v="Deepa Borde"/>
    <x v="3"/>
    <x v="5"/>
    <x v="7"/>
    <n v="8"/>
    <n v="140.43"/>
    <n v="0.05"/>
    <n v="1067.27"/>
    <n v="91.14"/>
    <n v="1067.268"/>
    <s v="Q2"/>
    <n v="8.5395448199612094"/>
    <s v="Mumbai"/>
    <s v="Premium"/>
  </r>
  <r>
    <s v="ORD007474"/>
    <x v="137"/>
    <s v="CUST0206"/>
    <s v="Reyansh Gola"/>
    <x v="3"/>
    <x v="3"/>
    <x v="13"/>
    <n v="1"/>
    <n v="1813.52"/>
    <n v="0.25"/>
    <n v="1360.14"/>
    <n v="452.25"/>
    <n v="1360.1399999999999"/>
    <s v="Q4"/>
    <n v="33.250253650359518"/>
    <s v="Nagpur"/>
    <s v="Regular"/>
  </r>
  <r>
    <s v="ORD001748"/>
    <x v="260"/>
    <s v="CUST0376"/>
    <s v="Owen Pandey"/>
    <x v="1"/>
    <x v="6"/>
    <x v="27"/>
    <n v="1"/>
    <n v="4947.26"/>
    <n v="0.25"/>
    <n v="3710.45"/>
    <n v="1447.06"/>
    <n v="3710.4450000000002"/>
    <s v="Q4"/>
    <n v="38.999582260911744"/>
    <s v="Guwahati"/>
    <s v="Regular"/>
  </r>
  <r>
    <s v="ORD000853"/>
    <x v="226"/>
    <s v="CUST0306"/>
    <s v="Aahana Agarwal"/>
    <x v="3"/>
    <x v="6"/>
    <x v="29"/>
    <n v="3"/>
    <n v="2347.34"/>
    <n v="0.15"/>
    <n v="5985.72"/>
    <n v="1471.96"/>
    <n v="5985.7170000000006"/>
    <s v="Q1"/>
    <n v="24.591193707690969"/>
    <s v="Nagpur"/>
    <s v="Premium"/>
  </r>
  <r>
    <s v="ORD005963"/>
    <x v="66"/>
    <s v="CUST0233"/>
    <s v="Yahvi Dhar"/>
    <x v="2"/>
    <x v="3"/>
    <x v="25"/>
    <n v="3"/>
    <n v="1003.13"/>
    <n v="0"/>
    <n v="3009.39"/>
    <n v="1032.01"/>
    <n v="3009.39"/>
    <s v="Q1"/>
    <n v="34.292996255055016"/>
    <s v="Jaipur"/>
    <s v="Premium"/>
  </r>
  <r>
    <s v="ORD008304"/>
    <x v="10"/>
    <s v="CUST0239"/>
    <s v="Om Bumb"/>
    <x v="2"/>
    <x v="0"/>
    <x v="32"/>
    <n v="4"/>
    <n v="648.80999999999995"/>
    <n v="0"/>
    <n v="2595.2399999999998"/>
    <n v="1050.5899999999999"/>
    <n v="2595.2399999999998"/>
    <s v="Q1"/>
    <n v="40.481419830150585"/>
    <s v="Chandigarh"/>
    <s v="Regular"/>
  </r>
  <r>
    <s v="ORD010936"/>
    <x v="45"/>
    <s v="CUST0326"/>
    <s v="Ekantika Bhatnagar"/>
    <x v="3"/>
    <x v="1"/>
    <x v="34"/>
    <n v="1"/>
    <n v="16937.63"/>
    <n v="0.1"/>
    <n v="15243.87"/>
    <n v="3084.76"/>
    <n v="15243.867000000002"/>
    <s v="Q2"/>
    <n v="20.236068662354114"/>
    <s v="Pune"/>
    <s v="Premium"/>
  </r>
  <r>
    <s v="ORD009064"/>
    <x v="120"/>
    <s v="CUST0151"/>
    <s v="Abhimanyu Kalita"/>
    <x v="0"/>
    <x v="1"/>
    <x v="26"/>
    <n v="1"/>
    <n v="13031.75"/>
    <n v="0"/>
    <n v="13031.75"/>
    <n v="3289.52"/>
    <n v="13031.75"/>
    <s v="Q2"/>
    <n v="25.242350413413394"/>
    <s v="Chennai"/>
    <s v="Premium"/>
  </r>
  <r>
    <s v="ORD007570"/>
    <x v="214"/>
    <s v="CUST0302"/>
    <s v="Praneel Solanki"/>
    <x v="0"/>
    <x v="6"/>
    <x v="29"/>
    <n v="1"/>
    <n v="547.84"/>
    <n v="0.05"/>
    <n v="520.45000000000005"/>
    <n v="148.74"/>
    <n v="520.44799999999998"/>
    <s v="Q4"/>
    <n v="28.579114228071862"/>
    <s v="Coimbatore"/>
    <s v="Premium"/>
  </r>
  <r>
    <s v="ORD010761"/>
    <x v="309"/>
    <s v="CUST0141"/>
    <s v="Anusha Kapoor"/>
    <x v="3"/>
    <x v="3"/>
    <x v="25"/>
    <n v="4"/>
    <n v="1405.72"/>
    <n v="0.1"/>
    <n v="5060.59"/>
    <n v="1245.58"/>
    <n v="5060.5920000000006"/>
    <s v="Q3"/>
    <n v="24.613335599208785"/>
    <s v="Pune"/>
    <s v="Regular"/>
  </r>
  <r>
    <s v="ORD003927"/>
    <x v="57"/>
    <s v="CUST0022"/>
    <s v="Jagdish Wali"/>
    <x v="1"/>
    <x v="4"/>
    <x v="33"/>
    <n v="4"/>
    <n v="61475.37"/>
    <n v="0.15"/>
    <n v="209016.26"/>
    <n v="30212.37"/>
    <n v="209016.258"/>
    <s v="Q2"/>
    <n v="14.454554875300133"/>
    <s v="Coimbatore"/>
    <s v="Premium"/>
  </r>
  <r>
    <s v="ORD004167"/>
    <x v="340"/>
    <s v="CUST0322"/>
    <s v="Gavin Acharya"/>
    <x v="3"/>
    <x v="6"/>
    <x v="41"/>
    <n v="5"/>
    <n v="3026.82"/>
    <n v="0"/>
    <n v="15134.1"/>
    <n v="5621.97"/>
    <n v="15134.1"/>
    <s v="Q2"/>
    <n v="37.147699565881027"/>
    <s v="Surat"/>
    <s v="Premium"/>
  </r>
  <r>
    <s v="ORD011934"/>
    <x v="74"/>
    <s v="CUST0128"/>
    <s v="Anjali Mall"/>
    <x v="1"/>
    <x v="4"/>
    <x v="5"/>
    <n v="5"/>
    <n v="5679.48"/>
    <n v="0.1"/>
    <n v="25557.66"/>
    <n v="3659.94"/>
    <n v="25557.66"/>
    <s v="Q3"/>
    <n v="14.320325100185228"/>
    <s v="Bhubaneswar"/>
    <s v="Premium"/>
  </r>
  <r>
    <s v="ORD006624"/>
    <x v="174"/>
    <s v="CUST0042"/>
    <s v="Eesha Jhaveri"/>
    <x v="1"/>
    <x v="5"/>
    <x v="21"/>
    <n v="7"/>
    <n v="364.49"/>
    <n v="0.1"/>
    <n v="2296.29"/>
    <n v="158.02000000000001"/>
    <n v="2296.2870000000003"/>
    <s v="Q4"/>
    <n v="6.8815349977572522"/>
    <s v="Patna"/>
    <s v="Premium"/>
  </r>
  <r>
    <s v="ORD009806"/>
    <x v="298"/>
    <s v="CUST0292"/>
    <s v="Hardik Mukherjee"/>
    <x v="2"/>
    <x v="6"/>
    <x v="57"/>
    <n v="2"/>
    <n v="3642.98"/>
    <n v="0.05"/>
    <n v="6921.66"/>
    <n v="2466.4299999999998"/>
    <n v="6921.6619999999994"/>
    <s v="Q3"/>
    <n v="35.633504101617241"/>
    <s v="Jaipur"/>
    <s v="Premium"/>
  </r>
  <r>
    <s v="ORD010259"/>
    <x v="122"/>
    <s v="CUST0458"/>
    <s v="Vyanjana Thaman"/>
    <x v="0"/>
    <x v="2"/>
    <x v="54"/>
    <n v="4"/>
    <n v="4046.35"/>
    <n v="0.3"/>
    <n v="11329.78"/>
    <n v="3227.93"/>
    <n v="11329.779999999999"/>
    <s v="Q1"/>
    <n v="28.490667956482824"/>
    <s v="Chennai"/>
    <s v="Regular"/>
  </r>
  <r>
    <s v="ORD008068"/>
    <x v="125"/>
    <s v="CUST0052"/>
    <s v="Vivaan Parmer"/>
    <x v="1"/>
    <x v="6"/>
    <x v="63"/>
    <n v="4"/>
    <n v="2746.86"/>
    <n v="0.1"/>
    <n v="9888.7000000000007"/>
    <n v="3058.21"/>
    <n v="9888.6959999999999"/>
    <s v="Q3"/>
    <n v="30.926309828389982"/>
    <s v="Bhubaneswar"/>
    <s v="Occasional"/>
  </r>
  <r>
    <s v="ORD011581"/>
    <x v="151"/>
    <s v="CUST0135"/>
    <s v="Nandini Sarin"/>
    <x v="2"/>
    <x v="1"/>
    <x v="26"/>
    <n v="1"/>
    <n v="7558.94"/>
    <n v="0.1"/>
    <n v="6803.05"/>
    <n v="1932.17"/>
    <n v="6803.0459999999994"/>
    <s v="Q4"/>
    <n v="28.401525786228238"/>
    <s v="Amritsar"/>
    <s v="Premium"/>
  </r>
  <r>
    <s v="ORD008892"/>
    <x v="0"/>
    <s v="CUST0126"/>
    <s v="Chakrika Majumdar"/>
    <x v="2"/>
    <x v="5"/>
    <x v="21"/>
    <n v="5"/>
    <n v="424.21"/>
    <n v="0.15"/>
    <n v="1802.89"/>
    <n v="163.08000000000001"/>
    <n v="1802.8924999999997"/>
    <s v="Q2"/>
    <n v="9.0454769841754068"/>
    <s v="Delhi"/>
    <s v="Regular"/>
  </r>
  <r>
    <s v="ORD010448"/>
    <x v="307"/>
    <s v="CUST0025"/>
    <s v="Andrew Bhardwaj"/>
    <x v="1"/>
    <x v="6"/>
    <x v="57"/>
    <n v="3"/>
    <n v="2292.5700000000002"/>
    <n v="0.15"/>
    <n v="5846.05"/>
    <n v="1749.64"/>
    <n v="5846.0535000000009"/>
    <s v="Q4"/>
    <n v="29.928584257746682"/>
    <s v="Bhubaneswar"/>
    <s v="Occasional"/>
  </r>
  <r>
    <s v="ORD009742"/>
    <x v="345"/>
    <s v="CUST0483"/>
    <s v="Deepa Tara"/>
    <x v="1"/>
    <x v="3"/>
    <x v="25"/>
    <n v="1"/>
    <n v="2757.27"/>
    <n v="0"/>
    <n v="2757.27"/>
    <n v="845.23"/>
    <n v="2757.27"/>
    <s v="Q3"/>
    <n v="30.654596756937114"/>
    <s v="Ranchi"/>
    <s v="Premium"/>
  </r>
  <r>
    <s v="ORD010818"/>
    <x v="205"/>
    <s v="CUST0091"/>
    <s v="Lila Goel"/>
    <x v="0"/>
    <x v="5"/>
    <x v="11"/>
    <n v="5"/>
    <n v="82.68"/>
    <n v="0"/>
    <n v="413.4"/>
    <n v="26.29"/>
    <n v="413.40000000000003"/>
    <s v="Q2"/>
    <n v="6.3594581519109825"/>
    <s v="Hyderabad"/>
    <s v="Premium"/>
  </r>
  <r>
    <s v="ORD008789"/>
    <x v="122"/>
    <s v="CUST0454"/>
    <s v="Avi Kar"/>
    <x v="1"/>
    <x v="4"/>
    <x v="33"/>
    <n v="2"/>
    <n v="36242.78"/>
    <n v="0.05"/>
    <n v="68861.279999999999"/>
    <n v="-2147.7800000000002"/>
    <n v="68861.281999999992"/>
    <s v="Q1"/>
    <n v="-3.1189951740658906"/>
    <s v="Patna"/>
    <s v="Regular"/>
  </r>
  <r>
    <s v="ORD007170"/>
    <x v="79"/>
    <s v="CUST0357"/>
    <s v="Udant Mishra"/>
    <x v="2"/>
    <x v="2"/>
    <x v="62"/>
    <n v="2"/>
    <n v="3392.59"/>
    <n v="0.15"/>
    <n v="5767.4"/>
    <n v="1630.68"/>
    <n v="5767.4030000000002"/>
    <s v="Q2"/>
    <n v="28.274092311960331"/>
    <s v="Delhi"/>
    <s v="Premium"/>
  </r>
  <r>
    <s v="ORD006943"/>
    <x v="285"/>
    <s v="CUST0247"/>
    <s v="Geetika Chopra"/>
    <x v="1"/>
    <x v="2"/>
    <x v="30"/>
    <n v="4"/>
    <n v="6538"/>
    <n v="0.1"/>
    <n v="23536.799999999999"/>
    <n v="5168.4399999999996"/>
    <n v="23536.799999999999"/>
    <s v="Q3"/>
    <n v="21.958974881887087"/>
    <s v="Kolkata"/>
    <s v="Regular"/>
  </r>
  <r>
    <s v="ORD007359"/>
    <x v="3"/>
    <s v="CUST0360"/>
    <s v="Harshil Kadakia"/>
    <x v="1"/>
    <x v="3"/>
    <x v="6"/>
    <n v="1"/>
    <n v="1309.1500000000001"/>
    <n v="0.05"/>
    <n v="1243.69"/>
    <n v="284.3"/>
    <n v="1243.6925000000001"/>
    <s v="Q2"/>
    <n v="22.859394222032822"/>
    <s v="Patna"/>
    <s v="Occasional"/>
  </r>
  <r>
    <s v="ORD000820"/>
    <x v="99"/>
    <s v="CUST0217"/>
    <s v="Jonathan Madan"/>
    <x v="3"/>
    <x v="5"/>
    <x v="31"/>
    <n v="10"/>
    <n v="663.76"/>
    <n v="0"/>
    <n v="6637.6"/>
    <n v="552.4"/>
    <n v="6637.6"/>
    <s v="Q3"/>
    <n v="8.3222851633120403"/>
    <s v="Pune"/>
    <s v="Premium"/>
  </r>
  <r>
    <s v="ORD010313"/>
    <x v="342"/>
    <s v="CUST0253"/>
    <s v="Mohammed Dhar"/>
    <x v="3"/>
    <x v="1"/>
    <x v="38"/>
    <n v="1"/>
    <n v="25019.98"/>
    <n v="0.1"/>
    <n v="22517.98"/>
    <n v="5287.71"/>
    <n v="22517.982"/>
    <s v="Q2"/>
    <n v="23.482168471594701"/>
    <s v="Mumbai"/>
    <s v="Occasional"/>
  </r>
  <r>
    <s v="ORD010994"/>
    <x v="192"/>
    <s v="CUST0333"/>
    <s v="Upma Sidhu"/>
    <x v="3"/>
    <x v="5"/>
    <x v="24"/>
    <n v="3"/>
    <n v="197.09"/>
    <n v="0.05"/>
    <n v="561.71"/>
    <n v="42.56"/>
    <n v="561.70650000000001"/>
    <s v="Q2"/>
    <n v="7.5768635060796496"/>
    <s v="Ahmedabad"/>
    <s v="Regular"/>
  </r>
  <r>
    <s v="ORD008691"/>
    <x v="29"/>
    <s v="CUST0324"/>
    <s v="Arjun Varughese"/>
    <x v="0"/>
    <x v="2"/>
    <x v="54"/>
    <n v="2"/>
    <n v="601.86"/>
    <n v="0"/>
    <n v="1203.72"/>
    <n v="318.67"/>
    <n v="1203.72"/>
    <s v="Q2"/>
    <n v="26.473764662878413"/>
    <s v="Chennai"/>
    <s v="Premium"/>
  </r>
  <r>
    <s v="ORD010230"/>
    <x v="259"/>
    <s v="CUST0276"/>
    <s v="Manthan Grover"/>
    <x v="2"/>
    <x v="6"/>
    <x v="14"/>
    <n v="5"/>
    <n v="3004.55"/>
    <n v="0.1"/>
    <n v="13520.48"/>
    <n v="3971.2"/>
    <n v="13520.475"/>
    <s v="Q2"/>
    <n v="29.371738281481129"/>
    <s v="Amritsar"/>
    <s v="Premium"/>
  </r>
  <r>
    <s v="ORD002005"/>
    <x v="197"/>
    <s v="CUST0069"/>
    <s v="Jalsa Konda"/>
    <x v="2"/>
    <x v="2"/>
    <x v="17"/>
    <n v="2"/>
    <n v="1328.16"/>
    <n v="0"/>
    <n v="2656.32"/>
    <n v="434.45"/>
    <n v="2656.32"/>
    <s v="Q4"/>
    <n v="16.35533369473557"/>
    <s v="Jaipur"/>
    <s v="Premium"/>
  </r>
  <r>
    <s v="ORD005154"/>
    <x v="240"/>
    <s v="CUST0108"/>
    <s v="Yadavi Golla"/>
    <x v="2"/>
    <x v="3"/>
    <x v="4"/>
    <n v="4"/>
    <n v="203.85"/>
    <n v="0.3"/>
    <n v="570.78"/>
    <n v="200.33"/>
    <n v="570.78"/>
    <s v="Q4"/>
    <n v="35.097585759837422"/>
    <s v="Delhi"/>
    <s v="Regular"/>
  </r>
  <r>
    <s v="ORD003026"/>
    <x v="145"/>
    <s v="CUST0373"/>
    <s v="Ikbal Randhawa"/>
    <x v="1"/>
    <x v="0"/>
    <x v="15"/>
    <n v="1"/>
    <n v="271.36"/>
    <n v="0"/>
    <n v="271.36"/>
    <n v="101.06"/>
    <n v="271.36"/>
    <s v="Q3"/>
    <n v="37.242040094339622"/>
    <s v="Patna"/>
    <s v="Premium"/>
  </r>
  <r>
    <s v="ORD001257"/>
    <x v="346"/>
    <s v="CUST0308"/>
    <s v="Charita Sule"/>
    <x v="2"/>
    <x v="5"/>
    <x v="37"/>
    <n v="4"/>
    <n v="791.76"/>
    <n v="0.05"/>
    <n v="3008.69"/>
    <n v="185.22"/>
    <n v="3008.6879999999996"/>
    <s v="Q4"/>
    <n v="6.1561676344189662"/>
    <s v="Jaipur"/>
    <s v="Premium"/>
  </r>
  <r>
    <s v="ORD000320"/>
    <x v="184"/>
    <s v="CUST0485"/>
    <s v="Om Seth"/>
    <x v="3"/>
    <x v="4"/>
    <x v="42"/>
    <n v="4"/>
    <n v="52341.65"/>
    <n v="0.2"/>
    <n v="167493.28"/>
    <n v="19023.09"/>
    <n v="167493.28000000003"/>
    <s v="Q1"/>
    <n v="11.357524313811277"/>
    <s v="Nagpur"/>
    <s v="Regular"/>
  </r>
  <r>
    <s v="ORD006745"/>
    <x v="126"/>
    <s v="CUST0059"/>
    <s v="Gopal Om"/>
    <x v="1"/>
    <x v="4"/>
    <x v="33"/>
    <n v="4"/>
    <n v="3690.37"/>
    <n v="0.15"/>
    <n v="12547.26"/>
    <n v="1773.15"/>
    <n v="12547.258"/>
    <s v="Q2"/>
    <n v="14.131770601709059"/>
    <s v="Kolkata"/>
    <s v="Regular"/>
  </r>
  <r>
    <s v="ORD002554"/>
    <x v="90"/>
    <s v="CUST0246"/>
    <s v="Oliver Chander"/>
    <x v="0"/>
    <x v="1"/>
    <x v="36"/>
    <n v="1"/>
    <n v="44739.32"/>
    <n v="0"/>
    <n v="44739.32"/>
    <n v="11900.64"/>
    <n v="44739.32"/>
    <s v="Q4"/>
    <n v="26.599957263543565"/>
    <s v="Hyderabad"/>
    <s v="Regular"/>
  </r>
  <r>
    <s v="ORD005809"/>
    <x v="33"/>
    <s v="CUST0061"/>
    <s v="Aarush Garg"/>
    <x v="0"/>
    <x v="6"/>
    <x v="19"/>
    <n v="4"/>
    <n v="2182.94"/>
    <n v="0.25"/>
    <n v="6548.82"/>
    <n v="2097.7600000000002"/>
    <n v="6548.82"/>
    <s v="Q1"/>
    <n v="32.032640994866256"/>
    <s v="Hyderabad"/>
    <s v="Regular"/>
  </r>
  <r>
    <s v="ORD002050"/>
    <x v="279"/>
    <s v="CUST0045"/>
    <s v="Vritti Tailor"/>
    <x v="2"/>
    <x v="2"/>
    <x v="60"/>
    <n v="2"/>
    <n v="1864.45"/>
    <n v="0.15"/>
    <n v="3169.57"/>
    <n v="617.58000000000004"/>
    <n v="3169.5650000000001"/>
    <s v="Q1"/>
    <n v="19.484661957300201"/>
    <s v="Delhi"/>
    <s v="Premium"/>
  </r>
  <r>
    <s v="ORD003164"/>
    <x v="9"/>
    <s v="CUST0443"/>
    <s v="Wyatt Aggarwal"/>
    <x v="0"/>
    <x v="5"/>
    <x v="40"/>
    <n v="6"/>
    <n v="213.19"/>
    <n v="0"/>
    <n v="1279.1400000000001"/>
    <n v="123.15"/>
    <n v="1279.1399999999999"/>
    <s v="Q2"/>
    <n v="9.62756226839908"/>
    <s v="Bengaluru"/>
    <s v="Regular"/>
  </r>
  <r>
    <s v="ORD002260"/>
    <x v="280"/>
    <s v="CUST0046"/>
    <s v="Kiaan Radhakrishnan"/>
    <x v="0"/>
    <x v="1"/>
    <x v="36"/>
    <n v="2"/>
    <n v="21009.45"/>
    <n v="0.2"/>
    <n v="33615.120000000003"/>
    <n v="10251.200000000001"/>
    <n v="33615.120000000003"/>
    <s v="Q3"/>
    <n v="30.495800699209163"/>
    <s v="Hyderabad"/>
    <s v="Premium"/>
  </r>
  <r>
    <s v="ORD003847"/>
    <x v="299"/>
    <s v="CUST0084"/>
    <s v="Atharv Sarma"/>
    <x v="0"/>
    <x v="4"/>
    <x v="50"/>
    <n v="2"/>
    <n v="83493.240000000005"/>
    <n v="0.1"/>
    <n v="150287.82999999999"/>
    <n v="22437.3"/>
    <n v="150287.83200000002"/>
    <s v="Q1"/>
    <n v="14.929552179973587"/>
    <s v="Hyderabad"/>
    <s v="Regular"/>
  </r>
  <r>
    <s v="ORD006335"/>
    <x v="248"/>
    <s v="CUST0250"/>
    <s v="Vanya Subramaniam"/>
    <x v="3"/>
    <x v="6"/>
    <x v="55"/>
    <n v="3"/>
    <n v="2927.1"/>
    <n v="0.1"/>
    <n v="7903.17"/>
    <n v="2737.87"/>
    <n v="7903.1699999999992"/>
    <s v="Q4"/>
    <n v="34.642681354443852"/>
    <s v="Surat"/>
    <s v="Premium"/>
  </r>
  <r>
    <s v="ORD006430"/>
    <x v="245"/>
    <s v="CUST0027"/>
    <s v="Januja Dalal"/>
    <x v="0"/>
    <x v="1"/>
    <x v="64"/>
    <n v="2"/>
    <n v="41037.24"/>
    <n v="0.1"/>
    <n v="73867.03"/>
    <n v="14973.4"/>
    <n v="73867.031999999992"/>
    <s v="Q2"/>
    <n v="20.270748668248878"/>
    <s v="Kochi"/>
    <s v="Regular"/>
  </r>
  <r>
    <s v="ORD007237"/>
    <x v="250"/>
    <s v="CUST0456"/>
    <s v="Girindra Dutta"/>
    <x v="0"/>
    <x v="5"/>
    <x v="68"/>
    <n v="3"/>
    <n v="691.93"/>
    <n v="0.05"/>
    <n v="1972"/>
    <n v="113.55"/>
    <n v="1972.0004999999999"/>
    <s v="Q4"/>
    <n v="5.758113590263692"/>
    <s v="Chennai"/>
    <s v="Regular"/>
  </r>
  <r>
    <s v="ORD008054"/>
    <x v="17"/>
    <s v="CUST0131"/>
    <s v="Aarna Mukherjee"/>
    <x v="0"/>
    <x v="5"/>
    <x v="39"/>
    <n v="7"/>
    <n v="155.26"/>
    <n v="0.3"/>
    <n v="760.77"/>
    <n v="59.33"/>
    <n v="760.77399999999989"/>
    <s v="Q1"/>
    <n v="7.7986776555332096"/>
    <s v="Coimbatore"/>
    <s v="Regular"/>
  </r>
  <r>
    <s v="ORD005701"/>
    <x v="184"/>
    <s v="CUST0252"/>
    <s v="Urmi Sehgal"/>
    <x v="1"/>
    <x v="4"/>
    <x v="23"/>
    <n v="2"/>
    <n v="53774.53"/>
    <n v="0.15"/>
    <n v="91416.7"/>
    <n v="13248.75"/>
    <n v="91416.701000000001"/>
    <s v="Q1"/>
    <n v="14.492702099288204"/>
    <s v="Kolkata"/>
    <s v="Regular"/>
  </r>
  <r>
    <s v="ORD003429"/>
    <x v="85"/>
    <s v="CUST0010"/>
    <s v="Jack Goyal"/>
    <x v="2"/>
    <x v="4"/>
    <x v="47"/>
    <n v="0"/>
    <n v="27927.74"/>
    <n v="0"/>
    <n v="27927.74"/>
    <n v="4334.58"/>
    <n v="0"/>
    <s v="Q4"/>
    <n v="15.52069734249889"/>
    <s v="Delhi"/>
    <s v="Premium"/>
  </r>
  <r>
    <s v="ORD003243"/>
    <x v="139"/>
    <s v="CUST0286"/>
    <s v="Vanya Dada"/>
    <x v="1"/>
    <x v="4"/>
    <x v="22"/>
    <n v="5"/>
    <n v="18015.73"/>
    <n v="0.1"/>
    <n v="81070.789999999994"/>
    <n v="8885.56"/>
    <n v="81070.785000000003"/>
    <s v="Q3"/>
    <n v="10.960248444600083"/>
    <s v="Ranchi"/>
    <s v="Occasional"/>
  </r>
  <r>
    <s v="ORD000134"/>
    <x v="109"/>
    <s v="CUST0458"/>
    <s v="Vyanjana Thaman"/>
    <x v="0"/>
    <x v="4"/>
    <x v="42"/>
    <n v="4"/>
    <n v="4633.99"/>
    <n v="0"/>
    <n v="18535.96"/>
    <n v="2862.69"/>
    <n v="18535.96"/>
    <s v="Q1"/>
    <n v="15.443980241649205"/>
    <s v="Chennai"/>
    <s v="Regular"/>
  </r>
  <r>
    <s v="ORD008166"/>
    <x v="35"/>
    <s v="CUST0308"/>
    <s v="Charita Sule"/>
    <x v="1"/>
    <x v="3"/>
    <x v="13"/>
    <n v="4"/>
    <n v="3099.47"/>
    <n v="0.05"/>
    <n v="11777.99"/>
    <n v="3589.7"/>
    <n v="11777.985999999999"/>
    <s v="Q2"/>
    <n v="30.47803572596003"/>
    <s v="Jaipur"/>
    <s v="Premium"/>
  </r>
  <r>
    <s v="ORD010657"/>
    <x v="161"/>
    <s v="CUST0321"/>
    <s v="Vyanjana Ramaswamy"/>
    <x v="0"/>
    <x v="2"/>
    <x v="62"/>
    <n v="2"/>
    <n v="652.79"/>
    <n v="0.15"/>
    <n v="1109.74"/>
    <n v="315.92"/>
    <n v="1109.7429999999999"/>
    <s v="Q2"/>
    <n v="28.467929424910345"/>
    <s v="Coimbatore"/>
    <s v="Premium"/>
  </r>
  <r>
    <s v="ORD001939"/>
    <x v="334"/>
    <s v="CUST0151"/>
    <s v="Abhimanyu Kalita"/>
    <x v="0"/>
    <x v="4"/>
    <x v="45"/>
    <n v="1"/>
    <n v="43055.45"/>
    <n v="0.1"/>
    <n v="38749.9"/>
    <n v="4951.6099999999997"/>
    <n v="38749.904999999999"/>
    <s v="Q3"/>
    <n v="12.778381363564808"/>
    <s v="Chennai"/>
    <s v="Premium"/>
  </r>
  <r>
    <s v="ORD005242"/>
    <x v="74"/>
    <s v="CUST0126"/>
    <s v="Chakrika Majumdar"/>
    <x v="2"/>
    <x v="5"/>
    <x v="31"/>
    <n v="6"/>
    <n v="243.62"/>
    <n v="0.15"/>
    <n v="1242.46"/>
    <n v="91.5"/>
    <n v="1242.462"/>
    <s v="Q3"/>
    <n v="7.3644221946782995"/>
    <s v="Delhi"/>
    <s v="Regular"/>
  </r>
  <r>
    <s v="ORD008832"/>
    <x v="302"/>
    <s v="CUST0251"/>
    <s v="Faris Thakkar"/>
    <x v="2"/>
    <x v="6"/>
    <x v="63"/>
    <n v="2"/>
    <n v="2011.37"/>
    <n v="0.05"/>
    <n v="3821.6"/>
    <n v="1401.83"/>
    <n v="3821.6029999999996"/>
    <s v="Q1"/>
    <n v="36.681756332426204"/>
    <s v="Kochi"/>
    <s v="Regular"/>
  </r>
  <r>
    <s v="ORD002905"/>
    <x v="349"/>
    <s v="CUST0425"/>
    <s v="Unknown"/>
    <x v="3"/>
    <x v="0"/>
    <x v="67"/>
    <n v="2"/>
    <n v="908.77"/>
    <n v="0"/>
    <n v="1817.54"/>
    <n v="718.3"/>
    <n v="1817.54"/>
    <s v="Q4"/>
    <n v="39.520450719103842"/>
    <s v="Nagpur"/>
    <s v="Premium"/>
  </r>
  <r>
    <s v="ORD006881"/>
    <x v="201"/>
    <s v="CUST0219"/>
    <s v="Nimrat Mall"/>
    <x v="3"/>
    <x v="6"/>
    <x v="55"/>
    <n v="4"/>
    <n v="3580.22"/>
    <n v="0"/>
    <n v="14320.88"/>
    <n v="3145.94"/>
    <n v="14320.88"/>
    <s v="Q2"/>
    <n v="21.967504790208427"/>
    <s v="Surat"/>
    <s v="Premium"/>
  </r>
  <r>
    <s v="ORD002136"/>
    <x v="140"/>
    <s v="CUST0078"/>
    <s v="Warinder Naidu"/>
    <x v="0"/>
    <x v="1"/>
    <x v="36"/>
    <n v="2"/>
    <n v="23420.49"/>
    <n v="0.05"/>
    <n v="44498.93"/>
    <n v="9181.92"/>
    <n v="44498.931000000004"/>
    <s v="Q4"/>
    <n v="20.634024233841128"/>
    <s v="Hyderabad"/>
    <s v="Regular"/>
  </r>
  <r>
    <s v="ORD007494"/>
    <x v="58"/>
    <s v="CUST0092"/>
    <s v="Neelima Sengupta"/>
    <x v="3"/>
    <x v="6"/>
    <x v="43"/>
    <n v="3"/>
    <n v="2349.0100000000002"/>
    <n v="0.1"/>
    <n v="6342.33"/>
    <n v="2403.09"/>
    <n v="6342.3270000000011"/>
    <s v="Q2"/>
    <n v="37.889702995586802"/>
    <s v="Mumbai"/>
    <s v="Premium"/>
  </r>
  <r>
    <s v="ORD008483"/>
    <x v="99"/>
    <s v="CUST0304"/>
    <s v="Banjeet Yogi"/>
    <x v="1"/>
    <x v="6"/>
    <x v="29"/>
    <n v="3"/>
    <n v="2165.94"/>
    <n v="0"/>
    <n v="6497.82"/>
    <n v="-355.36"/>
    <n v="6497.82"/>
    <s v="Q3"/>
    <n v="-5.4689111117267029"/>
    <s v="Bhubaneswar"/>
    <s v="Regular"/>
  </r>
  <r>
    <s v="ORD011368"/>
    <x v="75"/>
    <s v="CUST0295"/>
    <s v="Sathvik Dara"/>
    <x v="1"/>
    <x v="4"/>
    <x v="28"/>
    <n v="4"/>
    <n v="44935.85"/>
    <n v="0"/>
    <n v="179743.4"/>
    <n v="23329.200000000001"/>
    <n v="179743.4"/>
    <s v="Q1"/>
    <n v="12.97916919341684"/>
    <s v="Ranchi"/>
    <s v="Premium"/>
  </r>
  <r>
    <s v="ORD011253"/>
    <x v="282"/>
    <s v="CUST0072"/>
    <s v="Ekantika Khosla"/>
    <x v="1"/>
    <x v="6"/>
    <x v="14"/>
    <n v="4"/>
    <n v="432.77"/>
    <n v="0"/>
    <n v="1731.08"/>
    <n v="584.26"/>
    <n v="1731.08"/>
    <s v="Q1"/>
    <n v="33.751184231809042"/>
    <s v="Bhubaneswar"/>
    <s v="Occasional"/>
  </r>
  <r>
    <s v="ORD005081"/>
    <x v="150"/>
    <s v="CUST0029"/>
    <s v="Unknown"/>
    <x v="2"/>
    <x v="1"/>
    <x v="59"/>
    <n v="3"/>
    <n v="36735.46"/>
    <n v="0"/>
    <n v="110206.38"/>
    <n v="31162.02"/>
    <n v="110206.38"/>
    <s v="Q2"/>
    <n v="28.276058064877912"/>
    <s v="Lucknow"/>
    <s v="Occasional"/>
  </r>
  <r>
    <s v="ORD005503"/>
    <x v="190"/>
    <s v="CUST0060"/>
    <s v="Reva Parsa"/>
    <x v="2"/>
    <x v="4"/>
    <x v="28"/>
    <n v="4"/>
    <n v="49339.72"/>
    <n v="0.05"/>
    <n v="187490.94"/>
    <n v="24062.16"/>
    <n v="187490.93599999999"/>
    <s v="Q3"/>
    <n v="12.833772127869219"/>
    <s v="Lucknow"/>
    <s v="Premium"/>
  </r>
  <r>
    <s v="ORD010610"/>
    <x v="290"/>
    <s v="CUST0135"/>
    <s v="Nandini Sarin"/>
    <x v="2"/>
    <x v="5"/>
    <x v="11"/>
    <n v="8"/>
    <n v="316.95"/>
    <n v="0"/>
    <n v="2535.6"/>
    <n v="232.81"/>
    <n v="2535.6"/>
    <s v="Q4"/>
    <n v="9.181653257611611"/>
    <s v="Amritsar"/>
    <s v="Premium"/>
  </r>
  <r>
    <s v="ORD007588"/>
    <x v="58"/>
    <s v="CUST0300"/>
    <s v="Maanav Kashyap"/>
    <x v="2"/>
    <x v="1"/>
    <x v="36"/>
    <n v="5"/>
    <n v="5356.98"/>
    <n v="0.1"/>
    <n v="24106.41"/>
    <n v="7715.36"/>
    <n v="24106.41"/>
    <s v="Q2"/>
    <n v="32.005429261345839"/>
    <s v="Amritsar"/>
    <s v="Premium"/>
  </r>
  <r>
    <s v="ORD003425"/>
    <x v="0"/>
    <s v="CUST0280"/>
    <s v="Chandani Narayanan"/>
    <x v="1"/>
    <x v="4"/>
    <x v="42"/>
    <n v="5"/>
    <n v="69561.240000000005"/>
    <n v="0"/>
    <n v="347806.2"/>
    <n v="34641.96"/>
    <n v="347806.2"/>
    <s v="Q2"/>
    <n v="9.9601329706025936"/>
    <s v="Patna"/>
    <s v="Regular"/>
  </r>
  <r>
    <s v="ORD008489"/>
    <x v="174"/>
    <s v="CUST0145"/>
    <s v="Kavya Sheth"/>
    <x v="3"/>
    <x v="5"/>
    <x v="31"/>
    <n v="5"/>
    <n v="507.83"/>
    <n v="0.15"/>
    <n v="2158.2800000000002"/>
    <n v="218.82"/>
    <n v="2158.2775000000001"/>
    <s v="Q4"/>
    <n v="10.13862890820468"/>
    <s v="Surat"/>
    <s v="Regular"/>
  </r>
  <r>
    <s v="ORD009257"/>
    <x v="235"/>
    <s v="CUST0439"/>
    <s v="Manbir Chacko"/>
    <x v="0"/>
    <x v="6"/>
    <x v="41"/>
    <n v="1"/>
    <n v="4149.8100000000004"/>
    <n v="0.15"/>
    <n v="3527.34"/>
    <n v="853.19"/>
    <n v="3527.3385000000003"/>
    <s v="Q1"/>
    <n v="24.187914972755674"/>
    <s v="Chennai"/>
    <s v="Regular"/>
  </r>
  <r>
    <s v="ORD003836"/>
    <x v="99"/>
    <s v="CUST0292"/>
    <s v="Hardik Mukherjee"/>
    <x v="2"/>
    <x v="3"/>
    <x v="6"/>
    <n v="4"/>
    <n v="3387.66"/>
    <n v="0"/>
    <n v="13550.64"/>
    <n v="4275.3"/>
    <n v="13550.64"/>
    <s v="Q3"/>
    <n v="31.550539310320403"/>
    <s v="Jaipur"/>
    <s v="Premium"/>
  </r>
  <r>
    <s v="ORD008050"/>
    <x v="13"/>
    <s v="CUST0344"/>
    <s v="Leela Rajagopalan"/>
    <x v="1"/>
    <x v="6"/>
    <x v="29"/>
    <n v="2"/>
    <n v="2868.2"/>
    <n v="0"/>
    <n v="5736.4"/>
    <n v="2102.12"/>
    <n v="5736.4"/>
    <s v="Q1"/>
    <n v="36.645282755735302"/>
    <s v="Ranchi"/>
    <s v="Regular"/>
  </r>
  <r>
    <s v="ORD006909"/>
    <x v="41"/>
    <s v="CUST0232"/>
    <s v="Yashodhara Keer"/>
    <x v="2"/>
    <x v="5"/>
    <x v="11"/>
    <n v="8"/>
    <n v="198.08"/>
    <n v="0.2"/>
    <n v="1267.71"/>
    <n v="115.27"/>
    <n v="1267.7120000000002"/>
    <s v="Q4"/>
    <n v="9.0927735838638171"/>
    <s v="Jaipur"/>
    <s v="Regular"/>
  </r>
  <r>
    <s v="ORD005029"/>
    <x v="166"/>
    <s v="CUST0137"/>
    <s v="Rachita Datta"/>
    <x v="0"/>
    <x v="3"/>
    <x v="6"/>
    <n v="3"/>
    <n v="2426.91"/>
    <n v="0.1"/>
    <n v="6552.66"/>
    <n v="1872.34"/>
    <n v="6552.6570000000002"/>
    <s v="Q3"/>
    <n v="28.573739519523368"/>
    <s v="Hyderabad"/>
    <s v="Regular"/>
  </r>
  <r>
    <s v="ORD010867"/>
    <x v="258"/>
    <s v="CUST0277"/>
    <s v="Unknown"/>
    <x v="2"/>
    <x v="1"/>
    <x v="26"/>
    <n v="2"/>
    <n v="14365.47"/>
    <n v="0"/>
    <n v="28730.94"/>
    <n v="7654.54"/>
    <n v="28730.94"/>
    <s v="Q2"/>
    <n v="26.64214954331463"/>
    <s v="Amritsar"/>
    <s v="Premium"/>
  </r>
  <r>
    <s v="ORD007934"/>
    <x v="285"/>
    <s v="CUST0419"/>
    <s v="Indrajit Upadhyay"/>
    <x v="3"/>
    <x v="4"/>
    <x v="33"/>
    <n v="1"/>
    <n v="52354.11"/>
    <n v="0.05"/>
    <n v="49736.4"/>
    <n v="-5245.57"/>
    <n v="49736.404499999997"/>
    <s v="Q3"/>
    <n v="-10.54674242607024"/>
    <s v="Surat"/>
    <s v="Occasional"/>
  </r>
  <r>
    <s v="ORD011237"/>
    <x v="292"/>
    <s v="CUST0177"/>
    <s v="Pratyush Koshy"/>
    <x v="3"/>
    <x v="6"/>
    <x v="41"/>
    <n v="5"/>
    <n v="4951"/>
    <n v="0"/>
    <n v="24755"/>
    <n v="6431.65"/>
    <n v="24755"/>
    <s v="Q3"/>
    <n v="25.98121591597657"/>
    <s v="Ahmedabad"/>
    <s v="Premium"/>
  </r>
  <r>
    <s v="ORD003594"/>
    <x v="12"/>
    <s v="CUST0109"/>
    <s v="Ekapad Tank"/>
    <x v="1"/>
    <x v="6"/>
    <x v="19"/>
    <n v="3"/>
    <n v="3202.67"/>
    <n v="0.2"/>
    <n v="7686.41"/>
    <n v="2348.41"/>
    <n v="7686.4080000000004"/>
    <s v="Q2"/>
    <n v="30.552754797102939"/>
    <s v="Patna"/>
    <s v="Regular"/>
  </r>
  <r>
    <s v="ORD006052"/>
    <x v="184"/>
    <s v="CUST0208"/>
    <s v="Dev Venkataraman"/>
    <x v="3"/>
    <x v="5"/>
    <x v="37"/>
    <n v="6"/>
    <n v="225.91"/>
    <n v="0.15"/>
    <n v="1152.1400000000001"/>
    <n v="82.06"/>
    <n v="1152.1410000000001"/>
    <s v="Q1"/>
    <n v="7.1223983196486538"/>
    <s v="Ahmedabad"/>
    <s v="Premium"/>
  </r>
  <r>
    <s v="ORD004516"/>
    <x v="327"/>
    <s v="CUST0158"/>
    <s v="Zaid Purohit"/>
    <x v="2"/>
    <x v="2"/>
    <x v="30"/>
    <n v="4"/>
    <n v="4654.76"/>
    <n v="0.05"/>
    <n v="17688.09"/>
    <n v="4159.92"/>
    <n v="17688.088"/>
    <s v="Q4"/>
    <n v="23.518197838206387"/>
    <s v="Jaipur"/>
    <s v="Premium"/>
  </r>
  <r>
    <s v="ORD002934"/>
    <x v="88"/>
    <s v="CUST0435"/>
    <s v="Ekalinga Chowdhury"/>
    <x v="1"/>
    <x v="0"/>
    <x v="48"/>
    <n v="4"/>
    <n v="537.82000000000005"/>
    <n v="0.25"/>
    <n v="1613.46"/>
    <n v="558.05999999999995"/>
    <n v="1613.46"/>
    <s v="Q1"/>
    <n v="34.587780298241043"/>
    <s v="Bhubaneswar"/>
    <s v="Premium"/>
  </r>
  <r>
    <s v="ORD004479"/>
    <x v="68"/>
    <s v="CUST0224"/>
    <s v="Gayathri Tata"/>
    <x v="0"/>
    <x v="5"/>
    <x v="7"/>
    <n v="1"/>
    <n v="526.20000000000005"/>
    <n v="0.2"/>
    <n v="420.96"/>
    <n v="29.32"/>
    <n v="420.96000000000004"/>
    <s v="Q2"/>
    <n v="6.9650323071075642"/>
    <s v="Hyderabad"/>
    <s v="Premium"/>
  </r>
  <r>
    <s v="ORD007851"/>
    <x v="10"/>
    <s v="CUST0187"/>
    <s v="Forum Prabhu"/>
    <x v="2"/>
    <x v="3"/>
    <x v="10"/>
    <n v="5"/>
    <n v="2362.62"/>
    <n v="0"/>
    <n v="11813.1"/>
    <n v="3442.37"/>
    <n v="11813.099999999999"/>
    <s v="Q1"/>
    <n v="29.140276472729425"/>
    <s v="Lucknow"/>
    <s v="Regular"/>
  </r>
  <r>
    <s v="ORD009023"/>
    <x v="237"/>
    <s v="CUST0163"/>
    <s v="Saumya Singh"/>
    <x v="1"/>
    <x v="6"/>
    <x v="57"/>
    <n v="4"/>
    <n v="4530.34"/>
    <n v="0.15"/>
    <n v="15403.16"/>
    <n v="3853.6"/>
    <n v="15403.156000000001"/>
    <s v="Q1"/>
    <n v="25.018243009875896"/>
    <s v="Kolkata"/>
    <s v="Premium"/>
  </r>
  <r>
    <s v="ORD010620"/>
    <x v="278"/>
    <s v="CUST0407"/>
    <s v="Kevin Khanna"/>
    <x v="0"/>
    <x v="5"/>
    <x v="40"/>
    <n v="8"/>
    <n v="732.59"/>
    <n v="0.05"/>
    <n v="5567.68"/>
    <n v="417.1"/>
    <n v="5567.6840000000002"/>
    <s v="Q3"/>
    <n v="7.4914506580837976"/>
    <s v="Coimbatore"/>
    <s v="Premium"/>
  </r>
  <r>
    <s v="ORD005228"/>
    <x v="79"/>
    <s v="CUST0079"/>
    <s v="Joshua Acharya"/>
    <x v="3"/>
    <x v="6"/>
    <x v="19"/>
    <n v="4"/>
    <n v="2967.55"/>
    <n v="0.1"/>
    <n v="10683.18"/>
    <n v="2881.81"/>
    <n v="10683.18"/>
    <s v="Q2"/>
    <n v="26.975207756491983"/>
    <s v="Ahmedabad"/>
    <s v="Premium"/>
  </r>
  <r>
    <s v="ORD003215"/>
    <x v="58"/>
    <s v="CUST0015"/>
    <s v="Unknown"/>
    <x v="2"/>
    <x v="6"/>
    <x v="55"/>
    <n v="4"/>
    <n v="2672.91"/>
    <n v="0.05"/>
    <n v="10157.06"/>
    <n v="3725.55"/>
    <n v="10157.057999999999"/>
    <s v="Q2"/>
    <n v="36.679413137266103"/>
    <s v="Chandigarh"/>
    <s v="Regular"/>
  </r>
  <r>
    <s v="ORD010033"/>
    <x v="320"/>
    <s v="CUST0262"/>
    <s v="Quincy Ray"/>
    <x v="0"/>
    <x v="2"/>
    <x v="17"/>
    <n v="2"/>
    <n v="6284.05"/>
    <n v="0.15"/>
    <n v="10682.89"/>
    <n v="2957.67"/>
    <n v="10682.885"/>
    <s v="Q2"/>
    <n v="27.686047502127238"/>
    <s v="Kochi"/>
    <s v="Occasional"/>
  </r>
  <r>
    <s v="ORD008992"/>
    <x v="11"/>
    <s v="CUST0371"/>
    <s v="Unni Hora"/>
    <x v="3"/>
    <x v="5"/>
    <x v="31"/>
    <n v="2"/>
    <n v="101.32"/>
    <n v="0"/>
    <n v="202.64"/>
    <n v="11.44"/>
    <n v="202.64"/>
    <s v="Q1"/>
    <n v="5.6454796683774182"/>
    <s v="Mumbai"/>
    <s v="Premium"/>
  </r>
  <r>
    <s v="ORD010822"/>
    <x v="218"/>
    <s v="CUST0007"/>
    <s v="Advika Gopal"/>
    <x v="2"/>
    <x v="4"/>
    <x v="45"/>
    <n v="3"/>
    <n v="38507.730000000003"/>
    <n v="0.2"/>
    <n v="92418.55"/>
    <n v="11869.68"/>
    <n v="92418.552000000011"/>
    <s v="Q3"/>
    <n v="12.843395617005459"/>
    <s v="Lucknow"/>
    <s v="Premium"/>
  </r>
  <r>
    <s v="ORD002101"/>
    <x v="2"/>
    <s v="CUST0428"/>
    <s v="Abdul Gour"/>
    <x v="3"/>
    <x v="6"/>
    <x v="43"/>
    <n v="4"/>
    <n v="1774.87"/>
    <n v="0.1"/>
    <n v="6389.53"/>
    <n v="1849.33"/>
    <n v="6389.5320000000002"/>
    <s v="Q3"/>
    <n v="28.943130402392665"/>
    <s v="Surat"/>
    <s v="Occasional"/>
  </r>
  <r>
    <s v="ORD007985"/>
    <x v="49"/>
    <s v="CUST0092"/>
    <s v="Neelima Sengupta"/>
    <x v="3"/>
    <x v="6"/>
    <x v="27"/>
    <n v="3"/>
    <n v="1433.06"/>
    <n v="0"/>
    <n v="4299.18"/>
    <n v="1676.15"/>
    <n v="4299.18"/>
    <s v="Q3"/>
    <n v="38.987667415646705"/>
    <s v="Mumbai"/>
    <s v="Premium"/>
  </r>
  <r>
    <s v="ORD002570"/>
    <x v="184"/>
    <s v="CUST0314"/>
    <s v="Nathaniel Dani"/>
    <x v="0"/>
    <x v="4"/>
    <x v="22"/>
    <n v="3"/>
    <n v="19549.43"/>
    <n v="0.05"/>
    <n v="55715.88"/>
    <n v="4861.1899999999996"/>
    <n v="55715.875499999995"/>
    <s v="Q1"/>
    <n v="8.7249631523364606"/>
    <s v="Kochi"/>
    <s v="Premium"/>
  </r>
  <r>
    <s v="ORD011331"/>
    <x v="174"/>
    <s v="CUST0298"/>
    <s v="Faris Malhotra"/>
    <x v="3"/>
    <x v="4"/>
    <x v="23"/>
    <n v="2"/>
    <n v="70697.710000000006"/>
    <n v="0.1"/>
    <n v="127255.88"/>
    <n v="13382.84"/>
    <n v="127255.87800000001"/>
    <s v="Q4"/>
    <n v="10.516480652996151"/>
    <s v="Mumbai"/>
    <s v="Premium"/>
  </r>
  <r>
    <s v="ORD002119"/>
    <x v="140"/>
    <s v="CUST0237"/>
    <s v="Oeshi Ram"/>
    <x v="0"/>
    <x v="2"/>
    <x v="60"/>
    <n v="5"/>
    <n v="3416.35"/>
    <n v="0.05"/>
    <n v="16227.66"/>
    <n v="2936.48"/>
    <n v="16227.662499999999"/>
    <s v="Q4"/>
    <n v="18.095523322524627"/>
    <s v="Hyderabad"/>
    <s v="Occasional"/>
  </r>
  <r>
    <s v="ORD000799"/>
    <x v="224"/>
    <s v="CUST0371"/>
    <s v="Unni Hora"/>
    <x v="3"/>
    <x v="5"/>
    <x v="39"/>
    <n v="6"/>
    <n v="167.02"/>
    <n v="0"/>
    <n v="1002.12"/>
    <n v="80.14"/>
    <n v="1002.1200000000001"/>
    <s v="Q3"/>
    <n v="7.9970462619247202"/>
    <s v="Mumbai"/>
    <s v="Premium"/>
  </r>
  <r>
    <s v="ORD010303"/>
    <x v="349"/>
    <s v="CUST0317"/>
    <s v="Balendra Soman"/>
    <x v="3"/>
    <x v="0"/>
    <x v="53"/>
    <n v="3"/>
    <n v="644.32000000000005"/>
    <n v="0"/>
    <n v="1932.96"/>
    <n v="511.23"/>
    <n v="1932.96"/>
    <s v="Q4"/>
    <n v="26.448038241867394"/>
    <s v="Nagpur"/>
    <s v="Occasional"/>
  </r>
  <r>
    <s v="ORD007419"/>
    <x v="191"/>
    <s v="CUST0375"/>
    <s v="Veer Halder"/>
    <x v="2"/>
    <x v="6"/>
    <x v="19"/>
    <n v="1"/>
    <n v="1517.88"/>
    <n v="0.1"/>
    <n v="1366.09"/>
    <n v="511.42"/>
    <n v="1366.0920000000001"/>
    <s v="Q2"/>
    <n v="37.436772101398887"/>
    <s v="Chandigarh"/>
    <s v="Premium"/>
  </r>
  <r>
    <s v="ORD003018"/>
    <x v="293"/>
    <s v="CUST0279"/>
    <s v="Zaitra Biswas"/>
    <x v="1"/>
    <x v="5"/>
    <x v="39"/>
    <n v="4"/>
    <n v="667.36"/>
    <n v="0"/>
    <n v="2669.44"/>
    <n v="163.38999999999999"/>
    <n v="2669.44"/>
    <s v="Q1"/>
    <n v="6.1207594102133775"/>
    <s v="Patna"/>
    <s v="Premium"/>
  </r>
  <r>
    <s v="ORD001420"/>
    <x v="196"/>
    <s v="CUST0188"/>
    <s v="Anusha Pathak"/>
    <x v="0"/>
    <x v="1"/>
    <x v="52"/>
    <n v="1"/>
    <n v="10722.55"/>
    <n v="0"/>
    <n v="10722.55"/>
    <n v="3128.61"/>
    <n v="10722.55"/>
    <s v="Q1"/>
    <n v="29.177854148500128"/>
    <s v="Chennai"/>
    <s v="Regular"/>
  </r>
  <r>
    <s v="ORD005198"/>
    <x v="260"/>
    <s v="CUST0028"/>
    <s v="Kashish Hans"/>
    <x v="1"/>
    <x v="6"/>
    <x v="29"/>
    <n v="1"/>
    <n v="4985.59"/>
    <n v="0.05"/>
    <n v="4736.3100000000004"/>
    <n v="1115.44"/>
    <n v="4736.3104999999996"/>
    <s v="Q4"/>
    <n v="23.550823320264087"/>
    <s v="Bhubaneswar"/>
    <s v="Regular"/>
  </r>
  <r>
    <s v="ORD011982"/>
    <x v="165"/>
    <s v="CUST0344"/>
    <s v="Leela Rajagopalan"/>
    <x v="1"/>
    <x v="0"/>
    <x v="0"/>
    <n v="3"/>
    <n v="666.68"/>
    <n v="0.3"/>
    <n v="1400.03"/>
    <n v="634.29"/>
    <n v="1400.0279999999998"/>
    <s v="Q3"/>
    <n v="45.305457740191279"/>
    <s v="Ranchi"/>
    <s v="Regular"/>
  </r>
  <r>
    <s v="ORD004070"/>
    <x v="263"/>
    <s v="CUST0388"/>
    <s v="Ekavir Chawla"/>
    <x v="3"/>
    <x v="4"/>
    <x v="28"/>
    <n v="2"/>
    <n v="69509.600000000006"/>
    <n v="0"/>
    <n v="139019.20000000001"/>
    <n v="17318.669999999998"/>
    <n v="139019.20000000001"/>
    <s v="Q3"/>
    <n v="12.457754036852462"/>
    <s v="Ahmedabad"/>
    <s v="Premium"/>
  </r>
  <r>
    <s v="ORD003494"/>
    <x v="179"/>
    <s v="CUST0088"/>
    <s v="Ekavir Som"/>
    <x v="3"/>
    <x v="6"/>
    <x v="19"/>
    <n v="5"/>
    <n v="1624.65"/>
    <n v="0.1"/>
    <n v="7310.93"/>
    <n v="2056.83"/>
    <n v="7310.9250000000002"/>
    <s v="Q1"/>
    <n v="28.133630058009036"/>
    <s v="Pune"/>
    <s v="Occasional"/>
  </r>
  <r>
    <s v="ORD006787"/>
    <x v="134"/>
    <s v="CUST0258"/>
    <s v="Sanaya Khalsa"/>
    <x v="2"/>
    <x v="2"/>
    <x v="60"/>
    <n v="1"/>
    <n v="3381.43"/>
    <n v="0"/>
    <n v="3381.43"/>
    <n v="907.03"/>
    <n v="3381.43"/>
    <s v="Q2"/>
    <n v="26.823858545053426"/>
    <s v="Delhi"/>
    <s v="Premium"/>
  </r>
  <r>
    <s v="ORD005348"/>
    <x v="353"/>
    <s v="CUST0490"/>
    <s v="Rajata Suresh"/>
    <x v="0"/>
    <x v="4"/>
    <x v="5"/>
    <n v="3"/>
    <n v="83212.09"/>
    <n v="0.05"/>
    <n v="237154.46"/>
    <n v="35753.69"/>
    <n v="237154.45649999997"/>
    <s v="Q2"/>
    <n v="15.076119588895779"/>
    <s v="Chennai"/>
    <s v="Regular"/>
  </r>
  <r>
    <s v="ORD006087"/>
    <x v="235"/>
    <s v="CUST0363"/>
    <s v="Daksha Nadig"/>
    <x v="3"/>
    <x v="0"/>
    <x v="32"/>
    <n v="2"/>
    <n v="622.36"/>
    <n v="0.15"/>
    <n v="1058.01"/>
    <n v="439.35"/>
    <n v="1058.0119999999999"/>
    <s v="Q1"/>
    <n v="41.526072532395723"/>
    <s v="Mumbai"/>
    <s v="Premium"/>
  </r>
  <r>
    <s v="ORD006155"/>
    <x v="58"/>
    <s v="CUST0205"/>
    <s v="Harita Kurian"/>
    <x v="0"/>
    <x v="0"/>
    <x v="49"/>
    <n v="4"/>
    <n v="512.36"/>
    <n v="0.15"/>
    <n v="1742.02"/>
    <n v="-22.78"/>
    <n v="1742.0239999999999"/>
    <s v="Q2"/>
    <n v="-1.3076772941757271"/>
    <s v="Hyderabad"/>
    <s v="Premium"/>
  </r>
  <r>
    <s v="ORD003663"/>
    <x v="208"/>
    <s v="CUST0196"/>
    <s v="Udyati Rajagopal"/>
    <x v="3"/>
    <x v="1"/>
    <x v="26"/>
    <n v="3"/>
    <n v="43567.21"/>
    <n v="0"/>
    <n v="130701.63"/>
    <n v="26450.95"/>
    <n v="130701.63"/>
    <s v="Q1"/>
    <n v="20.237658857047151"/>
    <s v="Ahmedabad"/>
    <s v="Regular"/>
  </r>
  <r>
    <s v="ORD010552"/>
    <x v="305"/>
    <s v="CUST0029"/>
    <s v="Odika Bala"/>
    <x v="2"/>
    <x v="1"/>
    <x v="59"/>
    <n v="3"/>
    <n v="13781"/>
    <n v="0.05"/>
    <n v="39275.85"/>
    <n v="12218.99"/>
    <n v="39275.85"/>
    <s v="Q3"/>
    <n v="31.110695249116187"/>
    <s v="Lucknow"/>
    <s v="Occasional"/>
  </r>
  <r>
    <s v="ORD009851"/>
    <x v="110"/>
    <s v="CUST0244"/>
    <s v="Kala Chand"/>
    <x v="1"/>
    <x v="5"/>
    <x v="40"/>
    <n v="7"/>
    <n v="180.35"/>
    <n v="0.1"/>
    <n v="1136.21"/>
    <n v="109.69"/>
    <n v="1136.2050000000002"/>
    <s v="Q2"/>
    <n v="9.6540252242103115"/>
    <s v="Patna"/>
    <s v="Premium"/>
  </r>
  <r>
    <s v="ORD006724"/>
    <x v="243"/>
    <s v="CUST0475"/>
    <s v="Jhalak Kunda"/>
    <x v="2"/>
    <x v="5"/>
    <x v="7"/>
    <n v="9"/>
    <n v="92.75"/>
    <n v="0"/>
    <n v="834.75"/>
    <n v="84.27"/>
    <n v="834.75"/>
    <s v="Q4"/>
    <n v="10.095238095238095"/>
    <s v="Lucknow"/>
    <s v="Premium"/>
  </r>
  <r>
    <s v="ORD010026"/>
    <x v="53"/>
    <s v="CUST0290"/>
    <s v="Ekapad Narasimhan"/>
    <x v="1"/>
    <x v="3"/>
    <x v="25"/>
    <n v="5"/>
    <n v="846.18"/>
    <n v="0.1"/>
    <n v="3807.81"/>
    <n v="1254.8399999999999"/>
    <n v="3807.81"/>
    <s v="Q4"/>
    <n v="32.954375349610402"/>
    <s v="Ranchi"/>
    <s v="Premium"/>
  </r>
  <r>
    <s v="ORD004972"/>
    <x v="263"/>
    <s v="CUST0011"/>
    <s v="Xiti Dash"/>
    <x v="2"/>
    <x v="1"/>
    <x v="3"/>
    <n v="2"/>
    <n v="35557.040000000001"/>
    <n v="0"/>
    <n v="71114.080000000002"/>
    <n v="15928.58"/>
    <n v="71114.080000000002"/>
    <s v="Q3"/>
    <n v="22.398630482177367"/>
    <s v="Jaipur"/>
    <s v="Regular"/>
  </r>
  <r>
    <s v="ORD011668"/>
    <x v="268"/>
    <s v="CUST0188"/>
    <s v="Anusha Pathak"/>
    <x v="0"/>
    <x v="2"/>
    <x v="2"/>
    <n v="3"/>
    <n v="530.96"/>
    <n v="0"/>
    <n v="1592.88"/>
    <n v="433.1"/>
    <n v="1592.88"/>
    <s v="Q4"/>
    <n v="27.189744362412739"/>
    <s v="Chennai"/>
    <s v="Regular"/>
  </r>
  <r>
    <s v="ORD004801"/>
    <x v="336"/>
    <s v="CUST0107"/>
    <s v="Finn Hayre"/>
    <x v="1"/>
    <x v="0"/>
    <x v="0"/>
    <n v="3"/>
    <n v="802.92"/>
    <n v="0.05"/>
    <n v="2288.3200000000002"/>
    <n v="733.59"/>
    <n v="2288.3219999999997"/>
    <s v="Q4"/>
    <n v="32.058016361348066"/>
    <s v="Bhubaneswar"/>
    <s v="Regular"/>
  </r>
  <r>
    <s v="ORD000922"/>
    <x v="295"/>
    <s v="CUST0229"/>
    <s v="Tanish Narula"/>
    <x v="2"/>
    <x v="6"/>
    <x v="43"/>
    <n v="4"/>
    <n v="843.35"/>
    <n v="0.25"/>
    <n v="2530.0500000000002"/>
    <n v="848.72"/>
    <n v="2530.0500000000002"/>
    <s v="Q4"/>
    <n v="33.545582103120495"/>
    <s v="Lucknow"/>
    <s v="Premium"/>
  </r>
  <r>
    <s v="ORD000557"/>
    <x v="284"/>
    <s v="CUST0317"/>
    <s v="Balendra Soman"/>
    <x v="3"/>
    <x v="1"/>
    <x v="69"/>
    <n v="4"/>
    <n v="17579.240000000002"/>
    <n v="0"/>
    <n v="70316.960000000006"/>
    <n v="15714.92"/>
    <n v="70316.960000000006"/>
    <s v="Q3"/>
    <n v="22.348690842152447"/>
    <s v="Nagpur"/>
    <s v="Occasional"/>
  </r>
  <r>
    <s v="ORD010283"/>
    <x v="219"/>
    <s v="CUST0021"/>
    <s v="Aarush Sodhi"/>
    <x v="2"/>
    <x v="5"/>
    <x v="31"/>
    <n v="4"/>
    <n v="463.08"/>
    <n v="0"/>
    <n v="1852.32"/>
    <n v="186.8"/>
    <n v="1852.32"/>
    <s v="Q1"/>
    <n v="10.084650600328239"/>
    <s v="Amritsar"/>
    <s v="Premium"/>
  </r>
  <r>
    <s v="ORD000836"/>
    <x v="299"/>
    <s v="CUST0237"/>
    <s v="Oeshi Ram"/>
    <x v="0"/>
    <x v="0"/>
    <x v="53"/>
    <n v="4"/>
    <n v="391.45"/>
    <n v="0"/>
    <n v="1565.8"/>
    <n v="558.19000000000005"/>
    <n v="1565.8"/>
    <s v="Q1"/>
    <n v="35.648869587431349"/>
    <s v="Hyderabad"/>
    <s v="Occasional"/>
  </r>
  <r>
    <s v="ORD002813"/>
    <x v="113"/>
    <s v="CUST0187"/>
    <s v="Forum Prabhu"/>
    <x v="2"/>
    <x v="5"/>
    <x v="31"/>
    <n v="5"/>
    <n v="465.09"/>
    <n v="0.1"/>
    <n v="2092.9"/>
    <n v="143.84"/>
    <n v="2092.9049999999997"/>
    <s v="Q3"/>
    <n v="6.8727602847723253"/>
    <s v="Lucknow"/>
    <s v="Regular"/>
  </r>
  <r>
    <s v="ORD008861"/>
    <x v="215"/>
    <s v="CUST0327"/>
    <s v="Andrew Prasad"/>
    <x v="0"/>
    <x v="2"/>
    <x v="2"/>
    <n v="2"/>
    <n v="1634.17"/>
    <n v="0.3"/>
    <n v="2287.84"/>
    <n v="386.05"/>
    <n v="2287.8379999999997"/>
    <s v="Q2"/>
    <n v="16.873994684943003"/>
    <s v="Kochi"/>
    <s v="Premium"/>
  </r>
  <r>
    <s v="ORD010376"/>
    <x v="146"/>
    <s v="CUST0017"/>
    <s v="Aashi Chadha"/>
    <x v="3"/>
    <x v="2"/>
    <x v="8"/>
    <n v="4"/>
    <n v="2476.2800000000002"/>
    <n v="0.3"/>
    <n v="6933.58"/>
    <n v="1229.97"/>
    <n v="6933.5839999999998"/>
    <s v="Q1"/>
    <n v="17.739320812624936"/>
    <s v="Surat"/>
    <s v="Premium"/>
  </r>
  <r>
    <s v="ORD001927"/>
    <x v="203"/>
    <s v="CUST0217"/>
    <s v="Jonathan Madan"/>
    <x v="3"/>
    <x v="4"/>
    <x v="22"/>
    <n v="2"/>
    <n v="26595.61"/>
    <n v="0.15"/>
    <n v="45212.54"/>
    <n v="-1697.44"/>
    <n v="45212.536999999997"/>
    <s v="Q3"/>
    <n v="-3.7543566453023876"/>
    <s v="Pune"/>
    <s v="Premium"/>
  </r>
  <r>
    <s v="ORD000064"/>
    <x v="258"/>
    <s v="CUST0182"/>
    <s v="Nathaniel Badal"/>
    <x v="2"/>
    <x v="4"/>
    <x v="22"/>
    <n v="4"/>
    <n v="38206.230000000003"/>
    <n v="0.25"/>
    <n v="114618.69"/>
    <n v="14359.98"/>
    <n v="114618.69"/>
    <s v="Q2"/>
    <n v="12.528480302819723"/>
    <s v="Lucknow"/>
    <s v="Premium"/>
  </r>
  <r>
    <s v="ORD000495"/>
    <x v="124"/>
    <s v="CUST0117"/>
    <s v="Timothy Brahmbhatt"/>
    <x v="1"/>
    <x v="5"/>
    <x v="31"/>
    <n v="1"/>
    <n v="629.61"/>
    <n v="0"/>
    <n v="629.61"/>
    <n v="40.29"/>
    <n v="629.61"/>
    <s v="Q2"/>
    <n v="6.3991995044551384"/>
    <s v="Guwahati"/>
    <s v="Premium"/>
  </r>
  <r>
    <s v="ORD004703"/>
    <x v="287"/>
    <s v="CUST0457"/>
    <s v="Amruta Gour"/>
    <x v="0"/>
    <x v="3"/>
    <x v="13"/>
    <n v="5"/>
    <n v="1601.88"/>
    <n v="0"/>
    <n v="8009.4"/>
    <n v="-446.28"/>
    <n v="8009.4000000000005"/>
    <s v="Q4"/>
    <n v="-5.5719529552775491"/>
    <s v="Bengaluru"/>
    <s v="Premium"/>
  </r>
  <r>
    <s v="ORD004817"/>
    <x v="172"/>
    <s v="CUST0266"/>
    <s v="Tanay Sane"/>
    <x v="1"/>
    <x v="1"/>
    <x v="59"/>
    <n v="3"/>
    <n v="43041.18"/>
    <n v="0.05"/>
    <n v="122667.36"/>
    <n v="27582.91"/>
    <n v="122667.363"/>
    <s v="Q2"/>
    <n v="22.485940840334383"/>
    <s v="Patna"/>
    <s v="Premium"/>
  </r>
  <r>
    <s v="ORD009847"/>
    <x v="4"/>
    <s v="CUST0234"/>
    <s v="Urvi Vig"/>
    <x v="0"/>
    <x v="2"/>
    <x v="46"/>
    <n v="4"/>
    <n v="7105.75"/>
    <n v="0.1"/>
    <n v="25580.7"/>
    <n v="5362.49"/>
    <n v="25580.7"/>
    <s v="Q2"/>
    <n v="20.963030722380545"/>
    <s v="Bengaluru"/>
    <s v="Occasional"/>
  </r>
  <r>
    <s v="ORD008674"/>
    <x v="196"/>
    <s v="CUST0379"/>
    <s v="Amrita Contractor"/>
    <x v="1"/>
    <x v="6"/>
    <x v="27"/>
    <n v="3"/>
    <n v="3184.44"/>
    <n v="0.1"/>
    <n v="8597.99"/>
    <n v="2571.46"/>
    <n v="8597.9879999999994"/>
    <s v="Q1"/>
    <n v="29.907687727015269"/>
    <s v="Patna"/>
    <s v="Regular"/>
  </r>
  <r>
    <s v="ORD002703"/>
    <x v="309"/>
    <s v="CUST0280"/>
    <s v="Chandani Narayanan"/>
    <x v="1"/>
    <x v="4"/>
    <x v="33"/>
    <n v="4"/>
    <n v="74025.86"/>
    <n v="0.1"/>
    <n v="266493.09999999998"/>
    <n v="39744.550000000003"/>
    <n v="266493.09600000002"/>
    <s v="Q3"/>
    <n v="14.913913343347355"/>
    <s v="Patna"/>
    <s v="Regular"/>
  </r>
  <r>
    <s v="ORD010788"/>
    <x v="151"/>
    <s v="CUST0440"/>
    <s v="Zansi Saxena"/>
    <x v="3"/>
    <x v="4"/>
    <x v="33"/>
    <n v="4"/>
    <n v="75063.09"/>
    <n v="0"/>
    <n v="300252.36"/>
    <n v="27699.71"/>
    <n v="300252.36"/>
    <s v="Q4"/>
    <n v="9.2254761960905149"/>
    <s v="Ahmedabad"/>
    <s v="Regular"/>
  </r>
  <r>
    <s v="ORD009531"/>
    <x v="323"/>
    <s v="CUST0349"/>
    <s v="Nakul Deep"/>
    <x v="3"/>
    <x v="4"/>
    <x v="23"/>
    <n v="1"/>
    <n v="37158.14"/>
    <n v="0"/>
    <n v="37158.14"/>
    <n v="4426.28"/>
    <n v="37158.14"/>
    <s v="Q3"/>
    <n v="11.912006359844707"/>
    <s v="Pune"/>
    <s v="Premium"/>
  </r>
  <r>
    <s v="ORD001696"/>
    <x v="336"/>
    <s v="CUST0377"/>
    <s v="Lucky Dutta"/>
    <x v="1"/>
    <x v="3"/>
    <x v="25"/>
    <n v="5"/>
    <n v="1329.66"/>
    <n v="0.15"/>
    <n v="5651.06"/>
    <n v="1269.6600000000001"/>
    <n v="5651.0550000000003"/>
    <s v="Q4"/>
    <n v="22.46764323861364"/>
    <s v="Ranchi"/>
    <s v="Occasional"/>
  </r>
  <r>
    <s v="ORD009255"/>
    <x v="135"/>
    <s v="CUST0489"/>
    <s v="Xavier Bawa"/>
    <x v="3"/>
    <x v="6"/>
    <x v="14"/>
    <n v="4"/>
    <n v="4447.3100000000004"/>
    <n v="0.2"/>
    <n v="14231.39"/>
    <n v="3845.51"/>
    <n v="14231.392000000002"/>
    <s v="Q2"/>
    <n v="27.021323988731954"/>
    <s v="Surat"/>
    <s v="Premium"/>
  </r>
  <r>
    <s v="ORD010965"/>
    <x v="53"/>
    <s v="CUST0306"/>
    <s v="Aahana Agarwal"/>
    <x v="3"/>
    <x v="5"/>
    <x v="44"/>
    <n v="9"/>
    <n v="451.97"/>
    <n v="0.1"/>
    <n v="3660.96"/>
    <n v="228.16"/>
    <n v="3660.9570000000003"/>
    <s v="Q4"/>
    <n v="6.2322450941829466"/>
    <s v="Nagpur"/>
    <s v="Premium"/>
  </r>
  <r>
    <s v="ORD003052"/>
    <x v="271"/>
    <s v="CUST0189"/>
    <s v="Ikbal Pall"/>
    <x v="0"/>
    <x v="0"/>
    <x v="49"/>
    <n v="2"/>
    <n v="561.53"/>
    <n v="0"/>
    <n v="1123.06"/>
    <n v="339.54"/>
    <n v="1123.06"/>
    <s v="Q3"/>
    <n v="30.233469271454776"/>
    <s v="Kochi"/>
    <s v="Premium"/>
  </r>
  <r>
    <s v="ORD008660"/>
    <x v="5"/>
    <s v="CUST0468"/>
    <s v="Mason Bahl"/>
    <x v="2"/>
    <x v="1"/>
    <x v="38"/>
    <n v="2"/>
    <n v="14193.95"/>
    <n v="0.05"/>
    <n v="26968.51"/>
    <n v="-3634.41"/>
    <n v="26968.505000000001"/>
    <s v="Q1"/>
    <n v="-13.476495364408342"/>
    <s v="Chandigarh"/>
    <s v="Regular"/>
  </r>
  <r>
    <s v="ORD009063"/>
    <x v="337"/>
    <s v="CUST0238"/>
    <s v="Dominic Kothari"/>
    <x v="3"/>
    <x v="3"/>
    <x v="58"/>
    <n v="4"/>
    <n v="3207.55"/>
    <n v="0.25"/>
    <n v="9622.65"/>
    <n v="2947.11"/>
    <n v="9622.6500000000015"/>
    <s v="Q3"/>
    <n v="30.626802388115543"/>
    <s v="Pune"/>
    <s v="Premium"/>
  </r>
  <r>
    <s v="ORD002269"/>
    <x v="44"/>
    <s v="CUST0386"/>
    <s v="Nikita Balan"/>
    <x v="0"/>
    <x v="5"/>
    <x v="40"/>
    <n v="10"/>
    <n v="117.57"/>
    <n v="0.1"/>
    <n v="1058.1300000000001"/>
    <n v="89.3"/>
    <n v="1058.1299999999999"/>
    <s v="Q4"/>
    <n v="8.439416706831862"/>
    <s v="Kochi"/>
    <s v="Premium"/>
  </r>
  <r>
    <s v="ORD000419"/>
    <x v="299"/>
    <s v="CUST0393"/>
    <s v="Rachita Shroff"/>
    <x v="3"/>
    <x v="4"/>
    <x v="33"/>
    <n v="5"/>
    <n v="30333.01"/>
    <n v="0.1"/>
    <n v="136498.54"/>
    <n v="13372.64"/>
    <n v="136498.54499999998"/>
    <s v="Q1"/>
    <n v="9.7969106482750643"/>
    <s v="Surat"/>
    <s v="Occasional"/>
  </r>
  <r>
    <s v="ORD002077"/>
    <x v="132"/>
    <s v="CUST0314"/>
    <s v="Nathaniel Dani"/>
    <x v="0"/>
    <x v="0"/>
    <x v="0"/>
    <n v="4"/>
    <n v="414.48"/>
    <n v="0.15"/>
    <n v="1409.23"/>
    <n v="398.63"/>
    <n v="1409.232"/>
    <s v="Q3"/>
    <n v="28.287078759322466"/>
    <s v="Kochi"/>
    <s v="Premium"/>
  </r>
  <r>
    <s v="ORD004291"/>
    <x v="227"/>
    <s v="CUST0401"/>
    <s v="Mason Kumar"/>
    <x v="2"/>
    <x v="4"/>
    <x v="33"/>
    <n v="3"/>
    <n v="23014.400000000001"/>
    <n v="0.15"/>
    <n v="58686.720000000001"/>
    <n v="6310.73"/>
    <n v="58686.720000000008"/>
    <s v="Q4"/>
    <n v="10.753250479835982"/>
    <s v="Chandigarh"/>
    <s v="Premium"/>
  </r>
  <r>
    <s v="ORD002173"/>
    <x v="31"/>
    <s v="CUST0180"/>
    <s v="Leela Talwar"/>
    <x v="3"/>
    <x v="4"/>
    <x v="22"/>
    <n v="1"/>
    <n v="58156.480000000003"/>
    <n v="0"/>
    <n v="58156.480000000003"/>
    <n v="-2087.75"/>
    <n v="58156.480000000003"/>
    <s v="Q2"/>
    <n v="-3.5898837068543346"/>
    <s v="Mumbai"/>
    <s v="Regular"/>
  </r>
  <r>
    <s v="ORD002636"/>
    <x v="2"/>
    <s v="CUST0075"/>
    <s v="Odika Mani"/>
    <x v="2"/>
    <x v="3"/>
    <x v="25"/>
    <n v="3"/>
    <n v="263.58"/>
    <n v="0.1"/>
    <n v="711.67"/>
    <n v="183.02"/>
    <n v="711.66600000000005"/>
    <s v="Q3"/>
    <n v="25.716975564517263"/>
    <s v="Chandigarh"/>
    <s v="Premium"/>
  </r>
  <r>
    <s v="ORD006932"/>
    <x v="243"/>
    <s v="CUST0310"/>
    <s v="Hemal Singhal"/>
    <x v="1"/>
    <x v="0"/>
    <x v="53"/>
    <n v="3"/>
    <n v="531.37"/>
    <n v="0.15"/>
    <n v="1354.99"/>
    <n v="490.4"/>
    <n v="1354.9935"/>
    <s v="Q4"/>
    <n v="36.192149019549959"/>
    <s v="Ranchi"/>
    <s v="Occasional"/>
  </r>
  <r>
    <s v="ORD010981"/>
    <x v="180"/>
    <s v="CUST0175"/>
    <s v="Balendra Lala"/>
    <x v="2"/>
    <x v="5"/>
    <x v="37"/>
    <n v="8"/>
    <n v="790.17"/>
    <n v="0.3"/>
    <n v="4424.95"/>
    <n v="286.57"/>
    <n v="4424.9519999999993"/>
    <s v="Q3"/>
    <n v="6.4762313698459879"/>
    <s v="Delhi"/>
    <s v="Premium"/>
  </r>
  <r>
    <s v="ORD009893"/>
    <x v="161"/>
    <s v="CUST0171"/>
    <s v="Isha Kari"/>
    <x v="0"/>
    <x v="5"/>
    <x v="24"/>
    <n v="10"/>
    <n v="249.49"/>
    <n v="0.2"/>
    <n v="1995.92"/>
    <n v="194.68"/>
    <n v="1995.92"/>
    <s v="Q2"/>
    <n v="9.7538979518217168"/>
    <s v="Bengaluru"/>
    <s v="Premium"/>
  </r>
  <r>
    <s v="ORD004092"/>
    <x v="280"/>
    <s v="CUST0276"/>
    <s v="Manthan Grover"/>
    <x v="2"/>
    <x v="2"/>
    <x v="8"/>
    <n v="5"/>
    <n v="5776.42"/>
    <n v="0.2"/>
    <n v="23105.68"/>
    <n v="4415.78"/>
    <n v="23105.68"/>
    <s v="Q3"/>
    <n v="19.111231524023527"/>
    <s v="Amritsar"/>
    <s v="Premium"/>
  </r>
  <r>
    <s v="ORD011649"/>
    <x v="302"/>
    <s v="CUST0300"/>
    <s v="Maanav Kashyap"/>
    <x v="2"/>
    <x v="3"/>
    <x v="4"/>
    <n v="5"/>
    <n v="3477.25"/>
    <n v="0.05"/>
    <n v="16516.939999999999"/>
    <n v="5682.54"/>
    <n v="16516.9375"/>
    <s v="Q1"/>
    <n v="34.404314600646366"/>
    <s v="Amritsar"/>
    <s v="Premium"/>
  </r>
  <r>
    <s v="ORD001533"/>
    <x v="174"/>
    <s v="CUST0137"/>
    <s v="Rachita Datta"/>
    <x v="0"/>
    <x v="5"/>
    <x v="7"/>
    <n v="4"/>
    <n v="590.33000000000004"/>
    <n v="0.1"/>
    <n v="2125.19"/>
    <n v="150.30000000000001"/>
    <n v="2125.1880000000001"/>
    <s v="Q4"/>
    <n v="7.0723088288576559"/>
    <s v="Hyderabad"/>
    <s v="Regular"/>
  </r>
  <r>
    <s v="ORD010194"/>
    <x v="117"/>
    <s v="CUST0366"/>
    <s v="Zaitra Kade"/>
    <x v="2"/>
    <x v="6"/>
    <x v="43"/>
    <n v="2"/>
    <n v="531.63"/>
    <n v="0.15"/>
    <n v="903.77"/>
    <n v="303.68"/>
    <n v="903.77099999999996"/>
    <s v="Q3"/>
    <n v="33.601469400400546"/>
    <s v="Amritsar"/>
    <s v="Occasional"/>
  </r>
  <r>
    <s v="ORD008563"/>
    <x v="190"/>
    <s v="CUST0101"/>
    <s v="Chakradev Kumar"/>
    <x v="3"/>
    <x v="1"/>
    <x v="38"/>
    <n v="5"/>
    <n v="18963.77"/>
    <n v="0.1"/>
    <n v="85336.97"/>
    <n v="19419.54"/>
    <n v="85336.965000000011"/>
    <s v="Q3"/>
    <n v="22.756303627841486"/>
    <s v="Surat"/>
    <s v="Premium"/>
  </r>
  <r>
    <s v="ORD001051"/>
    <x v="303"/>
    <s v="CUST0232"/>
    <s v="Yashodhara Keer"/>
    <x v="2"/>
    <x v="1"/>
    <x v="1"/>
    <n v="5"/>
    <n v="43533.73"/>
    <n v="0"/>
    <n v="217668.65"/>
    <n v="65518.68"/>
    <n v="217668.65000000002"/>
    <s v="Q3"/>
    <n v="30.100191276970754"/>
    <s v="Jaipur"/>
    <s v="Regular"/>
  </r>
  <r>
    <s v="ORD009251"/>
    <x v="118"/>
    <s v="CUST0318"/>
    <s v="Ethan Manda"/>
    <x v="0"/>
    <x v="2"/>
    <x v="65"/>
    <n v="4"/>
    <n v="4443.21"/>
    <n v="0.1"/>
    <n v="15995.56"/>
    <n v="2893.78"/>
    <n v="15995.556"/>
    <s v="Q1"/>
    <n v="18.091145292818759"/>
    <s v="Chennai"/>
    <s v="Occasional"/>
  </r>
  <r>
    <s v="ORD007789"/>
    <x v="234"/>
    <s v="CUST0449"/>
    <s v="Pratyush Hans"/>
    <x v="2"/>
    <x v="3"/>
    <x v="6"/>
    <n v="3"/>
    <n v="3040.62"/>
    <n v="0"/>
    <n v="9121.86"/>
    <n v="-413.59"/>
    <n v="9121.86"/>
    <s v="Q3"/>
    <n v="-4.5340533619239931"/>
    <s v="Delhi"/>
    <s v="Premium"/>
  </r>
  <r>
    <s v="ORD005169"/>
    <x v="25"/>
    <s v="CUST0368"/>
    <s v="Vedant Kohli"/>
    <x v="2"/>
    <x v="2"/>
    <x v="46"/>
    <n v="1"/>
    <n v="7432.7"/>
    <n v="0.2"/>
    <n v="5946.16"/>
    <n v="1459.97"/>
    <n v="5946.16"/>
    <s v="Q4"/>
    <n v="24.553156995439075"/>
    <s v="Delhi"/>
    <s v="Premium"/>
  </r>
  <r>
    <s v="ORD002295"/>
    <x v="173"/>
    <s v="CUST0137"/>
    <s v="Rachita Datta"/>
    <x v="0"/>
    <x v="5"/>
    <x v="39"/>
    <n v="3"/>
    <n v="425.08"/>
    <n v="0"/>
    <n v="1275.24"/>
    <n v="128.91"/>
    <n v="1275.24"/>
    <s v="Q2"/>
    <n v="10.108685423920202"/>
    <s v="Hyderabad"/>
    <s v="Regular"/>
  </r>
  <r>
    <s v="ORD008669"/>
    <x v="316"/>
    <s v="CUST0463"/>
    <s v="Banjeet Gour"/>
    <x v="3"/>
    <x v="6"/>
    <x v="55"/>
    <n v="5"/>
    <n v="2768.04"/>
    <n v="0"/>
    <n v="13840.2"/>
    <n v="3409.5"/>
    <n v="13840.2"/>
    <s v="Q4"/>
    <n v="24.634759613300382"/>
    <s v="Pune"/>
    <s v="Regular"/>
  </r>
  <r>
    <s v="ORD011492"/>
    <x v="61"/>
    <s v="CUST0164"/>
    <s v="Teerth Soman"/>
    <x v="2"/>
    <x v="3"/>
    <x v="16"/>
    <n v="1"/>
    <n v="2209.9699999999998"/>
    <n v="0.2"/>
    <n v="1767.98"/>
    <n v="425.18"/>
    <n v="1767.9759999999999"/>
    <s v="Q1"/>
    <n v="24.048914580481682"/>
    <s v="Chandigarh"/>
    <s v="Occasional"/>
  </r>
  <r>
    <s v="ORD004513"/>
    <x v="39"/>
    <s v="CUST0416"/>
    <s v="Hitesh Soman"/>
    <x v="3"/>
    <x v="4"/>
    <x v="42"/>
    <n v="4"/>
    <n v="2096.85"/>
    <n v="0.1"/>
    <n v="7548.66"/>
    <n v="942.08"/>
    <n v="7548.66"/>
    <s v="Q3"/>
    <n v="12.480095805083288"/>
    <s v="Mumbai"/>
    <s v="Premium"/>
  </r>
  <r>
    <s v="ORD002243"/>
    <x v="318"/>
    <s v="CUST0296"/>
    <s v="Qarin Jha"/>
    <x v="0"/>
    <x v="0"/>
    <x v="67"/>
    <n v="5"/>
    <n v="978.26"/>
    <n v="0.1"/>
    <n v="4402.17"/>
    <n v="1992.54"/>
    <n v="4402.17"/>
    <s v="Q3"/>
    <n v="45.262677270527938"/>
    <s v="Bengaluru"/>
    <s v="Premium"/>
  </r>
  <r>
    <s v="ORD007982"/>
    <x v="200"/>
    <s v="CUST0037"/>
    <s v="Janani Sawhney"/>
    <x v="3"/>
    <x v="6"/>
    <x v="43"/>
    <n v="5"/>
    <n v="4878.79"/>
    <n v="0.2"/>
    <n v="19515.16"/>
    <n v="4386.57"/>
    <n v="19515.16"/>
    <s v="Q2"/>
    <n v="22.477755755013025"/>
    <s v="Ahmedabad"/>
    <s v="Premium"/>
  </r>
  <r>
    <s v="ORD004712"/>
    <x v="210"/>
    <s v="CUST0156"/>
    <s v="Aarush Bhagat"/>
    <x v="0"/>
    <x v="4"/>
    <x v="47"/>
    <n v="5"/>
    <n v="11331.38"/>
    <n v="0.15"/>
    <n v="48158.36"/>
    <n v="6166.73"/>
    <n v="48158.364999999991"/>
    <s v="Q4"/>
    <n v="12.805107981251851"/>
    <s v="Bengaluru"/>
    <s v="Premium"/>
  </r>
  <r>
    <s v="ORD011828"/>
    <x v="71"/>
    <s v="CUST0318"/>
    <s v="Ethan Manda"/>
    <x v="0"/>
    <x v="4"/>
    <x v="20"/>
    <n v="5"/>
    <n v="31631.93"/>
    <n v="0"/>
    <n v="158159.65"/>
    <n v="16261.97"/>
    <n v="158159.65"/>
    <s v="Q1"/>
    <n v="10.281996703963369"/>
    <s v="Chennai"/>
    <s v="Occasional"/>
  </r>
  <r>
    <s v="ORD010334"/>
    <x v="96"/>
    <s v="CUST0104"/>
    <s v="Saksham Gola"/>
    <x v="2"/>
    <x v="1"/>
    <x v="59"/>
    <n v="2"/>
    <n v="11087.25"/>
    <n v="0"/>
    <n v="22174.5"/>
    <n v="4851.76"/>
    <n v="22174.5"/>
    <s v="Q2"/>
    <n v="21.879907100498322"/>
    <s v="Chandigarh"/>
    <s v="Premium"/>
  </r>
  <r>
    <s v="ORD007744"/>
    <x v="161"/>
    <s v="CUST0248"/>
    <s v="Noah Varkey"/>
    <x v="0"/>
    <x v="5"/>
    <x v="40"/>
    <n v="6"/>
    <n v="174.71"/>
    <n v="0"/>
    <n v="1048.26"/>
    <n v="69.86"/>
    <n v="1048.26"/>
    <s v="Q2"/>
    <n v="6.6643771583385805"/>
    <s v="Kochi"/>
    <s v="Occasional"/>
  </r>
  <r>
    <s v="ORD004120"/>
    <x v="270"/>
    <s v="CUST0151"/>
    <s v="Abhimanyu Kalita"/>
    <x v="0"/>
    <x v="5"/>
    <x v="68"/>
    <n v="2"/>
    <n v="705.52"/>
    <n v="0.1"/>
    <n v="1269.94"/>
    <n v="90.64"/>
    <n v="1269.9359999999999"/>
    <s v="Q1"/>
    <n v="7.1373450714206959"/>
    <s v="Chennai"/>
    <s v="Premium"/>
  </r>
  <r>
    <s v="ORD010723"/>
    <x v="280"/>
    <s v="CUST0435"/>
    <s v="Ekalinga Chowdhury"/>
    <x v="1"/>
    <x v="5"/>
    <x v="40"/>
    <n v="3"/>
    <n v="144.47999999999999"/>
    <n v="0.05"/>
    <n v="411.77"/>
    <n v="28.71"/>
    <n v="411.76799999999992"/>
    <s v="Q3"/>
    <n v="6.9723389270709379"/>
    <s v="Bhubaneswar"/>
    <s v="Premium"/>
  </r>
  <r>
    <s v="ORD000517"/>
    <x v="204"/>
    <s v="CUST0383"/>
    <s v="Ishani Chawla"/>
    <x v="0"/>
    <x v="3"/>
    <x v="13"/>
    <n v="2"/>
    <n v="1520.78"/>
    <n v="0.2"/>
    <n v="2433.25"/>
    <n v="710.02"/>
    <n v="2433.248"/>
    <s v="Q4"/>
    <n v="29.179903421350044"/>
    <s v="Bengaluru"/>
    <s v="Regular"/>
  </r>
  <r>
    <s v="ORD005909"/>
    <x v="47"/>
    <s v="CUST0245"/>
    <s v="Naveen Dubey"/>
    <x v="1"/>
    <x v="5"/>
    <x v="11"/>
    <n v="7"/>
    <n v="141.25"/>
    <n v="0"/>
    <n v="988.75"/>
    <n v="100.61"/>
    <n v="988.75"/>
    <s v="Q1"/>
    <n v="10.175474083438685"/>
    <s v="Bhubaneswar"/>
    <s v="Regular"/>
  </r>
  <r>
    <s v="ORD003063"/>
    <x v="307"/>
    <s v="CUST0388"/>
    <s v="Ekavir Chawla"/>
    <x v="3"/>
    <x v="2"/>
    <x v="9"/>
    <n v="4"/>
    <n v="5654.25"/>
    <n v="0.25"/>
    <n v="16962.75"/>
    <n v="3220.93"/>
    <n v="16962.75"/>
    <s v="Q4"/>
    <n v="18.988253673490441"/>
    <s v="Ahmedabad"/>
    <s v="Premium"/>
  </r>
  <r>
    <s v="ORD010908"/>
    <x v="303"/>
    <s v="CUST0150"/>
    <s v="Rayaan Chaudhary"/>
    <x v="0"/>
    <x v="5"/>
    <x v="44"/>
    <n v="10"/>
    <n v="362.16"/>
    <n v="0.05"/>
    <n v="3440.52"/>
    <n v="264.57"/>
    <n v="3440.52"/>
    <s v="Q3"/>
    <n v="7.6898259565414531"/>
    <s v="Kochi"/>
    <s v="Premium"/>
  </r>
  <r>
    <s v="ORD002769"/>
    <x v="200"/>
    <s v="CUST0202"/>
    <s v="Samar Pillay"/>
    <x v="2"/>
    <x v="4"/>
    <x v="50"/>
    <n v="4"/>
    <n v="65219.06"/>
    <n v="0"/>
    <n v="260876.24"/>
    <n v="25171.55"/>
    <n v="260876.24"/>
    <s v="Q2"/>
    <n v="9.6488472848274718"/>
    <s v="Chandigarh"/>
    <s v="Regular"/>
  </r>
  <r>
    <s v="ORD004475"/>
    <x v="139"/>
    <s v="CUST0064"/>
    <s v="Lopa Date"/>
    <x v="3"/>
    <x v="0"/>
    <x v="35"/>
    <n v="4"/>
    <n v="589.79999999999995"/>
    <n v="0.05"/>
    <n v="2241.2399999999998"/>
    <n v="909.53"/>
    <n v="2241.2399999999998"/>
    <s v="Q3"/>
    <n v="40.581553068836897"/>
    <s v="Mumbai"/>
    <s v="Premium"/>
  </r>
  <r>
    <s v="ORD005336"/>
    <x v="317"/>
    <s v="CUST0434"/>
    <s v="Ganga Gandhi"/>
    <x v="3"/>
    <x v="5"/>
    <x v="7"/>
    <n v="5"/>
    <n v="258.42"/>
    <n v="0.25"/>
    <n v="969.08"/>
    <n v="90.3"/>
    <n v="969.07500000000005"/>
    <s v="Q2"/>
    <n v="9.3181161514013287"/>
    <s v="Nagpur"/>
    <s v="Premium"/>
  </r>
  <r>
    <s v="ORD002444"/>
    <x v="341"/>
    <s v="CUST0070"/>
    <s v="Kiaan Kapur"/>
    <x v="0"/>
    <x v="6"/>
    <x v="18"/>
    <n v="1"/>
    <n v="2140.12"/>
    <n v="0"/>
    <n v="2140.12"/>
    <n v="534.08000000000004"/>
    <n v="2140.12"/>
    <s v="Q2"/>
    <n v="24.955609965796313"/>
    <s v="Coimbatore"/>
    <s v="Premium"/>
  </r>
  <r>
    <s v="ORD002201"/>
    <x v="68"/>
    <s v="CUST0407"/>
    <s v="Kevin Khanna"/>
    <x v="0"/>
    <x v="4"/>
    <x v="23"/>
    <n v="3"/>
    <n v="71549.84"/>
    <n v="0"/>
    <n v="214649.52"/>
    <n v="26207.46"/>
    <n v="214649.52"/>
    <s v="Q2"/>
    <n v="12.209419336227727"/>
    <s v="Coimbatore"/>
    <s v="Premium"/>
  </r>
  <r>
    <s v="ORD006129"/>
    <x v="340"/>
    <s v="CUST0122"/>
    <s v="Kalpit Bail"/>
    <x v="2"/>
    <x v="5"/>
    <x v="37"/>
    <n v="1"/>
    <n v="558.84"/>
    <n v="0"/>
    <n v="558.84"/>
    <n v="-77.89"/>
    <n v="558.84"/>
    <s v="Q2"/>
    <n v="-13.937799728008017"/>
    <s v="Chandigarh"/>
    <s v="Premium"/>
  </r>
  <r>
    <s v="ORD005447"/>
    <x v="103"/>
    <s v="CUST0108"/>
    <s v="Yadavi Golla"/>
    <x v="2"/>
    <x v="2"/>
    <x v="8"/>
    <n v="3"/>
    <n v="3627.08"/>
    <n v="0.05"/>
    <n v="10337.18"/>
    <n v="2536.7800000000002"/>
    <n v="10337.178"/>
    <s v="Q1"/>
    <n v="24.540348528322038"/>
    <s v="Delhi"/>
    <s v="Regular"/>
  </r>
  <r>
    <s v="ORD006057"/>
    <x v="170"/>
    <s v="CUST0145"/>
    <s v="Kavya Sheth"/>
    <x v="3"/>
    <x v="4"/>
    <x v="33"/>
    <n v="1"/>
    <n v="46888.73"/>
    <n v="0.1"/>
    <n v="42199.86"/>
    <n v="5412.01"/>
    <n v="42199.857000000004"/>
    <s v="Q4"/>
    <n v="12.824710792879406"/>
    <s v="Surat"/>
    <s v="Regular"/>
  </r>
  <r>
    <s v="ORD001040"/>
    <x v="200"/>
    <s v="CUST0093"/>
    <s v="Hitesh Bhardwaj"/>
    <x v="2"/>
    <x v="6"/>
    <x v="18"/>
    <n v="1"/>
    <n v="3995.82"/>
    <n v="0.05"/>
    <n v="3796.03"/>
    <n v="1052.1600000000001"/>
    <n v="3796.029"/>
    <s v="Q2"/>
    <n v="27.717378419032517"/>
    <s v="Amritsar"/>
    <s v="Regular"/>
  </r>
  <r>
    <s v="ORD009087"/>
    <x v="289"/>
    <s v="CUST0229"/>
    <s v="Tanish Narula"/>
    <x v="2"/>
    <x v="0"/>
    <x v="56"/>
    <n v="2"/>
    <n v="202.26"/>
    <n v="0.3"/>
    <n v="283.16000000000003"/>
    <n v="74.27"/>
    <n v="283.16399999999999"/>
    <s v="Q2"/>
    <n v="26.228987145076982"/>
    <s v="Lucknow"/>
    <s v="Premium"/>
  </r>
  <r>
    <s v="ORD007686"/>
    <x v="84"/>
    <s v="CUST0067"/>
    <s v="Neha Chadha"/>
    <x v="0"/>
    <x v="5"/>
    <x v="44"/>
    <n v="8"/>
    <n v="636.54"/>
    <n v="0"/>
    <n v="5092.32"/>
    <n v="457.13"/>
    <n v="5092.32"/>
    <s v="Q2"/>
    <n v="8.9768514154648571"/>
    <s v="Coimbatore"/>
    <s v="Regular"/>
  </r>
  <r>
    <s v="ORD000146"/>
    <x v="84"/>
    <s v="CUST0430"/>
    <s v="Ayush Dar"/>
    <x v="0"/>
    <x v="6"/>
    <x v="63"/>
    <n v="4"/>
    <n v="2041.31"/>
    <n v="0"/>
    <n v="8165.24"/>
    <n v="1738.54"/>
    <n v="8165.24"/>
    <s v="Q2"/>
    <n v="21.29196447379379"/>
    <s v="Bengaluru"/>
    <s v="Regular"/>
  </r>
  <r>
    <s v="ORD004347"/>
    <x v="95"/>
    <s v="CUST0412"/>
    <s v="Qadim Mammen"/>
    <x v="0"/>
    <x v="1"/>
    <x v="64"/>
    <n v="1"/>
    <n v="26267.040000000001"/>
    <n v="0"/>
    <n v="26267.040000000001"/>
    <n v="7721.6"/>
    <n v="26267.040000000001"/>
    <s v="Q1"/>
    <n v="29.396536495927979"/>
    <s v="Chennai"/>
    <s v="Regular"/>
  </r>
  <r>
    <s v="ORD009906"/>
    <x v="99"/>
    <s v="CUST0164"/>
    <s v="Teerth Soman"/>
    <x v="2"/>
    <x v="4"/>
    <x v="28"/>
    <n v="2"/>
    <n v="15141.62"/>
    <n v="0.05"/>
    <n v="28769.08"/>
    <n v="3008.54"/>
    <n v="28769.078000000001"/>
    <s v="Q3"/>
    <n v="10.457546782865492"/>
    <s v="Chandigarh"/>
    <s v="Occasional"/>
  </r>
  <r>
    <s v="ORD005474"/>
    <x v="71"/>
    <s v="CUST0277"/>
    <s v="Nirja Sarkar"/>
    <x v="2"/>
    <x v="4"/>
    <x v="45"/>
    <n v="2"/>
    <n v="79374.62"/>
    <n v="0.1"/>
    <n v="142874.32"/>
    <n v="18369.37"/>
    <n v="142874.31599999999"/>
    <s v="Q1"/>
    <n v="12.85701307274813"/>
    <s v="Amritsar"/>
    <s v="Premium"/>
  </r>
  <r>
    <s v="ORD000584"/>
    <x v="324"/>
    <s v="CUST0185"/>
    <s v="Aditya Dugar"/>
    <x v="3"/>
    <x v="2"/>
    <x v="17"/>
    <n v="3"/>
    <n v="5087.8100000000004"/>
    <n v="0.1"/>
    <n v="13737.09"/>
    <n v="2349.6"/>
    <n v="13737.087000000001"/>
    <s v="Q1"/>
    <n v="17.104059156633607"/>
    <s v="Nagpur"/>
    <s v="Regular"/>
  </r>
  <r>
    <s v="ORD002553"/>
    <x v="115"/>
    <s v="CUST0232"/>
    <s v="Yashodhara Keer"/>
    <x v="2"/>
    <x v="5"/>
    <x v="31"/>
    <n v="9"/>
    <n v="407.26"/>
    <n v="0.25"/>
    <n v="2749.01"/>
    <n v="-28.88"/>
    <n v="2749.0050000000001"/>
    <s v="Q2"/>
    <n v="-1.050560019788942"/>
    <s v="Jaipur"/>
    <s v="Regular"/>
  </r>
  <r>
    <s v="ORD005012"/>
    <x v="258"/>
    <s v="CUST0339"/>
    <s v="Gayathri Kuruvilla"/>
    <x v="0"/>
    <x v="4"/>
    <x v="22"/>
    <n v="1"/>
    <n v="76503.13"/>
    <n v="0"/>
    <n v="76503.13"/>
    <n v="9147.4"/>
    <n v="76503.13"/>
    <s v="Q2"/>
    <n v="11.95689640410791"/>
    <s v="Kochi"/>
    <s v="Premium"/>
  </r>
  <r>
    <s v="ORD008652"/>
    <x v="86"/>
    <s v="CUST0495"/>
    <s v="Chanchal Golla"/>
    <x v="2"/>
    <x v="5"/>
    <x v="31"/>
    <n v="1"/>
    <n v="583.13"/>
    <n v="0.05"/>
    <n v="553.97"/>
    <n v="51.4"/>
    <n v="553.97349999999994"/>
    <s v="Q4"/>
    <n v="9.2784807841579866"/>
    <s v="Amritsar"/>
    <s v="Premium"/>
  </r>
  <r>
    <s v="ORD010677"/>
    <x v="351"/>
    <s v="CUST0184"/>
    <s v="Advay Patil"/>
    <x v="2"/>
    <x v="4"/>
    <x v="33"/>
    <n v="4"/>
    <n v="34010.33"/>
    <n v="0.15"/>
    <n v="115635.12"/>
    <n v="11870.43"/>
    <n v="115635.122"/>
    <s v="Q2"/>
    <n v="10.265419363944103"/>
    <s v="Jaipur"/>
    <s v="Premium"/>
  </r>
  <r>
    <s v="ORD007847"/>
    <x v="245"/>
    <s v="CUST0333"/>
    <s v="Upma Sidhu"/>
    <x v="3"/>
    <x v="4"/>
    <x v="45"/>
    <n v="3"/>
    <n v="36202.97"/>
    <n v="0.05"/>
    <n v="103178.46"/>
    <n v="10917.59"/>
    <n v="103178.4645"/>
    <s v="Q2"/>
    <n v="10.581268609746648"/>
    <s v="Ahmedabad"/>
    <s v="Regular"/>
  </r>
  <r>
    <s v="ORD010353"/>
    <x v="79"/>
    <s v="CUST0162"/>
    <s v="Yamini Wadhwa"/>
    <x v="2"/>
    <x v="3"/>
    <x v="10"/>
    <n v="4"/>
    <n v="2333.88"/>
    <n v="0"/>
    <n v="9335.52"/>
    <n v="2178.41"/>
    <n v="9335.52"/>
    <s v="Q2"/>
    <n v="23.334640170017305"/>
    <s v="Jaipur"/>
    <s v="Premium"/>
  </r>
  <r>
    <s v="ORD007753"/>
    <x v="288"/>
    <s v="CUST0037"/>
    <s v="Janani Sawhney"/>
    <x v="3"/>
    <x v="3"/>
    <x v="4"/>
    <n v="2"/>
    <n v="362.56"/>
    <n v="0"/>
    <n v="725.12"/>
    <n v="212.35"/>
    <n v="725.12"/>
    <s v="Q1"/>
    <n v="29.284808031774052"/>
    <s v="Ahmedabad"/>
    <s v="Premium"/>
  </r>
  <r>
    <s v="ORD000507"/>
    <x v="221"/>
    <s v="CUST0214"/>
    <s v="Bimala Chopra"/>
    <x v="2"/>
    <x v="4"/>
    <x v="5"/>
    <n v="3"/>
    <n v="4360.7299999999996"/>
    <n v="0.05"/>
    <n v="12428.08"/>
    <n v="1367.67"/>
    <n v="12428.080499999998"/>
    <s v="Q1"/>
    <n v="11.004676506749234"/>
    <s v="Chandigarh"/>
    <s v="Premium"/>
  </r>
  <r>
    <s v="ORD005730"/>
    <x v="263"/>
    <s v="CUST0221"/>
    <s v="Naveen Dass"/>
    <x v="0"/>
    <x v="4"/>
    <x v="28"/>
    <n v="2"/>
    <n v="14829.52"/>
    <n v="0.05"/>
    <n v="28176.09"/>
    <n v="3661"/>
    <n v="28176.088"/>
    <s v="Q3"/>
    <n v="12.993286151485178"/>
    <s v="Kochi"/>
    <s v="Regular"/>
  </r>
  <r>
    <s v="ORD009557"/>
    <x v="82"/>
    <s v="CUST0300"/>
    <s v="Maanav Kashyap"/>
    <x v="2"/>
    <x v="3"/>
    <x v="58"/>
    <n v="2"/>
    <n v="644.02"/>
    <n v="0"/>
    <n v="1288.04"/>
    <n v="261.52"/>
    <n v="1288.04"/>
    <s v="Q1"/>
    <n v="20.303717275860997"/>
    <s v="Amritsar"/>
    <s v="Premium"/>
  </r>
  <r>
    <s v="ORD011126"/>
    <x v="147"/>
    <s v="CUST0404"/>
    <s v="Samesh Iyengar"/>
    <x v="2"/>
    <x v="3"/>
    <x v="12"/>
    <n v="1"/>
    <n v="3458.16"/>
    <n v="0.15"/>
    <n v="2939.44"/>
    <n v="677.11"/>
    <n v="2939.4359999999997"/>
    <s v="Q2"/>
    <n v="23.035340064774243"/>
    <s v="Amritsar"/>
    <s v="Regular"/>
  </r>
  <r>
    <s v="ORD002250"/>
    <x v="275"/>
    <s v="CUST0352"/>
    <s v="Vincent Loke"/>
    <x v="2"/>
    <x v="4"/>
    <x v="42"/>
    <n v="3"/>
    <n v="56961.47"/>
    <n v="0.1"/>
    <n v="153795.97"/>
    <n v="16064.64"/>
    <n v="153795.96900000001"/>
    <s v="Q4"/>
    <n v="10.445423244835348"/>
    <s v="Lucknow"/>
    <s v="Occasional"/>
  </r>
  <r>
    <s v="ORD000525"/>
    <x v="213"/>
    <s v="CUST0056"/>
    <s v="Siddharth Seth"/>
    <x v="1"/>
    <x v="4"/>
    <x v="42"/>
    <n v="2"/>
    <n v="43273.72"/>
    <n v="0"/>
    <n v="86547.44"/>
    <n v="10374.07"/>
    <n v="86547.44"/>
    <s v="Q1"/>
    <n v="11.986570602203832"/>
    <s v="Bhubaneswar"/>
    <s v="Regular"/>
  </r>
  <r>
    <s v="ORD004251"/>
    <x v="204"/>
    <s v="CUST0095"/>
    <s v="Pahal Goyal"/>
    <x v="2"/>
    <x v="6"/>
    <x v="57"/>
    <n v="1"/>
    <n v="3942.33"/>
    <n v="0.2"/>
    <n v="3153.86"/>
    <n v="1048.73"/>
    <n v="3153.864"/>
    <s v="Q4"/>
    <n v="33.252268648576667"/>
    <s v="Jaipur"/>
    <s v="Premium"/>
  </r>
  <r>
    <s v="ORD010105"/>
    <x v="34"/>
    <s v="CUST0279"/>
    <s v="Zaitra Biswas"/>
    <x v="1"/>
    <x v="4"/>
    <x v="42"/>
    <n v="2"/>
    <n v="30274.3"/>
    <n v="0"/>
    <n v="60548.6"/>
    <n v="7467.02"/>
    <n v="60548.6"/>
    <s v="Q3"/>
    <n v="12.332275230145703"/>
    <s v="Patna"/>
    <s v="Premium"/>
  </r>
  <r>
    <s v="ORD002494"/>
    <x v="263"/>
    <s v="CUST0374"/>
    <s v="Theodore Chaudry"/>
    <x v="1"/>
    <x v="6"/>
    <x v="43"/>
    <n v="4"/>
    <n v="4781.47"/>
    <n v="0"/>
    <n v="19125.88"/>
    <n v="6510.57"/>
    <n v="19125.88"/>
    <s v="Q3"/>
    <n v="34.040629764486653"/>
    <s v="Patna"/>
    <s v="Premium"/>
  </r>
  <r>
    <s v="ORD011682"/>
    <x v="32"/>
    <s v="CUST0322"/>
    <s v="Gavin Acharya"/>
    <x v="3"/>
    <x v="2"/>
    <x v="65"/>
    <n v="4"/>
    <n v="4988.3500000000004"/>
    <n v="0"/>
    <n v="19953.400000000001"/>
    <n v="3178.33"/>
    <n v="19953.400000000001"/>
    <s v="Q4"/>
    <n v="15.928764020166989"/>
    <s v="Surat"/>
    <s v="Premium"/>
  </r>
  <r>
    <s v="ORD001694"/>
    <x v="227"/>
    <s v="CUST0295"/>
    <s v="Sathvik Dara"/>
    <x v="1"/>
    <x v="5"/>
    <x v="44"/>
    <n v="2"/>
    <n v="570.23"/>
    <n v="0"/>
    <n v="1140.46"/>
    <n v="90.13"/>
    <n v="1140.46"/>
    <s v="Q4"/>
    <n v="7.9029514406467563"/>
    <s v="Ranchi"/>
    <s v="Premium"/>
  </r>
  <r>
    <s v="ORD009454"/>
    <x v="318"/>
    <s v="CUST0085"/>
    <s v="Anthony Sabharwal"/>
    <x v="0"/>
    <x v="2"/>
    <x v="2"/>
    <n v="4"/>
    <n v="5824.21"/>
    <n v="0.05"/>
    <n v="22132"/>
    <n v="5383.4"/>
    <n v="22131.998"/>
    <s v="Q3"/>
    <n v="24.324055666003975"/>
    <s v="Chennai"/>
    <s v="Premium"/>
  </r>
  <r>
    <s v="ORD010654"/>
    <x v="115"/>
    <s v="CUST0081"/>
    <s v="Warhi Bahri"/>
    <x v="3"/>
    <x v="4"/>
    <x v="33"/>
    <n v="5"/>
    <n v="80568.160000000003"/>
    <n v="0"/>
    <n v="402840.8"/>
    <n v="44535.31"/>
    <n v="402840.80000000005"/>
    <s v="Q2"/>
    <n v="11.055312669421765"/>
    <s v="Mumbai"/>
    <s v="Premium"/>
  </r>
  <r>
    <s v="ORD000669"/>
    <x v="80"/>
    <s v="CUST0429"/>
    <s v="Daniel Rau"/>
    <x v="2"/>
    <x v="5"/>
    <x v="11"/>
    <n v="2"/>
    <n v="534.35"/>
    <n v="0.05"/>
    <n v="1015.26"/>
    <n v="86.01"/>
    <n v="1015.265"/>
    <s v="Q2"/>
    <n v="8.4717215294604333"/>
    <s v="Jaipur"/>
    <s v="Premium"/>
  </r>
  <r>
    <s v="ORD006321"/>
    <x v="92"/>
    <s v="CUST0175"/>
    <s v="Balendra Lala"/>
    <x v="2"/>
    <x v="4"/>
    <x v="20"/>
    <n v="5"/>
    <n v="5342.81"/>
    <n v="0"/>
    <n v="26714.05"/>
    <n v="4098.57"/>
    <n v="26714.050000000003"/>
    <s v="Q3"/>
    <n v="15.342376015617248"/>
    <s v="Delhi"/>
    <s v="Premium"/>
  </r>
  <r>
    <s v="ORD011782"/>
    <x v="21"/>
    <s v="CUST0471"/>
    <s v="Deepa Borde"/>
    <x v="3"/>
    <x v="0"/>
    <x v="53"/>
    <n v="4"/>
    <n v="391.41"/>
    <n v="0.1"/>
    <n v="1409.08"/>
    <n v="447.02"/>
    <n v="1409.076"/>
    <s v="Q2"/>
    <n v="31.724245607062763"/>
    <s v="Mumbai"/>
    <s v="Premium"/>
  </r>
  <r>
    <s v="ORD005579"/>
    <x v="113"/>
    <s v="CUST0020"/>
    <s v="Neelima Menon"/>
    <x v="1"/>
    <x v="2"/>
    <x v="2"/>
    <n v="1"/>
    <n v="7239.14"/>
    <n v="0.2"/>
    <n v="5791.31"/>
    <n v="1561.43"/>
    <n v="5791.3120000000008"/>
    <s v="Q3"/>
    <n v="26.961602815252505"/>
    <s v="Guwahati"/>
    <s v="Regular"/>
  </r>
  <r>
    <s v="ORD003308"/>
    <x v="7"/>
    <s v="CUST0010"/>
    <s v="Jack Goyal"/>
    <x v="2"/>
    <x v="2"/>
    <x v="9"/>
    <n v="4"/>
    <n v="3741.08"/>
    <n v="0.15"/>
    <n v="12719.67"/>
    <n v="2275.13"/>
    <n v="12719.671999999999"/>
    <s v="Q2"/>
    <n v="17.886706180270401"/>
    <s v="Delhi"/>
    <s v="Premium"/>
  </r>
  <r>
    <s v="ORD009869"/>
    <x v="244"/>
    <s v="CUST0278"/>
    <s v="Reyansh Dayal"/>
    <x v="0"/>
    <x v="4"/>
    <x v="22"/>
    <n v="3"/>
    <n v="38308.129999999997"/>
    <n v="0.15"/>
    <n v="97685.73"/>
    <n v="10939.89"/>
    <n v="97685.73149999998"/>
    <s v="Q2"/>
    <n v="11.199066639518382"/>
    <s v="Chennai"/>
    <s v="Regular"/>
  </r>
  <r>
    <s v="ORD003627"/>
    <x v="130"/>
    <s v="CUST0493"/>
    <s v="Lakshit Vaidya"/>
    <x v="2"/>
    <x v="4"/>
    <x v="50"/>
    <n v="2"/>
    <n v="84493.72"/>
    <n v="0"/>
    <n v="168987.44"/>
    <n v="22915.37"/>
    <n v="168987.44"/>
    <s v="Q2"/>
    <n v="13.560398334929507"/>
    <s v="Lucknow"/>
    <s v="Occasional"/>
  </r>
  <r>
    <s v="ORD005141"/>
    <x v="180"/>
    <s v="CUST0441"/>
    <s v="Gagan Garg"/>
    <x v="3"/>
    <x v="2"/>
    <x v="54"/>
    <n v="1"/>
    <n v="1816.14"/>
    <n v="0"/>
    <n v="1816.14"/>
    <n v="418.28"/>
    <n v="1816.14"/>
    <s v="Q3"/>
    <n v="23.031264109595075"/>
    <s v="Mumbai"/>
    <s v="Regular"/>
  </r>
  <r>
    <s v="ORD004730"/>
    <x v="274"/>
    <s v="CUST0497"/>
    <s v="Sai Desai"/>
    <x v="3"/>
    <x v="0"/>
    <x v="0"/>
    <n v="5"/>
    <n v="221.44"/>
    <n v="0.25"/>
    <n v="830.4"/>
    <n v="315.89999999999998"/>
    <n v="830.40000000000009"/>
    <s v="Q2"/>
    <n v="38.04190751445087"/>
    <s v="Pune"/>
    <s v="Regular"/>
  </r>
  <r>
    <s v="ORD007820"/>
    <x v="332"/>
    <s v="CUST0444"/>
    <s v="Yagnesh Rout"/>
    <x v="1"/>
    <x v="6"/>
    <x v="43"/>
    <n v="4"/>
    <n v="512.79"/>
    <n v="0.15"/>
    <n v="1743.49"/>
    <n v="-197.51"/>
    <n v="1743.4859999999999"/>
    <s v="Q1"/>
    <n v="-11.32842746445348"/>
    <s v="Patna"/>
    <s v="Regular"/>
  </r>
  <r>
    <s v="ORD007496"/>
    <x v="69"/>
    <s v="CUST0283"/>
    <s v="Dalbir Roy"/>
    <x v="0"/>
    <x v="2"/>
    <x v="9"/>
    <n v="3"/>
    <n v="5638.98"/>
    <n v="0.15"/>
    <n v="14379.4"/>
    <n v="2972.78"/>
    <n v="14379.398999999998"/>
    <s v="Q1"/>
    <n v="20.673880690432149"/>
    <s v="Chennai"/>
    <s v="Regular"/>
  </r>
  <r>
    <s v="ORD003390"/>
    <x v="63"/>
    <s v="CUST0006"/>
    <s v="Yashica Nagi"/>
    <x v="0"/>
    <x v="5"/>
    <x v="40"/>
    <n v="8"/>
    <n v="141.02000000000001"/>
    <n v="0"/>
    <n v="1128.1600000000001"/>
    <n v="87.43"/>
    <n v="1128.1600000000001"/>
    <s v="Q4"/>
    <n v="7.7497872642178418"/>
    <s v="Hyderabad"/>
    <s v="Regular"/>
  </r>
  <r>
    <s v="ORD006418"/>
    <x v="243"/>
    <s v="CUST0054"/>
    <s v="Bhavya Chahal"/>
    <x v="1"/>
    <x v="6"/>
    <x v="18"/>
    <n v="2"/>
    <n v="4232.59"/>
    <n v="0.25"/>
    <n v="6348.89"/>
    <n v="1811.03"/>
    <n v="6348.8850000000002"/>
    <s v="Q4"/>
    <n v="28.525143765288103"/>
    <s v="Guwahati"/>
    <s v="Premium"/>
  </r>
  <r>
    <s v="ORD002195"/>
    <x v="32"/>
    <s v="CUST0140"/>
    <s v="Harinakshi Mahal"/>
    <x v="1"/>
    <x v="1"/>
    <x v="59"/>
    <n v="3"/>
    <n v="31054.77"/>
    <n v="0.1"/>
    <n v="83847.88"/>
    <n v="16512.11"/>
    <n v="83847.879000000001"/>
    <s v="Q4"/>
    <n v="19.692936780273989"/>
    <s v="Patna"/>
    <s v="Premium"/>
  </r>
  <r>
    <s v="ORD010707"/>
    <x v="169"/>
    <s v="CUST0111"/>
    <s v="Ishwar Bir"/>
    <x v="0"/>
    <x v="4"/>
    <x v="42"/>
    <n v="2"/>
    <n v="54061.63"/>
    <n v="0"/>
    <n v="108123.26"/>
    <n v="-3452.91"/>
    <n v="108123.26"/>
    <s v="Q1"/>
    <n v="-3.1934941658251885"/>
    <s v="Hyderabad"/>
    <s v="Premium"/>
  </r>
  <r>
    <s v="ORD009123"/>
    <x v="115"/>
    <s v="CUST0344"/>
    <s v="Leela Rajagopalan"/>
    <x v="1"/>
    <x v="6"/>
    <x v="41"/>
    <n v="4"/>
    <n v="4597.01"/>
    <n v="0"/>
    <n v="18388.04"/>
    <n v="6844.7"/>
    <n v="18388.04"/>
    <s v="Q2"/>
    <n v="37.223651895471185"/>
    <s v="Ranchi"/>
    <s v="Regular"/>
  </r>
  <r>
    <s v="ORD000099"/>
    <x v="89"/>
    <s v="CUST0034"/>
    <s v="Bachittar Sarma"/>
    <x v="1"/>
    <x v="6"/>
    <x v="41"/>
    <n v="4"/>
    <n v="2769.77"/>
    <n v="0.2"/>
    <n v="8863.26"/>
    <n v="2367.0700000000002"/>
    <n v="8863.264000000001"/>
    <s v="Q1"/>
    <n v="26.706539128943529"/>
    <s v="Bhubaneswar"/>
    <s v="Occasional"/>
  </r>
  <r>
    <s v="ORD006074"/>
    <x v="63"/>
    <s v="CUST0188"/>
    <s v="Anusha Pathak"/>
    <x v="0"/>
    <x v="5"/>
    <x v="24"/>
    <n v="8"/>
    <n v="212.53"/>
    <n v="0.05"/>
    <n v="1615.23"/>
    <n v="107.79"/>
    <n v="1615.2279999999998"/>
    <s v="Q4"/>
    <n v="6.6733530209320033"/>
    <s v="Chennai"/>
    <s v="Regular"/>
  </r>
  <r>
    <s v="ORD003707"/>
    <x v="269"/>
    <s v="CUST0489"/>
    <s v="Xavier Bawa"/>
    <x v="3"/>
    <x v="4"/>
    <x v="22"/>
    <n v="5"/>
    <n v="72597.45"/>
    <n v="0.2"/>
    <n v="290389.8"/>
    <n v="30910.54"/>
    <n v="290389.8"/>
    <s v="Q1"/>
    <n v="10.644499221391387"/>
    <s v="Surat"/>
    <s v="Premium"/>
  </r>
  <r>
    <s v="ORD010399"/>
    <x v="282"/>
    <s v="CUST0220"/>
    <s v="Abha Bawa"/>
    <x v="3"/>
    <x v="5"/>
    <x v="11"/>
    <n v="7"/>
    <n v="231.65"/>
    <n v="0.15"/>
    <n v="1378.32"/>
    <n v="138.91"/>
    <n v="1378.3174999999999"/>
    <s v="Q1"/>
    <n v="10.078211155609729"/>
    <s v="Pune"/>
    <s v="Premium"/>
  </r>
  <r>
    <s v="ORD010551"/>
    <x v="362"/>
    <s v="CUST0256"/>
    <s v="Kabir Bhagat"/>
    <x v="2"/>
    <x v="4"/>
    <x v="42"/>
    <n v="2"/>
    <n v="55244.35"/>
    <n v="0"/>
    <n v="110488.7"/>
    <n v="16609.25"/>
    <n v="110488.7"/>
    <s v="Q4"/>
    <n v="15.032532738642052"/>
    <s v="Jaipur"/>
    <s v="Regular"/>
  </r>
  <r>
    <s v="ORD004223"/>
    <x v="261"/>
    <s v="CUST0271"/>
    <s v="Gopal Dash"/>
    <x v="2"/>
    <x v="5"/>
    <x v="44"/>
    <n v="9"/>
    <n v="143.62"/>
    <n v="0"/>
    <n v="1292.58"/>
    <n v="116.13"/>
    <n v="1292.58"/>
    <s v="Q4"/>
    <n v="8.9843568676600292"/>
    <s v="Jaipur"/>
    <s v="Premium"/>
  </r>
  <r>
    <s v="ORD005501"/>
    <x v="8"/>
    <s v="CUST0316"/>
    <s v="Vinaya Varughese"/>
    <x v="1"/>
    <x v="1"/>
    <x v="52"/>
    <n v="4"/>
    <n v="17531.810000000001"/>
    <n v="0.2"/>
    <n v="56101.79"/>
    <n v="15344.33"/>
    <n v="56101.792000000009"/>
    <s v="Q2"/>
    <n v="27.350874187793295"/>
    <s v="Ranchi"/>
    <s v="Regular"/>
  </r>
  <r>
    <s v="ORD003577"/>
    <x v="355"/>
    <s v="CUST0022"/>
    <s v="Jagdish Wali"/>
    <x v="0"/>
    <x v="3"/>
    <x v="10"/>
    <n v="4"/>
    <n v="456.43"/>
    <n v="0.1"/>
    <n v="1643.15"/>
    <n v="535.08000000000004"/>
    <n v="1643.1480000000001"/>
    <s v="Q2"/>
    <n v="32.564282019292214"/>
    <s v="Coimbatore"/>
    <s v="Premium"/>
  </r>
  <r>
    <s v="ORD003859"/>
    <x v="28"/>
    <s v="CUST0374"/>
    <s v="Theodore Chaudry"/>
    <x v="1"/>
    <x v="1"/>
    <x v="36"/>
    <n v="2"/>
    <n v="30281.32"/>
    <n v="0"/>
    <n v="60562.64"/>
    <n v="13790.35"/>
    <n v="60562.64"/>
    <s v="Q4"/>
    <n v="22.770391119013304"/>
    <s v="Patna"/>
    <s v="Premium"/>
  </r>
  <r>
    <s v="ORD002862"/>
    <x v="260"/>
    <s v="CUST0186"/>
    <s v="Hemang Barad"/>
    <x v="1"/>
    <x v="0"/>
    <x v="51"/>
    <n v="4"/>
    <n v="266.17"/>
    <n v="0.1"/>
    <n v="958.21"/>
    <n v="379.13"/>
    <n v="958.2120000000001"/>
    <s v="Q4"/>
    <n v="39.566483338725327"/>
    <s v="Ranchi"/>
    <s v="Premium"/>
  </r>
  <r>
    <s v="ORD003462"/>
    <x v="50"/>
    <s v="CUST0266"/>
    <s v="Tanay Sane"/>
    <x v="1"/>
    <x v="0"/>
    <x v="35"/>
    <n v="2"/>
    <n v="297.63"/>
    <n v="0.1"/>
    <n v="535.73"/>
    <n v="239.81"/>
    <n v="535.73400000000004"/>
    <s v="Q4"/>
    <n v="44.76322027887182"/>
    <s v="Patna"/>
    <s v="Premium"/>
  </r>
  <r>
    <s v="ORD009362"/>
    <x v="293"/>
    <s v="CUST0044"/>
    <s v="Advay Nadig"/>
    <x v="2"/>
    <x v="4"/>
    <x v="23"/>
    <n v="2"/>
    <n v="66261.429999999993"/>
    <n v="0"/>
    <n v="132522.85999999999"/>
    <n v="12382.98"/>
    <n v="132522.85999999999"/>
    <s v="Q1"/>
    <n v="9.344033172842785"/>
    <s v="Lucknow"/>
    <s v="Premium"/>
  </r>
  <r>
    <s v="ORD006529"/>
    <x v="61"/>
    <s v="CUST0349"/>
    <s v="Nakul Deep"/>
    <x v="3"/>
    <x v="6"/>
    <x v="55"/>
    <n v="5"/>
    <n v="3326.98"/>
    <n v="0"/>
    <n v="16634.900000000001"/>
    <n v="6364.27"/>
    <n v="16634.900000000001"/>
    <s v="Q1"/>
    <n v="38.258540778724246"/>
    <s v="Pune"/>
    <s v="Premium"/>
  </r>
  <r>
    <s v="ORD005428"/>
    <x v="157"/>
    <s v="CUST0249"/>
    <s v="Bina Chander"/>
    <x v="1"/>
    <x v="3"/>
    <x v="66"/>
    <n v="2"/>
    <n v="3937.05"/>
    <n v="0.25"/>
    <n v="5905.58"/>
    <n v="1735.76"/>
    <n v="5905.5750000000007"/>
    <s v="Q4"/>
    <n v="29.391863288618559"/>
    <s v="Kolkata"/>
    <s v="Regular"/>
  </r>
  <r>
    <s v="ORD009901"/>
    <x v="55"/>
    <s v="CUST0415"/>
    <s v="Ekanta Samra"/>
    <x v="3"/>
    <x v="6"/>
    <x v="19"/>
    <n v="2"/>
    <n v="3250.47"/>
    <n v="0.2"/>
    <n v="5200.75"/>
    <n v="1653.83"/>
    <n v="5200.7520000000004"/>
    <s v="Q1"/>
    <n v="31.799836562034322"/>
    <s v="Pune"/>
    <s v="Regular"/>
  </r>
  <r>
    <s v="ORD008883"/>
    <x v="129"/>
    <s v="CUST0408"/>
    <s v="Anvi Jaggi"/>
    <x v="0"/>
    <x v="4"/>
    <x v="5"/>
    <n v="2"/>
    <n v="65757.100000000006"/>
    <n v="0.05"/>
    <n v="124938.49"/>
    <n v="15589.87"/>
    <n v="124938.49"/>
    <s v="Q2"/>
    <n v="12.478036192049384"/>
    <s v="Kochi"/>
    <s v="Premium"/>
  </r>
  <r>
    <s v="ORD002283"/>
    <x v="238"/>
    <s v="CUST0375"/>
    <s v="Veer Halder"/>
    <x v="2"/>
    <x v="4"/>
    <x v="5"/>
    <n v="1"/>
    <n v="81722.94"/>
    <n v="0.15"/>
    <n v="69464.5"/>
    <n v="6470.88"/>
    <n v="69464.498999999996"/>
    <s v="Q3"/>
    <n v="9.3153769191457521"/>
    <s v="Chandigarh"/>
    <s v="Premium"/>
  </r>
  <r>
    <s v="ORD011824"/>
    <x v="64"/>
    <s v="CUST0225"/>
    <s v="Avi Das"/>
    <x v="2"/>
    <x v="1"/>
    <x v="1"/>
    <n v="1"/>
    <n v="44629.72"/>
    <n v="0.25"/>
    <n v="33472.29"/>
    <n v="8538.43"/>
    <n v="33472.29"/>
    <s v="Q1"/>
    <n v="25.508950836647269"/>
    <s v="Lucknow"/>
    <s v="Premium"/>
  </r>
  <r>
    <s v="ORD000765"/>
    <x v="360"/>
    <s v="CUST0419"/>
    <s v="Indrajit Upadhyay"/>
    <x v="3"/>
    <x v="6"/>
    <x v="18"/>
    <n v="4"/>
    <n v="1249.9100000000001"/>
    <n v="0.15"/>
    <n v="4249.6899999999996"/>
    <n v="1127.57"/>
    <n v="4249.6940000000004"/>
    <s v="Q3"/>
    <n v="26.532994171339556"/>
    <s v="Surat"/>
    <s v="Occasional"/>
  </r>
  <r>
    <s v="ORD002277"/>
    <x v="62"/>
    <s v="CUST0470"/>
    <s v="Kabir Tripathi"/>
    <x v="3"/>
    <x v="2"/>
    <x v="9"/>
    <n v="2"/>
    <n v="4002.03"/>
    <n v="0.2"/>
    <n v="6403.25"/>
    <n v="1618.09"/>
    <n v="6403.2480000000005"/>
    <s v="Q1"/>
    <n v="25.269823917541874"/>
    <s v="Mumbai"/>
    <s v="Occasional"/>
  </r>
  <r>
    <s v="ORD006191"/>
    <x v="247"/>
    <s v="CUST0472"/>
    <s v="Ekaraj Mane"/>
    <x v="2"/>
    <x v="2"/>
    <x v="8"/>
    <n v="1"/>
    <n v="2944.71"/>
    <n v="0.15"/>
    <n v="2503"/>
    <n v="409.55"/>
    <n v="2503.0034999999998"/>
    <s v="Q2"/>
    <n v="16.362365161805833"/>
    <s v="Lucknow"/>
    <s v="Premium"/>
  </r>
  <r>
    <s v="ORD004662"/>
    <x v="336"/>
    <s v="CUST0029"/>
    <s v="Odika Bala"/>
    <x v="2"/>
    <x v="5"/>
    <x v="11"/>
    <n v="1"/>
    <n v="219.31"/>
    <n v="0.05"/>
    <n v="208.34"/>
    <n v="19.989999999999998"/>
    <n v="208.34449999999998"/>
    <s v="Q4"/>
    <n v="9.5948929634251687"/>
    <s v="Lucknow"/>
    <s v="Occasional"/>
  </r>
  <r>
    <s v="ORD004003"/>
    <x v="363"/>
    <s v="CUST0185"/>
    <s v="Aditya Dugar"/>
    <x v="3"/>
    <x v="5"/>
    <x v="39"/>
    <n v="6"/>
    <n v="221.71"/>
    <n v="0"/>
    <n v="1330.26"/>
    <n v="114.59"/>
    <n v="1330.26"/>
    <s v="Q4"/>
    <n v="8.6141055132079458"/>
    <s v="Nagpur"/>
    <s v="Regular"/>
  </r>
  <r>
    <s v="ORD006121"/>
    <x v="34"/>
    <s v="CUST0065"/>
    <s v="Bhavya Kapadia"/>
    <x v="3"/>
    <x v="0"/>
    <x v="35"/>
    <n v="2"/>
    <n v="902.47"/>
    <n v="0.25"/>
    <n v="1353.7"/>
    <n v="575.11"/>
    <n v="1353.7049999999999"/>
    <s v="Q3"/>
    <n v="42.484302282632783"/>
    <s v="Mumbai"/>
    <s v="Regular"/>
  </r>
  <r>
    <s v="ORD008356"/>
    <x v="346"/>
    <s v="CUST0203"/>
    <s v="Yagnesh Deo"/>
    <x v="2"/>
    <x v="4"/>
    <x v="47"/>
    <n v="1"/>
    <n v="75532.36"/>
    <n v="0.1"/>
    <n v="67979.12"/>
    <n v="10054.629999999999"/>
    <n v="67979.123999999996"/>
    <s v="Q4"/>
    <n v="14.790762222282371"/>
    <s v="Lucknow"/>
    <s v="Premium"/>
  </r>
  <r>
    <s v="ORD011051"/>
    <x v="305"/>
    <s v="CUST0118"/>
    <s v="Jagrati Grover"/>
    <x v="0"/>
    <x v="5"/>
    <x v="39"/>
    <n v="7"/>
    <n v="624.11"/>
    <n v="0.05"/>
    <n v="4150.33"/>
    <n v="328.53"/>
    <n v="4150.3315000000002"/>
    <s v="Q3"/>
    <n v="7.9157560965031699"/>
    <s v="Hyderabad"/>
    <s v="Premium"/>
  </r>
  <r>
    <s v="ORD000123"/>
    <x v="3"/>
    <s v="CUST0274"/>
    <s v="Radhika Choudhury"/>
    <x v="0"/>
    <x v="2"/>
    <x v="30"/>
    <n v="2"/>
    <n v="7331.78"/>
    <n v="0.05"/>
    <n v="13930.38"/>
    <n v="2212.1"/>
    <n v="13930.382"/>
    <s v="Q2"/>
    <n v="15.8796816741539"/>
    <s v="Chennai"/>
    <s v="Premium"/>
  </r>
  <r>
    <s v="ORD010208"/>
    <x v="317"/>
    <s v="CUST0346"/>
    <s v="Isha Kibe"/>
    <x v="2"/>
    <x v="3"/>
    <x v="12"/>
    <n v="2"/>
    <n v="2845.98"/>
    <n v="0.05"/>
    <n v="5407.36"/>
    <n v="1437.16"/>
    <n v="5407.3620000000001"/>
    <s v="Q2"/>
    <n v="26.577849449639011"/>
    <s v="Lucknow"/>
    <s v="Premium"/>
  </r>
  <r>
    <s v="ORD003172"/>
    <x v="139"/>
    <s v="CUST0078"/>
    <s v="Warinder Naidu"/>
    <x v="0"/>
    <x v="6"/>
    <x v="29"/>
    <n v="5"/>
    <n v="1671.92"/>
    <n v="0.1"/>
    <n v="7523.64"/>
    <n v="2662.45"/>
    <n v="7523.64"/>
    <s v="Q3"/>
    <n v="35.387791016050734"/>
    <s v="Hyderabad"/>
    <s v="Regular"/>
  </r>
  <r>
    <s v="ORD003450"/>
    <x v="104"/>
    <s v="CUST0221"/>
    <s v="Naveen Dass"/>
    <x v="0"/>
    <x v="4"/>
    <x v="33"/>
    <n v="3"/>
    <n v="55582.66"/>
    <n v="0"/>
    <n v="166747.98000000001"/>
    <n v="19719.28"/>
    <n v="166747.98000000001"/>
    <s v="Q4"/>
    <n v="11.825798429462232"/>
    <s v="Kochi"/>
    <s v="Regular"/>
  </r>
  <r>
    <s v="ORD009852"/>
    <x v="163"/>
    <s v="CUST0034"/>
    <s v="Bachittar Sarma"/>
    <x v="1"/>
    <x v="4"/>
    <x v="42"/>
    <n v="4"/>
    <n v="46805.11"/>
    <n v="0"/>
    <n v="187220.44"/>
    <n v="19415.09"/>
    <n v="187220.44"/>
    <s v="Q4"/>
    <n v="10.370176461501746"/>
    <s v="Bhubaneswar"/>
    <s v="Occasional"/>
  </r>
  <r>
    <s v="ORD003341"/>
    <x v="132"/>
    <s v="CUST0033"/>
    <s v="Vasana Ahuja"/>
    <x v="1"/>
    <x v="6"/>
    <x v="27"/>
    <n v="3"/>
    <n v="4267.24"/>
    <n v="0"/>
    <n v="12801.72"/>
    <n v="4285.68"/>
    <n v="12801.72"/>
    <s v="Q3"/>
    <n v="33.477376477535834"/>
    <s v="Ranchi"/>
    <s v="Premium"/>
  </r>
  <r>
    <s v="ORD008864"/>
    <x v="126"/>
    <s v="CUST0280"/>
    <s v="Chandani Narayanan"/>
    <x v="1"/>
    <x v="1"/>
    <x v="59"/>
    <n v="2"/>
    <n v="43545.16"/>
    <n v="0.05"/>
    <n v="82735.8"/>
    <n v="26664.02"/>
    <n v="82735.804000000004"/>
    <s v="Q2"/>
    <n v="32.227911013128534"/>
    <s v="Patna"/>
    <s v="Regular"/>
  </r>
  <r>
    <s v="ORD003219"/>
    <x v="134"/>
    <s v="CUST0240"/>
    <s v="Suhani Shanker"/>
    <x v="0"/>
    <x v="3"/>
    <x v="58"/>
    <n v="1"/>
    <n v="1692.14"/>
    <n v="0.05"/>
    <n v="1607.53"/>
    <n v="-140.78"/>
    <n v="1607.5330000000001"/>
    <s v="Q2"/>
    <n v="-8.7575348516046354"/>
    <s v="Kochi"/>
    <s v="Regular"/>
  </r>
  <r>
    <s v="ORD001249"/>
    <x v="252"/>
    <s v="CUST0363"/>
    <s v="Daksha Nadig"/>
    <x v="3"/>
    <x v="1"/>
    <x v="38"/>
    <n v="5"/>
    <n v="43175.83"/>
    <n v="0.2"/>
    <n v="172703.32"/>
    <n v="-20663.77"/>
    <n v="172703.32000000004"/>
    <s v="Q2"/>
    <n v="-11.964894479156509"/>
    <s v="Mumbai"/>
    <s v="Premium"/>
  </r>
  <r>
    <s v="ORD004248"/>
    <x v="110"/>
    <s v="CUST0048"/>
    <s v="Anika Chauhan"/>
    <x v="2"/>
    <x v="5"/>
    <x v="21"/>
    <n v="10"/>
    <n v="651.27"/>
    <n v="0.1"/>
    <n v="5861.43"/>
    <n v="468.05"/>
    <n v="5861.43"/>
    <s v="Q2"/>
    <n v="7.9852527454904347"/>
    <s v="Amritsar"/>
    <s v="Regular"/>
  </r>
  <r>
    <s v="ORD010099"/>
    <x v="187"/>
    <s v="CUST0235"/>
    <s v="Dipta Vala"/>
    <x v="2"/>
    <x v="5"/>
    <x v="21"/>
    <n v="7"/>
    <n v="380.36"/>
    <n v="0"/>
    <n v="2662.52"/>
    <n v="-229.89"/>
    <n v="2662.52"/>
    <s v="Q1"/>
    <n v="-8.6343013385814924"/>
    <s v="Amritsar"/>
    <s v="Regular"/>
  </r>
  <r>
    <s v="ORD000930"/>
    <x v="144"/>
    <s v="CUST0426"/>
    <s v="Nakul Puri"/>
    <x v="0"/>
    <x v="5"/>
    <x v="7"/>
    <n v="10"/>
    <n v="130.71"/>
    <n v="0.15"/>
    <n v="1111.04"/>
    <n v="108.04"/>
    <n v="1111.0350000000001"/>
    <s v="Q2"/>
    <n v="9.7242223502304164"/>
    <s v="Bengaluru"/>
    <s v="Regular"/>
  </r>
  <r>
    <s v="ORD004138"/>
    <x v="24"/>
    <s v="CUST0349"/>
    <s v="Nakul Deep"/>
    <x v="3"/>
    <x v="4"/>
    <x v="47"/>
    <n v="2"/>
    <n v="19612.330000000002"/>
    <n v="0.1"/>
    <n v="35302.19"/>
    <n v="4838.2"/>
    <n v="35302.194000000003"/>
    <s v="Q3"/>
    <n v="13.705098748831162"/>
    <s v="Pune"/>
    <s v="Premium"/>
  </r>
  <r>
    <s v="ORD011580"/>
    <x v="204"/>
    <s v="CUST0135"/>
    <s v="Nandini Sarin"/>
    <x v="2"/>
    <x v="3"/>
    <x v="66"/>
    <n v="3"/>
    <n v="3130.82"/>
    <n v="0.1"/>
    <n v="8453.2099999999991"/>
    <n v="2038.77"/>
    <n v="8453.2140000000018"/>
    <s v="Q4"/>
    <n v="24.118293523998577"/>
    <s v="Amritsar"/>
    <s v="Premium"/>
  </r>
  <r>
    <s v="ORD011586"/>
    <x v="197"/>
    <s v="CUST0153"/>
    <s v="Bakhshi Sathe"/>
    <x v="1"/>
    <x v="6"/>
    <x v="14"/>
    <n v="2"/>
    <n v="3603.2"/>
    <n v="0.1"/>
    <n v="6485.76"/>
    <n v="1865.7"/>
    <n v="6485.76"/>
    <s v="Q4"/>
    <n v="28.766096802841918"/>
    <s v="Kolkata"/>
    <s v="Premium"/>
  </r>
  <r>
    <s v="ORD009122"/>
    <x v="338"/>
    <s v="CUST0345"/>
    <s v="Jacob Prabhu"/>
    <x v="1"/>
    <x v="5"/>
    <x v="44"/>
    <n v="1"/>
    <n v="426.48"/>
    <n v="0"/>
    <n v="426.48"/>
    <n v="43.39"/>
    <n v="426.48"/>
    <s v="Q3"/>
    <n v="10.173982367285687"/>
    <s v="Bhubaneswar"/>
    <s v="Premium"/>
  </r>
  <r>
    <s v="ORD008868"/>
    <x v="202"/>
    <s v="CUST0032"/>
    <s v="Bimala Kumer"/>
    <x v="2"/>
    <x v="3"/>
    <x v="4"/>
    <n v="2"/>
    <n v="2213.62"/>
    <n v="0.05"/>
    <n v="4205.88"/>
    <n v="1097.56"/>
    <n v="4205.8779999999997"/>
    <s v="Q4"/>
    <n v="26.095846766907282"/>
    <s v="Jaipur"/>
    <s v="Premium"/>
  </r>
  <r>
    <s v="ORD003948"/>
    <x v="239"/>
    <s v="CUST0448"/>
    <s v="Wyatt Gade"/>
    <x v="3"/>
    <x v="0"/>
    <x v="32"/>
    <n v="3"/>
    <n v="547.59"/>
    <n v="0.05"/>
    <n v="1560.63"/>
    <n v="531.92999999999995"/>
    <n v="1560.6315"/>
    <s v="Q2"/>
    <n v="34.084312104726934"/>
    <s v="Nagpur"/>
    <s v="Premium"/>
  </r>
  <r>
    <s v="ORD002779"/>
    <x v="262"/>
    <s v="CUST0396"/>
    <s v="Ojasvi Krishnan"/>
    <x v="3"/>
    <x v="3"/>
    <x v="25"/>
    <n v="2"/>
    <n v="226.71"/>
    <n v="0.05"/>
    <n v="430.75"/>
    <n v="111.34"/>
    <n v="430.74899999999997"/>
    <s v="Q2"/>
    <n v="25.847939640162508"/>
    <s v="Pune"/>
    <s v="Premium"/>
  </r>
  <r>
    <s v="ORD001543"/>
    <x v="32"/>
    <s v="CUST0290"/>
    <s v="Ekapad Narasimhan"/>
    <x v="1"/>
    <x v="4"/>
    <x v="47"/>
    <n v="5"/>
    <n v="66142.61"/>
    <n v="0.05"/>
    <n v="314177.40000000002"/>
    <n v="38837.71"/>
    <n v="314177.39749999996"/>
    <s v="Q4"/>
    <n v="12.361713477799483"/>
    <s v="Ranchi"/>
    <s v="Premium"/>
  </r>
  <r>
    <s v="ORD001480"/>
    <x v="326"/>
    <s v="CUST0007"/>
    <s v="Advika Gopal"/>
    <x v="2"/>
    <x v="5"/>
    <x v="44"/>
    <n v="2"/>
    <n v="652.89"/>
    <n v="0.1"/>
    <n v="1175.2"/>
    <n v="112.45"/>
    <n v="1175.202"/>
    <s v="Q3"/>
    <n v="9.5685840707964598"/>
    <s v="Lucknow"/>
    <s v="Premium"/>
  </r>
  <r>
    <s v="ORD002650"/>
    <x v="233"/>
    <s v="CUST0357"/>
    <s v="Udant Mishra"/>
    <x v="2"/>
    <x v="5"/>
    <x v="68"/>
    <n v="3"/>
    <n v="685.11"/>
    <n v="0.05"/>
    <n v="1952.56"/>
    <n v="199.99"/>
    <n v="1952.5634999999997"/>
    <s v="Q1"/>
    <n v="10.242450936206826"/>
    <s v="Delhi"/>
    <s v="Premium"/>
  </r>
  <r>
    <s v="ORD008149"/>
    <x v="217"/>
    <s v="CUST0232"/>
    <s v="Yashodhara Keer"/>
    <x v="2"/>
    <x v="1"/>
    <x v="26"/>
    <n v="2"/>
    <n v="22057.27"/>
    <n v="0.05"/>
    <n v="41908.81"/>
    <n v="13599.24"/>
    <n v="41908.813000000002"/>
    <s v="Q4"/>
    <n v="32.449597113351587"/>
    <s v="Jaipur"/>
    <s v="Regular"/>
  </r>
  <r>
    <s v="ORD006578"/>
    <x v="286"/>
    <s v="CUST0473"/>
    <s v="Ranbir Jha"/>
    <x v="3"/>
    <x v="3"/>
    <x v="12"/>
    <n v="1"/>
    <n v="1093.72"/>
    <n v="0.3"/>
    <n v="765.6"/>
    <n v="-104.85"/>
    <n v="765.60399999999993"/>
    <s v="Q1"/>
    <n v="-13.695141065830722"/>
    <s v="Pune"/>
    <s v="Regular"/>
  </r>
  <r>
    <s v="ORD003525"/>
    <x v="330"/>
    <s v="CUST0183"/>
    <s v="Hemani Dani"/>
    <x v="2"/>
    <x v="5"/>
    <x v="21"/>
    <n v="3"/>
    <n v="783.19"/>
    <n v="0"/>
    <n v="2349.5700000000002"/>
    <n v="195.06"/>
    <n v="2349.5700000000002"/>
    <s v="Q2"/>
    <n v="8.3019446111416126"/>
    <s v="Jaipur"/>
    <s v="Premium"/>
  </r>
  <r>
    <s v="ORD002714"/>
    <x v="238"/>
    <s v="CUST0038"/>
    <s v="Netra Narasimhan"/>
    <x v="2"/>
    <x v="3"/>
    <x v="61"/>
    <n v="5"/>
    <n v="2083.9"/>
    <n v="0.1"/>
    <n v="9377.5499999999993"/>
    <n v="2545.31"/>
    <n v="9377.5500000000011"/>
    <s v="Q3"/>
    <n v="27.142590548704089"/>
    <s v="Amritsar"/>
    <s v="Premium"/>
  </r>
  <r>
    <s v="ORD002666"/>
    <x v="333"/>
    <s v="CUST0384"/>
    <s v="Darika Sani"/>
    <x v="3"/>
    <x v="5"/>
    <x v="44"/>
    <n v="4"/>
    <n v="390.79"/>
    <n v="0.05"/>
    <n v="1485"/>
    <n v="119.66"/>
    <n v="1485.002"/>
    <s v="Q1"/>
    <n v="8.0579124579124581"/>
    <s v="Pune"/>
    <s v="Premium"/>
  </r>
  <r>
    <s v="ORD003488"/>
    <x v="280"/>
    <s v="CUST0479"/>
    <s v="Janya Walia"/>
    <x v="3"/>
    <x v="2"/>
    <x v="8"/>
    <n v="3"/>
    <n v="2777.44"/>
    <n v="0.25"/>
    <n v="6249.24"/>
    <n v="1576.21"/>
    <n v="6249.24"/>
    <s v="Q3"/>
    <n v="25.222427047128932"/>
    <s v="Pune"/>
    <s v="Premium"/>
  </r>
  <r>
    <s v="ORD008124"/>
    <x v="241"/>
    <s v="CUST0486"/>
    <s v="Nathan Loke"/>
    <x v="2"/>
    <x v="4"/>
    <x v="33"/>
    <n v="3"/>
    <n v="19363.05"/>
    <n v="0"/>
    <n v="58089.15"/>
    <n v="8893.3700000000008"/>
    <n v="58089.149999999994"/>
    <s v="Q2"/>
    <n v="15.309864234542941"/>
    <s v="Jaipur"/>
    <s v="Occasional"/>
  </r>
  <r>
    <s v="ORD007236"/>
    <x v="202"/>
    <s v="CUST0090"/>
    <s v="Pranit Gera"/>
    <x v="0"/>
    <x v="5"/>
    <x v="39"/>
    <n v="4"/>
    <n v="663.91"/>
    <n v="0.15"/>
    <n v="2257.29"/>
    <n v="190.95"/>
    <n v="2257.2939999999999"/>
    <s v="Q4"/>
    <n v="8.4592586685804658"/>
    <s v="Chennai"/>
    <s v="Premium"/>
  </r>
  <r>
    <s v="ORD003230"/>
    <x v="84"/>
    <s v="CUST0218"/>
    <s v="Chandresh Sibal"/>
    <x v="1"/>
    <x v="1"/>
    <x v="1"/>
    <n v="3"/>
    <n v="12487.3"/>
    <n v="0"/>
    <n v="37461.9"/>
    <n v="10917.54"/>
    <n v="37461.899999999994"/>
    <s v="Q2"/>
    <n v="29.14304933812754"/>
    <s v="Ranchi"/>
    <s v="Regular"/>
  </r>
  <r>
    <s v="ORD006295"/>
    <x v="141"/>
    <s v="CUST0248"/>
    <s v="Noah Varkey"/>
    <x v="0"/>
    <x v="2"/>
    <x v="30"/>
    <n v="4"/>
    <n v="5138.6400000000003"/>
    <n v="0.1"/>
    <n v="18499.099999999999"/>
    <n v="4262.3900000000003"/>
    <n v="18499.104000000003"/>
    <s v="Q1"/>
    <n v="23.041066862712245"/>
    <s v="Kochi"/>
    <s v="Occasional"/>
  </r>
  <r>
    <s v="ORD001388"/>
    <x v="236"/>
    <s v="CUST0262"/>
    <s v="Quincy Ray"/>
    <x v="0"/>
    <x v="6"/>
    <x v="57"/>
    <n v="3"/>
    <n v="2843.34"/>
    <n v="0.15"/>
    <n v="7250.52"/>
    <n v="2562.25"/>
    <n v="7250.5169999999998"/>
    <s v="Q3"/>
    <n v="35.338844662175951"/>
    <s v="Kochi"/>
    <s v="Occasional"/>
  </r>
  <r>
    <s v="ORD003386"/>
    <x v="74"/>
    <s v="CUST0348"/>
    <s v="Triya Rastogi"/>
    <x v="1"/>
    <x v="6"/>
    <x v="43"/>
    <n v="2"/>
    <n v="1291.48"/>
    <n v="0.05"/>
    <n v="2453.81"/>
    <n v="588.05999999999995"/>
    <n v="2453.8119999999999"/>
    <s v="Q3"/>
    <n v="23.965180678210618"/>
    <s v="Bhubaneswar"/>
    <s v="Regular"/>
  </r>
  <r>
    <s v="ORD002204"/>
    <x v="187"/>
    <s v="CUST0385"/>
    <s v="Kamya Sagar"/>
    <x v="3"/>
    <x v="4"/>
    <x v="28"/>
    <n v="3"/>
    <n v="21962.97"/>
    <n v="0.05"/>
    <n v="62594.46"/>
    <n v="8705.24"/>
    <n v="62594.464500000002"/>
    <s v="Q1"/>
    <n v="13.907364964886668"/>
    <s v="Pune"/>
    <s v="Regular"/>
  </r>
  <r>
    <s v="ORD000089"/>
    <x v="173"/>
    <s v="CUST0159"/>
    <s v="Gavin Doctor"/>
    <x v="2"/>
    <x v="5"/>
    <x v="11"/>
    <n v="1"/>
    <n v="410.32"/>
    <n v="0.15"/>
    <n v="348.77"/>
    <n v="33.96"/>
    <n v="348.77199999999999"/>
    <s v="Q2"/>
    <n v="9.7370760099779226"/>
    <s v="Lucknow"/>
    <s v="Regular"/>
  </r>
  <r>
    <s v="ORD008350"/>
    <x v="27"/>
    <s v="CUST0345"/>
    <s v="Jacob Prabhu"/>
    <x v="1"/>
    <x v="5"/>
    <x v="21"/>
    <n v="5"/>
    <n v="267.73"/>
    <n v="0.25"/>
    <n v="1003.99"/>
    <n v="89.67"/>
    <n v="1003.9875000000001"/>
    <s v="Q4"/>
    <n v="8.93136385820576"/>
    <s v="Bhubaneswar"/>
    <s v="Premium"/>
  </r>
  <r>
    <s v="ORD007486"/>
    <x v="1"/>
    <s v="CUST0449"/>
    <s v="Pratyush Hans"/>
    <x v="2"/>
    <x v="4"/>
    <x v="28"/>
    <n v="1"/>
    <n v="59258.09"/>
    <n v="0.1"/>
    <n v="53332.28"/>
    <n v="6830.75"/>
    <n v="53332.280999999995"/>
    <s v="Q2"/>
    <n v="12.807909206206821"/>
    <s v="Delhi"/>
    <s v="Premium"/>
  </r>
  <r>
    <s v="ORD001964"/>
    <x v="321"/>
    <s v="CUST0356"/>
    <s v="Ganga Hayer"/>
    <x v="2"/>
    <x v="6"/>
    <x v="19"/>
    <n v="5"/>
    <n v="2839.62"/>
    <n v="0"/>
    <n v="14198.1"/>
    <n v="3692.02"/>
    <n v="14198.099999999999"/>
    <s v="Q4"/>
    <n v="26.003620202703175"/>
    <s v="Amritsar"/>
    <s v="Regular"/>
  </r>
  <r>
    <s v="ORD002436"/>
    <x v="51"/>
    <s v="CUST0015"/>
    <s v="Akshay Choudhary"/>
    <x v="2"/>
    <x v="3"/>
    <x v="58"/>
    <n v="4"/>
    <n v="387.92"/>
    <n v="0.1"/>
    <n v="1396.51"/>
    <n v="410.73"/>
    <n v="1396.5120000000002"/>
    <s v="Q3"/>
    <n v="29.411175000537053"/>
    <s v="Chandigarh"/>
    <s v="Regular"/>
  </r>
  <r>
    <s v="ORD004304"/>
    <x v="79"/>
    <s v="CUST0284"/>
    <s v="Daksha Karan"/>
    <x v="1"/>
    <x v="3"/>
    <x v="4"/>
    <n v="2"/>
    <n v="3935.32"/>
    <n v="0"/>
    <n v="7870.64"/>
    <n v="2807.29"/>
    <n v="7870.64"/>
    <s v="Q2"/>
    <n v="35.667874531169005"/>
    <s v="Ranchi"/>
    <s v="Premium"/>
  </r>
  <r>
    <s v="ORD005504"/>
    <x v="277"/>
    <s v="CUST0209"/>
    <s v="Charles Babu"/>
    <x v="0"/>
    <x v="3"/>
    <x v="58"/>
    <n v="2"/>
    <n v="1381.55"/>
    <n v="0.05"/>
    <n v="2624.94"/>
    <n v="653.65"/>
    <n v="2624.9449999999997"/>
    <s v="Q1"/>
    <n v="24.901521558588005"/>
    <s v="Bengaluru"/>
    <s v="Premium"/>
  </r>
  <r>
    <s v="ORD011597"/>
    <x v="19"/>
    <s v="CUST0258"/>
    <s v="Sanaya Khalsa"/>
    <x v="2"/>
    <x v="4"/>
    <x v="20"/>
    <n v="2"/>
    <n v="31788.97"/>
    <n v="0"/>
    <n v="63577.94"/>
    <n v="5729.69"/>
    <n v="63577.94"/>
    <s v="Q4"/>
    <n v="9.012072426379337"/>
    <s v="Delhi"/>
    <s v="Premium"/>
  </r>
  <r>
    <s v="ORD002272"/>
    <x v="165"/>
    <s v="CUST0281"/>
    <s v="Chaman Khalsa"/>
    <x v="0"/>
    <x v="0"/>
    <x v="51"/>
    <n v="3"/>
    <n v="211.66"/>
    <n v="0.15"/>
    <n v="539.73"/>
    <n v="243.08"/>
    <n v="539.73299999999995"/>
    <s v="Q3"/>
    <n v="45.037333481555592"/>
    <s v="Chennai"/>
    <s v="Premium"/>
  </r>
  <r>
    <s v="ORD008584"/>
    <x v="35"/>
    <s v="CUST0163"/>
    <s v="Saumya Singh"/>
    <x v="1"/>
    <x v="5"/>
    <x v="7"/>
    <n v="5"/>
    <n v="686.63"/>
    <n v="0"/>
    <n v="3433.15"/>
    <n v="273.91000000000003"/>
    <n v="3433.15"/>
    <s v="Q2"/>
    <n v="7.9783871954327665"/>
    <s v="Kolkata"/>
    <s v="Premium"/>
  </r>
  <r>
    <s v="ORD004269"/>
    <x v="31"/>
    <s v="CUST0114"/>
    <s v="Gayathri Basak"/>
    <x v="1"/>
    <x v="4"/>
    <x v="28"/>
    <n v="3"/>
    <n v="5850.15"/>
    <n v="0.05"/>
    <n v="16672.93"/>
    <n v="2461.88"/>
    <n v="16672.927499999998"/>
    <s v="Q2"/>
    <n v="14.765731038275817"/>
    <s v="Patna"/>
    <s v="Premium"/>
  </r>
  <r>
    <s v="ORD007571"/>
    <x v="201"/>
    <s v="CUST0420"/>
    <s v="Zehaan Choudhury"/>
    <x v="3"/>
    <x v="5"/>
    <x v="21"/>
    <n v="2"/>
    <n v="291.22000000000003"/>
    <n v="0.05"/>
    <n v="553.32000000000005"/>
    <n v="33.83"/>
    <n v="553.31799999999998"/>
    <s v="Q2"/>
    <n v="6.1140027470541449"/>
    <s v="Ahmedabad"/>
    <s v="Premium"/>
  </r>
  <r>
    <s v="ORD004864"/>
    <x v="172"/>
    <s v="CUST0168"/>
    <s v="Guneet Raja"/>
    <x v="0"/>
    <x v="2"/>
    <x v="30"/>
    <n v="2"/>
    <n v="5759.61"/>
    <n v="0.2"/>
    <n v="9215.3799999999992"/>
    <n v="2517.17"/>
    <n v="9215.3760000000002"/>
    <s v="Q2"/>
    <n v="27.314880124313923"/>
    <s v="Chennai"/>
    <s v="Premium"/>
  </r>
  <r>
    <s v="ORD009273"/>
    <x v="5"/>
    <s v="CUST0346"/>
    <s v="Isha Kibe"/>
    <x v="2"/>
    <x v="4"/>
    <x v="23"/>
    <n v="1"/>
    <n v="56490.35"/>
    <n v="0.3"/>
    <n v="39543.24"/>
    <n v="4282.7"/>
    <n v="39543.244999999995"/>
    <s v="Q1"/>
    <n v="10.830422595619378"/>
    <s v="Lucknow"/>
    <s v="Premium"/>
  </r>
  <r>
    <s v="ORD011560"/>
    <x v="335"/>
    <s v="CUST0247"/>
    <s v="Geetika Chopra"/>
    <x v="1"/>
    <x v="5"/>
    <x v="39"/>
    <n v="3"/>
    <n v="364.53"/>
    <n v="0"/>
    <n v="1093.5899999999999"/>
    <n v="82.86"/>
    <n v="1093.5899999999999"/>
    <s v="Q4"/>
    <n v="7.5768798178476402"/>
    <s v="Kolkata"/>
    <s v="Regular"/>
  </r>
  <r>
    <s v="ORD001621"/>
    <x v="122"/>
    <s v="CUST0102"/>
    <s v="Abdul Varty"/>
    <x v="3"/>
    <x v="6"/>
    <x v="27"/>
    <n v="5"/>
    <n v="4970.88"/>
    <n v="0.15"/>
    <n v="21126.240000000002"/>
    <n v="4947.76"/>
    <n v="21126.240000000002"/>
    <s v="Q1"/>
    <n v="23.419974401502586"/>
    <s v="Nagpur"/>
    <s v="Premium"/>
  </r>
  <r>
    <s v="ORD000406"/>
    <x v="263"/>
    <s v="CUST0257"/>
    <s v="Idika Dewan"/>
    <x v="3"/>
    <x v="4"/>
    <x v="20"/>
    <n v="5"/>
    <n v="79840.92"/>
    <n v="0"/>
    <n v="399204.6"/>
    <n v="34249.230000000003"/>
    <n v="399204.6"/>
    <s v="Q3"/>
    <n v="8.5793675724177536"/>
    <s v="Mumbai"/>
    <s v="Premium"/>
  </r>
  <r>
    <s v="ORD004025"/>
    <x v="3"/>
    <s v="CUST0353"/>
    <s v="Amruta Ratta"/>
    <x v="1"/>
    <x v="5"/>
    <x v="24"/>
    <n v="5"/>
    <n v="466.35"/>
    <n v="0"/>
    <n v="2331.75"/>
    <n v="137.37"/>
    <n v="2331.75"/>
    <s v="Q2"/>
    <n v="5.8912833708587975"/>
    <s v="Bhubaneswar"/>
    <s v="Regular"/>
  </r>
  <r>
    <s v="ORD011963"/>
    <x v="172"/>
    <s v="CUST0195"/>
    <s v="Vedika Rege"/>
    <x v="1"/>
    <x v="5"/>
    <x v="31"/>
    <n v="4"/>
    <n v="124.94"/>
    <n v="0.05"/>
    <n v="474.77"/>
    <n v="-57.41"/>
    <n v="474.77199999999999"/>
    <s v="Q2"/>
    <n v="-12.092170945931715"/>
    <s v="Bhubaneswar"/>
    <s v="Premium"/>
  </r>
  <r>
    <s v="ORD008015"/>
    <x v="346"/>
    <s v="CUST0198"/>
    <s v="Dev Wagle"/>
    <x v="2"/>
    <x v="5"/>
    <x v="21"/>
    <n v="9"/>
    <n v="752.87"/>
    <n v="0.05"/>
    <n v="6437.04"/>
    <n v="499.6"/>
    <n v="6437.0384999999997"/>
    <s v="Q4"/>
    <n v="7.7613312951294393"/>
    <s v="Chandigarh"/>
    <s v="Regular"/>
  </r>
  <r>
    <s v="ORD003229"/>
    <x v="134"/>
    <s v="CUST0352"/>
    <s v="Vincent Loke"/>
    <x v="2"/>
    <x v="1"/>
    <x v="52"/>
    <n v="3"/>
    <n v="28319.7"/>
    <n v="0"/>
    <n v="84959.1"/>
    <n v="15193.25"/>
    <n v="84959.1"/>
    <s v="Q2"/>
    <n v="17.883016651541741"/>
    <s v="Lucknow"/>
    <s v="Occasional"/>
  </r>
  <r>
    <s v="ORD001135"/>
    <x v="285"/>
    <s v="CUST0346"/>
    <s v="Isha Kibe"/>
    <x v="2"/>
    <x v="2"/>
    <x v="54"/>
    <n v="1"/>
    <n v="391.4"/>
    <n v="0"/>
    <n v="391.4"/>
    <n v="91.56"/>
    <n v="391.4"/>
    <s v="Q3"/>
    <n v="23.39294839039346"/>
    <s v="Lucknow"/>
    <s v="Premium"/>
  </r>
  <r>
    <s v="ORD006147"/>
    <x v="119"/>
    <s v="CUST0107"/>
    <s v="Finn Hayre"/>
    <x v="1"/>
    <x v="6"/>
    <x v="41"/>
    <n v="4"/>
    <n v="4418.0200000000004"/>
    <n v="0.25"/>
    <n v="13254.06"/>
    <n v="-1357.72"/>
    <n v="13254.060000000001"/>
    <s v="Q2"/>
    <n v="-10.243804539891928"/>
    <s v="Bhubaneswar"/>
    <s v="Regular"/>
  </r>
  <r>
    <s v="ORD010857"/>
    <x v="309"/>
    <s v="CUST0379"/>
    <s v="Amrita Contractor"/>
    <x v="1"/>
    <x v="6"/>
    <x v="55"/>
    <n v="3"/>
    <n v="686.47"/>
    <n v="0.15"/>
    <n v="1750.5"/>
    <n v="501.49"/>
    <n v="1750.4984999999999"/>
    <s v="Q3"/>
    <n v="28.648386175378466"/>
    <s v="Patna"/>
    <s v="Regular"/>
  </r>
  <r>
    <s v="ORD009261"/>
    <x v="134"/>
    <s v="CUST0339"/>
    <s v="Gayathri Kuruvilla"/>
    <x v="0"/>
    <x v="4"/>
    <x v="33"/>
    <n v="5"/>
    <n v="27971.79"/>
    <n v="0.15"/>
    <n v="118880.11"/>
    <n v="10621.46"/>
    <n v="118880.10750000001"/>
    <s v="Q2"/>
    <n v="8.9345980584977589"/>
    <s v="Kochi"/>
    <s v="Premium"/>
  </r>
  <r>
    <s v="ORD000321"/>
    <x v="36"/>
    <s v="CUST0320"/>
    <s v="Tanish Dhar"/>
    <x v="0"/>
    <x v="5"/>
    <x v="31"/>
    <n v="6"/>
    <n v="184.11"/>
    <n v="0.25"/>
    <n v="828.5"/>
    <n v="55.54"/>
    <n v="828.49500000000012"/>
    <s v="Q4"/>
    <n v="6.7036813518406762"/>
    <s v="Kochi"/>
    <s v="Premium"/>
  </r>
  <r>
    <s v="ORD004679"/>
    <x v="214"/>
    <s v="CUST0051"/>
    <s v="Shivansh Mistry"/>
    <x v="3"/>
    <x v="5"/>
    <x v="7"/>
    <n v="6"/>
    <n v="538.86"/>
    <n v="0"/>
    <n v="3233.16"/>
    <n v="240.53"/>
    <n v="3233.16"/>
    <s v="Q4"/>
    <n v="7.4394709819495493"/>
    <s v="Nagpur"/>
    <s v="Premium"/>
  </r>
  <r>
    <s v="ORD001574"/>
    <x v="333"/>
    <s v="CUST0166"/>
    <s v="Harita Nadig"/>
    <x v="1"/>
    <x v="1"/>
    <x v="69"/>
    <n v="1"/>
    <n v="21859.33"/>
    <n v="0"/>
    <n v="21859.33"/>
    <n v="3978.32"/>
    <n v="21859.33"/>
    <s v="Q1"/>
    <n v="18.19964289847859"/>
    <s v="Kolkata"/>
    <s v="Regular"/>
  </r>
  <r>
    <s v="ORD003104"/>
    <x v="139"/>
    <s v="CUST0462"/>
    <s v="Tarak Chadha"/>
    <x v="2"/>
    <x v="6"/>
    <x v="43"/>
    <n v="5"/>
    <n v="1653.88"/>
    <n v="0.1"/>
    <n v="7442.46"/>
    <n v="1795.38"/>
    <n v="7442.4600000000019"/>
    <s v="Q3"/>
    <n v="24.123475302520941"/>
    <s v="Lucknow"/>
    <s v="Premium"/>
  </r>
  <r>
    <s v="ORD011857"/>
    <x v="237"/>
    <s v="CUST0390"/>
    <s v="Waida Manda"/>
    <x v="1"/>
    <x v="6"/>
    <x v="57"/>
    <n v="5"/>
    <n v="2799.48"/>
    <n v="0.05"/>
    <n v="13297.53"/>
    <n v="2951.93"/>
    <n v="13297.529999999999"/>
    <s v="Q1"/>
    <n v="22.199085093246637"/>
    <s v="Patna"/>
    <s v="Premium"/>
  </r>
  <r>
    <s v="ORD002777"/>
    <x v="145"/>
    <s v="CUST0332"/>
    <s v="Tamanna Mukherjee"/>
    <x v="2"/>
    <x v="4"/>
    <x v="50"/>
    <n v="3"/>
    <n v="23014.58"/>
    <n v="0"/>
    <n v="69043.740000000005"/>
    <n v="9018.26"/>
    <n v="69043.740000000005"/>
    <s v="Q3"/>
    <n v="13.061662071029176"/>
    <s v="Lucknow"/>
    <s v="Premium"/>
  </r>
  <r>
    <s v="ORD005872"/>
    <x v="296"/>
    <s v="CUST0096"/>
    <s v="Vaishnavi Gandhi"/>
    <x v="0"/>
    <x v="4"/>
    <x v="28"/>
    <n v="4"/>
    <n v="10399.59"/>
    <n v="0.05"/>
    <n v="39518.44"/>
    <n v="5481.27"/>
    <n v="39518.441999999995"/>
    <s v="Q3"/>
    <n v="13.870157830116774"/>
    <s v="Kochi"/>
    <s v="Occasional"/>
  </r>
  <r>
    <s v="ORD005069"/>
    <x v="28"/>
    <s v="CUST0021"/>
    <s v="Aarush Sodhi"/>
    <x v="2"/>
    <x v="5"/>
    <x v="39"/>
    <n v="1"/>
    <n v="661.85"/>
    <n v="0.05"/>
    <n v="628.76"/>
    <n v="51.72"/>
    <n v="628.75749999999994"/>
    <s v="Q4"/>
    <n v="8.225714103950633"/>
    <s v="Amritsar"/>
    <s v="Premium"/>
  </r>
  <r>
    <s v="ORD003123"/>
    <x v="232"/>
    <s v="CUST0177"/>
    <s v="Pratyush Koshy"/>
    <x v="3"/>
    <x v="5"/>
    <x v="44"/>
    <n v="10"/>
    <n v="431.26"/>
    <n v="0.1"/>
    <n v="3881.34"/>
    <n v="262.14"/>
    <n v="3881.3400000000006"/>
    <s v="Q2"/>
    <n v="6.7538530507505135"/>
    <s v="Ahmedabad"/>
    <s v="Premium"/>
  </r>
  <r>
    <s v="ORD005044"/>
    <x v="297"/>
    <s v="CUST0116"/>
    <s v="Gagan Oak"/>
    <x v="2"/>
    <x v="0"/>
    <x v="48"/>
    <n v="4"/>
    <n v="784.08"/>
    <n v="0.1"/>
    <n v="2822.69"/>
    <n v="1104.1099999999999"/>
    <n v="2822.6880000000001"/>
    <s v="Q3"/>
    <n v="39.115524552820183"/>
    <s v="Chandigarh"/>
    <s v="Regular"/>
  </r>
  <r>
    <s v="ORD004013"/>
    <x v="320"/>
    <s v="CUST0044"/>
    <s v="Advay Nadig"/>
    <x v="2"/>
    <x v="3"/>
    <x v="16"/>
    <n v="2"/>
    <n v="3356.71"/>
    <n v="0"/>
    <n v="6713.42"/>
    <n v="2115.23"/>
    <n v="6713.42"/>
    <s v="Q2"/>
    <n v="31.507487986748927"/>
    <s v="Lucknow"/>
    <s v="Premium"/>
  </r>
  <r>
    <s v="ORD007835"/>
    <x v="180"/>
    <s v="CUST0479"/>
    <s v="Janya Walia"/>
    <x v="3"/>
    <x v="4"/>
    <x v="23"/>
    <n v="3"/>
    <n v="84739.839999999997"/>
    <n v="0"/>
    <n v="254219.51999999999"/>
    <n v="38237.870000000003"/>
    <n v="254219.51999999999"/>
    <s v="Q3"/>
    <n v="15.041280071648316"/>
    <s v="Pune"/>
    <s v="Premium"/>
  </r>
  <r>
    <s v="ORD004502"/>
    <x v="302"/>
    <s v="CUST0212"/>
    <s v="Reva Vyas"/>
    <x v="0"/>
    <x v="5"/>
    <x v="24"/>
    <n v="5"/>
    <n v="124.31"/>
    <n v="0.2"/>
    <n v="497.24"/>
    <n v="47.74"/>
    <n v="497.24"/>
    <s v="Q1"/>
    <n v="9.6009975062344139"/>
    <s v="Hyderabad"/>
    <s v="Premium"/>
  </r>
  <r>
    <s v="ORD002332"/>
    <x v="105"/>
    <s v="CUST0089"/>
    <s v="Avi Dugar"/>
    <x v="1"/>
    <x v="6"/>
    <x v="14"/>
    <n v="5"/>
    <n v="2500"/>
    <n v="0"/>
    <n v="12500"/>
    <n v="3395.87"/>
    <n v="12500"/>
    <s v="Q2"/>
    <n v="27.16696"/>
    <s v="Bhubaneswar"/>
    <s v="Regular"/>
  </r>
  <r>
    <s v="ORD010488"/>
    <x v="353"/>
    <s v="CUST0322"/>
    <s v="Gavin Acharya"/>
    <x v="3"/>
    <x v="1"/>
    <x v="59"/>
    <n v="2"/>
    <n v="10638.51"/>
    <n v="0.1"/>
    <n v="19149.32"/>
    <n v="4989.92"/>
    <n v="19149.317999999999"/>
    <s v="Q2"/>
    <n v="26.057948794004176"/>
    <s v="Surat"/>
    <s v="Premium"/>
  </r>
  <r>
    <s v="ORD006667"/>
    <x v="88"/>
    <s v="CUST0339"/>
    <s v="Gayathri Kuruvilla"/>
    <x v="0"/>
    <x v="5"/>
    <x v="68"/>
    <n v="5"/>
    <n v="116.2"/>
    <n v="0"/>
    <n v="581"/>
    <n v="37.71"/>
    <n v="581"/>
    <s v="Q1"/>
    <n v="6.4905335628227201"/>
    <s v="Kochi"/>
    <s v="Premium"/>
  </r>
  <r>
    <s v="ORD003301"/>
    <x v="59"/>
    <s v="CUST0073"/>
    <s v="Ethan Kamdar"/>
    <x v="3"/>
    <x v="3"/>
    <x v="12"/>
    <n v="2"/>
    <n v="2814.69"/>
    <n v="0"/>
    <n v="5629.38"/>
    <n v="1865.81"/>
    <n v="5629.38"/>
    <s v="Q4"/>
    <n v="33.144147312847949"/>
    <s v="Ahmedabad"/>
    <s v="Premium"/>
  </r>
  <r>
    <s v="ORD006898"/>
    <x v="216"/>
    <s v="CUST0311"/>
    <s v="Dhriti Rattan"/>
    <x v="2"/>
    <x v="4"/>
    <x v="23"/>
    <n v="3"/>
    <n v="16881.16"/>
    <n v="0"/>
    <n v="50643.48"/>
    <n v="7102.45"/>
    <n v="50643.479999999996"/>
    <s v="Q4"/>
    <n v="14.024411434601255"/>
    <s v="Lucknow"/>
    <s v="Premium"/>
  </r>
  <r>
    <s v="ORD009463"/>
    <x v="234"/>
    <s v="CUST0305"/>
    <s v="Barkha Dhingra"/>
    <x v="0"/>
    <x v="6"/>
    <x v="41"/>
    <n v="2"/>
    <n v="1867.98"/>
    <n v="0.15"/>
    <n v="3175.57"/>
    <n v="936.2"/>
    <n v="3175.5659999999998"/>
    <s v="Q3"/>
    <n v="29.481321463548277"/>
    <s v="Kochi"/>
    <s v="Regular"/>
  </r>
  <r>
    <s v="ORD008364"/>
    <x v="115"/>
    <s v="CUST0191"/>
    <s v="Advika Madan"/>
    <x v="3"/>
    <x v="6"/>
    <x v="41"/>
    <n v="4"/>
    <n v="4190.5600000000004"/>
    <n v="0.15"/>
    <n v="14247.9"/>
    <n v="4599.59"/>
    <n v="14247.904"/>
    <s v="Q2"/>
    <n v="32.282581994539548"/>
    <s v="Mumbai"/>
    <s v="Occasional"/>
  </r>
  <r>
    <s v="ORD008595"/>
    <x v="8"/>
    <s v="CUST0369"/>
    <s v="Alka Pal"/>
    <x v="0"/>
    <x v="0"/>
    <x v="56"/>
    <n v="3"/>
    <n v="963.38"/>
    <n v="0"/>
    <n v="2890.14"/>
    <n v="832.16"/>
    <n v="2890.14"/>
    <s v="Q2"/>
    <n v="28.79306884787588"/>
    <s v="Chennai"/>
    <s v="Regular"/>
  </r>
  <r>
    <s v="ORD002472"/>
    <x v="297"/>
    <s v="CUST0369"/>
    <s v="Alka Pal"/>
    <x v="0"/>
    <x v="1"/>
    <x v="1"/>
    <n v="5"/>
    <n v="43140.15"/>
    <n v="0.05"/>
    <n v="204915.71"/>
    <n v="66427"/>
    <n v="204915.71249999999"/>
    <s v="Q3"/>
    <n v="32.41674345027036"/>
    <s v="Chennai"/>
    <s v="Regular"/>
  </r>
  <r>
    <s v="ORD000667"/>
    <x v="184"/>
    <s v="CUST0281"/>
    <s v="Chaman Khalsa"/>
    <x v="0"/>
    <x v="5"/>
    <x v="37"/>
    <n v="5"/>
    <n v="163.79"/>
    <n v="0.2"/>
    <n v="655.16"/>
    <n v="55.78"/>
    <n v="655.16"/>
    <s v="Q1"/>
    <n v="8.5139507906465592"/>
    <s v="Chennai"/>
    <s v="Premium"/>
  </r>
  <r>
    <s v="ORD011176"/>
    <x v="335"/>
    <s v="CUST0082"/>
    <s v="Nilima Rattan"/>
    <x v="0"/>
    <x v="4"/>
    <x v="47"/>
    <n v="1"/>
    <n v="28322.22"/>
    <n v="0.2"/>
    <n v="22657.78"/>
    <n v="2576.88"/>
    <n v="22657.776000000002"/>
    <s v="Q4"/>
    <n v="11.373047138775291"/>
    <s v="Bengaluru"/>
    <s v="Regular"/>
  </r>
  <r>
    <s v="ORD001488"/>
    <x v="292"/>
    <s v="CUST0291"/>
    <s v="Kabir Dâ€™Alia"/>
    <x v="2"/>
    <x v="2"/>
    <x v="17"/>
    <n v="5"/>
    <n v="7813.53"/>
    <n v="0.05"/>
    <n v="37114.269999999997"/>
    <n v="6485.32"/>
    <n v="37114.267500000002"/>
    <s v="Q3"/>
    <n v="17.473925797274205"/>
    <s v="Lucknow"/>
    <s v="Premium"/>
  </r>
  <r>
    <s v="ORD011514"/>
    <x v="129"/>
    <s v="CUST0256"/>
    <s v="Kabir Bhagat"/>
    <x v="2"/>
    <x v="5"/>
    <x v="31"/>
    <n v="3"/>
    <n v="507.46"/>
    <n v="0.25"/>
    <n v="1141.78"/>
    <n v="97.73"/>
    <n v="1141.7849999999999"/>
    <s v="Q2"/>
    <n v="8.559442274343569"/>
    <s v="Jaipur"/>
    <s v="Regular"/>
  </r>
  <r>
    <s v="ORD006776"/>
    <x v="4"/>
    <s v="CUST0167"/>
    <s v="Varsha Ben"/>
    <x v="3"/>
    <x v="3"/>
    <x v="12"/>
    <n v="4"/>
    <n v="3865.2"/>
    <n v="0.15"/>
    <n v="13141.68"/>
    <n v="4620.51"/>
    <n v="13141.679999999998"/>
    <s v="Q2"/>
    <n v="35.159203389520975"/>
    <s v="Pune"/>
    <s v="Premium"/>
  </r>
  <r>
    <s v="ORD009570"/>
    <x v="142"/>
    <s v="CUST0125"/>
    <s v="Baghyawati Oak"/>
    <x v="2"/>
    <x v="4"/>
    <x v="50"/>
    <n v="2"/>
    <n v="76413.84"/>
    <n v="0.15"/>
    <n v="129903.53"/>
    <n v="13894.57"/>
    <n v="129903.52799999999"/>
    <s v="Q3"/>
    <n v="10.696068074516528"/>
    <s v="Jaipur"/>
    <s v="Regular"/>
  </r>
  <r>
    <s v="ORD007158"/>
    <x v="258"/>
    <s v="CUST0392"/>
    <s v="Yashawini Bhalla"/>
    <x v="0"/>
    <x v="1"/>
    <x v="38"/>
    <n v="2"/>
    <n v="44441.02"/>
    <n v="0.3"/>
    <n v="62217.43"/>
    <n v="15267.33"/>
    <n v="62217.427999999993"/>
    <s v="Q2"/>
    <n v="24.538670272944412"/>
    <s v="Chennai"/>
    <s v="Premium"/>
  </r>
  <r>
    <s v="ORD003561"/>
    <x v="61"/>
    <s v="CUST0387"/>
    <s v="Vinaya Prashad"/>
    <x v="1"/>
    <x v="1"/>
    <x v="52"/>
    <n v="2"/>
    <n v="4146.0200000000004"/>
    <n v="0.05"/>
    <n v="7877.44"/>
    <n v="2016.29"/>
    <n v="7877.4380000000001"/>
    <s v="Q1"/>
    <n v="25.595751919405291"/>
    <s v="Bhubaneswar"/>
    <s v="Regular"/>
  </r>
  <r>
    <s v="ORD000125"/>
    <x v="47"/>
    <s v="CUST0253"/>
    <s v="Mohammed Dhar"/>
    <x v="3"/>
    <x v="0"/>
    <x v="67"/>
    <n v="4"/>
    <n v="879.85"/>
    <n v="0"/>
    <n v="3519.4"/>
    <n v="1402.6"/>
    <n v="3519.4"/>
    <s v="Q1"/>
    <n v="39.853384099562419"/>
    <s v="Mumbai"/>
    <s v="Occasional"/>
  </r>
  <r>
    <s v="ORD001187"/>
    <x v="334"/>
    <s v="CUST0310"/>
    <s v="Hemal Singhal"/>
    <x v="1"/>
    <x v="5"/>
    <x v="37"/>
    <n v="7"/>
    <n v="427.15"/>
    <n v="0"/>
    <n v="2990.05"/>
    <n v="220.3"/>
    <n v="2990.0499999999997"/>
    <s v="Q3"/>
    <n v="7.3677697697362916"/>
    <s v="Ranchi"/>
    <s v="Occasional"/>
  </r>
  <r>
    <s v="ORD011471"/>
    <x v="9"/>
    <s v="CUST0253"/>
    <s v="Mohammed Dhar"/>
    <x v="3"/>
    <x v="6"/>
    <x v="27"/>
    <n v="5"/>
    <n v="1534.48"/>
    <n v="0.15"/>
    <n v="6521.54"/>
    <n v="2061.9499999999998"/>
    <n v="6521.54"/>
    <s v="Q2"/>
    <n v="31.617532055312086"/>
    <s v="Mumbai"/>
    <s v="Occasional"/>
  </r>
  <r>
    <s v="ORD005857"/>
    <x v="46"/>
    <s v="CUST0242"/>
    <s v="Vanya Bhat"/>
    <x v="2"/>
    <x v="0"/>
    <x v="35"/>
    <n v="3"/>
    <n v="805.86"/>
    <n v="0"/>
    <n v="2417.58"/>
    <n v="840.8"/>
    <n v="2417.58"/>
    <s v="Q3"/>
    <n v="34.778580233125687"/>
    <s v="Delhi"/>
    <s v="Regular"/>
  </r>
  <r>
    <s v="ORD000437"/>
    <x v="26"/>
    <s v="CUST0307"/>
    <s v="Ekani Tak"/>
    <x v="0"/>
    <x v="4"/>
    <x v="20"/>
    <n v="4"/>
    <n v="66021.5"/>
    <n v="0"/>
    <n v="264086"/>
    <n v="23904.639999999999"/>
    <n v="264086"/>
    <s v="Q4"/>
    <n v="9.0518391736025379"/>
    <s v="Kochi"/>
    <s v="Premium"/>
  </r>
  <r>
    <s v="ORD004356"/>
    <x v="109"/>
    <s v="CUST0443"/>
    <s v="Wyatt Aggarwal"/>
    <x v="0"/>
    <x v="0"/>
    <x v="15"/>
    <n v="4"/>
    <n v="538.15"/>
    <n v="0.2"/>
    <n v="1722.08"/>
    <n v="684.08"/>
    <n v="1722.08"/>
    <s v="Q1"/>
    <n v="39.72405463160829"/>
    <s v="Bengaluru"/>
    <s v="Regular"/>
  </r>
  <r>
    <s v="ORD003776"/>
    <x v="142"/>
    <s v="CUST0017"/>
    <s v="Aashi Chadha"/>
    <x v="3"/>
    <x v="4"/>
    <x v="42"/>
    <n v="5"/>
    <n v="67930.33"/>
    <n v="0"/>
    <n v="339651.65"/>
    <n v="30143.77"/>
    <n v="339651.65"/>
    <s v="Q3"/>
    <n v="8.8749075707419642"/>
    <s v="Surat"/>
    <s v="Premium"/>
  </r>
  <r>
    <s v="ORD010813"/>
    <x v="284"/>
    <s v="CUST0461"/>
    <s v="Rushil Kakar"/>
    <x v="0"/>
    <x v="4"/>
    <x v="20"/>
    <n v="1"/>
    <n v="66544.34"/>
    <n v="0.05"/>
    <n v="63217.120000000003"/>
    <n v="5635.51"/>
    <n v="63217.122999999992"/>
    <s v="Q3"/>
    <n v="8.9145313801071602"/>
    <s v="Hyderabad"/>
    <s v="Regular"/>
  </r>
  <r>
    <s v="ORD001526"/>
    <x v="163"/>
    <s v="CUST0094"/>
    <s v="Nidra Nigam"/>
    <x v="2"/>
    <x v="3"/>
    <x v="10"/>
    <n v="5"/>
    <n v="3872.13"/>
    <n v="0"/>
    <n v="19360.650000000001"/>
    <n v="4899.87"/>
    <n v="19360.650000000001"/>
    <s v="Q4"/>
    <n v="25.308396154054741"/>
    <s v="Chandigarh"/>
    <s v="Premium"/>
  </r>
  <r>
    <s v="ORD000850"/>
    <x v="200"/>
    <s v="CUST0233"/>
    <s v="Yahvi Dhar"/>
    <x v="2"/>
    <x v="4"/>
    <x v="45"/>
    <n v="1"/>
    <n v="70514.06"/>
    <n v="0"/>
    <n v="70514.06"/>
    <n v="-4182.6000000000004"/>
    <n v="70514.06"/>
    <s v="Q2"/>
    <n v="-5.9315830062827191"/>
    <s v="Jaipur"/>
    <s v="Premium"/>
  </r>
  <r>
    <s v="ORD004096"/>
    <x v="197"/>
    <s v="CUST0251"/>
    <s v="Faris Thakkar"/>
    <x v="0"/>
    <x v="2"/>
    <x v="2"/>
    <n v="4"/>
    <n v="2577.3200000000002"/>
    <n v="0.05"/>
    <n v="9793.82"/>
    <n v="2765.33"/>
    <n v="9793.8160000000007"/>
    <s v="Q4"/>
    <n v="28.235458687212954"/>
    <s v="Kochi"/>
    <s v="Regular"/>
  </r>
  <r>
    <s v="ORD010157"/>
    <x v="242"/>
    <s v="CUST0300"/>
    <s v="Maanav Kashyap"/>
    <x v="2"/>
    <x v="3"/>
    <x v="4"/>
    <n v="5"/>
    <n v="2573.1"/>
    <n v="0.2"/>
    <n v="10292.4"/>
    <n v="3020.52"/>
    <n v="10292.400000000001"/>
    <s v="Q1"/>
    <n v="29.347091057479307"/>
    <s v="Amritsar"/>
    <s v="Premium"/>
  </r>
  <r>
    <s v="ORD000110"/>
    <x v="52"/>
    <s v="CUST0144"/>
    <s v="Abdul Rajagopalan"/>
    <x v="1"/>
    <x v="0"/>
    <x v="51"/>
    <n v="1"/>
    <n v="743.32"/>
    <n v="0"/>
    <n v="743.32"/>
    <n v="306.19"/>
    <n v="743.32"/>
    <s v="Q1"/>
    <n v="41.192218694505726"/>
    <s v="Patna"/>
    <s v="Regular"/>
  </r>
  <r>
    <s v="ORD011029"/>
    <x v="303"/>
    <s v="CUST0136"/>
    <s v="Arin Narula"/>
    <x v="0"/>
    <x v="5"/>
    <x v="31"/>
    <n v="1"/>
    <n v="173.9"/>
    <n v="0.1"/>
    <n v="156.51"/>
    <n v="11.87"/>
    <n v="156.51000000000002"/>
    <s v="Q3"/>
    <n v="7.5841799246054569"/>
    <s v="Bengaluru"/>
    <s v="Premium"/>
  </r>
  <r>
    <s v="ORD011710"/>
    <x v="117"/>
    <s v="CUST0385"/>
    <s v="Kamya Sagar"/>
    <x v="3"/>
    <x v="4"/>
    <x v="5"/>
    <n v="4"/>
    <n v="25163.439999999999"/>
    <n v="0.05"/>
    <n v="95621.07"/>
    <n v="14800.14"/>
    <n v="95621.071999999986"/>
    <s v="Q3"/>
    <n v="15.47790669985182"/>
    <s v="Pune"/>
    <s v="Regular"/>
  </r>
  <r>
    <s v="ORD004915"/>
    <x v="7"/>
    <s v="CUST0236"/>
    <s v="Omisha Sachdeva"/>
    <x v="2"/>
    <x v="6"/>
    <x v="14"/>
    <n v="1"/>
    <n v="2159.39"/>
    <n v="0.25"/>
    <n v="1619.54"/>
    <n v="443.02"/>
    <n v="1619.5425"/>
    <s v="Q2"/>
    <n v="27.354680958790766"/>
    <s v="Delhi"/>
    <s v="Premium"/>
  </r>
  <r>
    <s v="ORD000364"/>
    <x v="315"/>
    <s v="CUST0499"/>
    <s v="Unknown"/>
    <x v="3"/>
    <x v="4"/>
    <x v="28"/>
    <n v="2"/>
    <n v="28934.62"/>
    <n v="0.15"/>
    <n v="49188.85"/>
    <n v="6926.69"/>
    <n v="49188.853999999999"/>
    <s v="Q4"/>
    <n v="14.081829520307956"/>
    <s v="Pune"/>
    <s v="Regular"/>
  </r>
  <r>
    <s v="ORD003293"/>
    <x v="63"/>
    <s v="CUST0430"/>
    <s v="Ayush Dar"/>
    <x v="0"/>
    <x v="6"/>
    <x v="14"/>
    <n v="2"/>
    <n v="3113.45"/>
    <n v="0.05"/>
    <n v="5915.55"/>
    <n v="1502.81"/>
    <n v="5915.5549999999994"/>
    <s v="Q4"/>
    <n v="25.404400267092658"/>
    <s v="Bengaluru"/>
    <s v="Regular"/>
  </r>
  <r>
    <s v="ORD004709"/>
    <x v="156"/>
    <s v="CUST0255"/>
    <s v="Darpan Jhaveri"/>
    <x v="2"/>
    <x v="4"/>
    <x v="42"/>
    <n v="5"/>
    <n v="83745.490000000005"/>
    <n v="0.15"/>
    <n v="355918.33"/>
    <n v="53500.67"/>
    <n v="355918.33250000002"/>
    <s v="Q4"/>
    <n v="15.031726519957541"/>
    <s v="Lucknow"/>
    <s v="Regular"/>
  </r>
  <r>
    <s v="ORD008311"/>
    <x v="225"/>
    <s v="CUST0293"/>
    <s v="Vidhi Khatri"/>
    <x v="1"/>
    <x v="5"/>
    <x v="7"/>
    <n v="3"/>
    <n v="710.96"/>
    <n v="0"/>
    <n v="2132.88"/>
    <n v="149.68"/>
    <n v="2132.88"/>
    <s v="Q4"/>
    <n v="7.0177412700198794"/>
    <s v="Ranchi"/>
    <s v="Premium"/>
  </r>
  <r>
    <s v="ORD002692"/>
    <x v="359"/>
    <s v="CUST0096"/>
    <s v="Vaishnavi Gandhi"/>
    <x v="0"/>
    <x v="4"/>
    <x v="5"/>
    <n v="5"/>
    <n v="25661.73"/>
    <n v="0.05"/>
    <n v="121893.22"/>
    <n v="18837.080000000002"/>
    <n v="121893.21749999998"/>
    <s v="Q4"/>
    <n v="15.453755344226694"/>
    <s v="Kochi"/>
    <s v="Occasional"/>
  </r>
  <r>
    <s v="ORD011917"/>
    <x v="233"/>
    <s v="CUST0258"/>
    <s v="Sanaya Khalsa"/>
    <x v="2"/>
    <x v="4"/>
    <x v="22"/>
    <n v="1"/>
    <n v="38623.21"/>
    <n v="0"/>
    <n v="38623.21"/>
    <n v="3576.83"/>
    <n v="38623.21"/>
    <s v="Q1"/>
    <n v="9.2608304695544472"/>
    <s v="Delhi"/>
    <s v="Premium"/>
  </r>
  <r>
    <s v="ORD006683"/>
    <x v="13"/>
    <s v="CUST0073"/>
    <s v="Ethan Kamdar"/>
    <x v="3"/>
    <x v="4"/>
    <x v="33"/>
    <n v="1"/>
    <n v="51002.16"/>
    <n v="0.25"/>
    <n v="38251.620000000003"/>
    <n v="3931.93"/>
    <n v="38251.620000000003"/>
    <s v="Q1"/>
    <n v="10.279120204582185"/>
    <s v="Ahmedabad"/>
    <s v="Premium"/>
  </r>
  <r>
    <s v="ORD009766"/>
    <x v="131"/>
    <s v="CUST0125"/>
    <s v="Unknown"/>
    <x v="2"/>
    <x v="4"/>
    <x v="50"/>
    <n v="2"/>
    <n v="2811.6"/>
    <n v="0.05"/>
    <n v="5342.04"/>
    <n v="628.41"/>
    <n v="5342.04"/>
    <s v="Q2"/>
    <n v="11.763483613001775"/>
    <s v="Jaipur"/>
    <s v="Regular"/>
  </r>
  <r>
    <s v="ORD004341"/>
    <x v="235"/>
    <s v="CUST0146"/>
    <s v="Pavani Bawa"/>
    <x v="1"/>
    <x v="5"/>
    <x v="24"/>
    <n v="7"/>
    <n v="295.58"/>
    <n v="0"/>
    <n v="2069.06"/>
    <n v="170.71"/>
    <n v="2069.06"/>
    <s v="Q1"/>
    <n v="8.2506065556339596"/>
    <s v="Guwahati"/>
    <s v="Regular"/>
  </r>
  <r>
    <s v="ORD006213"/>
    <x v="37"/>
    <s v="CUST0131"/>
    <s v="Aarna Mukherjee"/>
    <x v="0"/>
    <x v="4"/>
    <x v="45"/>
    <n v="5"/>
    <n v="44715.69"/>
    <n v="0.05"/>
    <n v="212399.53"/>
    <n v="18749.72"/>
    <n v="212399.5275"/>
    <s v="Q4"/>
    <n v="8.8275713227802353"/>
    <s v="Coimbatore"/>
    <s v="Regular"/>
  </r>
  <r>
    <s v="ORD005515"/>
    <x v="23"/>
    <s v="CUST0038"/>
    <s v="Netra Narasimhan"/>
    <x v="2"/>
    <x v="4"/>
    <x v="20"/>
    <n v="3"/>
    <n v="77101.429999999993"/>
    <n v="0.25"/>
    <n v="173478.22"/>
    <n v="15459"/>
    <n v="173478.21749999997"/>
    <s v="Q3"/>
    <n v="8.9112051069004501"/>
    <s v="Amritsar"/>
    <s v="Premium"/>
  </r>
  <r>
    <s v="ORD006172"/>
    <x v="27"/>
    <s v="CUST0078"/>
    <s v="Warinder Naidu"/>
    <x v="0"/>
    <x v="2"/>
    <x v="30"/>
    <n v="1"/>
    <n v="6648.68"/>
    <n v="0.05"/>
    <n v="6316.25"/>
    <n v="1556.31"/>
    <n v="6316.2460000000001"/>
    <s v="Q4"/>
    <n v="24.639778349495348"/>
    <s v="Hyderabad"/>
    <s v="Regular"/>
  </r>
  <r>
    <s v="ORD011949"/>
    <x v="267"/>
    <s v="CUST0452"/>
    <s v="Rachita Mammen"/>
    <x v="1"/>
    <x v="1"/>
    <x v="59"/>
    <n v="1"/>
    <n v="25880.959999999999"/>
    <n v="0"/>
    <n v="25880.959999999999"/>
    <n v="7686.88"/>
    <n v="25880.959999999999"/>
    <s v="Q4"/>
    <n v="29.700907539751231"/>
    <s v="Kolkata"/>
    <s v="Premium"/>
  </r>
  <r>
    <s v="ORD009066"/>
    <x v="97"/>
    <s v="CUST0189"/>
    <s v="Ikbal Pall"/>
    <x v="0"/>
    <x v="3"/>
    <x v="16"/>
    <n v="5"/>
    <n v="1750.59"/>
    <n v="0"/>
    <n v="8752.9500000000007"/>
    <n v="2903.98"/>
    <n v="8752.9499999999989"/>
    <s v="Q3"/>
    <n v="33.177157415499913"/>
    <s v="Kochi"/>
    <s v="Premium"/>
  </r>
  <r>
    <s v="ORD007467"/>
    <x v="191"/>
    <s v="CUST0349"/>
    <s v="Nakul Deep"/>
    <x v="3"/>
    <x v="1"/>
    <x v="64"/>
    <n v="1"/>
    <n v="31334.55"/>
    <n v="0.3"/>
    <n v="21934.18"/>
    <n v="4920.74"/>
    <n v="21934.184999999998"/>
    <s v="Q2"/>
    <n v="22.434118804532467"/>
    <s v="Pune"/>
    <s v="Premium"/>
  </r>
  <r>
    <s v="ORD002919"/>
    <x v="58"/>
    <s v="CUST0299"/>
    <s v="Wahab Jain"/>
    <x v="2"/>
    <x v="6"/>
    <x v="18"/>
    <n v="2"/>
    <n v="1220.8800000000001"/>
    <n v="0.15"/>
    <n v="2075.5"/>
    <n v="566.99"/>
    <n v="2075.4960000000001"/>
    <s v="Q2"/>
    <n v="27.318236569501327"/>
    <s v="Jaipur"/>
    <s v="Premium"/>
  </r>
  <r>
    <s v="ORD009846"/>
    <x v="152"/>
    <s v="CUST0345"/>
    <s v="Jacob Prabhu"/>
    <x v="1"/>
    <x v="6"/>
    <x v="18"/>
    <n v="3"/>
    <n v="327.12"/>
    <n v="0.2"/>
    <n v="785.09"/>
    <n v="177.75"/>
    <n v="785.08800000000008"/>
    <s v="Q2"/>
    <n v="22.640716350991603"/>
    <s v="Bhubaneswar"/>
    <s v="Premium"/>
  </r>
  <r>
    <s v="ORD006051"/>
    <x v="342"/>
    <s v="CUST0401"/>
    <s v="Mason Kumar"/>
    <x v="2"/>
    <x v="4"/>
    <x v="42"/>
    <n v="5"/>
    <n v="49847.45"/>
    <n v="0.15"/>
    <n v="211851.66"/>
    <n v="22393.21"/>
    <n v="211851.66250000001"/>
    <s v="Q2"/>
    <n v="10.570231075838631"/>
    <s v="Chandigarh"/>
    <s v="Premium"/>
  </r>
  <r>
    <s v="ORD005747"/>
    <x v="363"/>
    <s v="CUST0376"/>
    <s v="Owen Pandey"/>
    <x v="1"/>
    <x v="6"/>
    <x v="14"/>
    <n v="1"/>
    <n v="3522.09"/>
    <n v="0.15"/>
    <n v="2993.78"/>
    <n v="1131.1600000000001"/>
    <n v="2993.7764999999999"/>
    <s v="Q4"/>
    <n v="37.783671478866182"/>
    <s v="Guwahati"/>
    <s v="Regular"/>
  </r>
  <r>
    <s v="ORD009880"/>
    <x v="230"/>
    <s v="CUST0381"/>
    <s v="Pratyush Mani"/>
    <x v="1"/>
    <x v="2"/>
    <x v="17"/>
    <n v="2"/>
    <n v="712.64"/>
    <n v="0.15"/>
    <n v="1211.49"/>
    <n v="320.64999999999998"/>
    <n v="1211.4880000000001"/>
    <s v="Q3"/>
    <n v="26.467407902665315"/>
    <s v="Patna"/>
    <s v="Regular"/>
  </r>
  <r>
    <s v="ORD004636"/>
    <x v="248"/>
    <s v="CUST0424"/>
    <s v="Adya Sidhu"/>
    <x v="2"/>
    <x v="5"/>
    <x v="21"/>
    <n v="10"/>
    <n v="196.04"/>
    <n v="0"/>
    <n v="1960.4"/>
    <n v="-62.36"/>
    <n v="1960.3999999999999"/>
    <s v="Q4"/>
    <n v="-3.1809834727606607"/>
    <s v="Lucknow"/>
    <s v="Premium"/>
  </r>
  <r>
    <s v="ORD006305"/>
    <x v="184"/>
    <s v="CUST0133"/>
    <s v="Lopa Chadha"/>
    <x v="2"/>
    <x v="4"/>
    <x v="47"/>
    <n v="3"/>
    <n v="30797.95"/>
    <n v="0.05"/>
    <n v="87774.16"/>
    <n v="11981.99"/>
    <n v="87774.157500000001"/>
    <s v="Q1"/>
    <n v="13.650930980142675"/>
    <s v="Amritsar"/>
    <s v="Premium"/>
  </r>
  <r>
    <s v="ORD000723"/>
    <x v="168"/>
    <s v="CUST0111"/>
    <s v="Ishwar Bir"/>
    <x v="0"/>
    <x v="3"/>
    <x v="13"/>
    <n v="5"/>
    <n v="2296.87"/>
    <n v="0.05"/>
    <n v="10910.13"/>
    <n v="2911.9"/>
    <n v="10910.132499999998"/>
    <s v="Q1"/>
    <n v="26.689874456124723"/>
    <s v="Hyderabad"/>
    <s v="Premium"/>
  </r>
  <r>
    <s v="ORD001909"/>
    <x v="269"/>
    <s v="CUST0277"/>
    <s v="Nirja Sarkar"/>
    <x v="2"/>
    <x v="4"/>
    <x v="28"/>
    <n v="5"/>
    <n v="28700.76"/>
    <n v="0.1"/>
    <n v="129153.42"/>
    <n v="14402.39"/>
    <n v="129153.42"/>
    <s v="Q1"/>
    <n v="11.151381047439548"/>
    <s v="Amritsar"/>
    <s v="Premium"/>
  </r>
  <r>
    <s v="ORD010613"/>
    <x v="23"/>
    <s v="CUST0103"/>
    <s v="Aryan Prabhu"/>
    <x v="1"/>
    <x v="4"/>
    <x v="47"/>
    <n v="3"/>
    <n v="24986.57"/>
    <n v="0"/>
    <n v="74959.710000000006"/>
    <n v="7102.26"/>
    <n v="74959.709999999992"/>
    <s v="Q3"/>
    <n v="9.4747698463614647"/>
    <s v="Patna"/>
    <s v="Premium"/>
  </r>
  <r>
    <s v="ORD005778"/>
    <x v="341"/>
    <s v="CUST0171"/>
    <s v="Isha Kari"/>
    <x v="0"/>
    <x v="5"/>
    <x v="40"/>
    <n v="7"/>
    <n v="666.02"/>
    <n v="0.05"/>
    <n v="4429.03"/>
    <n v="421.56"/>
    <n v="4429.0329999999994"/>
    <s v="Q2"/>
    <n v="9.5181111891317052"/>
    <s v="Bengaluru"/>
    <s v="Premium"/>
  </r>
  <r>
    <s v="ORD007551"/>
    <x v="238"/>
    <s v="CUST0005"/>
    <s v="Mason Dutt"/>
    <x v="0"/>
    <x v="0"/>
    <x v="51"/>
    <n v="1"/>
    <n v="248.54"/>
    <n v="0.05"/>
    <n v="236.11"/>
    <n v="102.16"/>
    <n v="236.11299999999997"/>
    <s v="Q3"/>
    <n v="43.267968319850915"/>
    <s v="Coimbatore"/>
    <s v="Regular"/>
  </r>
  <r>
    <s v="ORD003389"/>
    <x v="349"/>
    <s v="CUST0364"/>
    <s v="Robert Mander"/>
    <x v="0"/>
    <x v="5"/>
    <x v="31"/>
    <n v="9"/>
    <n v="579.09"/>
    <n v="0.2"/>
    <n v="4169.45"/>
    <n v="316.97000000000003"/>
    <n v="4169.4480000000003"/>
    <s v="Q4"/>
    <n v="7.6022017292448663"/>
    <s v="Bengaluru"/>
    <s v="Regular"/>
  </r>
  <r>
    <s v="ORD008763"/>
    <x v="303"/>
    <s v="CUST0149"/>
    <s v="Charita Bobal"/>
    <x v="2"/>
    <x v="2"/>
    <x v="65"/>
    <n v="2"/>
    <n v="6957.07"/>
    <n v="0.15"/>
    <n v="11827.02"/>
    <n v="2292.2399999999998"/>
    <n v="11827.018999999998"/>
    <s v="Q3"/>
    <n v="19.38138263062039"/>
    <s v="Jaipur"/>
    <s v="Occasional"/>
  </r>
  <r>
    <s v="ORD002075"/>
    <x v="209"/>
    <s v="CUST0124"/>
    <s v="Upasna Walla"/>
    <x v="3"/>
    <x v="6"/>
    <x v="57"/>
    <n v="1"/>
    <n v="2043.9"/>
    <n v="0"/>
    <n v="2043.9"/>
    <n v="581.66999999999996"/>
    <n v="2043.9"/>
    <s v="Q2"/>
    <n v="28.458828709819461"/>
    <s v="Mumbai"/>
    <s v="Premium"/>
  </r>
  <r>
    <s v="ORD002985"/>
    <x v="97"/>
    <s v="CUST0121"/>
    <s v="Yutika Salvi"/>
    <x v="0"/>
    <x v="6"/>
    <x v="14"/>
    <n v="5"/>
    <n v="4109.25"/>
    <n v="0.05"/>
    <n v="19518.939999999999"/>
    <n v="4502.9799999999996"/>
    <n v="19518.9375"/>
    <s v="Q3"/>
    <n v="23.069797847629019"/>
    <s v="Kochi"/>
    <s v="Regular"/>
  </r>
  <r>
    <s v="ORD003030"/>
    <x v="301"/>
    <s v="CUST0375"/>
    <s v="Veer Halder"/>
    <x v="2"/>
    <x v="4"/>
    <x v="50"/>
    <n v="5"/>
    <n v="28811.71"/>
    <n v="0"/>
    <n v="144058.54999999999"/>
    <n v="-2522.6999999999998"/>
    <n v="144058.54999999999"/>
    <s v="Q2"/>
    <n v="-1.7511629819958623"/>
    <s v="Chandigarh"/>
    <s v="Premium"/>
  </r>
  <r>
    <s v="ORD009608"/>
    <x v="52"/>
    <s v="CUST0085"/>
    <s v="Anthony Sabharwal"/>
    <x v="0"/>
    <x v="5"/>
    <x v="39"/>
    <n v="9"/>
    <n v="488.73"/>
    <n v="0.05"/>
    <n v="4178.6400000000003"/>
    <n v="-103.88"/>
    <n v="4178.6414999999997"/>
    <s v="Q1"/>
    <n v="-2.4859762985086054"/>
    <s v="Chennai"/>
    <s v="Premium"/>
  </r>
  <r>
    <s v="ORD007400"/>
    <x v="167"/>
    <s v="CUST0425"/>
    <s v="Devika Issac"/>
    <x v="3"/>
    <x v="3"/>
    <x v="58"/>
    <n v="1"/>
    <n v="2656.5"/>
    <n v="0"/>
    <n v="2656.5"/>
    <n v="689.32"/>
    <n v="2656.5"/>
    <s v="Q2"/>
    <n v="25.948428383210992"/>
    <s v="Nagpur"/>
    <s v="Premium"/>
  </r>
  <r>
    <s v="ORD003287"/>
    <x v="116"/>
    <s v="CUST0062"/>
    <s v="Veer Tandon"/>
    <x v="0"/>
    <x v="2"/>
    <x v="46"/>
    <n v="4"/>
    <n v="4267.53"/>
    <n v="0.15"/>
    <n v="14509.6"/>
    <n v="3628.46"/>
    <n v="14509.601999999999"/>
    <s v="Q4"/>
    <n v="25.007305508077408"/>
    <s v="Coimbatore"/>
    <s v="Regular"/>
  </r>
  <r>
    <s v="ORD006117"/>
    <x v="351"/>
    <s v="CUST0097"/>
    <s v="Thomas Din"/>
    <x v="0"/>
    <x v="3"/>
    <x v="25"/>
    <n v="1"/>
    <n v="2204.8200000000002"/>
    <n v="0.15"/>
    <n v="1874.1"/>
    <n v="442.66"/>
    <n v="1874.097"/>
    <s v="Q2"/>
    <n v="23.619870871351583"/>
    <s v="Hyderabad"/>
    <s v="Premium"/>
  </r>
  <r>
    <s v="ORD003365"/>
    <x v="46"/>
    <s v="CUST0334"/>
    <s v="Harini Kannan"/>
    <x v="0"/>
    <x v="0"/>
    <x v="67"/>
    <n v="4"/>
    <n v="821.61"/>
    <n v="0.3"/>
    <n v="2300.5100000000002"/>
    <n v="768.91"/>
    <n v="2300.5079999999998"/>
    <s v="Q3"/>
    <n v="33.423458276643004"/>
    <s v="Coimbatore"/>
    <s v="Premium"/>
  </r>
  <r>
    <s v="ORD010437"/>
    <x v="297"/>
    <s v="CUST0060"/>
    <s v="Reva Parsa"/>
    <x v="2"/>
    <x v="4"/>
    <x v="42"/>
    <n v="5"/>
    <n v="57213.18"/>
    <n v="0.2"/>
    <n v="228852.72"/>
    <n v="34196.800000000003"/>
    <n v="228852.72000000003"/>
    <s v="Q3"/>
    <n v="14.942710753011806"/>
    <s v="Lucknow"/>
    <s v="Premium"/>
  </r>
  <r>
    <s v="ORD006206"/>
    <x v="66"/>
    <s v="CUST0123"/>
    <s v="Shivani Maharaj"/>
    <x v="1"/>
    <x v="4"/>
    <x v="5"/>
    <n v="4"/>
    <n v="20732.97"/>
    <n v="0.1"/>
    <n v="74638.69"/>
    <n v="11497.44"/>
    <n v="74638.69200000001"/>
    <s v="Q1"/>
    <n v="15.404128877395893"/>
    <s v="Guwahati"/>
    <s v="Regular"/>
  </r>
  <r>
    <s v="ORD010784"/>
    <x v="262"/>
    <s v="CUST0451"/>
    <s v="Varsha Sheth"/>
    <x v="0"/>
    <x v="5"/>
    <x v="21"/>
    <n v="2"/>
    <n v="246.06"/>
    <n v="0.2"/>
    <n v="393.7"/>
    <n v="-30.34"/>
    <n v="393.69600000000003"/>
    <s v="Q2"/>
    <n v="-7.706375412750825"/>
    <s v="Chennai"/>
    <s v="Regular"/>
  </r>
  <r>
    <s v="ORD009899"/>
    <x v="181"/>
    <s v="CUST0161"/>
    <s v="Jalsa Narang"/>
    <x v="2"/>
    <x v="4"/>
    <x v="5"/>
    <n v="4"/>
    <n v="76868.02"/>
    <n v="0"/>
    <n v="307472.08"/>
    <n v="36217.03"/>
    <n v="307472.08"/>
    <s v="Q3"/>
    <n v="11.778965426714516"/>
    <s v="Lucknow"/>
    <s v="Premium"/>
  </r>
  <r>
    <s v="ORD010018"/>
    <x v="126"/>
    <s v="CUST0381"/>
    <s v="Pratyush Mani"/>
    <x v="1"/>
    <x v="5"/>
    <x v="40"/>
    <n v="2"/>
    <n v="259.60000000000002"/>
    <n v="0"/>
    <n v="519.20000000000005"/>
    <n v="47.64"/>
    <n v="519.20000000000005"/>
    <s v="Q2"/>
    <n v="9.175654853620955"/>
    <s v="Patna"/>
    <s v="Regular"/>
  </r>
  <r>
    <s v="ORD007706"/>
    <x v="88"/>
    <s v="CUST0019"/>
    <s v="Saksham Pillay"/>
    <x v="3"/>
    <x v="5"/>
    <x v="68"/>
    <n v="3"/>
    <n v="440.4"/>
    <n v="0"/>
    <n v="1321.2"/>
    <n v="113.84"/>
    <n v="1321.1999999999998"/>
    <s v="Q1"/>
    <n v="8.6164093248561926"/>
    <s v="Surat"/>
    <s v="Regular"/>
  </r>
  <r>
    <s v="ORD005791"/>
    <x v="43"/>
    <s v="CUST0389"/>
    <s v="Reva Kaul"/>
    <x v="2"/>
    <x v="2"/>
    <x v="9"/>
    <n v="5"/>
    <n v="3977.89"/>
    <n v="0.1"/>
    <n v="17900.509999999998"/>
    <n v="3910.08"/>
    <n v="17900.505000000001"/>
    <s v="Q1"/>
    <n v="21.843399992514183"/>
    <s v="Delhi"/>
    <s v="Regular"/>
  </r>
  <r>
    <s v="ORD007314"/>
    <x v="273"/>
    <s v="CUST0455"/>
    <s v="Sara Narang"/>
    <x v="2"/>
    <x v="0"/>
    <x v="35"/>
    <n v="2"/>
    <n v="247.24"/>
    <n v="0.15"/>
    <n v="420.31"/>
    <n v="185.69"/>
    <n v="420.30799999999999"/>
    <s v="Q3"/>
    <n v="44.179296233732245"/>
    <s v="Delhi"/>
    <s v="Regular"/>
  </r>
  <r>
    <s v="ORD001511"/>
    <x v="246"/>
    <s v="CUST0045"/>
    <s v="Vritti Tailor"/>
    <x v="2"/>
    <x v="6"/>
    <x v="43"/>
    <n v="1"/>
    <n v="679.09"/>
    <n v="0.15"/>
    <n v="577.23"/>
    <n v="210.8"/>
    <n v="577.22649999999999"/>
    <s v="Q2"/>
    <n v="36.519238431820938"/>
    <s v="Delhi"/>
    <s v="Premium"/>
  </r>
  <r>
    <s v="ORD007883"/>
    <x v="147"/>
    <s v="CUST0411"/>
    <s v="Agastya Goyal"/>
    <x v="2"/>
    <x v="4"/>
    <x v="45"/>
    <n v="2"/>
    <n v="44454.46"/>
    <n v="0.05"/>
    <n v="84463.47"/>
    <n v="9216.18"/>
    <n v="84463.473999999987"/>
    <s v="Q2"/>
    <n v="10.911438992501729"/>
    <s v="Amritsar"/>
    <s v="Premium"/>
  </r>
  <r>
    <s v="ORD002641"/>
    <x v="5"/>
    <s v="CUST0175"/>
    <s v="Balendra Lala"/>
    <x v="2"/>
    <x v="6"/>
    <x v="57"/>
    <n v="3"/>
    <n v="2080.69"/>
    <n v="0.25"/>
    <n v="4681.55"/>
    <n v="1405.12"/>
    <n v="4681.5524999999998"/>
    <s v="Q1"/>
    <n v="30.013991092693654"/>
    <s v="Delhi"/>
    <s v="Premium"/>
  </r>
  <r>
    <s v="ORD008575"/>
    <x v="272"/>
    <s v="CUST0025"/>
    <s v="Andrew Bhardwaj"/>
    <x v="1"/>
    <x v="6"/>
    <x v="43"/>
    <n v="5"/>
    <n v="2557.1999999999998"/>
    <n v="0"/>
    <n v="12786"/>
    <n v="4850.83"/>
    <n v="12786"/>
    <s v="Q3"/>
    <n v="37.938604723916782"/>
    <s v="Bhubaneswar"/>
    <s v="Occasional"/>
  </r>
  <r>
    <s v="ORD007179"/>
    <x v="300"/>
    <s v="CUST0251"/>
    <s v="Faris Thakkar"/>
    <x v="0"/>
    <x v="4"/>
    <x v="5"/>
    <n v="5"/>
    <n v="51246.09"/>
    <n v="0.1"/>
    <n v="230607.4"/>
    <n v="29385.34"/>
    <n v="230607.405"/>
    <s v="Q2"/>
    <n v="12.742583282236389"/>
    <s v="Kochi"/>
    <s v="Regular"/>
  </r>
  <r>
    <s v="ORD003931"/>
    <x v="108"/>
    <s v="CUST0445"/>
    <s v="Sachi Sibal"/>
    <x v="3"/>
    <x v="4"/>
    <x v="28"/>
    <n v="4"/>
    <n v="72763.850000000006"/>
    <n v="0.2"/>
    <n v="232844.32"/>
    <n v="23687.24"/>
    <n v="232844.32000000004"/>
    <s v="Q1"/>
    <n v="10.172994557049964"/>
    <s v="Ahmedabad"/>
    <s v="Occasional"/>
  </r>
  <r>
    <s v="ORD006717"/>
    <x v="299"/>
    <s v="CUST0271"/>
    <s v="Gopal Dash"/>
    <x v="2"/>
    <x v="2"/>
    <x v="46"/>
    <n v="2"/>
    <n v="5679.77"/>
    <n v="0.25"/>
    <n v="8519.66"/>
    <n v="2174.5500000000002"/>
    <n v="8519.6550000000007"/>
    <s v="Q1"/>
    <n v="25.523905883568126"/>
    <s v="Jaipur"/>
    <s v="Premium"/>
  </r>
  <r>
    <s v="ORD003562"/>
    <x v="358"/>
    <s v="CUST0406"/>
    <s v="Janani Sen"/>
    <x v="1"/>
    <x v="4"/>
    <x v="28"/>
    <n v="2"/>
    <n v="74624.55"/>
    <n v="0.15"/>
    <n v="126861.74"/>
    <n v="12857.31"/>
    <n v="126861.735"/>
    <s v="Q4"/>
    <n v="10.134899615912566"/>
    <s v="Bhubaneswar"/>
    <s v="Premium"/>
  </r>
  <r>
    <s v="ORD003449"/>
    <x v="172"/>
    <s v="CUST0034"/>
    <s v="Bachittar Sarma"/>
    <x v="1"/>
    <x v="0"/>
    <x v="48"/>
    <n v="3"/>
    <n v="428.3"/>
    <n v="0"/>
    <n v="1284.9000000000001"/>
    <n v="431.68"/>
    <n v="1284.9000000000001"/>
    <s v="Q2"/>
    <n v="33.596388824032999"/>
    <s v="Bhubaneswar"/>
    <s v="Occasional"/>
  </r>
  <r>
    <s v="ORD002058"/>
    <x v="266"/>
    <s v="CUST0030"/>
    <s v="Kashvi Sahota"/>
    <x v="2"/>
    <x v="4"/>
    <x v="47"/>
    <n v="3"/>
    <n v="51040.31"/>
    <n v="0.05"/>
    <n v="145464.88"/>
    <n v="21823.38"/>
    <n v="145464.8835"/>
    <s v="Q2"/>
    <n v="15.002507821819261"/>
    <s v="Delhi"/>
    <s v="Premium"/>
  </r>
  <r>
    <s v="ORD000441"/>
    <x v="316"/>
    <s v="CUST0360"/>
    <s v="Harshil Kadakia"/>
    <x v="1"/>
    <x v="5"/>
    <x v="68"/>
    <n v="7"/>
    <n v="586.71"/>
    <n v="0.05"/>
    <n v="3901.62"/>
    <n v="250.97"/>
    <n v="3901.6215000000002"/>
    <s v="Q4"/>
    <n v="6.4324562617579364"/>
    <s v="Patna"/>
    <s v="Occasional"/>
  </r>
  <r>
    <s v="ORD010074"/>
    <x v="71"/>
    <s v="CUST0491"/>
    <s v="Kashish Sarkar"/>
    <x v="3"/>
    <x v="2"/>
    <x v="54"/>
    <n v="3"/>
    <n v="1851.42"/>
    <n v="0"/>
    <n v="5554.26"/>
    <n v="1027.26"/>
    <n v="5554.26"/>
    <s v="Q1"/>
    <n v="18.494993032375149"/>
    <s v="Surat"/>
    <s v="Premium"/>
  </r>
  <r>
    <s v="ORD006580"/>
    <x v="126"/>
    <s v="CUST0198"/>
    <s v="Dev Wagle"/>
    <x v="2"/>
    <x v="5"/>
    <x v="40"/>
    <n v="5"/>
    <n v="264.5"/>
    <n v="0.05"/>
    <n v="1256.3800000000001"/>
    <n v="72"/>
    <n v="1256.375"/>
    <s v="Q2"/>
    <n v="5.7307502507203223"/>
    <s v="Chandigarh"/>
    <s v="Regular"/>
  </r>
  <r>
    <s v="ORD010664"/>
    <x v="77"/>
    <s v="CUST0126"/>
    <s v="Chakrika Majumdar"/>
    <x v="2"/>
    <x v="4"/>
    <x v="20"/>
    <n v="5"/>
    <n v="8670.65"/>
    <n v="0"/>
    <n v="43353.25"/>
    <n v="5672.21"/>
    <n v="43353.25"/>
    <s v="Q3"/>
    <n v="13.083701913928023"/>
    <s v="Delhi"/>
    <s v="Regular"/>
  </r>
  <r>
    <s v="ORD006115"/>
    <x v="324"/>
    <s v="CUST0422"/>
    <s v="David Mahal"/>
    <x v="0"/>
    <x v="2"/>
    <x v="2"/>
    <n v="4"/>
    <n v="2951.26"/>
    <n v="0"/>
    <n v="11805.04"/>
    <n v="3224.6"/>
    <n v="11805.04"/>
    <s v="Q1"/>
    <n v="27.315451705373295"/>
    <s v="Coimbatore"/>
    <s v="Premium"/>
  </r>
  <r>
    <s v="ORD000093"/>
    <x v="313"/>
    <s v="CUST0187"/>
    <s v="Forum Prabhu"/>
    <x v="2"/>
    <x v="5"/>
    <x v="7"/>
    <n v="3"/>
    <n v="765.06"/>
    <n v="0.2"/>
    <n v="1836.14"/>
    <n v="105.89"/>
    <n v="1836.144"/>
    <s v="Q4"/>
    <n v="5.7669894452492727"/>
    <s v="Lucknow"/>
    <s v="Regular"/>
  </r>
  <r>
    <s v="ORD001975"/>
    <x v="219"/>
    <s v="CUST0272"/>
    <s v="Zehaan Walia"/>
    <x v="1"/>
    <x v="3"/>
    <x v="16"/>
    <n v="5"/>
    <n v="1980.21"/>
    <n v="0"/>
    <n v="9901.0499999999993"/>
    <n v="3310.11"/>
    <n v="9901.0499999999993"/>
    <s v="Q1"/>
    <n v="33.431908736952145"/>
    <s v="Bhubaneswar"/>
    <s v="Premium"/>
  </r>
  <r>
    <s v="ORD004731"/>
    <x v="346"/>
    <s v="CUST0381"/>
    <s v="Pratyush Mani"/>
    <x v="1"/>
    <x v="3"/>
    <x v="4"/>
    <n v="4"/>
    <n v="3346.37"/>
    <n v="0"/>
    <n v="13385.48"/>
    <n v="4006.59"/>
    <n v="13385.48"/>
    <s v="Q4"/>
    <n v="29.9323595418319"/>
    <s v="Patna"/>
    <s v="Regular"/>
  </r>
  <r>
    <s v="ORD007657"/>
    <x v="303"/>
    <s v="CUST0237"/>
    <s v="Oeshi Ram"/>
    <x v="0"/>
    <x v="4"/>
    <x v="50"/>
    <n v="2"/>
    <n v="21646.28"/>
    <n v="0.15"/>
    <n v="36798.68"/>
    <n v="5488.45"/>
    <n v="36798.675999999999"/>
    <s v="Q3"/>
    <n v="14.914801291785466"/>
    <s v="Hyderabad"/>
    <s v="Occasional"/>
  </r>
  <r>
    <s v="ORD009059"/>
    <x v="168"/>
    <s v="CUST0384"/>
    <s v="Darika Sani"/>
    <x v="3"/>
    <x v="2"/>
    <x v="46"/>
    <n v="4"/>
    <n v="4611.6499999999996"/>
    <n v="0"/>
    <n v="18446.599999999999"/>
    <n v="4463.54"/>
    <n v="18446.599999999999"/>
    <s v="Q1"/>
    <n v="24.197087810219774"/>
    <s v="Pune"/>
    <s v="Premium"/>
  </r>
  <r>
    <s v="ORD002767"/>
    <x v="248"/>
    <s v="CUST0479"/>
    <s v="Janya Walia"/>
    <x v="3"/>
    <x v="1"/>
    <x v="64"/>
    <n v="5"/>
    <n v="37410.06"/>
    <n v="0"/>
    <n v="187050.3"/>
    <n v="51214.57"/>
    <n v="187050.3"/>
    <s v="Q4"/>
    <n v="27.380105779033769"/>
    <s v="Pune"/>
    <s v="Premium"/>
  </r>
  <r>
    <s v="ORD011739"/>
    <x v="331"/>
    <s v="CUST0362"/>
    <s v="Netra Issac"/>
    <x v="2"/>
    <x v="6"/>
    <x v="19"/>
    <n v="0"/>
    <n v="358.63"/>
    <n v="0"/>
    <n v="717.26"/>
    <n v="158.43"/>
    <n v="0"/>
    <s v="Q4"/>
    <n v="22.088224632629728"/>
    <s v="Chandigarh"/>
    <s v="Premium"/>
  </r>
  <r>
    <s v="ORD001656"/>
    <x v="62"/>
    <s v="CUST0458"/>
    <s v="Vyanjana Thaman"/>
    <x v="0"/>
    <x v="1"/>
    <x v="69"/>
    <n v="4"/>
    <n v="10830.32"/>
    <n v="0.05"/>
    <n v="41155.22"/>
    <n v="11122.2"/>
    <n v="41155.216"/>
    <s v="Q1"/>
    <n v="27.025004361536642"/>
    <s v="Chennai"/>
    <s v="Regular"/>
  </r>
  <r>
    <s v="ORD007920"/>
    <x v="250"/>
    <s v="CUST0337"/>
    <s v="Tarak Thaker"/>
    <x v="1"/>
    <x v="2"/>
    <x v="2"/>
    <n v="2"/>
    <n v="4895.99"/>
    <n v="0.05"/>
    <n v="9302.3799999999992"/>
    <n v="-1175.1300000000001"/>
    <n v="9302.3809999999994"/>
    <s v="Q4"/>
    <n v="-12.632573599444447"/>
    <s v="Bhubaneswar"/>
    <s v="Premium"/>
  </r>
  <r>
    <s v="ORD011148"/>
    <x v="311"/>
    <s v="CUST0240"/>
    <s v="Suhani Shanker"/>
    <x v="0"/>
    <x v="6"/>
    <x v="55"/>
    <n v="5"/>
    <n v="3131.35"/>
    <n v="0.25"/>
    <n v="11742.56"/>
    <n v="4490.21"/>
    <n v="11742.5625"/>
    <s v="Q1"/>
    <n v="38.238765652464203"/>
    <s v="Kochi"/>
    <s v="Regular"/>
  </r>
  <r>
    <s v="ORD010369"/>
    <x v="286"/>
    <s v="CUST0436"/>
    <s v="Lekha Kulkarni"/>
    <x v="3"/>
    <x v="2"/>
    <x v="46"/>
    <n v="1"/>
    <n v="5005.92"/>
    <n v="0"/>
    <n v="5005.92"/>
    <n v="1092.7"/>
    <n v="5005.92"/>
    <s v="Q1"/>
    <n v="21.828155463930706"/>
    <s v="Ahmedabad"/>
    <s v="Premium"/>
  </r>
  <r>
    <s v="ORD001000"/>
    <x v="38"/>
    <s v="CUST0337"/>
    <s v="Tarak Thaker"/>
    <x v="1"/>
    <x v="6"/>
    <x v="63"/>
    <n v="2"/>
    <n v="4038.1"/>
    <n v="0"/>
    <n v="8076.2"/>
    <n v="1803.68"/>
    <n v="8076.2"/>
    <s v="Q2"/>
    <n v="22.333275550382606"/>
    <s v="Bhubaneswar"/>
    <s v="Premium"/>
  </r>
  <r>
    <s v="ORD010040"/>
    <x v="133"/>
    <s v="CUST0018"/>
    <s v="Shivani Parikh"/>
    <x v="0"/>
    <x v="2"/>
    <x v="8"/>
    <n v="3"/>
    <n v="2064.4499999999998"/>
    <n v="0.05"/>
    <n v="5883.68"/>
    <n v="1166.32"/>
    <n v="5883.682499999999"/>
    <s v="Q4"/>
    <n v="19.822967938433088"/>
    <s v="Coimbatore"/>
    <s v="Occasional"/>
  </r>
  <r>
    <s v="ORD005604"/>
    <x v="7"/>
    <s v="CUST0325"/>
    <s v="Advik Palan"/>
    <x v="1"/>
    <x v="2"/>
    <x v="2"/>
    <n v="4"/>
    <n v="699.32"/>
    <n v="0"/>
    <n v="2797.28"/>
    <n v="736.81"/>
    <n v="2797.28"/>
    <s v="Q2"/>
    <n v="26.34023050963793"/>
    <s v="Kolkata"/>
    <s v="Premium"/>
  </r>
  <r>
    <s v="ORD010660"/>
    <x v="269"/>
    <s v="CUST0493"/>
    <s v="Lakshit Vaidya"/>
    <x v="2"/>
    <x v="5"/>
    <x v="39"/>
    <n v="9"/>
    <n v="80.36"/>
    <n v="0"/>
    <n v="723.24"/>
    <n v="68.790000000000006"/>
    <n v="723.24"/>
    <s v="Q1"/>
    <n v="9.5113655218184832"/>
    <s v="Lucknow"/>
    <s v="Occasional"/>
  </r>
  <r>
    <s v="ORD001258"/>
    <x v="312"/>
    <s v="CUST0169"/>
    <s v="Charles Patla"/>
    <x v="0"/>
    <x v="4"/>
    <x v="5"/>
    <n v="4"/>
    <n v="3179.54"/>
    <n v="0"/>
    <n v="12718.16"/>
    <n v="1507.74"/>
    <n v="12718.16"/>
    <s v="Q4"/>
    <n v="11.855016763431188"/>
    <s v="Chennai"/>
    <s v="Regular"/>
  </r>
  <r>
    <s v="ORD008367"/>
    <x v="278"/>
    <s v="CUST0457"/>
    <s v="Amruta Gour"/>
    <x v="0"/>
    <x v="5"/>
    <x v="44"/>
    <n v="5"/>
    <n v="783.65"/>
    <n v="0"/>
    <n v="3918.25"/>
    <n v="253.91"/>
    <n v="3918.25"/>
    <s v="Q3"/>
    <n v="6.4801888598226247"/>
    <s v="Bengaluru"/>
    <s v="Premium"/>
  </r>
  <r>
    <s v="ORD006257"/>
    <x v="280"/>
    <s v="CUST0285"/>
    <s v="Mitesh Padmanabhan"/>
    <x v="3"/>
    <x v="4"/>
    <x v="45"/>
    <n v="5"/>
    <n v="49554.15"/>
    <n v="0"/>
    <n v="247770.75"/>
    <n v="36258.39"/>
    <n v="247770.75"/>
    <s v="Q3"/>
    <n v="14.633846004825024"/>
    <s v="Pune"/>
    <s v="Premium"/>
  </r>
  <r>
    <s v="ORD002727"/>
    <x v="120"/>
    <s v="CUST0206"/>
    <s v="Reyansh Gola"/>
    <x v="3"/>
    <x v="4"/>
    <x v="45"/>
    <n v="4"/>
    <n v="57800.57"/>
    <n v="0.2"/>
    <n v="184961.82"/>
    <n v="15727.55"/>
    <n v="184961.82400000002"/>
    <s v="Q2"/>
    <n v="8.5031332412278378"/>
    <s v="Nagpur"/>
    <s v="Regular"/>
  </r>
  <r>
    <s v="ORD001630"/>
    <x v="330"/>
    <s v="CUST0469"/>
    <s v="Brinda Doshi"/>
    <x v="0"/>
    <x v="5"/>
    <x v="7"/>
    <n v="8"/>
    <n v="760.89"/>
    <n v="0"/>
    <n v="6087.12"/>
    <n v="565.69000000000005"/>
    <n v="6087.12"/>
    <s v="Q2"/>
    <n v="9.2932289818502039"/>
    <s v="Kochi"/>
    <s v="Regular"/>
  </r>
  <r>
    <s v="ORD007017"/>
    <x v="95"/>
    <s v="CUST0366"/>
    <s v="Zaitra Kade"/>
    <x v="2"/>
    <x v="5"/>
    <x v="31"/>
    <n v="2"/>
    <n v="613.79"/>
    <n v="0"/>
    <n v="1227.58"/>
    <n v="86.77"/>
    <n v="1227.58"/>
    <s v="Q1"/>
    <n v="7.0683784356213044"/>
    <s v="Amritsar"/>
    <s v="Occasional"/>
  </r>
  <r>
    <s v="ORD006669"/>
    <x v="67"/>
    <s v="CUST0202"/>
    <s v="Samar Pillay"/>
    <x v="2"/>
    <x v="4"/>
    <x v="47"/>
    <n v="3"/>
    <n v="49315.71"/>
    <n v="0.3"/>
    <n v="103562.99"/>
    <n v="11858.82"/>
    <n v="103562.99099999999"/>
    <s v="Q4"/>
    <n v="11.450828138507781"/>
    <s v="Chandigarh"/>
    <s v="Regular"/>
  </r>
  <r>
    <s v="ORD006175"/>
    <x v="346"/>
    <s v="CUST0376"/>
    <s v="Owen Pandey"/>
    <x v="1"/>
    <x v="2"/>
    <x v="46"/>
    <n v="1"/>
    <n v="4729.01"/>
    <n v="0.25"/>
    <n v="3546.76"/>
    <n v="706.55"/>
    <n v="3546.7575000000002"/>
    <s v="Q4"/>
    <n v="19.920998319593092"/>
    <s v="Guwahati"/>
    <s v="Regular"/>
  </r>
  <r>
    <s v="ORD011364"/>
    <x v="224"/>
    <s v="CUST0014"/>
    <s v="Dipta Wable"/>
    <x v="0"/>
    <x v="3"/>
    <x v="13"/>
    <n v="5"/>
    <n v="1671.46"/>
    <n v="0"/>
    <n v="8357.2999999999993"/>
    <n v="1653.49"/>
    <n v="8357.2999999999993"/>
    <s v="Q3"/>
    <n v="19.78497840211552"/>
    <s v="Hyderabad"/>
    <s v="Premium"/>
  </r>
  <r>
    <s v="ORD007705"/>
    <x v="128"/>
    <s v="CUST0253"/>
    <s v="Mohammed Dhar"/>
    <x v="3"/>
    <x v="4"/>
    <x v="23"/>
    <n v="2"/>
    <n v="67650.899999999994"/>
    <n v="0.2"/>
    <n v="108241.44"/>
    <n v="9826.5"/>
    <n v="108241.44"/>
    <s v="Q1"/>
    <n v="9.0783160312723119"/>
    <s v="Mumbai"/>
    <s v="Occasional"/>
  </r>
  <r>
    <s v="ORD002889"/>
    <x v="163"/>
    <s v="CUST0126"/>
    <s v="Chakrika Majumdar"/>
    <x v="2"/>
    <x v="6"/>
    <x v="14"/>
    <n v="3"/>
    <n v="1286.6400000000001"/>
    <n v="0.15"/>
    <n v="3280.93"/>
    <n v="741.65"/>
    <n v="3280.9319999999998"/>
    <s v="Q4"/>
    <n v="22.604871179817916"/>
    <s v="Delhi"/>
    <s v="Regular"/>
  </r>
  <r>
    <s v="ORD007043"/>
    <x v="147"/>
    <s v="CUST0313"/>
    <s v="Nikita Kala"/>
    <x v="0"/>
    <x v="2"/>
    <x v="54"/>
    <n v="5"/>
    <n v="6293"/>
    <n v="0.15"/>
    <n v="26745.25"/>
    <n v="5342.65"/>
    <n v="26745.25"/>
    <s v="Q2"/>
    <n v="19.976070517194643"/>
    <s v="Coimbatore"/>
    <s v="Regular"/>
  </r>
  <r>
    <s v="ORD008044"/>
    <x v="250"/>
    <s v="CUST0327"/>
    <s v="Andrew Prasad"/>
    <x v="0"/>
    <x v="1"/>
    <x v="26"/>
    <n v="2"/>
    <n v="10562.8"/>
    <n v="0.05"/>
    <n v="20069.32"/>
    <n v="5267.64"/>
    <n v="20069.319999999996"/>
    <s v="Q4"/>
    <n v="26.247227110833855"/>
    <s v="Kochi"/>
    <s v="Premium"/>
  </r>
  <r>
    <s v="ORD007950"/>
    <x v="314"/>
    <s v="CUST0263"/>
    <s v="Jacob Radhakrishnan"/>
    <x v="2"/>
    <x v="6"/>
    <x v="41"/>
    <n v="1"/>
    <n v="4401.74"/>
    <n v="0.05"/>
    <n v="4181.6499999999996"/>
    <n v="1022.54"/>
    <n v="4181.6529999999993"/>
    <s v="Q2"/>
    <n v="24.453026915212899"/>
    <s v="Kolkata"/>
    <s v="Premium"/>
  </r>
  <r>
    <s v="ORD005729"/>
    <x v="112"/>
    <s v="CUST0123"/>
    <s v="Shivani Maharaj"/>
    <x v="1"/>
    <x v="5"/>
    <x v="11"/>
    <n v="2"/>
    <n v="698.18"/>
    <n v="0"/>
    <n v="1396.36"/>
    <n v="141.59"/>
    <n v="1396.36"/>
    <s v="Q2"/>
    <n v="10.139935260248075"/>
    <s v="Guwahati"/>
    <s v="Regular"/>
  </r>
  <r>
    <s v="ORD006933"/>
    <x v="251"/>
    <s v="CUST0479"/>
    <s v="Janya Walia"/>
    <x v="3"/>
    <x v="2"/>
    <x v="62"/>
    <n v="3"/>
    <n v="2562.36"/>
    <n v="0.15"/>
    <n v="6534.02"/>
    <n v="1188.3399999999999"/>
    <n v="6534.018"/>
    <s v="Q1"/>
    <n v="18.186966063770846"/>
    <s v="Pune"/>
    <s v="Premium"/>
  </r>
  <r>
    <s v="ORD005635"/>
    <x v="277"/>
    <s v="CUST0014"/>
    <s v="Dipta Wable"/>
    <x v="0"/>
    <x v="1"/>
    <x v="36"/>
    <n v="1"/>
    <n v="12944.35"/>
    <n v="0.1"/>
    <n v="11649.92"/>
    <n v="3475.37"/>
    <n v="11649.915000000001"/>
    <s v="Q1"/>
    <n v="29.831706998846343"/>
    <s v="Hyderabad"/>
    <s v="Premium"/>
  </r>
  <r>
    <s v="ORD010171"/>
    <x v="103"/>
    <s v="CUST0491"/>
    <s v="Kashish Sarkar"/>
    <x v="3"/>
    <x v="4"/>
    <x v="45"/>
    <n v="4"/>
    <n v="12518.13"/>
    <n v="0.3"/>
    <n v="35050.76"/>
    <n v="5354.95"/>
    <n v="35050.763999999996"/>
    <s v="Q1"/>
    <n v="15.277700112636644"/>
    <s v="Surat"/>
    <s v="Premium"/>
  </r>
  <r>
    <s v="ORD002176"/>
    <x v="111"/>
    <s v="CUST0077"/>
    <s v="Veda Dutt"/>
    <x v="1"/>
    <x v="5"/>
    <x v="40"/>
    <n v="6"/>
    <n v="730.52"/>
    <n v="0"/>
    <n v="4383.12"/>
    <n v="349.79"/>
    <n v="4383.12"/>
    <s v="Q1"/>
    <n v="7.9803883991312139"/>
    <s v="Kolkata"/>
    <s v="Occasional"/>
  </r>
  <r>
    <s v="ORD007231"/>
    <x v="40"/>
    <s v="CUST0379"/>
    <s v="Amrita Contractor"/>
    <x v="1"/>
    <x v="3"/>
    <x v="66"/>
    <n v="1"/>
    <n v="3036.41"/>
    <n v="0.05"/>
    <n v="2884.59"/>
    <n v="844.68"/>
    <n v="2884.5894999999996"/>
    <s v="Q4"/>
    <n v="29.282497685979635"/>
    <s v="Patna"/>
    <s v="Regular"/>
  </r>
  <r>
    <s v="ORD011906"/>
    <x v="251"/>
    <s v="CUST0178"/>
    <s v="Sachi Chaudhuri"/>
    <x v="1"/>
    <x v="4"/>
    <x v="47"/>
    <n v="5"/>
    <n v="53445.29"/>
    <n v="0"/>
    <n v="267226.45"/>
    <n v="26934.21"/>
    <n v="267226.45"/>
    <s v="Q1"/>
    <n v="10.079170680896295"/>
    <s v="Kolkata"/>
    <s v="Regular"/>
  </r>
  <r>
    <s v="ORD002466"/>
    <x v="231"/>
    <s v="CUST0130"/>
    <s v="Varsha Chana"/>
    <x v="2"/>
    <x v="5"/>
    <x v="37"/>
    <n v="0"/>
    <n v="68.97"/>
    <n v="0.05"/>
    <n v="262.08999999999997"/>
    <n v="-4.59"/>
    <n v="0"/>
    <s v="Q1"/>
    <n v="-1.7513068030066008"/>
    <s v="Jaipur"/>
    <s v="Premium"/>
  </r>
  <r>
    <s v="ORD002312"/>
    <x v="127"/>
    <s v="CUST0352"/>
    <s v="Vincent Loke"/>
    <x v="2"/>
    <x v="4"/>
    <x v="45"/>
    <n v="4"/>
    <n v="82570.8"/>
    <n v="0.1"/>
    <n v="297254.88"/>
    <n v="31887.3"/>
    <n v="297254.88"/>
    <s v="Q1"/>
    <n v="10.727258708082438"/>
    <s v="Lucknow"/>
    <s v="Occasional"/>
  </r>
  <r>
    <s v="ORD004454"/>
    <x v="135"/>
    <s v="CUST0454"/>
    <s v="Avi Kar"/>
    <x v="2"/>
    <x v="4"/>
    <x v="20"/>
    <n v="4"/>
    <n v="52143.75"/>
    <n v="0.25"/>
    <n v="156431.25"/>
    <n v="17478.39"/>
    <n v="156431.25"/>
    <s v="Q2"/>
    <n v="11.173208677933596"/>
    <s v="Patna"/>
    <s v="Regular"/>
  </r>
  <r>
    <s v="ORD002881"/>
    <x v="151"/>
    <s v="CUST0221"/>
    <s v="Naveen Dass"/>
    <x v="0"/>
    <x v="6"/>
    <x v="19"/>
    <n v="5"/>
    <n v="4027.11"/>
    <n v="0.1"/>
    <n v="18121.990000000002"/>
    <n v="6558.69"/>
    <n v="18121.994999999999"/>
    <s v="Q4"/>
    <n v="36.191886211172168"/>
    <s v="Kochi"/>
    <s v="Regular"/>
  </r>
  <r>
    <s v="ORD001509"/>
    <x v="319"/>
    <s v="CUST0135"/>
    <s v="Nandini Sarin"/>
    <x v="2"/>
    <x v="2"/>
    <x v="2"/>
    <n v="4"/>
    <n v="992.78"/>
    <n v="0"/>
    <n v="3971.12"/>
    <n v="1028.2"/>
    <n v="3971.12"/>
    <s v="Q4"/>
    <n v="25.891939805394955"/>
    <s v="Amritsar"/>
    <s v="Premium"/>
  </r>
  <r>
    <s v="ORD004063"/>
    <x v="83"/>
    <s v="CUST0496"/>
    <s v="Gunbir Sidhu"/>
    <x v="2"/>
    <x v="5"/>
    <x v="11"/>
    <n v="5"/>
    <n v="363.04"/>
    <n v="0.05"/>
    <n v="1724.44"/>
    <n v="134.38999999999999"/>
    <n v="1724.44"/>
    <s v="Q2"/>
    <n v="7.7932546217902621"/>
    <s v="Lucknow"/>
    <s v="Regular"/>
  </r>
  <r>
    <s v="ORD009230"/>
    <x v="96"/>
    <s v="CUST0048"/>
    <s v="Anika Chauhan"/>
    <x v="2"/>
    <x v="4"/>
    <x v="45"/>
    <n v="3"/>
    <n v="10904.61"/>
    <n v="0.2"/>
    <n v="26171.06"/>
    <n v="2444.66"/>
    <n v="26171.064000000002"/>
    <s v="Q2"/>
    <n v="9.3410813318222488"/>
    <s v="Amritsar"/>
    <s v="Regular"/>
  </r>
  <r>
    <s v="ORD011738"/>
    <x v="91"/>
    <s v="CUST0403"/>
    <s v="Bimala Rattan"/>
    <x v="1"/>
    <x v="5"/>
    <x v="7"/>
    <n v="9"/>
    <n v="199.36"/>
    <n v="0.25"/>
    <n v="1345.68"/>
    <n v="131.16"/>
    <n v="1345.6800000000003"/>
    <s v="Q2"/>
    <n v="9.7467451400035667"/>
    <s v="Bhubaneswar"/>
    <s v="Regular"/>
  </r>
  <r>
    <s v="ORD008735"/>
    <x v="73"/>
    <s v="CUST0020"/>
    <s v="Neelima Menon"/>
    <x v="1"/>
    <x v="4"/>
    <x v="20"/>
    <n v="1"/>
    <n v="48579.9"/>
    <n v="0.2"/>
    <n v="38863.919999999998"/>
    <n v="5815.12"/>
    <n v="38863.920000000006"/>
    <s v="Q2"/>
    <n v="14.96277266935502"/>
    <s v="Guwahati"/>
    <s v="Regular"/>
  </r>
  <r>
    <s v="ORD005684"/>
    <x v="171"/>
    <s v="CUST0345"/>
    <s v="Jacob Prabhu"/>
    <x v="1"/>
    <x v="6"/>
    <x v="41"/>
    <n v="2"/>
    <n v="3297.18"/>
    <n v="0.05"/>
    <n v="6264.64"/>
    <n v="2408.39"/>
    <n v="6264.6419999999998"/>
    <s v="Q2"/>
    <n v="38.444188333248199"/>
    <s v="Bhubaneswar"/>
    <s v="Premium"/>
  </r>
  <r>
    <s v="ORD008614"/>
    <x v="36"/>
    <s v="CUST0392"/>
    <s v="Yashawini Bhalla"/>
    <x v="0"/>
    <x v="6"/>
    <x v="19"/>
    <n v="4"/>
    <n v="4451.82"/>
    <n v="0.15"/>
    <n v="15136.19"/>
    <n v="5243.38"/>
    <n v="15136.187999999998"/>
    <s v="Q4"/>
    <n v="34.641346336165178"/>
    <s v="Chennai"/>
    <s v="Premium"/>
  </r>
  <r>
    <s v="ORD008235"/>
    <x v="299"/>
    <s v="CUST0430"/>
    <s v="Ayush Dar"/>
    <x v="0"/>
    <x v="4"/>
    <x v="33"/>
    <n v="1"/>
    <n v="48802.23"/>
    <n v="0"/>
    <n v="48802.23"/>
    <n v="6613.79"/>
    <n v="48802.23"/>
    <s v="Q1"/>
    <n v="13.552229068220855"/>
    <s v="Bengaluru"/>
    <s v="Regular"/>
  </r>
  <r>
    <s v="ORD008363"/>
    <x v="139"/>
    <s v="CUST0022"/>
    <s v="Jagdish Wali"/>
    <x v="0"/>
    <x v="5"/>
    <x v="21"/>
    <n v="3"/>
    <n v="577.34"/>
    <n v="0.1"/>
    <n v="1558.82"/>
    <n v="106.73"/>
    <n v="1558.818"/>
    <s v="Q3"/>
    <n v="6.8468456909713762"/>
    <s v="Coimbatore"/>
    <s v="Premium"/>
  </r>
  <r>
    <s v="ORD003436"/>
    <x v="63"/>
    <s v="CUST0188"/>
    <s v="Anusha Pathak"/>
    <x v="0"/>
    <x v="0"/>
    <x v="48"/>
    <n v="1"/>
    <n v="554.04"/>
    <n v="0.1"/>
    <n v="498.64"/>
    <n v="-37.85"/>
    <n v="498.63599999999997"/>
    <s v="Q4"/>
    <n v="-7.5906465586394996"/>
    <s v="Chennai"/>
    <s v="Regular"/>
  </r>
  <r>
    <s v="ORD004414"/>
    <x v="251"/>
    <s v="CUST0123"/>
    <s v="Shivani Maharaj"/>
    <x v="1"/>
    <x v="5"/>
    <x v="68"/>
    <n v="6"/>
    <n v="381.12"/>
    <n v="0.1"/>
    <n v="2058.0500000000002"/>
    <n v="149.75"/>
    <n v="2058.0480000000002"/>
    <s v="Q1"/>
    <n v="7.2763052403974626"/>
    <s v="Guwahati"/>
    <s v="Regular"/>
  </r>
  <r>
    <s v="ORD006377"/>
    <x v="19"/>
    <s v="CUST0246"/>
    <s v="Oliver Chander"/>
    <x v="0"/>
    <x v="4"/>
    <x v="50"/>
    <n v="2"/>
    <n v="60696.51"/>
    <n v="0.1"/>
    <n v="109253.72"/>
    <n v="13563.46"/>
    <n v="109253.71800000001"/>
    <s v="Q4"/>
    <n v="12.414643638678847"/>
    <s v="Hyderabad"/>
    <s v="Regular"/>
  </r>
  <r>
    <s v="ORD006132"/>
    <x v="152"/>
    <s v="CUST0100"/>
    <s v="Faqid Zachariah"/>
    <x v="3"/>
    <x v="1"/>
    <x v="38"/>
    <n v="4"/>
    <n v="17558.82"/>
    <n v="0.05"/>
    <n v="66723.520000000004"/>
    <n v="14712.33"/>
    <n v="66723.515999999989"/>
    <s v="Q2"/>
    <n v="22.049691023495164"/>
    <s v="Ahmedabad"/>
    <s v="Premium"/>
  </r>
  <r>
    <s v="ORD001507"/>
    <x v="355"/>
    <s v="CUST0474"/>
    <s v="Tanay Basak"/>
    <x v="3"/>
    <x v="2"/>
    <x v="65"/>
    <n v="1"/>
    <n v="3456.48"/>
    <n v="0.05"/>
    <n v="3283.66"/>
    <n v="626.37"/>
    <n v="3283.6559999999999"/>
    <s v="Q2"/>
    <n v="19.075361030070106"/>
    <s v="Ahmedabad"/>
    <s v="Premium"/>
  </r>
  <r>
    <s v="ORD000130"/>
    <x v="250"/>
    <s v="CUST0468"/>
    <s v="Mason Bahl"/>
    <x v="2"/>
    <x v="1"/>
    <x v="26"/>
    <n v="2"/>
    <n v="36386.78"/>
    <n v="0.15"/>
    <n v="61857.53"/>
    <n v="18926.560000000001"/>
    <n v="61857.525999999998"/>
    <s v="Q4"/>
    <n v="30.597018665310433"/>
    <s v="Chandigarh"/>
    <s v="Regular"/>
  </r>
  <r>
    <s v="ORD000046"/>
    <x v="191"/>
    <s v="CUST0373"/>
    <s v="Ikbal Randhawa"/>
    <x v="1"/>
    <x v="4"/>
    <x v="28"/>
    <n v="4"/>
    <n v="56358.52"/>
    <n v="0.1"/>
    <n v="202890.67"/>
    <n v="-12553.7"/>
    <n v="202890.67199999999"/>
    <s v="Q2"/>
    <n v="-6.1874210381384218"/>
    <s v="Patna"/>
    <s v="Premium"/>
  </r>
  <r>
    <s v="ORD006575"/>
    <x v="268"/>
    <s v="CUST0042"/>
    <s v="Eesha Jhaveri"/>
    <x v="1"/>
    <x v="6"/>
    <x v="43"/>
    <n v="2"/>
    <n v="2916.49"/>
    <n v="0.1"/>
    <n v="5249.68"/>
    <n v="1440.07"/>
    <n v="5249.6819999999998"/>
    <s v="Q4"/>
    <n v="27.431576781822891"/>
    <s v="Patna"/>
    <s v="Premium"/>
  </r>
  <r>
    <s v="ORD009578"/>
    <x v="24"/>
    <s v="CUST0114"/>
    <s v="Gayathri Basak"/>
    <x v="1"/>
    <x v="2"/>
    <x v="62"/>
    <n v="3"/>
    <n v="7328.8"/>
    <n v="0.1"/>
    <n v="19787.759999999998"/>
    <n v="4770.6899999999996"/>
    <n v="19787.760000000002"/>
    <s v="Q3"/>
    <n v="24.109297868985678"/>
    <s v="Patna"/>
    <s v="Premium"/>
  </r>
  <r>
    <s v="ORD004066"/>
    <x v="122"/>
    <s v="CUST0495"/>
    <s v="Chanchal Golla"/>
    <x v="2"/>
    <x v="2"/>
    <x v="2"/>
    <n v="5"/>
    <n v="5423.56"/>
    <n v="0.25"/>
    <n v="20338.349999999999"/>
    <n v="4696.3599999999997"/>
    <n v="20338.350000000002"/>
    <s v="Q1"/>
    <n v="23.091155378877833"/>
    <s v="Amritsar"/>
    <s v="Premium"/>
  </r>
  <r>
    <s v="ORD005481"/>
    <x v="232"/>
    <s v="CUST0010"/>
    <s v="Jack Goyal"/>
    <x v="2"/>
    <x v="4"/>
    <x v="22"/>
    <n v="5"/>
    <n v="30896.92"/>
    <n v="0.05"/>
    <n v="146760.37"/>
    <n v="14949.18"/>
    <n v="146760.36999999997"/>
    <s v="Q2"/>
    <n v="10.186114957328058"/>
    <s v="Delhi"/>
    <s v="Premium"/>
  </r>
  <r>
    <s v="ORD010916"/>
    <x v="16"/>
    <s v="CUST0180"/>
    <s v="Leela Talwar"/>
    <x v="3"/>
    <x v="3"/>
    <x v="25"/>
    <n v="1"/>
    <n v="3146.98"/>
    <n v="0"/>
    <n v="3146.98"/>
    <n v="1086.0899999999999"/>
    <n v="3146.98"/>
    <s v="Q3"/>
    <n v="34.512135444140092"/>
    <s v="Mumbai"/>
    <s v="Regular"/>
  </r>
  <r>
    <s v="ORD009922"/>
    <x v="244"/>
    <s v="CUST0470"/>
    <s v="Kabir Tripathi"/>
    <x v="3"/>
    <x v="6"/>
    <x v="27"/>
    <n v="2"/>
    <n v="3889.19"/>
    <n v="0.05"/>
    <n v="7389.46"/>
    <n v="1747.1"/>
    <n v="7389.4609999999993"/>
    <s v="Q2"/>
    <n v="23.643134951674412"/>
    <s v="Mumbai"/>
    <s v="Occasional"/>
  </r>
  <r>
    <s v="ORD002258"/>
    <x v="144"/>
    <s v="CUST0244"/>
    <s v="Kala Chand"/>
    <x v="1"/>
    <x v="4"/>
    <x v="5"/>
    <n v="4"/>
    <n v="34145.17"/>
    <n v="0"/>
    <n v="136580.68"/>
    <n v="13593.26"/>
    <n v="136580.68"/>
    <s v="Q2"/>
    <n v="9.9525496578286194"/>
    <s v="Patna"/>
    <s v="Premium"/>
  </r>
  <r>
    <s v="ORD002884"/>
    <x v="330"/>
    <s v="CUST0496"/>
    <s v="Gunbir Sidhu"/>
    <x v="2"/>
    <x v="1"/>
    <x v="36"/>
    <n v="5"/>
    <n v="28422.19"/>
    <n v="0"/>
    <n v="142110.95000000001"/>
    <n v="39830.06"/>
    <n v="142110.94999999998"/>
    <s v="Q2"/>
    <n v="28.027439124149122"/>
    <s v="Lucknow"/>
    <s v="Regular"/>
  </r>
  <r>
    <s v="ORD009224"/>
    <x v="113"/>
    <s v="CUST0180"/>
    <s v="Leela Talwar"/>
    <x v="3"/>
    <x v="6"/>
    <x v="55"/>
    <n v="5"/>
    <n v="2197.6999999999998"/>
    <n v="0.2"/>
    <n v="8790.7999999999993"/>
    <n v="2513.4299999999998"/>
    <n v="8790.8000000000011"/>
    <s v="Q3"/>
    <n v="28.591595759202804"/>
    <s v="Mumbai"/>
    <s v="Regular"/>
  </r>
  <r>
    <s v="ORD003671"/>
    <x v="177"/>
    <s v="CUST0266"/>
    <s v="Tanay Sane"/>
    <x v="1"/>
    <x v="2"/>
    <x v="65"/>
    <n v="3"/>
    <n v="4568.21"/>
    <n v="0.3"/>
    <n v="9593.24"/>
    <n v="2297.34"/>
    <n v="9593.241"/>
    <s v="Q1"/>
    <n v="23.947488022816067"/>
    <s v="Patna"/>
    <s v="Premium"/>
  </r>
  <r>
    <s v="ORD008529"/>
    <x v="207"/>
    <s v="CUST0129"/>
    <s v="Bimala Basak"/>
    <x v="0"/>
    <x v="1"/>
    <x v="64"/>
    <n v="5"/>
    <n v="10156.280000000001"/>
    <n v="0.1"/>
    <n v="45703.26"/>
    <n v="10615.95"/>
    <n v="45703.26"/>
    <s v="Q2"/>
    <n v="23.227992926543973"/>
    <s v="Chennai"/>
    <s v="Premium"/>
  </r>
  <r>
    <s v="ORD006762"/>
    <x v="16"/>
    <s v="CUST0089"/>
    <s v="Avi Dugar"/>
    <x v="1"/>
    <x v="5"/>
    <x v="24"/>
    <n v="7"/>
    <n v="274.14999999999998"/>
    <n v="0"/>
    <n v="1919.05"/>
    <n v="173.75"/>
    <n v="1919.0499999999997"/>
    <s v="Q3"/>
    <n v="9.0539589901253237"/>
    <s v="Bhubaneswar"/>
    <s v="Regular"/>
  </r>
  <r>
    <s v="ORD003798"/>
    <x v="116"/>
    <s v="CUST0016"/>
    <s v="Hema Raja"/>
    <x v="0"/>
    <x v="4"/>
    <x v="20"/>
    <n v="5"/>
    <n v="56285.98"/>
    <n v="0"/>
    <n v="281429.90000000002"/>
    <n v="43601.72"/>
    <n v="281429.90000000002"/>
    <s v="Q4"/>
    <n v="15.492923815131226"/>
    <s v="Hyderabad"/>
    <s v="Regular"/>
  </r>
  <r>
    <s v="ORD011214"/>
    <x v="232"/>
    <s v="CUST0431"/>
    <s v="Neelima Chander"/>
    <x v="2"/>
    <x v="2"/>
    <x v="17"/>
    <n v="4"/>
    <n v="6571.91"/>
    <n v="0.1"/>
    <n v="23658.880000000001"/>
    <n v="5023.74"/>
    <n v="23658.876"/>
    <s v="Q2"/>
    <n v="21.234056726269372"/>
    <s v="Lucknow"/>
    <s v="Regular"/>
  </r>
  <r>
    <s v="ORD007649"/>
    <x v="77"/>
    <s v="CUST0243"/>
    <s v="Oviya Nagy"/>
    <x v="3"/>
    <x v="6"/>
    <x v="55"/>
    <n v="5"/>
    <n v="3362.55"/>
    <n v="0"/>
    <n v="16812.75"/>
    <n v="4447.26"/>
    <n v="16812.75"/>
    <s v="Q3"/>
    <n v="26.451710755230408"/>
    <s v="Surat"/>
    <s v="Regular"/>
  </r>
  <r>
    <s v="ORD001816"/>
    <x v="206"/>
    <s v="CUST0006"/>
    <s v="Yashica Nagi"/>
    <x v="0"/>
    <x v="5"/>
    <x v="21"/>
    <n v="3"/>
    <n v="478.13"/>
    <n v="0.1"/>
    <n v="1290.95"/>
    <n v="77.11"/>
    <n v="1290.951"/>
    <s v="Q1"/>
    <n v="5.9731205701227772"/>
    <s v="Hyderabad"/>
    <s v="Regular"/>
  </r>
  <r>
    <s v="ORD006782"/>
    <x v="35"/>
    <s v="CUST0276"/>
    <s v="Manthan Grover"/>
    <x v="2"/>
    <x v="5"/>
    <x v="37"/>
    <n v="2"/>
    <n v="455.43"/>
    <n v="0"/>
    <n v="910.86"/>
    <n v="72.98"/>
    <n v="910.86"/>
    <s v="Q2"/>
    <n v="8.0122082427595895"/>
    <s v="Amritsar"/>
    <s v="Premium"/>
  </r>
  <r>
    <s v="ORD002145"/>
    <x v="138"/>
    <s v="CUST0488"/>
    <s v="Lucky Butala"/>
    <x v="1"/>
    <x v="6"/>
    <x v="14"/>
    <n v="5"/>
    <n v="2854.65"/>
    <n v="0.15"/>
    <n v="12132.26"/>
    <n v="3905.31"/>
    <n v="12132.262499999999"/>
    <s v="Q4"/>
    <n v="32.189468409018602"/>
    <s v="Guwahati"/>
    <s v="Regular"/>
  </r>
  <r>
    <s v="ORD003117"/>
    <x v="230"/>
    <s v="CUST0140"/>
    <s v="Harinakshi Mahal"/>
    <x v="1"/>
    <x v="1"/>
    <x v="38"/>
    <n v="4"/>
    <n v="30196.87"/>
    <n v="0"/>
    <n v="120787.48"/>
    <n v="32168.2"/>
    <n v="120787.48"/>
    <s v="Q3"/>
    <n v="26.632064846455943"/>
    <s v="Patna"/>
    <s v="Premium"/>
  </r>
  <r>
    <s v="ORD003477"/>
    <x v="73"/>
    <s v="CUST0371"/>
    <s v="Unni Hora"/>
    <x v="3"/>
    <x v="4"/>
    <x v="47"/>
    <n v="1"/>
    <n v="66661.539999999994"/>
    <n v="0.1"/>
    <n v="59995.39"/>
    <n v="8262.2199999999993"/>
    <n v="59995.385999999999"/>
    <s v="Q2"/>
    <n v="13.771424771136582"/>
    <s v="Mumbai"/>
    <s v="Premium"/>
  </r>
  <r>
    <s v="ORD010247"/>
    <x v="197"/>
    <s v="CUST0395"/>
    <s v="Amrita Balan"/>
    <x v="3"/>
    <x v="6"/>
    <x v="14"/>
    <n v="3"/>
    <n v="3599.94"/>
    <n v="0.1"/>
    <n v="9719.84"/>
    <n v="2233.7600000000002"/>
    <n v="9719.8379999999997"/>
    <s v="Q4"/>
    <n v="22.981448254292253"/>
    <s v="Mumbai"/>
    <s v="Regular"/>
  </r>
  <r>
    <s v="ORD003242"/>
    <x v="75"/>
    <s v="CUST0208"/>
    <s v="Dev Venkataraman"/>
    <x v="3"/>
    <x v="6"/>
    <x v="19"/>
    <n v="2"/>
    <n v="2378.67"/>
    <n v="0.05"/>
    <n v="4519.47"/>
    <n v="1641.54"/>
    <n v="4519.473"/>
    <s v="Q1"/>
    <n v="36.321515575941426"/>
    <s v="Ahmedabad"/>
    <s v="Premium"/>
  </r>
  <r>
    <s v="ORD006767"/>
    <x v="361"/>
    <s v="CUST0072"/>
    <s v="Ekantika Khosla"/>
    <x v="1"/>
    <x v="1"/>
    <x v="69"/>
    <n v="5"/>
    <n v="12247.55"/>
    <n v="0.1"/>
    <n v="55113.97"/>
    <n v="13017.83"/>
    <n v="55113.974999999999"/>
    <s v="Q3"/>
    <n v="23.619837220944163"/>
    <s v="Bhubaneswar"/>
    <s v="Occasional"/>
  </r>
  <r>
    <s v="ORD007882"/>
    <x v="134"/>
    <s v="CUST0308"/>
    <s v="Unknown"/>
    <x v="2"/>
    <x v="4"/>
    <x v="23"/>
    <n v="1"/>
    <n v="5145.58"/>
    <n v="0"/>
    <n v="5145.58"/>
    <n v="608.96"/>
    <n v="5145.58"/>
    <s v="Q2"/>
    <n v="11.834623113429391"/>
    <s v="Jaipur"/>
    <s v="Premium"/>
  </r>
  <r>
    <s v="ORD004733"/>
    <x v="19"/>
    <s v="CUST0496"/>
    <s v="Gunbir Sidhu"/>
    <x v="2"/>
    <x v="0"/>
    <x v="53"/>
    <n v="3"/>
    <n v="869.21"/>
    <n v="0.05"/>
    <n v="2477.25"/>
    <n v="817.29"/>
    <n v="2477.2485000000001"/>
    <s v="Q4"/>
    <n v="32.991825613079016"/>
    <s v="Lucknow"/>
    <s v="Regular"/>
  </r>
  <r>
    <s v="ORD009920"/>
    <x v="130"/>
    <s v="CUST0213"/>
    <s v="Unknown"/>
    <x v="3"/>
    <x v="3"/>
    <x v="16"/>
    <n v="2"/>
    <n v="3247.99"/>
    <n v="0"/>
    <n v="6495.98"/>
    <n v="1577.22"/>
    <n v="6495.98"/>
    <s v="Q2"/>
    <n v="24.279939285527359"/>
    <s v="Nagpur"/>
    <s v="Occasional"/>
  </r>
  <r>
    <s v="ORD003252"/>
    <x v="111"/>
    <s v="CUST0176"/>
    <s v="Ishani Dani"/>
    <x v="2"/>
    <x v="1"/>
    <x v="3"/>
    <n v="5"/>
    <n v="25052.41"/>
    <n v="0"/>
    <n v="125262.05"/>
    <n v="35934.269999999997"/>
    <n v="125262.05"/>
    <s v="Q1"/>
    <n v="28.687275994604907"/>
    <s v="Delhi"/>
    <s v="Premium"/>
  </r>
  <r>
    <s v="ORD001855"/>
    <x v="225"/>
    <s v="CUST0189"/>
    <s v="Ikbal Pall"/>
    <x v="0"/>
    <x v="5"/>
    <x v="21"/>
    <n v="9"/>
    <n v="444.41"/>
    <n v="0.15"/>
    <n v="3399.74"/>
    <n v="-62.47"/>
    <n v="3399.7365"/>
    <s v="Q4"/>
    <n v="-1.8374934553818822"/>
    <s v="Kochi"/>
    <s v="Premium"/>
  </r>
  <r>
    <s v="ORD006602"/>
    <x v="149"/>
    <s v="CUST0107"/>
    <s v="Finn Hayre"/>
    <x v="1"/>
    <x v="3"/>
    <x v="58"/>
    <n v="1"/>
    <n v="3986.82"/>
    <n v="0.3"/>
    <n v="2790.77"/>
    <n v="836.97"/>
    <n v="2790.7739999999999"/>
    <s v="Q4"/>
    <n v="29.990647742379345"/>
    <s v="Bhubaneswar"/>
    <s v="Regular"/>
  </r>
  <r>
    <s v="ORD001832"/>
    <x v="217"/>
    <s v="CUST0447"/>
    <s v="Gaurang Chaudhary"/>
    <x v="1"/>
    <x v="5"/>
    <x v="44"/>
    <n v="8"/>
    <n v="182.79"/>
    <n v="0.15"/>
    <n v="1242.97"/>
    <n v="95.46"/>
    <n v="1242.972"/>
    <s v="Q4"/>
    <n v="7.6799922765633921"/>
    <s v="Guwahati"/>
    <s v="Premium"/>
  </r>
  <r>
    <s v="ORD011644"/>
    <x v="292"/>
    <s v="CUST0251"/>
    <s v="Faris Thakkar"/>
    <x v="0"/>
    <x v="6"/>
    <x v="43"/>
    <n v="4"/>
    <n v="509.65"/>
    <n v="0.05"/>
    <n v="1936.67"/>
    <n v="704.68"/>
    <n v="1936.6699999999998"/>
    <s v="Q3"/>
    <n v="36.386168010037842"/>
    <s v="Kochi"/>
    <s v="Regular"/>
  </r>
  <r>
    <s v="ORD002353"/>
    <x v="134"/>
    <s v="CUST0344"/>
    <s v="Leela Rajagopalan"/>
    <x v="1"/>
    <x v="4"/>
    <x v="22"/>
    <n v="3"/>
    <n v="80527.850000000006"/>
    <n v="0.1"/>
    <n v="217425.2"/>
    <n v="23330.23"/>
    <n v="217425.19500000001"/>
    <s v="Q2"/>
    <n v="10.73023274211085"/>
    <s v="Ranchi"/>
    <s v="Regular"/>
  </r>
  <r>
    <s v="ORD007205"/>
    <x v="9"/>
    <s v="CUST0216"/>
    <s v="Jacob Sengupta"/>
    <x v="1"/>
    <x v="1"/>
    <x v="3"/>
    <n v="1"/>
    <n v="32434.04"/>
    <n v="0"/>
    <n v="32434.04"/>
    <n v="7398.59"/>
    <n v="32434.04"/>
    <s v="Q2"/>
    <n v="22.811188492090409"/>
    <s v="Patna"/>
    <s v="Regular"/>
  </r>
  <r>
    <s v="ORD003465"/>
    <x v="261"/>
    <s v="CUST0317"/>
    <s v="Balendra Soman"/>
    <x v="3"/>
    <x v="2"/>
    <x v="8"/>
    <n v="1"/>
    <n v="1403.89"/>
    <n v="0.3"/>
    <n v="982.72"/>
    <n v="224.83"/>
    <n v="982.72299999999996"/>
    <s v="Q4"/>
    <n v="22.878337675024422"/>
    <s v="Nagpur"/>
    <s v="Occasional"/>
  </r>
  <r>
    <s v="ORD001739"/>
    <x v="169"/>
    <s v="CUST0131"/>
    <s v="Aarna Mukherjee"/>
    <x v="1"/>
    <x v="1"/>
    <x v="3"/>
    <n v="5"/>
    <n v="35915.620000000003"/>
    <n v="0.1"/>
    <n v="161620.29"/>
    <n v="37480.61"/>
    <n v="161620.29"/>
    <s v="Q1"/>
    <n v="23.190535049776237"/>
    <s v="Coimbatore"/>
    <s v="Regular"/>
  </r>
  <r>
    <s v="ORD011633"/>
    <x v="123"/>
    <s v="CUST0300"/>
    <s v="Maanav Kashyap"/>
    <x v="2"/>
    <x v="6"/>
    <x v="14"/>
    <n v="3"/>
    <n v="3043.11"/>
    <n v="0.15"/>
    <n v="7759.93"/>
    <n v="1742.41"/>
    <n v="7759.9304999999995"/>
    <s v="Q1"/>
    <n v="22.453939661826848"/>
    <s v="Amritsar"/>
    <s v="Premium"/>
  </r>
  <r>
    <s v="ORD010977"/>
    <x v="219"/>
    <s v="CUST0461"/>
    <s v="Rushil Kakar"/>
    <x v="0"/>
    <x v="4"/>
    <x v="23"/>
    <n v="5"/>
    <n v="18312.61"/>
    <n v="0"/>
    <n v="91563.05"/>
    <n v="11649.64"/>
    <n v="91563.05"/>
    <s v="Q1"/>
    <n v="12.723079888666881"/>
    <s v="Hyderabad"/>
    <s v="Regular"/>
  </r>
  <r>
    <s v="ORD008610"/>
    <x v="307"/>
    <s v="CUST0391"/>
    <s v="Geetika Ghosh"/>
    <x v="1"/>
    <x v="0"/>
    <x v="32"/>
    <n v="3"/>
    <n v="565.67999999999995"/>
    <n v="0.15"/>
    <n v="1442.48"/>
    <n v="395.63"/>
    <n v="1442.4839999999999"/>
    <s v="Q4"/>
    <n v="27.427070046031833"/>
    <s v="Patna"/>
    <s v="Premium"/>
  </r>
  <r>
    <s v="ORD007450"/>
    <x v="218"/>
    <s v="CUST0332"/>
    <s v="Tamanna Mukherjee"/>
    <x v="2"/>
    <x v="0"/>
    <x v="35"/>
    <n v="1"/>
    <n v="715.84"/>
    <n v="0"/>
    <n v="715.84"/>
    <n v="225.75"/>
    <n v="715.84"/>
    <s v="Q3"/>
    <n v="31.53637684398748"/>
    <s v="Lucknow"/>
    <s v="Premium"/>
  </r>
  <r>
    <s v="ORD008554"/>
    <x v="187"/>
    <s v="CUST0136"/>
    <s v="Arin Narula"/>
    <x v="0"/>
    <x v="0"/>
    <x v="35"/>
    <n v="5"/>
    <n v="521.58000000000004"/>
    <n v="0"/>
    <n v="2607.9"/>
    <n v="1141.74"/>
    <n v="2607.9"/>
    <s v="Q1"/>
    <n v="43.780052916139425"/>
    <s v="Bengaluru"/>
    <s v="Premium"/>
  </r>
  <r>
    <s v="ORD004692"/>
    <x v="162"/>
    <s v="CUST0324"/>
    <s v="Arjun Varughese"/>
    <x v="0"/>
    <x v="4"/>
    <x v="45"/>
    <n v="5"/>
    <n v="71373.81"/>
    <n v="0.15"/>
    <n v="303338.69"/>
    <n v="28072.93"/>
    <n v="303338.6925"/>
    <s v="Q2"/>
    <n v="9.2546486569187731"/>
    <s v="Chennai"/>
    <s v="Premium"/>
  </r>
  <r>
    <s v="ORD009481"/>
    <x v="72"/>
    <s v="CUST0021"/>
    <s v="Aarush Sodhi"/>
    <x v="2"/>
    <x v="4"/>
    <x v="28"/>
    <n v="3"/>
    <n v="64234.07"/>
    <n v="0.2"/>
    <n v="154161.76999999999"/>
    <n v="19820.41"/>
    <n v="154161.76800000001"/>
    <s v="Q1"/>
    <n v="12.856890524803912"/>
    <s v="Amritsar"/>
    <s v="Premium"/>
  </r>
  <r>
    <s v="ORD001726"/>
    <x v="108"/>
    <s v="CUST0407"/>
    <s v="Kevin Khanna"/>
    <x v="0"/>
    <x v="4"/>
    <x v="45"/>
    <n v="2"/>
    <n v="3161.07"/>
    <n v="0"/>
    <n v="6322.14"/>
    <n v="908.16"/>
    <n v="6322.14"/>
    <s v="Q1"/>
    <n v="14.364756237603087"/>
    <s v="Coimbatore"/>
    <s v="Premium"/>
  </r>
  <r>
    <s v="ORD002915"/>
    <x v="176"/>
    <s v="CUST0037"/>
    <s v="Janani Sawhney"/>
    <x v="3"/>
    <x v="0"/>
    <x v="35"/>
    <n v="5"/>
    <n v="744.35"/>
    <n v="0"/>
    <n v="3721.75"/>
    <n v="1160.95"/>
    <n v="3721.75"/>
    <s v="Q1"/>
    <n v="31.19365889702425"/>
    <s v="Ahmedabad"/>
    <s v="Premium"/>
  </r>
  <r>
    <s v="ORD003509"/>
    <x v="154"/>
    <s v="CUST0014"/>
    <s v="Dipta Wable"/>
    <x v="0"/>
    <x v="5"/>
    <x v="40"/>
    <n v="4"/>
    <n v="602.91"/>
    <n v="0.15"/>
    <n v="2049.89"/>
    <n v="195.89"/>
    <n v="2049.8939999999998"/>
    <s v="Q4"/>
    <n v="9.5561225236476108"/>
    <s v="Hyderabad"/>
    <s v="Premium"/>
  </r>
  <r>
    <s v="ORD009398"/>
    <x v="91"/>
    <s v="CUST0382"/>
    <s v="Azaan Bains"/>
    <x v="0"/>
    <x v="6"/>
    <x v="57"/>
    <n v="5"/>
    <n v="1501.26"/>
    <n v="0.15"/>
    <n v="6380.35"/>
    <n v="2233.6799999999998"/>
    <n v="6380.3549999999996"/>
    <s v="Q2"/>
    <n v="35.00873776516962"/>
    <s v="Coimbatore"/>
    <s v="Occasional"/>
  </r>
  <r>
    <s v="ORD010805"/>
    <x v="296"/>
    <s v="CUST0196"/>
    <s v="Udyati Rajagopal"/>
    <x v="3"/>
    <x v="5"/>
    <x v="31"/>
    <n v="9"/>
    <n v="67.14"/>
    <n v="0"/>
    <n v="604.26"/>
    <n v="35.770000000000003"/>
    <n v="604.26"/>
    <s v="Q3"/>
    <n v="5.9196372422467158"/>
    <s v="Ahmedabad"/>
    <s v="Regular"/>
  </r>
  <r>
    <s v="ORD011591"/>
    <x v="41"/>
    <s v="CUST0147"/>
    <s v="Ekiya Bora"/>
    <x v="3"/>
    <x v="5"/>
    <x v="68"/>
    <n v="3"/>
    <n v="351.34"/>
    <n v="0.1"/>
    <n v="948.62"/>
    <n v="72.23"/>
    <n v="948.61800000000005"/>
    <s v="Q4"/>
    <n v="7.6142185490502001"/>
    <s v="Surat"/>
    <s v="Regular"/>
  </r>
  <r>
    <s v="ORD004881"/>
    <x v="321"/>
    <s v="CUST0254"/>
    <s v="Pratyush Morar"/>
    <x v="1"/>
    <x v="5"/>
    <x v="40"/>
    <n v="3"/>
    <n v="315.81"/>
    <n v="0.2"/>
    <n v="757.94"/>
    <n v="76.42"/>
    <n v="757.94400000000007"/>
    <s v="Q4"/>
    <n v="10.082592289627147"/>
    <s v="Patna"/>
    <s v="Premium"/>
  </r>
  <r>
    <s v="ORD004711"/>
    <x v="335"/>
    <s v="CUST0370"/>
    <s v="Ishaan Edwin"/>
    <x v="1"/>
    <x v="3"/>
    <x v="12"/>
    <n v="1"/>
    <n v="1796.77"/>
    <n v="0.3"/>
    <n v="1257.74"/>
    <n v="293.27"/>
    <n v="1257.7389999999998"/>
    <s v="Q4"/>
    <n v="23.317219775152257"/>
    <s v="Bhubaneswar"/>
    <s v="Premium"/>
  </r>
  <r>
    <s v="ORD003182"/>
    <x v="39"/>
    <s v="CUST0152"/>
    <s v="Shaurya Som"/>
    <x v="2"/>
    <x v="2"/>
    <x v="9"/>
    <n v="4"/>
    <n v="2022.4"/>
    <n v="0.05"/>
    <n v="7685.12"/>
    <n v="-766.08"/>
    <n v="7685.12"/>
    <s v="Q3"/>
    <n v="-9.9683544303797476"/>
    <s v="Jaipur"/>
    <s v="Regular"/>
  </r>
  <r>
    <s v="ORD000211"/>
    <x v="255"/>
    <s v="CUST0032"/>
    <s v="Bimala Kumer"/>
    <x v="2"/>
    <x v="1"/>
    <x v="52"/>
    <n v="3"/>
    <n v="11799.57"/>
    <n v="0.2"/>
    <n v="28318.97"/>
    <n v="8079.49"/>
    <n v="28318.968000000001"/>
    <s v="Q3"/>
    <n v="28.530310247865653"/>
    <s v="Jaipur"/>
    <s v="Premium"/>
  </r>
  <r>
    <s v="ORD010870"/>
    <x v="189"/>
    <s v="CUST0458"/>
    <s v="Vyanjana Thaman"/>
    <x v="0"/>
    <x v="4"/>
    <x v="33"/>
    <n v="1"/>
    <n v="39241.81"/>
    <n v="0"/>
    <n v="39241.81"/>
    <n v="-3179.45"/>
    <n v="39241.81"/>
    <s v="Q3"/>
    <n v="-8.1022001788398654"/>
    <s v="Chennai"/>
    <s v="Regular"/>
  </r>
  <r>
    <s v="ORD008967"/>
    <x v="342"/>
    <s v="CUST0338"/>
    <s v="Chakradev Mand"/>
    <x v="1"/>
    <x v="6"/>
    <x v="57"/>
    <n v="2"/>
    <n v="2302.31"/>
    <n v="0.05"/>
    <n v="4374.3900000000003"/>
    <n v="1461.05"/>
    <n v="4374.3890000000001"/>
    <s v="Q2"/>
    <n v="33.400085497635096"/>
    <s v="Ranchi"/>
    <s v="Premium"/>
  </r>
  <r>
    <s v="ORD001145"/>
    <x v="98"/>
    <s v="CUST0262"/>
    <s v="Quincy Ray"/>
    <x v="0"/>
    <x v="0"/>
    <x v="35"/>
    <n v="5"/>
    <n v="799.15"/>
    <n v="0"/>
    <n v="3995.75"/>
    <n v="1484.6"/>
    <n v="3995.75"/>
    <s v="Q3"/>
    <n v="37.154476631420877"/>
    <s v="Kochi"/>
    <s v="Occasional"/>
  </r>
  <r>
    <s v="ORD002571"/>
    <x v="134"/>
    <s v="CUST0290"/>
    <s v="Ekapad Narasimhan"/>
    <x v="1"/>
    <x v="5"/>
    <x v="11"/>
    <n v="3"/>
    <n v="383.18"/>
    <n v="0"/>
    <n v="1149.54"/>
    <n v="118.12"/>
    <n v="1149.54"/>
    <s v="Q2"/>
    <n v="10.27541451363154"/>
    <s v="Ranchi"/>
    <s v="Premium"/>
  </r>
  <r>
    <s v="ORD008332"/>
    <x v="21"/>
    <s v="CUST0090"/>
    <s v="Pranit Gera"/>
    <x v="0"/>
    <x v="2"/>
    <x v="65"/>
    <n v="5"/>
    <n v="3135.72"/>
    <n v="0.25"/>
    <n v="11758.95"/>
    <n v="2921.75"/>
    <n v="11758.949999999999"/>
    <s v="Q2"/>
    <n v="24.847031410117399"/>
    <s v="Chennai"/>
    <s v="Premium"/>
  </r>
  <r>
    <s v="ORD010708"/>
    <x v="280"/>
    <s v="CUST0337"/>
    <s v="Tarak Thaker"/>
    <x v="1"/>
    <x v="5"/>
    <x v="31"/>
    <n v="9"/>
    <n v="168.9"/>
    <n v="0.05"/>
    <n v="1444.1"/>
    <n v="134.47"/>
    <n v="1444.095"/>
    <s v="Q3"/>
    <n v="9.3116820164808534"/>
    <s v="Bhubaneswar"/>
    <s v="Premium"/>
  </r>
  <r>
    <s v="ORD008793"/>
    <x v="244"/>
    <s v="CUST0285"/>
    <s v="Mitesh Padmanabhan"/>
    <x v="3"/>
    <x v="4"/>
    <x v="22"/>
    <n v="5"/>
    <n v="70213.69"/>
    <n v="0.25"/>
    <n v="263301.34000000003"/>
    <n v="28418.41"/>
    <n v="263301.33750000002"/>
    <s v="Q2"/>
    <n v="10.793112560688069"/>
    <s v="Pune"/>
    <s v="Premium"/>
  </r>
  <r>
    <s v="ORD006644"/>
    <x v="251"/>
    <s v="CUST0281"/>
    <s v="Chaman Khalsa"/>
    <x v="0"/>
    <x v="2"/>
    <x v="46"/>
    <n v="5"/>
    <n v="2058.66"/>
    <n v="0"/>
    <n v="10293.299999999999"/>
    <n v="-1520.41"/>
    <n v="10293.299999999999"/>
    <s v="Q1"/>
    <n v="-14.770870371989547"/>
    <s v="Chennai"/>
    <s v="Premium"/>
  </r>
  <r>
    <s v="ORD005812"/>
    <x v="252"/>
    <s v="CUST0117"/>
    <s v="Timothy Brahmbhatt"/>
    <x v="1"/>
    <x v="1"/>
    <x v="36"/>
    <n v="3"/>
    <n v="16086.75"/>
    <n v="0"/>
    <n v="48260.25"/>
    <n v="8518.42"/>
    <n v="48260.25"/>
    <s v="Q2"/>
    <n v="17.651006780942911"/>
    <s v="Guwahati"/>
    <s v="Premium"/>
  </r>
  <r>
    <s v="ORD010931"/>
    <x v="257"/>
    <s v="CUST0137"/>
    <s v="Rachita Datta"/>
    <x v="0"/>
    <x v="4"/>
    <x v="22"/>
    <n v="4"/>
    <n v="21991.23"/>
    <n v="0"/>
    <n v="87964.92"/>
    <n v="13072.23"/>
    <n v="87964.92"/>
    <s v="Q3"/>
    <n v="14.860730845887202"/>
    <s v="Hyderabad"/>
    <s v="Regular"/>
  </r>
  <r>
    <s v="ORD004889"/>
    <x v="296"/>
    <s v="CUST0149"/>
    <s v="Charita Bobal"/>
    <x v="2"/>
    <x v="5"/>
    <x v="40"/>
    <n v="6"/>
    <n v="219.43"/>
    <n v="0.05"/>
    <n v="1250.75"/>
    <n v="129.08000000000001"/>
    <n v="1250.751"/>
    <s v="Q3"/>
    <n v="10.320207875274837"/>
    <s v="Jaipur"/>
    <s v="Occasional"/>
  </r>
  <r>
    <s v="ORD001272"/>
    <x v="195"/>
    <s v="CUST0052"/>
    <s v="Vivaan Parmer"/>
    <x v="1"/>
    <x v="0"/>
    <x v="15"/>
    <n v="4"/>
    <n v="448.51"/>
    <n v="0"/>
    <n v="1794.04"/>
    <n v="459.15"/>
    <n v="1794.04"/>
    <s v="Q2"/>
    <n v="25.593074847829477"/>
    <s v="Bhubaneswar"/>
    <s v="Occasional"/>
  </r>
  <r>
    <s v="ORD002500"/>
    <x v="82"/>
    <s v="CUST0072"/>
    <s v="Ekantika Khosla"/>
    <x v="1"/>
    <x v="5"/>
    <x v="24"/>
    <n v="3"/>
    <n v="771.55"/>
    <n v="0.15"/>
    <n v="1967.45"/>
    <n v="174.67"/>
    <n v="1967.4524999999996"/>
    <s v="Q1"/>
    <n v="8.8779892754580807"/>
    <s v="Bhubaneswar"/>
    <s v="Occasional"/>
  </r>
  <r>
    <s v="ORD004065"/>
    <x v="301"/>
    <s v="CUST0364"/>
    <s v="Robert Mander"/>
    <x v="0"/>
    <x v="0"/>
    <x v="35"/>
    <n v="1"/>
    <n v="258.97000000000003"/>
    <n v="0"/>
    <n v="258.97000000000003"/>
    <n v="82.91"/>
    <n v="258.97000000000003"/>
    <s v="Q2"/>
    <n v="32.015291346488006"/>
    <s v="Bengaluru"/>
    <s v="Regular"/>
  </r>
  <r>
    <s v="ORD002794"/>
    <x v="234"/>
    <s v="CUST0067"/>
    <s v="Neha Chadha"/>
    <x v="0"/>
    <x v="1"/>
    <x v="26"/>
    <n v="1"/>
    <n v="4012.37"/>
    <n v="0"/>
    <n v="4012.37"/>
    <n v="1195.19"/>
    <n v="4012.37"/>
    <s v="Q3"/>
    <n v="29.787631748816786"/>
    <s v="Coimbatore"/>
    <s v="Regular"/>
  </r>
  <r>
    <s v="ORD005020"/>
    <x v="332"/>
    <s v="CUST0312"/>
    <s v="Sudiksha Pau"/>
    <x v="1"/>
    <x v="4"/>
    <x v="22"/>
    <n v="1"/>
    <n v="6204.09"/>
    <n v="0.15"/>
    <n v="5273.48"/>
    <n v="477.45"/>
    <n v="5273.4764999999998"/>
    <s v="Q1"/>
    <n v="9.0537936997959605"/>
    <s v="Patna"/>
    <s v="Premium"/>
  </r>
  <r>
    <s v="ORD006784"/>
    <x v="304"/>
    <s v="CUST0225"/>
    <s v="Avi Das"/>
    <x v="2"/>
    <x v="5"/>
    <x v="44"/>
    <n v="5"/>
    <n v="297.76"/>
    <n v="0.25"/>
    <n v="1116.5999999999999"/>
    <n v="85.22"/>
    <n v="1116.5999999999999"/>
    <s v="Q1"/>
    <n v="7.6320974386530542"/>
    <s v="Lucknow"/>
    <s v="Premium"/>
  </r>
  <r>
    <s v="ORD010854"/>
    <x v="87"/>
    <s v="CUST0148"/>
    <s v="Dhruv Narasimhan"/>
    <x v="3"/>
    <x v="4"/>
    <x v="50"/>
    <n v="4"/>
    <n v="83302.97"/>
    <n v="0.15"/>
    <n v="283230.09999999998"/>
    <n v="28611.47"/>
    <n v="283230.098"/>
    <s v="Q1"/>
    <n v="10.101846519843761"/>
    <s v="Surat"/>
    <s v="Regular"/>
  </r>
  <r>
    <s v="ORD010165"/>
    <x v="346"/>
    <s v="CUST0162"/>
    <s v="Yamini Wadhwa"/>
    <x v="2"/>
    <x v="5"/>
    <x v="31"/>
    <n v="8"/>
    <n v="151.6"/>
    <n v="0.05"/>
    <n v="1152.1600000000001"/>
    <n v="67.069999999999993"/>
    <n v="1152.1599999999999"/>
    <s v="Q4"/>
    <n v="5.8212401055408955"/>
    <s v="Jaipur"/>
    <s v="Premium"/>
  </r>
  <r>
    <s v="ORD001736"/>
    <x v="70"/>
    <s v="CUST0049"/>
    <s v="Niharika Aurora"/>
    <x v="0"/>
    <x v="6"/>
    <x v="55"/>
    <n v="1"/>
    <n v="2509.5300000000002"/>
    <n v="0.1"/>
    <n v="2258.58"/>
    <n v="767.1"/>
    <n v="2258.5770000000002"/>
    <s v="Q4"/>
    <n v="33.963817974125341"/>
    <s v="Kochi"/>
    <s v="Premium"/>
  </r>
  <r>
    <s v="ORD002654"/>
    <x v="0"/>
    <s v="CUST0173"/>
    <s v="Wahab Kothari"/>
    <x v="3"/>
    <x v="1"/>
    <x v="1"/>
    <n v="2"/>
    <n v="33588.51"/>
    <n v="0"/>
    <n v="67177.02"/>
    <n v="19597.41"/>
    <n v="67177.02"/>
    <s v="Q2"/>
    <n v="29.172788551799407"/>
    <s v="Mumbai"/>
    <s v="Premium"/>
  </r>
  <r>
    <s v="ORD001724"/>
    <x v="192"/>
    <s v="CUST0431"/>
    <s v="Neelima Chander"/>
    <x v="2"/>
    <x v="5"/>
    <x v="21"/>
    <n v="8"/>
    <n v="104.03"/>
    <n v="0.15"/>
    <n v="707.4"/>
    <n v="61.15"/>
    <n v="707.404"/>
    <s v="Q2"/>
    <n v="8.6443313542550175"/>
    <s v="Lucknow"/>
    <s v="Regular"/>
  </r>
  <r>
    <s v="ORD008103"/>
    <x v="82"/>
    <s v="CUST0051"/>
    <s v="Shivansh Mistry"/>
    <x v="3"/>
    <x v="2"/>
    <x v="62"/>
    <n v="1"/>
    <n v="5236.59"/>
    <n v="0"/>
    <n v="5236.59"/>
    <n v="1326.52"/>
    <n v="5236.59"/>
    <s v="Q1"/>
    <n v="25.331752151686498"/>
    <s v="Nagpur"/>
    <s v="Premium"/>
  </r>
  <r>
    <s v="ORD005357"/>
    <x v="160"/>
    <s v="CUST0202"/>
    <s v="Samar Pillay"/>
    <x v="2"/>
    <x v="6"/>
    <x v="27"/>
    <n v="1"/>
    <n v="2308.08"/>
    <n v="0"/>
    <n v="2308.08"/>
    <n v="828.61"/>
    <n v="2308.08"/>
    <s v="Q4"/>
    <n v="35.900402065786288"/>
    <s v="Chandigarh"/>
    <s v="Regular"/>
  </r>
  <r>
    <s v="ORD000015"/>
    <x v="359"/>
    <s v="CUST0206"/>
    <s v="Reyansh Gola"/>
    <x v="3"/>
    <x v="5"/>
    <x v="39"/>
    <n v="1"/>
    <n v="525.79"/>
    <n v="0"/>
    <n v="525.79"/>
    <n v="31.59"/>
    <n v="525.79"/>
    <s v="Q4"/>
    <n v="6.0081020939918979"/>
    <s v="Nagpur"/>
    <s v="Regular"/>
  </r>
  <r>
    <s v="ORD008147"/>
    <x v="18"/>
    <s v="CUST0317"/>
    <s v="Balendra Soman"/>
    <x v="3"/>
    <x v="6"/>
    <x v="19"/>
    <n v="2"/>
    <n v="2481.2199999999998"/>
    <n v="0"/>
    <n v="4962.4399999999996"/>
    <n v="1800.43"/>
    <n v="4962.4399999999996"/>
    <s v="Q3"/>
    <n v="36.281143953377779"/>
    <s v="Nagpur"/>
    <s v="Occasional"/>
  </r>
  <r>
    <s v="ORD006756"/>
    <x v="101"/>
    <s v="CUST0111"/>
    <s v="Ishwar Bir"/>
    <x v="0"/>
    <x v="1"/>
    <x v="64"/>
    <n v="1"/>
    <n v="9401.14"/>
    <n v="0"/>
    <n v="9401.14"/>
    <n v="2308.4499999999998"/>
    <n v="9401.14"/>
    <s v="Q1"/>
    <n v="24.555000776501572"/>
    <s v="Hyderabad"/>
    <s v="Premium"/>
  </r>
  <r>
    <s v="ORD003008"/>
    <x v="311"/>
    <s v="CUST0215"/>
    <s v="Kamya Apte"/>
    <x v="3"/>
    <x v="6"/>
    <x v="57"/>
    <n v="2"/>
    <n v="3523.43"/>
    <n v="0"/>
    <n v="7046.86"/>
    <n v="2385.19"/>
    <n v="7046.86"/>
    <s v="Q1"/>
    <n v="33.847557635599408"/>
    <s v="Surat"/>
    <s v="Premium"/>
  </r>
  <r>
    <s v="ORD000446"/>
    <x v="76"/>
    <s v="CUST0456"/>
    <s v="Girindra Dutta"/>
    <x v="0"/>
    <x v="5"/>
    <x v="24"/>
    <n v="2"/>
    <n v="409.61"/>
    <n v="0.1"/>
    <n v="737.3"/>
    <n v="52.35"/>
    <n v="737.298"/>
    <s v="Q4"/>
    <n v="7.1002305710023066"/>
    <s v="Chennai"/>
    <s v="Regular"/>
  </r>
  <r>
    <s v="ORD005422"/>
    <x v="358"/>
    <s v="CUST0247"/>
    <s v="Geetika Chopra"/>
    <x v="1"/>
    <x v="5"/>
    <x v="24"/>
    <n v="4"/>
    <n v="714.96"/>
    <n v="0"/>
    <n v="2859.84"/>
    <n v="185.99"/>
    <n v="2859.84"/>
    <s v="Q4"/>
    <n v="6.5035106859124987"/>
    <s v="Kolkata"/>
    <s v="Regular"/>
  </r>
  <r>
    <s v="ORD004719"/>
    <x v="330"/>
    <s v="CUST0167"/>
    <s v="Varsha Ben"/>
    <x v="3"/>
    <x v="1"/>
    <x v="26"/>
    <n v="5"/>
    <n v="5562.31"/>
    <n v="0.15"/>
    <n v="23639.82"/>
    <n v="7653.88"/>
    <n v="23639.817500000001"/>
    <s v="Q2"/>
    <n v="32.377065476809889"/>
    <s v="Pune"/>
    <s v="Premium"/>
  </r>
  <r>
    <s v="ORD002524"/>
    <x v="164"/>
    <s v="CUST0267"/>
    <s v="Dipta Batra"/>
    <x v="1"/>
    <x v="5"/>
    <x v="11"/>
    <n v="6"/>
    <n v="712.63"/>
    <n v="0.2"/>
    <n v="3420.62"/>
    <n v="312.05"/>
    <n v="3420.6239999999998"/>
    <s v="Q1"/>
    <n v="9.1226151984143229"/>
    <s v="Guwahati"/>
    <s v="Premium"/>
  </r>
  <r>
    <s v="ORD002880"/>
    <x v="206"/>
    <s v="CUST0101"/>
    <s v="Chakradev Kumar"/>
    <x v="3"/>
    <x v="6"/>
    <x v="14"/>
    <n v="2"/>
    <n v="873.44"/>
    <n v="0.1"/>
    <n v="1572.19"/>
    <n v="369.06"/>
    <n v="1572.1920000000002"/>
    <s v="Q1"/>
    <n v="23.474262016677372"/>
    <s v="Surat"/>
    <s v="Premium"/>
  </r>
  <r>
    <s v="ORD004449"/>
    <x v="239"/>
    <s v="CUST0196"/>
    <s v="Udyati Rajagopal"/>
    <x v="3"/>
    <x v="5"/>
    <x v="31"/>
    <n v="2"/>
    <n v="382.18"/>
    <n v="0.05"/>
    <n v="726.14"/>
    <n v="52.89"/>
    <n v="726.14199999999994"/>
    <s v="Q2"/>
    <n v="7.2837193929545272"/>
    <s v="Ahmedabad"/>
    <s v="Regular"/>
  </r>
  <r>
    <s v="ORD003154"/>
    <x v="33"/>
    <s v="CUST0042"/>
    <s v="Eesha Jhaveri"/>
    <x v="1"/>
    <x v="0"/>
    <x v="35"/>
    <n v="5"/>
    <n v="646.74"/>
    <n v="0.2"/>
    <n v="2586.96"/>
    <n v="862.29"/>
    <n v="2586.96"/>
    <s v="Q1"/>
    <n v="33.332173671026993"/>
    <s v="Patna"/>
    <s v="Premium"/>
  </r>
  <r>
    <s v="ORD003914"/>
    <x v="211"/>
    <s v="CUST0483"/>
    <s v="Deepa Tara"/>
    <x v="1"/>
    <x v="1"/>
    <x v="34"/>
    <n v="5"/>
    <n v="15463.36"/>
    <n v="0.2"/>
    <n v="61853.440000000002"/>
    <n v="14681.79"/>
    <n v="61853.440000000002"/>
    <s v="Q1"/>
    <n v="23.736416276928171"/>
    <s v="Ranchi"/>
    <s v="Premium"/>
  </r>
  <r>
    <s v="ORD011379"/>
    <x v="26"/>
    <s v="CUST0431"/>
    <s v="Neelima Chander"/>
    <x v="2"/>
    <x v="6"/>
    <x v="43"/>
    <n v="3"/>
    <n v="768.18"/>
    <n v="0.15"/>
    <n v="1958.86"/>
    <n v="527.99"/>
    <n v="1958.8589999999999"/>
    <s v="Q4"/>
    <n v="26.953942599266924"/>
    <s v="Lucknow"/>
    <s v="Regular"/>
  </r>
  <r>
    <s v="ORD005533"/>
    <x v="41"/>
    <s v="CUST0224"/>
    <s v="Gayathri Tata"/>
    <x v="0"/>
    <x v="1"/>
    <x v="64"/>
    <n v="3"/>
    <n v="11410.39"/>
    <n v="0.3"/>
    <n v="23961.82"/>
    <n v="5191.6499999999996"/>
    <n v="23961.818999999996"/>
    <s v="Q4"/>
    <n v="21.666342539923928"/>
    <s v="Hyderabad"/>
    <s v="Premium"/>
  </r>
  <r>
    <s v="ORD011566"/>
    <x v="5"/>
    <s v="CUST0251"/>
    <s v="Faris Thakkar"/>
    <x v="0"/>
    <x v="3"/>
    <x v="4"/>
    <n v="4"/>
    <n v="2523.46"/>
    <n v="0.05"/>
    <n v="9589.15"/>
    <n v="3289.55"/>
    <n v="9589.1479999999992"/>
    <s v="Q1"/>
    <n v="34.304917537007981"/>
    <s v="Kochi"/>
    <s v="Regular"/>
  </r>
  <r>
    <s v="ORD002432"/>
    <x v="272"/>
    <s v="CUST0337"/>
    <s v="Tarak Thaker"/>
    <x v="1"/>
    <x v="4"/>
    <x v="5"/>
    <n v="1"/>
    <n v="48053.599999999999"/>
    <n v="0.05"/>
    <n v="45650.92"/>
    <n v="5595.31"/>
    <n v="45650.92"/>
    <s v="Q3"/>
    <n v="12.256729984850253"/>
    <s v="Bhubaneswar"/>
    <s v="Premium"/>
  </r>
  <r>
    <s v="ORD011883"/>
    <x v="323"/>
    <s v="CUST0369"/>
    <s v="Alka Pal"/>
    <x v="0"/>
    <x v="6"/>
    <x v="57"/>
    <n v="4"/>
    <n v="859.1"/>
    <n v="0.2"/>
    <n v="2749.12"/>
    <n v="646.59"/>
    <n v="2749.1200000000003"/>
    <s v="Q3"/>
    <n v="23.519890001164011"/>
    <s v="Chennai"/>
    <s v="Regular"/>
  </r>
  <r>
    <s v="ORD002942"/>
    <x v="202"/>
    <s v="CUST0389"/>
    <s v="Reva Kaul"/>
    <x v="2"/>
    <x v="0"/>
    <x v="48"/>
    <n v="5"/>
    <n v="806.08"/>
    <n v="0.15"/>
    <n v="3425.84"/>
    <n v="1176.01"/>
    <n v="3425.84"/>
    <s v="Q4"/>
    <n v="34.327639352684301"/>
    <s v="Delhi"/>
    <s v="Regular"/>
  </r>
  <r>
    <s v="ORD005702"/>
    <x v="44"/>
    <s v="CUST0186"/>
    <s v="Hemang Barad"/>
    <x v="1"/>
    <x v="2"/>
    <x v="30"/>
    <n v="1"/>
    <n v="7343.72"/>
    <n v="0.2"/>
    <n v="5874.98"/>
    <n v="1303.93"/>
    <n v="5874.9760000000006"/>
    <s v="Q4"/>
    <n v="22.194628747672336"/>
    <s v="Ranchi"/>
    <s v="Premium"/>
  </r>
  <r>
    <s v="ORD011088"/>
    <x v="175"/>
    <s v="CUST0348"/>
    <s v="Triya Rastogi"/>
    <x v="1"/>
    <x v="4"/>
    <x v="50"/>
    <n v="1"/>
    <n v="15108"/>
    <n v="0.05"/>
    <n v="14352.6"/>
    <n v="2069.5700000000002"/>
    <n v="14352.599999999999"/>
    <s v="Q3"/>
    <n v="14.419478003985342"/>
    <s v="Bhubaneswar"/>
    <s v="Regular"/>
  </r>
  <r>
    <s v="ORD007301"/>
    <x v="0"/>
    <s v="CUST0248"/>
    <s v="Noah Varkey"/>
    <x v="0"/>
    <x v="4"/>
    <x v="5"/>
    <n v="3"/>
    <n v="64069.41"/>
    <n v="0"/>
    <n v="192208.23"/>
    <n v="-26110.53"/>
    <n v="192208.23"/>
    <s v="Q2"/>
    <n v="-13.584501558544085"/>
    <s v="Kochi"/>
    <s v="Occasional"/>
  </r>
  <r>
    <s v="ORD003634"/>
    <x v="40"/>
    <s v="CUST0226"/>
    <s v="Ronith Jaggi"/>
    <x v="2"/>
    <x v="5"/>
    <x v="11"/>
    <n v="6"/>
    <n v="429.08"/>
    <n v="0"/>
    <n v="2574.48"/>
    <n v="216.95"/>
    <n v="2574.48"/>
    <s v="Q4"/>
    <n v="8.4269444703396417"/>
    <s v="Amritsar"/>
    <s v="Premium"/>
  </r>
  <r>
    <s v="ORD011636"/>
    <x v="85"/>
    <s v="CUST0297"/>
    <s v="Ikbal Mane"/>
    <x v="3"/>
    <x v="5"/>
    <x v="44"/>
    <n v="9"/>
    <n v="784.42"/>
    <n v="0.1"/>
    <n v="6353.8"/>
    <n v="506.54"/>
    <n v="6353.8019999999997"/>
    <s v="Q4"/>
    <n v="7.972237086467941"/>
    <s v="Mumbai"/>
    <s v="Premium"/>
  </r>
  <r>
    <s v="ORD001278"/>
    <x v="79"/>
    <s v="CUST0329"/>
    <s v="Pushti Gour"/>
    <x v="0"/>
    <x v="5"/>
    <x v="24"/>
    <n v="1"/>
    <n v="158.01"/>
    <n v="0"/>
    <n v="158.01"/>
    <n v="14.39"/>
    <n v="158.01"/>
    <s v="Q2"/>
    <n v="9.1070185431301827"/>
    <s v="Kochi"/>
    <s v="Regular"/>
  </r>
  <r>
    <s v="ORD003149"/>
    <x v="75"/>
    <s v="CUST0329"/>
    <s v="Pushti Gour"/>
    <x v="0"/>
    <x v="3"/>
    <x v="6"/>
    <n v="5"/>
    <n v="3022.03"/>
    <n v="0.1"/>
    <n v="13599.14"/>
    <n v="3372.73"/>
    <n v="13599.135000000002"/>
    <s v="Q1"/>
    <n v="24.801053596036223"/>
    <s v="Kochi"/>
    <s v="Regular"/>
  </r>
  <r>
    <s v="ORD005132"/>
    <x v="99"/>
    <s v="CUST0479"/>
    <s v="Janya Walia"/>
    <x v="3"/>
    <x v="3"/>
    <x v="10"/>
    <n v="5"/>
    <n v="3965.41"/>
    <n v="0.1"/>
    <n v="17844.349999999999"/>
    <n v="5717.02"/>
    <n v="17844.345000000001"/>
    <s v="Q3"/>
    <n v="32.038264212481828"/>
    <s v="Pune"/>
    <s v="Premium"/>
  </r>
  <r>
    <s v="ORD008628"/>
    <x v="274"/>
    <s v="CUST0233"/>
    <s v="Yahvi Dhar"/>
    <x v="2"/>
    <x v="1"/>
    <x v="59"/>
    <n v="2"/>
    <n v="10192.76"/>
    <n v="0.2"/>
    <n v="16308.42"/>
    <n v="5076.01"/>
    <n v="16308.416000000001"/>
    <s v="Q2"/>
    <n v="31.125087531471472"/>
    <s v="Jaipur"/>
    <s v="Premium"/>
  </r>
  <r>
    <s v="ORD008400"/>
    <x v="6"/>
    <s v="CUST0347"/>
    <s v="Warjas Varkey"/>
    <x v="0"/>
    <x v="6"/>
    <x v="18"/>
    <n v="2"/>
    <n v="1388.33"/>
    <n v="0.05"/>
    <n v="2637.83"/>
    <n v="771.93"/>
    <n v="2637.8269999999998"/>
    <s v="Q1"/>
    <n v="29.263826706042469"/>
    <s v="Patna"/>
    <s v="Occasional"/>
  </r>
  <r>
    <s v="ORD011505"/>
    <x v="136"/>
    <s v="CUST0267"/>
    <s v="Dipta Batra"/>
    <x v="1"/>
    <x v="6"/>
    <x v="18"/>
    <n v="5"/>
    <n v="4592.46"/>
    <n v="0.05"/>
    <n v="21814.18"/>
    <n v="5320.35"/>
    <n v="21814.184999999998"/>
    <s v="Q2"/>
    <n v="24.389410924453728"/>
    <s v="Guwahati"/>
    <s v="Premium"/>
  </r>
  <r>
    <s v="ORD005150"/>
    <x v="354"/>
    <s v="CUST0485"/>
    <s v="Om Seth"/>
    <x v="3"/>
    <x v="5"/>
    <x v="39"/>
    <n v="5"/>
    <n v="613.67999999999995"/>
    <n v="0.1"/>
    <n v="2761.56"/>
    <n v="258.41000000000003"/>
    <n v="2761.56"/>
    <s v="Q2"/>
    <n v="9.3573921986123807"/>
    <s v="Nagpur"/>
    <s v="Regular"/>
  </r>
  <r>
    <s v="ORD004520"/>
    <x v="27"/>
    <s v="CUST0079"/>
    <s v="Joshua Acharya"/>
    <x v="3"/>
    <x v="4"/>
    <x v="22"/>
    <n v="2"/>
    <n v="67520.05"/>
    <n v="0.05"/>
    <n v="128288.1"/>
    <n v="12848.08"/>
    <n v="128288.095"/>
    <s v="Q4"/>
    <n v="10.015020878787666"/>
    <s v="Ahmedabad"/>
    <s v="Premium"/>
  </r>
  <r>
    <s v="ORD001907"/>
    <x v="143"/>
    <s v="CUST0390"/>
    <s v="Waida Manda"/>
    <x v="1"/>
    <x v="6"/>
    <x v="27"/>
    <n v="1"/>
    <n v="1002.17"/>
    <n v="0.15"/>
    <n v="851.84"/>
    <n v="269.13"/>
    <n v="851.84449999999993"/>
    <s v="Q1"/>
    <n v="31.593961307287756"/>
    <s v="Patna"/>
    <s v="Premium"/>
  </r>
  <r>
    <s v="ORD007016"/>
    <x v="359"/>
    <s v="CUST0417"/>
    <s v="Radha Mander"/>
    <x v="0"/>
    <x v="5"/>
    <x v="68"/>
    <n v="7"/>
    <n v="382.26"/>
    <n v="0"/>
    <n v="2675.82"/>
    <n v="161.81"/>
    <n v="2675.8199999999997"/>
    <s v="Q4"/>
    <n v="6.0471182665500667"/>
    <s v="Kochi"/>
    <s v="Occasional"/>
  </r>
  <r>
    <s v="ORD004562"/>
    <x v="364"/>
    <s v="CUST0095"/>
    <s v="Pahal Goyal"/>
    <x v="2"/>
    <x v="5"/>
    <x v="39"/>
    <n v="3"/>
    <n v="582.89"/>
    <n v="0.1"/>
    <n v="1573.8"/>
    <n v="152.69"/>
    <n v="1573.8030000000001"/>
    <s v="Q4"/>
    <n v="9.7019951709238779"/>
    <s v="Jaipur"/>
    <s v="Premium"/>
  </r>
  <r>
    <s v="ORD008737"/>
    <x v="113"/>
    <s v="CUST0116"/>
    <s v="Gagan Oak"/>
    <x v="2"/>
    <x v="3"/>
    <x v="58"/>
    <n v="3"/>
    <n v="2961.04"/>
    <n v="0.1"/>
    <n v="7994.81"/>
    <n v="1816.67"/>
    <n v="7994.8079999999991"/>
    <s v="Q3"/>
    <n v="22.723116621908463"/>
    <s v="Chandigarh"/>
    <s v="Regular"/>
  </r>
  <r>
    <s v="ORD007149"/>
    <x v="213"/>
    <s v="CUST0283"/>
    <s v="Dalbir Roy"/>
    <x v="0"/>
    <x v="0"/>
    <x v="48"/>
    <n v="3"/>
    <n v="364.31"/>
    <n v="0.2"/>
    <n v="874.34"/>
    <n v="215.61"/>
    <n v="874.34400000000005"/>
    <s v="Q1"/>
    <n v="24.659743349269164"/>
    <s v="Chennai"/>
    <s v="Regular"/>
  </r>
  <r>
    <s v="ORD004614"/>
    <x v="356"/>
    <s v="CUST0430"/>
    <s v="Ayush Dar"/>
    <x v="0"/>
    <x v="4"/>
    <x v="47"/>
    <n v="4"/>
    <n v="52293.06"/>
    <n v="0"/>
    <n v="209172.24"/>
    <n v="20175.82"/>
    <n v="209172.24"/>
    <s v="Q1"/>
    <n v="9.6455533487617675"/>
    <s v="Bengaluru"/>
    <s v="Regular"/>
  </r>
  <r>
    <s v="ORD000040"/>
    <x v="102"/>
    <s v="CUST0322"/>
    <s v="Gavin Acharya"/>
    <x v="3"/>
    <x v="5"/>
    <x v="31"/>
    <n v="1"/>
    <n v="643.57000000000005"/>
    <n v="0.1"/>
    <n v="579.21"/>
    <n v="40.64"/>
    <n v="579.21300000000008"/>
    <s v="Q1"/>
    <n v="7.0164534452098541"/>
    <s v="Surat"/>
    <s v="Premium"/>
  </r>
  <r>
    <s v="ORD010279"/>
    <x v="248"/>
    <s v="CUST0356"/>
    <s v="Ganga Hayer"/>
    <x v="2"/>
    <x v="6"/>
    <x v="18"/>
    <n v="1"/>
    <n v="806.73"/>
    <n v="0"/>
    <n v="806.73"/>
    <n v="245.51"/>
    <n v="806.73"/>
    <s v="Q4"/>
    <n v="30.432734620009171"/>
    <s v="Amritsar"/>
    <s v="Regular"/>
  </r>
  <r>
    <s v="ORD007893"/>
    <x v="254"/>
    <s v="CUST0435"/>
    <s v="Ekalinga Chowdhury"/>
    <x v="1"/>
    <x v="0"/>
    <x v="0"/>
    <n v="5"/>
    <n v="737.36"/>
    <n v="0"/>
    <n v="3686.8"/>
    <n v="1631.21"/>
    <n v="3686.8"/>
    <s v="Q4"/>
    <n v="44.244602365194744"/>
    <s v="Bhubaneswar"/>
    <s v="Premium"/>
  </r>
  <r>
    <s v="ORD011310"/>
    <x v="303"/>
    <s v="CUST0434"/>
    <s v="Ganga Gandhi"/>
    <x v="3"/>
    <x v="3"/>
    <x v="58"/>
    <n v="3"/>
    <n v="3246.37"/>
    <n v="0.1"/>
    <n v="8765.2000000000007"/>
    <n v="3012.67"/>
    <n v="8765.1990000000005"/>
    <s v="Q3"/>
    <n v="34.37080728334778"/>
    <s v="Nagpur"/>
    <s v="Premium"/>
  </r>
  <r>
    <s v="ORD006911"/>
    <x v="103"/>
    <s v="CUST0214"/>
    <s v="Bimala Chopra"/>
    <x v="2"/>
    <x v="4"/>
    <x v="47"/>
    <n v="3"/>
    <n v="42416.1"/>
    <n v="0.15"/>
    <n v="108161.05"/>
    <n v="16574.759999999998"/>
    <n v="108161.05499999999"/>
    <s v="Q1"/>
    <n v="15.324148572891996"/>
    <s v="Chandigarh"/>
    <s v="Premium"/>
  </r>
  <r>
    <s v="ORD007837"/>
    <x v="38"/>
    <s v="CUST0479"/>
    <s v="Janya Walia"/>
    <x v="3"/>
    <x v="6"/>
    <x v="27"/>
    <n v="2"/>
    <n v="2814.23"/>
    <n v="0"/>
    <n v="5628.46"/>
    <n v="1189.42"/>
    <n v="5628.46"/>
    <s v="Q2"/>
    <n v="21.132245765271495"/>
    <s v="Pune"/>
    <s v="Premium"/>
  </r>
  <r>
    <s v="ORD009416"/>
    <x v="319"/>
    <s v="CUST0414"/>
    <s v="Sai Maharaj"/>
    <x v="2"/>
    <x v="4"/>
    <x v="23"/>
    <n v="3"/>
    <n v="38983.99"/>
    <n v="0.2"/>
    <n v="93561.58"/>
    <n v="14563.16"/>
    <n v="93561.576000000001"/>
    <s v="Q4"/>
    <n v="15.565320722458942"/>
    <s v="Delhi"/>
    <s v="Occasional"/>
  </r>
  <r>
    <s v="ORD006444"/>
    <x v="43"/>
    <s v="CUST0147"/>
    <s v="Ekiya Bora"/>
    <x v="3"/>
    <x v="0"/>
    <x v="15"/>
    <n v="2"/>
    <n v="385.91"/>
    <n v="0.25"/>
    <n v="578.87"/>
    <n v="236.22"/>
    <n v="578.86500000000001"/>
    <s v="Q1"/>
    <n v="40.807089674711072"/>
    <s v="Surat"/>
    <s v="Regular"/>
  </r>
  <r>
    <s v="ORD007251"/>
    <x v="329"/>
    <s v="CUST0466"/>
    <s v="Inaya Cherian"/>
    <x v="3"/>
    <x v="4"/>
    <x v="5"/>
    <n v="4"/>
    <n v="16251.41"/>
    <n v="0.25"/>
    <n v="48754.23"/>
    <n v="5742.27"/>
    <n v="48754.229999999996"/>
    <s v="Q4"/>
    <n v="11.77799341718657"/>
    <s v="Ahmedabad"/>
    <s v="Premium"/>
  </r>
  <r>
    <s v="ORD002384"/>
    <x v="118"/>
    <s v="CUST0072"/>
    <s v="Ekantika Khosla"/>
    <x v="1"/>
    <x v="5"/>
    <x v="21"/>
    <n v="6"/>
    <n v="161.04"/>
    <n v="0"/>
    <n v="966.24"/>
    <n v="-61.41"/>
    <n v="966.24"/>
    <s v="Q1"/>
    <n v="-6.3555638350720312"/>
    <s v="Bhubaneswar"/>
    <s v="Occasional"/>
  </r>
  <r>
    <s v="ORD010957"/>
    <x v="360"/>
    <s v="CUST0064"/>
    <s v="Lopa Date"/>
    <x v="3"/>
    <x v="3"/>
    <x v="13"/>
    <n v="3"/>
    <n v="1042.8499999999999"/>
    <n v="0.05"/>
    <n v="2972.12"/>
    <n v="944.1"/>
    <n v="2972.1224999999995"/>
    <s v="Q3"/>
    <n v="31.7652046350753"/>
    <s v="Mumbai"/>
    <s v="Premium"/>
  </r>
  <r>
    <s v="ORD001242"/>
    <x v="82"/>
    <s v="CUST0085"/>
    <s v="Anthony Sabharwal"/>
    <x v="0"/>
    <x v="0"/>
    <x v="56"/>
    <n v="5"/>
    <n v="278.98"/>
    <n v="0"/>
    <n v="1394.9"/>
    <n v="582.37"/>
    <n v="1394.9"/>
    <s v="Q1"/>
    <n v="41.749946232704851"/>
    <s v="Chennai"/>
    <s v="Premium"/>
  </r>
  <r>
    <s v="ORD001579"/>
    <x v="37"/>
    <s v="CUST0177"/>
    <s v="Pratyush Koshy"/>
    <x v="3"/>
    <x v="4"/>
    <x v="33"/>
    <n v="3"/>
    <n v="82207.899999999994"/>
    <n v="0.2"/>
    <n v="197298.96"/>
    <n v="29493.67"/>
    <n v="197298.96"/>
    <s v="Q4"/>
    <n v="14.948720459550319"/>
    <s v="Ahmedabad"/>
    <s v="Premium"/>
  </r>
  <r>
    <s v="ORD010587"/>
    <x v="110"/>
    <s v="CUST0414"/>
    <s v="Sai Maharaj"/>
    <x v="2"/>
    <x v="3"/>
    <x v="12"/>
    <n v="1"/>
    <n v="2633.1"/>
    <n v="0.2"/>
    <n v="2106.48"/>
    <n v="541.65"/>
    <n v="2106.48"/>
    <s v="Q2"/>
    <n v="25.713512589723138"/>
    <s v="Delhi"/>
    <s v="Occasional"/>
  </r>
  <r>
    <s v="ORD010702"/>
    <x v="336"/>
    <s v="CUST0218"/>
    <s v="Chandresh Sibal"/>
    <x v="1"/>
    <x v="3"/>
    <x v="12"/>
    <n v="5"/>
    <n v="2530.73"/>
    <n v="0"/>
    <n v="12653.65"/>
    <n v="3634.06"/>
    <n v="12653.65"/>
    <s v="Q4"/>
    <n v="28.719460392851076"/>
    <s v="Ranchi"/>
    <s v="Regular"/>
  </r>
  <r>
    <s v="ORD002232"/>
    <x v="61"/>
    <s v="CUST0345"/>
    <s v="Jacob Prabhu"/>
    <x v="1"/>
    <x v="3"/>
    <x v="4"/>
    <n v="4"/>
    <n v="2986.37"/>
    <n v="0"/>
    <n v="11945.48"/>
    <n v="3433.59"/>
    <n v="11945.48"/>
    <s v="Q1"/>
    <n v="28.743842859391172"/>
    <s v="Bhubaneswar"/>
    <s v="Premium"/>
  </r>
  <r>
    <s v="ORD008321"/>
    <x v="364"/>
    <s v="CUST0150"/>
    <s v="Rayaan Chaudhary"/>
    <x v="0"/>
    <x v="6"/>
    <x v="41"/>
    <n v="4"/>
    <n v="1632.1"/>
    <n v="0.25"/>
    <n v="4896.3"/>
    <n v="1606.36"/>
    <n v="4896.2999999999993"/>
    <s v="Q4"/>
    <n v="32.807630251414331"/>
    <s v="Kochi"/>
    <s v="Premium"/>
  </r>
  <r>
    <s v="ORD002540"/>
    <x v="91"/>
    <s v="CUST0465"/>
    <s v="Xalak Kari"/>
    <x v="1"/>
    <x v="3"/>
    <x v="58"/>
    <n v="1"/>
    <n v="2692.62"/>
    <n v="0.05"/>
    <n v="2557.9899999999998"/>
    <n v="740.93"/>
    <n v="2557.9889999999996"/>
    <s v="Q2"/>
    <n v="28.965320427366798"/>
    <s v="Patna"/>
    <s v="Premium"/>
  </r>
  <r>
    <s v="ORD005171"/>
    <x v="184"/>
    <s v="CUST0061"/>
    <s v="Aarush Garg"/>
    <x v="0"/>
    <x v="6"/>
    <x v="55"/>
    <n v="1"/>
    <n v="4082.97"/>
    <n v="0.15"/>
    <n v="3470.52"/>
    <n v="964.59"/>
    <n v="3470.5244999999995"/>
    <s v="Q1"/>
    <n v="27.793817641160402"/>
    <s v="Hyderabad"/>
    <s v="Regular"/>
  </r>
  <r>
    <s v="ORD002606"/>
    <x v="213"/>
    <s v="CUST0193"/>
    <s v="Aashi Virk"/>
    <x v="3"/>
    <x v="4"/>
    <x v="5"/>
    <n v="4"/>
    <n v="22563.34"/>
    <n v="0.05"/>
    <n v="85740.69"/>
    <n v="12681.76"/>
    <n v="85740.691999999995"/>
    <s v="Q1"/>
    <n v="14.790830351376924"/>
    <s v="Pune"/>
    <s v="Premium"/>
  </r>
  <r>
    <s v="ORD005790"/>
    <x v="178"/>
    <s v="CUST0438"/>
    <s v="Baljiwan Srinivasan"/>
    <x v="3"/>
    <x v="5"/>
    <x v="31"/>
    <n v="8"/>
    <n v="345.77"/>
    <n v="0.3"/>
    <n v="1936.31"/>
    <n v="135.18"/>
    <n v="1936.3119999999997"/>
    <s v="Q1"/>
    <n v="6.98132013985364"/>
    <s v="Nagpur"/>
    <s v="Regular"/>
  </r>
  <r>
    <s v="ORD001522"/>
    <x v="326"/>
    <s v="CUST0120"/>
    <s v="Unknown"/>
    <x v="1"/>
    <x v="4"/>
    <x v="47"/>
    <n v="4"/>
    <n v="84732.86"/>
    <n v="0.15"/>
    <n v="288091.71999999997"/>
    <n v="44657.72"/>
    <n v="288091.72399999999"/>
    <s v="Q3"/>
    <n v="15.501216071048486"/>
    <s v="Bhubaneswar"/>
    <s v="Regular"/>
  </r>
  <r>
    <s v="ORD011028"/>
    <x v="210"/>
    <s v="CUST0420"/>
    <s v="Zehaan Choudhury"/>
    <x v="3"/>
    <x v="1"/>
    <x v="69"/>
    <n v="5"/>
    <n v="16579.84"/>
    <n v="0"/>
    <n v="82899.199999999997"/>
    <n v="20375.439999999999"/>
    <n v="82899.199999999997"/>
    <s v="Q4"/>
    <n v="24.578572531459894"/>
    <s v="Ahmedabad"/>
    <s v="Premium"/>
  </r>
  <r>
    <s v="ORD001569"/>
    <x v="209"/>
    <s v="CUST0299"/>
    <s v="Wahab Jain"/>
    <x v="2"/>
    <x v="4"/>
    <x v="50"/>
    <n v="1"/>
    <n v="80099.570000000007"/>
    <n v="0"/>
    <n v="80099.570000000007"/>
    <n v="7959.6"/>
    <n v="80099.570000000007"/>
    <s v="Q2"/>
    <n v="9.9371319970881231"/>
    <s v="Jaipur"/>
    <s v="Premium"/>
  </r>
  <r>
    <s v="ORD007708"/>
    <x v="99"/>
    <s v="CUST0377"/>
    <s v="Lucky Dutta"/>
    <x v="1"/>
    <x v="0"/>
    <x v="51"/>
    <n v="1"/>
    <n v="975.81"/>
    <n v="0"/>
    <n v="975.81"/>
    <n v="404.95"/>
    <n v="975.81"/>
    <s v="Q3"/>
    <n v="41.498857359526959"/>
    <s v="Ranchi"/>
    <s v="Occasional"/>
  </r>
  <r>
    <s v="ORD003524"/>
    <x v="319"/>
    <s v="CUST0434"/>
    <s v="Ganga Gandhi"/>
    <x v="3"/>
    <x v="6"/>
    <x v="57"/>
    <n v="1"/>
    <n v="484.3"/>
    <n v="0.3"/>
    <n v="339.01"/>
    <n v="99.39"/>
    <n v="339.01"/>
    <s v="Q4"/>
    <n v="29.317719241320319"/>
    <s v="Nagpur"/>
    <s v="Premium"/>
  </r>
  <r>
    <s v="ORD009000"/>
    <x v="39"/>
    <s v="CUST0399"/>
    <s v="Saksham Goyal"/>
    <x v="3"/>
    <x v="6"/>
    <x v="19"/>
    <n v="1"/>
    <n v="1959.98"/>
    <n v="0.05"/>
    <n v="1861.98"/>
    <n v="686.3"/>
    <n v="1861.981"/>
    <s v="Q3"/>
    <n v="36.858612874466964"/>
    <s v="Surat"/>
    <s v="Premium"/>
  </r>
  <r>
    <s v="ORD009867"/>
    <x v="64"/>
    <s v="CUST0124"/>
    <s v="Upasna Walla"/>
    <x v="3"/>
    <x v="5"/>
    <x v="40"/>
    <n v="4"/>
    <n v="93.86"/>
    <n v="0"/>
    <n v="375.44"/>
    <n v="28.87"/>
    <n v="375.44"/>
    <s v="Q1"/>
    <n v="7.6896441508629882"/>
    <s v="Mumbai"/>
    <s v="Premium"/>
  </r>
  <r>
    <s v="ORD011746"/>
    <x v="42"/>
    <s v="CUST0300"/>
    <s v="Maanav Kashyap"/>
    <x v="2"/>
    <x v="5"/>
    <x v="39"/>
    <n v="2"/>
    <n v="643.65"/>
    <n v="0.15"/>
    <n v="1094.2"/>
    <n v="111.36"/>
    <n v="1094.2049999999999"/>
    <s v="Q4"/>
    <n v="10.177298482909888"/>
    <s v="Amritsar"/>
    <s v="Premium"/>
  </r>
  <r>
    <s v="ORD010956"/>
    <x v="196"/>
    <s v="CUST0486"/>
    <s v="Nathan Loke"/>
    <x v="2"/>
    <x v="5"/>
    <x v="37"/>
    <n v="10"/>
    <n v="224.06"/>
    <n v="0.05"/>
    <n v="2128.5700000000002"/>
    <n v="164.05"/>
    <n v="2128.5699999999997"/>
    <s v="Q1"/>
    <n v="7.7070521523839943"/>
    <s v="Jaipur"/>
    <s v="Occasional"/>
  </r>
  <r>
    <s v="ORD008790"/>
    <x v="344"/>
    <s v="CUST0033"/>
    <s v="Vasana Ahuja"/>
    <x v="1"/>
    <x v="2"/>
    <x v="62"/>
    <n v="2"/>
    <n v="3314.9"/>
    <n v="0.15"/>
    <n v="5635.33"/>
    <n v="1185.92"/>
    <n v="5635.33"/>
    <s v="Q2"/>
    <n v="21.044375395939547"/>
    <s v="Ranchi"/>
    <s v="Premium"/>
  </r>
  <r>
    <s v="ORD010817"/>
    <x v="277"/>
    <s v="CUST0288"/>
    <s v="Amara Iyer"/>
    <x v="2"/>
    <x v="4"/>
    <x v="23"/>
    <n v="1"/>
    <n v="7816.33"/>
    <n v="0"/>
    <n v="7816.33"/>
    <n v="1167.6199999999999"/>
    <n v="7816.33"/>
    <s v="Q1"/>
    <n v="14.938212690610552"/>
    <s v="Delhi"/>
    <s v="Premium"/>
  </r>
  <r>
    <s v="ORD009352"/>
    <x v="316"/>
    <s v="CUST0470"/>
    <s v="Kabir Tripathi"/>
    <x v="3"/>
    <x v="2"/>
    <x v="17"/>
    <n v="5"/>
    <n v="6574.91"/>
    <n v="0.05"/>
    <n v="31230.82"/>
    <n v="8488.33"/>
    <n v="31230.822500000002"/>
    <s v="Q4"/>
    <n v="27.179337590239385"/>
    <s v="Mumbai"/>
    <s v="Occasional"/>
  </r>
  <r>
    <s v="ORD002387"/>
    <x v="363"/>
    <s v="CUST0171"/>
    <s v="Isha Kari"/>
    <x v="0"/>
    <x v="2"/>
    <x v="54"/>
    <n v="4"/>
    <n v="4589.46"/>
    <n v="0.1"/>
    <n v="16522.060000000001"/>
    <n v="3731.59"/>
    <n v="16522.056"/>
    <s v="Q4"/>
    <n v="22.585500839483696"/>
    <s v="Bengaluru"/>
    <s v="Premium"/>
  </r>
  <r>
    <s v="ORD006702"/>
    <x v="87"/>
    <s v="CUST0154"/>
    <s v="Nirja Guha"/>
    <x v="2"/>
    <x v="0"/>
    <x v="35"/>
    <n v="5"/>
    <n v="396.67"/>
    <n v="0.05"/>
    <n v="1884.18"/>
    <n v="462.21"/>
    <n v="1884.1825000000001"/>
    <s v="Q1"/>
    <n v="24.531095755182626"/>
    <s v="Delhi"/>
    <s v="Premium"/>
  </r>
  <r>
    <s v="ORD007609"/>
    <x v="42"/>
    <s v="CUST0376"/>
    <s v="Owen Pandey"/>
    <x v="1"/>
    <x v="5"/>
    <x v="7"/>
    <n v="7"/>
    <n v="557.84"/>
    <n v="0"/>
    <n v="3904.88"/>
    <n v="302.58"/>
    <n v="3904.88"/>
    <s v="Q4"/>
    <n v="7.7487656470877466"/>
    <s v="Guwahati"/>
    <s v="Regular"/>
  </r>
  <r>
    <s v="ORD011026"/>
    <x v="235"/>
    <s v="CUST0163"/>
    <s v="Saumya Singh"/>
    <x v="1"/>
    <x v="0"/>
    <x v="35"/>
    <n v="5"/>
    <n v="200.73"/>
    <n v="0"/>
    <n v="1003.65"/>
    <n v="436.23"/>
    <n v="1003.65"/>
    <s v="Q1"/>
    <n v="43.464355103870872"/>
    <s v="Kolkata"/>
    <s v="Premium"/>
  </r>
  <r>
    <s v="ORD000705"/>
    <x v="168"/>
    <s v="CUST0380"/>
    <s v="Pahal Nori"/>
    <x v="2"/>
    <x v="5"/>
    <x v="24"/>
    <n v="2"/>
    <n v="611.02"/>
    <n v="0.1"/>
    <n v="1099.8399999999999"/>
    <n v="111.96"/>
    <n v="1099.836"/>
    <s v="Q1"/>
    <n v="10.179662496363107"/>
    <s v="Ahmedabad"/>
    <s v="Regular"/>
  </r>
  <r>
    <s v="ORD007007"/>
    <x v="280"/>
    <s v="CUST0134"/>
    <s v="Hemang Bhavsar"/>
    <x v="3"/>
    <x v="0"/>
    <x v="15"/>
    <n v="2"/>
    <n v="755.97"/>
    <n v="0"/>
    <n v="1511.94"/>
    <n v="575.64"/>
    <n v="1511.94"/>
    <s v="Q3"/>
    <n v="38.072939402357235"/>
    <s v="Surat"/>
    <s v="Premium"/>
  </r>
  <r>
    <s v="ORD011442"/>
    <x v="286"/>
    <s v="CUST0319"/>
    <s v="Veer Sankaran"/>
    <x v="0"/>
    <x v="1"/>
    <x v="69"/>
    <n v="2"/>
    <n v="32253.58"/>
    <n v="0.1"/>
    <n v="58056.44"/>
    <n v="13166.92"/>
    <n v="58056.444000000003"/>
    <s v="Q1"/>
    <n v="22.679516690999311"/>
    <s v="Chennai"/>
    <s v="Premium"/>
  </r>
  <r>
    <s v="ORD001389"/>
    <x v="331"/>
    <s v="CUST0092"/>
    <s v="Neelima Sengupta"/>
    <x v="3"/>
    <x v="5"/>
    <x v="31"/>
    <n v="2"/>
    <n v="768.92"/>
    <n v="0.3"/>
    <n v="1076.49"/>
    <n v="77.45"/>
    <n v="1076.4879999999998"/>
    <s v="Q4"/>
    <n v="7.1946790030562298"/>
    <s v="Mumbai"/>
    <s v="Premium"/>
  </r>
  <r>
    <s v="ORD009235"/>
    <x v="284"/>
    <s v="CUST0144"/>
    <s v="Abdul Rajagopalan"/>
    <x v="1"/>
    <x v="2"/>
    <x v="9"/>
    <n v="2"/>
    <n v="6232.28"/>
    <n v="0"/>
    <n v="12464.56"/>
    <n v="-1727.02"/>
    <n v="12464.56"/>
    <s v="Q3"/>
    <n v="-13.855442951857105"/>
    <s v="Patna"/>
    <s v="Regular"/>
  </r>
  <r>
    <s v="ORD011518"/>
    <x v="66"/>
    <s v="CUST0358"/>
    <s v="Daksh Shan"/>
    <x v="3"/>
    <x v="2"/>
    <x v="46"/>
    <n v="4"/>
    <n v="2943"/>
    <n v="0.2"/>
    <n v="9417.6"/>
    <n v="2547.12"/>
    <n v="9417.6"/>
    <s v="Q1"/>
    <n v="27.046381243628947"/>
    <s v="Pune"/>
    <s v="Premium"/>
  </r>
  <r>
    <s v="ORD003610"/>
    <x v="216"/>
    <s v="CUST0019"/>
    <s v="Saksham Pillay"/>
    <x v="3"/>
    <x v="5"/>
    <x v="40"/>
    <n v="10"/>
    <n v="115.85"/>
    <n v="0.15"/>
    <n v="984.73"/>
    <n v="59.1"/>
    <n v="984.72500000000002"/>
    <s v="Q4"/>
    <n v="6.001645120997634"/>
    <s v="Surat"/>
    <s v="Regular"/>
  </r>
  <r>
    <s v="ORD001869"/>
    <x v="243"/>
    <s v="CUST0288"/>
    <s v="Amara Iyer"/>
    <x v="2"/>
    <x v="3"/>
    <x v="66"/>
    <n v="2"/>
    <n v="2702.02"/>
    <n v="0.15"/>
    <n v="4593.43"/>
    <n v="1572.9"/>
    <n v="4593.4340000000002"/>
    <s v="Q4"/>
    <n v="34.24238531990256"/>
    <s v="Delhi"/>
    <s v="Premium"/>
  </r>
  <r>
    <s v="ORD004524"/>
    <x v="194"/>
    <s v="CUST0080"/>
    <s v="Balvan Gaba"/>
    <x v="3"/>
    <x v="0"/>
    <x v="35"/>
    <n v="3"/>
    <n v="621.27"/>
    <n v="0.1"/>
    <n v="1677.43"/>
    <n v="696.12"/>
    <n v="1677.4290000000001"/>
    <s v="Q4"/>
    <n v="41.499198178165408"/>
    <s v="Mumbai"/>
    <s v="Regular"/>
  </r>
  <r>
    <s v="ORD001827"/>
    <x v="231"/>
    <s v="CUST0138"/>
    <s v="Jagat Zacharia"/>
    <x v="3"/>
    <x v="6"/>
    <x v="55"/>
    <n v="2"/>
    <n v="1570.27"/>
    <n v="0"/>
    <n v="3140.54"/>
    <n v="1050.18"/>
    <n v="3140.54"/>
    <s v="Q1"/>
    <n v="33.439472192680242"/>
    <s v="Surat"/>
    <s v="Premium"/>
  </r>
  <r>
    <s v="ORD007681"/>
    <x v="131"/>
    <s v="CUST0205"/>
    <s v="Harita Kurian"/>
    <x v="0"/>
    <x v="0"/>
    <x v="0"/>
    <n v="3"/>
    <n v="467.16"/>
    <n v="0"/>
    <n v="1401.48"/>
    <n v="346.93"/>
    <n v="1401.48"/>
    <s v="Q2"/>
    <n v="24.754545195079487"/>
    <s v="Hyderabad"/>
    <s v="Premium"/>
  </r>
  <r>
    <s v="ORD008078"/>
    <x v="272"/>
    <s v="CUST0473"/>
    <s v="Ranbir Jha"/>
    <x v="3"/>
    <x v="5"/>
    <x v="37"/>
    <n v="4"/>
    <n v="469.58"/>
    <n v="0.2"/>
    <n v="1502.66"/>
    <n v="130.44999999999999"/>
    <n v="1502.6559999999999"/>
    <s v="Q3"/>
    <n v="8.6812718778699089"/>
    <s v="Pune"/>
    <s v="Regular"/>
  </r>
  <r>
    <s v="ORD008232"/>
    <x v="291"/>
    <s v="CUST0252"/>
    <s v="Urmi Sehgal"/>
    <x v="1"/>
    <x v="4"/>
    <x v="47"/>
    <n v="4"/>
    <n v="31439.67"/>
    <n v="0"/>
    <n v="125758.68"/>
    <n v="15949.95"/>
    <n v="125758.68"/>
    <s v="Q3"/>
    <n v="12.682981405339181"/>
    <s v="Kolkata"/>
    <s v="Regular"/>
  </r>
  <r>
    <s v="ORD000007"/>
    <x v="59"/>
    <s v="CUST0223"/>
    <s v="Aarini Dugar"/>
    <x v="1"/>
    <x v="4"/>
    <x v="23"/>
    <n v="3"/>
    <n v="82134.320000000007"/>
    <n v="0.1"/>
    <n v="221762.66"/>
    <n v="26050.66"/>
    <n v="221762.66400000002"/>
    <s v="Q4"/>
    <n v="11.747090335225957"/>
    <s v="Guwahati"/>
    <s v="Premium"/>
  </r>
  <r>
    <s v="ORD005890"/>
    <x v="28"/>
    <s v="CUST0071"/>
    <s v="Brijesh Samra"/>
    <x v="2"/>
    <x v="3"/>
    <x v="6"/>
    <n v="2"/>
    <n v="3623.04"/>
    <n v="0"/>
    <n v="7246.08"/>
    <n v="1987.54"/>
    <n v="7246.08"/>
    <s v="Q4"/>
    <n v="27.429175499028442"/>
    <s v="Chandigarh"/>
    <s v="Occasional"/>
  </r>
  <r>
    <s v="ORD005489"/>
    <x v="12"/>
    <s v="CUST0186"/>
    <s v="Hemang Barad"/>
    <x v="1"/>
    <x v="1"/>
    <x v="38"/>
    <n v="1"/>
    <n v="28224.720000000001"/>
    <n v="0.3"/>
    <n v="19757.3"/>
    <n v="4467.21"/>
    <n v="19757.304"/>
    <s v="Q2"/>
    <n v="22.610427538175763"/>
    <s v="Ranchi"/>
    <s v="Premium"/>
  </r>
  <r>
    <s v="ORD003456"/>
    <x v="302"/>
    <s v="CUST0168"/>
    <s v="Guneet Raja"/>
    <x v="0"/>
    <x v="5"/>
    <x v="11"/>
    <n v="8"/>
    <n v="483.5"/>
    <n v="0"/>
    <n v="3868"/>
    <n v="283.16000000000003"/>
    <n v="3868"/>
    <s v="Q1"/>
    <n v="7.3205791106514999"/>
    <s v="Chennai"/>
    <s v="Premium"/>
  </r>
  <r>
    <s v="ORD009973"/>
    <x v="318"/>
    <s v="CUST0188"/>
    <s v="Anusha Pathak"/>
    <x v="0"/>
    <x v="2"/>
    <x v="46"/>
    <n v="5"/>
    <n v="1038.05"/>
    <n v="0"/>
    <n v="5190.25"/>
    <n v="979.5"/>
    <n v="5190.25"/>
    <s v="Q3"/>
    <n v="18.871923317759258"/>
    <s v="Chennai"/>
    <s v="Regular"/>
  </r>
  <r>
    <s v="ORD003124"/>
    <x v="113"/>
    <s v="CUST0396"/>
    <s v="Ojasvi Krishnan"/>
    <x v="3"/>
    <x v="1"/>
    <x v="34"/>
    <n v="4"/>
    <n v="15892.06"/>
    <n v="0.15"/>
    <n v="54033"/>
    <n v="16965.3"/>
    <n v="54033.003999999994"/>
    <s v="Q3"/>
    <n v="31.39803453445117"/>
    <s v="Pune"/>
    <s v="Premium"/>
  </r>
  <r>
    <s v="ORD010203"/>
    <x v="350"/>
    <s v="CUST0332"/>
    <s v="Tamanna Mukherjee"/>
    <x v="2"/>
    <x v="3"/>
    <x v="4"/>
    <n v="3"/>
    <n v="2164.94"/>
    <n v="0"/>
    <n v="6494.82"/>
    <n v="1405.21"/>
    <n v="6494.82"/>
    <s v="Q4"/>
    <n v="21.635857498745157"/>
    <s v="Lucknow"/>
    <s v="Premium"/>
  </r>
  <r>
    <s v="ORD008797"/>
    <x v="178"/>
    <s v="CUST0077"/>
    <s v="Veda Dutt"/>
    <x v="1"/>
    <x v="2"/>
    <x v="17"/>
    <n v="5"/>
    <n v="1935.29"/>
    <n v="0.05"/>
    <n v="9192.6299999999992"/>
    <n v="2486.5"/>
    <n v="9192.6275000000005"/>
    <s v="Q1"/>
    <n v="27.048842387869414"/>
    <s v="Kolkata"/>
    <s v="Occasional"/>
  </r>
  <r>
    <s v="ORD011212"/>
    <x v="98"/>
    <s v="CUST0462"/>
    <s v="Tarak Chadha"/>
    <x v="2"/>
    <x v="1"/>
    <x v="64"/>
    <n v="5"/>
    <n v="14523.18"/>
    <n v="0.1"/>
    <n v="65354.31"/>
    <n v="21220"/>
    <n v="65354.31"/>
    <s v="Q3"/>
    <n v="32.469166914928792"/>
    <s v="Lucknow"/>
    <s v="Premium"/>
  </r>
  <r>
    <s v="ORD008867"/>
    <x v="156"/>
    <s v="CUST0127"/>
    <s v="Upma Sanghvi"/>
    <x v="1"/>
    <x v="3"/>
    <x v="16"/>
    <n v="1"/>
    <n v="3842.86"/>
    <n v="0"/>
    <n v="3842.86"/>
    <n v="990.75"/>
    <n v="3842.86"/>
    <s v="Q4"/>
    <n v="25.781579344550671"/>
    <s v="Patna"/>
    <s v="Occasional"/>
  </r>
  <r>
    <s v="ORD003225"/>
    <x v="154"/>
    <s v="CUST0338"/>
    <s v="Chakradev Mand"/>
    <x v="1"/>
    <x v="2"/>
    <x v="17"/>
    <n v="1"/>
    <n v="6970.42"/>
    <n v="0"/>
    <n v="6970.42"/>
    <n v="-171.1"/>
    <n v="6970.42"/>
    <s v="Q4"/>
    <n v="-2.4546583993503979"/>
    <s v="Ranchi"/>
    <s v="Premium"/>
  </r>
  <r>
    <s v="ORD007033"/>
    <x v="305"/>
    <s v="CUST0234"/>
    <s v="Unknown"/>
    <x v="0"/>
    <x v="3"/>
    <x v="58"/>
    <n v="5"/>
    <n v="2311.23"/>
    <n v="0"/>
    <n v="11556.15"/>
    <n v="4153.17"/>
    <n v="11556.15"/>
    <s v="Q3"/>
    <n v="35.939045443335374"/>
    <s v="Bengaluru"/>
    <s v="Occasional"/>
  </r>
  <r>
    <s v="ORD009343"/>
    <x v="180"/>
    <s v="CUST0187"/>
    <s v="Forum Prabhu"/>
    <x v="2"/>
    <x v="1"/>
    <x v="52"/>
    <n v="4"/>
    <n v="33507.1"/>
    <n v="0"/>
    <n v="134028.4"/>
    <n v="36551.43"/>
    <n v="134028.4"/>
    <s v="Q3"/>
    <n v="27.271406657096559"/>
    <s v="Lucknow"/>
    <s v="Regular"/>
  </r>
  <r>
    <s v="ORD005699"/>
    <x v="37"/>
    <s v="CUST0424"/>
    <s v="Adya Sidhu"/>
    <x v="2"/>
    <x v="4"/>
    <x v="33"/>
    <n v="5"/>
    <n v="19651.34"/>
    <n v="0.05"/>
    <n v="93343.86"/>
    <n v="8518.6200000000008"/>
    <n v="93343.864999999991"/>
    <s v="Q4"/>
    <n v="9.1260635675447759"/>
    <s v="Lucknow"/>
    <s v="Premium"/>
  </r>
  <r>
    <s v="ORD010042"/>
    <x v="62"/>
    <s v="CUST0456"/>
    <s v="Girindra Dutta"/>
    <x v="0"/>
    <x v="4"/>
    <x v="50"/>
    <n v="4"/>
    <n v="50680.97"/>
    <n v="0"/>
    <n v="202723.88"/>
    <n v="23795.11"/>
    <n v="202723.88"/>
    <s v="Q1"/>
    <n v="11.737694641598218"/>
    <s v="Chennai"/>
    <s v="Regular"/>
  </r>
  <r>
    <s v="ORD008848"/>
    <x v="16"/>
    <s v="CUST0064"/>
    <s v="Lopa Date"/>
    <x v="3"/>
    <x v="0"/>
    <x v="51"/>
    <n v="5"/>
    <n v="874.69"/>
    <n v="0"/>
    <n v="4373.45"/>
    <n v="1712.67"/>
    <n v="4373.4500000000007"/>
    <s v="Q3"/>
    <n v="39.160616904274661"/>
    <s v="Mumbai"/>
    <s v="Premium"/>
  </r>
  <r>
    <s v="ORD005526"/>
    <x v="142"/>
    <s v="CUST0189"/>
    <s v="Ikbal Pall"/>
    <x v="0"/>
    <x v="2"/>
    <x v="46"/>
    <n v="4"/>
    <n v="3568.85"/>
    <n v="0"/>
    <n v="14275.4"/>
    <n v="3172.37"/>
    <n v="14275.4"/>
    <s v="Q3"/>
    <n v="22.22263474228393"/>
    <s v="Kochi"/>
    <s v="Premium"/>
  </r>
  <r>
    <s v="ORD003211"/>
    <x v="67"/>
    <s v="CUST0177"/>
    <s v="Pratyush Koshy"/>
    <x v="3"/>
    <x v="5"/>
    <x v="31"/>
    <n v="8"/>
    <n v="407.49"/>
    <n v="0.15"/>
    <n v="2770.93"/>
    <n v="225.21"/>
    <n v="2770.9319999999998"/>
    <s v="Q4"/>
    <n v="8.1275961500290528"/>
    <s v="Ahmedabad"/>
    <s v="Premium"/>
  </r>
  <r>
    <s v="ORD000984"/>
    <x v="136"/>
    <s v="CUST0067"/>
    <s v="Neha Chadha"/>
    <x v="0"/>
    <x v="6"/>
    <x v="41"/>
    <n v="3"/>
    <n v="3114.67"/>
    <n v="0"/>
    <n v="9344.01"/>
    <n v="-518.08000000000004"/>
    <n v="9344.01"/>
    <s v="Q2"/>
    <n v="-5.5445146141752844"/>
    <s v="Coimbatore"/>
    <s v="Regular"/>
  </r>
  <r>
    <s v="ORD001244"/>
    <x v="65"/>
    <s v="CUST0359"/>
    <s v="Yutika Suri"/>
    <x v="1"/>
    <x v="5"/>
    <x v="37"/>
    <n v="5"/>
    <n v="508.8"/>
    <n v="0"/>
    <n v="2544"/>
    <n v="227.32"/>
    <n v="2544"/>
    <s v="Q2"/>
    <n v="8.9355345911949691"/>
    <s v="Ranchi"/>
    <s v="Premium"/>
  </r>
  <r>
    <s v="ORD006433"/>
    <x v="102"/>
    <s v="CUST0023"/>
    <s v="Udyati Dâ€™Alia"/>
    <x v="3"/>
    <x v="6"/>
    <x v="41"/>
    <n v="4"/>
    <n v="2688.21"/>
    <n v="0.1"/>
    <n v="9677.56"/>
    <n v="3303.47"/>
    <n v="9677.5560000000005"/>
    <s v="Q1"/>
    <n v="34.135360566093105"/>
    <s v="Mumbai"/>
    <s v="Regular"/>
  </r>
  <r>
    <s v="ORD000299"/>
    <x v="180"/>
    <s v="CUST0276"/>
    <s v="Manthan Grover"/>
    <x v="2"/>
    <x v="5"/>
    <x v="21"/>
    <n v="4"/>
    <n v="215.98"/>
    <n v="0.2"/>
    <n v="691.14"/>
    <n v="45.52"/>
    <n v="691.13599999999997"/>
    <s v="Q3"/>
    <n v="6.5862198686228552"/>
    <s v="Amritsar"/>
    <s v="Premium"/>
  </r>
  <r>
    <s v="ORD003452"/>
    <x v="194"/>
    <s v="CUST0275"/>
    <s v="Rajata Baria"/>
    <x v="1"/>
    <x v="1"/>
    <x v="38"/>
    <n v="4"/>
    <n v="21199.81"/>
    <n v="0"/>
    <n v="84799.24"/>
    <n v="21541.82"/>
    <n v="84799.24"/>
    <s v="Q4"/>
    <n v="25.403317293881404"/>
    <s v="Ranchi"/>
    <s v="Premium"/>
  </r>
  <r>
    <s v="ORD008792"/>
    <x v="289"/>
    <s v="CUST0276"/>
    <s v="Manthan Grover"/>
    <x v="2"/>
    <x v="5"/>
    <x v="40"/>
    <n v="7"/>
    <n v="607.01"/>
    <n v="0"/>
    <n v="4249.07"/>
    <n v="269.69"/>
    <n v="4249.07"/>
    <s v="Q2"/>
    <n v="6.3470359396291434"/>
    <s v="Amritsar"/>
    <s v="Premium"/>
  </r>
  <r>
    <s v="ORD010820"/>
    <x v="127"/>
    <s v="CUST0122"/>
    <s v="Kalpit Bail"/>
    <x v="2"/>
    <x v="6"/>
    <x v="57"/>
    <n v="1"/>
    <n v="4469"/>
    <n v="0"/>
    <n v="4469"/>
    <n v="1327.32"/>
    <n v="4469"/>
    <s v="Q1"/>
    <n v="29.700604162004922"/>
    <s v="Chandigarh"/>
    <s v="Premium"/>
  </r>
  <r>
    <s v="ORD000618"/>
    <x v="359"/>
    <s v="CUST0109"/>
    <s v="Ekapad Tank"/>
    <x v="1"/>
    <x v="5"/>
    <x v="11"/>
    <n v="3"/>
    <n v="268.17"/>
    <n v="0.15"/>
    <n v="683.83"/>
    <n v="41.24"/>
    <n v="683.83349999999996"/>
    <s v="Q4"/>
    <n v="6.0307386338709907"/>
    <s v="Patna"/>
    <s v="Regular"/>
  </r>
  <r>
    <s v="ORD004515"/>
    <x v="252"/>
    <s v="CUST0168"/>
    <s v="Guneet Raja"/>
    <x v="0"/>
    <x v="3"/>
    <x v="4"/>
    <n v="4"/>
    <n v="1712.65"/>
    <n v="0.05"/>
    <n v="6508.07"/>
    <n v="2336.89"/>
    <n v="6508.07"/>
    <s v="Q2"/>
    <n v="35.907573212949458"/>
    <s v="Chennai"/>
    <s v="Premium"/>
  </r>
  <r>
    <s v="ORD009387"/>
    <x v="123"/>
    <s v="CUST0082"/>
    <s v="Nilima Rattan"/>
    <x v="0"/>
    <x v="1"/>
    <x v="59"/>
    <n v="4"/>
    <n v="38236.57"/>
    <n v="0.2"/>
    <n v="122357.02"/>
    <n v="26211.39"/>
    <n v="122357.024"/>
    <s v="Q1"/>
    <n v="21.422056535865288"/>
    <s v="Bengaluru"/>
    <s v="Regular"/>
  </r>
  <r>
    <s v="ORD003508"/>
    <x v="61"/>
    <s v="CUST0108"/>
    <s v="Yadavi Golla"/>
    <x v="2"/>
    <x v="4"/>
    <x v="28"/>
    <n v="4"/>
    <n v="73767.710000000006"/>
    <n v="0.2"/>
    <n v="236056.67"/>
    <n v="25862.99"/>
    <n v="236056.67200000002"/>
    <s v="Q1"/>
    <n v="10.956263171890038"/>
    <s v="Delhi"/>
    <s v="Regular"/>
  </r>
  <r>
    <s v="ORD007584"/>
    <x v="349"/>
    <s v="CUST0254"/>
    <s v="Pratyush Morar"/>
    <x v="1"/>
    <x v="6"/>
    <x v="41"/>
    <n v="5"/>
    <n v="3421.35"/>
    <n v="0.2"/>
    <n v="13685.4"/>
    <n v="3840.95"/>
    <n v="13685.400000000001"/>
    <s v="Q4"/>
    <n v="28.066041182574132"/>
    <s v="Patna"/>
    <s v="Premium"/>
  </r>
  <r>
    <s v="ORD002186"/>
    <x v="88"/>
    <s v="CUST0186"/>
    <s v="Hemang Barad"/>
    <x v="1"/>
    <x v="2"/>
    <x v="54"/>
    <n v="2"/>
    <n v="3214.57"/>
    <n v="0.1"/>
    <n v="5786.23"/>
    <n v="1144.07"/>
    <n v="5786.2260000000006"/>
    <s v="Q1"/>
    <n v="19.77228696405086"/>
    <s v="Ranchi"/>
    <s v="Premium"/>
  </r>
  <r>
    <s v="ORD001837"/>
    <x v="227"/>
    <s v="CUST0406"/>
    <s v="Janani Sen"/>
    <x v="1"/>
    <x v="4"/>
    <x v="45"/>
    <n v="5"/>
    <n v="9236.73"/>
    <n v="0.1"/>
    <n v="41565.279999999999"/>
    <n v="-493.89"/>
    <n v="41565.284999999996"/>
    <s v="Q4"/>
    <n v="-1.1882272896994799"/>
    <s v="Bhubaneswar"/>
    <s v="Premium"/>
  </r>
  <r>
    <s v="ORD002917"/>
    <x v="81"/>
    <s v="CUST0314"/>
    <s v="Nathaniel Dani"/>
    <x v="0"/>
    <x v="2"/>
    <x v="46"/>
    <n v="3"/>
    <n v="1822.41"/>
    <n v="0.05"/>
    <n v="5193.87"/>
    <n v="1456.78"/>
    <n v="5193.8685000000005"/>
    <s v="Q3"/>
    <n v="28.048064352785111"/>
    <s v="Kochi"/>
    <s v="Premium"/>
  </r>
  <r>
    <s v="ORD007652"/>
    <x v="214"/>
    <s v="CUST0068"/>
    <s v="Atharv Shenoy"/>
    <x v="1"/>
    <x v="5"/>
    <x v="31"/>
    <n v="3"/>
    <n v="780.17"/>
    <n v="0"/>
    <n v="2340.5100000000002"/>
    <n v="232.55"/>
    <n v="2340.5099999999998"/>
    <s v="Q4"/>
    <n v="9.9358686781940673"/>
    <s v="Ranchi"/>
    <s v="Premium"/>
  </r>
  <r>
    <s v="ORD003106"/>
    <x v="306"/>
    <s v="CUST0062"/>
    <s v="Veer Tandon"/>
    <x v="0"/>
    <x v="6"/>
    <x v="18"/>
    <n v="2"/>
    <n v="4044.61"/>
    <n v="0.2"/>
    <n v="6471.38"/>
    <n v="1565.66"/>
    <n v="6471.3760000000002"/>
    <s v="Q3"/>
    <n v="24.19360321909701"/>
    <s v="Coimbatore"/>
    <s v="Regular"/>
  </r>
  <r>
    <s v="ORD003078"/>
    <x v="32"/>
    <s v="CUST0057"/>
    <s v="Anusha Ganesh"/>
    <x v="1"/>
    <x v="4"/>
    <x v="28"/>
    <n v="4"/>
    <n v="83938.93"/>
    <n v="0.15"/>
    <n v="285392.36"/>
    <n v="26761.34"/>
    <n v="285392.36199999996"/>
    <s v="Q4"/>
    <n v="9.3770344798298044"/>
    <s v="Ranchi"/>
    <s v="Premium"/>
  </r>
  <r>
    <s v="ORD000168"/>
    <x v="253"/>
    <s v="CUST0307"/>
    <s v="Ekani Tak"/>
    <x v="0"/>
    <x v="1"/>
    <x v="3"/>
    <n v="4"/>
    <n v="24744.98"/>
    <n v="0.05"/>
    <n v="94030.92"/>
    <n v="27912.57"/>
    <n v="94030.923999999999"/>
    <s v="Q3"/>
    <n v="29.684459111960194"/>
    <s v="Kochi"/>
    <s v="Premium"/>
  </r>
  <r>
    <s v="ORD010167"/>
    <x v="274"/>
    <s v="CUST0392"/>
    <s v="Yashawini Bhalla"/>
    <x v="0"/>
    <x v="3"/>
    <x v="12"/>
    <n v="2"/>
    <n v="1591.17"/>
    <n v="0.05"/>
    <n v="3023.22"/>
    <n v="702.08"/>
    <n v="3023.223"/>
    <s v="Q2"/>
    <n v="23.222921256144112"/>
    <s v="Chennai"/>
    <s v="Premium"/>
  </r>
  <r>
    <s v="ORD008344"/>
    <x v="361"/>
    <s v="CUST0090"/>
    <s v="Pranit Gera"/>
    <x v="0"/>
    <x v="4"/>
    <x v="50"/>
    <n v="2"/>
    <n v="84159.56"/>
    <n v="0"/>
    <n v="168319.12"/>
    <n v="24573.759999999998"/>
    <n v="168319.12"/>
    <s v="Q3"/>
    <n v="14.599505986010383"/>
    <s v="Chennai"/>
    <s v="Premium"/>
  </r>
  <r>
    <s v="ORD009073"/>
    <x v="359"/>
    <s v="CUST0168"/>
    <s v="Guneet Raja"/>
    <x v="0"/>
    <x v="6"/>
    <x v="29"/>
    <n v="1"/>
    <n v="4958.66"/>
    <n v="0.2"/>
    <n v="3966.93"/>
    <n v="-133.37"/>
    <n v="3966.9279999999999"/>
    <s v="Q4"/>
    <n v="-3.3620457129316628"/>
    <s v="Chennai"/>
    <s v="Premium"/>
  </r>
  <r>
    <s v="ORD007345"/>
    <x v="337"/>
    <s v="CUST0195"/>
    <s v="Vedika Rege"/>
    <x v="1"/>
    <x v="6"/>
    <x v="57"/>
    <n v="5"/>
    <n v="984.51"/>
    <n v="0.05"/>
    <n v="4676.42"/>
    <n v="1222"/>
    <n v="4676.4224999999997"/>
    <s v="Q3"/>
    <n v="26.131100286116304"/>
    <s v="Bhubaneswar"/>
    <s v="Premium"/>
  </r>
  <r>
    <s v="ORD011472"/>
    <x v="213"/>
    <s v="CUST0335"/>
    <s v="Ishani Bakshi"/>
    <x v="0"/>
    <x v="4"/>
    <x v="28"/>
    <n v="5"/>
    <n v="26058.83"/>
    <n v="0"/>
    <n v="130294.15"/>
    <n v="-12549.37"/>
    <n v="130294.15000000001"/>
    <s v="Q1"/>
    <n v="-9.631568263041741"/>
    <s v="Bengaluru"/>
    <s v="Premium"/>
  </r>
  <r>
    <s v="ORD006438"/>
    <x v="243"/>
    <s v="CUST0368"/>
    <s v="Vedant Kohli"/>
    <x v="2"/>
    <x v="5"/>
    <x v="68"/>
    <n v="1"/>
    <n v="224.35"/>
    <n v="0.1"/>
    <n v="201.91"/>
    <n v="13.14"/>
    <n v="201.91499999999999"/>
    <s v="Q4"/>
    <n v="6.507850032192561"/>
    <s v="Delhi"/>
    <s v="Premium"/>
  </r>
  <r>
    <s v="ORD002382"/>
    <x v="223"/>
    <s v="CUST0316"/>
    <s v="Vinaya Varughese"/>
    <x v="1"/>
    <x v="5"/>
    <x v="24"/>
    <n v="7"/>
    <n v="246.65"/>
    <n v="0"/>
    <n v="1726.55"/>
    <n v="170.41"/>
    <n v="1726.55"/>
    <s v="Q3"/>
    <n v="9.8699719092988918"/>
    <s v="Ranchi"/>
    <s v="Regular"/>
  </r>
  <r>
    <s v="ORD007008"/>
    <x v="92"/>
    <s v="CUST0114"/>
    <s v="Gayathri Basak"/>
    <x v="1"/>
    <x v="6"/>
    <x v="18"/>
    <n v="1"/>
    <n v="2757.42"/>
    <n v="0.1"/>
    <n v="2481.6799999999998"/>
    <n v="800.83"/>
    <n v="2481.6780000000003"/>
    <s v="Q3"/>
    <n v="32.269672157570682"/>
    <s v="Patna"/>
    <s v="Premium"/>
  </r>
  <r>
    <s v="ORD011076"/>
    <x v="294"/>
    <s v="CUST0190"/>
    <s v="Chaman Chaudhry"/>
    <x v="0"/>
    <x v="4"/>
    <x v="20"/>
    <n v="4"/>
    <n v="38664.239999999998"/>
    <n v="0"/>
    <n v="154656.95999999999"/>
    <n v="14696.72"/>
    <n v="154656.95999999999"/>
    <s v="Q1"/>
    <n v="9.5027860369167989"/>
    <s v="Coimbatore"/>
    <s v="Premium"/>
  </r>
  <r>
    <s v="ORD001986"/>
    <x v="282"/>
    <s v="CUST0464"/>
    <s v="Chandresh Dasgupta"/>
    <x v="3"/>
    <x v="2"/>
    <x v="46"/>
    <n v="5"/>
    <n v="5392.08"/>
    <n v="0.25"/>
    <n v="20220.3"/>
    <n v="3957.84"/>
    <n v="20220.300000000003"/>
    <s v="Q1"/>
    <n v="19.573596830907555"/>
    <s v="Mumbai"/>
    <s v="Regular"/>
  </r>
  <r>
    <s v="ORD000756"/>
    <x v="340"/>
    <s v="CUST0357"/>
    <s v="Udant Mishra"/>
    <x v="2"/>
    <x v="4"/>
    <x v="23"/>
    <n v="5"/>
    <n v="39801.599999999999"/>
    <n v="0"/>
    <n v="199008"/>
    <n v="20564.099999999999"/>
    <n v="199008"/>
    <s v="Q2"/>
    <n v="10.333303183791607"/>
    <s v="Delhi"/>
    <s v="Premium"/>
  </r>
  <r>
    <s v="ORD010309"/>
    <x v="144"/>
    <s v="CUST0452"/>
    <s v="Rachita Mammen"/>
    <x v="1"/>
    <x v="2"/>
    <x v="17"/>
    <n v="5"/>
    <n v="4383.05"/>
    <n v="0.05"/>
    <n v="20819.490000000002"/>
    <n v="5543.92"/>
    <n v="20819.487499999999"/>
    <s v="Q2"/>
    <n v="26.628510112399482"/>
    <s v="Kolkata"/>
    <s v="Premium"/>
  </r>
  <r>
    <s v="ORD003727"/>
    <x v="119"/>
    <s v="CUST0469"/>
    <s v="Brinda Doshi"/>
    <x v="0"/>
    <x v="6"/>
    <x v="18"/>
    <n v="1"/>
    <n v="1183.58"/>
    <n v="0.05"/>
    <n v="1124.4000000000001"/>
    <n v="346.63"/>
    <n v="1124.4009999999998"/>
    <s v="Q2"/>
    <n v="30.827997154037707"/>
    <s v="Kochi"/>
    <s v="Regular"/>
  </r>
  <r>
    <s v="ORD009332"/>
    <x v="38"/>
    <s v="CUST0005"/>
    <s v="Mason Dutt"/>
    <x v="0"/>
    <x v="5"/>
    <x v="11"/>
    <n v="1"/>
    <n v="74.97"/>
    <n v="0.05"/>
    <n v="71.22"/>
    <n v="4.59"/>
    <n v="71.221499999999992"/>
    <s v="Q2"/>
    <n v="6.4448188711036218"/>
    <s v="Coimbatore"/>
    <s v="Regular"/>
  </r>
  <r>
    <s v="ORD008099"/>
    <x v="171"/>
    <s v="CUST0319"/>
    <s v="Veer Sankaran"/>
    <x v="0"/>
    <x v="0"/>
    <x v="49"/>
    <n v="5"/>
    <n v="690.5"/>
    <n v="0.15"/>
    <n v="2934.62"/>
    <n v="803.93"/>
    <n v="2934.625"/>
    <s v="Q2"/>
    <n v="27.394688239022429"/>
    <s v="Chennai"/>
    <s v="Premium"/>
  </r>
  <r>
    <s v="ORD006282"/>
    <x v="131"/>
    <s v="CUST0097"/>
    <s v="Thomas Din"/>
    <x v="0"/>
    <x v="6"/>
    <x v="43"/>
    <n v="4"/>
    <n v="1537.97"/>
    <n v="0"/>
    <n v="6151.88"/>
    <n v="2319.66"/>
    <n v="6151.88"/>
    <s v="Q2"/>
    <n v="37.706522233853711"/>
    <s v="Hyderabad"/>
    <s v="Premium"/>
  </r>
  <r>
    <s v="ORD006456"/>
    <x v="269"/>
    <s v="CUST0054"/>
    <s v="Bhavya Chahal"/>
    <x v="1"/>
    <x v="6"/>
    <x v="63"/>
    <n v="2"/>
    <n v="2687.42"/>
    <n v="0"/>
    <n v="5374.84"/>
    <n v="1984.18"/>
    <n v="5374.84"/>
    <s v="Q1"/>
    <n v="36.916075641321413"/>
    <s v="Guwahati"/>
    <s v="Premium"/>
  </r>
  <r>
    <s v="ORD011142"/>
    <x v="331"/>
    <s v="CUST0033"/>
    <s v="Vasana Ahuja"/>
    <x v="1"/>
    <x v="4"/>
    <x v="5"/>
    <n v="2"/>
    <n v="84964.58"/>
    <n v="0"/>
    <n v="169929.16"/>
    <n v="18543.09"/>
    <n v="169929.16"/>
    <s v="Q4"/>
    <n v="10.912247197596928"/>
    <s v="Ranchi"/>
    <s v="Premium"/>
  </r>
  <r>
    <s v="ORD001737"/>
    <x v="288"/>
    <s v="CUST0486"/>
    <s v="Nathan Loke"/>
    <x v="2"/>
    <x v="6"/>
    <x v="14"/>
    <n v="3"/>
    <n v="3045.43"/>
    <n v="0"/>
    <n v="9136.2900000000009"/>
    <n v="2093.44"/>
    <n v="9136.2899999999991"/>
    <s v="Q1"/>
    <n v="22.913458307474915"/>
    <s v="Jaipur"/>
    <s v="Occasional"/>
  </r>
  <r>
    <s v="ORD010147"/>
    <x v="167"/>
    <s v="CUST0016"/>
    <s v="Hema Raja"/>
    <x v="0"/>
    <x v="3"/>
    <x v="66"/>
    <n v="5"/>
    <n v="1843.33"/>
    <n v="0.15"/>
    <n v="7834.15"/>
    <n v="1564.42"/>
    <n v="7834.1524999999992"/>
    <s v="Q2"/>
    <n v="19.969237249733538"/>
    <s v="Hyderabad"/>
    <s v="Regular"/>
  </r>
  <r>
    <s v="ORD008333"/>
    <x v="181"/>
    <s v="CUST0372"/>
    <s v="Wazir Seshadri"/>
    <x v="2"/>
    <x v="1"/>
    <x v="69"/>
    <n v="2"/>
    <n v="26168.87"/>
    <n v="0.1"/>
    <n v="47103.97"/>
    <n v="9958.15"/>
    <n v="47103.966"/>
    <s v="Q3"/>
    <n v="21.140787071662963"/>
    <s v="Lucknow"/>
    <s v="Regular"/>
  </r>
  <r>
    <s v="ORD002216"/>
    <x v="54"/>
    <s v="CUST0457"/>
    <s v="Amruta Gour"/>
    <x v="0"/>
    <x v="3"/>
    <x v="12"/>
    <n v="2"/>
    <n v="491.48"/>
    <n v="0.1"/>
    <n v="884.66"/>
    <n v="301.99"/>
    <n v="884.6640000000001"/>
    <s v="Q4"/>
    <n v="34.136278344222646"/>
    <s v="Bengaluru"/>
    <s v="Premium"/>
  </r>
  <r>
    <s v="ORD011835"/>
    <x v="88"/>
    <s v="CUST0221"/>
    <s v="Naveen Dass"/>
    <x v="0"/>
    <x v="1"/>
    <x v="34"/>
    <n v="5"/>
    <n v="28474.99"/>
    <n v="0"/>
    <n v="142374.95000000001"/>
    <n v="39528.160000000003"/>
    <n v="142374.95000000001"/>
    <s v="Q1"/>
    <n v="27.76342327073688"/>
    <s v="Kochi"/>
    <s v="Regular"/>
  </r>
  <r>
    <s v="ORD004259"/>
    <x v="16"/>
    <s v="CUST0123"/>
    <s v="Shivani Maharaj"/>
    <x v="1"/>
    <x v="5"/>
    <x v="37"/>
    <n v="4"/>
    <n v="795.36"/>
    <n v="0.05"/>
    <n v="3022.37"/>
    <n v="287.77999999999997"/>
    <n v="3022.3679999999999"/>
    <s v="Q3"/>
    <n v="9.5216667714409553"/>
    <s v="Guwahati"/>
    <s v="Regular"/>
  </r>
  <r>
    <s v="ORD009521"/>
    <x v="336"/>
    <s v="CUST0134"/>
    <s v="Hemang Bhavsar"/>
    <x v="3"/>
    <x v="4"/>
    <x v="33"/>
    <n v="5"/>
    <n v="40974.949999999997"/>
    <n v="0.15"/>
    <n v="174143.54"/>
    <n v="25080.1"/>
    <n v="174143.53750000001"/>
    <s v="Q4"/>
    <n v="14.401969777345744"/>
    <s v="Surat"/>
    <s v="Premium"/>
  </r>
  <r>
    <s v="ORD003487"/>
    <x v="267"/>
    <s v="CUST0500"/>
    <s v="Pooja Mand"/>
    <x v="0"/>
    <x v="2"/>
    <x v="30"/>
    <n v="5"/>
    <n v="7386.95"/>
    <n v="0"/>
    <n v="36934.75"/>
    <n v="9537.69"/>
    <n v="36934.75"/>
    <s v="Q4"/>
    <n v="25.823079890888661"/>
    <s v="Kochi"/>
    <s v="Premium"/>
  </r>
  <r>
    <s v="ORD004183"/>
    <x v="214"/>
    <s v="CUST0123"/>
    <s v="Shivani Maharaj"/>
    <x v="1"/>
    <x v="2"/>
    <x v="46"/>
    <n v="1"/>
    <n v="2683.3"/>
    <n v="0.25"/>
    <n v="2012.48"/>
    <n v="360.2"/>
    <n v="2012.4750000000001"/>
    <s v="Q4"/>
    <n v="17.89831451741135"/>
    <s v="Guwahati"/>
    <s v="Regular"/>
  </r>
  <r>
    <s v="ORD007211"/>
    <x v="143"/>
    <s v="CUST0078"/>
    <s v="Warinder Naidu"/>
    <x v="0"/>
    <x v="4"/>
    <x v="5"/>
    <n v="3"/>
    <n v="58927.65"/>
    <n v="0.05"/>
    <n v="167943.8"/>
    <n v="19000.13"/>
    <n v="167943.80249999999"/>
    <s v="Q1"/>
    <n v="11.313385787388402"/>
    <s v="Hyderabad"/>
    <s v="Regular"/>
  </r>
  <r>
    <s v="ORD005751"/>
    <x v="252"/>
    <s v="CUST0086"/>
    <s v="Sara Chandran"/>
    <x v="1"/>
    <x v="3"/>
    <x v="58"/>
    <n v="1"/>
    <n v="661.19"/>
    <n v="0"/>
    <n v="661.19"/>
    <n v="138.4"/>
    <n v="661.19"/>
    <s v="Q2"/>
    <n v="20.931956018693569"/>
    <s v="Patna"/>
    <s v="Regular"/>
  </r>
  <r>
    <s v="ORD009826"/>
    <x v="202"/>
    <s v="CUST0162"/>
    <s v="Yamini Wadhwa"/>
    <x v="2"/>
    <x v="6"/>
    <x v="63"/>
    <n v="1"/>
    <n v="2805.66"/>
    <n v="0"/>
    <n v="2805.66"/>
    <n v="722.67"/>
    <n v="2805.66"/>
    <s v="Q4"/>
    <n v="25.757575757575758"/>
    <s v="Jaipur"/>
    <s v="Premium"/>
  </r>
  <r>
    <s v="ORD007916"/>
    <x v="6"/>
    <s v="CUST0395"/>
    <s v="Amrita Balan"/>
    <x v="3"/>
    <x v="5"/>
    <x v="40"/>
    <n v="9"/>
    <n v="613.87"/>
    <n v="0.3"/>
    <n v="3867.38"/>
    <n v="278.7"/>
    <n v="3867.3809999999999"/>
    <s v="Q1"/>
    <n v="7.2064291587586427"/>
    <s v="Mumbai"/>
    <s v="Regular"/>
  </r>
  <r>
    <s v="ORD004447"/>
    <x v="49"/>
    <s v="CUST0264"/>
    <s v="Rudra Konda"/>
    <x v="2"/>
    <x v="3"/>
    <x v="58"/>
    <n v="3"/>
    <n v="1381.85"/>
    <n v="0"/>
    <n v="4145.55"/>
    <n v="873.21"/>
    <n v="4145.5499999999993"/>
    <s v="Q3"/>
    <n v="21.063791294279408"/>
    <s v="Jaipur"/>
    <s v="Regular"/>
  </r>
  <r>
    <s v="ORD004554"/>
    <x v="214"/>
    <s v="CUST0177"/>
    <s v="Pratyush Koshy"/>
    <x v="3"/>
    <x v="1"/>
    <x v="1"/>
    <n v="2"/>
    <n v="16700.61"/>
    <n v="0"/>
    <n v="33401.22"/>
    <n v="8416.76"/>
    <n v="33401.22"/>
    <s v="Q4"/>
    <n v="25.198959798474423"/>
    <s v="Ahmedabad"/>
    <s v="Premium"/>
  </r>
  <r>
    <s v="ORD011494"/>
    <x v="8"/>
    <s v="CUST0116"/>
    <s v="Gagan Oak"/>
    <x v="2"/>
    <x v="5"/>
    <x v="68"/>
    <n v="3"/>
    <n v="437.1"/>
    <n v="0.1"/>
    <n v="1180.17"/>
    <n v="72.45"/>
    <n v="1180.1700000000003"/>
    <s v="Q2"/>
    <n v="6.1389460840387402"/>
    <s v="Chandigarh"/>
    <s v="Regular"/>
  </r>
  <r>
    <s v="ORD009386"/>
    <x v="55"/>
    <s v="CUST0294"/>
    <s v="Ekapad Dhingra"/>
    <x v="0"/>
    <x v="4"/>
    <x v="22"/>
    <n v="3"/>
    <n v="9597.75"/>
    <n v="0.25"/>
    <n v="21594.94"/>
    <n v="1825.6"/>
    <n v="21594.9375"/>
    <s v="Q1"/>
    <n v="8.4538322403303745"/>
    <s v="Bengaluru"/>
    <s v="Premium"/>
  </r>
  <r>
    <s v="ORD011775"/>
    <x v="362"/>
    <s v="CUST0152"/>
    <s v="Shaurya Som"/>
    <x v="2"/>
    <x v="4"/>
    <x v="22"/>
    <n v="3"/>
    <n v="68725.350000000006"/>
    <n v="0.2"/>
    <n v="164940.84"/>
    <n v="17635.09"/>
    <n v="164940.84000000003"/>
    <s v="Q4"/>
    <n v="10.69176681772689"/>
    <s v="Jaipur"/>
    <s v="Regular"/>
  </r>
  <r>
    <s v="ORD006161"/>
    <x v="352"/>
    <s v="CUST0498"/>
    <s v="Isaac Sha"/>
    <x v="0"/>
    <x v="5"/>
    <x v="11"/>
    <n v="8"/>
    <n v="547.91"/>
    <n v="0"/>
    <n v="4383.28"/>
    <n v="433.29"/>
    <n v="4383.28"/>
    <s v="Q1"/>
    <n v="9.8850632403131904"/>
    <s v="Hyderabad"/>
    <s v="Premium"/>
  </r>
  <r>
    <s v="ORD010570"/>
    <x v="259"/>
    <s v="CUST0211"/>
    <s v="Maanas Arora"/>
    <x v="2"/>
    <x v="3"/>
    <x v="61"/>
    <n v="5"/>
    <n v="2021.97"/>
    <n v="0.1"/>
    <n v="9098.86"/>
    <n v="2652.98"/>
    <n v="9098.8649999999998"/>
    <s v="Q2"/>
    <n v="29.157279043748336"/>
    <s v="Delhi"/>
    <s v="Premium"/>
  </r>
  <r>
    <s v="ORD008819"/>
    <x v="358"/>
    <s v="CUST0261"/>
    <s v="Dalaja Nayak"/>
    <x v="1"/>
    <x v="1"/>
    <x v="59"/>
    <n v="2"/>
    <n v="7736.5"/>
    <n v="0.1"/>
    <n v="13925.7"/>
    <n v="4132.63"/>
    <n v="13925.7"/>
    <s v="Q4"/>
    <n v="29.676281982234286"/>
    <s v="Kolkata"/>
    <s v="Premium"/>
  </r>
  <r>
    <s v="ORD006394"/>
    <x v="297"/>
    <s v="CUST0135"/>
    <s v="Nandini Sarin"/>
    <x v="2"/>
    <x v="0"/>
    <x v="35"/>
    <n v="3"/>
    <n v="296.73"/>
    <n v="0.05"/>
    <n v="845.68"/>
    <n v="310.54000000000002"/>
    <n v="845.68050000000005"/>
    <s v="Q3"/>
    <n v="36.720745435625773"/>
    <s v="Amritsar"/>
    <s v="Premium"/>
  </r>
  <r>
    <s v="ORD002323"/>
    <x v="113"/>
    <s v="CUST0175"/>
    <s v="Balendra Lala"/>
    <x v="2"/>
    <x v="0"/>
    <x v="32"/>
    <n v="2"/>
    <n v="310.01"/>
    <n v="0.05"/>
    <n v="589.02"/>
    <n v="260.88"/>
    <n v="589.01900000000001"/>
    <s v="Q3"/>
    <n v="44.290516451054295"/>
    <s v="Delhi"/>
    <s v="Premium"/>
  </r>
  <r>
    <s v="ORD000773"/>
    <x v="67"/>
    <s v="CUST0275"/>
    <s v="Rajata Baria"/>
    <x v="1"/>
    <x v="0"/>
    <x v="35"/>
    <n v="4"/>
    <n v="265.89"/>
    <n v="0.05"/>
    <n v="1010.38"/>
    <n v="294.08"/>
    <n v="1010.3819999999999"/>
    <s v="Q4"/>
    <n v="29.105880955680043"/>
    <s v="Ranchi"/>
    <s v="Premium"/>
  </r>
  <r>
    <s v="ORD004109"/>
    <x v="0"/>
    <s v="CUST0209"/>
    <s v="Charles Babu"/>
    <x v="0"/>
    <x v="4"/>
    <x v="23"/>
    <n v="2"/>
    <n v="37723.99"/>
    <n v="0"/>
    <n v="75447.98"/>
    <n v="7488.16"/>
    <n v="75447.98"/>
    <s v="Q2"/>
    <n v="9.9249310584590873"/>
    <s v="Bengaluru"/>
    <s v="Premium"/>
  </r>
  <r>
    <s v="ORD005727"/>
    <x v="71"/>
    <s v="CUST0248"/>
    <s v="Noah Varkey"/>
    <x v="0"/>
    <x v="4"/>
    <x v="50"/>
    <n v="1"/>
    <n v="67140.45"/>
    <n v="0.15"/>
    <n v="57069.38"/>
    <n v="5761.83"/>
    <n v="57069.382499999992"/>
    <s v="Q1"/>
    <n v="10.096184679069582"/>
    <s v="Kochi"/>
    <s v="Occasional"/>
  </r>
  <r>
    <s v="ORD009129"/>
    <x v="189"/>
    <s v="CUST0481"/>
    <s v="Unknown"/>
    <x v="3"/>
    <x v="4"/>
    <x v="20"/>
    <n v="4"/>
    <n v="15873.69"/>
    <n v="0.2"/>
    <n v="50795.81"/>
    <n v="5867.4"/>
    <n v="50795.808000000005"/>
    <s v="Q3"/>
    <n v="11.550952726218954"/>
    <s v="Mumbai"/>
    <s v="Regular"/>
  </r>
  <r>
    <s v="ORD007371"/>
    <x v="96"/>
    <s v="CUST0350"/>
    <s v="Vrishti Dubey"/>
    <x v="1"/>
    <x v="4"/>
    <x v="23"/>
    <n v="5"/>
    <n v="42186.3"/>
    <n v="0.25"/>
    <n v="158198.62"/>
    <n v="13987.69"/>
    <n v="158198.625"/>
    <s v="Q2"/>
    <n v="8.8418533612998651"/>
    <s v="Bhubaneswar"/>
    <s v="Premium"/>
  </r>
  <r>
    <s v="ORD008897"/>
    <x v="339"/>
    <s v="CUST0426"/>
    <s v="Nakul Puri"/>
    <x v="0"/>
    <x v="1"/>
    <x v="1"/>
    <n v="4"/>
    <n v="19647.86"/>
    <n v="0"/>
    <n v="78591.44"/>
    <n v="18147.310000000001"/>
    <n v="78591.44"/>
    <s v="Q3"/>
    <n v="23.090695373440163"/>
    <s v="Bengaluru"/>
    <s v="Regular"/>
  </r>
  <r>
    <s v="ORD000996"/>
    <x v="126"/>
    <s v="CUST0408"/>
    <s v="Anvi Jaggi"/>
    <x v="0"/>
    <x v="4"/>
    <x v="42"/>
    <n v="1"/>
    <n v="43517.84"/>
    <n v="0.15"/>
    <n v="36990.160000000003"/>
    <n v="5527.78"/>
    <n v="36990.163999999997"/>
    <s v="Q2"/>
    <n v="14.943920220945245"/>
    <s v="Kochi"/>
    <s v="Premium"/>
  </r>
  <r>
    <s v="ORD008621"/>
    <x v="63"/>
    <s v="CUST0371"/>
    <s v="Unni Hora"/>
    <x v="3"/>
    <x v="0"/>
    <x v="0"/>
    <n v="2"/>
    <n v="288.77999999999997"/>
    <n v="0"/>
    <n v="577.55999999999995"/>
    <n v="165.3"/>
    <n v="577.55999999999995"/>
    <s v="Q4"/>
    <n v="28.620403075005196"/>
    <s v="Mumbai"/>
    <s v="Premium"/>
  </r>
  <r>
    <s v="ORD009708"/>
    <x v="362"/>
    <s v="CUST0303"/>
    <s v="Tarak Talwar"/>
    <x v="2"/>
    <x v="6"/>
    <x v="19"/>
    <n v="3"/>
    <n v="2931.44"/>
    <n v="0.1"/>
    <n v="7914.89"/>
    <n v="-414.25"/>
    <n v="7914.8879999999999"/>
    <s v="Q4"/>
    <n v="-5.2338061552339958"/>
    <s v="Delhi"/>
    <s v="Regular"/>
  </r>
  <r>
    <s v="ORD005047"/>
    <x v="179"/>
    <s v="CUST0039"/>
    <s v="Jonathan Dutta"/>
    <x v="3"/>
    <x v="4"/>
    <x v="42"/>
    <n v="1"/>
    <n v="47992.15"/>
    <n v="0.15"/>
    <n v="40793.33"/>
    <n v="6268.46"/>
    <n v="40793.327499999999"/>
    <s v="Q1"/>
    <n v="15.366384651608486"/>
    <s v="Nagpur"/>
    <s v="Premium"/>
  </r>
  <r>
    <s v="ORD010343"/>
    <x v="252"/>
    <s v="CUST0445"/>
    <s v="Sachi Sibal"/>
    <x v="3"/>
    <x v="4"/>
    <x v="5"/>
    <n v="2"/>
    <n v="31008.25"/>
    <n v="0"/>
    <n v="62016.5"/>
    <n v="9419.17"/>
    <n v="62016.5"/>
    <s v="Q2"/>
    <n v="15.188167665056881"/>
    <s v="Ahmedabad"/>
    <s v="Occasional"/>
  </r>
  <r>
    <s v="ORD010954"/>
    <x v="50"/>
    <s v="CUST0480"/>
    <s v="Ranveer Gour"/>
    <x v="0"/>
    <x v="2"/>
    <x v="46"/>
    <n v="5"/>
    <n v="4582.46"/>
    <n v="0"/>
    <n v="22912.3"/>
    <n v="5023.4399999999996"/>
    <n v="22912.3"/>
    <s v="Q4"/>
    <n v="21.924643095629857"/>
    <s v="Hyderabad"/>
    <s v="Premium"/>
  </r>
  <r>
    <s v="ORD004631"/>
    <x v="202"/>
    <s v="CUST0471"/>
    <s v="Deepa Borde"/>
    <x v="3"/>
    <x v="0"/>
    <x v="53"/>
    <n v="3"/>
    <n v="966.28"/>
    <n v="0.1"/>
    <n v="2608.96"/>
    <n v="994.5"/>
    <n v="2608.9560000000001"/>
    <s v="Q4"/>
    <n v="38.118637311419107"/>
    <s v="Mumbai"/>
    <s v="Premium"/>
  </r>
  <r>
    <s v="ORD005303"/>
    <x v="89"/>
    <s v="CUST0040"/>
    <s v="Gaurav Majumdar"/>
    <x v="2"/>
    <x v="5"/>
    <x v="37"/>
    <n v="3"/>
    <n v="207.97"/>
    <n v="0.2"/>
    <n v="499.13"/>
    <n v="50.76"/>
    <n v="499.12799999999999"/>
    <s v="Q1"/>
    <n v="10.169695269769399"/>
    <s v="Chandigarh"/>
    <s v="Regular"/>
  </r>
  <r>
    <s v="ORD004906"/>
    <x v="323"/>
    <s v="CUST0095"/>
    <s v="Pahal Goyal"/>
    <x v="2"/>
    <x v="0"/>
    <x v="48"/>
    <n v="3"/>
    <n v="511.12"/>
    <n v="0.05"/>
    <n v="1456.69"/>
    <n v="614.29999999999995"/>
    <n v="1456.692"/>
    <s v="Q3"/>
    <n v="42.170949206763275"/>
    <s v="Jaipur"/>
    <s v="Premium"/>
  </r>
  <r>
    <s v="ORD001002"/>
    <x v="208"/>
    <s v="CUST0451"/>
    <s v="Varsha Sheth"/>
    <x v="0"/>
    <x v="6"/>
    <x v="14"/>
    <n v="3"/>
    <n v="3653.87"/>
    <n v="0.25"/>
    <n v="8221.2099999999991"/>
    <n v="2177.42"/>
    <n v="8221.2075000000004"/>
    <s v="Q1"/>
    <n v="26.485395702092518"/>
    <s v="Chennai"/>
    <s v="Regular"/>
  </r>
  <r>
    <s v="ORD007135"/>
    <x v="174"/>
    <s v="CUST0388"/>
    <s v="Ekavir Chawla"/>
    <x v="3"/>
    <x v="5"/>
    <x v="39"/>
    <n v="5"/>
    <n v="528.4"/>
    <n v="0.15"/>
    <n v="2245.6999999999998"/>
    <n v="-195.1"/>
    <n v="2245.6999999999998"/>
    <s v="Q4"/>
    <n v="-8.6877142984370135"/>
    <s v="Ahmedabad"/>
    <s v="Premium"/>
  </r>
  <r>
    <s v="ORD001829"/>
    <x v="241"/>
    <s v="CUST0072"/>
    <s v="Ekantika Khosla"/>
    <x v="1"/>
    <x v="6"/>
    <x v="29"/>
    <n v="3"/>
    <n v="4875.9799999999996"/>
    <n v="0.1"/>
    <n v="13165.15"/>
    <n v="3128.02"/>
    <n v="13165.145999999999"/>
    <s v="Q2"/>
    <n v="23.759850818258812"/>
    <s v="Bhubaneswar"/>
    <s v="Occasional"/>
  </r>
  <r>
    <s v="ORD010358"/>
    <x v="189"/>
    <s v="CUST0027"/>
    <s v="Januja Dalal"/>
    <x v="0"/>
    <x v="6"/>
    <x v="27"/>
    <n v="3"/>
    <n v="4775.66"/>
    <n v="0.2"/>
    <n v="11461.58"/>
    <n v="3642.78"/>
    <n v="11461.584000000001"/>
    <s v="Q3"/>
    <n v="31.782529110297187"/>
    <s v="Kochi"/>
    <s v="Regular"/>
  </r>
  <r>
    <s v="ORD004037"/>
    <x v="239"/>
    <s v="CUST0446"/>
    <s v="Anthony Pandit"/>
    <x v="0"/>
    <x v="4"/>
    <x v="47"/>
    <n v="4"/>
    <n v="67848.13"/>
    <n v="0.25"/>
    <n v="203544.39"/>
    <n v="25209.919999999998"/>
    <n v="203544.39"/>
    <s v="Q2"/>
    <n v="12.385465401429141"/>
    <s v="Chennai"/>
    <s v="Premium"/>
  </r>
  <r>
    <s v="ORD009937"/>
    <x v="47"/>
    <s v="CUST0445"/>
    <s v="Sachi Sibal"/>
    <x v="3"/>
    <x v="0"/>
    <x v="67"/>
    <n v="2"/>
    <n v="809.61"/>
    <n v="0.1"/>
    <n v="1457.3"/>
    <n v="453.34"/>
    <n v="1457.298"/>
    <s v="Q1"/>
    <n v="31.10821382007823"/>
    <s v="Ahmedabad"/>
    <s v="Occasional"/>
  </r>
  <r>
    <s v="ORD003103"/>
    <x v="356"/>
    <s v="CUST0194"/>
    <s v="Panini Badami"/>
    <x v="0"/>
    <x v="6"/>
    <x v="18"/>
    <n v="1"/>
    <n v="4525.3900000000003"/>
    <n v="0"/>
    <n v="4525.3900000000003"/>
    <n v="1691.47"/>
    <n v="4525.3900000000003"/>
    <s v="Q1"/>
    <n v="37.37733101456449"/>
    <s v="Bengaluru"/>
    <s v="Regular"/>
  </r>
  <r>
    <s v="ORD010061"/>
    <x v="86"/>
    <s v="CUST0292"/>
    <s v="Hardik Mukherjee"/>
    <x v="2"/>
    <x v="5"/>
    <x v="7"/>
    <n v="9"/>
    <n v="566.87"/>
    <n v="0.1"/>
    <n v="4591.6499999999996"/>
    <n v="278.81"/>
    <n v="4591.6469999999999"/>
    <s v="Q4"/>
    <n v="6.0721091546611792"/>
    <s v="Jaipur"/>
    <s v="Premium"/>
  </r>
  <r>
    <s v="ORD007109"/>
    <x v="43"/>
    <s v="CUST0241"/>
    <s v="Victor Puri"/>
    <x v="2"/>
    <x v="5"/>
    <x v="11"/>
    <n v="1"/>
    <n v="194.15"/>
    <n v="0.1"/>
    <n v="174.74"/>
    <n v="10.16"/>
    <n v="174.73500000000001"/>
    <s v="Q1"/>
    <n v="5.8143527526610965"/>
    <s v="Chandigarh"/>
    <s v="Occasional"/>
  </r>
  <r>
    <s v="ORD006395"/>
    <x v="318"/>
    <s v="CUST0363"/>
    <s v="Daksha Nadig"/>
    <x v="3"/>
    <x v="5"/>
    <x v="40"/>
    <n v="10"/>
    <n v="569.16"/>
    <n v="0.2"/>
    <n v="4553.28"/>
    <n v="349.72"/>
    <n v="4553.28"/>
    <s v="Q3"/>
    <n v="7.6806170496872594"/>
    <s v="Mumbai"/>
    <s v="Premium"/>
  </r>
  <r>
    <s v="ORD001118"/>
    <x v="208"/>
    <s v="CUST0244"/>
    <s v="Kala Chand"/>
    <x v="1"/>
    <x v="6"/>
    <x v="55"/>
    <n v="1"/>
    <n v="1660.78"/>
    <n v="0.15"/>
    <n v="1411.66"/>
    <n v="335.08"/>
    <n v="1411.663"/>
    <s v="Q1"/>
    <n v="23.736593797373303"/>
    <s v="Patna"/>
    <s v="Premium"/>
  </r>
  <r>
    <s v="ORD000829"/>
    <x v="59"/>
    <s v="CUST0224"/>
    <s v="Gayathri Tata"/>
    <x v="0"/>
    <x v="6"/>
    <x v="18"/>
    <n v="3"/>
    <n v="1197.45"/>
    <n v="0.15"/>
    <n v="3053.5"/>
    <n v="1154.6500000000001"/>
    <n v="3053.4975000000004"/>
    <s v="Q4"/>
    <n v="37.813983952841006"/>
    <s v="Hyderabad"/>
    <s v="Premium"/>
  </r>
  <r>
    <s v="ORD002750"/>
    <x v="132"/>
    <s v="CUST0477"/>
    <s v="Teerth Bobal"/>
    <x v="1"/>
    <x v="2"/>
    <x v="17"/>
    <n v="5"/>
    <n v="1189.26"/>
    <n v="0.1"/>
    <n v="5351.67"/>
    <n v="977.7"/>
    <n v="5351.67"/>
    <s v="Q3"/>
    <n v="18.269063675450841"/>
    <s v="Patna"/>
    <s v="Occasional"/>
  </r>
  <r>
    <s v="ORD001311"/>
    <x v="213"/>
    <s v="CUST0402"/>
    <s v="Upkaar Chandran"/>
    <x v="1"/>
    <x v="5"/>
    <x v="44"/>
    <n v="1"/>
    <n v="468.88"/>
    <n v="0.1"/>
    <n v="421.99"/>
    <n v="28.5"/>
    <n v="421.99200000000002"/>
    <s v="Q1"/>
    <n v="6.75371454299865"/>
    <s v="Guwahati"/>
    <s v="Premium"/>
  </r>
  <r>
    <s v="ORD008176"/>
    <x v="217"/>
    <s v="CUST0176"/>
    <s v="Ishani Dani"/>
    <x v="2"/>
    <x v="1"/>
    <x v="64"/>
    <n v="5"/>
    <n v="19741.240000000002"/>
    <n v="0"/>
    <n v="98706.2"/>
    <n v="24734.36"/>
    <n v="98706.200000000012"/>
    <s v="Q4"/>
    <n v="25.058567749543599"/>
    <s v="Delhi"/>
    <s v="Premium"/>
  </r>
  <r>
    <s v="ORD006040"/>
    <x v="342"/>
    <s v="CUST0413"/>
    <s v="Aarini Amble"/>
    <x v="3"/>
    <x v="3"/>
    <x v="58"/>
    <n v="1"/>
    <n v="470.04"/>
    <n v="0.05"/>
    <n v="446.54"/>
    <n v="106.19"/>
    <n v="446.53800000000001"/>
    <s v="Q2"/>
    <n v="23.7806243561607"/>
    <s v="Surat"/>
    <s v="Premium"/>
  </r>
  <r>
    <s v="ORD007792"/>
    <x v="220"/>
    <s v="CUST0388"/>
    <s v="Ekavir Chawla"/>
    <x v="3"/>
    <x v="2"/>
    <x v="60"/>
    <n v="2"/>
    <n v="6552.97"/>
    <n v="0.2"/>
    <n v="10484.75"/>
    <n v="2521.58"/>
    <n v="10484.752"/>
    <s v="Q1"/>
    <n v="24.049977348053126"/>
    <s v="Ahmedabad"/>
    <s v="Premium"/>
  </r>
  <r>
    <s v="ORD002264"/>
    <x v="159"/>
    <s v="CUST0145"/>
    <s v="Kavya Sheth"/>
    <x v="3"/>
    <x v="4"/>
    <x v="50"/>
    <n v="4"/>
    <n v="3869.77"/>
    <n v="0.05"/>
    <n v="14705.13"/>
    <n v="1867.08"/>
    <n v="14705.125999999998"/>
    <s v="Q3"/>
    <n v="12.696793567958936"/>
    <s v="Surat"/>
    <s v="Regular"/>
  </r>
  <r>
    <s v="ORD010139"/>
    <x v="309"/>
    <s v="CUST0166"/>
    <s v="Harita Nadig"/>
    <x v="1"/>
    <x v="4"/>
    <x v="42"/>
    <n v="5"/>
    <n v="24539.47"/>
    <n v="0.05"/>
    <n v="116562.48"/>
    <n v="-16272.88"/>
    <n v="116562.4825"/>
    <s v="Q3"/>
    <n v="-13.960650116572673"/>
    <s v="Kolkata"/>
    <s v="Regular"/>
  </r>
  <r>
    <s v="ORD010894"/>
    <x v="68"/>
    <s v="CUST0403"/>
    <s v="Bimala Rattan"/>
    <x v="1"/>
    <x v="5"/>
    <x v="40"/>
    <n v="6"/>
    <n v="751.23"/>
    <n v="0.1"/>
    <n v="4056.64"/>
    <n v="368.55"/>
    <n v="4056.6420000000003"/>
    <s v="Q2"/>
    <n v="9.0851049144119269"/>
    <s v="Bhubaneswar"/>
    <s v="Regular"/>
  </r>
  <r>
    <s v="ORD010232"/>
    <x v="286"/>
    <s v="CUST0401"/>
    <s v="Mason Kumar"/>
    <x v="2"/>
    <x v="4"/>
    <x v="20"/>
    <n v="5"/>
    <n v="20302.669999999998"/>
    <n v="0"/>
    <n v="101513.35"/>
    <n v="10262"/>
    <n v="101513.34999999999"/>
    <s v="Q1"/>
    <n v="10.109015218195438"/>
    <s v="Chandigarh"/>
    <s v="Premium"/>
  </r>
  <r>
    <s v="ORD007712"/>
    <x v="311"/>
    <s v="CUST0246"/>
    <s v="Oliver Chander"/>
    <x v="0"/>
    <x v="6"/>
    <x v="18"/>
    <n v="3"/>
    <n v="3155.82"/>
    <n v="0"/>
    <n v="9467.4599999999991"/>
    <n v="2210.94"/>
    <n v="9467.4600000000009"/>
    <s v="Q1"/>
    <n v="23.353042949217638"/>
    <s v="Hyderabad"/>
    <s v="Regular"/>
  </r>
  <r>
    <s v="ORD008565"/>
    <x v="1"/>
    <s v="CUST0102"/>
    <s v="Abdul Varty"/>
    <x v="3"/>
    <x v="3"/>
    <x v="12"/>
    <n v="2"/>
    <n v="2306.6999999999998"/>
    <n v="0.15"/>
    <n v="3921.39"/>
    <n v="855.02"/>
    <n v="3921.3899999999994"/>
    <s v="Q2"/>
    <n v="21.804003172344501"/>
    <s v="Nagpur"/>
    <s v="Premium"/>
  </r>
  <r>
    <s v="ORD008751"/>
    <x v="340"/>
    <s v="CUST0074"/>
    <s v="Maanas Sandhu"/>
    <x v="1"/>
    <x v="5"/>
    <x v="37"/>
    <n v="6"/>
    <n v="289.22000000000003"/>
    <n v="0.05"/>
    <n v="1648.55"/>
    <n v="105.01"/>
    <n v="1648.5540000000001"/>
    <s v="Q2"/>
    <n v="6.3698401625671046"/>
    <s v="Kolkata"/>
    <s v="Premium"/>
  </r>
  <r>
    <s v="ORD011104"/>
    <x v="138"/>
    <s v="CUST0069"/>
    <s v="Jalsa Konda"/>
    <x v="2"/>
    <x v="6"/>
    <x v="43"/>
    <n v="0"/>
    <n v="2420.31"/>
    <n v="0.2"/>
    <n v="5808.74"/>
    <n v="1269.67"/>
    <n v="0"/>
    <s v="Q4"/>
    <n v="21.857924438002048"/>
    <s v="Jaipur"/>
    <s v="Premium"/>
  </r>
  <r>
    <s v="ORD005059"/>
    <x v="8"/>
    <s v="CUST0500"/>
    <s v="Pooja Mand"/>
    <x v="0"/>
    <x v="0"/>
    <x v="67"/>
    <n v="3"/>
    <n v="554.39"/>
    <n v="0.1"/>
    <n v="1496.85"/>
    <n v="580.19000000000005"/>
    <n v="1496.8530000000001"/>
    <s v="Q2"/>
    <n v="38.760730868156465"/>
    <s v="Kochi"/>
    <s v="Premium"/>
  </r>
  <r>
    <s v="ORD006561"/>
    <x v="128"/>
    <s v="CUST0070"/>
    <s v="Kiaan Kapur"/>
    <x v="0"/>
    <x v="0"/>
    <x v="67"/>
    <n v="5"/>
    <n v="945.39"/>
    <n v="0.05"/>
    <n v="4490.6000000000004"/>
    <n v="1914.04"/>
    <n v="4490.6025"/>
    <s v="Q1"/>
    <n v="42.623257471161978"/>
    <s v="Coimbatore"/>
    <s v="Premium"/>
  </r>
  <r>
    <s v="ORD005552"/>
    <x v="223"/>
    <s v="CUST0256"/>
    <s v="Kabir Bhagat"/>
    <x v="2"/>
    <x v="3"/>
    <x v="61"/>
    <n v="1"/>
    <n v="3098.14"/>
    <n v="0"/>
    <n v="3098.14"/>
    <n v="1065.1099999999999"/>
    <n v="3098.14"/>
    <s v="Q3"/>
    <n v="34.379014505477478"/>
    <s v="Jaipur"/>
    <s v="Regular"/>
  </r>
  <r>
    <s v="ORD005223"/>
    <x v="97"/>
    <s v="CUST0071"/>
    <s v="Brijesh Samra"/>
    <x v="2"/>
    <x v="6"/>
    <x v="18"/>
    <n v="5"/>
    <n v="3463.11"/>
    <n v="0.1"/>
    <n v="15583.99"/>
    <n v="4709.0600000000004"/>
    <n v="15583.994999999999"/>
    <s v="Q3"/>
    <n v="30.217293517257136"/>
    <s v="Chandigarh"/>
    <s v="Occasional"/>
  </r>
  <r>
    <s v="ORD002664"/>
    <x v="68"/>
    <s v="CUST0373"/>
    <s v="Ikbal Randhawa"/>
    <x v="1"/>
    <x v="4"/>
    <x v="23"/>
    <n v="2"/>
    <n v="37721.35"/>
    <n v="0.05"/>
    <n v="71670.559999999998"/>
    <n v="9356.9"/>
    <n v="71670.564999999988"/>
    <s v="Q2"/>
    <n v="13.055430291042795"/>
    <s v="Patna"/>
    <s v="Premium"/>
  </r>
  <r>
    <s v="ORD003204"/>
    <x v="196"/>
    <s v="CUST0222"/>
    <s v="Umang Sama"/>
    <x v="0"/>
    <x v="1"/>
    <x v="69"/>
    <n v="5"/>
    <n v="35749.57"/>
    <n v="0.2"/>
    <n v="142998.28"/>
    <n v="34201.43"/>
    <n v="142998.28"/>
    <s v="Q1"/>
    <n v="23.917371593560429"/>
    <s v="Chennai"/>
    <s v="Regular"/>
  </r>
  <r>
    <s v="ORD007025"/>
    <x v="157"/>
    <s v="CUST0241"/>
    <s v="Victor Puri"/>
    <x v="2"/>
    <x v="3"/>
    <x v="58"/>
    <n v="3"/>
    <n v="3257.51"/>
    <n v="0.2"/>
    <n v="7818.02"/>
    <n v="1885.78"/>
    <n v="7818.0240000000013"/>
    <s v="Q4"/>
    <n v="24.120941107850836"/>
    <s v="Chandigarh"/>
    <s v="Occasional"/>
  </r>
  <r>
    <s v="ORD000727"/>
    <x v="103"/>
    <s v="CUST0116"/>
    <s v="Gagan Oak"/>
    <x v="2"/>
    <x v="6"/>
    <x v="18"/>
    <n v="2"/>
    <n v="2071.63"/>
    <n v="0.05"/>
    <n v="3936.1"/>
    <n v="914.08"/>
    <n v="3936.0970000000002"/>
    <s v="Q1"/>
    <n v="23.222987220853131"/>
    <s v="Chandigarh"/>
    <s v="Regular"/>
  </r>
  <r>
    <s v="ORD000250"/>
    <x v="321"/>
    <s v="CUST0243"/>
    <s v="Oviya Nagy"/>
    <x v="3"/>
    <x v="3"/>
    <x v="4"/>
    <n v="1"/>
    <n v="2483.34"/>
    <n v="0"/>
    <n v="2483.34"/>
    <n v="614.16999999999996"/>
    <n v="2483.34"/>
    <s v="Q4"/>
    <n v="24.731611458761183"/>
    <s v="Surat"/>
    <s v="Regular"/>
  </r>
  <r>
    <s v="ORD000362"/>
    <x v="211"/>
    <s v="CUST0395"/>
    <s v="Amrita Balan"/>
    <x v="3"/>
    <x v="3"/>
    <x v="58"/>
    <n v="1"/>
    <n v="3001.95"/>
    <n v="0"/>
    <n v="3001.95"/>
    <n v="1083.69"/>
    <n v="3001.95"/>
    <s v="Q1"/>
    <n v="36.099535302053667"/>
    <s v="Mumbai"/>
    <s v="Regular"/>
  </r>
  <r>
    <s v="ORD011396"/>
    <x v="241"/>
    <s v="CUST0423"/>
    <s v="Ayaan Kar"/>
    <x v="2"/>
    <x v="1"/>
    <x v="59"/>
    <n v="2"/>
    <n v="40078.9"/>
    <n v="0.1"/>
    <n v="72142.02"/>
    <n v="15812.68"/>
    <n v="72142.02"/>
    <s v="Q2"/>
    <n v="21.918820681760781"/>
    <s v="Chandigarh"/>
    <s v="Regular"/>
  </r>
  <r>
    <s v="ORD010783"/>
    <x v="184"/>
    <s v="CUST0096"/>
    <s v="Vaishnavi Gandhi"/>
    <x v="0"/>
    <x v="4"/>
    <x v="47"/>
    <n v="3"/>
    <n v="55303.79"/>
    <n v="0.1"/>
    <n v="149320.23000000001"/>
    <n v="21281.96"/>
    <n v="149320.23300000001"/>
    <s v="Q1"/>
    <n v="14.252563098784401"/>
    <s v="Kochi"/>
    <s v="Occasional"/>
  </r>
  <r>
    <s v="ORD000175"/>
    <x v="259"/>
    <s v="CUST0415"/>
    <s v="Ekanta Samra"/>
    <x v="3"/>
    <x v="2"/>
    <x v="62"/>
    <n v="5"/>
    <n v="1082.5899999999999"/>
    <n v="0"/>
    <n v="5412.95"/>
    <n v="915.02"/>
    <n v="5412.95"/>
    <s v="Q2"/>
    <n v="16.904275856972632"/>
    <s v="Pune"/>
    <s v="Regular"/>
  </r>
  <r>
    <s v="ORD001618"/>
    <x v="188"/>
    <s v="CUST0073"/>
    <s v="Ethan Kamdar"/>
    <x v="3"/>
    <x v="5"/>
    <x v="31"/>
    <n v="10"/>
    <n v="342.26"/>
    <n v="0.25"/>
    <n v="2566.9499999999998"/>
    <n v="224.31"/>
    <n v="2566.9499999999998"/>
    <s v="Q1"/>
    <n v="8.7383860223222118"/>
    <s v="Ahmedabad"/>
    <s v="Premium"/>
  </r>
  <r>
    <s v="ORD007284"/>
    <x v="322"/>
    <s v="CUST0167"/>
    <s v="Varsha Ben"/>
    <x v="3"/>
    <x v="1"/>
    <x v="69"/>
    <n v="1"/>
    <n v="9567.07"/>
    <n v="0.15"/>
    <n v="8132.01"/>
    <n v="1766.74"/>
    <n v="8132.0094999999992"/>
    <s v="Q3"/>
    <n v="21.725748000801769"/>
    <s v="Pune"/>
    <s v="Premium"/>
  </r>
  <r>
    <s v="ORD001078"/>
    <x v="23"/>
    <s v="CUST0088"/>
    <s v="Ekavir Som"/>
    <x v="3"/>
    <x v="4"/>
    <x v="42"/>
    <n v="1"/>
    <n v="48396.67"/>
    <n v="0.2"/>
    <n v="38717.339999999997"/>
    <n v="3664.49"/>
    <n v="38717.336000000003"/>
    <s v="Q3"/>
    <n v="9.4647256242293505"/>
    <s v="Pune"/>
    <s v="Occasional"/>
  </r>
  <r>
    <s v="ORD009298"/>
    <x v="39"/>
    <s v="CUST0475"/>
    <s v="Jhalak Kunda"/>
    <x v="2"/>
    <x v="2"/>
    <x v="2"/>
    <n v="2"/>
    <n v="4401.42"/>
    <n v="0.05"/>
    <n v="8362.7000000000007"/>
    <n v="1292.08"/>
    <n v="8362.6980000000003"/>
    <s v="Q3"/>
    <n v="15.450512394322406"/>
    <s v="Lucknow"/>
    <s v="Premium"/>
  </r>
  <r>
    <s v="ORD003042"/>
    <x v="292"/>
    <s v="CUST0368"/>
    <s v="Vedant Kohli"/>
    <x v="2"/>
    <x v="6"/>
    <x v="57"/>
    <n v="3"/>
    <n v="1190.07"/>
    <n v="0.2"/>
    <n v="2856.17"/>
    <n v="728.83"/>
    <n v="2856.1680000000001"/>
    <s v="Q3"/>
    <n v="25.517738790058015"/>
    <s v="Delhi"/>
    <s v="Premium"/>
  </r>
  <r>
    <s v="ORD011277"/>
    <x v="302"/>
    <s v="CUST0070"/>
    <s v="Kiaan Kapur"/>
    <x v="0"/>
    <x v="4"/>
    <x v="5"/>
    <n v="4"/>
    <n v="55449.59"/>
    <n v="0.1"/>
    <n v="199618.52"/>
    <n v="23945.439999999999"/>
    <n v="199618.524"/>
    <s v="Q1"/>
    <n v="11.995600408218635"/>
    <s v="Coimbatore"/>
    <s v="Premium"/>
  </r>
  <r>
    <s v="ORD005334"/>
    <x v="113"/>
    <s v="CUST0396"/>
    <s v="Ojasvi Krishnan"/>
    <x v="2"/>
    <x v="4"/>
    <x v="23"/>
    <n v="1"/>
    <n v="75611.56"/>
    <n v="0.15"/>
    <n v="64269.83"/>
    <n v="8290.44"/>
    <n v="64269.825999999994"/>
    <s v="Q3"/>
    <n v="12.899427305160135"/>
    <s v="Pune"/>
    <s v="Premium"/>
  </r>
  <r>
    <s v="ORD003159"/>
    <x v="187"/>
    <s v="CUST0094"/>
    <s v="Nidra Nigam"/>
    <x v="2"/>
    <x v="4"/>
    <x v="33"/>
    <n v="1"/>
    <n v="69537.399999999994"/>
    <n v="0.05"/>
    <n v="66060.53"/>
    <n v="10026.200000000001"/>
    <n v="66060.529999999984"/>
    <s v="Q1"/>
    <n v="15.177292704130593"/>
    <s v="Chandigarh"/>
    <s v="Premium"/>
  </r>
  <r>
    <s v="ORD000746"/>
    <x v="102"/>
    <s v="CUST0093"/>
    <s v="Hitesh Bhardwaj"/>
    <x v="2"/>
    <x v="4"/>
    <x v="20"/>
    <n v="2"/>
    <n v="54199.360000000001"/>
    <n v="0"/>
    <n v="108398.72"/>
    <n v="11242.9"/>
    <n v="108398.72"/>
    <s v="Q1"/>
    <n v="10.371801438245765"/>
    <s v="Amritsar"/>
    <s v="Regular"/>
  </r>
  <r>
    <s v="ORD003344"/>
    <x v="3"/>
    <s v="CUST0100"/>
    <s v="Faqid Zachariah"/>
    <x v="3"/>
    <x v="4"/>
    <x v="50"/>
    <n v="5"/>
    <n v="65725.64"/>
    <n v="0.15"/>
    <n v="279333.96999999997"/>
    <n v="27944.959999999999"/>
    <n v="279333.97000000003"/>
    <s v="Q2"/>
    <n v="10.004139489371809"/>
    <s v="Ahmedabad"/>
    <s v="Premium"/>
  </r>
  <r>
    <s v="ORD002281"/>
    <x v="228"/>
    <s v="CUST0039"/>
    <s v="Jonathan Dutta"/>
    <x v="3"/>
    <x v="3"/>
    <x v="25"/>
    <n v="3"/>
    <n v="3919.98"/>
    <n v="0.05"/>
    <n v="11171.94"/>
    <n v="4015.91"/>
    <n v="11171.942999999999"/>
    <s v="Q3"/>
    <n v="35.946397850328587"/>
    <s v="Nagpur"/>
    <s v="Premium"/>
  </r>
  <r>
    <s v="ORD011113"/>
    <x v="299"/>
    <s v="CUST0168"/>
    <s v="Guneet Raja"/>
    <x v="0"/>
    <x v="1"/>
    <x v="26"/>
    <n v="5"/>
    <n v="24031.32"/>
    <n v="0.1"/>
    <n v="108140.94"/>
    <n v="-6033.19"/>
    <n v="108140.94"/>
    <s v="Q1"/>
    <n v="-5.5790064336411351"/>
    <s v="Chennai"/>
    <s v="Premium"/>
  </r>
  <r>
    <s v="ORD010028"/>
    <x v="147"/>
    <s v="CUST0356"/>
    <s v="Ganga Hayer"/>
    <x v="2"/>
    <x v="4"/>
    <x v="22"/>
    <n v="4"/>
    <n v="5267.21"/>
    <n v="0"/>
    <n v="21068.84"/>
    <n v="3223.24"/>
    <n v="21068.84"/>
    <s v="Q2"/>
    <n v="15.298611598929982"/>
    <s v="Amritsar"/>
    <s v="Regular"/>
  </r>
  <r>
    <s v="ORD006764"/>
    <x v="227"/>
    <s v="CUST0080"/>
    <s v="Balvan Gaba"/>
    <x v="3"/>
    <x v="6"/>
    <x v="19"/>
    <n v="4"/>
    <n v="3160.09"/>
    <n v="0.25"/>
    <n v="9480.27"/>
    <n v="3158.26"/>
    <n v="9480.27"/>
    <s v="Q4"/>
    <n v="33.314030085641022"/>
    <s v="Mumbai"/>
    <s v="Regular"/>
  </r>
  <r>
    <s v="ORD005849"/>
    <x v="336"/>
    <s v="CUST0353"/>
    <s v="Amruta Ratta"/>
    <x v="1"/>
    <x v="3"/>
    <x v="25"/>
    <n v="2"/>
    <n v="1715.12"/>
    <n v="0.05"/>
    <n v="3258.73"/>
    <n v="1139.99"/>
    <n v="3258.7279999999996"/>
    <s v="Q4"/>
    <n v="34.982646613864908"/>
    <s v="Bhubaneswar"/>
    <s v="Regular"/>
  </r>
  <r>
    <s v="ORD000607"/>
    <x v="138"/>
    <s v="CUST0236"/>
    <s v="Omisha Sachdeva"/>
    <x v="2"/>
    <x v="2"/>
    <x v="54"/>
    <n v="3"/>
    <n v="1446.31"/>
    <n v="0"/>
    <n v="4338.93"/>
    <n v="902.81"/>
    <n v="4338.93"/>
    <s v="Q4"/>
    <n v="20.807203619325499"/>
    <s v="Delhi"/>
    <s v="Premium"/>
  </r>
  <r>
    <s v="ORD003434"/>
    <x v="150"/>
    <s v="CUST0187"/>
    <s v="Forum Prabhu"/>
    <x v="2"/>
    <x v="5"/>
    <x v="21"/>
    <n v="7"/>
    <n v="409.16"/>
    <n v="0"/>
    <n v="2864.12"/>
    <n v="193.36"/>
    <n v="2864.1200000000003"/>
    <s v="Q2"/>
    <n v="6.7511137801488781"/>
    <s v="Lucknow"/>
    <s v="Regular"/>
  </r>
  <r>
    <s v="ORD006485"/>
    <x v="205"/>
    <s v="CUST0403"/>
    <s v="Bimala Rattan"/>
    <x v="1"/>
    <x v="5"/>
    <x v="21"/>
    <n v="1"/>
    <n v="315.19"/>
    <n v="0.2"/>
    <n v="252.15"/>
    <n v="19.5"/>
    <n v="252.15200000000002"/>
    <s v="Q2"/>
    <n v="7.7334919690660326"/>
    <s v="Bhubaneswar"/>
    <s v="Regular"/>
  </r>
  <r>
    <s v="ORD004935"/>
    <x v="150"/>
    <s v="CUST0460"/>
    <s v="Zaitra Basak"/>
    <x v="0"/>
    <x v="6"/>
    <x v="63"/>
    <n v="0"/>
    <n v="1881.24"/>
    <n v="0.25"/>
    <n v="2821.86"/>
    <n v="819.1"/>
    <n v="0"/>
    <s v="Q2"/>
    <n v="29.02695385313233"/>
    <s v="Kochi"/>
    <s v="Regular"/>
  </r>
  <r>
    <s v="ORD005257"/>
    <x v="354"/>
    <s v="CUST0088"/>
    <s v="Ekavir Som"/>
    <x v="3"/>
    <x v="3"/>
    <x v="25"/>
    <n v="2"/>
    <n v="1568.07"/>
    <n v="0.05"/>
    <n v="2979.33"/>
    <n v="897.77"/>
    <n v="2979.3329999999996"/>
    <s v="Q2"/>
    <n v="30.133285000318864"/>
    <s v="Pune"/>
    <s v="Occasional"/>
  </r>
  <r>
    <s v="ORD003902"/>
    <x v="192"/>
    <s v="CUST0197"/>
    <s v="Wakeeta Chakrabarti"/>
    <x v="0"/>
    <x v="6"/>
    <x v="27"/>
    <n v="2"/>
    <n v="2540.6799999999998"/>
    <n v="0.1"/>
    <n v="4573.22"/>
    <n v="1380.32"/>
    <n v="4573.2240000000002"/>
    <s v="Q2"/>
    <n v="30.182672165345203"/>
    <s v="Coimbatore"/>
    <s v="Regular"/>
  </r>
  <r>
    <s v="ORD007393"/>
    <x v="57"/>
    <s v="CUST0080"/>
    <s v="Balvan Gaba"/>
    <x v="3"/>
    <x v="6"/>
    <x v="18"/>
    <n v="4"/>
    <n v="4361.4799999999996"/>
    <n v="0.3"/>
    <n v="12212.14"/>
    <n v="4211.87"/>
    <n v="12212.143999999998"/>
    <s v="Q2"/>
    <n v="34.489205004200741"/>
    <s v="Mumbai"/>
    <s v="Regular"/>
  </r>
  <r>
    <s v="ORD011787"/>
    <x v="87"/>
    <s v="CUST0491"/>
    <s v="Kashish Sarkar"/>
    <x v="3"/>
    <x v="1"/>
    <x v="64"/>
    <n v="1"/>
    <n v="26530.720000000001"/>
    <n v="0"/>
    <n v="26530.720000000001"/>
    <n v="5194.3100000000004"/>
    <n v="26530.720000000001"/>
    <s v="Q1"/>
    <n v="19.5784735581997"/>
    <s v="Surat"/>
    <s v="Premium"/>
  </r>
  <r>
    <s v="ORD003132"/>
    <x v="70"/>
    <s v="CUST0254"/>
    <s v="Pratyush Morar"/>
    <x v="1"/>
    <x v="4"/>
    <x v="50"/>
    <n v="4"/>
    <n v="45266.19"/>
    <n v="0.25"/>
    <n v="135798.57"/>
    <n v="13251.06"/>
    <n v="135798.57"/>
    <s v="Q4"/>
    <n v="9.7578788937173631"/>
    <s v="Patna"/>
    <s v="Premium"/>
  </r>
  <r>
    <s v="ORD006675"/>
    <x v="335"/>
    <s v="CUST0344"/>
    <s v="Leela Rajagopalan"/>
    <x v="1"/>
    <x v="6"/>
    <x v="19"/>
    <n v="3"/>
    <n v="2152.1999999999998"/>
    <n v="0.25"/>
    <n v="4842.45"/>
    <n v="1532.82"/>
    <n v="4842.45"/>
    <s v="Q4"/>
    <n v="31.653811603630395"/>
    <s v="Ranchi"/>
    <s v="Regular"/>
  </r>
  <r>
    <s v="ORD010264"/>
    <x v="83"/>
    <s v="CUST0355"/>
    <s v="Unnati Solanki"/>
    <x v="1"/>
    <x v="6"/>
    <x v="63"/>
    <n v="1"/>
    <n v="999.28"/>
    <n v="0.05"/>
    <n v="949.32"/>
    <n v="356.11"/>
    <n v="949.31599999999992"/>
    <s v="Q2"/>
    <n v="37.512113934184462"/>
    <s v="Patna"/>
    <s v="Premium"/>
  </r>
  <r>
    <s v="ORD010485"/>
    <x v="201"/>
    <s v="CUST0086"/>
    <s v="Sara Chandran"/>
    <x v="1"/>
    <x v="5"/>
    <x v="44"/>
    <n v="1"/>
    <n v="288.08"/>
    <n v="0.2"/>
    <n v="230.46"/>
    <n v="20.95"/>
    <n v="230.464"/>
    <s v="Q2"/>
    <n v="9.0905146229280565"/>
    <s v="Patna"/>
    <s v="Regular"/>
  </r>
  <r>
    <s v="ORD009553"/>
    <x v="285"/>
    <s v="CUST0020"/>
    <s v="Neelima Menon"/>
    <x v="1"/>
    <x v="6"/>
    <x v="18"/>
    <n v="2"/>
    <n v="3001.65"/>
    <n v="0"/>
    <n v="6003.3"/>
    <n v="-633.70000000000005"/>
    <n v="6003.3"/>
    <s v="Q3"/>
    <n v="-10.555860943147936"/>
    <s v="Guwahati"/>
    <s v="Regular"/>
  </r>
  <r>
    <s v="ORD002035"/>
    <x v="139"/>
    <s v="CUST0337"/>
    <s v="Tarak Thaker"/>
    <x v="1"/>
    <x v="4"/>
    <x v="47"/>
    <n v="2"/>
    <n v="31422.22"/>
    <n v="0.1"/>
    <n v="56560"/>
    <n v="6354.11"/>
    <n v="56559.996000000006"/>
    <s v="Q3"/>
    <n v="11.234282178217821"/>
    <s v="Bhubaneswar"/>
    <s v="Premium"/>
  </r>
  <r>
    <s v="ORD009069"/>
    <x v="89"/>
    <s v="CUST0392"/>
    <s v="Yashawini Bhalla"/>
    <x v="0"/>
    <x v="5"/>
    <x v="24"/>
    <n v="1"/>
    <n v="244.01"/>
    <n v="0.25"/>
    <n v="183.01"/>
    <n v="17.920000000000002"/>
    <n v="183.00749999999999"/>
    <s v="Q1"/>
    <n v="9.7918146549368892"/>
    <s v="Chennai"/>
    <s v="Premium"/>
  </r>
  <r>
    <s v="ORD003387"/>
    <x v="91"/>
    <s v="CUST0050"/>
    <s v="Nathan Mann"/>
    <x v="2"/>
    <x v="5"/>
    <x v="11"/>
    <n v="4"/>
    <n v="599.87"/>
    <n v="0"/>
    <n v="2399.48"/>
    <n v="211.29"/>
    <n v="2399.48"/>
    <s v="Q2"/>
    <n v="8.8056578925433833"/>
    <s v="Lucknow"/>
    <s v="Premium"/>
  </r>
  <r>
    <s v="ORD005711"/>
    <x v="246"/>
    <s v="CUST0173"/>
    <s v="Wahab Kothari"/>
    <x v="3"/>
    <x v="5"/>
    <x v="7"/>
    <n v="3"/>
    <n v="218.61"/>
    <n v="0.1"/>
    <n v="590.25"/>
    <n v="58.8"/>
    <n v="590.24700000000007"/>
    <s v="Q2"/>
    <n v="9.9618805590851327"/>
    <s v="Mumbai"/>
    <s v="Premium"/>
  </r>
  <r>
    <s v="ORD005717"/>
    <x v="202"/>
    <s v="CUST0194"/>
    <s v="Panini Badami"/>
    <x v="0"/>
    <x v="1"/>
    <x v="3"/>
    <n v="4"/>
    <n v="26016.54"/>
    <n v="0.05"/>
    <n v="98862.85"/>
    <n v="31678.76"/>
    <n v="98862.851999999999"/>
    <s v="Q4"/>
    <n v="32.043138550021567"/>
    <s v="Bengaluru"/>
    <s v="Regular"/>
  </r>
  <r>
    <s v="ORD004245"/>
    <x v="297"/>
    <s v="CUST0470"/>
    <s v="Kabir Tripathi"/>
    <x v="3"/>
    <x v="3"/>
    <x v="25"/>
    <n v="5"/>
    <n v="2722.36"/>
    <n v="0.25"/>
    <n v="10208.85"/>
    <n v="3640.63"/>
    <n v="10208.85"/>
    <s v="Q3"/>
    <n v="35.661509376668285"/>
    <s v="Mumbai"/>
    <s v="Occasional"/>
  </r>
  <r>
    <s v="ORD002926"/>
    <x v="170"/>
    <s v="CUST0083"/>
    <s v="Tanmayi Pant"/>
    <x v="1"/>
    <x v="3"/>
    <x v="6"/>
    <n v="3"/>
    <n v="3301.36"/>
    <n v="0.15"/>
    <n v="8418.4699999999993"/>
    <n v="2602.3200000000002"/>
    <n v="8418.4679999999989"/>
    <s v="Q4"/>
    <n v="30.912030333302848"/>
    <s v="Ranchi"/>
    <s v="Premium"/>
  </r>
  <r>
    <s v="ORD005987"/>
    <x v="161"/>
    <s v="CUST0371"/>
    <s v="Unni Hora"/>
    <x v="3"/>
    <x v="6"/>
    <x v="63"/>
    <n v="1"/>
    <n v="2160.1999999999998"/>
    <n v="0.05"/>
    <n v="2052.19"/>
    <n v="500.11"/>
    <n v="2052.1899999999996"/>
    <s v="Q2"/>
    <n v="24.369575916459976"/>
    <s v="Mumbai"/>
    <s v="Premium"/>
  </r>
  <r>
    <s v="ORD009205"/>
    <x v="198"/>
    <s v="CUST0214"/>
    <s v="Bimala Chopra"/>
    <x v="2"/>
    <x v="4"/>
    <x v="20"/>
    <n v="2"/>
    <n v="28381.3"/>
    <n v="0"/>
    <n v="56762.6"/>
    <n v="8574.5300000000007"/>
    <n v="56762.6"/>
    <s v="Q3"/>
    <n v="15.105950044571603"/>
    <s v="Chandigarh"/>
    <s v="Premium"/>
  </r>
  <r>
    <s v="ORD011544"/>
    <x v="183"/>
    <s v="CUST0494"/>
    <s v="Turvi Bahl"/>
    <x v="3"/>
    <x v="6"/>
    <x v="18"/>
    <n v="4"/>
    <n v="1304.73"/>
    <n v="0.1"/>
    <n v="4697.03"/>
    <n v="1689.91"/>
    <n v="4697.0280000000002"/>
    <s v="Q3"/>
    <n v="35.978267117731846"/>
    <s v="Pune"/>
    <s v="Regular"/>
  </r>
  <r>
    <s v="ORD007803"/>
    <x v="325"/>
    <s v="CUST0460"/>
    <s v="Zaitra Basak"/>
    <x v="0"/>
    <x v="4"/>
    <x v="50"/>
    <n v="5"/>
    <n v="84529.2"/>
    <n v="0"/>
    <n v="422646"/>
    <n v="38483.49"/>
    <n v="422646"/>
    <s v="Q4"/>
    <n v="9.1053718714952936"/>
    <s v="Kochi"/>
    <s v="Regular"/>
  </r>
  <r>
    <s v="ORD007751"/>
    <x v="75"/>
    <s v="CUST0026"/>
    <s v="Mason Oommen"/>
    <x v="0"/>
    <x v="4"/>
    <x v="47"/>
    <n v="2"/>
    <n v="35681.839999999997"/>
    <n v="0"/>
    <n v="71363.679999999993"/>
    <n v="-3825.84"/>
    <n v="71363.679999999993"/>
    <s v="Q1"/>
    <n v="-5.3610464034365952"/>
    <s v="Chennai"/>
    <s v="Premium"/>
  </r>
  <r>
    <s v="ORD000193"/>
    <x v="202"/>
    <s v="CUST0452"/>
    <s v="Unknown"/>
    <x v="1"/>
    <x v="6"/>
    <x v="43"/>
    <n v="2"/>
    <n v="3934.26"/>
    <n v="0.1"/>
    <n v="7081.67"/>
    <n v="2163.39"/>
    <n v="7081.6680000000006"/>
    <s v="Q4"/>
    <n v="30.54915012984225"/>
    <s v="Kolkata"/>
    <s v="Premium"/>
  </r>
  <r>
    <s v="ORD008354"/>
    <x v="172"/>
    <s v="CUST0156"/>
    <s v="Aarush Bhagat"/>
    <x v="0"/>
    <x v="2"/>
    <x v="54"/>
    <n v="1"/>
    <n v="4254.2700000000004"/>
    <n v="0"/>
    <n v="4254.2700000000004"/>
    <n v="659.3"/>
    <n v="4254.2700000000004"/>
    <s v="Q2"/>
    <n v="15.49737087678967"/>
    <s v="Bengaluru"/>
    <s v="Premium"/>
  </r>
  <r>
    <s v="ORD005975"/>
    <x v="257"/>
    <s v="CUST0011"/>
    <s v="Xiti Dash"/>
    <x v="2"/>
    <x v="3"/>
    <x v="25"/>
    <n v="1"/>
    <n v="2672.32"/>
    <n v="0.15"/>
    <n v="2271.4699999999998"/>
    <n v="701.27"/>
    <n v="2271.4720000000002"/>
    <s v="Q3"/>
    <n v="30.872958920875032"/>
    <s v="Jaipur"/>
    <s v="Regular"/>
  </r>
  <r>
    <s v="ORD007099"/>
    <x v="126"/>
    <s v="CUST0483"/>
    <s v="Deepa Tara"/>
    <x v="1"/>
    <x v="5"/>
    <x v="11"/>
    <n v="6"/>
    <n v="536.30999999999995"/>
    <n v="0.1"/>
    <n v="2896.07"/>
    <n v="173.86"/>
    <n v="2896.0739999999996"/>
    <s v="Q2"/>
    <n v="6.0033079310928255"/>
    <s v="Ranchi"/>
    <s v="Premium"/>
  </r>
  <r>
    <s v="ORD007203"/>
    <x v="20"/>
    <s v="CUST0287"/>
    <s v="Harish Sahota"/>
    <x v="2"/>
    <x v="6"/>
    <x v="55"/>
    <n v="1"/>
    <n v="3800.98"/>
    <n v="0.25"/>
    <n v="2850.74"/>
    <n v="1081.0899999999999"/>
    <n v="2850.7350000000001"/>
    <s v="Q1"/>
    <n v="37.9231357472095"/>
    <s v="Delhi"/>
    <s v="Regular"/>
  </r>
  <r>
    <s v="ORD003522"/>
    <x v="73"/>
    <s v="CUST0378"/>
    <s v="Bahadurjit Nath"/>
    <x v="3"/>
    <x v="5"/>
    <x v="7"/>
    <n v="8"/>
    <n v="214.29"/>
    <n v="0"/>
    <n v="1714.32"/>
    <n v="131.57"/>
    <n v="1714.32"/>
    <s v="Q2"/>
    <n v="7.6747631714032387"/>
    <s v="Mumbai"/>
    <s v="Occasional"/>
  </r>
  <r>
    <s v="ORD010675"/>
    <x v="268"/>
    <s v="CUST0112"/>
    <s v="Kamala Bandi"/>
    <x v="3"/>
    <x v="6"/>
    <x v="41"/>
    <n v="3"/>
    <n v="1283.47"/>
    <n v="0.2"/>
    <n v="3080.33"/>
    <n v="1124.6199999999999"/>
    <n v="3080.328"/>
    <s v="Q4"/>
    <n v="36.509724607428424"/>
    <s v="Ahmedabad"/>
    <s v="Regular"/>
  </r>
  <r>
    <s v="ORD011889"/>
    <x v="94"/>
    <s v="CUST0208"/>
    <s v="Dev Venkataraman"/>
    <x v="2"/>
    <x v="4"/>
    <x v="47"/>
    <n v="5"/>
    <n v="77721.5"/>
    <n v="0"/>
    <n v="388607.5"/>
    <n v="50992.24"/>
    <n v="388607.5"/>
    <s v="Q1"/>
    <n v="13.121784834312255"/>
    <s v="Ahmedabad"/>
    <s v="Premium"/>
  </r>
  <r>
    <s v="ORD007197"/>
    <x v="99"/>
    <s v="CUST0172"/>
    <s v="Sanya Saha"/>
    <x v="3"/>
    <x v="3"/>
    <x v="12"/>
    <n v="5"/>
    <n v="3149.64"/>
    <n v="0"/>
    <n v="15748.2"/>
    <n v="5164.8100000000004"/>
    <n v="15748.199999999999"/>
    <s v="Q3"/>
    <n v="32.796192580739387"/>
    <s v="Nagpur"/>
    <s v="Occasional"/>
  </r>
  <r>
    <s v="ORD000682"/>
    <x v="236"/>
    <s v="CUST0041"/>
    <s v="Chakrika Chana"/>
    <x v="1"/>
    <x v="3"/>
    <x v="10"/>
    <n v="2"/>
    <n v="1712.33"/>
    <n v="0.05"/>
    <n v="3253.43"/>
    <n v="1039.3699999999999"/>
    <n v="3253.4269999999997"/>
    <s v="Q3"/>
    <n v="31.946899118776184"/>
    <s v="Patna"/>
    <s v="Premium"/>
  </r>
  <r>
    <s v="ORD005792"/>
    <x v="294"/>
    <s v="CUST0286"/>
    <s v="Vanya Dada"/>
    <x v="1"/>
    <x v="4"/>
    <x v="50"/>
    <n v="1"/>
    <n v="42689.21"/>
    <n v="0"/>
    <n v="42689.21"/>
    <n v="5744.47"/>
    <n v="42689.21"/>
    <s v="Q1"/>
    <n v="13.456491698956247"/>
    <s v="Ranchi"/>
    <s v="Occasional"/>
  </r>
  <r>
    <s v="ORD009804"/>
    <x v="340"/>
    <s v="CUST0289"/>
    <s v="Ojasvi Chakraborty"/>
    <x v="3"/>
    <x v="4"/>
    <x v="47"/>
    <n v="1"/>
    <n v="9134.23"/>
    <n v="0.2"/>
    <n v="7307.38"/>
    <n v="984.07"/>
    <n v="7307.384"/>
    <s v="Q2"/>
    <n v="13.466796580990724"/>
    <s v="Mumbai"/>
    <s v="Premium"/>
  </r>
  <r>
    <s v="ORD010142"/>
    <x v="36"/>
    <s v="CUST0276"/>
    <s v="Manthan Grover"/>
    <x v="2"/>
    <x v="4"/>
    <x v="33"/>
    <n v="1"/>
    <n v="45119.48"/>
    <n v="0.1"/>
    <n v="40607.53"/>
    <n v="4318.21"/>
    <n v="40607.532000000007"/>
    <s v="Q4"/>
    <n v="10.634012952770091"/>
    <s v="Amritsar"/>
    <s v="Premium"/>
  </r>
  <r>
    <s v="ORD001254"/>
    <x v="215"/>
    <s v="CUST0469"/>
    <s v="Brinda Doshi"/>
    <x v="0"/>
    <x v="0"/>
    <x v="51"/>
    <n v="3"/>
    <n v="383.76"/>
    <n v="0.2"/>
    <n v="921.02"/>
    <n v="283.73"/>
    <n v="921.024"/>
    <s v="Q2"/>
    <n v="30.806062843369308"/>
    <s v="Kochi"/>
    <s v="Regular"/>
  </r>
  <r>
    <s v="ORD002854"/>
    <x v="220"/>
    <s v="CUST0243"/>
    <s v="Oviya Nagy"/>
    <x v="3"/>
    <x v="2"/>
    <x v="54"/>
    <n v="2"/>
    <n v="4778.53"/>
    <n v="0"/>
    <n v="9557.06"/>
    <n v="1758.41"/>
    <n v="9557.06"/>
    <s v="Q1"/>
    <n v="18.399068332729943"/>
    <s v="Surat"/>
    <s v="Regular"/>
  </r>
  <r>
    <s v="ORD001390"/>
    <x v="317"/>
    <s v="CUST0022"/>
    <s v="Jagdish Wali"/>
    <x v="0"/>
    <x v="4"/>
    <x v="45"/>
    <n v="2"/>
    <n v="32917.800000000003"/>
    <n v="0.1"/>
    <n v="59252.04"/>
    <n v="5985.78"/>
    <n v="59252.040000000008"/>
    <s v="Q2"/>
    <n v="10.102234454712445"/>
    <s v="Coimbatore"/>
    <s v="Premium"/>
  </r>
  <r>
    <s v="ORD007724"/>
    <x v="120"/>
    <s v="CUST0388"/>
    <s v="Ekavir Chawla"/>
    <x v="3"/>
    <x v="4"/>
    <x v="47"/>
    <n v="1"/>
    <n v="72562.13"/>
    <n v="0.3"/>
    <n v="50793.49"/>
    <n v="7530.06"/>
    <n v="50793.491000000002"/>
    <s v="Q2"/>
    <n v="14.82485255492387"/>
    <s v="Ahmedabad"/>
    <s v="Premium"/>
  </r>
  <r>
    <s v="ORD004744"/>
    <x v="165"/>
    <s v="CUST0450"/>
    <s v="Abhimanyu Sehgal"/>
    <x v="1"/>
    <x v="0"/>
    <x v="56"/>
    <n v="1"/>
    <n v="590.49"/>
    <n v="0.2"/>
    <n v="472.39"/>
    <n v="126.04"/>
    <n v="472.39200000000005"/>
    <s v="Q3"/>
    <n v="26.681343804906966"/>
    <s v="Bhubaneswar"/>
    <s v="Premium"/>
  </r>
  <r>
    <s v="ORD010433"/>
    <x v="291"/>
    <s v="CUST0401"/>
    <s v="Mason Kumar"/>
    <x v="2"/>
    <x v="0"/>
    <x v="32"/>
    <n v="4"/>
    <n v="475.88"/>
    <n v="0.1"/>
    <n v="1713.17"/>
    <n v="625.29999999999995"/>
    <n v="1713.1680000000001"/>
    <s v="Q3"/>
    <n v="36.499588482170473"/>
    <s v="Chandigarh"/>
    <s v="Premium"/>
  </r>
  <r>
    <s v="ORD009810"/>
    <x v="334"/>
    <s v="CUST0210"/>
    <s v="Yadavi Dani"/>
    <x v="3"/>
    <x v="5"/>
    <x v="40"/>
    <n v="1"/>
    <n v="450.79"/>
    <n v="0.3"/>
    <n v="315.55"/>
    <n v="28.4"/>
    <n v="315.553"/>
    <s v="Q3"/>
    <n v="9.0001584534938992"/>
    <s v="Mumbai"/>
    <s v="Regular"/>
  </r>
  <r>
    <s v="ORD010471"/>
    <x v="166"/>
    <s v="CUST0257"/>
    <s v="Idika Dewan"/>
    <x v="3"/>
    <x v="1"/>
    <x v="52"/>
    <n v="4"/>
    <n v="3765.29"/>
    <n v="0.05"/>
    <n v="14308.1"/>
    <n v="3069.54"/>
    <n v="14308.101999999999"/>
    <s v="Q3"/>
    <n v="21.4531628937455"/>
    <s v="Mumbai"/>
    <s v="Premium"/>
  </r>
  <r>
    <s v="ORD001137"/>
    <x v="97"/>
    <s v="CUST0210"/>
    <s v="Yadavi Dani"/>
    <x v="3"/>
    <x v="1"/>
    <x v="59"/>
    <n v="4"/>
    <n v="15610"/>
    <n v="0.05"/>
    <n v="59318"/>
    <n v="11644.86"/>
    <n v="59318"/>
    <s v="Q3"/>
    <n v="19.631241781584006"/>
    <s v="Mumbai"/>
    <s v="Regular"/>
  </r>
  <r>
    <s v="ORD003278"/>
    <x v="127"/>
    <s v="CUST0006"/>
    <s v="Yashica Nagi"/>
    <x v="0"/>
    <x v="3"/>
    <x v="10"/>
    <n v="4"/>
    <n v="2728.26"/>
    <n v="0"/>
    <n v="10913.04"/>
    <n v="2823.69"/>
    <n v="10913.04"/>
    <s v="Q1"/>
    <n v="25.874458446042532"/>
    <s v="Hyderabad"/>
    <s v="Regular"/>
  </r>
  <r>
    <s v="ORD007880"/>
    <x v="201"/>
    <s v="CUST0260"/>
    <s v="Timothy Nori"/>
    <x v="0"/>
    <x v="4"/>
    <x v="5"/>
    <n v="1"/>
    <n v="32534.95"/>
    <n v="0"/>
    <n v="32534.95"/>
    <n v="3398.31"/>
    <n v="32534.95"/>
    <s v="Q2"/>
    <n v="10.445105955288083"/>
    <s v="Kochi"/>
    <s v="Regular"/>
  </r>
  <r>
    <s v="ORD003630"/>
    <x v="303"/>
    <s v="CUST0037"/>
    <s v="Janani Sawhney"/>
    <x v="3"/>
    <x v="4"/>
    <x v="45"/>
    <n v="1"/>
    <n v="54903.15"/>
    <n v="0.3"/>
    <n v="38432.21"/>
    <n v="3936.76"/>
    <n v="38432.205000000002"/>
    <s v="Q3"/>
    <n v="10.243386992317122"/>
    <s v="Ahmedabad"/>
    <s v="Premium"/>
  </r>
  <r>
    <s v="ORD005737"/>
    <x v="330"/>
    <s v="CUST0150"/>
    <s v="Rayaan Chaudhary"/>
    <x v="0"/>
    <x v="6"/>
    <x v="55"/>
    <n v="3"/>
    <n v="2809.23"/>
    <n v="0.1"/>
    <n v="7584.92"/>
    <n v="2630.06"/>
    <n v="7584.9210000000003"/>
    <s v="Q2"/>
    <n v="34.674854843558009"/>
    <s v="Kochi"/>
    <s v="Premium"/>
  </r>
  <r>
    <s v="ORD002728"/>
    <x v="76"/>
    <s v="CUST0312"/>
    <s v="Sudiksha Pau"/>
    <x v="1"/>
    <x v="2"/>
    <x v="46"/>
    <n v="4"/>
    <n v="952.06"/>
    <n v="0.05"/>
    <n v="3617.83"/>
    <n v="560.91"/>
    <n v="3617.8279999999995"/>
    <s v="Q4"/>
    <n v="15.50404524259017"/>
    <s v="Patna"/>
    <s v="Premium"/>
  </r>
  <r>
    <s v="ORD004592"/>
    <x v="247"/>
    <s v="CUST0288"/>
    <s v="Amara Iyer"/>
    <x v="2"/>
    <x v="1"/>
    <x v="69"/>
    <n v="1"/>
    <n v="41501.94"/>
    <n v="0.05"/>
    <n v="39426.839999999997"/>
    <n v="12462.95"/>
    <n v="39426.843000000001"/>
    <s v="Q2"/>
    <n v="31.610319264744529"/>
    <s v="Delhi"/>
    <s v="Premium"/>
  </r>
  <r>
    <s v="ORD003199"/>
    <x v="142"/>
    <s v="CUST0080"/>
    <s v="Balvan Gaba"/>
    <x v="3"/>
    <x v="5"/>
    <x v="37"/>
    <n v="8"/>
    <n v="296.5"/>
    <n v="0"/>
    <n v="2372"/>
    <n v="218.5"/>
    <n v="2372"/>
    <s v="Q3"/>
    <n v="9.2116357504215838"/>
    <s v="Mumbai"/>
    <s v="Regular"/>
  </r>
  <r>
    <s v="ORD005015"/>
    <x v="239"/>
    <s v="CUST0093"/>
    <s v="Hitesh Bhardwaj"/>
    <x v="2"/>
    <x v="4"/>
    <x v="45"/>
    <n v="5"/>
    <n v="50589.18"/>
    <n v="0.15"/>
    <n v="215004.01"/>
    <n v="29236.31"/>
    <n v="215004.01499999998"/>
    <s v="Q2"/>
    <n v="13.598030101857169"/>
    <s v="Amritsar"/>
    <s v="Regular"/>
  </r>
  <r>
    <s v="ORD004843"/>
    <x v="360"/>
    <s v="CUST0356"/>
    <s v="Ganga Hayer"/>
    <x v="2"/>
    <x v="6"/>
    <x v="57"/>
    <n v="4"/>
    <n v="3912"/>
    <n v="0.25"/>
    <n v="11736"/>
    <n v="3508.73"/>
    <n v="11736"/>
    <s v="Q3"/>
    <n v="29.897154055896387"/>
    <s v="Amritsar"/>
    <s v="Regular"/>
  </r>
  <r>
    <s v="ORD000893"/>
    <x v="232"/>
    <s v="CUST0138"/>
    <s v="Jagat Zacharia"/>
    <x v="3"/>
    <x v="5"/>
    <x v="39"/>
    <n v="0"/>
    <n v="69.13"/>
    <n v="0.1"/>
    <n v="311.08"/>
    <n v="30.08"/>
    <n v="0"/>
    <s v="Q2"/>
    <n v="9.6695383824096695"/>
    <s v="Surat"/>
    <s v="Premium"/>
  </r>
  <r>
    <s v="ORD001928"/>
    <x v="313"/>
    <s v="CUST0014"/>
    <s v="Dipta Wable"/>
    <x v="0"/>
    <x v="4"/>
    <x v="5"/>
    <n v="1"/>
    <n v="58514.31"/>
    <n v="0.05"/>
    <n v="55588.59"/>
    <n v="8476.2099999999991"/>
    <n v="55588.594499999992"/>
    <s v="Q4"/>
    <n v="15.248111168137202"/>
    <s v="Hyderabad"/>
    <s v="Premium"/>
  </r>
  <r>
    <s v="ORD008654"/>
    <x v="190"/>
    <s v="CUST0471"/>
    <s v="Deepa Borde"/>
    <x v="3"/>
    <x v="1"/>
    <x v="59"/>
    <n v="5"/>
    <n v="16961.53"/>
    <n v="0"/>
    <n v="84807.65"/>
    <n v="16959.580000000002"/>
    <n v="84807.65"/>
    <s v="Q3"/>
    <n v="19.997700679125057"/>
    <s v="Mumbai"/>
    <s v="Premium"/>
  </r>
  <r>
    <s v="ORD001787"/>
    <x v="205"/>
    <s v="CUST0148"/>
    <s v="Dhruv Narasimhan"/>
    <x v="3"/>
    <x v="5"/>
    <x v="31"/>
    <n v="4"/>
    <n v="432.51"/>
    <n v="0"/>
    <n v="1730.04"/>
    <n v="158.22"/>
    <n v="1730.04"/>
    <s v="Q2"/>
    <n v="9.1454532843171261"/>
    <s v="Surat"/>
    <s v="Regular"/>
  </r>
  <r>
    <s v="ORD007635"/>
    <x v="186"/>
    <s v="CUST0471"/>
    <s v="Deepa Borde"/>
    <x v="3"/>
    <x v="5"/>
    <x v="7"/>
    <n v="10"/>
    <n v="340.63"/>
    <n v="0"/>
    <n v="3406.3"/>
    <n v="283.75"/>
    <n v="3406.3"/>
    <s v="Q3"/>
    <n v="8.3301529518832744"/>
    <s v="Mumbai"/>
    <s v="Premium"/>
  </r>
  <r>
    <s v="ORD007814"/>
    <x v="324"/>
    <s v="CUST0199"/>
    <s v="Ikshita Wable"/>
    <x v="3"/>
    <x v="0"/>
    <x v="53"/>
    <n v="4"/>
    <n v="469.51"/>
    <n v="0.15"/>
    <n v="1596.33"/>
    <n v="487.73"/>
    <n v="1596.3339999999998"/>
    <s v="Q1"/>
    <n v="30.553206417219496"/>
    <s v="Surat"/>
    <s v="Premium"/>
  </r>
  <r>
    <s v="ORD006716"/>
    <x v="133"/>
    <s v="CUST0344"/>
    <s v="Leela Rajagopalan"/>
    <x v="1"/>
    <x v="0"/>
    <x v="56"/>
    <n v="3"/>
    <n v="605.6"/>
    <n v="0.05"/>
    <n v="1725.96"/>
    <n v="543.14"/>
    <n v="1725.96"/>
    <s v="Q4"/>
    <n v="31.468863704836725"/>
    <s v="Ranchi"/>
    <s v="Regular"/>
  </r>
  <r>
    <s v="ORD010020"/>
    <x v="295"/>
    <s v="CUST0294"/>
    <s v="Ekapad Dhingra"/>
    <x v="0"/>
    <x v="4"/>
    <x v="20"/>
    <n v="1"/>
    <n v="73320.600000000006"/>
    <n v="0"/>
    <n v="73320.600000000006"/>
    <n v="9302.27"/>
    <n v="73320.600000000006"/>
    <s v="Q4"/>
    <n v="12.687116581151816"/>
    <s v="Bengaluru"/>
    <s v="Premium"/>
  </r>
  <r>
    <s v="ORD002072"/>
    <x v="61"/>
    <s v="CUST0129"/>
    <s v="Bimala Basak"/>
    <x v="0"/>
    <x v="3"/>
    <x v="58"/>
    <n v="4"/>
    <n v="3322.67"/>
    <n v="0.1"/>
    <n v="11961.61"/>
    <n v="3011.51"/>
    <n v="11961.612000000001"/>
    <s v="Q1"/>
    <n v="25.176460359433221"/>
    <s v="Chennai"/>
    <s v="Premium"/>
  </r>
  <r>
    <s v="ORD003291"/>
    <x v="264"/>
    <s v="CUST0492"/>
    <s v="Pranav Gala"/>
    <x v="0"/>
    <x v="5"/>
    <x v="7"/>
    <n v="5"/>
    <n v="735.32"/>
    <n v="0.25"/>
    <n v="2757.45"/>
    <n v="257.10000000000002"/>
    <n v="2757.4500000000003"/>
    <s v="Q3"/>
    <n v="9.3238318011206029"/>
    <s v="Coimbatore"/>
    <s v="Premium"/>
  </r>
  <r>
    <s v="ORD005383"/>
    <x v="357"/>
    <s v="CUST0431"/>
    <s v="Neelima Chander"/>
    <x v="2"/>
    <x v="2"/>
    <x v="62"/>
    <n v="3"/>
    <n v="2082.89"/>
    <n v="0.05"/>
    <n v="5936.24"/>
    <n v="1479.22"/>
    <n v="5936.2365"/>
    <s v="Q1"/>
    <n v="24.918466908346026"/>
    <s v="Lucknow"/>
    <s v="Regular"/>
  </r>
  <r>
    <s v="ORD001753"/>
    <x v="290"/>
    <s v="CUST0071"/>
    <s v="Brijesh Samra"/>
    <x v="2"/>
    <x v="6"/>
    <x v="19"/>
    <n v="5"/>
    <n v="4106.53"/>
    <n v="0.25"/>
    <n v="15399.49"/>
    <n v="5785.85"/>
    <n v="15399.487499999999"/>
    <s v="Q4"/>
    <n v="37.57169880301231"/>
    <s v="Chandigarh"/>
    <s v="Occasional"/>
  </r>
  <r>
    <s v="ORD004408"/>
    <x v="166"/>
    <s v="CUST0388"/>
    <s v="Ekavir Chawla"/>
    <x v="3"/>
    <x v="3"/>
    <x v="58"/>
    <n v="1"/>
    <n v="1099.3800000000001"/>
    <n v="0"/>
    <n v="1099.3800000000001"/>
    <n v="-81.83"/>
    <n v="1099.3800000000001"/>
    <s v="Q3"/>
    <n v="-7.4432862158671247"/>
    <s v="Ahmedabad"/>
    <s v="Premium"/>
  </r>
  <r>
    <s v="ORD003658"/>
    <x v="216"/>
    <s v="CUST0104"/>
    <s v="Saksham Gola"/>
    <x v="2"/>
    <x v="4"/>
    <x v="20"/>
    <n v="4"/>
    <n v="83236.59"/>
    <n v="0.05"/>
    <n v="316299.03999999998"/>
    <n v="35388"/>
    <n v="316299.04199999996"/>
    <s v="Q4"/>
    <n v="11.188146508443403"/>
    <s v="Chandigarh"/>
    <s v="Premium"/>
  </r>
  <r>
    <s v="ORD003481"/>
    <x v="230"/>
    <s v="CUST0494"/>
    <s v="Turvi Bahl"/>
    <x v="3"/>
    <x v="5"/>
    <x v="68"/>
    <n v="1"/>
    <n v="610.24"/>
    <n v="0.1"/>
    <n v="549.22"/>
    <n v="33.76"/>
    <n v="549.21600000000001"/>
    <s v="Q3"/>
    <n v="6.1468992389206507"/>
    <s v="Pune"/>
    <s v="Regular"/>
  </r>
  <r>
    <s v="ORD001285"/>
    <x v="231"/>
    <s v="CUST0338"/>
    <s v="Chakradev Mand"/>
    <x v="1"/>
    <x v="5"/>
    <x v="31"/>
    <n v="1"/>
    <n v="612.34"/>
    <n v="0"/>
    <n v="612.34"/>
    <n v="42.6"/>
    <n v="612.34"/>
    <s v="Q1"/>
    <n v="6.9569193585263092"/>
    <s v="Ranchi"/>
    <s v="Premium"/>
  </r>
  <r>
    <s v="ORD006758"/>
    <x v="4"/>
    <s v="CUST0374"/>
    <s v="Theodore Chaudry"/>
    <x v="1"/>
    <x v="3"/>
    <x v="12"/>
    <n v="1"/>
    <n v="2741.09"/>
    <n v="0.15"/>
    <n v="2329.9299999999998"/>
    <n v="560.65"/>
    <n v="2329.9265"/>
    <s v="Q2"/>
    <n v="24.062954681041919"/>
    <s v="Patna"/>
    <s v="Premium"/>
  </r>
  <r>
    <s v="ORD000242"/>
    <x v="189"/>
    <s v="CUST0147"/>
    <s v="Ekiya Bora"/>
    <x v="3"/>
    <x v="0"/>
    <x v="56"/>
    <n v="3"/>
    <n v="901.31"/>
    <n v="0.05"/>
    <n v="2568.73"/>
    <n v="884.52"/>
    <n v="2568.7334999999998"/>
    <s v="Q3"/>
    <n v="34.434136713473194"/>
    <s v="Surat"/>
    <s v="Regular"/>
  </r>
  <r>
    <s v="ORD003535"/>
    <x v="278"/>
    <s v="CUST0475"/>
    <s v="Jhalak Kunda"/>
    <x v="2"/>
    <x v="4"/>
    <x v="33"/>
    <n v="1"/>
    <n v="38337.629999999997"/>
    <n v="0"/>
    <n v="38337.629999999997"/>
    <n v="4207.46"/>
    <n v="38337.629999999997"/>
    <s v="Q3"/>
    <n v="10.974752482091356"/>
    <s v="Lucknow"/>
    <s v="Premium"/>
  </r>
  <r>
    <s v="ORD005691"/>
    <x v="227"/>
    <s v="CUST0212"/>
    <s v="Reva Vyas"/>
    <x v="0"/>
    <x v="2"/>
    <x v="9"/>
    <n v="4"/>
    <n v="7704.95"/>
    <n v="0.15"/>
    <n v="26196.83"/>
    <n v="5796.56"/>
    <n v="26196.829999999998"/>
    <s v="Q4"/>
    <n v="22.126952001444451"/>
    <s v="Hyderabad"/>
    <s v="Premium"/>
  </r>
  <r>
    <s v="ORD007497"/>
    <x v="181"/>
    <s v="CUST0153"/>
    <s v="Bakhshi Sathe"/>
    <x v="1"/>
    <x v="2"/>
    <x v="65"/>
    <n v="2"/>
    <n v="2006.65"/>
    <n v="0.15"/>
    <n v="3411.31"/>
    <n v="760.97"/>
    <n v="3411.3050000000003"/>
    <s v="Q3"/>
    <n v="22.307266123571299"/>
    <s v="Kolkata"/>
    <s v="Premium"/>
  </r>
  <r>
    <s v="ORD011098"/>
    <x v="304"/>
    <s v="CUST0018"/>
    <s v="Shivani Parikh"/>
    <x v="0"/>
    <x v="0"/>
    <x v="35"/>
    <n v="1"/>
    <n v="876.68"/>
    <n v="0.05"/>
    <n v="832.85"/>
    <n v="312.91000000000003"/>
    <n v="832.84599999999989"/>
    <s v="Q1"/>
    <n v="37.570991174881435"/>
    <s v="Coimbatore"/>
    <s v="Occasional"/>
  </r>
  <r>
    <s v="ORD005618"/>
    <x v="88"/>
    <s v="CUST0361"/>
    <s v="Ranveer Nazareth"/>
    <x v="3"/>
    <x v="5"/>
    <x v="21"/>
    <n v="6"/>
    <n v="642.87"/>
    <n v="0.15"/>
    <n v="3278.64"/>
    <n v="-193.14"/>
    <n v="3278.6370000000002"/>
    <s v="Q1"/>
    <n v="-5.8908571846863333"/>
    <s v="Pune"/>
    <s v="Regular"/>
  </r>
  <r>
    <s v="ORD011594"/>
    <x v="230"/>
    <s v="CUST0078"/>
    <s v="Warinder Naidu"/>
    <x v="0"/>
    <x v="2"/>
    <x v="17"/>
    <n v="3"/>
    <n v="3632.52"/>
    <n v="0.15"/>
    <n v="9262.93"/>
    <n v="1932.99"/>
    <n v="9262.9259999999995"/>
    <s v="Q3"/>
    <n v="20.868019082514927"/>
    <s v="Hyderabad"/>
    <s v="Regular"/>
  </r>
  <r>
    <s v="ORD009110"/>
    <x v="260"/>
    <s v="CUST0075"/>
    <s v="Odika Mani"/>
    <x v="2"/>
    <x v="6"/>
    <x v="43"/>
    <n v="1"/>
    <n v="2845.54"/>
    <n v="0"/>
    <n v="2845.54"/>
    <n v="800.82"/>
    <n v="2845.54"/>
    <s v="Q4"/>
    <n v="28.142988677017371"/>
    <s v="Chandigarh"/>
    <s v="Premium"/>
  </r>
  <r>
    <s v="ORD003499"/>
    <x v="108"/>
    <s v="CUST0235"/>
    <s v="Dipta Vala"/>
    <x v="2"/>
    <x v="1"/>
    <x v="36"/>
    <n v="3"/>
    <n v="8554.02"/>
    <n v="0.3"/>
    <n v="17963.439999999999"/>
    <n v="3827.95"/>
    <n v="17963.441999999999"/>
    <s v="Q1"/>
    <n v="21.309671198834966"/>
    <s v="Amritsar"/>
    <s v="Regular"/>
  </r>
  <r>
    <s v="ORD005589"/>
    <x v="121"/>
    <s v="CUST0021"/>
    <s v="Aarush Sodhi"/>
    <x v="2"/>
    <x v="2"/>
    <x v="30"/>
    <n v="2"/>
    <n v="6433.21"/>
    <n v="0.15"/>
    <n v="10936.46"/>
    <n v="3054.32"/>
    <n v="10936.457"/>
    <s v="Q2"/>
    <n v="27.927866969750724"/>
    <s v="Amritsar"/>
    <s v="Premium"/>
  </r>
  <r>
    <s v="ORD007949"/>
    <x v="49"/>
    <s v="CUST0032"/>
    <s v="Bimala Kumer"/>
    <x v="2"/>
    <x v="1"/>
    <x v="52"/>
    <n v="5"/>
    <n v="1970.45"/>
    <n v="0.1"/>
    <n v="8867.02"/>
    <n v="2440.0100000000002"/>
    <n v="8867.0249999999996"/>
    <s v="Q3"/>
    <n v="27.517813199925119"/>
    <s v="Jaipur"/>
    <s v="Premium"/>
  </r>
  <r>
    <s v="ORD010863"/>
    <x v="301"/>
    <s v="CUST0283"/>
    <s v="Dalbir Roy"/>
    <x v="0"/>
    <x v="1"/>
    <x v="69"/>
    <n v="3"/>
    <n v="12764.2"/>
    <n v="0.1"/>
    <n v="34463.339999999997"/>
    <n v="8330.9500000000007"/>
    <n v="34463.340000000004"/>
    <s v="Q2"/>
    <n v="24.173367990450146"/>
    <s v="Chennai"/>
    <s v="Regular"/>
  </r>
  <r>
    <s v="ORD002965"/>
    <x v="246"/>
    <s v="CUST0235"/>
    <s v="Dipta Vala"/>
    <x v="2"/>
    <x v="6"/>
    <x v="14"/>
    <n v="4"/>
    <n v="4069.94"/>
    <n v="0.05"/>
    <n v="15465.77"/>
    <n v="5518.24"/>
    <n v="15465.771999999999"/>
    <s v="Q2"/>
    <n v="35.680344399276592"/>
    <s v="Amritsar"/>
    <s v="Regular"/>
  </r>
  <r>
    <s v="ORD011363"/>
    <x v="36"/>
    <s v="CUST0489"/>
    <s v="Xavier Bawa"/>
    <x v="3"/>
    <x v="1"/>
    <x v="69"/>
    <n v="3"/>
    <n v="3117.3"/>
    <n v="0.15"/>
    <n v="7949.12"/>
    <n v="2197.54"/>
    <n v="7949.1150000000007"/>
    <s v="Q4"/>
    <n v="27.645072662131152"/>
    <s v="Surat"/>
    <s v="Premium"/>
  </r>
  <r>
    <s v="ORD000858"/>
    <x v="213"/>
    <s v="CUST0247"/>
    <s v="Geetika Chopra"/>
    <x v="1"/>
    <x v="5"/>
    <x v="44"/>
    <n v="10"/>
    <n v="149.87"/>
    <n v="0.1"/>
    <n v="1348.83"/>
    <n v="108.96"/>
    <n v="1348.8300000000002"/>
    <s v="Q1"/>
    <n v="8.0781121416338593"/>
    <s v="Kolkata"/>
    <s v="Regular"/>
  </r>
  <r>
    <s v="ORD000508"/>
    <x v="12"/>
    <s v="CUST0352"/>
    <s v="Vincent Loke"/>
    <x v="2"/>
    <x v="1"/>
    <x v="1"/>
    <n v="5"/>
    <n v="17734.3"/>
    <n v="0"/>
    <n v="88671.5"/>
    <n v="16295.74"/>
    <n v="88671.5"/>
    <s v="Q2"/>
    <n v="18.377652346018731"/>
    <s v="Lucknow"/>
    <s v="Occasional"/>
  </r>
  <r>
    <s v="ORD011572"/>
    <x v="235"/>
    <s v="CUST0315"/>
    <s v="Kiaan Gulati"/>
    <x v="2"/>
    <x v="6"/>
    <x v="27"/>
    <n v="4"/>
    <n v="3561.71"/>
    <n v="0.1"/>
    <n v="12822.16"/>
    <n v="-425"/>
    <n v="12822.156000000001"/>
    <s v="Q1"/>
    <n v="-3.3145741435140414"/>
    <s v="Lucknow"/>
    <s v="Occasional"/>
  </r>
  <r>
    <s v="ORD000052"/>
    <x v="308"/>
    <s v="CUST0016"/>
    <s v="Hema Raja"/>
    <x v="0"/>
    <x v="4"/>
    <x v="42"/>
    <n v="4"/>
    <n v="72325.78"/>
    <n v="0.1"/>
    <n v="260372.81"/>
    <n v="30186.71"/>
    <n v="260372.80799999999"/>
    <s v="Q3"/>
    <n v="11.593649121811145"/>
    <s v="Hyderabad"/>
    <s v="Regular"/>
  </r>
  <r>
    <s v="ORD006720"/>
    <x v="325"/>
    <s v="CUST0408"/>
    <s v="Anvi Jaggi"/>
    <x v="0"/>
    <x v="3"/>
    <x v="16"/>
    <n v="5"/>
    <n v="2909.45"/>
    <n v="0.15"/>
    <n v="12365.16"/>
    <n v="3223.42"/>
    <n v="12365.1625"/>
    <s v="Q4"/>
    <n v="26.068566844262431"/>
    <s v="Kochi"/>
    <s v="Premium"/>
  </r>
  <r>
    <s v="ORD005847"/>
    <x v="53"/>
    <s v="CUST0487"/>
    <s v="Urvi Johal"/>
    <x v="3"/>
    <x v="6"/>
    <x v="41"/>
    <n v="1"/>
    <n v="4832.95"/>
    <n v="0"/>
    <n v="4832.95"/>
    <n v="1205.67"/>
    <n v="4832.95"/>
    <s v="Q4"/>
    <n v="24.946875096990453"/>
    <s v="Ahmedabad"/>
    <s v="Premium"/>
  </r>
  <r>
    <s v="ORD001873"/>
    <x v="223"/>
    <s v="CUST0016"/>
    <s v="Hema Raja"/>
    <x v="0"/>
    <x v="5"/>
    <x v="11"/>
    <n v="2"/>
    <n v="83.27"/>
    <n v="0.05"/>
    <n v="158.21"/>
    <n v="10.119999999999999"/>
    <n v="158.21299999999999"/>
    <s v="Q3"/>
    <n v="6.3965615321408249"/>
    <s v="Hyderabad"/>
    <s v="Regular"/>
  </r>
  <r>
    <s v="ORD002991"/>
    <x v="91"/>
    <s v="CUST0206"/>
    <s v="Reyansh Gola"/>
    <x v="3"/>
    <x v="4"/>
    <x v="42"/>
    <n v="3"/>
    <n v="74769.570000000007"/>
    <n v="0.1"/>
    <n v="201877.84"/>
    <n v="19882.080000000002"/>
    <n v="201877.83900000004"/>
    <s v="Q2"/>
    <n v="9.848569808355391"/>
    <s v="Nagpur"/>
    <s v="Regular"/>
  </r>
  <r>
    <s v="ORD000877"/>
    <x v="347"/>
    <s v="CUST0016"/>
    <s v="Hema Raja"/>
    <x v="0"/>
    <x v="4"/>
    <x v="28"/>
    <n v="3"/>
    <n v="23653.13"/>
    <n v="0.2"/>
    <n v="56767.51"/>
    <n v="7004.56"/>
    <n v="56767.512000000002"/>
    <s v="Q1"/>
    <n v="12.339029842950659"/>
    <s v="Hyderabad"/>
    <s v="Regular"/>
  </r>
  <r>
    <s v="ORD002320"/>
    <x v="118"/>
    <s v="CUST0249"/>
    <s v="Bina Chander"/>
    <x v="1"/>
    <x v="0"/>
    <x v="35"/>
    <n v="2"/>
    <n v="705.39"/>
    <n v="0.05"/>
    <n v="1340.24"/>
    <n v="539.27"/>
    <n v="1340.241"/>
    <s v="Q1"/>
    <n v="40.236823255536322"/>
    <s v="Kolkata"/>
    <s v="Regular"/>
  </r>
  <r>
    <s v="ORD008725"/>
    <x v="197"/>
    <s v="CUST0042"/>
    <s v="Eesha Jhaveri"/>
    <x v="1"/>
    <x v="3"/>
    <x v="13"/>
    <n v="1"/>
    <n v="3944.45"/>
    <n v="0.1"/>
    <n v="3550.01"/>
    <n v="883.23"/>
    <n v="3550.0050000000001"/>
    <s v="Q4"/>
    <n v="24.879648226343022"/>
    <s v="Patna"/>
    <s v="Premium"/>
  </r>
  <r>
    <s v="ORD009379"/>
    <x v="336"/>
    <s v="CUST0268"/>
    <s v="Unknown"/>
    <x v="0"/>
    <x v="4"/>
    <x v="47"/>
    <n v="4"/>
    <n v="50893.05"/>
    <n v="0"/>
    <n v="203572.2"/>
    <n v="19888.45"/>
    <n v="203572.2"/>
    <s v="Q4"/>
    <n v="9.7697278901539608"/>
    <s v="Chennai"/>
    <s v="Premium"/>
  </r>
  <r>
    <s v="ORD005740"/>
    <x v="279"/>
    <s v="CUST0356"/>
    <s v="Ganga Hayer"/>
    <x v="2"/>
    <x v="0"/>
    <x v="15"/>
    <n v="5"/>
    <n v="537.87"/>
    <n v="0.3"/>
    <n v="1882.54"/>
    <n v="635.03"/>
    <n v="1882.5449999999998"/>
    <s v="Q1"/>
    <n v="33.732616571228235"/>
    <s v="Amritsar"/>
    <s v="Regular"/>
  </r>
  <r>
    <s v="ORD008434"/>
    <x v="12"/>
    <s v="CUST0199"/>
    <s v="Ikshita Wable"/>
    <x v="3"/>
    <x v="5"/>
    <x v="21"/>
    <n v="8"/>
    <n v="405.14"/>
    <n v="0.2"/>
    <n v="2592.9"/>
    <n v="155.49"/>
    <n v="2592.8960000000002"/>
    <s v="Q2"/>
    <n v="5.9967603841258823"/>
    <s v="Surat"/>
    <s v="Premium"/>
  </r>
  <r>
    <s v="ORD004784"/>
    <x v="235"/>
    <s v="CUST0024"/>
    <s v="Udyati Lanka"/>
    <x v="1"/>
    <x v="0"/>
    <x v="56"/>
    <n v="5"/>
    <n v="241.36"/>
    <n v="0"/>
    <n v="1206.8"/>
    <n v="407.82"/>
    <n v="1206.8000000000002"/>
    <s v="Q1"/>
    <n v="33.793503480278424"/>
    <s v="Patna"/>
    <s v="Premium"/>
  </r>
  <r>
    <s v="ORD004933"/>
    <x v="252"/>
    <s v="CUST0132"/>
    <s v="Aadhya Kuruvilla"/>
    <x v="2"/>
    <x v="4"/>
    <x v="42"/>
    <n v="3"/>
    <n v="74656.39"/>
    <n v="0.3"/>
    <n v="156778.42000000001"/>
    <n v="18364.12"/>
    <n v="156778.41899999997"/>
    <s v="Q2"/>
    <n v="11.713423314254602"/>
    <s v="Lucknow"/>
    <s v="Occasional"/>
  </r>
  <r>
    <s v="ORD006391"/>
    <x v="77"/>
    <s v="CUST0442"/>
    <s v="Jackson Khare"/>
    <x v="1"/>
    <x v="4"/>
    <x v="23"/>
    <n v="4"/>
    <n v="70706.8"/>
    <n v="0.15"/>
    <n v="240403.12"/>
    <n v="35071.629999999997"/>
    <n v="240403.12"/>
    <s v="Q3"/>
    <n v="14.588675055465169"/>
    <s v="Guwahati"/>
    <s v="Regular"/>
  </r>
  <r>
    <s v="ORD009037"/>
    <x v="25"/>
    <s v="CUST0033"/>
    <s v="Vasana Ahuja"/>
    <x v="1"/>
    <x v="3"/>
    <x v="4"/>
    <n v="1"/>
    <n v="2809.1"/>
    <n v="0.1"/>
    <n v="2528.19"/>
    <n v="762.97"/>
    <n v="2528.19"/>
    <s v="Q4"/>
    <n v="30.178507153338952"/>
    <s v="Ranchi"/>
    <s v="Premium"/>
  </r>
  <r>
    <s v="ORD007457"/>
    <x v="26"/>
    <s v="CUST0437"/>
    <s v="Aditya Borah"/>
    <x v="3"/>
    <x v="4"/>
    <x v="45"/>
    <n v="1"/>
    <n v="76192.61"/>
    <n v="0"/>
    <n v="76192.61"/>
    <n v="10154.64"/>
    <n v="76192.61"/>
    <s v="Q4"/>
    <n v="13.327591744133716"/>
    <s v="Ahmedabad"/>
    <s v="Regular"/>
  </r>
  <r>
    <s v="ORD000959"/>
    <x v="281"/>
    <s v="CUST0097"/>
    <s v="Thomas Din"/>
    <x v="0"/>
    <x v="6"/>
    <x v="63"/>
    <n v="3"/>
    <n v="1131.43"/>
    <n v="0"/>
    <n v="3394.29"/>
    <n v="1012.11"/>
    <n v="3394.29"/>
    <s v="Q3"/>
    <n v="29.818017906543048"/>
    <s v="Hyderabad"/>
    <s v="Premium"/>
  </r>
  <r>
    <s v="ORD004825"/>
    <x v="86"/>
    <s v="CUST0115"/>
    <s v="Saanvi Atwal"/>
    <x v="0"/>
    <x v="6"/>
    <x v="27"/>
    <n v="1"/>
    <n v="2554.14"/>
    <n v="0.15"/>
    <n v="2171.02"/>
    <n v="723.46"/>
    <n v="2171.0189999999998"/>
    <s v="Q4"/>
    <n v="33.323506923013149"/>
    <s v="Chennai"/>
    <s v="Premium"/>
  </r>
  <r>
    <s v="ORD011575"/>
    <x v="225"/>
    <s v="CUST0022"/>
    <s v="Jagdish Wali"/>
    <x v="0"/>
    <x v="5"/>
    <x v="40"/>
    <n v="6"/>
    <n v="645.44000000000005"/>
    <n v="0.1"/>
    <n v="3485.38"/>
    <n v="316.64999999999998"/>
    <n v="3485.3760000000002"/>
    <s v="Q4"/>
    <n v="9.0850925867480719"/>
    <s v="Coimbatore"/>
    <s v="Premium"/>
  </r>
  <r>
    <s v="ORD006997"/>
    <x v="41"/>
    <s v="CUST0218"/>
    <s v="Chandresh Sibal"/>
    <x v="1"/>
    <x v="6"/>
    <x v="14"/>
    <n v="1"/>
    <n v="1774.91"/>
    <n v="0.2"/>
    <n v="1419.93"/>
    <n v="346.62"/>
    <n v="1419.9280000000001"/>
    <s v="Q4"/>
    <n v="24.411062517166336"/>
    <s v="Ranchi"/>
    <s v="Regular"/>
  </r>
  <r>
    <s v="ORD007434"/>
    <x v="119"/>
    <s v="CUST0255"/>
    <s v="Darpan Jhaveri"/>
    <x v="2"/>
    <x v="4"/>
    <x v="22"/>
    <n v="5"/>
    <n v="80372.83"/>
    <n v="0"/>
    <n v="401864.15"/>
    <n v="38302.06"/>
    <n v="401864.15"/>
    <s v="Q2"/>
    <n v="9.5310965160738998"/>
    <s v="Lucknow"/>
    <s v="Regular"/>
  </r>
  <r>
    <s v="ORD002788"/>
    <x v="13"/>
    <s v="CUST0441"/>
    <s v="Gagan Garg"/>
    <x v="3"/>
    <x v="5"/>
    <x v="68"/>
    <n v="8"/>
    <n v="380.21"/>
    <n v="0"/>
    <n v="3041.68"/>
    <n v="303.82"/>
    <n v="3041.68"/>
    <s v="Q1"/>
    <n v="9.9885589542621176"/>
    <s v="Mumbai"/>
    <s v="Regular"/>
  </r>
  <r>
    <s v="ORD003923"/>
    <x v="253"/>
    <s v="CUST0241"/>
    <s v="Victor Puri"/>
    <x v="2"/>
    <x v="4"/>
    <x v="50"/>
    <n v="3"/>
    <n v="23287"/>
    <n v="0.25"/>
    <n v="52395.75"/>
    <n v="7783.61"/>
    <n v="52395.75"/>
    <s v="Q3"/>
    <n v="14.855422434071466"/>
    <s v="Chandigarh"/>
    <s v="Occasional"/>
  </r>
  <r>
    <s v="ORD011221"/>
    <x v="156"/>
    <s v="CUST0275"/>
    <s v="Rajata Baria"/>
    <x v="1"/>
    <x v="4"/>
    <x v="47"/>
    <n v="3"/>
    <n v="18408.259999999998"/>
    <n v="0.05"/>
    <n v="52463.54"/>
    <n v="6621.82"/>
    <n v="52463.540999999997"/>
    <s v="Q4"/>
    <n v="12.621755985204199"/>
    <s v="Ranchi"/>
    <s v="Premium"/>
  </r>
  <r>
    <s v="ORD009307"/>
    <x v="68"/>
    <s v="CUST0357"/>
    <s v="Udant Mishra"/>
    <x v="2"/>
    <x v="1"/>
    <x v="64"/>
    <n v="2"/>
    <n v="8403.74"/>
    <n v="0.15"/>
    <n v="14286.36"/>
    <n v="4146.8500000000004"/>
    <n v="14286.357999999998"/>
    <s v="Q2"/>
    <n v="29.026637995962584"/>
    <s v="Delhi"/>
    <s v="Premium"/>
  </r>
  <r>
    <s v="ORD005957"/>
    <x v="157"/>
    <s v="CUST0005"/>
    <s v="Mason Dutt"/>
    <x v="0"/>
    <x v="6"/>
    <x v="57"/>
    <n v="3"/>
    <n v="2634.41"/>
    <n v="0.1"/>
    <n v="7112.91"/>
    <n v="2705"/>
    <n v="7112.9070000000002"/>
    <s v="Q4"/>
    <n v="38.029442239533466"/>
    <s v="Coimbatore"/>
    <s v="Regular"/>
  </r>
  <r>
    <s v="ORD007005"/>
    <x v="76"/>
    <s v="CUST0486"/>
    <s v="Nathan Loke"/>
    <x v="2"/>
    <x v="2"/>
    <x v="2"/>
    <n v="5"/>
    <n v="1897.11"/>
    <n v="0.15"/>
    <n v="8062.72"/>
    <n v="2222.5300000000002"/>
    <n v="8062.7174999999988"/>
    <s v="Q4"/>
    <n v="27.56551139069694"/>
    <s v="Jaipur"/>
    <s v="Occasional"/>
  </r>
  <r>
    <s v="ORD004884"/>
    <x v="183"/>
    <s v="CUST0343"/>
    <s v="Ronith Ratti"/>
    <x v="3"/>
    <x v="4"/>
    <x v="42"/>
    <n v="1"/>
    <n v="75264.84"/>
    <n v="0"/>
    <n v="75264.84"/>
    <n v="11234.99"/>
    <n v="75264.84"/>
    <s v="Q3"/>
    <n v="14.92727547152163"/>
    <s v="Ahmedabad"/>
    <s v="Premium"/>
  </r>
  <r>
    <s v="ORD008817"/>
    <x v="310"/>
    <s v="CUST0210"/>
    <s v="Yadavi Dani"/>
    <x v="3"/>
    <x v="2"/>
    <x v="2"/>
    <n v="2"/>
    <n v="4253.09"/>
    <n v="0.05"/>
    <n v="8080.87"/>
    <n v="1750.14"/>
    <n v="8080.8710000000001"/>
    <s v="Q3"/>
    <n v="21.657816546980708"/>
    <s v="Mumbai"/>
    <s v="Regular"/>
  </r>
  <r>
    <s v="ORD003518"/>
    <x v="43"/>
    <s v="CUST0355"/>
    <s v="Unnati Solanki"/>
    <x v="1"/>
    <x v="6"/>
    <x v="19"/>
    <n v="5"/>
    <n v="4813.38"/>
    <n v="0.2"/>
    <n v="19253.52"/>
    <n v="4819.3100000000004"/>
    <n v="19253.52"/>
    <s v="Q1"/>
    <n v="25.030799562885125"/>
    <s v="Patna"/>
    <s v="Premium"/>
  </r>
  <r>
    <s v="ORD011412"/>
    <x v="228"/>
    <s v="CUST0263"/>
    <s v="Jacob Radhakrishnan"/>
    <x v="1"/>
    <x v="6"/>
    <x v="55"/>
    <n v="3"/>
    <n v="4558.75"/>
    <n v="0.1"/>
    <n v="12308.62"/>
    <n v="4763.49"/>
    <n v="12308.625"/>
    <s v="Q3"/>
    <n v="38.700439204394968"/>
    <s v="Kolkata"/>
    <s v="Premium"/>
  </r>
  <r>
    <s v="ORD004597"/>
    <x v="160"/>
    <s v="CUST0388"/>
    <s v="Ekavir Chawla"/>
    <x v="3"/>
    <x v="6"/>
    <x v="55"/>
    <n v="2"/>
    <n v="2527.67"/>
    <n v="0.05"/>
    <n v="4802.57"/>
    <n v="1799.32"/>
    <n v="4802.5730000000003"/>
    <s v="Q4"/>
    <n v="37.465773533753804"/>
    <s v="Ahmedabad"/>
    <s v="Premium"/>
  </r>
  <r>
    <s v="ORD008717"/>
    <x v="4"/>
    <s v="CUST0038"/>
    <s v="Netra Narasimhan"/>
    <x v="2"/>
    <x v="1"/>
    <x v="26"/>
    <n v="1"/>
    <n v="5189.34"/>
    <n v="0"/>
    <n v="5189.34"/>
    <n v="1346.64"/>
    <n v="5189.34"/>
    <s v="Q2"/>
    <n v="25.950120824613538"/>
    <s v="Amritsar"/>
    <s v="Premium"/>
  </r>
  <r>
    <s v="ORD011788"/>
    <x v="45"/>
    <s v="CUST0230"/>
    <s v="Inaya Bose"/>
    <x v="3"/>
    <x v="5"/>
    <x v="11"/>
    <n v="5"/>
    <n v="288.23"/>
    <n v="0.1"/>
    <n v="1297.04"/>
    <n v="125.84"/>
    <n v="1297.0350000000001"/>
    <s v="Q2"/>
    <n v="9.7020909146980827"/>
    <s v="Ahmedabad"/>
    <s v="Premium"/>
  </r>
  <r>
    <s v="ORD006022"/>
    <x v="115"/>
    <s v="CUST0197"/>
    <s v="Wakeeta Chakrabarti"/>
    <x v="0"/>
    <x v="4"/>
    <x v="23"/>
    <n v="1"/>
    <n v="27880.42"/>
    <n v="0.15"/>
    <n v="23698.36"/>
    <n v="2471.12"/>
    <n v="23698.356999999996"/>
    <s v="Q2"/>
    <n v="10.427388224332821"/>
    <s v="Coimbatore"/>
    <s v="Regular"/>
  </r>
  <r>
    <s v="ORD000497"/>
    <x v="294"/>
    <s v="CUST0341"/>
    <s v="Isaac Vala"/>
    <x v="2"/>
    <x v="6"/>
    <x v="14"/>
    <n v="4"/>
    <n v="994.34"/>
    <n v="0.05"/>
    <n v="3778.49"/>
    <n v="876.11"/>
    <n v="3778.4919999999997"/>
    <s v="Q1"/>
    <n v="23.186775669645812"/>
    <s v="Jaipur"/>
    <s v="Premium"/>
  </r>
  <r>
    <s v="ORD007461"/>
    <x v="172"/>
    <s v="CUST0086"/>
    <s v="Sara Chandran"/>
    <x v="1"/>
    <x v="4"/>
    <x v="45"/>
    <n v="5"/>
    <n v="83284.009999999995"/>
    <n v="0.1"/>
    <n v="374778.04"/>
    <n v="46924.65"/>
    <n v="374778.04499999998"/>
    <s v="Q2"/>
    <n v="12.520650889790662"/>
    <s v="Patna"/>
    <s v="Regular"/>
  </r>
  <r>
    <s v="ORD005883"/>
    <x v="173"/>
    <s v="CUST0225"/>
    <s v="Avi Das"/>
    <x v="2"/>
    <x v="1"/>
    <x v="36"/>
    <n v="4"/>
    <n v="30897.57"/>
    <n v="0.2"/>
    <n v="98872.22"/>
    <n v="29418.5"/>
    <n v="98872.224000000002"/>
    <s v="Q2"/>
    <n v="29.754060341721871"/>
    <s v="Lucknow"/>
    <s v="Premium"/>
  </r>
  <r>
    <s v="ORD006398"/>
    <x v="312"/>
    <s v="CUST0187"/>
    <s v="Forum Prabhu"/>
    <x v="2"/>
    <x v="4"/>
    <x v="50"/>
    <n v="5"/>
    <n v="33164.58"/>
    <n v="0"/>
    <n v="165822.9"/>
    <n v="23980.67"/>
    <n v="165822.90000000002"/>
    <s v="Q4"/>
    <n v="14.461615373992373"/>
    <s v="Lucknow"/>
    <s v="Regular"/>
  </r>
  <r>
    <s v="ORD011563"/>
    <x v="224"/>
    <s v="CUST0416"/>
    <s v="Hitesh Soman"/>
    <x v="3"/>
    <x v="2"/>
    <x v="46"/>
    <n v="1"/>
    <n v="2516.71"/>
    <n v="0"/>
    <n v="2516.71"/>
    <n v="404.2"/>
    <n v="2516.71"/>
    <s v="Q3"/>
    <n v="16.060650611313974"/>
    <s v="Mumbai"/>
    <s v="Premium"/>
  </r>
  <r>
    <s v="ORD007298"/>
    <x v="140"/>
    <s v="CUST0428"/>
    <s v="Abdul Gour"/>
    <x v="3"/>
    <x v="5"/>
    <x v="31"/>
    <n v="3"/>
    <n v="595.44000000000005"/>
    <n v="0"/>
    <n v="1786.32"/>
    <n v="153.13"/>
    <n v="1786.3200000000002"/>
    <s v="Q4"/>
    <n v="8.5723722513323484"/>
    <s v="Surat"/>
    <s v="Occasional"/>
  </r>
  <r>
    <s v="ORD005413"/>
    <x v="275"/>
    <s v="CUST0321"/>
    <s v="Vyanjana Ramaswamy"/>
    <x v="0"/>
    <x v="5"/>
    <x v="24"/>
    <n v="4"/>
    <n v="464.27"/>
    <n v="0"/>
    <n v="1857.08"/>
    <n v="174.99"/>
    <n v="1857.08"/>
    <s v="Q4"/>
    <n v="9.4228573890193221"/>
    <s v="Coimbatore"/>
    <s v="Premium"/>
  </r>
  <r>
    <s v="ORD004142"/>
    <x v="96"/>
    <s v="CUST0054"/>
    <s v="Bhavya Chahal"/>
    <x v="1"/>
    <x v="0"/>
    <x v="49"/>
    <n v="1"/>
    <n v="559.25"/>
    <n v="0.15"/>
    <n v="475.36"/>
    <n v="141.61000000000001"/>
    <n v="475.36250000000001"/>
    <s v="Q2"/>
    <n v="29.79005385392124"/>
    <s v="Guwahati"/>
    <s v="Premium"/>
  </r>
  <r>
    <s v="ORD006185"/>
    <x v="24"/>
    <s v="CUST0409"/>
    <s v="Kritika Uppal"/>
    <x v="0"/>
    <x v="0"/>
    <x v="51"/>
    <n v="3"/>
    <n v="524.25"/>
    <n v="0.05"/>
    <n v="1494.11"/>
    <n v="482.42"/>
    <n v="1494.1125"/>
    <s v="Q3"/>
    <n v="32.288118010052813"/>
    <s v="Hyderabad"/>
    <s v="Occasional"/>
  </r>
  <r>
    <s v="ORD011790"/>
    <x v="97"/>
    <s v="CUST0100"/>
    <s v="Faqid Zachariah"/>
    <x v="3"/>
    <x v="5"/>
    <x v="7"/>
    <n v="5"/>
    <n v="403.41"/>
    <n v="0"/>
    <n v="2017.05"/>
    <n v="187.55"/>
    <n v="2017.0500000000002"/>
    <s v="Q3"/>
    <n v="9.2982325673632289"/>
    <s v="Ahmedabad"/>
    <s v="Premium"/>
  </r>
  <r>
    <s v="ORD006963"/>
    <x v="332"/>
    <s v="CUST0453"/>
    <s v="Maanav Dâ€™Alia"/>
    <x v="1"/>
    <x v="6"/>
    <x v="57"/>
    <n v="5"/>
    <n v="2223.77"/>
    <n v="0.2"/>
    <n v="8895.08"/>
    <n v="3264.46"/>
    <n v="8895.08"/>
    <s v="Q1"/>
    <n v="36.699613719044692"/>
    <s v="Bhubaneswar"/>
    <s v="Regular"/>
  </r>
  <r>
    <s v="ORD001853"/>
    <x v="278"/>
    <s v="CUST0114"/>
    <s v="Gayathri Basak"/>
    <x v="1"/>
    <x v="1"/>
    <x v="26"/>
    <n v="2"/>
    <n v="12893.7"/>
    <n v="0.05"/>
    <n v="24498.03"/>
    <n v="4589.78"/>
    <n v="24498.03"/>
    <s v="Q3"/>
    <n v="18.735302389620717"/>
    <s v="Patna"/>
    <s v="Premium"/>
  </r>
  <r>
    <s v="ORD007942"/>
    <x v="1"/>
    <s v="CUST0122"/>
    <s v="Unknown"/>
    <x v="2"/>
    <x v="4"/>
    <x v="28"/>
    <n v="1"/>
    <n v="30177.74"/>
    <n v="0"/>
    <n v="30177.74"/>
    <n v="2843.05"/>
    <n v="30177.74"/>
    <s v="Q2"/>
    <n v="9.4210169482539108"/>
    <s v="Chandigarh"/>
    <s v="Premium"/>
  </r>
  <r>
    <s v="ORD004036"/>
    <x v="242"/>
    <s v="CUST0171"/>
    <s v="Isha Kari"/>
    <x v="0"/>
    <x v="4"/>
    <x v="47"/>
    <n v="1"/>
    <n v="66921.59"/>
    <n v="0.05"/>
    <n v="63575.51"/>
    <n v="7501.6"/>
    <n v="63575.510499999997"/>
    <s v="Q1"/>
    <n v="11.799512107728274"/>
    <s v="Bengaluru"/>
    <s v="Premium"/>
  </r>
  <r>
    <s v="ORD008153"/>
    <x v="98"/>
    <s v="CUST0091"/>
    <s v="Lila Goel"/>
    <x v="0"/>
    <x v="5"/>
    <x v="7"/>
    <n v="10"/>
    <n v="223.57"/>
    <n v="0"/>
    <n v="2235.6999999999998"/>
    <n v="142.19"/>
    <n v="2235.6999999999998"/>
    <s v="Q3"/>
    <n v="6.3599767410654389"/>
    <s v="Hyderabad"/>
    <s v="Premium"/>
  </r>
  <r>
    <s v="ORD006133"/>
    <x v="165"/>
    <s v="CUST0170"/>
    <s v="Yash Kibe"/>
    <x v="3"/>
    <x v="3"/>
    <x v="66"/>
    <n v="2"/>
    <n v="2892.77"/>
    <n v="0.05"/>
    <n v="5496.26"/>
    <n v="1911.76"/>
    <n v="5496.2629999999999"/>
    <s v="Q3"/>
    <n v="34.782925116351841"/>
    <s v="Ahmedabad"/>
    <s v="Premium"/>
  </r>
  <r>
    <s v="ORD011800"/>
    <x v="169"/>
    <s v="CUST0392"/>
    <s v="Yashawini Bhalla"/>
    <x v="0"/>
    <x v="1"/>
    <x v="64"/>
    <n v="2"/>
    <n v="37042.730000000003"/>
    <n v="0"/>
    <n v="74085.460000000006"/>
    <n v="17885.099999999999"/>
    <n v="74085.460000000006"/>
    <s v="Q1"/>
    <n v="24.141174260104474"/>
    <s v="Chennai"/>
    <s v="Premium"/>
  </r>
  <r>
    <s v="ORD002903"/>
    <x v="135"/>
    <s v="CUST0339"/>
    <s v="Gayathri Kuruvilla"/>
    <x v="0"/>
    <x v="1"/>
    <x v="38"/>
    <n v="1"/>
    <n v="42799.93"/>
    <n v="0.25"/>
    <n v="32099.95"/>
    <n v="8958.3700000000008"/>
    <n v="32099.947500000002"/>
    <s v="Q2"/>
    <n v="27.907738174047005"/>
    <s v="Kochi"/>
    <s v="Premium"/>
  </r>
  <r>
    <s v="ORD004584"/>
    <x v="37"/>
    <s v="CUST0249"/>
    <s v="Bina Chander"/>
    <x v="1"/>
    <x v="1"/>
    <x v="59"/>
    <n v="2"/>
    <n v="42423.16"/>
    <n v="0.1"/>
    <n v="76361.69"/>
    <n v="24290.87"/>
    <n v="76361.688000000009"/>
    <s v="Q4"/>
    <n v="31.810283402580531"/>
    <s v="Kolkata"/>
    <s v="Regular"/>
  </r>
  <r>
    <s v="ORD008534"/>
    <x v="84"/>
    <s v="CUST0434"/>
    <s v="Ganga Gandhi"/>
    <x v="3"/>
    <x v="6"/>
    <x v="19"/>
    <n v="1"/>
    <n v="3415.92"/>
    <n v="0.15"/>
    <n v="2903.53"/>
    <n v="797.76"/>
    <n v="2903.5320000000002"/>
    <s v="Q2"/>
    <n v="27.475521175947897"/>
    <s v="Nagpur"/>
    <s v="Premium"/>
  </r>
  <r>
    <s v="ORD010168"/>
    <x v="148"/>
    <s v="CUST0491"/>
    <s v="Kashish Sarkar"/>
    <x v="3"/>
    <x v="5"/>
    <x v="40"/>
    <n v="10"/>
    <n v="576.27"/>
    <n v="0.2"/>
    <n v="4610.16"/>
    <n v="341.41"/>
    <n v="4610.16"/>
    <s v="Q4"/>
    <n v="7.4055998056466592"/>
    <s v="Surat"/>
    <s v="Premium"/>
  </r>
  <r>
    <s v="ORD005483"/>
    <x v="179"/>
    <s v="CUST0295"/>
    <s v="Sathvik Dara"/>
    <x v="0"/>
    <x v="4"/>
    <x v="22"/>
    <n v="2"/>
    <n v="61066.43"/>
    <n v="0.15"/>
    <n v="103812.93"/>
    <n v="11296.27"/>
    <n v="103812.931"/>
    <s v="Q1"/>
    <n v="10.881370942906631"/>
    <s v="Ranchi"/>
    <s v="Premium"/>
  </r>
  <r>
    <s v="ORD008139"/>
    <x v="13"/>
    <s v="CUST0406"/>
    <s v="Janani Sen"/>
    <x v="1"/>
    <x v="4"/>
    <x v="33"/>
    <n v="4"/>
    <n v="24457.91"/>
    <n v="0.25"/>
    <n v="73373.73"/>
    <n v="7124.27"/>
    <n v="73373.73"/>
    <s v="Q1"/>
    <n v="9.7095649900856902"/>
    <s v="Bhubaneswar"/>
    <s v="Premium"/>
  </r>
  <r>
    <s v="ORD007961"/>
    <x v="57"/>
    <s v="CUST0094"/>
    <s v="Nidra Nigam"/>
    <x v="2"/>
    <x v="0"/>
    <x v="49"/>
    <n v="1"/>
    <n v="390.64"/>
    <n v="0.1"/>
    <n v="351.58"/>
    <n v="152.26"/>
    <n v="351.57600000000002"/>
    <s v="Q2"/>
    <n v="43.307355367199499"/>
    <s v="Chandigarh"/>
    <s v="Premium"/>
  </r>
  <r>
    <s v="ORD005040"/>
    <x v="343"/>
    <s v="CUST0466"/>
    <s v="Inaya Cherian"/>
    <x v="3"/>
    <x v="3"/>
    <x v="12"/>
    <n v="5"/>
    <n v="1261.5899999999999"/>
    <n v="0.25"/>
    <n v="4730.96"/>
    <n v="1492.15"/>
    <n v="4730.9624999999996"/>
    <s v="Q3"/>
    <n v="31.540110252464622"/>
    <s v="Ahmedabad"/>
    <s v="Premium"/>
  </r>
  <r>
    <s v="ORD003085"/>
    <x v="244"/>
    <s v="CUST0067"/>
    <s v="Neha Chadha"/>
    <x v="0"/>
    <x v="4"/>
    <x v="47"/>
    <n v="2"/>
    <n v="9469.25"/>
    <n v="0"/>
    <n v="18938.5"/>
    <n v="2173.3200000000002"/>
    <n v="18938.5"/>
    <s v="Q2"/>
    <n v="11.47567125168308"/>
    <s v="Coimbatore"/>
    <s v="Regular"/>
  </r>
  <r>
    <s v="ORD001819"/>
    <x v="203"/>
    <s v="CUST0453"/>
    <s v="Maanav Dâ€™Alia"/>
    <x v="1"/>
    <x v="2"/>
    <x v="65"/>
    <n v="1"/>
    <n v="2483.62"/>
    <n v="0"/>
    <n v="2483.62"/>
    <n v="649.05999999999995"/>
    <n v="2483.62"/>
    <s v="Q3"/>
    <n v="26.133627527560577"/>
    <s v="Bhubaneswar"/>
    <s v="Regular"/>
  </r>
  <r>
    <s v="ORD008501"/>
    <x v="334"/>
    <s v="CUST0201"/>
    <s v="Ira Banik"/>
    <x v="2"/>
    <x v="6"/>
    <x v="55"/>
    <n v="1"/>
    <n v="2520.9899999999998"/>
    <n v="0"/>
    <n v="2520.9899999999998"/>
    <n v="564.08000000000004"/>
    <n v="2520.9899999999998"/>
    <s v="Q3"/>
    <n v="22.375336673291052"/>
    <s v="Lucknow"/>
    <s v="Occasional"/>
  </r>
  <r>
    <s v="ORD009632"/>
    <x v="318"/>
    <s v="CUST0042"/>
    <s v="Eesha Jhaveri"/>
    <x v="1"/>
    <x v="3"/>
    <x v="13"/>
    <n v="4"/>
    <n v="2001.8"/>
    <n v="0"/>
    <n v="8007.2"/>
    <n v="2462.36"/>
    <n v="8007.2"/>
    <s v="Q3"/>
    <n v="30.751823358976921"/>
    <s v="Patna"/>
    <s v="Premium"/>
  </r>
  <r>
    <s v="ORD001241"/>
    <x v="323"/>
    <s v="CUST0027"/>
    <s v="Januja Dalal"/>
    <x v="0"/>
    <x v="4"/>
    <x v="50"/>
    <n v="3"/>
    <n v="4712.82"/>
    <n v="0.3"/>
    <n v="9896.92"/>
    <n v="1485.55"/>
    <n v="9896.9219999999987"/>
    <s v="Q3"/>
    <n v="15.010225403458854"/>
    <s v="Kochi"/>
    <s v="Regular"/>
  </r>
  <r>
    <s v="ORD003866"/>
    <x v="20"/>
    <s v="CUST0130"/>
    <s v="Varsha Chana"/>
    <x v="2"/>
    <x v="6"/>
    <x v="41"/>
    <n v="2"/>
    <n v="2298.0300000000002"/>
    <n v="0.2"/>
    <n v="3676.85"/>
    <n v="1331.26"/>
    <n v="3676.8480000000004"/>
    <s v="Q1"/>
    <n v="36.206535485537891"/>
    <s v="Jaipur"/>
    <s v="Premium"/>
  </r>
  <r>
    <s v="ORD008724"/>
    <x v="252"/>
    <s v="CUST0050"/>
    <s v="Nathan Mann"/>
    <x v="2"/>
    <x v="5"/>
    <x v="40"/>
    <n v="7"/>
    <n v="279.45999999999998"/>
    <n v="0"/>
    <n v="1956.22"/>
    <n v="123.61"/>
    <n v="1956.2199999999998"/>
    <s v="Q2"/>
    <n v="6.3188189467442317"/>
    <s v="Lucknow"/>
    <s v="Premium"/>
  </r>
  <r>
    <s v="ORD006347"/>
    <x v="355"/>
    <s v="CUST0453"/>
    <s v="Maanav Dâ€™Alia"/>
    <x v="1"/>
    <x v="5"/>
    <x v="39"/>
    <n v="4"/>
    <n v="597.62"/>
    <n v="0"/>
    <n v="2390.48"/>
    <n v="156.69"/>
    <n v="2390.48"/>
    <s v="Q2"/>
    <n v="6.5547505103577528"/>
    <s v="Bhubaneswar"/>
    <s v="Regular"/>
  </r>
  <r>
    <s v="ORD001462"/>
    <x v="152"/>
    <s v="CUST0370"/>
    <s v="Ishaan Edwin"/>
    <x v="1"/>
    <x v="5"/>
    <x v="7"/>
    <n v="8"/>
    <n v="103.36"/>
    <n v="0.3"/>
    <n v="578.82000000000005"/>
    <n v="43.01"/>
    <n v="578.81599999999992"/>
    <s v="Q2"/>
    <n v="7.4306347396427208"/>
    <s v="Bhubaneswar"/>
    <s v="Premium"/>
  </r>
  <r>
    <s v="ORD011930"/>
    <x v="6"/>
    <s v="CUST0315"/>
    <s v="Kiaan Gulati"/>
    <x v="2"/>
    <x v="6"/>
    <x v="19"/>
    <n v="1"/>
    <n v="349.59"/>
    <n v="0.05"/>
    <n v="332.11"/>
    <n v="91.7"/>
    <n v="332.11049999999994"/>
    <s v="Q1"/>
    <n v="27.61133359429105"/>
    <s v="Lucknow"/>
    <s v="Occasional"/>
  </r>
  <r>
    <s v="ORD011508"/>
    <x v="173"/>
    <s v="CUST0257"/>
    <s v="Idika Dewan"/>
    <x v="3"/>
    <x v="5"/>
    <x v="31"/>
    <n v="10"/>
    <n v="432.32"/>
    <n v="0"/>
    <n v="4323.2"/>
    <n v="428.07"/>
    <n v="4323.2"/>
    <s v="Q2"/>
    <n v="9.9016931902294605"/>
    <s v="Mumbai"/>
    <s v="Premium"/>
  </r>
  <r>
    <s v="ORD010108"/>
    <x v="29"/>
    <s v="CUST0493"/>
    <s v="Lakshit Vaidya"/>
    <x v="2"/>
    <x v="5"/>
    <x v="39"/>
    <n v="9"/>
    <n v="103.44"/>
    <n v="0"/>
    <n v="930.96"/>
    <n v="53.62"/>
    <n v="930.96"/>
    <s v="Q2"/>
    <n v="5.7596459568617338"/>
    <s v="Lucknow"/>
    <s v="Occasional"/>
  </r>
  <r>
    <s v="ORD011286"/>
    <x v="328"/>
    <s v="CUST0395"/>
    <s v="Amrita Balan"/>
    <x v="3"/>
    <x v="1"/>
    <x v="38"/>
    <n v="2"/>
    <n v="16105.32"/>
    <n v="0"/>
    <n v="32210.639999999999"/>
    <n v="9587.31"/>
    <n v="32210.639999999999"/>
    <s v="Q2"/>
    <n v="29.764419458911711"/>
    <s v="Mumbai"/>
    <s v="Regular"/>
  </r>
  <r>
    <s v="ORD004364"/>
    <x v="363"/>
    <s v="CUST0445"/>
    <s v="Sachi Sibal"/>
    <x v="3"/>
    <x v="5"/>
    <x v="40"/>
    <n v="3"/>
    <n v="495.79"/>
    <n v="0.15"/>
    <n v="1264.26"/>
    <n v="119.53"/>
    <n v="1264.2645"/>
    <s v="Q4"/>
    <n v="9.4545425782671284"/>
    <s v="Ahmedabad"/>
    <s v="Occasional"/>
  </r>
  <r>
    <s v="ORD009366"/>
    <x v="172"/>
    <s v="CUST0415"/>
    <s v="Ekanta Samra"/>
    <x v="3"/>
    <x v="4"/>
    <x v="28"/>
    <n v="1"/>
    <n v="62122.3"/>
    <n v="0.05"/>
    <n v="59016.18"/>
    <n v="6944.92"/>
    <n v="59016.184999999998"/>
    <s v="Q2"/>
    <n v="11.767823671406722"/>
    <s v="Pune"/>
    <s v="Regular"/>
  </r>
  <r>
    <s v="ORD008223"/>
    <x v="114"/>
    <s v="CUST0215"/>
    <s v="Kamya Apte"/>
    <x v="3"/>
    <x v="5"/>
    <x v="31"/>
    <n v="5"/>
    <n v="601.77"/>
    <n v="0"/>
    <n v="3008.85"/>
    <n v="211.3"/>
    <n v="3008.85"/>
    <s v="Q3"/>
    <n v="7.0226166143210866"/>
    <s v="Surat"/>
    <s v="Premium"/>
  </r>
  <r>
    <s v="ORD007951"/>
    <x v="222"/>
    <s v="CUST0468"/>
    <s v="Mason Bahl"/>
    <x v="2"/>
    <x v="1"/>
    <x v="1"/>
    <n v="3"/>
    <n v="37519.480000000003"/>
    <n v="0.2"/>
    <n v="90046.75"/>
    <n v="26879.27"/>
    <n v="90046.752000000008"/>
    <s v="Q3"/>
    <n v="29.850349957105614"/>
    <s v="Chandigarh"/>
    <s v="Regular"/>
  </r>
  <r>
    <s v="ORD004423"/>
    <x v="248"/>
    <s v="CUST0440"/>
    <s v="Zansi Saxena"/>
    <x v="3"/>
    <x v="4"/>
    <x v="5"/>
    <n v="1"/>
    <n v="78108.66"/>
    <n v="0.05"/>
    <n v="74203.23"/>
    <n v="8242.69"/>
    <n v="74203.226999999999"/>
    <s v="Q4"/>
    <n v="11.108263076957703"/>
    <s v="Ahmedabad"/>
    <s v="Regular"/>
  </r>
  <r>
    <s v="ORD001546"/>
    <x v="95"/>
    <s v="CUST0261"/>
    <s v="Dalaja Nayak"/>
    <x v="1"/>
    <x v="6"/>
    <x v="57"/>
    <n v="1"/>
    <n v="4370.29"/>
    <n v="0.3"/>
    <n v="3059.2"/>
    <n v="1057.6199999999999"/>
    <n v="3059.203"/>
    <s v="Q1"/>
    <n v="34.571783472803347"/>
    <s v="Kolkata"/>
    <s v="Premium"/>
  </r>
  <r>
    <s v="ORD011458"/>
    <x v="157"/>
    <s v="CUST0189"/>
    <s v="Ikbal Pall"/>
    <x v="0"/>
    <x v="0"/>
    <x v="0"/>
    <n v="3"/>
    <n v="848.13"/>
    <n v="0.3"/>
    <n v="1781.07"/>
    <n v="617.04999999999995"/>
    <n v="1781.0729999999999"/>
    <s v="Q4"/>
    <n v="34.64490446753917"/>
    <s v="Kochi"/>
    <s v="Premium"/>
  </r>
  <r>
    <s v="ORD011967"/>
    <x v="136"/>
    <s v="CUST0472"/>
    <s v="Ekaraj Mane"/>
    <x v="2"/>
    <x v="1"/>
    <x v="26"/>
    <n v="4"/>
    <n v="36333.08"/>
    <n v="0"/>
    <n v="145332.32"/>
    <n v="31615.31"/>
    <n v="145332.32"/>
    <s v="Q2"/>
    <n v="21.753805347633616"/>
    <s v="Lucknow"/>
    <s v="Premium"/>
  </r>
  <r>
    <s v="ORD002996"/>
    <x v="0"/>
    <s v="CUST0475"/>
    <s v="Jhalak Kunda"/>
    <x v="2"/>
    <x v="0"/>
    <x v="49"/>
    <n v="4"/>
    <n v="988.25"/>
    <n v="0.05"/>
    <n v="3755.35"/>
    <n v="1150.9100000000001"/>
    <n v="3755.35"/>
    <s v="Q2"/>
    <n v="30.647209980427924"/>
    <s v="Lucknow"/>
    <s v="Premium"/>
  </r>
  <r>
    <s v="ORD001946"/>
    <x v="203"/>
    <s v="CUST0432"/>
    <s v="Meera Krishnan"/>
    <x v="3"/>
    <x v="3"/>
    <x v="4"/>
    <n v="1"/>
    <n v="251.41"/>
    <n v="0"/>
    <n v="251.41"/>
    <n v="70.75"/>
    <n v="251.41"/>
    <s v="Q3"/>
    <n v="28.141283162960899"/>
    <s v="Ahmedabad"/>
    <s v="Premium"/>
  </r>
  <r>
    <s v="ORD007338"/>
    <x v="149"/>
    <s v="CUST0167"/>
    <s v="Varsha Ben"/>
    <x v="3"/>
    <x v="4"/>
    <x v="23"/>
    <n v="2"/>
    <n v="59995.7"/>
    <n v="0.2"/>
    <n v="95993.12"/>
    <n v="11589.34"/>
    <n v="95993.12"/>
    <s v="Q4"/>
    <n v="12.073094405099033"/>
    <s v="Pune"/>
    <s v="Premium"/>
  </r>
  <r>
    <s v="ORD003307"/>
    <x v="346"/>
    <s v="CUST0385"/>
    <s v="Kamya Sagar"/>
    <x v="3"/>
    <x v="4"/>
    <x v="47"/>
    <n v="1"/>
    <n v="8596.26"/>
    <n v="0"/>
    <n v="8596.26"/>
    <n v="877.02"/>
    <n v="8596.26"/>
    <s v="Q4"/>
    <n v="10.20234380998248"/>
    <s v="Pune"/>
    <s v="Regular"/>
  </r>
  <r>
    <s v="ORD003267"/>
    <x v="71"/>
    <s v="CUST0132"/>
    <s v="Aadhya Kuruvilla"/>
    <x v="2"/>
    <x v="4"/>
    <x v="50"/>
    <n v="1"/>
    <n v="31066.12"/>
    <n v="0"/>
    <n v="31066.12"/>
    <n v="2832.34"/>
    <n v="31066.12"/>
    <s v="Q1"/>
    <n v="9.1171346791939261"/>
    <s v="Lucknow"/>
    <s v="Occasional"/>
  </r>
  <r>
    <s v="ORD002603"/>
    <x v="37"/>
    <s v="CUST0170"/>
    <s v="Yash Kibe"/>
    <x v="3"/>
    <x v="6"/>
    <x v="41"/>
    <n v="4"/>
    <n v="4613.6899999999996"/>
    <n v="0"/>
    <n v="18454.759999999998"/>
    <n v="6835.83"/>
    <n v="18454.759999999998"/>
    <s v="Q4"/>
    <n v="37.041012725172266"/>
    <s v="Ahmedabad"/>
    <s v="Premium"/>
  </r>
  <r>
    <s v="ORD002096"/>
    <x v="59"/>
    <s v="CUST0481"/>
    <s v="Warjas Vala"/>
    <x v="3"/>
    <x v="2"/>
    <x v="54"/>
    <n v="2"/>
    <n v="6692.2"/>
    <n v="0.1"/>
    <n v="12045.96"/>
    <n v="2963.18"/>
    <n v="12045.96"/>
    <s v="Q4"/>
    <n v="24.598952677910273"/>
    <s v="Mumbai"/>
    <s v="Regular"/>
  </r>
  <r>
    <s v="ORD002069"/>
    <x v="268"/>
    <s v="CUST0403"/>
    <s v="Bimala Rattan"/>
    <x v="1"/>
    <x v="2"/>
    <x v="60"/>
    <n v="3"/>
    <n v="7459.66"/>
    <n v="0"/>
    <n v="22378.98"/>
    <n v="4787.88"/>
    <n v="22378.98"/>
    <s v="Q4"/>
    <n v="21.394540769954666"/>
    <s v="Bhubaneswar"/>
    <s v="Regular"/>
  </r>
  <r>
    <s v="ORD010407"/>
    <x v="128"/>
    <s v="CUST0076"/>
    <s v="Vaishnavi Dar"/>
    <x v="0"/>
    <x v="6"/>
    <x v="55"/>
    <n v="2"/>
    <n v="2678.23"/>
    <n v="0.05"/>
    <n v="5088.6400000000003"/>
    <n v="1815.83"/>
    <n v="5088.6369999999997"/>
    <s v="Q1"/>
    <n v="35.68399415167903"/>
    <s v="Bengaluru"/>
    <s v="Premium"/>
  </r>
  <r>
    <s v="ORD000668"/>
    <x v="73"/>
    <s v="CUST0087"/>
    <s v="Jairaj Tak"/>
    <x v="3"/>
    <x v="4"/>
    <x v="22"/>
    <n v="2"/>
    <n v="58222.8"/>
    <n v="0.05"/>
    <n v="110623.32"/>
    <n v="9566.7099999999991"/>
    <n v="110623.32"/>
    <s v="Q2"/>
    <n v="8.6480047787392387"/>
    <s v="Surat"/>
    <s v="Premium"/>
  </r>
  <r>
    <s v="ORD007812"/>
    <x v="131"/>
    <s v="CUST0348"/>
    <s v="Triya Rastogi"/>
    <x v="1"/>
    <x v="5"/>
    <x v="37"/>
    <n v="5"/>
    <n v="532.73"/>
    <n v="0.05"/>
    <n v="2530.4699999999998"/>
    <n v="258.23"/>
    <n v="2530.4674999999997"/>
    <s v="Q2"/>
    <n v="10.204823609843231"/>
    <s v="Bhubaneswar"/>
    <s v="Regular"/>
  </r>
  <r>
    <s v="ORD009773"/>
    <x v="171"/>
    <s v="CUST0455"/>
    <s v="Sara Narang"/>
    <x v="2"/>
    <x v="1"/>
    <x v="52"/>
    <n v="5"/>
    <n v="24061.26"/>
    <n v="0.25"/>
    <n v="90229.72"/>
    <n v="20687.12"/>
    <n v="90229.724999999991"/>
    <s v="Q2"/>
    <n v="22.927168564858672"/>
    <s v="Delhi"/>
    <s v="Regular"/>
  </r>
  <r>
    <s v="ORD009514"/>
    <x v="241"/>
    <s v="CUST0359"/>
    <s v="Yutika Suri"/>
    <x v="1"/>
    <x v="3"/>
    <x v="12"/>
    <n v="3"/>
    <n v="1911.88"/>
    <n v="0"/>
    <n v="5735.64"/>
    <n v="1408.1"/>
    <n v="5735.64"/>
    <s v="Q2"/>
    <n v="24.550006625241469"/>
    <s v="Ranchi"/>
    <s v="Premium"/>
  </r>
  <r>
    <s v="ORD006220"/>
    <x v="155"/>
    <s v="CUST0063"/>
    <s v="Unknown"/>
    <x v="0"/>
    <x v="4"/>
    <x v="22"/>
    <n v="3"/>
    <n v="44527.79"/>
    <n v="0.15"/>
    <n v="113545.86"/>
    <n v="13596.39"/>
    <n v="113545.8645"/>
    <s v="Q3"/>
    <n v="11.974359963454413"/>
    <s v="Bengaluru"/>
    <s v="Premium"/>
  </r>
  <r>
    <s v="ORD005661"/>
    <x v="78"/>
    <s v="CUST0059"/>
    <s v="Gopal Om"/>
    <x v="1"/>
    <x v="3"/>
    <x v="13"/>
    <n v="3"/>
    <n v="3648.86"/>
    <n v="0"/>
    <n v="10946.58"/>
    <n v="3020.2"/>
    <n v="10946.58"/>
    <s v="Q3"/>
    <n v="27.590352420573367"/>
    <s v="Kolkata"/>
    <s v="Regular"/>
  </r>
  <r>
    <s v="ORD000129"/>
    <x v="187"/>
    <s v="CUST0160"/>
    <s v="Warhi Radhakrishnan"/>
    <x v="0"/>
    <x v="5"/>
    <x v="31"/>
    <n v="4"/>
    <n v="331.98"/>
    <n v="0"/>
    <n v="1327.92"/>
    <n v="103.36"/>
    <n v="1327.92"/>
    <s v="Q1"/>
    <n v="7.7836014217723957"/>
    <s v="Coimbatore"/>
    <s v="Premium"/>
  </r>
  <r>
    <s v="ORD001385"/>
    <x v="334"/>
    <s v="CUST0091"/>
    <s v="Lila Goel"/>
    <x v="0"/>
    <x v="1"/>
    <x v="34"/>
    <n v="1"/>
    <n v="24520.73"/>
    <n v="0.1"/>
    <n v="22068.66"/>
    <n v="4061.1"/>
    <n v="22068.656999999999"/>
    <s v="Q3"/>
    <n v="18.402114129267478"/>
    <s v="Hyderabad"/>
    <s v="Premium"/>
  </r>
  <r>
    <s v="ORD007066"/>
    <x v="108"/>
    <s v="CUST0287"/>
    <s v="Harish Sahota"/>
    <x v="2"/>
    <x v="5"/>
    <x v="44"/>
    <n v="10"/>
    <n v="180.45"/>
    <n v="0"/>
    <n v="1804.5"/>
    <n v="171.36"/>
    <n v="1804.5"/>
    <s v="Q1"/>
    <n v="9.4962593516209495"/>
    <s v="Delhi"/>
    <s v="Regular"/>
  </r>
  <r>
    <s v="ORD006182"/>
    <x v="267"/>
    <s v="CUST0397"/>
    <s v="Jai Boase"/>
    <x v="3"/>
    <x v="5"/>
    <x v="21"/>
    <n v="5"/>
    <n v="270.63"/>
    <n v="0.05"/>
    <n v="1285.49"/>
    <n v="114.35"/>
    <n v="1285.4925000000001"/>
    <s v="Q4"/>
    <n v="8.8954406490910074"/>
    <s v="Ahmedabad"/>
    <s v="Occasional"/>
  </r>
  <r>
    <s v="ORD006481"/>
    <x v="161"/>
    <s v="CUST0091"/>
    <s v="Lila Goel"/>
    <x v="0"/>
    <x v="4"/>
    <x v="33"/>
    <n v="3"/>
    <n v="50916.15"/>
    <n v="0.1"/>
    <n v="137473.60999999999"/>
    <n v="20572.52"/>
    <n v="137473.60500000001"/>
    <s v="Q2"/>
    <n v="14.96470486226411"/>
    <s v="Hyderabad"/>
    <s v="Premium"/>
  </r>
  <r>
    <s v="ORD000832"/>
    <x v="48"/>
    <s v="CUST0165"/>
    <s v="Sarthak Oza"/>
    <x v="0"/>
    <x v="2"/>
    <x v="54"/>
    <n v="3"/>
    <n v="2038.12"/>
    <n v="0.15"/>
    <n v="5197.21"/>
    <n v="1183.53"/>
    <n v="5197.2059999999992"/>
    <s v="Q4"/>
    <n v="22.772410581831405"/>
    <s v="Bengaluru"/>
    <s v="Premium"/>
  </r>
  <r>
    <s v="ORD011838"/>
    <x v="316"/>
    <s v="CUST0110"/>
    <s v="Yashica Sheth"/>
    <x v="3"/>
    <x v="4"/>
    <x v="33"/>
    <n v="2"/>
    <n v="70991.16"/>
    <n v="0.3"/>
    <n v="99387.62"/>
    <n v="12132.16"/>
    <n v="99387.623999999996"/>
    <s v="Q4"/>
    <n v="12.20691269194292"/>
    <s v="Nagpur"/>
    <s v="Premium"/>
  </r>
  <r>
    <s v="ORD011477"/>
    <x v="120"/>
    <s v="CUST0490"/>
    <s v="Rajata Suresh"/>
    <x v="0"/>
    <x v="6"/>
    <x v="19"/>
    <n v="2"/>
    <n v="1507.34"/>
    <n v="0"/>
    <n v="3014.68"/>
    <n v="968.35"/>
    <n v="3014.68"/>
    <s v="Q2"/>
    <n v="32.12115382063768"/>
    <s v="Chennai"/>
    <s v="Regular"/>
  </r>
  <r>
    <s v="ORD002580"/>
    <x v="276"/>
    <s v="CUST0143"/>
    <s v="Krisha Srivastava"/>
    <x v="0"/>
    <x v="6"/>
    <x v="57"/>
    <n v="3"/>
    <n v="4451.34"/>
    <n v="0.3"/>
    <n v="9347.81"/>
    <n v="2157.46"/>
    <n v="9347.8140000000003"/>
    <s v="Q2"/>
    <n v="23.079844369964732"/>
    <s v="Chennai"/>
    <s v="Occasional"/>
  </r>
  <r>
    <s v="ORD000762"/>
    <x v="293"/>
    <s v="CUST0442"/>
    <s v="Jackson Khare"/>
    <x v="1"/>
    <x v="4"/>
    <x v="20"/>
    <n v="2"/>
    <n v="42713.03"/>
    <n v="0.1"/>
    <n v="76883.45"/>
    <n v="11358.62"/>
    <n v="76883.453999999998"/>
    <s v="Q1"/>
    <n v="14.773816731689331"/>
    <s v="Guwahati"/>
    <s v="Regular"/>
  </r>
  <r>
    <s v="ORD009253"/>
    <x v="84"/>
    <s v="CUST0454"/>
    <s v="Avi Kar"/>
    <x v="1"/>
    <x v="5"/>
    <x v="31"/>
    <n v="10"/>
    <n v="154.76"/>
    <n v="0.2"/>
    <n v="1238.08"/>
    <n v="-23.67"/>
    <n v="1238.08"/>
    <s v="Q2"/>
    <n v="-1.9118312225381235"/>
    <s v="Patna"/>
    <s v="Regular"/>
  </r>
  <r>
    <s v="ORD007690"/>
    <x v="264"/>
    <s v="CUST0009"/>
    <s v="Gayathri Sankar"/>
    <x v="3"/>
    <x v="4"/>
    <x v="33"/>
    <n v="5"/>
    <n v="52222.77"/>
    <n v="0.15"/>
    <n v="221946.77"/>
    <n v="-16217.59"/>
    <n v="221946.77249999996"/>
    <s v="Q3"/>
    <n v="-7.3069727484657703"/>
    <s v="Surat"/>
    <s v="Occasional"/>
  </r>
  <r>
    <s v="ORD010066"/>
    <x v="257"/>
    <s v="CUST0452"/>
    <s v="Rachita Mammen"/>
    <x v="1"/>
    <x v="4"/>
    <x v="28"/>
    <n v="5"/>
    <n v="82951.73"/>
    <n v="0.1"/>
    <n v="373282.78"/>
    <n v="44399.59"/>
    <n v="373282.78499999997"/>
    <s v="Q3"/>
    <n v="11.894357944933862"/>
    <s v="Kolkata"/>
    <s v="Premium"/>
  </r>
  <r>
    <s v="ORD011559"/>
    <x v="228"/>
    <s v="CUST0067"/>
    <s v="Neha Chadha"/>
    <x v="0"/>
    <x v="6"/>
    <x v="27"/>
    <n v="1"/>
    <n v="732.77"/>
    <n v="0.05"/>
    <n v="696.13"/>
    <n v="198.37"/>
    <n v="696.13149999999996"/>
    <s v="Q3"/>
    <n v="28.496114231537213"/>
    <s v="Coimbatore"/>
    <s v="Regular"/>
  </r>
  <r>
    <s v="ORD002429"/>
    <x v="175"/>
    <s v="CUST0311"/>
    <s v="Dhriti Rattan"/>
    <x v="2"/>
    <x v="5"/>
    <x v="40"/>
    <n v="6"/>
    <n v="430.72"/>
    <n v="0.1"/>
    <n v="2325.89"/>
    <n v="181.67"/>
    <n v="2325.8880000000004"/>
    <s v="Q3"/>
    <n v="7.8107735103551761"/>
    <s v="Lucknow"/>
    <s v="Premium"/>
  </r>
  <r>
    <s v="ORD004228"/>
    <x v="154"/>
    <s v="CUST0018"/>
    <s v="Shivani Parikh"/>
    <x v="0"/>
    <x v="2"/>
    <x v="17"/>
    <n v="3"/>
    <n v="5448.01"/>
    <n v="0.3"/>
    <n v="11440.82"/>
    <n v="-1240.9000000000001"/>
    <n v="11440.821"/>
    <s v="Q4"/>
    <n v="-10.846250530993409"/>
    <s v="Coimbatore"/>
    <s v="Occasional"/>
  </r>
  <r>
    <s v="ORD007502"/>
    <x v="177"/>
    <s v="CUST0195"/>
    <s v="Vedika Rege"/>
    <x v="1"/>
    <x v="1"/>
    <x v="64"/>
    <n v="1"/>
    <n v="7344.66"/>
    <n v="0.05"/>
    <n v="6977.43"/>
    <n v="1319.37"/>
    <n v="6977.4269999999997"/>
    <s v="Q1"/>
    <n v="18.90911123436566"/>
    <s v="Bhubaneswar"/>
    <s v="Premium"/>
  </r>
  <r>
    <s v="ORD005202"/>
    <x v="206"/>
    <s v="CUST0090"/>
    <s v="Pranit Gera"/>
    <x v="0"/>
    <x v="4"/>
    <x v="5"/>
    <n v="2"/>
    <n v="49120.68"/>
    <n v="0.15"/>
    <n v="83505.16"/>
    <n v="-1176.1300000000001"/>
    <n v="83505.156000000003"/>
    <s v="Q1"/>
    <n v="-1.4084518848895087"/>
    <s v="Chennai"/>
    <s v="Premium"/>
  </r>
  <r>
    <s v="ORD004315"/>
    <x v="158"/>
    <s v="CUST0058"/>
    <s v="Vansha Narula"/>
    <x v="0"/>
    <x v="6"/>
    <x v="63"/>
    <n v="2"/>
    <n v="2678.2"/>
    <n v="0.2"/>
    <n v="4285.12"/>
    <n v="948.66"/>
    <n v="4285.12"/>
    <s v="Q3"/>
    <n v="22.138469867821673"/>
    <s v="Kochi"/>
    <s v="Regular"/>
  </r>
  <r>
    <s v="ORD006091"/>
    <x v="162"/>
    <s v="CUST0451"/>
    <s v="Varsha Sheth"/>
    <x v="0"/>
    <x v="0"/>
    <x v="35"/>
    <n v="2"/>
    <n v="890.16"/>
    <n v="0.25"/>
    <n v="1335.24"/>
    <n v="562.61"/>
    <n v="1335.24"/>
    <s v="Q2"/>
    <n v="42.135496240376263"/>
    <s v="Chennai"/>
    <s v="Regular"/>
  </r>
  <r>
    <s v="ORD000606"/>
    <x v="337"/>
    <s v="CUST0023"/>
    <s v="Udyati Dâ€™Alia"/>
    <x v="3"/>
    <x v="1"/>
    <x v="34"/>
    <n v="4"/>
    <n v="14972.03"/>
    <n v="0.25"/>
    <n v="44916.09"/>
    <n v="12711.48"/>
    <n v="44916.090000000004"/>
    <s v="Q3"/>
    <n v="28.300504340426784"/>
    <s v="Mumbai"/>
    <s v="Regular"/>
  </r>
  <r>
    <s v="ORD011445"/>
    <x v="93"/>
    <s v="CUST0494"/>
    <s v="Turvi Bahl"/>
    <x v="3"/>
    <x v="3"/>
    <x v="12"/>
    <n v="5"/>
    <n v="3863.51"/>
    <n v="0.1"/>
    <n v="17385.8"/>
    <n v="5749.44"/>
    <n v="17385.795000000002"/>
    <s v="Q3"/>
    <n v="33.069746574790919"/>
    <s v="Pune"/>
    <s v="Regular"/>
  </r>
  <r>
    <s v="ORD000028"/>
    <x v="30"/>
    <s v="CUST0036"/>
    <s v="Amaira Venkataraman"/>
    <x v="2"/>
    <x v="6"/>
    <x v="43"/>
    <n v="5"/>
    <n v="1896.41"/>
    <n v="0"/>
    <n v="9482.0499999999993"/>
    <n v="2500.8000000000002"/>
    <n v="9482.0500000000011"/>
    <s v="Q1"/>
    <n v="26.374043587620825"/>
    <s v="Amritsar"/>
    <s v="Premium"/>
  </r>
  <r>
    <s v="ORD008979"/>
    <x v="291"/>
    <s v="CUST0272"/>
    <s v="Zehaan Walia"/>
    <x v="1"/>
    <x v="6"/>
    <x v="29"/>
    <n v="2"/>
    <n v="3550.01"/>
    <n v="0"/>
    <n v="7100.02"/>
    <n v="1897.92"/>
    <n v="7100.02"/>
    <s v="Q3"/>
    <n v="26.731192306500546"/>
    <s v="Bhubaneswar"/>
    <s v="Premium"/>
  </r>
  <r>
    <s v="ORD003981"/>
    <x v="335"/>
    <s v="CUST0253"/>
    <s v="Mohammed Dhar"/>
    <x v="3"/>
    <x v="1"/>
    <x v="38"/>
    <n v="5"/>
    <n v="16908.61"/>
    <n v="0.1"/>
    <n v="76088.75"/>
    <n v="-9618.15"/>
    <n v="76088.74500000001"/>
    <s v="Q4"/>
    <n v="-12.640699183519244"/>
    <s v="Mumbai"/>
    <s v="Occasional"/>
  </r>
  <r>
    <s v="ORD010216"/>
    <x v="269"/>
    <s v="CUST0376"/>
    <s v="Owen Pandey"/>
    <x v="1"/>
    <x v="1"/>
    <x v="26"/>
    <n v="4"/>
    <n v="13504.09"/>
    <n v="0"/>
    <n v="54016.36"/>
    <n v="10273.450000000001"/>
    <n v="54016.36"/>
    <s v="Q1"/>
    <n v="19.019145310791028"/>
    <s v="Guwahati"/>
    <s v="Regular"/>
  </r>
  <r>
    <s v="ORD005495"/>
    <x v="322"/>
    <s v="CUST0495"/>
    <s v="Chanchal Golla"/>
    <x v="2"/>
    <x v="2"/>
    <x v="8"/>
    <n v="5"/>
    <n v="7787.75"/>
    <n v="0.1"/>
    <n v="35044.879999999997"/>
    <n v="5707.54"/>
    <n v="35044.875"/>
    <s v="Q3"/>
    <n v="16.286373358961423"/>
    <s v="Amritsar"/>
    <s v="Premium"/>
  </r>
  <r>
    <s v="ORD010392"/>
    <x v="359"/>
    <s v="CUST0143"/>
    <s v="Krisha Srivastava"/>
    <x v="0"/>
    <x v="0"/>
    <x v="0"/>
    <n v="2"/>
    <n v="667.33"/>
    <n v="0.05"/>
    <n v="1267.93"/>
    <n v="324.85000000000002"/>
    <n v="1267.9269999999999"/>
    <s v="Q4"/>
    <n v="25.620499554391806"/>
    <s v="Chennai"/>
    <s v="Occasional"/>
  </r>
  <r>
    <s v="ORD006232"/>
    <x v="157"/>
    <s v="CUST0235"/>
    <s v="Dipta Vala"/>
    <x v="2"/>
    <x v="6"/>
    <x v="29"/>
    <n v="2"/>
    <n v="451.61"/>
    <n v="0"/>
    <n v="903.22"/>
    <n v="335.49"/>
    <n v="903.22"/>
    <s v="Q4"/>
    <n v="37.143774495693187"/>
    <s v="Amritsar"/>
    <s v="Regular"/>
  </r>
  <r>
    <s v="ORD010742"/>
    <x v="299"/>
    <s v="CUST0189"/>
    <s v="Ikbal Pall"/>
    <x v="0"/>
    <x v="6"/>
    <x v="43"/>
    <n v="4"/>
    <n v="3197.04"/>
    <n v="0.1"/>
    <n v="11509.34"/>
    <n v="3556.98"/>
    <n v="11509.344000000001"/>
    <s v="Q1"/>
    <n v="30.905160504425101"/>
    <s v="Kochi"/>
    <s v="Premium"/>
  </r>
  <r>
    <s v="ORD006181"/>
    <x v="272"/>
    <s v="CUST0392"/>
    <s v="Yashawini Bhalla"/>
    <x v="0"/>
    <x v="4"/>
    <x v="5"/>
    <n v="3"/>
    <n v="14029.67"/>
    <n v="0.1"/>
    <n v="37880.11"/>
    <n v="4876.55"/>
    <n v="37880.109000000004"/>
    <s v="Q3"/>
    <n v="12.873642658376653"/>
    <s v="Chennai"/>
    <s v="Premium"/>
  </r>
  <r>
    <s v="ORD001259"/>
    <x v="294"/>
    <s v="CUST0087"/>
    <s v="Jairaj Tak"/>
    <x v="3"/>
    <x v="5"/>
    <x v="31"/>
    <n v="7"/>
    <n v="367.53"/>
    <n v="0"/>
    <n v="2572.71"/>
    <n v="238.55"/>
    <n v="2572.71"/>
    <s v="Q1"/>
    <n v="9.2723237364491151"/>
    <s v="Surat"/>
    <s v="Premium"/>
  </r>
  <r>
    <s v="ORD009074"/>
    <x v="349"/>
    <s v="CUST0242"/>
    <s v="Vanya Bhat"/>
    <x v="2"/>
    <x v="3"/>
    <x v="66"/>
    <n v="5"/>
    <n v="2177.5500000000002"/>
    <n v="0"/>
    <n v="10887.75"/>
    <n v="2294.5"/>
    <n v="10887.75"/>
    <s v="Q4"/>
    <n v="21.074142958829878"/>
    <s v="Delhi"/>
    <s v="Regular"/>
  </r>
  <r>
    <s v="ORD003405"/>
    <x v="152"/>
    <s v="CUST0272"/>
    <s v="Zehaan Walia"/>
    <x v="1"/>
    <x v="3"/>
    <x v="58"/>
    <n v="4"/>
    <n v="774.5"/>
    <n v="0"/>
    <n v="3098"/>
    <n v="1064.3800000000001"/>
    <n v="3098"/>
    <s v="Q2"/>
    <n v="34.357004519044551"/>
    <s v="Bhubaneswar"/>
    <s v="Premium"/>
  </r>
  <r>
    <s v="ORD003669"/>
    <x v="176"/>
    <s v="CUST0026"/>
    <s v="Mason Oommen"/>
    <x v="0"/>
    <x v="5"/>
    <x v="11"/>
    <n v="5"/>
    <n v="113.73"/>
    <n v="0"/>
    <n v="568.65"/>
    <n v="49.28"/>
    <n v="568.65"/>
    <s v="Q1"/>
    <n v="8.6661391013804625"/>
    <s v="Chennai"/>
    <s v="Premium"/>
  </r>
  <r>
    <s v="ORD000256"/>
    <x v="150"/>
    <s v="CUST0151"/>
    <s v="Abhimanyu Kalita"/>
    <x v="0"/>
    <x v="4"/>
    <x v="50"/>
    <n v="5"/>
    <n v="63496.27"/>
    <n v="0.15"/>
    <n v="269859.15000000002"/>
    <n v="40147.1"/>
    <n v="269859.14749999996"/>
    <s v="Q2"/>
    <n v="14.877057161115342"/>
    <s v="Chennai"/>
    <s v="Premium"/>
  </r>
  <r>
    <s v="ORD009759"/>
    <x v="285"/>
    <s v="CUST0484"/>
    <s v="Yug Srivastava"/>
    <x v="3"/>
    <x v="6"/>
    <x v="43"/>
    <n v="4"/>
    <n v="2383.9499999999998"/>
    <n v="0.05"/>
    <n v="9059.01"/>
    <n v="2289.89"/>
    <n v="9059.0099999999984"/>
    <s v="Q3"/>
    <n v="25.277486171226215"/>
    <s v="Mumbai"/>
    <s v="Occasional"/>
  </r>
  <r>
    <s v="ORD005745"/>
    <x v="245"/>
    <s v="CUST0257"/>
    <s v="Idika Dewan"/>
    <x v="3"/>
    <x v="2"/>
    <x v="30"/>
    <n v="1"/>
    <n v="1646.85"/>
    <n v="0.15"/>
    <n v="1399.82"/>
    <n v="243.69"/>
    <n v="1399.8225"/>
    <s v="Q2"/>
    <n v="17.408666828592249"/>
    <s v="Mumbai"/>
    <s v="Premium"/>
  </r>
  <r>
    <s v="ORD009282"/>
    <x v="287"/>
    <s v="CUST0304"/>
    <s v="Banjeet Yogi"/>
    <x v="1"/>
    <x v="5"/>
    <x v="7"/>
    <n v="10"/>
    <n v="692.39"/>
    <n v="0.05"/>
    <n v="6577.7"/>
    <n v="498.58"/>
    <n v="6577.704999999999"/>
    <s v="Q4"/>
    <n v="7.5798531401553735"/>
    <s v="Bhubaneswar"/>
    <s v="Regular"/>
  </r>
  <r>
    <s v="ORD005354"/>
    <x v="196"/>
    <s v="CUST0324"/>
    <s v="Arjun Varughese"/>
    <x v="0"/>
    <x v="1"/>
    <x v="69"/>
    <n v="1"/>
    <n v="7856.17"/>
    <n v="0"/>
    <n v="7856.17"/>
    <n v="2091.8000000000002"/>
    <n v="7856.17"/>
    <s v="Q1"/>
    <n v="26.626205899312261"/>
    <s v="Chennai"/>
    <s v="Premium"/>
  </r>
  <r>
    <s v="ORD009935"/>
    <x v="180"/>
    <s v="CUST0146"/>
    <s v="Pavani Bawa"/>
    <x v="1"/>
    <x v="6"/>
    <x v="27"/>
    <n v="3"/>
    <n v="3269.79"/>
    <n v="0.1"/>
    <n v="8828.43"/>
    <n v="3167.38"/>
    <n v="8828.4329999999991"/>
    <s v="Q3"/>
    <n v="35.877047221306618"/>
    <s v="Guwahati"/>
    <s v="Regular"/>
  </r>
  <r>
    <s v="ORD000974"/>
    <x v="358"/>
    <s v="CUST0164"/>
    <s v="Teerth Soman"/>
    <x v="2"/>
    <x v="4"/>
    <x v="23"/>
    <n v="4"/>
    <n v="33871.19"/>
    <n v="0"/>
    <n v="135484.76"/>
    <n v="15299.3"/>
    <n v="135484.76"/>
    <s v="Q4"/>
    <n v="11.292266377413961"/>
    <s v="Chandigarh"/>
    <s v="Occasional"/>
  </r>
  <r>
    <s v="ORD003512"/>
    <x v="148"/>
    <s v="CUST0450"/>
    <s v="Abhimanyu Sehgal"/>
    <x v="1"/>
    <x v="5"/>
    <x v="37"/>
    <n v="3"/>
    <n v="661.06"/>
    <n v="0.05"/>
    <n v="1884.02"/>
    <n v="128.87"/>
    <n v="1884.0209999999997"/>
    <s v="Q4"/>
    <n v="6.8401609324741779"/>
    <s v="Bhubaneswar"/>
    <s v="Premium"/>
  </r>
  <r>
    <s v="ORD010454"/>
    <x v="304"/>
    <s v="CUST0255"/>
    <s v="Darpan Jhaveri"/>
    <x v="2"/>
    <x v="6"/>
    <x v="18"/>
    <n v="2"/>
    <n v="1211.6300000000001"/>
    <n v="0.05"/>
    <n v="2302.1"/>
    <n v="762.5"/>
    <n v="2302.0970000000002"/>
    <s v="Q1"/>
    <n v="33.121932148907518"/>
    <s v="Lucknow"/>
    <s v="Regular"/>
  </r>
  <r>
    <s v="ORD005314"/>
    <x v="246"/>
    <s v="CUST0205"/>
    <s v="Harita Kurian"/>
    <x v="0"/>
    <x v="5"/>
    <x v="68"/>
    <n v="2"/>
    <n v="500.57"/>
    <n v="0.05"/>
    <n v="951.08"/>
    <n v="69.39"/>
    <n v="951.08299999999997"/>
    <s v="Q2"/>
    <n v="7.2959162215586488"/>
    <s v="Hyderabad"/>
    <s v="Premium"/>
  </r>
  <r>
    <s v="ORD011023"/>
    <x v="220"/>
    <s v="CUST0393"/>
    <s v="Rachita Shroff"/>
    <x v="3"/>
    <x v="4"/>
    <x v="22"/>
    <n v="3"/>
    <n v="32792.870000000003"/>
    <n v="0.15"/>
    <n v="83621.820000000007"/>
    <n v="12058.61"/>
    <n v="83621.818500000008"/>
    <s v="Q1"/>
    <n v="14.420410844920619"/>
    <s v="Surat"/>
    <s v="Occasional"/>
  </r>
  <r>
    <s v="ORD005824"/>
    <x v="51"/>
    <s v="CUST0019"/>
    <s v="Saksham Pillay"/>
    <x v="3"/>
    <x v="5"/>
    <x v="11"/>
    <n v="3"/>
    <n v="737.81"/>
    <n v="0.15"/>
    <n v="1881.42"/>
    <n v="169.88"/>
    <n v="1881.4154999999998"/>
    <s v="Q3"/>
    <n v="9.0293501716788374"/>
    <s v="Surat"/>
    <s v="Regular"/>
  </r>
  <r>
    <s v="ORD004234"/>
    <x v="56"/>
    <s v="CUST0326"/>
    <s v="Ekantika Bhatnagar"/>
    <x v="3"/>
    <x v="6"/>
    <x v="63"/>
    <n v="5"/>
    <n v="2126.71"/>
    <n v="0"/>
    <n v="10633.55"/>
    <n v="3618.33"/>
    <n v="10633.55"/>
    <s v="Q4"/>
    <n v="34.027488468103314"/>
    <s v="Pune"/>
    <s v="Premium"/>
  </r>
  <r>
    <s v="ORD007466"/>
    <x v="140"/>
    <s v="CUST0327"/>
    <s v="Andrew Prasad"/>
    <x v="0"/>
    <x v="5"/>
    <x v="40"/>
    <n v="8"/>
    <n v="292.60000000000002"/>
    <n v="0.1"/>
    <n v="2106.7199999999998"/>
    <n v="211.81"/>
    <n v="2106.7200000000003"/>
    <s v="Q4"/>
    <n v="10.054017619807095"/>
    <s v="Kochi"/>
    <s v="Premium"/>
  </r>
  <r>
    <s v="ORD007073"/>
    <x v="230"/>
    <s v="CUST0398"/>
    <s v="Christopher Basu"/>
    <x v="0"/>
    <x v="5"/>
    <x v="7"/>
    <n v="5"/>
    <n v="588.62"/>
    <n v="0.05"/>
    <n v="2795.94"/>
    <n v="282.70999999999998"/>
    <n v="2795.9449999999997"/>
    <s v="Q3"/>
    <n v="10.111447312889403"/>
    <s v="Chennai"/>
    <s v="Premium"/>
  </r>
  <r>
    <s v="ORD004777"/>
    <x v="5"/>
    <s v="CUST0469"/>
    <s v="Brinda Doshi"/>
    <x v="0"/>
    <x v="1"/>
    <x v="64"/>
    <n v="1"/>
    <n v="2494.87"/>
    <n v="0"/>
    <n v="2494.87"/>
    <n v="464.31"/>
    <n v="2494.87"/>
    <s v="Q1"/>
    <n v="18.610588928481246"/>
    <s v="Kochi"/>
    <s v="Regular"/>
  </r>
  <r>
    <s v="ORD000909"/>
    <x v="272"/>
    <s v="CUST0388"/>
    <s v="Ekavir Chawla"/>
    <x v="3"/>
    <x v="1"/>
    <x v="52"/>
    <n v="5"/>
    <n v="33404.78"/>
    <n v="0.25"/>
    <n v="125267.92"/>
    <n v="38750.36"/>
    <n v="125267.92499999999"/>
    <s v="Q3"/>
    <n v="30.93398533319624"/>
    <s v="Ahmedabad"/>
    <s v="Premium"/>
  </r>
  <r>
    <s v="ORD006903"/>
    <x v="305"/>
    <s v="CUST0432"/>
    <s v="Meera Krishnan"/>
    <x v="3"/>
    <x v="4"/>
    <x v="5"/>
    <n v="1"/>
    <n v="70345.990000000005"/>
    <n v="0"/>
    <n v="70345.990000000005"/>
    <n v="7891.01"/>
    <n v="70345.990000000005"/>
    <s v="Q3"/>
    <n v="11.217426892421303"/>
    <s v="Ahmedabad"/>
    <s v="Premium"/>
  </r>
  <r>
    <s v="ORD009089"/>
    <x v="84"/>
    <s v="CUST0058"/>
    <s v="Vansha Narula"/>
    <x v="0"/>
    <x v="6"/>
    <x v="29"/>
    <n v="1"/>
    <n v="2658.45"/>
    <n v="0.1"/>
    <n v="2392.61"/>
    <n v="836.61"/>
    <n v="2392.605"/>
    <s v="Q2"/>
    <n v="34.966417426993949"/>
    <s v="Kochi"/>
    <s v="Regular"/>
  </r>
  <r>
    <s v="ORD011673"/>
    <x v="352"/>
    <s v="CUST0170"/>
    <s v="Yash Kibe"/>
    <x v="3"/>
    <x v="3"/>
    <x v="58"/>
    <n v="2"/>
    <n v="3351.91"/>
    <n v="0.3"/>
    <n v="4692.67"/>
    <n v="999.92"/>
    <n v="4692.6739999999991"/>
    <s v="Q1"/>
    <n v="21.308125225085078"/>
    <s v="Ahmedabad"/>
    <s v="Premium"/>
  </r>
  <r>
    <s v="ORD001952"/>
    <x v="244"/>
    <s v="CUST0359"/>
    <s v="Yutika Suri"/>
    <x v="1"/>
    <x v="4"/>
    <x v="42"/>
    <n v="2"/>
    <n v="38265.800000000003"/>
    <n v="0"/>
    <n v="76531.600000000006"/>
    <n v="11785.57"/>
    <n v="76531.600000000006"/>
    <s v="Q2"/>
    <n v="15.399612708998633"/>
    <s v="Ranchi"/>
    <s v="Premium"/>
  </r>
  <r>
    <s v="ORD001755"/>
    <x v="208"/>
    <s v="CUST0240"/>
    <s v="Suhani Shanker"/>
    <x v="0"/>
    <x v="6"/>
    <x v="14"/>
    <n v="2"/>
    <n v="3293.72"/>
    <n v="0.05"/>
    <n v="6258.07"/>
    <n v="1564.57"/>
    <n v="6258.0679999999993"/>
    <s v="Q1"/>
    <n v="25.000838916790642"/>
    <s v="Kochi"/>
    <s v="Regular"/>
  </r>
  <r>
    <s v="ORD011785"/>
    <x v="51"/>
    <s v="CUST0327"/>
    <s v="Andrew Prasad"/>
    <x v="0"/>
    <x v="5"/>
    <x v="68"/>
    <n v="8"/>
    <n v="741.88"/>
    <n v="0.3"/>
    <n v="4154.53"/>
    <n v="396.84"/>
    <n v="4154.5279999999993"/>
    <s v="Q3"/>
    <n v="9.5519830161293804"/>
    <s v="Kochi"/>
    <s v="Premium"/>
  </r>
  <r>
    <s v="ORD010958"/>
    <x v="229"/>
    <s v="CUST0189"/>
    <s v="Ikbal Pall"/>
    <x v="0"/>
    <x v="2"/>
    <x v="46"/>
    <n v="2"/>
    <n v="1044.2"/>
    <n v="0.05"/>
    <n v="1983.98"/>
    <n v="338.1"/>
    <n v="1983.98"/>
    <s v="Q3"/>
    <n v="17.041502434500348"/>
    <s v="Kochi"/>
    <s v="Premium"/>
  </r>
  <r>
    <s v="ORD004748"/>
    <x v="20"/>
    <s v="CUST0317"/>
    <s v="Balendra Soman"/>
    <x v="3"/>
    <x v="2"/>
    <x v="17"/>
    <n v="1"/>
    <n v="1902.27"/>
    <n v="0"/>
    <n v="1902.27"/>
    <n v="538.53"/>
    <n v="1902.27"/>
    <s v="Q1"/>
    <n v="28.309861376145339"/>
    <s v="Nagpur"/>
    <s v="Occasional"/>
  </r>
  <r>
    <s v="ORD003526"/>
    <x v="201"/>
    <s v="CUST0309"/>
    <s v="Hamsini Toor"/>
    <x v="1"/>
    <x v="3"/>
    <x v="12"/>
    <n v="5"/>
    <n v="2782.91"/>
    <n v="0"/>
    <n v="13914.55"/>
    <n v="4894.67"/>
    <n v="13914.55"/>
    <s v="Q2"/>
    <n v="35.176631655353567"/>
    <s v="Guwahati"/>
    <s v="Occasional"/>
  </r>
  <r>
    <s v="ORD010528"/>
    <x v="42"/>
    <s v="CUST0281"/>
    <s v="Chaman Khalsa"/>
    <x v="0"/>
    <x v="5"/>
    <x v="21"/>
    <n v="7"/>
    <n v="780.35"/>
    <n v="0"/>
    <n v="5462.45"/>
    <n v="399.87"/>
    <n v="5462.45"/>
    <s v="Q4"/>
    <n v="7.3203416049574823"/>
    <s v="Chennai"/>
    <s v="Premium"/>
  </r>
  <r>
    <s v="ORD002781"/>
    <x v="86"/>
    <s v="CUST0449"/>
    <s v="Pratyush Hans"/>
    <x v="2"/>
    <x v="6"/>
    <x v="14"/>
    <n v="4"/>
    <n v="305.14999999999998"/>
    <n v="0"/>
    <n v="1220.5999999999999"/>
    <n v="262.77"/>
    <n v="1220.5999999999999"/>
    <s v="Q4"/>
    <n v="21.527937080124531"/>
    <s v="Delhi"/>
    <s v="Premium"/>
  </r>
  <r>
    <s v="ORD006732"/>
    <x v="83"/>
    <s v="CUST0114"/>
    <s v="Gayathri Basak"/>
    <x v="1"/>
    <x v="4"/>
    <x v="45"/>
    <n v="3"/>
    <n v="31460.76"/>
    <n v="0"/>
    <n v="94382.28"/>
    <n v="14424.62"/>
    <n v="94382.28"/>
    <s v="Q2"/>
    <n v="15.283186632066952"/>
    <s v="Patna"/>
    <s v="Premium"/>
  </r>
  <r>
    <s v="ORD009538"/>
    <x v="246"/>
    <s v="CUST0490"/>
    <s v="Unknown"/>
    <x v="0"/>
    <x v="3"/>
    <x v="61"/>
    <n v="1"/>
    <n v="3643.86"/>
    <n v="0.05"/>
    <n v="3461.67"/>
    <n v="703.14"/>
    <n v="3461.6669999999999"/>
    <s v="Q2"/>
    <n v="20.312161471197427"/>
    <s v="Chennai"/>
    <s v="Regular"/>
  </r>
  <r>
    <s v="ORD008601"/>
    <x v="268"/>
    <s v="CUST0408"/>
    <s v="Anvi Jaggi"/>
    <x v="0"/>
    <x v="2"/>
    <x v="65"/>
    <n v="3"/>
    <n v="7543.98"/>
    <n v="0"/>
    <n v="22631.94"/>
    <n v="4754.8100000000004"/>
    <n v="22631.94"/>
    <s v="Q4"/>
    <n v="21.009290409925089"/>
    <s v="Kochi"/>
    <s v="Premium"/>
  </r>
  <r>
    <s v="ORD006509"/>
    <x v="98"/>
    <s v="CUST0185"/>
    <s v="Aditya Dugar"/>
    <x v="3"/>
    <x v="4"/>
    <x v="50"/>
    <n v="1"/>
    <n v="45492.95"/>
    <n v="0.3"/>
    <n v="31845.06"/>
    <n v="3012.69"/>
    <n v="31845.064999999995"/>
    <s v="Q3"/>
    <n v="9.4604626274844499"/>
    <s v="Nagpur"/>
    <s v="Regular"/>
  </r>
  <r>
    <s v="ORD006512"/>
    <x v="304"/>
    <s v="CUST0412"/>
    <s v="Qadim Mammen"/>
    <x v="0"/>
    <x v="5"/>
    <x v="40"/>
    <n v="3"/>
    <n v="717.08"/>
    <n v="0.1"/>
    <n v="1936.12"/>
    <n v="141.65"/>
    <n v="1936.1160000000002"/>
    <s v="Q1"/>
    <n v="7.3161787492510806"/>
    <s v="Chennai"/>
    <s v="Regular"/>
  </r>
  <r>
    <s v="ORD010053"/>
    <x v="98"/>
    <s v="CUST0468"/>
    <s v="Mason Bahl"/>
    <x v="2"/>
    <x v="2"/>
    <x v="54"/>
    <n v="1"/>
    <n v="557.42999999999995"/>
    <n v="0.05"/>
    <n v="529.55999999999995"/>
    <n v="140.03"/>
    <n v="529.55849999999998"/>
    <s v="Q3"/>
    <n v="26.442707153108241"/>
    <s v="Chandigarh"/>
    <s v="Regular"/>
  </r>
  <r>
    <s v="ORD008498"/>
    <x v="187"/>
    <s v="CUST0312"/>
    <s v="Sudiksha Pau"/>
    <x v="1"/>
    <x v="3"/>
    <x v="58"/>
    <n v="2"/>
    <n v="2046.36"/>
    <n v="0.15"/>
    <n v="3478.81"/>
    <n v="1004.73"/>
    <n v="3478.8119999999999"/>
    <s v="Q1"/>
    <n v="28.88142784457904"/>
    <s v="Patna"/>
    <s v="Premium"/>
  </r>
  <r>
    <s v="ORD010970"/>
    <x v="144"/>
    <s v="CUST0238"/>
    <s v="Dominic Kothari"/>
    <x v="3"/>
    <x v="5"/>
    <x v="39"/>
    <n v="3"/>
    <n v="136.21"/>
    <n v="0"/>
    <n v="408.63"/>
    <n v="34.090000000000003"/>
    <n v="408.63"/>
    <s v="Q2"/>
    <n v="8.342510339426866"/>
    <s v="Pune"/>
    <s v="Premium"/>
  </r>
  <r>
    <s v="ORD004626"/>
    <x v="230"/>
    <s v="CUST0057"/>
    <s v="Anusha Ganesh"/>
    <x v="1"/>
    <x v="6"/>
    <x v="41"/>
    <n v="4"/>
    <n v="1535.53"/>
    <n v="0.05"/>
    <n v="5835.01"/>
    <n v="1243.46"/>
    <n v="5835.0139999999992"/>
    <s v="Q3"/>
    <n v="21.310331944589642"/>
    <s v="Ranchi"/>
    <s v="Premium"/>
  </r>
  <r>
    <s v="ORD004182"/>
    <x v="287"/>
    <s v="CUST0278"/>
    <s v="Reyansh Dayal"/>
    <x v="0"/>
    <x v="5"/>
    <x v="40"/>
    <n v="8"/>
    <n v="797.95"/>
    <n v="0.25"/>
    <n v="4787.7"/>
    <n v="461.18"/>
    <n v="4787.7000000000007"/>
    <s v="Q4"/>
    <n v="9.6326002046911885"/>
    <s v="Chennai"/>
    <s v="Regular"/>
  </r>
  <r>
    <s v="ORD000255"/>
    <x v="42"/>
    <s v="CUST0372"/>
    <s v="Wazir Seshadri"/>
    <x v="2"/>
    <x v="2"/>
    <x v="9"/>
    <n v="4"/>
    <n v="5214.6499999999996"/>
    <n v="0.25"/>
    <n v="15643.95"/>
    <n v="3029.07"/>
    <n v="15643.949999999999"/>
    <s v="Q4"/>
    <n v="19.362565081069679"/>
    <s v="Lucknow"/>
    <s v="Regular"/>
  </r>
  <r>
    <s v="ORD008399"/>
    <x v="321"/>
    <s v="CUST0471"/>
    <s v="Deepa Borde"/>
    <x v="3"/>
    <x v="4"/>
    <x v="20"/>
    <n v="5"/>
    <n v="28325.64"/>
    <n v="0"/>
    <n v="141628.20000000001"/>
    <n v="14065.96"/>
    <n v="141628.20000000001"/>
    <s v="Q4"/>
    <n v="9.931609665306766"/>
    <s v="Mumbai"/>
    <s v="Premium"/>
  </r>
  <r>
    <s v="ORD002091"/>
    <x v="48"/>
    <s v="CUST0054"/>
    <s v="Bhavya Chahal"/>
    <x v="1"/>
    <x v="3"/>
    <x v="61"/>
    <n v="4"/>
    <n v="3900.33"/>
    <n v="0.3"/>
    <n v="10920.92"/>
    <n v="2247.67"/>
    <n v="10920.923999999999"/>
    <s v="Q4"/>
    <n v="20.581324650304186"/>
    <s v="Guwahati"/>
    <s v="Premium"/>
  </r>
  <r>
    <s v="ORD004865"/>
    <x v="76"/>
    <s v="CUST0481"/>
    <s v="Warjas Vala"/>
    <x v="3"/>
    <x v="3"/>
    <x v="12"/>
    <n v="5"/>
    <n v="918.66"/>
    <n v="0"/>
    <n v="4593.3"/>
    <n v="1170.46"/>
    <n v="4593.3"/>
    <s v="Q4"/>
    <n v="25.481897546426318"/>
    <s v="Mumbai"/>
    <s v="Regular"/>
  </r>
  <r>
    <s v="ORD007098"/>
    <x v="186"/>
    <s v="CUST0341"/>
    <s v="Isaac Vala"/>
    <x v="2"/>
    <x v="4"/>
    <x v="50"/>
    <n v="2"/>
    <n v="47145.96"/>
    <n v="0"/>
    <n v="94291.92"/>
    <n v="13309.14"/>
    <n v="94291.92"/>
    <s v="Q3"/>
    <n v="14.114825533301262"/>
    <s v="Jaipur"/>
    <s v="Premium"/>
  </r>
  <r>
    <s v="ORD008118"/>
    <x v="287"/>
    <s v="CUST0157"/>
    <s v="Bhavini Patla"/>
    <x v="2"/>
    <x v="6"/>
    <x v="43"/>
    <n v="3"/>
    <n v="904.64"/>
    <n v="0"/>
    <n v="2713.92"/>
    <n v="807.16"/>
    <n v="2713.92"/>
    <s v="Q4"/>
    <n v="29.741480957434263"/>
    <s v="Jaipur"/>
    <s v="Regular"/>
  </r>
  <r>
    <s v="ORD006473"/>
    <x v="150"/>
    <s v="CUST0393"/>
    <s v="Rachita Shroff"/>
    <x v="3"/>
    <x v="4"/>
    <x v="42"/>
    <n v="1"/>
    <n v="33886.730000000003"/>
    <n v="0.25"/>
    <n v="25415.05"/>
    <n v="2302.65"/>
    <n v="25415.047500000001"/>
    <s v="Q2"/>
    <n v="9.0601828444169907"/>
    <s v="Surat"/>
    <s v="Occasional"/>
  </r>
  <r>
    <s v="ORD011456"/>
    <x v="145"/>
    <s v="CUST0223"/>
    <s v="Aarini Dugar"/>
    <x v="1"/>
    <x v="3"/>
    <x v="4"/>
    <n v="1"/>
    <n v="2440.23"/>
    <n v="0.2"/>
    <n v="1952.18"/>
    <n v="424.59"/>
    <n v="1952.1840000000002"/>
    <s v="Q3"/>
    <n v="21.749531293220912"/>
    <s v="Guwahati"/>
    <s v="Premium"/>
  </r>
  <r>
    <s v="ORD009185"/>
    <x v="119"/>
    <s v="CUST0074"/>
    <s v="Maanas Sandhu"/>
    <x v="1"/>
    <x v="1"/>
    <x v="1"/>
    <n v="5"/>
    <n v="40249.97"/>
    <n v="0.05"/>
    <n v="191187.36"/>
    <n v="48760.67"/>
    <n v="191187.35749999998"/>
    <s v="Q2"/>
    <n v="25.504128515608983"/>
    <s v="Kolkata"/>
    <s v="Premium"/>
  </r>
  <r>
    <s v="ORD006292"/>
    <x v="156"/>
    <s v="CUST0308"/>
    <s v="Charita Sule"/>
    <x v="2"/>
    <x v="4"/>
    <x v="45"/>
    <n v="5"/>
    <n v="15341.9"/>
    <n v="0"/>
    <n v="76709.5"/>
    <n v="9867.6299999999992"/>
    <n v="76709.5"/>
    <s v="Q4"/>
    <n v="12.863634882250569"/>
    <s v="Jaipur"/>
    <s v="Premium"/>
  </r>
  <r>
    <s v="ORD000505"/>
    <x v="309"/>
    <s v="CUST0285"/>
    <s v="Mitesh Padmanabhan"/>
    <x v="3"/>
    <x v="1"/>
    <x v="34"/>
    <n v="2"/>
    <n v="34353.1"/>
    <n v="0"/>
    <n v="68706.2"/>
    <n v="17079.53"/>
    <n v="68706.2"/>
    <s v="Q3"/>
    <n v="24.858790036415925"/>
    <s v="Pune"/>
    <s v="Premium"/>
  </r>
  <r>
    <s v="ORD000624"/>
    <x v="363"/>
    <s v="CUST0019"/>
    <s v="Saksham Pillay"/>
    <x v="3"/>
    <x v="6"/>
    <x v="29"/>
    <n v="2"/>
    <n v="1281.71"/>
    <n v="0.3"/>
    <n v="1794.39"/>
    <n v="657.8"/>
    <n v="1794.394"/>
    <s v="Q4"/>
    <n v="36.658697384626528"/>
    <s v="Surat"/>
    <s v="Regular"/>
  </r>
  <r>
    <s v="ORD010493"/>
    <x v="164"/>
    <s v="CUST0147"/>
    <s v="Ekiya Bora"/>
    <x v="3"/>
    <x v="2"/>
    <x v="8"/>
    <n v="4"/>
    <n v="2786.66"/>
    <n v="0"/>
    <n v="11146.64"/>
    <n v="2821"/>
    <n v="11146.64"/>
    <s v="Q1"/>
    <n v="25.308074899700717"/>
    <s v="Surat"/>
    <s v="Regular"/>
  </r>
  <r>
    <s v="ORD008211"/>
    <x v="37"/>
    <s v="CUST0174"/>
    <s v="Nitesh Kalita"/>
    <x v="0"/>
    <x v="4"/>
    <x v="28"/>
    <n v="2"/>
    <n v="23867.42"/>
    <n v="0.1"/>
    <n v="42961.36"/>
    <n v="5441.46"/>
    <n v="42961.356"/>
    <s v="Q4"/>
    <n v="12.665939811961261"/>
    <s v="Chennai"/>
    <s v="Premium"/>
  </r>
  <r>
    <s v="ORD002866"/>
    <x v="15"/>
    <s v="CUST0339"/>
    <s v="Gayathri Kuruvilla"/>
    <x v="0"/>
    <x v="2"/>
    <x v="46"/>
    <n v="2"/>
    <n v="499.76"/>
    <n v="0.3"/>
    <n v="699.66"/>
    <n v="180.49"/>
    <n v="699.66399999999999"/>
    <s v="Q4"/>
    <n v="25.796815596146704"/>
    <s v="Kochi"/>
    <s v="Premium"/>
  </r>
  <r>
    <s v="ORD006831"/>
    <x v="267"/>
    <s v="CUST0141"/>
    <s v="Anusha Kapoor"/>
    <x v="3"/>
    <x v="1"/>
    <x v="52"/>
    <n v="4"/>
    <n v="37187.629999999997"/>
    <n v="0.3"/>
    <n v="104125.36"/>
    <n v="26035.39"/>
    <n v="104125.36399999999"/>
    <s v="Q4"/>
    <n v="25.00388954237469"/>
    <s v="Pune"/>
    <s v="Regular"/>
  </r>
  <r>
    <s v="ORD004352"/>
    <x v="231"/>
    <s v="CUST0434"/>
    <s v="Ganga Gandhi"/>
    <x v="3"/>
    <x v="0"/>
    <x v="48"/>
    <n v="5"/>
    <n v="373.14"/>
    <n v="0.1"/>
    <n v="1679.13"/>
    <n v="726.73"/>
    <n v="1679.1299999999999"/>
    <s v="Q1"/>
    <n v="43.280151030593224"/>
    <s v="Nagpur"/>
    <s v="Premium"/>
  </r>
  <r>
    <s v="ORD004638"/>
    <x v="268"/>
    <s v="CUST0313"/>
    <s v="Nikita Kala"/>
    <x v="0"/>
    <x v="3"/>
    <x v="12"/>
    <n v="1"/>
    <n v="1730.13"/>
    <n v="0"/>
    <n v="1730.13"/>
    <n v="506.88"/>
    <n v="1730.13"/>
    <s v="Q4"/>
    <n v="29.297220440082533"/>
    <s v="Coimbatore"/>
    <s v="Regular"/>
  </r>
  <r>
    <s v="ORD010291"/>
    <x v="61"/>
    <s v="CUST0355"/>
    <s v="Unnati Solanki"/>
    <x v="1"/>
    <x v="3"/>
    <x v="10"/>
    <n v="1"/>
    <n v="1668.06"/>
    <n v="0.2"/>
    <n v="1334.45"/>
    <n v="420.34"/>
    <n v="1334.4480000000001"/>
    <s v="Q1"/>
    <n v="31.499119487429272"/>
    <s v="Patna"/>
    <s v="Premium"/>
  </r>
  <r>
    <s v="ORD010748"/>
    <x v="352"/>
    <s v="CUST0016"/>
    <s v="Hema Raja"/>
    <x v="0"/>
    <x v="4"/>
    <x v="33"/>
    <n v="4"/>
    <n v="14082.69"/>
    <n v="0.05"/>
    <n v="53514.22"/>
    <n v="6679.45"/>
    <n v="53514.222000000002"/>
    <s v="Q1"/>
    <n v="12.481635722243546"/>
    <s v="Hyderabad"/>
    <s v="Regular"/>
  </r>
  <r>
    <s v="ORD002493"/>
    <x v="329"/>
    <s v="CUST0328"/>
    <s v="Simon Vohra"/>
    <x v="1"/>
    <x v="3"/>
    <x v="4"/>
    <n v="5"/>
    <n v="3163"/>
    <n v="0.05"/>
    <n v="15024.25"/>
    <n v="5272.69"/>
    <n v="15024.25"/>
    <s v="Q4"/>
    <n v="35.094530509010433"/>
    <s v="Ranchi"/>
    <s v="Premium"/>
  </r>
  <r>
    <s v="ORD005466"/>
    <x v="317"/>
    <s v="CUST0316"/>
    <s v="Vinaya Varughese"/>
    <x v="1"/>
    <x v="5"/>
    <x v="31"/>
    <n v="3"/>
    <n v="789.3"/>
    <n v="0.1"/>
    <n v="2131.11"/>
    <n v="206.39"/>
    <n v="2131.1099999999997"/>
    <s v="Q2"/>
    <n v="9.6846244445382901"/>
    <s v="Ranchi"/>
    <s v="Regular"/>
  </r>
  <r>
    <s v="ORD002114"/>
    <x v="358"/>
    <s v="CUST0319"/>
    <s v="Veer Sankaran"/>
    <x v="0"/>
    <x v="6"/>
    <x v="18"/>
    <n v="2"/>
    <n v="4567.05"/>
    <n v="0.05"/>
    <n v="8677.4"/>
    <n v="3188.35"/>
    <n v="8677.3950000000004"/>
    <s v="Q4"/>
    <n v="36.743148869477032"/>
    <s v="Chennai"/>
    <s v="Premium"/>
  </r>
  <r>
    <s v="ORD001246"/>
    <x v="89"/>
    <s v="CUST0031"/>
    <s v="Unni Gupta"/>
    <x v="3"/>
    <x v="5"/>
    <x v="21"/>
    <n v="8"/>
    <n v="169.28"/>
    <n v="0"/>
    <n v="1354.24"/>
    <n v="97.47"/>
    <n v="1354.24"/>
    <s v="Q1"/>
    <n v="7.1973948487712658"/>
    <s v="Ahmedabad"/>
    <s v="Premium"/>
  </r>
  <r>
    <s v="ORD004871"/>
    <x v="183"/>
    <s v="CUST0392"/>
    <s v="Yashawini Bhalla"/>
    <x v="0"/>
    <x v="6"/>
    <x v="14"/>
    <n v="4"/>
    <n v="2467.4699999999998"/>
    <n v="0.25"/>
    <n v="7402.41"/>
    <n v="-115.12"/>
    <n v="7402.41"/>
    <s v="Q3"/>
    <n v="-1.5551691948973374"/>
    <s v="Chennai"/>
    <s v="Premium"/>
  </r>
  <r>
    <s v="ORD011149"/>
    <x v="78"/>
    <s v="CUST0087"/>
    <s v="Jairaj Tak"/>
    <x v="3"/>
    <x v="6"/>
    <x v="27"/>
    <n v="1"/>
    <n v="2878.5"/>
    <n v="0.2"/>
    <n v="2302.8000000000002"/>
    <n v="725.88"/>
    <n v="2302.8000000000002"/>
    <s v="Q3"/>
    <n v="31.521625846795203"/>
    <s v="Surat"/>
    <s v="Premium"/>
  </r>
  <r>
    <s v="ORD010989"/>
    <x v="24"/>
    <s v="CUST0456"/>
    <s v="Girindra Dutta"/>
    <x v="0"/>
    <x v="4"/>
    <x v="5"/>
    <n v="2"/>
    <n v="71096.87"/>
    <n v="0"/>
    <n v="142193.74"/>
    <n v="14301.67"/>
    <n v="142193.74"/>
    <s v="Q3"/>
    <n v="10.057875965566417"/>
    <s v="Chennai"/>
    <s v="Regular"/>
  </r>
  <r>
    <s v="ORD004670"/>
    <x v="21"/>
    <s v="CUST0047"/>
    <s v="Chameli Dani"/>
    <x v="1"/>
    <x v="1"/>
    <x v="64"/>
    <n v="4"/>
    <n v="5410.54"/>
    <n v="0.2"/>
    <n v="17313.73"/>
    <n v="3754.03"/>
    <n v="17313.727999999999"/>
    <s v="Q2"/>
    <n v="21.68238733074849"/>
    <s v="Patna"/>
    <s v="Regular"/>
  </r>
  <r>
    <s v="ORD003337"/>
    <x v="39"/>
    <s v="CUST0353"/>
    <s v="Amruta Ratta"/>
    <x v="1"/>
    <x v="2"/>
    <x v="2"/>
    <n v="3"/>
    <n v="4953.12"/>
    <n v="0.25"/>
    <n v="11144.52"/>
    <n v="3020.86"/>
    <n v="11144.52"/>
    <s v="Q3"/>
    <n v="27.106236966688563"/>
    <s v="Bhubaneswar"/>
    <s v="Regular"/>
  </r>
  <r>
    <s v="ORD006390"/>
    <x v="235"/>
    <s v="CUST0195"/>
    <s v="Vedika Rege"/>
    <x v="1"/>
    <x v="5"/>
    <x v="37"/>
    <n v="10"/>
    <n v="490.96"/>
    <n v="0.2"/>
    <n v="3927.68"/>
    <n v="237.99"/>
    <n v="3927.68"/>
    <s v="Q1"/>
    <n v="6.0593021834772696"/>
    <s v="Bhubaneswar"/>
    <s v="Premium"/>
  </r>
  <r>
    <s v="ORD000383"/>
    <x v="76"/>
    <s v="CUST0309"/>
    <s v="Hamsini Toor"/>
    <x v="1"/>
    <x v="3"/>
    <x v="12"/>
    <n v="5"/>
    <n v="404.69"/>
    <n v="0"/>
    <n v="2023.45"/>
    <n v="507.7"/>
    <n v="2023.45"/>
    <s v="Q4"/>
    <n v="25.090810249820848"/>
    <s v="Guwahati"/>
    <s v="Occasional"/>
  </r>
  <r>
    <s v="ORD003787"/>
    <x v="182"/>
    <s v="CUST0437"/>
    <s v="Aditya Borah"/>
    <x v="3"/>
    <x v="2"/>
    <x v="54"/>
    <n v="2"/>
    <n v="1308.76"/>
    <n v="0"/>
    <n v="2617.52"/>
    <n v="547.9"/>
    <n v="2617.52"/>
    <s v="Q4"/>
    <n v="20.932027262446894"/>
    <s v="Ahmedabad"/>
    <s v="Regular"/>
  </r>
  <r>
    <s v="ORD004691"/>
    <x v="178"/>
    <s v="CUST0138"/>
    <s v="Jagat Zacharia"/>
    <x v="3"/>
    <x v="4"/>
    <x v="33"/>
    <n v="3"/>
    <n v="40034.11"/>
    <n v="0.1"/>
    <n v="108092.1"/>
    <n v="11583.72"/>
    <n v="108092.09700000001"/>
    <s v="Q1"/>
    <n v="10.716527849861366"/>
    <s v="Surat"/>
    <s v="Premium"/>
  </r>
  <r>
    <s v="ORD001455"/>
    <x v="79"/>
    <s v="CUST0120"/>
    <s v="Mitesh Rao"/>
    <x v="1"/>
    <x v="6"/>
    <x v="43"/>
    <n v="3"/>
    <n v="4502.88"/>
    <n v="0"/>
    <n v="13508.64"/>
    <n v="-616.41999999999996"/>
    <n v="13508.64"/>
    <s v="Q2"/>
    <n v="-4.5631536557344043"/>
    <s v="Bhubaneswar"/>
    <s v="Regular"/>
  </r>
  <r>
    <s v="ORD005835"/>
    <x v="164"/>
    <s v="CUST0269"/>
    <s v="Fiyaz Verma"/>
    <x v="3"/>
    <x v="5"/>
    <x v="31"/>
    <n v="4"/>
    <n v="697.99"/>
    <n v="0.2"/>
    <n v="2233.5700000000002"/>
    <n v="128.57"/>
    <n v="2233.5680000000002"/>
    <s v="Q1"/>
    <n v="5.7562556803681986"/>
    <s v="Mumbai"/>
    <s v="Premium"/>
  </r>
  <r>
    <s v="ORD002847"/>
    <x v="280"/>
    <s v="CUST0174"/>
    <s v="Nitesh Kalita"/>
    <x v="0"/>
    <x v="2"/>
    <x v="2"/>
    <n v="1"/>
    <n v="6637.74"/>
    <n v="0"/>
    <n v="6637.74"/>
    <n v="1753.27"/>
    <n v="6637.74"/>
    <s v="Q3"/>
    <n v="26.413658865818789"/>
    <s v="Chennai"/>
    <s v="Premium"/>
  </r>
  <r>
    <s v="ORD006351"/>
    <x v="47"/>
    <s v="CUST0041"/>
    <s v="Chakrika Chana"/>
    <x v="1"/>
    <x v="4"/>
    <x v="23"/>
    <n v="5"/>
    <n v="14208.17"/>
    <n v="0.25"/>
    <n v="53280.639999999999"/>
    <n v="5917.06"/>
    <n v="53280.637500000004"/>
    <s v="Q1"/>
    <n v="11.105459694177847"/>
    <s v="Patna"/>
    <s v="Premium"/>
  </r>
  <r>
    <s v="ORD001235"/>
    <x v="1"/>
    <s v="CUST0413"/>
    <s v="Aarini Amble"/>
    <x v="3"/>
    <x v="5"/>
    <x v="24"/>
    <n v="1"/>
    <n v="227.39"/>
    <n v="0.05"/>
    <n v="216.02"/>
    <n v="17.37"/>
    <n v="216.02049999999997"/>
    <s v="Q2"/>
    <n v="8.0409221368391819"/>
    <s v="Surat"/>
    <s v="Premium"/>
  </r>
  <r>
    <s v="ORD011059"/>
    <x v="294"/>
    <s v="CUST0407"/>
    <s v="Kevin Khanna"/>
    <x v="0"/>
    <x v="1"/>
    <x v="69"/>
    <n v="1"/>
    <n v="22907.96"/>
    <n v="0"/>
    <n v="22907.96"/>
    <n v="6319.14"/>
    <n v="22907.96"/>
    <s v="Q1"/>
    <n v="27.584909350286978"/>
    <s v="Coimbatore"/>
    <s v="Premium"/>
  </r>
  <r>
    <s v="ORD004751"/>
    <x v="18"/>
    <s v="CUST0499"/>
    <s v="Shivansh Walia"/>
    <x v="3"/>
    <x v="5"/>
    <x v="39"/>
    <n v="1"/>
    <n v="217.11"/>
    <n v="0.05"/>
    <n v="206.25"/>
    <n v="14.09"/>
    <n v="206.25450000000001"/>
    <s v="Q3"/>
    <n v="6.8315151515151511"/>
    <s v="Pune"/>
    <s v="Regular"/>
  </r>
  <r>
    <s v="ORD007687"/>
    <x v="240"/>
    <s v="CUST0359"/>
    <s v="Yutika Suri"/>
    <x v="1"/>
    <x v="5"/>
    <x v="39"/>
    <n v="3"/>
    <n v="540.16"/>
    <n v="0.15"/>
    <n v="1377.41"/>
    <n v="139.37"/>
    <n v="1377.4079999999999"/>
    <s v="Q4"/>
    <n v="10.11826544021025"/>
    <s v="Ranchi"/>
    <s v="Premium"/>
  </r>
  <r>
    <s v="ORD010310"/>
    <x v="180"/>
    <s v="CUST0075"/>
    <s v="Odika Mani"/>
    <x v="2"/>
    <x v="2"/>
    <x v="65"/>
    <n v="5"/>
    <n v="7243.78"/>
    <n v="0"/>
    <n v="36218.9"/>
    <n v="10293.36"/>
    <n v="36218.9"/>
    <s v="Q3"/>
    <n v="28.419858140363178"/>
    <s v="Chandigarh"/>
    <s v="Premium"/>
  </r>
  <r>
    <s v="ORD009199"/>
    <x v="205"/>
    <s v="CUST0126"/>
    <s v="Chakrika Majumdar"/>
    <x v="2"/>
    <x v="2"/>
    <x v="60"/>
    <n v="2"/>
    <n v="6525.72"/>
    <n v="0"/>
    <n v="13051.44"/>
    <n v="2813.43"/>
    <n v="13051.44"/>
    <s v="Q2"/>
    <n v="21.556471929534212"/>
    <s v="Delhi"/>
    <s v="Regular"/>
  </r>
  <r>
    <s v="ORD007122"/>
    <x v="230"/>
    <s v="CUST0117"/>
    <s v="Timothy Brahmbhatt"/>
    <x v="1"/>
    <x v="5"/>
    <x v="39"/>
    <n v="7"/>
    <n v="335.45"/>
    <n v="0"/>
    <n v="2348.15"/>
    <n v="218.43"/>
    <n v="2348.15"/>
    <s v="Q3"/>
    <n v="9.3022166386304121"/>
    <s v="Guwahati"/>
    <s v="Premium"/>
  </r>
  <r>
    <s v="ORD006299"/>
    <x v="199"/>
    <s v="CUST0453"/>
    <s v="Maanav Dâ€™Alia"/>
    <x v="1"/>
    <x v="4"/>
    <x v="28"/>
    <n v="4"/>
    <n v="36991.97"/>
    <n v="0.25"/>
    <n v="110975.91"/>
    <n v="12063.18"/>
    <n v="110975.91"/>
    <s v="Q2"/>
    <n v="10.87008883279263"/>
    <s v="Bhubaneswar"/>
    <s v="Regular"/>
  </r>
  <r>
    <s v="ORD002845"/>
    <x v="33"/>
    <s v="CUST0058"/>
    <s v="Vansha Narula"/>
    <x v="0"/>
    <x v="2"/>
    <x v="2"/>
    <n v="5"/>
    <n v="2736.6"/>
    <n v="0.2"/>
    <n v="10946.4"/>
    <n v="2939"/>
    <n v="10946.400000000001"/>
    <s v="Q1"/>
    <n v="26.849009720090621"/>
    <s v="Kochi"/>
    <s v="Regular"/>
  </r>
  <r>
    <s v="ORD004954"/>
    <x v="64"/>
    <s v="CUST0483"/>
    <s v="Deepa Tara"/>
    <x v="1"/>
    <x v="3"/>
    <x v="16"/>
    <n v="4"/>
    <n v="2115.52"/>
    <n v="0.1"/>
    <n v="7615.87"/>
    <n v="2414.0300000000002"/>
    <n v="7615.8720000000003"/>
    <s v="Q1"/>
    <n v="31.697363531677937"/>
    <s v="Ranchi"/>
    <s v="Premium"/>
  </r>
  <r>
    <s v="ORD010639"/>
    <x v="318"/>
    <s v="CUST0357"/>
    <s v="Udant Mishra"/>
    <x v="2"/>
    <x v="5"/>
    <x v="68"/>
    <n v="4"/>
    <n v="455.76"/>
    <n v="0.05"/>
    <n v="1731.89"/>
    <n v="116.13"/>
    <n v="1731.8879999999999"/>
    <s v="Q3"/>
    <n v="6.7053912199966508"/>
    <s v="Delhi"/>
    <s v="Premium"/>
  </r>
  <r>
    <s v="ORD009674"/>
    <x v="48"/>
    <s v="CUST0298"/>
    <s v="Faris Malhotra"/>
    <x v="3"/>
    <x v="2"/>
    <x v="46"/>
    <n v="2"/>
    <n v="5784.74"/>
    <n v="0.1"/>
    <n v="10412.530000000001"/>
    <n v="2332.56"/>
    <n v="10412.531999999999"/>
    <s v="Q4"/>
    <n v="22.401472072589463"/>
    <s v="Mumbai"/>
    <s v="Premium"/>
  </r>
  <r>
    <s v="ORD007806"/>
    <x v="227"/>
    <s v="CUST0049"/>
    <s v="Niharika Aurora"/>
    <x v="0"/>
    <x v="4"/>
    <x v="22"/>
    <n v="3"/>
    <n v="69688.42"/>
    <n v="0.1"/>
    <n v="188158.73"/>
    <n v="24161.15"/>
    <n v="188158.73400000003"/>
    <s v="Q4"/>
    <n v="12.840833906563889"/>
    <s v="Kochi"/>
    <s v="Premium"/>
  </r>
  <r>
    <s v="ORD006428"/>
    <x v="279"/>
    <s v="CUST0396"/>
    <s v="Ojasvi Krishnan"/>
    <x v="3"/>
    <x v="6"/>
    <x v="41"/>
    <n v="4"/>
    <n v="3282.29"/>
    <n v="0.05"/>
    <n v="12472.7"/>
    <n v="4369.63"/>
    <n v="12472.701999999999"/>
    <s v="Q1"/>
    <n v="35.033553280364316"/>
    <s v="Pune"/>
    <s v="Premium"/>
  </r>
  <r>
    <s v="ORD003095"/>
    <x v="204"/>
    <s v="CUST0174"/>
    <s v="Nitesh Kalita"/>
    <x v="0"/>
    <x v="2"/>
    <x v="30"/>
    <n v="3"/>
    <n v="1557.41"/>
    <n v="0"/>
    <n v="4672.2299999999996"/>
    <n v="1029.76"/>
    <n v="4672.2300000000005"/>
    <s v="Q4"/>
    <n v="22.040010872752415"/>
    <s v="Chennai"/>
    <s v="Premium"/>
  </r>
  <r>
    <s v="ORD003049"/>
    <x v="132"/>
    <s v="CUST0254"/>
    <s v="Pratyush Morar"/>
    <x v="1"/>
    <x v="6"/>
    <x v="18"/>
    <n v="5"/>
    <n v="4141.84"/>
    <n v="0.05"/>
    <n v="19673.740000000002"/>
    <n v="6520.5"/>
    <n v="19673.739999999998"/>
    <s v="Q3"/>
    <n v="33.143164441534758"/>
    <s v="Patna"/>
    <s v="Premium"/>
  </r>
  <r>
    <s v="ORD005180"/>
    <x v="216"/>
    <s v="CUST0028"/>
    <s v="Kashish Hans"/>
    <x v="1"/>
    <x v="5"/>
    <x v="24"/>
    <n v="10"/>
    <n v="118.96"/>
    <n v="0.05"/>
    <n v="1130.1199999999999"/>
    <n v="88.88"/>
    <n v="1130.1199999999999"/>
    <s v="Q4"/>
    <n v="7.8646515414292297"/>
    <s v="Bhubaneswar"/>
    <s v="Regular"/>
  </r>
  <r>
    <s v="ORD007014"/>
    <x v="340"/>
    <s v="CUST0374"/>
    <s v="Theodore Chaudry"/>
    <x v="1"/>
    <x v="5"/>
    <x v="21"/>
    <n v="5"/>
    <n v="139.66999999999999"/>
    <n v="0.15"/>
    <n v="593.6"/>
    <n v="55.83"/>
    <n v="593.59749999999985"/>
    <s v="Q2"/>
    <n v="9.4053234501347696"/>
    <s v="Patna"/>
    <s v="Premium"/>
  </r>
  <r>
    <s v="ORD010971"/>
    <x v="82"/>
    <s v="CUST0453"/>
    <s v="Maanav Dâ€™Alia"/>
    <x v="1"/>
    <x v="0"/>
    <x v="53"/>
    <n v="1"/>
    <n v="266.02999999999997"/>
    <n v="0"/>
    <n v="266.02999999999997"/>
    <n v="-15.69"/>
    <n v="266.02999999999997"/>
    <s v="Q1"/>
    <n v="-5.8978310716836448"/>
    <s v="Bhubaneswar"/>
    <s v="Regular"/>
  </r>
  <r>
    <s v="ORD000360"/>
    <x v="97"/>
    <s v="CUST0253"/>
    <s v="Mohammed Dhar"/>
    <x v="3"/>
    <x v="6"/>
    <x v="43"/>
    <n v="4"/>
    <n v="1763.41"/>
    <n v="0.3"/>
    <n v="4937.55"/>
    <n v="1065.0899999999999"/>
    <n v="4937.5479999999998"/>
    <s v="Q3"/>
    <n v="21.571224595193968"/>
    <s v="Mumbai"/>
    <s v="Occasional"/>
  </r>
  <r>
    <s v="ORD011966"/>
    <x v="88"/>
    <s v="CUST0016"/>
    <s v="Hema Raja"/>
    <x v="0"/>
    <x v="6"/>
    <x v="27"/>
    <n v="5"/>
    <n v="1831.76"/>
    <n v="0.2"/>
    <n v="7327.04"/>
    <n v="1731.92"/>
    <n v="7327.04"/>
    <s v="Q1"/>
    <n v="23.637376075468403"/>
    <s v="Hyderabad"/>
    <s v="Regular"/>
  </r>
  <r>
    <s v="ORD005723"/>
    <x v="253"/>
    <s v="CUST0290"/>
    <s v="Ekapad Narasimhan"/>
    <x v="1"/>
    <x v="0"/>
    <x v="15"/>
    <n v="2"/>
    <n v="708.39"/>
    <n v="0.25"/>
    <n v="1062.5899999999999"/>
    <n v="300.61"/>
    <n v="1062.585"/>
    <s v="Q3"/>
    <n v="28.290309526722446"/>
    <s v="Ranchi"/>
    <s v="Premium"/>
  </r>
  <r>
    <s v="ORD009560"/>
    <x v="228"/>
    <s v="CUST0356"/>
    <s v="Ganga Hayer"/>
    <x v="2"/>
    <x v="6"/>
    <x v="27"/>
    <n v="5"/>
    <n v="3545.02"/>
    <n v="0.15"/>
    <n v="15066.33"/>
    <n v="4055.26"/>
    <n v="15066.334999999999"/>
    <s v="Q3"/>
    <n v="26.916043920450438"/>
    <s v="Amritsar"/>
    <s v="Regular"/>
  </r>
  <r>
    <s v="ORD000644"/>
    <x v="291"/>
    <s v="CUST0407"/>
    <s v="Kevin Khanna"/>
    <x v="0"/>
    <x v="4"/>
    <x v="23"/>
    <n v="3"/>
    <n v="33390.230000000003"/>
    <n v="0"/>
    <n v="100170.69"/>
    <n v="10178.1"/>
    <n v="100170.69"/>
    <s v="Q3"/>
    <n v="10.16075660455169"/>
    <s v="Coimbatore"/>
    <s v="Premium"/>
  </r>
  <r>
    <s v="ORD005229"/>
    <x v="344"/>
    <s v="CUST0490"/>
    <s v="Rajata Suresh"/>
    <x v="0"/>
    <x v="6"/>
    <x v="19"/>
    <n v="1"/>
    <n v="2786.15"/>
    <n v="0.2"/>
    <n v="2228.92"/>
    <n v="676.93"/>
    <n v="2228.92"/>
    <s v="Q2"/>
    <n v="30.370313873983811"/>
    <s v="Chennai"/>
    <s v="Regular"/>
  </r>
  <r>
    <s v="ORD005938"/>
    <x v="295"/>
    <s v="CUST0143"/>
    <s v="Krisha Srivastava"/>
    <x v="0"/>
    <x v="4"/>
    <x v="20"/>
    <n v="4"/>
    <n v="18928.78"/>
    <n v="0"/>
    <n v="75715.12"/>
    <n v="6412.66"/>
    <n v="75715.12"/>
    <s v="Q4"/>
    <n v="8.4694576195613234"/>
    <s v="Chennai"/>
    <s v="Occasional"/>
  </r>
  <r>
    <s v="ORD007138"/>
    <x v="232"/>
    <s v="CUST0079"/>
    <s v="Joshua Acharya"/>
    <x v="3"/>
    <x v="4"/>
    <x v="33"/>
    <n v="3"/>
    <n v="2622.49"/>
    <n v="0"/>
    <n v="7867.47"/>
    <n v="1165.2"/>
    <n v="7867.4699999999993"/>
    <s v="Q2"/>
    <n v="14.810351993715894"/>
    <s v="Ahmedabad"/>
    <s v="Premium"/>
  </r>
  <r>
    <s v="ORD001706"/>
    <x v="155"/>
    <s v="CUST0294"/>
    <s v="Ekapad Dhingra"/>
    <x v="0"/>
    <x v="4"/>
    <x v="23"/>
    <n v="5"/>
    <n v="29231.48"/>
    <n v="0.15"/>
    <n v="124233.79"/>
    <n v="10817.73"/>
    <n v="124233.79"/>
    <s v="Q3"/>
    <n v="8.7075585474773014"/>
    <s v="Bengaluru"/>
    <s v="Premium"/>
  </r>
  <r>
    <s v="ORD004480"/>
    <x v="116"/>
    <s v="CUST0314"/>
    <s v="Nathaniel Dani"/>
    <x v="0"/>
    <x v="2"/>
    <x v="9"/>
    <n v="5"/>
    <n v="3638.08"/>
    <n v="0.3"/>
    <n v="12733.28"/>
    <n v="1981.85"/>
    <n v="12733.28"/>
    <s v="Q4"/>
    <n v="15.564332206627041"/>
    <s v="Kochi"/>
    <s v="Premium"/>
  </r>
  <r>
    <s v="ORD001348"/>
    <x v="215"/>
    <s v="CUST0321"/>
    <s v="Vyanjana Ramaswamy"/>
    <x v="0"/>
    <x v="0"/>
    <x v="15"/>
    <n v="2"/>
    <n v="865.02"/>
    <n v="0.05"/>
    <n v="1643.54"/>
    <n v="-170.07"/>
    <n v="1643.5379999999998"/>
    <s v="Q2"/>
    <n v="-10.347785876826849"/>
    <s v="Coimbatore"/>
    <s v="Premium"/>
  </r>
  <r>
    <s v="ORD011789"/>
    <x v="337"/>
    <s v="CUST0375"/>
    <s v="Veer Halder"/>
    <x v="2"/>
    <x v="2"/>
    <x v="54"/>
    <n v="5"/>
    <n v="6257.86"/>
    <n v="0"/>
    <n v="31289.3"/>
    <n v="8070.4"/>
    <n v="31289.3"/>
    <s v="Q3"/>
    <n v="25.792842920742874"/>
    <s v="Chandigarh"/>
    <s v="Premium"/>
  </r>
  <r>
    <s v="ORD001728"/>
    <x v="338"/>
    <s v="CUST0018"/>
    <s v="Shivani Parikh"/>
    <x v="0"/>
    <x v="4"/>
    <x v="33"/>
    <n v="2"/>
    <n v="66692.92"/>
    <n v="0.05"/>
    <n v="126716.55"/>
    <n v="11283.56"/>
    <n v="126716.548"/>
    <s v="Q3"/>
    <n v="8.9045669251569723"/>
    <s v="Coimbatore"/>
    <s v="Occasional"/>
  </r>
  <r>
    <s v="ORD007227"/>
    <x v="235"/>
    <s v="CUST0493"/>
    <s v="Lakshit Vaidya"/>
    <x v="2"/>
    <x v="4"/>
    <x v="42"/>
    <n v="3"/>
    <n v="49401.15"/>
    <n v="0.05"/>
    <n v="140793.28"/>
    <n v="14600.3"/>
    <n v="140793.2775"/>
    <s v="Q1"/>
    <n v="10.370026183067829"/>
    <s v="Lucknow"/>
    <s v="Occasional"/>
  </r>
  <r>
    <s v="ORD006235"/>
    <x v="41"/>
    <s v="CUST0182"/>
    <s v="Nathaniel Badal"/>
    <x v="2"/>
    <x v="4"/>
    <x v="28"/>
    <n v="3"/>
    <n v="15067.8"/>
    <n v="0.15"/>
    <n v="38422.89"/>
    <n v="3962.98"/>
    <n v="38422.889999999992"/>
    <s v="Q4"/>
    <n v="10.314112238824306"/>
    <s v="Lucknow"/>
    <s v="Premium"/>
  </r>
  <r>
    <s v="ORD005563"/>
    <x v="319"/>
    <s v="CUST0343"/>
    <s v="Ronith Ratti"/>
    <x v="3"/>
    <x v="5"/>
    <x v="24"/>
    <n v="9"/>
    <n v="306.33"/>
    <n v="0.2"/>
    <n v="2205.58"/>
    <n v="172.69"/>
    <n v="2205.576"/>
    <s v="Q4"/>
    <n v="7.829686522365999"/>
    <s v="Ahmedabad"/>
    <s v="Premium"/>
  </r>
  <r>
    <s v="ORD006015"/>
    <x v="143"/>
    <s v="CUST0117"/>
    <s v="Timothy Brahmbhatt"/>
    <x v="1"/>
    <x v="6"/>
    <x v="19"/>
    <n v="3"/>
    <n v="4082.91"/>
    <n v="0.05"/>
    <n v="11636.29"/>
    <n v="2624.24"/>
    <n v="11636.2935"/>
    <s v="Q1"/>
    <n v="22.552205213173611"/>
    <s v="Guwahati"/>
    <s v="Premium"/>
  </r>
  <r>
    <s v="ORD010709"/>
    <x v="25"/>
    <s v="CUST0108"/>
    <s v="Yadavi Golla"/>
    <x v="2"/>
    <x v="4"/>
    <x v="22"/>
    <n v="4"/>
    <n v="14091.31"/>
    <n v="0.1"/>
    <n v="50728.72"/>
    <n v="5481.75"/>
    <n v="50728.716"/>
    <s v="Q4"/>
    <n v="10.806008903831991"/>
    <s v="Delhi"/>
    <s v="Regular"/>
  </r>
  <r>
    <s v="ORD005796"/>
    <x v="88"/>
    <s v="CUST0035"/>
    <s v="Sathvik Joshi"/>
    <x v="1"/>
    <x v="1"/>
    <x v="3"/>
    <n v="1"/>
    <n v="18015.54"/>
    <n v="0.15"/>
    <n v="15313.21"/>
    <n v="3933.24"/>
    <n v="15313.209000000001"/>
    <s v="Q1"/>
    <n v="25.685274348095533"/>
    <s v="Patna"/>
    <s v="Regular"/>
  </r>
  <r>
    <s v="ORD006113"/>
    <x v="143"/>
    <s v="CUST0140"/>
    <s v="Harinakshi Mahal"/>
    <x v="1"/>
    <x v="1"/>
    <x v="59"/>
    <n v="4"/>
    <n v="9748.61"/>
    <n v="0"/>
    <n v="38994.44"/>
    <n v="9130.73"/>
    <n v="38994.44"/>
    <s v="Q1"/>
    <n v="23.415466410083077"/>
    <s v="Patna"/>
    <s v="Premium"/>
  </r>
  <r>
    <s v="ORD007381"/>
    <x v="82"/>
    <s v="CUST0334"/>
    <s v="Harini Kannan"/>
    <x v="0"/>
    <x v="6"/>
    <x v="43"/>
    <n v="4"/>
    <n v="2804.37"/>
    <n v="0.3"/>
    <n v="7852.24"/>
    <n v="-965.9"/>
    <n v="7852.235999999999"/>
    <s v="Q1"/>
    <n v="-12.300948519148676"/>
    <s v="Coimbatore"/>
    <s v="Premium"/>
  </r>
  <r>
    <s v="ORD008896"/>
    <x v="278"/>
    <s v="CUST0109"/>
    <s v="Ekapad Tank"/>
    <x v="1"/>
    <x v="6"/>
    <x v="18"/>
    <n v="3"/>
    <n v="4945.8900000000003"/>
    <n v="0.2"/>
    <n v="11870.14"/>
    <n v="3472.35"/>
    <n v="11870.136000000002"/>
    <s v="Q3"/>
    <n v="29.25281420438175"/>
    <s v="Patna"/>
    <s v="Regular"/>
  </r>
  <r>
    <s v="ORD003754"/>
    <x v="230"/>
    <s v="CUST0404"/>
    <s v="Samesh Iyengar"/>
    <x v="2"/>
    <x v="2"/>
    <x v="8"/>
    <n v="1"/>
    <n v="4670.75"/>
    <n v="0.05"/>
    <n v="4437.21"/>
    <n v="1023.41"/>
    <n v="4437.2124999999996"/>
    <s v="Q3"/>
    <n v="23.06426786201239"/>
    <s v="Amritsar"/>
    <s v="Regular"/>
  </r>
  <r>
    <s v="ORD007146"/>
    <x v="204"/>
    <s v="CUST0465"/>
    <s v="Xalak Kari"/>
    <x v="1"/>
    <x v="6"/>
    <x v="14"/>
    <n v="3"/>
    <n v="810.65"/>
    <n v="0.15"/>
    <n v="2067.16"/>
    <n v="613.91999999999996"/>
    <n v="2067.1574999999998"/>
    <s v="Q4"/>
    <n v="29.698717080438865"/>
    <s v="Patna"/>
    <s v="Premium"/>
  </r>
  <r>
    <s v="ORD011948"/>
    <x v="244"/>
    <s v="CUST0074"/>
    <s v="Maanas Sandhu"/>
    <x v="1"/>
    <x v="1"/>
    <x v="69"/>
    <n v="3"/>
    <n v="34070.86"/>
    <n v="0"/>
    <n v="102212.58"/>
    <n v="25480.54"/>
    <n v="102212.58"/>
    <s v="Q2"/>
    <n v="24.928966669269087"/>
    <s v="Kolkata"/>
    <s v="Premium"/>
  </r>
  <r>
    <s v="ORD011188"/>
    <x v="286"/>
    <s v="CUST0489"/>
    <s v="Xavier Bawa"/>
    <x v="3"/>
    <x v="1"/>
    <x v="38"/>
    <n v="1"/>
    <n v="44723.66"/>
    <n v="0.15"/>
    <n v="38015.11"/>
    <n v="8639.6"/>
    <n v="38015.111000000004"/>
    <s v="Q1"/>
    <n v="22.726752599163859"/>
    <s v="Surat"/>
    <s v="Premium"/>
  </r>
  <r>
    <s v="ORD000869"/>
    <x v="175"/>
    <s v="CUST0122"/>
    <s v="Kalpit Bail"/>
    <x v="2"/>
    <x v="4"/>
    <x v="50"/>
    <n v="4"/>
    <n v="62437.54"/>
    <n v="0.15"/>
    <n v="212287.64"/>
    <n v="18778.689999999999"/>
    <n v="212287.636"/>
    <s v="Q3"/>
    <n v="8.8458706309985811"/>
    <s v="Chandigarh"/>
    <s v="Premium"/>
  </r>
  <r>
    <s v="ORD007879"/>
    <x v="112"/>
    <s v="CUST0438"/>
    <s v="Baljiwan Srinivasan"/>
    <x v="3"/>
    <x v="1"/>
    <x v="36"/>
    <n v="3"/>
    <n v="27582.35"/>
    <n v="0.1"/>
    <n v="74472.34"/>
    <n v="19945.53"/>
    <n v="74472.344999999987"/>
    <s v="Q2"/>
    <n v="26.78246715491953"/>
    <s v="Nagpur"/>
    <s v="Regular"/>
  </r>
  <r>
    <s v="ORD008388"/>
    <x v="251"/>
    <s v="CUST0339"/>
    <s v="Gayathri Kuruvilla"/>
    <x v="0"/>
    <x v="4"/>
    <x v="47"/>
    <n v="3"/>
    <n v="55783.67"/>
    <n v="0.2"/>
    <n v="133880.81"/>
    <n v="15856.01"/>
    <n v="133880.80800000002"/>
    <s v="Q1"/>
    <n v="11.84337770289857"/>
    <s v="Kochi"/>
    <s v="Premium"/>
  </r>
  <r>
    <s v="ORD011087"/>
    <x v="162"/>
    <s v="CUST0435"/>
    <s v="Ekalinga Chowdhury"/>
    <x v="1"/>
    <x v="5"/>
    <x v="24"/>
    <n v="0"/>
    <n v="323.45"/>
    <n v="0.15"/>
    <n v="2474.39"/>
    <n v="195.69"/>
    <n v="0"/>
    <s v="Q2"/>
    <n v="7.9086158608788431"/>
    <s v="Bhubaneswar"/>
    <s v="Premium"/>
  </r>
  <r>
    <s v="ORD004890"/>
    <x v="266"/>
    <s v="CUST0411"/>
    <s v="Agastya Goyal"/>
    <x v="2"/>
    <x v="5"/>
    <x v="21"/>
    <n v="10"/>
    <n v="254.29"/>
    <n v="0.15"/>
    <n v="2161.4699999999998"/>
    <n v="140.88999999999999"/>
    <n v="2161.4650000000001"/>
    <s v="Q2"/>
    <n v="6.5182491545105874"/>
    <s v="Amritsar"/>
    <s v="Premium"/>
  </r>
  <r>
    <s v="ORD007398"/>
    <x v="268"/>
    <s v="CUST0167"/>
    <s v="Varsha Ben"/>
    <x v="3"/>
    <x v="6"/>
    <x v="18"/>
    <n v="4"/>
    <n v="2405.5100000000002"/>
    <n v="0.05"/>
    <n v="9140.94"/>
    <n v="2555.77"/>
    <n v="9140.9380000000001"/>
    <s v="Q4"/>
    <n v="27.959597153028028"/>
    <s v="Pune"/>
    <s v="Premium"/>
  </r>
  <r>
    <s v="ORD000219"/>
    <x v="309"/>
    <s v="CUST0071"/>
    <s v="Brijesh Samra"/>
    <x v="2"/>
    <x v="1"/>
    <x v="26"/>
    <n v="5"/>
    <n v="12337.93"/>
    <n v="0.15"/>
    <n v="52436.2"/>
    <n v="12000.91"/>
    <n v="52436.202499999999"/>
    <s v="Q3"/>
    <n v="22.88668896678249"/>
    <s v="Chandigarh"/>
    <s v="Occasional"/>
  </r>
  <r>
    <s v="ORD008687"/>
    <x v="349"/>
    <s v="CUST0386"/>
    <s v="Nikita Balan"/>
    <x v="0"/>
    <x v="6"/>
    <x v="27"/>
    <n v="3"/>
    <n v="464.41"/>
    <n v="0.2"/>
    <n v="1114.58"/>
    <n v="274.45"/>
    <n v="1114.5840000000001"/>
    <s v="Q4"/>
    <n v="24.623625042616951"/>
    <s v="Kochi"/>
    <s v="Premium"/>
  </r>
  <r>
    <s v="ORD011687"/>
    <x v="100"/>
    <s v="CUST0083"/>
    <s v="Tanmayi Pant"/>
    <x v="1"/>
    <x v="6"/>
    <x v="43"/>
    <n v="4"/>
    <n v="3698.1"/>
    <n v="0"/>
    <n v="14792.4"/>
    <n v="3322.9"/>
    <n v="14792.4"/>
    <s v="Q3"/>
    <n v="22.46356236986561"/>
    <s v="Ranchi"/>
    <s v="Premium"/>
  </r>
  <r>
    <s v="ORD010743"/>
    <x v="191"/>
    <s v="CUST0234"/>
    <s v="Urvi Vig"/>
    <x v="0"/>
    <x v="4"/>
    <x v="23"/>
    <n v="3"/>
    <n v="64750.09"/>
    <n v="0"/>
    <n v="194250.27"/>
    <n v="24631.5"/>
    <n v="194250.27"/>
    <s v="Q2"/>
    <n v="12.680291255193623"/>
    <s v="Bengaluru"/>
    <s v="Occasional"/>
  </r>
  <r>
    <s v="ORD009188"/>
    <x v="327"/>
    <s v="CUST0347"/>
    <s v="Warjas Varkey"/>
    <x v="1"/>
    <x v="5"/>
    <x v="44"/>
    <n v="4"/>
    <n v="746.04"/>
    <n v="0.15"/>
    <n v="2536.54"/>
    <n v="160.41"/>
    <n v="2536.5359999999996"/>
    <s v="Q4"/>
    <n v="6.3239688709817301"/>
    <s v="Patna"/>
    <s v="Occasional"/>
  </r>
  <r>
    <s v="ORD005088"/>
    <x v="274"/>
    <s v="CUST0422"/>
    <s v="David Mahal"/>
    <x v="0"/>
    <x v="5"/>
    <x v="68"/>
    <n v="7"/>
    <n v="216.92"/>
    <n v="0.2"/>
    <n v="1214.75"/>
    <n v="90.8"/>
    <n v="1214.752"/>
    <s v="Q2"/>
    <n v="7.4747890512451125"/>
    <s v="Coimbatore"/>
    <s v="Premium"/>
  </r>
  <r>
    <s v="ORD006231"/>
    <x v="59"/>
    <s v="CUST0378"/>
    <s v="Bahadurjit Nath"/>
    <x v="3"/>
    <x v="2"/>
    <x v="9"/>
    <n v="1"/>
    <n v="1534.67"/>
    <n v="0.05"/>
    <n v="1457.94"/>
    <n v="377"/>
    <n v="1457.9365"/>
    <s v="Q4"/>
    <n v="25.858402952110509"/>
    <s v="Mumbai"/>
    <s v="Occasional"/>
  </r>
  <r>
    <s v="ORD007974"/>
    <x v="297"/>
    <s v="CUST0404"/>
    <s v="Samesh Iyengar"/>
    <x v="2"/>
    <x v="6"/>
    <x v="27"/>
    <n v="3"/>
    <n v="555.04999999999995"/>
    <n v="0.05"/>
    <n v="1581.89"/>
    <n v="359.98"/>
    <n v="1581.8924999999997"/>
    <s v="Q3"/>
    <n v="22.756323132455481"/>
    <s v="Amritsar"/>
    <s v="Regular"/>
  </r>
  <r>
    <s v="ORD008093"/>
    <x v="96"/>
    <s v="CUST0194"/>
    <s v="Panini Badami"/>
    <x v="0"/>
    <x v="5"/>
    <x v="40"/>
    <n v="5"/>
    <n v="407.1"/>
    <n v="0.1"/>
    <n v="1831.95"/>
    <n v="128.22999999999999"/>
    <n v="1831.95"/>
    <s v="Q2"/>
    <n v="6.999645186822784"/>
    <s v="Bengaluru"/>
    <s v="Regular"/>
  </r>
  <r>
    <s v="ORD007765"/>
    <x v="323"/>
    <s v="CUST0198"/>
    <s v="Dev Wagle"/>
    <x v="2"/>
    <x v="2"/>
    <x v="60"/>
    <n v="5"/>
    <n v="6751.31"/>
    <n v="0.15"/>
    <n v="28693.07"/>
    <n v="4427.84"/>
    <n v="28693.067500000001"/>
    <s v="Q3"/>
    <n v="15.431740137949687"/>
    <s v="Chandigarh"/>
    <s v="Regular"/>
  </r>
  <r>
    <s v="ORD001483"/>
    <x v="229"/>
    <s v="CUST0131"/>
    <s v="Aarna Mukherjee"/>
    <x v="0"/>
    <x v="6"/>
    <x v="14"/>
    <n v="4"/>
    <n v="1528.77"/>
    <n v="0"/>
    <n v="6115.08"/>
    <n v="1873.14"/>
    <n v="6115.08"/>
    <s v="Q3"/>
    <n v="30.631488059027852"/>
    <s v="Coimbatore"/>
    <s v="Regular"/>
  </r>
  <r>
    <s v="ORD002153"/>
    <x v="271"/>
    <s v="CUST0354"/>
    <s v="Laban Sankaran"/>
    <x v="0"/>
    <x v="5"/>
    <x v="39"/>
    <n v="4"/>
    <n v="577.44000000000005"/>
    <n v="0.05"/>
    <n v="2194.27"/>
    <n v="164.5"/>
    <n v="2194.2719999999999"/>
    <s v="Q3"/>
    <n v="7.4967984796766123"/>
    <s v="Hyderabad"/>
    <s v="Regular"/>
  </r>
  <r>
    <s v="ORD005099"/>
    <x v="61"/>
    <s v="CUST0472"/>
    <s v="Ekaraj Mane"/>
    <x v="2"/>
    <x v="6"/>
    <x v="57"/>
    <n v="5"/>
    <n v="1756.18"/>
    <n v="0.15"/>
    <n v="7463.76"/>
    <n v="1968.64"/>
    <n v="7463.7649999999994"/>
    <s v="Q1"/>
    <n v="26.375982078737799"/>
    <s v="Lucknow"/>
    <s v="Premium"/>
  </r>
  <r>
    <s v="ORD000570"/>
    <x v="269"/>
    <s v="CUST0103"/>
    <s v="Aryan Prabhu"/>
    <x v="1"/>
    <x v="5"/>
    <x v="40"/>
    <n v="10"/>
    <n v="412.57"/>
    <n v="0.1"/>
    <n v="3713.13"/>
    <n v="352.48"/>
    <n v="3713.13"/>
    <s v="Q1"/>
    <n v="9.4927998750380418"/>
    <s v="Patna"/>
    <s v="Premium"/>
  </r>
  <r>
    <s v="ORD006108"/>
    <x v="47"/>
    <s v="CUST0292"/>
    <s v="Hardik Mukherjee"/>
    <x v="2"/>
    <x v="3"/>
    <x v="16"/>
    <n v="5"/>
    <n v="792.33"/>
    <n v="0"/>
    <n v="3961.65"/>
    <n v="1317.4"/>
    <n v="3961.65"/>
    <s v="Q1"/>
    <n v="33.253821008923055"/>
    <s v="Jaipur"/>
    <s v="Premium"/>
  </r>
  <r>
    <s v="ORD005300"/>
    <x v="362"/>
    <s v="CUST0463"/>
    <s v="Banjeet Gour"/>
    <x v="3"/>
    <x v="3"/>
    <x v="6"/>
    <n v="4"/>
    <n v="2723.76"/>
    <n v="0.2"/>
    <n v="8716.0300000000007"/>
    <n v="1925.16"/>
    <n v="8716.0320000000011"/>
    <s v="Q4"/>
    <n v="22.087578863312768"/>
    <s v="Pune"/>
    <s v="Regular"/>
  </r>
  <r>
    <s v="ORD009445"/>
    <x v="328"/>
    <s v="CUST0159"/>
    <s v="Gavin Doctor"/>
    <x v="2"/>
    <x v="6"/>
    <x v="57"/>
    <n v="4"/>
    <n v="973.68"/>
    <n v="0.05"/>
    <n v="3699.98"/>
    <n v="921.76"/>
    <n v="3699.9839999999995"/>
    <s v="Q2"/>
    <n v="24.912567094957268"/>
    <s v="Lucknow"/>
    <s v="Regular"/>
  </r>
  <r>
    <s v="ORD007691"/>
    <x v="179"/>
    <s v="CUST0498"/>
    <s v="Isaac Sha"/>
    <x v="0"/>
    <x v="6"/>
    <x v="41"/>
    <n v="5"/>
    <n v="3249.65"/>
    <n v="0.25"/>
    <n v="12186.19"/>
    <n v="4535.3100000000004"/>
    <n v="12186.1875"/>
    <s v="Q1"/>
    <n v="37.216800328896895"/>
    <s v="Hyderabad"/>
    <s v="Premium"/>
  </r>
  <r>
    <s v="ORD008844"/>
    <x v="40"/>
    <s v="CUST0080"/>
    <s v="Balvan Gaba"/>
    <x v="3"/>
    <x v="5"/>
    <x v="21"/>
    <n v="9"/>
    <n v="489.21"/>
    <n v="0"/>
    <n v="4402.8900000000003"/>
    <n v="286.49"/>
    <n v="4402.8899999999994"/>
    <s v="Q4"/>
    <n v="6.5068625380148042"/>
    <s v="Mumbai"/>
    <s v="Regular"/>
  </r>
  <r>
    <s v="ORD002768"/>
    <x v="309"/>
    <s v="CUST0247"/>
    <s v="Geetika Chopra"/>
    <x v="1"/>
    <x v="6"/>
    <x v="19"/>
    <n v="5"/>
    <n v="2091.6799999999998"/>
    <n v="0.25"/>
    <n v="7843.8"/>
    <n v="1973.58"/>
    <n v="7843.7999999999993"/>
    <s v="Q3"/>
    <n v="25.161018893903464"/>
    <s v="Kolkata"/>
    <s v="Regular"/>
  </r>
  <r>
    <s v="ORD004642"/>
    <x v="98"/>
    <s v="CUST0394"/>
    <s v="Isaac Parekh"/>
    <x v="1"/>
    <x v="5"/>
    <x v="39"/>
    <n v="6"/>
    <n v="551.63"/>
    <n v="0.15"/>
    <n v="2813.31"/>
    <n v="164.9"/>
    <n v="2813.3129999999996"/>
    <s v="Q3"/>
    <n v="5.8614230212809826"/>
    <s v="Kolkata"/>
    <s v="Occasional"/>
  </r>
  <r>
    <s v="ORD002000"/>
    <x v="4"/>
    <s v="CUST0040"/>
    <s v="Gaurav Majumdar"/>
    <x v="2"/>
    <x v="5"/>
    <x v="21"/>
    <n v="9"/>
    <n v="359.32"/>
    <n v="0"/>
    <n v="3233.88"/>
    <n v="196.45"/>
    <n v="3233.88"/>
    <s v="Q2"/>
    <n v="6.0747461253973549"/>
    <s v="Chandigarh"/>
    <s v="Regular"/>
  </r>
  <r>
    <s v="ORD009519"/>
    <x v="20"/>
    <s v="CUST0143"/>
    <s v="Krisha Srivastava"/>
    <x v="0"/>
    <x v="6"/>
    <x v="27"/>
    <n v="5"/>
    <n v="1245.48"/>
    <n v="0"/>
    <n v="6227.4"/>
    <n v="1960.78"/>
    <n v="6227.4"/>
    <s v="Q1"/>
    <n v="31.48633458586248"/>
    <s v="Chennai"/>
    <s v="Occasional"/>
  </r>
  <r>
    <s v="ORD002755"/>
    <x v="268"/>
    <s v="CUST0440"/>
    <s v="Zansi Saxena"/>
    <x v="3"/>
    <x v="0"/>
    <x v="35"/>
    <n v="5"/>
    <n v="891.17"/>
    <n v="0"/>
    <n v="4455.8500000000004"/>
    <n v="1805.23"/>
    <n v="4455.8499999999995"/>
    <s v="Q4"/>
    <n v="40.513706700180656"/>
    <s v="Ahmedabad"/>
    <s v="Regular"/>
  </r>
  <r>
    <s v="ORD006083"/>
    <x v="152"/>
    <s v="CUST0073"/>
    <s v="Ethan Kamdar"/>
    <x v="3"/>
    <x v="3"/>
    <x v="66"/>
    <n v="3"/>
    <n v="3324.41"/>
    <n v="0.2"/>
    <n v="7978.58"/>
    <n v="1745.05"/>
    <n v="7978.5839999999998"/>
    <s v="Q2"/>
    <n v="21.871686440444289"/>
    <s v="Ahmedabad"/>
    <s v="Premium"/>
  </r>
  <r>
    <s v="ORD005780"/>
    <x v="258"/>
    <s v="CUST0070"/>
    <s v="Kiaan Kapur"/>
    <x v="0"/>
    <x v="4"/>
    <x v="20"/>
    <n v="5"/>
    <n v="25412.57"/>
    <n v="0.05"/>
    <n v="120709.71"/>
    <n v="11070.05"/>
    <n v="120709.7075"/>
    <s v="Q2"/>
    <n v="9.170803243583304"/>
    <s v="Coimbatore"/>
    <s v="Premium"/>
  </r>
  <r>
    <s v="ORD007493"/>
    <x v="133"/>
    <s v="CUST0443"/>
    <s v="Wyatt Aggarwal"/>
    <x v="0"/>
    <x v="1"/>
    <x v="38"/>
    <n v="1"/>
    <n v="25772.47"/>
    <n v="0"/>
    <n v="25772.47"/>
    <n v="7963.08"/>
    <n v="25772.47"/>
    <s v="Q4"/>
    <n v="30.897620600586595"/>
    <s v="Bengaluru"/>
    <s v="Regular"/>
  </r>
  <r>
    <s v="ORD007102"/>
    <x v="227"/>
    <s v="CUST0446"/>
    <s v="Anthony Pandit"/>
    <x v="0"/>
    <x v="5"/>
    <x v="68"/>
    <n v="7"/>
    <n v="334.71"/>
    <n v="0"/>
    <n v="2342.9699999999998"/>
    <n v="205"/>
    <n v="2342.9699999999998"/>
    <s v="Q4"/>
    <n v="8.7495785264002528"/>
    <s v="Chennai"/>
    <s v="Premium"/>
  </r>
  <r>
    <s v="ORD005845"/>
    <x v="124"/>
    <s v="CUST0080"/>
    <s v="Balvan Gaba"/>
    <x v="3"/>
    <x v="0"/>
    <x v="51"/>
    <n v="4"/>
    <n v="785.98"/>
    <n v="0"/>
    <n v="3143.92"/>
    <n v="1118.32"/>
    <n v="3143.92"/>
    <s v="Q2"/>
    <n v="35.57087966614926"/>
    <s v="Mumbai"/>
    <s v="Regular"/>
  </r>
  <r>
    <s v="ORD004855"/>
    <x v="275"/>
    <s v="CUST0465"/>
    <s v="Xalak Kari"/>
    <x v="1"/>
    <x v="5"/>
    <x v="44"/>
    <n v="7"/>
    <n v="336.18"/>
    <n v="0.05"/>
    <n v="2235.6"/>
    <n v="211.74"/>
    <n v="2235.5970000000002"/>
    <s v="Q4"/>
    <n v="9.4712828770799806"/>
    <s v="Patna"/>
    <s v="Premium"/>
  </r>
  <r>
    <s v="ORD004168"/>
    <x v="219"/>
    <s v="CUST0183"/>
    <s v="Hemani Dani"/>
    <x v="2"/>
    <x v="6"/>
    <x v="19"/>
    <n v="4"/>
    <n v="3024.03"/>
    <n v="0.2"/>
    <n v="9676.9"/>
    <n v="2280.5500000000002"/>
    <n v="9676.8960000000006"/>
    <s v="Q1"/>
    <n v="23.566948092880988"/>
    <s v="Jaipur"/>
    <s v="Premium"/>
  </r>
  <r>
    <s v="ORD009461"/>
    <x v="47"/>
    <s v="CUST0157"/>
    <s v="Bhavini Patla"/>
    <x v="2"/>
    <x v="3"/>
    <x v="6"/>
    <n v="4"/>
    <n v="1643.69"/>
    <n v="0"/>
    <n v="6574.76"/>
    <n v="1851.83"/>
    <n v="6574.76"/>
    <s v="Q1"/>
    <n v="28.165742932061395"/>
    <s v="Jaipur"/>
    <s v="Regular"/>
  </r>
  <r>
    <s v="ORD006136"/>
    <x v="339"/>
    <s v="CUST0161"/>
    <s v="Jalsa Narang"/>
    <x v="2"/>
    <x v="4"/>
    <x v="47"/>
    <n v="2"/>
    <n v="40823.69"/>
    <n v="0.15"/>
    <n v="69400.27"/>
    <n v="6913.67"/>
    <n v="69400.273000000001"/>
    <s v="Q3"/>
    <n v="9.9620217615868061"/>
    <s v="Lucknow"/>
    <s v="Premium"/>
  </r>
  <r>
    <s v="ORD006504"/>
    <x v="229"/>
    <s v="CUST0060"/>
    <s v="Reva Parsa"/>
    <x v="2"/>
    <x v="4"/>
    <x v="22"/>
    <n v="3"/>
    <n v="47218.18"/>
    <n v="0"/>
    <n v="141654.54"/>
    <n v="14269.64"/>
    <n v="141654.54"/>
    <s v="Q3"/>
    <n v="10.073549354648287"/>
    <s v="Lucknow"/>
    <s v="Premium"/>
  </r>
  <r>
    <s v="ORD011630"/>
    <x v="199"/>
    <s v="CUST0184"/>
    <s v="Advay Patil"/>
    <x v="2"/>
    <x v="5"/>
    <x v="31"/>
    <n v="1"/>
    <n v="338.08"/>
    <n v="0"/>
    <n v="338.08"/>
    <n v="32.630000000000003"/>
    <n v="338.08"/>
    <s v="Q2"/>
    <n v="9.6515617605300523"/>
    <s v="Jaipur"/>
    <s v="Premium"/>
  </r>
  <r>
    <s v="ORD000966"/>
    <x v="20"/>
    <s v="CUST0495"/>
    <s v="Chanchal Golla"/>
    <x v="2"/>
    <x v="5"/>
    <x v="11"/>
    <n v="10"/>
    <n v="206.86"/>
    <n v="0.15"/>
    <n v="1758.31"/>
    <n v="165.02"/>
    <n v="1758.3100000000002"/>
    <s v="Q1"/>
    <n v="9.3851482389339775"/>
    <s v="Amritsar"/>
    <s v="Premium"/>
  </r>
  <r>
    <s v="ORD004023"/>
    <x v="247"/>
    <s v="CUST0396"/>
    <s v="Ojasvi Krishnan"/>
    <x v="3"/>
    <x v="5"/>
    <x v="39"/>
    <n v="8"/>
    <n v="181.64"/>
    <n v="0"/>
    <n v="1453.12"/>
    <n v="104.47"/>
    <n v="1453.12"/>
    <s v="Q2"/>
    <n v="7.189358070909492"/>
    <s v="Pune"/>
    <s v="Premium"/>
  </r>
  <r>
    <s v="ORD006768"/>
    <x v="324"/>
    <s v="CUST0142"/>
    <s v="Irya Bava"/>
    <x v="2"/>
    <x v="2"/>
    <x v="60"/>
    <n v="2"/>
    <n v="6993.21"/>
    <n v="0.25"/>
    <n v="10489.82"/>
    <n v="2855.43"/>
    <n v="10489.815000000001"/>
    <s v="Q1"/>
    <n v="27.220962800124308"/>
    <s v="Coimbatore"/>
    <s v="Premium"/>
  </r>
  <r>
    <s v="ORD011795"/>
    <x v="27"/>
    <s v="CUST0112"/>
    <s v="Kamala Bandi"/>
    <x v="3"/>
    <x v="4"/>
    <x v="42"/>
    <n v="5"/>
    <n v="22360.71"/>
    <n v="0.05"/>
    <n v="106213.37"/>
    <n v="14898.7"/>
    <n v="106213.37249999998"/>
    <s v="Q4"/>
    <n v="14.02714178073815"/>
    <s v="Ahmedabad"/>
    <s v="Regular"/>
  </r>
  <r>
    <s v="ORD004135"/>
    <x v="52"/>
    <s v="CUST0097"/>
    <s v="Thomas Din"/>
    <x v="0"/>
    <x v="2"/>
    <x v="17"/>
    <n v="4"/>
    <n v="4663.1400000000003"/>
    <n v="0"/>
    <n v="18652.560000000001"/>
    <n v="4510.07"/>
    <n v="18652.560000000001"/>
    <s v="Q1"/>
    <n v="24.179361974978232"/>
    <s v="Hyderabad"/>
    <s v="Premium"/>
  </r>
  <r>
    <s v="ORD005662"/>
    <x v="356"/>
    <s v="CUST0036"/>
    <s v="Amaira Venkataraman"/>
    <x v="2"/>
    <x v="3"/>
    <x v="4"/>
    <n v="1"/>
    <n v="3617.83"/>
    <n v="0.05"/>
    <n v="3436.94"/>
    <n v="896.07"/>
    <n v="3436.9384999999997"/>
    <s v="Q1"/>
    <n v="26.071738232264746"/>
    <s v="Amritsar"/>
    <s v="Premium"/>
  </r>
  <r>
    <s v="ORD010477"/>
    <x v="37"/>
    <s v="CUST0387"/>
    <s v="Vinaya Prashad"/>
    <x v="1"/>
    <x v="1"/>
    <x v="52"/>
    <n v="1"/>
    <n v="16137.35"/>
    <n v="0.1"/>
    <n v="14523.61"/>
    <n v="2590.6999999999998"/>
    <n v="14523.615"/>
    <s v="Q4"/>
    <n v="17.837851608518818"/>
    <s v="Bhubaneswar"/>
    <s v="Regular"/>
  </r>
  <r>
    <s v="ORD004838"/>
    <x v="211"/>
    <s v="CUST0133"/>
    <s v="Lopa Chadha"/>
    <x v="2"/>
    <x v="5"/>
    <x v="11"/>
    <n v="10"/>
    <n v="766.28"/>
    <n v="0.05"/>
    <n v="7279.66"/>
    <n v="509.09"/>
    <n v="7279.6599999999989"/>
    <s v="Q1"/>
    <n v="6.993321116645558"/>
    <s v="Amritsar"/>
    <s v="Premium"/>
  </r>
  <r>
    <s v="ORD010534"/>
    <x v="285"/>
    <s v="CUST0351"/>
    <s v="Anirudh Kumer"/>
    <x v="2"/>
    <x v="5"/>
    <x v="11"/>
    <n v="4"/>
    <n v="376.86"/>
    <n v="0"/>
    <n v="1507.44"/>
    <n v="118.01"/>
    <n v="1507.44"/>
    <s v="Q3"/>
    <n v="7.8285039537228682"/>
    <s v="Lucknow"/>
    <s v="Premium"/>
  </r>
  <r>
    <s v="ORD003954"/>
    <x v="56"/>
    <s v="CUST0209"/>
    <s v="Charles Babu"/>
    <x v="0"/>
    <x v="5"/>
    <x v="31"/>
    <n v="5"/>
    <n v="791.52"/>
    <n v="0.2"/>
    <n v="3166.08"/>
    <n v="313.27"/>
    <n v="3166.08"/>
    <s v="Q4"/>
    <n v="9.894569941378613"/>
    <s v="Bengaluru"/>
    <s v="Premium"/>
  </r>
  <r>
    <s v="ORD011423"/>
    <x v="40"/>
    <s v="CUST0027"/>
    <s v="Januja Dalal"/>
    <x v="0"/>
    <x v="6"/>
    <x v="63"/>
    <n v="4"/>
    <n v="1164.8399999999999"/>
    <n v="0.1"/>
    <n v="4193.42"/>
    <n v="1132.8499999999999"/>
    <n v="4193.424"/>
    <s v="Q4"/>
    <n v="27.014942457469083"/>
    <s v="Kochi"/>
    <s v="Regular"/>
  </r>
  <r>
    <s v="ORD006010"/>
    <x v="258"/>
    <s v="CUST0381"/>
    <s v="Pratyush Mani"/>
    <x v="1"/>
    <x v="3"/>
    <x v="58"/>
    <n v="5"/>
    <n v="2818.11"/>
    <n v="0.05"/>
    <n v="13386.02"/>
    <n v="4463.38"/>
    <n v="13386.022500000001"/>
    <s v="Q2"/>
    <n v="33.343592793078152"/>
    <s v="Patna"/>
    <s v="Regular"/>
  </r>
  <r>
    <s v="ORD007937"/>
    <x v="276"/>
    <s v="CUST0394"/>
    <s v="Isaac Parekh"/>
    <x v="1"/>
    <x v="3"/>
    <x v="25"/>
    <n v="4"/>
    <n v="460.56"/>
    <n v="0"/>
    <n v="1842.24"/>
    <n v="392.64"/>
    <n v="1842.24"/>
    <s v="Q2"/>
    <n v="21.313183949973943"/>
    <s v="Kolkata"/>
    <s v="Occasional"/>
  </r>
  <r>
    <s v="ORD011961"/>
    <x v="92"/>
    <s v="CUST0494"/>
    <s v="Turvi Bahl"/>
    <x v="3"/>
    <x v="2"/>
    <x v="8"/>
    <n v="1"/>
    <n v="3785.98"/>
    <n v="0"/>
    <n v="3785.98"/>
    <n v="1041.78"/>
    <n v="3785.98"/>
    <s v="Q3"/>
    <n v="27.516785614292733"/>
    <s v="Pune"/>
    <s v="Regular"/>
  </r>
  <r>
    <s v="ORD007605"/>
    <x v="143"/>
    <s v="CUST0057"/>
    <s v="Anusha Ganesh"/>
    <x v="1"/>
    <x v="6"/>
    <x v="63"/>
    <n v="3"/>
    <n v="3926.02"/>
    <n v="0.1"/>
    <n v="10600.25"/>
    <n v="4054.48"/>
    <n v="10600.253999999999"/>
    <s v="Q1"/>
    <n v="38.248909223839064"/>
    <s v="Ranchi"/>
    <s v="Premium"/>
  </r>
  <r>
    <s v="ORD001041"/>
    <x v="282"/>
    <s v="CUST0014"/>
    <s v="Dipta Wable"/>
    <x v="0"/>
    <x v="6"/>
    <x v="41"/>
    <n v="2"/>
    <n v="459.85"/>
    <n v="0.25"/>
    <n v="689.78"/>
    <n v="239.53"/>
    <n v="689.77500000000009"/>
    <s v="Q1"/>
    <n v="34.725564672794221"/>
    <s v="Hyderabad"/>
    <s v="Premium"/>
  </r>
  <r>
    <s v="ORD007283"/>
    <x v="202"/>
    <s v="CUST0057"/>
    <s v="Anusha Ganesh"/>
    <x v="1"/>
    <x v="4"/>
    <x v="5"/>
    <n v="4"/>
    <n v="70204.960000000006"/>
    <n v="0.1"/>
    <n v="252737.86"/>
    <n v="25487.5"/>
    <n v="252737.85600000003"/>
    <s v="Q4"/>
    <n v="10.084559551149164"/>
    <s v="Ranchi"/>
    <s v="Premium"/>
  </r>
  <r>
    <s v="ORD011974"/>
    <x v="318"/>
    <s v="CUST0018"/>
    <s v="Shivani Parikh"/>
    <x v="0"/>
    <x v="3"/>
    <x v="4"/>
    <n v="5"/>
    <n v="3265.58"/>
    <n v="0.05"/>
    <n v="15511.5"/>
    <n v="5451.1"/>
    <n v="15511.504999999999"/>
    <s v="Q3"/>
    <n v="35.142313767204982"/>
    <s v="Coimbatore"/>
    <s v="Occasional"/>
  </r>
  <r>
    <s v="ORD008719"/>
    <x v="15"/>
    <s v="CUST0029"/>
    <s v="Odika Bala"/>
    <x v="2"/>
    <x v="5"/>
    <x v="44"/>
    <n v="10"/>
    <n v="685.25"/>
    <n v="0"/>
    <n v="6852.5"/>
    <n v="468.67"/>
    <n v="6852.5"/>
    <s v="Q4"/>
    <n v="6.8394016782196285"/>
    <s v="Lucknow"/>
    <s v="Occasional"/>
  </r>
  <r>
    <s v="ORD002736"/>
    <x v="349"/>
    <s v="CUST0101"/>
    <s v="Chakradev Kumar"/>
    <x v="3"/>
    <x v="5"/>
    <x v="37"/>
    <n v="8"/>
    <n v="708.2"/>
    <n v="0.1"/>
    <n v="5099.04"/>
    <n v="499.43"/>
    <n v="5099.0400000000009"/>
    <s v="Q4"/>
    <n v="9.794588785339986"/>
    <s v="Surat"/>
    <s v="Premium"/>
  </r>
  <r>
    <s v="ORD009341"/>
    <x v="64"/>
    <s v="CUST0141"/>
    <s v="Anusha Kapoor"/>
    <x v="3"/>
    <x v="6"/>
    <x v="41"/>
    <n v="5"/>
    <n v="1000.45"/>
    <n v="0"/>
    <n v="5002.25"/>
    <n v="1420.58"/>
    <n v="5002.25"/>
    <s v="Q1"/>
    <n v="28.398820530761153"/>
    <s v="Pune"/>
    <s v="Regular"/>
  </r>
  <r>
    <s v="ORD007881"/>
    <x v="41"/>
    <s v="CUST0034"/>
    <s v="Bachittar Sarma"/>
    <x v="1"/>
    <x v="3"/>
    <x v="25"/>
    <n v="5"/>
    <n v="2411.8200000000002"/>
    <n v="0"/>
    <n v="12059.1"/>
    <n v="-125.73"/>
    <n v="12059.1"/>
    <s v="Q4"/>
    <n v="-1.0426151205313829"/>
    <s v="Bhubaneswar"/>
    <s v="Occasional"/>
  </r>
  <r>
    <s v="ORD005191"/>
    <x v="90"/>
    <s v="CUST0357"/>
    <s v="Udant Mishra"/>
    <x v="2"/>
    <x v="6"/>
    <x v="18"/>
    <n v="5"/>
    <n v="2124.14"/>
    <n v="0"/>
    <n v="10620.7"/>
    <n v="-176.33"/>
    <n v="10620.699999999999"/>
    <s v="Q4"/>
    <n v="-1.6602483828749519"/>
    <s v="Delhi"/>
    <s v="Premium"/>
  </r>
  <r>
    <s v="ORD007615"/>
    <x v="1"/>
    <s v="CUST0324"/>
    <s v="Arjun Varughese"/>
    <x v="0"/>
    <x v="5"/>
    <x v="40"/>
    <n v="6"/>
    <n v="565.35"/>
    <n v="0.25"/>
    <n v="2544.08"/>
    <n v="255.44"/>
    <n v="2544.0750000000003"/>
    <s v="Q2"/>
    <n v="10.0405647621144"/>
    <s v="Chennai"/>
    <s v="Premium"/>
  </r>
  <r>
    <s v="ORD010714"/>
    <x v="191"/>
    <s v="CUST0348"/>
    <s v="Triya Rastogi"/>
    <x v="1"/>
    <x v="1"/>
    <x v="64"/>
    <n v="5"/>
    <n v="36205.230000000003"/>
    <n v="0"/>
    <n v="181026.15"/>
    <n v="41321.67"/>
    <n v="181026.15000000002"/>
    <s v="Q2"/>
    <n v="22.826354093041253"/>
    <s v="Bhubaneswar"/>
    <s v="Regular"/>
  </r>
  <r>
    <s v="ORD001263"/>
    <x v="190"/>
    <s v="CUST0083"/>
    <s v="Tanmayi Pant"/>
    <x v="1"/>
    <x v="5"/>
    <x v="11"/>
    <n v="6"/>
    <n v="203.69"/>
    <n v="0"/>
    <n v="1222.1400000000001"/>
    <n v="93.81"/>
    <n v="1222.1399999999999"/>
    <s v="Q3"/>
    <n v="7.6758800137463794"/>
    <s v="Ranchi"/>
    <s v="Premium"/>
  </r>
  <r>
    <s v="ORD009041"/>
    <x v="354"/>
    <s v="CUST0144"/>
    <s v="Abdul Rajagopalan"/>
    <x v="1"/>
    <x v="1"/>
    <x v="59"/>
    <n v="4"/>
    <n v="19413.84"/>
    <n v="0.05"/>
    <n v="73772.59"/>
    <n v="15777.8"/>
    <n v="73772.592000000004"/>
    <s v="Q2"/>
    <n v="21.387076148471944"/>
    <s v="Patna"/>
    <s v="Regular"/>
  </r>
  <r>
    <s v="ORD007303"/>
    <x v="343"/>
    <s v="CUST0390"/>
    <s v="Waida Manda"/>
    <x v="1"/>
    <x v="5"/>
    <x v="68"/>
    <n v="4"/>
    <n v="376.85"/>
    <n v="0.05"/>
    <n v="1432.03"/>
    <n v="138.12"/>
    <n v="1432.03"/>
    <s v="Q3"/>
    <n v="9.6450493355586122"/>
    <s v="Patna"/>
    <s v="Premium"/>
  </r>
  <r>
    <s v="ORD009879"/>
    <x v="320"/>
    <s v="CUST0107"/>
    <s v="Finn Hayre"/>
    <x v="1"/>
    <x v="1"/>
    <x v="52"/>
    <n v="4"/>
    <n v="42616.21"/>
    <n v="0.1"/>
    <n v="153418.35999999999"/>
    <n v="37648.639999999999"/>
    <n v="153418.356"/>
    <s v="Q2"/>
    <n v="24.539852987608526"/>
    <s v="Bhubaneswar"/>
    <s v="Regular"/>
  </r>
  <r>
    <s v="ORD008594"/>
    <x v="25"/>
    <s v="CUST0444"/>
    <s v="Yagnesh Rout"/>
    <x v="1"/>
    <x v="2"/>
    <x v="30"/>
    <n v="2"/>
    <n v="5452.8"/>
    <n v="0.1"/>
    <n v="9815.0400000000009"/>
    <n v="2366.21"/>
    <n v="9815.0400000000009"/>
    <s v="Q4"/>
    <n v="24.108001597548252"/>
    <s v="Patna"/>
    <s v="Regular"/>
  </r>
  <r>
    <s v="ORD003383"/>
    <x v="281"/>
    <s v="CUST0497"/>
    <s v="Sai Desai"/>
    <x v="3"/>
    <x v="1"/>
    <x v="69"/>
    <n v="1"/>
    <n v="29683.81"/>
    <n v="0.15"/>
    <n v="25231.24"/>
    <n v="5763.93"/>
    <n v="25231.238499999999"/>
    <s v="Q3"/>
    <n v="22.844418268781084"/>
    <s v="Pune"/>
    <s v="Regular"/>
  </r>
  <r>
    <s v="ORD004767"/>
    <x v="187"/>
    <s v="CUST0019"/>
    <s v="Saksham Pillay"/>
    <x v="3"/>
    <x v="1"/>
    <x v="1"/>
    <n v="1"/>
    <n v="16538.78"/>
    <n v="0"/>
    <n v="16538.78"/>
    <n v="4140.22"/>
    <n v="16538.78"/>
    <s v="Q1"/>
    <n v="25.033406333478048"/>
    <s v="Surat"/>
    <s v="Regular"/>
  </r>
  <r>
    <s v="ORD009289"/>
    <x v="76"/>
    <s v="CUST0266"/>
    <s v="Tanay Sane"/>
    <x v="1"/>
    <x v="3"/>
    <x v="25"/>
    <n v="2"/>
    <n v="1486"/>
    <n v="0.1"/>
    <n v="2674.8"/>
    <n v="701.92"/>
    <n v="2674.8"/>
    <s v="Q4"/>
    <n v="26.241962015851648"/>
    <s v="Patna"/>
    <s v="Premium"/>
  </r>
  <r>
    <s v="ORD002451"/>
    <x v="341"/>
    <s v="CUST0043"/>
    <s v="Zayan Swaminathan"/>
    <x v="0"/>
    <x v="6"/>
    <x v="41"/>
    <n v="3"/>
    <n v="2136.27"/>
    <n v="0.2"/>
    <n v="5127.05"/>
    <n v="1220"/>
    <n v="5127.0479999999998"/>
    <s v="Q2"/>
    <n v="23.795359904818557"/>
    <s v="Bengaluru"/>
    <s v="Premium"/>
  </r>
  <r>
    <s v="ORD004788"/>
    <x v="88"/>
    <s v="CUST0059"/>
    <s v="Gopal Om"/>
    <x v="1"/>
    <x v="3"/>
    <x v="58"/>
    <n v="5"/>
    <n v="1932.2"/>
    <n v="0"/>
    <n v="9661"/>
    <n v="2743.22"/>
    <n v="9661"/>
    <s v="Q1"/>
    <n v="28.394783148742363"/>
    <s v="Kolkata"/>
    <s v="Regular"/>
  </r>
  <r>
    <s v="ORD008436"/>
    <x v="152"/>
    <s v="CUST0373"/>
    <s v="Ikbal Randhawa"/>
    <x v="1"/>
    <x v="3"/>
    <x v="10"/>
    <n v="2"/>
    <n v="1205.3599999999999"/>
    <n v="0.05"/>
    <n v="2290.1799999999998"/>
    <n v="765"/>
    <n v="2290.1839999999997"/>
    <s v="Q2"/>
    <n v="33.403487935446122"/>
    <s v="Patna"/>
    <s v="Premium"/>
  </r>
  <r>
    <s v="ORD010456"/>
    <x v="98"/>
    <s v="CUST0045"/>
    <s v="Vritti Tailor"/>
    <x v="2"/>
    <x v="0"/>
    <x v="56"/>
    <n v="2"/>
    <n v="343.73"/>
    <n v="0.05"/>
    <n v="653.09"/>
    <n v="217.36"/>
    <n v="653.08699999999999"/>
    <s v="Q3"/>
    <n v="33.281783521413587"/>
    <s v="Delhi"/>
    <s v="Premium"/>
  </r>
  <r>
    <s v="ORD005846"/>
    <x v="72"/>
    <s v="CUST0019"/>
    <s v="Saksham Pillay"/>
    <x v="3"/>
    <x v="3"/>
    <x v="66"/>
    <n v="3"/>
    <n v="970.44"/>
    <n v="0.15"/>
    <n v="2474.62"/>
    <n v="851.45"/>
    <n v="2474.6220000000003"/>
    <s v="Q1"/>
    <n v="34.407302939441209"/>
    <s v="Surat"/>
    <s v="Regular"/>
  </r>
  <r>
    <s v="ORD000081"/>
    <x v="266"/>
    <s v="CUST0464"/>
    <s v="Chandresh Dasgupta"/>
    <x v="3"/>
    <x v="5"/>
    <x v="40"/>
    <n v="4"/>
    <n v="127.87"/>
    <n v="0.15"/>
    <n v="434.76"/>
    <n v="33"/>
    <n v="434.75799999999998"/>
    <s v="Q2"/>
    <n v="7.5903947005244277"/>
    <s v="Mumbai"/>
    <s v="Regular"/>
  </r>
  <r>
    <s v="ORD006988"/>
    <x v="286"/>
    <s v="CUST0091"/>
    <s v="Lila Goel"/>
    <x v="0"/>
    <x v="4"/>
    <x v="20"/>
    <n v="4"/>
    <n v="61652.57"/>
    <n v="0"/>
    <n v="246610.28"/>
    <n v="23388.68"/>
    <n v="246610.28"/>
    <s v="Q1"/>
    <n v="9.4840653033604276"/>
    <s v="Hyderabad"/>
    <s v="Premium"/>
  </r>
  <r>
    <s v="ORD010777"/>
    <x v="195"/>
    <s v="CUST0138"/>
    <s v="Jagat Zacharia"/>
    <x v="3"/>
    <x v="2"/>
    <x v="62"/>
    <n v="1"/>
    <n v="1679.1"/>
    <n v="0.05"/>
    <n v="1595.14"/>
    <n v="388.17"/>
    <n v="1595.1449999999998"/>
    <s v="Q2"/>
    <n v="24.334541168800232"/>
    <s v="Surat"/>
    <s v="Premium"/>
  </r>
  <r>
    <s v="ORD003666"/>
    <x v="193"/>
    <s v="CUST0055"/>
    <s v="Abha Pau"/>
    <x v="0"/>
    <x v="5"/>
    <x v="21"/>
    <n v="7"/>
    <n v="584.78"/>
    <n v="0.15"/>
    <n v="3479.44"/>
    <n v="-474.52"/>
    <n v="3479.4409999999998"/>
    <s v="Q1"/>
    <n v="-13.637826776722688"/>
    <s v="Bengaluru"/>
    <s v="Premium"/>
  </r>
  <r>
    <s v="ORD011577"/>
    <x v="35"/>
    <s v="CUST0090"/>
    <s v="Pranit Gera"/>
    <x v="0"/>
    <x v="5"/>
    <x v="44"/>
    <n v="6"/>
    <n v="772.26"/>
    <n v="0"/>
    <n v="4633.5600000000004"/>
    <n v="421.89"/>
    <n v="4633.5599999999995"/>
    <s v="Q2"/>
    <n v="9.1050941392795171"/>
    <s v="Chennai"/>
    <s v="Premium"/>
  </r>
  <r>
    <s v="ORD000094"/>
    <x v="310"/>
    <s v="CUST0197"/>
    <s v="Wakeeta Chakrabarti"/>
    <x v="0"/>
    <x v="3"/>
    <x v="6"/>
    <n v="4"/>
    <n v="2498.36"/>
    <n v="0.25"/>
    <n v="7495.08"/>
    <n v="1565.85"/>
    <n v="7495.08"/>
    <s v="Q3"/>
    <n v="20.891704958452745"/>
    <s v="Coimbatore"/>
    <s v="Regular"/>
  </r>
  <r>
    <s v="ORD005139"/>
    <x v="96"/>
    <s v="CUST0201"/>
    <s v="Ira Banik"/>
    <x v="2"/>
    <x v="6"/>
    <x v="29"/>
    <n v="5"/>
    <n v="4579.4399999999996"/>
    <n v="0.05"/>
    <n v="21752.34"/>
    <n v="6227.02"/>
    <n v="21752.339999999997"/>
    <s v="Q2"/>
    <n v="28.626897152214433"/>
    <s v="Lucknow"/>
    <s v="Occasional"/>
  </r>
  <r>
    <s v="ORD006621"/>
    <x v="163"/>
    <s v="CUST0068"/>
    <s v="Atharv Shenoy"/>
    <x v="1"/>
    <x v="2"/>
    <x v="17"/>
    <n v="1"/>
    <n v="4828.24"/>
    <n v="0.1"/>
    <n v="4345.42"/>
    <n v="947.39"/>
    <n v="4345.4160000000002"/>
    <s v="Q4"/>
    <n v="21.802035246305305"/>
    <s v="Ranchi"/>
    <s v="Premium"/>
  </r>
  <r>
    <s v="ORD000392"/>
    <x v="254"/>
    <s v="CUST0056"/>
    <s v="Siddharth Seth"/>
    <x v="1"/>
    <x v="4"/>
    <x v="28"/>
    <n v="4"/>
    <n v="21187"/>
    <n v="0.05"/>
    <n v="80510.600000000006"/>
    <n v="8591.51"/>
    <n v="80510.599999999991"/>
    <s v="Q4"/>
    <n v="10.671278067732695"/>
    <s v="Bhubaneswar"/>
    <s v="Regular"/>
  </r>
  <r>
    <s v="ORD011426"/>
    <x v="119"/>
    <s v="CUST0255"/>
    <s v="Darpan Jhaveri"/>
    <x v="2"/>
    <x v="6"/>
    <x v="63"/>
    <n v="3"/>
    <n v="3315.5"/>
    <n v="0.25"/>
    <n v="7459.88"/>
    <n v="2033.97"/>
    <n v="7459.875"/>
    <s v="Q2"/>
    <n v="27.265451991184847"/>
    <s v="Lucknow"/>
    <s v="Regular"/>
  </r>
  <r>
    <s v="ORD007106"/>
    <x v="285"/>
    <s v="CUST0062"/>
    <s v="Veer Tandon"/>
    <x v="2"/>
    <x v="0"/>
    <x v="15"/>
    <n v="4"/>
    <n v="639.24"/>
    <n v="0.1"/>
    <n v="2301.2600000000002"/>
    <n v="718.66"/>
    <n v="2301.2640000000001"/>
    <s v="Q3"/>
    <n v="31.228978907207349"/>
    <s v="Coimbatore"/>
    <s v="Regular"/>
  </r>
  <r>
    <s v="ORD011977"/>
    <x v="238"/>
    <s v="CUST0424"/>
    <s v="Adya Sidhu"/>
    <x v="2"/>
    <x v="6"/>
    <x v="19"/>
    <n v="2"/>
    <n v="3091.9"/>
    <n v="0.05"/>
    <n v="5874.61"/>
    <n v="1535.07"/>
    <n v="5874.61"/>
    <s v="Q3"/>
    <n v="26.130585689943675"/>
    <s v="Lucknow"/>
    <s v="Premium"/>
  </r>
  <r>
    <s v="ORD005011"/>
    <x v="102"/>
    <s v="CUST0316"/>
    <s v="Vinaya Varughese"/>
    <x v="1"/>
    <x v="2"/>
    <x v="65"/>
    <n v="4"/>
    <n v="1854.92"/>
    <n v="0.3"/>
    <n v="5193.78"/>
    <n v="1441.21"/>
    <n v="5193.7759999999998"/>
    <s v="Q1"/>
    <n v="27.748768719506796"/>
    <s v="Ranchi"/>
    <s v="Regular"/>
  </r>
  <r>
    <s v="ORD002953"/>
    <x v="309"/>
    <s v="CUST0126"/>
    <s v="Chakrika Majumdar"/>
    <x v="2"/>
    <x v="6"/>
    <x v="41"/>
    <n v="2"/>
    <n v="1571.82"/>
    <n v="0.05"/>
    <n v="2986.46"/>
    <n v="879.27"/>
    <n v="2986.4579999999996"/>
    <s v="Q3"/>
    <n v="29.441881023017221"/>
    <s v="Delhi"/>
    <s v="Regular"/>
  </r>
  <r>
    <s v="ORD005080"/>
    <x v="99"/>
    <s v="CUST0168"/>
    <s v="Guneet Raja"/>
    <x v="0"/>
    <x v="5"/>
    <x v="24"/>
    <n v="1"/>
    <n v="583.76"/>
    <n v="0.15"/>
    <n v="496.2"/>
    <n v="34.24"/>
    <n v="496.19599999999997"/>
    <s v="Q3"/>
    <n v="6.9004433696090288"/>
    <s v="Chennai"/>
    <s v="Premium"/>
  </r>
  <r>
    <s v="ORD009402"/>
    <x v="143"/>
    <s v="CUST0194"/>
    <s v="Panini Badami"/>
    <x v="0"/>
    <x v="6"/>
    <x v="43"/>
    <n v="5"/>
    <n v="2082.63"/>
    <n v="0.15"/>
    <n v="8851.18"/>
    <n v="2789.95"/>
    <n v="8851.1775000000016"/>
    <s v="Q1"/>
    <n v="31.520656002928423"/>
    <s v="Bengaluru"/>
    <s v="Regular"/>
  </r>
  <r>
    <s v="ORD000733"/>
    <x v="361"/>
    <s v="CUST0486"/>
    <s v="Nathan Loke"/>
    <x v="2"/>
    <x v="1"/>
    <x v="26"/>
    <n v="2"/>
    <n v="42061.2"/>
    <n v="0.05"/>
    <n v="79916.28"/>
    <n v="22098.14"/>
    <n v="79916.279999999984"/>
    <s v="Q3"/>
    <n v="27.651612412389564"/>
    <s v="Jaipur"/>
    <s v="Occasional"/>
  </r>
  <r>
    <s v="ORD011049"/>
    <x v="217"/>
    <s v="CUST0393"/>
    <s v="Rachita Shroff"/>
    <x v="3"/>
    <x v="5"/>
    <x v="68"/>
    <n v="4"/>
    <n v="149.82"/>
    <n v="0"/>
    <n v="599.28"/>
    <n v="44.5"/>
    <n v="599.28"/>
    <s v="Q4"/>
    <n v="7.4255773594980647"/>
    <s v="Surat"/>
    <s v="Occasional"/>
  </r>
  <r>
    <s v="ORD008389"/>
    <x v="249"/>
    <s v="CUST0311"/>
    <s v="Dhriti Rattan"/>
    <x v="2"/>
    <x v="5"/>
    <x v="39"/>
    <n v="6"/>
    <n v="64.11"/>
    <n v="0"/>
    <n v="384.66"/>
    <n v="38.01"/>
    <n v="384.65999999999997"/>
    <s v="Q3"/>
    <n v="9.8814537513648411"/>
    <s v="Lucknow"/>
    <s v="Premium"/>
  </r>
  <r>
    <s v="ORD008949"/>
    <x v="214"/>
    <s v="CUST0409"/>
    <s v="Kritika Uppal"/>
    <x v="0"/>
    <x v="5"/>
    <x v="68"/>
    <n v="8"/>
    <n v="340.11"/>
    <n v="0.15"/>
    <n v="2312.75"/>
    <n v="132.94999999999999"/>
    <n v="2312.748"/>
    <s v="Q4"/>
    <n v="5.7485677224083878"/>
    <s v="Hyderabad"/>
    <s v="Occasional"/>
  </r>
  <r>
    <s v="ORD004797"/>
    <x v="272"/>
    <s v="CUST0356"/>
    <s v="Ganga Hayer"/>
    <x v="2"/>
    <x v="5"/>
    <x v="31"/>
    <n v="8"/>
    <n v="693.32"/>
    <n v="0.15"/>
    <n v="4714.58"/>
    <n v="433.61"/>
    <n v="4714.576"/>
    <s v="Q3"/>
    <n v="9.1972137496871422"/>
    <s v="Amritsar"/>
    <s v="Regular"/>
  </r>
  <r>
    <s v="ORD008219"/>
    <x v="251"/>
    <s v="CUST0217"/>
    <s v="Jonathan Madan"/>
    <x v="3"/>
    <x v="5"/>
    <x v="31"/>
    <n v="2"/>
    <n v="422.19"/>
    <n v="0"/>
    <n v="844.38"/>
    <n v="79.61"/>
    <n v="844.38"/>
    <s v="Q1"/>
    <n v="9.4282195220161533"/>
    <s v="Pune"/>
    <s v="Premium"/>
  </r>
  <r>
    <s v="ORD002980"/>
    <x v="286"/>
    <s v="CUST0497"/>
    <s v="Sai Desai"/>
    <x v="3"/>
    <x v="4"/>
    <x v="50"/>
    <n v="5"/>
    <n v="2357.02"/>
    <n v="0.1"/>
    <n v="10606.59"/>
    <n v="1060.48"/>
    <n v="10606.59"/>
    <s v="Q1"/>
    <n v="9.9983123699511349"/>
    <s v="Pune"/>
    <s v="Regular"/>
  </r>
  <r>
    <s v="ORD003427"/>
    <x v="330"/>
    <s v="CUST0448"/>
    <s v="Wyatt Gade"/>
    <x v="3"/>
    <x v="2"/>
    <x v="54"/>
    <n v="5"/>
    <n v="7763.63"/>
    <n v="0.1"/>
    <n v="34936.33"/>
    <n v="9021.25"/>
    <n v="34936.334999999999"/>
    <s v="Q2"/>
    <n v="25.821973859303483"/>
    <s v="Nagpur"/>
    <s v="Premium"/>
  </r>
  <r>
    <s v="ORD010838"/>
    <x v="114"/>
    <s v="CUST0417"/>
    <s v="Radha Mander"/>
    <x v="0"/>
    <x v="5"/>
    <x v="44"/>
    <n v="2"/>
    <n v="278.38"/>
    <n v="0.05"/>
    <n v="528.91999999999996"/>
    <n v="40.43"/>
    <n v="528.92199999999991"/>
    <s v="Q3"/>
    <n v="7.6438780912047202"/>
    <s v="Kochi"/>
    <s v="Occasional"/>
  </r>
  <r>
    <s v="ORD007462"/>
    <x v="243"/>
    <s v="CUST0462"/>
    <s v="Tarak Chadha"/>
    <x v="2"/>
    <x v="5"/>
    <x v="31"/>
    <n v="2"/>
    <n v="423.07"/>
    <n v="0.05"/>
    <n v="803.83"/>
    <n v="45.18"/>
    <n v="803.83299999999997"/>
    <s v="Q4"/>
    <n v="5.6205914185835306"/>
    <s v="Lucknow"/>
    <s v="Premium"/>
  </r>
  <r>
    <s v="ORD004904"/>
    <x v="41"/>
    <s v="CUST0112"/>
    <s v="Kamala Bandi"/>
    <x v="3"/>
    <x v="4"/>
    <x v="22"/>
    <n v="1"/>
    <n v="50464.67"/>
    <n v="0.15"/>
    <n v="42894.97"/>
    <n v="4348.76"/>
    <n v="42894.969499999999"/>
    <s v="Q4"/>
    <n v="10.138158390132922"/>
    <s v="Ahmedabad"/>
    <s v="Regular"/>
  </r>
  <r>
    <s v="ORD010032"/>
    <x v="322"/>
    <s v="CUST0265"/>
    <s v="Ayushman Master"/>
    <x v="0"/>
    <x v="4"/>
    <x v="45"/>
    <n v="1"/>
    <n v="46677.68"/>
    <n v="0.2"/>
    <n v="37342.14"/>
    <n v="-3089.74"/>
    <n v="37342.144"/>
    <s v="Q3"/>
    <n v="-8.2741374757847286"/>
    <s v="Bengaluru"/>
    <s v="Regular"/>
  </r>
  <r>
    <s v="ORD001508"/>
    <x v="55"/>
    <s v="CUST0471"/>
    <s v="Deepa Borde"/>
    <x v="3"/>
    <x v="5"/>
    <x v="68"/>
    <n v="5"/>
    <n v="716.69"/>
    <n v="0"/>
    <n v="3583.45"/>
    <n v="312.81"/>
    <n v="3583.4500000000003"/>
    <s v="Q1"/>
    <n v="8.7292971856730261"/>
    <s v="Mumbai"/>
    <s v="Premium"/>
  </r>
  <r>
    <s v="ORD009006"/>
    <x v="171"/>
    <s v="CUST0067"/>
    <s v="Neha Chadha"/>
    <x v="0"/>
    <x v="5"/>
    <x v="68"/>
    <n v="7"/>
    <n v="62.22"/>
    <n v="0"/>
    <n v="435.54"/>
    <n v="28.21"/>
    <n v="435.53999999999996"/>
    <s v="Q2"/>
    <n v="6.4770170363227253"/>
    <s v="Coimbatore"/>
    <s v="Regular"/>
  </r>
  <r>
    <s v="ORD001065"/>
    <x v="242"/>
    <s v="CUST0443"/>
    <s v="Wyatt Aggarwal"/>
    <x v="0"/>
    <x v="5"/>
    <x v="40"/>
    <n v="7"/>
    <n v="661.74"/>
    <n v="0.1"/>
    <n v="4168.96"/>
    <n v="269.63"/>
    <n v="4168.9620000000004"/>
    <s v="Q1"/>
    <n v="6.4675602548357389"/>
    <s v="Bengaluru"/>
    <s v="Regular"/>
  </r>
  <r>
    <s v="ORD011878"/>
    <x v="347"/>
    <s v="CUST0371"/>
    <s v="Unni Hora"/>
    <x v="3"/>
    <x v="5"/>
    <x v="21"/>
    <n v="1"/>
    <n v="258.14"/>
    <n v="0.2"/>
    <n v="206.51"/>
    <n v="14.5"/>
    <n v="206.512"/>
    <s v="Q1"/>
    <n v="7.021451745678176"/>
    <s v="Mumbai"/>
    <s v="Premium"/>
  </r>
  <r>
    <s v="ORD003811"/>
    <x v="355"/>
    <s v="CUST0250"/>
    <s v="Vanya Subramaniam"/>
    <x v="3"/>
    <x v="0"/>
    <x v="67"/>
    <n v="3"/>
    <n v="709.75"/>
    <n v="0.2"/>
    <n v="1703.4"/>
    <n v="774.75"/>
    <n v="1703.4"/>
    <s v="Q2"/>
    <n v="45.482564283198307"/>
    <s v="Surat"/>
    <s v="Premium"/>
  </r>
  <r>
    <s v="ORD006472"/>
    <x v="120"/>
    <s v="CUST0439"/>
    <s v="Manbir Chacko"/>
    <x v="0"/>
    <x v="5"/>
    <x v="24"/>
    <n v="9"/>
    <n v="271.23"/>
    <n v="0.15"/>
    <n v="2074.91"/>
    <n v="156.49"/>
    <n v="2074.9095000000002"/>
    <s v="Q2"/>
    <n v="7.5420138704811306"/>
    <s v="Chennai"/>
    <s v="Regular"/>
  </r>
  <r>
    <s v="ORD006272"/>
    <x v="288"/>
    <s v="CUST0473"/>
    <s v="Ranbir Jha"/>
    <x v="3"/>
    <x v="6"/>
    <x v="18"/>
    <n v="2"/>
    <n v="1460.47"/>
    <n v="0.2"/>
    <n v="2336.75"/>
    <n v="640.34"/>
    <n v="2336.752"/>
    <s v="Q1"/>
    <n v="27.403017010805609"/>
    <s v="Pune"/>
    <s v="Regular"/>
  </r>
  <r>
    <s v="ORD003212"/>
    <x v="48"/>
    <s v="CUST0408"/>
    <s v="Anvi Jaggi"/>
    <x v="0"/>
    <x v="5"/>
    <x v="7"/>
    <n v="5"/>
    <n v="595.69000000000005"/>
    <n v="0"/>
    <n v="2978.45"/>
    <n v="300.2"/>
    <n v="2978.4500000000003"/>
    <s v="Q4"/>
    <n v="10.079067971595965"/>
    <s v="Kochi"/>
    <s v="Premium"/>
  </r>
  <r>
    <s v="ORD006064"/>
    <x v="327"/>
    <s v="CUST0482"/>
    <s v="Priya Batta"/>
    <x v="0"/>
    <x v="4"/>
    <x v="23"/>
    <n v="5"/>
    <n v="46312.27"/>
    <n v="0.15"/>
    <n v="196827.15"/>
    <n v="17757.72"/>
    <n v="196827.14749999996"/>
    <s v="Q4"/>
    <n v="9.0219870581878574"/>
    <s v="Kochi"/>
    <s v="Premium"/>
  </r>
  <r>
    <s v="ORD004353"/>
    <x v="286"/>
    <s v="CUST0491"/>
    <s v="Kashish Sarkar"/>
    <x v="3"/>
    <x v="1"/>
    <x v="36"/>
    <n v="3"/>
    <n v="40644.17"/>
    <n v="0"/>
    <n v="121932.51"/>
    <n v="25142.44"/>
    <n v="121932.51"/>
    <s v="Q1"/>
    <n v="20.619964273678939"/>
    <s v="Surat"/>
    <s v="Premium"/>
  </r>
  <r>
    <s v="ORD011517"/>
    <x v="95"/>
    <s v="CUST0325"/>
    <s v="Advik Palan"/>
    <x v="1"/>
    <x v="4"/>
    <x v="45"/>
    <n v="5"/>
    <n v="32789.4"/>
    <n v="0"/>
    <n v="163947"/>
    <n v="18928.66"/>
    <n v="163947"/>
    <s v="Q1"/>
    <n v="11.545597052706057"/>
    <s v="Kolkata"/>
    <s v="Premium"/>
  </r>
  <r>
    <s v="ORD004539"/>
    <x v="153"/>
    <s v="CUST0383"/>
    <s v="Ishani Chawla"/>
    <x v="0"/>
    <x v="4"/>
    <x v="47"/>
    <n v="3"/>
    <n v="3047.76"/>
    <n v="0.05"/>
    <n v="8686.1200000000008"/>
    <n v="1076.58"/>
    <n v="8686.116"/>
    <s v="Q1"/>
    <n v="12.394256584067453"/>
    <s v="Bengaluru"/>
    <s v="Regular"/>
  </r>
  <r>
    <s v="ORD000942"/>
    <x v="49"/>
    <s v="CUST0116"/>
    <s v="Gagan Oak"/>
    <x v="2"/>
    <x v="6"/>
    <x v="19"/>
    <n v="3"/>
    <n v="4660.03"/>
    <n v="0"/>
    <n v="13980.09"/>
    <n v="3705.21"/>
    <n v="13980.09"/>
    <s v="Q3"/>
    <n v="26.503477445424174"/>
    <s v="Chandigarh"/>
    <s v="Regular"/>
  </r>
  <r>
    <s v="ORD006737"/>
    <x v="308"/>
    <s v="CUST0021"/>
    <s v="Aarush Sodhi"/>
    <x v="2"/>
    <x v="6"/>
    <x v="63"/>
    <n v="4"/>
    <n v="377.84"/>
    <n v="0.2"/>
    <n v="1209.0899999999999"/>
    <n v="271.92"/>
    <n v="1209.088"/>
    <s v="Q3"/>
    <n v="22.489640969654868"/>
    <s v="Amritsar"/>
    <s v="Premium"/>
  </r>
  <r>
    <s v="ORD000165"/>
    <x v="163"/>
    <s v="CUST0161"/>
    <s v="Jalsa Narang"/>
    <x v="2"/>
    <x v="4"/>
    <x v="28"/>
    <n v="3"/>
    <n v="82404.19"/>
    <n v="0.15"/>
    <n v="210130.68"/>
    <n v="26363.69"/>
    <n v="210130.6845"/>
    <s v="Q4"/>
    <n v="12.546330692881211"/>
    <s v="Lucknow"/>
    <s v="Premium"/>
  </r>
  <r>
    <s v="ORD005021"/>
    <x v="113"/>
    <s v="CUST0192"/>
    <s v="Kevin Toor"/>
    <x v="0"/>
    <x v="3"/>
    <x v="61"/>
    <n v="4"/>
    <n v="2241.83"/>
    <n v="0"/>
    <n v="8967.32"/>
    <n v="2137.7600000000002"/>
    <n v="8967.32"/>
    <s v="Q3"/>
    <n v="23.83945259007151"/>
    <s v="Bengaluru"/>
    <s v="Premium"/>
  </r>
  <r>
    <s v="ORD009823"/>
    <x v="346"/>
    <s v="CUST0166"/>
    <s v="Harita Nadig"/>
    <x v="1"/>
    <x v="4"/>
    <x v="28"/>
    <n v="1"/>
    <n v="64847.7"/>
    <n v="0.1"/>
    <n v="58362.93"/>
    <n v="5452.36"/>
    <n v="58362.93"/>
    <s v="Q4"/>
    <n v="9.3421629106009583"/>
    <s v="Kolkata"/>
    <s v="Regular"/>
  </r>
  <r>
    <s v="ORD010244"/>
    <x v="173"/>
    <s v="CUST0229"/>
    <s v="Tanish Narula"/>
    <x v="2"/>
    <x v="0"/>
    <x v="51"/>
    <n v="2"/>
    <n v="302.82"/>
    <n v="0.15"/>
    <n v="514.79"/>
    <n v="-10.36"/>
    <n v="514.79399999999998"/>
    <s v="Q2"/>
    <n v="-2.0124711047223141"/>
    <s v="Lucknow"/>
    <s v="Premium"/>
  </r>
  <r>
    <s v="ORD008006"/>
    <x v="359"/>
    <s v="CUST0376"/>
    <s v="Owen Pandey"/>
    <x v="1"/>
    <x v="5"/>
    <x v="31"/>
    <n v="5"/>
    <n v="358.24"/>
    <n v="0"/>
    <n v="1791.2"/>
    <n v="106.44"/>
    <n v="1791.2"/>
    <s v="Q4"/>
    <n v="5.9423849933005801"/>
    <s v="Guwahati"/>
    <s v="Regular"/>
  </r>
  <r>
    <s v="ORD002104"/>
    <x v="315"/>
    <s v="CUST0253"/>
    <s v="Mohammed Dhar"/>
    <x v="3"/>
    <x v="4"/>
    <x v="5"/>
    <n v="1"/>
    <n v="63394.69"/>
    <n v="0.1"/>
    <n v="57055.22"/>
    <n v="5850.03"/>
    <n v="57055.221000000005"/>
    <s v="Q4"/>
    <n v="10.253277438944236"/>
    <s v="Mumbai"/>
    <s v="Occasional"/>
  </r>
  <r>
    <s v="ORD003330"/>
    <x v="17"/>
    <s v="CUST0179"/>
    <s v="Yoshita Singhal"/>
    <x v="3"/>
    <x v="2"/>
    <x v="46"/>
    <n v="5"/>
    <n v="7462.74"/>
    <n v="0.05"/>
    <n v="35448.01"/>
    <n v="6984.04"/>
    <n v="35448.014999999992"/>
    <s v="Q1"/>
    <n v="19.702206132304745"/>
    <s v="Surat"/>
    <s v="Occasional"/>
  </r>
  <r>
    <s v="ORD007717"/>
    <x v="212"/>
    <s v="CUST0410"/>
    <s v="Matthew Sule"/>
    <x v="2"/>
    <x v="6"/>
    <x v="29"/>
    <n v="4"/>
    <n v="2064.16"/>
    <n v="0.25"/>
    <n v="6192.48"/>
    <n v="1349.65"/>
    <n v="6192.48"/>
    <s v="Q3"/>
    <n v="21.794983593003128"/>
    <s v="Amritsar"/>
    <s v="Premium"/>
  </r>
  <r>
    <s v="ORD002244"/>
    <x v="267"/>
    <s v="CUST0432"/>
    <s v="Meera Krishnan"/>
    <x v="3"/>
    <x v="5"/>
    <x v="44"/>
    <n v="7"/>
    <n v="244.07"/>
    <n v="0.15"/>
    <n v="1452.22"/>
    <n v="110.74"/>
    <n v="1452.2165"/>
    <s v="Q4"/>
    <n v="7.6255663742408162"/>
    <s v="Ahmedabad"/>
    <s v="Premium"/>
  </r>
  <r>
    <s v="ORD005007"/>
    <x v="191"/>
    <s v="CUST0231"/>
    <s v="Yashica Dugar"/>
    <x v="0"/>
    <x v="5"/>
    <x v="21"/>
    <n v="3"/>
    <n v="217.14"/>
    <n v="0.25"/>
    <n v="488.56"/>
    <n v="29.14"/>
    <n v="488.56499999999994"/>
    <s v="Q2"/>
    <n v="5.9644670050761421"/>
    <s v="Hyderabad"/>
    <s v="Premium"/>
  </r>
  <r>
    <s v="ORD003158"/>
    <x v="311"/>
    <s v="CUST0210"/>
    <s v="Yadavi Dani"/>
    <x v="3"/>
    <x v="2"/>
    <x v="60"/>
    <n v="2"/>
    <n v="4701.3"/>
    <n v="0"/>
    <n v="9402.6"/>
    <n v="1511.24"/>
    <n v="9402.6"/>
    <s v="Q1"/>
    <n v="16.072575670559207"/>
    <s v="Mumbai"/>
    <s v="Regular"/>
  </r>
  <r>
    <s v="ORD000958"/>
    <x v="322"/>
    <s v="CUST0429"/>
    <s v="Daniel Rau"/>
    <x v="2"/>
    <x v="5"/>
    <x v="24"/>
    <n v="3"/>
    <n v="613.08000000000004"/>
    <n v="0"/>
    <n v="1839.24"/>
    <n v="118.71"/>
    <n v="1839.2400000000002"/>
    <s v="Q3"/>
    <n v="6.4542963397925233"/>
    <s v="Jaipur"/>
    <s v="Premium"/>
  </r>
  <r>
    <s v="ORD005320"/>
    <x v="129"/>
    <s v="CUST0281"/>
    <s v="Chaman Khalsa"/>
    <x v="0"/>
    <x v="4"/>
    <x v="5"/>
    <n v="3"/>
    <n v="14545.62"/>
    <n v="0"/>
    <n v="43636.86"/>
    <n v="6419.06"/>
    <n v="43636.86"/>
    <s v="Q2"/>
    <n v="14.71017850505284"/>
    <s v="Chennai"/>
    <s v="Premium"/>
  </r>
  <r>
    <s v="ORD004732"/>
    <x v="223"/>
    <s v="CUST0407"/>
    <s v="Kevin Khanna"/>
    <x v="0"/>
    <x v="5"/>
    <x v="44"/>
    <n v="7"/>
    <n v="398.54"/>
    <n v="0.05"/>
    <n v="2650.29"/>
    <n v="237.67"/>
    <n v="2650.2910000000002"/>
    <s v="Q3"/>
    <n v="8.9676978745722167"/>
    <s v="Coimbatore"/>
    <s v="Premium"/>
  </r>
  <r>
    <s v="ORD008164"/>
    <x v="315"/>
    <s v="CUST0097"/>
    <s v="Thomas Din"/>
    <x v="0"/>
    <x v="4"/>
    <x v="45"/>
    <n v="2"/>
    <n v="26766.99"/>
    <n v="0.3"/>
    <n v="37473.79"/>
    <n v="3839.78"/>
    <n v="37473.786"/>
    <s v="Q4"/>
    <n v="10.246575006157638"/>
    <s v="Hyderabad"/>
    <s v="Premium"/>
  </r>
  <r>
    <s v="ORD002373"/>
    <x v="319"/>
    <s v="CUST0301"/>
    <s v="Unknown"/>
    <x v="2"/>
    <x v="6"/>
    <x v="41"/>
    <n v="2"/>
    <n v="3708.2"/>
    <n v="0.2"/>
    <n v="5933.12"/>
    <n v="1613.8"/>
    <n v="5933.12"/>
    <s v="Q4"/>
    <n v="27.199854376786583"/>
    <s v="Chandigarh"/>
    <s v="Premium"/>
  </r>
  <r>
    <s v="ORD011905"/>
    <x v="362"/>
    <s v="CUST0241"/>
    <s v="Victor Puri"/>
    <x v="2"/>
    <x v="3"/>
    <x v="10"/>
    <n v="4"/>
    <n v="2384.2399999999998"/>
    <n v="0.05"/>
    <n v="9060.11"/>
    <n v="1976.34"/>
    <n v="9060.1119999999992"/>
    <s v="Q4"/>
    <n v="21.81364243921983"/>
    <s v="Chandigarh"/>
    <s v="Occasional"/>
  </r>
  <r>
    <s v="ORD011833"/>
    <x v="297"/>
    <s v="CUST0249"/>
    <s v="Bina Chander"/>
    <x v="1"/>
    <x v="2"/>
    <x v="17"/>
    <n v="4"/>
    <n v="5039.8500000000004"/>
    <n v="0"/>
    <n v="20159.400000000001"/>
    <n v="3688.22"/>
    <n v="20159.400000000001"/>
    <s v="Q3"/>
    <n v="18.295286566068434"/>
    <s v="Kolkata"/>
    <s v="Regular"/>
  </r>
  <r>
    <s v="ORD005551"/>
    <x v="191"/>
    <s v="CUST0205"/>
    <s v="Harita Kurian"/>
    <x v="0"/>
    <x v="2"/>
    <x v="8"/>
    <n v="1"/>
    <n v="6481.89"/>
    <n v="0.05"/>
    <n v="6157.8"/>
    <n v="1260.57"/>
    <n v="6157.7955000000002"/>
    <s v="Q2"/>
    <n v="20.471109811945823"/>
    <s v="Hyderabad"/>
    <s v="Premium"/>
  </r>
  <r>
    <s v="ORD006617"/>
    <x v="341"/>
    <s v="CUST0238"/>
    <s v="Dominic Kothari"/>
    <x v="3"/>
    <x v="6"/>
    <x v="41"/>
    <n v="2"/>
    <n v="4843.79"/>
    <n v="0"/>
    <n v="9687.58"/>
    <n v="3227.39"/>
    <n v="9687.58"/>
    <s v="Q2"/>
    <n v="33.314718433292938"/>
    <s v="Pune"/>
    <s v="Premium"/>
  </r>
  <r>
    <s v="ORD007680"/>
    <x v="288"/>
    <s v="CUST0083"/>
    <s v="Tanmayi Pant"/>
    <x v="1"/>
    <x v="3"/>
    <x v="12"/>
    <n v="5"/>
    <n v="3992.82"/>
    <n v="0.05"/>
    <n v="18965.900000000001"/>
    <n v="4489.6099999999997"/>
    <n v="18965.895"/>
    <s v="Q1"/>
    <n v="23.67201134668009"/>
    <s v="Ranchi"/>
    <s v="Premium"/>
  </r>
  <r>
    <s v="ORD011884"/>
    <x v="23"/>
    <s v="CUST0018"/>
    <s v="Shivani Parikh"/>
    <x v="0"/>
    <x v="6"/>
    <x v="27"/>
    <n v="4"/>
    <n v="1807.57"/>
    <n v="0.05"/>
    <n v="6868.77"/>
    <n v="2523.56"/>
    <n v="6868.7659999999996"/>
    <s v="Q3"/>
    <n v="36.739620048422054"/>
    <s v="Coimbatore"/>
    <s v="Occasional"/>
  </r>
  <r>
    <s v="ORD010887"/>
    <x v="18"/>
    <s v="CUST0239"/>
    <s v="Om Bumb"/>
    <x v="2"/>
    <x v="1"/>
    <x v="52"/>
    <n v="4"/>
    <n v="22421.15"/>
    <n v="0.05"/>
    <n v="85200.37"/>
    <n v="17051.73"/>
    <n v="85200.37"/>
    <s v="Q3"/>
    <n v="20.013680691762254"/>
    <s v="Chandigarh"/>
    <s v="Regular"/>
  </r>
  <r>
    <s v="ORD004293"/>
    <x v="95"/>
    <s v="CUST0498"/>
    <s v="Isaac Sha"/>
    <x v="0"/>
    <x v="6"/>
    <x v="55"/>
    <n v="3"/>
    <n v="1682.68"/>
    <n v="0.1"/>
    <n v="4543.24"/>
    <n v="1154.53"/>
    <n v="4543.2359999999999"/>
    <s v="Q1"/>
    <n v="25.412040746251574"/>
    <s v="Hyderabad"/>
    <s v="Premium"/>
  </r>
  <r>
    <s v="ORD003002"/>
    <x v="112"/>
    <s v="CUST0421"/>
    <s v="Benjamin Issac"/>
    <x v="0"/>
    <x v="5"/>
    <x v="68"/>
    <n v="3"/>
    <n v="544.13"/>
    <n v="0.1"/>
    <n v="1469.15"/>
    <n v="148.29"/>
    <n v="1469.1509999999998"/>
    <s v="Q2"/>
    <n v="10.093591532518802"/>
    <s v="Coimbatore"/>
    <s v="Premium"/>
  </r>
  <r>
    <s v="ORD002151"/>
    <x v="68"/>
    <s v="CUST0246"/>
    <s v="Oliver Chander"/>
    <x v="0"/>
    <x v="1"/>
    <x v="52"/>
    <n v="5"/>
    <n v="30131.79"/>
    <n v="0.15"/>
    <n v="128060.11"/>
    <n v="26947.45"/>
    <n v="128060.10750000001"/>
    <s v="Q2"/>
    <n v="21.042813410046268"/>
    <s v="Hyderabad"/>
    <s v="Regular"/>
  </r>
  <r>
    <s v="ORD000210"/>
    <x v="13"/>
    <s v="CUST0472"/>
    <s v="Ekaraj Mane"/>
    <x v="2"/>
    <x v="6"/>
    <x v="27"/>
    <n v="3"/>
    <n v="2240.37"/>
    <n v="0.05"/>
    <n v="6385.05"/>
    <n v="1921.75"/>
    <n v="6385.0544999999993"/>
    <s v="Q1"/>
    <n v="30.097649979248398"/>
    <s v="Lucknow"/>
    <s v="Premium"/>
  </r>
  <r>
    <s v="ORD009905"/>
    <x v="323"/>
    <s v="CUST0280"/>
    <s v="Chandani Narayanan"/>
    <x v="1"/>
    <x v="4"/>
    <x v="45"/>
    <n v="5"/>
    <n v="41849.57"/>
    <n v="0.1"/>
    <n v="188323.07"/>
    <n v="22363.17"/>
    <n v="188323.065"/>
    <s v="Q3"/>
    <n v="11.874896686847764"/>
    <s v="Patna"/>
    <s v="Regular"/>
  </r>
  <r>
    <s v="ORD005633"/>
    <x v="99"/>
    <s v="CUST0484"/>
    <s v="Yug Srivastava"/>
    <x v="3"/>
    <x v="4"/>
    <x v="33"/>
    <n v="3"/>
    <n v="4153.93"/>
    <n v="0.05"/>
    <n v="11838.7"/>
    <n v="997.64"/>
    <n v="11838.700500000001"/>
    <s v="Q3"/>
    <n v="8.4269387686147965"/>
    <s v="Mumbai"/>
    <s v="Occasional"/>
  </r>
  <r>
    <s v="ORD002330"/>
    <x v="46"/>
    <s v="CUST0356"/>
    <s v="Ganga Hayer"/>
    <x v="2"/>
    <x v="6"/>
    <x v="18"/>
    <n v="3"/>
    <n v="1924.14"/>
    <n v="0.1"/>
    <n v="5195.18"/>
    <n v="1138.6400000000001"/>
    <n v="5195.1779999999999"/>
    <s v="Q3"/>
    <n v="21.917238671229871"/>
    <s v="Amritsar"/>
    <s v="Regular"/>
  </r>
  <r>
    <s v="ORD011192"/>
    <x v="183"/>
    <s v="CUST0356"/>
    <s v="Ganga Hayer"/>
    <x v="2"/>
    <x v="6"/>
    <x v="41"/>
    <n v="4"/>
    <n v="1157.68"/>
    <n v="0.1"/>
    <n v="4167.6499999999996"/>
    <n v="1416.02"/>
    <n v="4167.6480000000001"/>
    <s v="Q3"/>
    <n v="33.976461555073008"/>
    <s v="Amritsar"/>
    <s v="Regular"/>
  </r>
  <r>
    <s v="ORD001614"/>
    <x v="330"/>
    <s v="CUST0313"/>
    <s v="Nikita Kala"/>
    <x v="0"/>
    <x v="6"/>
    <x v="18"/>
    <n v="3"/>
    <n v="1526.13"/>
    <n v="0.1"/>
    <n v="4120.55"/>
    <n v="1108.04"/>
    <n v="4120.5510000000004"/>
    <s v="Q2"/>
    <n v="26.890584994721578"/>
    <s v="Coimbatore"/>
    <s v="Regular"/>
  </r>
  <r>
    <s v="ORD001550"/>
    <x v="20"/>
    <s v="CUST0477"/>
    <s v="Teerth Bobal"/>
    <x v="1"/>
    <x v="4"/>
    <x v="47"/>
    <n v="2"/>
    <n v="22227.040000000001"/>
    <n v="0"/>
    <n v="44454.080000000002"/>
    <n v="5071.8"/>
    <n v="44454.080000000002"/>
    <s v="Q1"/>
    <n v="11.409076512212152"/>
    <s v="Patna"/>
    <s v="Occasional"/>
  </r>
  <r>
    <s v="ORD003794"/>
    <x v="285"/>
    <s v="CUST0150"/>
    <s v="Rayaan Chaudhary"/>
    <x v="0"/>
    <x v="6"/>
    <x v="57"/>
    <n v="1"/>
    <n v="1174.4100000000001"/>
    <n v="0.05"/>
    <n v="1115.69"/>
    <n v="303.3"/>
    <n v="1115.6895"/>
    <s v="Q3"/>
    <n v="27.184970735598597"/>
    <s v="Kochi"/>
    <s v="Premium"/>
  </r>
  <r>
    <s v="ORD010590"/>
    <x v="172"/>
    <s v="CUST0385"/>
    <s v="Kamya Sagar"/>
    <x v="3"/>
    <x v="3"/>
    <x v="10"/>
    <n v="1"/>
    <n v="1698.61"/>
    <n v="0.3"/>
    <n v="1189.03"/>
    <n v="317.20999999999998"/>
    <n v="1189.0269999999998"/>
    <s v="Q2"/>
    <n v="26.678048493309671"/>
    <s v="Pune"/>
    <s v="Regular"/>
  </r>
  <r>
    <s v="ORD005245"/>
    <x v="198"/>
    <s v="CUST0177"/>
    <s v="Pratyush Koshy"/>
    <x v="3"/>
    <x v="4"/>
    <x v="23"/>
    <n v="4"/>
    <n v="9634.0499999999993"/>
    <n v="0.2"/>
    <n v="30828.959999999999"/>
    <n v="2793.15"/>
    <n v="30828.959999999999"/>
    <s v="Q3"/>
    <n v="9.0601499369424072"/>
    <s v="Ahmedabad"/>
    <s v="Premium"/>
  </r>
  <r>
    <s v="ORD004650"/>
    <x v="219"/>
    <s v="CUST0286"/>
    <s v="Vanya Dada"/>
    <x v="1"/>
    <x v="0"/>
    <x v="53"/>
    <n v="4"/>
    <n v="663.18"/>
    <n v="0.15"/>
    <n v="2254.81"/>
    <n v="670.71"/>
    <n v="2254.8119999999999"/>
    <s v="Q1"/>
    <n v="29.745743543801918"/>
    <s v="Ranchi"/>
    <s v="Occasional"/>
  </r>
  <r>
    <s v="ORD006315"/>
    <x v="206"/>
    <s v="CUST0176"/>
    <s v="Ishani Dani"/>
    <x v="2"/>
    <x v="4"/>
    <x v="33"/>
    <n v="1"/>
    <n v="15389.97"/>
    <n v="0.05"/>
    <n v="14620.47"/>
    <n v="1957.29"/>
    <n v="14620.471499999998"/>
    <s v="Q1"/>
    <n v="13.387326125630707"/>
    <s v="Delhi"/>
    <s v="Premium"/>
  </r>
  <r>
    <s v="ORD002059"/>
    <x v="190"/>
    <s v="CUST0454"/>
    <s v="Avi Kar"/>
    <x v="1"/>
    <x v="4"/>
    <x v="50"/>
    <n v="1"/>
    <n v="39205.15"/>
    <n v="0.05"/>
    <n v="37244.89"/>
    <n v="5167.74"/>
    <n v="37244.892500000002"/>
    <s v="Q3"/>
    <n v="13.875030910280579"/>
    <s v="Patna"/>
    <s v="Regular"/>
  </r>
  <r>
    <s v="ORD009600"/>
    <x v="250"/>
    <s v="CUST0370"/>
    <s v="Ishaan Edwin"/>
    <x v="1"/>
    <x v="2"/>
    <x v="62"/>
    <n v="4"/>
    <n v="7958.7"/>
    <n v="0.15"/>
    <n v="27059.58"/>
    <n v="4797.62"/>
    <n v="27059.579999999998"/>
    <s v="Q4"/>
    <n v="17.729839117975963"/>
    <s v="Bhubaneswar"/>
    <s v="Premium"/>
  </r>
  <r>
    <s v="ORD001352"/>
    <x v="75"/>
    <s v="CUST0009"/>
    <s v="Gayathri Sankar"/>
    <x v="3"/>
    <x v="0"/>
    <x v="48"/>
    <n v="3"/>
    <n v="553.16"/>
    <n v="0.05"/>
    <n v="1576.51"/>
    <n v="534.9"/>
    <n v="1576.5059999999999"/>
    <s v="Q1"/>
    <n v="33.929375646205855"/>
    <s v="Surat"/>
    <s v="Occasional"/>
  </r>
  <r>
    <s v="ORD005502"/>
    <x v="69"/>
    <s v="CUST0420"/>
    <s v="Zehaan Choudhury"/>
    <x v="3"/>
    <x v="6"/>
    <x v="43"/>
    <n v="4"/>
    <n v="3829.89"/>
    <n v="0.05"/>
    <n v="14553.58"/>
    <n v="3694.44"/>
    <n v="14553.581999999999"/>
    <s v="Q1"/>
    <n v="25.385094251723633"/>
    <s v="Ahmedabad"/>
    <s v="Premium"/>
  </r>
  <r>
    <s v="ORD006998"/>
    <x v="143"/>
    <s v="CUST0056"/>
    <s v="Siddharth Seth"/>
    <x v="1"/>
    <x v="1"/>
    <x v="34"/>
    <n v="2"/>
    <n v="6831.19"/>
    <n v="0.15"/>
    <n v="11613.02"/>
    <n v="3736.23"/>
    <n v="11613.022999999999"/>
    <s v="Q1"/>
    <n v="32.172768151609141"/>
    <s v="Bhubaneswar"/>
    <s v="Regular"/>
  </r>
  <r>
    <s v="ORD002290"/>
    <x v="72"/>
    <s v="CUST0054"/>
    <s v="Bhavya Chahal"/>
    <x v="1"/>
    <x v="3"/>
    <x v="12"/>
    <n v="4"/>
    <n v="3931.37"/>
    <n v="0.1"/>
    <n v="14152.93"/>
    <n v="-1915.23"/>
    <n v="14152.932000000001"/>
    <s v="Q1"/>
    <n v="-13.532392232562445"/>
    <s v="Guwahati"/>
    <s v="Premium"/>
  </r>
  <r>
    <s v="ORD005867"/>
    <x v="117"/>
    <s v="CUST0364"/>
    <s v="Robert Mander"/>
    <x v="0"/>
    <x v="0"/>
    <x v="67"/>
    <n v="2"/>
    <n v="877.78"/>
    <n v="0.15"/>
    <n v="1492.23"/>
    <n v="608.65"/>
    <n v="1492.2259999999999"/>
    <s v="Q3"/>
    <n v="40.787948238542313"/>
    <s v="Bengaluru"/>
    <s v="Regular"/>
  </r>
  <r>
    <s v="ORD006627"/>
    <x v="84"/>
    <s v="CUST0498"/>
    <s v="Isaac Sha"/>
    <x v="0"/>
    <x v="1"/>
    <x v="59"/>
    <n v="1"/>
    <n v="33962.959999999999"/>
    <n v="0"/>
    <n v="33962.959999999999"/>
    <n v="10692.6"/>
    <n v="33962.959999999999"/>
    <s v="Q2"/>
    <n v="31.483121612486077"/>
    <s v="Hyderabad"/>
    <s v="Premium"/>
  </r>
  <r>
    <s v="ORD011861"/>
    <x v="136"/>
    <s v="CUST0499"/>
    <s v="Shivansh Walia"/>
    <x v="3"/>
    <x v="0"/>
    <x v="51"/>
    <n v="5"/>
    <n v="484.82"/>
    <n v="0.3"/>
    <n v="1696.87"/>
    <n v="493"/>
    <n v="1696.87"/>
    <s v="Q2"/>
    <n v="29.053492606976377"/>
    <s v="Pune"/>
    <s v="Regular"/>
  </r>
  <r>
    <s v="ORD004552"/>
    <x v="145"/>
    <s v="CUST0172"/>
    <s v="Sanya Saha"/>
    <x v="3"/>
    <x v="1"/>
    <x v="1"/>
    <n v="1"/>
    <n v="43744.5"/>
    <n v="0"/>
    <n v="43744.5"/>
    <n v="-3636.19"/>
    <n v="43744.5"/>
    <s v="Q3"/>
    <n v="-8.3123364080055779"/>
    <s v="Nagpur"/>
    <s v="Occasional"/>
  </r>
  <r>
    <s v="ORD003628"/>
    <x v="329"/>
    <s v="CUST0213"/>
    <s v="Neel Narang"/>
    <x v="3"/>
    <x v="0"/>
    <x v="49"/>
    <n v="2"/>
    <n v="255.89"/>
    <n v="0.1"/>
    <n v="460.6"/>
    <n v="135.93"/>
    <n v="460.60199999999998"/>
    <s v="Q4"/>
    <n v="29.511506730351716"/>
    <s v="Nagpur"/>
    <s v="Occasional"/>
  </r>
  <r>
    <s v="ORD007637"/>
    <x v="4"/>
    <s v="CUST0160"/>
    <s v="Warhi Radhakrishnan"/>
    <x v="0"/>
    <x v="1"/>
    <x v="3"/>
    <n v="4"/>
    <n v="23128.19"/>
    <n v="0.1"/>
    <n v="83261.48"/>
    <n v="19099.09"/>
    <n v="83261.483999999997"/>
    <s v="Q2"/>
    <n v="22.938686653179836"/>
    <s v="Coimbatore"/>
    <s v="Premium"/>
  </r>
  <r>
    <s v="ORD011865"/>
    <x v="44"/>
    <s v="CUST0038"/>
    <s v="Unknown"/>
    <x v="2"/>
    <x v="4"/>
    <x v="22"/>
    <n v="3"/>
    <n v="14193.33"/>
    <n v="0.25"/>
    <n v="31934.99"/>
    <n v="3345.08"/>
    <n v="31934.9925"/>
    <s v="Q4"/>
    <n v="10.474654916128046"/>
    <s v="Amritsar"/>
    <s v="Premium"/>
  </r>
  <r>
    <s v="ORD011061"/>
    <x v="228"/>
    <s v="CUST0385"/>
    <s v="Kamya Sagar"/>
    <x v="3"/>
    <x v="0"/>
    <x v="49"/>
    <n v="5"/>
    <n v="538.66999999999996"/>
    <n v="0"/>
    <n v="2693.35"/>
    <n v="798.61"/>
    <n v="2693.35"/>
    <s v="Q3"/>
    <n v="29.65117790112685"/>
    <s v="Pune"/>
    <s v="Regular"/>
  </r>
  <r>
    <s v="ORD009492"/>
    <x v="228"/>
    <s v="CUST0406"/>
    <s v="Janani Sen"/>
    <x v="1"/>
    <x v="5"/>
    <x v="21"/>
    <n v="9"/>
    <n v="619.35"/>
    <n v="0.05"/>
    <n v="5295.44"/>
    <n v="517.9"/>
    <n v="5295.4425000000001"/>
    <s v="Q3"/>
    <n v="9.7801127007387496"/>
    <s v="Bhubaneswar"/>
    <s v="Premium"/>
  </r>
  <r>
    <s v="ORD007728"/>
    <x v="13"/>
    <s v="CUST0031"/>
    <s v="Unni Gupta"/>
    <x v="3"/>
    <x v="2"/>
    <x v="46"/>
    <n v="1"/>
    <n v="4950.57"/>
    <n v="0.2"/>
    <n v="3960.46"/>
    <n v="645.33000000000004"/>
    <n v="3960.4560000000001"/>
    <s v="Q1"/>
    <n v="16.294319346742551"/>
    <s v="Ahmedabad"/>
    <s v="Premium"/>
  </r>
  <r>
    <s v="ORD009812"/>
    <x v="227"/>
    <s v="CUST0265"/>
    <s v="Ayushman Master"/>
    <x v="0"/>
    <x v="4"/>
    <x v="23"/>
    <n v="2"/>
    <n v="46242.12"/>
    <n v="0.05"/>
    <n v="87860.03"/>
    <n v="9862.27"/>
    <n v="87860.028000000006"/>
    <s v="Q4"/>
    <n v="11.224979094589429"/>
    <s v="Bengaluru"/>
    <s v="Regular"/>
  </r>
  <r>
    <s v="ORD005162"/>
    <x v="287"/>
    <s v="CUST0121"/>
    <s v="Yutika Salvi"/>
    <x v="0"/>
    <x v="5"/>
    <x v="7"/>
    <n v="1"/>
    <n v="519.21"/>
    <n v="0"/>
    <n v="519.21"/>
    <n v="43.71"/>
    <n v="519.21"/>
    <s v="Q4"/>
    <n v="8.4185589645808054"/>
    <s v="Kochi"/>
    <s v="Regular"/>
  </r>
  <r>
    <s v="ORD000398"/>
    <x v="164"/>
    <s v="CUST0163"/>
    <s v="Saumya Singh"/>
    <x v="1"/>
    <x v="4"/>
    <x v="23"/>
    <n v="1"/>
    <n v="80733.929999999993"/>
    <n v="0"/>
    <n v="80733.929999999993"/>
    <n v="11231"/>
    <n v="80733.929999999993"/>
    <s v="Q1"/>
    <n v="13.911127576720222"/>
    <s v="Kolkata"/>
    <s v="Premium"/>
  </r>
  <r>
    <s v="ORD011352"/>
    <x v="24"/>
    <s v="CUST0418"/>
    <s v="Osha Gour"/>
    <x v="3"/>
    <x v="5"/>
    <x v="7"/>
    <n v="6"/>
    <n v="300.89"/>
    <n v="0.25"/>
    <n v="1354"/>
    <n v="79.02"/>
    <n v="1354.0049999999999"/>
    <s v="Q3"/>
    <n v="5.8360413589364839"/>
    <s v="Ahmedabad"/>
    <s v="Occasional"/>
  </r>
  <r>
    <s v="ORD009783"/>
    <x v="234"/>
    <s v="CUST0470"/>
    <s v="Kabir Tripathi"/>
    <x v="3"/>
    <x v="3"/>
    <x v="10"/>
    <n v="2"/>
    <n v="3337.11"/>
    <n v="0.15"/>
    <n v="5673.09"/>
    <n v="1734.74"/>
    <n v="5673.0870000000004"/>
    <s v="Q3"/>
    <n v="30.578397310812978"/>
    <s v="Mumbai"/>
    <s v="Occasional"/>
  </r>
  <r>
    <s v="ORD008926"/>
    <x v="161"/>
    <s v="CUST0172"/>
    <s v="Sanya Saha"/>
    <x v="3"/>
    <x v="2"/>
    <x v="9"/>
    <n v="3"/>
    <n v="6122.77"/>
    <n v="0.1"/>
    <n v="16531.48"/>
    <n v="4694.8100000000004"/>
    <n v="16531.479000000003"/>
    <s v="Q2"/>
    <n v="28.399211685826074"/>
    <s v="Nagpur"/>
    <s v="Occasional"/>
  </r>
  <r>
    <s v="ORD008924"/>
    <x v="78"/>
    <s v="CUST0337"/>
    <s v="Tarak Thaker"/>
    <x v="1"/>
    <x v="3"/>
    <x v="25"/>
    <n v="2"/>
    <n v="330.46"/>
    <n v="0.05"/>
    <n v="627.87"/>
    <n v="221.42"/>
    <n v="627.87399999999991"/>
    <s v="Q3"/>
    <n v="35.265261917275872"/>
    <s v="Bhubaneswar"/>
    <s v="Premium"/>
  </r>
  <r>
    <s v="ORD001780"/>
    <x v="197"/>
    <s v="CUST0500"/>
    <s v="Pooja Mand"/>
    <x v="0"/>
    <x v="0"/>
    <x v="67"/>
    <n v="5"/>
    <n v="914.01"/>
    <n v="0.2"/>
    <n v="3656.04"/>
    <n v="1190.7"/>
    <n v="3656.0400000000004"/>
    <s v="Q4"/>
    <n v="32.568024419864116"/>
    <s v="Kochi"/>
    <s v="Premium"/>
  </r>
  <r>
    <s v="ORD011554"/>
    <x v="181"/>
    <s v="CUST0320"/>
    <s v="Tanish Dhar"/>
    <x v="0"/>
    <x v="5"/>
    <x v="31"/>
    <n v="7"/>
    <n v="481.05"/>
    <n v="0.1"/>
    <n v="3030.61"/>
    <n v="232.21"/>
    <n v="3030.6149999999998"/>
    <s v="Q3"/>
    <n v="7.662153823817647"/>
    <s v="Kochi"/>
    <s v="Premium"/>
  </r>
  <r>
    <s v="ORD003662"/>
    <x v="68"/>
    <s v="CUST0303"/>
    <s v="Tarak Talwar"/>
    <x v="2"/>
    <x v="3"/>
    <x v="6"/>
    <n v="2"/>
    <n v="638.51"/>
    <n v="0.2"/>
    <n v="1021.62"/>
    <n v="347.48"/>
    <n v="1021.616"/>
    <s v="Q2"/>
    <n v="34.012646580920503"/>
    <s v="Delhi"/>
    <s v="Regular"/>
  </r>
  <r>
    <s v="ORD003820"/>
    <x v="45"/>
    <s v="CUST0165"/>
    <s v="Sarthak Oza"/>
    <x v="0"/>
    <x v="6"/>
    <x v="19"/>
    <n v="2"/>
    <n v="586.54999999999995"/>
    <n v="0.15"/>
    <n v="997.13"/>
    <n v="273.10000000000002"/>
    <n v="997.13499999999988"/>
    <s v="Q2"/>
    <n v="27.388605297202972"/>
    <s v="Bengaluru"/>
    <s v="Premium"/>
  </r>
  <r>
    <s v="ORD010286"/>
    <x v="61"/>
    <s v="CUST0395"/>
    <s v="Amrita Balan"/>
    <x v="3"/>
    <x v="6"/>
    <x v="55"/>
    <n v="2"/>
    <n v="1249.24"/>
    <n v="0.1"/>
    <n v="2248.63"/>
    <n v="658.28"/>
    <n v="2248.6320000000001"/>
    <s v="Q1"/>
    <n v="29.274713936930485"/>
    <s v="Mumbai"/>
    <s v="Regular"/>
  </r>
  <r>
    <s v="ORD005460"/>
    <x v="8"/>
    <s v="CUST0432"/>
    <s v="Meera Krishnan"/>
    <x v="3"/>
    <x v="0"/>
    <x v="15"/>
    <n v="3"/>
    <n v="800.62"/>
    <n v="0.1"/>
    <n v="2161.67"/>
    <n v="611.77"/>
    <n v="2161.674"/>
    <s v="Q2"/>
    <n v="28.300804470617624"/>
    <s v="Ahmedabad"/>
    <s v="Premium"/>
  </r>
  <r>
    <s v="ORD007263"/>
    <x v="304"/>
    <s v="CUST0117"/>
    <s v="Timothy Brahmbhatt"/>
    <x v="1"/>
    <x v="0"/>
    <x v="49"/>
    <n v="1"/>
    <n v="666.22"/>
    <n v="0.25"/>
    <n v="499.67"/>
    <n v="144.4"/>
    <n v="499.66500000000002"/>
    <s v="Q1"/>
    <n v="28.899073388436371"/>
    <s v="Guwahati"/>
    <s v="Premium"/>
  </r>
  <r>
    <s v="ORD000415"/>
    <x v="39"/>
    <s v="CUST0357"/>
    <s v="Udant Mishra"/>
    <x v="2"/>
    <x v="6"/>
    <x v="19"/>
    <n v="5"/>
    <n v="812.72"/>
    <n v="0.3"/>
    <n v="2844.52"/>
    <n v="907"/>
    <n v="2844.52"/>
    <s v="Q3"/>
    <n v="31.885871781530806"/>
    <s v="Delhi"/>
    <s v="Premium"/>
  </r>
  <r>
    <s v="ORD001578"/>
    <x v="242"/>
    <s v="CUST0319"/>
    <s v="Veer Sankaran"/>
    <x v="0"/>
    <x v="6"/>
    <x v="55"/>
    <n v="4"/>
    <n v="2734.06"/>
    <n v="0"/>
    <n v="10936.24"/>
    <n v="2663.71"/>
    <n v="10936.24"/>
    <s v="Q1"/>
    <n v="24.356725894823082"/>
    <s v="Chennai"/>
    <s v="Premium"/>
  </r>
  <r>
    <s v="ORD002860"/>
    <x v="76"/>
    <s v="CUST0109"/>
    <s v="Ekapad Tank"/>
    <x v="1"/>
    <x v="3"/>
    <x v="13"/>
    <n v="1"/>
    <n v="3029.43"/>
    <n v="0.05"/>
    <n v="2877.96"/>
    <n v="819.94"/>
    <n v="2877.9584999999997"/>
    <s v="Q4"/>
    <n v="28.490319531890645"/>
    <s v="Patna"/>
    <s v="Regular"/>
  </r>
  <r>
    <s v="ORD002303"/>
    <x v="51"/>
    <s v="CUST0110"/>
    <s v="Yashica Sheth"/>
    <x v="3"/>
    <x v="5"/>
    <x v="24"/>
    <n v="5"/>
    <n v="303.66000000000003"/>
    <n v="0.2"/>
    <n v="1214.6400000000001"/>
    <n v="125.76"/>
    <n v="1214.6400000000001"/>
    <s v="Q3"/>
    <n v="10.353685042481722"/>
    <s v="Nagpur"/>
    <s v="Premium"/>
  </r>
  <r>
    <s v="ORD004948"/>
    <x v="264"/>
    <s v="CUST0422"/>
    <s v="David Mahal"/>
    <x v="0"/>
    <x v="3"/>
    <x v="61"/>
    <n v="3"/>
    <n v="1723.23"/>
    <n v="0.1"/>
    <n v="4652.72"/>
    <n v="1490.02"/>
    <n v="4652.7210000000005"/>
    <s v="Q3"/>
    <n v="32.024708127718839"/>
    <s v="Coimbatore"/>
    <s v="Premium"/>
  </r>
  <r>
    <s v="ORD003339"/>
    <x v="259"/>
    <s v="CUST0356"/>
    <s v="Ganga Hayer"/>
    <x v="2"/>
    <x v="5"/>
    <x v="39"/>
    <n v="0"/>
    <n v="344.29"/>
    <n v="0.25"/>
    <n v="2582.1799999999998"/>
    <n v="212.66"/>
    <n v="0"/>
    <s v="Q2"/>
    <n v="8.2356768312046409"/>
    <s v="Amritsar"/>
    <s v="Regular"/>
  </r>
  <r>
    <s v="ORD000011"/>
    <x v="362"/>
    <s v="CUST0243"/>
    <s v="Oviya Nagy"/>
    <x v="3"/>
    <x v="5"/>
    <x v="68"/>
    <n v="9"/>
    <n v="374.87"/>
    <n v="0"/>
    <n v="3373.83"/>
    <n v="238.59"/>
    <n v="3373.83"/>
    <s v="Q4"/>
    <n v="7.0717848854269487"/>
    <s v="Surat"/>
    <s v="Regular"/>
  </r>
  <r>
    <s v="ORD009091"/>
    <x v="17"/>
    <s v="CUST0337"/>
    <s v="Tarak Thaker"/>
    <x v="1"/>
    <x v="6"/>
    <x v="27"/>
    <n v="3"/>
    <n v="3992.39"/>
    <n v="0.2"/>
    <n v="9581.74"/>
    <n v="3337.16"/>
    <n v="9581.7360000000008"/>
    <s v="Q1"/>
    <n v="34.828329718819333"/>
    <s v="Bhubaneswar"/>
    <s v="Premium"/>
  </r>
  <r>
    <s v="ORD001627"/>
    <x v="104"/>
    <s v="CUST0453"/>
    <s v="Maanav Dâ€™Alia"/>
    <x v="1"/>
    <x v="5"/>
    <x v="21"/>
    <n v="8"/>
    <n v="675.46"/>
    <n v="0.1"/>
    <n v="4863.3100000000004"/>
    <n v="464.9"/>
    <n v="4863.3120000000008"/>
    <s v="Q4"/>
    <n v="9.5593330468343556"/>
    <s v="Bhubaneswar"/>
    <s v="Regular"/>
  </r>
  <r>
    <s v="ORD010453"/>
    <x v="76"/>
    <s v="CUST0307"/>
    <s v="Ekani Tak"/>
    <x v="0"/>
    <x v="4"/>
    <x v="28"/>
    <n v="3"/>
    <n v="78364.37"/>
    <n v="0.15"/>
    <n v="199829.14"/>
    <n v="22256.02"/>
    <n v="199829.14349999998"/>
    <s v="Q4"/>
    <n v="11.137524787425896"/>
    <s v="Kochi"/>
    <s v="Premium"/>
  </r>
  <r>
    <s v="ORD000423"/>
    <x v="205"/>
    <s v="CUST0364"/>
    <s v="Robert Mander"/>
    <x v="0"/>
    <x v="4"/>
    <x v="28"/>
    <n v="2"/>
    <n v="9204.2199999999993"/>
    <n v="0.05"/>
    <n v="17488.02"/>
    <n v="1849.65"/>
    <n v="17488.017999999996"/>
    <s v="Q2"/>
    <n v="10.576669056874364"/>
    <s v="Bengaluru"/>
    <s v="Regular"/>
  </r>
  <r>
    <s v="ORD000087"/>
    <x v="195"/>
    <s v="CUST0183"/>
    <s v="Hemani Dani"/>
    <x v="2"/>
    <x v="2"/>
    <x v="65"/>
    <n v="1"/>
    <n v="2155.91"/>
    <n v="0.15"/>
    <n v="1832.52"/>
    <n v="367.43"/>
    <n v="1832.5234999999998"/>
    <s v="Q2"/>
    <n v="20.050531508523783"/>
    <s v="Jaipur"/>
    <s v="Premium"/>
  </r>
  <r>
    <s v="ORD008121"/>
    <x v="135"/>
    <s v="CUST0221"/>
    <s v="Naveen Dass"/>
    <x v="0"/>
    <x v="4"/>
    <x v="28"/>
    <n v="3"/>
    <n v="14172.09"/>
    <n v="0"/>
    <n v="42516.27"/>
    <n v="6214.37"/>
    <n v="42516.270000000004"/>
    <s v="Q2"/>
    <n v="14.616451537258559"/>
    <s v="Kochi"/>
    <s v="Regular"/>
  </r>
  <r>
    <s v="ORD005403"/>
    <x v="286"/>
    <s v="CUST0224"/>
    <s v="Gayathri Tata"/>
    <x v="0"/>
    <x v="0"/>
    <x v="51"/>
    <n v="1"/>
    <n v="333.82"/>
    <n v="0"/>
    <n v="333.82"/>
    <n v="148.72999999999999"/>
    <n v="333.82"/>
    <s v="Q1"/>
    <n v="44.55395123120244"/>
    <s v="Hyderabad"/>
    <s v="Premium"/>
  </r>
  <r>
    <s v="ORD008731"/>
    <x v="236"/>
    <s v="CUST0025"/>
    <s v="Andrew Bhardwaj"/>
    <x v="1"/>
    <x v="6"/>
    <x v="14"/>
    <n v="4"/>
    <n v="877.91"/>
    <n v="0.25"/>
    <n v="2633.73"/>
    <n v="1019.7"/>
    <n v="2633.73"/>
    <s v="Q3"/>
    <n v="38.71695276281168"/>
    <s v="Bhubaneswar"/>
    <s v="Occasional"/>
  </r>
  <r>
    <s v="ORD005906"/>
    <x v="354"/>
    <s v="CUST0308"/>
    <s v="Charita Sule"/>
    <x v="2"/>
    <x v="4"/>
    <x v="33"/>
    <n v="1"/>
    <n v="35422.76"/>
    <n v="0.3"/>
    <n v="24795.93"/>
    <n v="3616.15"/>
    <n v="24795.932000000001"/>
    <s v="Q2"/>
    <n v="14.583643364052085"/>
    <s v="Jaipur"/>
    <s v="Premium"/>
  </r>
  <r>
    <s v="ORD005679"/>
    <x v="28"/>
    <s v="CUST0417"/>
    <s v="Radha Mander"/>
    <x v="0"/>
    <x v="2"/>
    <x v="60"/>
    <n v="5"/>
    <n v="5927.2"/>
    <n v="0.15"/>
    <n v="25190.6"/>
    <n v="6995.92"/>
    <n v="25190.6"/>
    <s v="Q4"/>
    <n v="27.771946678522941"/>
    <s v="Kochi"/>
    <s v="Occasional"/>
  </r>
  <r>
    <s v="ORD010624"/>
    <x v="178"/>
    <s v="CUST0174"/>
    <s v="Nitesh Kalita"/>
    <x v="0"/>
    <x v="5"/>
    <x v="21"/>
    <n v="6"/>
    <n v="134.84"/>
    <n v="0"/>
    <n v="809.04"/>
    <n v="68.33"/>
    <n v="809.04"/>
    <s v="Q1"/>
    <n v="8.4458123207752394"/>
    <s v="Chennai"/>
    <s v="Premium"/>
  </r>
  <r>
    <s v="ORD005043"/>
    <x v="221"/>
    <s v="CUST0378"/>
    <s v="Bahadurjit Nath"/>
    <x v="3"/>
    <x v="5"/>
    <x v="37"/>
    <n v="10"/>
    <n v="791.11"/>
    <n v="0"/>
    <n v="7911.1"/>
    <n v="627.78"/>
    <n v="7911.1"/>
    <s v="Q1"/>
    <n v="7.9354324935849627"/>
    <s v="Mumbai"/>
    <s v="Occasional"/>
  </r>
  <r>
    <s v="ORD005530"/>
    <x v="307"/>
    <s v="CUST0397"/>
    <s v="Jai Boase"/>
    <x v="3"/>
    <x v="2"/>
    <x v="30"/>
    <n v="3"/>
    <n v="7149.23"/>
    <n v="0.05"/>
    <n v="20375.310000000001"/>
    <n v="3323"/>
    <n v="20375.305499999999"/>
    <s v="Q4"/>
    <n v="16.308954317750256"/>
    <s v="Ahmedabad"/>
    <s v="Occasional"/>
  </r>
  <r>
    <s v="ORD002612"/>
    <x v="22"/>
    <s v="CUST0333"/>
    <s v="Upma Sidhu"/>
    <x v="3"/>
    <x v="6"/>
    <x v="18"/>
    <n v="2"/>
    <n v="3167.21"/>
    <n v="0"/>
    <n v="6334.42"/>
    <n v="2140.37"/>
    <n v="6334.42"/>
    <s v="Q3"/>
    <n v="33.789518219505496"/>
    <s v="Ahmedabad"/>
    <s v="Regular"/>
  </r>
  <r>
    <s v="ORD006151"/>
    <x v="63"/>
    <s v="CUST0205"/>
    <s v="Harita Kurian"/>
    <x v="0"/>
    <x v="5"/>
    <x v="24"/>
    <n v="8"/>
    <n v="159.96"/>
    <n v="0.2"/>
    <n v="1023.74"/>
    <n v="-46.82"/>
    <n v="1023.7440000000001"/>
    <s v="Q4"/>
    <n v="-4.5734268466602845"/>
    <s v="Hyderabad"/>
    <s v="Premium"/>
  </r>
  <r>
    <s v="ORD006195"/>
    <x v="100"/>
    <s v="CUST0297"/>
    <s v="Ikbal Mane"/>
    <x v="3"/>
    <x v="6"/>
    <x v="27"/>
    <n v="2"/>
    <n v="1459.5"/>
    <n v="0.05"/>
    <n v="2773.05"/>
    <n v="-215.01"/>
    <n v="2773.0499999999997"/>
    <s v="Q3"/>
    <n v="-7.7535565532536364"/>
    <s v="Mumbai"/>
    <s v="Premium"/>
  </r>
  <r>
    <s v="ORD005375"/>
    <x v="233"/>
    <s v="CUST0258"/>
    <s v="Sanaya Khalsa"/>
    <x v="2"/>
    <x v="6"/>
    <x v="29"/>
    <n v="1"/>
    <n v="3358.79"/>
    <n v="0.15"/>
    <n v="2854.97"/>
    <n v="719.72"/>
    <n v="2854.9715000000001"/>
    <s v="Q1"/>
    <n v="25.209371727198537"/>
    <s v="Delhi"/>
    <s v="Premium"/>
  </r>
  <r>
    <s v="ORD006095"/>
    <x v="26"/>
    <s v="CUST0442"/>
    <s v="Jackson Khare"/>
    <x v="1"/>
    <x v="3"/>
    <x v="10"/>
    <n v="3"/>
    <n v="924.57"/>
    <n v="0"/>
    <n v="2773.71"/>
    <n v="981.09"/>
    <n v="2773.71"/>
    <s v="Q4"/>
    <n v="35.371037347091082"/>
    <s v="Guwahati"/>
    <s v="Regular"/>
  </r>
  <r>
    <s v="ORD010335"/>
    <x v="262"/>
    <s v="CUST0253"/>
    <s v="Mohammed Dhar"/>
    <x v="3"/>
    <x v="5"/>
    <x v="68"/>
    <n v="6"/>
    <n v="590.98"/>
    <n v="0"/>
    <n v="3545.88"/>
    <n v="266.04000000000002"/>
    <n v="3545.88"/>
    <s v="Q2"/>
    <n v="7.5027919726555901"/>
    <s v="Mumbai"/>
    <s v="Occasional"/>
  </r>
  <r>
    <s v="ORD002931"/>
    <x v="356"/>
    <s v="CUST0413"/>
    <s v="Aarini Amble"/>
    <x v="3"/>
    <x v="4"/>
    <x v="28"/>
    <n v="1"/>
    <n v="2161.38"/>
    <n v="0.1"/>
    <n v="1945.24"/>
    <n v="196.23"/>
    <n v="1945.2420000000002"/>
    <s v="Q1"/>
    <n v="10.087701260512841"/>
    <s v="Surat"/>
    <s v="Premium"/>
  </r>
  <r>
    <s v="ORD007443"/>
    <x v="102"/>
    <s v="CUST0101"/>
    <s v="Chakradev Kumar"/>
    <x v="3"/>
    <x v="5"/>
    <x v="21"/>
    <n v="2"/>
    <n v="357.53"/>
    <n v="0"/>
    <n v="715.06"/>
    <n v="47.33"/>
    <n v="715.06"/>
    <s v="Q1"/>
    <n v="6.6190249769250142"/>
    <s v="Surat"/>
    <s v="Premium"/>
  </r>
  <r>
    <s v="ORD001325"/>
    <x v="6"/>
    <s v="CUST0457"/>
    <s v="Amruta Gour"/>
    <x v="0"/>
    <x v="4"/>
    <x v="50"/>
    <n v="1"/>
    <n v="19322.39"/>
    <n v="0.3"/>
    <n v="13525.67"/>
    <n v="1461.99"/>
    <n v="13525.672999999999"/>
    <s v="Q1"/>
    <n v="10.809002437587194"/>
    <s v="Bengaluru"/>
    <s v="Premium"/>
  </r>
  <r>
    <s v="ORD001861"/>
    <x v="363"/>
    <s v="CUST0258"/>
    <s v="Sanaya Khalsa"/>
    <x v="2"/>
    <x v="2"/>
    <x v="46"/>
    <n v="3"/>
    <n v="484.37"/>
    <n v="0.15"/>
    <n v="1235.1400000000001"/>
    <n v="193.78"/>
    <n v="1235.1435000000001"/>
    <s v="Q4"/>
    <n v="15.688909759217578"/>
    <s v="Delhi"/>
    <s v="Premium"/>
  </r>
  <r>
    <s v="ORD001969"/>
    <x v="191"/>
    <s v="CUST0497"/>
    <s v="Sai Desai"/>
    <x v="3"/>
    <x v="4"/>
    <x v="23"/>
    <n v="2"/>
    <n v="51838.559999999998"/>
    <n v="0"/>
    <n v="103677.12"/>
    <n v="15210.71"/>
    <n v="103677.12"/>
    <s v="Q2"/>
    <n v="14.671231222472228"/>
    <s v="Pune"/>
    <s v="Regular"/>
  </r>
  <r>
    <s v="ORD003244"/>
    <x v="343"/>
    <s v="CUST0300"/>
    <s v="Maanav Kashyap"/>
    <x v="2"/>
    <x v="5"/>
    <x v="44"/>
    <n v="10"/>
    <n v="286.54000000000002"/>
    <n v="0"/>
    <n v="2865.4"/>
    <n v="162.97"/>
    <n v="2865.4"/>
    <s v="Q3"/>
    <n v="5.687513087178055"/>
    <s v="Amritsar"/>
    <s v="Premium"/>
  </r>
  <r>
    <s v="ORD010950"/>
    <x v="37"/>
    <s v="CUST0099"/>
    <s v="Simon Maharaj"/>
    <x v="2"/>
    <x v="3"/>
    <x v="10"/>
    <n v="3"/>
    <n v="3059.06"/>
    <n v="0.05"/>
    <n v="8718.32"/>
    <n v="3068.6"/>
    <n v="8718.3209999999999"/>
    <s v="Q4"/>
    <n v="35.197148074399657"/>
    <s v="Jaipur"/>
    <s v="Occasional"/>
  </r>
  <r>
    <s v="ORD002018"/>
    <x v="185"/>
    <s v="CUST0281"/>
    <s v="Chaman Khalsa"/>
    <x v="0"/>
    <x v="5"/>
    <x v="44"/>
    <n v="7"/>
    <n v="165.66"/>
    <n v="0.2"/>
    <n v="927.7"/>
    <n v="93.12"/>
    <n v="927.69599999999991"/>
    <s v="Q4"/>
    <n v="10.03772771370055"/>
    <s v="Chennai"/>
    <s v="Premium"/>
  </r>
  <r>
    <s v="ORD000646"/>
    <x v="26"/>
    <s v="CUST0042"/>
    <s v="Eesha Jhaveri"/>
    <x v="1"/>
    <x v="2"/>
    <x v="62"/>
    <n v="5"/>
    <n v="798.59"/>
    <n v="0.05"/>
    <n v="3793.3"/>
    <n v="771.57"/>
    <n v="3793.3025000000002"/>
    <s v="Q4"/>
    <n v="20.340336909814674"/>
    <s v="Patna"/>
    <s v="Premium"/>
  </r>
  <r>
    <s v="ORD004609"/>
    <x v="75"/>
    <s v="CUST0398"/>
    <s v="Christopher Basu"/>
    <x v="0"/>
    <x v="2"/>
    <x v="54"/>
    <n v="4"/>
    <n v="458.7"/>
    <n v="0.05"/>
    <n v="1743.06"/>
    <n v="459.77"/>
    <n v="1743.06"/>
    <s v="Q1"/>
    <n v="26.377175771344646"/>
    <s v="Chennai"/>
    <s v="Premium"/>
  </r>
  <r>
    <s v="ORD009441"/>
    <x v="147"/>
    <s v="CUST0131"/>
    <s v="Aarna Mukherjee"/>
    <x v="0"/>
    <x v="1"/>
    <x v="1"/>
    <n v="2"/>
    <n v="23243.64"/>
    <n v="0.05"/>
    <n v="44162.92"/>
    <n v="10050.19"/>
    <n v="44162.915999999997"/>
    <s v="Q2"/>
    <n v="22.757077657002757"/>
    <s v="Coimbatore"/>
    <s v="Regular"/>
  </r>
  <r>
    <s v="ORD002952"/>
    <x v="141"/>
    <s v="CUST0473"/>
    <s v="Ranbir Jha"/>
    <x v="3"/>
    <x v="6"/>
    <x v="43"/>
    <n v="1"/>
    <n v="4132.28"/>
    <n v="0.05"/>
    <n v="3925.67"/>
    <n v="1083.8599999999999"/>
    <n v="3925.6659999999997"/>
    <s v="Q1"/>
    <n v="27.609554547376625"/>
    <s v="Pune"/>
    <s v="Regular"/>
  </r>
  <r>
    <s v="ORD001351"/>
    <x v="182"/>
    <s v="CUST0209"/>
    <s v="Charles Babu"/>
    <x v="0"/>
    <x v="2"/>
    <x v="9"/>
    <n v="5"/>
    <n v="1807.62"/>
    <n v="0.25"/>
    <n v="6778.57"/>
    <n v="1172.43"/>
    <n v="6778.5749999999989"/>
    <s v="Q4"/>
    <n v="17.29612587905709"/>
    <s v="Bengaluru"/>
    <s v="Premium"/>
  </r>
  <r>
    <s v="ORD005907"/>
    <x v="357"/>
    <s v="CUST0261"/>
    <s v="Dalaja Nayak"/>
    <x v="1"/>
    <x v="2"/>
    <x v="8"/>
    <n v="4"/>
    <n v="724.93"/>
    <n v="0.2"/>
    <n v="2319.7800000000002"/>
    <n v="506.93"/>
    <n v="2319.7759999999998"/>
    <s v="Q1"/>
    <n v="21.85250325461897"/>
    <s v="Kolkata"/>
    <s v="Premium"/>
  </r>
  <r>
    <s v="ORD003987"/>
    <x v="280"/>
    <s v="CUST0423"/>
    <s v="Ayaan Kar"/>
    <x v="2"/>
    <x v="5"/>
    <x v="24"/>
    <n v="2"/>
    <n v="605.98"/>
    <n v="0"/>
    <n v="1211.96"/>
    <n v="122.53"/>
    <n v="1211.96"/>
    <s v="Q3"/>
    <n v="10.110069639262022"/>
    <s v="Chandigarh"/>
    <s v="Regular"/>
  </r>
  <r>
    <s v="ORD000391"/>
    <x v="122"/>
    <s v="CUST0146"/>
    <s v="Pavani Bawa"/>
    <x v="1"/>
    <x v="6"/>
    <x v="29"/>
    <n v="4"/>
    <n v="1574.02"/>
    <n v="0.1"/>
    <n v="5666.47"/>
    <n v="1863.52"/>
    <n v="5666.4719999999998"/>
    <s v="Q1"/>
    <n v="32.886788423833529"/>
    <s v="Guwahati"/>
    <s v="Regular"/>
  </r>
  <r>
    <s v="ORD011792"/>
    <x v="20"/>
    <s v="CUST0330"/>
    <s v="Yasti Ramesh"/>
    <x v="2"/>
    <x v="5"/>
    <x v="24"/>
    <n v="0"/>
    <n v="621.57000000000005"/>
    <n v="0"/>
    <n v="2486.2800000000002"/>
    <n v="-59.46"/>
    <n v="0"/>
    <s v="Q1"/>
    <n v="-2.391524687484917"/>
    <s v="Jaipur"/>
    <s v="Occasional"/>
  </r>
  <r>
    <s v="ORD001433"/>
    <x v="141"/>
    <s v="CUST0035"/>
    <s v="Sathvik Joshi"/>
    <x v="1"/>
    <x v="2"/>
    <x v="30"/>
    <n v="4"/>
    <n v="3740.82"/>
    <n v="0.1"/>
    <n v="13466.95"/>
    <n v="2140.31"/>
    <n v="13466.952000000001"/>
    <s v="Q1"/>
    <n v="15.893056705490105"/>
    <s v="Patna"/>
    <s v="Regular"/>
  </r>
  <r>
    <s v="ORD001061"/>
    <x v="157"/>
    <s v="CUST0030"/>
    <s v="Kashvi Sahota"/>
    <x v="2"/>
    <x v="5"/>
    <x v="31"/>
    <n v="5"/>
    <n v="683.32"/>
    <n v="0.25"/>
    <n v="2562.4499999999998"/>
    <n v="195.11"/>
    <n v="2562.4500000000003"/>
    <s v="Q4"/>
    <n v="7.6141973501922005"/>
    <s v="Delhi"/>
    <s v="Premium"/>
  </r>
  <r>
    <s v="ORD006847"/>
    <x v="104"/>
    <s v="CUST0120"/>
    <s v="Mitesh Rao"/>
    <x v="1"/>
    <x v="2"/>
    <x v="17"/>
    <n v="3"/>
    <n v="4859.78"/>
    <n v="0.15"/>
    <n v="12392.44"/>
    <n v="3056.29"/>
    <n v="12392.439"/>
    <s v="Q4"/>
    <n v="24.662536191419928"/>
    <s v="Bhubaneswar"/>
    <s v="Regular"/>
  </r>
  <r>
    <s v="ORD008748"/>
    <x v="361"/>
    <s v="CUST0054"/>
    <s v="Unknown"/>
    <x v="1"/>
    <x v="5"/>
    <x v="7"/>
    <n v="6"/>
    <n v="496.3"/>
    <n v="0.1"/>
    <n v="2680.02"/>
    <n v="229.02"/>
    <n v="2680.0200000000004"/>
    <s v="Q3"/>
    <n v="8.5454586159804773"/>
    <s v="Guwahati"/>
    <s v="Premium"/>
  </r>
  <r>
    <s v="ORD000707"/>
    <x v="219"/>
    <s v="CUST0236"/>
    <s v="Omisha Sachdeva"/>
    <x v="2"/>
    <x v="6"/>
    <x v="57"/>
    <n v="4"/>
    <n v="4233.92"/>
    <n v="0.1"/>
    <n v="15242.11"/>
    <n v="3601.05"/>
    <n v="15242.112000000001"/>
    <s v="Q1"/>
    <n v="23.625666000310979"/>
    <s v="Delhi"/>
    <s v="Premium"/>
  </r>
  <r>
    <s v="ORD005176"/>
    <x v="335"/>
    <s v="CUST0454"/>
    <s v="Avi Kar"/>
    <x v="1"/>
    <x v="0"/>
    <x v="53"/>
    <n v="2"/>
    <n v="781.8"/>
    <n v="0.25"/>
    <n v="1172.7"/>
    <n v="405.55"/>
    <n v="1172.6999999999998"/>
    <s v="Q4"/>
    <n v="34.582587191950196"/>
    <s v="Patna"/>
    <s v="Regular"/>
  </r>
  <r>
    <s v="ORD001766"/>
    <x v="205"/>
    <s v="CUST0478"/>
    <s v="Ubika Sampath"/>
    <x v="3"/>
    <x v="4"/>
    <x v="23"/>
    <n v="5"/>
    <n v="27174.57"/>
    <n v="0.05"/>
    <n v="129079.21"/>
    <n v="12009.52"/>
    <n v="129079.2075"/>
    <s v="Q2"/>
    <n v="9.3039924864740033"/>
    <s v="Mumbai"/>
    <s v="Regular"/>
  </r>
  <r>
    <s v="ORD009591"/>
    <x v="328"/>
    <s v="CUST0132"/>
    <s v="Aadhya Kuruvilla"/>
    <x v="2"/>
    <x v="2"/>
    <x v="8"/>
    <n v="1"/>
    <n v="7422.27"/>
    <n v="0"/>
    <n v="7422.27"/>
    <n v="2033.73"/>
    <n v="7422.27"/>
    <s v="Q2"/>
    <n v="27.400377512539965"/>
    <s v="Lucknow"/>
    <s v="Occasional"/>
  </r>
  <r>
    <s v="ORD009317"/>
    <x v="244"/>
    <s v="CUST0494"/>
    <s v="Turvi Bahl"/>
    <x v="3"/>
    <x v="6"/>
    <x v="57"/>
    <n v="2"/>
    <n v="2774.42"/>
    <n v="0"/>
    <n v="5548.84"/>
    <n v="1639.13"/>
    <n v="5548.84"/>
    <s v="Q2"/>
    <n v="29.540048010034532"/>
    <s v="Pune"/>
    <s v="Regular"/>
  </r>
  <r>
    <s v="ORD007543"/>
    <x v="226"/>
    <s v="CUST0405"/>
    <s v="Vyanjana Buch"/>
    <x v="0"/>
    <x v="5"/>
    <x v="21"/>
    <n v="2"/>
    <n v="500.96"/>
    <n v="0"/>
    <n v="1001.92"/>
    <n v="84.53"/>
    <n v="1001.92"/>
    <s v="Q1"/>
    <n v="8.4368013414244665"/>
    <s v="Coimbatore"/>
    <s v="Regular"/>
  </r>
  <r>
    <s v="ORD011138"/>
    <x v="1"/>
    <s v="CUST0249"/>
    <s v="Bina Chander"/>
    <x v="1"/>
    <x v="1"/>
    <x v="36"/>
    <n v="4"/>
    <n v="3982.51"/>
    <n v="0"/>
    <n v="15930.04"/>
    <n v="4867.99"/>
    <n v="15930.04"/>
    <s v="Q2"/>
    <n v="30.558554780778952"/>
    <s v="Kolkata"/>
    <s v="Regular"/>
  </r>
  <r>
    <s v="ORD007488"/>
    <x v="295"/>
    <s v="CUST0331"/>
    <s v="Yashvi Manne"/>
    <x v="3"/>
    <x v="5"/>
    <x v="39"/>
    <n v="10"/>
    <n v="360.26"/>
    <n v="0.2"/>
    <n v="2882.08"/>
    <n v="271.47000000000003"/>
    <n v="2882.08"/>
    <s v="Q4"/>
    <n v="9.4192388830289246"/>
    <s v="Surat"/>
    <s v="Premium"/>
  </r>
  <r>
    <s v="ORD010490"/>
    <x v="293"/>
    <s v="CUST0187"/>
    <s v="Forum Prabhu"/>
    <x v="2"/>
    <x v="3"/>
    <x v="25"/>
    <n v="5"/>
    <n v="1236.52"/>
    <n v="0.05"/>
    <n v="5873.47"/>
    <n v="2029.83"/>
    <n v="5873.47"/>
    <s v="Q1"/>
    <n v="34.559297995903613"/>
    <s v="Lucknow"/>
    <s v="Regular"/>
  </r>
  <r>
    <s v="ORD006646"/>
    <x v="172"/>
    <s v="CUST0161"/>
    <s v="Jalsa Narang"/>
    <x v="2"/>
    <x v="5"/>
    <x v="7"/>
    <n v="1"/>
    <n v="417.36"/>
    <n v="0.15"/>
    <n v="354.76"/>
    <n v="22.99"/>
    <n v="354.75600000000003"/>
    <s v="Q2"/>
    <n v="6.4804374788589474"/>
    <s v="Lucknow"/>
    <s v="Premium"/>
  </r>
  <r>
    <s v="ORD000553"/>
    <x v="193"/>
    <s v="CUST0213"/>
    <s v="Neel Narang"/>
    <x v="3"/>
    <x v="6"/>
    <x v="43"/>
    <n v="5"/>
    <n v="4418.03"/>
    <n v="0"/>
    <n v="22090.15"/>
    <n v="7211.97"/>
    <n v="22090.149999999998"/>
    <s v="Q1"/>
    <n v="32.647899629472867"/>
    <s v="Nagpur"/>
    <s v="Occasional"/>
  </r>
  <r>
    <s v="ORD002056"/>
    <x v="163"/>
    <s v="CUST0166"/>
    <s v="Harita Nadig"/>
    <x v="1"/>
    <x v="4"/>
    <x v="42"/>
    <n v="1"/>
    <n v="63386.27"/>
    <n v="0"/>
    <n v="63386.27"/>
    <n v="7545.01"/>
    <n v="63386.27"/>
    <s v="Q4"/>
    <n v="11.903224468011764"/>
    <s v="Kolkata"/>
    <s v="Regular"/>
  </r>
  <r>
    <s v="ORD005111"/>
    <x v="348"/>
    <s v="CUST0207"/>
    <s v="Dipta Palla"/>
    <x v="3"/>
    <x v="5"/>
    <x v="31"/>
    <n v="6"/>
    <n v="359.11"/>
    <n v="0.05"/>
    <n v="2046.93"/>
    <n v="139.41999999999999"/>
    <n v="2046.9269999999997"/>
    <s v="Q1"/>
    <n v="6.81117576077345"/>
    <s v="Pune"/>
    <s v="Premium"/>
  </r>
  <r>
    <s v="ORD000747"/>
    <x v="163"/>
    <s v="CUST0103"/>
    <s v="Aryan Prabhu"/>
    <x v="1"/>
    <x v="4"/>
    <x v="22"/>
    <n v="5"/>
    <n v="33569.269999999997"/>
    <n v="0"/>
    <n v="167846.35"/>
    <n v="16779.23"/>
    <n v="167846.34999999998"/>
    <s v="Q4"/>
    <n v="9.996779792947537"/>
    <s v="Patna"/>
    <s v="Premium"/>
  </r>
  <r>
    <s v="ORD010541"/>
    <x v="207"/>
    <s v="CUST0054"/>
    <s v="Bhavya Chahal"/>
    <x v="1"/>
    <x v="4"/>
    <x v="50"/>
    <n v="1"/>
    <n v="25701.439999999999"/>
    <n v="0.05"/>
    <n v="24416.37"/>
    <n v="2558.37"/>
    <n v="24416.367999999999"/>
    <s v="Q2"/>
    <n v="10.478093180927386"/>
    <s v="Guwahati"/>
    <s v="Premium"/>
  </r>
  <r>
    <s v="ORD009029"/>
    <x v="226"/>
    <s v="CUST0283"/>
    <s v="Dalbir Roy"/>
    <x v="0"/>
    <x v="5"/>
    <x v="24"/>
    <n v="10"/>
    <n v="281.48"/>
    <n v="0"/>
    <n v="2814.8"/>
    <n v="249"/>
    <n v="2814.8"/>
    <s v="Q1"/>
    <n v="8.8460991899957353"/>
    <s v="Chennai"/>
    <s v="Regular"/>
  </r>
  <r>
    <s v="ORD004561"/>
    <x v="360"/>
    <s v="CUST0301"/>
    <s v="Vihaan Saini"/>
    <x v="2"/>
    <x v="3"/>
    <x v="12"/>
    <n v="2"/>
    <n v="501.19"/>
    <n v="0.05"/>
    <n v="952.26"/>
    <n v="262.64"/>
    <n v="952.26099999999997"/>
    <s v="Q3"/>
    <n v="27.580702749249152"/>
    <s v="Chandigarh"/>
    <s v="Premium"/>
  </r>
  <r>
    <s v="ORD005638"/>
    <x v="16"/>
    <s v="CUST0191"/>
    <s v="Advika Madan"/>
    <x v="3"/>
    <x v="2"/>
    <x v="65"/>
    <n v="2"/>
    <n v="651.41"/>
    <n v="0"/>
    <n v="1302.82"/>
    <n v="330.36"/>
    <n v="1302.82"/>
    <s v="Q3"/>
    <n v="25.357301852903703"/>
    <s v="Mumbai"/>
    <s v="Occasional"/>
  </r>
  <r>
    <s v="ORD010614"/>
    <x v="305"/>
    <s v="CUST0393"/>
    <s v="Rachita Shroff"/>
    <x v="3"/>
    <x v="1"/>
    <x v="3"/>
    <n v="4"/>
    <n v="36369.32"/>
    <n v="0.15"/>
    <n v="123655.69"/>
    <n v="28710.959999999999"/>
    <n v="123655.68799999999"/>
    <s v="Q3"/>
    <n v="23.218470577455836"/>
    <s v="Surat"/>
    <s v="Occasional"/>
  </r>
  <r>
    <s v="ORD001948"/>
    <x v="107"/>
    <s v="CUST0112"/>
    <s v="Kamala Bandi"/>
    <x v="3"/>
    <x v="3"/>
    <x v="13"/>
    <n v="5"/>
    <n v="2780.69"/>
    <n v="0.2"/>
    <n v="11122.76"/>
    <n v="4043.56"/>
    <n v="11122.760000000002"/>
    <s v="Q4"/>
    <n v="36.353926543411887"/>
    <s v="Ahmedabad"/>
    <s v="Regular"/>
  </r>
  <r>
    <s v="ORD006934"/>
    <x v="15"/>
    <s v="CUST0345"/>
    <s v="Jacob Prabhu"/>
    <x v="1"/>
    <x v="2"/>
    <x v="8"/>
    <n v="1"/>
    <n v="4633.6400000000003"/>
    <n v="0"/>
    <n v="4633.6400000000003"/>
    <n v="786.53"/>
    <n v="4633.6400000000003"/>
    <s v="Q4"/>
    <n v="16.97434414412859"/>
    <s v="Bhubaneswar"/>
    <s v="Premium"/>
  </r>
  <r>
    <s v="ORD011694"/>
    <x v="102"/>
    <s v="CUST0227"/>
    <s v="Yashawini Loyal"/>
    <x v="1"/>
    <x v="2"/>
    <x v="8"/>
    <n v="5"/>
    <n v="7953"/>
    <n v="0.3"/>
    <n v="27835.5"/>
    <n v="6826.67"/>
    <n v="27835.5"/>
    <s v="Q1"/>
    <n v="24.525048948285463"/>
    <s v="Patna"/>
    <s v="Premium"/>
  </r>
  <r>
    <s v="ORD008407"/>
    <x v="284"/>
    <s v="CUST0160"/>
    <s v="Warhi Radhakrishnan"/>
    <x v="0"/>
    <x v="5"/>
    <x v="44"/>
    <n v="2"/>
    <n v="548.66"/>
    <n v="0.2"/>
    <n v="877.86"/>
    <n v="53.74"/>
    <n v="877.85599999999999"/>
    <s v="Q3"/>
    <n v="6.1217050554758163"/>
    <s v="Coimbatore"/>
    <s v="Premium"/>
  </r>
  <r>
    <s v="ORD000504"/>
    <x v="154"/>
    <s v="CUST0156"/>
    <s v="Aarush Bhagat"/>
    <x v="0"/>
    <x v="1"/>
    <x v="26"/>
    <n v="1"/>
    <n v="44418.77"/>
    <n v="0.25"/>
    <n v="33314.080000000002"/>
    <n v="6271.95"/>
    <n v="33314.077499999999"/>
    <s v="Q4"/>
    <n v="18.826724315964899"/>
    <s v="Bengaluru"/>
    <s v="Premium"/>
  </r>
  <r>
    <s v="ORD011701"/>
    <x v="152"/>
    <s v="CUST0277"/>
    <s v="Nirja Sarkar"/>
    <x v="2"/>
    <x v="6"/>
    <x v="63"/>
    <n v="5"/>
    <n v="4319.84"/>
    <n v="0.05"/>
    <n v="20519.240000000002"/>
    <n v="5112.26"/>
    <n v="20519.239999999998"/>
    <s v="Q2"/>
    <n v="24.914470516451875"/>
    <s v="Amritsar"/>
    <s v="Premium"/>
  </r>
  <r>
    <s v="ORD005057"/>
    <x v="129"/>
    <s v="CUST0255"/>
    <s v="Darpan Jhaveri"/>
    <x v="2"/>
    <x v="2"/>
    <x v="8"/>
    <n v="5"/>
    <n v="7283.27"/>
    <n v="0.15"/>
    <n v="30953.9"/>
    <n v="7099.5"/>
    <n v="30953.897500000003"/>
    <s v="Q2"/>
    <n v="22.935720539253534"/>
    <s v="Lucknow"/>
    <s v="Regular"/>
  </r>
  <r>
    <s v="ORD002748"/>
    <x v="163"/>
    <s v="CUST0316"/>
    <s v="Vinaya Varughese"/>
    <x v="1"/>
    <x v="1"/>
    <x v="1"/>
    <n v="1"/>
    <n v="2594.0500000000002"/>
    <n v="0.15"/>
    <n v="2204.94"/>
    <n v="483.27"/>
    <n v="2204.9425000000001"/>
    <s v="Q4"/>
    <n v="21.917603200087076"/>
    <s v="Ranchi"/>
    <s v="Regular"/>
  </r>
  <r>
    <s v="ORD008553"/>
    <x v="102"/>
    <s v="CUST0277"/>
    <s v="Nirja Sarkar"/>
    <x v="2"/>
    <x v="3"/>
    <x v="25"/>
    <n v="4"/>
    <n v="2626.48"/>
    <n v="0"/>
    <n v="10505.92"/>
    <n v="2946.46"/>
    <n v="10505.92"/>
    <s v="Q1"/>
    <n v="28.045711370351196"/>
    <s v="Amritsar"/>
    <s v="Premium"/>
  </r>
  <r>
    <s v="ORD002175"/>
    <x v="245"/>
    <s v="CUST0464"/>
    <s v="Chandresh Dasgupta"/>
    <x v="3"/>
    <x v="4"/>
    <x v="50"/>
    <n v="3"/>
    <n v="21837.05"/>
    <n v="0.1"/>
    <n v="58960.03"/>
    <n v="5661.03"/>
    <n v="58960.034999999996"/>
    <s v="Q2"/>
    <n v="9.6014706912462557"/>
    <s v="Mumbai"/>
    <s v="Regular"/>
  </r>
  <r>
    <s v="ORD000251"/>
    <x v="51"/>
    <s v="CUST0193"/>
    <s v="Aashi Virk"/>
    <x v="3"/>
    <x v="0"/>
    <x v="48"/>
    <n v="4"/>
    <n v="400.6"/>
    <n v="0"/>
    <n v="1602.4"/>
    <n v="526.23"/>
    <n v="1602.4"/>
    <s v="Q3"/>
    <n v="32.840114827758363"/>
    <s v="Pune"/>
    <s v="Premium"/>
  </r>
  <r>
    <s v="ORD007245"/>
    <x v="79"/>
    <s v="CUST0197"/>
    <s v="Wakeeta Chakrabarti"/>
    <x v="0"/>
    <x v="6"/>
    <x v="14"/>
    <n v="2"/>
    <n v="734.63"/>
    <n v="0.05"/>
    <n v="1395.8"/>
    <n v="462.6"/>
    <n v="1395.797"/>
    <s v="Q2"/>
    <n v="33.142283994841669"/>
    <s v="Coimbatore"/>
    <s v="Regular"/>
  </r>
  <r>
    <s v="ORD002401"/>
    <x v="355"/>
    <s v="CUST0275"/>
    <s v="Rajata Baria"/>
    <x v="1"/>
    <x v="3"/>
    <x v="10"/>
    <n v="1"/>
    <n v="3674.05"/>
    <n v="0"/>
    <n v="3674.05"/>
    <n v="1118.8"/>
    <n v="3674.05"/>
    <s v="Q2"/>
    <n v="30.451409207822426"/>
    <s v="Ranchi"/>
    <s v="Premium"/>
  </r>
  <r>
    <s v="ORD004984"/>
    <x v="140"/>
    <s v="CUST0108"/>
    <s v="Yadavi Golla"/>
    <x v="2"/>
    <x v="5"/>
    <x v="7"/>
    <n v="1"/>
    <n v="91.01"/>
    <n v="0.3"/>
    <n v="63.71"/>
    <n v="5.15"/>
    <n v="63.707000000000001"/>
    <s v="Q4"/>
    <n v="8.0835033746664582"/>
    <s v="Delhi"/>
    <s v="Regular"/>
  </r>
  <r>
    <s v="ORD003021"/>
    <x v="55"/>
    <s v="CUST0293"/>
    <s v="Vidhi Khatri"/>
    <x v="1"/>
    <x v="0"/>
    <x v="49"/>
    <n v="4"/>
    <n v="719.13"/>
    <n v="0.15"/>
    <n v="2445.04"/>
    <n v="767.54"/>
    <n v="2445.0419999999999"/>
    <s v="Q1"/>
    <n v="31.3917154729575"/>
    <s v="Ranchi"/>
    <s v="Premium"/>
  </r>
  <r>
    <s v="ORD004828"/>
    <x v="133"/>
    <s v="CUST0395"/>
    <s v="Amrita Balan"/>
    <x v="3"/>
    <x v="5"/>
    <x v="37"/>
    <n v="10"/>
    <n v="579.30999999999995"/>
    <n v="0.2"/>
    <n v="4634.4799999999996"/>
    <n v="290.26"/>
    <n v="4634.4799999999996"/>
    <s v="Q4"/>
    <n v="6.2630543232466209"/>
    <s v="Mumbai"/>
    <s v="Regular"/>
  </r>
  <r>
    <s v="ORD000576"/>
    <x v="70"/>
    <s v="CUST0007"/>
    <s v="Advika Gopal"/>
    <x v="2"/>
    <x v="4"/>
    <x v="42"/>
    <n v="4"/>
    <n v="40193.53"/>
    <n v="0.2"/>
    <n v="128619.3"/>
    <n v="13608.13"/>
    <n v="128619.296"/>
    <s v="Q4"/>
    <n v="10.580161764214234"/>
    <s v="Lucknow"/>
    <s v="Premium"/>
  </r>
  <r>
    <s v="ORD007842"/>
    <x v="289"/>
    <s v="CUST0378"/>
    <s v="Bahadurjit Nath"/>
    <x v="3"/>
    <x v="6"/>
    <x v="63"/>
    <n v="1"/>
    <n v="4643.38"/>
    <n v="0.1"/>
    <n v="4179.04"/>
    <n v="1197.01"/>
    <n v="4179.0420000000004"/>
    <s v="Q2"/>
    <n v="28.643181209081515"/>
    <s v="Mumbai"/>
    <s v="Occasional"/>
  </r>
  <r>
    <s v="ORD009424"/>
    <x v="152"/>
    <s v="CUST0468"/>
    <s v="Mason Bahl"/>
    <x v="2"/>
    <x v="4"/>
    <x v="50"/>
    <n v="4"/>
    <n v="5553.94"/>
    <n v="0.05"/>
    <n v="21104.97"/>
    <n v="2331.4499999999998"/>
    <n v="21104.971999999998"/>
    <s v="Q2"/>
    <n v="11.046924018371026"/>
    <s v="Chandigarh"/>
    <s v="Regular"/>
  </r>
  <r>
    <s v="ORD004919"/>
    <x v="195"/>
    <s v="CUST0394"/>
    <s v="Isaac Parekh"/>
    <x v="1"/>
    <x v="3"/>
    <x v="12"/>
    <n v="3"/>
    <n v="2517.39"/>
    <n v="0"/>
    <n v="7552.17"/>
    <n v="2564.2199999999998"/>
    <n v="7552.17"/>
    <s v="Q2"/>
    <n v="33.953420010407605"/>
    <s v="Kolkata"/>
    <s v="Occasional"/>
  </r>
  <r>
    <s v="ORD005606"/>
    <x v="139"/>
    <s v="CUST0206"/>
    <s v="Reyansh Gola"/>
    <x v="3"/>
    <x v="4"/>
    <x v="28"/>
    <n v="4"/>
    <n v="56029.36"/>
    <n v="0"/>
    <n v="224117.44"/>
    <n v="31416.26"/>
    <n v="224117.44"/>
    <s v="Q3"/>
    <n v="14.017766756571911"/>
    <s v="Nagpur"/>
    <s v="Regular"/>
  </r>
  <r>
    <s v="ORD008697"/>
    <x v="190"/>
    <s v="CUST0285"/>
    <s v="Mitesh Padmanabhan"/>
    <x v="3"/>
    <x v="4"/>
    <x v="23"/>
    <n v="4"/>
    <n v="77756.2"/>
    <n v="0"/>
    <n v="311024.8"/>
    <n v="31896.35"/>
    <n v="311024.8"/>
    <s v="Q3"/>
    <n v="10.255243311787355"/>
    <s v="Pune"/>
    <s v="Premium"/>
  </r>
  <r>
    <s v="ORD007045"/>
    <x v="173"/>
    <s v="CUST0159"/>
    <s v="Gavin Doctor"/>
    <x v="2"/>
    <x v="6"/>
    <x v="27"/>
    <n v="2"/>
    <n v="4061.49"/>
    <n v="0.25"/>
    <n v="6092.23"/>
    <n v="1392.12"/>
    <n v="6092.2349999999997"/>
    <s v="Q2"/>
    <n v="22.850745950169312"/>
    <s v="Lucknow"/>
    <s v="Regular"/>
  </r>
  <r>
    <s v="ORD001671"/>
    <x v="153"/>
    <s v="CUST0092"/>
    <s v="Neelima Sengupta"/>
    <x v="3"/>
    <x v="6"/>
    <x v="57"/>
    <n v="1"/>
    <n v="1984.28"/>
    <n v="0.15"/>
    <n v="1686.64"/>
    <n v="518.02"/>
    <n v="1686.6379999999999"/>
    <s v="Q1"/>
    <n v="30.713133804487025"/>
    <s v="Mumbai"/>
    <s v="Premium"/>
  </r>
  <r>
    <s v="ORD011656"/>
    <x v="179"/>
    <s v="CUST0210"/>
    <s v="Yadavi Dani"/>
    <x v="3"/>
    <x v="6"/>
    <x v="29"/>
    <n v="5"/>
    <n v="2705.94"/>
    <n v="0"/>
    <n v="13529.7"/>
    <n v="2862.2"/>
    <n v="13529.7"/>
    <s v="Q1"/>
    <n v="21.15494061213478"/>
    <s v="Mumbai"/>
    <s v="Regular"/>
  </r>
  <r>
    <s v="ORD011009"/>
    <x v="150"/>
    <s v="CUST0234"/>
    <s v="Urvi Vig"/>
    <x v="0"/>
    <x v="2"/>
    <x v="46"/>
    <n v="4"/>
    <n v="3174.23"/>
    <n v="0"/>
    <n v="12696.92"/>
    <n v="1980.96"/>
    <n v="12696.92"/>
    <s v="Q2"/>
    <n v="15.601894002640011"/>
    <s v="Bengaluru"/>
    <s v="Occasional"/>
  </r>
  <r>
    <s v="ORD002529"/>
    <x v="329"/>
    <s v="CUST0376"/>
    <s v="Owen Pandey"/>
    <x v="1"/>
    <x v="6"/>
    <x v="14"/>
    <n v="5"/>
    <n v="3023.77"/>
    <n v="0"/>
    <n v="15118.85"/>
    <n v="5773.36"/>
    <n v="15118.85"/>
    <s v="Q4"/>
    <n v="38.186502280266019"/>
    <s v="Guwahati"/>
    <s v="Regular"/>
  </r>
  <r>
    <s v="ORD007769"/>
    <x v="314"/>
    <s v="CUST0180"/>
    <s v="Leela Talwar"/>
    <x v="3"/>
    <x v="2"/>
    <x v="2"/>
    <n v="3"/>
    <n v="4247.8100000000004"/>
    <n v="0.1"/>
    <n v="11469.09"/>
    <n v="1809.28"/>
    <n v="11469.087000000001"/>
    <s v="Q2"/>
    <n v="15.77527074946661"/>
    <s v="Mumbai"/>
    <s v="Regular"/>
  </r>
  <r>
    <s v="ORD010978"/>
    <x v="304"/>
    <s v="CUST0179"/>
    <s v="Yoshita Singhal"/>
    <x v="3"/>
    <x v="4"/>
    <x v="28"/>
    <n v="2"/>
    <n v="7932.46"/>
    <n v="0.05"/>
    <n v="15071.67"/>
    <n v="2177.7800000000002"/>
    <n v="15071.673999999999"/>
    <s v="Q1"/>
    <n v="14.449493652660921"/>
    <s v="Surat"/>
    <s v="Occasional"/>
  </r>
  <r>
    <s v="ORD010121"/>
    <x v="318"/>
    <s v="CUST0480"/>
    <s v="Ranveer Gour"/>
    <x v="0"/>
    <x v="5"/>
    <x v="11"/>
    <n v="3"/>
    <n v="308.57"/>
    <n v="0.2"/>
    <n v="740.57"/>
    <n v="47.65"/>
    <n v="740.5680000000001"/>
    <s v="Q3"/>
    <n v="6.4342330907274121"/>
    <s v="Hyderabad"/>
    <s v="Premium"/>
  </r>
  <r>
    <s v="ORD005626"/>
    <x v="333"/>
    <s v="CUST0032"/>
    <s v="Bimala Kumer"/>
    <x v="2"/>
    <x v="0"/>
    <x v="56"/>
    <n v="4"/>
    <n v="395.3"/>
    <n v="0"/>
    <n v="1581.2"/>
    <n v="486.2"/>
    <n v="1581.2"/>
    <s v="Q1"/>
    <n v="30.748798380976471"/>
    <s v="Jaipur"/>
    <s v="Premium"/>
  </r>
  <r>
    <s v="ORD009293"/>
    <x v="335"/>
    <s v="CUST0379"/>
    <s v="Amrita Contractor"/>
    <x v="1"/>
    <x v="4"/>
    <x v="50"/>
    <n v="5"/>
    <n v="27175.7"/>
    <n v="0.15"/>
    <n v="115496.72"/>
    <n v="13319.02"/>
    <n v="115496.72499999999"/>
    <s v="Q4"/>
    <n v="11.531946534931901"/>
    <s v="Patna"/>
    <s v="Regular"/>
  </r>
  <r>
    <s v="ORD010836"/>
    <x v="174"/>
    <s v="CUST0217"/>
    <s v="Jonathan Madan"/>
    <x v="3"/>
    <x v="0"/>
    <x v="35"/>
    <n v="1"/>
    <n v="340.3"/>
    <n v="0.25"/>
    <n v="255.23"/>
    <n v="115.4"/>
    <n v="255.22500000000002"/>
    <s v="Q4"/>
    <n v="45.21412059710849"/>
    <s v="Pune"/>
    <s v="Premium"/>
  </r>
  <r>
    <s v="ORD006700"/>
    <x v="265"/>
    <s v="CUST0441"/>
    <s v="Gagan Garg"/>
    <x v="3"/>
    <x v="5"/>
    <x v="31"/>
    <n v="1"/>
    <n v="623.61"/>
    <n v="0.05"/>
    <n v="592.42999999999995"/>
    <n v="57.8"/>
    <n v="592.42949999999996"/>
    <s v="Q1"/>
    <n v="9.7564269196360751"/>
    <s v="Mumbai"/>
    <s v="Regular"/>
  </r>
  <r>
    <s v="ORD005774"/>
    <x v="2"/>
    <s v="CUST0254"/>
    <s v="Pratyush Morar"/>
    <x v="1"/>
    <x v="0"/>
    <x v="32"/>
    <n v="4"/>
    <n v="380.08"/>
    <n v="0.05"/>
    <n v="1444.3"/>
    <n v="563.96"/>
    <n v="1444.3039999999999"/>
    <s v="Q3"/>
    <n v="39.047289344319054"/>
    <s v="Patna"/>
    <s v="Premium"/>
  </r>
  <r>
    <s v="ORD011691"/>
    <x v="59"/>
    <s v="CUST0022"/>
    <s v="Jagdish Wali"/>
    <x v="1"/>
    <x v="5"/>
    <x v="7"/>
    <n v="4"/>
    <n v="584.42999999999995"/>
    <n v="0.1"/>
    <n v="2103.9499999999998"/>
    <n v="161.38999999999999"/>
    <n v="2103.9479999999999"/>
    <s v="Q4"/>
    <n v="7.6708096675301221"/>
    <s v="Coimbatore"/>
    <s v="Premium"/>
  </r>
  <r>
    <s v="ORD008905"/>
    <x v="104"/>
    <s v="CUST0264"/>
    <s v="Rudra Konda"/>
    <x v="2"/>
    <x v="6"/>
    <x v="41"/>
    <n v="2"/>
    <n v="1598.29"/>
    <n v="0.05"/>
    <n v="3036.75"/>
    <n v="1057.5"/>
    <n v="3036.7509999999997"/>
    <s v="Q4"/>
    <n v="34.823413188441592"/>
    <s v="Jaipur"/>
    <s v="Regular"/>
  </r>
  <r>
    <s v="ORD006685"/>
    <x v="200"/>
    <s v="CUST0027"/>
    <s v="Januja Dalal"/>
    <x v="0"/>
    <x v="0"/>
    <x v="51"/>
    <n v="3"/>
    <n v="993.26"/>
    <n v="0.2"/>
    <n v="2383.8200000000002"/>
    <n v="-88.97"/>
    <n v="2383.8240000000001"/>
    <s v="Q2"/>
    <n v="-3.7322448842613953"/>
    <s v="Kochi"/>
    <s v="Regular"/>
  </r>
  <r>
    <s v="ORD007735"/>
    <x v="326"/>
    <s v="CUST0417"/>
    <s v="Radha Mander"/>
    <x v="0"/>
    <x v="1"/>
    <x v="3"/>
    <n v="3"/>
    <n v="43547.66"/>
    <n v="0.15"/>
    <n v="111046.53"/>
    <n v="33104.400000000001"/>
    <n v="111046.53300000001"/>
    <s v="Q3"/>
    <n v="29.811287214467669"/>
    <s v="Kochi"/>
    <s v="Occasional"/>
  </r>
  <r>
    <s v="ORD002084"/>
    <x v="235"/>
    <s v="CUST0124"/>
    <s v="Upasna Walla"/>
    <x v="3"/>
    <x v="5"/>
    <x v="40"/>
    <n v="4"/>
    <n v="343.01"/>
    <n v="0.05"/>
    <n v="1303.44"/>
    <n v="134.69"/>
    <n v="1303.4379999999999"/>
    <s v="Q1"/>
    <n v="10.333425397409931"/>
    <s v="Mumbai"/>
    <s v="Premium"/>
  </r>
  <r>
    <s v="ORD003643"/>
    <x v="73"/>
    <s v="CUST0424"/>
    <s v="Adya Sidhu"/>
    <x v="2"/>
    <x v="5"/>
    <x v="37"/>
    <n v="7"/>
    <n v="272.37"/>
    <n v="0.15"/>
    <n v="1620.6"/>
    <n v="130.86000000000001"/>
    <n v="1620.6015"/>
    <s v="Q2"/>
    <n v="8.0747871158830069"/>
    <s v="Lucknow"/>
    <s v="Premium"/>
  </r>
  <r>
    <s v="ORD006385"/>
    <x v="280"/>
    <s v="CUST0252"/>
    <s v="Urmi Sehgal"/>
    <x v="1"/>
    <x v="2"/>
    <x v="62"/>
    <n v="4"/>
    <n v="6579.88"/>
    <n v="0.15"/>
    <n v="22371.59"/>
    <n v="5979.84"/>
    <n v="22371.592000000001"/>
    <s v="Q3"/>
    <n v="26.729615552582541"/>
    <s v="Kolkata"/>
    <s v="Regular"/>
  </r>
  <r>
    <s v="ORD000847"/>
    <x v="313"/>
    <s v="CUST0348"/>
    <s v="Triya Rastogi"/>
    <x v="1"/>
    <x v="5"/>
    <x v="37"/>
    <n v="9"/>
    <n v="790.63"/>
    <n v="0"/>
    <n v="7115.67"/>
    <n v="511.6"/>
    <n v="7115.67"/>
    <s v="Q4"/>
    <n v="7.189765686154642"/>
    <s v="Bhubaneswar"/>
    <s v="Regular"/>
  </r>
  <r>
    <s v="ORD006777"/>
    <x v="15"/>
    <s v="CUST0417"/>
    <s v="Radha Mander"/>
    <x v="0"/>
    <x v="1"/>
    <x v="26"/>
    <n v="1"/>
    <n v="32347.59"/>
    <n v="0"/>
    <n v="32347.59"/>
    <n v="5819.18"/>
    <n v="32347.59"/>
    <s v="Q4"/>
    <n v="17.989531832201411"/>
    <s v="Kochi"/>
    <s v="Occasional"/>
  </r>
  <r>
    <s v="ORD008574"/>
    <x v="92"/>
    <s v="CUST0171"/>
    <s v="Isha Kari"/>
    <x v="0"/>
    <x v="5"/>
    <x v="40"/>
    <n v="9"/>
    <n v="109.78"/>
    <n v="0.1"/>
    <n v="889.22"/>
    <n v="55.17"/>
    <n v="889.21799999999996"/>
    <s v="Q3"/>
    <n v="6.2043138930748292"/>
    <s v="Bengaluru"/>
    <s v="Premium"/>
  </r>
  <r>
    <s v="ORD001903"/>
    <x v="67"/>
    <s v="CUST0018"/>
    <s v="Shivani Parikh"/>
    <x v="0"/>
    <x v="3"/>
    <x v="25"/>
    <n v="3"/>
    <n v="3441.66"/>
    <n v="0"/>
    <n v="10324.98"/>
    <n v="3164.04"/>
    <n v="10324.98"/>
    <s v="Q4"/>
    <n v="30.644514565645647"/>
    <s v="Coimbatore"/>
    <s v="Occasional"/>
  </r>
  <r>
    <s v="ORD006211"/>
    <x v="116"/>
    <s v="CUST0031"/>
    <s v="Unni Gupta"/>
    <x v="3"/>
    <x v="3"/>
    <x v="12"/>
    <n v="4"/>
    <n v="3103.04"/>
    <n v="0.05"/>
    <n v="11791.55"/>
    <n v="2399.9"/>
    <n v="11791.552"/>
    <s v="Q4"/>
    <n v="20.352710203493181"/>
    <s v="Ahmedabad"/>
    <s v="Premium"/>
  </r>
  <r>
    <s v="ORD008277"/>
    <x v="22"/>
    <s v="CUST0053"/>
    <s v="Anjali Ganesh"/>
    <x v="3"/>
    <x v="5"/>
    <x v="31"/>
    <n v="4"/>
    <n v="658.71"/>
    <n v="0"/>
    <n v="2634.84"/>
    <n v="245.04"/>
    <n v="2634.84"/>
    <s v="Q3"/>
    <n v="9.2999954456437575"/>
    <s v="Mumbai"/>
    <s v="Regular"/>
  </r>
  <r>
    <s v="ORD003356"/>
    <x v="7"/>
    <s v="CUST0269"/>
    <s v="Fiyaz Verma"/>
    <x v="3"/>
    <x v="1"/>
    <x v="64"/>
    <n v="5"/>
    <n v="23509.48"/>
    <n v="0.1"/>
    <n v="105792.66"/>
    <n v="32352.85"/>
    <n v="105792.66"/>
    <s v="Q2"/>
    <n v="30.581374927145227"/>
    <s v="Mumbai"/>
    <s v="Premium"/>
  </r>
  <r>
    <s v="ORD007112"/>
    <x v="244"/>
    <s v="CUST0118"/>
    <s v="Jagrati Grover"/>
    <x v="0"/>
    <x v="5"/>
    <x v="11"/>
    <n v="6"/>
    <n v="763.86"/>
    <n v="0"/>
    <n v="4583.16"/>
    <n v="263.88"/>
    <n v="4583.16"/>
    <s v="Q2"/>
    <n v="5.7575995601288197"/>
    <s v="Hyderabad"/>
    <s v="Premium"/>
  </r>
  <r>
    <s v="ORD000158"/>
    <x v="198"/>
    <s v="CUST0016"/>
    <s v="Hema Raja"/>
    <x v="0"/>
    <x v="5"/>
    <x v="37"/>
    <n v="6"/>
    <n v="423.05"/>
    <n v="0.1"/>
    <n v="2284.4699999999998"/>
    <n v="202.46"/>
    <n v="2284.4700000000003"/>
    <s v="Q3"/>
    <n v="8.8624494959443556"/>
    <s v="Hyderabad"/>
    <s v="Regular"/>
  </r>
  <r>
    <s v="ORD009616"/>
    <x v="191"/>
    <s v="CUST0096"/>
    <s v="Vaishnavi Gandhi"/>
    <x v="0"/>
    <x v="1"/>
    <x v="34"/>
    <n v="4"/>
    <n v="21716.639999999999"/>
    <n v="0.15"/>
    <n v="73836.58"/>
    <n v="20280.21"/>
    <n v="73836.576000000001"/>
    <s v="Q2"/>
    <n v="27.466345272221439"/>
    <s v="Kochi"/>
    <s v="Occasional"/>
  </r>
  <r>
    <s v="ORD007250"/>
    <x v="246"/>
    <s v="CUST0076"/>
    <s v="Vaishnavi Dar"/>
    <x v="0"/>
    <x v="4"/>
    <x v="28"/>
    <n v="5"/>
    <n v="73287.990000000005"/>
    <n v="0.3"/>
    <n v="256507.96"/>
    <n v="28184.3"/>
    <n v="256507.965"/>
    <s v="Q2"/>
    <n v="10.987690206572926"/>
    <s v="Bengaluru"/>
    <s v="Premium"/>
  </r>
  <r>
    <s v="ORD007534"/>
    <x v="319"/>
    <s v="CUST0193"/>
    <s v="Aashi Virk"/>
    <x v="3"/>
    <x v="1"/>
    <x v="38"/>
    <n v="2"/>
    <n v="16013.96"/>
    <n v="0"/>
    <n v="32027.919999999998"/>
    <n v="8327.73"/>
    <n v="32027.919999999998"/>
    <s v="Q4"/>
    <n v="26.001469967453396"/>
    <s v="Pune"/>
    <s v="Premium"/>
  </r>
  <r>
    <s v="ORD001617"/>
    <x v="270"/>
    <s v="CUST0355"/>
    <s v="Unnati Solanki"/>
    <x v="1"/>
    <x v="5"/>
    <x v="40"/>
    <n v="9"/>
    <n v="638.26"/>
    <n v="0.2"/>
    <n v="4595.47"/>
    <n v="456.22"/>
    <n v="4595.4720000000007"/>
    <s v="Q1"/>
    <n v="9.9276026173601402"/>
    <s v="Patna"/>
    <s v="Premium"/>
  </r>
  <r>
    <s v="ORD007988"/>
    <x v="299"/>
    <s v="CUST0312"/>
    <s v="Sudiksha Pau"/>
    <x v="1"/>
    <x v="1"/>
    <x v="1"/>
    <n v="2"/>
    <n v="10881.95"/>
    <n v="0"/>
    <n v="21763.9"/>
    <n v="3850.02"/>
    <n v="21763.9"/>
    <s v="Q1"/>
    <n v="17.689936086822673"/>
    <s v="Patna"/>
    <s v="Premium"/>
  </r>
  <r>
    <s v="ORD011989"/>
    <x v="150"/>
    <s v="CUST0392"/>
    <s v="Yashawini Bhalla"/>
    <x v="0"/>
    <x v="4"/>
    <x v="5"/>
    <n v="4"/>
    <n v="8085.51"/>
    <n v="0.15"/>
    <n v="27490.73"/>
    <n v="3785.55"/>
    <n v="27490.734"/>
    <s v="Q2"/>
    <n v="13.77027819923298"/>
    <s v="Chennai"/>
    <s v="Premium"/>
  </r>
  <r>
    <s v="ORD003279"/>
    <x v="41"/>
    <s v="CUST0137"/>
    <s v="Rachita Datta"/>
    <x v="0"/>
    <x v="6"/>
    <x v="55"/>
    <n v="3"/>
    <n v="3929.47"/>
    <n v="0.25"/>
    <n v="8841.31"/>
    <n v="3210.77"/>
    <n v="8841.307499999999"/>
    <s v="Q4"/>
    <n v="36.315545999405067"/>
    <s v="Hyderabad"/>
    <s v="Regular"/>
  </r>
  <r>
    <s v="ORD007547"/>
    <x v="229"/>
    <s v="CUST0042"/>
    <s v="Eesha Jhaveri"/>
    <x v="1"/>
    <x v="5"/>
    <x v="40"/>
    <n v="8"/>
    <n v="84.63"/>
    <n v="0"/>
    <n v="677.04"/>
    <n v="65.97"/>
    <n v="677.04"/>
    <s v="Q3"/>
    <n v="9.7438851471109533"/>
    <s v="Patna"/>
    <s v="Premium"/>
  </r>
  <r>
    <s v="ORD006332"/>
    <x v="278"/>
    <s v="CUST0002"/>
    <s v="Nitara Dhawan"/>
    <x v="2"/>
    <x v="5"/>
    <x v="39"/>
    <n v="10"/>
    <n v="588.37"/>
    <n v="0.15"/>
    <n v="5001.1400000000003"/>
    <n v="449.4"/>
    <n v="5001.1449999999995"/>
    <s v="Q3"/>
    <n v="8.985951203125687"/>
    <s v="Chandigarh"/>
    <s v="Premium"/>
  </r>
  <r>
    <s v="ORD003331"/>
    <x v="128"/>
    <s v="CUST0106"/>
    <s v="Samarth Vora"/>
    <x v="1"/>
    <x v="6"/>
    <x v="19"/>
    <n v="5"/>
    <n v="2529.38"/>
    <n v="0.15"/>
    <n v="10749.87"/>
    <n v="2597.75"/>
    <n v="10749.865000000002"/>
    <s v="Q1"/>
    <n v="24.165408511916887"/>
    <s v="Kolkata"/>
    <s v="Premium"/>
  </r>
  <r>
    <s v="ORD006187"/>
    <x v="302"/>
    <s v="CUST0068"/>
    <s v="Atharv Shenoy"/>
    <x v="1"/>
    <x v="6"/>
    <x v="27"/>
    <n v="5"/>
    <n v="4518.34"/>
    <n v="0.15"/>
    <n v="19202.939999999999"/>
    <n v="4720.53"/>
    <n v="19202.945"/>
    <s v="Q1"/>
    <n v="24.582329580782943"/>
    <s v="Ranchi"/>
    <s v="Premium"/>
  </r>
  <r>
    <s v="ORD009326"/>
    <x v="348"/>
    <s v="CUST0109"/>
    <s v="Ekapad Tank"/>
    <x v="1"/>
    <x v="4"/>
    <x v="28"/>
    <n v="3"/>
    <n v="21909.23"/>
    <n v="0"/>
    <n v="65727.69"/>
    <n v="5722.95"/>
    <n v="65727.69"/>
    <s v="Q1"/>
    <n v="8.707060905380974"/>
    <s v="Patna"/>
    <s v="Regular"/>
  </r>
  <r>
    <s v="ORD011491"/>
    <x v="59"/>
    <s v="CUST0015"/>
    <s v="Akshay Choudhary"/>
    <x v="2"/>
    <x v="2"/>
    <x v="54"/>
    <n v="1"/>
    <n v="2918.46"/>
    <n v="0"/>
    <n v="2918.46"/>
    <n v="539.87"/>
    <n v="2918.46"/>
    <s v="Q4"/>
    <n v="18.498454664446317"/>
    <s v="Chandigarh"/>
    <s v="Regular"/>
  </r>
  <r>
    <s v="ORD008385"/>
    <x v="138"/>
    <s v="CUST0240"/>
    <s v="Suhani Shanker"/>
    <x v="0"/>
    <x v="3"/>
    <x v="61"/>
    <n v="2"/>
    <n v="2598.11"/>
    <n v="0.15"/>
    <n v="4416.79"/>
    <n v="1122.8900000000001"/>
    <n v="4416.7870000000003"/>
    <s v="Q4"/>
    <n v="25.423214597026352"/>
    <s v="Kochi"/>
    <s v="Regular"/>
  </r>
  <r>
    <s v="ORD007249"/>
    <x v="46"/>
    <s v="CUST0252"/>
    <s v="Urmi Sehgal"/>
    <x v="1"/>
    <x v="1"/>
    <x v="3"/>
    <n v="4"/>
    <n v="28796.13"/>
    <n v="0"/>
    <n v="115184.52"/>
    <n v="29671.99"/>
    <n v="115184.52"/>
    <s v="Q3"/>
    <n v="25.7603973172784"/>
    <s v="Kolkata"/>
    <s v="Regular"/>
  </r>
  <r>
    <s v="ORD009425"/>
    <x v="331"/>
    <s v="CUST0153"/>
    <s v="Bakhshi Sathe"/>
    <x v="1"/>
    <x v="4"/>
    <x v="5"/>
    <n v="5"/>
    <n v="48711.76"/>
    <n v="0.1"/>
    <n v="219202.92"/>
    <n v="23635.47"/>
    <n v="219202.92"/>
    <s v="Q4"/>
    <n v="10.782461292030234"/>
    <s v="Kolkata"/>
    <s v="Premium"/>
  </r>
  <r>
    <s v="ORD002587"/>
    <x v="119"/>
    <s v="CUST0067"/>
    <s v="Neha Chadha"/>
    <x v="0"/>
    <x v="5"/>
    <x v="24"/>
    <n v="1"/>
    <n v="462.27"/>
    <n v="0.05"/>
    <n v="439.16"/>
    <n v="34.89"/>
    <n v="439.15649999999994"/>
    <s v="Q2"/>
    <n v="7.9447126332088533"/>
    <s v="Coimbatore"/>
    <s v="Regular"/>
  </r>
  <r>
    <s v="ORD007766"/>
    <x v="157"/>
    <s v="CUST0030"/>
    <s v="Unknown"/>
    <x v="2"/>
    <x v="3"/>
    <x v="25"/>
    <n v="2"/>
    <n v="1896.87"/>
    <n v="0.25"/>
    <n v="2845.3"/>
    <n v="1030.73"/>
    <n v="2845.3049999999998"/>
    <s v="Q4"/>
    <n v="36.225705549502685"/>
    <s v="Delhi"/>
    <s v="Premium"/>
  </r>
  <r>
    <s v="ORD009405"/>
    <x v="277"/>
    <s v="CUST0208"/>
    <s v="Dev Venkataraman"/>
    <x v="3"/>
    <x v="1"/>
    <x v="26"/>
    <n v="2"/>
    <n v="24308.36"/>
    <n v="0.25"/>
    <n v="36462.54"/>
    <n v="10074.719999999999"/>
    <n v="36462.54"/>
    <s v="Q1"/>
    <n v="27.630329647907136"/>
    <s v="Ahmedabad"/>
    <s v="Premium"/>
  </r>
  <r>
    <s v="ORD005250"/>
    <x v="233"/>
    <s v="CUST0038"/>
    <s v="Netra Narasimhan"/>
    <x v="2"/>
    <x v="5"/>
    <x v="44"/>
    <n v="1"/>
    <n v="622.37"/>
    <n v="0.25"/>
    <n v="466.78"/>
    <n v="26.64"/>
    <n v="466.77750000000003"/>
    <s v="Q1"/>
    <n v="5.7071853978319558"/>
    <s v="Amritsar"/>
    <s v="Premium"/>
  </r>
  <r>
    <s v="ORD003070"/>
    <x v="120"/>
    <s v="CUST0179"/>
    <s v="Yoshita Singhal"/>
    <x v="2"/>
    <x v="5"/>
    <x v="24"/>
    <n v="8"/>
    <n v="132.29"/>
    <n v="0.05"/>
    <n v="1005.4"/>
    <n v="84.07"/>
    <n v="1005.4039999999999"/>
    <s v="Q2"/>
    <n v="8.3618460314302752"/>
    <s v="Surat"/>
    <s v="Occasional"/>
  </r>
  <r>
    <s v="ORD004172"/>
    <x v="48"/>
    <s v="CUST0144"/>
    <s v="Abdul Rajagopalan"/>
    <x v="1"/>
    <x v="3"/>
    <x v="12"/>
    <n v="1"/>
    <n v="588.66999999999996"/>
    <n v="0"/>
    <n v="588.66999999999996"/>
    <n v="164.73"/>
    <n v="588.66999999999996"/>
    <s v="Q4"/>
    <n v="27.983420252433451"/>
    <s v="Patna"/>
    <s v="Regular"/>
  </r>
  <r>
    <s v="ORD001212"/>
    <x v="222"/>
    <s v="CUST0106"/>
    <s v="Samarth Vora"/>
    <x v="1"/>
    <x v="6"/>
    <x v="18"/>
    <n v="4"/>
    <n v="3123.48"/>
    <n v="0"/>
    <n v="12493.92"/>
    <n v="3330.36"/>
    <n v="12493.92"/>
    <s v="Q3"/>
    <n v="26.655845403204122"/>
    <s v="Kolkata"/>
    <s v="Premium"/>
  </r>
  <r>
    <s v="ORD007188"/>
    <x v="283"/>
    <s v="CUST0311"/>
    <s v="Dhriti Rattan"/>
    <x v="2"/>
    <x v="1"/>
    <x v="64"/>
    <n v="3"/>
    <n v="37778.160000000003"/>
    <n v="0"/>
    <n v="113334.48"/>
    <n v="31173.55"/>
    <n v="113334.48000000001"/>
    <s v="Q4"/>
    <n v="27.5057952354835"/>
    <s v="Lucknow"/>
    <s v="Premium"/>
  </r>
  <r>
    <s v="ORD006954"/>
    <x v="317"/>
    <s v="CUST0261"/>
    <s v="Dalaja Nayak"/>
    <x v="1"/>
    <x v="4"/>
    <x v="47"/>
    <n v="1"/>
    <n v="79601.52"/>
    <n v="0.05"/>
    <n v="75621.440000000002"/>
    <n v="6734.79"/>
    <n v="75621.444000000003"/>
    <s v="Q2"/>
    <n v="8.9059266789947404"/>
    <s v="Kolkata"/>
    <s v="Premium"/>
  </r>
  <r>
    <s v="ORD011583"/>
    <x v="281"/>
    <s v="CUST0473"/>
    <s v="Ranbir Jha"/>
    <x v="3"/>
    <x v="2"/>
    <x v="60"/>
    <n v="3"/>
    <n v="4870.38"/>
    <n v="0.05"/>
    <n v="13880.58"/>
    <n v="2885.58"/>
    <n v="13880.582999999999"/>
    <s v="Q3"/>
    <n v="20.788612579589614"/>
    <s v="Pune"/>
    <s v="Regular"/>
  </r>
  <r>
    <s v="ORD006594"/>
    <x v="351"/>
    <s v="CUST0137"/>
    <s v="Unknown"/>
    <x v="0"/>
    <x v="4"/>
    <x v="47"/>
    <n v="3"/>
    <n v="45477.98"/>
    <n v="0.25"/>
    <n v="102325.46"/>
    <n v="14979.02"/>
    <n v="102325.455"/>
    <s v="Q2"/>
    <n v="14.638605093981496"/>
    <s v="Hyderabad"/>
    <s v="Regular"/>
  </r>
  <r>
    <s v="ORD001337"/>
    <x v="4"/>
    <s v="CUST0025"/>
    <s v="Andrew Bhardwaj"/>
    <x v="1"/>
    <x v="5"/>
    <x v="39"/>
    <n v="2"/>
    <n v="489.82"/>
    <n v="0.15"/>
    <n v="832.69"/>
    <n v="84"/>
    <n v="832.69399999999996"/>
    <s v="Q2"/>
    <n v="10.087787772160107"/>
    <s v="Bhubaneswar"/>
    <s v="Occasional"/>
  </r>
  <r>
    <s v="ORD006114"/>
    <x v="121"/>
    <s v="CUST0435"/>
    <s v="Ekalinga Chowdhury"/>
    <x v="1"/>
    <x v="5"/>
    <x v="44"/>
    <n v="2"/>
    <n v="755.87"/>
    <n v="0.1"/>
    <n v="1360.57"/>
    <n v="119.86"/>
    <n v="1360.566"/>
    <s v="Q2"/>
    <n v="8.8095430591590294"/>
    <s v="Bhubaneswar"/>
    <s v="Premium"/>
  </r>
  <r>
    <s v="ORD010063"/>
    <x v="6"/>
    <s v="CUST0313"/>
    <s v="Nikita Kala"/>
    <x v="0"/>
    <x v="4"/>
    <x v="50"/>
    <n v="2"/>
    <n v="32602.83"/>
    <n v="0.2"/>
    <n v="52164.53"/>
    <n v="5582.51"/>
    <n v="52164.528000000006"/>
    <s v="Q1"/>
    <n v="10.701735451273118"/>
    <s v="Coimbatore"/>
    <s v="Regular"/>
  </r>
  <r>
    <s v="ORD002660"/>
    <x v="205"/>
    <s v="CUST0389"/>
    <s v="Reva Kaul"/>
    <x v="2"/>
    <x v="5"/>
    <x v="68"/>
    <n v="3"/>
    <n v="652.17999999999995"/>
    <n v="0.15"/>
    <n v="1663.06"/>
    <n v="132.19999999999999"/>
    <n v="1663.059"/>
    <s v="Q2"/>
    <n v="7.9492020732865916"/>
    <s v="Delhi"/>
    <s v="Regular"/>
  </r>
  <r>
    <s v="ORD005005"/>
    <x v="14"/>
    <s v="CUST0035"/>
    <s v="Sathvik Joshi"/>
    <x v="1"/>
    <x v="4"/>
    <x v="20"/>
    <n v="5"/>
    <n v="74354.710000000006"/>
    <n v="0.05"/>
    <n v="353184.87"/>
    <n v="49393.98"/>
    <n v="353184.87250000006"/>
    <s v="Q2"/>
    <n v="13.985304636634069"/>
    <s v="Patna"/>
    <s v="Regular"/>
  </r>
  <r>
    <s v="ORD007332"/>
    <x v="72"/>
    <s v="CUST0358"/>
    <s v="Daksh Shan"/>
    <x v="3"/>
    <x v="6"/>
    <x v="43"/>
    <n v="3"/>
    <n v="971.75"/>
    <n v="0.05"/>
    <n v="2769.49"/>
    <n v="1071.0899999999999"/>
    <n v="2769.4874999999997"/>
    <s v="Q1"/>
    <n v="38.674629624948999"/>
    <s v="Pune"/>
    <s v="Premium"/>
  </r>
  <r>
    <s v="ORD011428"/>
    <x v="249"/>
    <s v="CUST0096"/>
    <s v="Vaishnavi Gandhi"/>
    <x v="0"/>
    <x v="5"/>
    <x v="31"/>
    <n v="4"/>
    <n v="539.79999999999995"/>
    <n v="0.15"/>
    <n v="1835.32"/>
    <n v="116.22"/>
    <n v="1835.3199999999997"/>
    <s v="Q3"/>
    <n v="6.3324106967722251"/>
    <s v="Kochi"/>
    <s v="Occasional"/>
  </r>
  <r>
    <s v="ORD009383"/>
    <x v="287"/>
    <s v="CUST0452"/>
    <s v="Unknown"/>
    <x v="1"/>
    <x v="3"/>
    <x v="25"/>
    <n v="1"/>
    <n v="220.55"/>
    <n v="0"/>
    <n v="220.55"/>
    <n v="73.41"/>
    <n v="220.55"/>
    <s v="Q4"/>
    <n v="33.284969394695082"/>
    <s v="Kolkata"/>
    <s v="Premium"/>
  </r>
  <r>
    <s v="ORD003586"/>
    <x v="125"/>
    <s v="CUST0428"/>
    <s v="Abdul Gour"/>
    <x v="3"/>
    <x v="5"/>
    <x v="40"/>
    <n v="7"/>
    <n v="747.37"/>
    <n v="0.05"/>
    <n v="4970.01"/>
    <n v="-397.35"/>
    <n v="4970.0105000000003"/>
    <s v="Q3"/>
    <n v="-7.9949537324874598"/>
    <s v="Surat"/>
    <s v="Occasional"/>
  </r>
  <r>
    <s v="ORD004477"/>
    <x v="359"/>
    <s v="CUST0213"/>
    <s v="Neel Narang"/>
    <x v="3"/>
    <x v="5"/>
    <x v="44"/>
    <n v="7"/>
    <n v="213.64"/>
    <n v="0.2"/>
    <n v="1196.3800000000001"/>
    <n v="71.97"/>
    <n v="1196.384"/>
    <s v="Q4"/>
    <n v="6.0156472023938878"/>
    <s v="Nagpur"/>
    <s v="Occasional"/>
  </r>
  <r>
    <s v="ORD001974"/>
    <x v="300"/>
    <s v="CUST0228"/>
    <s v="Azad Nayak"/>
    <x v="2"/>
    <x v="4"/>
    <x v="22"/>
    <n v="2"/>
    <n v="33867.769999999997"/>
    <n v="0.2"/>
    <n v="54188.43"/>
    <n v="7057.58"/>
    <n v="54188.432000000001"/>
    <s v="Q2"/>
    <n v="13.024145560223834"/>
    <s v="Chandigarh"/>
    <s v="Premium"/>
  </r>
  <r>
    <s v="ORD006905"/>
    <x v="44"/>
    <s v="CUST0170"/>
    <s v="Yash Kibe"/>
    <x v="3"/>
    <x v="6"/>
    <x v="19"/>
    <n v="3"/>
    <n v="4666.1400000000003"/>
    <n v="0"/>
    <n v="13998.42"/>
    <n v="4681.7"/>
    <n v="13998.420000000002"/>
    <s v="Q4"/>
    <n v="33.44448873515725"/>
    <s v="Ahmedabad"/>
    <s v="Premium"/>
  </r>
  <r>
    <s v="ORD011254"/>
    <x v="232"/>
    <s v="CUST0462"/>
    <s v="Tarak Chadha"/>
    <x v="2"/>
    <x v="4"/>
    <x v="28"/>
    <n v="1"/>
    <n v="41853.269999999997"/>
    <n v="0.05"/>
    <n v="39760.61"/>
    <n v="6106.44"/>
    <n v="39760.606499999994"/>
    <s v="Q2"/>
    <n v="15.358013873529606"/>
    <s v="Lucknow"/>
    <s v="Premium"/>
  </r>
  <r>
    <s v="ORD008130"/>
    <x v="12"/>
    <s v="CUST0418"/>
    <s v="Osha Gour"/>
    <x v="3"/>
    <x v="5"/>
    <x v="37"/>
    <n v="3"/>
    <n v="260.58"/>
    <n v="0.15"/>
    <n v="664.48"/>
    <n v="64.83"/>
    <n v="664.47900000000004"/>
    <s v="Q2"/>
    <n v="9.7565013243438479"/>
    <s v="Ahmedabad"/>
    <s v="Occasional"/>
  </r>
  <r>
    <s v="ORD007836"/>
    <x v="312"/>
    <s v="CUST0366"/>
    <s v="Zaitra Kade"/>
    <x v="2"/>
    <x v="6"/>
    <x v="19"/>
    <n v="4"/>
    <n v="3139.65"/>
    <n v="0.05"/>
    <n v="11930.67"/>
    <n v="2718.56"/>
    <n v="11930.67"/>
    <s v="Q4"/>
    <n v="22.786314599263914"/>
    <s v="Amritsar"/>
    <s v="Occasional"/>
  </r>
  <r>
    <s v="ORD000473"/>
    <x v="247"/>
    <s v="CUST0355"/>
    <s v="Unnati Solanki"/>
    <x v="1"/>
    <x v="4"/>
    <x v="50"/>
    <n v="5"/>
    <n v="55105.53"/>
    <n v="0.05"/>
    <n v="261751.27"/>
    <n v="33493.360000000001"/>
    <n v="261751.26750000002"/>
    <s v="Q2"/>
    <n v="12.79587296749315"/>
    <s v="Patna"/>
    <s v="Premium"/>
  </r>
  <r>
    <s v="ORD000670"/>
    <x v="61"/>
    <s v="CUST0128"/>
    <s v="Anjali Mall"/>
    <x v="1"/>
    <x v="6"/>
    <x v="63"/>
    <n v="1"/>
    <n v="1238.93"/>
    <n v="0.05"/>
    <n v="1176.98"/>
    <n v="287.87"/>
    <n v="1176.9835"/>
    <s v="Q1"/>
    <n v="24.458359530323371"/>
    <s v="Bhubaneswar"/>
    <s v="Premium"/>
  </r>
  <r>
    <s v="ORD001781"/>
    <x v="231"/>
    <s v="CUST0249"/>
    <s v="Bina Chander"/>
    <x v="1"/>
    <x v="6"/>
    <x v="63"/>
    <n v="4"/>
    <n v="488.5"/>
    <n v="0.1"/>
    <n v="1758.6"/>
    <n v="371.51"/>
    <n v="1758.6000000000001"/>
    <s v="Q1"/>
    <n v="21.125326964630958"/>
    <s v="Kolkata"/>
    <s v="Regular"/>
  </r>
  <r>
    <s v="ORD006159"/>
    <x v="119"/>
    <s v="CUST0008"/>
    <s v="Sanya Memon"/>
    <x v="2"/>
    <x v="4"/>
    <x v="42"/>
    <n v="1"/>
    <n v="29414.45"/>
    <n v="0"/>
    <n v="29414.45"/>
    <n v="3752.91"/>
    <n v="29414.45"/>
    <s v="Q2"/>
    <n v="12.758729128030611"/>
    <s v="Lucknow"/>
    <s v="Occasional"/>
  </r>
  <r>
    <s v="ORD000522"/>
    <x v="37"/>
    <s v="CUST0092"/>
    <s v="Neelima Sengupta"/>
    <x v="3"/>
    <x v="4"/>
    <x v="42"/>
    <n v="4"/>
    <n v="57783.92"/>
    <n v="0.05"/>
    <n v="219578.9"/>
    <n v="20329.419999999998"/>
    <n v="219578.89599999998"/>
    <s v="Q4"/>
    <n v="9.2583668102900596"/>
    <s v="Mumbai"/>
    <s v="Premium"/>
  </r>
  <r>
    <s v="ORD001105"/>
    <x v="207"/>
    <s v="CUST0370"/>
    <s v="Ishaan Edwin"/>
    <x v="1"/>
    <x v="1"/>
    <x v="59"/>
    <n v="2"/>
    <n v="4518.16"/>
    <n v="0.1"/>
    <n v="8132.69"/>
    <n v="1598.11"/>
    <n v="8132.6880000000001"/>
    <s v="Q2"/>
    <n v="19.650447760826985"/>
    <s v="Bhubaneswar"/>
    <s v="Premium"/>
  </r>
  <r>
    <s v="ORD009897"/>
    <x v="67"/>
    <s v="CUST0426"/>
    <s v="Nakul Puri"/>
    <x v="0"/>
    <x v="0"/>
    <x v="51"/>
    <n v="2"/>
    <n v="795.41"/>
    <n v="0.3"/>
    <n v="1113.57"/>
    <n v="-101.91"/>
    <n v="1113.5739999999998"/>
    <s v="Q4"/>
    <n v="-9.1516474042942964"/>
    <s v="Bengaluru"/>
    <s v="Regular"/>
  </r>
  <r>
    <s v="ORD001421"/>
    <x v="162"/>
    <s v="CUST0217"/>
    <s v="Jonathan Madan"/>
    <x v="3"/>
    <x v="4"/>
    <x v="20"/>
    <n v="2"/>
    <n v="15442.17"/>
    <n v="0.1"/>
    <n v="27795.91"/>
    <n v="3533.77"/>
    <n v="27795.905999999999"/>
    <s v="Q2"/>
    <n v="12.713273283731311"/>
    <s v="Pune"/>
    <s v="Premium"/>
  </r>
  <r>
    <s v="ORD006711"/>
    <x v="297"/>
    <s v="CUST0055"/>
    <s v="Abha Pau"/>
    <x v="0"/>
    <x v="3"/>
    <x v="66"/>
    <n v="4"/>
    <n v="3810.99"/>
    <n v="0.1"/>
    <n v="13719.56"/>
    <n v="3147.12"/>
    <n v="13719.564"/>
    <s v="Q3"/>
    <n v="22.938928070579522"/>
    <s v="Bengaluru"/>
    <s v="Premium"/>
  </r>
  <r>
    <s v="ORD011269"/>
    <x v="227"/>
    <s v="CUST0365"/>
    <s v="Damini Batra"/>
    <x v="1"/>
    <x v="5"/>
    <x v="39"/>
    <n v="10"/>
    <n v="621.89"/>
    <n v="0.25"/>
    <n v="4664.17"/>
    <n v="398.64"/>
    <n v="4664.1749999999993"/>
    <s v="Q4"/>
    <n v="8.546858283467369"/>
    <s v="Ranchi"/>
    <s v="Occasional"/>
  </r>
  <r>
    <s v="ORD003865"/>
    <x v="215"/>
    <s v="CUST0394"/>
    <s v="Isaac Parekh"/>
    <x v="1"/>
    <x v="3"/>
    <x v="25"/>
    <n v="4"/>
    <n v="3662.84"/>
    <n v="0.3"/>
    <n v="10255.950000000001"/>
    <n v="2451.44"/>
    <n v="10255.951999999999"/>
    <s v="Q2"/>
    <n v="23.90261262974176"/>
    <s v="Kolkata"/>
    <s v="Occasional"/>
  </r>
  <r>
    <s v="ORD005831"/>
    <x v="220"/>
    <s v="CUST0320"/>
    <s v="Tanish Dhar"/>
    <x v="0"/>
    <x v="5"/>
    <x v="7"/>
    <n v="6"/>
    <n v="341.69"/>
    <n v="0.15"/>
    <n v="1742.62"/>
    <n v="159.58000000000001"/>
    <n v="1742.6189999999999"/>
    <s v="Q1"/>
    <n v="9.1574755253583699"/>
    <s v="Kochi"/>
    <s v="Premium"/>
  </r>
  <r>
    <s v="ORD003545"/>
    <x v="195"/>
    <s v="CUST0224"/>
    <s v="Gayathri Tata"/>
    <x v="0"/>
    <x v="1"/>
    <x v="38"/>
    <n v="5"/>
    <n v="12665.08"/>
    <n v="0.2"/>
    <n v="50660.32"/>
    <n v="11273.12"/>
    <n v="50660.320000000007"/>
    <s v="Q2"/>
    <n v="22.252366349047936"/>
    <s v="Hyderabad"/>
    <s v="Premium"/>
  </r>
  <r>
    <s v="ORD008404"/>
    <x v="242"/>
    <s v="CUST0416"/>
    <s v="Hitesh Soman"/>
    <x v="3"/>
    <x v="2"/>
    <x v="9"/>
    <n v="2"/>
    <n v="3796.28"/>
    <n v="0"/>
    <n v="7592.56"/>
    <n v="-979.94"/>
    <n v="7592.56"/>
    <s v="Q1"/>
    <n v="-12.906582233133488"/>
    <s v="Mumbai"/>
    <s v="Premium"/>
  </r>
  <r>
    <s v="ORD011813"/>
    <x v="352"/>
    <s v="CUST0353"/>
    <s v="Amruta Ratta"/>
    <x v="1"/>
    <x v="5"/>
    <x v="11"/>
    <n v="10"/>
    <n v="184.74"/>
    <n v="0.1"/>
    <n v="1662.66"/>
    <n v="117.54"/>
    <n v="1662.66"/>
    <s v="Q1"/>
    <n v="7.0693948251596836"/>
    <s v="Bhubaneswar"/>
    <s v="Regular"/>
  </r>
  <r>
    <s v="ORD006853"/>
    <x v="179"/>
    <s v="CUST0348"/>
    <s v="Triya Rastogi"/>
    <x v="1"/>
    <x v="0"/>
    <x v="56"/>
    <n v="2"/>
    <n v="399.84"/>
    <n v="0.05"/>
    <n v="759.7"/>
    <n v="230.1"/>
    <n v="759.69599999999991"/>
    <s v="Q1"/>
    <n v="30.288271686191916"/>
    <s v="Bhubaneswar"/>
    <s v="Regular"/>
  </r>
  <r>
    <s v="ORD003112"/>
    <x v="186"/>
    <s v="CUST0023"/>
    <s v="Udyati Dâ€™Alia"/>
    <x v="3"/>
    <x v="4"/>
    <x v="45"/>
    <n v="2"/>
    <n v="65207.81"/>
    <n v="0.25"/>
    <n v="97811.71"/>
    <n v="14754.08"/>
    <n v="97811.714999999997"/>
    <s v="Q3"/>
    <n v="15.084165280414789"/>
    <s v="Mumbai"/>
    <s v="Regular"/>
  </r>
  <r>
    <s v="ORD000502"/>
    <x v="35"/>
    <s v="CUST0185"/>
    <s v="Aditya Dugar"/>
    <x v="3"/>
    <x v="1"/>
    <x v="3"/>
    <n v="3"/>
    <n v="17578.900000000001"/>
    <n v="0"/>
    <n v="52736.7"/>
    <n v="16961.63"/>
    <n v="52736.700000000004"/>
    <s v="Q2"/>
    <n v="32.162858123469995"/>
    <s v="Nagpur"/>
    <s v="Regular"/>
  </r>
  <r>
    <s v="ORD008298"/>
    <x v="287"/>
    <s v="CUST0010"/>
    <s v="Jack Goyal"/>
    <x v="2"/>
    <x v="3"/>
    <x v="16"/>
    <n v="3"/>
    <n v="3889.15"/>
    <n v="0.25"/>
    <n v="8750.59"/>
    <n v="2961.93"/>
    <n v="8750.5875000000015"/>
    <s v="Q4"/>
    <n v="33.848346225797343"/>
    <s v="Delhi"/>
    <s v="Premium"/>
  </r>
  <r>
    <s v="ORD007983"/>
    <x v="295"/>
    <s v="CUST0126"/>
    <s v="Chakrika Majumdar"/>
    <x v="2"/>
    <x v="2"/>
    <x v="60"/>
    <n v="2"/>
    <n v="4597.32"/>
    <n v="0"/>
    <n v="9194.64"/>
    <n v="2036.18"/>
    <n v="9194.64"/>
    <s v="Q4"/>
    <n v="22.145293344818288"/>
    <s v="Delhi"/>
    <s v="Regular"/>
  </r>
  <r>
    <s v="ORD007651"/>
    <x v="325"/>
    <s v="CUST0287"/>
    <s v="Harish Sahota"/>
    <x v="2"/>
    <x v="1"/>
    <x v="38"/>
    <n v="4"/>
    <n v="30971.7"/>
    <n v="0.05"/>
    <n v="117692.46"/>
    <n v="21527.759999999998"/>
    <n v="117692.45999999999"/>
    <s v="Q4"/>
    <n v="18.291537112912753"/>
    <s v="Delhi"/>
    <s v="Regular"/>
  </r>
  <r>
    <s v="ORD005477"/>
    <x v="299"/>
    <s v="CUST0001"/>
    <s v="Aditya Bhakta"/>
    <x v="2"/>
    <x v="3"/>
    <x v="66"/>
    <n v="5"/>
    <n v="2761.21"/>
    <n v="0.05"/>
    <n v="13115.75"/>
    <n v="4034.92"/>
    <n v="13115.747499999999"/>
    <s v="Q1"/>
    <n v="30.763928864151879"/>
    <s v="Delhi"/>
    <s v="Regular"/>
  </r>
  <r>
    <s v="ORD011627"/>
    <x v="82"/>
    <s v="CUST0211"/>
    <s v="Maanas Arora"/>
    <x v="2"/>
    <x v="3"/>
    <x v="12"/>
    <n v="4"/>
    <n v="1557.97"/>
    <n v="0.05"/>
    <n v="5920.29"/>
    <n v="1526.43"/>
    <n v="5920.2860000000001"/>
    <s v="Q1"/>
    <n v="25.783027520611324"/>
    <s v="Delhi"/>
    <s v="Premium"/>
  </r>
  <r>
    <s v="ORD008095"/>
    <x v="334"/>
    <s v="CUST0005"/>
    <s v="Mason Dutt"/>
    <x v="0"/>
    <x v="1"/>
    <x v="1"/>
    <n v="1"/>
    <n v="7928.93"/>
    <n v="0.1"/>
    <n v="7136.04"/>
    <n v="-732.07"/>
    <n v="7136.0370000000003"/>
    <s v="Q3"/>
    <n v="-10.258770971014737"/>
    <s v="Coimbatore"/>
    <s v="Regular"/>
  </r>
  <r>
    <s v="ORD010462"/>
    <x v="60"/>
    <s v="CUST0322"/>
    <s v="Gavin Acharya"/>
    <x v="3"/>
    <x v="3"/>
    <x v="10"/>
    <n v="3"/>
    <n v="388.86"/>
    <n v="0.2"/>
    <n v="933.26"/>
    <n v="232.49"/>
    <n v="933.26400000000001"/>
    <s v="Q3"/>
    <n v="24.91160019715835"/>
    <s v="Surat"/>
    <s v="Premium"/>
  </r>
  <r>
    <s v="ORD002834"/>
    <x v="263"/>
    <s v="CUST0139"/>
    <s v="Bina Chacko"/>
    <x v="0"/>
    <x v="4"/>
    <x v="28"/>
    <n v="1"/>
    <n v="58065.66"/>
    <n v="0"/>
    <n v="58065.66"/>
    <n v="6135.09"/>
    <n v="58065.66"/>
    <s v="Q3"/>
    <n v="10.565780187463639"/>
    <s v="Bengaluru"/>
    <s v="Regular"/>
  </r>
  <r>
    <s v="ORD011078"/>
    <x v="302"/>
    <s v="CUST0126"/>
    <s v="Chakrika Majumdar"/>
    <x v="2"/>
    <x v="4"/>
    <x v="5"/>
    <n v="5"/>
    <n v="25079.02"/>
    <n v="0.05"/>
    <n v="119125.35"/>
    <n v="11791.86"/>
    <n v="119125.345"/>
    <s v="Q1"/>
    <n v="9.8986991433813198"/>
    <s v="Delhi"/>
    <s v="Regular"/>
  </r>
  <r>
    <s v="ORD000330"/>
    <x v="51"/>
    <s v="CUST0312"/>
    <s v="Sudiksha Pau"/>
    <x v="1"/>
    <x v="4"/>
    <x v="28"/>
    <n v="4"/>
    <n v="79246.850000000006"/>
    <n v="0.1"/>
    <n v="285288.65999999997"/>
    <n v="43755.9"/>
    <n v="285288.66000000003"/>
    <s v="Q3"/>
    <n v="15.337412990758203"/>
    <s v="Patna"/>
    <s v="Premium"/>
  </r>
  <r>
    <s v="ORD001394"/>
    <x v="277"/>
    <s v="CUST0379"/>
    <s v="Amrita Contractor"/>
    <x v="1"/>
    <x v="2"/>
    <x v="65"/>
    <n v="1"/>
    <n v="2516.2199999999998"/>
    <n v="0.05"/>
    <n v="2390.41"/>
    <n v="622.99"/>
    <n v="2390.4089999999997"/>
    <s v="Q1"/>
    <n v="26.062056299965281"/>
    <s v="Patna"/>
    <s v="Regular"/>
  </r>
  <r>
    <s v="ORD011397"/>
    <x v="290"/>
    <s v="CUST0486"/>
    <s v="Nathan Loke"/>
    <x v="2"/>
    <x v="6"/>
    <x v="43"/>
    <n v="2"/>
    <n v="2338.58"/>
    <n v="0"/>
    <n v="4677.16"/>
    <n v="1681"/>
    <n v="4677.16"/>
    <s v="Q4"/>
    <n v="35.940613534709101"/>
    <s v="Jaipur"/>
    <s v="Occasional"/>
  </r>
  <r>
    <s v="ORD006265"/>
    <x v="183"/>
    <s v="CUST0017"/>
    <s v="Aashi Chadha"/>
    <x v="3"/>
    <x v="3"/>
    <x v="16"/>
    <n v="4"/>
    <n v="1618.45"/>
    <n v="0.25"/>
    <n v="4855.3500000000004"/>
    <n v="1210.21"/>
    <n v="4855.3500000000004"/>
    <s v="Q3"/>
    <n v="24.925288599174106"/>
    <s v="Surat"/>
    <s v="Premium"/>
  </r>
  <r>
    <s v="ORD007086"/>
    <x v="31"/>
    <s v="CUST0236"/>
    <s v="Omisha Sachdeva"/>
    <x v="2"/>
    <x v="4"/>
    <x v="20"/>
    <n v="2"/>
    <n v="27667.33"/>
    <n v="0.25"/>
    <n v="41501"/>
    <n v="3882.98"/>
    <n v="41500.995000000003"/>
    <s v="Q2"/>
    <n v="9.356352858967254"/>
    <s v="Delhi"/>
    <s v="Premium"/>
  </r>
  <r>
    <s v="ORD000108"/>
    <x v="358"/>
    <s v="CUST0299"/>
    <s v="Unknown"/>
    <x v="2"/>
    <x v="6"/>
    <x v="19"/>
    <n v="5"/>
    <n v="1621.37"/>
    <n v="0.2"/>
    <n v="6485.48"/>
    <n v="1695.53"/>
    <n v="6485.48"/>
    <s v="Q4"/>
    <n v="26.143477429581157"/>
    <s v="Jaipur"/>
    <s v="Premium"/>
  </r>
  <r>
    <s v="ORD009165"/>
    <x v="64"/>
    <s v="CUST0351"/>
    <s v="Anirudh Kumer"/>
    <x v="2"/>
    <x v="4"/>
    <x v="28"/>
    <n v="5"/>
    <n v="46531.42"/>
    <n v="0.15"/>
    <n v="197758.53"/>
    <n v="-11103.54"/>
    <n v="197758.53499999997"/>
    <s v="Q1"/>
    <n v="-5.6146958616652345"/>
    <s v="Lucknow"/>
    <s v="Premium"/>
  </r>
  <r>
    <s v="ORD010394"/>
    <x v="338"/>
    <s v="CUST0466"/>
    <s v="Inaya Cherian"/>
    <x v="3"/>
    <x v="2"/>
    <x v="2"/>
    <n v="1"/>
    <n v="3546.04"/>
    <n v="0.1"/>
    <n v="3191.44"/>
    <n v="908.27"/>
    <n v="3191.4360000000001"/>
    <s v="Q3"/>
    <n v="28.459566841300475"/>
    <s v="Ahmedabad"/>
    <s v="Premium"/>
  </r>
  <r>
    <s v="ORD009301"/>
    <x v="333"/>
    <s v="CUST0013"/>
    <s v="Charan Aggarwal"/>
    <x v="0"/>
    <x v="6"/>
    <x v="57"/>
    <n v="3"/>
    <n v="4499.3500000000004"/>
    <n v="0"/>
    <n v="13498.05"/>
    <n v="4374.47"/>
    <n v="13498.050000000001"/>
    <s v="Q1"/>
    <n v="32.408162660532454"/>
    <s v="Kochi"/>
    <s v="Regular"/>
  </r>
  <r>
    <s v="ORD006150"/>
    <x v="179"/>
    <s v="CUST0401"/>
    <s v="Mason Kumar"/>
    <x v="2"/>
    <x v="4"/>
    <x v="50"/>
    <n v="2"/>
    <n v="58202.39"/>
    <n v="0.15"/>
    <n v="98944.06"/>
    <n v="12996.05"/>
    <n v="98944.062999999995"/>
    <s v="Q1"/>
    <n v="13.134745026634242"/>
    <s v="Chandigarh"/>
    <s v="Premium"/>
  </r>
  <r>
    <s v="ORD005288"/>
    <x v="350"/>
    <s v="CUST0087"/>
    <s v="Jairaj Tak"/>
    <x v="3"/>
    <x v="3"/>
    <x v="13"/>
    <n v="4"/>
    <n v="1881.24"/>
    <n v="0"/>
    <n v="7524.96"/>
    <n v="2031.56"/>
    <n v="7524.96"/>
    <s v="Q4"/>
    <n v="26.997618591992516"/>
    <s v="Surat"/>
    <s v="Premium"/>
  </r>
  <r>
    <s v="ORD006665"/>
    <x v="159"/>
    <s v="CUST0263"/>
    <s v="Jacob Radhakrishnan"/>
    <x v="1"/>
    <x v="4"/>
    <x v="20"/>
    <n v="2"/>
    <n v="56444.61"/>
    <n v="0.05"/>
    <n v="107244.76"/>
    <n v="11493.19"/>
    <n v="107244.75899999999"/>
    <s v="Q3"/>
    <n v="10.716784670878093"/>
    <s v="Kolkata"/>
    <s v="Premium"/>
  </r>
  <r>
    <s v="ORD003791"/>
    <x v="197"/>
    <s v="CUST0353"/>
    <s v="Amruta Ratta"/>
    <x v="1"/>
    <x v="6"/>
    <x v="57"/>
    <n v="5"/>
    <n v="1254.8699999999999"/>
    <n v="0"/>
    <n v="6274.35"/>
    <n v="1962.97"/>
    <n v="6274.3499999999995"/>
    <s v="Q4"/>
    <n v="31.28563118091914"/>
    <s v="Bhubaneswar"/>
    <s v="Regular"/>
  </r>
  <r>
    <s v="ORD002229"/>
    <x v="72"/>
    <s v="CUST0444"/>
    <s v="Yagnesh Rout"/>
    <x v="1"/>
    <x v="4"/>
    <x v="47"/>
    <n v="2"/>
    <n v="40254.89"/>
    <n v="0"/>
    <n v="80509.78"/>
    <n v="9708.84"/>
    <n v="80509.78"/>
    <s v="Q1"/>
    <n v="12.059205726310518"/>
    <s v="Patna"/>
    <s v="Regular"/>
  </r>
  <r>
    <s v="ORD011615"/>
    <x v="294"/>
    <s v="CUST0353"/>
    <s v="Amruta Ratta"/>
    <x v="1"/>
    <x v="0"/>
    <x v="51"/>
    <n v="3"/>
    <n v="400.23"/>
    <n v="0"/>
    <n v="1200.69"/>
    <n v="344.24"/>
    <n v="1200.69"/>
    <s v="Q1"/>
    <n v="28.67018131241203"/>
    <s v="Bhubaneswar"/>
    <s v="Regular"/>
  </r>
  <r>
    <s v="ORD000491"/>
    <x v="224"/>
    <s v="CUST0273"/>
    <s v="Tanmayi Pai"/>
    <x v="2"/>
    <x v="0"/>
    <x v="48"/>
    <n v="1"/>
    <n v="695.76"/>
    <n v="0"/>
    <n v="695.76"/>
    <n v="227.54"/>
    <n v="695.76"/>
    <s v="Q3"/>
    <n v="32.703805910083936"/>
    <s v="Lucknow"/>
    <s v="Premium"/>
  </r>
  <r>
    <s v="ORD007321"/>
    <x v="130"/>
    <s v="CUST0419"/>
    <s v="Indrajit Upadhyay"/>
    <x v="3"/>
    <x v="4"/>
    <x v="33"/>
    <n v="3"/>
    <n v="75735.55"/>
    <n v="0"/>
    <n v="227206.65"/>
    <n v="22945.88"/>
    <n v="227206.65000000002"/>
    <s v="Q2"/>
    <n v="10.099123419142881"/>
    <s v="Surat"/>
    <s v="Occasional"/>
  </r>
  <r>
    <s v="ORD005759"/>
    <x v="328"/>
    <s v="CUST0038"/>
    <s v="Netra Narasimhan"/>
    <x v="2"/>
    <x v="5"/>
    <x v="11"/>
    <n v="1"/>
    <n v="519.48"/>
    <n v="0.05"/>
    <n v="493.51"/>
    <n v="43.36"/>
    <n v="493.50599999999997"/>
    <s v="Q2"/>
    <n v="8.7860428360114291"/>
    <s v="Amritsar"/>
    <s v="Premium"/>
  </r>
  <r>
    <s v="ORD003841"/>
    <x v="136"/>
    <s v="CUST0277"/>
    <s v="Nirja Sarkar"/>
    <x v="2"/>
    <x v="5"/>
    <x v="37"/>
    <n v="8"/>
    <n v="619.70000000000005"/>
    <n v="0.1"/>
    <n v="4461.84"/>
    <n v="298.02999999999997"/>
    <n v="4461.84"/>
    <s v="Q2"/>
    <n v="6.6795313144352999"/>
    <s v="Amritsar"/>
    <s v="Premium"/>
  </r>
  <r>
    <s v="ORD009460"/>
    <x v="321"/>
    <s v="CUST0036"/>
    <s v="Amaira Venkataraman"/>
    <x v="2"/>
    <x v="3"/>
    <x v="13"/>
    <n v="1"/>
    <n v="401.56"/>
    <n v="0.05"/>
    <n v="381.48"/>
    <n v="133.49"/>
    <n v="381.48199999999997"/>
    <s v="Q4"/>
    <n v="34.99266016567055"/>
    <s v="Amritsar"/>
    <s v="Premium"/>
  </r>
  <r>
    <s v="ORD003999"/>
    <x v="305"/>
    <s v="CUST0032"/>
    <s v="Bimala Kumer"/>
    <x v="2"/>
    <x v="5"/>
    <x v="37"/>
    <n v="8"/>
    <n v="311.19"/>
    <n v="0.1"/>
    <n v="2240.5700000000002"/>
    <n v="148.71"/>
    <n v="2240.5680000000002"/>
    <s v="Q3"/>
    <n v="6.6371503679867176"/>
    <s v="Jaipur"/>
    <s v="Premium"/>
  </r>
  <r>
    <s v="ORD000031"/>
    <x v="281"/>
    <s v="CUST0019"/>
    <s v="Unknown"/>
    <x v="3"/>
    <x v="4"/>
    <x v="20"/>
    <n v="1"/>
    <n v="29555.56"/>
    <n v="0.2"/>
    <n v="23644.45"/>
    <n v="3536.07"/>
    <n v="23644.448000000004"/>
    <s v="Q3"/>
    <n v="14.955179756771674"/>
    <s v="Surat"/>
    <s v="Regular"/>
  </r>
  <r>
    <s v="ORD002026"/>
    <x v="213"/>
    <s v="CUST0136"/>
    <s v="Arin Narula"/>
    <x v="0"/>
    <x v="5"/>
    <x v="40"/>
    <n v="5"/>
    <n v="377.76"/>
    <n v="0"/>
    <n v="1888.8"/>
    <n v="158.66"/>
    <n v="1888.8"/>
    <s v="Q1"/>
    <n v="8.4000423549343495"/>
    <s v="Bengaluru"/>
    <s v="Premium"/>
  </r>
  <r>
    <s v="ORD007845"/>
    <x v="14"/>
    <s v="CUST0223"/>
    <s v="Aarini Dugar"/>
    <x v="1"/>
    <x v="4"/>
    <x v="45"/>
    <n v="3"/>
    <n v="8217.5499999999993"/>
    <n v="0.05"/>
    <n v="23420.02"/>
    <n v="2933.95"/>
    <n v="23420.017499999998"/>
    <s v="Q2"/>
    <n v="12.527529865474069"/>
    <s v="Guwahati"/>
    <s v="Premium"/>
  </r>
  <r>
    <s v="ORD009934"/>
    <x v="153"/>
    <s v="CUST0150"/>
    <s v="Unknown"/>
    <x v="0"/>
    <x v="4"/>
    <x v="20"/>
    <n v="3"/>
    <n v="48858.02"/>
    <n v="0.05"/>
    <n v="139245.35999999999"/>
    <n v="18224.97"/>
    <n v="139245.35699999999"/>
    <s v="Q1"/>
    <n v="13.088385853575302"/>
    <s v="Kochi"/>
    <s v="Premium"/>
  </r>
  <r>
    <s v="ORD003742"/>
    <x v="293"/>
    <s v="CUST0056"/>
    <s v="Siddharth Seth"/>
    <x v="1"/>
    <x v="3"/>
    <x v="66"/>
    <n v="2"/>
    <n v="437.99"/>
    <n v="0"/>
    <n v="875.98"/>
    <n v="230.14"/>
    <n v="875.98"/>
    <s v="Q1"/>
    <n v="26.272289321674009"/>
    <s v="Bhubaneswar"/>
    <s v="Regular"/>
  </r>
  <r>
    <s v="ORD002761"/>
    <x v="103"/>
    <s v="CUST0133"/>
    <s v="Lopa Chadha"/>
    <x v="2"/>
    <x v="4"/>
    <x v="20"/>
    <n v="5"/>
    <n v="22479.75"/>
    <n v="0.15"/>
    <n v="95538.94"/>
    <n v="13894.08"/>
    <n v="95538.9375"/>
    <s v="Q1"/>
    <n v="14.542845043078771"/>
    <s v="Amritsar"/>
    <s v="Premium"/>
  </r>
  <r>
    <s v="ORD009889"/>
    <x v="290"/>
    <s v="CUST0148"/>
    <s v="Dhruv Narasimhan"/>
    <x v="3"/>
    <x v="3"/>
    <x v="4"/>
    <n v="5"/>
    <n v="1075.6500000000001"/>
    <n v="0"/>
    <n v="5378.25"/>
    <n v="1548.78"/>
    <n v="5378.25"/>
    <s v="Q4"/>
    <n v="28.797099428252682"/>
    <s v="Surat"/>
    <s v="Regular"/>
  </r>
  <r>
    <s v="ORD005491"/>
    <x v="226"/>
    <s v="CUST0343"/>
    <s v="Ronith Ratti"/>
    <x v="3"/>
    <x v="5"/>
    <x v="31"/>
    <n v="10"/>
    <n v="701.47"/>
    <n v="0.15"/>
    <n v="5962.5"/>
    <n v="338.91"/>
    <n v="5962.4950000000008"/>
    <s v="Q1"/>
    <n v="5.6840251572327052"/>
    <s v="Ahmedabad"/>
    <s v="Premium"/>
  </r>
  <r>
    <s v="ORD002696"/>
    <x v="4"/>
    <s v="CUST0481"/>
    <s v="Warjas Vala"/>
    <x v="3"/>
    <x v="2"/>
    <x v="65"/>
    <n v="5"/>
    <n v="5216.09"/>
    <n v="0"/>
    <n v="26080.45"/>
    <n v="5706.17"/>
    <n v="26080.45"/>
    <s v="Q2"/>
    <n v="21.879108681023524"/>
    <s v="Mumbai"/>
    <s v="Regular"/>
  </r>
  <r>
    <s v="ORD007151"/>
    <x v="165"/>
    <s v="CUST0394"/>
    <s v="Unknown"/>
    <x v="1"/>
    <x v="5"/>
    <x v="11"/>
    <n v="2"/>
    <n v="259.35000000000002"/>
    <n v="0"/>
    <n v="518.70000000000005"/>
    <n v="34.799999999999997"/>
    <n v="518.70000000000005"/>
    <s v="Q3"/>
    <n v="6.7090803932909182"/>
    <s v="Kolkata"/>
    <s v="Occasional"/>
  </r>
  <r>
    <s v="ORD011137"/>
    <x v="273"/>
    <s v="CUST0255"/>
    <s v="Darpan Jhaveri"/>
    <x v="2"/>
    <x v="6"/>
    <x v="63"/>
    <n v="2"/>
    <n v="556.24"/>
    <n v="0.25"/>
    <n v="834.36"/>
    <n v="179.96"/>
    <n v="834.36"/>
    <s v="Q3"/>
    <n v="21.568627450980394"/>
    <s v="Lucknow"/>
    <s v="Regular"/>
  </r>
  <r>
    <s v="ORD011247"/>
    <x v="18"/>
    <s v="CUST0149"/>
    <s v="Charita Bobal"/>
    <x v="2"/>
    <x v="2"/>
    <x v="60"/>
    <n v="5"/>
    <n v="846.28"/>
    <n v="0.15"/>
    <n v="3596.69"/>
    <n v="776.47"/>
    <n v="3596.6899999999996"/>
    <s v="Q3"/>
    <n v="21.588460501183032"/>
    <s v="Jaipur"/>
    <s v="Occasional"/>
  </r>
  <r>
    <s v="ORD007776"/>
    <x v="90"/>
    <s v="CUST0372"/>
    <s v="Wazir Seshadri"/>
    <x v="2"/>
    <x v="5"/>
    <x v="31"/>
    <n v="8"/>
    <n v="62.39"/>
    <n v="0.05"/>
    <n v="474.16"/>
    <n v="30.91"/>
    <n v="474.16399999999999"/>
    <s v="Q4"/>
    <n v="6.5188965749957823"/>
    <s v="Lucknow"/>
    <s v="Regular"/>
  </r>
  <r>
    <s v="ORD000034"/>
    <x v="282"/>
    <s v="CUST0051"/>
    <s v="Shivansh Mistry"/>
    <x v="3"/>
    <x v="2"/>
    <x v="60"/>
    <n v="3"/>
    <n v="3715.77"/>
    <n v="0.25"/>
    <n v="8360.48"/>
    <n v="1349.45"/>
    <n v="8360.4825000000001"/>
    <s v="Q1"/>
    <n v="16.140819665856508"/>
    <s v="Nagpur"/>
    <s v="Premium"/>
  </r>
  <r>
    <s v="ORD004860"/>
    <x v="249"/>
    <s v="CUST0267"/>
    <s v="Dipta Batra"/>
    <x v="1"/>
    <x v="4"/>
    <x v="22"/>
    <n v="3"/>
    <n v="81664.11"/>
    <n v="0.2"/>
    <n v="195993.86"/>
    <n v="16526.650000000001"/>
    <n v="195993.86400000003"/>
    <s v="Q3"/>
    <n v="8.4322284381765851"/>
    <s v="Guwahati"/>
    <s v="Premium"/>
  </r>
  <r>
    <s v="ORD000567"/>
    <x v="174"/>
    <s v="CUST0003"/>
    <s v="Avi Johal"/>
    <x v="1"/>
    <x v="6"/>
    <x v="19"/>
    <n v="4"/>
    <n v="3383.01"/>
    <n v="0"/>
    <n v="13532.04"/>
    <n v="4944.47"/>
    <n v="13532.04"/>
    <s v="Q4"/>
    <n v="36.538984513790972"/>
    <s v="Patna"/>
    <s v="Regular"/>
  </r>
  <r>
    <s v="ORD007559"/>
    <x v="7"/>
    <s v="CUST0243"/>
    <s v="Oviya Nagy"/>
    <x v="3"/>
    <x v="5"/>
    <x v="11"/>
    <n v="3"/>
    <n v="438.47"/>
    <n v="0"/>
    <n v="1315.41"/>
    <n v="101.25"/>
    <n v="1315.41"/>
    <s v="Q2"/>
    <n v="7.6972198782128753"/>
    <s v="Surat"/>
    <s v="Regular"/>
  </r>
  <r>
    <s v="ORD001775"/>
    <x v="197"/>
    <s v="CUST0244"/>
    <s v="Kala Chand"/>
    <x v="1"/>
    <x v="2"/>
    <x v="2"/>
    <n v="4"/>
    <n v="1122.53"/>
    <n v="0.15"/>
    <n v="3816.6"/>
    <n v="971.61"/>
    <n v="3816.6019999999999"/>
    <s v="Q4"/>
    <n v="25.457475239742177"/>
    <s v="Patna"/>
    <s v="Premium"/>
  </r>
  <r>
    <s v="ORD001460"/>
    <x v="79"/>
    <s v="CUST0485"/>
    <s v="Om Seth"/>
    <x v="3"/>
    <x v="6"/>
    <x v="43"/>
    <n v="5"/>
    <n v="3196.4"/>
    <n v="0.1"/>
    <n v="14383.8"/>
    <n v="4526.8500000000004"/>
    <n v="14383.800000000001"/>
    <s v="Q2"/>
    <n v="31.471864180536439"/>
    <s v="Nagpur"/>
    <s v="Regular"/>
  </r>
  <r>
    <s v="ORD009750"/>
    <x v="203"/>
    <s v="CUST0314"/>
    <s v="Nathaniel Dani"/>
    <x v="0"/>
    <x v="1"/>
    <x v="3"/>
    <n v="1"/>
    <n v="10354.209999999999"/>
    <n v="0"/>
    <n v="10354.209999999999"/>
    <n v="2619.67"/>
    <n v="10354.209999999999"/>
    <s v="Q3"/>
    <n v="25.300529929371727"/>
    <s v="Kochi"/>
    <s v="Premium"/>
  </r>
  <r>
    <s v="ORD006030"/>
    <x v="198"/>
    <s v="CUST0396"/>
    <s v="Ojasvi Krishnan"/>
    <x v="3"/>
    <x v="5"/>
    <x v="44"/>
    <n v="4"/>
    <n v="574.79"/>
    <n v="0"/>
    <n v="2299.16"/>
    <n v="208.91"/>
    <n v="2299.16"/>
    <s v="Q3"/>
    <n v="9.0863619756780736"/>
    <s v="Pune"/>
    <s v="Premium"/>
  </r>
  <r>
    <s v="ORD008524"/>
    <x v="314"/>
    <s v="CUST0228"/>
    <s v="Azad Nayak"/>
    <x v="2"/>
    <x v="0"/>
    <x v="56"/>
    <n v="1"/>
    <n v="584.30999999999995"/>
    <n v="0.15"/>
    <n v="496.66"/>
    <n v="-47.04"/>
    <n v="496.66349999999994"/>
    <s v="Q2"/>
    <n v="-9.4712680707123571"/>
    <s v="Chandigarh"/>
    <s v="Premium"/>
  </r>
  <r>
    <s v="ORD004666"/>
    <x v="322"/>
    <s v="CUST0356"/>
    <s v="Ganga Hayer"/>
    <x v="2"/>
    <x v="2"/>
    <x v="54"/>
    <n v="1"/>
    <n v="1673.62"/>
    <n v="0.05"/>
    <n v="1589.94"/>
    <n v="384.36"/>
    <n v="1589.9389999999999"/>
    <s v="Q3"/>
    <n v="24.174497150835879"/>
    <s v="Amritsar"/>
    <s v="Regular"/>
  </r>
  <r>
    <s v="ORD008271"/>
    <x v="41"/>
    <s v="CUST0478"/>
    <s v="Ubika Sampath"/>
    <x v="3"/>
    <x v="5"/>
    <x v="31"/>
    <n v="3"/>
    <n v="80.290000000000006"/>
    <n v="0"/>
    <n v="240.87"/>
    <n v="19.29"/>
    <n v="240.87"/>
    <s v="Q4"/>
    <n v="8.0084692987918782"/>
    <s v="Mumbai"/>
    <s v="Regular"/>
  </r>
  <r>
    <s v="ORD007535"/>
    <x v="145"/>
    <s v="CUST0327"/>
    <s v="Andrew Prasad"/>
    <x v="0"/>
    <x v="5"/>
    <x v="44"/>
    <n v="2"/>
    <n v="570.17999999999995"/>
    <n v="0.05"/>
    <n v="1083.3399999999999"/>
    <n v="95.4"/>
    <n v="1083.3419999999999"/>
    <s v="Q3"/>
    <n v="8.806099654771355"/>
    <s v="Kochi"/>
    <s v="Premium"/>
  </r>
  <r>
    <s v="ORD005511"/>
    <x v="145"/>
    <s v="CUST0311"/>
    <s v="Dhriti Rattan"/>
    <x v="2"/>
    <x v="4"/>
    <x v="22"/>
    <n v="2"/>
    <n v="79313.81"/>
    <n v="0.05"/>
    <n v="150696.24"/>
    <n v="22717.33"/>
    <n v="150696.239"/>
    <s v="Q3"/>
    <n v="15.07491494147432"/>
    <s v="Lucknow"/>
    <s v="Premium"/>
  </r>
  <r>
    <s v="ORD007633"/>
    <x v="127"/>
    <s v="CUST0405"/>
    <s v="Vyanjana Buch"/>
    <x v="0"/>
    <x v="6"/>
    <x v="27"/>
    <n v="1"/>
    <n v="2081.71"/>
    <n v="0.05"/>
    <n v="1977.62"/>
    <n v="588.99"/>
    <n v="1977.6244999999999"/>
    <s v="Q1"/>
    <n v="29.782769187204821"/>
    <s v="Coimbatore"/>
    <s v="Regular"/>
  </r>
  <r>
    <s v="ORD002193"/>
    <x v="145"/>
    <s v="CUST0091"/>
    <s v="Lila Goel"/>
    <x v="0"/>
    <x v="4"/>
    <x v="28"/>
    <n v="5"/>
    <n v="63619.3"/>
    <n v="0"/>
    <n v="318096.5"/>
    <n v="27503.73"/>
    <n v="318096.5"/>
    <s v="Q3"/>
    <n v="8.6463478849971622"/>
    <s v="Hyderabad"/>
    <s v="Premium"/>
  </r>
  <r>
    <s v="ORD010141"/>
    <x v="86"/>
    <s v="CUST0372"/>
    <s v="Wazir Seshadri"/>
    <x v="2"/>
    <x v="1"/>
    <x v="64"/>
    <n v="1"/>
    <n v="44056.22"/>
    <n v="0.2"/>
    <n v="35244.980000000003"/>
    <n v="8349.4599999999991"/>
    <n v="35244.976000000002"/>
    <s v="Q4"/>
    <n v="23.689785041727923"/>
    <s v="Lucknow"/>
    <s v="Regular"/>
  </r>
  <r>
    <s v="ORD002076"/>
    <x v="293"/>
    <s v="CUST0154"/>
    <s v="Nirja Guha"/>
    <x v="2"/>
    <x v="5"/>
    <x v="11"/>
    <n v="6"/>
    <n v="103.35"/>
    <n v="0"/>
    <n v="620.1"/>
    <n v="40.51"/>
    <n v="620.09999999999991"/>
    <s v="Q1"/>
    <n v="6.532817287534268"/>
    <s v="Delhi"/>
    <s v="Premium"/>
  </r>
  <r>
    <s v="ORD002583"/>
    <x v="218"/>
    <s v="CUST0310"/>
    <s v="Hemal Singhal"/>
    <x v="1"/>
    <x v="6"/>
    <x v="14"/>
    <n v="1"/>
    <n v="2212.48"/>
    <n v="0.3"/>
    <n v="1548.74"/>
    <n v="437.32"/>
    <n v="1548.7359999999999"/>
    <s v="Q3"/>
    <n v="28.237147616772347"/>
    <s v="Ranchi"/>
    <s v="Occasional"/>
  </r>
  <r>
    <s v="ORD004363"/>
    <x v="44"/>
    <s v="CUST0183"/>
    <s v="Hemani Dani"/>
    <x v="2"/>
    <x v="1"/>
    <x v="34"/>
    <n v="1"/>
    <n v="22253.4"/>
    <n v="0"/>
    <n v="22253.4"/>
    <n v="6956.57"/>
    <n v="22253.4"/>
    <s v="Q4"/>
    <n v="31.260706229160483"/>
    <s v="Jaipur"/>
    <s v="Premium"/>
  </r>
  <r>
    <s v="ORD008094"/>
    <x v="159"/>
    <s v="CUST0317"/>
    <s v="Balendra Soman"/>
    <x v="3"/>
    <x v="0"/>
    <x v="15"/>
    <n v="3"/>
    <n v="825.57"/>
    <n v="0.15"/>
    <n v="2105.1999999999998"/>
    <n v="833.69"/>
    <n v="2105.2035000000001"/>
    <s v="Q3"/>
    <n v="39.601463043891322"/>
    <s v="Nagpur"/>
    <s v="Occasional"/>
  </r>
  <r>
    <s v="ORD007160"/>
    <x v="24"/>
    <s v="CUST0405"/>
    <s v="Vyanjana Buch"/>
    <x v="0"/>
    <x v="0"/>
    <x v="48"/>
    <n v="3"/>
    <n v="791.65"/>
    <n v="0"/>
    <n v="2374.9499999999998"/>
    <n v="814.16"/>
    <n v="2374.9499999999998"/>
    <s v="Q3"/>
    <n v="34.281142760900231"/>
    <s v="Coimbatore"/>
    <s v="Regular"/>
  </r>
  <r>
    <s v="ORD011278"/>
    <x v="236"/>
    <s v="CUST0459"/>
    <s v="Vidhi Kari"/>
    <x v="3"/>
    <x v="4"/>
    <x v="33"/>
    <n v="4"/>
    <n v="52191.69"/>
    <n v="0.05"/>
    <n v="198328.42"/>
    <n v="18956.759999999998"/>
    <n v="198328.42199999999"/>
    <s v="Q3"/>
    <n v="9.5582670400944032"/>
    <s v="Surat"/>
    <s v="Occasional"/>
  </r>
  <r>
    <s v="ORD007859"/>
    <x v="154"/>
    <s v="CUST0093"/>
    <s v="Hitesh Bhardwaj"/>
    <x v="2"/>
    <x v="6"/>
    <x v="43"/>
    <n v="5"/>
    <n v="1570.74"/>
    <n v="0.15"/>
    <n v="6675.64"/>
    <n v="1529.08"/>
    <n v="6675.6449999999995"/>
    <s v="Q4"/>
    <n v="22.905369372824179"/>
    <s v="Amritsar"/>
    <s v="Regular"/>
  </r>
  <r>
    <s v="ORD010113"/>
    <x v="65"/>
    <s v="CUST0081"/>
    <s v="Warhi Bahri"/>
    <x v="3"/>
    <x v="0"/>
    <x v="56"/>
    <n v="5"/>
    <n v="990.35"/>
    <n v="0.15"/>
    <n v="4208.99"/>
    <n v="1300.94"/>
    <n v="4208.9875000000002"/>
    <s v="Q2"/>
    <n v="30.908602776438055"/>
    <s v="Mumbai"/>
    <s v="Premium"/>
  </r>
  <r>
    <s v="ORD004999"/>
    <x v="77"/>
    <s v="CUST0013"/>
    <s v="Charan Aggarwal"/>
    <x v="0"/>
    <x v="1"/>
    <x v="59"/>
    <n v="1"/>
    <n v="14994.09"/>
    <n v="0.15"/>
    <n v="12744.98"/>
    <n v="2332.2600000000002"/>
    <n v="12744.976500000001"/>
    <s v="Q3"/>
    <n v="18.299440250200476"/>
    <s v="Kochi"/>
    <s v="Regular"/>
  </r>
  <r>
    <s v="ORD011826"/>
    <x v="6"/>
    <s v="CUST0490"/>
    <s v="Rajata Suresh"/>
    <x v="0"/>
    <x v="4"/>
    <x v="45"/>
    <n v="4"/>
    <n v="45802.82"/>
    <n v="0.25"/>
    <n v="137408.46"/>
    <n v="19251.580000000002"/>
    <n v="137408.46"/>
    <s v="Q1"/>
    <n v="14.010476501956287"/>
    <s v="Chennai"/>
    <s v="Regular"/>
  </r>
  <r>
    <s v="ORD001571"/>
    <x v="194"/>
    <s v="CUST0073"/>
    <s v="Ethan Kamdar"/>
    <x v="3"/>
    <x v="3"/>
    <x v="16"/>
    <n v="5"/>
    <n v="1598.77"/>
    <n v="0.05"/>
    <n v="7594.16"/>
    <n v="1688.02"/>
    <n v="7594.1575000000003"/>
    <s v="Q4"/>
    <n v="22.227869836821977"/>
    <s v="Ahmedabad"/>
    <s v="Premium"/>
  </r>
  <r>
    <s v="ORD002697"/>
    <x v="172"/>
    <s v="CUST0295"/>
    <s v="Sathvik Dara"/>
    <x v="1"/>
    <x v="0"/>
    <x v="0"/>
    <n v="2"/>
    <n v="930.33"/>
    <n v="0.1"/>
    <n v="1674.59"/>
    <n v="680.39"/>
    <n v="1674.5940000000001"/>
    <s v="Q2"/>
    <n v="40.630243820875563"/>
    <s v="Ranchi"/>
    <s v="Premium"/>
  </r>
  <r>
    <s v="ORD008927"/>
    <x v="312"/>
    <s v="CUST0395"/>
    <s v="Amrita Balan"/>
    <x v="3"/>
    <x v="0"/>
    <x v="67"/>
    <n v="1"/>
    <n v="942.49"/>
    <n v="0"/>
    <n v="942.49"/>
    <n v="257.19"/>
    <n v="942.49"/>
    <s v="Q4"/>
    <n v="27.288353192076308"/>
    <s v="Mumbai"/>
    <s v="Regular"/>
  </r>
  <r>
    <s v="ORD001344"/>
    <x v="261"/>
    <s v="CUST0429"/>
    <s v="Daniel Rau"/>
    <x v="2"/>
    <x v="2"/>
    <x v="8"/>
    <n v="3"/>
    <n v="6675.53"/>
    <n v="0.3"/>
    <n v="14018.61"/>
    <n v="2422.48"/>
    <n v="14018.612999999999"/>
    <s v="Q4"/>
    <n v="17.280457905598343"/>
    <s v="Jaipur"/>
    <s v="Premium"/>
  </r>
  <r>
    <s v="ORD003288"/>
    <x v="71"/>
    <s v="CUST0413"/>
    <s v="Aarini Amble"/>
    <x v="3"/>
    <x v="5"/>
    <x v="44"/>
    <n v="9"/>
    <n v="303.98"/>
    <n v="0"/>
    <n v="2735.82"/>
    <n v="178.5"/>
    <n v="2735.82"/>
    <s v="Q1"/>
    <n v="6.524552053863192"/>
    <s v="Surat"/>
    <s v="Premium"/>
  </r>
  <r>
    <s v="ORD003557"/>
    <x v="3"/>
    <s v="CUST0220"/>
    <s v="Abha Bawa"/>
    <x v="3"/>
    <x v="5"/>
    <x v="21"/>
    <n v="3"/>
    <n v="507.04"/>
    <n v="0.15"/>
    <n v="1292.95"/>
    <n v="86.84"/>
    <n v="1292.952"/>
    <s v="Q2"/>
    <n v="6.7164236822769636"/>
    <s v="Pune"/>
    <s v="Premium"/>
  </r>
  <r>
    <s v="ORD006207"/>
    <x v="6"/>
    <s v="CUST0225"/>
    <s v="Avi Das"/>
    <x v="2"/>
    <x v="4"/>
    <x v="28"/>
    <n v="1"/>
    <n v="23362.400000000001"/>
    <n v="0.1"/>
    <n v="21026.16"/>
    <n v="2251.0700000000002"/>
    <n v="21026.160000000003"/>
    <s v="Q1"/>
    <n v="10.706044280077769"/>
    <s v="Lucknow"/>
    <s v="Premium"/>
  </r>
  <r>
    <s v="ORD002090"/>
    <x v="10"/>
    <s v="CUST0193"/>
    <s v="Aashi Virk"/>
    <x v="3"/>
    <x v="6"/>
    <x v="57"/>
    <n v="4"/>
    <n v="4236.97"/>
    <n v="0"/>
    <n v="16947.88"/>
    <n v="6441.83"/>
    <n v="16947.88"/>
    <s v="Q1"/>
    <n v="38.009650764579398"/>
    <s v="Pune"/>
    <s v="Premium"/>
  </r>
  <r>
    <s v="ORD011460"/>
    <x v="108"/>
    <s v="CUST0026"/>
    <s v="Mason Oommen"/>
    <x v="0"/>
    <x v="1"/>
    <x v="1"/>
    <n v="3"/>
    <n v="6215.85"/>
    <n v="0.05"/>
    <n v="17715.169999999998"/>
    <n v="3491.61"/>
    <n v="17715.172500000001"/>
    <s v="Q1"/>
    <n v="19.709717716510767"/>
    <s v="Chennai"/>
    <s v="Premium"/>
  </r>
  <r>
    <s v="ORD001697"/>
    <x v="228"/>
    <s v="CUST0252"/>
    <s v="Urmi Sehgal"/>
    <x v="1"/>
    <x v="6"/>
    <x v="29"/>
    <n v="5"/>
    <n v="1937.09"/>
    <n v="0"/>
    <n v="9685.4500000000007"/>
    <n v="3502.89"/>
    <n v="9685.4499999999989"/>
    <s v="Q3"/>
    <n v="36.166517817964056"/>
    <s v="Kolkata"/>
    <s v="Regular"/>
  </r>
  <r>
    <s v="ORD007139"/>
    <x v="48"/>
    <s v="CUST0074"/>
    <s v="Maanas Sandhu"/>
    <x v="1"/>
    <x v="5"/>
    <x v="39"/>
    <n v="9"/>
    <n v="716.82"/>
    <n v="0.15"/>
    <n v="5483.67"/>
    <n v="541.17999999999995"/>
    <n v="5483.6729999999998"/>
    <s v="Q4"/>
    <n v="9.8689381381447081"/>
    <s v="Kolkata"/>
    <s v="Premium"/>
  </r>
  <r>
    <s v="ORD009328"/>
    <x v="209"/>
    <s v="CUST0170"/>
    <s v="Yash Kibe"/>
    <x v="3"/>
    <x v="5"/>
    <x v="24"/>
    <n v="2"/>
    <n v="218.32"/>
    <n v="0.2"/>
    <n v="349.31"/>
    <n v="21.01"/>
    <n v="349.31200000000001"/>
    <s v="Q2"/>
    <n v="6.0147147233116716"/>
    <s v="Ahmedabad"/>
    <s v="Premium"/>
  </r>
  <r>
    <s v="ORD001640"/>
    <x v="165"/>
    <s v="CUST0179"/>
    <s v="Yoshita Singhal"/>
    <x v="3"/>
    <x v="5"/>
    <x v="7"/>
    <n v="3"/>
    <n v="659.05"/>
    <n v="0"/>
    <n v="1977.15"/>
    <n v="198.74"/>
    <n v="1977.1499999999999"/>
    <s v="Q3"/>
    <n v="10.051842298257593"/>
    <s v="Surat"/>
    <s v="Occasional"/>
  </r>
  <r>
    <s v="ORD003735"/>
    <x v="251"/>
    <s v="CUST0019"/>
    <s v="Unknown"/>
    <x v="3"/>
    <x v="2"/>
    <x v="17"/>
    <n v="2"/>
    <n v="4381.17"/>
    <n v="0.15"/>
    <n v="7447.99"/>
    <n v="1480.14"/>
    <n v="7447.9889999999996"/>
    <s v="Q1"/>
    <n v="19.873012718867777"/>
    <s v="Surat"/>
    <s v="Regular"/>
  </r>
  <r>
    <s v="ORD003139"/>
    <x v="313"/>
    <s v="CUST0385"/>
    <s v="Kamya Sagar"/>
    <x v="3"/>
    <x v="4"/>
    <x v="5"/>
    <n v="1"/>
    <n v="17653.16"/>
    <n v="0"/>
    <n v="17653.16"/>
    <n v="1571.63"/>
    <n v="17653.16"/>
    <s v="Q4"/>
    <n v="8.9028253298559576"/>
    <s v="Pune"/>
    <s v="Regular"/>
  </r>
  <r>
    <s v="ORD001024"/>
    <x v="221"/>
    <s v="CUST0286"/>
    <s v="Vanya Dada"/>
    <x v="1"/>
    <x v="5"/>
    <x v="31"/>
    <n v="3"/>
    <n v="570.28"/>
    <n v="0.15"/>
    <n v="1454.21"/>
    <n v="130.24"/>
    <n v="1454.2139999999999"/>
    <s v="Q1"/>
    <n v="8.9560654926042318"/>
    <s v="Ranchi"/>
    <s v="Occasional"/>
  </r>
  <r>
    <s v="ORD000166"/>
    <x v="240"/>
    <s v="CUST0202"/>
    <s v="Samar Pillay"/>
    <x v="2"/>
    <x v="6"/>
    <x v="29"/>
    <n v="5"/>
    <n v="1238.06"/>
    <n v="0"/>
    <n v="6190.3"/>
    <n v="-692.14"/>
    <n v="6190.2999999999993"/>
    <s v="Q4"/>
    <n v="-11.181041306560264"/>
    <s v="Chandigarh"/>
    <s v="Regular"/>
  </r>
  <r>
    <s v="ORD010070"/>
    <x v="105"/>
    <s v="CUST0001"/>
    <s v="Aditya Bhakta"/>
    <x v="2"/>
    <x v="3"/>
    <x v="10"/>
    <n v="1"/>
    <n v="3387.43"/>
    <n v="0.05"/>
    <n v="3218.06"/>
    <n v="735.09"/>
    <n v="3218.0584999999996"/>
    <s v="Q2"/>
    <n v="22.84264432608466"/>
    <s v="Delhi"/>
    <s v="Regular"/>
  </r>
  <r>
    <s v="ORD003568"/>
    <x v="301"/>
    <s v="CUST0124"/>
    <s v="Upasna Walla"/>
    <x v="3"/>
    <x v="0"/>
    <x v="51"/>
    <n v="1"/>
    <n v="384.15"/>
    <n v="0.15"/>
    <n v="326.52999999999997"/>
    <n v="95.44"/>
    <n v="326.52749999999997"/>
    <s v="Q2"/>
    <n v="29.228554803540259"/>
    <s v="Mumbai"/>
    <s v="Premium"/>
  </r>
  <r>
    <s v="ORD003598"/>
    <x v="169"/>
    <s v="CUST0089"/>
    <s v="Avi Dugar"/>
    <x v="1"/>
    <x v="3"/>
    <x v="10"/>
    <n v="2"/>
    <n v="2881.95"/>
    <n v="0.05"/>
    <n v="5475.7"/>
    <n v="1879.87"/>
    <n v="5475.704999999999"/>
    <s v="Q1"/>
    <n v="34.331135745201522"/>
    <s v="Bhubaneswar"/>
    <s v="Regular"/>
  </r>
  <r>
    <s v="ORD011197"/>
    <x v="83"/>
    <s v="CUST0038"/>
    <s v="Netra Narasimhan"/>
    <x v="2"/>
    <x v="2"/>
    <x v="54"/>
    <n v="2"/>
    <n v="702.86"/>
    <n v="0.05"/>
    <n v="1335.43"/>
    <n v="257.88"/>
    <n v="1335.434"/>
    <s v="Q2"/>
    <n v="19.310634027990982"/>
    <s v="Amritsar"/>
    <s v="Premium"/>
  </r>
  <r>
    <s v="ORD004382"/>
    <x v="200"/>
    <s v="CUST0088"/>
    <s v="Ekavir Som"/>
    <x v="3"/>
    <x v="5"/>
    <x v="39"/>
    <n v="3"/>
    <n v="697.74"/>
    <n v="0.15"/>
    <n v="1779.24"/>
    <n v="137.41999999999999"/>
    <n v="1779.2370000000001"/>
    <s v="Q2"/>
    <n v="7.7235224028236766"/>
    <s v="Pune"/>
    <s v="Occasional"/>
  </r>
  <r>
    <s v="ORD003682"/>
    <x v="354"/>
    <s v="CUST0369"/>
    <s v="Alka Pal"/>
    <x v="0"/>
    <x v="5"/>
    <x v="31"/>
    <n v="3"/>
    <n v="638.62"/>
    <n v="0.1"/>
    <n v="1724.27"/>
    <n v="-224.34"/>
    <n v="1724.2740000000001"/>
    <s v="Q2"/>
    <n v="-13.010723378589201"/>
    <s v="Chennai"/>
    <s v="Regular"/>
  </r>
  <r>
    <s v="ORD003631"/>
    <x v="299"/>
    <s v="CUST0112"/>
    <s v="Kamala Bandi"/>
    <x v="3"/>
    <x v="2"/>
    <x v="54"/>
    <n v="1"/>
    <n v="698.29"/>
    <n v="0.05"/>
    <n v="663.38"/>
    <n v="156.6"/>
    <n v="663.37549999999999"/>
    <s v="Q1"/>
    <n v="23.606379450691911"/>
    <s v="Ahmedabad"/>
    <s v="Regular"/>
  </r>
  <r>
    <s v="ORD006869"/>
    <x v="126"/>
    <s v="CUST0464"/>
    <s v="Chandresh Dasgupta"/>
    <x v="3"/>
    <x v="3"/>
    <x v="4"/>
    <n v="2"/>
    <n v="1149.05"/>
    <n v="0.3"/>
    <n v="1608.67"/>
    <n v="485.81"/>
    <n v="1608.6699999999998"/>
    <s v="Q2"/>
    <n v="30.199481559300541"/>
    <s v="Mumbai"/>
    <s v="Regular"/>
  </r>
  <r>
    <s v="ORD005640"/>
    <x v="176"/>
    <s v="CUST0114"/>
    <s v="Gayathri Basak"/>
    <x v="1"/>
    <x v="0"/>
    <x v="67"/>
    <n v="2"/>
    <n v="547.95000000000005"/>
    <n v="0.2"/>
    <n v="876.72"/>
    <n v="241.39"/>
    <n v="876.72000000000014"/>
    <s v="Q1"/>
    <n v="27.533305958572861"/>
    <s v="Patna"/>
    <s v="Premium"/>
  </r>
  <r>
    <s v="ORD005808"/>
    <x v="56"/>
    <s v="CUST0208"/>
    <s v="Dev Venkataraman"/>
    <x v="3"/>
    <x v="4"/>
    <x v="42"/>
    <n v="3"/>
    <n v="35271.68"/>
    <n v="0.05"/>
    <n v="100524.29"/>
    <n v="11587.05"/>
    <n v="100524.288"/>
    <s v="Q4"/>
    <n v="11.526617099210549"/>
    <s v="Ahmedabad"/>
    <s v="Premium"/>
  </r>
  <r>
    <s v="ORD010126"/>
    <x v="14"/>
    <s v="CUST0471"/>
    <s v="Deepa Borde"/>
    <x v="3"/>
    <x v="1"/>
    <x v="34"/>
    <n v="4"/>
    <n v="18812.73"/>
    <n v="0"/>
    <n v="75250.92"/>
    <n v="16012.83"/>
    <n v="75250.92"/>
    <s v="Q2"/>
    <n v="21.279248147398068"/>
    <s v="Mumbai"/>
    <s v="Premium"/>
  </r>
  <r>
    <s v="ORD005298"/>
    <x v="294"/>
    <s v="CUST0379"/>
    <s v="Amrita Contractor"/>
    <x v="1"/>
    <x v="4"/>
    <x v="20"/>
    <n v="4"/>
    <n v="79834.66"/>
    <n v="0.1"/>
    <n v="287404.78000000003"/>
    <n v="27890.55"/>
    <n v="287404.77600000001"/>
    <s v="Q1"/>
    <n v="9.7042749254205152"/>
    <s v="Patna"/>
    <s v="Regular"/>
  </r>
  <r>
    <s v="ORD004944"/>
    <x v="64"/>
    <s v="CUST0234"/>
    <s v="Urvi Vig"/>
    <x v="0"/>
    <x v="4"/>
    <x v="33"/>
    <n v="3"/>
    <n v="58221.02"/>
    <n v="0.1"/>
    <n v="157196.75"/>
    <n v="20839.509999999998"/>
    <n v="157196.75400000002"/>
    <s v="Q1"/>
    <n v="13.256959829004098"/>
    <s v="Bengaluru"/>
    <s v="Occasional"/>
  </r>
  <r>
    <s v="ORD011483"/>
    <x v="362"/>
    <s v="CUST0065"/>
    <s v="Bhavya Kapadia"/>
    <x v="3"/>
    <x v="6"/>
    <x v="43"/>
    <n v="5"/>
    <n v="1141.07"/>
    <n v="0"/>
    <n v="5705.35"/>
    <n v="-715.86"/>
    <n v="5705.3499999999995"/>
    <s v="Q4"/>
    <n v="-12.547170638085307"/>
    <s v="Mumbai"/>
    <s v="Regular"/>
  </r>
  <r>
    <s v="ORD011209"/>
    <x v="249"/>
    <s v="CUST0005"/>
    <s v="Mason Dutt"/>
    <x v="0"/>
    <x v="3"/>
    <x v="4"/>
    <n v="1"/>
    <n v="273.57"/>
    <n v="0"/>
    <n v="273.57"/>
    <n v="95.14"/>
    <n v="273.57"/>
    <s v="Q3"/>
    <n v="34.777205102898712"/>
    <s v="Coimbatore"/>
    <s v="Regular"/>
  </r>
  <r>
    <s v="ORD000914"/>
    <x v="242"/>
    <s v="CUST0021"/>
    <s v="Aarush Sodhi"/>
    <x v="2"/>
    <x v="3"/>
    <x v="25"/>
    <n v="2"/>
    <n v="2243.08"/>
    <n v="0"/>
    <n v="4486.16"/>
    <n v="1091.7"/>
    <n v="4486.16"/>
    <s v="Q1"/>
    <n v="24.334843162080713"/>
    <s v="Amritsar"/>
    <s v="Premium"/>
  </r>
  <r>
    <s v="ORD005017"/>
    <x v="323"/>
    <s v="CUST0420"/>
    <s v="Zehaan Choudhury"/>
    <x v="3"/>
    <x v="4"/>
    <x v="33"/>
    <n v="1"/>
    <n v="32602.07"/>
    <n v="0.2"/>
    <n v="26081.66"/>
    <n v="3064.65"/>
    <n v="26081.656000000003"/>
    <s v="Q3"/>
    <n v="11.750210684442632"/>
    <s v="Ahmedabad"/>
    <s v="Premium"/>
  </r>
  <r>
    <s v="ORD006753"/>
    <x v="231"/>
    <s v="CUST0219"/>
    <s v="Nimrat Mall"/>
    <x v="3"/>
    <x v="4"/>
    <x v="50"/>
    <n v="1"/>
    <n v="54225.04"/>
    <n v="0"/>
    <n v="54225.04"/>
    <n v="5941.85"/>
    <n v="54225.04"/>
    <s v="Q1"/>
    <n v="10.957760473758988"/>
    <s v="Surat"/>
    <s v="Premium"/>
  </r>
  <r>
    <s v="ORD009829"/>
    <x v="66"/>
    <s v="CUST0143"/>
    <s v="Krisha Srivastava"/>
    <x v="0"/>
    <x v="0"/>
    <x v="32"/>
    <n v="2"/>
    <n v="599.96"/>
    <n v="0.25"/>
    <n v="899.94"/>
    <n v="374.25"/>
    <n v="899.94"/>
    <s v="Q1"/>
    <n v="41.586105740382692"/>
    <s v="Chennai"/>
    <s v="Occasional"/>
  </r>
  <r>
    <s v="ORD000743"/>
    <x v="169"/>
    <s v="CUST0473"/>
    <s v="Ranbir Jha"/>
    <x v="3"/>
    <x v="2"/>
    <x v="46"/>
    <n v="1"/>
    <n v="1311.05"/>
    <n v="0.15"/>
    <n v="1114.3900000000001"/>
    <n v="245.17"/>
    <n v="1114.3924999999999"/>
    <s v="Q1"/>
    <n v="22.000376887804087"/>
    <s v="Pune"/>
    <s v="Regular"/>
  </r>
  <r>
    <s v="ORD005030"/>
    <x v="352"/>
    <s v="CUST0445"/>
    <s v="Sachi Sibal"/>
    <x v="3"/>
    <x v="4"/>
    <x v="5"/>
    <n v="2"/>
    <n v="70622.460000000006"/>
    <n v="0"/>
    <n v="141244.92000000001"/>
    <n v="20850.060000000001"/>
    <n v="141244.92000000001"/>
    <s v="Q1"/>
    <n v="14.761635321114557"/>
    <s v="Ahmedabad"/>
    <s v="Occasional"/>
  </r>
  <r>
    <s v="ORD011681"/>
    <x v="318"/>
    <s v="CUST0090"/>
    <s v="Pranit Gera"/>
    <x v="0"/>
    <x v="2"/>
    <x v="46"/>
    <n v="3"/>
    <n v="5097.1099999999997"/>
    <n v="0.05"/>
    <n v="14526.76"/>
    <n v="2528.5"/>
    <n v="14526.763499999997"/>
    <s v="Q3"/>
    <n v="17.40580831513703"/>
    <s v="Chennai"/>
    <s v="Premium"/>
  </r>
  <r>
    <s v="ORD010952"/>
    <x v="338"/>
    <s v="CUST0142"/>
    <s v="Irya Bava"/>
    <x v="0"/>
    <x v="5"/>
    <x v="7"/>
    <n v="10"/>
    <n v="123.21"/>
    <n v="0"/>
    <n v="1232.0999999999999"/>
    <n v="118.55"/>
    <n v="1232.0999999999999"/>
    <s v="Q3"/>
    <n v="9.6217839461082715"/>
    <s v="Coimbatore"/>
    <s v="Premium"/>
  </r>
  <r>
    <s v="ORD000205"/>
    <x v="120"/>
    <s v="CUST0440"/>
    <s v="Zansi Saxena"/>
    <x v="3"/>
    <x v="4"/>
    <x v="28"/>
    <n v="2"/>
    <n v="20634.77"/>
    <n v="0.05"/>
    <n v="39206.06"/>
    <n v="3513.17"/>
    <n v="39206.063000000002"/>
    <s v="Q2"/>
    <n v="8.9607831034283993"/>
    <s v="Ahmedabad"/>
    <s v="Regular"/>
  </r>
  <r>
    <s v="ORD003325"/>
    <x v="287"/>
    <s v="CUST0389"/>
    <s v="Reva Kaul"/>
    <x v="2"/>
    <x v="3"/>
    <x v="10"/>
    <n v="4"/>
    <n v="1080.6500000000001"/>
    <n v="0.05"/>
    <n v="4106.47"/>
    <n v="1138.82"/>
    <n v="4106.47"/>
    <s v="Q4"/>
    <n v="27.732334584204921"/>
    <s v="Delhi"/>
    <s v="Regular"/>
  </r>
  <r>
    <s v="ORD008942"/>
    <x v="89"/>
    <s v="CUST0225"/>
    <s v="Avi Das"/>
    <x v="2"/>
    <x v="3"/>
    <x v="6"/>
    <n v="1"/>
    <n v="2452.2199999999998"/>
    <n v="0.15"/>
    <n v="2084.39"/>
    <n v="514.29"/>
    <n v="2084.3869999999997"/>
    <s v="Q1"/>
    <n v="24.673405648655002"/>
    <s v="Lucknow"/>
    <s v="Premium"/>
  </r>
  <r>
    <s v="ORD007182"/>
    <x v="196"/>
    <s v="CUST0349"/>
    <s v="Nakul Deep"/>
    <x v="3"/>
    <x v="5"/>
    <x v="37"/>
    <n v="6"/>
    <n v="201.2"/>
    <n v="0.15"/>
    <n v="1026.1199999999999"/>
    <n v="88.77"/>
    <n v="1026.1199999999999"/>
    <s v="Q1"/>
    <n v="8.651034966670565"/>
    <s v="Pune"/>
    <s v="Premium"/>
  </r>
  <r>
    <s v="ORD007771"/>
    <x v="18"/>
    <s v="CUST0120"/>
    <s v="Mitesh Rao"/>
    <x v="1"/>
    <x v="3"/>
    <x v="66"/>
    <n v="5"/>
    <n v="3091.01"/>
    <n v="0.05"/>
    <n v="14682.3"/>
    <n v="4786.72"/>
    <n v="14682.297500000001"/>
    <s v="Q3"/>
    <n v="32.601976529562812"/>
    <s v="Bhubaneswar"/>
    <s v="Regular"/>
  </r>
  <r>
    <s v="ORD009359"/>
    <x v="229"/>
    <s v="CUST0301"/>
    <s v="Vihaan Saini"/>
    <x v="2"/>
    <x v="4"/>
    <x v="28"/>
    <n v="1"/>
    <n v="8311.9599999999991"/>
    <n v="0.25"/>
    <n v="6233.97"/>
    <n v="906.23"/>
    <n v="6233.9699999999993"/>
    <s v="Q3"/>
    <n v="14.536964406309302"/>
    <s v="Chandigarh"/>
    <s v="Premium"/>
  </r>
  <r>
    <s v="ORD002722"/>
    <x v="191"/>
    <s v="CUST0397"/>
    <s v="Jai Boase"/>
    <x v="1"/>
    <x v="5"/>
    <x v="24"/>
    <n v="10"/>
    <n v="262.14999999999998"/>
    <n v="0"/>
    <n v="2621.5"/>
    <n v="191.15"/>
    <n v="2621.5"/>
    <s v="Q2"/>
    <n v="7.2916269311462907"/>
    <s v="Ahmedabad"/>
    <s v="Occasional"/>
  </r>
  <r>
    <s v="ORD005820"/>
    <x v="349"/>
    <s v="CUST0069"/>
    <s v="Jalsa Konda"/>
    <x v="2"/>
    <x v="6"/>
    <x v="57"/>
    <n v="1"/>
    <n v="4531.04"/>
    <n v="0.2"/>
    <n v="3624.83"/>
    <n v="803.66"/>
    <n v="3624.8320000000003"/>
    <s v="Q4"/>
    <n v="22.170970776560555"/>
    <s v="Jaipur"/>
    <s v="Premium"/>
  </r>
  <r>
    <s v="ORD002983"/>
    <x v="18"/>
    <s v="CUST0270"/>
    <s v="Suhani Srivastava"/>
    <x v="1"/>
    <x v="4"/>
    <x v="23"/>
    <n v="1"/>
    <n v="61443.09"/>
    <n v="0.1"/>
    <n v="55298.78"/>
    <n v="4754.67"/>
    <n v="55298.780999999995"/>
    <s v="Q3"/>
    <n v="8.5981462882182935"/>
    <s v="Ranchi"/>
    <s v="Premium"/>
  </r>
  <r>
    <s v="ORD003548"/>
    <x v="42"/>
    <s v="CUST0029"/>
    <s v="Odika Bala"/>
    <x v="2"/>
    <x v="6"/>
    <x v="27"/>
    <n v="1"/>
    <n v="397.99"/>
    <n v="0.1"/>
    <n v="358.19"/>
    <n v="96.52"/>
    <n v="358.19100000000003"/>
    <s v="Q4"/>
    <n v="26.946592590524581"/>
    <s v="Lucknow"/>
    <s v="Occasional"/>
  </r>
  <r>
    <s v="ORD004148"/>
    <x v="115"/>
    <s v="CUST0477"/>
    <s v="Teerth Bobal"/>
    <x v="1"/>
    <x v="2"/>
    <x v="65"/>
    <n v="1"/>
    <n v="2310.44"/>
    <n v="0.15"/>
    <n v="1963.87"/>
    <n v="357.18"/>
    <n v="1963.874"/>
    <s v="Q2"/>
    <n v="18.187558239598346"/>
    <s v="Patna"/>
    <s v="Occasional"/>
  </r>
  <r>
    <s v="ORD000841"/>
    <x v="250"/>
    <s v="CUST0359"/>
    <s v="Yutika Suri"/>
    <x v="1"/>
    <x v="5"/>
    <x v="31"/>
    <n v="4"/>
    <n v="690.9"/>
    <n v="0"/>
    <n v="2763.6"/>
    <n v="179.61"/>
    <n v="2763.6"/>
    <s v="Q4"/>
    <n v="6.4991315675206263"/>
    <s v="Ranchi"/>
    <s v="Premium"/>
  </r>
  <r>
    <s v="ORD010871"/>
    <x v="251"/>
    <s v="CUST0037"/>
    <s v="Janani Sawhney"/>
    <x v="3"/>
    <x v="2"/>
    <x v="17"/>
    <n v="3"/>
    <n v="680.15"/>
    <n v="0"/>
    <n v="2040.45"/>
    <n v="530.17999999999995"/>
    <n v="2040.4499999999998"/>
    <s v="Q1"/>
    <n v="25.983484035384347"/>
    <s v="Ahmedabad"/>
    <s v="Premium"/>
  </r>
  <r>
    <s v="ORD002247"/>
    <x v="224"/>
    <s v="CUST0276"/>
    <s v="Manthan Grover"/>
    <x v="2"/>
    <x v="5"/>
    <x v="31"/>
    <n v="7"/>
    <n v="398.17"/>
    <n v="0.15"/>
    <n v="2369.11"/>
    <n v="229.91"/>
    <n v="2369.1115"/>
    <s v="Q3"/>
    <n v="9.7044881833262284"/>
    <s v="Amritsar"/>
    <s v="Premium"/>
  </r>
  <r>
    <s v="ORD004845"/>
    <x v="18"/>
    <s v="CUST0134"/>
    <s v="Hemang Bhavsar"/>
    <x v="3"/>
    <x v="4"/>
    <x v="22"/>
    <n v="4"/>
    <n v="58525.94"/>
    <n v="0"/>
    <n v="234103.76"/>
    <n v="36076.239999999998"/>
    <n v="234103.76"/>
    <s v="Q3"/>
    <n v="15.410363336325736"/>
    <s v="Surat"/>
    <s v="Premium"/>
  </r>
  <r>
    <s v="ORD000267"/>
    <x v="129"/>
    <s v="CUST0317"/>
    <s v="Balendra Soman"/>
    <x v="3"/>
    <x v="4"/>
    <x v="47"/>
    <n v="4"/>
    <n v="67135.09"/>
    <n v="0"/>
    <n v="268540.36"/>
    <n v="38634.339999999997"/>
    <n v="268540.36"/>
    <s v="Q2"/>
    <n v="14.386790871956826"/>
    <s v="Nagpur"/>
    <s v="Occasional"/>
  </r>
  <r>
    <s v="ORD008711"/>
    <x v="216"/>
    <s v="CUST0415"/>
    <s v="Ekanta Samra"/>
    <x v="3"/>
    <x v="1"/>
    <x v="36"/>
    <n v="2"/>
    <n v="40720.07"/>
    <n v="0"/>
    <n v="81440.14"/>
    <n v="14356.14"/>
    <n v="81440.14"/>
    <s v="Q4"/>
    <n v="17.627842977676607"/>
    <s v="Pune"/>
    <s v="Regular"/>
  </r>
  <r>
    <s v="ORD010127"/>
    <x v="97"/>
    <s v="CUST0010"/>
    <s v="Unknown"/>
    <x v="2"/>
    <x v="5"/>
    <x v="21"/>
    <n v="4"/>
    <n v="257.75"/>
    <n v="0"/>
    <n v="1031"/>
    <n v="74.069999999999993"/>
    <n v="1031"/>
    <s v="Q3"/>
    <n v="7.1842870999030053"/>
    <s v="Delhi"/>
    <s v="Premium"/>
  </r>
  <r>
    <s v="ORD005706"/>
    <x v="261"/>
    <s v="CUST0117"/>
    <s v="Timothy Brahmbhatt"/>
    <x v="1"/>
    <x v="2"/>
    <x v="54"/>
    <n v="3"/>
    <n v="7308.01"/>
    <n v="0"/>
    <n v="21924.03"/>
    <n v="4269.5"/>
    <n v="21924.03"/>
    <s v="Q4"/>
    <n v="19.474065671320464"/>
    <s v="Guwahati"/>
    <s v="Premium"/>
  </r>
  <r>
    <s v="ORD011264"/>
    <x v="342"/>
    <s v="CUST0397"/>
    <s v="Jai Boase"/>
    <x v="3"/>
    <x v="1"/>
    <x v="64"/>
    <n v="4"/>
    <n v="26021.16"/>
    <n v="0.05"/>
    <n v="98880.41"/>
    <n v="27659.360000000001"/>
    <n v="98880.407999999996"/>
    <s v="Q2"/>
    <n v="27.972537735229857"/>
    <s v="Ahmedabad"/>
    <s v="Occasional"/>
  </r>
  <r>
    <s v="ORD007275"/>
    <x v="203"/>
    <s v="CUST0393"/>
    <s v="Rachita Shroff"/>
    <x v="3"/>
    <x v="5"/>
    <x v="21"/>
    <n v="1"/>
    <n v="287.01"/>
    <n v="0"/>
    <n v="287.01"/>
    <n v="19.41"/>
    <n v="287.01"/>
    <s v="Q3"/>
    <n v="6.7628305633950045"/>
    <s v="Surat"/>
    <s v="Occasional"/>
  </r>
  <r>
    <s v="ORD007427"/>
    <x v="11"/>
    <s v="CUST0327"/>
    <s v="Andrew Prasad"/>
    <x v="0"/>
    <x v="0"/>
    <x v="56"/>
    <n v="5"/>
    <n v="412.29"/>
    <n v="0"/>
    <n v="2061.4499999999998"/>
    <n v="691.65"/>
    <n v="2061.4500000000003"/>
    <s v="Q1"/>
    <n v="33.551626282471076"/>
    <s v="Kochi"/>
    <s v="Premium"/>
  </r>
  <r>
    <s v="ORD010375"/>
    <x v="103"/>
    <s v="CUST0406"/>
    <s v="Janani Sen"/>
    <x v="1"/>
    <x v="4"/>
    <x v="23"/>
    <n v="2"/>
    <n v="31281.94"/>
    <n v="0.25"/>
    <n v="46922.91"/>
    <n v="4816.8100000000004"/>
    <n v="46922.909999999996"/>
    <s v="Q1"/>
    <n v="10.265369304674412"/>
    <s v="Bhubaneswar"/>
    <s v="Premium"/>
  </r>
  <r>
    <s v="ORD000521"/>
    <x v="291"/>
    <s v="CUST0352"/>
    <s v="Vincent Loke"/>
    <x v="2"/>
    <x v="3"/>
    <x v="61"/>
    <n v="4"/>
    <n v="1057.32"/>
    <n v="0"/>
    <n v="4229.28"/>
    <n v="878.4"/>
    <n v="4229.28"/>
    <s v="Q3"/>
    <n v="20.76949267960504"/>
    <s v="Lucknow"/>
    <s v="Occasional"/>
  </r>
  <r>
    <s v="ORD001520"/>
    <x v="343"/>
    <s v="CUST0361"/>
    <s v="Ranveer Nazareth"/>
    <x v="3"/>
    <x v="4"/>
    <x v="33"/>
    <n v="0"/>
    <n v="39265.81"/>
    <n v="0.05"/>
    <n v="111907.56"/>
    <n v="10685.03"/>
    <n v="0"/>
    <s v="Q3"/>
    <n v="9.5480859380724592"/>
    <s v="Pune"/>
    <s v="Regular"/>
  </r>
  <r>
    <s v="ORD007246"/>
    <x v="262"/>
    <s v="CUST0080"/>
    <s v="Balvan Gaba"/>
    <x v="3"/>
    <x v="6"/>
    <x v="14"/>
    <n v="4"/>
    <n v="2898.7"/>
    <n v="0.05"/>
    <n v="11015.06"/>
    <n v="3120.36"/>
    <n v="11015.06"/>
    <s v="Q2"/>
    <n v="28.328125312072743"/>
    <s v="Mumbai"/>
    <s v="Regular"/>
  </r>
  <r>
    <s v="ORD011847"/>
    <x v="353"/>
    <s v="CUST0261"/>
    <s v="Dalaja Nayak"/>
    <x v="1"/>
    <x v="5"/>
    <x v="39"/>
    <n v="2"/>
    <n v="632.59"/>
    <n v="0.15"/>
    <n v="1075.4000000000001"/>
    <n v="104.47"/>
    <n v="1075.403"/>
    <s v="Q2"/>
    <n v="9.7145248279709868"/>
    <s v="Kolkata"/>
    <s v="Premium"/>
  </r>
  <r>
    <s v="ORD006908"/>
    <x v="162"/>
    <s v="CUST0078"/>
    <s v="Warinder Naidu"/>
    <x v="0"/>
    <x v="5"/>
    <x v="40"/>
    <n v="7"/>
    <n v="151.54"/>
    <n v="0.1"/>
    <n v="954.7"/>
    <n v="72.61"/>
    <n v="954.702"/>
    <s v="Q2"/>
    <n v="7.6055305331517751"/>
    <s v="Hyderabad"/>
    <s v="Regular"/>
  </r>
  <r>
    <s v="ORD006540"/>
    <x v="321"/>
    <s v="CUST0297"/>
    <s v="Ikbal Mane"/>
    <x v="3"/>
    <x v="2"/>
    <x v="46"/>
    <n v="1"/>
    <n v="1755.01"/>
    <n v="0.05"/>
    <n v="1667.26"/>
    <n v="362.11"/>
    <n v="1667.2594999999999"/>
    <s v="Q4"/>
    <n v="21.718868082962466"/>
    <s v="Mumbai"/>
    <s v="Premium"/>
  </r>
  <r>
    <s v="ORD009838"/>
    <x v="180"/>
    <s v="CUST0196"/>
    <s v="Udyati Rajagopal"/>
    <x v="3"/>
    <x v="5"/>
    <x v="40"/>
    <n v="10"/>
    <n v="322.60000000000002"/>
    <n v="0.05"/>
    <n v="3064.7"/>
    <n v="179.27"/>
    <n v="3064.7"/>
    <s v="Q3"/>
    <n v="5.8495121871635076"/>
    <s v="Ahmedabad"/>
    <s v="Regular"/>
  </r>
  <r>
    <s v="ORD003783"/>
    <x v="120"/>
    <s v="CUST0302"/>
    <s v="Praneel Solanki"/>
    <x v="0"/>
    <x v="1"/>
    <x v="36"/>
    <n v="1"/>
    <n v="25282.97"/>
    <n v="0.05"/>
    <n v="24018.82"/>
    <n v="4333.71"/>
    <n v="24018.821499999998"/>
    <s v="Q2"/>
    <n v="18.042976299418541"/>
    <s v="Coimbatore"/>
    <s v="Premium"/>
  </r>
  <r>
    <s v="ORD004284"/>
    <x v="111"/>
    <s v="CUST0009"/>
    <s v="Gayathri Sankar"/>
    <x v="3"/>
    <x v="3"/>
    <x v="13"/>
    <n v="4"/>
    <n v="3664.99"/>
    <n v="0.05"/>
    <n v="13926.96"/>
    <n v="-1482.74"/>
    <n v="13926.961999999998"/>
    <s v="Q1"/>
    <n v="-10.646544543820045"/>
    <s v="Surat"/>
    <s v="Occasional"/>
  </r>
  <r>
    <s v="ORD008755"/>
    <x v="348"/>
    <s v="CUST0477"/>
    <s v="Teerth Bobal"/>
    <x v="1"/>
    <x v="6"/>
    <x v="43"/>
    <n v="5"/>
    <n v="1599.91"/>
    <n v="0.15"/>
    <n v="6799.62"/>
    <n v="2252.98"/>
    <n v="6799.6175000000003"/>
    <s v="Q1"/>
    <n v="33.133910424406068"/>
    <s v="Patna"/>
    <s v="Occasional"/>
  </r>
  <r>
    <s v="ORD003420"/>
    <x v="265"/>
    <s v="CUST0144"/>
    <s v="Abdul Rajagopalan"/>
    <x v="1"/>
    <x v="2"/>
    <x v="62"/>
    <n v="5"/>
    <n v="436.77"/>
    <n v="0"/>
    <n v="2183.85"/>
    <n v="-37.75"/>
    <n v="2183.85"/>
    <s v="Q1"/>
    <n v="-1.7285985759095175"/>
    <s v="Patna"/>
    <s v="Regular"/>
  </r>
  <r>
    <s v="ORD003896"/>
    <x v="180"/>
    <s v="CUST0202"/>
    <s v="Samar Pillay"/>
    <x v="2"/>
    <x v="0"/>
    <x v="48"/>
    <n v="3"/>
    <n v="922.32"/>
    <n v="0.1"/>
    <n v="2490.2600000000002"/>
    <n v="1101.04"/>
    <n v="2490.2640000000001"/>
    <s v="Q3"/>
    <n v="44.213857187602898"/>
    <s v="Chandigarh"/>
    <s v="Regular"/>
  </r>
  <r>
    <s v="ORD000059"/>
    <x v="17"/>
    <s v="CUST0140"/>
    <s v="Harinakshi Mahal"/>
    <x v="1"/>
    <x v="2"/>
    <x v="8"/>
    <n v="3"/>
    <n v="7395.76"/>
    <n v="0"/>
    <n v="22187.279999999999"/>
    <n v="4590.63"/>
    <n v="22187.279999999999"/>
    <s v="Q1"/>
    <n v="20.690368535485199"/>
    <s v="Patna"/>
    <s v="Premium"/>
  </r>
  <r>
    <s v="ORD005860"/>
    <x v="138"/>
    <s v="CUST0187"/>
    <s v="Forum Prabhu"/>
    <x v="2"/>
    <x v="6"/>
    <x v="55"/>
    <n v="4"/>
    <n v="4395.43"/>
    <n v="0"/>
    <n v="17581.72"/>
    <n v="5686"/>
    <n v="17581.72"/>
    <s v="Q4"/>
    <n v="32.340408105691594"/>
    <s v="Lucknow"/>
    <s v="Regular"/>
  </r>
  <r>
    <s v="ORD002024"/>
    <x v="66"/>
    <s v="CUST0099"/>
    <s v="Simon Maharaj"/>
    <x v="2"/>
    <x v="6"/>
    <x v="55"/>
    <n v="5"/>
    <n v="2008"/>
    <n v="0.05"/>
    <n v="9538"/>
    <n v="2274.8000000000002"/>
    <n v="9538"/>
    <s v="Q1"/>
    <n v="23.849863703082409"/>
    <s v="Jaipur"/>
    <s v="Occasional"/>
  </r>
  <r>
    <s v="ORD010081"/>
    <x v="17"/>
    <s v="CUST0138"/>
    <s v="Jagat Zacharia"/>
    <x v="3"/>
    <x v="5"/>
    <x v="7"/>
    <n v="8"/>
    <n v="93.12"/>
    <n v="0.2"/>
    <n v="595.97"/>
    <n v="53.75"/>
    <n v="595.96800000000007"/>
    <s v="Q1"/>
    <n v="9.0189103478363002"/>
    <s v="Surat"/>
    <s v="Premium"/>
  </r>
  <r>
    <s v="ORD009694"/>
    <x v="314"/>
    <s v="CUST0117"/>
    <s v="Timothy Brahmbhatt"/>
    <x v="1"/>
    <x v="6"/>
    <x v="63"/>
    <n v="5"/>
    <n v="1367.09"/>
    <n v="0"/>
    <n v="6835.45"/>
    <n v="2155.59"/>
    <n v="6835.45"/>
    <s v="Q2"/>
    <n v="31.535451213892284"/>
    <s v="Guwahati"/>
    <s v="Premium"/>
  </r>
  <r>
    <s v="ORD005757"/>
    <x v="303"/>
    <s v="CUST0076"/>
    <s v="Vaishnavi Dar"/>
    <x v="0"/>
    <x v="2"/>
    <x v="30"/>
    <n v="4"/>
    <n v="912.2"/>
    <n v="0"/>
    <n v="3648.8"/>
    <n v="604.21"/>
    <n v="3648.8"/>
    <s v="Q3"/>
    <n v="16.559142731857047"/>
    <s v="Bengaluru"/>
    <s v="Premium"/>
  </r>
  <r>
    <s v="ORD007252"/>
    <x v="167"/>
    <s v="CUST0079"/>
    <s v="Joshua Acharya"/>
    <x v="3"/>
    <x v="6"/>
    <x v="29"/>
    <n v="1"/>
    <n v="3777.13"/>
    <n v="0.1"/>
    <n v="3399.42"/>
    <n v="785.41"/>
    <n v="3399.4170000000004"/>
    <s v="Q2"/>
    <n v="23.104235428396606"/>
    <s v="Ahmedabad"/>
    <s v="Premium"/>
  </r>
  <r>
    <s v="ORD003257"/>
    <x v="335"/>
    <s v="CUST0086"/>
    <s v="Sara Chandran"/>
    <x v="1"/>
    <x v="0"/>
    <x v="32"/>
    <n v="5"/>
    <n v="698.03"/>
    <n v="0.05"/>
    <n v="3315.64"/>
    <n v="1214.4000000000001"/>
    <n v="3315.6424999999995"/>
    <s v="Q4"/>
    <n v="36.62641300020509"/>
    <s v="Patna"/>
    <s v="Regular"/>
  </r>
  <r>
    <s v="ORD007300"/>
    <x v="161"/>
    <s v="CUST0065"/>
    <s v="Bhavya Kapadia"/>
    <x v="3"/>
    <x v="6"/>
    <x v="41"/>
    <n v="3"/>
    <n v="384.54"/>
    <n v="0.25"/>
    <n v="865.22"/>
    <n v="219.69"/>
    <n v="865.21500000000015"/>
    <s v="Q2"/>
    <n v="25.391229976191028"/>
    <s v="Mumbai"/>
    <s v="Regular"/>
  </r>
  <r>
    <s v="ORD002549"/>
    <x v="308"/>
    <s v="CUST0094"/>
    <s v="Nidra Nigam"/>
    <x v="2"/>
    <x v="1"/>
    <x v="36"/>
    <n v="5"/>
    <n v="15226.71"/>
    <n v="0.1"/>
    <n v="68520.19"/>
    <n v="17494.38"/>
    <n v="68520.194999999992"/>
    <s v="Q3"/>
    <n v="25.531715542528417"/>
    <s v="Chandigarh"/>
    <s v="Premium"/>
  </r>
  <r>
    <s v="ORD007185"/>
    <x v="304"/>
    <s v="CUST0291"/>
    <s v="Kabir Dâ€™Alia"/>
    <x v="2"/>
    <x v="2"/>
    <x v="54"/>
    <n v="2"/>
    <n v="2532.33"/>
    <n v="0.05"/>
    <n v="4811.43"/>
    <n v="823.65"/>
    <n v="4811.4269999999997"/>
    <s v="Q1"/>
    <n v="17.11861130682562"/>
    <s v="Lucknow"/>
    <s v="Premium"/>
  </r>
  <r>
    <s v="ORD005922"/>
    <x v="108"/>
    <s v="CUST0399"/>
    <s v="Saksham Goyal"/>
    <x v="1"/>
    <x v="1"/>
    <x v="3"/>
    <n v="5"/>
    <n v="11623.23"/>
    <n v="0.25"/>
    <n v="43587.11"/>
    <n v="11112.3"/>
    <n v="43587.112499999996"/>
    <s v="Q1"/>
    <n v="25.494463844930298"/>
    <s v="Surat"/>
    <s v="Premium"/>
  </r>
  <r>
    <s v="ORD010473"/>
    <x v="307"/>
    <s v="CUST0081"/>
    <s v="Warhi Bahri"/>
    <x v="3"/>
    <x v="2"/>
    <x v="2"/>
    <n v="2"/>
    <n v="3415.25"/>
    <n v="0.1"/>
    <n v="6147.45"/>
    <n v="1433.7"/>
    <n v="6147.45"/>
    <s v="Q4"/>
    <n v="23.321865163604421"/>
    <s v="Mumbai"/>
    <s v="Premium"/>
  </r>
  <r>
    <s v="ORD007386"/>
    <x v="265"/>
    <s v="CUST0129"/>
    <s v="Bimala Basak"/>
    <x v="0"/>
    <x v="5"/>
    <x v="44"/>
    <n v="5"/>
    <n v="643.65"/>
    <n v="0.3"/>
    <n v="2252.77"/>
    <n v="220.83"/>
    <n v="2252.7749999999996"/>
    <s v="Q1"/>
    <n v="9.8025985786387437"/>
    <s v="Chennai"/>
    <s v="Premium"/>
  </r>
  <r>
    <s v="ORD008551"/>
    <x v="265"/>
    <s v="CUST0014"/>
    <s v="Dipta Wable"/>
    <x v="0"/>
    <x v="1"/>
    <x v="3"/>
    <n v="5"/>
    <n v="26948.2"/>
    <n v="0.25"/>
    <n v="101055.75"/>
    <n v="31070.71"/>
    <n v="101055.75"/>
    <s v="Q1"/>
    <n v="30.746107965157844"/>
    <s v="Hyderabad"/>
    <s v="Premium"/>
  </r>
  <r>
    <s v="ORD006757"/>
    <x v="19"/>
    <s v="CUST0032"/>
    <s v="Bimala Kumer"/>
    <x v="2"/>
    <x v="2"/>
    <x v="46"/>
    <n v="3"/>
    <n v="6449.1"/>
    <n v="0.1"/>
    <n v="17412.57"/>
    <n v="3610.91"/>
    <n v="17412.570000000003"/>
    <s v="Q4"/>
    <n v="20.737375355849249"/>
    <s v="Jaipur"/>
    <s v="Premium"/>
  </r>
  <r>
    <s v="ORD008207"/>
    <x v="320"/>
    <s v="CUST0055"/>
    <s v="Abha Pau"/>
    <x v="0"/>
    <x v="4"/>
    <x v="20"/>
    <n v="4"/>
    <n v="81597.649999999994"/>
    <n v="0.15"/>
    <n v="277432.01"/>
    <n v="30023.05"/>
    <n v="277432.00999999995"/>
    <s v="Q2"/>
    <n v="10.821768547904762"/>
    <s v="Bengaluru"/>
    <s v="Premium"/>
  </r>
  <r>
    <s v="ORD001299"/>
    <x v="360"/>
    <s v="CUST0291"/>
    <s v="Kabir Dâ€™Alia"/>
    <x v="2"/>
    <x v="6"/>
    <x v="41"/>
    <n v="5"/>
    <n v="2295.9699999999998"/>
    <n v="0.2"/>
    <n v="9183.8799999999992"/>
    <n v="2358.8000000000002"/>
    <n v="9183.8799999999992"/>
    <s v="Q3"/>
    <n v="25.684133503486549"/>
    <s v="Lucknow"/>
    <s v="Premium"/>
  </r>
  <r>
    <s v="ORD001503"/>
    <x v="26"/>
    <s v="CUST0152"/>
    <s v="Shaurya Som"/>
    <x v="2"/>
    <x v="1"/>
    <x v="52"/>
    <n v="1"/>
    <n v="35606.54"/>
    <n v="0.05"/>
    <n v="33826.21"/>
    <n v="7341.97"/>
    <n v="33826.212999999996"/>
    <s v="Q4"/>
    <n v="21.70497374668933"/>
    <s v="Jaipur"/>
    <s v="Regular"/>
  </r>
  <r>
    <s v="ORD008475"/>
    <x v="319"/>
    <s v="CUST0071"/>
    <s v="Brijesh Samra"/>
    <x v="2"/>
    <x v="4"/>
    <x v="50"/>
    <n v="2"/>
    <n v="58625.5"/>
    <n v="0.15"/>
    <n v="99663.35"/>
    <n v="14525.42"/>
    <n v="99663.349999999991"/>
    <s v="Q4"/>
    <n v="14.574485003765176"/>
    <s v="Chandigarh"/>
    <s v="Occasional"/>
  </r>
  <r>
    <s v="ORD008493"/>
    <x v="347"/>
    <s v="CUST0062"/>
    <s v="Veer Tandon"/>
    <x v="0"/>
    <x v="2"/>
    <x v="46"/>
    <n v="5"/>
    <n v="7355.87"/>
    <n v="0"/>
    <n v="36779.35"/>
    <n v="6618.18"/>
    <n v="36779.35"/>
    <s v="Q1"/>
    <n v="17.994282117546938"/>
    <s v="Coimbatore"/>
    <s v="Regular"/>
  </r>
  <r>
    <s v="ORD011040"/>
    <x v="207"/>
    <s v="CUST0466"/>
    <s v="Inaya Cherian"/>
    <x v="2"/>
    <x v="1"/>
    <x v="34"/>
    <n v="5"/>
    <n v="15376.95"/>
    <n v="0.1"/>
    <n v="69196.28"/>
    <n v="21591.5"/>
    <n v="69196.275000000009"/>
    <s v="Q2"/>
    <n v="31.203266996433914"/>
    <s v="Ahmedabad"/>
    <s v="Premium"/>
  </r>
  <r>
    <s v="ORD006739"/>
    <x v="113"/>
    <s v="CUST0158"/>
    <s v="Zaid Purohit"/>
    <x v="2"/>
    <x v="6"/>
    <x v="41"/>
    <n v="4"/>
    <n v="3118.02"/>
    <n v="0.1"/>
    <n v="11224.87"/>
    <n v="3157.6"/>
    <n v="11224.871999999999"/>
    <s v="Q3"/>
    <n v="28.130392601428788"/>
    <s v="Jaipur"/>
    <s v="Premium"/>
  </r>
  <r>
    <s v="ORD001221"/>
    <x v="214"/>
    <s v="CUST0237"/>
    <s v="Oeshi Ram"/>
    <x v="0"/>
    <x v="6"/>
    <x v="55"/>
    <n v="2"/>
    <n v="3636.98"/>
    <n v="0"/>
    <n v="7273.96"/>
    <n v="1615.35"/>
    <n v="7273.96"/>
    <s v="Q4"/>
    <n v="22.207298362927482"/>
    <s v="Hyderabad"/>
    <s v="Occasional"/>
  </r>
  <r>
    <s v="ORD006184"/>
    <x v="17"/>
    <s v="CUST0062"/>
    <s v="Veer Tandon"/>
    <x v="0"/>
    <x v="1"/>
    <x v="52"/>
    <n v="5"/>
    <n v="33769.99"/>
    <n v="0"/>
    <n v="168849.95"/>
    <n v="43691.53"/>
    <n v="168849.94999999998"/>
    <s v="Q1"/>
    <n v="25.875950807210778"/>
    <s v="Coimbatore"/>
    <s v="Regular"/>
  </r>
  <r>
    <s v="ORD007939"/>
    <x v="354"/>
    <s v="CUST0131"/>
    <s v="Aarna Mukherjee"/>
    <x v="0"/>
    <x v="6"/>
    <x v="57"/>
    <n v="1"/>
    <n v="3185.08"/>
    <n v="0.1"/>
    <n v="2866.57"/>
    <n v="1042.06"/>
    <n v="2866.5720000000001"/>
    <s v="Q2"/>
    <n v="36.352156061076471"/>
    <s v="Coimbatore"/>
    <s v="Regular"/>
  </r>
  <r>
    <s v="ORD011604"/>
    <x v="98"/>
    <s v="CUST0479"/>
    <s v="Janya Walia"/>
    <x v="3"/>
    <x v="1"/>
    <x v="34"/>
    <n v="3"/>
    <n v="11447.77"/>
    <n v="0.15"/>
    <n v="29191.81"/>
    <n v="8719.8700000000008"/>
    <n v="29191.813499999997"/>
    <s v="Q3"/>
    <n v="29.870946679907824"/>
    <s v="Pune"/>
    <s v="Premium"/>
  </r>
  <r>
    <s v="ORD002318"/>
    <x v="339"/>
    <s v="CUST0154"/>
    <s v="Nirja Guha"/>
    <x v="2"/>
    <x v="5"/>
    <x v="21"/>
    <n v="6"/>
    <n v="680.49"/>
    <n v="0.2"/>
    <n v="3266.35"/>
    <n v="241.67"/>
    <n v="3266.3520000000003"/>
    <s v="Q3"/>
    <n v="7.3987784530133025"/>
    <s v="Delhi"/>
    <s v="Premium"/>
  </r>
  <r>
    <s v="ORD010998"/>
    <x v="42"/>
    <s v="CUST0249"/>
    <s v="Bina Chander"/>
    <x v="1"/>
    <x v="5"/>
    <x v="21"/>
    <n v="3"/>
    <n v="294.70999999999998"/>
    <n v="0.1"/>
    <n v="795.72"/>
    <n v="82.29"/>
    <n v="795.71699999999987"/>
    <s v="Q4"/>
    <n v="10.341577439300256"/>
    <s v="Kolkata"/>
    <s v="Regular"/>
  </r>
  <r>
    <s v="ORD004624"/>
    <x v="283"/>
    <s v="CUST0046"/>
    <s v="Kiaan Radhakrishnan"/>
    <x v="0"/>
    <x v="5"/>
    <x v="40"/>
    <n v="5"/>
    <n v="510.23"/>
    <n v="0.15"/>
    <n v="2168.48"/>
    <n v="166.32"/>
    <n v="2168.4775"/>
    <s v="Q4"/>
    <n v="7.6698885855530143"/>
    <s v="Hyderabad"/>
    <s v="Premium"/>
  </r>
  <r>
    <s v="ORD005644"/>
    <x v="224"/>
    <s v="CUST0413"/>
    <s v="Aarini Amble"/>
    <x v="3"/>
    <x v="5"/>
    <x v="24"/>
    <n v="4"/>
    <n v="117.96"/>
    <n v="0"/>
    <n v="471.84"/>
    <n v="40.44"/>
    <n v="471.84"/>
    <s v="Q3"/>
    <n v="8.5707019328585954"/>
    <s v="Surat"/>
    <s v="Premium"/>
  </r>
  <r>
    <s v="ORD005671"/>
    <x v="333"/>
    <s v="CUST0315"/>
    <s v="Kiaan Gulati"/>
    <x v="2"/>
    <x v="4"/>
    <x v="47"/>
    <n v="2"/>
    <n v="41511.39"/>
    <n v="0.2"/>
    <n v="66418.22"/>
    <n v="5616.73"/>
    <n v="66418.224000000002"/>
    <s v="Q1"/>
    <n v="8.4566102494164994"/>
    <s v="Lucknow"/>
    <s v="Occasional"/>
  </r>
  <r>
    <s v="ORD006955"/>
    <x v="321"/>
    <s v="CUST0279"/>
    <s v="Unknown"/>
    <x v="1"/>
    <x v="3"/>
    <x v="6"/>
    <n v="1"/>
    <n v="279.74"/>
    <n v="0.1"/>
    <n v="251.77"/>
    <n v="62"/>
    <n v="251.76600000000002"/>
    <s v="Q4"/>
    <n v="24.625650395201969"/>
    <s v="Patna"/>
    <s v="Premium"/>
  </r>
  <r>
    <s v="ORD009179"/>
    <x v="249"/>
    <s v="CUST0419"/>
    <s v="Indrajit Upadhyay"/>
    <x v="3"/>
    <x v="6"/>
    <x v="43"/>
    <n v="4"/>
    <n v="2567.3200000000002"/>
    <n v="0.05"/>
    <n v="9755.82"/>
    <n v="3375.84"/>
    <n v="9755.8160000000007"/>
    <s v="Q3"/>
    <n v="34.603344465150037"/>
    <s v="Surat"/>
    <s v="Occasional"/>
  </r>
  <r>
    <s v="ORD010140"/>
    <x v="193"/>
    <s v="CUST0388"/>
    <s v="Ekavir Chawla"/>
    <x v="3"/>
    <x v="6"/>
    <x v="41"/>
    <n v="1"/>
    <n v="911.28"/>
    <n v="0"/>
    <n v="911.28"/>
    <n v="318.39999999999998"/>
    <n v="911.28"/>
    <s v="Q1"/>
    <n v="34.93986480554824"/>
    <s v="Ahmedabad"/>
    <s v="Premium"/>
  </r>
  <r>
    <s v="ORD009860"/>
    <x v="358"/>
    <s v="CUST0041"/>
    <s v="Chakrika Chana"/>
    <x v="1"/>
    <x v="3"/>
    <x v="4"/>
    <n v="5"/>
    <n v="526.11"/>
    <n v="0"/>
    <n v="2630.55"/>
    <n v="749.81"/>
    <n v="2630.55"/>
    <s v="Q4"/>
    <n v="28.50392503468856"/>
    <s v="Patna"/>
    <s v="Premium"/>
  </r>
  <r>
    <s v="ORD009712"/>
    <x v="244"/>
    <s v="CUST0330"/>
    <s v="Yasti Ramesh"/>
    <x v="2"/>
    <x v="6"/>
    <x v="29"/>
    <n v="2"/>
    <n v="3718.23"/>
    <n v="0.1"/>
    <n v="6692.81"/>
    <n v="2328.81"/>
    <n v="6692.8140000000003"/>
    <s v="Q2"/>
    <n v="34.795698667674714"/>
    <s v="Jaipur"/>
    <s v="Occasional"/>
  </r>
  <r>
    <s v="ORD010630"/>
    <x v="59"/>
    <s v="CUST0144"/>
    <s v="Abdul Rajagopalan"/>
    <x v="1"/>
    <x v="5"/>
    <x v="21"/>
    <n v="4"/>
    <n v="765.95"/>
    <n v="0"/>
    <n v="3063.8"/>
    <n v="317.8"/>
    <n v="3063.8"/>
    <s v="Q4"/>
    <n v="10.372739734969645"/>
    <s v="Patna"/>
    <s v="Regular"/>
  </r>
  <r>
    <s v="ORD000935"/>
    <x v="133"/>
    <s v="CUST0211"/>
    <s v="Maanas Arora"/>
    <x v="2"/>
    <x v="6"/>
    <x v="14"/>
    <n v="1"/>
    <n v="4220.32"/>
    <n v="0"/>
    <n v="4220.32"/>
    <n v="1548.25"/>
    <n v="4220.32"/>
    <s v="Q4"/>
    <n v="36.685606778632902"/>
    <s v="Delhi"/>
    <s v="Premium"/>
  </r>
  <r>
    <s v="ORD008987"/>
    <x v="290"/>
    <s v="CUST0001"/>
    <s v="Aditya Bhakta"/>
    <x v="2"/>
    <x v="4"/>
    <x v="22"/>
    <n v="3"/>
    <n v="54774.6"/>
    <n v="0"/>
    <n v="164323.79999999999"/>
    <n v="14067.75"/>
    <n v="164323.79999999999"/>
    <s v="Q4"/>
    <n v="8.5609935992229982"/>
    <s v="Delhi"/>
    <s v="Regular"/>
  </r>
  <r>
    <s v="ORD008227"/>
    <x v="87"/>
    <s v="CUST0474"/>
    <s v="Tanay Basak"/>
    <x v="3"/>
    <x v="4"/>
    <x v="28"/>
    <n v="1"/>
    <n v="3068.55"/>
    <n v="0.2"/>
    <n v="2454.84"/>
    <n v="274.3"/>
    <n v="2454.84"/>
    <s v="Q1"/>
    <n v="11.173844323866321"/>
    <s v="Ahmedabad"/>
    <s v="Premium"/>
  </r>
  <r>
    <s v="ORD008372"/>
    <x v="297"/>
    <s v="CUST0017"/>
    <s v="Aashi Chadha"/>
    <x v="3"/>
    <x v="6"/>
    <x v="55"/>
    <n v="1"/>
    <n v="3868.97"/>
    <n v="0"/>
    <n v="3868.97"/>
    <n v="1054.5999999999999"/>
    <n v="3868.97"/>
    <s v="Q3"/>
    <n v="27.257900681576753"/>
    <s v="Surat"/>
    <s v="Premium"/>
  </r>
  <r>
    <s v="ORD006118"/>
    <x v="288"/>
    <s v="CUST0163"/>
    <s v="Saumya Singh"/>
    <x v="1"/>
    <x v="5"/>
    <x v="7"/>
    <n v="10"/>
    <n v="341.08"/>
    <n v="0.05"/>
    <n v="3240.26"/>
    <n v="185.52"/>
    <n v="3240.2599999999998"/>
    <s v="Q1"/>
    <n v="5.7254664749125075"/>
    <s v="Kolkata"/>
    <s v="Premium"/>
  </r>
  <r>
    <s v="ORD005110"/>
    <x v="335"/>
    <s v="CUST0131"/>
    <s v="Aarna Mukherjee"/>
    <x v="0"/>
    <x v="0"/>
    <x v="51"/>
    <n v="2"/>
    <n v="769.69"/>
    <n v="0.1"/>
    <n v="1385.44"/>
    <n v="406.5"/>
    <n v="1385.4420000000002"/>
    <s v="Q4"/>
    <n v="29.340859221619127"/>
    <s v="Coimbatore"/>
    <s v="Regular"/>
  </r>
  <r>
    <s v="ORD001689"/>
    <x v="158"/>
    <s v="CUST0267"/>
    <s v="Dipta Batra"/>
    <x v="1"/>
    <x v="3"/>
    <x v="4"/>
    <n v="1"/>
    <n v="1822.07"/>
    <n v="0.05"/>
    <n v="1730.97"/>
    <n v="390.18"/>
    <n v="1730.9664999999998"/>
    <s v="Q3"/>
    <n v="22.54111856357996"/>
    <s v="Guwahati"/>
    <s v="Premium"/>
  </r>
  <r>
    <s v="ORD009349"/>
    <x v="107"/>
    <s v="CUST0316"/>
    <s v="Vinaya Varughese"/>
    <x v="1"/>
    <x v="5"/>
    <x v="37"/>
    <n v="6"/>
    <n v="78.900000000000006"/>
    <n v="0.25"/>
    <n v="355.05"/>
    <n v="33.36"/>
    <n v="355.05"/>
    <s v="Q4"/>
    <n v="9.3958597380650613"/>
    <s v="Ranchi"/>
    <s v="Regular"/>
  </r>
  <r>
    <s v="ORD005647"/>
    <x v="100"/>
    <s v="CUST0313"/>
    <s v="Nikita Kala"/>
    <x v="0"/>
    <x v="4"/>
    <x v="42"/>
    <n v="2"/>
    <n v="81403.039999999994"/>
    <n v="0.2"/>
    <n v="130244.86"/>
    <n v="11487.29"/>
    <n v="130244.864"/>
    <s v="Q3"/>
    <n v="8.8197645573115135"/>
    <s v="Coimbatore"/>
    <s v="Regular"/>
  </r>
  <r>
    <s v="ORD011219"/>
    <x v="286"/>
    <s v="CUST0327"/>
    <s v="Andrew Prasad"/>
    <x v="0"/>
    <x v="1"/>
    <x v="3"/>
    <n v="5"/>
    <n v="42132.54"/>
    <n v="0.05"/>
    <n v="200129.57"/>
    <n v="47493.91"/>
    <n v="200129.565"/>
    <s v="Q1"/>
    <n v="23.73158049557594"/>
    <s v="Kochi"/>
    <s v="Premium"/>
  </r>
  <r>
    <s v="ORD011048"/>
    <x v="166"/>
    <s v="CUST0442"/>
    <s v="Jackson Khare"/>
    <x v="1"/>
    <x v="0"/>
    <x v="0"/>
    <n v="2"/>
    <n v="846.97"/>
    <n v="0"/>
    <n v="1693.94"/>
    <n v="735.73"/>
    <n v="1693.94"/>
    <s v="Q3"/>
    <n v="43.433061383520077"/>
    <s v="Guwahati"/>
    <s v="Regular"/>
  </r>
  <r>
    <s v="ORD010974"/>
    <x v="205"/>
    <s v="CUST0395"/>
    <s v="Amrita Balan"/>
    <x v="3"/>
    <x v="6"/>
    <x v="19"/>
    <n v="1"/>
    <n v="4176.6499999999996"/>
    <n v="0.3"/>
    <n v="2923.65"/>
    <n v="702.4"/>
    <n v="2923.6549999999997"/>
    <s v="Q2"/>
    <n v="24.024763566090332"/>
    <s v="Mumbai"/>
    <s v="Regular"/>
  </r>
  <r>
    <s v="ORD011350"/>
    <x v="44"/>
    <s v="CUST0145"/>
    <s v="Kavya Sheth"/>
    <x v="3"/>
    <x v="5"/>
    <x v="39"/>
    <n v="9"/>
    <n v="83.34"/>
    <n v="0.1"/>
    <n v="675.05"/>
    <n v="43.33"/>
    <n v="675.05400000000009"/>
    <s v="Q4"/>
    <n v="6.4187837937930521"/>
    <s v="Surat"/>
    <s v="Regular"/>
  </r>
  <r>
    <s v="ORD005881"/>
    <x v="135"/>
    <s v="CUST0465"/>
    <s v="Xalak Kari"/>
    <x v="1"/>
    <x v="5"/>
    <x v="7"/>
    <n v="8"/>
    <n v="156.44999999999999"/>
    <n v="0"/>
    <n v="1251.5999999999999"/>
    <n v="105.7"/>
    <n v="1251.5999999999999"/>
    <s v="Q2"/>
    <n v="8.4451901565995531"/>
    <s v="Patna"/>
    <s v="Premium"/>
  </r>
  <r>
    <s v="ORD010945"/>
    <x v="67"/>
    <s v="CUST0037"/>
    <s v="Janani Sawhney"/>
    <x v="3"/>
    <x v="2"/>
    <x v="60"/>
    <n v="3"/>
    <n v="3602.07"/>
    <n v="0.05"/>
    <n v="10265.9"/>
    <n v="1697.86"/>
    <n v="10265.8995"/>
    <s v="Q4"/>
    <n v="16.538832445280004"/>
    <s v="Ahmedabad"/>
    <s v="Premium"/>
  </r>
  <r>
    <s v="ORD000616"/>
    <x v="233"/>
    <s v="CUST0434"/>
    <s v="Ganga Gandhi"/>
    <x v="3"/>
    <x v="5"/>
    <x v="24"/>
    <n v="3"/>
    <n v="639.33000000000004"/>
    <n v="0.05"/>
    <n v="1822.09"/>
    <n v="149.05000000000001"/>
    <n v="1822.0905000000002"/>
    <s v="Q1"/>
    <n v="8.1801667316104041"/>
    <s v="Nagpur"/>
    <s v="Premium"/>
  </r>
  <r>
    <s v="ORD003302"/>
    <x v="283"/>
    <s v="CUST0273"/>
    <s v="Tanmayi Pai"/>
    <x v="2"/>
    <x v="6"/>
    <x v="29"/>
    <n v="3"/>
    <n v="3606.47"/>
    <n v="0.3"/>
    <n v="7573.59"/>
    <n v="2728.8"/>
    <n v="7573.5869999999995"/>
    <s v="Q4"/>
    <n v="36.030469037801097"/>
    <s v="Lucknow"/>
    <s v="Premium"/>
  </r>
  <r>
    <s v="ORD008964"/>
    <x v="121"/>
    <s v="CUST0042"/>
    <s v="Eesha Jhaveri"/>
    <x v="1"/>
    <x v="5"/>
    <x v="40"/>
    <n v="3"/>
    <n v="119.75"/>
    <n v="0.3"/>
    <n v="251.47"/>
    <n v="14.15"/>
    <n v="251.47499999999999"/>
    <s v="Q2"/>
    <n v="5.6269137471666602"/>
    <s v="Patna"/>
    <s v="Premium"/>
  </r>
  <r>
    <s v="ORD007426"/>
    <x v="120"/>
    <s v="CUST0393"/>
    <s v="Rachita Shroff"/>
    <x v="3"/>
    <x v="2"/>
    <x v="30"/>
    <n v="5"/>
    <n v="7439.26"/>
    <n v="0.15"/>
    <n v="31616.86"/>
    <n v="6350.37"/>
    <n v="31616.855000000003"/>
    <s v="Q2"/>
    <n v="20.085391148899667"/>
    <s v="Surat"/>
    <s v="Occasional"/>
  </r>
  <r>
    <s v="ORD002602"/>
    <x v="48"/>
    <s v="CUST0460"/>
    <s v="Zaitra Basak"/>
    <x v="0"/>
    <x v="6"/>
    <x v="43"/>
    <n v="2"/>
    <n v="2646.47"/>
    <n v="0"/>
    <n v="5292.94"/>
    <n v="1919.57"/>
    <n v="5292.94"/>
    <s v="Q4"/>
    <n v="36.266611750747224"/>
    <s v="Kochi"/>
    <s v="Regular"/>
  </r>
  <r>
    <s v="ORD009832"/>
    <x v="64"/>
    <s v="CUST0219"/>
    <s v="Nimrat Mall"/>
    <x v="3"/>
    <x v="2"/>
    <x v="54"/>
    <n v="4"/>
    <n v="7481.11"/>
    <n v="0.1"/>
    <n v="26932"/>
    <n v="5686.07"/>
    <n v="26931.995999999999"/>
    <s v="Q1"/>
    <n v="21.112691222337737"/>
    <s v="Surat"/>
    <s v="Premium"/>
  </r>
  <r>
    <s v="ORD007081"/>
    <x v="298"/>
    <s v="CUST0465"/>
    <s v="Xalak Kari"/>
    <x v="1"/>
    <x v="6"/>
    <x v="19"/>
    <n v="3"/>
    <n v="1967.49"/>
    <n v="0.05"/>
    <n v="5607.35"/>
    <n v="1689.53"/>
    <n v="5607.3464999999997"/>
    <s v="Q3"/>
    <n v="30.130632116775303"/>
    <s v="Patna"/>
    <s v="Premium"/>
  </r>
  <r>
    <s v="ORD005462"/>
    <x v="321"/>
    <s v="CUST0063"/>
    <s v="Udant Bansal"/>
    <x v="0"/>
    <x v="6"/>
    <x v="41"/>
    <n v="2"/>
    <n v="4369.2700000000004"/>
    <n v="0.1"/>
    <n v="7864.69"/>
    <n v="2433.2600000000002"/>
    <n v="7864.6860000000006"/>
    <s v="Q4"/>
    <n v="30.939045277054788"/>
    <s v="Bengaluru"/>
    <s v="Premium"/>
  </r>
  <r>
    <s v="ORD007340"/>
    <x v="98"/>
    <s v="CUST0222"/>
    <s v="Umang Sama"/>
    <x v="0"/>
    <x v="3"/>
    <x v="61"/>
    <n v="1"/>
    <n v="3016.72"/>
    <n v="0.15"/>
    <n v="2564.21"/>
    <n v="805.32"/>
    <n v="2564.212"/>
    <s v="Q3"/>
    <n v="31.406164081724981"/>
    <s v="Chennai"/>
    <s v="Regular"/>
  </r>
  <r>
    <s v="ORD011677"/>
    <x v="5"/>
    <s v="CUST0248"/>
    <s v="Noah Varkey"/>
    <x v="0"/>
    <x v="6"/>
    <x v="63"/>
    <n v="1"/>
    <n v="854.25"/>
    <n v="0.3"/>
    <n v="597.97"/>
    <n v="230.09"/>
    <n v="597.97499999999991"/>
    <s v="Q1"/>
    <n v="38.47851898924695"/>
    <s v="Kochi"/>
    <s v="Occasional"/>
  </r>
  <r>
    <s v="ORD011564"/>
    <x v="128"/>
    <s v="CUST0463"/>
    <s v="Banjeet Gour"/>
    <x v="3"/>
    <x v="1"/>
    <x v="38"/>
    <n v="2"/>
    <n v="3000.21"/>
    <n v="0.3"/>
    <n v="4200.29"/>
    <n v="752.47"/>
    <n v="4200.2939999999999"/>
    <s v="Q1"/>
    <n v="17.914715412507231"/>
    <s v="Pune"/>
    <s v="Regular"/>
  </r>
  <r>
    <s v="ORD000763"/>
    <x v="212"/>
    <s v="CUST0074"/>
    <s v="Unknown"/>
    <x v="1"/>
    <x v="4"/>
    <x v="5"/>
    <n v="4"/>
    <n v="39767.01"/>
    <n v="0"/>
    <n v="159068.04"/>
    <n v="21956.48"/>
    <n v="159068.04"/>
    <s v="Q3"/>
    <n v="13.803200190308498"/>
    <s v="Kolkata"/>
    <s v="Premium"/>
  </r>
  <r>
    <s v="ORD007191"/>
    <x v="296"/>
    <s v="CUST0099"/>
    <s v="Simon Maharaj"/>
    <x v="2"/>
    <x v="2"/>
    <x v="46"/>
    <n v="3"/>
    <n v="6015.09"/>
    <n v="0.2"/>
    <n v="14436.22"/>
    <n v="3560.06"/>
    <n v="14436.216"/>
    <s v="Q3"/>
    <n v="24.6606106030526"/>
    <s v="Jaipur"/>
    <s v="Occasional"/>
  </r>
  <r>
    <s v="ORD010898"/>
    <x v="28"/>
    <s v="CUST0081"/>
    <s v="Warhi Bahri"/>
    <x v="3"/>
    <x v="1"/>
    <x v="3"/>
    <n v="3"/>
    <n v="16227.55"/>
    <n v="0.1"/>
    <n v="43814.38"/>
    <n v="7792.61"/>
    <n v="43814.384999999995"/>
    <s v="Q4"/>
    <n v="17.785507862943629"/>
    <s v="Mumbai"/>
    <s v="Premium"/>
  </r>
  <r>
    <s v="ORD002267"/>
    <x v="202"/>
    <s v="CUST0337"/>
    <s v="Tarak Thaker"/>
    <x v="1"/>
    <x v="1"/>
    <x v="69"/>
    <n v="2"/>
    <n v="16375.11"/>
    <n v="0.25"/>
    <n v="24562.67"/>
    <n v="5815.03"/>
    <n v="24562.665000000001"/>
    <s v="Q4"/>
    <n v="23.674258539482882"/>
    <s v="Bhubaneswar"/>
    <s v="Premium"/>
  </r>
  <r>
    <s v="ORD000481"/>
    <x v="9"/>
    <s v="CUST0405"/>
    <s v="Vyanjana Buch"/>
    <x v="0"/>
    <x v="2"/>
    <x v="62"/>
    <n v="5"/>
    <n v="7272.86"/>
    <n v="0.3"/>
    <n v="25455.01"/>
    <n v="6799.56"/>
    <n v="25455.009999999995"/>
    <s v="Q2"/>
    <n v="26.712069647586077"/>
    <s v="Coimbatore"/>
    <s v="Regular"/>
  </r>
  <r>
    <s v="ORD001732"/>
    <x v="146"/>
    <s v="CUST0364"/>
    <s v="Robert Mander"/>
    <x v="0"/>
    <x v="2"/>
    <x v="46"/>
    <n v="4"/>
    <n v="6400.87"/>
    <n v="0"/>
    <n v="25603.48"/>
    <n v="7298.3"/>
    <n v="25603.48"/>
    <s v="Q1"/>
    <n v="28.505109461682554"/>
    <s v="Bengaluru"/>
    <s v="Regular"/>
  </r>
  <r>
    <s v="ORD000697"/>
    <x v="191"/>
    <s v="CUST0428"/>
    <s v="Abdul Gour"/>
    <x v="3"/>
    <x v="0"/>
    <x v="67"/>
    <n v="1"/>
    <n v="219.54"/>
    <n v="0.2"/>
    <n v="175.63"/>
    <n v="70.739999999999995"/>
    <n v="175.63200000000001"/>
    <s v="Q2"/>
    <n v="40.277856858167738"/>
    <s v="Surat"/>
    <s v="Occasional"/>
  </r>
  <r>
    <s v="ORD010067"/>
    <x v="265"/>
    <s v="CUST0435"/>
    <s v="Ekalinga Chowdhury"/>
    <x v="1"/>
    <x v="4"/>
    <x v="47"/>
    <n v="1"/>
    <n v="76862.47"/>
    <n v="0.15"/>
    <n v="65333.1"/>
    <n v="5488.4"/>
    <n v="65333.099499999997"/>
    <s v="Q1"/>
    <n v="8.4006422471916995"/>
    <s v="Bhubaneswar"/>
    <s v="Premium"/>
  </r>
  <r>
    <s v="ORD001166"/>
    <x v="47"/>
    <s v="CUST0062"/>
    <s v="Veer Tandon"/>
    <x v="0"/>
    <x v="3"/>
    <x v="6"/>
    <n v="4"/>
    <n v="3544.1"/>
    <n v="0"/>
    <n v="14176.4"/>
    <n v="3337.79"/>
    <n v="14176.4"/>
    <s v="Q1"/>
    <n v="23.54469399847634"/>
    <s v="Coimbatore"/>
    <s v="Regular"/>
  </r>
  <r>
    <s v="ORD006640"/>
    <x v="38"/>
    <s v="CUST0431"/>
    <s v="Neelima Chander"/>
    <x v="2"/>
    <x v="2"/>
    <x v="65"/>
    <n v="3"/>
    <n v="3773.99"/>
    <n v="0.1"/>
    <n v="10189.77"/>
    <n v="1861.46"/>
    <n v="10189.772999999999"/>
    <s v="Q2"/>
    <n v="18.267929501843515"/>
    <s v="Lucknow"/>
    <s v="Regular"/>
  </r>
  <r>
    <s v="ORD000172"/>
    <x v="234"/>
    <s v="CUST0106"/>
    <s v="Samarth Vora"/>
    <x v="1"/>
    <x v="5"/>
    <x v="68"/>
    <n v="8"/>
    <n v="412.36"/>
    <n v="0.15"/>
    <n v="2804.05"/>
    <n v="197.44"/>
    <n v="2804.0480000000002"/>
    <s v="Q3"/>
    <n v="7.0412439150514423"/>
    <s v="Kolkata"/>
    <s v="Premium"/>
  </r>
  <r>
    <s v="ORD005467"/>
    <x v="168"/>
    <s v="CUST0097"/>
    <s v="Thomas Din"/>
    <x v="0"/>
    <x v="4"/>
    <x v="22"/>
    <n v="5"/>
    <n v="5148.8999999999996"/>
    <n v="0"/>
    <n v="25744.5"/>
    <n v="2718.25"/>
    <n v="25744.5"/>
    <s v="Q1"/>
    <n v="10.558565907281167"/>
    <s v="Hyderabad"/>
    <s v="Premium"/>
  </r>
  <r>
    <s v="ORD007646"/>
    <x v="169"/>
    <s v="CUST0056"/>
    <s v="Siddharth Seth"/>
    <x v="1"/>
    <x v="2"/>
    <x v="60"/>
    <n v="4"/>
    <n v="3986.63"/>
    <n v="0.05"/>
    <n v="15149.19"/>
    <n v="4209.72"/>
    <n v="15149.194"/>
    <s v="Q1"/>
    <n v="27.788416410382339"/>
    <s v="Bhubaneswar"/>
    <s v="Regular"/>
  </r>
  <r>
    <s v="ORD003310"/>
    <x v="51"/>
    <s v="CUST0130"/>
    <s v="Varsha Chana"/>
    <x v="2"/>
    <x v="6"/>
    <x v="14"/>
    <n v="1"/>
    <n v="524.14"/>
    <n v="0.1"/>
    <n v="471.73"/>
    <n v="128.30000000000001"/>
    <n v="471.726"/>
    <s v="Q3"/>
    <n v="27.197761431327244"/>
    <s v="Jaipur"/>
    <s v="Premium"/>
  </r>
  <r>
    <s v="ORD010058"/>
    <x v="0"/>
    <s v="CUST0110"/>
    <s v="Yashica Sheth"/>
    <x v="3"/>
    <x v="2"/>
    <x v="17"/>
    <n v="1"/>
    <n v="6477.88"/>
    <n v="0.15"/>
    <n v="5506.2"/>
    <n v="-759.97"/>
    <n v="5506.1980000000003"/>
    <s v="Q2"/>
    <n v="-13.802077657912898"/>
    <s v="Nagpur"/>
    <s v="Premium"/>
  </r>
  <r>
    <s v="ORD011719"/>
    <x v="140"/>
    <s v="CUST0163"/>
    <s v="Saumya Singh"/>
    <x v="1"/>
    <x v="4"/>
    <x v="23"/>
    <n v="5"/>
    <n v="23254.57"/>
    <n v="0.2"/>
    <n v="93018.28"/>
    <n v="11526.38"/>
    <n v="93018.280000000013"/>
    <s v="Q4"/>
    <n v="12.391521322475539"/>
    <s v="Kolkata"/>
    <s v="Premium"/>
  </r>
  <r>
    <s v="ORD009304"/>
    <x v="173"/>
    <s v="CUST0294"/>
    <s v="Ekapad Dhingra"/>
    <x v="0"/>
    <x v="4"/>
    <x v="28"/>
    <n v="3"/>
    <n v="4942.2"/>
    <n v="0.25"/>
    <n v="11119.95"/>
    <n v="948.16"/>
    <n v="11119.949999999999"/>
    <s v="Q2"/>
    <n v="8.5266570443212419"/>
    <s v="Bengaluru"/>
    <s v="Premium"/>
  </r>
  <r>
    <s v="ORD002945"/>
    <x v="193"/>
    <s v="CUST0343"/>
    <s v="Ronith Ratti"/>
    <x v="3"/>
    <x v="5"/>
    <x v="44"/>
    <n v="5"/>
    <n v="720.45"/>
    <n v="0"/>
    <n v="3602.25"/>
    <n v="372.14"/>
    <n v="3602.25"/>
    <s v="Q1"/>
    <n v="10.330765493788604"/>
    <s v="Ahmedabad"/>
    <s v="Premium"/>
  </r>
  <r>
    <s v="ORD007206"/>
    <x v="344"/>
    <s v="CUST0001"/>
    <s v="Aditya Bhakta"/>
    <x v="2"/>
    <x v="4"/>
    <x v="22"/>
    <n v="4"/>
    <n v="3598.48"/>
    <n v="0.25"/>
    <n v="10795.44"/>
    <n v="1018.72"/>
    <n v="10795.44"/>
    <s v="Q2"/>
    <n v="9.4365769250720675"/>
    <s v="Delhi"/>
    <s v="Regular"/>
  </r>
  <r>
    <s v="ORD011479"/>
    <x v="22"/>
    <s v="CUST0329"/>
    <s v="Pushti Gour"/>
    <x v="0"/>
    <x v="4"/>
    <x v="20"/>
    <n v="3"/>
    <n v="4735.87"/>
    <n v="0"/>
    <n v="14207.61"/>
    <n v="1349"/>
    <n v="14207.61"/>
    <s v="Q3"/>
    <n v="9.4949115298069131"/>
    <s v="Kochi"/>
    <s v="Regular"/>
  </r>
  <r>
    <s v="ORD009950"/>
    <x v="96"/>
    <s v="CUST0171"/>
    <s v="Isha Kari"/>
    <x v="0"/>
    <x v="5"/>
    <x v="44"/>
    <n v="10"/>
    <n v="197.64"/>
    <n v="0"/>
    <n v="1976.4"/>
    <n v="183.54"/>
    <n v="1976.3999999999999"/>
    <s v="Q2"/>
    <n v="9.2865816636308427"/>
    <s v="Bengaluru"/>
    <s v="Premium"/>
  </r>
  <r>
    <s v="ORD001398"/>
    <x v="185"/>
    <s v="CUST0017"/>
    <s v="Aashi Chadha"/>
    <x v="3"/>
    <x v="6"/>
    <x v="29"/>
    <n v="4"/>
    <n v="723.1"/>
    <n v="0.05"/>
    <n v="2747.78"/>
    <n v="937.87"/>
    <n v="2747.7799999999997"/>
    <s v="Q4"/>
    <n v="34.131917402412128"/>
    <s v="Surat"/>
    <s v="Premium"/>
  </r>
  <r>
    <s v="ORD009615"/>
    <x v="325"/>
    <s v="CUST0094"/>
    <s v="Nidra Nigam"/>
    <x v="2"/>
    <x v="6"/>
    <x v="57"/>
    <n v="4"/>
    <n v="3463"/>
    <n v="0"/>
    <n v="13852"/>
    <n v="3409.82"/>
    <n v="13852"/>
    <s v="Q4"/>
    <n v="24.616084319953799"/>
    <s v="Chandigarh"/>
    <s v="Premium"/>
  </r>
  <r>
    <s v="ORD005532"/>
    <x v="23"/>
    <s v="CUST0120"/>
    <s v="Mitesh Rao"/>
    <x v="1"/>
    <x v="0"/>
    <x v="15"/>
    <n v="5"/>
    <n v="575.33000000000004"/>
    <n v="0.15"/>
    <n v="2445.15"/>
    <n v="-286.55"/>
    <n v="2445.1525000000001"/>
    <s v="Q3"/>
    <n v="-11.719117436558085"/>
    <s v="Bhubaneswar"/>
    <s v="Regular"/>
  </r>
  <r>
    <s v="ORD002473"/>
    <x v="237"/>
    <s v="CUST0219"/>
    <s v="Nimrat Mall"/>
    <x v="3"/>
    <x v="5"/>
    <x v="7"/>
    <n v="8"/>
    <n v="262.05"/>
    <n v="0.15"/>
    <n v="1781.94"/>
    <n v="116.56"/>
    <n v="1781.94"/>
    <s v="Q1"/>
    <n v="6.5411854495662034"/>
    <s v="Surat"/>
    <s v="Premium"/>
  </r>
  <r>
    <s v="ORD009169"/>
    <x v="304"/>
    <s v="CUST0267"/>
    <s v="Dipta Batra"/>
    <x v="1"/>
    <x v="1"/>
    <x v="52"/>
    <n v="3"/>
    <n v="44321.33"/>
    <n v="0.05"/>
    <n v="126315.79"/>
    <n v="22973.17"/>
    <n v="126315.79049999999"/>
    <s v="Q1"/>
    <n v="18.187092840887111"/>
    <s v="Guwahati"/>
    <s v="Premium"/>
  </r>
  <r>
    <s v="ORD008919"/>
    <x v="71"/>
    <s v="CUST0487"/>
    <s v="Urvi Johal"/>
    <x v="3"/>
    <x v="2"/>
    <x v="2"/>
    <n v="2"/>
    <n v="2913.68"/>
    <n v="0.1"/>
    <n v="5244.62"/>
    <n v="-611.13"/>
    <n v="5244.6239999999998"/>
    <s v="Q1"/>
    <n v="-11.652512479455138"/>
    <s v="Ahmedabad"/>
    <s v="Premium"/>
  </r>
  <r>
    <s v="ORD008438"/>
    <x v="137"/>
    <s v="CUST0077"/>
    <s v="Veda Dutt"/>
    <x v="1"/>
    <x v="6"/>
    <x v="41"/>
    <n v="3"/>
    <n v="4555.34"/>
    <n v="0"/>
    <n v="13666.02"/>
    <n v="3361.45"/>
    <n v="13666.02"/>
    <s v="Q4"/>
    <n v="24.597139474404397"/>
    <s v="Kolkata"/>
    <s v="Occasional"/>
  </r>
  <r>
    <s v="ORD004840"/>
    <x v="18"/>
    <s v="CUST0466"/>
    <s v="Inaya Cherian"/>
    <x v="3"/>
    <x v="4"/>
    <x v="22"/>
    <n v="4"/>
    <n v="3936.88"/>
    <n v="0.2"/>
    <n v="12598.02"/>
    <n v="1940.53"/>
    <n v="12598.016000000001"/>
    <s v="Q3"/>
    <n v="15.403452288534227"/>
    <s v="Ahmedabad"/>
    <s v="Premium"/>
  </r>
  <r>
    <s v="ORD001087"/>
    <x v="352"/>
    <s v="CUST0451"/>
    <s v="Varsha Sheth"/>
    <x v="0"/>
    <x v="2"/>
    <x v="9"/>
    <n v="4"/>
    <n v="1445.29"/>
    <n v="0"/>
    <n v="5781.16"/>
    <n v="1568.12"/>
    <n v="5781.16"/>
    <s v="Q1"/>
    <n v="27.124660102816733"/>
    <s v="Chennai"/>
    <s v="Regular"/>
  </r>
  <r>
    <s v="ORD002082"/>
    <x v="292"/>
    <s v="CUST0116"/>
    <s v="Gagan Oak"/>
    <x v="2"/>
    <x v="4"/>
    <x v="22"/>
    <n v="2"/>
    <n v="77666.820000000007"/>
    <n v="0.1"/>
    <n v="139800.28"/>
    <n v="20618.55"/>
    <n v="139800.27600000001"/>
    <s v="Q3"/>
    <n v="14.748575610864298"/>
    <s v="Chandigarh"/>
    <s v="Regular"/>
  </r>
  <r>
    <s v="ORD003251"/>
    <x v="238"/>
    <s v="CUST0406"/>
    <s v="Janani Sen"/>
    <x v="1"/>
    <x v="1"/>
    <x v="38"/>
    <n v="4"/>
    <n v="26510.94"/>
    <n v="0"/>
    <n v="106043.76"/>
    <n v="33342.230000000003"/>
    <n v="106043.76"/>
    <s v="Q3"/>
    <n v="31.44195377455496"/>
    <s v="Bhubaneswar"/>
    <s v="Premium"/>
  </r>
  <r>
    <s v="ORD006096"/>
    <x v="334"/>
    <s v="CUST0423"/>
    <s v="Ayaan Kar"/>
    <x v="2"/>
    <x v="5"/>
    <x v="39"/>
    <n v="3"/>
    <n v="234.03"/>
    <n v="0.2"/>
    <n v="561.66999999999996"/>
    <n v="55.95"/>
    <n v="561.67200000000003"/>
    <s v="Q3"/>
    <n v="9.9613652144497671"/>
    <s v="Chandigarh"/>
    <s v="Regular"/>
  </r>
  <r>
    <s v="ORD003895"/>
    <x v="313"/>
    <s v="CUST0361"/>
    <s v="Ranveer Nazareth"/>
    <x v="3"/>
    <x v="4"/>
    <x v="20"/>
    <n v="3"/>
    <n v="55578.29"/>
    <n v="0.15"/>
    <n v="141724.64000000001"/>
    <n v="-4104.17"/>
    <n v="141724.63949999999"/>
    <s v="Q4"/>
    <n v="-2.8958761158257307"/>
    <s v="Pune"/>
    <s v="Regular"/>
  </r>
  <r>
    <s v="ORD001788"/>
    <x v="337"/>
    <s v="CUST0162"/>
    <s v="Yamini Wadhwa"/>
    <x v="2"/>
    <x v="0"/>
    <x v="15"/>
    <n v="3"/>
    <n v="316.89"/>
    <n v="0.25"/>
    <n v="713"/>
    <n v="229.3"/>
    <n v="713.00249999999994"/>
    <s v="Q3"/>
    <n v="32.159887798036465"/>
    <s v="Jaipur"/>
    <s v="Premium"/>
  </r>
  <r>
    <s v="ORD003198"/>
    <x v="217"/>
    <s v="CUST0208"/>
    <s v="Dev Venkataraman"/>
    <x v="3"/>
    <x v="0"/>
    <x v="48"/>
    <n v="2"/>
    <n v="256.18"/>
    <n v="0.3"/>
    <n v="358.65"/>
    <n v="133.57"/>
    <n v="358.65199999999999"/>
    <s v="Q4"/>
    <n v="37.242436916213578"/>
    <s v="Ahmedabad"/>
    <s v="Premium"/>
  </r>
  <r>
    <s v="ORD007240"/>
    <x v="266"/>
    <s v="CUST0056"/>
    <s v="Siddharth Seth"/>
    <x v="1"/>
    <x v="5"/>
    <x v="68"/>
    <n v="5"/>
    <n v="481.52"/>
    <n v="0"/>
    <n v="2407.6"/>
    <n v="242.48"/>
    <n v="2407.6"/>
    <s v="Q2"/>
    <n v="10.071440438611065"/>
    <s v="Bhubaneswar"/>
    <s v="Regular"/>
  </r>
  <r>
    <s v="ORD006865"/>
    <x v="51"/>
    <s v="CUST0329"/>
    <s v="Pushti Gour"/>
    <x v="0"/>
    <x v="0"/>
    <x v="48"/>
    <n v="2"/>
    <n v="504.72"/>
    <n v="0"/>
    <n v="1009.44"/>
    <n v="354.64"/>
    <n v="1009.44"/>
    <s v="Q3"/>
    <n v="35.132350610239335"/>
    <s v="Kochi"/>
    <s v="Regular"/>
  </r>
  <r>
    <s v="ORD005054"/>
    <x v="141"/>
    <s v="CUST0255"/>
    <s v="Darpan Jhaveri"/>
    <x v="2"/>
    <x v="5"/>
    <x v="39"/>
    <n v="9"/>
    <n v="545.94000000000005"/>
    <n v="0.1"/>
    <n v="4422.1099999999997"/>
    <n v="284.61"/>
    <n v="4422.1140000000014"/>
    <s v="Q1"/>
    <n v="6.4360678499630275"/>
    <s v="Lucknow"/>
    <s v="Regular"/>
  </r>
  <r>
    <s v="ORD007731"/>
    <x v="190"/>
    <s v="CUST0384"/>
    <s v="Darika Sani"/>
    <x v="3"/>
    <x v="3"/>
    <x v="10"/>
    <n v="2"/>
    <n v="2419.33"/>
    <n v="0.05"/>
    <n v="4596.7299999999996"/>
    <n v="1548.7"/>
    <n v="4596.7269999999999"/>
    <s v="Q3"/>
    <n v="33.69134145359854"/>
    <s v="Pune"/>
    <s v="Premium"/>
  </r>
  <r>
    <s v="ORD009865"/>
    <x v="177"/>
    <s v="CUST0144"/>
    <s v="Abdul Rajagopalan"/>
    <x v="1"/>
    <x v="3"/>
    <x v="58"/>
    <n v="2"/>
    <n v="1293.79"/>
    <n v="0"/>
    <n v="2587.58"/>
    <n v="814.91"/>
    <n v="2587.58"/>
    <s v="Q1"/>
    <n v="31.493132579475802"/>
    <s v="Patna"/>
    <s v="Regular"/>
  </r>
  <r>
    <s v="ORD010219"/>
    <x v="292"/>
    <s v="CUST0395"/>
    <s v="Amrita Balan"/>
    <x v="3"/>
    <x v="3"/>
    <x v="6"/>
    <n v="3"/>
    <n v="1246.3599999999999"/>
    <n v="0.2"/>
    <n v="2991.26"/>
    <n v="1079.57"/>
    <n v="2991.2640000000001"/>
    <s v="Q3"/>
    <n v="36.090811230050207"/>
    <s v="Mumbai"/>
    <s v="Regular"/>
  </r>
  <r>
    <s v="ORD011021"/>
    <x v="183"/>
    <s v="CUST0035"/>
    <s v="Sathvik Joshi"/>
    <x v="1"/>
    <x v="4"/>
    <x v="5"/>
    <n v="3"/>
    <n v="5915.83"/>
    <n v="0.05"/>
    <n v="16860.12"/>
    <n v="1824.97"/>
    <n v="16860.115499999996"/>
    <s v="Q3"/>
    <n v="10.824181559799101"/>
    <s v="Patna"/>
    <s v="Regular"/>
  </r>
  <r>
    <s v="ORD008629"/>
    <x v="194"/>
    <s v="CUST0270"/>
    <s v="Suhani Srivastava"/>
    <x v="1"/>
    <x v="5"/>
    <x v="68"/>
    <n v="10"/>
    <n v="521.37"/>
    <n v="0"/>
    <n v="5213.7"/>
    <n v="396.01"/>
    <n v="5213.7"/>
    <s v="Q4"/>
    <n v="7.5955655292786322"/>
    <s v="Ranchi"/>
    <s v="Premium"/>
  </r>
  <r>
    <s v="ORD002994"/>
    <x v="138"/>
    <s v="CUST0329"/>
    <s v="Pushti Gour"/>
    <x v="0"/>
    <x v="4"/>
    <x v="28"/>
    <n v="1"/>
    <n v="26044.84"/>
    <n v="0.05"/>
    <n v="24742.6"/>
    <n v="3109.96"/>
    <n v="24742.597999999998"/>
    <s v="Q4"/>
    <n v="12.569253029188527"/>
    <s v="Kochi"/>
    <s v="Regular"/>
  </r>
  <r>
    <s v="ORD005953"/>
    <x v="341"/>
    <s v="CUST0217"/>
    <s v="Jonathan Madan"/>
    <x v="3"/>
    <x v="4"/>
    <x v="50"/>
    <n v="3"/>
    <n v="77243.67"/>
    <n v="0.05"/>
    <n v="220144.46"/>
    <n v="27429.46"/>
    <n v="220144.4595"/>
    <s v="Q2"/>
    <n v="12.459754835529361"/>
    <s v="Pune"/>
    <s v="Premium"/>
  </r>
  <r>
    <s v="ORD003346"/>
    <x v="24"/>
    <s v="CUST0436"/>
    <s v="Lekha Kulkarni"/>
    <x v="3"/>
    <x v="2"/>
    <x v="8"/>
    <n v="3"/>
    <n v="3474.59"/>
    <n v="0"/>
    <n v="10423.77"/>
    <n v="2839.29"/>
    <n v="10423.77"/>
    <s v="Q3"/>
    <n v="27.238609447445594"/>
    <s v="Ahmedabad"/>
    <s v="Premium"/>
  </r>
  <r>
    <s v="ORD009432"/>
    <x v="15"/>
    <s v="CUST0136"/>
    <s v="Arin Narula"/>
    <x v="0"/>
    <x v="0"/>
    <x v="53"/>
    <n v="2"/>
    <n v="934.5"/>
    <n v="0"/>
    <n v="1869"/>
    <n v="753.64"/>
    <n v="1869"/>
    <s v="Q4"/>
    <n v="40.323167469234882"/>
    <s v="Bengaluru"/>
    <s v="Premium"/>
  </r>
  <r>
    <s v="ORD000429"/>
    <x v="18"/>
    <s v="CUST0160"/>
    <s v="Warhi Radhakrishnan"/>
    <x v="0"/>
    <x v="5"/>
    <x v="68"/>
    <n v="1"/>
    <n v="460.03"/>
    <n v="0"/>
    <n v="460.03"/>
    <n v="26.88"/>
    <n v="460.03"/>
    <s v="Q3"/>
    <n v="5.84309718931374"/>
    <s v="Coimbatore"/>
    <s v="Premium"/>
  </r>
  <r>
    <s v="ORD007810"/>
    <x v="314"/>
    <s v="CUST0258"/>
    <s v="Sanaya Khalsa"/>
    <x v="2"/>
    <x v="2"/>
    <x v="65"/>
    <n v="4"/>
    <n v="4475.5600000000004"/>
    <n v="0"/>
    <n v="17902.240000000002"/>
    <n v="3232.24"/>
    <n v="17902.240000000002"/>
    <s v="Q2"/>
    <n v="18.054947313855692"/>
    <s v="Delhi"/>
    <s v="Premium"/>
  </r>
  <r>
    <s v="ORD009497"/>
    <x v="225"/>
    <s v="CUST0496"/>
    <s v="Gunbir Sidhu"/>
    <x v="2"/>
    <x v="0"/>
    <x v="67"/>
    <n v="5"/>
    <n v="618.05999999999995"/>
    <n v="0"/>
    <n v="3090.3"/>
    <n v="880.88"/>
    <n v="3090.2999999999997"/>
    <s v="Q4"/>
    <n v="28.504675921431577"/>
    <s v="Lucknow"/>
    <s v="Regular"/>
  </r>
  <r>
    <s v="ORD001392"/>
    <x v="238"/>
    <s v="CUST0052"/>
    <s v="Vivaan Parmer"/>
    <x v="1"/>
    <x v="6"/>
    <x v="57"/>
    <n v="5"/>
    <n v="4299.2700000000004"/>
    <n v="0.1"/>
    <n v="19346.72"/>
    <n v="7528.16"/>
    <n v="19346.715000000004"/>
    <s v="Q3"/>
    <n v="38.911815542893059"/>
    <s v="Bhubaneswar"/>
    <s v="Occasional"/>
  </r>
  <r>
    <s v="ORD006546"/>
    <x v="248"/>
    <s v="CUST0224"/>
    <s v="Gayathri Tata"/>
    <x v="0"/>
    <x v="5"/>
    <x v="7"/>
    <n v="10"/>
    <n v="490.08"/>
    <n v="0"/>
    <n v="4900.8"/>
    <n v="449.15"/>
    <n v="4900.8"/>
    <s v="Q4"/>
    <n v="9.1648302317988879"/>
    <s v="Hyderabad"/>
    <s v="Premium"/>
  </r>
  <r>
    <s v="ORD000566"/>
    <x v="257"/>
    <s v="CUST0202"/>
    <s v="Samar Pillay"/>
    <x v="2"/>
    <x v="6"/>
    <x v="18"/>
    <n v="2"/>
    <n v="4232.79"/>
    <n v="0"/>
    <n v="8465.58"/>
    <n v="2782.78"/>
    <n v="8465.58"/>
    <s v="Q3"/>
    <n v="32.871699281088837"/>
    <s v="Chandigarh"/>
    <s v="Regular"/>
  </r>
  <r>
    <s v="ORD010802"/>
    <x v="244"/>
    <s v="CUST0367"/>
    <s v="Sarthak Kari"/>
    <x v="3"/>
    <x v="4"/>
    <x v="28"/>
    <n v="1"/>
    <n v="22782.71"/>
    <n v="0.15"/>
    <n v="19365.3"/>
    <n v="1647.72"/>
    <n v="19365.303499999998"/>
    <s v="Q2"/>
    <n v="8.5086210903006929"/>
    <s v="Mumbai"/>
    <s v="Premium"/>
  </r>
  <r>
    <s v="ORD009576"/>
    <x v="246"/>
    <s v="CUST0486"/>
    <s v="Nathan Loke"/>
    <x v="2"/>
    <x v="4"/>
    <x v="45"/>
    <n v="5"/>
    <n v="62320.78"/>
    <n v="0"/>
    <n v="311603.90000000002"/>
    <n v="26860.82"/>
    <n v="311603.90000000002"/>
    <s v="Q2"/>
    <n v="8.6201809412526593"/>
    <s v="Jaipur"/>
    <s v="Occasional"/>
  </r>
  <r>
    <s v="ORD007105"/>
    <x v="351"/>
    <s v="CUST0274"/>
    <s v="Radhika Choudhury"/>
    <x v="0"/>
    <x v="5"/>
    <x v="68"/>
    <n v="10"/>
    <n v="520.04999999999995"/>
    <n v="0.15"/>
    <n v="4420.43"/>
    <n v="274.64"/>
    <n v="4420.4250000000002"/>
    <s v="Q2"/>
    <n v="6.2129702314028261"/>
    <s v="Chennai"/>
    <s v="Premium"/>
  </r>
  <r>
    <s v="ORD005991"/>
    <x v="170"/>
    <s v="CUST0283"/>
    <s v="Dalbir Roy"/>
    <x v="0"/>
    <x v="5"/>
    <x v="21"/>
    <n v="7"/>
    <n v="555.92999999999995"/>
    <n v="0.1"/>
    <n v="3502.36"/>
    <n v="-154.61000000000001"/>
    <n v="3502.3589999999999"/>
    <s v="Q4"/>
    <n v="-4.414451969529118"/>
    <s v="Chennai"/>
    <s v="Regular"/>
  </r>
  <r>
    <s v="ORD011294"/>
    <x v="304"/>
    <s v="CUST0495"/>
    <s v="Chanchal Golla"/>
    <x v="2"/>
    <x v="4"/>
    <x v="20"/>
    <n v="1"/>
    <n v="71063.12"/>
    <n v="0"/>
    <n v="71063.12"/>
    <n v="8352.73"/>
    <n v="71063.12"/>
    <s v="Q1"/>
    <n v="11.753959015590647"/>
    <s v="Amritsar"/>
    <s v="Premium"/>
  </r>
  <r>
    <s v="ORD003413"/>
    <x v="115"/>
    <s v="CUST0124"/>
    <s v="Upasna Walla"/>
    <x v="3"/>
    <x v="5"/>
    <x v="11"/>
    <n v="6"/>
    <n v="732.73"/>
    <n v="0.05"/>
    <n v="4176.5600000000004"/>
    <n v="406.35"/>
    <n v="4176.5609999999997"/>
    <s v="Q2"/>
    <n v="9.72929875304078"/>
    <s v="Mumbai"/>
    <s v="Premium"/>
  </r>
  <r>
    <s v="ORD000532"/>
    <x v="236"/>
    <s v="CUST0059"/>
    <s v="Gopal Om"/>
    <x v="1"/>
    <x v="6"/>
    <x v="19"/>
    <n v="1"/>
    <n v="2829.56"/>
    <n v="0.05"/>
    <n v="2688.08"/>
    <n v="1000.65"/>
    <n v="2688.0819999999999"/>
    <s v="Q3"/>
    <n v="37.225454599565488"/>
    <s v="Kolkata"/>
    <s v="Regular"/>
  </r>
  <r>
    <s v="ORD000879"/>
    <x v="0"/>
    <s v="CUST0379"/>
    <s v="Amrita Contractor"/>
    <x v="1"/>
    <x v="5"/>
    <x v="21"/>
    <n v="8"/>
    <n v="716.76"/>
    <n v="0.25"/>
    <n v="4300.5600000000004"/>
    <n v="262.31"/>
    <n v="4300.5599999999995"/>
    <s v="Q2"/>
    <n v="6.0994382126978808"/>
    <s v="Patna"/>
    <s v="Regular"/>
  </r>
  <r>
    <s v="ORD003277"/>
    <x v="296"/>
    <s v="CUST0060"/>
    <s v="Reva Parsa"/>
    <x v="2"/>
    <x v="6"/>
    <x v="41"/>
    <n v="5"/>
    <n v="4328.1099999999997"/>
    <n v="0.05"/>
    <n v="20558.52"/>
    <n v="5694.96"/>
    <n v="20558.522499999999"/>
    <s v="Q3"/>
    <n v="27.701215846276874"/>
    <s v="Lucknow"/>
    <s v="Premium"/>
  </r>
  <r>
    <s v="ORD004473"/>
    <x v="268"/>
    <s v="CUST0441"/>
    <s v="Gagan Garg"/>
    <x v="3"/>
    <x v="2"/>
    <x v="62"/>
    <n v="2"/>
    <n v="4242.1000000000004"/>
    <n v="0"/>
    <n v="8484.2000000000007"/>
    <n v="1597.03"/>
    <n v="8484.2000000000007"/>
    <s v="Q4"/>
    <n v="18.823577944885788"/>
    <s v="Mumbai"/>
    <s v="Regular"/>
  </r>
  <r>
    <s v="ORD000593"/>
    <x v="75"/>
    <s v="CUST0032"/>
    <s v="Bimala Kumer"/>
    <x v="2"/>
    <x v="1"/>
    <x v="36"/>
    <n v="2"/>
    <n v="30217.66"/>
    <n v="0.25"/>
    <n v="45326.49"/>
    <n v="14595.45"/>
    <n v="45326.49"/>
    <s v="Q1"/>
    <n v="32.200706474293511"/>
    <s v="Jaipur"/>
    <s v="Premium"/>
  </r>
  <r>
    <s v="ORD011271"/>
    <x v="265"/>
    <s v="CUST0263"/>
    <s v="Jacob Radhakrishnan"/>
    <x v="1"/>
    <x v="4"/>
    <x v="42"/>
    <n v="1"/>
    <n v="4645.76"/>
    <n v="0.2"/>
    <n v="3716.61"/>
    <n v="401.97"/>
    <n v="3716.6080000000002"/>
    <s v="Q1"/>
    <n v="10.815501222888599"/>
    <s v="Kolkata"/>
    <s v="Premium"/>
  </r>
  <r>
    <s v="ORD004690"/>
    <x v="162"/>
    <s v="CUST0399"/>
    <s v="Saksham Goyal"/>
    <x v="3"/>
    <x v="5"/>
    <x v="11"/>
    <n v="6"/>
    <n v="267.27999999999997"/>
    <n v="0.1"/>
    <n v="1443.31"/>
    <n v="100.43"/>
    <n v="1443.3119999999999"/>
    <s v="Q2"/>
    <n v="6.9583111043365609"/>
    <s v="Surat"/>
    <s v="Premium"/>
  </r>
  <r>
    <s v="ORD006404"/>
    <x v="210"/>
    <s v="CUST0242"/>
    <s v="Vanya Bhat"/>
    <x v="2"/>
    <x v="2"/>
    <x v="30"/>
    <n v="3"/>
    <n v="5275.87"/>
    <n v="0.15"/>
    <n v="13453.47"/>
    <n v="2359.75"/>
    <n v="13453.468500000001"/>
    <s v="Q4"/>
    <n v="17.540084454047918"/>
    <s v="Delhi"/>
    <s v="Regular"/>
  </r>
  <r>
    <s v="ORD008030"/>
    <x v="77"/>
    <s v="CUST0482"/>
    <s v="Priya Batta"/>
    <x v="0"/>
    <x v="5"/>
    <x v="24"/>
    <n v="8"/>
    <n v="169.56"/>
    <n v="0.05"/>
    <n v="1288.6600000000001"/>
    <n v="116.64"/>
    <n v="1288.6559999999999"/>
    <s v="Q3"/>
    <n v="9.0512625517979917"/>
    <s v="Kochi"/>
    <s v="Premium"/>
  </r>
  <r>
    <s v="ORD010096"/>
    <x v="69"/>
    <s v="CUST0205"/>
    <s v="Harita Kurian"/>
    <x v="0"/>
    <x v="0"/>
    <x v="48"/>
    <n v="2"/>
    <n v="535.80999999999995"/>
    <n v="0.15"/>
    <n v="910.88"/>
    <n v="282.93"/>
    <n v="910.87699999999984"/>
    <s v="Q1"/>
    <n v="31.061171614263134"/>
    <s v="Hyderabad"/>
    <s v="Premium"/>
  </r>
  <r>
    <s v="ORD009395"/>
    <x v="117"/>
    <s v="CUST0344"/>
    <s v="Leela Rajagopalan"/>
    <x v="1"/>
    <x v="2"/>
    <x v="65"/>
    <n v="5"/>
    <n v="3834.77"/>
    <n v="0.05"/>
    <n v="18215.16"/>
    <n v="2821.89"/>
    <n v="18215.157499999998"/>
    <s v="Q3"/>
    <n v="15.491985796446475"/>
    <s v="Ranchi"/>
    <s v="Regular"/>
  </r>
  <r>
    <s v="ORD010566"/>
    <x v="174"/>
    <s v="CUST0242"/>
    <s v="Vanya Bhat"/>
    <x v="2"/>
    <x v="6"/>
    <x v="19"/>
    <n v="3"/>
    <n v="2863.07"/>
    <n v="0.25"/>
    <n v="6441.91"/>
    <n v="2156.61"/>
    <n v="6441.9075000000012"/>
    <s v="Q4"/>
    <n v="33.477803943240438"/>
    <s v="Delhi"/>
    <s v="Regular"/>
  </r>
  <r>
    <s v="ORD010023"/>
    <x v="38"/>
    <s v="CUST0124"/>
    <s v="Upasna Walla"/>
    <x v="3"/>
    <x v="1"/>
    <x v="34"/>
    <n v="3"/>
    <n v="39236.15"/>
    <n v="0.15"/>
    <n v="100052.18"/>
    <n v="25003.31"/>
    <n v="100052.18250000001"/>
    <s v="Q2"/>
    <n v="24.990270077073788"/>
    <s v="Mumbai"/>
    <s v="Premium"/>
  </r>
  <r>
    <s v="ORD004538"/>
    <x v="307"/>
    <s v="CUST0446"/>
    <s v="Anthony Pandit"/>
    <x v="0"/>
    <x v="1"/>
    <x v="59"/>
    <n v="5"/>
    <n v="43187.27"/>
    <n v="0"/>
    <n v="215936.35"/>
    <n v="68700.92"/>
    <n v="215936.34999999998"/>
    <s v="Q4"/>
    <n v="31.815356701176061"/>
    <s v="Chennai"/>
    <s v="Premium"/>
  </r>
  <r>
    <s v="ORD003029"/>
    <x v="276"/>
    <s v="CUST0078"/>
    <s v="Warinder Naidu"/>
    <x v="0"/>
    <x v="4"/>
    <x v="28"/>
    <n v="4"/>
    <n v="29936.28"/>
    <n v="0"/>
    <n v="119745.12"/>
    <n v="18554.46"/>
    <n v="119745.12"/>
    <s v="Q2"/>
    <n v="15.49496129779652"/>
    <s v="Hyderabad"/>
    <s v="Regular"/>
  </r>
  <r>
    <s v="ORD008468"/>
    <x v="128"/>
    <s v="CUST0492"/>
    <s v="Pranav Gala"/>
    <x v="0"/>
    <x v="6"/>
    <x v="43"/>
    <n v="1"/>
    <n v="2697.14"/>
    <n v="0.05"/>
    <n v="2562.2800000000002"/>
    <n v="787.01"/>
    <n v="2562.2829999999999"/>
    <s v="Q1"/>
    <n v="30.715222380067747"/>
    <s v="Coimbatore"/>
    <s v="Premium"/>
  </r>
  <r>
    <s v="ORD004079"/>
    <x v="231"/>
    <s v="CUST0039"/>
    <s v="Jonathan Dutta"/>
    <x v="3"/>
    <x v="5"/>
    <x v="37"/>
    <n v="7"/>
    <n v="791.85"/>
    <n v="0"/>
    <n v="5542.95"/>
    <n v="375.32"/>
    <n v="5542.95"/>
    <s v="Q1"/>
    <n v="6.7711236796290795"/>
    <s v="Nagpur"/>
    <s v="Premium"/>
  </r>
  <r>
    <s v="ORD006705"/>
    <x v="221"/>
    <s v="CUST0317"/>
    <s v="Balendra Soman"/>
    <x v="3"/>
    <x v="6"/>
    <x v="43"/>
    <n v="4"/>
    <n v="2067.85"/>
    <n v="0"/>
    <n v="8271.4"/>
    <n v="2592.5700000000002"/>
    <n v="8271.4"/>
    <s v="Q1"/>
    <n v="31.343787025171078"/>
    <s v="Nagpur"/>
    <s v="Occasional"/>
  </r>
  <r>
    <s v="ORD007992"/>
    <x v="150"/>
    <s v="CUST0195"/>
    <s v="Vedika Rege"/>
    <x v="1"/>
    <x v="1"/>
    <x v="34"/>
    <n v="4"/>
    <n v="19566.11"/>
    <n v="0.1"/>
    <n v="70438"/>
    <n v="22676.21"/>
    <n v="70437.995999999999"/>
    <s v="Q2"/>
    <n v="32.193148584570821"/>
    <s v="Bhubaneswar"/>
    <s v="Premium"/>
  </r>
  <r>
    <s v="ORD000217"/>
    <x v="278"/>
    <s v="CUST0022"/>
    <s v="Jagdish Wali"/>
    <x v="0"/>
    <x v="3"/>
    <x v="6"/>
    <n v="5"/>
    <n v="837.36"/>
    <n v="0.05"/>
    <n v="3977.46"/>
    <n v="1035.33"/>
    <n v="3977.46"/>
    <s v="Q3"/>
    <n v="26.02992864793109"/>
    <s v="Coimbatore"/>
    <s v="Premium"/>
  </r>
  <r>
    <s v="ORD000263"/>
    <x v="330"/>
    <s v="CUST0173"/>
    <s v="Wahab Kothari"/>
    <x v="3"/>
    <x v="1"/>
    <x v="52"/>
    <n v="4"/>
    <n v="16408.88"/>
    <n v="0.05"/>
    <n v="62353.74"/>
    <n v="19394.14"/>
    <n v="62353.743999999999"/>
    <s v="Q2"/>
    <n v="31.103410958187911"/>
    <s v="Mumbai"/>
    <s v="Premium"/>
  </r>
  <r>
    <s v="ORD006743"/>
    <x v="327"/>
    <s v="CUST0428"/>
    <s v="Abdul Gour"/>
    <x v="3"/>
    <x v="3"/>
    <x v="4"/>
    <n v="1"/>
    <n v="1145.43"/>
    <n v="0"/>
    <n v="1145.43"/>
    <n v="230.34"/>
    <n v="1145.43"/>
    <s v="Q4"/>
    <n v="20.109478536444829"/>
    <s v="Surat"/>
    <s v="Occasional"/>
  </r>
  <r>
    <s v="ORD001401"/>
    <x v="240"/>
    <s v="CUST0219"/>
    <s v="Nimrat Mall"/>
    <x v="3"/>
    <x v="2"/>
    <x v="62"/>
    <n v="3"/>
    <n v="879.37"/>
    <n v="0"/>
    <n v="2638.11"/>
    <n v="718.53"/>
    <n v="2638.11"/>
    <s v="Q4"/>
    <n v="27.23654434424645"/>
    <s v="Surat"/>
    <s v="Premium"/>
  </r>
  <r>
    <s v="ORD002875"/>
    <x v="276"/>
    <s v="CUST0342"/>
    <s v="Brijesh Uppal"/>
    <x v="0"/>
    <x v="5"/>
    <x v="68"/>
    <n v="5"/>
    <n v="544.41"/>
    <n v="0"/>
    <n v="2722.05"/>
    <n v="231.41"/>
    <n v="2722.0499999999997"/>
    <s v="Q2"/>
    <n v="8.5013133483955095"/>
    <s v="Chennai"/>
    <s v="Premium"/>
  </r>
  <r>
    <s v="ORD008728"/>
    <x v="158"/>
    <s v="CUST0238"/>
    <s v="Dominic Kothari"/>
    <x v="3"/>
    <x v="2"/>
    <x v="30"/>
    <n v="1"/>
    <n v="2134.92"/>
    <n v="0.15"/>
    <n v="1814.68"/>
    <n v="325.44"/>
    <n v="1814.682"/>
    <s v="Q3"/>
    <n v="17.933740383979544"/>
    <s v="Pune"/>
    <s v="Premium"/>
  </r>
  <r>
    <s v="ORD007023"/>
    <x v="21"/>
    <s v="CUST0307"/>
    <s v="Ekani Tak"/>
    <x v="0"/>
    <x v="0"/>
    <x v="67"/>
    <n v="4"/>
    <n v="374.82"/>
    <n v="0"/>
    <n v="1499.28"/>
    <n v="412.06"/>
    <n v="1499.28"/>
    <s v="Q2"/>
    <n v="27.483858918947764"/>
    <s v="Kochi"/>
    <s v="Premium"/>
  </r>
  <r>
    <s v="ORD006880"/>
    <x v="276"/>
    <s v="CUST0282"/>
    <s v="Anmol Nagar"/>
    <x v="1"/>
    <x v="4"/>
    <x v="23"/>
    <n v="3"/>
    <n v="48010.16"/>
    <n v="0.05"/>
    <n v="136828.96"/>
    <n v="18874.64"/>
    <n v="136828.95600000001"/>
    <s v="Q2"/>
    <n v="13.794331258528898"/>
    <s v="Bhubaneswar"/>
    <s v="Regular"/>
  </r>
  <r>
    <s v="ORD002694"/>
    <x v="194"/>
    <s v="CUST0079"/>
    <s v="Joshua Acharya"/>
    <x v="3"/>
    <x v="1"/>
    <x v="64"/>
    <n v="4"/>
    <n v="41692.9"/>
    <n v="0.15"/>
    <n v="141755.85999999999"/>
    <n v="38159.61"/>
    <n v="141755.86000000002"/>
    <s v="Q4"/>
    <n v="26.919246936246587"/>
    <s v="Ahmedabad"/>
    <s v="Premium"/>
  </r>
  <r>
    <s v="ORD008630"/>
    <x v="244"/>
    <s v="CUST0196"/>
    <s v="Udyati Rajagopal"/>
    <x v="3"/>
    <x v="3"/>
    <x v="10"/>
    <n v="3"/>
    <n v="3373.08"/>
    <n v="0.05"/>
    <n v="9613.2800000000007"/>
    <n v="2006.35"/>
    <n v="9613.2780000000002"/>
    <s v="Q2"/>
    <n v="20.870608158713779"/>
    <s v="Ahmedabad"/>
    <s v="Regular"/>
  </r>
  <r>
    <s v="ORD010569"/>
    <x v="295"/>
    <s v="CUST0361"/>
    <s v="Ranveer Nazareth"/>
    <x v="3"/>
    <x v="1"/>
    <x v="26"/>
    <n v="5"/>
    <n v="13567.27"/>
    <n v="0"/>
    <n v="67836.350000000006"/>
    <n v="16683.61"/>
    <n v="67836.350000000006"/>
    <s v="Q4"/>
    <n v="24.593908722978167"/>
    <s v="Pune"/>
    <s v="Regular"/>
  </r>
  <r>
    <s v="ORD000991"/>
    <x v="97"/>
    <s v="CUST0258"/>
    <s v="Sanaya Khalsa"/>
    <x v="2"/>
    <x v="5"/>
    <x v="40"/>
    <n v="7"/>
    <n v="226.57"/>
    <n v="0.05"/>
    <n v="1506.69"/>
    <n v="151.24"/>
    <n v="1506.6904999999999"/>
    <s v="Q3"/>
    <n v="10.037897643178093"/>
    <s v="Delhi"/>
    <s v="Premium"/>
  </r>
  <r>
    <s v="ORD002425"/>
    <x v="215"/>
    <s v="CUST0433"/>
    <s v="Oliver Ram"/>
    <x v="0"/>
    <x v="6"/>
    <x v="14"/>
    <n v="3"/>
    <n v="4545.07"/>
    <n v="0.15"/>
    <n v="11589.93"/>
    <n v="3080.73"/>
    <n v="11589.928499999998"/>
    <s v="Q2"/>
    <n v="26.581092379332748"/>
    <s v="Kochi"/>
    <s v="Premium"/>
  </r>
  <r>
    <s v="ORD010265"/>
    <x v="219"/>
    <s v="CUST0158"/>
    <s v="Zaid Purohit"/>
    <x v="2"/>
    <x v="1"/>
    <x v="59"/>
    <n v="1"/>
    <n v="38368.47"/>
    <n v="0.15"/>
    <n v="32613.200000000001"/>
    <n v="10495.39"/>
    <n v="32613.199499999999"/>
    <s v="Q1"/>
    <n v="32.181417340218069"/>
    <s v="Jaipur"/>
    <s v="Premium"/>
  </r>
  <r>
    <s v="ORD001599"/>
    <x v="359"/>
    <s v="CUST0013"/>
    <s v="Charan Aggarwal"/>
    <x v="2"/>
    <x v="2"/>
    <x v="54"/>
    <n v="0"/>
    <n v="6517.98"/>
    <n v="0.3"/>
    <n v="13687.76"/>
    <n v="3552.51"/>
    <n v="0"/>
    <s v="Q4"/>
    <n v="25.953917952974042"/>
    <s v="Kochi"/>
    <s v="Regular"/>
  </r>
  <r>
    <s v="ORD002160"/>
    <x v="69"/>
    <s v="CUST0073"/>
    <s v="Ethan Kamdar"/>
    <x v="3"/>
    <x v="5"/>
    <x v="44"/>
    <n v="3"/>
    <n v="151.38"/>
    <n v="0"/>
    <n v="454.14"/>
    <n v="36.49"/>
    <n v="454.14"/>
    <s v="Q1"/>
    <n v="8.034967190734136"/>
    <s v="Ahmedabad"/>
    <s v="Premium"/>
  </r>
  <r>
    <s v="ORD001495"/>
    <x v="312"/>
    <s v="CUST0222"/>
    <s v="Umang Sama"/>
    <x v="0"/>
    <x v="3"/>
    <x v="12"/>
    <n v="1"/>
    <n v="1802.91"/>
    <n v="0"/>
    <n v="1802.91"/>
    <n v="465.73"/>
    <n v="1802.91"/>
    <s v="Q4"/>
    <n v="25.832126950319207"/>
    <s v="Chennai"/>
    <s v="Regular"/>
  </r>
  <r>
    <s v="ORD000122"/>
    <x v="207"/>
    <s v="CUST0335"/>
    <s v="Ishani Bakshi"/>
    <x v="0"/>
    <x v="3"/>
    <x v="61"/>
    <n v="2"/>
    <n v="2013.3"/>
    <n v="0.15"/>
    <n v="3422.61"/>
    <n v="1042.22"/>
    <n v="3422.6099999999997"/>
    <s v="Q2"/>
    <n v="30.45103006185338"/>
    <s v="Bengaluru"/>
    <s v="Premium"/>
  </r>
  <r>
    <s v="ORD007436"/>
    <x v="32"/>
    <s v="CUST0107"/>
    <s v="Finn Hayre"/>
    <x v="1"/>
    <x v="4"/>
    <x v="33"/>
    <n v="1"/>
    <n v="69995.12"/>
    <n v="0.15"/>
    <n v="59495.85"/>
    <n v="5926.68"/>
    <n v="59495.851999999992"/>
    <s v="Q4"/>
    <n v="9.9615015164923264"/>
    <s v="Bhubaneswar"/>
    <s v="Regular"/>
  </r>
  <r>
    <s v="ORD009534"/>
    <x v="132"/>
    <s v="CUST0008"/>
    <s v="Sanya Memon"/>
    <x v="2"/>
    <x v="1"/>
    <x v="3"/>
    <n v="1"/>
    <n v="36685.949999999997"/>
    <n v="0"/>
    <n v="36685.949999999997"/>
    <n v="10318.280000000001"/>
    <n v="36685.949999999997"/>
    <s v="Q3"/>
    <n v="28.125971932033927"/>
    <s v="Lucknow"/>
    <s v="Occasional"/>
  </r>
  <r>
    <s v="ORD005505"/>
    <x v="68"/>
    <s v="CUST0255"/>
    <s v="Darpan Jhaveri"/>
    <x v="2"/>
    <x v="5"/>
    <x v="31"/>
    <n v="5"/>
    <n v="388.54"/>
    <n v="0"/>
    <n v="1942.7"/>
    <n v="131.85"/>
    <n v="1942.7"/>
    <s v="Q2"/>
    <n v="6.7869460029855349"/>
    <s v="Lucknow"/>
    <s v="Regular"/>
  </r>
  <r>
    <s v="ORD009690"/>
    <x v="74"/>
    <s v="CUST0164"/>
    <s v="Teerth Soman"/>
    <x v="2"/>
    <x v="1"/>
    <x v="1"/>
    <n v="2"/>
    <n v="40634.769999999997"/>
    <n v="0.05"/>
    <n v="77206.06"/>
    <n v="18742.86"/>
    <n v="77206.062999999995"/>
    <s v="Q3"/>
    <n v="24.276410426849914"/>
    <s v="Chandigarh"/>
    <s v="Occasional"/>
  </r>
  <r>
    <s v="ORD007636"/>
    <x v="0"/>
    <s v="CUST0148"/>
    <s v="Dhruv Narasimhan"/>
    <x v="3"/>
    <x v="3"/>
    <x v="10"/>
    <n v="5"/>
    <n v="3092.87"/>
    <n v="0.1"/>
    <n v="13917.91"/>
    <n v="3799.57"/>
    <n v="13917.914999999999"/>
    <s v="Q2"/>
    <n v="27.299860395705966"/>
    <s v="Surat"/>
    <s v="Regular"/>
  </r>
  <r>
    <s v="ORD007383"/>
    <x v="330"/>
    <s v="CUST0276"/>
    <s v="Manthan Grover"/>
    <x v="2"/>
    <x v="5"/>
    <x v="31"/>
    <n v="3"/>
    <n v="192.4"/>
    <n v="0.05"/>
    <n v="548.34"/>
    <n v="41.01"/>
    <n v="548.34"/>
    <s v="Q2"/>
    <n v="7.4789364263048466"/>
    <s v="Amritsar"/>
    <s v="Premium"/>
  </r>
  <r>
    <s v="ORD009594"/>
    <x v="182"/>
    <s v="CUST0410"/>
    <s v="Matthew Sule"/>
    <x v="2"/>
    <x v="1"/>
    <x v="64"/>
    <n v="0"/>
    <n v="20511.25"/>
    <n v="0.05"/>
    <n v="19485.689999999999"/>
    <n v="4704.5200000000004"/>
    <n v="0"/>
    <s v="Q4"/>
    <n v="24.14346117586804"/>
    <s v="Amritsar"/>
    <s v="Premium"/>
  </r>
  <r>
    <s v="ORD005801"/>
    <x v="108"/>
    <s v="CUST0007"/>
    <s v="Advika Gopal"/>
    <x v="2"/>
    <x v="4"/>
    <x v="45"/>
    <n v="5"/>
    <n v="53344.54"/>
    <n v="0.05"/>
    <n v="253386.57"/>
    <n v="33882"/>
    <n v="253386.565"/>
    <s v="Q1"/>
    <n v="13.371663699461262"/>
    <s v="Lucknow"/>
    <s v="Premium"/>
  </r>
  <r>
    <s v="ORD006088"/>
    <x v="118"/>
    <s v="CUST0378"/>
    <s v="Bahadurjit Nath"/>
    <x v="3"/>
    <x v="1"/>
    <x v="69"/>
    <n v="4"/>
    <n v="11616.29"/>
    <n v="0.2"/>
    <n v="37172.129999999997"/>
    <n v="9027.94"/>
    <n v="37172.128000000004"/>
    <s v="Q1"/>
    <n v="24.286851466407768"/>
    <s v="Mumbai"/>
    <s v="Occasional"/>
  </r>
  <r>
    <s v="ORD010143"/>
    <x v="228"/>
    <s v="CUST0198"/>
    <s v="Dev Wagle"/>
    <x v="2"/>
    <x v="1"/>
    <x v="52"/>
    <n v="5"/>
    <n v="3335.08"/>
    <n v="0"/>
    <n v="16675.400000000001"/>
    <n v="-242.22"/>
    <n v="16675.400000000001"/>
    <s v="Q3"/>
    <n v="-1.4525588591578011"/>
    <s v="Chandigarh"/>
    <s v="Regular"/>
  </r>
  <r>
    <s v="ORD006450"/>
    <x v="141"/>
    <s v="CUST0186"/>
    <s v="Hemang Barad"/>
    <x v="1"/>
    <x v="4"/>
    <x v="33"/>
    <n v="5"/>
    <n v="47939.29"/>
    <n v="0"/>
    <n v="239696.45"/>
    <n v="30235.23"/>
    <n v="239696.45"/>
    <s v="Q1"/>
    <n v="12.613966539763105"/>
    <s v="Ranchi"/>
    <s v="Premium"/>
  </r>
  <r>
    <s v="ORD000500"/>
    <x v="321"/>
    <s v="CUST0206"/>
    <s v="Reyansh Gola"/>
    <x v="3"/>
    <x v="5"/>
    <x v="24"/>
    <n v="2"/>
    <n v="390.02"/>
    <n v="0"/>
    <n v="780.04"/>
    <n v="65.53"/>
    <n v="780.04"/>
    <s v="Q4"/>
    <n v="8.4008512383980314"/>
    <s v="Nagpur"/>
    <s v="Regular"/>
  </r>
  <r>
    <s v="ORD004295"/>
    <x v="180"/>
    <s v="CUST0327"/>
    <s v="Andrew Prasad"/>
    <x v="0"/>
    <x v="4"/>
    <x v="5"/>
    <n v="5"/>
    <n v="10786.94"/>
    <n v="0.05"/>
    <n v="51237.97"/>
    <n v="7203.08"/>
    <n v="51237.965000000004"/>
    <s v="Q3"/>
    <n v="14.058090123398721"/>
    <s v="Kochi"/>
    <s v="Premium"/>
  </r>
  <r>
    <s v="ORD003201"/>
    <x v="338"/>
    <s v="CUST0175"/>
    <s v="Balendra Lala"/>
    <x v="2"/>
    <x v="2"/>
    <x v="54"/>
    <n v="4"/>
    <n v="792.98"/>
    <n v="0"/>
    <n v="3171.92"/>
    <n v="596.82000000000005"/>
    <n v="3171.92"/>
    <s v="Q3"/>
    <n v="18.815733057580267"/>
    <s v="Delhi"/>
    <s v="Premium"/>
  </r>
  <r>
    <s v="ORD007186"/>
    <x v="136"/>
    <s v="CUST0086"/>
    <s v="Sara Chandran"/>
    <x v="1"/>
    <x v="3"/>
    <x v="13"/>
    <n v="5"/>
    <n v="2062.65"/>
    <n v="0.2"/>
    <n v="8250.6"/>
    <n v="1686.1"/>
    <n v="8250.6"/>
    <s v="Q2"/>
    <n v="20.436089496521461"/>
    <s v="Patna"/>
    <s v="Regular"/>
  </r>
  <r>
    <s v="ORD003194"/>
    <x v="192"/>
    <s v="CUST0373"/>
    <s v="Ikbal Randhawa"/>
    <x v="1"/>
    <x v="5"/>
    <x v="68"/>
    <n v="2"/>
    <n v="723.24"/>
    <n v="0.2"/>
    <n v="1157.18"/>
    <n v="-45.99"/>
    <n v="1157.184"/>
    <s v="Q2"/>
    <n v="-3.9743168737793599"/>
    <s v="Patna"/>
    <s v="Premium"/>
  </r>
  <r>
    <s v="ORD002333"/>
    <x v="210"/>
    <s v="CUST0049"/>
    <s v="Niharika Aurora"/>
    <x v="0"/>
    <x v="1"/>
    <x v="38"/>
    <n v="3"/>
    <n v="39585.83"/>
    <n v="0.05"/>
    <n v="112819.62"/>
    <n v="22309.77"/>
    <n v="112819.6155"/>
    <s v="Q4"/>
    <n v="19.774725353622006"/>
    <s v="Kochi"/>
    <s v="Premium"/>
  </r>
  <r>
    <s v="ORD001953"/>
    <x v="56"/>
    <s v="CUST0089"/>
    <s v="Avi Dugar"/>
    <x v="1"/>
    <x v="0"/>
    <x v="67"/>
    <n v="4"/>
    <n v="471.81"/>
    <n v="0.15"/>
    <n v="1604.15"/>
    <n v="678.43"/>
    <n v="1604.154"/>
    <s v="Q4"/>
    <n v="42.292179659009435"/>
    <s v="Bhubaneswar"/>
    <s v="Regular"/>
  </r>
  <r>
    <s v="ORD010926"/>
    <x v="93"/>
    <s v="CUST0130"/>
    <s v="Varsha Chana"/>
    <x v="2"/>
    <x v="4"/>
    <x v="28"/>
    <n v="2"/>
    <n v="79476.800000000003"/>
    <n v="0.2"/>
    <n v="127162.88"/>
    <n v="17876.75"/>
    <n v="127162.88"/>
    <s v="Q3"/>
    <n v="14.058151246653111"/>
    <s v="Jaipur"/>
    <s v="Premium"/>
  </r>
  <r>
    <s v="ORD010151"/>
    <x v="65"/>
    <s v="CUST0483"/>
    <s v="Deepa Tara"/>
    <x v="1"/>
    <x v="6"/>
    <x v="27"/>
    <n v="2"/>
    <n v="1526.88"/>
    <n v="0.05"/>
    <n v="2901.07"/>
    <n v="844.2"/>
    <n v="2901.0720000000001"/>
    <s v="Q2"/>
    <n v="29.099608075641058"/>
    <s v="Ranchi"/>
    <s v="Premium"/>
  </r>
  <r>
    <s v="ORD000261"/>
    <x v="60"/>
    <s v="CUST0003"/>
    <s v="Avi Johal"/>
    <x v="1"/>
    <x v="4"/>
    <x v="5"/>
    <n v="1"/>
    <n v="62644.7"/>
    <n v="0.2"/>
    <n v="50115.76"/>
    <n v="6651.66"/>
    <n v="50115.76"/>
    <s v="Q3"/>
    <n v="13.27259129663004"/>
    <s v="Patna"/>
    <s v="Regular"/>
  </r>
  <r>
    <s v="ORD007874"/>
    <x v="162"/>
    <s v="CUST0066"/>
    <s v="Ekaja Khalsa"/>
    <x v="1"/>
    <x v="4"/>
    <x v="42"/>
    <n v="3"/>
    <n v="24036.3"/>
    <n v="0.1"/>
    <n v="64898.01"/>
    <n v="7902.96"/>
    <n v="64898.009999999995"/>
    <s v="Q2"/>
    <n v="12.17750744591398"/>
    <s v="Bhubaneswar"/>
    <s v="Premium"/>
  </r>
  <r>
    <s v="ORD010741"/>
    <x v="40"/>
    <s v="CUST0033"/>
    <s v="Vasana Ahuja"/>
    <x v="1"/>
    <x v="4"/>
    <x v="28"/>
    <n v="5"/>
    <n v="50907.24"/>
    <n v="0.15"/>
    <n v="216355.77"/>
    <n v="25389.03"/>
    <n v="216355.77"/>
    <s v="Q4"/>
    <n v="11.734852275952704"/>
    <s v="Ranchi"/>
    <s v="Premium"/>
  </r>
  <r>
    <s v="ORD005716"/>
    <x v="54"/>
    <s v="CUST0424"/>
    <s v="Adya Sidhu"/>
    <x v="2"/>
    <x v="0"/>
    <x v="35"/>
    <n v="3"/>
    <n v="290.63"/>
    <n v="0.05"/>
    <n v="828.3"/>
    <n v="314.63"/>
    <n v="828.29549999999995"/>
    <s v="Q4"/>
    <n v="37.98502957865508"/>
    <s v="Lucknow"/>
    <s v="Premium"/>
  </r>
  <r>
    <s v="ORD010177"/>
    <x v="279"/>
    <s v="CUST0201"/>
    <s v="Ira Banik"/>
    <x v="2"/>
    <x v="4"/>
    <x v="20"/>
    <n v="1"/>
    <n v="16427.580000000002"/>
    <n v="0.25"/>
    <n v="12320.69"/>
    <n v="1804.48"/>
    <n v="12320.685000000001"/>
    <s v="Q1"/>
    <n v="14.645932979402939"/>
    <s v="Lucknow"/>
    <s v="Occasional"/>
  </r>
  <r>
    <s v="ORD003326"/>
    <x v="83"/>
    <s v="CUST0421"/>
    <s v="Benjamin Issac"/>
    <x v="0"/>
    <x v="4"/>
    <x v="33"/>
    <n v="4"/>
    <n v="46158.69"/>
    <n v="0"/>
    <n v="184634.76"/>
    <n v="15629.96"/>
    <n v="184634.76"/>
    <s v="Q2"/>
    <n v="8.4653398959112565"/>
    <s v="Coimbatore"/>
    <s v="Premium"/>
  </r>
  <r>
    <s v="ORD011318"/>
    <x v="26"/>
    <s v="CUST0255"/>
    <s v="Darpan Jhaveri"/>
    <x v="2"/>
    <x v="3"/>
    <x v="10"/>
    <n v="2"/>
    <n v="734.45"/>
    <n v="0.3"/>
    <n v="1028.23"/>
    <n v="237.28"/>
    <n v="1028.23"/>
    <s v="Q4"/>
    <n v="23.076549021133403"/>
    <s v="Lucknow"/>
    <s v="Regular"/>
  </r>
  <r>
    <s v="ORD011054"/>
    <x v="186"/>
    <s v="CUST0140"/>
    <s v="Harinakshi Mahal"/>
    <x v="1"/>
    <x v="5"/>
    <x v="11"/>
    <n v="2"/>
    <n v="430"/>
    <n v="0.15"/>
    <n v="731"/>
    <n v="46.12"/>
    <n v="731"/>
    <s v="Q3"/>
    <n v="6.3091655266757858"/>
    <s v="Patna"/>
    <s v="Premium"/>
  </r>
  <r>
    <s v="ORD001699"/>
    <x v="8"/>
    <s v="CUST0237"/>
    <s v="Oeshi Ram"/>
    <x v="0"/>
    <x v="4"/>
    <x v="33"/>
    <n v="5"/>
    <n v="64300.86"/>
    <n v="0"/>
    <n v="321504.3"/>
    <n v="45776.98"/>
    <n v="321504.3"/>
    <s v="Q2"/>
    <n v="14.238372550538205"/>
    <s v="Hyderabad"/>
    <s v="Occasional"/>
  </r>
  <r>
    <s v="ORD008843"/>
    <x v="106"/>
    <s v="CUST0134"/>
    <s v="Hemang Bhavsar"/>
    <x v="3"/>
    <x v="2"/>
    <x v="54"/>
    <n v="3"/>
    <n v="4178.16"/>
    <n v="0.05"/>
    <n v="11907.76"/>
    <n v="2948.44"/>
    <n v="11907.755999999999"/>
    <s v="Q4"/>
    <n v="24.760660275316265"/>
    <s v="Surat"/>
    <s v="Premium"/>
  </r>
  <r>
    <s v="ORD000757"/>
    <x v="0"/>
    <s v="CUST0150"/>
    <s v="Rayaan Chaudhary"/>
    <x v="0"/>
    <x v="4"/>
    <x v="50"/>
    <n v="3"/>
    <n v="80189.820000000007"/>
    <n v="0.25"/>
    <n v="180427.1"/>
    <n v="15825.16"/>
    <n v="180427.09500000003"/>
    <s v="Q2"/>
    <n v="8.7709440544131123"/>
    <s v="Kochi"/>
    <s v="Premium"/>
  </r>
  <r>
    <s v="ORD008513"/>
    <x v="291"/>
    <s v="CUST0312"/>
    <s v="Sudiksha Pau"/>
    <x v="1"/>
    <x v="4"/>
    <x v="22"/>
    <n v="2"/>
    <n v="14474.16"/>
    <n v="0.15"/>
    <n v="24606.07"/>
    <n v="3457.33"/>
    <n v="24606.072"/>
    <s v="Q3"/>
    <n v="14.050720005266992"/>
    <s v="Patna"/>
    <s v="Premium"/>
  </r>
  <r>
    <s v="ORD006218"/>
    <x v="286"/>
    <s v="CUST0020"/>
    <s v="Neelima Menon"/>
    <x v="1"/>
    <x v="6"/>
    <x v="55"/>
    <n v="3"/>
    <n v="3844.93"/>
    <n v="0"/>
    <n v="11534.79"/>
    <n v="4194.2"/>
    <n v="11534.789999999999"/>
    <s v="Q1"/>
    <n v="36.361303500107063"/>
    <s v="Guwahati"/>
    <s v="Regular"/>
  </r>
  <r>
    <s v="ORD000436"/>
    <x v="97"/>
    <s v="CUST0379"/>
    <s v="Amrita Contractor"/>
    <x v="1"/>
    <x v="3"/>
    <x v="13"/>
    <n v="1"/>
    <n v="3378.64"/>
    <n v="0.1"/>
    <n v="3040.78"/>
    <n v="645.88"/>
    <n v="3040.7759999999998"/>
    <s v="Q3"/>
    <n v="21.240602740086423"/>
    <s v="Patna"/>
    <s v="Regular"/>
  </r>
  <r>
    <s v="ORD010257"/>
    <x v="301"/>
    <s v="CUST0326"/>
    <s v="Ekantika Bhatnagar"/>
    <x v="3"/>
    <x v="5"/>
    <x v="37"/>
    <n v="4"/>
    <n v="420.49"/>
    <n v="0.25"/>
    <n v="1261.47"/>
    <n v="88.31"/>
    <n v="1261.47"/>
    <s v="Q2"/>
    <n v="7.0005628354221665"/>
    <s v="Pune"/>
    <s v="Premium"/>
  </r>
  <r>
    <s v="ORD001594"/>
    <x v="225"/>
    <s v="CUST0255"/>
    <s v="Darpan Jhaveri"/>
    <x v="2"/>
    <x v="4"/>
    <x v="47"/>
    <n v="1"/>
    <n v="14422.7"/>
    <n v="0.25"/>
    <n v="10817.03"/>
    <n v="1466.62"/>
    <n v="10817.025000000001"/>
    <s v="Q4"/>
    <n v="13.558435171206881"/>
    <s v="Lucknow"/>
    <s v="Regular"/>
  </r>
  <r>
    <s v="ORD006639"/>
    <x v="3"/>
    <s v="CUST0061"/>
    <s v="Aarush Garg"/>
    <x v="0"/>
    <x v="4"/>
    <x v="45"/>
    <n v="5"/>
    <n v="45032.71"/>
    <n v="0.2"/>
    <n v="180130.84"/>
    <n v="23025.46"/>
    <n v="180130.84"/>
    <s v="Q2"/>
    <n v="12.782630670017417"/>
    <s v="Hyderabad"/>
    <s v="Regular"/>
  </r>
  <r>
    <s v="ORD002715"/>
    <x v="335"/>
    <s v="CUST0354"/>
    <s v="Laban Sankaran"/>
    <x v="0"/>
    <x v="3"/>
    <x v="4"/>
    <n v="2"/>
    <n v="3638.44"/>
    <n v="0.15"/>
    <n v="6185.35"/>
    <n v="1274.2"/>
    <n v="6185.348"/>
    <s v="Q4"/>
    <n v="20.600289393486221"/>
    <s v="Hyderabad"/>
    <s v="Regular"/>
  </r>
  <r>
    <s v="ORD002003"/>
    <x v="119"/>
    <s v="CUST0325"/>
    <s v="Advik Palan"/>
    <x v="1"/>
    <x v="6"/>
    <x v="19"/>
    <n v="5"/>
    <n v="3002.15"/>
    <n v="0.05"/>
    <n v="14260.21"/>
    <n v="5280.91"/>
    <n v="14260.2125"/>
    <s v="Q2"/>
    <n v="37.032484093852759"/>
    <s v="Kolkata"/>
    <s v="Premium"/>
  </r>
  <r>
    <s v="ORD006244"/>
    <x v="359"/>
    <s v="CUST0417"/>
    <s v="Radha Mander"/>
    <x v="0"/>
    <x v="2"/>
    <x v="46"/>
    <n v="5"/>
    <n v="2783.29"/>
    <n v="0.2"/>
    <n v="11133.16"/>
    <n v="2695.36"/>
    <n v="11133.160000000002"/>
    <s v="Q4"/>
    <n v="24.210197284508624"/>
    <s v="Kochi"/>
    <s v="Occasional"/>
  </r>
  <r>
    <s v="ORD002878"/>
    <x v="23"/>
    <s v="CUST0021"/>
    <s v="Aarush Sodhi"/>
    <x v="2"/>
    <x v="6"/>
    <x v="43"/>
    <n v="5"/>
    <n v="2791.74"/>
    <n v="0.15"/>
    <n v="11864.89"/>
    <n v="2994.41"/>
    <n v="11864.894999999999"/>
    <s v="Q3"/>
    <n v="25.237570681228398"/>
    <s v="Amritsar"/>
    <s v="Premium"/>
  </r>
  <r>
    <s v="ORD008084"/>
    <x v="264"/>
    <s v="CUST0212"/>
    <s v="Reva Vyas"/>
    <x v="0"/>
    <x v="0"/>
    <x v="53"/>
    <n v="2"/>
    <n v="443.24"/>
    <n v="0"/>
    <n v="886.48"/>
    <n v="235.11"/>
    <n v="886.48"/>
    <s v="Q3"/>
    <n v="26.521748939626388"/>
    <s v="Hyderabad"/>
    <s v="Premium"/>
  </r>
  <r>
    <s v="ORD011133"/>
    <x v="18"/>
    <s v="CUST0052"/>
    <s v="Vivaan Parmer"/>
    <x v="1"/>
    <x v="4"/>
    <x v="22"/>
    <n v="3"/>
    <n v="54494.59"/>
    <n v="0.05"/>
    <n v="155309.57999999999"/>
    <n v="17916.63"/>
    <n v="155309.58149999997"/>
    <s v="Q3"/>
    <n v="11.53607523759964"/>
    <s v="Bhubaneswar"/>
    <s v="Occasional"/>
  </r>
  <r>
    <s v="ORD001856"/>
    <x v="335"/>
    <s v="CUST0432"/>
    <s v="Meera Krishnan"/>
    <x v="3"/>
    <x v="4"/>
    <x v="23"/>
    <n v="1"/>
    <n v="27569.43"/>
    <n v="0.1"/>
    <n v="24812.49"/>
    <n v="3088.44"/>
    <n v="24812.487000000001"/>
    <s v="Q4"/>
    <n v="12.447118366596822"/>
    <s v="Ahmedabad"/>
    <s v="Premium"/>
  </r>
  <r>
    <s v="ORD006731"/>
    <x v="45"/>
    <s v="CUST0398"/>
    <s v="Christopher Basu"/>
    <x v="0"/>
    <x v="5"/>
    <x v="11"/>
    <n v="1"/>
    <n v="429.11"/>
    <n v="0"/>
    <n v="429.11"/>
    <n v="35.94"/>
    <n v="429.11"/>
    <s v="Q2"/>
    <n v="8.3754748199762297"/>
    <s v="Chennai"/>
    <s v="Premium"/>
  </r>
  <r>
    <s v="ORD000740"/>
    <x v="314"/>
    <s v="CUST0241"/>
    <s v="Victor Puri"/>
    <x v="2"/>
    <x v="1"/>
    <x v="64"/>
    <n v="2"/>
    <n v="17355.560000000001"/>
    <n v="0.05"/>
    <n v="32975.56"/>
    <n v="7940.05"/>
    <n v="32975.563999999998"/>
    <s v="Q2"/>
    <n v="24.078590325683631"/>
    <s v="Chandigarh"/>
    <s v="Occasional"/>
  </r>
  <r>
    <s v="ORD007514"/>
    <x v="229"/>
    <s v="CUST0436"/>
    <s v="Lekha Kulkarni"/>
    <x v="3"/>
    <x v="4"/>
    <x v="22"/>
    <n v="4"/>
    <n v="44251.26"/>
    <n v="0.2"/>
    <n v="141604.03"/>
    <n v="11962.24"/>
    <n v="141604.03200000001"/>
    <s v="Q3"/>
    <n v="8.4476691800367547"/>
    <s v="Ahmedabad"/>
    <s v="Premium"/>
  </r>
  <r>
    <s v="ORD005900"/>
    <x v="276"/>
    <s v="CUST0346"/>
    <s v="Isha Kibe"/>
    <x v="2"/>
    <x v="6"/>
    <x v="43"/>
    <n v="5"/>
    <n v="2643.19"/>
    <n v="0"/>
    <n v="13215.95"/>
    <n v="4966.17"/>
    <n v="13215.95"/>
    <s v="Q2"/>
    <n v="37.577094344333929"/>
    <s v="Lucknow"/>
    <s v="Premium"/>
  </r>
  <r>
    <s v="ORD002607"/>
    <x v="262"/>
    <s v="CUST0009"/>
    <s v="Gayathri Sankar"/>
    <x v="3"/>
    <x v="3"/>
    <x v="10"/>
    <n v="2"/>
    <n v="3309.72"/>
    <n v="0.05"/>
    <n v="6288.47"/>
    <n v="1716.81"/>
    <n v="6288.4679999999989"/>
    <s v="Q2"/>
    <n v="27.300917393260999"/>
    <s v="Surat"/>
    <s v="Occasional"/>
  </r>
  <r>
    <s v="ORD002147"/>
    <x v="224"/>
    <s v="CUST0346"/>
    <s v="Isha Kibe"/>
    <x v="2"/>
    <x v="5"/>
    <x v="11"/>
    <n v="10"/>
    <n v="109.42"/>
    <n v="0"/>
    <n v="1094.2"/>
    <n v="112.82"/>
    <n v="1094.2"/>
    <s v="Q3"/>
    <n v="10.310729299945166"/>
    <s v="Lucknow"/>
    <s v="Premium"/>
  </r>
  <r>
    <s v="ORD001919"/>
    <x v="77"/>
    <s v="CUST0202"/>
    <s v="Samar Pillay"/>
    <x v="2"/>
    <x v="6"/>
    <x v="43"/>
    <n v="4"/>
    <n v="2159.31"/>
    <n v="0.2"/>
    <n v="6909.79"/>
    <n v="-776.18"/>
    <n v="6909.7920000000004"/>
    <s v="Q3"/>
    <n v="-11.233047603472754"/>
    <s v="Chandigarh"/>
    <s v="Regular"/>
  </r>
  <r>
    <s v="ORD009055"/>
    <x v="101"/>
    <s v="CUST0435"/>
    <s v="Ekalinga Chowdhury"/>
    <x v="1"/>
    <x v="2"/>
    <x v="30"/>
    <n v="1"/>
    <n v="410.21"/>
    <n v="0.05"/>
    <n v="389.7"/>
    <n v="63.73"/>
    <n v="389.69949999999994"/>
    <s v="Q1"/>
    <n v="16.353605337439056"/>
    <s v="Bhubaneswar"/>
    <s v="Premium"/>
  </r>
  <r>
    <s v="ORD001534"/>
    <x v="122"/>
    <s v="CUST0011"/>
    <s v="Xiti Dash"/>
    <x v="2"/>
    <x v="4"/>
    <x v="42"/>
    <n v="2"/>
    <n v="40053.53"/>
    <n v="0"/>
    <n v="80107.06"/>
    <n v="10379.280000000001"/>
    <n v="80107.06"/>
    <s v="Q1"/>
    <n v="12.956760615106836"/>
    <s v="Jaipur"/>
    <s v="Regular"/>
  </r>
  <r>
    <s v="ORD006156"/>
    <x v="207"/>
    <s v="CUST0192"/>
    <s v="Kevin Toor"/>
    <x v="0"/>
    <x v="4"/>
    <x v="47"/>
    <n v="4"/>
    <n v="34792.519999999997"/>
    <n v="0.1"/>
    <n v="125253.07"/>
    <n v="13712.64"/>
    <n v="125253.07199999999"/>
    <s v="Q2"/>
    <n v="10.947947223968242"/>
    <s v="Bengaluru"/>
    <s v="Premium"/>
  </r>
  <r>
    <s v="ORD010014"/>
    <x v="112"/>
    <s v="CUST0446"/>
    <s v="Anthony Pandit"/>
    <x v="0"/>
    <x v="4"/>
    <x v="47"/>
    <n v="4"/>
    <n v="67056.259999999995"/>
    <n v="0.05"/>
    <n v="254813.79"/>
    <n v="34211.22"/>
    <n v="254813.78799999997"/>
    <s v="Q2"/>
    <n v="13.425968822174028"/>
    <s v="Chennai"/>
    <s v="Premium"/>
  </r>
  <r>
    <s v="ORD010228"/>
    <x v="281"/>
    <s v="CUST0233"/>
    <s v="Yahvi Dhar"/>
    <x v="2"/>
    <x v="6"/>
    <x v="41"/>
    <n v="5"/>
    <n v="3562.9"/>
    <n v="0"/>
    <n v="17814.5"/>
    <n v="5953.21"/>
    <n v="17814.5"/>
    <s v="Q3"/>
    <n v="33.417777653035444"/>
    <s v="Jaipur"/>
    <s v="Premium"/>
  </r>
  <r>
    <s v="ORD000239"/>
    <x v="236"/>
    <s v="CUST0089"/>
    <s v="Avi Dugar"/>
    <x v="1"/>
    <x v="3"/>
    <x v="4"/>
    <n v="2"/>
    <n v="3893.23"/>
    <n v="0"/>
    <n v="7786.46"/>
    <n v="2419.7600000000002"/>
    <n v="7786.46"/>
    <s v="Q3"/>
    <n v="31.076509736131698"/>
    <s v="Bhubaneswar"/>
    <s v="Regular"/>
  </r>
  <r>
    <s v="ORD011743"/>
    <x v="81"/>
    <s v="CUST0464"/>
    <s v="Chandresh Dasgupta"/>
    <x v="3"/>
    <x v="6"/>
    <x v="27"/>
    <n v="3"/>
    <n v="4355.12"/>
    <n v="0.05"/>
    <n v="12412.09"/>
    <n v="3810.57"/>
    <n v="12412.092000000001"/>
    <s v="Q3"/>
    <n v="30.700470267295838"/>
    <s v="Mumbai"/>
    <s v="Regular"/>
  </r>
  <r>
    <s v="ORD006879"/>
    <x v="248"/>
    <s v="CUST0060"/>
    <s v="Reva Parsa"/>
    <x v="2"/>
    <x v="4"/>
    <x v="20"/>
    <n v="5"/>
    <n v="78048.87"/>
    <n v="0.15"/>
    <n v="331707.7"/>
    <n v="35124.199999999997"/>
    <n v="331707.69749999995"/>
    <s v="Q4"/>
    <n v="10.588901011342214"/>
    <s v="Lucknow"/>
    <s v="Premium"/>
  </r>
  <r>
    <s v="ORD003838"/>
    <x v="24"/>
    <s v="CUST0144"/>
    <s v="Abdul Rajagopalan"/>
    <x v="1"/>
    <x v="1"/>
    <x v="36"/>
    <n v="4"/>
    <n v="18063.919999999998"/>
    <n v="0"/>
    <n v="72255.679999999993"/>
    <n v="15212.32"/>
    <n v="72255.679999999993"/>
    <s v="Q3"/>
    <n v="21.053459049862933"/>
    <s v="Patna"/>
    <s v="Regular"/>
  </r>
  <r>
    <s v="ORD001134"/>
    <x v="88"/>
    <s v="CUST0456"/>
    <s v="Girindra Dutta"/>
    <x v="0"/>
    <x v="3"/>
    <x v="66"/>
    <n v="2"/>
    <n v="1268.51"/>
    <n v="0"/>
    <n v="2537.02"/>
    <n v="882"/>
    <n v="2537.02"/>
    <s v="Q1"/>
    <n v="34.765196963366471"/>
    <s v="Chennai"/>
    <s v="Regular"/>
  </r>
  <r>
    <s v="ORD003515"/>
    <x v="158"/>
    <s v="CUST0271"/>
    <s v="Gopal Dash"/>
    <x v="2"/>
    <x v="5"/>
    <x v="7"/>
    <n v="10"/>
    <n v="411.35"/>
    <n v="0"/>
    <n v="4113.5"/>
    <n v="328.68"/>
    <n v="4113.5"/>
    <s v="Q3"/>
    <n v="7.9902759207487541"/>
    <s v="Jaipur"/>
    <s v="Premium"/>
  </r>
  <r>
    <s v="ORD010268"/>
    <x v="342"/>
    <s v="CUST0397"/>
    <s v="Jai Boase"/>
    <x v="3"/>
    <x v="4"/>
    <x v="28"/>
    <n v="5"/>
    <n v="9046.76"/>
    <n v="0"/>
    <n v="45233.8"/>
    <n v="5235.5"/>
    <n v="45233.8"/>
    <s v="Q2"/>
    <n v="11.574309476541877"/>
    <s v="Ahmedabad"/>
    <s v="Occasional"/>
  </r>
  <r>
    <s v="ORD001874"/>
    <x v="6"/>
    <s v="CUST0395"/>
    <s v="Amrita Balan"/>
    <x v="3"/>
    <x v="6"/>
    <x v="57"/>
    <n v="3"/>
    <n v="4258.5"/>
    <n v="0.15"/>
    <n v="10859.17"/>
    <n v="2318.0300000000002"/>
    <n v="10859.174999999999"/>
    <s v="Q1"/>
    <n v="21.346290738610779"/>
    <s v="Mumbai"/>
    <s v="Regular"/>
  </r>
  <r>
    <s v="ORD010939"/>
    <x v="342"/>
    <s v="CUST0245"/>
    <s v="Naveen Dubey"/>
    <x v="1"/>
    <x v="1"/>
    <x v="38"/>
    <n v="4"/>
    <n v="14115.05"/>
    <n v="0"/>
    <n v="56460.2"/>
    <n v="12697.39"/>
    <n v="56460.2"/>
    <s v="Q2"/>
    <n v="22.489098515414398"/>
    <s v="Bhubaneswar"/>
    <s v="Regular"/>
  </r>
  <r>
    <s v="ORD006971"/>
    <x v="48"/>
    <s v="CUST0347"/>
    <s v="Warjas Varkey"/>
    <x v="1"/>
    <x v="6"/>
    <x v="57"/>
    <n v="2"/>
    <n v="864.57"/>
    <n v="0.1"/>
    <n v="1556.23"/>
    <n v="375.06"/>
    <n v="1556.2260000000001"/>
    <s v="Q4"/>
    <n v="24.100550689808063"/>
    <s v="Patna"/>
    <s v="Occasional"/>
  </r>
  <r>
    <s v="ORD000962"/>
    <x v="37"/>
    <s v="CUST0096"/>
    <s v="Vaishnavi Gandhi"/>
    <x v="0"/>
    <x v="1"/>
    <x v="59"/>
    <n v="3"/>
    <n v="27026.7"/>
    <n v="0.1"/>
    <n v="72972.09"/>
    <n v="13140.63"/>
    <n v="72972.090000000011"/>
    <s v="Q4"/>
    <n v="18.007747893749514"/>
    <s v="Kochi"/>
    <s v="Occasional"/>
  </r>
  <r>
    <s v="ORD007168"/>
    <x v="280"/>
    <s v="CUST0344"/>
    <s v="Leela Rajagopalan"/>
    <x v="1"/>
    <x v="5"/>
    <x v="11"/>
    <n v="10"/>
    <n v="210.61"/>
    <n v="0.1"/>
    <n v="1895.49"/>
    <n v="148.4"/>
    <n v="1895.4900000000005"/>
    <s v="Q3"/>
    <n v="7.8291101509372254"/>
    <s v="Ranchi"/>
    <s v="Regular"/>
  </r>
  <r>
    <s v="ORD001877"/>
    <x v="175"/>
    <s v="CUST0320"/>
    <s v="Tanish Dhar"/>
    <x v="0"/>
    <x v="4"/>
    <x v="22"/>
    <n v="2"/>
    <n v="54755.02"/>
    <n v="0.3"/>
    <n v="76657.03"/>
    <n v="11414.04"/>
    <n v="76657.027999999991"/>
    <s v="Q3"/>
    <n v="14.88974983768612"/>
    <s v="Kochi"/>
    <s v="Premium"/>
  </r>
  <r>
    <s v="ORD002858"/>
    <x v="264"/>
    <s v="CUST0296"/>
    <s v="Qarin Jha"/>
    <x v="0"/>
    <x v="2"/>
    <x v="8"/>
    <n v="3"/>
    <n v="1219.4100000000001"/>
    <n v="0"/>
    <n v="3658.23"/>
    <n v="-367.82"/>
    <n v="3658.2300000000005"/>
    <s v="Q3"/>
    <n v="-10.054589241245083"/>
    <s v="Bengaluru"/>
    <s v="Premium"/>
  </r>
  <r>
    <s v="ORD006307"/>
    <x v="144"/>
    <s v="CUST0479"/>
    <s v="Janya Walia"/>
    <x v="3"/>
    <x v="4"/>
    <x v="42"/>
    <n v="5"/>
    <n v="66571.759999999995"/>
    <n v="0"/>
    <n v="332858.8"/>
    <n v="48089.87"/>
    <n v="332858.8"/>
    <s v="Q2"/>
    <n v="14.447528501574844"/>
    <s v="Pune"/>
    <s v="Premium"/>
  </r>
  <r>
    <s v="ORD011450"/>
    <x v="51"/>
    <s v="CUST0104"/>
    <s v="Saksham Gola"/>
    <x v="2"/>
    <x v="5"/>
    <x v="24"/>
    <n v="7"/>
    <n v="772.62"/>
    <n v="0"/>
    <n v="5408.34"/>
    <n v="526.05999999999995"/>
    <n v="5408.34"/>
    <s v="Q3"/>
    <n v="9.7268293043706553"/>
    <s v="Chandigarh"/>
    <s v="Premium"/>
  </r>
  <r>
    <s v="ORD006435"/>
    <x v="52"/>
    <s v="CUST0318"/>
    <s v="Ethan Manda"/>
    <x v="0"/>
    <x v="6"/>
    <x v="41"/>
    <n v="4"/>
    <n v="682.62"/>
    <n v="0.15"/>
    <n v="2320.91"/>
    <n v="663.88"/>
    <n v="2320.9079999999999"/>
    <s v="Q1"/>
    <n v="28.604297452292421"/>
    <s v="Chennai"/>
    <s v="Occasional"/>
  </r>
  <r>
    <s v="ORD009755"/>
    <x v="9"/>
    <s v="CUST0078"/>
    <s v="Warinder Naidu"/>
    <x v="0"/>
    <x v="6"/>
    <x v="41"/>
    <n v="5"/>
    <n v="869.24"/>
    <n v="0.15"/>
    <n v="3694.27"/>
    <n v="998.39"/>
    <n v="3694.2699999999995"/>
    <s v="Q2"/>
    <n v="27.025366310529549"/>
    <s v="Hyderabad"/>
    <s v="Regular"/>
  </r>
  <r>
    <s v="ORD002310"/>
    <x v="219"/>
    <s v="CUST0499"/>
    <s v="Shivansh Walia"/>
    <x v="3"/>
    <x v="6"/>
    <x v="57"/>
    <n v="5"/>
    <n v="2999.3"/>
    <n v="0.05"/>
    <n v="14246.67"/>
    <n v="3908.35"/>
    <n v="14246.674999999999"/>
    <s v="Q1"/>
    <n v="27.43342830289464"/>
    <s v="Pune"/>
    <s v="Regular"/>
  </r>
  <r>
    <s v="ORD004459"/>
    <x v="41"/>
    <s v="CUST0432"/>
    <s v="Meera Krishnan"/>
    <x v="3"/>
    <x v="6"/>
    <x v="63"/>
    <n v="3"/>
    <n v="3481.12"/>
    <n v="0.15"/>
    <n v="8876.86"/>
    <n v="2095.9299999999998"/>
    <n v="8876.8559999999998"/>
    <s v="Q4"/>
    <n v="23.611164308099934"/>
    <s v="Ahmedabad"/>
    <s v="Premium"/>
  </r>
  <r>
    <s v="ORD011417"/>
    <x v="312"/>
    <s v="CUST0234"/>
    <s v="Urvi Vig"/>
    <x v="0"/>
    <x v="4"/>
    <x v="5"/>
    <n v="1"/>
    <n v="79121.919999999998"/>
    <n v="0"/>
    <n v="79121.919999999998"/>
    <n v="11427.5"/>
    <n v="79121.919999999998"/>
    <s v="Q4"/>
    <n v="14.442900273400848"/>
    <s v="Bengaluru"/>
    <s v="Occasional"/>
  </r>
  <r>
    <s v="ORD006284"/>
    <x v="188"/>
    <s v="CUST0295"/>
    <s v="Sathvik Dara"/>
    <x v="1"/>
    <x v="4"/>
    <x v="23"/>
    <n v="4"/>
    <n v="69534.11"/>
    <n v="0"/>
    <n v="278136.44"/>
    <n v="28475.34"/>
    <n v="278136.44"/>
    <s v="Q1"/>
    <n v="10.237903382958379"/>
    <s v="Ranchi"/>
    <s v="Premium"/>
  </r>
  <r>
    <s v="ORD011415"/>
    <x v="262"/>
    <s v="CUST0477"/>
    <s v="Teerth Bobal"/>
    <x v="1"/>
    <x v="5"/>
    <x v="21"/>
    <n v="2"/>
    <n v="761.97"/>
    <n v="0"/>
    <n v="1523.94"/>
    <n v="139.55000000000001"/>
    <n v="1523.94"/>
    <s v="Q2"/>
    <n v="9.1571846660629692"/>
    <s v="Patna"/>
    <s v="Occasional"/>
  </r>
  <r>
    <s v="ORD004640"/>
    <x v="63"/>
    <s v="CUST0491"/>
    <s v="Kashish Sarkar"/>
    <x v="3"/>
    <x v="6"/>
    <x v="55"/>
    <n v="5"/>
    <n v="2656.5"/>
    <n v="0.05"/>
    <n v="12618.38"/>
    <n v="4208.08"/>
    <n v="12618.375"/>
    <s v="Q4"/>
    <n v="33.348813397599372"/>
    <s v="Surat"/>
    <s v="Premium"/>
  </r>
  <r>
    <s v="ORD007508"/>
    <x v="184"/>
    <s v="CUST0186"/>
    <s v="Hemang Barad"/>
    <x v="1"/>
    <x v="1"/>
    <x v="3"/>
    <n v="4"/>
    <n v="27464.81"/>
    <n v="0.1"/>
    <n v="98873.32"/>
    <n v="28380.89"/>
    <n v="98873.316000000006"/>
    <s v="Q1"/>
    <n v="28.704295557183674"/>
    <s v="Ranchi"/>
    <s v="Premium"/>
  </r>
  <r>
    <s v="ORD005875"/>
    <x v="75"/>
    <s v="CUST0019"/>
    <s v="Saksham Pillay"/>
    <x v="3"/>
    <x v="6"/>
    <x v="63"/>
    <n v="5"/>
    <n v="4399.6000000000004"/>
    <n v="0.2"/>
    <n v="17598.400000000001"/>
    <n v="4901.08"/>
    <n v="17598.400000000001"/>
    <s v="Q1"/>
    <n v="27.849577234294028"/>
    <s v="Surat"/>
    <s v="Regular"/>
  </r>
  <r>
    <s v="ORD008234"/>
    <x v="12"/>
    <s v="CUST0384"/>
    <s v="Darika Sani"/>
    <x v="3"/>
    <x v="5"/>
    <x v="31"/>
    <n v="8"/>
    <n v="135.36000000000001"/>
    <n v="0.05"/>
    <n v="1028.74"/>
    <n v="71.459999999999994"/>
    <n v="1028.7360000000001"/>
    <s v="Q2"/>
    <n v="6.9463615685207136"/>
    <s v="Pune"/>
    <s v="Premium"/>
  </r>
  <r>
    <s v="ORD005972"/>
    <x v="179"/>
    <s v="CUST0285"/>
    <s v="Mitesh Padmanabhan"/>
    <x v="3"/>
    <x v="6"/>
    <x v="29"/>
    <n v="1"/>
    <n v="1484.57"/>
    <n v="0.05"/>
    <n v="1410.34"/>
    <n v="454.73"/>
    <n v="1410.3414999999998"/>
    <s v="Q1"/>
    <n v="32.242579803451655"/>
    <s v="Pune"/>
    <s v="Premium"/>
  </r>
  <r>
    <s v="ORD008913"/>
    <x v="4"/>
    <s v="CUST0497"/>
    <s v="Sai Desai"/>
    <x v="3"/>
    <x v="6"/>
    <x v="63"/>
    <n v="3"/>
    <n v="2923.07"/>
    <n v="0"/>
    <n v="8769.2099999999991"/>
    <n v="2635.63"/>
    <n v="8769.2100000000009"/>
    <s v="Q2"/>
    <n v="30.055501008642743"/>
    <s v="Pune"/>
    <s v="Regular"/>
  </r>
  <r>
    <s v="ORD005871"/>
    <x v="213"/>
    <s v="CUST0109"/>
    <s v="Ekapad Tank"/>
    <x v="1"/>
    <x v="2"/>
    <x v="60"/>
    <n v="1"/>
    <n v="1251.4100000000001"/>
    <n v="0"/>
    <n v="1251.4100000000001"/>
    <n v="328.21"/>
    <n v="1251.4100000000001"/>
    <s v="Q1"/>
    <n v="26.227215700689619"/>
    <s v="Patna"/>
    <s v="Regular"/>
  </r>
  <r>
    <s v="ORD003546"/>
    <x v="8"/>
    <s v="CUST0159"/>
    <s v="Gavin Doctor"/>
    <x v="2"/>
    <x v="1"/>
    <x v="64"/>
    <n v="4"/>
    <n v="34434.800000000003"/>
    <n v="0.1"/>
    <n v="123965.28"/>
    <n v="34566.14"/>
    <n v="123965.28000000001"/>
    <s v="Q2"/>
    <n v="27.883726798342245"/>
    <s v="Lucknow"/>
    <s v="Regular"/>
  </r>
  <r>
    <s v="ORD000062"/>
    <x v="278"/>
    <s v="CUST0221"/>
    <s v="Naveen Dass"/>
    <x v="0"/>
    <x v="4"/>
    <x v="20"/>
    <n v="3"/>
    <n v="42390.52"/>
    <n v="0"/>
    <n v="127171.56"/>
    <n v="11184.01"/>
    <n v="127171.56"/>
    <s v="Q3"/>
    <n v="8.794426992953456"/>
    <s v="Kochi"/>
    <s v="Regular"/>
  </r>
  <r>
    <s v="ORD000424"/>
    <x v="188"/>
    <s v="CUST0468"/>
    <s v="Mason Bahl"/>
    <x v="2"/>
    <x v="4"/>
    <x v="23"/>
    <n v="4"/>
    <n v="4069.59"/>
    <n v="0.25"/>
    <n v="12208.77"/>
    <n v="1837.44"/>
    <n v="12208.77"/>
    <s v="Q1"/>
    <n v="15.050164758612047"/>
    <s v="Chandigarh"/>
    <s v="Regular"/>
  </r>
  <r>
    <s v="ORD002291"/>
    <x v="179"/>
    <s v="CUST0326"/>
    <s v="Ekantika Bhatnagar"/>
    <x v="3"/>
    <x v="4"/>
    <x v="45"/>
    <n v="1"/>
    <n v="13121.8"/>
    <n v="0.05"/>
    <n v="12465.71"/>
    <n v="1498.99"/>
    <n v="12465.71"/>
    <s v="Q1"/>
    <n v="12.024906724125623"/>
    <s v="Pune"/>
    <s v="Premium"/>
  </r>
  <r>
    <s v="ORD002974"/>
    <x v="317"/>
    <s v="CUST0200"/>
    <s v="Bishakha Walla"/>
    <x v="2"/>
    <x v="6"/>
    <x v="14"/>
    <n v="2"/>
    <n v="765.71"/>
    <n v="0.1"/>
    <n v="1378.28"/>
    <n v="526.86"/>
    <n v="1378.278"/>
    <s v="Q2"/>
    <n v="38.225904750848891"/>
    <s v="Lucknow"/>
    <s v="Regular"/>
  </r>
  <r>
    <s v="ORD007428"/>
    <x v="100"/>
    <s v="CUST0094"/>
    <s v="Nidra Nigam"/>
    <x v="2"/>
    <x v="5"/>
    <x v="11"/>
    <n v="9"/>
    <n v="250.13"/>
    <n v="0.15"/>
    <n v="1913.49"/>
    <n v="186.48"/>
    <n v="1913.4945"/>
    <s v="Q3"/>
    <n v="9.7455434833733126"/>
    <s v="Chandigarh"/>
    <s v="Premium"/>
  </r>
  <r>
    <s v="ORD004800"/>
    <x v="318"/>
    <s v="CUST0293"/>
    <s v="Vidhi Khatri"/>
    <x v="1"/>
    <x v="1"/>
    <x v="52"/>
    <n v="2"/>
    <n v="35590.9"/>
    <n v="0.15"/>
    <n v="60504.53"/>
    <n v="19449.349999999999"/>
    <n v="60504.53"/>
    <s v="Q3"/>
    <n v="32.145279039437206"/>
    <s v="Ranchi"/>
    <s v="Premium"/>
  </r>
  <r>
    <s v="ORD003538"/>
    <x v="103"/>
    <s v="CUST0488"/>
    <s v="Lucky Butala"/>
    <x v="1"/>
    <x v="4"/>
    <x v="42"/>
    <n v="1"/>
    <n v="84910.85"/>
    <n v="0"/>
    <n v="84910.85"/>
    <n v="11413.23"/>
    <n v="84910.85"/>
    <s v="Q1"/>
    <n v="13.441427096772674"/>
    <s v="Guwahati"/>
    <s v="Regular"/>
  </r>
  <r>
    <s v="ORD004892"/>
    <x v="357"/>
    <s v="CUST0348"/>
    <s v="Triya Rastogi"/>
    <x v="1"/>
    <x v="5"/>
    <x v="39"/>
    <n v="6"/>
    <n v="134.16999999999999"/>
    <n v="0"/>
    <n v="805.02"/>
    <n v="-12.29"/>
    <n v="805.02"/>
    <s v="Q1"/>
    <n v="-1.526670144841122"/>
    <s v="Bhubaneswar"/>
    <s v="Regular"/>
  </r>
  <r>
    <s v="ORD008018"/>
    <x v="111"/>
    <s v="CUST0300"/>
    <s v="Maanav Kashyap"/>
    <x v="2"/>
    <x v="2"/>
    <x v="2"/>
    <n v="5"/>
    <n v="7824.02"/>
    <n v="0.3"/>
    <n v="27384.07"/>
    <n v="6640.28"/>
    <n v="27384.070000000003"/>
    <s v="Q1"/>
    <n v="24.248696413644865"/>
    <s v="Amritsar"/>
    <s v="Premium"/>
  </r>
  <r>
    <s v="ORD006058"/>
    <x v="356"/>
    <s v="CUST0167"/>
    <s v="Varsha Ben"/>
    <x v="3"/>
    <x v="4"/>
    <x v="23"/>
    <n v="3"/>
    <n v="26604.66"/>
    <n v="0.05"/>
    <n v="75823.28"/>
    <n v="6530.69"/>
    <n v="75823.280999999988"/>
    <s v="Q1"/>
    <n v="8.6130407442147039"/>
    <s v="Pune"/>
    <s v="Premium"/>
  </r>
  <r>
    <s v="ORD001530"/>
    <x v="307"/>
    <s v="CUST0154"/>
    <s v="Nirja Guha"/>
    <x v="2"/>
    <x v="5"/>
    <x v="21"/>
    <n v="6"/>
    <n v="767"/>
    <n v="0.2"/>
    <n v="3681.6"/>
    <n v="375.79"/>
    <n v="3681.6000000000004"/>
    <s v="Q4"/>
    <n v="10.207246849196002"/>
    <s v="Delhi"/>
    <s v="Premium"/>
  </r>
  <r>
    <s v="ORD001359"/>
    <x v="132"/>
    <s v="CUST0426"/>
    <s v="Nakul Puri"/>
    <x v="2"/>
    <x v="4"/>
    <x v="42"/>
    <n v="2"/>
    <n v="46337.09"/>
    <n v="0.25"/>
    <n v="69505.63"/>
    <n v="6690.81"/>
    <n v="69505.634999999995"/>
    <s v="Q3"/>
    <n v="9.6262849498666512"/>
    <s v="Bengaluru"/>
    <s v="Regular"/>
  </r>
  <r>
    <s v="ORD009609"/>
    <x v="122"/>
    <s v="CUST0198"/>
    <s v="Dev Wagle"/>
    <x v="2"/>
    <x v="5"/>
    <x v="37"/>
    <n v="10"/>
    <n v="736.88"/>
    <n v="0"/>
    <n v="7368.8"/>
    <n v="-770.7"/>
    <n v="7368.8"/>
    <s v="Q1"/>
    <n v="-10.458962110520032"/>
    <s v="Chandigarh"/>
    <s v="Regular"/>
  </r>
  <r>
    <s v="ORD001911"/>
    <x v="267"/>
    <s v="CUST0461"/>
    <s v="Rushil Kakar"/>
    <x v="0"/>
    <x v="4"/>
    <x v="28"/>
    <n v="5"/>
    <n v="42452.71"/>
    <n v="0.15"/>
    <n v="180424.02"/>
    <n v="28047.42"/>
    <n v="180424.01749999999"/>
    <s v="Q4"/>
    <n v="15.545280500900047"/>
    <s v="Hyderabad"/>
    <s v="Regular"/>
  </r>
  <r>
    <s v="ORD002440"/>
    <x v="300"/>
    <s v="CUST0009"/>
    <s v="Gayathri Sankar"/>
    <x v="3"/>
    <x v="2"/>
    <x v="17"/>
    <n v="3"/>
    <n v="2990.42"/>
    <n v="0.05"/>
    <n v="8522.7000000000007"/>
    <n v="1840.94"/>
    <n v="8522.6970000000001"/>
    <s v="Q2"/>
    <n v="21.60043178804839"/>
    <s v="Surat"/>
    <s v="Occasional"/>
  </r>
  <r>
    <s v="ORD005830"/>
    <x v="303"/>
    <s v="CUST0267"/>
    <s v="Dipta Batra"/>
    <x v="1"/>
    <x v="5"/>
    <x v="40"/>
    <n v="7"/>
    <n v="274.77"/>
    <n v="0.05"/>
    <n v="1827.22"/>
    <n v="-260.97000000000003"/>
    <n v="1827.2204999999999"/>
    <s v="Q3"/>
    <n v="-14.28235242608991"/>
    <s v="Guwahati"/>
    <s v="Premium"/>
  </r>
  <r>
    <s v="ORD010631"/>
    <x v="8"/>
    <s v="CUST0301"/>
    <s v="Vihaan Saini"/>
    <x v="2"/>
    <x v="4"/>
    <x v="50"/>
    <n v="1"/>
    <n v="35297.86"/>
    <n v="0.15"/>
    <n v="30003.18"/>
    <n v="4267.72"/>
    <n v="30003.181"/>
    <s v="Q2"/>
    <n v="14.224225565423399"/>
    <s v="Chandigarh"/>
    <s v="Premium"/>
  </r>
  <r>
    <s v="ORD010323"/>
    <x v="272"/>
    <s v="CUST0157"/>
    <s v="Bhavini Patla"/>
    <x v="2"/>
    <x v="2"/>
    <x v="62"/>
    <n v="4"/>
    <n v="2168.1"/>
    <n v="0.1"/>
    <n v="7805.16"/>
    <n v="2145.73"/>
    <n v="7805.16"/>
    <s v="Q3"/>
    <n v="27.491172506393209"/>
    <s v="Jaipur"/>
    <s v="Regular"/>
  </r>
  <r>
    <s v="ORD011398"/>
    <x v="59"/>
    <s v="CUST0378"/>
    <s v="Bahadurjit Nath"/>
    <x v="3"/>
    <x v="6"/>
    <x v="18"/>
    <n v="1"/>
    <n v="376.71"/>
    <n v="0.2"/>
    <n v="301.37"/>
    <n v="75.52"/>
    <n v="301.36799999999999"/>
    <s v="Q4"/>
    <n v="25.058897700501042"/>
    <s v="Mumbai"/>
    <s v="Occasional"/>
  </r>
  <r>
    <s v="ORD010860"/>
    <x v="159"/>
    <s v="CUST0131"/>
    <s v="Aarna Mukherjee"/>
    <x v="0"/>
    <x v="5"/>
    <x v="31"/>
    <n v="9"/>
    <n v="253.46"/>
    <n v="0"/>
    <n v="2281.14"/>
    <n v="180.47"/>
    <n v="2281.14"/>
    <s v="Q3"/>
    <n v="7.9113951796031809"/>
    <s v="Coimbatore"/>
    <s v="Regular"/>
  </r>
  <r>
    <s v="ORD003437"/>
    <x v="202"/>
    <s v="CUST0254"/>
    <s v="Pratyush Morar"/>
    <x v="1"/>
    <x v="0"/>
    <x v="51"/>
    <n v="4"/>
    <n v="942.97"/>
    <n v="0.1"/>
    <n v="3394.69"/>
    <n v="948.05"/>
    <n v="3394.692"/>
    <s v="Q4"/>
    <n v="27.927439618934276"/>
    <s v="Patna"/>
    <s v="Premium"/>
  </r>
  <r>
    <s v="ORD009239"/>
    <x v="274"/>
    <s v="CUST0379"/>
    <s v="Amrita Contractor"/>
    <x v="1"/>
    <x v="6"/>
    <x v="63"/>
    <n v="4"/>
    <n v="4592.79"/>
    <n v="0.15"/>
    <n v="15615.49"/>
    <n v="4293.8900000000003"/>
    <n v="15615.485999999999"/>
    <s v="Q2"/>
    <n v="27.49763215883716"/>
    <s v="Patna"/>
    <s v="Regular"/>
  </r>
  <r>
    <s v="ORD006458"/>
    <x v="349"/>
    <s v="CUST0051"/>
    <s v="Shivansh Mistry"/>
    <x v="3"/>
    <x v="6"/>
    <x v="14"/>
    <n v="5"/>
    <n v="2123.04"/>
    <n v="0.05"/>
    <n v="10084.44"/>
    <n v="2766.39"/>
    <n v="10084.44"/>
    <s v="Q4"/>
    <n v="27.43226197984221"/>
    <s v="Nagpur"/>
    <s v="Premium"/>
  </r>
  <r>
    <s v="ORD004601"/>
    <x v="17"/>
    <s v="CUST0351"/>
    <s v="Anirudh Kumer"/>
    <x v="2"/>
    <x v="5"/>
    <x v="44"/>
    <n v="2"/>
    <n v="495.78"/>
    <n v="0.1"/>
    <n v="892.4"/>
    <n v="57.76"/>
    <n v="892.404"/>
    <s v="Q1"/>
    <n v="6.4724338861497088"/>
    <s v="Lucknow"/>
    <s v="Premium"/>
  </r>
  <r>
    <s v="ORD008052"/>
    <x v="124"/>
    <s v="CUST0386"/>
    <s v="Nikita Balan"/>
    <x v="0"/>
    <x v="4"/>
    <x v="33"/>
    <n v="4"/>
    <n v="22011.07"/>
    <n v="0.2"/>
    <n v="70435.42"/>
    <n v="8310.92"/>
    <n v="70435.423999999999"/>
    <s v="Q2"/>
    <n v="11.799347544175928"/>
    <s v="Kochi"/>
    <s v="Premium"/>
  </r>
  <r>
    <s v="ORD002774"/>
    <x v="2"/>
    <s v="CUST0303"/>
    <s v="Tarak Talwar"/>
    <x v="2"/>
    <x v="6"/>
    <x v="63"/>
    <n v="2"/>
    <n v="4758.8"/>
    <n v="0.3"/>
    <n v="6662.32"/>
    <n v="2458.85"/>
    <n v="6662.32"/>
    <s v="Q3"/>
    <n v="36.906813242233937"/>
    <s v="Delhi"/>
    <s v="Regular"/>
  </r>
  <r>
    <s v="ORD009603"/>
    <x v="207"/>
    <s v="CUST0137"/>
    <s v="Rachita Datta"/>
    <x v="0"/>
    <x v="6"/>
    <x v="14"/>
    <n v="3"/>
    <n v="3367.82"/>
    <n v="0"/>
    <n v="10103.459999999999"/>
    <n v="2345.65"/>
    <n v="10103.460000000001"/>
    <s v="Q2"/>
    <n v="23.216304117599321"/>
    <s v="Hyderabad"/>
    <s v="Regular"/>
  </r>
  <r>
    <s v="ORD008511"/>
    <x v="179"/>
    <s v="CUST0384"/>
    <s v="Darika Sani"/>
    <x v="3"/>
    <x v="4"/>
    <x v="5"/>
    <n v="4"/>
    <n v="32894.49"/>
    <n v="0.05"/>
    <n v="124999.06"/>
    <n v="10817.36"/>
    <n v="124999.06199999999"/>
    <s v="Q1"/>
    <n v="8.6539530777271452"/>
    <s v="Pune"/>
    <s v="Premium"/>
  </r>
  <r>
    <s v="ORD004996"/>
    <x v="281"/>
    <s v="CUST0026"/>
    <s v="Mason Oommen"/>
    <x v="0"/>
    <x v="2"/>
    <x v="54"/>
    <n v="1"/>
    <n v="1921.49"/>
    <n v="0.2"/>
    <n v="1537.19"/>
    <n v="403.5"/>
    <n v="1537.192"/>
    <s v="Q3"/>
    <n v="26.249194959634139"/>
    <s v="Chennai"/>
    <s v="Premium"/>
  </r>
  <r>
    <s v="ORD009939"/>
    <x v="70"/>
    <s v="CUST0390"/>
    <s v="Waida Manda"/>
    <x v="1"/>
    <x v="3"/>
    <x v="25"/>
    <n v="3"/>
    <n v="3097.57"/>
    <n v="0"/>
    <n v="9292.7099999999991"/>
    <n v="3160.15"/>
    <n v="9292.7100000000009"/>
    <s v="Q4"/>
    <n v="34.006764442234832"/>
    <s v="Patna"/>
    <s v="Premium"/>
  </r>
  <r>
    <s v="ORD002406"/>
    <x v="228"/>
    <s v="CUST0244"/>
    <s v="Kala Chand"/>
    <x v="1"/>
    <x v="4"/>
    <x v="28"/>
    <n v="3"/>
    <n v="64472.72"/>
    <n v="0"/>
    <n v="193418.16"/>
    <n v="25265.53"/>
    <n v="193418.16"/>
    <s v="Q3"/>
    <n v="13.062646237561145"/>
    <s v="Patna"/>
    <s v="Premium"/>
  </r>
  <r>
    <s v="ORD011873"/>
    <x v="20"/>
    <s v="CUST0083"/>
    <s v="Tanmayi Pant"/>
    <x v="1"/>
    <x v="5"/>
    <x v="68"/>
    <n v="5"/>
    <n v="656.41"/>
    <n v="0"/>
    <n v="3282.05"/>
    <n v="184.5"/>
    <n v="3282.0499999999997"/>
    <s v="Q1"/>
    <n v="5.6214865708931914"/>
    <s v="Ranchi"/>
    <s v="Premium"/>
  </r>
  <r>
    <s v="ORD011527"/>
    <x v="86"/>
    <s v="CUST0284"/>
    <s v="Daksha Karan"/>
    <x v="1"/>
    <x v="2"/>
    <x v="60"/>
    <n v="4"/>
    <n v="4963.5600000000004"/>
    <n v="0"/>
    <n v="19854.240000000002"/>
    <n v="5167.18"/>
    <n v="19854.240000000002"/>
    <s v="Q4"/>
    <n v="26.025574386126088"/>
    <s v="Ranchi"/>
    <s v="Premium"/>
  </r>
  <r>
    <s v="ORD001756"/>
    <x v="231"/>
    <s v="CUST0082"/>
    <s v="Nilima Rattan"/>
    <x v="0"/>
    <x v="5"/>
    <x v="11"/>
    <n v="9"/>
    <n v="763.31"/>
    <n v="0.15"/>
    <n v="5839.32"/>
    <n v="519.45000000000005"/>
    <n v="5839.3214999999991"/>
    <s v="Q1"/>
    <n v="8.8957275847187702"/>
    <s v="Bengaluru"/>
    <s v="Regular"/>
  </r>
  <r>
    <s v="ORD007901"/>
    <x v="169"/>
    <s v="CUST0448"/>
    <s v="Wyatt Gade"/>
    <x v="3"/>
    <x v="2"/>
    <x v="65"/>
    <n v="5"/>
    <n v="6346.28"/>
    <n v="0.05"/>
    <n v="30144.83"/>
    <n v="8552.85"/>
    <n v="30144.829999999998"/>
    <s v="Q1"/>
    <n v="28.372526897647127"/>
    <s v="Nagpur"/>
    <s v="Premium"/>
  </r>
  <r>
    <s v="ORD006565"/>
    <x v="210"/>
    <s v="CUST0314"/>
    <s v="Nathaniel Dani"/>
    <x v="0"/>
    <x v="4"/>
    <x v="5"/>
    <n v="1"/>
    <n v="77393.850000000006"/>
    <n v="0"/>
    <n v="77393.850000000006"/>
    <n v="8263.58"/>
    <n v="77393.850000000006"/>
    <s v="Q4"/>
    <n v="10.677308339099294"/>
    <s v="Kochi"/>
    <s v="Premium"/>
  </r>
  <r>
    <s v="ORD004586"/>
    <x v="126"/>
    <s v="CUST0342"/>
    <s v="Brijesh Uppal"/>
    <x v="0"/>
    <x v="2"/>
    <x v="8"/>
    <n v="2"/>
    <n v="5924.01"/>
    <n v="0.25"/>
    <n v="8886.01"/>
    <n v="1404.12"/>
    <n v="8886.0149999999994"/>
    <s v="Q2"/>
    <n v="15.801467700351449"/>
    <s v="Chennai"/>
    <s v="Premium"/>
  </r>
  <r>
    <s v="ORD010641"/>
    <x v="139"/>
    <s v="CUST0153"/>
    <s v="Bakhshi Sathe"/>
    <x v="1"/>
    <x v="2"/>
    <x v="30"/>
    <n v="3"/>
    <n v="7821.89"/>
    <n v="0.05"/>
    <n v="22292.39"/>
    <n v="5565.46"/>
    <n v="22292.386500000001"/>
    <s v="Q3"/>
    <n v="24.965739429464495"/>
    <s v="Kolkata"/>
    <s v="Premium"/>
  </r>
  <r>
    <s v="ORD001906"/>
    <x v="69"/>
    <s v="CUST0243"/>
    <s v="Oviya Nagy"/>
    <x v="3"/>
    <x v="4"/>
    <x v="45"/>
    <n v="2"/>
    <n v="2938.56"/>
    <n v="0.2"/>
    <n v="4701.7"/>
    <n v="502.91"/>
    <n v="4701.6959999999999"/>
    <s v="Q1"/>
    <n v="10.696343875619457"/>
    <s v="Surat"/>
    <s v="Regular"/>
  </r>
  <r>
    <s v="ORD011613"/>
    <x v="211"/>
    <s v="CUST0163"/>
    <s v="Saumya Singh"/>
    <x v="1"/>
    <x v="5"/>
    <x v="44"/>
    <n v="10"/>
    <n v="488.89"/>
    <n v="0.05"/>
    <n v="4644.45"/>
    <n v="-515.55999999999995"/>
    <n v="4644.454999999999"/>
    <s v="Q1"/>
    <n v="-11.100560884496549"/>
    <s v="Kolkata"/>
    <s v="Premium"/>
  </r>
  <r>
    <s v="ORD005364"/>
    <x v="173"/>
    <s v="CUST0118"/>
    <s v="Jagrati Grover"/>
    <x v="0"/>
    <x v="3"/>
    <x v="25"/>
    <n v="2"/>
    <n v="3901.59"/>
    <n v="0.1"/>
    <n v="7022.86"/>
    <n v="2283.09"/>
    <n v="7022.8620000000001"/>
    <s v="Q2"/>
    <n v="32.509405000242069"/>
    <s v="Hyderabad"/>
    <s v="Premium"/>
  </r>
  <r>
    <s v="ORD006317"/>
    <x v="152"/>
    <s v="CUST0413"/>
    <s v="Aarini Amble"/>
    <x v="3"/>
    <x v="5"/>
    <x v="39"/>
    <n v="7"/>
    <n v="716.26"/>
    <n v="0"/>
    <n v="5013.82"/>
    <n v="461.41"/>
    <n v="5013.82"/>
    <s v="Q2"/>
    <n v="9.2027635615159706"/>
    <s v="Surat"/>
    <s v="Premium"/>
  </r>
  <r>
    <s v="ORD001197"/>
    <x v="238"/>
    <s v="CUST0310"/>
    <s v="Hemal Singhal"/>
    <x v="1"/>
    <x v="6"/>
    <x v="57"/>
    <n v="4"/>
    <n v="4319.28"/>
    <n v="0.05"/>
    <n v="16413.259999999998"/>
    <n v="5927.02"/>
    <n v="16413.263999999999"/>
    <s v="Q3"/>
    <n v="36.111168652662549"/>
    <s v="Ranchi"/>
    <s v="Occasional"/>
  </r>
  <r>
    <s v="ORD010608"/>
    <x v="107"/>
    <s v="CUST0112"/>
    <s v="Kamala Bandi"/>
    <x v="3"/>
    <x v="5"/>
    <x v="11"/>
    <n v="10"/>
    <n v="217.82"/>
    <n v="0.15"/>
    <n v="1851.47"/>
    <n v="132.52000000000001"/>
    <n v="1851.4699999999998"/>
    <s v="Q4"/>
    <n v="7.1575558880241115"/>
    <s v="Ahmedabad"/>
    <s v="Regular"/>
  </r>
  <r>
    <s v="ORD007120"/>
    <x v="328"/>
    <s v="CUST0291"/>
    <s v="Kabir Dâ€™Alia"/>
    <x v="2"/>
    <x v="5"/>
    <x v="21"/>
    <n v="1"/>
    <n v="161.83000000000001"/>
    <n v="0.05"/>
    <n v="153.74"/>
    <n v="14.97"/>
    <n v="153.73850000000002"/>
    <s v="Q2"/>
    <n v="9.7372186808898142"/>
    <s v="Lucknow"/>
    <s v="Premium"/>
  </r>
  <r>
    <s v="ORD000982"/>
    <x v="134"/>
    <s v="CUST0407"/>
    <s v="Kevin Khanna"/>
    <x v="0"/>
    <x v="4"/>
    <x v="45"/>
    <n v="5"/>
    <n v="84578.23"/>
    <n v="0.05"/>
    <n v="401746.59"/>
    <n v="35159.19"/>
    <n v="401746.59249999997"/>
    <s v="Q2"/>
    <n v="8.7515839275698646"/>
    <s v="Coimbatore"/>
    <s v="Premium"/>
  </r>
  <r>
    <s v="ORD003906"/>
    <x v="73"/>
    <s v="CUST0439"/>
    <s v="Manbir Chacko"/>
    <x v="0"/>
    <x v="0"/>
    <x v="51"/>
    <n v="5"/>
    <n v="477.6"/>
    <n v="0"/>
    <n v="2388"/>
    <n v="1056.05"/>
    <n v="2388"/>
    <s v="Q2"/>
    <n v="44.223199329983245"/>
    <s v="Chennai"/>
    <s v="Regular"/>
  </r>
  <r>
    <s v="ORD010665"/>
    <x v="53"/>
    <s v="CUST0046"/>
    <s v="Unknown"/>
    <x v="0"/>
    <x v="0"/>
    <x v="49"/>
    <n v="3"/>
    <n v="684.06"/>
    <n v="0"/>
    <n v="2052.1799999999998"/>
    <n v="921.54"/>
    <n v="2052.1799999999998"/>
    <s v="Q4"/>
    <n v="44.905417653422212"/>
    <s v="Hyderabad"/>
    <s v="Premium"/>
  </r>
  <r>
    <s v="ORD004270"/>
    <x v="72"/>
    <s v="CUST0396"/>
    <s v="Ojasvi Krishnan"/>
    <x v="3"/>
    <x v="2"/>
    <x v="65"/>
    <n v="2"/>
    <n v="2454.9699999999998"/>
    <n v="0"/>
    <n v="4909.9399999999996"/>
    <n v="1194.6400000000001"/>
    <n v="4909.9399999999996"/>
    <s v="Q1"/>
    <n v="24.331050888605567"/>
    <s v="Pune"/>
    <s v="Premium"/>
  </r>
  <r>
    <s v="ORD004053"/>
    <x v="62"/>
    <s v="CUST0456"/>
    <s v="Girindra Dutta"/>
    <x v="0"/>
    <x v="0"/>
    <x v="53"/>
    <n v="5"/>
    <n v="535.44000000000005"/>
    <n v="0"/>
    <n v="2677.2"/>
    <n v="1208.0899999999999"/>
    <n v="2677.2000000000003"/>
    <s v="Q1"/>
    <n v="45.125130733602269"/>
    <s v="Chennai"/>
    <s v="Regular"/>
  </r>
  <r>
    <s v="ORD008411"/>
    <x v="343"/>
    <s v="CUST0334"/>
    <s v="Harini Kannan"/>
    <x v="0"/>
    <x v="2"/>
    <x v="2"/>
    <n v="4"/>
    <n v="3277.32"/>
    <n v="0"/>
    <n v="13109.28"/>
    <n v="3216.02"/>
    <n v="13109.28"/>
    <s v="Q3"/>
    <n v="24.532392320554596"/>
    <s v="Coimbatore"/>
    <s v="Premium"/>
  </r>
  <r>
    <s v="ORD000379"/>
    <x v="104"/>
    <s v="CUST0154"/>
    <s v="Nirja Guha"/>
    <x v="2"/>
    <x v="3"/>
    <x v="58"/>
    <n v="1"/>
    <n v="3450.74"/>
    <n v="0.15"/>
    <n v="2933.13"/>
    <n v="1027.8"/>
    <n v="2933.1289999999999"/>
    <s v="Q4"/>
    <n v="35.041065346575159"/>
    <s v="Delhi"/>
    <s v="Premium"/>
  </r>
  <r>
    <s v="ORD007069"/>
    <x v="2"/>
    <s v="CUST0260"/>
    <s v="Timothy Nori"/>
    <x v="0"/>
    <x v="6"/>
    <x v="57"/>
    <n v="3"/>
    <n v="3337.29"/>
    <n v="0"/>
    <n v="10011.870000000001"/>
    <n v="2642.75"/>
    <n v="10011.869999999999"/>
    <s v="Q3"/>
    <n v="26.396167748882078"/>
    <s v="Kochi"/>
    <s v="Regular"/>
  </r>
  <r>
    <s v="ORD006992"/>
    <x v="124"/>
    <s v="CUST0057"/>
    <s v="Anusha Ganesh"/>
    <x v="1"/>
    <x v="3"/>
    <x v="66"/>
    <n v="1"/>
    <n v="3332.21"/>
    <n v="0.05"/>
    <n v="3165.6"/>
    <n v="1140.9100000000001"/>
    <n v="3165.5994999999998"/>
    <s v="Q2"/>
    <n v="36.040876926964877"/>
    <s v="Ranchi"/>
    <s v="Premium"/>
  </r>
  <r>
    <s v="ORD006596"/>
    <x v="188"/>
    <s v="CUST0016"/>
    <s v="Hema Raja"/>
    <x v="0"/>
    <x v="5"/>
    <x v="7"/>
    <n v="4"/>
    <n v="406.9"/>
    <n v="0.05"/>
    <n v="1546.22"/>
    <n v="131.19999999999999"/>
    <n v="1546.2199999999998"/>
    <s v="Q1"/>
    <n v="8.4852090905563244"/>
    <s v="Hyderabad"/>
    <s v="Regular"/>
  </r>
  <r>
    <s v="ORD004196"/>
    <x v="57"/>
    <s v="CUST0090"/>
    <s v="Pranit Gera"/>
    <x v="0"/>
    <x v="4"/>
    <x v="50"/>
    <n v="4"/>
    <n v="42595.45"/>
    <n v="0"/>
    <n v="170381.8"/>
    <n v="18782.61"/>
    <n v="170381.8"/>
    <s v="Q2"/>
    <n v="11.023835879184281"/>
    <s v="Chennai"/>
    <s v="Premium"/>
  </r>
  <r>
    <s v="ORD002142"/>
    <x v="120"/>
    <s v="CUST0206"/>
    <s v="Reyansh Gola"/>
    <x v="3"/>
    <x v="3"/>
    <x v="58"/>
    <n v="2"/>
    <n v="2971.61"/>
    <n v="0.3"/>
    <n v="4160.25"/>
    <n v="1406.01"/>
    <n v="4160.2539999999999"/>
    <s v="Q2"/>
    <n v="33.796286280872543"/>
    <s v="Nagpur"/>
    <s v="Regular"/>
  </r>
  <r>
    <s v="ORD003677"/>
    <x v="10"/>
    <s v="CUST0143"/>
    <s v="Krisha Srivastava"/>
    <x v="0"/>
    <x v="6"/>
    <x v="55"/>
    <n v="5"/>
    <n v="728.6"/>
    <n v="0.1"/>
    <n v="3278.7"/>
    <n v="1070.93"/>
    <n v="3278.7000000000003"/>
    <s v="Q1"/>
    <n v="32.663250678622632"/>
    <s v="Chennai"/>
    <s v="Occasional"/>
  </r>
  <r>
    <s v="ORD010183"/>
    <x v="337"/>
    <s v="CUST0155"/>
    <s v="Harini Kurian"/>
    <x v="0"/>
    <x v="1"/>
    <x v="59"/>
    <n v="2"/>
    <n v="35348.47"/>
    <n v="0.2"/>
    <n v="56557.55"/>
    <n v="14588.83"/>
    <n v="56557.552000000003"/>
    <s v="Q3"/>
    <n v="25.794664019215823"/>
    <s v="Coimbatore"/>
    <s v="Regular"/>
  </r>
  <r>
    <s v="ORD002966"/>
    <x v="105"/>
    <s v="CUST0335"/>
    <s v="Ishani Bakshi"/>
    <x v="0"/>
    <x v="2"/>
    <x v="30"/>
    <n v="2"/>
    <n v="4787.22"/>
    <n v="0"/>
    <n v="9574.44"/>
    <n v="-306.41000000000003"/>
    <n v="9574.44"/>
    <s v="Q2"/>
    <n v="-3.2002916097442777"/>
    <s v="Bengaluru"/>
    <s v="Premium"/>
  </r>
  <r>
    <s v="ORD002959"/>
    <x v="168"/>
    <s v="CUST0397"/>
    <s v="Jai Boase"/>
    <x v="3"/>
    <x v="3"/>
    <x v="10"/>
    <n v="2"/>
    <n v="2233.1999999999998"/>
    <n v="0.05"/>
    <n v="4243.08"/>
    <n v="1277.07"/>
    <n v="4243.079999999999"/>
    <s v="Q1"/>
    <n v="30.097712039367629"/>
    <s v="Ahmedabad"/>
    <s v="Occasional"/>
  </r>
  <r>
    <s v="ORD001449"/>
    <x v="37"/>
    <s v="CUST0371"/>
    <s v="Unni Hora"/>
    <x v="3"/>
    <x v="6"/>
    <x v="18"/>
    <n v="4"/>
    <n v="3960.44"/>
    <n v="0.1"/>
    <n v="14257.58"/>
    <n v="4015.91"/>
    <n v="14257.584000000001"/>
    <s v="Q4"/>
    <n v="28.166841778197981"/>
    <s v="Mumbai"/>
    <s v="Premium"/>
  </r>
  <r>
    <s v="ORD004514"/>
    <x v="141"/>
    <s v="CUST0049"/>
    <s v="Niharika Aurora"/>
    <x v="0"/>
    <x v="0"/>
    <x v="56"/>
    <n v="4"/>
    <n v="294.7"/>
    <n v="0.05"/>
    <n v="1119.8599999999999"/>
    <n v="448.16"/>
    <n v="1119.8599999999999"/>
    <s v="Q1"/>
    <n v="40.019288125301387"/>
    <s v="Kochi"/>
    <s v="Premium"/>
  </r>
  <r>
    <s v="ORD002132"/>
    <x v="337"/>
    <s v="CUST0395"/>
    <s v="Amrita Balan"/>
    <x v="3"/>
    <x v="1"/>
    <x v="64"/>
    <n v="5"/>
    <n v="3270.1"/>
    <n v="0.15"/>
    <n v="13897.92"/>
    <n v="2921.06"/>
    <n v="13897.924999999999"/>
    <s v="Q3"/>
    <n v="21.017965278257467"/>
    <s v="Mumbai"/>
    <s v="Regular"/>
  </r>
  <r>
    <s v="ORD006623"/>
    <x v="90"/>
    <s v="CUST0367"/>
    <s v="Sarthak Kari"/>
    <x v="3"/>
    <x v="0"/>
    <x v="48"/>
    <n v="1"/>
    <n v="715.31"/>
    <n v="0.05"/>
    <n v="679.54"/>
    <n v="234.44"/>
    <n v="679.54449999999997"/>
    <s v="Q4"/>
    <n v="34.499808694116609"/>
    <s v="Mumbai"/>
    <s v="Premium"/>
  </r>
  <r>
    <s v="ORD006086"/>
    <x v="298"/>
    <s v="CUST0177"/>
    <s v="Pratyush Koshy"/>
    <x v="3"/>
    <x v="5"/>
    <x v="7"/>
    <n v="10"/>
    <n v="390.79"/>
    <n v="0.15"/>
    <n v="3321.72"/>
    <n v="242.5"/>
    <n v="3321.7150000000001"/>
    <s v="Q3"/>
    <n v="7.3004347145454771"/>
    <s v="Ahmedabad"/>
    <s v="Premium"/>
  </r>
  <r>
    <s v="ORD010370"/>
    <x v="331"/>
    <s v="CUST0149"/>
    <s v="Charita Bobal"/>
    <x v="2"/>
    <x v="6"/>
    <x v="29"/>
    <n v="1"/>
    <n v="2043.39"/>
    <n v="0.1"/>
    <n v="1839.05"/>
    <n v="528.84"/>
    <n v="1839.0510000000002"/>
    <s v="Q4"/>
    <n v="28.756151273755474"/>
    <s v="Jaipur"/>
    <s v="Occasional"/>
  </r>
  <r>
    <s v="ORD009487"/>
    <x v="136"/>
    <s v="CUST0082"/>
    <s v="Nilima Rattan"/>
    <x v="0"/>
    <x v="4"/>
    <x v="22"/>
    <n v="3"/>
    <n v="16750.580000000002"/>
    <n v="0.05"/>
    <n v="47739.15"/>
    <n v="4826.96"/>
    <n v="47739.153000000006"/>
    <s v="Q2"/>
    <n v="10.111114253186326"/>
    <s v="Bengaluru"/>
    <s v="Regular"/>
  </r>
  <r>
    <s v="ORD007490"/>
    <x v="246"/>
    <s v="CUST0262"/>
    <s v="Quincy Ray"/>
    <x v="0"/>
    <x v="5"/>
    <x v="11"/>
    <n v="3"/>
    <n v="75.040000000000006"/>
    <n v="0.25"/>
    <n v="168.84"/>
    <n v="16.53"/>
    <n v="168.84"/>
    <s v="Q2"/>
    <n v="9.7903340440653874"/>
    <s v="Kochi"/>
    <s v="Occasional"/>
  </r>
  <r>
    <s v="ORD003175"/>
    <x v="143"/>
    <s v="CUST0336"/>
    <s v="Krishna Saxena"/>
    <x v="3"/>
    <x v="6"/>
    <x v="57"/>
    <n v="5"/>
    <n v="3628.64"/>
    <n v="0.1"/>
    <n v="16328.88"/>
    <n v="6241.85"/>
    <n v="16328.880000000001"/>
    <s v="Q1"/>
    <n v="38.225830552983432"/>
    <s v="Ahmedabad"/>
    <s v="Premium"/>
  </r>
  <r>
    <s v="ORD003064"/>
    <x v="364"/>
    <s v="CUST0010"/>
    <s v="Jack Goyal"/>
    <x v="2"/>
    <x v="2"/>
    <x v="62"/>
    <n v="5"/>
    <n v="3073.1"/>
    <n v="0.25"/>
    <n v="11524.12"/>
    <n v="2409.1799999999998"/>
    <n v="11524.125"/>
    <s v="Q4"/>
    <n v="20.905544197734834"/>
    <s v="Delhi"/>
    <s v="Premium"/>
  </r>
  <r>
    <s v="ORD006663"/>
    <x v="359"/>
    <s v="CUST0020"/>
    <s v="Neelima Menon"/>
    <x v="1"/>
    <x v="5"/>
    <x v="37"/>
    <n v="10"/>
    <n v="504.93"/>
    <n v="0.3"/>
    <n v="3534.51"/>
    <n v="344.61"/>
    <n v="3534.5099999999998"/>
    <s v="Q4"/>
    <n v="9.7498663181034999"/>
    <s v="Guwahati"/>
    <s v="Regular"/>
  </r>
  <r>
    <s v="ORD007911"/>
    <x v="194"/>
    <s v="CUST0150"/>
    <s v="Rayaan Chaudhary"/>
    <x v="0"/>
    <x v="4"/>
    <x v="47"/>
    <n v="4"/>
    <n v="7683.84"/>
    <n v="0.05"/>
    <n v="29198.59"/>
    <n v="-3446.45"/>
    <n v="29198.592000000001"/>
    <s v="Q4"/>
    <n v="-11.803480921510252"/>
    <s v="Kochi"/>
    <s v="Premium"/>
  </r>
  <r>
    <s v="ORD007499"/>
    <x v="363"/>
    <s v="CUST0378"/>
    <s v="Bahadurjit Nath"/>
    <x v="3"/>
    <x v="6"/>
    <x v="29"/>
    <n v="2"/>
    <n v="4504.97"/>
    <n v="0.3"/>
    <n v="6306.96"/>
    <n v="1883.52"/>
    <n v="6306.9579999999996"/>
    <s v="Q4"/>
    <n v="29.86415008181438"/>
    <s v="Mumbai"/>
    <s v="Occasional"/>
  </r>
  <r>
    <s v="ORD011255"/>
    <x v="80"/>
    <s v="CUST0474"/>
    <s v="Tanay Basak"/>
    <x v="3"/>
    <x v="3"/>
    <x v="4"/>
    <n v="5"/>
    <n v="3632.63"/>
    <n v="0.05"/>
    <n v="17254.990000000002"/>
    <n v="5999.44"/>
    <n v="17254.9925"/>
    <s v="Q2"/>
    <n v="34.769304415708149"/>
    <s v="Ahmedabad"/>
    <s v="Premium"/>
  </r>
  <r>
    <s v="ORD002292"/>
    <x v="174"/>
    <s v="CUST0256"/>
    <s v="Kabir Bhagat"/>
    <x v="2"/>
    <x v="6"/>
    <x v="43"/>
    <n v="4"/>
    <n v="1100.3499999999999"/>
    <n v="0.2"/>
    <n v="3521.12"/>
    <n v="1344.46"/>
    <n v="3521.12"/>
    <s v="Q4"/>
    <n v="38.182737310855643"/>
    <s v="Jaipur"/>
    <s v="Regular"/>
  </r>
  <r>
    <s v="ORD008409"/>
    <x v="341"/>
    <s v="CUST0170"/>
    <s v="Yash Kibe"/>
    <x v="3"/>
    <x v="4"/>
    <x v="50"/>
    <n v="2"/>
    <n v="62230.12"/>
    <n v="0.15"/>
    <n v="105791.2"/>
    <n v="16010.22"/>
    <n v="105791.204"/>
    <s v="Q2"/>
    <n v="15.133791846580813"/>
    <s v="Ahmedabad"/>
    <s v="Premium"/>
  </r>
  <r>
    <s v="ORD005591"/>
    <x v="9"/>
    <s v="CUST0156"/>
    <s v="Aarush Bhagat"/>
    <x v="0"/>
    <x v="6"/>
    <x v="29"/>
    <n v="4"/>
    <n v="1624.23"/>
    <n v="0.2"/>
    <n v="5197.54"/>
    <n v="1516.92"/>
    <n v="5197.5360000000001"/>
    <s v="Q2"/>
    <n v="29.185345374927369"/>
    <s v="Bengaluru"/>
    <s v="Premium"/>
  </r>
  <r>
    <s v="ORD000236"/>
    <x v="314"/>
    <s v="CUST0096"/>
    <s v="Vaishnavi Gandhi"/>
    <x v="0"/>
    <x v="1"/>
    <x v="64"/>
    <n v="3"/>
    <n v="20628.71"/>
    <n v="0"/>
    <n v="61886.13"/>
    <n v="12233.01"/>
    <n v="61886.13"/>
    <s v="Q2"/>
    <n v="19.766965554317263"/>
    <s v="Kochi"/>
    <s v="Occasional"/>
  </r>
  <r>
    <s v="ORD007095"/>
    <x v="192"/>
    <s v="CUST0119"/>
    <s v="Advik Dhawan"/>
    <x v="0"/>
    <x v="6"/>
    <x v="63"/>
    <n v="1"/>
    <n v="4527.84"/>
    <n v="0"/>
    <n v="4527.84"/>
    <n v="1746.63"/>
    <n v="4527.84"/>
    <s v="Q2"/>
    <n v="38.575347185412909"/>
    <s v="Hyderabad"/>
    <s v="Premium"/>
  </r>
  <r>
    <s v="ORD011097"/>
    <x v="352"/>
    <s v="CUST0006"/>
    <s v="Yashica Nagi"/>
    <x v="0"/>
    <x v="0"/>
    <x v="32"/>
    <n v="4"/>
    <n v="771.83"/>
    <n v="0"/>
    <n v="3087.32"/>
    <n v="-150.9"/>
    <n v="3087.32"/>
    <s v="Q1"/>
    <n v="-4.887734345646062"/>
    <s v="Hyderabad"/>
    <s v="Regular"/>
  </r>
  <r>
    <s v="ORD008209"/>
    <x v="345"/>
    <s v="CUST0484"/>
    <s v="Yug Srivastava"/>
    <x v="3"/>
    <x v="1"/>
    <x v="34"/>
    <n v="1"/>
    <n v="24261.05"/>
    <n v="0.05"/>
    <n v="23048"/>
    <n v="5946.38"/>
    <n v="23047.997499999998"/>
    <s v="Q3"/>
    <n v="25.799982644914959"/>
    <s v="Mumbai"/>
    <s v="Occasional"/>
  </r>
  <r>
    <s v="ORD010722"/>
    <x v="330"/>
    <s v="CUST0428"/>
    <s v="Abdul Gour"/>
    <x v="3"/>
    <x v="5"/>
    <x v="7"/>
    <n v="3"/>
    <n v="720.44"/>
    <n v="0"/>
    <n v="2161.3200000000002"/>
    <n v="137.83000000000001"/>
    <n v="2161.3200000000002"/>
    <s v="Q2"/>
    <n v="6.3771213887809308"/>
    <s v="Surat"/>
    <s v="Occasional"/>
  </r>
  <r>
    <s v="ORD000729"/>
    <x v="168"/>
    <s v="CUST0093"/>
    <s v="Hitesh Bhardwaj"/>
    <x v="2"/>
    <x v="6"/>
    <x v="27"/>
    <n v="4"/>
    <n v="2891.86"/>
    <n v="0.05"/>
    <n v="10989.07"/>
    <n v="3665.94"/>
    <n v="10989.067999999999"/>
    <s v="Q1"/>
    <n v="33.359874857472015"/>
    <s v="Amritsar"/>
    <s v="Regular"/>
  </r>
  <r>
    <s v="ORD011696"/>
    <x v="201"/>
    <s v="CUST0109"/>
    <s v="Ekapad Tank"/>
    <x v="1"/>
    <x v="4"/>
    <x v="45"/>
    <n v="3"/>
    <n v="66239.710000000006"/>
    <n v="0.05"/>
    <n v="188783.17"/>
    <n v="23848.29"/>
    <n v="188783.1735"/>
    <s v="Q2"/>
    <n v="12.632635631661445"/>
    <s v="Patna"/>
    <s v="Regular"/>
  </r>
  <r>
    <s v="ORD002062"/>
    <x v="108"/>
    <s v="CUST0211"/>
    <s v="Unknown"/>
    <x v="2"/>
    <x v="1"/>
    <x v="34"/>
    <n v="3"/>
    <n v="4066.26"/>
    <n v="0.3"/>
    <n v="8539.15"/>
    <n v="2181.2800000000002"/>
    <n v="8539.1460000000006"/>
    <s v="Q1"/>
    <n v="25.544462856373297"/>
    <s v="Delhi"/>
    <s v="Premium"/>
  </r>
  <r>
    <s v="ORD001007"/>
    <x v="279"/>
    <s v="CUST0269"/>
    <s v="Fiyaz Verma"/>
    <x v="3"/>
    <x v="0"/>
    <x v="49"/>
    <n v="1"/>
    <n v="489.85"/>
    <n v="0.05"/>
    <n v="465.36"/>
    <n v="163.6"/>
    <n v="465.35750000000002"/>
    <s v="Q1"/>
    <n v="35.155578476878112"/>
    <s v="Mumbai"/>
    <s v="Premium"/>
  </r>
  <r>
    <s v="ORD002226"/>
    <x v="279"/>
    <s v="CUST0357"/>
    <s v="Udant Mishra"/>
    <x v="2"/>
    <x v="5"/>
    <x v="24"/>
    <n v="5"/>
    <n v="482.87"/>
    <n v="0.05"/>
    <n v="2293.63"/>
    <n v="208.08"/>
    <n v="2293.6324999999997"/>
    <s v="Q1"/>
    <n v="9.0720822451746805"/>
    <s v="Delhi"/>
    <s v="Premium"/>
  </r>
  <r>
    <s v="ORD009435"/>
    <x v="89"/>
    <s v="CUST0130"/>
    <s v="Varsha Chana"/>
    <x v="2"/>
    <x v="4"/>
    <x v="20"/>
    <n v="1"/>
    <n v="64657.74"/>
    <n v="0"/>
    <n v="64657.74"/>
    <n v="8644.51"/>
    <n v="64657.74"/>
    <s v="Q1"/>
    <n v="13.369644531343038"/>
    <s v="Jaipur"/>
    <s v="Premium"/>
  </r>
  <r>
    <s v="ORD006779"/>
    <x v="64"/>
    <s v="CUST0146"/>
    <s v="Pavani Bawa"/>
    <x v="1"/>
    <x v="5"/>
    <x v="37"/>
    <n v="2"/>
    <n v="111.79"/>
    <n v="0"/>
    <n v="223.58"/>
    <n v="21.75"/>
    <n v="223.58"/>
    <s v="Q1"/>
    <n v="9.7280615439663656"/>
    <s v="Guwahati"/>
    <s v="Regular"/>
  </r>
  <r>
    <s v="ORD008699"/>
    <x v="245"/>
    <s v="CUST0050"/>
    <s v="Nathan Mann"/>
    <x v="2"/>
    <x v="4"/>
    <x v="47"/>
    <n v="5"/>
    <n v="80484.5"/>
    <n v="0.15"/>
    <n v="342059.12"/>
    <n v="45017.89"/>
    <n v="342059.125"/>
    <s v="Q2"/>
    <n v="13.160850674000448"/>
    <s v="Lucknow"/>
    <s v="Premium"/>
  </r>
  <r>
    <s v="ORD005373"/>
    <x v="216"/>
    <s v="CUST0492"/>
    <s v="Pranav Gala"/>
    <x v="0"/>
    <x v="5"/>
    <x v="24"/>
    <n v="10"/>
    <n v="709.84"/>
    <n v="0.05"/>
    <n v="6743.48"/>
    <n v="516.48"/>
    <n v="6743.4800000000005"/>
    <s v="Q4"/>
    <n v="7.6589535373427369"/>
    <s v="Coimbatore"/>
    <s v="Premium"/>
  </r>
  <r>
    <s v="ORD002631"/>
    <x v="118"/>
    <s v="CUST0401"/>
    <s v="Mason Kumar"/>
    <x v="2"/>
    <x v="4"/>
    <x v="42"/>
    <n v="1"/>
    <n v="73931.77"/>
    <n v="0"/>
    <n v="73931.77"/>
    <n v="7263.71"/>
    <n v="73931.77"/>
    <s v="Q1"/>
    <n v="9.8248831321095107"/>
    <s v="Chandigarh"/>
    <s v="Premium"/>
  </r>
  <r>
    <s v="ORD007755"/>
    <x v="150"/>
    <s v="CUST0424"/>
    <s v="Adya Sidhu"/>
    <x v="2"/>
    <x v="2"/>
    <x v="60"/>
    <n v="3"/>
    <n v="6455.58"/>
    <n v="0.1"/>
    <n v="17430.07"/>
    <n v="4965.21"/>
    <n v="17430.065999999999"/>
    <s v="Q2"/>
    <n v="28.486460467456524"/>
    <s v="Lucknow"/>
    <s v="Premium"/>
  </r>
  <r>
    <s v="ORD008879"/>
    <x v="83"/>
    <s v="CUST0008"/>
    <s v="Sanya Memon"/>
    <x v="2"/>
    <x v="4"/>
    <x v="33"/>
    <n v="1"/>
    <n v="56470.06"/>
    <n v="0.1"/>
    <n v="50823.05"/>
    <n v="4988.4799999999996"/>
    <n v="50823.053999999996"/>
    <s v="Q2"/>
    <n v="9.8153888835872678"/>
    <s v="Lucknow"/>
    <s v="Occasional"/>
  </r>
  <r>
    <s v="ORD010862"/>
    <x v="158"/>
    <s v="CUST0356"/>
    <s v="Ganga Hayer"/>
    <x v="2"/>
    <x v="2"/>
    <x v="62"/>
    <n v="5"/>
    <n v="4107.21"/>
    <n v="0.2"/>
    <n v="16428.84"/>
    <n v="3270.34"/>
    <n v="16428.84"/>
    <s v="Q3"/>
    <n v="19.906091969974753"/>
    <s v="Amritsar"/>
    <s v="Regular"/>
  </r>
  <r>
    <s v="ORD002756"/>
    <x v="345"/>
    <s v="CUST0307"/>
    <s v="Ekani Tak"/>
    <x v="0"/>
    <x v="6"/>
    <x v="19"/>
    <n v="3"/>
    <n v="4558.66"/>
    <n v="0.1"/>
    <n v="12308.38"/>
    <n v="4052"/>
    <n v="12308.382"/>
    <s v="Q3"/>
    <n v="32.920660558091321"/>
    <s v="Kochi"/>
    <s v="Premium"/>
  </r>
  <r>
    <s v="ORD007589"/>
    <x v="89"/>
    <s v="CUST0345"/>
    <s v="Jacob Prabhu"/>
    <x v="1"/>
    <x v="4"/>
    <x v="50"/>
    <n v="1"/>
    <n v="37194.339999999997"/>
    <n v="0"/>
    <n v="37194.339999999997"/>
    <n v="4015.28"/>
    <n v="37194.339999999997"/>
    <s v="Q1"/>
    <n v="10.795405967682182"/>
    <s v="Bhubaneswar"/>
    <s v="Premium"/>
  </r>
  <r>
    <s v="ORD011279"/>
    <x v="207"/>
    <s v="CUST0178"/>
    <s v="Sachi Chaudhuri"/>
    <x v="1"/>
    <x v="6"/>
    <x v="43"/>
    <n v="4"/>
    <n v="936.4"/>
    <n v="0"/>
    <n v="3745.6"/>
    <n v="1146.57"/>
    <n v="3745.6"/>
    <s v="Q2"/>
    <n v="30.611117043998291"/>
    <s v="Kolkata"/>
    <s v="Regular"/>
  </r>
  <r>
    <s v="ORD001783"/>
    <x v="352"/>
    <s v="CUST0449"/>
    <s v="Pratyush Hans"/>
    <x v="2"/>
    <x v="1"/>
    <x v="52"/>
    <n v="1"/>
    <n v="8558.7099999999991"/>
    <n v="0.05"/>
    <n v="8130.77"/>
    <n v="1891.77"/>
    <n v="8130.7744999999986"/>
    <s v="Q1"/>
    <n v="23.266800069366123"/>
    <s v="Delhi"/>
    <s v="Premium"/>
  </r>
  <r>
    <s v="ORD005718"/>
    <x v="349"/>
    <s v="CUST0482"/>
    <s v="Priya Batta"/>
    <x v="0"/>
    <x v="1"/>
    <x v="64"/>
    <n v="3"/>
    <n v="19360.63"/>
    <n v="0.3"/>
    <n v="40657.32"/>
    <n v="11469.02"/>
    <n v="40657.322999999997"/>
    <s v="Q4"/>
    <n v="28.208991640373739"/>
    <s v="Kochi"/>
    <s v="Premium"/>
  </r>
  <r>
    <s v="ORD001153"/>
    <x v="276"/>
    <s v="CUST0068"/>
    <s v="Atharv Shenoy"/>
    <x v="1"/>
    <x v="5"/>
    <x v="21"/>
    <n v="2"/>
    <n v="163.53"/>
    <n v="0.05"/>
    <n v="310.70999999999998"/>
    <n v="22.77"/>
    <n v="310.70699999999999"/>
    <s v="Q2"/>
    <n v="7.3283769431302508"/>
    <s v="Ranchi"/>
    <s v="Premium"/>
  </r>
  <r>
    <s v="ORD010138"/>
    <x v="231"/>
    <s v="CUST0134"/>
    <s v="Hemang Bhavsar"/>
    <x v="3"/>
    <x v="3"/>
    <x v="58"/>
    <n v="1"/>
    <n v="3711.25"/>
    <n v="0"/>
    <n v="3711.25"/>
    <n v="931.54"/>
    <n v="3711.25"/>
    <s v="Q1"/>
    <n v="25.100437857864598"/>
    <s v="Surat"/>
    <s v="Premium"/>
  </r>
  <r>
    <s v="ORD000084"/>
    <x v="157"/>
    <s v="CUST0057"/>
    <s v="Anusha Ganesh"/>
    <x v="1"/>
    <x v="2"/>
    <x v="2"/>
    <n v="1"/>
    <n v="2618.17"/>
    <n v="0"/>
    <n v="2618.17"/>
    <n v="561.17999999999995"/>
    <n v="2618.17"/>
    <s v="Q4"/>
    <n v="21.434055084276419"/>
    <s v="Ranchi"/>
    <s v="Premium"/>
  </r>
  <r>
    <s v="ORD011111"/>
    <x v="271"/>
    <s v="CUST0298"/>
    <s v="Faris Malhotra"/>
    <x v="3"/>
    <x v="6"/>
    <x v="29"/>
    <n v="3"/>
    <n v="3670.55"/>
    <n v="0.05"/>
    <n v="10461.07"/>
    <n v="2225.5"/>
    <n v="10461.067500000001"/>
    <s v="Q3"/>
    <n v="21.274114407034844"/>
    <s v="Mumbai"/>
    <s v="Premium"/>
  </r>
  <r>
    <s v="ORD011536"/>
    <x v="275"/>
    <s v="CUST0223"/>
    <s v="Aarini Dugar"/>
    <x v="1"/>
    <x v="5"/>
    <x v="24"/>
    <n v="8"/>
    <n v="542.17999999999995"/>
    <n v="0.15"/>
    <n v="3686.82"/>
    <n v="290.70999999999998"/>
    <n v="3686.8239999999996"/>
    <s v="Q4"/>
    <n v="7.8851150856293488"/>
    <s v="Guwahati"/>
    <s v="Premium"/>
  </r>
  <r>
    <s v="ORD010530"/>
    <x v="81"/>
    <s v="CUST0330"/>
    <s v="Yasti Ramesh"/>
    <x v="2"/>
    <x v="1"/>
    <x v="64"/>
    <n v="2"/>
    <n v="30314.6"/>
    <n v="0"/>
    <n v="60629.2"/>
    <n v="18986.89"/>
    <n v="60629.2"/>
    <s v="Q3"/>
    <n v="31.316411893938895"/>
    <s v="Jaipur"/>
    <s v="Occasional"/>
  </r>
  <r>
    <s v="ORD010152"/>
    <x v="224"/>
    <s v="CUST0268"/>
    <s v="Rajeshri Kashyap"/>
    <x v="0"/>
    <x v="0"/>
    <x v="53"/>
    <n v="3"/>
    <n v="602.65"/>
    <n v="0.2"/>
    <n v="1446.36"/>
    <n v="393.66"/>
    <n v="1446.36"/>
    <s v="Q3"/>
    <n v="27.217290301169839"/>
    <s v="Chennai"/>
    <s v="Premium"/>
  </r>
  <r>
    <s v="ORD001142"/>
    <x v="290"/>
    <s v="CUST0314"/>
    <s v="Nathaniel Dani"/>
    <x v="0"/>
    <x v="4"/>
    <x v="50"/>
    <n v="3"/>
    <n v="45959.85"/>
    <n v="0.15"/>
    <n v="117197.62"/>
    <n v="12963.1"/>
    <n v="117197.61749999999"/>
    <s v="Q4"/>
    <n v="11.060890144356174"/>
    <s v="Kochi"/>
    <s v="Premium"/>
  </r>
  <r>
    <s v="ORD004546"/>
    <x v="77"/>
    <s v="CUST0310"/>
    <s v="Hemal Singhal"/>
    <x v="1"/>
    <x v="4"/>
    <x v="45"/>
    <n v="3"/>
    <n v="23116.14"/>
    <n v="0"/>
    <n v="69348.42"/>
    <n v="10072.59"/>
    <n v="69348.42"/>
    <s v="Q3"/>
    <n v="14.524613538419478"/>
    <s v="Ranchi"/>
    <s v="Occasional"/>
  </r>
  <r>
    <s v="ORD005615"/>
    <x v="31"/>
    <s v="CUST0341"/>
    <s v="Isaac Vala"/>
    <x v="2"/>
    <x v="2"/>
    <x v="60"/>
    <n v="2"/>
    <n v="1573.84"/>
    <n v="0.15"/>
    <n v="2675.53"/>
    <n v="438.81"/>
    <n v="2675.5279999999998"/>
    <s v="Q2"/>
    <n v="16.40086263282415"/>
    <s v="Jaipur"/>
    <s v="Premium"/>
  </r>
  <r>
    <s v="ORD010391"/>
    <x v="216"/>
    <s v="CUST0362"/>
    <s v="Netra Issac"/>
    <x v="2"/>
    <x v="4"/>
    <x v="23"/>
    <n v="2"/>
    <n v="11867.82"/>
    <n v="0"/>
    <n v="23735.64"/>
    <n v="2509.52"/>
    <n v="23735.64"/>
    <s v="Q4"/>
    <n v="10.572792644310413"/>
    <s v="Chandigarh"/>
    <s v="Premium"/>
  </r>
  <r>
    <s v="ORD003780"/>
    <x v="97"/>
    <s v="CUST0011"/>
    <s v="Xiti Dash"/>
    <x v="2"/>
    <x v="2"/>
    <x v="17"/>
    <n v="3"/>
    <n v="2557.5700000000002"/>
    <n v="0.05"/>
    <n v="7289.07"/>
    <n v="1210.46"/>
    <n v="7289.0745000000006"/>
    <s v="Q3"/>
    <n v="16.606508100484699"/>
    <s v="Jaipur"/>
    <s v="Regular"/>
  </r>
  <r>
    <s v="ORD002572"/>
    <x v="331"/>
    <s v="CUST0047"/>
    <s v="Chameli Dani"/>
    <x v="1"/>
    <x v="5"/>
    <x v="44"/>
    <n v="9"/>
    <n v="734.17"/>
    <n v="0.05"/>
    <n v="6277.15"/>
    <n v="641.41999999999996"/>
    <n v="6277.1534999999994"/>
    <s v="Q4"/>
    <n v="10.218331567670042"/>
    <s v="Patna"/>
    <s v="Regular"/>
  </r>
  <r>
    <s v="ORD002161"/>
    <x v="110"/>
    <s v="CUST0293"/>
    <s v="Vidhi Khatri"/>
    <x v="1"/>
    <x v="2"/>
    <x v="30"/>
    <n v="5"/>
    <n v="3390.95"/>
    <n v="0"/>
    <n v="16954.75"/>
    <n v="4515.55"/>
    <n v="16954.75"/>
    <s v="Q2"/>
    <n v="26.632949468438049"/>
    <s v="Ranchi"/>
    <s v="Premium"/>
  </r>
  <r>
    <s v="ORD007921"/>
    <x v="26"/>
    <s v="CUST0049"/>
    <s v="Niharika Aurora"/>
    <x v="0"/>
    <x v="3"/>
    <x v="12"/>
    <n v="4"/>
    <n v="3602.68"/>
    <n v="0.2"/>
    <n v="11528.58"/>
    <n v="2285.35"/>
    <n v="11528.576000000001"/>
    <s v="Q4"/>
    <n v="19.823343377935529"/>
    <s v="Kochi"/>
    <s v="Premium"/>
  </r>
  <r>
    <s v="ORD006583"/>
    <x v="23"/>
    <s v="CUST0175"/>
    <s v="Balendra Lala"/>
    <x v="2"/>
    <x v="2"/>
    <x v="62"/>
    <n v="1"/>
    <n v="5050.0600000000004"/>
    <n v="0.2"/>
    <n v="4040.05"/>
    <n v="1082.45"/>
    <n v="4040.0480000000007"/>
    <s v="Q3"/>
    <n v="26.792985235331244"/>
    <s v="Delhi"/>
    <s v="Premium"/>
  </r>
  <r>
    <s v="ORD005136"/>
    <x v="52"/>
    <s v="CUST0498"/>
    <s v="Isaac Sha"/>
    <x v="0"/>
    <x v="4"/>
    <x v="23"/>
    <n v="5"/>
    <n v="15078.92"/>
    <n v="0.05"/>
    <n v="71624.87"/>
    <n v="7482.45"/>
    <n v="71624.87"/>
    <s v="Q1"/>
    <n v="10.446720531569552"/>
    <s v="Hyderabad"/>
    <s v="Premium"/>
  </r>
  <r>
    <s v="ORD011391"/>
    <x v="157"/>
    <s v="CUST0245"/>
    <s v="Naveen Dubey"/>
    <x v="1"/>
    <x v="2"/>
    <x v="17"/>
    <n v="1"/>
    <n v="3227.46"/>
    <n v="0.15"/>
    <n v="2743.34"/>
    <n v="704.9"/>
    <n v="2743.3409999999999"/>
    <s v="Q4"/>
    <n v="25.694955783825552"/>
    <s v="Bhubaneswar"/>
    <s v="Regular"/>
  </r>
  <r>
    <s v="ORD001759"/>
    <x v="149"/>
    <s v="CUST0291"/>
    <s v="Kabir Dâ€™Alia"/>
    <x v="1"/>
    <x v="2"/>
    <x v="46"/>
    <n v="1"/>
    <n v="827.63"/>
    <n v="0"/>
    <n v="827.63"/>
    <n v="230.86"/>
    <n v="827.63"/>
    <s v="Q4"/>
    <n v="27.894107270156955"/>
    <s v="Lucknow"/>
    <s v="Premium"/>
  </r>
  <r>
    <s v="ORD002103"/>
    <x v="327"/>
    <s v="CUST0215"/>
    <s v="Kamya Apte"/>
    <x v="3"/>
    <x v="6"/>
    <x v="27"/>
    <n v="1"/>
    <n v="4664.3999999999996"/>
    <n v="0"/>
    <n v="4664.3999999999996"/>
    <n v="1333.58"/>
    <n v="4664.3999999999996"/>
    <s v="Q4"/>
    <n v="28.590601149129579"/>
    <s v="Surat"/>
    <s v="Premium"/>
  </r>
  <r>
    <s v="ORD000907"/>
    <x v="223"/>
    <s v="CUST0038"/>
    <s v="Netra Narasimhan"/>
    <x v="2"/>
    <x v="4"/>
    <x v="23"/>
    <n v="4"/>
    <n v="78245.710000000006"/>
    <n v="0.05"/>
    <n v="297333.7"/>
    <n v="30144.68"/>
    <n v="297333.69800000003"/>
    <s v="Q3"/>
    <n v="10.138332789051493"/>
    <s v="Amritsar"/>
    <s v="Premium"/>
  </r>
  <r>
    <s v="ORD011965"/>
    <x v="3"/>
    <s v="CUST0463"/>
    <s v="Banjeet Gour"/>
    <x v="3"/>
    <x v="2"/>
    <x v="62"/>
    <n v="2"/>
    <n v="4806.99"/>
    <n v="0.1"/>
    <n v="8652.58"/>
    <n v="2447.6"/>
    <n v="8652.5820000000003"/>
    <s v="Q2"/>
    <n v="28.287516555755627"/>
    <s v="Pune"/>
    <s v="Regular"/>
  </r>
  <r>
    <s v="ORD011653"/>
    <x v="122"/>
    <s v="CUST0388"/>
    <s v="Ekavir Chawla"/>
    <x v="3"/>
    <x v="1"/>
    <x v="26"/>
    <n v="2"/>
    <n v="35281.96"/>
    <n v="0.05"/>
    <n v="67035.72"/>
    <n v="19844.34"/>
    <n v="67035.724000000002"/>
    <s v="Q1"/>
    <n v="29.602635729130679"/>
    <s v="Ahmedabad"/>
    <s v="Premium"/>
  </r>
  <r>
    <s v="ORD009936"/>
    <x v="300"/>
    <s v="CUST0222"/>
    <s v="Umang Sama"/>
    <x v="0"/>
    <x v="5"/>
    <x v="39"/>
    <n v="10"/>
    <n v="148.22999999999999"/>
    <n v="0"/>
    <n v="1482.3"/>
    <n v="120.01"/>
    <n v="1482.3"/>
    <s v="Q2"/>
    <n v="8.0962018484787173"/>
    <s v="Chennai"/>
    <s v="Regular"/>
  </r>
  <r>
    <s v="ORD002731"/>
    <x v="153"/>
    <s v="CUST0092"/>
    <s v="Neelima Sengupta"/>
    <x v="3"/>
    <x v="3"/>
    <x v="10"/>
    <n v="4"/>
    <n v="774.21"/>
    <n v="0.2"/>
    <n v="2477.4699999999998"/>
    <n v="795.72"/>
    <n v="2477.4720000000002"/>
    <s v="Q1"/>
    <n v="32.118249665989907"/>
    <s v="Mumbai"/>
    <s v="Premium"/>
  </r>
  <r>
    <s v="ORD006571"/>
    <x v="297"/>
    <s v="CUST0383"/>
    <s v="Ishani Chawla"/>
    <x v="0"/>
    <x v="3"/>
    <x v="66"/>
    <n v="1"/>
    <n v="3143.23"/>
    <n v="0.15"/>
    <n v="2671.75"/>
    <n v="834.11"/>
    <n v="2671.7455"/>
    <s v="Q3"/>
    <n v="31.219612613455599"/>
    <s v="Bengaluru"/>
    <s v="Regular"/>
  </r>
  <r>
    <s v="ORD007313"/>
    <x v="140"/>
    <s v="CUST0345"/>
    <s v="Jacob Prabhu"/>
    <x v="1"/>
    <x v="3"/>
    <x v="16"/>
    <n v="2"/>
    <n v="3524.68"/>
    <n v="0"/>
    <n v="7049.36"/>
    <n v="1652.87"/>
    <n v="7049.36"/>
    <s v="Q4"/>
    <n v="23.447093069441767"/>
    <s v="Bhubaneswar"/>
    <s v="Premium"/>
  </r>
  <r>
    <s v="ORD004741"/>
    <x v="207"/>
    <s v="CUST0352"/>
    <s v="Vincent Loke"/>
    <x v="2"/>
    <x v="4"/>
    <x v="23"/>
    <n v="2"/>
    <n v="23467.119999999999"/>
    <n v="0"/>
    <n v="46934.239999999998"/>
    <n v="4316.75"/>
    <n v="46934.239999999998"/>
    <s v="Q2"/>
    <n v="9.1974430607590545"/>
    <s v="Lucknow"/>
    <s v="Occasional"/>
  </r>
  <r>
    <s v="ORD005705"/>
    <x v="73"/>
    <s v="CUST0123"/>
    <s v="Shivani Maharaj"/>
    <x v="1"/>
    <x v="4"/>
    <x v="47"/>
    <n v="4"/>
    <n v="23459.07"/>
    <n v="0.15"/>
    <n v="79760.84"/>
    <n v="8687.39"/>
    <n v="79760.838000000003"/>
    <s v="Q2"/>
    <n v="10.891798531710549"/>
    <s v="Guwahati"/>
    <s v="Regular"/>
  </r>
  <r>
    <s v="ORD006979"/>
    <x v="77"/>
    <s v="CUST0352"/>
    <s v="Vincent Loke"/>
    <x v="2"/>
    <x v="4"/>
    <x v="23"/>
    <n v="3"/>
    <n v="13661.98"/>
    <n v="0.25"/>
    <n v="30739.46"/>
    <n v="4164.74"/>
    <n v="30739.455000000002"/>
    <s v="Q3"/>
    <n v="13.548513864589683"/>
    <s v="Lucknow"/>
    <s v="Occasional"/>
  </r>
  <r>
    <s v="ORD009539"/>
    <x v="103"/>
    <s v="CUST0100"/>
    <s v="Faqid Zachariah"/>
    <x v="3"/>
    <x v="5"/>
    <x v="39"/>
    <n v="4"/>
    <n v="421.27"/>
    <n v="0.25"/>
    <n v="1263.81"/>
    <n v="93.41"/>
    <n v="1263.81"/>
    <s v="Q1"/>
    <n v="7.3911426559372062"/>
    <s v="Ahmedabad"/>
    <s v="Premium"/>
  </r>
  <r>
    <s v="ORD009703"/>
    <x v="159"/>
    <s v="CUST0323"/>
    <s v="Orinder Chandra"/>
    <x v="2"/>
    <x v="5"/>
    <x v="21"/>
    <n v="2"/>
    <n v="462.99"/>
    <n v="0.1"/>
    <n v="833.38"/>
    <n v="58.98"/>
    <n v="833.38200000000006"/>
    <s v="Q3"/>
    <n v="7.0772036765941095"/>
    <s v="Jaipur"/>
    <s v="Occasional"/>
  </r>
  <r>
    <s v="ORD004460"/>
    <x v="177"/>
    <s v="CUST0014"/>
    <s v="Dipta Wable"/>
    <x v="0"/>
    <x v="5"/>
    <x v="39"/>
    <n v="3"/>
    <n v="582.88"/>
    <n v="0.05"/>
    <n v="1661.21"/>
    <n v="100.18"/>
    <n v="1661.2079999999999"/>
    <s v="Q1"/>
    <n v="6.0305440010594689"/>
    <s v="Hyderabad"/>
    <s v="Premium"/>
  </r>
  <r>
    <s v="ORD007335"/>
    <x v="37"/>
    <s v="CUST0186"/>
    <s v="Hemang Barad"/>
    <x v="1"/>
    <x v="5"/>
    <x v="44"/>
    <n v="6"/>
    <n v="367.57"/>
    <n v="0.05"/>
    <n v="2095.15"/>
    <n v="142.22"/>
    <n v="2095.1489999999999"/>
    <s v="Q4"/>
    <n v="6.7880581342624629"/>
    <s v="Ranchi"/>
    <s v="Premium"/>
  </r>
  <r>
    <s v="ORD001043"/>
    <x v="185"/>
    <s v="CUST0415"/>
    <s v="Ekanta Samra"/>
    <x v="3"/>
    <x v="5"/>
    <x v="31"/>
    <n v="5"/>
    <n v="412.42"/>
    <n v="0"/>
    <n v="2062.1"/>
    <n v="210.19"/>
    <n v="2062.1"/>
    <s v="Q4"/>
    <n v="10.193007128655255"/>
    <s v="Pune"/>
    <s v="Regular"/>
  </r>
  <r>
    <s v="ORD004918"/>
    <x v="190"/>
    <s v="CUST0183"/>
    <s v="Hemani Dani"/>
    <x v="2"/>
    <x v="2"/>
    <x v="17"/>
    <n v="3"/>
    <n v="5290.33"/>
    <n v="0"/>
    <n v="15870.99"/>
    <n v="-1578.53"/>
    <n v="15870.99"/>
    <s v="Q3"/>
    <n v="-9.9460084090532472"/>
    <s v="Jaipur"/>
    <s v="Premium"/>
  </r>
  <r>
    <s v="ORD007541"/>
    <x v="14"/>
    <s v="CUST0173"/>
    <s v="Wahab Kothari"/>
    <x v="3"/>
    <x v="2"/>
    <x v="65"/>
    <n v="2"/>
    <n v="1451.44"/>
    <n v="0"/>
    <n v="2902.88"/>
    <n v="821.54"/>
    <n v="2902.88"/>
    <s v="Q2"/>
    <n v="28.300859835749321"/>
    <s v="Mumbai"/>
    <s v="Premium"/>
  </r>
  <r>
    <s v="ORD010533"/>
    <x v="121"/>
    <s v="CUST0398"/>
    <s v="Christopher Basu"/>
    <x v="0"/>
    <x v="4"/>
    <x v="22"/>
    <n v="3"/>
    <n v="43196.56"/>
    <n v="0.15"/>
    <n v="110151.23"/>
    <n v="10846.39"/>
    <n v="110151.22799999999"/>
    <s v="Q2"/>
    <n v="9.8468169624615172"/>
    <s v="Chennai"/>
    <s v="Premium"/>
  </r>
  <r>
    <s v="ORD004577"/>
    <x v="299"/>
    <s v="CUST0236"/>
    <s v="Omisha Sachdeva"/>
    <x v="2"/>
    <x v="4"/>
    <x v="5"/>
    <n v="4"/>
    <n v="55291.75"/>
    <n v="0.15"/>
    <n v="187991.95"/>
    <n v="24792.93"/>
    <n v="187991.94999999998"/>
    <s v="Q1"/>
    <n v="13.188293434905058"/>
    <s v="Delhi"/>
    <s v="Premium"/>
  </r>
  <r>
    <s v="ORD009667"/>
    <x v="51"/>
    <s v="CUST0487"/>
    <s v="Urvi Johal"/>
    <x v="3"/>
    <x v="4"/>
    <x v="42"/>
    <n v="1"/>
    <n v="77962.2"/>
    <n v="0"/>
    <n v="77962.2"/>
    <n v="10982.53"/>
    <n v="77962.2"/>
    <s v="Q3"/>
    <n v="14.086993440410867"/>
    <s v="Ahmedabad"/>
    <s v="Premium"/>
  </r>
  <r>
    <s v="ORD002446"/>
    <x v="188"/>
    <s v="CUST0493"/>
    <s v="Lakshit Vaidya"/>
    <x v="2"/>
    <x v="5"/>
    <x v="68"/>
    <n v="7"/>
    <n v="792.87"/>
    <n v="0.15"/>
    <n v="4717.58"/>
    <n v="376.62"/>
    <n v="4717.5765000000001"/>
    <s v="Q1"/>
    <n v="7.9833304363677984"/>
    <s v="Lucknow"/>
    <s v="Occasional"/>
  </r>
  <r>
    <s v="ORD008183"/>
    <x v="181"/>
    <s v="CUST0118"/>
    <s v="Jagrati Grover"/>
    <x v="0"/>
    <x v="2"/>
    <x v="62"/>
    <n v="5"/>
    <n v="3921.05"/>
    <n v="0"/>
    <n v="19605.25"/>
    <n v="5134.5"/>
    <n v="19605.25"/>
    <s v="Q3"/>
    <n v="26.189413549941982"/>
    <s v="Hyderabad"/>
    <s v="Premium"/>
  </r>
  <r>
    <s v="ORD008226"/>
    <x v="164"/>
    <s v="CUST0332"/>
    <s v="Tamanna Mukherjee"/>
    <x v="2"/>
    <x v="6"/>
    <x v="18"/>
    <n v="2"/>
    <n v="900.96"/>
    <n v="0"/>
    <n v="1801.92"/>
    <n v="447.15"/>
    <n v="1801.92"/>
    <s v="Q1"/>
    <n v="24.815197123068724"/>
    <s v="Lucknow"/>
    <s v="Premium"/>
  </r>
  <r>
    <s v="ORD008168"/>
    <x v="334"/>
    <s v="CUST0280"/>
    <s v="Chandani Narayanan"/>
    <x v="1"/>
    <x v="0"/>
    <x v="49"/>
    <n v="4"/>
    <n v="830.02"/>
    <n v="0.05"/>
    <n v="3154.08"/>
    <n v="-183.29"/>
    <n v="3154.0759999999996"/>
    <s v="Q3"/>
    <n v="-5.8112032668797244"/>
    <s v="Patna"/>
    <s v="Regular"/>
  </r>
  <r>
    <s v="ORD005254"/>
    <x v="106"/>
    <s v="CUST0057"/>
    <s v="Anusha Ganesh"/>
    <x v="1"/>
    <x v="1"/>
    <x v="3"/>
    <n v="3"/>
    <n v="24335.52"/>
    <n v="0.15"/>
    <n v="62055.58"/>
    <n v="16710.11"/>
    <n v="62055.575999999994"/>
    <s v="Q4"/>
    <n v="26.927650986422176"/>
    <s v="Ranchi"/>
    <s v="Premium"/>
  </r>
  <r>
    <s v="ORD003162"/>
    <x v="351"/>
    <s v="CUST0241"/>
    <s v="Victor Puri"/>
    <x v="2"/>
    <x v="6"/>
    <x v="14"/>
    <n v="3"/>
    <n v="2603.56"/>
    <n v="0.05"/>
    <n v="7420.15"/>
    <n v="2370.27"/>
    <n v="7420.1459999999997"/>
    <s v="Q2"/>
    <n v="31.943693860636241"/>
    <s v="Chandigarh"/>
    <s v="Occasional"/>
  </r>
  <r>
    <s v="ORD009163"/>
    <x v="106"/>
    <s v="CUST0010"/>
    <s v="Jack Goyal"/>
    <x v="2"/>
    <x v="6"/>
    <x v="41"/>
    <n v="1"/>
    <n v="4504.97"/>
    <n v="0"/>
    <n v="4504.97"/>
    <n v="-295.89"/>
    <n v="4504.97"/>
    <s v="Q4"/>
    <n v="-6.5680792546898195"/>
    <s v="Delhi"/>
    <s v="Premium"/>
  </r>
  <r>
    <s v="ORD003402"/>
    <x v="122"/>
    <s v="CUST0107"/>
    <s v="Finn Hayre"/>
    <x v="1"/>
    <x v="5"/>
    <x v="21"/>
    <n v="6"/>
    <n v="698.69"/>
    <n v="0"/>
    <n v="4192.1400000000003"/>
    <n v="305.5"/>
    <n v="4192.1400000000003"/>
    <s v="Q1"/>
    <n v="7.2874474612011992"/>
    <s v="Bhubaneswar"/>
    <s v="Regular"/>
  </r>
  <r>
    <s v="ORD001159"/>
    <x v="255"/>
    <s v="CUST0104"/>
    <s v="Saksham Gola"/>
    <x v="2"/>
    <x v="2"/>
    <x v="8"/>
    <n v="3"/>
    <n v="2874.87"/>
    <n v="0.2"/>
    <n v="6899.69"/>
    <n v="1322.47"/>
    <n v="6899.688000000001"/>
    <s v="Q3"/>
    <n v="19.167093014323832"/>
    <s v="Chandigarh"/>
    <s v="Premium"/>
  </r>
  <r>
    <s v="ORD009139"/>
    <x v="135"/>
    <s v="CUST0053"/>
    <s v="Anjali Ganesh"/>
    <x v="3"/>
    <x v="2"/>
    <x v="8"/>
    <n v="1"/>
    <n v="2439.5700000000002"/>
    <n v="0.1"/>
    <n v="2195.61"/>
    <n v="-75.25"/>
    <n v="2195.6130000000003"/>
    <s v="Q2"/>
    <n v="-3.4272935539553928"/>
    <s v="Mumbai"/>
    <s v="Regular"/>
  </r>
  <r>
    <s v="ORD009275"/>
    <x v="140"/>
    <s v="CUST0260"/>
    <s v="Timothy Nori"/>
    <x v="0"/>
    <x v="6"/>
    <x v="29"/>
    <n v="2"/>
    <n v="2575.0500000000002"/>
    <n v="0.05"/>
    <n v="4892.6000000000004"/>
    <n v="1825.26"/>
    <n v="4892.5950000000003"/>
    <s v="Q4"/>
    <n v="37.306544577525244"/>
    <s v="Kochi"/>
    <s v="Regular"/>
  </r>
  <r>
    <s v="ORD008875"/>
    <x v="316"/>
    <s v="CUST0368"/>
    <s v="Vedant Kohli"/>
    <x v="2"/>
    <x v="3"/>
    <x v="61"/>
    <n v="4"/>
    <n v="870.3"/>
    <n v="0.1"/>
    <n v="3133.08"/>
    <n v="643.47"/>
    <n v="3133.08"/>
    <s v="Q4"/>
    <n v="20.53793710980888"/>
    <s v="Delhi"/>
    <s v="Premium"/>
  </r>
  <r>
    <s v="ORD011033"/>
    <x v="17"/>
    <s v="CUST0146"/>
    <s v="Pavani Bawa"/>
    <x v="1"/>
    <x v="6"/>
    <x v="57"/>
    <n v="4"/>
    <n v="4668.38"/>
    <n v="0.05"/>
    <n v="17739.84"/>
    <n v="4360.3900000000003"/>
    <n v="17739.844000000001"/>
    <s v="Q1"/>
    <n v="24.579646716092142"/>
    <s v="Guwahati"/>
    <s v="Regular"/>
  </r>
  <r>
    <s v="ORD003761"/>
    <x v="348"/>
    <s v="CUST0128"/>
    <s v="Anjali Mall"/>
    <x v="1"/>
    <x v="5"/>
    <x v="24"/>
    <n v="7"/>
    <n v="672.38"/>
    <n v="0.1"/>
    <n v="4235.99"/>
    <n v="433.73"/>
    <n v="4235.9939999999997"/>
    <s v="Q1"/>
    <n v="10.239164870549743"/>
    <s v="Bhubaneswar"/>
    <s v="Premium"/>
  </r>
  <r>
    <s v="ORD006431"/>
    <x v="297"/>
    <s v="CUST0355"/>
    <s v="Unknown"/>
    <x v="1"/>
    <x v="4"/>
    <x v="23"/>
    <n v="4"/>
    <n v="28910.07"/>
    <n v="0.1"/>
    <n v="104076.25"/>
    <n v="14137.82"/>
    <n v="104076.25200000001"/>
    <s v="Q3"/>
    <n v="13.5840981972352"/>
    <s v="Patna"/>
    <s v="Premium"/>
  </r>
  <r>
    <s v="ORD004087"/>
    <x v="50"/>
    <s v="CUST0426"/>
    <s v="Nakul Puri"/>
    <x v="0"/>
    <x v="5"/>
    <x v="44"/>
    <n v="3"/>
    <n v="601.84"/>
    <n v="0"/>
    <n v="1805.52"/>
    <n v="150.5"/>
    <n v="1805.52"/>
    <s v="Q4"/>
    <n v="8.3355487615756125"/>
    <s v="Bengaluru"/>
    <s v="Regular"/>
  </r>
  <r>
    <s v="ORD001307"/>
    <x v="354"/>
    <s v="CUST0161"/>
    <s v="Jalsa Narang"/>
    <x v="2"/>
    <x v="6"/>
    <x v="18"/>
    <n v="5"/>
    <n v="4034.04"/>
    <n v="0.1"/>
    <n v="18153.18"/>
    <n v="4090.04"/>
    <n v="18153.18"/>
    <s v="Q2"/>
    <n v="22.530708118357225"/>
    <s v="Lucknow"/>
    <s v="Premium"/>
  </r>
  <r>
    <s v="ORD000834"/>
    <x v="149"/>
    <s v="CUST0303"/>
    <s v="Tarak Talwar"/>
    <x v="2"/>
    <x v="2"/>
    <x v="9"/>
    <n v="3"/>
    <n v="6909.99"/>
    <n v="0.15"/>
    <n v="17620.47"/>
    <n v="3887"/>
    <n v="17620.4745"/>
    <s v="Q4"/>
    <n v="22.059570488187884"/>
    <s v="Delhi"/>
    <s v="Regular"/>
  </r>
  <r>
    <s v="ORD000356"/>
    <x v="330"/>
    <s v="CUST0393"/>
    <s v="Rachita Shroff"/>
    <x v="3"/>
    <x v="1"/>
    <x v="64"/>
    <n v="1"/>
    <n v="27469.66"/>
    <n v="0.05"/>
    <n v="26096.18"/>
    <n v="6761.08"/>
    <n v="26096.177"/>
    <s v="Q2"/>
    <n v="25.908313017460792"/>
    <s v="Surat"/>
    <s v="Occasional"/>
  </r>
  <r>
    <s v="ORD005636"/>
    <x v="281"/>
    <s v="CUST0254"/>
    <s v="Pratyush Morar"/>
    <x v="1"/>
    <x v="1"/>
    <x v="52"/>
    <n v="4"/>
    <n v="9801.58"/>
    <n v="0.1"/>
    <n v="35285.69"/>
    <n v="6345.27"/>
    <n v="35285.688000000002"/>
    <s v="Q3"/>
    <n v="17.982558935364448"/>
    <s v="Patna"/>
    <s v="Premium"/>
  </r>
  <r>
    <s v="ORD004174"/>
    <x v="7"/>
    <s v="CUST0226"/>
    <s v="Ronith Jaggi"/>
    <x v="2"/>
    <x v="6"/>
    <x v="41"/>
    <n v="5"/>
    <n v="1128.48"/>
    <n v="0"/>
    <n v="5642.4"/>
    <n v="1511.94"/>
    <n v="5642.4"/>
    <s v="Q2"/>
    <n v="26.79604423649511"/>
    <s v="Amritsar"/>
    <s v="Premium"/>
  </r>
  <r>
    <s v="ORD005329"/>
    <x v="194"/>
    <s v="CUST0173"/>
    <s v="Wahab Kothari"/>
    <x v="3"/>
    <x v="3"/>
    <x v="66"/>
    <n v="2"/>
    <n v="2139.5100000000002"/>
    <n v="0.05"/>
    <n v="4065.07"/>
    <n v="1417.4"/>
    <n v="4065.0690000000004"/>
    <s v="Q4"/>
    <n v="34.867788254568808"/>
    <s v="Mumbai"/>
    <s v="Premium"/>
  </r>
  <r>
    <s v="ORD004081"/>
    <x v="66"/>
    <s v="CUST0031"/>
    <s v="Unni Gupta"/>
    <x v="3"/>
    <x v="0"/>
    <x v="0"/>
    <n v="2"/>
    <n v="878.89"/>
    <n v="0"/>
    <n v="1757.78"/>
    <n v="454.99"/>
    <n v="1757.78"/>
    <s v="Q1"/>
    <n v="25.884354128503002"/>
    <s v="Ahmedabad"/>
    <s v="Premium"/>
  </r>
  <r>
    <s v="ORD004648"/>
    <x v="269"/>
    <s v="CUST0328"/>
    <s v="Simon Vohra"/>
    <x v="1"/>
    <x v="5"/>
    <x v="44"/>
    <n v="1"/>
    <n v="646.38"/>
    <n v="0.15"/>
    <n v="549.41999999999996"/>
    <n v="32.32"/>
    <n v="549.423"/>
    <s v="Q1"/>
    <n v="5.8825670707291335"/>
    <s v="Ranchi"/>
    <s v="Premium"/>
  </r>
  <r>
    <s v="ORD003076"/>
    <x v="251"/>
    <s v="CUST0180"/>
    <s v="Leela Talwar"/>
    <x v="3"/>
    <x v="4"/>
    <x v="42"/>
    <n v="3"/>
    <n v="33903.57"/>
    <n v="0"/>
    <n v="101710.71"/>
    <n v="9190.0300000000007"/>
    <n v="101710.70999999999"/>
    <s v="Q1"/>
    <n v="9.0354594909424968"/>
    <s v="Mumbai"/>
    <s v="Regular"/>
  </r>
  <r>
    <s v="ORD000498"/>
    <x v="126"/>
    <s v="CUST0486"/>
    <s v="Nathan Loke"/>
    <x v="2"/>
    <x v="1"/>
    <x v="38"/>
    <n v="5"/>
    <n v="8288.32"/>
    <n v="0.3"/>
    <n v="29009.119999999999"/>
    <n v="6362.67"/>
    <n v="29009.119999999995"/>
    <s v="Q2"/>
    <n v="21.933343720871232"/>
    <s v="Jaipur"/>
    <s v="Occasional"/>
  </r>
  <r>
    <s v="ORD000596"/>
    <x v="76"/>
    <s v="CUST0044"/>
    <s v="Advay Nadig"/>
    <x v="2"/>
    <x v="4"/>
    <x v="33"/>
    <n v="2"/>
    <n v="34369.46"/>
    <n v="0.05"/>
    <n v="65301.97"/>
    <n v="5921.78"/>
    <n v="65301.973999999995"/>
    <s v="Q4"/>
    <n v="9.0683022273294345"/>
    <s v="Lucknow"/>
    <s v="Premium"/>
  </r>
  <r>
    <s v="ORD002626"/>
    <x v="145"/>
    <s v="CUST0040"/>
    <s v="Gaurav Majumdar"/>
    <x v="2"/>
    <x v="6"/>
    <x v="27"/>
    <n v="4"/>
    <n v="2530.3200000000002"/>
    <n v="0"/>
    <n v="10121.280000000001"/>
    <n v="3493.9"/>
    <n v="10121.280000000001"/>
    <s v="Q3"/>
    <n v="34.520337348635742"/>
    <s v="Chandigarh"/>
    <s v="Regular"/>
  </r>
  <r>
    <s v="ORD003890"/>
    <x v="39"/>
    <s v="CUST0243"/>
    <s v="Oviya Nagy"/>
    <x v="3"/>
    <x v="5"/>
    <x v="11"/>
    <n v="9"/>
    <n v="266.88"/>
    <n v="0"/>
    <n v="2401.92"/>
    <n v="164.19"/>
    <n v="2401.92"/>
    <s v="Q3"/>
    <n v="6.8357813749000798"/>
    <s v="Surat"/>
    <s v="Regular"/>
  </r>
  <r>
    <s v="ORD006171"/>
    <x v="327"/>
    <s v="CUST0275"/>
    <s v="Rajata Baria"/>
    <x v="1"/>
    <x v="5"/>
    <x v="11"/>
    <n v="9"/>
    <n v="624.78"/>
    <n v="0.05"/>
    <n v="5341.87"/>
    <n v="301.22000000000003"/>
    <n v="5341.8689999999997"/>
    <s v="Q4"/>
    <n v="5.6388493168122782"/>
    <s v="Ranchi"/>
    <s v="Premium"/>
  </r>
  <r>
    <s v="ORD011365"/>
    <x v="161"/>
    <s v="CUST0264"/>
    <s v="Rudra Konda"/>
    <x v="2"/>
    <x v="2"/>
    <x v="65"/>
    <n v="2"/>
    <n v="1081.6500000000001"/>
    <n v="0.1"/>
    <n v="1946.97"/>
    <n v="389.3"/>
    <n v="1946.9700000000003"/>
    <s v="Q2"/>
    <n v="19.995171985187241"/>
    <s v="Jaipur"/>
    <s v="Regular"/>
  </r>
  <r>
    <s v="ORD005928"/>
    <x v="85"/>
    <s v="CUST0403"/>
    <s v="Bimala Rattan"/>
    <x v="1"/>
    <x v="5"/>
    <x v="68"/>
    <n v="4"/>
    <n v="524.52"/>
    <n v="0"/>
    <n v="2098.08"/>
    <n v="193.73"/>
    <n v="2098.08"/>
    <s v="Q4"/>
    <n v="9.2336803172424311"/>
    <s v="Bhubaneswar"/>
    <s v="Regular"/>
  </r>
  <r>
    <s v="ORD006103"/>
    <x v="213"/>
    <s v="CUST0225"/>
    <s v="Avi Das"/>
    <x v="2"/>
    <x v="4"/>
    <x v="50"/>
    <n v="5"/>
    <n v="19617.34"/>
    <n v="0"/>
    <n v="98086.7"/>
    <n v="10070.08"/>
    <n v="98086.7"/>
    <s v="Q1"/>
    <n v="10.266509118973318"/>
    <s v="Lucknow"/>
    <s v="Premium"/>
  </r>
  <r>
    <s v="ORD002414"/>
    <x v="46"/>
    <s v="CUST0011"/>
    <s v="Xiti Dash"/>
    <x v="2"/>
    <x v="2"/>
    <x v="17"/>
    <n v="2"/>
    <n v="3620.26"/>
    <n v="0.15"/>
    <n v="6154.44"/>
    <n v="1139.73"/>
    <n v="6154.442"/>
    <s v="Q3"/>
    <n v="18.518825433345683"/>
    <s v="Jaipur"/>
    <s v="Regular"/>
  </r>
  <r>
    <s v="ORD002234"/>
    <x v="361"/>
    <s v="CUST0358"/>
    <s v="Daksh Shan"/>
    <x v="3"/>
    <x v="5"/>
    <x v="37"/>
    <n v="0"/>
    <n v="364.4"/>
    <n v="0"/>
    <n v="728.8"/>
    <n v="43.09"/>
    <n v="0"/>
    <s v="Q3"/>
    <n v="5.91245883644347"/>
    <s v="Pune"/>
    <s v="Premium"/>
  </r>
  <r>
    <s v="ORD010095"/>
    <x v="123"/>
    <s v="CUST0088"/>
    <s v="Ekavir Som"/>
    <x v="3"/>
    <x v="6"/>
    <x v="29"/>
    <n v="3"/>
    <n v="597.39"/>
    <n v="0"/>
    <n v="1792.17"/>
    <n v="438.29"/>
    <n v="1792.17"/>
    <s v="Q1"/>
    <n v="24.455827293169733"/>
    <s v="Pune"/>
    <s v="Occasional"/>
  </r>
  <r>
    <s v="ORD006148"/>
    <x v="63"/>
    <s v="CUST0008"/>
    <s v="Sanya Memon"/>
    <x v="2"/>
    <x v="5"/>
    <x v="21"/>
    <n v="8"/>
    <n v="614.73"/>
    <n v="0.25"/>
    <n v="3688.38"/>
    <n v="-550.88"/>
    <n v="3688.38"/>
    <s v="Q4"/>
    <n v="-14.935554362619902"/>
    <s v="Lucknow"/>
    <s v="Occasional"/>
  </r>
  <r>
    <s v="ORD002477"/>
    <x v="255"/>
    <s v="CUST0416"/>
    <s v="Hitesh Soman"/>
    <x v="3"/>
    <x v="5"/>
    <x v="39"/>
    <n v="6"/>
    <n v="199.1"/>
    <n v="0.15"/>
    <n v="1015.41"/>
    <n v="67.03"/>
    <n v="1015.4099999999999"/>
    <s v="Q3"/>
    <n v="6.6012743620803418"/>
    <s v="Mumbai"/>
    <s v="Premium"/>
  </r>
  <r>
    <s v="ORD008113"/>
    <x v="363"/>
    <s v="CUST0106"/>
    <s v="Samarth Vora"/>
    <x v="1"/>
    <x v="3"/>
    <x v="12"/>
    <n v="4"/>
    <n v="2684.32"/>
    <n v="0"/>
    <n v="10737.28"/>
    <n v="3115.23"/>
    <n v="10737.28"/>
    <s v="Q4"/>
    <n v="29.013213774810755"/>
    <s v="Kolkata"/>
    <s v="Premium"/>
  </r>
  <r>
    <s v="ORD007917"/>
    <x v="66"/>
    <s v="CUST0428"/>
    <s v="Abdul Gour"/>
    <x v="3"/>
    <x v="4"/>
    <x v="23"/>
    <n v="4"/>
    <n v="71457.34"/>
    <n v="0.05"/>
    <n v="271537.89"/>
    <n v="41675.11"/>
    <n v="271537.89199999999"/>
    <s v="Q1"/>
    <n v="15.347806525269824"/>
    <s v="Surat"/>
    <s v="Occasional"/>
  </r>
  <r>
    <s v="ORD005826"/>
    <x v="207"/>
    <s v="CUST0299"/>
    <s v="Wahab Jain"/>
    <x v="2"/>
    <x v="2"/>
    <x v="2"/>
    <n v="2"/>
    <n v="7612.4"/>
    <n v="0.1"/>
    <n v="13702.32"/>
    <n v="3671.4"/>
    <n v="13702.32"/>
    <s v="Q2"/>
    <n v="26.794002767414572"/>
    <s v="Jaipur"/>
    <s v="Premium"/>
  </r>
  <r>
    <s v="ORD008526"/>
    <x v="344"/>
    <s v="CUST0309"/>
    <s v="Hamsini Toor"/>
    <x v="1"/>
    <x v="3"/>
    <x v="61"/>
    <n v="2"/>
    <n v="1674.59"/>
    <n v="0.25"/>
    <n v="2511.88"/>
    <n v="721.11"/>
    <n v="2511.8849999999998"/>
    <s v="Q2"/>
    <n v="28.707979680557987"/>
    <s v="Guwahati"/>
    <s v="Occasional"/>
  </r>
  <r>
    <s v="ORD009322"/>
    <x v="110"/>
    <s v="CUST0351"/>
    <s v="Anirudh Kumer"/>
    <x v="2"/>
    <x v="4"/>
    <x v="5"/>
    <n v="1"/>
    <n v="46945.4"/>
    <n v="0.1"/>
    <n v="42250.86"/>
    <n v="3595.37"/>
    <n v="42250.86"/>
    <s v="Q2"/>
    <n v="8.5095782665725626"/>
    <s v="Lucknow"/>
    <s v="Premium"/>
  </r>
  <r>
    <s v="ORD011798"/>
    <x v="5"/>
    <s v="CUST0173"/>
    <s v="Wahab Kothari"/>
    <x v="3"/>
    <x v="1"/>
    <x v="34"/>
    <n v="5"/>
    <n v="14051.73"/>
    <n v="0"/>
    <n v="70258.649999999994"/>
    <n v="15651.27"/>
    <n v="70258.649999999994"/>
    <s v="Q1"/>
    <n v="22.276644939804569"/>
    <s v="Mumbai"/>
    <s v="Premium"/>
  </r>
  <r>
    <s v="ORD004062"/>
    <x v="23"/>
    <s v="CUST0167"/>
    <s v="Varsha Ben"/>
    <x v="3"/>
    <x v="5"/>
    <x v="24"/>
    <n v="9"/>
    <n v="510.47"/>
    <n v="0"/>
    <n v="4594.2299999999996"/>
    <n v="-336.79"/>
    <n v="4594.2300000000005"/>
    <s v="Q3"/>
    <n v="-7.3307170080731714"/>
    <s v="Pune"/>
    <s v="Premium"/>
  </r>
  <r>
    <s v="ORD007542"/>
    <x v="329"/>
    <s v="CUST0293"/>
    <s v="Vidhi Khatri"/>
    <x v="1"/>
    <x v="1"/>
    <x v="59"/>
    <n v="5"/>
    <n v="5680.58"/>
    <n v="0.15"/>
    <n v="24142.47"/>
    <n v="7121.06"/>
    <n v="24142.465"/>
    <s v="Q4"/>
    <n v="29.495987775898659"/>
    <s v="Ranchi"/>
    <s v="Premium"/>
  </r>
  <r>
    <s v="ORD001600"/>
    <x v="78"/>
    <s v="CUST0216"/>
    <s v="Jacob Sengupta"/>
    <x v="1"/>
    <x v="3"/>
    <x v="61"/>
    <n v="3"/>
    <n v="1702.44"/>
    <n v="0.05"/>
    <n v="4851.95"/>
    <n v="1193.68"/>
    <n v="4851.9539999999997"/>
    <s v="Q3"/>
    <n v="24.602067210090791"/>
    <s v="Patna"/>
    <s v="Regular"/>
  </r>
  <r>
    <s v="ORD009776"/>
    <x v="310"/>
    <s v="CUST0298"/>
    <s v="Faris Malhotra"/>
    <x v="3"/>
    <x v="4"/>
    <x v="50"/>
    <n v="5"/>
    <n v="81565.66"/>
    <n v="0.3"/>
    <n v="285479.81"/>
    <n v="39081.65"/>
    <n v="285479.81"/>
    <s v="Q3"/>
    <n v="13.689812249769959"/>
    <s v="Mumbai"/>
    <s v="Premium"/>
  </r>
  <r>
    <s v="ORD009166"/>
    <x v="227"/>
    <s v="CUST0241"/>
    <s v="Victor Puri"/>
    <x v="2"/>
    <x v="5"/>
    <x v="24"/>
    <n v="2"/>
    <n v="575.58000000000004"/>
    <n v="0.05"/>
    <n v="1093.5999999999999"/>
    <n v="78.45"/>
    <n v="1093.6020000000001"/>
    <s v="Q4"/>
    <n v="7.1735552304316021"/>
    <s v="Chandigarh"/>
    <s v="Occasional"/>
  </r>
  <r>
    <s v="ORD005318"/>
    <x v="165"/>
    <s v="CUST0429"/>
    <s v="Daniel Rau"/>
    <x v="2"/>
    <x v="4"/>
    <x v="33"/>
    <n v="3"/>
    <n v="77565.38"/>
    <n v="0.1"/>
    <n v="209426.53"/>
    <n v="20198.3"/>
    <n v="209426.52600000001"/>
    <s v="Q3"/>
    <n v="9.64457559412363"/>
    <s v="Jaipur"/>
    <s v="Premium"/>
  </r>
  <r>
    <s v="ORD008642"/>
    <x v="353"/>
    <s v="CUST0352"/>
    <s v="Vincent Loke"/>
    <x v="2"/>
    <x v="3"/>
    <x v="16"/>
    <n v="5"/>
    <n v="2679.43"/>
    <n v="0"/>
    <n v="13397.15"/>
    <n v="4425.1499999999996"/>
    <n v="13397.15"/>
    <s v="Q2"/>
    <n v="33.030532613279689"/>
    <s v="Lucknow"/>
    <s v="Occasional"/>
  </r>
  <r>
    <s v="ORD009566"/>
    <x v="27"/>
    <s v="CUST0246"/>
    <s v="Oliver Chander"/>
    <x v="0"/>
    <x v="6"/>
    <x v="43"/>
    <n v="3"/>
    <n v="4437.01"/>
    <n v="0.1"/>
    <n v="11979.93"/>
    <n v="3838.79"/>
    <n v="11979.927000000001"/>
    <s v="Q4"/>
    <n v="32.043509436198711"/>
    <s v="Hyderabad"/>
    <s v="Regular"/>
  </r>
  <r>
    <s v="ORD002879"/>
    <x v="81"/>
    <s v="CUST0028"/>
    <s v="Kashish Hans"/>
    <x v="1"/>
    <x v="4"/>
    <x v="45"/>
    <n v="4"/>
    <n v="66370.820000000007"/>
    <n v="0"/>
    <n v="265483.28000000003"/>
    <n v="25861.62"/>
    <n v="265483.28000000003"/>
    <s v="Q3"/>
    <n v="9.7413366295610011"/>
    <s v="Bhubaneswar"/>
    <s v="Regular"/>
  </r>
  <r>
    <s v="ORD003585"/>
    <x v="37"/>
    <s v="CUST0339"/>
    <s v="Unknown"/>
    <x v="0"/>
    <x v="5"/>
    <x v="44"/>
    <n v="6"/>
    <n v="628.70000000000005"/>
    <n v="0"/>
    <n v="3772.2"/>
    <n v="214.17"/>
    <n v="3772.2000000000003"/>
    <s v="Q4"/>
    <n v="5.677588675043741"/>
    <s v="Kochi"/>
    <s v="Premium"/>
  </r>
  <r>
    <s v="ORD001943"/>
    <x v="305"/>
    <s v="CUST0018"/>
    <s v="Shivani Parikh"/>
    <x v="0"/>
    <x v="3"/>
    <x v="12"/>
    <n v="4"/>
    <n v="3727.6"/>
    <n v="0"/>
    <n v="14910.4"/>
    <n v="-1314.97"/>
    <n v="14910.4"/>
    <s v="Q3"/>
    <n v="-8.819146367636014"/>
    <s v="Coimbatore"/>
    <s v="Occasional"/>
  </r>
  <r>
    <s v="ORD001680"/>
    <x v="215"/>
    <s v="CUST0462"/>
    <s v="Tarak Chadha"/>
    <x v="2"/>
    <x v="1"/>
    <x v="26"/>
    <n v="3"/>
    <n v="14052.96"/>
    <n v="0.05"/>
    <n v="40050.94"/>
    <n v="8968.9500000000007"/>
    <n v="40050.935999999994"/>
    <s v="Q2"/>
    <n v="22.393856423844234"/>
    <s v="Lucknow"/>
    <s v="Premium"/>
  </r>
  <r>
    <s v="ORD003832"/>
    <x v="271"/>
    <s v="CUST0384"/>
    <s v="Darika Sani"/>
    <x v="3"/>
    <x v="5"/>
    <x v="21"/>
    <n v="1"/>
    <n v="110"/>
    <n v="0.15"/>
    <n v="93.5"/>
    <n v="6.04"/>
    <n v="93.5"/>
    <s v="Q3"/>
    <n v="6.4598930481283432"/>
    <s v="Pune"/>
    <s v="Premium"/>
  </r>
  <r>
    <s v="ORD006684"/>
    <x v="73"/>
    <s v="CUST0204"/>
    <s v="Madhavi Dutt"/>
    <x v="0"/>
    <x v="4"/>
    <x v="50"/>
    <n v="4"/>
    <n v="28481.11"/>
    <n v="0"/>
    <n v="113924.44"/>
    <n v="14463.68"/>
    <n v="113924.44"/>
    <s v="Q2"/>
    <n v="12.695853497282936"/>
    <s v="Hyderabad"/>
    <s v="Premium"/>
  </r>
  <r>
    <s v="ORD005789"/>
    <x v="295"/>
    <s v="CUST0198"/>
    <s v="Dev Wagle"/>
    <x v="2"/>
    <x v="4"/>
    <x v="28"/>
    <n v="2"/>
    <n v="43506.239999999998"/>
    <n v="0.2"/>
    <n v="69609.98"/>
    <n v="8968.2199999999993"/>
    <n v="69609.983999999997"/>
    <s v="Q4"/>
    <n v="12.883526184032807"/>
    <s v="Chandigarh"/>
    <s v="Regular"/>
  </r>
  <r>
    <s v="ORD001588"/>
    <x v="1"/>
    <s v="CUST0443"/>
    <s v="Wyatt Aggarwal"/>
    <x v="0"/>
    <x v="2"/>
    <x v="60"/>
    <n v="0"/>
    <n v="6884"/>
    <n v="0.05"/>
    <n v="6539.8"/>
    <n v="1691.67"/>
    <n v="0"/>
    <s v="Q2"/>
    <n v="25.867304810544667"/>
    <s v="Bengaluru"/>
    <s v="Regular"/>
  </r>
  <r>
    <s v="ORD009987"/>
    <x v="224"/>
    <s v="CUST0247"/>
    <s v="Geetika Chopra"/>
    <x v="1"/>
    <x v="3"/>
    <x v="58"/>
    <n v="4"/>
    <n v="1939.87"/>
    <n v="0"/>
    <n v="7759.48"/>
    <n v="1980.48"/>
    <n v="7759.48"/>
    <s v="Q3"/>
    <n v="25.523359812770963"/>
    <s v="Kolkata"/>
    <s v="Regular"/>
  </r>
  <r>
    <s v="ORD008290"/>
    <x v="0"/>
    <s v="CUST0222"/>
    <s v="Umang Sama"/>
    <x v="0"/>
    <x v="6"/>
    <x v="41"/>
    <n v="2"/>
    <n v="3891.77"/>
    <n v="0"/>
    <n v="7783.54"/>
    <n v="2905.6"/>
    <n v="7783.54"/>
    <s v="Q2"/>
    <n v="37.330058045567952"/>
    <s v="Chennai"/>
    <s v="Regular"/>
  </r>
  <r>
    <s v="ORD011533"/>
    <x v="126"/>
    <s v="CUST0416"/>
    <s v="Hitesh Soman"/>
    <x v="3"/>
    <x v="0"/>
    <x v="48"/>
    <n v="5"/>
    <n v="781.97"/>
    <n v="0"/>
    <n v="3909.85"/>
    <n v="1285.75"/>
    <n v="3909.8500000000004"/>
    <s v="Q2"/>
    <n v="32.884893282350987"/>
    <s v="Mumbai"/>
    <s v="Premium"/>
  </r>
  <r>
    <s v="ORD004279"/>
    <x v="54"/>
    <s v="CUST0418"/>
    <s v="Osha Gour"/>
    <x v="3"/>
    <x v="4"/>
    <x v="20"/>
    <n v="4"/>
    <n v="61621.23"/>
    <n v="0"/>
    <n v="246484.92"/>
    <n v="21860.080000000002"/>
    <n v="246484.92"/>
    <s v="Q4"/>
    <n v="8.8687291701252953"/>
    <s v="Ahmedabad"/>
    <s v="Occasional"/>
  </r>
  <r>
    <s v="ORD006956"/>
    <x v="299"/>
    <s v="CUST0130"/>
    <s v="Varsha Chana"/>
    <x v="2"/>
    <x v="5"/>
    <x v="44"/>
    <n v="5"/>
    <n v="221.23"/>
    <n v="0.05"/>
    <n v="1050.8399999999999"/>
    <n v="103.64"/>
    <n v="1050.8424999999997"/>
    <s v="Q1"/>
    <n v="9.8625861215789286"/>
    <s v="Jaipur"/>
    <s v="Premium"/>
  </r>
  <r>
    <s v="ORD004275"/>
    <x v="303"/>
    <s v="CUST0329"/>
    <s v="Pushti Gour"/>
    <x v="0"/>
    <x v="0"/>
    <x v="48"/>
    <n v="3"/>
    <n v="940.13"/>
    <n v="0"/>
    <n v="2820.39"/>
    <n v="1004.87"/>
    <n v="2820.39"/>
    <s v="Q3"/>
    <n v="35.628760561482636"/>
    <s v="Kochi"/>
    <s v="Regular"/>
  </r>
  <r>
    <s v="ORD010897"/>
    <x v="80"/>
    <s v="CUST0245"/>
    <s v="Naveen Dubey"/>
    <x v="1"/>
    <x v="0"/>
    <x v="56"/>
    <n v="2"/>
    <n v="848.22"/>
    <n v="0.1"/>
    <n v="1526.8"/>
    <n v="614.98"/>
    <n v="1526.796"/>
    <s v="Q2"/>
    <n v="40.279014933193608"/>
    <s v="Bhubaneswar"/>
    <s v="Regular"/>
  </r>
  <r>
    <s v="ORD002982"/>
    <x v="24"/>
    <s v="CUST0160"/>
    <s v="Warhi Radhakrishnan"/>
    <x v="0"/>
    <x v="5"/>
    <x v="44"/>
    <n v="3"/>
    <n v="721.36"/>
    <n v="0.1"/>
    <n v="1947.67"/>
    <n v="202.34"/>
    <n v="1947.672"/>
    <s v="Q3"/>
    <n v="10.388823568674365"/>
    <s v="Coimbatore"/>
    <s v="Premium"/>
  </r>
  <r>
    <s v="ORD007873"/>
    <x v="24"/>
    <s v="CUST0071"/>
    <s v="Brijesh Samra"/>
    <x v="2"/>
    <x v="2"/>
    <x v="62"/>
    <n v="3"/>
    <n v="2181.52"/>
    <n v="0"/>
    <n v="6544.56"/>
    <n v="1201.02"/>
    <n v="6544.5599999999995"/>
    <s v="Q3"/>
    <n v="18.351424694708278"/>
    <s v="Chandigarh"/>
    <s v="Occasional"/>
  </r>
  <r>
    <s v="ORD005232"/>
    <x v="141"/>
    <s v="CUST0094"/>
    <s v="Nidra Nigam"/>
    <x v="2"/>
    <x v="1"/>
    <x v="38"/>
    <n v="4"/>
    <n v="12890.04"/>
    <n v="0.1"/>
    <n v="46404.14"/>
    <n v="9355.61"/>
    <n v="46404.144000000008"/>
    <s v="Q1"/>
    <n v="20.161153724646123"/>
    <s v="Chandigarh"/>
    <s v="Premium"/>
  </r>
  <r>
    <s v="ORD007376"/>
    <x v="276"/>
    <s v="CUST0444"/>
    <s v="Yagnesh Rout"/>
    <x v="1"/>
    <x v="5"/>
    <x v="39"/>
    <n v="6"/>
    <n v="394.52"/>
    <n v="0.15"/>
    <n v="2012.05"/>
    <n v="187.54"/>
    <n v="2012.0519999999999"/>
    <s v="Q2"/>
    <n v="9.3208419273874892"/>
    <s v="Patna"/>
    <s v="Regular"/>
  </r>
  <r>
    <s v="ORD010314"/>
    <x v="65"/>
    <s v="CUST0141"/>
    <s v="Anusha Kapoor"/>
    <x v="3"/>
    <x v="4"/>
    <x v="28"/>
    <n v="2"/>
    <n v="54689.47"/>
    <n v="0.1"/>
    <n v="98441.05"/>
    <n v="10022.19"/>
    <n v="98441.046000000002"/>
    <s v="Q2"/>
    <n v="10.18090522195771"/>
    <s v="Pune"/>
    <s v="Regular"/>
  </r>
  <r>
    <s v="ORD009470"/>
    <x v="5"/>
    <s v="CUST0134"/>
    <s v="Hemang Bhavsar"/>
    <x v="3"/>
    <x v="4"/>
    <x v="42"/>
    <n v="2"/>
    <n v="60878.22"/>
    <n v="0.05"/>
    <n v="115668.62"/>
    <n v="16249.02"/>
    <n v="115668.618"/>
    <s v="Q1"/>
    <n v="14.047906856673833"/>
    <s v="Surat"/>
    <s v="Premium"/>
  </r>
  <r>
    <s v="ORD004250"/>
    <x v="160"/>
    <s v="CUST0097"/>
    <s v="Thomas Din"/>
    <x v="0"/>
    <x v="6"/>
    <x v="41"/>
    <n v="5"/>
    <n v="3646.75"/>
    <n v="0.05"/>
    <n v="17322.060000000001"/>
    <n v="-295.64999999999998"/>
    <n v="17322.0625"/>
    <s v="Q4"/>
    <n v="-1.7067831424207049"/>
    <s v="Hyderabad"/>
    <s v="Premium"/>
  </r>
  <r>
    <s v="ORD000918"/>
    <x v="340"/>
    <s v="CUST0019"/>
    <s v="Saksham Pillay"/>
    <x v="3"/>
    <x v="3"/>
    <x v="6"/>
    <n v="5"/>
    <n v="1133.47"/>
    <n v="0.05"/>
    <n v="5383.98"/>
    <n v="1295.21"/>
    <n v="5383.9825000000001"/>
    <s v="Q2"/>
    <n v="24.056738695166032"/>
    <s v="Surat"/>
    <s v="Regular"/>
  </r>
  <r>
    <s v="ORD001858"/>
    <x v="71"/>
    <s v="CUST0248"/>
    <s v="Noah Varkey"/>
    <x v="0"/>
    <x v="5"/>
    <x v="24"/>
    <n v="7"/>
    <n v="76.47"/>
    <n v="0.05"/>
    <n v="508.53"/>
    <n v="31.79"/>
    <n v="508.52549999999997"/>
    <s v="Q1"/>
    <n v="6.2513519359723126"/>
    <s v="Kochi"/>
    <s v="Occasional"/>
  </r>
  <r>
    <s v="ORD000933"/>
    <x v="195"/>
    <s v="CUST0395"/>
    <s v="Amrita Balan"/>
    <x v="3"/>
    <x v="6"/>
    <x v="14"/>
    <n v="1"/>
    <n v="2539.9899999999998"/>
    <n v="0.1"/>
    <n v="2285.9899999999998"/>
    <n v="739.25"/>
    <n v="2285.991"/>
    <s v="Q2"/>
    <n v="32.338286694167515"/>
    <s v="Mumbai"/>
    <s v="Regular"/>
  </r>
  <r>
    <s v="ORD005452"/>
    <x v="168"/>
    <s v="CUST0139"/>
    <s v="Bina Chacko"/>
    <x v="0"/>
    <x v="4"/>
    <x v="5"/>
    <n v="1"/>
    <n v="32534.03"/>
    <n v="0.05"/>
    <n v="30907.33"/>
    <n v="3614.65"/>
    <n v="30907.328499999996"/>
    <s v="Q1"/>
    <n v="11.695122160341899"/>
    <s v="Bengaluru"/>
    <s v="Regular"/>
  </r>
  <r>
    <s v="ORD005910"/>
    <x v="71"/>
    <s v="CUST0225"/>
    <s v="Avi Das"/>
    <x v="2"/>
    <x v="0"/>
    <x v="48"/>
    <n v="1"/>
    <n v="538.29999999999995"/>
    <n v="0.1"/>
    <n v="484.47"/>
    <n v="206.7"/>
    <n v="484.46999999999997"/>
    <s v="Q1"/>
    <n v="42.665180506532906"/>
    <s v="Lucknow"/>
    <s v="Premium"/>
  </r>
  <r>
    <s v="ORD010522"/>
    <x v="62"/>
    <s v="CUST0320"/>
    <s v="Tanish Dhar"/>
    <x v="0"/>
    <x v="6"/>
    <x v="18"/>
    <n v="2"/>
    <n v="2636.31"/>
    <n v="0.05"/>
    <n v="5008.99"/>
    <n v="1360.1"/>
    <n v="5008.9889999999996"/>
    <s v="Q1"/>
    <n v="27.153178584904342"/>
    <s v="Kochi"/>
    <s v="Premium"/>
  </r>
  <r>
    <s v="ORD002969"/>
    <x v="287"/>
    <s v="CUST0068"/>
    <s v="Atharv Shenoy"/>
    <x v="1"/>
    <x v="6"/>
    <x v="63"/>
    <n v="5"/>
    <n v="3821.74"/>
    <n v="0"/>
    <n v="19108.7"/>
    <n v="5761.9"/>
    <n v="19108.699999999997"/>
    <s v="Q4"/>
    <n v="30.153280966261438"/>
    <s v="Ranchi"/>
    <s v="Premium"/>
  </r>
  <r>
    <s v="ORD003978"/>
    <x v="100"/>
    <s v="CUST0432"/>
    <s v="Meera Krishnan"/>
    <x v="3"/>
    <x v="0"/>
    <x v="15"/>
    <n v="5"/>
    <n v="904.29"/>
    <n v="0.25"/>
    <n v="3391.09"/>
    <n v="1132.24"/>
    <n v="3391.0874999999996"/>
    <s v="Q3"/>
    <n v="33.388674438012558"/>
    <s v="Ahmedabad"/>
    <s v="Premium"/>
  </r>
  <r>
    <s v="ORD011582"/>
    <x v="285"/>
    <s v="CUST0420"/>
    <s v="Zehaan Choudhury"/>
    <x v="3"/>
    <x v="2"/>
    <x v="8"/>
    <n v="1"/>
    <n v="7929.74"/>
    <n v="0.2"/>
    <n v="6343.79"/>
    <n v="1609.86"/>
    <n v="6343.7920000000004"/>
    <s v="Q3"/>
    <n v="25.376943436021683"/>
    <s v="Ahmedabad"/>
    <s v="Premium"/>
  </r>
  <r>
    <s v="ORD008770"/>
    <x v="354"/>
    <s v="CUST0001"/>
    <s v="Aditya Bhakta"/>
    <x v="2"/>
    <x v="5"/>
    <x v="21"/>
    <n v="2"/>
    <n v="289.39"/>
    <n v="0"/>
    <n v="578.78"/>
    <n v="43.62"/>
    <n v="578.78"/>
    <s v="Q2"/>
    <n v="7.536542382252323"/>
    <s v="Delhi"/>
    <s v="Regular"/>
  </r>
  <r>
    <s v="ORD005183"/>
    <x v="334"/>
    <s v="CUST0077"/>
    <s v="Veda Dutt"/>
    <x v="1"/>
    <x v="6"/>
    <x v="29"/>
    <n v="1"/>
    <n v="3202.36"/>
    <n v="0"/>
    <n v="3202.36"/>
    <n v="850.24"/>
    <n v="3202.36"/>
    <s v="Q3"/>
    <n v="26.550419065938868"/>
    <s v="Kolkata"/>
    <s v="Occasional"/>
  </r>
  <r>
    <s v="ORD004792"/>
    <x v="165"/>
    <s v="CUST0122"/>
    <s v="Kalpit Bail"/>
    <x v="2"/>
    <x v="1"/>
    <x v="1"/>
    <n v="4"/>
    <n v="5606.04"/>
    <n v="0.15"/>
    <n v="19060.54"/>
    <n v="4397.82"/>
    <n v="19060.536"/>
    <s v="Q3"/>
    <n v="23.072903495913543"/>
    <s v="Chandigarh"/>
    <s v="Premium"/>
  </r>
  <r>
    <s v="ORD001751"/>
    <x v="147"/>
    <s v="CUST0077"/>
    <s v="Veda Dutt"/>
    <x v="1"/>
    <x v="3"/>
    <x v="58"/>
    <n v="1"/>
    <n v="2615.5"/>
    <n v="0"/>
    <n v="2615.5"/>
    <n v="617.73"/>
    <n v="2615.5"/>
    <s v="Q2"/>
    <n v="23.618046262664883"/>
    <s v="Kolkata"/>
    <s v="Occasional"/>
  </r>
  <r>
    <s v="ORD007861"/>
    <x v="93"/>
    <s v="CUST0459"/>
    <s v="Vidhi Kari"/>
    <x v="3"/>
    <x v="6"/>
    <x v="63"/>
    <n v="3"/>
    <n v="1093.1300000000001"/>
    <n v="0.2"/>
    <n v="2623.51"/>
    <n v="676.09"/>
    <n v="2623.5120000000006"/>
    <s v="Q3"/>
    <n v="25.770437314894927"/>
    <s v="Surat"/>
    <s v="Occasional"/>
  </r>
  <r>
    <s v="ORD000290"/>
    <x v="303"/>
    <s v="CUST0316"/>
    <s v="Vinaya Varughese"/>
    <x v="1"/>
    <x v="0"/>
    <x v="32"/>
    <n v="5"/>
    <n v="890.87"/>
    <n v="0.05"/>
    <n v="4231.63"/>
    <n v="1746.62"/>
    <n v="4231.6324999999997"/>
    <s v="Q3"/>
    <n v="41.275347797420849"/>
    <s v="Ranchi"/>
    <s v="Regular"/>
  </r>
  <r>
    <s v="ORD004160"/>
    <x v="37"/>
    <s v="CUST0324"/>
    <s v="Arjun Varughese"/>
    <x v="0"/>
    <x v="4"/>
    <x v="45"/>
    <n v="2"/>
    <n v="9388.0400000000009"/>
    <n v="0.05"/>
    <n v="17837.28"/>
    <n v="2290.11"/>
    <n v="17837.276000000002"/>
    <s v="Q4"/>
    <n v="12.838896961868626"/>
    <s v="Chennai"/>
    <s v="Premium"/>
  </r>
  <r>
    <s v="ORD001472"/>
    <x v="145"/>
    <s v="CUST0275"/>
    <s v="Rajata Baria"/>
    <x v="1"/>
    <x v="4"/>
    <x v="42"/>
    <n v="4"/>
    <n v="50871.22"/>
    <n v="0.05"/>
    <n v="193310.64"/>
    <n v="18017.59"/>
    <n v="193310.636"/>
    <s v="Q3"/>
    <n v="9.3205371416700071"/>
    <s v="Ranchi"/>
    <s v="Premium"/>
  </r>
  <r>
    <s v="ORD009176"/>
    <x v="232"/>
    <s v="CUST0037"/>
    <s v="Janani Sawhney"/>
    <x v="3"/>
    <x v="3"/>
    <x v="12"/>
    <n v="5"/>
    <n v="2913.21"/>
    <n v="0.15"/>
    <n v="12381.14"/>
    <n v="3348.15"/>
    <n v="12381.1425"/>
    <s v="Q2"/>
    <n v="27.042340204536902"/>
    <s v="Ahmedabad"/>
    <s v="Premium"/>
  </r>
  <r>
    <s v="ORD010025"/>
    <x v="30"/>
    <s v="CUST0261"/>
    <s v="Dalaja Nayak"/>
    <x v="1"/>
    <x v="3"/>
    <x v="16"/>
    <n v="2"/>
    <n v="241.93"/>
    <n v="0"/>
    <n v="483.86"/>
    <n v="171.41"/>
    <n v="483.86"/>
    <s v="Q1"/>
    <n v="35.42553631215641"/>
    <s v="Kolkata"/>
    <s v="Premium"/>
  </r>
  <r>
    <s v="ORD009434"/>
    <x v="3"/>
    <s v="CUST0482"/>
    <s v="Priya Batta"/>
    <x v="2"/>
    <x v="4"/>
    <x v="45"/>
    <n v="4"/>
    <n v="55723.97"/>
    <n v="0.2"/>
    <n v="178316.7"/>
    <n v="16189.79"/>
    <n v="178316.70400000003"/>
    <s v="Q2"/>
    <n v="9.079233745353072"/>
    <s v="Kochi"/>
    <s v="Premium"/>
  </r>
  <r>
    <s v="ORD006699"/>
    <x v="120"/>
    <s v="CUST0093"/>
    <s v="Hitesh Bhardwaj"/>
    <x v="2"/>
    <x v="1"/>
    <x v="26"/>
    <n v="5"/>
    <n v="35502.83"/>
    <n v="0"/>
    <n v="177514.15"/>
    <n v="41557.379999999997"/>
    <n v="177514.15000000002"/>
    <s v="Q2"/>
    <n v="23.410742185904613"/>
    <s v="Amritsar"/>
    <s v="Regular"/>
  </r>
  <r>
    <s v="ORD001474"/>
    <x v="306"/>
    <s v="CUST0057"/>
    <s v="Anusha Ganesh"/>
    <x v="1"/>
    <x v="3"/>
    <x v="6"/>
    <n v="3"/>
    <n v="973.79"/>
    <n v="0"/>
    <n v="2921.37"/>
    <n v="783.67"/>
    <n v="2921.37"/>
    <s v="Q3"/>
    <n v="26.8254277958629"/>
    <s v="Ranchi"/>
    <s v="Premium"/>
  </r>
  <r>
    <s v="ORD008001"/>
    <x v="197"/>
    <s v="CUST0474"/>
    <s v="Tanay Basak"/>
    <x v="3"/>
    <x v="2"/>
    <x v="2"/>
    <n v="5"/>
    <n v="3569.96"/>
    <n v="0.1"/>
    <n v="16064.82"/>
    <n v="2645.42"/>
    <n v="16064.82"/>
    <s v="Q4"/>
    <n v="16.467162408293401"/>
    <s v="Ahmedabad"/>
    <s v="Premium"/>
  </r>
  <r>
    <s v="ORD005798"/>
    <x v="222"/>
    <s v="CUST0396"/>
    <s v="Ojasvi Krishnan"/>
    <x v="3"/>
    <x v="5"/>
    <x v="37"/>
    <n v="1"/>
    <n v="718.31"/>
    <n v="0.1"/>
    <n v="646.48"/>
    <n v="50.44"/>
    <n v="646.47899999999993"/>
    <s v="Q3"/>
    <n v="7.8022521965103326"/>
    <s v="Pune"/>
    <s v="Premium"/>
  </r>
  <r>
    <s v="ORD000573"/>
    <x v="159"/>
    <s v="CUST0262"/>
    <s v="Quincy Ray"/>
    <x v="0"/>
    <x v="1"/>
    <x v="1"/>
    <n v="5"/>
    <n v="21712.560000000001"/>
    <n v="0.15"/>
    <n v="92278.38"/>
    <n v="17280.55"/>
    <n v="92278.38"/>
    <s v="Q3"/>
    <n v="18.72654244688734"/>
    <s v="Kochi"/>
    <s v="Occasional"/>
  </r>
  <r>
    <s v="ORD007238"/>
    <x v="202"/>
    <s v="CUST0473"/>
    <s v="Ranbir Jha"/>
    <x v="3"/>
    <x v="6"/>
    <x v="41"/>
    <n v="5"/>
    <n v="727.43"/>
    <n v="0"/>
    <n v="3637.15"/>
    <n v="1153.8"/>
    <n v="3637.1499999999996"/>
    <s v="Q4"/>
    <n v="31.722639979104517"/>
    <s v="Pune"/>
    <s v="Regular"/>
  </r>
  <r>
    <s v="ORD002806"/>
    <x v="101"/>
    <s v="CUST0332"/>
    <s v="Tamanna Mukherjee"/>
    <x v="2"/>
    <x v="1"/>
    <x v="3"/>
    <n v="5"/>
    <n v="35169.230000000003"/>
    <n v="0.1"/>
    <n v="158261.54"/>
    <n v="35730.26"/>
    <n v="158261.53500000003"/>
    <s v="Q1"/>
    <n v="22.576716996435142"/>
    <s v="Lucknow"/>
    <s v="Premium"/>
  </r>
  <r>
    <s v="ORD008549"/>
    <x v="75"/>
    <s v="CUST0284"/>
    <s v="Daksha Karan"/>
    <x v="1"/>
    <x v="4"/>
    <x v="42"/>
    <n v="5"/>
    <n v="37107.919999999998"/>
    <n v="0"/>
    <n v="185539.6"/>
    <n v="18502.64"/>
    <n v="185539.59999999998"/>
    <s v="Q1"/>
    <n v="9.9723401365530577"/>
    <s v="Ranchi"/>
    <s v="Premium"/>
  </r>
  <r>
    <s v="ORD011382"/>
    <x v="332"/>
    <s v="CUST0446"/>
    <s v="Anthony Pandit"/>
    <x v="0"/>
    <x v="2"/>
    <x v="46"/>
    <n v="3"/>
    <n v="6848.3"/>
    <n v="0"/>
    <n v="20544.900000000001"/>
    <n v="5402.89"/>
    <n v="20544.900000000001"/>
    <s v="Q1"/>
    <n v="26.297962024638714"/>
    <s v="Chennai"/>
    <s v="Premium"/>
  </r>
  <r>
    <s v="ORD009312"/>
    <x v="292"/>
    <s v="CUST0074"/>
    <s v="Maanas Sandhu"/>
    <x v="1"/>
    <x v="3"/>
    <x v="58"/>
    <n v="4"/>
    <n v="1873.45"/>
    <n v="0.2"/>
    <n v="5995.04"/>
    <n v="1282.3499999999999"/>
    <n v="5995.0400000000009"/>
    <s v="Q3"/>
    <n v="21.390182550908751"/>
    <s v="Kolkata"/>
    <s v="Premium"/>
  </r>
  <r>
    <s v="ORD001491"/>
    <x v="91"/>
    <s v="CUST0411"/>
    <s v="Agastya Goyal"/>
    <x v="2"/>
    <x v="5"/>
    <x v="40"/>
    <n v="9"/>
    <n v="150.06"/>
    <n v="0"/>
    <n v="1350.54"/>
    <n v="100.5"/>
    <n v="1350.54"/>
    <s v="Q2"/>
    <n v="7.4414678573015243"/>
    <s v="Amritsar"/>
    <s v="Premium"/>
  </r>
  <r>
    <s v="ORD001661"/>
    <x v="125"/>
    <s v="CUST0439"/>
    <s v="Manbir Chacko"/>
    <x v="0"/>
    <x v="5"/>
    <x v="31"/>
    <n v="2"/>
    <n v="243.05"/>
    <n v="0.1"/>
    <n v="437.49"/>
    <n v="44.59"/>
    <n v="437.49"/>
    <s v="Q3"/>
    <n v="10.192232965324923"/>
    <s v="Chennai"/>
    <s v="Regular"/>
  </r>
  <r>
    <s v="ORD011600"/>
    <x v="111"/>
    <s v="CUST0497"/>
    <s v="Sai Desai"/>
    <x v="3"/>
    <x v="2"/>
    <x v="2"/>
    <n v="1"/>
    <n v="860.6"/>
    <n v="0.05"/>
    <n v="817.57"/>
    <n v="151.6"/>
    <n v="817.56999999999994"/>
    <s v="Q1"/>
    <n v="18.542754748828845"/>
    <s v="Pune"/>
    <s v="Regular"/>
  </r>
  <r>
    <s v="ORD004239"/>
    <x v="53"/>
    <s v="CUST0379"/>
    <s v="Amrita Contractor"/>
    <x v="1"/>
    <x v="6"/>
    <x v="14"/>
    <n v="5"/>
    <n v="931.76"/>
    <n v="0.15"/>
    <n v="3959.98"/>
    <n v="1112.3699999999999"/>
    <n v="3959.98"/>
    <s v="Q4"/>
    <n v="28.090293385320127"/>
    <s v="Patna"/>
    <s v="Regular"/>
  </r>
  <r>
    <s v="ORD010670"/>
    <x v="291"/>
    <s v="CUST0443"/>
    <s v="Wyatt Aggarwal"/>
    <x v="0"/>
    <x v="4"/>
    <x v="42"/>
    <n v="5"/>
    <n v="78196.509999999995"/>
    <n v="0"/>
    <n v="390982.55"/>
    <n v="53244.09"/>
    <n v="390982.55"/>
    <s v="Q3"/>
    <n v="13.618022083082733"/>
    <s v="Bengaluru"/>
    <s v="Regular"/>
  </r>
  <r>
    <s v="ORD003803"/>
    <x v="46"/>
    <s v="CUST0495"/>
    <s v="Chanchal Golla"/>
    <x v="2"/>
    <x v="5"/>
    <x v="68"/>
    <n v="3"/>
    <n v="272.58"/>
    <n v="0"/>
    <n v="817.74"/>
    <n v="47.69"/>
    <n v="817.74"/>
    <s v="Q3"/>
    <n v="5.8319270183676961"/>
    <s v="Amritsar"/>
    <s v="Premium"/>
  </r>
  <r>
    <s v="ORD011231"/>
    <x v="272"/>
    <s v="CUST0444"/>
    <s v="Yagnesh Rout"/>
    <x v="1"/>
    <x v="3"/>
    <x v="12"/>
    <n v="3"/>
    <n v="292.85000000000002"/>
    <n v="0"/>
    <n v="878.55"/>
    <n v="225.42"/>
    <n v="878.55000000000007"/>
    <s v="Q3"/>
    <n v="25.658186785043537"/>
    <s v="Patna"/>
    <s v="Regular"/>
  </r>
  <r>
    <s v="ORD011938"/>
    <x v="307"/>
    <s v="CUST0023"/>
    <s v="Udyati Dâ€™Alia"/>
    <x v="3"/>
    <x v="3"/>
    <x v="4"/>
    <n v="1"/>
    <n v="766.9"/>
    <n v="0.1"/>
    <n v="690.21"/>
    <n v="242.37"/>
    <n v="690.21"/>
    <s v="Q4"/>
    <n v="35.115399660972749"/>
    <s v="Mumbai"/>
    <s v="Regular"/>
  </r>
  <r>
    <s v="ORD003860"/>
    <x v="98"/>
    <s v="CUST0103"/>
    <s v="Aryan Prabhu"/>
    <x v="1"/>
    <x v="6"/>
    <x v="29"/>
    <n v="2"/>
    <n v="1261.71"/>
    <n v="0"/>
    <n v="2523.42"/>
    <n v="982.43"/>
    <n v="2523.42"/>
    <s v="Q3"/>
    <n v="38.932480522465539"/>
    <s v="Patna"/>
    <s v="Premium"/>
  </r>
  <r>
    <s v="ORD009785"/>
    <x v="97"/>
    <s v="CUST0252"/>
    <s v="Urmi Sehgal"/>
    <x v="1"/>
    <x v="1"/>
    <x v="52"/>
    <n v="1"/>
    <n v="3549.74"/>
    <n v="0"/>
    <n v="3549.74"/>
    <n v="886.91"/>
    <n v="3549.74"/>
    <s v="Q3"/>
    <n v="24.985210184407872"/>
    <s v="Kolkata"/>
    <s v="Regular"/>
  </r>
  <r>
    <s v="ORD000340"/>
    <x v="308"/>
    <s v="CUST0435"/>
    <s v="Ekalinga Chowdhury"/>
    <x v="1"/>
    <x v="5"/>
    <x v="39"/>
    <n v="10"/>
    <n v="293.41000000000003"/>
    <n v="0.2"/>
    <n v="2347.2800000000002"/>
    <n v="217.56"/>
    <n v="2347.2800000000002"/>
    <s v="Q3"/>
    <n v="9.2686002522068094"/>
    <s v="Bhubaneswar"/>
    <s v="Premium"/>
  </r>
  <r>
    <s v="ORD003024"/>
    <x v="200"/>
    <s v="CUST0397"/>
    <s v="Jai Boase"/>
    <x v="3"/>
    <x v="0"/>
    <x v="35"/>
    <n v="4"/>
    <n v="302.13"/>
    <n v="0.25"/>
    <n v="906.39"/>
    <n v="302.18"/>
    <n v="906.39"/>
    <s v="Q2"/>
    <n v="33.338849722525623"/>
    <s v="Ahmedabad"/>
    <s v="Occasional"/>
  </r>
  <r>
    <s v="ORD004675"/>
    <x v="114"/>
    <s v="CUST0136"/>
    <s v="Arin Narula"/>
    <x v="0"/>
    <x v="4"/>
    <x v="33"/>
    <n v="3"/>
    <n v="14425.42"/>
    <n v="0.05"/>
    <n v="41112.449999999997"/>
    <n v="5182.08"/>
    <n v="41112.447"/>
    <s v="Q3"/>
    <n v="12.604648956702896"/>
    <s v="Bengaluru"/>
    <s v="Premium"/>
  </r>
  <r>
    <s v="ORD000164"/>
    <x v="40"/>
    <s v="CUST0195"/>
    <s v="Vedika Rege"/>
    <x v="1"/>
    <x v="2"/>
    <x v="65"/>
    <n v="4"/>
    <n v="3689.16"/>
    <n v="0.15"/>
    <n v="12543.14"/>
    <n v="2157.02"/>
    <n v="12543.143999999998"/>
    <s v="Q4"/>
    <n v="17.196810368057761"/>
    <s v="Bhubaneswar"/>
    <s v="Premium"/>
  </r>
  <r>
    <s v="ORD001791"/>
    <x v="181"/>
    <s v="CUST0165"/>
    <s v="Sarthak Oza"/>
    <x v="0"/>
    <x v="2"/>
    <x v="60"/>
    <n v="1"/>
    <n v="1352.62"/>
    <n v="0.25"/>
    <n v="1014.46"/>
    <n v="169.41"/>
    <n v="1014.4649999999999"/>
    <s v="Q3"/>
    <n v="16.699524870374386"/>
    <s v="Bengaluru"/>
    <s v="Premium"/>
  </r>
  <r>
    <s v="ORD011429"/>
    <x v="155"/>
    <s v="CUST0183"/>
    <s v="Hemani Dani"/>
    <x v="2"/>
    <x v="5"/>
    <x v="40"/>
    <n v="7"/>
    <n v="360.75"/>
    <n v="0"/>
    <n v="2525.25"/>
    <n v="145.09"/>
    <n v="2525.25"/>
    <s v="Q3"/>
    <n v="5.7455697455697461"/>
    <s v="Jaipur"/>
    <s v="Premium"/>
  </r>
  <r>
    <s v="ORD003771"/>
    <x v="328"/>
    <s v="CUST0194"/>
    <s v="Panini Badami"/>
    <x v="0"/>
    <x v="4"/>
    <x v="50"/>
    <n v="3"/>
    <n v="24299.88"/>
    <n v="0"/>
    <n v="72899.64"/>
    <n v="8170.27"/>
    <n v="72899.64"/>
    <s v="Q2"/>
    <n v="11.207558775324543"/>
    <s v="Bengaluru"/>
    <s v="Regular"/>
  </r>
  <r>
    <s v="ORD002263"/>
    <x v="299"/>
    <s v="CUST0301"/>
    <s v="Vihaan Saini"/>
    <x v="2"/>
    <x v="6"/>
    <x v="63"/>
    <n v="4"/>
    <n v="2395.79"/>
    <n v="0.15"/>
    <n v="8145.69"/>
    <n v="2860.13"/>
    <n v="8145.6859999999997"/>
    <s v="Q1"/>
    <n v="35.112188163310911"/>
    <s v="Chandigarh"/>
    <s v="Premium"/>
  </r>
  <r>
    <s v="ORD005594"/>
    <x v="111"/>
    <s v="CUST0368"/>
    <s v="Unknown"/>
    <x v="2"/>
    <x v="2"/>
    <x v="65"/>
    <n v="3"/>
    <n v="2114.37"/>
    <n v="0.15"/>
    <n v="5391.64"/>
    <n v="1175.1099999999999"/>
    <n v="5391.6434999999992"/>
    <s v="Q1"/>
    <n v="21.795038244393169"/>
    <s v="Delhi"/>
    <s v="Premium"/>
  </r>
  <r>
    <s v="ORD004253"/>
    <x v="62"/>
    <s v="CUST0123"/>
    <s v="Shivani Maharaj"/>
    <x v="1"/>
    <x v="0"/>
    <x v="15"/>
    <n v="1"/>
    <n v="937.23"/>
    <n v="0.2"/>
    <n v="749.78"/>
    <n v="209.99"/>
    <n v="749.78400000000011"/>
    <s v="Q1"/>
    <n v="28.006882018725491"/>
    <s v="Guwahati"/>
    <s v="Regular"/>
  </r>
  <r>
    <s v="ORD005837"/>
    <x v="332"/>
    <s v="CUST0100"/>
    <s v="Faqid Zachariah"/>
    <x v="3"/>
    <x v="1"/>
    <x v="38"/>
    <n v="1"/>
    <n v="35993.120000000003"/>
    <n v="0.25"/>
    <n v="26994.84"/>
    <n v="5768.4"/>
    <n v="26994.840000000004"/>
    <s v="Q1"/>
    <n v="21.368528207613007"/>
    <s v="Ahmedabad"/>
    <s v="Premium"/>
  </r>
  <r>
    <s v="ORD005832"/>
    <x v="140"/>
    <s v="CUST0197"/>
    <s v="Wakeeta Chakrabarti"/>
    <x v="0"/>
    <x v="6"/>
    <x v="18"/>
    <n v="4"/>
    <n v="4372.68"/>
    <n v="0"/>
    <n v="17490.72"/>
    <n v="4074.85"/>
    <n v="17490.72"/>
    <s v="Q4"/>
    <n v="23.29721132120347"/>
    <s v="Coimbatore"/>
    <s v="Regular"/>
  </r>
  <r>
    <s v="ORD008950"/>
    <x v="333"/>
    <s v="CUST0421"/>
    <s v="Benjamin Issac"/>
    <x v="0"/>
    <x v="5"/>
    <x v="39"/>
    <n v="5"/>
    <n v="275.02999999999997"/>
    <n v="0"/>
    <n v="1375.15"/>
    <n v="101.6"/>
    <n v="1375.1499999999999"/>
    <s v="Q1"/>
    <n v="7.3882849143729761"/>
    <s v="Coimbatore"/>
    <s v="Premium"/>
  </r>
  <r>
    <s v="ORD008695"/>
    <x v="203"/>
    <s v="CUST0137"/>
    <s v="Rachita Datta"/>
    <x v="0"/>
    <x v="2"/>
    <x v="60"/>
    <n v="5"/>
    <n v="5626.04"/>
    <n v="0.1"/>
    <n v="25317.18"/>
    <n v="4684.92"/>
    <n v="25317.18"/>
    <s v="Q3"/>
    <n v="18.504904574680118"/>
    <s v="Hyderabad"/>
    <s v="Regular"/>
  </r>
  <r>
    <s v="ORD006019"/>
    <x v="244"/>
    <s v="CUST0051"/>
    <s v="Shivansh Mistry"/>
    <x v="3"/>
    <x v="3"/>
    <x v="25"/>
    <n v="5"/>
    <n v="272.43"/>
    <n v="0.05"/>
    <n v="1294.04"/>
    <n v="455.28"/>
    <n v="1294.0425"/>
    <s v="Q2"/>
    <n v="35.182838243021855"/>
    <s v="Nagpur"/>
    <s v="Premium"/>
  </r>
  <r>
    <s v="ORD008146"/>
    <x v="338"/>
    <s v="CUST0097"/>
    <s v="Thomas Din"/>
    <x v="0"/>
    <x v="6"/>
    <x v="27"/>
    <n v="4"/>
    <n v="1688.08"/>
    <n v="0.2"/>
    <n v="5401.86"/>
    <n v="1515.13"/>
    <n v="5401.8559999999998"/>
    <s v="Q3"/>
    <n v="28.048301881203884"/>
    <s v="Hyderabad"/>
    <s v="Premium"/>
  </r>
  <r>
    <s v="ORD010365"/>
    <x v="273"/>
    <s v="CUST0330"/>
    <s v="Yasti Ramesh"/>
    <x v="2"/>
    <x v="0"/>
    <x v="67"/>
    <n v="5"/>
    <n v="456.18"/>
    <n v="0.25"/>
    <n v="1710.68"/>
    <n v="492.32"/>
    <n v="1710.6750000000002"/>
    <s v="Q3"/>
    <n v="28.779198915051325"/>
    <s v="Jaipur"/>
    <s v="Occasional"/>
  </r>
  <r>
    <s v="ORD011893"/>
    <x v="67"/>
    <s v="CUST0090"/>
    <s v="Pranit Gera"/>
    <x v="0"/>
    <x v="3"/>
    <x v="6"/>
    <n v="5"/>
    <n v="2888.99"/>
    <n v="0.05"/>
    <n v="13722.7"/>
    <n v="4599.57"/>
    <n v="13722.702499999998"/>
    <s v="Q4"/>
    <n v="33.517966580920664"/>
    <s v="Chennai"/>
    <s v="Premium"/>
  </r>
  <r>
    <s v="ORD011720"/>
    <x v="0"/>
    <s v="CUST0038"/>
    <s v="Netra Narasimhan"/>
    <x v="2"/>
    <x v="1"/>
    <x v="36"/>
    <n v="4"/>
    <n v="22932.97"/>
    <n v="0"/>
    <n v="91731.88"/>
    <n v="24943.5"/>
    <n v="91731.88"/>
    <s v="Q2"/>
    <n v="27.191746206444257"/>
    <s v="Amritsar"/>
    <s v="Premium"/>
  </r>
  <r>
    <s v="ORD003685"/>
    <x v="88"/>
    <s v="CUST0362"/>
    <s v="Netra Issac"/>
    <x v="2"/>
    <x v="5"/>
    <x v="40"/>
    <n v="6"/>
    <n v="795.28"/>
    <n v="0.2"/>
    <n v="3817.34"/>
    <n v="250.04"/>
    <n v="3817.3440000000005"/>
    <s v="Q1"/>
    <n v="6.5501108101452834"/>
    <s v="Chandigarh"/>
    <s v="Premium"/>
  </r>
  <r>
    <s v="ORD002036"/>
    <x v="322"/>
    <s v="CUST0046"/>
    <s v="Kiaan Radhakrishnan"/>
    <x v="0"/>
    <x v="4"/>
    <x v="22"/>
    <n v="2"/>
    <n v="43259.53"/>
    <n v="0.05"/>
    <n v="82193.11"/>
    <n v="10994.28"/>
    <n v="82193.106999999989"/>
    <s v="Q3"/>
    <n v="13.376157685236635"/>
    <s v="Hyderabad"/>
    <s v="Premium"/>
  </r>
  <r>
    <s v="ORD004774"/>
    <x v="44"/>
    <s v="CUST0363"/>
    <s v="Daksha Nadig"/>
    <x v="3"/>
    <x v="1"/>
    <x v="64"/>
    <n v="1"/>
    <n v="4125.88"/>
    <n v="0.1"/>
    <n v="3713.29"/>
    <n v="1019.24"/>
    <n v="3713.2920000000004"/>
    <s v="Q4"/>
    <n v="27.448435215132672"/>
    <s v="Mumbai"/>
    <s v="Premium"/>
  </r>
  <r>
    <s v="ORD000115"/>
    <x v="237"/>
    <s v="CUST0125"/>
    <s v="Baghyawati Oak"/>
    <x v="2"/>
    <x v="4"/>
    <x v="47"/>
    <n v="4"/>
    <n v="17835.099999999999"/>
    <n v="0"/>
    <n v="71340.399999999994"/>
    <n v="7039.89"/>
    <n v="71340.399999999994"/>
    <s v="Q1"/>
    <n v="9.8680270926431604"/>
    <s v="Jaipur"/>
    <s v="Regular"/>
  </r>
  <r>
    <s v="ORD005905"/>
    <x v="10"/>
    <s v="CUST0275"/>
    <s v="Rajata Baria"/>
    <x v="1"/>
    <x v="5"/>
    <x v="21"/>
    <n v="3"/>
    <n v="684.98"/>
    <n v="0"/>
    <n v="2054.94"/>
    <n v="211.67"/>
    <n v="2054.94"/>
    <s v="Q1"/>
    <n v="10.300544054814251"/>
    <s v="Ranchi"/>
    <s v="Premium"/>
  </r>
  <r>
    <s v="ORD010207"/>
    <x v="179"/>
    <s v="CUST0375"/>
    <s v="Veer Halder"/>
    <x v="2"/>
    <x v="1"/>
    <x v="59"/>
    <n v="4"/>
    <n v="44720.82"/>
    <n v="0.15"/>
    <n v="152050.79"/>
    <n v="-11182.12"/>
    <n v="152050.788"/>
    <s v="Q1"/>
    <n v="-7.3542005273369515"/>
    <s v="Chandigarh"/>
    <s v="Premium"/>
  </r>
  <r>
    <s v="ORD004998"/>
    <x v="247"/>
    <s v="CUST0038"/>
    <s v="Netra Narasimhan"/>
    <x v="2"/>
    <x v="4"/>
    <x v="42"/>
    <n v="1"/>
    <n v="64100.99"/>
    <n v="0"/>
    <n v="64100.99"/>
    <n v="6850.56"/>
    <n v="64100.99"/>
    <s v="Q2"/>
    <n v="10.687136033312434"/>
    <s v="Amritsar"/>
    <s v="Premium"/>
  </r>
  <r>
    <s v="ORD005160"/>
    <x v="125"/>
    <s v="CUST0345"/>
    <s v="Jacob Prabhu"/>
    <x v="1"/>
    <x v="3"/>
    <x v="25"/>
    <n v="4"/>
    <n v="751.71"/>
    <n v="0"/>
    <n v="3006.84"/>
    <n v="1022.04"/>
    <n v="3006.84"/>
    <s v="Q3"/>
    <n v="33.990501656223806"/>
    <s v="Bhubaneswar"/>
    <s v="Premium"/>
  </r>
  <r>
    <s v="ORD010925"/>
    <x v="106"/>
    <s v="CUST0339"/>
    <s v="Gayathri Kuruvilla"/>
    <x v="0"/>
    <x v="1"/>
    <x v="26"/>
    <n v="4"/>
    <n v="18043.43"/>
    <n v="0.05"/>
    <n v="68565.03"/>
    <n v="19854.990000000002"/>
    <n v="68565.034"/>
    <s v="Q4"/>
    <n v="28.957895883659646"/>
    <s v="Kochi"/>
    <s v="Premium"/>
  </r>
  <r>
    <s v="ORD007464"/>
    <x v="168"/>
    <s v="CUST0342"/>
    <s v="Brijesh Uppal"/>
    <x v="0"/>
    <x v="5"/>
    <x v="21"/>
    <n v="7"/>
    <n v="211.25"/>
    <n v="0"/>
    <n v="1478.75"/>
    <n v="135.49"/>
    <n v="1478.75"/>
    <s v="Q1"/>
    <n v="9.1624683009298398"/>
    <s v="Chennai"/>
    <s v="Premium"/>
  </r>
  <r>
    <s v="ORD002381"/>
    <x v="294"/>
    <s v="CUST0096"/>
    <s v="Vaishnavi Gandhi"/>
    <x v="0"/>
    <x v="5"/>
    <x v="44"/>
    <n v="3"/>
    <n v="361.08"/>
    <n v="0"/>
    <n v="1083.24"/>
    <n v="96.25"/>
    <n v="1083.24"/>
    <s v="Q1"/>
    <n v="8.8853808943539754"/>
    <s v="Kochi"/>
    <s v="Occasional"/>
  </r>
  <r>
    <s v="ORD009223"/>
    <x v="207"/>
    <s v="CUST0296"/>
    <s v="Qarin Jha"/>
    <x v="0"/>
    <x v="1"/>
    <x v="1"/>
    <n v="1"/>
    <n v="42904.66"/>
    <n v="0"/>
    <n v="42904.66"/>
    <n v="9870.81"/>
    <n v="42904.66"/>
    <s v="Q2"/>
    <n v="23.006382057333632"/>
    <s v="Bengaluru"/>
    <s v="Premium"/>
  </r>
  <r>
    <s v="ORD009857"/>
    <x v="111"/>
    <s v="CUST0070"/>
    <s v="Kiaan Kapur"/>
    <x v="0"/>
    <x v="6"/>
    <x v="14"/>
    <n v="5"/>
    <n v="4400.34"/>
    <n v="0.15"/>
    <n v="18701.439999999999"/>
    <n v="5464.15"/>
    <n v="18701.445"/>
    <s v="Q1"/>
    <n v="29.217803548817635"/>
    <s v="Coimbatore"/>
    <s v="Premium"/>
  </r>
  <r>
    <s v="ORD001288"/>
    <x v="18"/>
    <s v="CUST0103"/>
    <s v="Aryan Prabhu"/>
    <x v="1"/>
    <x v="5"/>
    <x v="39"/>
    <n v="6"/>
    <n v="478.26"/>
    <n v="0"/>
    <n v="2869.56"/>
    <n v="283.32"/>
    <n v="2869.56"/>
    <s v="Q3"/>
    <n v="9.8732906787103261"/>
    <s v="Patna"/>
    <s v="Premium"/>
  </r>
  <r>
    <s v="ORD005985"/>
    <x v="226"/>
    <s v="CUST0198"/>
    <s v="Dev Wagle"/>
    <x v="2"/>
    <x v="2"/>
    <x v="54"/>
    <n v="4"/>
    <n v="3948.78"/>
    <n v="0"/>
    <n v="15795.12"/>
    <n v="3251.54"/>
    <n v="15795.12"/>
    <s v="Q1"/>
    <n v="20.585725211331095"/>
    <s v="Chandigarh"/>
    <s v="Regular"/>
  </r>
  <r>
    <s v="ORD006864"/>
    <x v="86"/>
    <s v="CUST0200"/>
    <s v="Bishakha Walla"/>
    <x v="2"/>
    <x v="1"/>
    <x v="69"/>
    <n v="4"/>
    <n v="9513.67"/>
    <n v="0"/>
    <n v="38054.68"/>
    <n v="9587.3799999999992"/>
    <n v="38054.68"/>
    <s v="Q4"/>
    <n v="25.193694967346985"/>
    <s v="Lucknow"/>
    <s v="Regular"/>
  </r>
  <r>
    <s v="ORD004660"/>
    <x v="195"/>
    <s v="CUST0450"/>
    <s v="Abhimanyu Sehgal"/>
    <x v="1"/>
    <x v="3"/>
    <x v="4"/>
    <n v="2"/>
    <n v="452.5"/>
    <n v="0"/>
    <n v="905"/>
    <n v="244.1"/>
    <n v="905"/>
    <s v="Q2"/>
    <n v="26.972375690607738"/>
    <s v="Bhubaneswar"/>
    <s v="Premium"/>
  </r>
  <r>
    <s v="ORD003864"/>
    <x v="83"/>
    <s v="CUST0179"/>
    <s v="Yoshita Singhal"/>
    <x v="3"/>
    <x v="6"/>
    <x v="55"/>
    <n v="4"/>
    <n v="2073.85"/>
    <n v="0.05"/>
    <n v="7880.63"/>
    <n v="2877.05"/>
    <n v="7880.6299999999992"/>
    <s v="Q2"/>
    <n v="36.507868025779665"/>
    <s v="Surat"/>
    <s v="Occasional"/>
  </r>
  <r>
    <s v="ORD011141"/>
    <x v="63"/>
    <s v="CUST0260"/>
    <s v="Timothy Nori"/>
    <x v="0"/>
    <x v="5"/>
    <x v="21"/>
    <n v="6"/>
    <n v="98.51"/>
    <n v="0.25"/>
    <n v="443.3"/>
    <n v="27.22"/>
    <n v="443.29500000000007"/>
    <s v="Q4"/>
    <n v="6.1403113016016242"/>
    <s v="Kochi"/>
    <s v="Regular"/>
  </r>
  <r>
    <s v="ORD004309"/>
    <x v="116"/>
    <s v="CUST0208"/>
    <s v="Dev Venkataraman"/>
    <x v="3"/>
    <x v="6"/>
    <x v="29"/>
    <n v="4"/>
    <n v="3945.18"/>
    <n v="0"/>
    <n v="15780.72"/>
    <n v="5125.04"/>
    <n v="15780.72"/>
    <s v="Q4"/>
    <n v="32.476591689099102"/>
    <s v="Ahmedabad"/>
    <s v="Premium"/>
  </r>
  <r>
    <s v="ORD000803"/>
    <x v="34"/>
    <s v="CUST0091"/>
    <s v="Lila Goel"/>
    <x v="0"/>
    <x v="1"/>
    <x v="38"/>
    <n v="5"/>
    <n v="9194.94"/>
    <n v="0"/>
    <n v="45974.7"/>
    <n v="13873.5"/>
    <n v="45974.700000000004"/>
    <s v="Q3"/>
    <n v="30.176379617485271"/>
    <s v="Hyderabad"/>
    <s v="Premium"/>
  </r>
  <r>
    <s v="ORD004035"/>
    <x v="228"/>
    <s v="CUST0245"/>
    <s v="Naveen Dubey"/>
    <x v="1"/>
    <x v="0"/>
    <x v="53"/>
    <n v="3"/>
    <n v="970.26"/>
    <n v="0.2"/>
    <n v="2328.62"/>
    <n v="989.84"/>
    <n v="2328.6239999999998"/>
    <s v="Q3"/>
    <n v="42.50757959649922"/>
    <s v="Bhubaneswar"/>
    <s v="Regular"/>
  </r>
  <r>
    <s v="ORD010719"/>
    <x v="118"/>
    <s v="CUST0259"/>
    <s v="Brijesh Patla"/>
    <x v="2"/>
    <x v="0"/>
    <x v="53"/>
    <n v="3"/>
    <n v="392.32"/>
    <n v="0.1"/>
    <n v="1059.26"/>
    <n v="376.45"/>
    <n v="1059.2640000000001"/>
    <s v="Q1"/>
    <n v="35.538961161565616"/>
    <s v="Jaipur"/>
    <s v="Regular"/>
  </r>
  <r>
    <s v="ORD002591"/>
    <x v="38"/>
    <s v="CUST0081"/>
    <s v="Warhi Bahri"/>
    <x v="3"/>
    <x v="3"/>
    <x v="25"/>
    <n v="4"/>
    <n v="3961.56"/>
    <n v="0.2"/>
    <n v="12676.99"/>
    <n v="3001.23"/>
    <n v="12676.992"/>
    <s v="Q2"/>
    <n v="23.674626232252294"/>
    <s v="Mumbai"/>
    <s v="Premium"/>
  </r>
  <r>
    <s v="ORD011213"/>
    <x v="164"/>
    <s v="CUST0477"/>
    <s v="Teerth Bobal"/>
    <x v="1"/>
    <x v="1"/>
    <x v="36"/>
    <n v="1"/>
    <n v="7879.84"/>
    <n v="0.1"/>
    <n v="7091.86"/>
    <n v="1565.45"/>
    <n v="7091.8560000000007"/>
    <s v="Q1"/>
    <n v="22.073898807929094"/>
    <s v="Patna"/>
    <s v="Occasional"/>
  </r>
  <r>
    <s v="ORD005010"/>
    <x v="345"/>
    <s v="CUST0476"/>
    <s v="Aachal Mukherjee"/>
    <x v="1"/>
    <x v="1"/>
    <x v="69"/>
    <n v="5"/>
    <n v="14941.49"/>
    <n v="0.15"/>
    <n v="63501.33"/>
    <n v="12020.79"/>
    <n v="63501.332499999997"/>
    <s v="Q3"/>
    <n v="18.929981466529913"/>
    <s v="Bhubaneswar"/>
    <s v="Premium"/>
  </r>
  <r>
    <s v="ORD004229"/>
    <x v="358"/>
    <s v="CUST0069"/>
    <s v="Jalsa Konda"/>
    <x v="2"/>
    <x v="6"/>
    <x v="18"/>
    <n v="1"/>
    <n v="2642.25"/>
    <n v="0.05"/>
    <n v="2510.14"/>
    <n v="971.96"/>
    <n v="2510.1374999999998"/>
    <s v="Q4"/>
    <n v="38.721346219732766"/>
    <s v="Jaipur"/>
    <s v="Premium"/>
  </r>
  <r>
    <s v="ORD001551"/>
    <x v="281"/>
    <s v="CUST0002"/>
    <s v="Nitara Dhawan"/>
    <x v="2"/>
    <x v="5"/>
    <x v="44"/>
    <n v="10"/>
    <n v="314.88"/>
    <n v="0"/>
    <n v="3148.8"/>
    <n v="230.12"/>
    <n v="3148.8"/>
    <s v="Q3"/>
    <n v="7.3081808943089426"/>
    <s v="Chandigarh"/>
    <s v="Premium"/>
  </r>
  <r>
    <s v="ORD006797"/>
    <x v="90"/>
    <s v="CUST0460"/>
    <s v="Zaitra Basak"/>
    <x v="0"/>
    <x v="5"/>
    <x v="7"/>
    <n v="2"/>
    <n v="666.09"/>
    <n v="0.15"/>
    <n v="1132.3499999999999"/>
    <n v="73.06"/>
    <n v="1132.3530000000001"/>
    <s v="Q4"/>
    <n v="6.4520687066719669"/>
    <s v="Kochi"/>
    <s v="Regular"/>
  </r>
  <r>
    <s v="ORD000363"/>
    <x v="29"/>
    <s v="CUST0166"/>
    <s v="Harita Nadig"/>
    <x v="1"/>
    <x v="4"/>
    <x v="22"/>
    <n v="5"/>
    <n v="63812.14"/>
    <n v="0.05"/>
    <n v="303107.65999999997"/>
    <n v="31982.27"/>
    <n v="303107.66499999998"/>
    <s v="Q2"/>
    <n v="10.551455545531249"/>
    <s v="Kolkata"/>
    <s v="Regular"/>
  </r>
  <r>
    <s v="ORD010663"/>
    <x v="6"/>
    <s v="CUST0218"/>
    <s v="Chandresh Sibal"/>
    <x v="1"/>
    <x v="2"/>
    <x v="30"/>
    <n v="5"/>
    <n v="5529.06"/>
    <n v="0"/>
    <n v="27645.3"/>
    <n v="5698.52"/>
    <n v="27645.300000000003"/>
    <s v="Q1"/>
    <n v="20.612979421456814"/>
    <s v="Ranchi"/>
    <s v="Regular"/>
  </r>
  <r>
    <s v="ORD009099"/>
    <x v="58"/>
    <s v="CUST0407"/>
    <s v="Kevin Khanna"/>
    <x v="0"/>
    <x v="5"/>
    <x v="11"/>
    <n v="5"/>
    <n v="528.04999999999995"/>
    <n v="0.15"/>
    <n v="2244.21"/>
    <n v="225.45"/>
    <n v="2244.2125000000001"/>
    <s v="Q2"/>
    <n v="10.045851324073949"/>
    <s v="Coimbatore"/>
    <s v="Premium"/>
  </r>
  <r>
    <s v="ORD007336"/>
    <x v="360"/>
    <s v="CUST0275"/>
    <s v="Rajata Baria"/>
    <x v="1"/>
    <x v="5"/>
    <x v="7"/>
    <n v="8"/>
    <n v="721.19"/>
    <n v="0.2"/>
    <n v="4615.62"/>
    <n v="359.77"/>
    <n v="4615.6160000000009"/>
    <s v="Q3"/>
    <n v="7.7946191410904708"/>
    <s v="Ranchi"/>
    <s v="Premium"/>
  </r>
  <r>
    <s v="ORD001665"/>
    <x v="193"/>
    <s v="CUST0392"/>
    <s v="Yashawini Bhalla"/>
    <x v="0"/>
    <x v="1"/>
    <x v="64"/>
    <n v="5"/>
    <n v="40066.86"/>
    <n v="0.2"/>
    <n v="160267.44"/>
    <n v="43129.61"/>
    <n v="160267.44"/>
    <s v="Q1"/>
    <n v="26.911024472594057"/>
    <s v="Chennai"/>
    <s v="Premium"/>
  </r>
  <r>
    <s v="ORD001593"/>
    <x v="302"/>
    <s v="CUST0281"/>
    <s v="Chaman Khalsa"/>
    <x v="1"/>
    <x v="5"/>
    <x v="7"/>
    <n v="1"/>
    <n v="104.55"/>
    <n v="0.15"/>
    <n v="88.87"/>
    <n v="6.83"/>
    <n v="88.867499999999993"/>
    <s v="Q1"/>
    <n v="7.6853831439180826"/>
    <s v="Chennai"/>
    <s v="Premium"/>
  </r>
  <r>
    <s v="ORD011576"/>
    <x v="127"/>
    <s v="CUST0442"/>
    <s v="Jackson Khare"/>
    <x v="1"/>
    <x v="4"/>
    <x v="22"/>
    <n v="1"/>
    <n v="4949.38"/>
    <n v="0.1"/>
    <n v="4454.4399999999996"/>
    <n v="501.54"/>
    <n v="4454.442"/>
    <s v="Q1"/>
    <n v="11.25932777184113"/>
    <s v="Guwahati"/>
    <s v="Regular"/>
  </r>
  <r>
    <s v="ORD010737"/>
    <x v="1"/>
    <s v="CUST0017"/>
    <s v="Aashi Chadha"/>
    <x v="3"/>
    <x v="4"/>
    <x v="45"/>
    <n v="4"/>
    <n v="69131.67"/>
    <n v="0.1"/>
    <n v="248874.01"/>
    <n v="25109.96"/>
    <n v="248874.01199999999"/>
    <s v="Q2"/>
    <n v="10.089426372806063"/>
    <s v="Surat"/>
    <s v="Premium"/>
  </r>
  <r>
    <s v="ORD001999"/>
    <x v="329"/>
    <s v="CUST0279"/>
    <s v="Unknown"/>
    <x v="2"/>
    <x v="6"/>
    <x v="18"/>
    <n v="4"/>
    <n v="4630.42"/>
    <n v="0"/>
    <n v="18521.68"/>
    <n v="4101.7299999999996"/>
    <n v="18521.68"/>
    <s v="Q4"/>
    <n v="22.145561309773193"/>
    <s v="Patna"/>
    <s v="Premium"/>
  </r>
  <r>
    <s v="ORD007561"/>
    <x v="315"/>
    <s v="CUST0095"/>
    <s v="Pahal Goyal"/>
    <x v="2"/>
    <x v="6"/>
    <x v="14"/>
    <n v="2"/>
    <n v="2541.4899999999998"/>
    <n v="0.05"/>
    <n v="4828.83"/>
    <n v="1866.14"/>
    <n v="4828.8309999999992"/>
    <s v="Q4"/>
    <n v="38.645800328443954"/>
    <s v="Jaipur"/>
    <s v="Premium"/>
  </r>
  <r>
    <s v="ORD008402"/>
    <x v="92"/>
    <s v="CUST0106"/>
    <s v="Samarth Vora"/>
    <x v="1"/>
    <x v="5"/>
    <x v="44"/>
    <n v="1"/>
    <n v="641.29999999999995"/>
    <n v="0.2"/>
    <n v="513.04"/>
    <n v="49.18"/>
    <n v="513.04"/>
    <s v="Q3"/>
    <n v="9.5859971932013099"/>
    <s v="Kolkata"/>
    <s v="Premium"/>
  </r>
  <r>
    <s v="ORD008510"/>
    <x v="280"/>
    <s v="CUST0086"/>
    <s v="Sara Chandran"/>
    <x v="1"/>
    <x v="2"/>
    <x v="62"/>
    <n v="1"/>
    <n v="7902.54"/>
    <n v="0.2"/>
    <n v="6322.03"/>
    <n v="1740.98"/>
    <n v="6322.0320000000002"/>
    <s v="Q3"/>
    <n v="27.538306524961133"/>
    <s v="Patna"/>
    <s v="Regular"/>
  </r>
  <r>
    <s v="ORD006447"/>
    <x v="112"/>
    <s v="CUST0189"/>
    <s v="Ikbal Pall"/>
    <x v="0"/>
    <x v="5"/>
    <x v="11"/>
    <n v="0"/>
    <n v="573.86"/>
    <n v="0.15"/>
    <n v="4390.03"/>
    <n v="408.24"/>
    <n v="0"/>
    <s v="Q2"/>
    <n v="9.2992530802750792"/>
    <s v="Kochi"/>
    <s v="Premium"/>
  </r>
  <r>
    <s v="ORD001849"/>
    <x v="77"/>
    <s v="CUST0230"/>
    <s v="Inaya Bose"/>
    <x v="3"/>
    <x v="5"/>
    <x v="44"/>
    <n v="5"/>
    <n v="182.48"/>
    <n v="0.15"/>
    <n v="775.54"/>
    <n v="57.52"/>
    <n v="775.54"/>
    <s v="Q3"/>
    <n v="7.4167676715578832"/>
    <s v="Ahmedabad"/>
    <s v="Premium"/>
  </r>
  <r>
    <s v="ORD003363"/>
    <x v="18"/>
    <s v="CUST0122"/>
    <s v="Kalpit Bail"/>
    <x v="2"/>
    <x v="6"/>
    <x v="63"/>
    <n v="3"/>
    <n v="4419.88"/>
    <n v="0.1"/>
    <n v="11933.68"/>
    <n v="4454.03"/>
    <n v="11933.675999999999"/>
    <s v="Q3"/>
    <n v="37.323189493936489"/>
    <s v="Chandigarh"/>
    <s v="Premium"/>
  </r>
  <r>
    <s v="ORD003993"/>
    <x v="118"/>
    <s v="CUST0289"/>
    <s v="Ojasvi Chakraborty"/>
    <x v="3"/>
    <x v="4"/>
    <x v="28"/>
    <n v="3"/>
    <n v="23640.67"/>
    <n v="0.2"/>
    <n v="56737.61"/>
    <n v="7969"/>
    <n v="56737.608"/>
    <s v="Q1"/>
    <n v="14.045357215434349"/>
    <s v="Mumbai"/>
    <s v="Premium"/>
  </r>
  <r>
    <s v="ORD003061"/>
    <x v="241"/>
    <s v="CUST0373"/>
    <s v="Ikbal Randhawa"/>
    <x v="1"/>
    <x v="5"/>
    <x v="37"/>
    <n v="4"/>
    <n v="190.86"/>
    <n v="0"/>
    <n v="763.44"/>
    <n v="78.599999999999994"/>
    <n v="763.44"/>
    <s v="Q2"/>
    <n v="10.295504558314994"/>
    <s v="Patna"/>
    <s v="Premium"/>
  </r>
  <r>
    <s v="ORD010322"/>
    <x v="158"/>
    <s v="CUST0444"/>
    <s v="Yagnesh Rout"/>
    <x v="1"/>
    <x v="0"/>
    <x v="56"/>
    <n v="5"/>
    <n v="386.74"/>
    <n v="0"/>
    <n v="1933.7"/>
    <n v="856.63"/>
    <n v="1933.7"/>
    <s v="Q3"/>
    <n v="44.300046542897036"/>
    <s v="Patna"/>
    <s v="Regular"/>
  </r>
  <r>
    <s v="ORD009978"/>
    <x v="310"/>
    <s v="CUST0302"/>
    <s v="Praneel Solanki"/>
    <x v="0"/>
    <x v="6"/>
    <x v="29"/>
    <n v="1"/>
    <n v="4923.9799999999996"/>
    <n v="0.15"/>
    <n v="4185.38"/>
    <n v="1089.4000000000001"/>
    <n v="4185.3829999999998"/>
    <s v="Q3"/>
    <n v="26.028699902995665"/>
    <s v="Coimbatore"/>
    <s v="Premium"/>
  </r>
  <r>
    <s v="ORD000238"/>
    <x v="298"/>
    <s v="CUST0244"/>
    <s v="Kala Chand"/>
    <x v="1"/>
    <x v="6"/>
    <x v="43"/>
    <n v="1"/>
    <n v="4542.05"/>
    <n v="0.05"/>
    <n v="4314.95"/>
    <n v="1432.37"/>
    <n v="4314.9475000000002"/>
    <s v="Q3"/>
    <n v="33.195517908666375"/>
    <s v="Patna"/>
    <s v="Premium"/>
  </r>
  <r>
    <s v="ORD002927"/>
    <x v="310"/>
    <s v="CUST0049"/>
    <s v="Niharika Aurora"/>
    <x v="0"/>
    <x v="5"/>
    <x v="44"/>
    <n v="7"/>
    <n v="240.16"/>
    <n v="0"/>
    <n v="1681.12"/>
    <n v="148.81"/>
    <n v="1681.12"/>
    <s v="Q3"/>
    <n v="8.8518368706576567"/>
    <s v="Kochi"/>
    <s v="Premium"/>
  </r>
  <r>
    <s v="ORD000772"/>
    <x v="358"/>
    <s v="CUST0254"/>
    <s v="Pratyush Morar"/>
    <x v="1"/>
    <x v="1"/>
    <x v="3"/>
    <n v="3"/>
    <n v="27675.83"/>
    <n v="0"/>
    <n v="83027.490000000005"/>
    <n v="19302.05"/>
    <n v="83027.490000000005"/>
    <s v="Q4"/>
    <n v="23.247782150225184"/>
    <s v="Patna"/>
    <s v="Premium"/>
  </r>
  <r>
    <s v="ORD009824"/>
    <x v="254"/>
    <s v="CUST0111"/>
    <s v="Ishwar Bir"/>
    <x v="0"/>
    <x v="0"/>
    <x v="53"/>
    <n v="1"/>
    <n v="949.94"/>
    <n v="0.05"/>
    <n v="902.44"/>
    <n v="312.29000000000002"/>
    <n v="902.44299999999998"/>
    <s v="Q4"/>
    <n v="34.605070697220867"/>
    <s v="Hyderabad"/>
    <s v="Premium"/>
  </r>
  <r>
    <s v="ORD000468"/>
    <x v="15"/>
    <s v="CUST0465"/>
    <s v="Xalak Kari"/>
    <x v="1"/>
    <x v="3"/>
    <x v="6"/>
    <n v="2"/>
    <n v="1121.19"/>
    <n v="0"/>
    <n v="2242.38"/>
    <n v="-118.91"/>
    <n v="2242.38"/>
    <s v="Q4"/>
    <n v="-5.3028478669984569"/>
    <s v="Patna"/>
    <s v="Premium"/>
  </r>
  <r>
    <s v="ORD005161"/>
    <x v="238"/>
    <s v="CUST0058"/>
    <s v="Vansha Narula"/>
    <x v="0"/>
    <x v="5"/>
    <x v="37"/>
    <n v="7"/>
    <n v="668.8"/>
    <n v="0.05"/>
    <n v="4447.5200000000004"/>
    <n v="454.43"/>
    <n v="4447.5199999999995"/>
    <s v="Q3"/>
    <n v="10.217604417742921"/>
    <s v="Kochi"/>
    <s v="Regular"/>
  </r>
  <r>
    <s v="ORD011895"/>
    <x v="272"/>
    <s v="CUST0112"/>
    <s v="Kamala Bandi"/>
    <x v="3"/>
    <x v="2"/>
    <x v="65"/>
    <n v="2"/>
    <n v="7366.42"/>
    <n v="0.15"/>
    <n v="12522.91"/>
    <n v="2967.93"/>
    <n v="12522.914000000001"/>
    <s v="Q3"/>
    <n v="23.700002635170257"/>
    <s v="Ahmedabad"/>
    <s v="Regular"/>
  </r>
  <r>
    <s v="ORD000153"/>
    <x v="117"/>
    <s v="CUST0440"/>
    <s v="Zansi Saxena"/>
    <x v="3"/>
    <x v="5"/>
    <x v="44"/>
    <n v="7"/>
    <n v="129.19"/>
    <n v="0.05"/>
    <n v="859.11"/>
    <n v="48.5"/>
    <n v="859.11349999999993"/>
    <s v="Q3"/>
    <n v="5.6453771926761416"/>
    <s v="Ahmedabad"/>
    <s v="Regular"/>
  </r>
  <r>
    <s v="ORD009805"/>
    <x v="209"/>
    <s v="CUST0249"/>
    <s v="Bina Chander"/>
    <x v="1"/>
    <x v="6"/>
    <x v="41"/>
    <n v="1"/>
    <n v="3871.12"/>
    <n v="0"/>
    <n v="3871.12"/>
    <n v="1402.29"/>
    <n v="3871.12"/>
    <s v="Q2"/>
    <n v="36.224400173593175"/>
    <s v="Kolkata"/>
    <s v="Regular"/>
  </r>
  <r>
    <s v="ORD008726"/>
    <x v="267"/>
    <s v="CUST0333"/>
    <s v="Upma Sidhu"/>
    <x v="3"/>
    <x v="5"/>
    <x v="39"/>
    <n v="2"/>
    <n v="191.68"/>
    <n v="0.05"/>
    <n v="364.19"/>
    <n v="34.17"/>
    <n v="364.19200000000001"/>
    <s v="Q4"/>
    <n v="9.382465196737968"/>
    <s v="Ahmedabad"/>
    <s v="Regular"/>
  </r>
  <r>
    <s v="ORD008990"/>
    <x v="185"/>
    <s v="CUST0070"/>
    <s v="Kiaan Kapur"/>
    <x v="0"/>
    <x v="5"/>
    <x v="40"/>
    <n v="1"/>
    <n v="304.26"/>
    <n v="0.3"/>
    <n v="212.98"/>
    <n v="17.7"/>
    <n v="212.98199999999997"/>
    <s v="Q4"/>
    <n v="8.3106394966663544"/>
    <s v="Coimbatore"/>
    <s v="Premium"/>
  </r>
  <r>
    <s v="ORD008406"/>
    <x v="10"/>
    <s v="CUST0144"/>
    <s v="Abdul Rajagopalan"/>
    <x v="1"/>
    <x v="5"/>
    <x v="24"/>
    <n v="7"/>
    <n v="129.32"/>
    <n v="0.15"/>
    <n v="769.45"/>
    <n v="-55.54"/>
    <n v="769.45399999999995"/>
    <s v="Q1"/>
    <n v="-7.2181428292936518"/>
    <s v="Patna"/>
    <s v="Regular"/>
  </r>
  <r>
    <s v="ORD008377"/>
    <x v="27"/>
    <s v="CUST0254"/>
    <s v="Pratyush Morar"/>
    <x v="1"/>
    <x v="3"/>
    <x v="6"/>
    <n v="3"/>
    <n v="3963.8"/>
    <n v="0"/>
    <n v="11891.4"/>
    <n v="4102.8500000000004"/>
    <n v="11891.400000000001"/>
    <s v="Q4"/>
    <n v="34.50266579208504"/>
    <s v="Patna"/>
    <s v="Premium"/>
  </r>
  <r>
    <s v="ORD003484"/>
    <x v="134"/>
    <s v="CUST0355"/>
    <s v="Unnati Solanki"/>
    <x v="1"/>
    <x v="6"/>
    <x v="57"/>
    <n v="3"/>
    <n v="2327.52"/>
    <n v="0.25"/>
    <n v="5236.92"/>
    <n v="1928.41"/>
    <n v="5236.92"/>
    <s v="Q2"/>
    <n v="36.823361823361822"/>
    <s v="Patna"/>
    <s v="Premium"/>
  </r>
  <r>
    <s v="ORD007710"/>
    <x v="3"/>
    <s v="CUST0498"/>
    <s v="Isaac Sha"/>
    <x v="0"/>
    <x v="6"/>
    <x v="27"/>
    <n v="1"/>
    <n v="1695.78"/>
    <n v="0.15"/>
    <n v="1441.41"/>
    <n v="458.66"/>
    <n v="1441.413"/>
    <s v="Q2"/>
    <n v="31.820231578801312"/>
    <s v="Hyderabad"/>
    <s v="Premium"/>
  </r>
  <r>
    <s v="ORD003578"/>
    <x v="136"/>
    <s v="CUST0397"/>
    <s v="Jai Boase"/>
    <x v="3"/>
    <x v="1"/>
    <x v="34"/>
    <n v="5"/>
    <n v="40358.089999999997"/>
    <n v="0"/>
    <n v="201790.45"/>
    <n v="60659.17"/>
    <n v="201790.44999999998"/>
    <s v="Q2"/>
    <n v="30.060476102808632"/>
    <s v="Ahmedabad"/>
    <s v="Occasional"/>
  </r>
  <r>
    <s v="ORD009628"/>
    <x v="65"/>
    <s v="CUST0382"/>
    <s v="Azaan Bains"/>
    <x v="0"/>
    <x v="4"/>
    <x v="47"/>
    <n v="4"/>
    <n v="63266.16"/>
    <n v="0.05"/>
    <n v="240411.41"/>
    <n v="20655.009999999998"/>
    <n v="240411.408"/>
    <s v="Q2"/>
    <n v="8.591526500343722"/>
    <s v="Coimbatore"/>
    <s v="Occasional"/>
  </r>
  <r>
    <s v="ORD006828"/>
    <x v="219"/>
    <s v="CUST0474"/>
    <s v="Tanay Basak"/>
    <x v="3"/>
    <x v="2"/>
    <x v="65"/>
    <n v="3"/>
    <n v="5350.15"/>
    <n v="0.1"/>
    <n v="14445.4"/>
    <n v="3090.32"/>
    <n v="14445.404999999999"/>
    <s v="Q1"/>
    <n v="21.393107840558244"/>
    <s v="Ahmedabad"/>
    <s v="Premium"/>
  </r>
  <r>
    <s v="ORD005280"/>
    <x v="330"/>
    <s v="CUST0090"/>
    <s v="Pranit Gera"/>
    <x v="0"/>
    <x v="6"/>
    <x v="41"/>
    <n v="5"/>
    <n v="4099.2"/>
    <n v="0.1"/>
    <n v="18446.400000000001"/>
    <n v="-1571.91"/>
    <n v="18446.400000000001"/>
    <s v="Q2"/>
    <n v="-8.5215001301066877"/>
    <s v="Chennai"/>
    <s v="Premium"/>
  </r>
  <r>
    <s v="ORD005971"/>
    <x v="51"/>
    <s v="CUST0184"/>
    <s v="Advay Patil"/>
    <x v="2"/>
    <x v="5"/>
    <x v="37"/>
    <n v="7"/>
    <n v="718.47"/>
    <n v="0"/>
    <n v="5029.29"/>
    <n v="323.16000000000003"/>
    <n v="5029.29"/>
    <s v="Q3"/>
    <n v="6.4255590749390077"/>
    <s v="Jaipur"/>
    <s v="Premium"/>
  </r>
  <r>
    <s v="ORD003903"/>
    <x v="247"/>
    <s v="CUST0176"/>
    <s v="Ishani Dani"/>
    <x v="2"/>
    <x v="6"/>
    <x v="43"/>
    <n v="3"/>
    <n v="3312.05"/>
    <n v="0.2"/>
    <n v="7948.92"/>
    <n v="2558.81"/>
    <n v="7948.9200000000019"/>
    <s v="Q2"/>
    <n v="32.19066237929178"/>
    <s v="Delhi"/>
    <s v="Premium"/>
  </r>
  <r>
    <s v="ORD010878"/>
    <x v="205"/>
    <s v="CUST0300"/>
    <s v="Maanav Kashyap"/>
    <x v="2"/>
    <x v="6"/>
    <x v="18"/>
    <n v="5"/>
    <n v="2480.2800000000002"/>
    <n v="0.05"/>
    <n v="11781.33"/>
    <n v="2989.95"/>
    <n v="11781.33"/>
    <s v="Q2"/>
    <n v="25.378713608735175"/>
    <s v="Amritsar"/>
    <s v="Premium"/>
  </r>
  <r>
    <s v="ORD003670"/>
    <x v="30"/>
    <s v="CUST0389"/>
    <s v="Reva Kaul"/>
    <x v="2"/>
    <x v="1"/>
    <x v="52"/>
    <n v="3"/>
    <n v="37833.800000000003"/>
    <n v="0"/>
    <n v="113501.4"/>
    <n v="34596.89"/>
    <n v="113501.40000000001"/>
    <s v="Q1"/>
    <n v="30.481465426858172"/>
    <s v="Delhi"/>
    <s v="Regular"/>
  </r>
  <r>
    <s v="ORD005037"/>
    <x v="76"/>
    <s v="CUST0312"/>
    <s v="Sudiksha Pau"/>
    <x v="1"/>
    <x v="3"/>
    <x v="25"/>
    <n v="1"/>
    <n v="982.27"/>
    <n v="0"/>
    <n v="982.27"/>
    <n v="257.3"/>
    <n v="982.27"/>
    <s v="Q4"/>
    <n v="26.194427194152318"/>
    <s v="Patna"/>
    <s v="Premium"/>
  </r>
  <r>
    <s v="ORD002083"/>
    <x v="324"/>
    <s v="CUST0249"/>
    <s v="Bina Chander"/>
    <x v="1"/>
    <x v="6"/>
    <x v="55"/>
    <n v="2"/>
    <n v="3120.12"/>
    <n v="0"/>
    <n v="6240.24"/>
    <n v="1918.77"/>
    <n v="6240.24"/>
    <s v="Q1"/>
    <n v="30.748336602438371"/>
    <s v="Kolkata"/>
    <s v="Regular"/>
  </r>
  <r>
    <s v="ORD008241"/>
    <x v="335"/>
    <s v="CUST0214"/>
    <s v="Bimala Chopra"/>
    <x v="2"/>
    <x v="5"/>
    <x v="11"/>
    <n v="2"/>
    <n v="156.38"/>
    <n v="0"/>
    <n v="312.76"/>
    <n v="28.55"/>
    <n v="312.76"/>
    <s v="Q4"/>
    <n v="9.128405166901139"/>
    <s v="Chandigarh"/>
    <s v="Premium"/>
  </r>
  <r>
    <s v="ORD003254"/>
    <x v="180"/>
    <s v="CUST0339"/>
    <s v="Gayathri Kuruvilla"/>
    <x v="0"/>
    <x v="2"/>
    <x v="54"/>
    <n v="1"/>
    <n v="5395.18"/>
    <n v="0.1"/>
    <n v="4855.66"/>
    <n v="1117.07"/>
    <n v="4855.6620000000003"/>
    <s v="Q3"/>
    <n v="23.005523450982977"/>
    <s v="Kochi"/>
    <s v="Premium"/>
  </r>
  <r>
    <s v="ORD004940"/>
    <x v="325"/>
    <s v="CUST0174"/>
    <s v="Nitesh Kalita"/>
    <x v="0"/>
    <x v="5"/>
    <x v="39"/>
    <n v="10"/>
    <n v="741"/>
    <n v="0"/>
    <n v="7410"/>
    <n v="662.06"/>
    <n v="7410"/>
    <s v="Q4"/>
    <n v="8.9346828609986488"/>
    <s v="Chennai"/>
    <s v="Premium"/>
  </r>
  <r>
    <s v="ORD007918"/>
    <x v="343"/>
    <s v="CUST0219"/>
    <s v="Nimrat Mall"/>
    <x v="3"/>
    <x v="2"/>
    <x v="46"/>
    <n v="5"/>
    <n v="3641.2"/>
    <n v="0.15"/>
    <n v="15475.1"/>
    <n v="2890.5"/>
    <n v="15475.1"/>
    <s v="Q3"/>
    <n v="18.678393031385905"/>
    <s v="Surat"/>
    <s v="Premium"/>
  </r>
  <r>
    <s v="ORD005994"/>
    <x v="134"/>
    <s v="CUST0248"/>
    <s v="Noah Varkey"/>
    <x v="0"/>
    <x v="6"/>
    <x v="19"/>
    <n v="4"/>
    <n v="4040.79"/>
    <n v="0.1"/>
    <n v="14546.84"/>
    <n v="4023.75"/>
    <n v="14546.844000000001"/>
    <s v="Q2"/>
    <n v="27.660646573413882"/>
    <s v="Kochi"/>
    <s v="Occasional"/>
  </r>
  <r>
    <s v="ORD003582"/>
    <x v="175"/>
    <s v="CUST0379"/>
    <s v="Amrita Contractor"/>
    <x v="1"/>
    <x v="3"/>
    <x v="13"/>
    <n v="3"/>
    <n v="3903.81"/>
    <n v="0.05"/>
    <n v="11125.86"/>
    <n v="2400"/>
    <n v="11125.8585"/>
    <s v="Q3"/>
    <n v="21.571366168547868"/>
    <s v="Patna"/>
    <s v="Regular"/>
  </r>
  <r>
    <s v="ORD005786"/>
    <x v="255"/>
    <s v="CUST0015"/>
    <s v="Akshay Choudhary"/>
    <x v="2"/>
    <x v="2"/>
    <x v="30"/>
    <n v="5"/>
    <n v="3413.1"/>
    <n v="0.1"/>
    <n v="15358.95"/>
    <n v="3445.79"/>
    <n v="15358.95"/>
    <s v="Q3"/>
    <n v="22.435062292669745"/>
    <s v="Chandigarh"/>
    <s v="Regular"/>
  </r>
  <r>
    <s v="ORD007756"/>
    <x v="167"/>
    <s v="CUST0417"/>
    <s v="Radha Mander"/>
    <x v="0"/>
    <x v="4"/>
    <x v="33"/>
    <n v="2"/>
    <n v="22624.59"/>
    <n v="0.15"/>
    <n v="38461.800000000003"/>
    <n v="5616.77"/>
    <n v="38461.803"/>
    <s v="Q2"/>
    <n v="14.603502696181666"/>
    <s v="Kochi"/>
    <s v="Occasional"/>
  </r>
  <r>
    <s v="ORD010704"/>
    <x v="66"/>
    <s v="CUST0338"/>
    <s v="Chakradev Mand"/>
    <x v="1"/>
    <x v="6"/>
    <x v="57"/>
    <n v="5"/>
    <n v="3453.5"/>
    <n v="0.15"/>
    <n v="14677.38"/>
    <n v="4571.8900000000003"/>
    <n v="14677.375"/>
    <s v="Q1"/>
    <n v="31.149224180337363"/>
    <s v="Ranchi"/>
    <s v="Premium"/>
  </r>
  <r>
    <s v="ORD009403"/>
    <x v="28"/>
    <s v="CUST0318"/>
    <s v="Ethan Manda"/>
    <x v="0"/>
    <x v="3"/>
    <x v="61"/>
    <n v="1"/>
    <n v="884.73"/>
    <n v="0.05"/>
    <n v="840.49"/>
    <n v="284.36"/>
    <n v="840.49349999999993"/>
    <s v="Q4"/>
    <n v="33.832645242656071"/>
    <s v="Chennai"/>
    <s v="Occasional"/>
  </r>
  <r>
    <s v="ORD005201"/>
    <x v="160"/>
    <s v="CUST0175"/>
    <s v="Balendra Lala"/>
    <x v="2"/>
    <x v="6"/>
    <x v="27"/>
    <n v="5"/>
    <n v="1186.47"/>
    <n v="0"/>
    <n v="5932.35"/>
    <n v="1277.93"/>
    <n v="5932.35"/>
    <s v="Q4"/>
    <n v="21.541716183300043"/>
    <s v="Delhi"/>
    <s v="Premium"/>
  </r>
  <r>
    <s v="ORD009174"/>
    <x v="177"/>
    <s v="CUST0284"/>
    <s v="Daksha Karan"/>
    <x v="1"/>
    <x v="5"/>
    <x v="37"/>
    <n v="9"/>
    <n v="500.33"/>
    <n v="0.1"/>
    <n v="4052.67"/>
    <n v="331.14"/>
    <n v="4052.6730000000002"/>
    <s v="Q1"/>
    <n v="8.1709095485198642"/>
    <s v="Ranchi"/>
    <s v="Premium"/>
  </r>
  <r>
    <s v="ORD008536"/>
    <x v="349"/>
    <s v="CUST0472"/>
    <s v="Ekaraj Mane"/>
    <x v="2"/>
    <x v="1"/>
    <x v="59"/>
    <n v="4"/>
    <n v="23787.25"/>
    <n v="0.15"/>
    <n v="80876.649999999994"/>
    <n v="18837.03"/>
    <n v="80876.649999999994"/>
    <s v="Q4"/>
    <n v="23.291061140638245"/>
    <s v="Lucknow"/>
    <s v="Premium"/>
  </r>
  <r>
    <s v="ORD008606"/>
    <x v="307"/>
    <s v="CUST0301"/>
    <s v="Vihaan Saini"/>
    <x v="2"/>
    <x v="6"/>
    <x v="29"/>
    <n v="2"/>
    <n v="2039.32"/>
    <n v="0.1"/>
    <n v="3670.78"/>
    <n v="831.38"/>
    <n v="3670.7759999999998"/>
    <s v="Q4"/>
    <n v="22.648592397256166"/>
    <s v="Chandigarh"/>
    <s v="Premium"/>
  </r>
  <r>
    <s v="ORD005405"/>
    <x v="340"/>
    <s v="CUST0224"/>
    <s v="Gayathri Tata"/>
    <x v="0"/>
    <x v="6"/>
    <x v="14"/>
    <n v="4"/>
    <n v="4721.0200000000004"/>
    <n v="0"/>
    <n v="18884.080000000002"/>
    <n v="5074.2700000000004"/>
    <n v="18884.080000000002"/>
    <s v="Q2"/>
    <n v="26.870623297507741"/>
    <s v="Hyderabad"/>
    <s v="Premium"/>
  </r>
  <r>
    <s v="ORD004859"/>
    <x v="291"/>
    <s v="CUST0007"/>
    <s v="Advika Gopal"/>
    <x v="2"/>
    <x v="1"/>
    <x v="38"/>
    <n v="3"/>
    <n v="25244.97"/>
    <n v="0"/>
    <n v="75734.91"/>
    <n v="18255.61"/>
    <n v="75734.91"/>
    <s v="Q3"/>
    <n v="24.104617012154634"/>
    <s v="Lucknow"/>
    <s v="Premium"/>
  </r>
  <r>
    <s v="ORD009618"/>
    <x v="229"/>
    <s v="CUST0354"/>
    <s v="Laban Sankaran"/>
    <x v="0"/>
    <x v="6"/>
    <x v="43"/>
    <n v="1"/>
    <n v="1574.44"/>
    <n v="0.15"/>
    <n v="1338.27"/>
    <n v="440.41"/>
    <n v="1338.2740000000001"/>
    <s v="Q3"/>
    <n v="32.908904780051863"/>
    <s v="Hyderabad"/>
    <s v="Regular"/>
  </r>
  <r>
    <s v="ORD009752"/>
    <x v="318"/>
    <s v="CUST0289"/>
    <s v="Ojasvi Chakraborty"/>
    <x v="3"/>
    <x v="4"/>
    <x v="47"/>
    <n v="1"/>
    <n v="49290.09"/>
    <n v="0.05"/>
    <n v="46825.59"/>
    <n v="7255.77"/>
    <n v="46825.585499999994"/>
    <s v="Q3"/>
    <n v="15.495309295622331"/>
    <s v="Mumbai"/>
    <s v="Premium"/>
  </r>
  <r>
    <s v="ORD004504"/>
    <x v="205"/>
    <s v="CUST0107"/>
    <s v="Finn Hayre"/>
    <x v="1"/>
    <x v="1"/>
    <x v="3"/>
    <n v="2"/>
    <n v="39852.550000000003"/>
    <n v="0"/>
    <n v="79705.100000000006"/>
    <n v="16145.28"/>
    <n v="79705.100000000006"/>
    <s v="Q2"/>
    <n v="20.256269674086099"/>
    <s v="Bhubaneswar"/>
    <s v="Regular"/>
  </r>
  <r>
    <s v="ORD001117"/>
    <x v="80"/>
    <s v="CUST0161"/>
    <s v="Jalsa Narang"/>
    <x v="2"/>
    <x v="3"/>
    <x v="10"/>
    <n v="2"/>
    <n v="970.43"/>
    <n v="0.25"/>
    <n v="1455.64"/>
    <n v="374.06"/>
    <n v="1455.645"/>
    <s v="Q2"/>
    <n v="25.697287790937317"/>
    <s v="Lucknow"/>
    <s v="Premium"/>
  </r>
  <r>
    <s v="ORD010390"/>
    <x v="128"/>
    <s v="CUST0351"/>
    <s v="Anirudh Kumer"/>
    <x v="2"/>
    <x v="4"/>
    <x v="50"/>
    <n v="1"/>
    <n v="69322.61"/>
    <n v="0.05"/>
    <n v="65856.479999999996"/>
    <n v="8618.2199999999993"/>
    <n v="65856.479500000001"/>
    <s v="Q1"/>
    <n v="13.086365988586088"/>
    <s v="Lucknow"/>
    <s v="Premium"/>
  </r>
  <r>
    <s v="ORD010598"/>
    <x v="321"/>
    <s v="CUST0336"/>
    <s v="Krishna Saxena"/>
    <x v="3"/>
    <x v="1"/>
    <x v="38"/>
    <n v="4"/>
    <n v="18525.259999999998"/>
    <n v="0.05"/>
    <n v="70395.990000000005"/>
    <n v="17383.88"/>
    <n v="70395.987999999998"/>
    <s v="Q4"/>
    <n v="24.694417963295919"/>
    <s v="Ahmedabad"/>
    <s v="Premium"/>
  </r>
  <r>
    <s v="ORD000019"/>
    <x v="167"/>
    <s v="CUST0412"/>
    <s v="Qadim Mammen"/>
    <x v="0"/>
    <x v="3"/>
    <x v="12"/>
    <n v="2"/>
    <n v="635.15"/>
    <n v="0.1"/>
    <n v="1143.27"/>
    <n v="237.8"/>
    <n v="1143.27"/>
    <s v="Q2"/>
    <n v="20.799986005055676"/>
    <s v="Chennai"/>
    <s v="Regular"/>
  </r>
  <r>
    <s v="ORD003150"/>
    <x v="79"/>
    <s v="CUST0425"/>
    <s v="Devika Issac"/>
    <x v="0"/>
    <x v="5"/>
    <x v="24"/>
    <n v="7"/>
    <n v="259.69"/>
    <n v="0"/>
    <n v="1817.83"/>
    <n v="110.33"/>
    <n v="1817.83"/>
    <s v="Q2"/>
    <n v="6.0693244142741625"/>
    <s v="Nagpur"/>
    <s v="Premium"/>
  </r>
  <r>
    <s v="ORD010753"/>
    <x v="2"/>
    <s v="CUST0317"/>
    <s v="Balendra Soman"/>
    <x v="3"/>
    <x v="3"/>
    <x v="58"/>
    <n v="1"/>
    <n v="2312.52"/>
    <n v="0"/>
    <n v="2312.52"/>
    <n v="475.78"/>
    <n v="2312.52"/>
    <s v="Q3"/>
    <n v="20.574092332174423"/>
    <s v="Nagpur"/>
    <s v="Occasional"/>
  </r>
  <r>
    <s v="ORD008129"/>
    <x v="340"/>
    <s v="CUST0333"/>
    <s v="Upma Sidhu"/>
    <x v="3"/>
    <x v="6"/>
    <x v="19"/>
    <n v="1"/>
    <n v="3729.68"/>
    <n v="0.15"/>
    <n v="3170.23"/>
    <n v="952.03"/>
    <n v="3170.2279999999996"/>
    <s v="Q2"/>
    <n v="30.030313258028595"/>
    <s v="Ahmedabad"/>
    <s v="Regular"/>
  </r>
  <r>
    <s v="ORD008766"/>
    <x v="311"/>
    <s v="CUST0092"/>
    <s v="Neelima Sengupta"/>
    <x v="3"/>
    <x v="4"/>
    <x v="5"/>
    <n v="5"/>
    <n v="74243.39"/>
    <n v="0"/>
    <n v="371216.95"/>
    <n v="54572.09"/>
    <n v="371216.95"/>
    <s v="Q1"/>
    <n v="14.70086158511889"/>
    <s v="Mumbai"/>
    <s v="Premium"/>
  </r>
  <r>
    <s v="ORD002662"/>
    <x v="171"/>
    <s v="CUST0003"/>
    <s v="Avi Johal"/>
    <x v="1"/>
    <x v="4"/>
    <x v="23"/>
    <n v="1"/>
    <n v="48522.3"/>
    <n v="0.1"/>
    <n v="43670.07"/>
    <n v="4719.51"/>
    <n v="43670.070000000007"/>
    <s v="Q2"/>
    <n v="10.807195866642761"/>
    <s v="Patna"/>
    <s v="Regular"/>
  </r>
  <r>
    <s v="ORD007621"/>
    <x v="247"/>
    <s v="CUST0256"/>
    <s v="Kabir Bhagat"/>
    <x v="2"/>
    <x v="6"/>
    <x v="43"/>
    <n v="4"/>
    <n v="1442.95"/>
    <n v="0.1"/>
    <n v="5194.62"/>
    <n v="1781.4"/>
    <n v="5194.62"/>
    <s v="Q2"/>
    <n v="34.293172551601472"/>
    <s v="Jaipur"/>
    <s v="Regular"/>
  </r>
  <r>
    <s v="ORD004199"/>
    <x v="272"/>
    <s v="CUST0390"/>
    <s v="Waida Manda"/>
    <x v="1"/>
    <x v="5"/>
    <x v="7"/>
    <n v="7"/>
    <n v="318.14999999999998"/>
    <n v="0.25"/>
    <n v="1670.29"/>
    <n v="127.88"/>
    <n v="1670.2874999999999"/>
    <s v="Q3"/>
    <n v="7.6561555179040761"/>
    <s v="Patna"/>
    <s v="Premium"/>
  </r>
  <r>
    <s v="ORD008930"/>
    <x v="81"/>
    <s v="CUST0385"/>
    <s v="Kamya Sagar"/>
    <x v="3"/>
    <x v="1"/>
    <x v="52"/>
    <n v="3"/>
    <n v="24511.37"/>
    <n v="0.3"/>
    <n v="51473.88"/>
    <n v="14401.03"/>
    <n v="51473.877"/>
    <s v="Q3"/>
    <n v="27.977354728262181"/>
    <s v="Pune"/>
    <s v="Regular"/>
  </r>
  <r>
    <s v="ORD006567"/>
    <x v="259"/>
    <s v="CUST0263"/>
    <s v="Jacob Radhakrishnan"/>
    <x v="1"/>
    <x v="3"/>
    <x v="66"/>
    <n v="4"/>
    <n v="1701.56"/>
    <n v="0"/>
    <n v="6806.24"/>
    <n v="1748.89"/>
    <n v="6806.24"/>
    <s v="Q2"/>
    <n v="25.69539128799455"/>
    <s v="Kolkata"/>
    <s v="Premium"/>
  </r>
  <r>
    <s v="ORD006252"/>
    <x v="214"/>
    <s v="CUST0251"/>
    <s v="Faris Thakkar"/>
    <x v="0"/>
    <x v="4"/>
    <x v="45"/>
    <n v="5"/>
    <n v="4456.09"/>
    <n v="0.1"/>
    <n v="20052.41"/>
    <n v="2151.0500000000002"/>
    <n v="20052.405000000002"/>
    <s v="Q4"/>
    <n v="10.727139530859384"/>
    <s v="Kochi"/>
    <s v="Regular"/>
  </r>
  <r>
    <s v="ORD011700"/>
    <x v="221"/>
    <s v="CUST0166"/>
    <s v="Harita Nadig"/>
    <x v="1"/>
    <x v="2"/>
    <x v="8"/>
    <n v="2"/>
    <n v="7278.3"/>
    <n v="0.05"/>
    <n v="13828.77"/>
    <n v="3059.39"/>
    <n v="13828.77"/>
    <s v="Q1"/>
    <n v="22.123370335901164"/>
    <s v="Kolkata"/>
    <s v="Regular"/>
  </r>
  <r>
    <s v="ORD002510"/>
    <x v="332"/>
    <s v="CUST0088"/>
    <s v="Ekavir Som"/>
    <x v="3"/>
    <x v="5"/>
    <x v="39"/>
    <n v="2"/>
    <n v="155.9"/>
    <n v="0"/>
    <n v="311.8"/>
    <n v="17.73"/>
    <n v="311.8"/>
    <s v="Q1"/>
    <n v="5.6863373957665173"/>
    <s v="Pune"/>
    <s v="Occasional"/>
  </r>
  <r>
    <s v="ORD003729"/>
    <x v="85"/>
    <s v="CUST0229"/>
    <s v="Tanish Narula"/>
    <x v="2"/>
    <x v="4"/>
    <x v="5"/>
    <n v="5"/>
    <n v="19536.8"/>
    <n v="0.15"/>
    <n v="83031.399999999994"/>
    <n v="7592.33"/>
    <n v="83031.399999999994"/>
    <s v="Q4"/>
    <n v="9.1439262736747793"/>
    <s v="Lucknow"/>
    <s v="Premium"/>
  </r>
  <r>
    <s v="ORD001075"/>
    <x v="343"/>
    <s v="CUST0362"/>
    <s v="Netra Issac"/>
    <x v="2"/>
    <x v="2"/>
    <x v="65"/>
    <n v="3"/>
    <n v="6486.18"/>
    <n v="0.05"/>
    <n v="18485.61"/>
    <n v="5132.97"/>
    <n v="18485.613000000001"/>
    <s v="Q3"/>
    <n v="27.767382304397852"/>
    <s v="Chandigarh"/>
    <s v="Premium"/>
  </r>
  <r>
    <s v="ORD008381"/>
    <x v="143"/>
    <s v="CUST0031"/>
    <s v="Unni Gupta"/>
    <x v="3"/>
    <x v="6"/>
    <x v="41"/>
    <n v="2"/>
    <n v="3035.83"/>
    <n v="0.1"/>
    <n v="5464.49"/>
    <n v="1336.27"/>
    <n v="5464.4939999999997"/>
    <s v="Q1"/>
    <n v="24.453700162320729"/>
    <s v="Ahmedabad"/>
    <s v="Premium"/>
  </r>
  <r>
    <s v="ORD003759"/>
    <x v="106"/>
    <s v="CUST0301"/>
    <s v="Vihaan Saini"/>
    <x v="2"/>
    <x v="4"/>
    <x v="42"/>
    <n v="2"/>
    <n v="46573.23"/>
    <n v="0.05"/>
    <n v="88489.14"/>
    <n v="11316.87"/>
    <n v="88489.137000000002"/>
    <s v="Q4"/>
    <n v="12.78899308999952"/>
    <s v="Chandigarh"/>
    <s v="Premium"/>
  </r>
  <r>
    <s v="ORD007413"/>
    <x v="266"/>
    <s v="CUST0143"/>
    <s v="Krisha Srivastava"/>
    <x v="0"/>
    <x v="5"/>
    <x v="7"/>
    <n v="5"/>
    <n v="187.92"/>
    <n v="0.05"/>
    <n v="892.62"/>
    <n v="63.95"/>
    <n v="892.61999999999989"/>
    <s v="Q2"/>
    <n v="7.1643028388339944"/>
    <s v="Chennai"/>
    <s v="Occasional"/>
  </r>
  <r>
    <s v="ORD007727"/>
    <x v="21"/>
    <s v="CUST0448"/>
    <s v="Wyatt Gade"/>
    <x v="3"/>
    <x v="1"/>
    <x v="52"/>
    <n v="4"/>
    <n v="20539.169999999998"/>
    <n v="0.05"/>
    <n v="78048.850000000006"/>
    <n v="15531.45"/>
    <n v="78048.84599999999"/>
    <s v="Q2"/>
    <n v="19.899652589371915"/>
    <s v="Nagpur"/>
    <s v="Premium"/>
  </r>
  <r>
    <s v="ORD004434"/>
    <x v="64"/>
    <s v="CUST0475"/>
    <s v="Jhalak Kunda"/>
    <x v="2"/>
    <x v="2"/>
    <x v="60"/>
    <n v="5"/>
    <n v="6452.91"/>
    <n v="0.3"/>
    <n v="22585.18"/>
    <n v="5736.98"/>
    <n v="22585.184999999998"/>
    <s v="Q1"/>
    <n v="25.401524362435897"/>
    <s v="Lucknow"/>
    <s v="Premium"/>
  </r>
  <r>
    <s v="ORD003115"/>
    <x v="292"/>
    <s v="CUST0332"/>
    <s v="Tamanna Mukherjee"/>
    <x v="2"/>
    <x v="4"/>
    <x v="47"/>
    <n v="3"/>
    <n v="25095.96"/>
    <n v="0"/>
    <n v="75287.88"/>
    <n v="-5766.75"/>
    <n v="75287.88"/>
    <s v="Q3"/>
    <n v="-7.6595993936872704"/>
    <s v="Lucknow"/>
    <s v="Premium"/>
  </r>
  <r>
    <s v="ORD010304"/>
    <x v="72"/>
    <s v="CUST0244"/>
    <s v="Kala Chand"/>
    <x v="1"/>
    <x v="6"/>
    <x v="55"/>
    <n v="5"/>
    <n v="490.11"/>
    <n v="0"/>
    <n v="2450.5500000000002"/>
    <n v="772.59"/>
    <n v="2450.5500000000002"/>
    <s v="Q1"/>
    <n v="31.527208177756012"/>
    <s v="Patna"/>
    <s v="Premium"/>
  </r>
  <r>
    <s v="ORD005848"/>
    <x v="57"/>
    <s v="CUST0144"/>
    <s v="Abdul Rajagopalan"/>
    <x v="1"/>
    <x v="6"/>
    <x v="41"/>
    <n v="3"/>
    <n v="1635.56"/>
    <n v="0"/>
    <n v="4906.68"/>
    <n v="1523.68"/>
    <n v="4906.68"/>
    <s v="Q2"/>
    <n v="31.053176485933459"/>
    <s v="Patna"/>
    <s v="Regular"/>
  </r>
  <r>
    <s v="ORD000905"/>
    <x v="219"/>
    <s v="CUST0147"/>
    <s v="Ekiya Bora"/>
    <x v="3"/>
    <x v="6"/>
    <x v="18"/>
    <n v="4"/>
    <n v="682.08"/>
    <n v="0.05"/>
    <n v="2591.9"/>
    <n v="839.45"/>
    <n v="2591.904"/>
    <s v="Q1"/>
    <n v="32.387437786951658"/>
    <s v="Surat"/>
    <s v="Regular"/>
  </r>
  <r>
    <s v="ORD008504"/>
    <x v="19"/>
    <s v="CUST0100"/>
    <s v="Faqid Zachariah"/>
    <x v="3"/>
    <x v="5"/>
    <x v="7"/>
    <n v="3"/>
    <n v="282.23"/>
    <n v="0.1"/>
    <n v="762.02"/>
    <n v="62.31"/>
    <n v="762.02100000000007"/>
    <s v="Q4"/>
    <n v="8.1769507362011495"/>
    <s v="Ahmedabad"/>
    <s v="Premium"/>
  </r>
  <r>
    <s v="ORD004805"/>
    <x v="76"/>
    <s v="CUST0086"/>
    <s v="Sara Chandran"/>
    <x v="1"/>
    <x v="1"/>
    <x v="36"/>
    <n v="4"/>
    <n v="37887.83"/>
    <n v="0"/>
    <n v="151551.32"/>
    <n v="46165.13"/>
    <n v="151551.32"/>
    <s v="Q4"/>
    <n v="30.461714223274335"/>
    <s v="Patna"/>
    <s v="Regular"/>
  </r>
  <r>
    <s v="ORD006718"/>
    <x v="192"/>
    <s v="CUST0483"/>
    <s v="Deepa Tara"/>
    <x v="1"/>
    <x v="5"/>
    <x v="21"/>
    <n v="3"/>
    <n v="152.81"/>
    <n v="0.3"/>
    <n v="320.89999999999998"/>
    <n v="23.1"/>
    <n v="320.90100000000001"/>
    <s v="Q2"/>
    <n v="7.1985042069180434"/>
    <s v="Ranchi"/>
    <s v="Premium"/>
  </r>
  <r>
    <s v="ORD000100"/>
    <x v="20"/>
    <s v="CUST0066"/>
    <s v="Ekaja Khalsa"/>
    <x v="1"/>
    <x v="0"/>
    <x v="32"/>
    <n v="2"/>
    <n v="710.84"/>
    <n v="0.15"/>
    <n v="1208.43"/>
    <n v="527.17999999999995"/>
    <n v="1208.4280000000001"/>
    <s v="Q1"/>
    <n v="43.62519963920127"/>
    <s v="Bhubaneswar"/>
    <s v="Premium"/>
  </r>
  <r>
    <s v="ORD004490"/>
    <x v="205"/>
    <s v="CUST0335"/>
    <s v="Ishani Bakshi"/>
    <x v="0"/>
    <x v="5"/>
    <x v="39"/>
    <n v="6"/>
    <n v="492.71"/>
    <n v="0"/>
    <n v="2956.26"/>
    <n v="206.96"/>
    <n v="2956.2599999999998"/>
    <s v="Q2"/>
    <n v="7.0007374182243769"/>
    <s v="Bengaluru"/>
    <s v="Premium"/>
  </r>
  <r>
    <s v="ORD008375"/>
    <x v="266"/>
    <s v="CUST0294"/>
    <s v="Ekapad Dhingra"/>
    <x v="0"/>
    <x v="1"/>
    <x v="52"/>
    <n v="5"/>
    <n v="40544.65"/>
    <n v="0.05"/>
    <n v="192587.09"/>
    <n v="48268.59"/>
    <n v="192587.08749999999"/>
    <s v="Q2"/>
    <n v="25.063253201447715"/>
    <s v="Bengaluru"/>
    <s v="Premium"/>
  </r>
  <r>
    <s v="ORD001722"/>
    <x v="329"/>
    <s v="CUST0474"/>
    <s v="Tanay Basak"/>
    <x v="3"/>
    <x v="6"/>
    <x v="55"/>
    <n v="2"/>
    <n v="4352.08"/>
    <n v="0.2"/>
    <n v="6963.33"/>
    <n v="-705.61"/>
    <n v="6963.3280000000004"/>
    <s v="Q4"/>
    <n v="-10.133226487901622"/>
    <s v="Ahmedabad"/>
    <s v="Premium"/>
  </r>
  <r>
    <s v="ORD005564"/>
    <x v="153"/>
    <s v="CUST0032"/>
    <s v="Bimala Kumer"/>
    <x v="2"/>
    <x v="0"/>
    <x v="32"/>
    <n v="5"/>
    <n v="834.35"/>
    <n v="0"/>
    <n v="4171.75"/>
    <n v="1689.06"/>
    <n v="4171.75"/>
    <s v="Q1"/>
    <n v="40.488044585605557"/>
    <s v="Jaipur"/>
    <s v="Premium"/>
  </r>
  <r>
    <s v="ORD002687"/>
    <x v="153"/>
    <s v="CUST0220"/>
    <s v="Abha Bawa"/>
    <x v="3"/>
    <x v="6"/>
    <x v="27"/>
    <n v="5"/>
    <n v="3041.8"/>
    <n v="0"/>
    <n v="15209"/>
    <n v="4110.8500000000004"/>
    <n v="15209"/>
    <s v="Q1"/>
    <n v="27.029061739759356"/>
    <s v="Pune"/>
    <s v="Premium"/>
  </r>
  <r>
    <s v="ORD001161"/>
    <x v="213"/>
    <s v="CUST0427"/>
    <s v="Laksh Gole"/>
    <x v="0"/>
    <x v="5"/>
    <x v="24"/>
    <n v="5"/>
    <n v="716.12"/>
    <n v="0.05"/>
    <n v="3401.57"/>
    <n v="228.01"/>
    <n v="3401.5699999999997"/>
    <s v="Q1"/>
    <n v="6.7030812242582103"/>
    <s v="Kochi"/>
    <s v="Regular"/>
  </r>
  <r>
    <s v="ORD004354"/>
    <x v="291"/>
    <s v="CUST0361"/>
    <s v="Ranveer Nazareth"/>
    <x v="3"/>
    <x v="5"/>
    <x v="68"/>
    <n v="10"/>
    <n v="573.04999999999995"/>
    <n v="0.1"/>
    <n v="5157.45"/>
    <n v="343.07"/>
    <n v="5157.45"/>
    <s v="Q3"/>
    <n v="6.6519307021880971"/>
    <s v="Pune"/>
    <s v="Regular"/>
  </r>
  <r>
    <s v="ORD011851"/>
    <x v="317"/>
    <s v="CUST0355"/>
    <s v="Unnati Solanki"/>
    <x v="1"/>
    <x v="4"/>
    <x v="5"/>
    <n v="3"/>
    <n v="77449.5"/>
    <n v="0.1"/>
    <n v="209113.65"/>
    <n v="20547.13"/>
    <n v="209113.65"/>
    <s v="Q2"/>
    <n v="9.8258195961860952"/>
    <s v="Patna"/>
    <s v="Premium"/>
  </r>
  <r>
    <s v="ORD001269"/>
    <x v="48"/>
    <s v="CUST0158"/>
    <s v="Zaid Purohit"/>
    <x v="2"/>
    <x v="2"/>
    <x v="46"/>
    <n v="3"/>
    <n v="474.06"/>
    <n v="0"/>
    <n v="1422.18"/>
    <n v="244.81"/>
    <n v="1422.18"/>
    <s v="Q4"/>
    <n v="17.213714157139041"/>
    <s v="Jaipur"/>
    <s v="Premium"/>
  </r>
  <r>
    <s v="ORD004026"/>
    <x v="238"/>
    <s v="CUST0455"/>
    <s v="Sara Narang"/>
    <x v="2"/>
    <x v="5"/>
    <x v="44"/>
    <n v="7"/>
    <n v="283.14"/>
    <n v="0.05"/>
    <n v="1882.88"/>
    <n v="185.87"/>
    <n v="1882.8809999999999"/>
    <s v="Q3"/>
    <n v="9.8715797076818497"/>
    <s v="Delhi"/>
    <s v="Regular"/>
  </r>
  <r>
    <s v="ORD006085"/>
    <x v="125"/>
    <s v="CUST0114"/>
    <s v="Gayathri Basak"/>
    <x v="1"/>
    <x v="4"/>
    <x v="28"/>
    <n v="4"/>
    <n v="9657.7000000000007"/>
    <n v="0.1"/>
    <n v="34767.72"/>
    <n v="3565.53"/>
    <n v="34767.72"/>
    <s v="Q3"/>
    <n v="10.255288526253663"/>
    <s v="Patna"/>
    <s v="Premium"/>
  </r>
  <r>
    <s v="ORD002843"/>
    <x v="70"/>
    <s v="CUST0497"/>
    <s v="Sai Desai"/>
    <x v="3"/>
    <x v="4"/>
    <x v="42"/>
    <n v="3"/>
    <n v="5587.07"/>
    <n v="0"/>
    <n v="16761.21"/>
    <n v="1730.49"/>
    <n v="16761.21"/>
    <s v="Q4"/>
    <n v="10.324373956295519"/>
    <s v="Pune"/>
    <s v="Regular"/>
  </r>
  <r>
    <s v="ORD007164"/>
    <x v="114"/>
    <s v="CUST0269"/>
    <s v="Fiyaz Verma"/>
    <x v="3"/>
    <x v="5"/>
    <x v="68"/>
    <n v="8"/>
    <n v="557.45000000000005"/>
    <n v="0.15"/>
    <n v="3790.66"/>
    <n v="316.99"/>
    <n v="3790.6600000000003"/>
    <s v="Q3"/>
    <n v="8.3623959943650981"/>
    <s v="Mumbai"/>
    <s v="Premium"/>
  </r>
  <r>
    <s v="ORD000835"/>
    <x v="162"/>
    <s v="CUST0500"/>
    <s v="Pooja Mand"/>
    <x v="0"/>
    <x v="1"/>
    <x v="34"/>
    <n v="4"/>
    <n v="23835.69"/>
    <n v="0"/>
    <n v="95342.76"/>
    <n v="26499.56"/>
    <n v="95342.76"/>
    <s v="Q2"/>
    <n v="27.793992957619441"/>
    <s v="Kochi"/>
    <s v="Premium"/>
  </r>
  <r>
    <s v="ORD011314"/>
    <x v="327"/>
    <s v="CUST0167"/>
    <s v="Varsha Ben"/>
    <x v="3"/>
    <x v="6"/>
    <x v="19"/>
    <n v="2"/>
    <n v="1261.97"/>
    <n v="0"/>
    <n v="2523.94"/>
    <n v="928.5"/>
    <n v="2523.94"/>
    <s v="Q4"/>
    <n v="36.787720785755603"/>
    <s v="Pune"/>
    <s v="Premium"/>
  </r>
  <r>
    <s v="ORD008380"/>
    <x v="156"/>
    <s v="CUST0450"/>
    <s v="Abhimanyu Sehgal"/>
    <x v="1"/>
    <x v="3"/>
    <x v="58"/>
    <n v="4"/>
    <n v="2653.96"/>
    <n v="0.05"/>
    <n v="10085.049999999999"/>
    <n v="2702.75"/>
    <n v="10085.047999999999"/>
    <s v="Q4"/>
    <n v="26.79956966004135"/>
    <s v="Bhubaneswar"/>
    <s v="Premium"/>
  </r>
  <r>
    <s v="ORD000305"/>
    <x v="252"/>
    <s v="CUST0044"/>
    <s v="Advay Nadig"/>
    <x v="2"/>
    <x v="6"/>
    <x v="14"/>
    <n v="5"/>
    <n v="1294.1600000000001"/>
    <n v="0"/>
    <n v="6470.8"/>
    <n v="2331.14"/>
    <n v="6470.8"/>
    <s v="Q2"/>
    <n v="36.025530073561221"/>
    <s v="Lucknow"/>
    <s v="Premium"/>
  </r>
  <r>
    <s v="ORD000929"/>
    <x v="123"/>
    <s v="CUST0417"/>
    <s v="Radha Mander"/>
    <x v="0"/>
    <x v="2"/>
    <x v="46"/>
    <n v="3"/>
    <n v="1309.32"/>
    <n v="0.2"/>
    <n v="3142.37"/>
    <n v="783.45"/>
    <n v="3142.3680000000004"/>
    <s v="Q1"/>
    <n v="24.931818977396045"/>
    <s v="Kochi"/>
    <s v="Occasional"/>
  </r>
  <r>
    <s v="ORD008690"/>
    <x v="145"/>
    <s v="CUST0053"/>
    <s v="Anjali Ganesh"/>
    <x v="3"/>
    <x v="4"/>
    <x v="47"/>
    <n v="2"/>
    <n v="66797.149999999994"/>
    <n v="0.05"/>
    <n v="126914.58"/>
    <n v="-6854.89"/>
    <n v="126914.58499999998"/>
    <s v="Q3"/>
    <n v="-5.4011840089609882"/>
    <s v="Mumbai"/>
    <s v="Regular"/>
  </r>
  <r>
    <s v="ORD010029"/>
    <x v="136"/>
    <s v="CUST0102"/>
    <s v="Abdul Varty"/>
    <x v="3"/>
    <x v="5"/>
    <x v="11"/>
    <n v="7"/>
    <n v="640.87"/>
    <n v="0.2"/>
    <n v="3588.87"/>
    <n v="243.2"/>
    <n v="3588.8720000000003"/>
    <s v="Q2"/>
    <n v="6.7765062540576837"/>
    <s v="Nagpur"/>
    <s v="Premium"/>
  </r>
  <r>
    <s v="ORD007700"/>
    <x v="74"/>
    <s v="CUST0188"/>
    <s v="Anusha Pathak"/>
    <x v="0"/>
    <x v="4"/>
    <x v="22"/>
    <n v="1"/>
    <n v="65105.97"/>
    <n v="0.3"/>
    <n v="45574.18"/>
    <n v="5369.99"/>
    <n v="45574.178999999996"/>
    <s v="Q3"/>
    <n v="11.782965705581537"/>
    <s v="Chennai"/>
    <s v="Regular"/>
  </r>
  <r>
    <s v="ORD010132"/>
    <x v="14"/>
    <s v="CUST0067"/>
    <s v="Neha Chadha"/>
    <x v="0"/>
    <x v="0"/>
    <x v="67"/>
    <n v="3"/>
    <n v="292.08"/>
    <n v="0.05"/>
    <n v="832.43"/>
    <n v="344.8"/>
    <n v="832.428"/>
    <s v="Q2"/>
    <n v="41.420900255877378"/>
    <s v="Coimbatore"/>
    <s v="Regular"/>
  </r>
  <r>
    <s v="ORD010855"/>
    <x v="274"/>
    <s v="CUST0155"/>
    <s v="Harini Kurian"/>
    <x v="0"/>
    <x v="1"/>
    <x v="34"/>
    <n v="3"/>
    <n v="14294.56"/>
    <n v="0.1"/>
    <n v="38595.31"/>
    <n v="10214.94"/>
    <n v="38595.311999999998"/>
    <s v="Q2"/>
    <n v="26.466790913196451"/>
    <s v="Coimbatore"/>
    <s v="Regular"/>
  </r>
  <r>
    <s v="ORD002913"/>
    <x v="160"/>
    <s v="CUST0476"/>
    <s v="Aachal Mukherjee"/>
    <x v="1"/>
    <x v="5"/>
    <x v="24"/>
    <n v="4"/>
    <n v="731.8"/>
    <n v="0.3"/>
    <n v="2049.04"/>
    <n v="196.79"/>
    <n v="2049.04"/>
    <s v="Q4"/>
    <n v="9.6040096825830634"/>
    <s v="Bhubaneswar"/>
    <s v="Premium"/>
  </r>
  <r>
    <s v="ORD003433"/>
    <x v="281"/>
    <s v="CUST0284"/>
    <s v="Daksha Karan"/>
    <x v="1"/>
    <x v="4"/>
    <x v="22"/>
    <n v="3"/>
    <n v="2471.41"/>
    <n v="0.05"/>
    <n v="7043.52"/>
    <n v="709.69"/>
    <n v="7043.5184999999992"/>
    <s v="Q3"/>
    <n v="10.075785970651038"/>
    <s v="Ranchi"/>
    <s v="Premium"/>
  </r>
  <r>
    <s v="ORD011562"/>
    <x v="285"/>
    <s v="CUST0395"/>
    <s v="Amrita Balan"/>
    <x v="3"/>
    <x v="5"/>
    <x v="37"/>
    <n v="10"/>
    <n v="397.48"/>
    <n v="0.05"/>
    <n v="3776.06"/>
    <n v="262.72000000000003"/>
    <n v="3776.06"/>
    <s v="Q3"/>
    <n v="6.9575165648850925"/>
    <s v="Mumbai"/>
    <s v="Regular"/>
  </r>
  <r>
    <s v="ORD005819"/>
    <x v="126"/>
    <s v="CUST0026"/>
    <s v="Mason Oommen"/>
    <x v="0"/>
    <x v="4"/>
    <x v="50"/>
    <n v="2"/>
    <n v="60800"/>
    <n v="0.05"/>
    <n v="115520"/>
    <n v="13213.51"/>
    <n v="115520"/>
    <s v="Q2"/>
    <n v="11.438287742382272"/>
    <s v="Chennai"/>
    <s v="Premium"/>
  </r>
  <r>
    <s v="ORD010609"/>
    <x v="157"/>
    <s v="CUST0173"/>
    <s v="Wahab Kothari"/>
    <x v="3"/>
    <x v="6"/>
    <x v="19"/>
    <n v="2"/>
    <n v="1269.3499999999999"/>
    <n v="0"/>
    <n v="2538.6999999999998"/>
    <n v="889.34"/>
    <n v="2538.6999999999998"/>
    <s v="Q4"/>
    <n v="35.031315240083508"/>
    <s v="Mumbai"/>
    <s v="Premium"/>
  </r>
  <r>
    <s v="ORD011007"/>
    <x v="346"/>
    <s v="CUST0407"/>
    <s v="Kevin Khanna"/>
    <x v="0"/>
    <x v="5"/>
    <x v="11"/>
    <n v="4"/>
    <n v="536.88"/>
    <n v="0.15"/>
    <n v="1825.39"/>
    <n v="155.44"/>
    <n v="1825.3919999999998"/>
    <s v="Q4"/>
    <n v="8.5154405359950474"/>
    <s v="Coimbatore"/>
    <s v="Premium"/>
  </r>
  <r>
    <s v="ORD003013"/>
    <x v="14"/>
    <s v="CUST0222"/>
    <s v="Umang Sama"/>
    <x v="0"/>
    <x v="1"/>
    <x v="64"/>
    <n v="4"/>
    <n v="22408.62"/>
    <n v="0"/>
    <n v="89634.48"/>
    <n v="22410.42"/>
    <n v="89634.48"/>
    <s v="Q2"/>
    <n v="25.002008155790044"/>
    <s v="Chennai"/>
    <s v="Regular"/>
  </r>
  <r>
    <s v="ORD008618"/>
    <x v="250"/>
    <s v="CUST0142"/>
    <s v="Irya Bava"/>
    <x v="0"/>
    <x v="4"/>
    <x v="50"/>
    <n v="1"/>
    <n v="74247.820000000007"/>
    <n v="0.1"/>
    <n v="66823.039999999994"/>
    <n v="6596.89"/>
    <n v="66823.038000000015"/>
    <s v="Q4"/>
    <n v="9.8721788173659881"/>
    <s v="Coimbatore"/>
    <s v="Premium"/>
  </r>
  <r>
    <s v="ORD004121"/>
    <x v="308"/>
    <s v="CUST0345"/>
    <s v="Jacob Prabhu"/>
    <x v="1"/>
    <x v="1"/>
    <x v="34"/>
    <n v="1"/>
    <n v="4600.8"/>
    <n v="0"/>
    <n v="4600.8"/>
    <n v="883.85"/>
    <n v="4600.8"/>
    <s v="Q3"/>
    <n v="19.21078942792558"/>
    <s v="Bhubaneswar"/>
    <s v="Premium"/>
  </r>
  <r>
    <s v="ORD011754"/>
    <x v="158"/>
    <s v="CUST0209"/>
    <s v="Charles Babu"/>
    <x v="0"/>
    <x v="3"/>
    <x v="66"/>
    <n v="5"/>
    <n v="1441.12"/>
    <n v="0.05"/>
    <n v="6845.32"/>
    <n v="1497.6"/>
    <n v="6845.3199999999988"/>
    <s v="Q3"/>
    <n v="21.877720837009811"/>
    <s v="Bengaluru"/>
    <s v="Premium"/>
  </r>
  <r>
    <s v="ORD009697"/>
    <x v="31"/>
    <s v="CUST0307"/>
    <s v="Ekani Tak"/>
    <x v="0"/>
    <x v="5"/>
    <x v="37"/>
    <n v="10"/>
    <n v="110.6"/>
    <n v="0"/>
    <n v="1106"/>
    <n v="96.82"/>
    <n v="1106"/>
    <s v="Q2"/>
    <n v="8.7540687160940323"/>
    <s v="Kochi"/>
    <s v="Premium"/>
  </r>
  <r>
    <s v="ORD006523"/>
    <x v="173"/>
    <s v="CUST0244"/>
    <s v="Kala Chand"/>
    <x v="1"/>
    <x v="4"/>
    <x v="23"/>
    <n v="2"/>
    <n v="41062.269999999997"/>
    <n v="0.2"/>
    <n v="65699.63"/>
    <n v="9140.07"/>
    <n v="65699.631999999998"/>
    <s v="Q2"/>
    <n v="13.911904831123096"/>
    <s v="Patna"/>
    <s v="Premium"/>
  </r>
  <r>
    <s v="ORD011894"/>
    <x v="10"/>
    <s v="CUST0008"/>
    <s v="Sanya Memon"/>
    <x v="2"/>
    <x v="5"/>
    <x v="40"/>
    <n v="8"/>
    <n v="502.15"/>
    <n v="0.1"/>
    <n v="3615.48"/>
    <n v="364.08"/>
    <n v="3615.48"/>
    <s v="Q1"/>
    <n v="10.070032194895283"/>
    <s v="Lucknow"/>
    <s v="Occasional"/>
  </r>
  <r>
    <s v="ORD003443"/>
    <x v="6"/>
    <s v="CUST0439"/>
    <s v="Manbir Chacko"/>
    <x v="0"/>
    <x v="4"/>
    <x v="23"/>
    <n v="1"/>
    <n v="54411.64"/>
    <n v="0.05"/>
    <n v="51691.06"/>
    <n v="7932.84"/>
    <n v="51691.057999999997"/>
    <s v="Q1"/>
    <n v="15.346638277489378"/>
    <s v="Chennai"/>
    <s v="Regular"/>
  </r>
  <r>
    <s v="ORD005449"/>
    <x v="290"/>
    <s v="CUST0482"/>
    <s v="Priya Batta"/>
    <x v="0"/>
    <x v="5"/>
    <x v="37"/>
    <n v="4"/>
    <n v="500.64"/>
    <n v="0"/>
    <n v="2002.56"/>
    <n v="169.82"/>
    <n v="2002.56"/>
    <s v="Q4"/>
    <n v="8.4801454138702468"/>
    <s v="Kochi"/>
    <s v="Premium"/>
  </r>
  <r>
    <s v="ORD005417"/>
    <x v="364"/>
    <s v="CUST0164"/>
    <s v="Teerth Soman"/>
    <x v="2"/>
    <x v="6"/>
    <x v="55"/>
    <n v="3"/>
    <n v="4166.2700000000004"/>
    <n v="0"/>
    <n v="12498.81"/>
    <n v="4445.37"/>
    <n v="12498.810000000001"/>
    <s v="Q4"/>
    <n v="35.566345916131212"/>
    <s v="Chandigarh"/>
    <s v="Occasional"/>
  </r>
  <r>
    <s v="ORD008901"/>
    <x v="252"/>
    <s v="CUST0247"/>
    <s v="Geetika Chopra"/>
    <x v="1"/>
    <x v="6"/>
    <x v="43"/>
    <n v="3"/>
    <n v="1219.57"/>
    <n v="0.15"/>
    <n v="3109.9"/>
    <n v="-220.75"/>
    <n v="3109.9034999999999"/>
    <s v="Q2"/>
    <n v="-7.0982989806746195"/>
    <s v="Kolkata"/>
    <s v="Regular"/>
  </r>
  <r>
    <s v="ORD002220"/>
    <x v="84"/>
    <s v="CUST0219"/>
    <s v="Nimrat Mall"/>
    <x v="3"/>
    <x v="3"/>
    <x v="10"/>
    <n v="2"/>
    <n v="915.4"/>
    <n v="0"/>
    <n v="1830.8"/>
    <n v="571.39"/>
    <n v="1830.8"/>
    <s v="Q2"/>
    <n v="31.209853615905615"/>
    <s v="Surat"/>
    <s v="Premium"/>
  </r>
  <r>
    <s v="ORD006422"/>
    <x v="181"/>
    <s v="CUST0140"/>
    <s v="Harinakshi Mahal"/>
    <x v="1"/>
    <x v="6"/>
    <x v="43"/>
    <n v="5"/>
    <n v="2047.17"/>
    <n v="0"/>
    <n v="10235.85"/>
    <n v="2400.27"/>
    <n v="10235.85"/>
    <s v="Q3"/>
    <n v="23.449640235056197"/>
    <s v="Patna"/>
    <s v="Premium"/>
  </r>
  <r>
    <s v="ORD010422"/>
    <x v="345"/>
    <s v="CUST0199"/>
    <s v="Ikshita Wable"/>
    <x v="3"/>
    <x v="1"/>
    <x v="69"/>
    <n v="5"/>
    <n v="24252.43"/>
    <n v="0.25"/>
    <n v="90946.61"/>
    <n v="25542.66"/>
    <n v="90946.612499999988"/>
    <s v="Q3"/>
    <n v="28.08533490143283"/>
    <s v="Surat"/>
    <s v="Premium"/>
  </r>
  <r>
    <s v="ORD003782"/>
    <x v="334"/>
    <s v="CUST0138"/>
    <s v="Jagat Zacharia"/>
    <x v="3"/>
    <x v="2"/>
    <x v="17"/>
    <n v="3"/>
    <n v="3517.41"/>
    <n v="0"/>
    <n v="10552.23"/>
    <n v="2757.29"/>
    <n v="10552.23"/>
    <s v="Q3"/>
    <n v="26.129927039118744"/>
    <s v="Surat"/>
    <s v="Premium"/>
  </r>
  <r>
    <s v="ORD007777"/>
    <x v="256"/>
    <s v="CUST0065"/>
    <s v="Bhavya Kapadia"/>
    <x v="3"/>
    <x v="6"/>
    <x v="63"/>
    <n v="3"/>
    <n v="3690.3"/>
    <n v="0.15"/>
    <n v="9410.27"/>
    <n v="2526.63"/>
    <n v="9410.2650000000012"/>
    <s v="Q4"/>
    <n v="26.849707819223038"/>
    <s v="Mumbai"/>
    <s v="Regular"/>
  </r>
  <r>
    <s v="ORD005514"/>
    <x v="0"/>
    <s v="CUST0090"/>
    <s v="Pranit Gera"/>
    <x v="0"/>
    <x v="6"/>
    <x v="57"/>
    <n v="1"/>
    <n v="3093.89"/>
    <n v="0.05"/>
    <n v="2939.2"/>
    <n v="1097.82"/>
    <n v="2939.1954999999998"/>
    <s v="Q2"/>
    <n v="37.350979858464889"/>
    <s v="Chennai"/>
    <s v="Premium"/>
  </r>
  <r>
    <s v="ORD001841"/>
    <x v="273"/>
    <s v="CUST0271"/>
    <s v="Gopal Dash"/>
    <x v="2"/>
    <x v="4"/>
    <x v="42"/>
    <n v="3"/>
    <n v="56703.29"/>
    <n v="0.05"/>
    <n v="161604.38"/>
    <n v="21546.11"/>
    <n v="161604.37649999998"/>
    <s v="Q3"/>
    <n v="13.332627494378555"/>
    <s v="Jaipur"/>
    <s v="Premium"/>
  </r>
  <r>
    <s v="ORD002403"/>
    <x v="101"/>
    <s v="CUST0424"/>
    <s v="Adya Sidhu"/>
    <x v="2"/>
    <x v="6"/>
    <x v="43"/>
    <n v="2"/>
    <n v="1043.72"/>
    <n v="0"/>
    <n v="2087.44"/>
    <n v="643.29999999999995"/>
    <n v="2087.44"/>
    <s v="Q1"/>
    <n v="30.817652243896827"/>
    <s v="Lucknow"/>
    <s v="Premium"/>
  </r>
  <r>
    <s v="ORD011979"/>
    <x v="352"/>
    <s v="CUST0236"/>
    <s v="Omisha Sachdeva"/>
    <x v="2"/>
    <x v="3"/>
    <x v="25"/>
    <n v="4"/>
    <n v="1344.79"/>
    <n v="0.1"/>
    <n v="4841.24"/>
    <n v="1398.67"/>
    <n v="4841.2439999999997"/>
    <s v="Q1"/>
    <n v="28.890738736356802"/>
    <s v="Delhi"/>
    <s v="Premium"/>
  </r>
  <r>
    <s v="ORD011761"/>
    <x v="345"/>
    <s v="CUST0293"/>
    <s v="Vidhi Khatri"/>
    <x v="1"/>
    <x v="0"/>
    <x v="0"/>
    <n v="4"/>
    <n v="385.04"/>
    <n v="0"/>
    <n v="1540.16"/>
    <n v="422.36"/>
    <n v="1540.16"/>
    <s v="Q3"/>
    <n v="27.423124870143361"/>
    <s v="Ranchi"/>
    <s v="Premium"/>
  </r>
  <r>
    <s v="ORD002943"/>
    <x v="231"/>
    <s v="CUST0411"/>
    <s v="Agastya Goyal"/>
    <x v="2"/>
    <x v="5"/>
    <x v="7"/>
    <n v="3"/>
    <n v="536.80999999999995"/>
    <n v="0.3"/>
    <n v="1127.3"/>
    <n v="64.819999999999993"/>
    <n v="1127.3009999999997"/>
    <s v="Q1"/>
    <n v="5.7500221768828172"/>
    <s v="Amritsar"/>
    <s v="Premium"/>
  </r>
  <r>
    <s v="ORD005945"/>
    <x v="96"/>
    <s v="CUST0369"/>
    <s v="Alka Pal"/>
    <x v="0"/>
    <x v="5"/>
    <x v="11"/>
    <n v="9"/>
    <n v="601.54999999999995"/>
    <n v="0"/>
    <n v="5413.95"/>
    <n v="479.77"/>
    <n v="5413.95"/>
    <s v="Q2"/>
    <n v="8.8617368095383213"/>
    <s v="Chennai"/>
    <s v="Regular"/>
  </r>
  <r>
    <s v="ORD010284"/>
    <x v="246"/>
    <s v="CUST0011"/>
    <s v="Xiti Dash"/>
    <x v="2"/>
    <x v="5"/>
    <x v="40"/>
    <n v="2"/>
    <n v="176.44"/>
    <n v="0.2"/>
    <n v="282.3"/>
    <n v="28.66"/>
    <n v="282.30400000000003"/>
    <s v="Q2"/>
    <n v="10.152320226709174"/>
    <s v="Jaipur"/>
    <s v="Regular"/>
  </r>
  <r>
    <s v="ORD006466"/>
    <x v="218"/>
    <s v="CUST0117"/>
    <s v="Timothy Brahmbhatt"/>
    <x v="1"/>
    <x v="3"/>
    <x v="58"/>
    <n v="5"/>
    <n v="1193.24"/>
    <n v="0.05"/>
    <n v="5667.89"/>
    <n v="1859.29"/>
    <n v="5667.8899999999994"/>
    <s v="Q3"/>
    <n v="32.803918212950492"/>
    <s v="Guwahati"/>
    <s v="Premium"/>
  </r>
  <r>
    <s v="ORD011109"/>
    <x v="204"/>
    <s v="CUST0188"/>
    <s v="Anusha Pathak"/>
    <x v="0"/>
    <x v="5"/>
    <x v="21"/>
    <n v="7"/>
    <n v="673.53"/>
    <n v="0.05"/>
    <n v="4478.97"/>
    <n v="262.52"/>
    <n v="4478.9745000000003"/>
    <s v="Q4"/>
    <n v="5.8611689741168167"/>
    <s v="Chennai"/>
    <s v="Regular"/>
  </r>
  <r>
    <s v="ORD000246"/>
    <x v="299"/>
    <s v="CUST0082"/>
    <s v="Nilima Rattan"/>
    <x v="0"/>
    <x v="4"/>
    <x v="23"/>
    <n v="5"/>
    <n v="35480.97"/>
    <n v="0.2"/>
    <n v="141923.88"/>
    <n v="20864.66"/>
    <n v="141923.88"/>
    <s v="Q1"/>
    <n v="14.701303262002138"/>
    <s v="Bengaluru"/>
    <s v="Regular"/>
  </r>
  <r>
    <s v="ORD009157"/>
    <x v="300"/>
    <s v="CUST0490"/>
    <s v="Rajata Suresh"/>
    <x v="0"/>
    <x v="2"/>
    <x v="60"/>
    <n v="4"/>
    <n v="7260.25"/>
    <n v="0"/>
    <n v="29041"/>
    <n v="7031.58"/>
    <n v="29041"/>
    <s v="Q2"/>
    <n v="24.212595984986741"/>
    <s v="Chennai"/>
    <s v="Regular"/>
  </r>
  <r>
    <s v="ORD007438"/>
    <x v="225"/>
    <s v="CUST0180"/>
    <s v="Leela Talwar"/>
    <x v="3"/>
    <x v="4"/>
    <x v="42"/>
    <n v="3"/>
    <n v="44321.59"/>
    <n v="0"/>
    <n v="132964.76999999999"/>
    <n v="14708.25"/>
    <n v="132964.76999999999"/>
    <s v="Q4"/>
    <n v="11.061764706545953"/>
    <s v="Mumbai"/>
    <s v="Regular"/>
  </r>
  <r>
    <s v="ORD000980"/>
    <x v="352"/>
    <s v="CUST0376"/>
    <s v="Owen Pandey"/>
    <x v="1"/>
    <x v="0"/>
    <x v="51"/>
    <n v="1"/>
    <n v="565.74"/>
    <n v="0"/>
    <n v="565.74"/>
    <n v="254.66"/>
    <n v="565.74"/>
    <s v="Q1"/>
    <n v="45.013610492452358"/>
    <s v="Guwahati"/>
    <s v="Regular"/>
  </r>
  <r>
    <s v="ORD002324"/>
    <x v="193"/>
    <s v="CUST0148"/>
    <s v="Dhruv Narasimhan"/>
    <x v="3"/>
    <x v="2"/>
    <x v="30"/>
    <n v="5"/>
    <n v="3732.19"/>
    <n v="0.15"/>
    <n v="15861.81"/>
    <n v="4180.82"/>
    <n v="15861.807500000001"/>
    <s v="Q1"/>
    <n v="26.357773797567869"/>
    <s v="Surat"/>
    <s v="Regular"/>
  </r>
  <r>
    <s v="ORD010240"/>
    <x v="307"/>
    <s v="CUST0370"/>
    <s v="Ishaan Edwin"/>
    <x v="1"/>
    <x v="0"/>
    <x v="51"/>
    <n v="5"/>
    <n v="907.98"/>
    <n v="0.3"/>
    <n v="3177.93"/>
    <n v="1234.98"/>
    <n v="3177.9299999999994"/>
    <s v="Q4"/>
    <n v="38.861145462612456"/>
    <s v="Bhubaneswar"/>
    <s v="Premium"/>
  </r>
  <r>
    <s v="ORD001214"/>
    <x v="266"/>
    <s v="CUST0011"/>
    <s v="Xiti Dash"/>
    <x v="2"/>
    <x v="5"/>
    <x v="37"/>
    <n v="2"/>
    <n v="732.8"/>
    <n v="0.05"/>
    <n v="1392.32"/>
    <n v="102.47"/>
    <n v="1392.32"/>
    <s v="Q2"/>
    <n v="7.3596586991496213"/>
    <s v="Jaipur"/>
    <s v="Regular"/>
  </r>
  <r>
    <s v="ORD008981"/>
    <x v="35"/>
    <s v="CUST0038"/>
    <s v="Netra Narasimhan"/>
    <x v="2"/>
    <x v="2"/>
    <x v="2"/>
    <n v="1"/>
    <n v="3651.04"/>
    <n v="0.15"/>
    <n v="3103.38"/>
    <n v="537.79"/>
    <n v="3103.384"/>
    <s v="Q2"/>
    <n v="17.329170130631759"/>
    <s v="Amritsar"/>
    <s v="Premium"/>
  </r>
  <r>
    <s v="ORD006270"/>
    <x v="355"/>
    <s v="CUST0069"/>
    <s v="Jalsa Konda"/>
    <x v="2"/>
    <x v="5"/>
    <x v="44"/>
    <n v="2"/>
    <n v="255.43"/>
    <n v="0.05"/>
    <n v="485.32"/>
    <n v="34.82"/>
    <n v="485.31700000000001"/>
    <s v="Q2"/>
    <n v="7.1746476551553613"/>
    <s v="Jaipur"/>
    <s v="Premium"/>
  </r>
  <r>
    <s v="ORD008962"/>
    <x v="101"/>
    <s v="CUST0096"/>
    <s v="Vaishnavi Gandhi"/>
    <x v="0"/>
    <x v="2"/>
    <x v="46"/>
    <n v="3"/>
    <n v="3633.96"/>
    <n v="0.05"/>
    <n v="10356.790000000001"/>
    <n v="2797.46"/>
    <n v="10356.786"/>
    <s v="Q1"/>
    <n v="27.010878853389901"/>
    <s v="Kochi"/>
    <s v="Occasional"/>
  </r>
  <r>
    <s v="ORD008302"/>
    <x v="288"/>
    <s v="CUST0179"/>
    <s v="Yoshita Singhal"/>
    <x v="3"/>
    <x v="6"/>
    <x v="43"/>
    <n v="5"/>
    <n v="991.39"/>
    <n v="0"/>
    <n v="4956.95"/>
    <n v="1755.06"/>
    <n v="4956.95"/>
    <s v="Q1"/>
    <n v="35.40604605654687"/>
    <s v="Surat"/>
    <s v="Occasional"/>
  </r>
  <r>
    <s v="ORD007239"/>
    <x v="227"/>
    <s v="CUST0209"/>
    <s v="Charles Babu"/>
    <x v="0"/>
    <x v="5"/>
    <x v="39"/>
    <n v="4"/>
    <n v="65.760000000000005"/>
    <n v="0"/>
    <n v="263.04000000000002"/>
    <n v="19.22"/>
    <n v="263.04000000000002"/>
    <s v="Q4"/>
    <n v="7.3068734793187335"/>
    <s v="Bengaluru"/>
    <s v="Premium"/>
  </r>
  <r>
    <s v="ORD008885"/>
    <x v="240"/>
    <s v="CUST0396"/>
    <s v="Ojasvi Krishnan"/>
    <x v="3"/>
    <x v="6"/>
    <x v="55"/>
    <n v="1"/>
    <n v="4743.72"/>
    <n v="0.1"/>
    <n v="4269.3500000000004"/>
    <n v="1595.42"/>
    <n v="4269.348"/>
    <s v="Q4"/>
    <n v="37.369154555143055"/>
    <s v="Pune"/>
    <s v="Premium"/>
  </r>
  <r>
    <s v="ORD011964"/>
    <x v="238"/>
    <s v="CUST0120"/>
    <s v="Mitesh Rao"/>
    <x v="1"/>
    <x v="6"/>
    <x v="19"/>
    <n v="2"/>
    <n v="2417.3000000000002"/>
    <n v="0.25"/>
    <n v="3625.95"/>
    <n v="937.56"/>
    <n v="3625.9500000000003"/>
    <s v="Q3"/>
    <n v="25.85694783436065"/>
    <s v="Bhubaneswar"/>
    <s v="Regular"/>
  </r>
  <r>
    <s v="ORD010972"/>
    <x v="57"/>
    <s v="CUST0162"/>
    <s v="Yamini Wadhwa"/>
    <x v="2"/>
    <x v="3"/>
    <x v="4"/>
    <n v="2"/>
    <n v="235.95"/>
    <n v="0.15"/>
    <n v="401.11"/>
    <n v="110.19"/>
    <n v="401.11499999999995"/>
    <s v="Q2"/>
    <n v="27.471267233427238"/>
    <s v="Jaipur"/>
    <s v="Premium"/>
  </r>
  <r>
    <s v="ORD002850"/>
    <x v="258"/>
    <s v="CUST0124"/>
    <s v="Upasna Walla"/>
    <x v="3"/>
    <x v="1"/>
    <x v="59"/>
    <n v="2"/>
    <n v="34011.449999999997"/>
    <n v="0.05"/>
    <n v="64621.75"/>
    <n v="11383.48"/>
    <n v="64621.75499999999"/>
    <s v="Q2"/>
    <n v="17.615555134300756"/>
    <s v="Mumbai"/>
    <s v="Premium"/>
  </r>
  <r>
    <s v="ORD008673"/>
    <x v="42"/>
    <s v="CUST0059"/>
    <s v="Gopal Om"/>
    <x v="1"/>
    <x v="4"/>
    <x v="42"/>
    <n v="5"/>
    <n v="55779.73"/>
    <n v="0.05"/>
    <n v="264953.71999999997"/>
    <n v="38159.49"/>
    <n v="264953.71750000003"/>
    <s v="Q4"/>
    <n v="14.402322790561312"/>
    <s v="Kolkata"/>
    <s v="Regular"/>
  </r>
  <r>
    <s v="ORD009136"/>
    <x v="259"/>
    <s v="CUST0425"/>
    <s v="Devika Issac"/>
    <x v="3"/>
    <x v="5"/>
    <x v="31"/>
    <n v="5"/>
    <n v="256.27999999999997"/>
    <n v="0.1"/>
    <n v="1153.26"/>
    <n v="98.94"/>
    <n v="1153.26"/>
    <s v="Q2"/>
    <n v="8.579158212371885"/>
    <s v="Nagpur"/>
    <s v="Premium"/>
  </r>
  <r>
    <s v="ORD001372"/>
    <x v="34"/>
    <s v="CUST0273"/>
    <s v="Tanmayi Pai"/>
    <x v="2"/>
    <x v="5"/>
    <x v="11"/>
    <n v="10"/>
    <n v="170.94"/>
    <n v="0.1"/>
    <n v="1538.46"/>
    <n v="139.22"/>
    <n v="1538.46"/>
    <s v="Q3"/>
    <n v="9.0493090493090484"/>
    <s v="Lucknow"/>
    <s v="Premium"/>
  </r>
  <r>
    <s v="ORD003680"/>
    <x v="147"/>
    <s v="CUST0368"/>
    <s v="Vedant Kohli"/>
    <x v="2"/>
    <x v="6"/>
    <x v="57"/>
    <n v="2"/>
    <n v="1402.22"/>
    <n v="0"/>
    <n v="2804.44"/>
    <n v="991.6"/>
    <n v="2804.44"/>
    <s v="Q2"/>
    <n v="35.358217683387771"/>
    <s v="Delhi"/>
    <s v="Premium"/>
  </r>
  <r>
    <s v="ORD007468"/>
    <x v="24"/>
    <s v="CUST0439"/>
    <s v="Manbir Chacko"/>
    <x v="0"/>
    <x v="5"/>
    <x v="37"/>
    <n v="0"/>
    <n v="529.57000000000005"/>
    <n v="0.05"/>
    <n v="1006.18"/>
    <n v="87.37"/>
    <n v="0"/>
    <s v="Q3"/>
    <n v="8.6833369774791791"/>
    <s v="Chennai"/>
    <s v="Regular"/>
  </r>
  <r>
    <s v="ORD004939"/>
    <x v="262"/>
    <s v="CUST0407"/>
    <s v="Kevin Khanna"/>
    <x v="0"/>
    <x v="4"/>
    <x v="47"/>
    <n v="4"/>
    <n v="28051.41"/>
    <n v="0"/>
    <n v="112205.64"/>
    <n v="12782.03"/>
    <n v="112205.64"/>
    <s v="Q2"/>
    <n v="11.391610974279013"/>
    <s v="Coimbatore"/>
    <s v="Premium"/>
  </r>
  <r>
    <s v="ORD001538"/>
    <x v="313"/>
    <s v="CUST0202"/>
    <s v="Samar Pillay"/>
    <x v="2"/>
    <x v="1"/>
    <x v="52"/>
    <n v="1"/>
    <n v="28307.58"/>
    <n v="0"/>
    <n v="28307.58"/>
    <n v="9094.98"/>
    <n v="28307.58"/>
    <s v="Q4"/>
    <n v="32.129132903625099"/>
    <s v="Chandigarh"/>
    <s v="Regular"/>
  </r>
  <r>
    <s v="ORD010234"/>
    <x v="354"/>
    <s v="CUST0249"/>
    <s v="Bina Chander"/>
    <x v="1"/>
    <x v="6"/>
    <x v="27"/>
    <n v="3"/>
    <n v="4572.99"/>
    <n v="0.25"/>
    <n v="10289.23"/>
    <n v="2258.9499999999998"/>
    <n v="10289.227499999999"/>
    <s v="Q2"/>
    <n v="21.954509715498631"/>
    <s v="Kolkata"/>
    <s v="Regular"/>
  </r>
  <r>
    <s v="ORD011791"/>
    <x v="50"/>
    <s v="CUST0260"/>
    <s v="Timothy Nori"/>
    <x v="0"/>
    <x v="2"/>
    <x v="8"/>
    <n v="1"/>
    <n v="1699.15"/>
    <n v="0"/>
    <n v="1699.15"/>
    <n v="415.6"/>
    <n v="1699.15"/>
    <s v="Q4"/>
    <n v="24.459288467763294"/>
    <s v="Kochi"/>
    <s v="Regular"/>
  </r>
  <r>
    <s v="ORD007707"/>
    <x v="77"/>
    <s v="CUST0119"/>
    <s v="Advik Dhawan"/>
    <x v="0"/>
    <x v="4"/>
    <x v="5"/>
    <n v="1"/>
    <n v="69686.25"/>
    <n v="0.15"/>
    <n v="59233.31"/>
    <n v="8327.15"/>
    <n v="59233.3125"/>
    <s v="Q3"/>
    <n v="14.058221632388937"/>
    <s v="Hyderabad"/>
    <s v="Premium"/>
  </r>
  <r>
    <s v="ORD008097"/>
    <x v="305"/>
    <s v="CUST0100"/>
    <s v="Faqid Zachariah"/>
    <x v="3"/>
    <x v="4"/>
    <x v="47"/>
    <n v="2"/>
    <n v="55041.21"/>
    <n v="0.05"/>
    <n v="104578.3"/>
    <n v="11375.04"/>
    <n v="104578.299"/>
    <s v="Q3"/>
    <n v="10.877055756308909"/>
    <s v="Ahmedabad"/>
    <s v="Premium"/>
  </r>
  <r>
    <s v="ORD007736"/>
    <x v="34"/>
    <s v="CUST0232"/>
    <s v="Yashodhara Keer"/>
    <x v="2"/>
    <x v="5"/>
    <x v="21"/>
    <n v="5"/>
    <n v="117.8"/>
    <n v="0"/>
    <n v="589"/>
    <n v="47.64"/>
    <n v="589"/>
    <s v="Q3"/>
    <n v="8.0882852292020377"/>
    <s v="Jaipur"/>
    <s v="Regular"/>
  </r>
  <r>
    <s v="ORD000938"/>
    <x v="122"/>
    <s v="CUST0088"/>
    <s v="Ekavir Som"/>
    <x v="3"/>
    <x v="5"/>
    <x v="11"/>
    <n v="9"/>
    <n v="420.52"/>
    <n v="0.05"/>
    <n v="3595.45"/>
    <n v="276.5"/>
    <n v="3595.4459999999995"/>
    <s v="Q1"/>
    <n v="7.6902752089446382"/>
    <s v="Pune"/>
    <s v="Occasional"/>
  </r>
  <r>
    <s v="ORD001949"/>
    <x v="61"/>
    <s v="CUST0260"/>
    <s v="Timothy Nori"/>
    <x v="0"/>
    <x v="1"/>
    <x v="34"/>
    <n v="3"/>
    <n v="33694.04"/>
    <n v="0.15"/>
    <n v="85919.8"/>
    <n v="22732.86"/>
    <n v="85919.801999999996"/>
    <s v="Q1"/>
    <n v="26.458231979124719"/>
    <s v="Kochi"/>
    <s v="Regular"/>
  </r>
  <r>
    <s v="ORD007271"/>
    <x v="7"/>
    <s v="CUST0167"/>
    <s v="Varsha Ben"/>
    <x v="1"/>
    <x v="2"/>
    <x v="9"/>
    <n v="3"/>
    <n v="5726.2"/>
    <n v="0.05"/>
    <n v="16319.67"/>
    <n v="3675.27"/>
    <n v="16319.669999999998"/>
    <s v="Q2"/>
    <n v="22.520492142304349"/>
    <s v="Pune"/>
    <s v="Premium"/>
  </r>
  <r>
    <s v="ORD003299"/>
    <x v="162"/>
    <s v="CUST0453"/>
    <s v="Maanav Dâ€™Alia"/>
    <x v="1"/>
    <x v="3"/>
    <x v="25"/>
    <n v="3"/>
    <n v="1032.1400000000001"/>
    <n v="0.1"/>
    <n v="2786.78"/>
    <n v="862.38"/>
    <n v="2786.7780000000002"/>
    <s v="Q2"/>
    <n v="30.945392173045594"/>
    <s v="Bhubaneswar"/>
    <s v="Regular"/>
  </r>
  <r>
    <s v="ORD004094"/>
    <x v="184"/>
    <s v="CUST0026"/>
    <s v="Mason Oommen"/>
    <x v="0"/>
    <x v="4"/>
    <x v="42"/>
    <n v="5"/>
    <n v="70499.88"/>
    <n v="0.1"/>
    <n v="317249.46000000002"/>
    <n v="48056.160000000003"/>
    <n v="317249.46000000002"/>
    <s v="Q1"/>
    <n v="15.147751551728408"/>
    <s v="Chennai"/>
    <s v="Premium"/>
  </r>
  <r>
    <s v="ORD010688"/>
    <x v="64"/>
    <s v="CUST0251"/>
    <s v="Faris Thakkar"/>
    <x v="0"/>
    <x v="5"/>
    <x v="68"/>
    <n v="5"/>
    <n v="749.88"/>
    <n v="0"/>
    <n v="3749.4"/>
    <n v="302.52999999999997"/>
    <n v="3749.4"/>
    <s v="Q1"/>
    <n v="8.0687576678935287"/>
    <s v="Kochi"/>
    <s v="Regular"/>
  </r>
  <r>
    <s v="ORD002632"/>
    <x v="56"/>
    <s v="CUST0410"/>
    <s v="Matthew Sule"/>
    <x v="2"/>
    <x v="2"/>
    <x v="65"/>
    <n v="4"/>
    <n v="7149.44"/>
    <n v="0"/>
    <n v="28597.759999999998"/>
    <n v="6390.16"/>
    <n v="28597.759999999998"/>
    <s v="Q4"/>
    <n v="22.344966878524751"/>
    <s v="Amritsar"/>
    <s v="Premium"/>
  </r>
  <r>
    <s v="ORD004574"/>
    <x v="31"/>
    <s v="CUST0073"/>
    <s v="Ethan Kamdar"/>
    <x v="3"/>
    <x v="5"/>
    <x v="68"/>
    <n v="10"/>
    <n v="395.69"/>
    <n v="0.3"/>
    <n v="2769.83"/>
    <n v="158.30000000000001"/>
    <n v="2769.83"/>
    <s v="Q2"/>
    <n v="5.715152193455916"/>
    <s v="Ahmedabad"/>
    <s v="Premium"/>
  </r>
  <r>
    <s v="ORD006397"/>
    <x v="350"/>
    <s v="CUST0463"/>
    <s v="Banjeet Gour"/>
    <x v="3"/>
    <x v="2"/>
    <x v="8"/>
    <n v="3"/>
    <n v="5059.03"/>
    <n v="0"/>
    <n v="15177.09"/>
    <n v="3419.35"/>
    <n v="15177.09"/>
    <s v="Q4"/>
    <n v="22.52968124983116"/>
    <s v="Pune"/>
    <s v="Regular"/>
  </r>
  <r>
    <s v="ORD005123"/>
    <x v="356"/>
    <s v="CUST0215"/>
    <s v="Kamya Apte"/>
    <x v="3"/>
    <x v="0"/>
    <x v="53"/>
    <n v="1"/>
    <n v="942.93"/>
    <n v="0"/>
    <n v="942.93"/>
    <n v="256.52"/>
    <n v="942.93"/>
    <s v="Q1"/>
    <n v="27.204564495773809"/>
    <s v="Surat"/>
    <s v="Premium"/>
  </r>
  <r>
    <s v="ORD006449"/>
    <x v="175"/>
    <s v="CUST0306"/>
    <s v="Aahana Agarwal"/>
    <x v="3"/>
    <x v="1"/>
    <x v="1"/>
    <n v="3"/>
    <n v="22315.3"/>
    <n v="0"/>
    <n v="66945.899999999994"/>
    <n v="20930.53"/>
    <n v="66945.899999999994"/>
    <s v="Q3"/>
    <n v="31.264842208410077"/>
    <s v="Nagpur"/>
    <s v="Premium"/>
  </r>
  <r>
    <s v="ORD005884"/>
    <x v="325"/>
    <s v="CUST0021"/>
    <s v="Aarush Sodhi"/>
    <x v="2"/>
    <x v="6"/>
    <x v="41"/>
    <n v="5"/>
    <n v="4439.21"/>
    <n v="0.25"/>
    <n v="16647.04"/>
    <n v="4706.8900000000003"/>
    <n v="16647.037499999999"/>
    <s v="Q4"/>
    <n v="28.274636211602783"/>
    <s v="Amritsar"/>
    <s v="Premium"/>
  </r>
  <r>
    <s v="ORD001412"/>
    <x v="321"/>
    <s v="CUST0296"/>
    <s v="Qarin Jha"/>
    <x v="0"/>
    <x v="1"/>
    <x v="59"/>
    <n v="5"/>
    <n v="5095.18"/>
    <n v="0.05"/>
    <n v="24202.1"/>
    <n v="4762.43"/>
    <n v="24202.105"/>
    <s v="Q4"/>
    <n v="19.677755236115875"/>
    <s v="Bengaluru"/>
    <s v="Premium"/>
  </r>
  <r>
    <s v="ORD005648"/>
    <x v="290"/>
    <s v="CUST0140"/>
    <s v="Harinakshi Mahal"/>
    <x v="1"/>
    <x v="6"/>
    <x v="57"/>
    <n v="5"/>
    <n v="587.71"/>
    <n v="0.05"/>
    <n v="2791.62"/>
    <n v="743.41"/>
    <n v="2791.6224999999999"/>
    <s v="Q4"/>
    <n v="26.630057099461961"/>
    <s v="Patna"/>
    <s v="Premium"/>
  </r>
  <r>
    <s v="ORD001834"/>
    <x v="285"/>
    <s v="CUST0379"/>
    <s v="Amrita Contractor"/>
    <x v="1"/>
    <x v="5"/>
    <x v="40"/>
    <n v="10"/>
    <n v="416.87"/>
    <n v="0.15"/>
    <n v="3543.39"/>
    <n v="235.29"/>
    <n v="3543.3949999999995"/>
    <s v="Q3"/>
    <n v="6.6402512847866024"/>
    <s v="Patna"/>
    <s v="Regular"/>
  </r>
  <r>
    <s v="ORD011818"/>
    <x v="93"/>
    <s v="CUST0104"/>
    <s v="Saksham Gola"/>
    <x v="2"/>
    <x v="1"/>
    <x v="59"/>
    <n v="4"/>
    <n v="33971.18"/>
    <n v="0.15"/>
    <n v="115502.01"/>
    <n v="26738.799999999999"/>
    <n v="115502.012"/>
    <s v="Q3"/>
    <n v="23.150073319070376"/>
    <s v="Chandigarh"/>
    <s v="Premium"/>
  </r>
  <r>
    <s v="ORD007704"/>
    <x v="289"/>
    <s v="CUST0128"/>
    <s v="Anjali Mall"/>
    <x v="1"/>
    <x v="5"/>
    <x v="7"/>
    <n v="7"/>
    <n v="230.85"/>
    <n v="0"/>
    <n v="1615.95"/>
    <n v="110.3"/>
    <n v="1615.95"/>
    <s v="Q2"/>
    <n v="6.8257062409109182"/>
    <s v="Bhubaneswar"/>
    <s v="Premium"/>
  </r>
  <r>
    <s v="ORD004123"/>
    <x v="190"/>
    <s v="CUST0280"/>
    <s v="Chandani Narayanan"/>
    <x v="1"/>
    <x v="6"/>
    <x v="27"/>
    <n v="4"/>
    <n v="2381.48"/>
    <n v="0.3"/>
    <n v="6668.14"/>
    <n v="1886.67"/>
    <n v="6668.1439999999993"/>
    <s v="Q3"/>
    <n v="28.293797070847344"/>
    <s v="Patna"/>
    <s v="Regular"/>
  </r>
  <r>
    <s v="ORD008752"/>
    <x v="202"/>
    <s v="CUST0145"/>
    <s v="Kavya Sheth"/>
    <x v="3"/>
    <x v="5"/>
    <x v="40"/>
    <n v="2"/>
    <n v="640.19000000000005"/>
    <n v="0.1"/>
    <n v="1152.3399999999999"/>
    <n v="107.29"/>
    <n v="1152.3420000000001"/>
    <s v="Q4"/>
    <n v="9.3106201294756765"/>
    <s v="Surat"/>
    <s v="Regular"/>
  </r>
  <r>
    <s v="ORD010591"/>
    <x v="61"/>
    <s v="CUST0096"/>
    <s v="Vaishnavi Gandhi"/>
    <x v="0"/>
    <x v="4"/>
    <x v="20"/>
    <n v="3"/>
    <n v="45555.03"/>
    <n v="0"/>
    <n v="136665.09"/>
    <n v="18416.759999999998"/>
    <n v="136665.09"/>
    <s v="Q1"/>
    <n v="13.475833513884197"/>
    <s v="Kochi"/>
    <s v="Occasional"/>
  </r>
  <r>
    <s v="ORD006135"/>
    <x v="120"/>
    <s v="CUST0106"/>
    <s v="Samarth Vora"/>
    <x v="1"/>
    <x v="6"/>
    <x v="18"/>
    <n v="1"/>
    <n v="4896.8999999999996"/>
    <n v="0.1"/>
    <n v="4407.21"/>
    <n v="1293.44"/>
    <n v="4407.21"/>
    <s v="Q2"/>
    <n v="29.348272489851858"/>
    <s v="Kolkata"/>
    <s v="Premium"/>
  </r>
  <r>
    <s v="ORD003816"/>
    <x v="85"/>
    <s v="CUST0434"/>
    <s v="Ganga Gandhi"/>
    <x v="3"/>
    <x v="4"/>
    <x v="45"/>
    <n v="4"/>
    <n v="66293.34"/>
    <n v="0.1"/>
    <n v="238656.02"/>
    <n v="34986.949999999997"/>
    <n v="238656.024"/>
    <s v="Q4"/>
    <n v="14.659990558796714"/>
    <s v="Nagpur"/>
    <s v="Premium"/>
  </r>
  <r>
    <s v="ORD008243"/>
    <x v="319"/>
    <s v="CUST0322"/>
    <s v="Gavin Acharya"/>
    <x v="3"/>
    <x v="4"/>
    <x v="5"/>
    <n v="5"/>
    <n v="73189.399999999994"/>
    <n v="0.05"/>
    <n v="347649.65"/>
    <n v="39569.03"/>
    <n v="347649.64999999997"/>
    <s v="Q4"/>
    <n v="11.381869649516402"/>
    <s v="Surat"/>
    <s v="Premium"/>
  </r>
  <r>
    <s v="ORD004105"/>
    <x v="73"/>
    <s v="CUST0083"/>
    <s v="Tanmayi Pant"/>
    <x v="1"/>
    <x v="3"/>
    <x v="13"/>
    <n v="5"/>
    <n v="1500.39"/>
    <n v="0"/>
    <n v="7501.95"/>
    <n v="2393.5300000000002"/>
    <n v="7501.9500000000007"/>
    <s v="Q2"/>
    <n v="31.905437919474274"/>
    <s v="Ranchi"/>
    <s v="Premium"/>
  </r>
  <r>
    <s v="ORD002960"/>
    <x v="187"/>
    <s v="CUST0298"/>
    <s v="Faris Malhotra"/>
    <x v="3"/>
    <x v="2"/>
    <x v="8"/>
    <n v="2"/>
    <n v="7749.62"/>
    <n v="0.15"/>
    <n v="13174.35"/>
    <n v="2994.28"/>
    <n v="13174.353999999999"/>
    <s v="Q1"/>
    <n v="22.728104232846402"/>
    <s v="Mumbai"/>
    <s v="Premium"/>
  </r>
  <r>
    <s v="ORD002817"/>
    <x v="353"/>
    <s v="CUST0327"/>
    <s v="Andrew Prasad"/>
    <x v="0"/>
    <x v="2"/>
    <x v="30"/>
    <n v="3"/>
    <n v="2909.52"/>
    <n v="0"/>
    <n v="8728.56"/>
    <n v="1751.14"/>
    <n v="8728.56"/>
    <s v="Q2"/>
    <n v="20.062186660800869"/>
    <s v="Kochi"/>
    <s v="Premium"/>
  </r>
  <r>
    <s v="ORD001431"/>
    <x v="34"/>
    <s v="CUST0447"/>
    <s v="Gaurang Chaudhary"/>
    <x v="1"/>
    <x v="2"/>
    <x v="62"/>
    <n v="4"/>
    <n v="3399.27"/>
    <n v="0.25"/>
    <n v="10197.81"/>
    <n v="2158.46"/>
    <n v="10197.81"/>
    <s v="Q3"/>
    <n v="21.165916995904023"/>
    <s v="Guwahati"/>
    <s v="Premium"/>
  </r>
  <r>
    <s v="ORD007365"/>
    <x v="150"/>
    <s v="CUST0403"/>
    <s v="Bimala Rattan"/>
    <x v="1"/>
    <x v="6"/>
    <x v="41"/>
    <n v="2"/>
    <n v="1308.76"/>
    <n v="0"/>
    <n v="2617.52"/>
    <n v="753.09"/>
    <n v="2617.52"/>
    <s v="Q2"/>
    <n v="28.77112686818057"/>
    <s v="Bhubaneswar"/>
    <s v="Regular"/>
  </r>
  <r>
    <s v="ORD004863"/>
    <x v="357"/>
    <s v="CUST0171"/>
    <s v="Isha Kari"/>
    <x v="0"/>
    <x v="4"/>
    <x v="33"/>
    <n v="3"/>
    <n v="64038.99"/>
    <n v="0.1"/>
    <n v="172905.27"/>
    <n v="17901.36"/>
    <n v="172905.27300000002"/>
    <s v="Q1"/>
    <n v="10.353276103151744"/>
    <s v="Bengaluru"/>
    <s v="Premium"/>
  </r>
  <r>
    <s v="ORD001213"/>
    <x v="243"/>
    <s v="CUST0119"/>
    <s v="Advik Dhawan"/>
    <x v="0"/>
    <x v="6"/>
    <x v="41"/>
    <n v="5"/>
    <n v="4814.08"/>
    <n v="0"/>
    <n v="24070.400000000001"/>
    <n v="8144.28"/>
    <n v="24070.400000000001"/>
    <s v="Q4"/>
    <n v="33.835249933528317"/>
    <s v="Hyderabad"/>
    <s v="Premium"/>
  </r>
  <r>
    <s v="ORD011747"/>
    <x v="307"/>
    <s v="CUST0481"/>
    <s v="Warjas Vala"/>
    <x v="3"/>
    <x v="6"/>
    <x v="41"/>
    <n v="1"/>
    <n v="780.77"/>
    <n v="0.05"/>
    <n v="741.73"/>
    <n v="263.31"/>
    <n v="741.73149999999998"/>
    <s v="Q4"/>
    <n v="35.499440497215964"/>
    <s v="Mumbai"/>
    <s v="Regular"/>
  </r>
  <r>
    <s v="ORD007015"/>
    <x v="253"/>
    <s v="CUST0140"/>
    <s v="Harinakshi Mahal"/>
    <x v="1"/>
    <x v="4"/>
    <x v="33"/>
    <n v="1"/>
    <n v="63135.8"/>
    <n v="0"/>
    <n v="63135.8"/>
    <n v="9051.7000000000007"/>
    <n v="63135.8"/>
    <s v="Q3"/>
    <n v="14.336873849701753"/>
    <s v="Patna"/>
    <s v="Premium"/>
  </r>
  <r>
    <s v="ORD011056"/>
    <x v="279"/>
    <s v="CUST0164"/>
    <s v="Teerth Soman"/>
    <x v="2"/>
    <x v="5"/>
    <x v="31"/>
    <n v="4"/>
    <n v="547.48"/>
    <n v="0"/>
    <n v="2189.92"/>
    <n v="162.72"/>
    <n v="2189.92"/>
    <s v="Q1"/>
    <n v="7.4304084167458164"/>
    <s v="Chandigarh"/>
    <s v="Occasional"/>
  </r>
  <r>
    <s v="ORD004204"/>
    <x v="126"/>
    <s v="CUST0259"/>
    <s v="Brijesh Patla"/>
    <x v="2"/>
    <x v="6"/>
    <x v="57"/>
    <n v="2"/>
    <n v="779.39"/>
    <n v="0.15"/>
    <n v="1324.96"/>
    <n v="-161.38999999999999"/>
    <n v="1324.963"/>
    <s v="Q2"/>
    <n v="-12.180745079096726"/>
    <s v="Jaipur"/>
    <s v="Regular"/>
  </r>
  <r>
    <s v="ORD001092"/>
    <x v="103"/>
    <s v="CUST0321"/>
    <s v="Vyanjana Ramaswamy"/>
    <x v="0"/>
    <x v="1"/>
    <x v="3"/>
    <n v="4"/>
    <n v="17902.41"/>
    <n v="0"/>
    <n v="71609.64"/>
    <n v="17731.669999999998"/>
    <n v="71609.64"/>
    <s v="Q1"/>
    <n v="24.761568414531894"/>
    <s v="Coimbatore"/>
    <s v="Premium"/>
  </r>
  <r>
    <s v="ORD009170"/>
    <x v="68"/>
    <s v="CUST0177"/>
    <s v="Pratyush Koshy"/>
    <x v="3"/>
    <x v="4"/>
    <x v="20"/>
    <n v="1"/>
    <n v="13431.65"/>
    <n v="0"/>
    <n v="13431.65"/>
    <n v="1459.84"/>
    <n v="13431.65"/>
    <s v="Q2"/>
    <n v="10.868657238686238"/>
    <s v="Ahmedabad"/>
    <s v="Premium"/>
  </r>
  <r>
    <s v="ORD007906"/>
    <x v="240"/>
    <s v="CUST0180"/>
    <s v="Leela Talwar"/>
    <x v="3"/>
    <x v="5"/>
    <x v="24"/>
    <n v="9"/>
    <n v="174.48"/>
    <n v="0.15"/>
    <n v="1334.77"/>
    <n v="78.89"/>
    <n v="1334.7719999999999"/>
    <s v="Q4"/>
    <n v="5.9103815638649362"/>
    <s v="Mumbai"/>
    <s v="Regular"/>
  </r>
  <r>
    <s v="ORD005688"/>
    <x v="62"/>
    <s v="CUST0058"/>
    <s v="Vansha Narula"/>
    <x v="0"/>
    <x v="2"/>
    <x v="30"/>
    <n v="2"/>
    <n v="5743.58"/>
    <n v="0.15"/>
    <n v="9764.09"/>
    <n v="1803.99"/>
    <n v="9764.0859999999993"/>
    <s v="Q1"/>
    <n v="18.475761694126131"/>
    <s v="Kochi"/>
    <s v="Regular"/>
  </r>
  <r>
    <s v="ORD008067"/>
    <x v="314"/>
    <s v="CUST0495"/>
    <s v="Chanchal Golla"/>
    <x v="2"/>
    <x v="4"/>
    <x v="28"/>
    <n v="2"/>
    <n v="55237.02"/>
    <n v="0.1"/>
    <n v="99426.64"/>
    <n v="14754.32"/>
    <n v="99426.635999999999"/>
    <s v="Q2"/>
    <n v="14.839403202200135"/>
    <s v="Amritsar"/>
    <s v="Premium"/>
  </r>
  <r>
    <s v="ORD005098"/>
    <x v="95"/>
    <s v="CUST0354"/>
    <s v="Laban Sankaran"/>
    <x v="0"/>
    <x v="4"/>
    <x v="47"/>
    <n v="4"/>
    <n v="37062.25"/>
    <n v="0"/>
    <n v="148249"/>
    <n v="19622.919999999998"/>
    <n v="148249"/>
    <s v="Q1"/>
    <n v="13.236460279664616"/>
    <s v="Hyderabad"/>
    <s v="Regular"/>
  </r>
  <r>
    <s v="ORD007763"/>
    <x v="114"/>
    <s v="CUST0323"/>
    <s v="Orinder Chandra"/>
    <x v="2"/>
    <x v="3"/>
    <x v="58"/>
    <n v="5"/>
    <n v="2308.0100000000002"/>
    <n v="0"/>
    <n v="11540.05"/>
    <n v="3137"/>
    <n v="11540.050000000001"/>
    <s v="Q3"/>
    <n v="27.183591058964218"/>
    <s v="Jaipur"/>
    <s v="Occasional"/>
  </r>
  <r>
    <s v="ORD008758"/>
    <x v="121"/>
    <s v="CUST0407"/>
    <s v="Kevin Khanna"/>
    <x v="0"/>
    <x v="0"/>
    <x v="53"/>
    <n v="1"/>
    <n v="544.66999999999996"/>
    <n v="0.15"/>
    <n v="462.97"/>
    <n v="-7.16"/>
    <n v="462.96949999999993"/>
    <s v="Q2"/>
    <n v="-1.5465364926453118"/>
    <s v="Coimbatore"/>
    <s v="Premium"/>
  </r>
  <r>
    <s v="ORD006144"/>
    <x v="134"/>
    <s v="CUST0312"/>
    <s v="Sudiksha Pau"/>
    <x v="1"/>
    <x v="5"/>
    <x v="24"/>
    <n v="3"/>
    <n v="425.59"/>
    <n v="0.15"/>
    <n v="1085.25"/>
    <n v="97.33"/>
    <n v="1085.2545"/>
    <s v="Q2"/>
    <n v="8.9684404515088687"/>
    <s v="Patna"/>
    <s v="Premium"/>
  </r>
  <r>
    <s v="ORD011241"/>
    <x v="36"/>
    <s v="CUST0412"/>
    <s v="Qadim Mammen"/>
    <x v="0"/>
    <x v="5"/>
    <x v="31"/>
    <n v="8"/>
    <n v="409.93"/>
    <n v="0"/>
    <n v="3279.44"/>
    <n v="317.05"/>
    <n v="3279.44"/>
    <s v="Q4"/>
    <n v="9.6678091381455378"/>
    <s v="Chennai"/>
    <s v="Regular"/>
  </r>
  <r>
    <s v="ORD001760"/>
    <x v="200"/>
    <s v="CUST0385"/>
    <s v="Kamya Sagar"/>
    <x v="3"/>
    <x v="6"/>
    <x v="57"/>
    <n v="1"/>
    <n v="1765.67"/>
    <n v="0.3"/>
    <n v="1235.97"/>
    <n v="458.41"/>
    <n v="1235.9690000000001"/>
    <s v="Q2"/>
    <n v="37.089087922846026"/>
    <s v="Pune"/>
    <s v="Regular"/>
  </r>
  <r>
    <s v="ORD002413"/>
    <x v="186"/>
    <s v="CUST0332"/>
    <s v="Tamanna Mukherjee"/>
    <x v="2"/>
    <x v="2"/>
    <x v="62"/>
    <n v="4"/>
    <n v="3512.29"/>
    <n v="0.25"/>
    <n v="10536.87"/>
    <n v="2731.55"/>
    <n v="10536.869999999999"/>
    <s v="Q3"/>
    <n v="25.923732569539155"/>
    <s v="Lucknow"/>
    <s v="Premium"/>
  </r>
  <r>
    <s v="ORD008903"/>
    <x v="4"/>
    <s v="CUST0361"/>
    <s v="Ranveer Nazareth"/>
    <x v="3"/>
    <x v="4"/>
    <x v="47"/>
    <n v="3"/>
    <n v="56738.98"/>
    <n v="0"/>
    <n v="170216.94"/>
    <n v="15788.65"/>
    <n v="170216.94"/>
    <s v="Q2"/>
    <n v="9.2756044139907576"/>
    <s v="Pune"/>
    <s v="Regular"/>
  </r>
  <r>
    <s v="ORD008951"/>
    <x v="141"/>
    <s v="CUST0459"/>
    <s v="Vidhi Kari"/>
    <x v="3"/>
    <x v="0"/>
    <x v="48"/>
    <n v="2"/>
    <n v="274.02"/>
    <n v="0"/>
    <n v="548.04"/>
    <n v="136.59"/>
    <n v="548.04"/>
    <s v="Q1"/>
    <n v="24.923363258156343"/>
    <s v="Surat"/>
    <s v="Occasional"/>
  </r>
  <r>
    <s v="ORD008810"/>
    <x v="205"/>
    <s v="CUST0294"/>
    <s v="Ekapad Dhingra"/>
    <x v="0"/>
    <x v="4"/>
    <x v="23"/>
    <n v="5"/>
    <n v="82030.97"/>
    <n v="0.2"/>
    <n v="328123.88"/>
    <n v="40938.639999999999"/>
    <n v="328123.88"/>
    <s v="Q2"/>
    <n v="12.476580491489981"/>
    <s v="Bengaluru"/>
    <s v="Premium"/>
  </r>
  <r>
    <s v="ORD001376"/>
    <x v="187"/>
    <s v="CUST0181"/>
    <s v="Chasmum Narang"/>
    <x v="3"/>
    <x v="0"/>
    <x v="51"/>
    <n v="2"/>
    <n v="434.33"/>
    <n v="0.1"/>
    <n v="781.79"/>
    <n v="312.92"/>
    <n v="781.79399999999998"/>
    <s v="Q1"/>
    <n v="40.02609396385219"/>
    <s v="Ahmedabad"/>
    <s v="Premium"/>
  </r>
  <r>
    <s v="ORD009038"/>
    <x v="306"/>
    <s v="CUST0248"/>
    <s v="Noah Varkey"/>
    <x v="0"/>
    <x v="4"/>
    <x v="23"/>
    <n v="4"/>
    <n v="24280.32"/>
    <n v="0.1"/>
    <n v="87409.15"/>
    <n v="12871.57"/>
    <n v="87409.152000000002"/>
    <s v="Q3"/>
    <n v="14.725655151663183"/>
    <s v="Kochi"/>
    <s v="Occasional"/>
  </r>
  <r>
    <s v="ORD004633"/>
    <x v="324"/>
    <s v="CUST0132"/>
    <s v="Aadhya Kuruvilla"/>
    <x v="2"/>
    <x v="1"/>
    <x v="38"/>
    <n v="2"/>
    <n v="2218.9899999999998"/>
    <n v="0.1"/>
    <n v="3994.18"/>
    <n v="918.78"/>
    <n v="3994.1819999999998"/>
    <s v="Q1"/>
    <n v="23.002969320361125"/>
    <s v="Lucknow"/>
    <s v="Occasional"/>
  </r>
  <r>
    <s v="ORD003835"/>
    <x v="238"/>
    <s v="CUST0351"/>
    <s v="Anirudh Kumer"/>
    <x v="2"/>
    <x v="3"/>
    <x v="58"/>
    <n v="1"/>
    <n v="242.46"/>
    <n v="0"/>
    <n v="242.46"/>
    <n v="82.79"/>
    <n v="242.46"/>
    <s v="Q3"/>
    <n v="34.145838488822896"/>
    <s v="Lucknow"/>
    <s v="Premium"/>
  </r>
  <r>
    <s v="ORD007127"/>
    <x v="116"/>
    <s v="CUST0381"/>
    <s v="Pratyush Mani"/>
    <x v="1"/>
    <x v="0"/>
    <x v="49"/>
    <n v="2"/>
    <n v="527.71"/>
    <n v="0.3"/>
    <n v="738.79"/>
    <n v="264.76"/>
    <n v="738.79399999999998"/>
    <s v="Q4"/>
    <n v="35.836976678081726"/>
    <s v="Patna"/>
    <s v="Regular"/>
  </r>
  <r>
    <s v="ORD009433"/>
    <x v="271"/>
    <s v="CUST0285"/>
    <s v="Mitesh Padmanabhan"/>
    <x v="3"/>
    <x v="6"/>
    <x v="41"/>
    <n v="4"/>
    <n v="3080.52"/>
    <n v="0"/>
    <n v="12322.08"/>
    <n v="4232.3999999999996"/>
    <n v="12322.08"/>
    <s v="Q3"/>
    <n v="34.348097074519885"/>
    <s v="Pune"/>
    <s v="Premium"/>
  </r>
  <r>
    <s v="ORD009067"/>
    <x v="211"/>
    <s v="CUST0497"/>
    <s v="Sai Desai"/>
    <x v="3"/>
    <x v="5"/>
    <x v="24"/>
    <n v="9"/>
    <n v="177.13"/>
    <n v="0.05"/>
    <n v="1514.46"/>
    <n v="138.22999999999999"/>
    <n v="1514.4614999999999"/>
    <s v="Q1"/>
    <n v="9.1273457205868755"/>
    <s v="Pune"/>
    <s v="Regular"/>
  </r>
  <r>
    <s v="ORD002867"/>
    <x v="340"/>
    <s v="CUST0263"/>
    <s v="Jacob Radhakrishnan"/>
    <x v="1"/>
    <x v="0"/>
    <x v="15"/>
    <n v="1"/>
    <n v="790.6"/>
    <n v="0.3"/>
    <n v="553.41999999999996"/>
    <n v="135.96"/>
    <n v="553.41999999999996"/>
    <s v="Q2"/>
    <n v="24.567236456940485"/>
    <s v="Kolkata"/>
    <s v="Premium"/>
  </r>
  <r>
    <s v="ORD001069"/>
    <x v="107"/>
    <s v="CUST0319"/>
    <s v="Veer Sankaran"/>
    <x v="0"/>
    <x v="5"/>
    <x v="7"/>
    <n v="4"/>
    <n v="619.86"/>
    <n v="0"/>
    <n v="2479.44"/>
    <n v="178.96"/>
    <n v="2479.44"/>
    <s v="Q4"/>
    <n v="7.217758848772303"/>
    <s v="Chennai"/>
    <s v="Premium"/>
  </r>
  <r>
    <s v="ORD009263"/>
    <x v="228"/>
    <s v="CUST0408"/>
    <s v="Anvi Jaggi"/>
    <x v="0"/>
    <x v="6"/>
    <x v="55"/>
    <n v="2"/>
    <n v="3665.62"/>
    <n v="0.25"/>
    <n v="5498.43"/>
    <n v="1804.33"/>
    <n v="5498.43"/>
    <s v="Q3"/>
    <n v="32.81536729575533"/>
    <s v="Kochi"/>
    <s v="Premium"/>
  </r>
  <r>
    <s v="ORD005855"/>
    <x v="173"/>
    <s v="CUST0454"/>
    <s v="Avi Kar"/>
    <x v="1"/>
    <x v="6"/>
    <x v="19"/>
    <n v="4"/>
    <n v="3014.58"/>
    <n v="0"/>
    <n v="12058.32"/>
    <n v="3878.14"/>
    <n v="12058.32"/>
    <s v="Q2"/>
    <n v="32.161528305767305"/>
    <s v="Patna"/>
    <s v="Regular"/>
  </r>
  <r>
    <s v="ORD005448"/>
    <x v="257"/>
    <s v="CUST0163"/>
    <s v="Saumya Singh"/>
    <x v="1"/>
    <x v="3"/>
    <x v="61"/>
    <n v="4"/>
    <n v="3866.78"/>
    <n v="0"/>
    <n v="15467.12"/>
    <n v="5198.6899999999996"/>
    <n v="15467.12"/>
    <s v="Q3"/>
    <n v="33.611234670707923"/>
    <s v="Kolkata"/>
    <s v="Premium"/>
  </r>
  <r>
    <s v="ORD004482"/>
    <x v="37"/>
    <s v="CUST0419"/>
    <s v="Unknown"/>
    <x v="3"/>
    <x v="3"/>
    <x v="61"/>
    <n v="1"/>
    <n v="1235.92"/>
    <n v="0"/>
    <n v="1235.92"/>
    <n v="386.74"/>
    <n v="1235.92"/>
    <s v="Q4"/>
    <n v="31.29166936371286"/>
    <s v="Surat"/>
    <s v="Occasional"/>
  </r>
  <r>
    <s v="ORD011211"/>
    <x v="152"/>
    <s v="CUST0225"/>
    <s v="Avi Das"/>
    <x v="2"/>
    <x v="6"/>
    <x v="43"/>
    <n v="3"/>
    <n v="327.95"/>
    <n v="0.15"/>
    <n v="836.27"/>
    <n v="267.67"/>
    <n v="836.27249999999992"/>
    <s v="Q2"/>
    <n v="32.007605199277748"/>
    <s v="Lucknow"/>
    <s v="Premium"/>
  </r>
  <r>
    <s v="ORD005999"/>
    <x v="289"/>
    <s v="CUST0108"/>
    <s v="Yadavi Golla"/>
    <x v="2"/>
    <x v="4"/>
    <x v="47"/>
    <n v="3"/>
    <n v="77282.100000000006"/>
    <n v="0.3"/>
    <n v="162292.41"/>
    <n v="24793.9"/>
    <n v="162292.41"/>
    <s v="Q2"/>
    <n v="15.277301014878022"/>
    <s v="Delhi"/>
    <s v="Regular"/>
  </r>
  <r>
    <s v="ORD003451"/>
    <x v="54"/>
    <s v="CUST0329"/>
    <s v="Pushti Gour"/>
    <x v="0"/>
    <x v="5"/>
    <x v="40"/>
    <n v="4"/>
    <n v="609.69000000000005"/>
    <n v="0.1"/>
    <n v="2194.88"/>
    <n v="-174.47"/>
    <n v="2194.8840000000005"/>
    <s v="Q4"/>
    <n v="-7.9489539291441895"/>
    <s v="Kochi"/>
    <s v="Regular"/>
  </r>
  <r>
    <s v="ORD010890"/>
    <x v="24"/>
    <s v="CUST0137"/>
    <s v="Rachita Datta"/>
    <x v="0"/>
    <x v="3"/>
    <x v="61"/>
    <n v="2"/>
    <n v="3336.43"/>
    <n v="0.1"/>
    <n v="6005.57"/>
    <n v="2076.89"/>
    <n v="6005.5739999999996"/>
    <s v="Q3"/>
    <n v="34.582729033214164"/>
    <s v="Hyderabad"/>
    <s v="Regular"/>
  </r>
  <r>
    <s v="ORD008384"/>
    <x v="344"/>
    <s v="CUST0171"/>
    <s v="Isha Kari"/>
    <x v="0"/>
    <x v="0"/>
    <x v="0"/>
    <n v="4"/>
    <n v="600.46"/>
    <n v="0"/>
    <n v="2401.84"/>
    <n v="1005.4"/>
    <n v="2401.84"/>
    <s v="Q2"/>
    <n v="41.859574326349794"/>
    <s v="Bengaluru"/>
    <s v="Premium"/>
  </r>
  <r>
    <s v="ORD009663"/>
    <x v="224"/>
    <s v="CUST0155"/>
    <s v="Unknown"/>
    <x v="0"/>
    <x v="3"/>
    <x v="16"/>
    <n v="2"/>
    <n v="3184.72"/>
    <n v="0"/>
    <n v="6369.44"/>
    <n v="1765.72"/>
    <n v="6369.44"/>
    <s v="Q3"/>
    <n v="27.721746338767616"/>
    <s v="Coimbatore"/>
    <s v="Regular"/>
  </r>
  <r>
    <s v="ORD010676"/>
    <x v="139"/>
    <s v="CUST0224"/>
    <s v="Gayathri Tata"/>
    <x v="0"/>
    <x v="0"/>
    <x v="49"/>
    <n v="5"/>
    <n v="383.22"/>
    <n v="0.15"/>
    <n v="1628.69"/>
    <n v="647.35"/>
    <n v="1628.6850000000002"/>
    <s v="Q3"/>
    <n v="39.746667567185902"/>
    <s v="Hyderabad"/>
    <s v="Premium"/>
  </r>
  <r>
    <s v="ORD000675"/>
    <x v="302"/>
    <s v="CUST0326"/>
    <s v="Ekantika Bhatnagar"/>
    <x v="3"/>
    <x v="2"/>
    <x v="65"/>
    <n v="4"/>
    <n v="7830.74"/>
    <n v="0"/>
    <n v="31322.959999999999"/>
    <n v="7242.65"/>
    <n v="31322.959999999999"/>
    <s v="Q1"/>
    <n v="23.122495447428978"/>
    <s v="Pune"/>
    <s v="Premium"/>
  </r>
  <r>
    <s v="ORD011535"/>
    <x v="133"/>
    <s v="CUST0153"/>
    <s v="Bakhshi Sathe"/>
    <x v="1"/>
    <x v="2"/>
    <x v="2"/>
    <n v="1"/>
    <n v="2300.92"/>
    <n v="0"/>
    <n v="2300.92"/>
    <n v="510.02"/>
    <n v="2300.92"/>
    <s v="Q4"/>
    <n v="22.165916242198772"/>
    <s v="Kolkata"/>
    <s v="Premium"/>
  </r>
  <r>
    <s v="ORD001335"/>
    <x v="144"/>
    <s v="CUST0060"/>
    <s v="Reva Parsa"/>
    <x v="2"/>
    <x v="6"/>
    <x v="27"/>
    <n v="5"/>
    <n v="322.31"/>
    <n v="0.3"/>
    <n v="1128.08"/>
    <n v="285.11"/>
    <n v="1128.0849999999998"/>
    <s v="Q2"/>
    <n v="25.273916743493373"/>
    <s v="Lucknow"/>
    <s v="Premium"/>
  </r>
  <r>
    <s v="ORD005927"/>
    <x v="224"/>
    <s v="CUST0484"/>
    <s v="Yug Srivastava"/>
    <x v="3"/>
    <x v="5"/>
    <x v="11"/>
    <n v="9"/>
    <n v="333.57"/>
    <n v="0"/>
    <n v="3002.13"/>
    <n v="291.76"/>
    <n v="3002.13"/>
    <s v="Q3"/>
    <n v="9.7184332457288658"/>
    <s v="Mumbai"/>
    <s v="Occasional"/>
  </r>
  <r>
    <s v="ORD002345"/>
    <x v="297"/>
    <s v="CUST0356"/>
    <s v="Ganga Hayer"/>
    <x v="2"/>
    <x v="6"/>
    <x v="19"/>
    <n v="1"/>
    <n v="1220.28"/>
    <n v="0.1"/>
    <n v="1098.25"/>
    <n v="275.77"/>
    <n v="1098.252"/>
    <s v="Q3"/>
    <n v="25.109947643979059"/>
    <s v="Amritsar"/>
    <s v="Regular"/>
  </r>
  <r>
    <s v="ORD010851"/>
    <x v="256"/>
    <s v="CUST0204"/>
    <s v="Madhavi Dutt"/>
    <x v="0"/>
    <x v="2"/>
    <x v="2"/>
    <n v="4"/>
    <n v="5008.51"/>
    <n v="0.1"/>
    <n v="18030.64"/>
    <n v="3639.26"/>
    <n v="18030.636000000002"/>
    <s v="Q4"/>
    <n v="20.183753876734272"/>
    <s v="Hyderabad"/>
    <s v="Premium"/>
  </r>
  <r>
    <s v="ORD011707"/>
    <x v="80"/>
    <s v="CUST0003"/>
    <s v="Avi Johal"/>
    <x v="1"/>
    <x v="5"/>
    <x v="31"/>
    <n v="8"/>
    <n v="76.489999999999995"/>
    <n v="0.1"/>
    <n v="550.73"/>
    <n v="56.32"/>
    <n v="550.72799999999995"/>
    <s v="Q2"/>
    <n v="10.226426742686979"/>
    <s v="Patna"/>
    <s v="Regular"/>
  </r>
  <r>
    <s v="ORD007863"/>
    <x v="253"/>
    <s v="CUST0239"/>
    <s v="Om Bumb"/>
    <x v="2"/>
    <x v="4"/>
    <x v="23"/>
    <n v="4"/>
    <n v="22755.73"/>
    <n v="0.05"/>
    <n v="86471.77"/>
    <n v="7815.73"/>
    <n v="86471.77399999999"/>
    <s v="Q3"/>
    <n v="9.0384757938920401"/>
    <s v="Chandigarh"/>
    <s v="Regular"/>
  </r>
  <r>
    <s v="ORD008049"/>
    <x v="158"/>
    <s v="CUST0004"/>
    <s v="Lucky Aggarwal"/>
    <x v="0"/>
    <x v="5"/>
    <x v="37"/>
    <n v="2"/>
    <n v="704.55"/>
    <n v="0.1"/>
    <n v="1268.19"/>
    <n v="95.93"/>
    <n v="1268.19"/>
    <s v="Q3"/>
    <n v="7.5643239577665806"/>
    <s v="Coimbatore"/>
    <s v="Premium"/>
  </r>
  <r>
    <s v="ORD003571"/>
    <x v="165"/>
    <s v="CUST0336"/>
    <s v="Krishna Saxena"/>
    <x v="3"/>
    <x v="5"/>
    <x v="44"/>
    <n v="8"/>
    <n v="178.26"/>
    <n v="0.05"/>
    <n v="1354.78"/>
    <n v="88.1"/>
    <n v="1354.7759999999998"/>
    <s v="Q3"/>
    <n v="6.5029008399887802"/>
    <s v="Ahmedabad"/>
    <s v="Premium"/>
  </r>
  <r>
    <s v="ORD008488"/>
    <x v="315"/>
    <s v="CUST0303"/>
    <s v="Tarak Talwar"/>
    <x v="2"/>
    <x v="0"/>
    <x v="51"/>
    <n v="3"/>
    <n v="585.4"/>
    <n v="0.3"/>
    <n v="1229.3399999999999"/>
    <n v="434.65"/>
    <n v="1229.3399999999997"/>
    <s v="Q4"/>
    <n v="35.356370084760933"/>
    <s v="Delhi"/>
    <s v="Regular"/>
  </r>
  <r>
    <s v="ORD010706"/>
    <x v="298"/>
    <s v="CUST0429"/>
    <s v="Daniel Rau"/>
    <x v="2"/>
    <x v="6"/>
    <x v="27"/>
    <n v="3"/>
    <n v="3949.99"/>
    <n v="0.25"/>
    <n v="8887.48"/>
    <n v="3075.55"/>
    <n v="8887.4774999999991"/>
    <s v="Q3"/>
    <n v="34.605422459459831"/>
    <s v="Jaipur"/>
    <s v="Premium"/>
  </r>
  <r>
    <s v="ORD009351"/>
    <x v="295"/>
    <s v="CUST0445"/>
    <s v="Sachi Sibal"/>
    <x v="3"/>
    <x v="1"/>
    <x v="1"/>
    <n v="3"/>
    <n v="9076.6299999999992"/>
    <n v="0"/>
    <n v="27229.89"/>
    <n v="5495.72"/>
    <n v="27229.89"/>
    <s v="Q4"/>
    <n v="20.182674259793192"/>
    <s v="Ahmedabad"/>
    <s v="Occasional"/>
  </r>
  <r>
    <s v="ORD005631"/>
    <x v="217"/>
    <s v="CUST0228"/>
    <s v="Azad Nayak"/>
    <x v="2"/>
    <x v="4"/>
    <x v="23"/>
    <n v="5"/>
    <n v="41138.28"/>
    <n v="0.15"/>
    <n v="174837.69"/>
    <n v="22756.22"/>
    <n v="174837.69"/>
    <s v="Q4"/>
    <n v="13.015626092978009"/>
    <s v="Chandigarh"/>
    <s v="Premium"/>
  </r>
  <r>
    <s v="ORD002171"/>
    <x v="216"/>
    <s v="CUST0027"/>
    <s v="Januja Dalal"/>
    <x v="0"/>
    <x v="1"/>
    <x v="64"/>
    <n v="5"/>
    <n v="8991.3700000000008"/>
    <n v="0.15"/>
    <n v="38213.32"/>
    <n v="-2882.88"/>
    <n v="38213.322500000002"/>
    <s v="Q4"/>
    <n v="-7.5441756958045003"/>
    <s v="Kochi"/>
    <s v="Regular"/>
  </r>
  <r>
    <s v="ORD003440"/>
    <x v="130"/>
    <s v="CUST0112"/>
    <s v="Unknown"/>
    <x v="3"/>
    <x v="4"/>
    <x v="5"/>
    <n v="4"/>
    <n v="38824.54"/>
    <n v="0.2"/>
    <n v="124238.53"/>
    <n v="18409.36"/>
    <n v="124238.52800000001"/>
    <s v="Q2"/>
    <n v="14.817754202339644"/>
    <s v="Ahmedabad"/>
    <s v="Regular"/>
  </r>
  <r>
    <s v="ORD000152"/>
    <x v="134"/>
    <s v="CUST0418"/>
    <s v="Osha Gour"/>
    <x v="3"/>
    <x v="6"/>
    <x v="43"/>
    <n v="4"/>
    <n v="670.39"/>
    <n v="0.05"/>
    <n v="2547.48"/>
    <n v="638.54"/>
    <n v="2547.482"/>
    <s v="Q2"/>
    <n v="25.065554979823197"/>
    <s v="Ahmedabad"/>
    <s v="Occasional"/>
  </r>
  <r>
    <s v="ORD010768"/>
    <x v="196"/>
    <s v="CUST0299"/>
    <s v="Wahab Jain"/>
    <x v="2"/>
    <x v="3"/>
    <x v="61"/>
    <n v="3"/>
    <n v="494.24"/>
    <n v="0"/>
    <n v="1482.72"/>
    <n v="539.23"/>
    <n v="1482.72"/>
    <s v="Q1"/>
    <n v="36.367621668285317"/>
    <s v="Jaipur"/>
    <s v="Premium"/>
  </r>
  <r>
    <s v="ORD008816"/>
    <x v="270"/>
    <s v="CUST0093"/>
    <s v="Hitesh Bhardwaj"/>
    <x v="2"/>
    <x v="6"/>
    <x v="19"/>
    <n v="5"/>
    <n v="649.16"/>
    <n v="0.05"/>
    <n v="3083.51"/>
    <n v="1183.95"/>
    <n v="3083.5099999999998"/>
    <s v="Q1"/>
    <n v="38.396178381130589"/>
    <s v="Amritsar"/>
    <s v="Regular"/>
  </r>
  <r>
    <s v="ORD008188"/>
    <x v="83"/>
    <s v="CUST0037"/>
    <s v="Janani Sawhney"/>
    <x v="3"/>
    <x v="1"/>
    <x v="59"/>
    <n v="2"/>
    <n v="35551.410000000003"/>
    <n v="0.25"/>
    <n v="53327.12"/>
    <n v="14581.41"/>
    <n v="53327.115000000005"/>
    <s v="Q2"/>
    <n v="27.343329247857373"/>
    <s v="Ahmedabad"/>
    <s v="Premium"/>
  </r>
  <r>
    <s v="ORD011716"/>
    <x v="196"/>
    <s v="CUST0181"/>
    <s v="Chasmum Narang"/>
    <x v="3"/>
    <x v="2"/>
    <x v="9"/>
    <n v="4"/>
    <n v="4227.66"/>
    <n v="0.1"/>
    <n v="15219.58"/>
    <n v="2687.48"/>
    <n v="15219.575999999999"/>
    <s v="Q1"/>
    <n v="17.658043126025817"/>
    <s v="Ahmedabad"/>
    <s v="Premium"/>
  </r>
  <r>
    <s v="ORD010298"/>
    <x v="290"/>
    <s v="CUST0059"/>
    <s v="Gopal Om"/>
    <x v="1"/>
    <x v="5"/>
    <x v="21"/>
    <n v="5"/>
    <n v="103.02"/>
    <n v="0.05"/>
    <n v="489.34"/>
    <n v="32.07"/>
    <n v="489.34499999999997"/>
    <s v="Q4"/>
    <n v="6.5537254260841147"/>
    <s v="Kolkata"/>
    <s v="Regular"/>
  </r>
  <r>
    <s v="ORD008952"/>
    <x v="189"/>
    <s v="CUST0187"/>
    <s v="Forum Prabhu"/>
    <x v="2"/>
    <x v="5"/>
    <x v="37"/>
    <n v="9"/>
    <n v="388.99"/>
    <n v="0.15"/>
    <n v="2975.77"/>
    <n v="190.77"/>
    <n v="2975.7734999999998"/>
    <s v="Q3"/>
    <n v="6.4107777146755289"/>
    <s v="Lucknow"/>
    <s v="Regular"/>
  </r>
  <r>
    <s v="ORD007270"/>
    <x v="99"/>
    <s v="CUST0356"/>
    <s v="Ganga Hayer"/>
    <x v="2"/>
    <x v="2"/>
    <x v="9"/>
    <n v="5"/>
    <n v="1213.71"/>
    <n v="0.1"/>
    <n v="5461.7"/>
    <n v="1410.79"/>
    <n v="5461.6950000000006"/>
    <s v="Q3"/>
    <n v="25.830602193456247"/>
    <s v="Amritsar"/>
    <s v="Regular"/>
  </r>
  <r>
    <s v="ORD003038"/>
    <x v="156"/>
    <s v="CUST0026"/>
    <s v="Mason Oommen"/>
    <x v="0"/>
    <x v="1"/>
    <x v="59"/>
    <n v="5"/>
    <n v="28414.76"/>
    <n v="0.3"/>
    <n v="99451.66"/>
    <n v="24926.26"/>
    <n v="99451.659999999989"/>
    <s v="Q4"/>
    <n v="25.063694261111376"/>
    <s v="Chennai"/>
    <s v="Premium"/>
  </r>
  <r>
    <s v="ORD000002"/>
    <x v="40"/>
    <s v="CUST0384"/>
    <s v="Darika Sani"/>
    <x v="3"/>
    <x v="5"/>
    <x v="68"/>
    <n v="2"/>
    <n v="225.92"/>
    <n v="0.15"/>
    <n v="384.06"/>
    <n v="-5.51"/>
    <n v="384.06399999999996"/>
    <s v="Q4"/>
    <n v="-1.4346716658855385"/>
    <s v="Pune"/>
    <s v="Premium"/>
  </r>
  <r>
    <s v="ORD003048"/>
    <x v="286"/>
    <s v="CUST0182"/>
    <s v="Nathaniel Badal"/>
    <x v="2"/>
    <x v="5"/>
    <x v="40"/>
    <n v="9"/>
    <n v="693.2"/>
    <n v="0"/>
    <n v="6238.8"/>
    <n v="573.54"/>
    <n v="6238.8"/>
    <s v="Q1"/>
    <n v="9.1931140603962298"/>
    <s v="Lucknow"/>
    <s v="Premium"/>
  </r>
  <r>
    <s v="ORD003587"/>
    <x v="155"/>
    <s v="CUST0162"/>
    <s v="Yamini Wadhwa"/>
    <x v="2"/>
    <x v="1"/>
    <x v="26"/>
    <n v="4"/>
    <n v="27859.91"/>
    <n v="0"/>
    <n v="111439.64"/>
    <n v="-4315.1899999999996"/>
    <n v="111439.64"/>
    <s v="Q3"/>
    <n v="-3.8722217695606331"/>
    <s v="Jaipur"/>
    <s v="Premium"/>
  </r>
  <r>
    <s v="ORD004997"/>
    <x v="317"/>
    <s v="CUST0085"/>
    <s v="Anthony Sabharwal"/>
    <x v="0"/>
    <x v="0"/>
    <x v="32"/>
    <n v="3"/>
    <n v="897.13"/>
    <n v="0"/>
    <n v="2691.39"/>
    <n v="841.16"/>
    <n v="2691.39"/>
    <s v="Q2"/>
    <n v="31.253738774387958"/>
    <s v="Chennai"/>
    <s v="Premium"/>
  </r>
  <r>
    <s v="ORD006238"/>
    <x v="319"/>
    <s v="CUST0334"/>
    <s v="Harini Kannan"/>
    <x v="0"/>
    <x v="4"/>
    <x v="42"/>
    <n v="4"/>
    <n v="83082.64"/>
    <n v="0"/>
    <n v="332330.56"/>
    <n v="30141.62"/>
    <n v="332330.56"/>
    <s v="Q4"/>
    <n v="9.0697707728112622"/>
    <s v="Coimbatore"/>
    <s v="Premium"/>
  </r>
  <r>
    <s v="ORD008479"/>
    <x v="352"/>
    <s v="CUST0331"/>
    <s v="Yashvi Manne"/>
    <x v="3"/>
    <x v="6"/>
    <x v="29"/>
    <n v="1"/>
    <n v="4764.8100000000004"/>
    <n v="0"/>
    <n v="4764.8100000000004"/>
    <n v="1830.6"/>
    <n v="4764.8100000000004"/>
    <s v="Q1"/>
    <n v="38.419160470197127"/>
    <s v="Surat"/>
    <s v="Premium"/>
  </r>
  <r>
    <s v="ORD008349"/>
    <x v="288"/>
    <s v="CUST0037"/>
    <s v="Janani Sawhney"/>
    <x v="3"/>
    <x v="6"/>
    <x v="27"/>
    <n v="5"/>
    <n v="831.38"/>
    <n v="0"/>
    <n v="4156.8999999999996"/>
    <n v="1543.2"/>
    <n v="4156.8999999999996"/>
    <s v="Q1"/>
    <n v="37.123818229930961"/>
    <s v="Ahmedabad"/>
    <s v="Premium"/>
  </r>
  <r>
    <s v="ORD008698"/>
    <x v="151"/>
    <s v="CUST0404"/>
    <s v="Samesh Iyengar"/>
    <x v="2"/>
    <x v="6"/>
    <x v="14"/>
    <n v="2"/>
    <n v="2145.71"/>
    <n v="0"/>
    <n v="4291.42"/>
    <n v="999.11"/>
    <n v="4291.42"/>
    <s v="Q4"/>
    <n v="23.28157113496232"/>
    <s v="Amritsar"/>
    <s v="Regular"/>
  </r>
  <r>
    <s v="ORD002326"/>
    <x v="301"/>
    <s v="CUST0310"/>
    <s v="Hemal Singhal"/>
    <x v="1"/>
    <x v="2"/>
    <x v="65"/>
    <n v="1"/>
    <n v="1885.47"/>
    <n v="0.05"/>
    <n v="1791.2"/>
    <n v="317.89"/>
    <n v="1791.1965"/>
    <s v="Q2"/>
    <n v="17.747320232246537"/>
    <s v="Ranchi"/>
    <s v="Occasional"/>
  </r>
  <r>
    <s v="ORD011931"/>
    <x v="242"/>
    <s v="CUST0259"/>
    <s v="Brijesh Patla"/>
    <x v="2"/>
    <x v="5"/>
    <x v="7"/>
    <n v="1"/>
    <n v="587.87"/>
    <n v="0"/>
    <n v="587.87"/>
    <n v="53.01"/>
    <n v="587.87"/>
    <s v="Q1"/>
    <n v="9.0172997431404909"/>
    <s v="Jaipur"/>
    <s v="Regular"/>
  </r>
  <r>
    <s v="ORD004938"/>
    <x v="45"/>
    <s v="CUST0069"/>
    <s v="Jalsa Konda"/>
    <x v="2"/>
    <x v="3"/>
    <x v="6"/>
    <n v="5"/>
    <n v="912.42"/>
    <n v="0.05"/>
    <n v="4333.99"/>
    <n v="1121"/>
    <n v="4333.994999999999"/>
    <s v="Q2"/>
    <n v="25.865311179767374"/>
    <s v="Jaipur"/>
    <s v="Premium"/>
  </r>
  <r>
    <s v="ORD006593"/>
    <x v="252"/>
    <s v="CUST0457"/>
    <s v="Amruta Gour"/>
    <x v="0"/>
    <x v="5"/>
    <x v="7"/>
    <n v="4"/>
    <n v="655.09"/>
    <n v="0.05"/>
    <n v="2489.34"/>
    <n v="-64.760000000000005"/>
    <n v="2489.3420000000001"/>
    <s v="Q2"/>
    <n v="-2.6014927651506023"/>
    <s v="Bengaluru"/>
    <s v="Premium"/>
  </r>
  <r>
    <s v="ORD001260"/>
    <x v="286"/>
    <s v="CUST0328"/>
    <s v="Simon Vohra"/>
    <x v="1"/>
    <x v="4"/>
    <x v="50"/>
    <n v="1"/>
    <n v="74477.36"/>
    <n v="0.25"/>
    <n v="55858.02"/>
    <n v="7887.08"/>
    <n v="55858.020000000004"/>
    <s v="Q1"/>
    <n v="14.119870342701013"/>
    <s v="Ranchi"/>
    <s v="Premium"/>
  </r>
  <r>
    <s v="ORD004695"/>
    <x v="228"/>
    <s v="CUST0064"/>
    <s v="Lopa Date"/>
    <x v="3"/>
    <x v="6"/>
    <x v="57"/>
    <n v="4"/>
    <n v="2874.33"/>
    <n v="0"/>
    <n v="11497.32"/>
    <n v="4414.84"/>
    <n v="11497.32"/>
    <s v="Q3"/>
    <n v="38.398861647757911"/>
    <s v="Mumbai"/>
    <s v="Premium"/>
  </r>
  <r>
    <s v="ORD006501"/>
    <x v="217"/>
    <s v="CUST0382"/>
    <s v="Azaan Bains"/>
    <x v="0"/>
    <x v="2"/>
    <x v="9"/>
    <n v="1"/>
    <n v="3133.32"/>
    <n v="0"/>
    <n v="3133.32"/>
    <n v="620.47"/>
    <n v="3133.32"/>
    <s v="Q4"/>
    <n v="19.80231830773748"/>
    <s v="Coimbatore"/>
    <s v="Occasional"/>
  </r>
  <r>
    <s v="ORD009740"/>
    <x v="251"/>
    <s v="CUST0320"/>
    <s v="Tanish Dhar"/>
    <x v="0"/>
    <x v="4"/>
    <x v="47"/>
    <n v="5"/>
    <n v="40386.629999999997"/>
    <n v="0"/>
    <n v="201933.15"/>
    <n v="30168.5"/>
    <n v="201933.15"/>
    <s v="Q1"/>
    <n v="14.939845191341789"/>
    <s v="Kochi"/>
    <s v="Premium"/>
  </r>
  <r>
    <s v="ORD008507"/>
    <x v="86"/>
    <s v="CUST0247"/>
    <s v="Geetika Chopra"/>
    <x v="1"/>
    <x v="0"/>
    <x v="51"/>
    <n v="1"/>
    <n v="412.33"/>
    <n v="0.15"/>
    <n v="350.48"/>
    <n v="115.3"/>
    <n v="350.48049999999995"/>
    <s v="Q4"/>
    <n v="32.89774024195389"/>
    <s v="Kolkata"/>
    <s v="Regular"/>
  </r>
  <r>
    <s v="ORD003934"/>
    <x v="52"/>
    <s v="CUST0012"/>
    <s v="Bina Sha"/>
    <x v="2"/>
    <x v="4"/>
    <x v="50"/>
    <n v="1"/>
    <n v="66241.81"/>
    <n v="0"/>
    <n v="66241.81"/>
    <n v="7699.05"/>
    <n v="66241.81"/>
    <s v="Q1"/>
    <n v="11.622644369168054"/>
    <s v="Chandigarh"/>
    <s v="Occasional"/>
  </r>
  <r>
    <s v="ORD006149"/>
    <x v="344"/>
    <s v="CUST0393"/>
    <s v="Rachita Shroff"/>
    <x v="3"/>
    <x v="6"/>
    <x v="63"/>
    <n v="3"/>
    <n v="915.08"/>
    <n v="0.1"/>
    <n v="2470.7199999999998"/>
    <n v="633.45000000000005"/>
    <n v="2470.7160000000003"/>
    <s v="Q2"/>
    <n v="25.638275482450464"/>
    <s v="Surat"/>
    <s v="Occasional"/>
  </r>
  <r>
    <s v="ORD002537"/>
    <x v="251"/>
    <s v="CUST0125"/>
    <s v="Baghyawati Oak"/>
    <x v="2"/>
    <x v="2"/>
    <x v="65"/>
    <n v="4"/>
    <n v="3134.08"/>
    <n v="0.3"/>
    <n v="8775.42"/>
    <n v="1523.77"/>
    <n v="8775.4239999999991"/>
    <s v="Q1"/>
    <n v="17.36406918415301"/>
    <s v="Jaipur"/>
    <s v="Regular"/>
  </r>
  <r>
    <s v="ORD009693"/>
    <x v="305"/>
    <s v="CUST0106"/>
    <s v="Samarth Vora"/>
    <x v="1"/>
    <x v="4"/>
    <x v="33"/>
    <n v="3"/>
    <n v="19810.8"/>
    <n v="0.05"/>
    <n v="56460.78"/>
    <n v="5182.78"/>
    <n v="56460.779999999992"/>
    <s v="Q3"/>
    <n v="9.1794339362651378"/>
    <s v="Kolkata"/>
    <s v="Premium"/>
  </r>
  <r>
    <s v="ORD003445"/>
    <x v="196"/>
    <s v="CUST0030"/>
    <s v="Kashvi Sahota"/>
    <x v="2"/>
    <x v="2"/>
    <x v="54"/>
    <n v="2"/>
    <n v="4557.3100000000004"/>
    <n v="0.2"/>
    <n v="7291.7"/>
    <n v="1960.37"/>
    <n v="7291.6960000000008"/>
    <s v="Q1"/>
    <n v="26.884951383079393"/>
    <s v="Delhi"/>
    <s v="Premium"/>
  </r>
  <r>
    <s v="ORD003710"/>
    <x v="325"/>
    <s v="CUST0096"/>
    <s v="Vaishnavi Gandhi"/>
    <x v="0"/>
    <x v="1"/>
    <x v="38"/>
    <n v="1"/>
    <n v="43874.82"/>
    <n v="0"/>
    <n v="43874.82"/>
    <n v="13853.66"/>
    <n v="43874.82"/>
    <s v="Q4"/>
    <n v="31.57542298749032"/>
    <s v="Kochi"/>
    <s v="Occasional"/>
  </r>
  <r>
    <s v="ORD003097"/>
    <x v="113"/>
    <s v="CUST0347"/>
    <s v="Warjas Varkey"/>
    <x v="1"/>
    <x v="6"/>
    <x v="63"/>
    <n v="5"/>
    <n v="3132.21"/>
    <n v="0.15"/>
    <n v="13311.89"/>
    <n v="3766.56"/>
    <n v="13311.8925"/>
    <s v="Q3"/>
    <n v="28.294704959250716"/>
    <s v="Patna"/>
    <s v="Occasional"/>
  </r>
  <r>
    <s v="ORD011300"/>
    <x v="260"/>
    <s v="CUST0013"/>
    <s v="Charan Aggarwal"/>
    <x v="0"/>
    <x v="4"/>
    <x v="47"/>
    <n v="4"/>
    <n v="20912.419999999998"/>
    <n v="0.2"/>
    <n v="66919.740000000005"/>
    <n v="-6724.65"/>
    <n v="66919.743999999992"/>
    <s v="Q4"/>
    <n v="-10.048828641593644"/>
    <s v="Kochi"/>
    <s v="Regular"/>
  </r>
  <r>
    <s v="ORD011181"/>
    <x v="166"/>
    <s v="CUST0087"/>
    <s v="Jairaj Tak"/>
    <x v="3"/>
    <x v="4"/>
    <x v="22"/>
    <n v="1"/>
    <n v="51602.93"/>
    <n v="0.05"/>
    <n v="49022.78"/>
    <n v="5863.04"/>
    <n v="49022.783499999998"/>
    <s v="Q3"/>
    <n v="11.959827655632749"/>
    <s v="Surat"/>
    <s v="Premium"/>
  </r>
  <r>
    <s v="ORD007797"/>
    <x v="210"/>
    <s v="CUST0368"/>
    <s v="Vedant Kohli"/>
    <x v="2"/>
    <x v="3"/>
    <x v="13"/>
    <n v="4"/>
    <n v="1320.05"/>
    <n v="0.05"/>
    <n v="5016.1899999999996"/>
    <n v="1478.12"/>
    <n v="5016.1899999999996"/>
    <s v="Q4"/>
    <n v="29.466985899656912"/>
    <s v="Delhi"/>
    <s v="Premium"/>
  </r>
  <r>
    <s v="ORD006432"/>
    <x v="320"/>
    <s v="CUST0236"/>
    <s v="Omisha Sachdeva"/>
    <x v="0"/>
    <x v="6"/>
    <x v="14"/>
    <n v="1"/>
    <n v="2040.62"/>
    <n v="0"/>
    <n v="2040.62"/>
    <n v="-277.02"/>
    <n v="2040.62"/>
    <s v="Q2"/>
    <n v="-13.575285942507669"/>
    <s v="Delhi"/>
    <s v="Premium"/>
  </r>
  <r>
    <s v="ORD008341"/>
    <x v="235"/>
    <s v="CUST0309"/>
    <s v="Hamsini Toor"/>
    <x v="1"/>
    <x v="5"/>
    <x v="39"/>
    <n v="9"/>
    <n v="620.41999999999996"/>
    <n v="0"/>
    <n v="5583.78"/>
    <n v="386.38"/>
    <n v="5583.78"/>
    <s v="Q1"/>
    <n v="6.9196852311516581"/>
    <s v="Guwahati"/>
    <s v="Occasional"/>
  </r>
  <r>
    <s v="ORD008285"/>
    <x v="240"/>
    <s v="CUST0201"/>
    <s v="Ira Banik"/>
    <x v="2"/>
    <x v="0"/>
    <x v="32"/>
    <n v="3"/>
    <n v="936.41"/>
    <n v="0.1"/>
    <n v="2528.31"/>
    <n v="1068.22"/>
    <n v="2528.3070000000002"/>
    <s v="Q4"/>
    <n v="42.250356957809764"/>
    <s v="Lucknow"/>
    <s v="Occasional"/>
  </r>
  <r>
    <s v="ORD010101"/>
    <x v="216"/>
    <s v="CUST0405"/>
    <s v="Vyanjana Buch"/>
    <x v="0"/>
    <x v="4"/>
    <x v="23"/>
    <n v="3"/>
    <n v="23905.96"/>
    <n v="0.25"/>
    <n v="53788.41"/>
    <n v="8237.91"/>
    <n v="53788.41"/>
    <s v="Q4"/>
    <n v="15.315399730164916"/>
    <s v="Coimbatore"/>
    <s v="Regular"/>
  </r>
  <r>
    <s v="ORD001379"/>
    <x v="254"/>
    <s v="CUST0312"/>
    <s v="Sudiksha Pau"/>
    <x v="1"/>
    <x v="2"/>
    <x v="65"/>
    <n v="5"/>
    <n v="1086.2"/>
    <n v="0"/>
    <n v="5431"/>
    <n v="1098.6199999999999"/>
    <n v="5431"/>
    <s v="Q4"/>
    <n v="20.228687166267719"/>
    <s v="Patna"/>
    <s v="Premium"/>
  </r>
  <r>
    <s v="ORD010973"/>
    <x v="119"/>
    <s v="CUST0262"/>
    <s v="Quincy Ray"/>
    <x v="0"/>
    <x v="5"/>
    <x v="68"/>
    <n v="7"/>
    <n v="165.18"/>
    <n v="0.15"/>
    <n v="982.82"/>
    <n v="63.73"/>
    <n v="982.82099999999991"/>
    <s v="Q2"/>
    <n v="6.4844020268207805"/>
    <s v="Kochi"/>
    <s v="Occasional"/>
  </r>
  <r>
    <s v="ORD010188"/>
    <x v="127"/>
    <s v="CUST0499"/>
    <s v="Shivansh Walia"/>
    <x v="3"/>
    <x v="4"/>
    <x v="5"/>
    <n v="5"/>
    <n v="56004.58"/>
    <n v="0.05"/>
    <n v="266021.76000000001"/>
    <n v="27901.87"/>
    <n v="266021.755"/>
    <s v="Q1"/>
    <n v="10.488566799948996"/>
    <s v="Pune"/>
    <s v="Regular"/>
  </r>
  <r>
    <s v="ORD010015"/>
    <x v="191"/>
    <s v="CUST0008"/>
    <s v="Sanya Memon"/>
    <x v="2"/>
    <x v="3"/>
    <x v="13"/>
    <n v="5"/>
    <n v="959.35"/>
    <n v="0"/>
    <n v="4796.75"/>
    <n v="1090.9100000000001"/>
    <n v="4796.75"/>
    <s v="Q2"/>
    <n v="22.742690363266796"/>
    <s v="Lucknow"/>
    <s v="Occasional"/>
  </r>
  <r>
    <s v="ORD004958"/>
    <x v="135"/>
    <s v="CUST0350"/>
    <s v="Vrishti Dubey"/>
    <x v="1"/>
    <x v="6"/>
    <x v="18"/>
    <n v="1"/>
    <n v="2914.86"/>
    <n v="0"/>
    <n v="2914.86"/>
    <n v="917.69"/>
    <n v="2914.86"/>
    <s v="Q2"/>
    <n v="31.483158710881483"/>
    <s v="Bhubaneswar"/>
    <s v="Premium"/>
  </r>
  <r>
    <s v="ORD004529"/>
    <x v="1"/>
    <s v="CUST0210"/>
    <s v="Yadavi Dani"/>
    <x v="3"/>
    <x v="4"/>
    <x v="28"/>
    <n v="4"/>
    <n v="51127.92"/>
    <n v="0.15"/>
    <n v="173834.93"/>
    <n v="21105.83"/>
    <n v="173834.92799999999"/>
    <s v="Q2"/>
    <n v="12.141305547740034"/>
    <s v="Mumbai"/>
    <s v="Regular"/>
  </r>
  <r>
    <s v="ORD009119"/>
    <x v="19"/>
    <s v="CUST0395"/>
    <s v="Amrita Balan"/>
    <x v="3"/>
    <x v="0"/>
    <x v="35"/>
    <n v="4"/>
    <n v="283.01"/>
    <n v="0.15"/>
    <n v="962.23"/>
    <n v="290.48"/>
    <n v="962.23399999999992"/>
    <s v="Q4"/>
    <n v="30.188208640345866"/>
    <s v="Mumbai"/>
    <s v="Regular"/>
  </r>
  <r>
    <s v="ORD001001"/>
    <x v="216"/>
    <s v="CUST0134"/>
    <s v="Hemang Bhavsar"/>
    <x v="3"/>
    <x v="6"/>
    <x v="41"/>
    <n v="4"/>
    <n v="1853.11"/>
    <n v="0.1"/>
    <n v="6671.2"/>
    <n v="1443.87"/>
    <n v="6671.1959999999999"/>
    <s v="Q4"/>
    <n v="21.643332533876965"/>
    <s v="Surat"/>
    <s v="Premium"/>
  </r>
  <r>
    <s v="ORD011403"/>
    <x v="249"/>
    <s v="CUST0372"/>
    <s v="Wazir Seshadri"/>
    <x v="2"/>
    <x v="5"/>
    <x v="31"/>
    <n v="2"/>
    <n v="156.77000000000001"/>
    <n v="0"/>
    <n v="313.54000000000002"/>
    <n v="-34.479999999999997"/>
    <n v="313.54000000000002"/>
    <s v="Q3"/>
    <n v="-10.997001977419147"/>
    <s v="Lucknow"/>
    <s v="Regular"/>
  </r>
  <r>
    <s v="ORD010274"/>
    <x v="87"/>
    <s v="CUST0264"/>
    <s v="Rudra Konda"/>
    <x v="2"/>
    <x v="4"/>
    <x v="50"/>
    <n v="2"/>
    <n v="63039.7"/>
    <n v="0.3"/>
    <n v="88255.58"/>
    <n v="7485.32"/>
    <n v="88255.579999999987"/>
    <s v="Q1"/>
    <n v="8.4814127333365192"/>
    <s v="Jaipur"/>
    <s v="Regular"/>
  </r>
  <r>
    <s v="ORD010896"/>
    <x v="263"/>
    <s v="CUST0229"/>
    <s v="Tanish Narula"/>
    <x v="2"/>
    <x v="6"/>
    <x v="55"/>
    <n v="2"/>
    <n v="677.48"/>
    <n v="0.25"/>
    <n v="1016.22"/>
    <n v="304.07"/>
    <n v="1016.22"/>
    <s v="Q3"/>
    <n v="29.921670504418334"/>
    <s v="Lucknow"/>
    <s v="Premium"/>
  </r>
  <r>
    <s v="ORD002742"/>
    <x v="92"/>
    <s v="CUST0262"/>
    <s v="Quincy Ray"/>
    <x v="0"/>
    <x v="3"/>
    <x v="4"/>
    <n v="3"/>
    <n v="226.04"/>
    <n v="0.05"/>
    <n v="644.21"/>
    <n v="225.3"/>
    <n v="644.21399999999994"/>
    <s v="Q3"/>
    <n v="34.973067788454074"/>
    <s v="Kochi"/>
    <s v="Occasional"/>
  </r>
  <r>
    <s v="ORD008017"/>
    <x v="142"/>
    <s v="CUST0468"/>
    <s v="Mason Bahl"/>
    <x v="2"/>
    <x v="6"/>
    <x v="19"/>
    <n v="5"/>
    <n v="1198.01"/>
    <n v="0"/>
    <n v="5990.05"/>
    <n v="2292.15"/>
    <n v="5990.05"/>
    <s v="Q3"/>
    <n v="38.26595771320774"/>
    <s v="Chandigarh"/>
    <s v="Regular"/>
  </r>
  <r>
    <s v="ORD007530"/>
    <x v="255"/>
    <s v="CUST0046"/>
    <s v="Kiaan Radhakrishnan"/>
    <x v="0"/>
    <x v="6"/>
    <x v="14"/>
    <n v="5"/>
    <n v="2445.8000000000002"/>
    <n v="0"/>
    <n v="12229"/>
    <n v="2621.61"/>
    <n v="12229"/>
    <s v="Q3"/>
    <n v="21.437648213263554"/>
    <s v="Hyderabad"/>
    <s v="Premium"/>
  </r>
  <r>
    <s v="ORD000114"/>
    <x v="184"/>
    <s v="CUST0136"/>
    <s v="Arin Narula"/>
    <x v="0"/>
    <x v="3"/>
    <x v="13"/>
    <n v="1"/>
    <n v="2394.0100000000002"/>
    <n v="0.1"/>
    <n v="2154.61"/>
    <n v="683.35"/>
    <n v="2154.6090000000004"/>
    <s v="Q1"/>
    <n v="31.715716533386551"/>
    <s v="Bengaluru"/>
    <s v="Premium"/>
  </r>
  <r>
    <s v="ORD003372"/>
    <x v="201"/>
    <s v="CUST0380"/>
    <s v="Pahal Nori"/>
    <x v="3"/>
    <x v="1"/>
    <x v="34"/>
    <n v="2"/>
    <n v="28759.53"/>
    <n v="0.05"/>
    <n v="54643.11"/>
    <n v="17312.77"/>
    <n v="54643.106999999996"/>
    <s v="Q2"/>
    <n v="31.683354040427052"/>
    <s v="Ahmedabad"/>
    <s v="Regular"/>
  </r>
  <r>
    <s v="ORD000264"/>
    <x v="48"/>
    <s v="CUST0068"/>
    <s v="Atharv Shenoy"/>
    <x v="1"/>
    <x v="6"/>
    <x v="19"/>
    <n v="2"/>
    <n v="3070.56"/>
    <n v="0"/>
    <n v="6141.12"/>
    <n v="1330.94"/>
    <n v="6141.12"/>
    <s v="Q4"/>
    <n v="21.672593924235318"/>
    <s v="Ranchi"/>
    <s v="Premium"/>
  </r>
  <r>
    <s v="ORD011489"/>
    <x v="340"/>
    <s v="CUST0311"/>
    <s v="Dhriti Rattan"/>
    <x v="2"/>
    <x v="5"/>
    <x v="11"/>
    <n v="5"/>
    <n v="298.18"/>
    <n v="0.25"/>
    <n v="1118.18"/>
    <n v="114.44"/>
    <n v="1118.1750000000002"/>
    <s v="Q2"/>
    <n v="10.234488186159652"/>
    <s v="Lucknow"/>
    <s v="Premium"/>
  </r>
  <r>
    <s v="ORD003828"/>
    <x v="158"/>
    <s v="CUST0108"/>
    <s v="Yadavi Golla"/>
    <x v="2"/>
    <x v="3"/>
    <x v="61"/>
    <n v="5"/>
    <n v="576.74"/>
    <n v="0.15"/>
    <n v="2451.14"/>
    <n v="694.72"/>
    <n v="2451.145"/>
    <s v="Q3"/>
    <n v="28.342730321401472"/>
    <s v="Delhi"/>
    <s v="Regular"/>
  </r>
  <r>
    <s v="ORD009825"/>
    <x v="182"/>
    <s v="CUST0309"/>
    <s v="Hamsini Toor"/>
    <x v="1"/>
    <x v="3"/>
    <x v="66"/>
    <n v="3"/>
    <n v="349.75"/>
    <n v="0.2"/>
    <n v="839.4"/>
    <n v="180.52"/>
    <n v="839.40000000000009"/>
    <s v="Q4"/>
    <n v="21.50583750297832"/>
    <s v="Guwahati"/>
    <s v="Occasional"/>
  </r>
  <r>
    <s v="ORD007910"/>
    <x v="60"/>
    <s v="CUST0002"/>
    <s v="Nitara Dhawan"/>
    <x v="2"/>
    <x v="1"/>
    <x v="38"/>
    <n v="5"/>
    <n v="23860.86"/>
    <n v="0.25"/>
    <n v="89478.23"/>
    <n v="19344.8"/>
    <n v="89478.225000000006"/>
    <s v="Q3"/>
    <n v="21.619560422686053"/>
    <s v="Chandigarh"/>
    <s v="Premium"/>
  </r>
  <r>
    <s v="ORD004715"/>
    <x v="276"/>
    <s v="CUST0460"/>
    <s v="Zaitra Basak"/>
    <x v="0"/>
    <x v="1"/>
    <x v="26"/>
    <n v="3"/>
    <n v="8661.27"/>
    <n v="0.2"/>
    <n v="20787.05"/>
    <n v="4720.74"/>
    <n v="20787.048000000003"/>
    <s v="Q2"/>
    <n v="22.710004546099615"/>
    <s v="Kochi"/>
    <s v="Regular"/>
  </r>
  <r>
    <s v="ORD010321"/>
    <x v="316"/>
    <s v="CUST0365"/>
    <s v="Damini Batra"/>
    <x v="1"/>
    <x v="5"/>
    <x v="31"/>
    <n v="2"/>
    <n v="324.16000000000003"/>
    <n v="0"/>
    <n v="648.32000000000005"/>
    <n v="47.4"/>
    <n v="648.32000000000005"/>
    <s v="Q4"/>
    <n v="7.3112043435340572"/>
    <s v="Ranchi"/>
    <s v="Occasional"/>
  </r>
  <r>
    <s v="ORD003025"/>
    <x v="285"/>
    <s v="CUST0454"/>
    <s v="Avi Kar"/>
    <x v="1"/>
    <x v="5"/>
    <x v="11"/>
    <n v="7"/>
    <n v="270.13"/>
    <n v="0.05"/>
    <n v="1796.36"/>
    <n v="142.44"/>
    <n v="1796.3644999999997"/>
    <s v="Q3"/>
    <n v="7.9293682780734374"/>
    <s v="Patna"/>
    <s v="Regular"/>
  </r>
  <r>
    <s v="ORD009130"/>
    <x v="289"/>
    <s v="CUST0401"/>
    <s v="Mason Kumar"/>
    <x v="2"/>
    <x v="4"/>
    <x v="50"/>
    <n v="5"/>
    <n v="3466.29"/>
    <n v="0"/>
    <n v="17331.45"/>
    <n v="1554.99"/>
    <n v="17331.45"/>
    <s v="Q2"/>
    <n v="8.9720710038686899"/>
    <s v="Chandigarh"/>
    <s v="Premium"/>
  </r>
  <r>
    <s v="ORD010758"/>
    <x v="51"/>
    <s v="CUST0344"/>
    <s v="Leela Rajagopalan"/>
    <x v="1"/>
    <x v="6"/>
    <x v="43"/>
    <n v="4"/>
    <n v="2286.15"/>
    <n v="0.15"/>
    <n v="7772.91"/>
    <n v="2841.61"/>
    <n v="7772.91"/>
    <s v="Q3"/>
    <n v="36.557865715671483"/>
    <s v="Ranchi"/>
    <s v="Regular"/>
  </r>
  <r>
    <s v="ORD011292"/>
    <x v="293"/>
    <s v="CUST0312"/>
    <s v="Sudiksha Pau"/>
    <x v="1"/>
    <x v="4"/>
    <x v="42"/>
    <n v="4"/>
    <n v="26324.19"/>
    <n v="0"/>
    <n v="105296.76"/>
    <n v="12564.87"/>
    <n v="105296.76"/>
    <s v="Q1"/>
    <n v="11.93281730605956"/>
    <s v="Patna"/>
    <s v="Premium"/>
  </r>
  <r>
    <s v="ORD002534"/>
    <x v="27"/>
    <s v="CUST0463"/>
    <s v="Banjeet Gour"/>
    <x v="3"/>
    <x v="4"/>
    <x v="20"/>
    <n v="3"/>
    <n v="50793.09"/>
    <n v="0"/>
    <n v="152379.26999999999"/>
    <n v="21201.99"/>
    <n v="152379.26999999999"/>
    <s v="Q4"/>
    <n v="13.913959556309729"/>
    <s v="Pune"/>
    <s v="Regular"/>
  </r>
  <r>
    <s v="ORD007421"/>
    <x v="46"/>
    <s v="CUST0288"/>
    <s v="Amara Iyer"/>
    <x v="2"/>
    <x v="5"/>
    <x v="24"/>
    <n v="9"/>
    <n v="719.17"/>
    <n v="0.1"/>
    <n v="5825.28"/>
    <n v="394.24"/>
    <n v="5825.277"/>
    <s v="Q3"/>
    <n v="6.767743353109207"/>
    <s v="Delhi"/>
    <s v="Premium"/>
  </r>
  <r>
    <s v="ORD003121"/>
    <x v="255"/>
    <s v="CUST0317"/>
    <s v="Balendra Soman"/>
    <x v="3"/>
    <x v="1"/>
    <x v="38"/>
    <n v="4"/>
    <n v="14865.56"/>
    <n v="0.25"/>
    <n v="44596.68"/>
    <n v="-3481.38"/>
    <n v="44596.68"/>
    <s v="Q3"/>
    <n v="-7.8063658550367423"/>
    <s v="Nagpur"/>
    <s v="Occasional"/>
  </r>
  <r>
    <s v="ORD004359"/>
    <x v="201"/>
    <s v="CUST0462"/>
    <s v="Tarak Chadha"/>
    <x v="2"/>
    <x v="4"/>
    <x v="47"/>
    <n v="1"/>
    <n v="45141.08"/>
    <n v="0.25"/>
    <n v="33855.81"/>
    <n v="5073.3"/>
    <n v="33855.81"/>
    <s v="Q2"/>
    <n v="14.985020296368631"/>
    <s v="Lucknow"/>
    <s v="Premium"/>
  </r>
  <r>
    <s v="ORD009182"/>
    <x v="78"/>
    <s v="CUST0145"/>
    <s v="Kavya Sheth"/>
    <x v="3"/>
    <x v="5"/>
    <x v="37"/>
    <n v="8"/>
    <n v="357.03"/>
    <n v="0.1"/>
    <n v="2570.62"/>
    <n v="215.03"/>
    <n v="2570.616"/>
    <s v="Q3"/>
    <n v="8.3649080766507691"/>
    <s v="Surat"/>
    <s v="Regular"/>
  </r>
  <r>
    <s v="ORD011202"/>
    <x v="116"/>
    <s v="CUST0271"/>
    <s v="Gopal Dash"/>
    <x v="2"/>
    <x v="5"/>
    <x v="21"/>
    <n v="3"/>
    <n v="338.9"/>
    <n v="0.1"/>
    <n v="915.03"/>
    <n v="74.5"/>
    <n v="915.03"/>
    <s v="Q4"/>
    <n v="8.141809558156563"/>
    <s v="Jaipur"/>
    <s v="Premium"/>
  </r>
  <r>
    <s v="ORD004746"/>
    <x v="344"/>
    <s v="CUST0224"/>
    <s v="Gayathri Tata"/>
    <x v="0"/>
    <x v="2"/>
    <x v="62"/>
    <n v="4"/>
    <n v="6114.86"/>
    <n v="0"/>
    <n v="24459.439999999999"/>
    <n v="6457.14"/>
    <n v="24459.439999999999"/>
    <s v="Q2"/>
    <n v="26.399377908897343"/>
    <s v="Hyderabad"/>
    <s v="Premium"/>
  </r>
  <r>
    <s v="ORD000547"/>
    <x v="54"/>
    <s v="CUST0344"/>
    <s v="Leela Rajagopalan"/>
    <x v="1"/>
    <x v="6"/>
    <x v="27"/>
    <n v="3"/>
    <n v="2107.04"/>
    <n v="0.25"/>
    <n v="4740.84"/>
    <n v="1735.39"/>
    <n v="4740.84"/>
    <s v="Q4"/>
    <n v="36.605116392875523"/>
    <s v="Ranchi"/>
    <s v="Regular"/>
  </r>
  <r>
    <s v="ORD010164"/>
    <x v="37"/>
    <s v="CUST0007"/>
    <s v="Advika Gopal"/>
    <x v="2"/>
    <x v="5"/>
    <x v="21"/>
    <n v="5"/>
    <n v="468.93"/>
    <n v="0.05"/>
    <n v="2227.42"/>
    <n v="156.47"/>
    <n v="2227.4175"/>
    <s v="Q4"/>
    <n v="7.0247191818336914"/>
    <s v="Lucknow"/>
    <s v="Premium"/>
  </r>
  <r>
    <s v="ORD006493"/>
    <x v="75"/>
    <s v="CUST0361"/>
    <s v="Ranveer Nazareth"/>
    <x v="3"/>
    <x v="0"/>
    <x v="56"/>
    <n v="1"/>
    <n v="515.57000000000005"/>
    <n v="0.15"/>
    <n v="438.23"/>
    <n v="-48.79"/>
    <n v="438.23450000000003"/>
    <s v="Q1"/>
    <n v="-11.133423088332609"/>
    <s v="Pune"/>
    <s v="Regular"/>
  </r>
  <r>
    <s v="ORD003611"/>
    <x v="79"/>
    <s v="CUST0428"/>
    <s v="Abdul Gour"/>
    <x v="3"/>
    <x v="5"/>
    <x v="68"/>
    <n v="5"/>
    <n v="288.58999999999997"/>
    <n v="0.25"/>
    <n v="1082.21"/>
    <n v="-25.38"/>
    <n v="1082.2124999999999"/>
    <s v="Q2"/>
    <n v="-2.3452010238308647"/>
    <s v="Surat"/>
    <s v="Occasional"/>
  </r>
  <r>
    <s v="ORD005388"/>
    <x v="209"/>
    <s v="CUST0396"/>
    <s v="Ojasvi Krishnan"/>
    <x v="3"/>
    <x v="2"/>
    <x v="30"/>
    <n v="5"/>
    <n v="2795.37"/>
    <n v="0.25"/>
    <n v="10482.64"/>
    <n v="2491"/>
    <n v="10482.637499999999"/>
    <s v="Q2"/>
    <n v="23.763097845580887"/>
    <s v="Pune"/>
    <s v="Premium"/>
  </r>
  <r>
    <s v="ORD000199"/>
    <x v="59"/>
    <s v="CUST0257"/>
    <s v="Idika Dewan"/>
    <x v="3"/>
    <x v="2"/>
    <x v="46"/>
    <n v="1"/>
    <n v="5703.64"/>
    <n v="0.1"/>
    <n v="5133.28"/>
    <n v="978.54"/>
    <n v="5133.2760000000007"/>
    <s v="Q4"/>
    <n v="19.06266558613596"/>
    <s v="Mumbai"/>
    <s v="Premium"/>
  </r>
  <r>
    <s v="ORD008516"/>
    <x v="111"/>
    <s v="CUST0488"/>
    <s v="Lucky Butala"/>
    <x v="1"/>
    <x v="5"/>
    <x v="31"/>
    <n v="10"/>
    <n v="601.54999999999995"/>
    <n v="0.15"/>
    <n v="5113.18"/>
    <n v="468.18"/>
    <n v="5113.1750000000002"/>
    <s v="Q1"/>
    <n v="9.1563371522222958"/>
    <s v="Guwahati"/>
    <s v="Regular"/>
  </r>
  <r>
    <s v="ORD000645"/>
    <x v="191"/>
    <s v="CUST0275"/>
    <s v="Rajata Baria"/>
    <x v="1"/>
    <x v="6"/>
    <x v="55"/>
    <n v="1"/>
    <n v="1839.1"/>
    <n v="0.1"/>
    <n v="1655.19"/>
    <n v="601.28"/>
    <n v="1655.19"/>
    <s v="Q2"/>
    <n v="36.326947359517639"/>
    <s v="Ranchi"/>
    <s v="Premium"/>
  </r>
  <r>
    <s v="ORD004545"/>
    <x v="318"/>
    <s v="CUST0329"/>
    <s v="Pushti Gour"/>
    <x v="0"/>
    <x v="3"/>
    <x v="13"/>
    <n v="2"/>
    <n v="2183.39"/>
    <n v="0.05"/>
    <n v="4148.4399999999996"/>
    <n v="1430.14"/>
    <n v="4148.4409999999998"/>
    <s v="Q3"/>
    <n v="34.474163782048194"/>
    <s v="Kochi"/>
    <s v="Regular"/>
  </r>
  <r>
    <s v="ORD010103"/>
    <x v="40"/>
    <s v="CUST0229"/>
    <s v="Tanish Narula"/>
    <x v="2"/>
    <x v="4"/>
    <x v="50"/>
    <n v="1"/>
    <n v="11619.42"/>
    <n v="0.15"/>
    <n v="9876.51"/>
    <n v="1087.5"/>
    <n v="9876.5069999999996"/>
    <s v="Q4"/>
    <n v="11.010974524401838"/>
    <s v="Lucknow"/>
    <s v="Premium"/>
  </r>
  <r>
    <s v="ORD010840"/>
    <x v="285"/>
    <s v="CUST0101"/>
    <s v="Chakradev Kumar"/>
    <x v="3"/>
    <x v="6"/>
    <x v="29"/>
    <n v="2"/>
    <n v="1900.89"/>
    <n v="0.1"/>
    <n v="3421.6"/>
    <n v="996.2"/>
    <n v="3421.6020000000003"/>
    <s v="Q3"/>
    <n v="29.115033902267946"/>
    <s v="Surat"/>
    <s v="Premium"/>
  </r>
  <r>
    <s v="ORD011367"/>
    <x v="340"/>
    <s v="CUST0410"/>
    <s v="Matthew Sule"/>
    <x v="2"/>
    <x v="5"/>
    <x v="39"/>
    <n v="5"/>
    <n v="637.80999999999995"/>
    <n v="0.2"/>
    <n v="2551.2399999999998"/>
    <n v="247.6"/>
    <n v="2551.2399999999998"/>
    <s v="Q2"/>
    <n v="9.7050845863188098"/>
    <s v="Amritsar"/>
    <s v="Premium"/>
  </r>
  <r>
    <s v="ORD007339"/>
    <x v="23"/>
    <s v="CUST0168"/>
    <s v="Guneet Raja"/>
    <x v="0"/>
    <x v="5"/>
    <x v="39"/>
    <n v="10"/>
    <n v="207.27"/>
    <n v="0.05"/>
    <n v="1969.07"/>
    <n v="199.24"/>
    <n v="1969.0650000000001"/>
    <s v="Q3"/>
    <n v="10.118482329221409"/>
    <s v="Chennai"/>
    <s v="Premium"/>
  </r>
  <r>
    <s v="ORD006823"/>
    <x v="37"/>
    <s v="CUST0235"/>
    <s v="Dipta Vala"/>
    <x v="2"/>
    <x v="0"/>
    <x v="51"/>
    <n v="2"/>
    <n v="235.09"/>
    <n v="0.3"/>
    <n v="329.13"/>
    <n v="141.30000000000001"/>
    <n v="329.12599999999998"/>
    <s v="Q4"/>
    <n v="42.931364506426036"/>
    <s v="Amritsar"/>
    <s v="Regular"/>
  </r>
  <r>
    <s v="ORD010395"/>
    <x v="266"/>
    <s v="CUST0449"/>
    <s v="Pratyush Hans"/>
    <x v="2"/>
    <x v="0"/>
    <x v="53"/>
    <n v="3"/>
    <n v="304.08999999999997"/>
    <n v="0"/>
    <n v="912.27"/>
    <n v="403.34"/>
    <n v="912.27"/>
    <s v="Q2"/>
    <n v="44.212787880780908"/>
    <s v="Delhi"/>
    <s v="Premium"/>
  </r>
  <r>
    <s v="ORD005719"/>
    <x v="244"/>
    <s v="CUST0151"/>
    <s v="Abhimanyu Kalita"/>
    <x v="0"/>
    <x v="2"/>
    <x v="9"/>
    <n v="1"/>
    <n v="7979.66"/>
    <n v="0"/>
    <n v="7979.66"/>
    <n v="1635.84"/>
    <n v="7979.66"/>
    <s v="Q2"/>
    <n v="20.500121559063921"/>
    <s v="Chennai"/>
    <s v="Premium"/>
  </r>
  <r>
    <s v="ORD008555"/>
    <x v="31"/>
    <s v="CUST0177"/>
    <s v="Pratyush Koshy"/>
    <x v="3"/>
    <x v="5"/>
    <x v="39"/>
    <n v="9"/>
    <n v="173.87"/>
    <n v="0.25"/>
    <n v="1173.6199999999999"/>
    <n v="79.069999999999993"/>
    <n v="1173.6224999999999"/>
    <s v="Q2"/>
    <n v="6.7372744159097495"/>
    <s v="Ahmedabad"/>
    <s v="Premium"/>
  </r>
  <r>
    <s v="ORD002428"/>
    <x v="153"/>
    <s v="CUST0275"/>
    <s v="Rajata Baria"/>
    <x v="1"/>
    <x v="5"/>
    <x v="40"/>
    <n v="3"/>
    <n v="235.71"/>
    <n v="0"/>
    <n v="707.13"/>
    <n v="71.489999999999995"/>
    <n v="707.13"/>
    <s v="Q1"/>
    <n v="10.109880785711255"/>
    <s v="Ranchi"/>
    <s v="Premium"/>
  </r>
  <r>
    <s v="ORD002840"/>
    <x v="209"/>
    <s v="CUST0337"/>
    <s v="Tarak Thaker"/>
    <x v="1"/>
    <x v="4"/>
    <x v="33"/>
    <n v="1"/>
    <n v="35934.379999999997"/>
    <n v="0"/>
    <n v="35934.379999999997"/>
    <n v="4434.58"/>
    <n v="35934.379999999997"/>
    <s v="Q2"/>
    <n v="12.340772263219792"/>
    <s v="Bhubaneswar"/>
    <s v="Premium"/>
  </r>
  <r>
    <s v="ORD003863"/>
    <x v="274"/>
    <s v="CUST0268"/>
    <s v="Rajeshri Kashyap"/>
    <x v="0"/>
    <x v="5"/>
    <x v="39"/>
    <n v="3"/>
    <n v="592.23"/>
    <n v="0.1"/>
    <n v="1599.02"/>
    <n v="141.12"/>
    <n v="1599.0210000000002"/>
    <s v="Q2"/>
    <n v="8.8254055609060558"/>
    <s v="Chennai"/>
    <s v="Premium"/>
  </r>
  <r>
    <s v="ORD006894"/>
    <x v="189"/>
    <s v="CUST0130"/>
    <s v="Varsha Chana"/>
    <x v="2"/>
    <x v="5"/>
    <x v="24"/>
    <n v="3"/>
    <n v="304.45"/>
    <n v="0"/>
    <n v="913.35"/>
    <n v="92.74"/>
    <n v="913.34999999999991"/>
    <s v="Q3"/>
    <n v="10.153829309684129"/>
    <s v="Jaipur"/>
    <s v="Premium"/>
  </r>
  <r>
    <s v="ORD011218"/>
    <x v="318"/>
    <s v="CUST0157"/>
    <s v="Bhavini Patla"/>
    <x v="2"/>
    <x v="6"/>
    <x v="55"/>
    <n v="4"/>
    <n v="4195.7700000000004"/>
    <n v="0"/>
    <n v="16783.080000000002"/>
    <n v="5402.01"/>
    <n v="16783.080000000002"/>
    <s v="Q3"/>
    <n v="32.187238575994392"/>
    <s v="Jaipur"/>
    <s v="Regular"/>
  </r>
  <r>
    <s v="ORD001493"/>
    <x v="202"/>
    <s v="CUST0071"/>
    <s v="Brijesh Samra"/>
    <x v="2"/>
    <x v="4"/>
    <x v="45"/>
    <n v="5"/>
    <n v="35919.449999999997"/>
    <n v="0"/>
    <n v="179597.25"/>
    <n v="15537.06"/>
    <n v="179597.25"/>
    <s v="Q4"/>
    <n v="8.6510567394545301"/>
    <s v="Chandigarh"/>
    <s v="Occasional"/>
  </r>
  <r>
    <s v="ORD010823"/>
    <x v="81"/>
    <s v="CUST0128"/>
    <s v="Anjali Mall"/>
    <x v="1"/>
    <x v="6"/>
    <x v="14"/>
    <n v="4"/>
    <n v="4848.87"/>
    <n v="0"/>
    <n v="19395.48"/>
    <n v="6577.23"/>
    <n v="19395.48"/>
    <s v="Q3"/>
    <n v="33.911148370651304"/>
    <s v="Bhubaneswar"/>
    <s v="Premium"/>
  </r>
  <r>
    <s v="ORD010797"/>
    <x v="345"/>
    <s v="CUST0014"/>
    <s v="Dipta Wable"/>
    <x v="0"/>
    <x v="4"/>
    <x v="23"/>
    <n v="1"/>
    <n v="61006.42"/>
    <n v="0"/>
    <n v="61006.42"/>
    <n v="7367.51"/>
    <n v="61006.42"/>
    <s v="Q3"/>
    <n v="12.076614231748069"/>
    <s v="Hyderabad"/>
    <s v="Premium"/>
  </r>
  <r>
    <s v="ORD011306"/>
    <x v="303"/>
    <s v="CUST0342"/>
    <s v="Brijesh Uppal"/>
    <x v="0"/>
    <x v="1"/>
    <x v="38"/>
    <n v="2"/>
    <n v="37896.04"/>
    <n v="0"/>
    <n v="75792.08"/>
    <n v="24333.35"/>
    <n v="75792.08"/>
    <s v="Q3"/>
    <n v="32.105399403209411"/>
    <s v="Chennai"/>
    <s v="Premium"/>
  </r>
  <r>
    <s v="ORD003003"/>
    <x v="33"/>
    <s v="CUST0440"/>
    <s v="Zansi Saxena"/>
    <x v="3"/>
    <x v="1"/>
    <x v="59"/>
    <n v="1"/>
    <n v="37011.97"/>
    <n v="0.15"/>
    <n v="31460.17"/>
    <n v="5623.01"/>
    <n v="31460.174500000001"/>
    <s v="Q1"/>
    <n v="17.873425350212667"/>
    <s v="Ahmedabad"/>
    <s v="Regular"/>
  </r>
  <r>
    <s v="ORD001641"/>
    <x v="320"/>
    <s v="CUST0474"/>
    <s v="Tanay Basak"/>
    <x v="3"/>
    <x v="0"/>
    <x v="35"/>
    <n v="2"/>
    <n v="373.69"/>
    <n v="0.1"/>
    <n v="672.64"/>
    <n v="263.83"/>
    <n v="672.64200000000005"/>
    <s v="Q2"/>
    <n v="39.223061370123688"/>
    <s v="Ahmedabad"/>
    <s v="Premium"/>
  </r>
  <r>
    <s v="ORD010558"/>
    <x v="19"/>
    <s v="CUST0396"/>
    <s v="Ojasvi Krishnan"/>
    <x v="3"/>
    <x v="4"/>
    <x v="50"/>
    <n v="2"/>
    <n v="2562.0300000000002"/>
    <n v="0"/>
    <n v="5124.0600000000004"/>
    <n v="793.74"/>
    <n v="5124.0600000000004"/>
    <s v="Q4"/>
    <n v="15.490450931487921"/>
    <s v="Pune"/>
    <s v="Premium"/>
  </r>
  <r>
    <s v="ORD005032"/>
    <x v="312"/>
    <s v="CUST0098"/>
    <s v="Divya Bhardwaj"/>
    <x v="3"/>
    <x v="6"/>
    <x v="27"/>
    <n v="3"/>
    <n v="861.42"/>
    <n v="0"/>
    <n v="2584.2600000000002"/>
    <n v="997.65"/>
    <n v="2584.2599999999998"/>
    <s v="Q4"/>
    <n v="38.604861739917808"/>
    <s v="Mumbai"/>
    <s v="Premium"/>
  </r>
  <r>
    <s v="ORD004335"/>
    <x v="287"/>
    <s v="CUST0473"/>
    <s v="Ranbir Jha"/>
    <x v="3"/>
    <x v="0"/>
    <x v="15"/>
    <n v="3"/>
    <n v="202.18"/>
    <n v="0.15"/>
    <n v="515.55999999999995"/>
    <n v="231"/>
    <n v="515.55899999999997"/>
    <s v="Q4"/>
    <n v="44.805648227170458"/>
    <s v="Pune"/>
    <s v="Regular"/>
  </r>
  <r>
    <s v="ORD006033"/>
    <x v="110"/>
    <s v="CUST0467"/>
    <s v="Deepa Pandit"/>
    <x v="3"/>
    <x v="1"/>
    <x v="36"/>
    <n v="5"/>
    <n v="35740.15"/>
    <n v="0.1"/>
    <n v="160830.68"/>
    <n v="45885.49"/>
    <n v="160830.67500000002"/>
    <s v="Q2"/>
    <n v="28.530309018154991"/>
    <s v="Pune"/>
    <s v="Premium"/>
  </r>
  <r>
    <s v="ORD004189"/>
    <x v="50"/>
    <s v="CUST0379"/>
    <s v="Amrita Contractor"/>
    <x v="1"/>
    <x v="4"/>
    <x v="47"/>
    <n v="1"/>
    <n v="2134.06"/>
    <n v="0.3"/>
    <n v="1493.84"/>
    <n v="199.98"/>
    <n v="1493.8419999999999"/>
    <s v="Q4"/>
    <n v="13.38697584748032"/>
    <s v="Patna"/>
    <s v="Regular"/>
  </r>
  <r>
    <s v="ORD008472"/>
    <x v="185"/>
    <s v="CUST0382"/>
    <s v="Azaan Bains"/>
    <x v="0"/>
    <x v="3"/>
    <x v="12"/>
    <n v="1"/>
    <n v="2492.73"/>
    <n v="0.05"/>
    <n v="2368.09"/>
    <n v="807.12"/>
    <n v="2368.0934999999999"/>
    <s v="Q4"/>
    <n v="34.083164068933193"/>
    <s v="Coimbatore"/>
    <s v="Occasional"/>
  </r>
  <r>
    <s v="ORD009137"/>
    <x v="354"/>
    <s v="CUST0275"/>
    <s v="Rajata Baria"/>
    <x v="1"/>
    <x v="4"/>
    <x v="23"/>
    <n v="3"/>
    <n v="31582.26"/>
    <n v="0"/>
    <n v="94746.78"/>
    <n v="10500.4"/>
    <n v="94746.78"/>
    <s v="Q2"/>
    <n v="11.08259299155074"/>
    <s v="Ranchi"/>
    <s v="Premium"/>
  </r>
  <r>
    <s v="ORD007402"/>
    <x v="311"/>
    <s v="CUST0399"/>
    <s v="Saksham Goyal"/>
    <x v="3"/>
    <x v="0"/>
    <x v="35"/>
    <n v="4"/>
    <n v="401.18"/>
    <n v="0"/>
    <n v="1604.72"/>
    <n v="580.03"/>
    <n v="1604.72"/>
    <s v="Q1"/>
    <n v="36.145246522757866"/>
    <s v="Surat"/>
    <s v="Premium"/>
  </r>
  <r>
    <s v="ORD011317"/>
    <x v="73"/>
    <s v="CUST0477"/>
    <s v="Teerth Bobal"/>
    <x v="1"/>
    <x v="6"/>
    <x v="57"/>
    <n v="1"/>
    <n v="542.29"/>
    <n v="0.1"/>
    <n v="488.06"/>
    <n v="133.13"/>
    <n v="488.06099999999998"/>
    <s v="Q2"/>
    <n v="27.277383928205545"/>
    <s v="Patna"/>
    <s v="Occasional"/>
  </r>
  <r>
    <s v="ORD000412"/>
    <x v="70"/>
    <s v="CUST0029"/>
    <s v="Odika Bala"/>
    <x v="2"/>
    <x v="5"/>
    <x v="44"/>
    <n v="1"/>
    <n v="167.58"/>
    <n v="0.1"/>
    <n v="150.82"/>
    <n v="15.11"/>
    <n v="150.822"/>
    <s v="Q4"/>
    <n v="10.018565177032224"/>
    <s v="Lucknow"/>
    <s v="Occasional"/>
  </r>
  <r>
    <s v="ORD009375"/>
    <x v="143"/>
    <s v="CUST0426"/>
    <s v="Nakul Puri"/>
    <x v="0"/>
    <x v="5"/>
    <x v="24"/>
    <n v="3"/>
    <n v="157.35"/>
    <n v="0.25"/>
    <n v="354.04"/>
    <n v="27.19"/>
    <n v="354.03749999999997"/>
    <s v="Q1"/>
    <n v="7.6799231725228791"/>
    <s v="Bengaluru"/>
    <s v="Regular"/>
  </r>
  <r>
    <s v="ORD001584"/>
    <x v="8"/>
    <s v="CUST0046"/>
    <s v="Kiaan Radhakrishnan"/>
    <x v="0"/>
    <x v="3"/>
    <x v="61"/>
    <n v="4"/>
    <n v="2730.64"/>
    <n v="0.25"/>
    <n v="8191.92"/>
    <n v="1961.06"/>
    <n v="8191.92"/>
    <s v="Q2"/>
    <n v="23.938954481977362"/>
    <s v="Hyderabad"/>
    <s v="Premium"/>
  </r>
  <r>
    <s v="ORD011325"/>
    <x v="100"/>
    <s v="CUST0390"/>
    <s v="Waida Manda"/>
    <x v="1"/>
    <x v="4"/>
    <x v="28"/>
    <n v="1"/>
    <n v="78143.649999999994"/>
    <n v="0.1"/>
    <n v="70329.289999999994"/>
    <n v="9888.84"/>
    <n v="70329.285000000003"/>
    <s v="Q3"/>
    <n v="14.060770413010001"/>
    <s v="Patna"/>
    <s v="Premium"/>
  </r>
  <r>
    <s v="ORD000435"/>
    <x v="78"/>
    <s v="CUST0247"/>
    <s v="Geetika Chopra"/>
    <x v="1"/>
    <x v="1"/>
    <x v="38"/>
    <n v="5"/>
    <n v="10558.36"/>
    <n v="0.05"/>
    <n v="50152.21"/>
    <n v="11350.96"/>
    <n v="50152.21"/>
    <s v="Q3"/>
    <n v="22.633020558814852"/>
    <s v="Kolkata"/>
    <s v="Regular"/>
  </r>
  <r>
    <s v="ORD010955"/>
    <x v="70"/>
    <s v="CUST0155"/>
    <s v="Harini Kurian"/>
    <x v="0"/>
    <x v="6"/>
    <x v="63"/>
    <n v="2"/>
    <n v="4110.34"/>
    <n v="0.15"/>
    <n v="6987.58"/>
    <n v="2103.2399999999998"/>
    <n v="6987.5780000000004"/>
    <s v="Q4"/>
    <n v="30.099691166326537"/>
    <s v="Coimbatore"/>
    <s v="Regular"/>
  </r>
  <r>
    <s v="ORD007495"/>
    <x v="7"/>
    <s v="CUST0036"/>
    <s v="Amaira Venkataraman"/>
    <x v="2"/>
    <x v="5"/>
    <x v="37"/>
    <n v="9"/>
    <n v="670.57"/>
    <n v="0.15"/>
    <n v="5129.8599999999997"/>
    <n v="401.06"/>
    <n v="5129.8604999999998"/>
    <s v="Q2"/>
    <n v="7.8181470839360143"/>
    <s v="Amritsar"/>
    <s v="Premium"/>
  </r>
  <r>
    <s v="ORD006413"/>
    <x v="96"/>
    <s v="CUST0466"/>
    <s v="Unknown"/>
    <x v="3"/>
    <x v="2"/>
    <x v="17"/>
    <n v="2"/>
    <n v="5265.89"/>
    <n v="0.3"/>
    <n v="7372.25"/>
    <n v="1453.95"/>
    <n v="7372.2460000000001"/>
    <s v="Q2"/>
    <n v="19.721930211265217"/>
    <s v="Ahmedabad"/>
    <s v="Premium"/>
  </r>
  <r>
    <s v="ORD007852"/>
    <x v="27"/>
    <s v="CUST0239"/>
    <s v="Om Bumb"/>
    <x v="2"/>
    <x v="6"/>
    <x v="29"/>
    <n v="5"/>
    <n v="3614.45"/>
    <n v="0"/>
    <n v="18072.25"/>
    <n v="6764.78"/>
    <n v="18072.25"/>
    <s v="Q4"/>
    <n v="37.431863769038166"/>
    <s v="Chandigarh"/>
    <s v="Regular"/>
  </r>
  <r>
    <s v="ORD010300"/>
    <x v="217"/>
    <s v="CUST0311"/>
    <s v="Dhriti Rattan"/>
    <x v="2"/>
    <x v="1"/>
    <x v="59"/>
    <n v="3"/>
    <n v="4438.13"/>
    <n v="0.05"/>
    <n v="12648.67"/>
    <n v="2844.23"/>
    <n v="12648.670499999998"/>
    <s v="Q4"/>
    <n v="22.486395802878882"/>
    <s v="Lucknow"/>
    <s v="Premium"/>
  </r>
  <r>
    <s v="ORD003988"/>
    <x v="262"/>
    <s v="CUST0027"/>
    <s v="Januja Dalal"/>
    <x v="0"/>
    <x v="2"/>
    <x v="2"/>
    <n v="4"/>
    <n v="6638.79"/>
    <n v="0"/>
    <n v="26555.16"/>
    <n v="4295.91"/>
    <n v="26555.16"/>
    <s v="Q2"/>
    <n v="16.177307913038369"/>
    <s v="Kochi"/>
    <s v="Regular"/>
  </r>
  <r>
    <s v="ORD009502"/>
    <x v="282"/>
    <s v="CUST0272"/>
    <s v="Zehaan Walia"/>
    <x v="1"/>
    <x v="6"/>
    <x v="29"/>
    <n v="2"/>
    <n v="3608.95"/>
    <n v="0"/>
    <n v="7217.9"/>
    <n v="2679.97"/>
    <n v="7217.9"/>
    <s v="Q1"/>
    <n v="37.129497499272638"/>
    <s v="Bhubaneswar"/>
    <s v="Premium"/>
  </r>
  <r>
    <s v="ORD003785"/>
    <x v="290"/>
    <s v="CUST0085"/>
    <s v="Anthony Sabharwal"/>
    <x v="0"/>
    <x v="4"/>
    <x v="20"/>
    <n v="1"/>
    <n v="19287.900000000001"/>
    <n v="0.1"/>
    <n v="17359.11"/>
    <n v="1727.44"/>
    <n v="17359.11"/>
    <s v="Q4"/>
    <n v="9.9512014152799306"/>
    <s v="Chennai"/>
    <s v="Premium"/>
  </r>
  <r>
    <s v="ORD009774"/>
    <x v="203"/>
    <s v="CUST0342"/>
    <s v="Brijesh Uppal"/>
    <x v="0"/>
    <x v="4"/>
    <x v="5"/>
    <n v="1"/>
    <n v="33261.410000000003"/>
    <n v="0.3"/>
    <n v="23282.99"/>
    <n v="2170.98"/>
    <n v="23282.987000000001"/>
    <s v="Q3"/>
    <n v="9.324317881852803"/>
    <s v="Chennai"/>
    <s v="Premium"/>
  </r>
  <r>
    <s v="ORD009819"/>
    <x v="362"/>
    <s v="CUST0443"/>
    <s v="Wyatt Aggarwal"/>
    <x v="0"/>
    <x v="2"/>
    <x v="46"/>
    <n v="5"/>
    <n v="6784.5"/>
    <n v="0"/>
    <n v="33922.5"/>
    <n v="9537.0400000000009"/>
    <n v="33922.5"/>
    <s v="Q4"/>
    <n v="28.114201488687453"/>
    <s v="Bengaluru"/>
    <s v="Regular"/>
  </r>
  <r>
    <s v="ORD006099"/>
    <x v="179"/>
    <s v="CUST0250"/>
    <s v="Vanya Subramaniam"/>
    <x v="3"/>
    <x v="5"/>
    <x v="11"/>
    <n v="9"/>
    <n v="129.82"/>
    <n v="0.1"/>
    <n v="1051.54"/>
    <n v="93.73"/>
    <n v="1051.5419999999999"/>
    <s v="Q1"/>
    <n v="8.9135933963520184"/>
    <s v="Surat"/>
    <s v="Premium"/>
  </r>
  <r>
    <s v="ORD000420"/>
    <x v="32"/>
    <s v="CUST0243"/>
    <s v="Oviya Nagy"/>
    <x v="3"/>
    <x v="2"/>
    <x v="17"/>
    <n v="4"/>
    <n v="4007"/>
    <n v="0.2"/>
    <n v="12822.4"/>
    <n v="2757.41"/>
    <n v="12822.400000000001"/>
    <s v="Q4"/>
    <n v="21.504632518093338"/>
    <s v="Surat"/>
    <s v="Regular"/>
  </r>
  <r>
    <s v="ORD006288"/>
    <x v="299"/>
    <s v="CUST0320"/>
    <s v="Tanish Dhar"/>
    <x v="0"/>
    <x v="5"/>
    <x v="37"/>
    <n v="5"/>
    <n v="79.42"/>
    <n v="0.25"/>
    <n v="297.83"/>
    <n v="28.89"/>
    <n v="297.82500000000005"/>
    <s v="Q1"/>
    <n v="9.7001645233858245"/>
    <s v="Kochi"/>
    <s v="Premium"/>
  </r>
  <r>
    <s v="ORD011950"/>
    <x v="199"/>
    <s v="CUST0301"/>
    <s v="Vihaan Saini"/>
    <x v="2"/>
    <x v="2"/>
    <x v="60"/>
    <n v="2"/>
    <n v="3063.82"/>
    <n v="0"/>
    <n v="6127.64"/>
    <n v="1604.99"/>
    <n v="6127.64"/>
    <s v="Q2"/>
    <n v="26.192628809786473"/>
    <s v="Chandigarh"/>
    <s v="Premium"/>
  </r>
  <r>
    <s v="ORD006858"/>
    <x v="151"/>
    <s v="CUST0202"/>
    <s v="Samar Pillay"/>
    <x v="2"/>
    <x v="4"/>
    <x v="50"/>
    <n v="5"/>
    <n v="28004.79"/>
    <n v="0"/>
    <n v="140023.95000000001"/>
    <n v="-3460.65"/>
    <n v="140023.95000000001"/>
    <s v="Q4"/>
    <n v="-2.4714700592291532"/>
    <s v="Chandigarh"/>
    <s v="Regular"/>
  </r>
  <r>
    <s v="ORD004417"/>
    <x v="170"/>
    <s v="CUST0161"/>
    <s v="Jalsa Narang"/>
    <x v="2"/>
    <x v="4"/>
    <x v="42"/>
    <n v="5"/>
    <n v="75800.73"/>
    <n v="0.1"/>
    <n v="341103.28"/>
    <n v="38391.08"/>
    <n v="341103.28499999997"/>
    <s v="Q4"/>
    <n v="11.254972394284804"/>
    <s v="Lucknow"/>
    <s v="Premium"/>
  </r>
  <r>
    <s v="ORD010458"/>
    <x v="214"/>
    <s v="CUST0368"/>
    <s v="Vedant Kohli"/>
    <x v="2"/>
    <x v="4"/>
    <x v="20"/>
    <n v="2"/>
    <n v="16396.580000000002"/>
    <n v="0.1"/>
    <n v="29513.84"/>
    <n v="-659.5"/>
    <n v="29513.844000000005"/>
    <s v="Q4"/>
    <n v="-2.2345448779284562"/>
    <s v="Delhi"/>
    <s v="Premium"/>
  </r>
  <r>
    <s v="ORD006530"/>
    <x v="68"/>
    <s v="CUST0014"/>
    <s v="Dipta Wable"/>
    <x v="0"/>
    <x v="1"/>
    <x v="3"/>
    <n v="2"/>
    <n v="40715.15"/>
    <n v="0"/>
    <n v="81430.3"/>
    <n v="19381.96"/>
    <n v="81430.3"/>
    <s v="Q2"/>
    <n v="23.801901749103219"/>
    <s v="Hyderabad"/>
    <s v="Premium"/>
  </r>
  <r>
    <s v="ORD000203"/>
    <x v="132"/>
    <s v="CUST0365"/>
    <s v="Damini Batra"/>
    <x v="1"/>
    <x v="3"/>
    <x v="16"/>
    <n v="5"/>
    <n v="2084.36"/>
    <n v="0.05"/>
    <n v="9900.7099999999991"/>
    <n v="2218.12"/>
    <n v="9900.7100000000009"/>
    <s v="Q3"/>
    <n v="22.40364579913966"/>
    <s v="Ranchi"/>
    <s v="Occasional"/>
  </r>
  <r>
    <s v="ORD006333"/>
    <x v="147"/>
    <s v="CUST0390"/>
    <s v="Waida Manda"/>
    <x v="1"/>
    <x v="6"/>
    <x v="19"/>
    <n v="4"/>
    <n v="2184.9699999999998"/>
    <n v="0.05"/>
    <n v="8302.89"/>
    <n v="1943.62"/>
    <n v="8302.8859999999986"/>
    <s v="Q2"/>
    <n v="23.408957603918637"/>
    <s v="Patna"/>
    <s v="Premium"/>
  </r>
  <r>
    <s v="ORD010529"/>
    <x v="73"/>
    <s v="CUST0235"/>
    <s v="Dipta Vala"/>
    <x v="2"/>
    <x v="4"/>
    <x v="5"/>
    <n v="1"/>
    <n v="38416.07"/>
    <n v="0"/>
    <n v="38416.07"/>
    <n v="5666.04"/>
    <n v="38416.07"/>
    <s v="Q2"/>
    <n v="14.74914013848892"/>
    <s v="Amritsar"/>
    <s v="Regular"/>
  </r>
  <r>
    <s v="ORD004628"/>
    <x v="10"/>
    <s v="CUST0108"/>
    <s v="Yadavi Golla"/>
    <x v="2"/>
    <x v="2"/>
    <x v="8"/>
    <n v="1"/>
    <n v="2836.5"/>
    <n v="0"/>
    <n v="2836.5"/>
    <n v="588.41"/>
    <n v="2836.5"/>
    <s v="Q1"/>
    <n v="20.744227040366646"/>
    <s v="Delhi"/>
    <s v="Regular"/>
  </r>
  <r>
    <s v="ORD009583"/>
    <x v="108"/>
    <s v="CUST0020"/>
    <s v="Neelima Menon"/>
    <x v="1"/>
    <x v="0"/>
    <x v="51"/>
    <n v="1"/>
    <n v="361.79"/>
    <n v="0.05"/>
    <n v="343.7"/>
    <n v="154.31"/>
    <n v="343.70049999999998"/>
    <s v="Q1"/>
    <n v="44.89671224905441"/>
    <s v="Guwahati"/>
    <s v="Regular"/>
  </r>
  <r>
    <s v="ORD004397"/>
    <x v="16"/>
    <s v="CUST0210"/>
    <s v="Yadavi Dani"/>
    <x v="3"/>
    <x v="5"/>
    <x v="40"/>
    <n v="2"/>
    <n v="196.97"/>
    <n v="0.2"/>
    <n v="315.14999999999998"/>
    <n v="24.56"/>
    <n v="315.15200000000004"/>
    <s v="Q3"/>
    <n v="7.7931143899730282"/>
    <s v="Mumbai"/>
    <s v="Regular"/>
  </r>
  <r>
    <s v="ORD010445"/>
    <x v="135"/>
    <s v="CUST0476"/>
    <s v="Aachal Mukherjee"/>
    <x v="1"/>
    <x v="4"/>
    <x v="50"/>
    <n v="3"/>
    <n v="65169.61"/>
    <n v="0"/>
    <n v="195508.83"/>
    <n v="26516.59"/>
    <n v="195508.83000000002"/>
    <s v="Q2"/>
    <n v="13.562860562359255"/>
    <s v="Bhubaneswar"/>
    <s v="Premium"/>
  </r>
  <r>
    <s v="ORD003833"/>
    <x v="363"/>
    <s v="CUST0317"/>
    <s v="Balendra Soman"/>
    <x v="3"/>
    <x v="2"/>
    <x v="8"/>
    <n v="4"/>
    <n v="7444.08"/>
    <n v="0"/>
    <n v="29776.32"/>
    <n v="6127.5"/>
    <n v="29776.32"/>
    <s v="Q4"/>
    <n v="20.578432794918918"/>
    <s v="Nagpur"/>
    <s v="Occasional"/>
  </r>
  <r>
    <s v="ORD010543"/>
    <x v="236"/>
    <s v="CUST0174"/>
    <s v="Nitesh Kalita"/>
    <x v="0"/>
    <x v="0"/>
    <x v="51"/>
    <n v="4"/>
    <n v="457.49"/>
    <n v="0.05"/>
    <n v="1738.46"/>
    <n v="649.47"/>
    <n v="1738.462"/>
    <s v="Q3"/>
    <n v="37.358926866306966"/>
    <s v="Chennai"/>
    <s v="Premium"/>
  </r>
  <r>
    <s v="ORD004612"/>
    <x v="98"/>
    <s v="CUST0411"/>
    <s v="Agastya Goyal"/>
    <x v="2"/>
    <x v="1"/>
    <x v="69"/>
    <n v="3"/>
    <n v="26377.27"/>
    <n v="0.3"/>
    <n v="55392.27"/>
    <n v="13960.65"/>
    <n v="55392.266999999993"/>
    <s v="Q3"/>
    <n v="25.203245868060652"/>
    <s v="Amritsar"/>
    <s v="Premium"/>
  </r>
  <r>
    <s v="ORD006645"/>
    <x v="100"/>
    <s v="CUST0450"/>
    <s v="Abhimanyu Sehgal"/>
    <x v="1"/>
    <x v="2"/>
    <x v="46"/>
    <n v="0"/>
    <n v="6228.7"/>
    <n v="0.3"/>
    <n v="21800.45"/>
    <n v="3652.44"/>
    <n v="0"/>
    <s v="Q3"/>
    <n v="16.753966087855986"/>
    <s v="Bhubaneswar"/>
    <s v="Premium"/>
  </r>
  <r>
    <s v="ORD001608"/>
    <x v="139"/>
    <s v="CUST0337"/>
    <s v="Tarak Thaker"/>
    <x v="1"/>
    <x v="5"/>
    <x v="7"/>
    <n v="1"/>
    <n v="168.12"/>
    <n v="0.1"/>
    <n v="151.31"/>
    <n v="12.87"/>
    <n v="151.30800000000002"/>
    <s v="Q3"/>
    <n v="8.5057167404665908"/>
    <s v="Bhubaneswar"/>
    <s v="Premium"/>
  </r>
  <r>
    <s v="ORD007449"/>
    <x v="195"/>
    <s v="CUST0483"/>
    <s v="Deepa Tara"/>
    <x v="1"/>
    <x v="4"/>
    <x v="50"/>
    <n v="1"/>
    <n v="21564.880000000001"/>
    <n v="0"/>
    <n v="21564.880000000001"/>
    <n v="-3198.67"/>
    <n v="21564.880000000001"/>
    <s v="Q2"/>
    <n v="-14.832774399857545"/>
    <s v="Ranchi"/>
    <s v="Premium"/>
  </r>
  <r>
    <s v="ORD003640"/>
    <x v="296"/>
    <s v="CUST0023"/>
    <s v="Udyati Dâ€™Alia"/>
    <x v="3"/>
    <x v="4"/>
    <x v="23"/>
    <n v="5"/>
    <n v="37204.5"/>
    <n v="0.15"/>
    <n v="158119.12"/>
    <n v="22636.54"/>
    <n v="158119.125"/>
    <s v="Q3"/>
    <n v="14.316130775329386"/>
    <s v="Mumbai"/>
    <s v="Regular"/>
  </r>
  <r>
    <s v="ORD008932"/>
    <x v="294"/>
    <s v="CUST0164"/>
    <s v="Teerth Soman"/>
    <x v="2"/>
    <x v="5"/>
    <x v="7"/>
    <n v="10"/>
    <n v="702.96"/>
    <n v="0.15"/>
    <n v="5975.16"/>
    <n v="400.31"/>
    <n v="5975.16"/>
    <s v="Q1"/>
    <n v="6.6995695512756148"/>
    <s v="Chandigarh"/>
    <s v="Occasional"/>
  </r>
  <r>
    <s v="ORD000254"/>
    <x v="203"/>
    <s v="CUST0370"/>
    <s v="Ishaan Edwin"/>
    <x v="1"/>
    <x v="4"/>
    <x v="42"/>
    <n v="3"/>
    <n v="84789.94"/>
    <n v="0.25"/>
    <n v="190777.36"/>
    <n v="16510.439999999999"/>
    <n v="190777.36499999999"/>
    <s v="Q3"/>
    <n v="8.6542973442970386"/>
    <s v="Bhubaneswar"/>
    <s v="Premium"/>
  </r>
  <r>
    <s v="ORD004439"/>
    <x v="260"/>
    <s v="CUST0331"/>
    <s v="Yashvi Manne"/>
    <x v="3"/>
    <x v="4"/>
    <x v="28"/>
    <n v="4"/>
    <n v="10025.61"/>
    <n v="0.2"/>
    <n v="32081.95"/>
    <n v="3627.84"/>
    <n v="32081.952000000005"/>
    <s v="Q4"/>
    <n v="11.308040814227315"/>
    <s v="Surat"/>
    <s v="Premium"/>
  </r>
  <r>
    <s v="ORD008578"/>
    <x v="24"/>
    <s v="CUST0031"/>
    <s v="Unni Gupta"/>
    <x v="3"/>
    <x v="2"/>
    <x v="17"/>
    <n v="4"/>
    <n v="5952.83"/>
    <n v="0.1"/>
    <n v="21430.19"/>
    <n v="4996.7299999999996"/>
    <n v="21430.188000000002"/>
    <s v="Q3"/>
    <n v="23.316312174553751"/>
    <s v="Ahmedabad"/>
    <s v="Premium"/>
  </r>
  <r>
    <s v="ORD008392"/>
    <x v="356"/>
    <s v="CUST0091"/>
    <s v="Lila Goel"/>
    <x v="0"/>
    <x v="1"/>
    <x v="69"/>
    <n v="2"/>
    <n v="39821.29"/>
    <n v="0"/>
    <n v="79642.58"/>
    <n v="23051.43"/>
    <n v="79642.58"/>
    <s v="Q1"/>
    <n v="28.943600270106767"/>
    <s v="Hyderabad"/>
    <s v="Premium"/>
  </r>
  <r>
    <s v="ORD007750"/>
    <x v="122"/>
    <s v="CUST0206"/>
    <s v="Reyansh Gola"/>
    <x v="3"/>
    <x v="5"/>
    <x v="68"/>
    <n v="9"/>
    <n v="74"/>
    <n v="0"/>
    <n v="666"/>
    <n v="68.760000000000005"/>
    <n v="666"/>
    <s v="Q1"/>
    <n v="10.324324324324326"/>
    <s v="Nagpur"/>
    <s v="Regular"/>
  </r>
  <r>
    <s v="ORD011500"/>
    <x v="85"/>
    <s v="CUST0036"/>
    <s v="Amaira Venkataraman"/>
    <x v="2"/>
    <x v="0"/>
    <x v="32"/>
    <n v="2"/>
    <n v="273.29000000000002"/>
    <n v="0.2"/>
    <n v="437.26"/>
    <n v="135.63"/>
    <n v="437.26400000000007"/>
    <s v="Q4"/>
    <n v="31.018158532680783"/>
    <s v="Amritsar"/>
    <s v="Premium"/>
  </r>
  <r>
    <s v="ORD001518"/>
    <x v="241"/>
    <s v="CUST0382"/>
    <s v="Azaan Bains"/>
    <x v="0"/>
    <x v="1"/>
    <x v="69"/>
    <n v="2"/>
    <n v="27090.44"/>
    <n v="0.3"/>
    <n v="37926.620000000003"/>
    <n v="11933.32"/>
    <n v="37926.615999999995"/>
    <s v="Q2"/>
    <n v="31.464232773708805"/>
    <s v="Coimbatore"/>
    <s v="Occasional"/>
  </r>
  <r>
    <s v="ORD007761"/>
    <x v="274"/>
    <s v="CUST0224"/>
    <s v="Gayathri Tata"/>
    <x v="0"/>
    <x v="5"/>
    <x v="31"/>
    <n v="1"/>
    <n v="160.44999999999999"/>
    <n v="0.2"/>
    <n v="128.36000000000001"/>
    <n v="8.1300000000000008"/>
    <n v="128.35999999999999"/>
    <s v="Q2"/>
    <n v="6.333748831411655"/>
    <s v="Hyderabad"/>
    <s v="Premium"/>
  </r>
  <r>
    <s v="ORD009811"/>
    <x v="202"/>
    <s v="CUST0344"/>
    <s v="Leela Rajagopalan"/>
    <x v="1"/>
    <x v="4"/>
    <x v="23"/>
    <n v="2"/>
    <n v="74283.86"/>
    <n v="0"/>
    <n v="148567.72"/>
    <n v="13292.27"/>
    <n v="148567.72"/>
    <s v="Q4"/>
    <n v="8.9469435217825239"/>
    <s v="Ranchi"/>
    <s v="Regular"/>
  </r>
  <r>
    <s v="ORD000595"/>
    <x v="243"/>
    <s v="CUST0330"/>
    <s v="Yasti Ramesh"/>
    <x v="2"/>
    <x v="6"/>
    <x v="27"/>
    <n v="5"/>
    <n v="3233.49"/>
    <n v="0.1"/>
    <n v="14550.7"/>
    <n v="5181.93"/>
    <n v="14550.705"/>
    <s v="Q4"/>
    <n v="35.612925838619446"/>
    <s v="Jaipur"/>
    <s v="Occasional"/>
  </r>
  <r>
    <s v="ORD007532"/>
    <x v="339"/>
    <s v="CUST0085"/>
    <s v="Anthony Sabharwal"/>
    <x v="0"/>
    <x v="3"/>
    <x v="16"/>
    <n v="5"/>
    <n v="2069.16"/>
    <n v="0.05"/>
    <n v="9828.51"/>
    <n v="2417.02"/>
    <n v="9828.5099999999984"/>
    <s v="Q3"/>
    <n v="24.591926955357422"/>
    <s v="Chennai"/>
    <s v="Premium"/>
  </r>
  <r>
    <s v="ORD009735"/>
    <x v="92"/>
    <s v="CUST0130"/>
    <s v="Unknown"/>
    <x v="2"/>
    <x v="5"/>
    <x v="68"/>
    <n v="1"/>
    <n v="276.11"/>
    <n v="0"/>
    <n v="276.11"/>
    <n v="18.350000000000001"/>
    <n v="276.11"/>
    <s v="Q3"/>
    <n v="6.6459019955814718"/>
    <s v="Jaipur"/>
    <s v="Premium"/>
  </r>
  <r>
    <s v="ORD010763"/>
    <x v="16"/>
    <s v="CUST0123"/>
    <s v="Shivani Maharaj"/>
    <x v="1"/>
    <x v="2"/>
    <x v="9"/>
    <n v="2"/>
    <n v="7869.83"/>
    <n v="0.25"/>
    <n v="11804.74"/>
    <n v="2683.35"/>
    <n v="11804.744999999999"/>
    <s v="Q3"/>
    <n v="22.731123260656314"/>
    <s v="Guwahati"/>
    <s v="Regular"/>
  </r>
  <r>
    <s v="ORD011870"/>
    <x v="254"/>
    <s v="CUST0427"/>
    <s v="Laksh Gole"/>
    <x v="0"/>
    <x v="5"/>
    <x v="11"/>
    <n v="9"/>
    <n v="222.35"/>
    <n v="0"/>
    <n v="2001.15"/>
    <n v="190.5"/>
    <n v="2001.1499999999999"/>
    <s v="Q4"/>
    <n v="9.5195262723933727"/>
    <s v="Kochi"/>
    <s v="Regular"/>
  </r>
  <r>
    <s v="ORD001008"/>
    <x v="21"/>
    <s v="CUST0276"/>
    <s v="Manthan Grover"/>
    <x v="2"/>
    <x v="0"/>
    <x v="15"/>
    <n v="5"/>
    <n v="556.30999999999995"/>
    <n v="0"/>
    <n v="2781.55"/>
    <n v="788.19"/>
    <n v="2781.5499999999997"/>
    <s v="Q2"/>
    <n v="28.336359224173574"/>
    <s v="Amritsar"/>
    <s v="Premium"/>
  </r>
  <r>
    <s v="ORD010858"/>
    <x v="291"/>
    <s v="CUST0310"/>
    <s v="Hemal Singhal"/>
    <x v="1"/>
    <x v="4"/>
    <x v="47"/>
    <n v="1"/>
    <n v="31647.57"/>
    <n v="0.05"/>
    <n v="30065.19"/>
    <n v="2542.5500000000002"/>
    <n v="30065.191499999997"/>
    <s v="Q3"/>
    <n v="8.4567900618622396"/>
    <s v="Ranchi"/>
    <s v="Occasional"/>
  </r>
  <r>
    <s v="ORD004547"/>
    <x v="222"/>
    <s v="CUST0405"/>
    <s v="Vyanjana Buch"/>
    <x v="0"/>
    <x v="6"/>
    <x v="29"/>
    <n v="2"/>
    <n v="2225.65"/>
    <n v="0.1"/>
    <n v="4006.17"/>
    <n v="1351.24"/>
    <n v="4006.17"/>
    <s v="Q3"/>
    <n v="33.728973059056408"/>
    <s v="Coimbatore"/>
    <s v="Regular"/>
  </r>
  <r>
    <s v="ORD004216"/>
    <x v="275"/>
    <s v="CUST0425"/>
    <s v="Devika Issac"/>
    <x v="3"/>
    <x v="2"/>
    <x v="46"/>
    <n v="1"/>
    <n v="5361.4"/>
    <n v="0.3"/>
    <n v="3752.98"/>
    <n v="1027.8699999999999"/>
    <n v="3752.9799999999996"/>
    <s v="Q4"/>
    <n v="27.388102254741565"/>
    <s v="Nagpur"/>
    <s v="Premium"/>
  </r>
  <r>
    <s v="ORD006566"/>
    <x v="108"/>
    <s v="CUST0498"/>
    <s v="Isaac Sha"/>
    <x v="0"/>
    <x v="0"/>
    <x v="56"/>
    <n v="2"/>
    <n v="414.1"/>
    <n v="0.3"/>
    <n v="579.74"/>
    <n v="187.95"/>
    <n v="579.74"/>
    <s v="Q1"/>
    <n v="32.419705385172662"/>
    <s v="Hyderabad"/>
    <s v="Premium"/>
  </r>
  <r>
    <s v="ORD009360"/>
    <x v="343"/>
    <s v="CUST0223"/>
    <s v="Aarini Dugar"/>
    <x v="1"/>
    <x v="4"/>
    <x v="45"/>
    <n v="3"/>
    <n v="82084.320000000007"/>
    <n v="0.05"/>
    <n v="233940.31"/>
    <n v="33154.65"/>
    <n v="233940.31200000001"/>
    <s v="Q3"/>
    <n v="14.172268986050332"/>
    <s v="Guwahati"/>
    <s v="Premium"/>
  </r>
  <r>
    <s v="ORD008742"/>
    <x v="275"/>
    <s v="CUST0326"/>
    <s v="Ekantika Bhatnagar"/>
    <x v="3"/>
    <x v="0"/>
    <x v="35"/>
    <n v="1"/>
    <n v="624.16"/>
    <n v="0"/>
    <n v="624.16"/>
    <n v="-75.12"/>
    <n v="624.16"/>
    <s v="Q4"/>
    <n v="-12.035375544732121"/>
    <s v="Pune"/>
    <s v="Premium"/>
  </r>
  <r>
    <s v="ORD004110"/>
    <x v="224"/>
    <s v="CUST0024"/>
    <s v="Udyati Lanka"/>
    <x v="1"/>
    <x v="3"/>
    <x v="58"/>
    <n v="1"/>
    <n v="497.94"/>
    <n v="0.25"/>
    <n v="373.45"/>
    <n v="82.19"/>
    <n v="373.45499999999998"/>
    <s v="Q3"/>
    <n v="22.008300977373143"/>
    <s v="Patna"/>
    <s v="Premium"/>
  </r>
  <r>
    <s v="ORD007772"/>
    <x v="330"/>
    <s v="CUST0324"/>
    <s v="Arjun Varughese"/>
    <x v="0"/>
    <x v="1"/>
    <x v="26"/>
    <n v="4"/>
    <n v="28107.06"/>
    <n v="0.1"/>
    <n v="101185.42"/>
    <n v="29318.94"/>
    <n v="101185.41600000001"/>
    <s v="Q2"/>
    <n v="28.975459112587565"/>
    <s v="Chennai"/>
    <s v="Premium"/>
  </r>
  <r>
    <s v="ORD006671"/>
    <x v="163"/>
    <s v="CUST0022"/>
    <s v="Unknown"/>
    <x v="0"/>
    <x v="3"/>
    <x v="10"/>
    <n v="1"/>
    <n v="1439.46"/>
    <n v="0"/>
    <n v="1439.46"/>
    <n v="412.2"/>
    <n v="1439.46"/>
    <s v="Q4"/>
    <n v="28.635738401900714"/>
    <s v="Coimbatore"/>
    <s v="Premium"/>
  </r>
  <r>
    <s v="ORD009396"/>
    <x v="319"/>
    <s v="CUST0387"/>
    <s v="Vinaya Prashad"/>
    <x v="1"/>
    <x v="5"/>
    <x v="21"/>
    <n v="6"/>
    <n v="198.78"/>
    <n v="0.15"/>
    <n v="1013.78"/>
    <n v="61.38"/>
    <n v="1013.778"/>
    <s v="Q4"/>
    <n v="6.0545680522401311"/>
    <s v="Bhubaneswar"/>
    <s v="Regular"/>
  </r>
  <r>
    <s v="ORD009399"/>
    <x v="204"/>
    <s v="CUST0046"/>
    <s v="Kiaan Radhakrishnan"/>
    <x v="0"/>
    <x v="0"/>
    <x v="0"/>
    <n v="5"/>
    <n v="344.81"/>
    <n v="0"/>
    <n v="1724.05"/>
    <n v="509.73"/>
    <n v="1724.05"/>
    <s v="Q4"/>
    <n v="29.565847858240772"/>
    <s v="Hyderabad"/>
    <s v="Premium"/>
  </r>
  <r>
    <s v="ORD001393"/>
    <x v="354"/>
    <s v="CUST0480"/>
    <s v="Unknown"/>
    <x v="0"/>
    <x v="6"/>
    <x v="41"/>
    <n v="4"/>
    <n v="4523.68"/>
    <n v="0.15"/>
    <n v="15380.51"/>
    <n v="3644.36"/>
    <n v="15380.512000000001"/>
    <s v="Q2"/>
    <n v="23.694662920800415"/>
    <s v="Hyderabad"/>
    <s v="Premium"/>
  </r>
  <r>
    <s v="ORD003177"/>
    <x v="336"/>
    <s v="CUST0224"/>
    <s v="Gayathri Tata"/>
    <x v="0"/>
    <x v="6"/>
    <x v="14"/>
    <n v="1"/>
    <n v="376.34"/>
    <n v="0.15"/>
    <n v="319.89"/>
    <n v="107.34"/>
    <n v="319.88899999999995"/>
    <s v="Q4"/>
    <n v="33.555284629091254"/>
    <s v="Hyderabad"/>
    <s v="Premium"/>
  </r>
  <r>
    <s v="ORD010106"/>
    <x v="324"/>
    <s v="CUST0212"/>
    <s v="Reva Vyas"/>
    <x v="0"/>
    <x v="3"/>
    <x v="4"/>
    <n v="1"/>
    <n v="622.75"/>
    <n v="0.2"/>
    <n v="498.2"/>
    <n v="111.12"/>
    <n v="498.20000000000005"/>
    <s v="Q1"/>
    <n v="22.304295463669209"/>
    <s v="Hyderabad"/>
    <s v="Premium"/>
  </r>
  <r>
    <s v="ORD004327"/>
    <x v="262"/>
    <s v="CUST0222"/>
    <s v="Umang Sama"/>
    <x v="0"/>
    <x v="4"/>
    <x v="42"/>
    <n v="4"/>
    <n v="19672.740000000002"/>
    <n v="0.15"/>
    <n v="66887.320000000007"/>
    <n v="6591.83"/>
    <n v="66887.316000000006"/>
    <s v="Q2"/>
    <n v="9.8551265023026779"/>
    <s v="Chennai"/>
    <s v="Regular"/>
  </r>
  <r>
    <s v="ORD009795"/>
    <x v="18"/>
    <s v="CUST0306"/>
    <s v="Aahana Agarwal"/>
    <x v="3"/>
    <x v="4"/>
    <x v="42"/>
    <n v="5"/>
    <n v="7528.97"/>
    <n v="0.15"/>
    <n v="31998.12"/>
    <n v="3847.65"/>
    <n v="31998.122499999998"/>
    <s v="Q3"/>
    <n v="12.02461269599589"/>
    <s v="Nagpur"/>
    <s v="Premium"/>
  </r>
  <r>
    <s v="ORD011932"/>
    <x v="258"/>
    <s v="CUST0355"/>
    <s v="Unknown"/>
    <x v="1"/>
    <x v="6"/>
    <x v="63"/>
    <n v="4"/>
    <n v="385.3"/>
    <n v="0"/>
    <n v="1541.2"/>
    <n v="-55.67"/>
    <n v="1541.2"/>
    <s v="Q2"/>
    <n v="-3.6121204256423569"/>
    <s v="Patna"/>
    <s v="Premium"/>
  </r>
  <r>
    <s v="ORD008619"/>
    <x v="89"/>
    <s v="CUST0419"/>
    <s v="Indrajit Upadhyay"/>
    <x v="3"/>
    <x v="5"/>
    <x v="37"/>
    <n v="10"/>
    <n v="774"/>
    <n v="0"/>
    <n v="7740"/>
    <n v="555.6"/>
    <n v="7740"/>
    <s v="Q1"/>
    <n v="7.1782945736434112"/>
    <s v="Surat"/>
    <s v="Occasional"/>
  </r>
  <r>
    <s v="ORD008179"/>
    <x v="185"/>
    <s v="CUST0406"/>
    <s v="Janani Sen"/>
    <x v="1"/>
    <x v="4"/>
    <x v="28"/>
    <n v="3"/>
    <n v="80905.11"/>
    <n v="0.1"/>
    <n v="218443.8"/>
    <n v="24631.599999999999"/>
    <n v="218443.79700000002"/>
    <s v="Q4"/>
    <n v="11.275943743882866"/>
    <s v="Bhubaneswar"/>
    <s v="Premium"/>
  </r>
  <r>
    <s v="ORD003823"/>
    <x v="305"/>
    <s v="CUST0455"/>
    <s v="Sara Narang"/>
    <x v="2"/>
    <x v="5"/>
    <x v="39"/>
    <n v="7"/>
    <n v="428.39"/>
    <n v="0.15"/>
    <n v="2548.92"/>
    <n v="169.61"/>
    <n v="2548.9205000000002"/>
    <s v="Q3"/>
    <n v="6.6541907945325871"/>
    <s v="Delhi"/>
    <s v="Regular"/>
  </r>
  <r>
    <s v="ORD002041"/>
    <x v="210"/>
    <s v="CUST0093"/>
    <s v="Hitesh Bhardwaj"/>
    <x v="2"/>
    <x v="5"/>
    <x v="40"/>
    <n v="10"/>
    <n v="591.77"/>
    <n v="0.05"/>
    <n v="5621.81"/>
    <n v="581.85"/>
    <n v="5621.8149999999996"/>
    <s v="Q4"/>
    <n v="10.349869526006747"/>
    <s v="Amritsar"/>
    <s v="Regular"/>
  </r>
  <r>
    <s v="ORD004375"/>
    <x v="196"/>
    <s v="CUST0411"/>
    <s v="Agastya Goyal"/>
    <x v="2"/>
    <x v="5"/>
    <x v="37"/>
    <n v="7"/>
    <n v="704.63"/>
    <n v="0"/>
    <n v="4932.41"/>
    <n v="461.75"/>
    <n v="4932.41"/>
    <s v="Q1"/>
    <n v="9.3615494251288922"/>
    <s v="Amritsar"/>
    <s v="Premium"/>
  </r>
  <r>
    <s v="ORD002864"/>
    <x v="165"/>
    <s v="CUST0476"/>
    <s v="Aachal Mukherjee"/>
    <x v="1"/>
    <x v="3"/>
    <x v="10"/>
    <n v="3"/>
    <n v="3345.53"/>
    <n v="0.1"/>
    <n v="9032.93"/>
    <n v="2778.02"/>
    <n v="9032.9310000000005"/>
    <s v="Q3"/>
    <n v="30.754362095134134"/>
    <s v="Bhubaneswar"/>
    <s v="Premium"/>
  </r>
  <r>
    <s v="ORD006861"/>
    <x v="115"/>
    <s v="CUST0006"/>
    <s v="Yashica Nagi"/>
    <x v="0"/>
    <x v="4"/>
    <x v="45"/>
    <n v="3"/>
    <n v="83312.88"/>
    <n v="0"/>
    <n v="249938.64"/>
    <n v="-2801.31"/>
    <n v="249938.64"/>
    <s v="Q2"/>
    <n v="-1.1207990889283865"/>
    <s v="Hyderabad"/>
    <s v="Regular"/>
  </r>
  <r>
    <s v="ORD002004"/>
    <x v="258"/>
    <s v="CUST0383"/>
    <s v="Ishani Chawla"/>
    <x v="0"/>
    <x v="6"/>
    <x v="43"/>
    <n v="1"/>
    <n v="2244.16"/>
    <n v="0"/>
    <n v="2244.16"/>
    <n v="841"/>
    <n v="2244.16"/>
    <s v="Q2"/>
    <n v="37.475046342506772"/>
    <s v="Bengaluru"/>
    <s v="Regular"/>
  </r>
  <r>
    <s v="ORD007034"/>
    <x v="248"/>
    <s v="CUST0193"/>
    <s v="Aashi Virk"/>
    <x v="3"/>
    <x v="0"/>
    <x v="15"/>
    <n v="3"/>
    <n v="537.34"/>
    <n v="0.1"/>
    <n v="1450.82"/>
    <n v="363.82"/>
    <n v="1450.818"/>
    <s v="Q4"/>
    <n v="25.076853089976701"/>
    <s v="Pune"/>
    <s v="Premium"/>
  </r>
  <r>
    <s v="ORD005166"/>
    <x v="240"/>
    <s v="CUST0300"/>
    <s v="Maanav Kashyap"/>
    <x v="2"/>
    <x v="4"/>
    <x v="33"/>
    <n v="2"/>
    <n v="15286.48"/>
    <n v="0"/>
    <n v="30572.959999999999"/>
    <n v="3434.47"/>
    <n v="30572.959999999999"/>
    <s v="Q4"/>
    <n v="11.233684929427834"/>
    <s v="Amritsar"/>
    <s v="Premium"/>
  </r>
  <r>
    <s v="ORD005035"/>
    <x v="291"/>
    <s v="CUST0298"/>
    <s v="Faris Malhotra"/>
    <x v="3"/>
    <x v="5"/>
    <x v="39"/>
    <n v="6"/>
    <n v="171.12"/>
    <n v="0"/>
    <n v="1026.72"/>
    <n v="105.95"/>
    <n v="1026.72"/>
    <s v="Q3"/>
    <n v="10.319269128876423"/>
    <s v="Mumbai"/>
    <s v="Premium"/>
  </r>
  <r>
    <s v="ORD010581"/>
    <x v="53"/>
    <s v="CUST0195"/>
    <s v="Vedika Rege"/>
    <x v="1"/>
    <x v="6"/>
    <x v="19"/>
    <n v="2"/>
    <n v="1293.2"/>
    <n v="0.1"/>
    <n v="2327.7600000000002"/>
    <n v="534.99"/>
    <n v="2327.7600000000002"/>
    <s v="Q4"/>
    <n v="22.983039488607069"/>
    <s v="Bhubaneswar"/>
    <s v="Premium"/>
  </r>
  <r>
    <s v="ORD009026"/>
    <x v="339"/>
    <s v="CUST0359"/>
    <s v="Yutika Suri"/>
    <x v="1"/>
    <x v="4"/>
    <x v="23"/>
    <n v="4"/>
    <n v="41402.01"/>
    <n v="0.15"/>
    <n v="140766.82999999999"/>
    <n v="19871.8"/>
    <n v="140766.834"/>
    <s v="Q3"/>
    <n v="14.116819992323476"/>
    <s v="Ranchi"/>
    <s v="Premium"/>
  </r>
  <r>
    <s v="ORD002071"/>
    <x v="137"/>
    <s v="CUST0013"/>
    <s v="Charan Aggarwal"/>
    <x v="0"/>
    <x v="5"/>
    <x v="24"/>
    <n v="10"/>
    <n v="403.85"/>
    <n v="0.15"/>
    <n v="3432.72"/>
    <n v="228.8"/>
    <n v="3432.7249999999999"/>
    <s v="Q4"/>
    <n v="6.6652683586194046"/>
    <s v="Kochi"/>
    <s v="Regular"/>
  </r>
  <r>
    <s v="ORD011840"/>
    <x v="58"/>
    <s v="CUST0063"/>
    <s v="Udant Bansal"/>
    <x v="0"/>
    <x v="0"/>
    <x v="0"/>
    <n v="1"/>
    <n v="994.38"/>
    <n v="0"/>
    <n v="994.38"/>
    <n v="315.68"/>
    <n v="994.38"/>
    <s v="Q2"/>
    <n v="31.746414851465239"/>
    <s v="Bengaluru"/>
    <s v="Premium"/>
  </r>
  <r>
    <s v="ORD008287"/>
    <x v="95"/>
    <s v="CUST0239"/>
    <s v="Om Bumb"/>
    <x v="2"/>
    <x v="6"/>
    <x v="57"/>
    <n v="3"/>
    <n v="2632.85"/>
    <n v="0.3"/>
    <n v="5528.98"/>
    <n v="1299.96"/>
    <n v="5528.9849999999988"/>
    <s v="Q1"/>
    <n v="23.511750811180367"/>
    <s v="Chandigarh"/>
    <s v="Regular"/>
  </r>
  <r>
    <s v="ORD001790"/>
    <x v="315"/>
    <s v="CUST0390"/>
    <s v="Waida Manda"/>
    <x v="1"/>
    <x v="6"/>
    <x v="41"/>
    <n v="2"/>
    <n v="2275.87"/>
    <n v="0.05"/>
    <n v="4324.1499999999996"/>
    <n v="1573.97"/>
    <n v="4324.1529999999993"/>
    <s v="Q4"/>
    <n v="36.399523605795366"/>
    <s v="Patna"/>
    <s v="Premium"/>
  </r>
  <r>
    <s v="ORD003762"/>
    <x v="327"/>
    <s v="CUST0417"/>
    <s v="Radha Mander"/>
    <x v="0"/>
    <x v="5"/>
    <x v="21"/>
    <n v="2"/>
    <n v="696.26"/>
    <n v="0"/>
    <n v="1392.52"/>
    <n v="130.19"/>
    <n v="1392.52"/>
    <s v="Q4"/>
    <n v="9.3492373538620619"/>
    <s v="Kochi"/>
    <s v="Occasional"/>
  </r>
  <r>
    <s v="ORD011679"/>
    <x v="215"/>
    <s v="CUST0175"/>
    <s v="Balendra Lala"/>
    <x v="2"/>
    <x v="4"/>
    <x v="5"/>
    <n v="3"/>
    <n v="71972.03"/>
    <n v="0.1"/>
    <n v="194324.48000000001"/>
    <n v="25149.1"/>
    <n v="194324.481"/>
    <s v="Q2"/>
    <n v="12.941807434657743"/>
    <s v="Delhi"/>
    <s v="Premium"/>
  </r>
  <r>
    <s v="ORD005593"/>
    <x v="294"/>
    <s v="CUST0303"/>
    <s v="Tarak Talwar"/>
    <x v="2"/>
    <x v="6"/>
    <x v="18"/>
    <n v="2"/>
    <n v="1662.49"/>
    <n v="0.05"/>
    <n v="3158.73"/>
    <n v="689.78"/>
    <n v="3158.7309999999998"/>
    <s v="Q1"/>
    <n v="21.83725737875665"/>
    <s v="Delhi"/>
    <s v="Regular"/>
  </r>
  <r>
    <s v="ORD001146"/>
    <x v="343"/>
    <s v="CUST0231"/>
    <s v="Yashica Dugar"/>
    <x v="0"/>
    <x v="1"/>
    <x v="69"/>
    <n v="3"/>
    <n v="35920.75"/>
    <n v="0.15"/>
    <n v="91597.91"/>
    <n v="16840.57"/>
    <n v="91597.912499999991"/>
    <s v="Q3"/>
    <n v="18.385321237133027"/>
    <s v="Hyderabad"/>
    <s v="Premium"/>
  </r>
  <r>
    <s v="ORD002522"/>
    <x v="231"/>
    <s v="CUST0265"/>
    <s v="Ayushman Master"/>
    <x v="0"/>
    <x v="5"/>
    <x v="24"/>
    <n v="8"/>
    <n v="65.2"/>
    <n v="0"/>
    <n v="521.6"/>
    <n v="47.93"/>
    <n v="521.6"/>
    <s v="Q1"/>
    <n v="9.1890337423312864"/>
    <s v="Bengaluru"/>
    <s v="Regular"/>
  </r>
  <r>
    <s v="ORD010584"/>
    <x v="293"/>
    <s v="CUST0376"/>
    <s v="Owen Pandey"/>
    <x v="1"/>
    <x v="3"/>
    <x v="10"/>
    <n v="1"/>
    <n v="3687.82"/>
    <n v="0.05"/>
    <n v="3503.43"/>
    <n v="1261.53"/>
    <n v="3503.4290000000001"/>
    <s v="Q1"/>
    <n v="36.008426028206642"/>
    <s v="Guwahati"/>
    <s v="Regular"/>
  </r>
  <r>
    <s v="ORD004131"/>
    <x v="148"/>
    <s v="CUST0264"/>
    <s v="Rudra Konda"/>
    <x v="2"/>
    <x v="4"/>
    <x v="20"/>
    <n v="5"/>
    <n v="70807.839999999997"/>
    <n v="0.05"/>
    <n v="336337.24"/>
    <n v="38337.15"/>
    <n v="336337.23999999993"/>
    <s v="Q4"/>
    <n v="11.398425580230128"/>
    <s v="Jaipur"/>
    <s v="Regular"/>
  </r>
  <r>
    <s v="ORD011812"/>
    <x v="93"/>
    <s v="CUST0433"/>
    <s v="Oliver Ram"/>
    <x v="0"/>
    <x v="4"/>
    <x v="50"/>
    <n v="4"/>
    <n v="5222.84"/>
    <n v="0.05"/>
    <n v="19846.79"/>
    <n v="2887.04"/>
    <n v="19846.792000000001"/>
    <s v="Q3"/>
    <n v="14.546634493537743"/>
    <s v="Kochi"/>
    <s v="Premium"/>
  </r>
  <r>
    <s v="ORD001256"/>
    <x v="94"/>
    <s v="CUST0411"/>
    <s v="Agastya Goyal"/>
    <x v="2"/>
    <x v="2"/>
    <x v="9"/>
    <n v="5"/>
    <n v="6570.88"/>
    <n v="0.25"/>
    <n v="24640.799999999999"/>
    <n v="6893.09"/>
    <n v="24640.800000000003"/>
    <s v="Q1"/>
    <n v="27.974294665757604"/>
    <s v="Amritsar"/>
    <s v="Premium"/>
  </r>
  <r>
    <s v="ORD000633"/>
    <x v="37"/>
    <s v="CUST0196"/>
    <s v="Udyati Rajagopal"/>
    <x v="3"/>
    <x v="1"/>
    <x v="34"/>
    <n v="2"/>
    <n v="34210.410000000003"/>
    <n v="0.2"/>
    <n v="54736.66"/>
    <n v="13301.65"/>
    <n v="54736.65600000001"/>
    <s v="Q4"/>
    <n v="24.301172194284412"/>
    <s v="Ahmedabad"/>
    <s v="Regular"/>
  </r>
  <r>
    <s v="ORD008704"/>
    <x v="109"/>
    <s v="CUST0118"/>
    <s v="Jagrati Grover"/>
    <x v="0"/>
    <x v="6"/>
    <x v="41"/>
    <n v="3"/>
    <n v="3531.38"/>
    <n v="0.05"/>
    <n v="10064.43"/>
    <n v="2204.59"/>
    <n v="10064.432999999999"/>
    <s v="Q1"/>
    <n v="21.904767582466171"/>
    <s v="Hyderabad"/>
    <s v="Premium"/>
  </r>
  <r>
    <s v="ORD001057"/>
    <x v="58"/>
    <s v="CUST0379"/>
    <s v="Amrita Contractor"/>
    <x v="1"/>
    <x v="5"/>
    <x v="7"/>
    <n v="3"/>
    <n v="212.32"/>
    <n v="0.1"/>
    <n v="573.26"/>
    <n v="-15.15"/>
    <n v="573.26400000000001"/>
    <s v="Q2"/>
    <n v="-2.6427798904511044"/>
    <s v="Patna"/>
    <s v="Regular"/>
  </r>
  <r>
    <s v="ORD011678"/>
    <x v="49"/>
    <s v="CUST0382"/>
    <s v="Azaan Bains"/>
    <x v="0"/>
    <x v="2"/>
    <x v="17"/>
    <n v="3"/>
    <n v="7088.33"/>
    <n v="0.1"/>
    <n v="19138.490000000002"/>
    <n v="3436.54"/>
    <n v="19138.490999999998"/>
    <s v="Q3"/>
    <n v="17.95617104588711"/>
    <s v="Coimbatore"/>
    <s v="Occasional"/>
  </r>
  <r>
    <s v="ORD008677"/>
    <x v="285"/>
    <s v="CUST0165"/>
    <s v="Sarthak Oza"/>
    <x v="0"/>
    <x v="0"/>
    <x v="15"/>
    <n v="5"/>
    <n v="269.89999999999998"/>
    <n v="0.15"/>
    <n v="1147.08"/>
    <n v="406.59"/>
    <n v="1147.075"/>
    <s v="Q3"/>
    <n v="35.445653311015796"/>
    <s v="Bengaluru"/>
    <s v="Premium"/>
  </r>
  <r>
    <s v="ORD007153"/>
    <x v="77"/>
    <s v="CUST0414"/>
    <s v="Sai Maharaj"/>
    <x v="2"/>
    <x v="6"/>
    <x v="63"/>
    <n v="2"/>
    <n v="4876.8999999999996"/>
    <n v="0.05"/>
    <n v="9266.11"/>
    <n v="2531.4"/>
    <n v="9266.1099999999988"/>
    <s v="Q3"/>
    <n v="27.318907286876588"/>
    <s v="Delhi"/>
    <s v="Occasional"/>
  </r>
  <r>
    <s v="ORD002317"/>
    <x v="163"/>
    <s v="CUST0291"/>
    <s v="Kabir Dâ€™Alia"/>
    <x v="2"/>
    <x v="5"/>
    <x v="31"/>
    <n v="1"/>
    <n v="382.56"/>
    <n v="0.25"/>
    <n v="286.92"/>
    <n v="29.44"/>
    <n v="286.92"/>
    <s v="Q4"/>
    <n v="10.26069984664715"/>
    <s v="Lucknow"/>
    <s v="Premium"/>
  </r>
  <r>
    <s v="ORD004512"/>
    <x v="74"/>
    <s v="CUST0100"/>
    <s v="Faqid Zachariah"/>
    <x v="3"/>
    <x v="4"/>
    <x v="47"/>
    <n v="2"/>
    <n v="59346.31"/>
    <n v="0"/>
    <n v="118692.62"/>
    <n v="14763.92"/>
    <n v="118692.62"/>
    <s v="Q3"/>
    <n v="12.438785157830369"/>
    <s v="Ahmedabad"/>
    <s v="Premium"/>
  </r>
  <r>
    <s v="ORD004141"/>
    <x v="337"/>
    <s v="CUST0212"/>
    <s v="Reva Vyas"/>
    <x v="0"/>
    <x v="5"/>
    <x v="40"/>
    <n v="3"/>
    <n v="105.47"/>
    <n v="0"/>
    <n v="316.41000000000003"/>
    <n v="22.37"/>
    <n v="316.40999999999997"/>
    <s v="Q3"/>
    <n v="7.069940899465883"/>
    <s v="Hyderabad"/>
    <s v="Premium"/>
  </r>
  <r>
    <s v="ORD003873"/>
    <x v="258"/>
    <s v="CUST0041"/>
    <s v="Chakrika Chana"/>
    <x v="1"/>
    <x v="5"/>
    <x v="39"/>
    <n v="4"/>
    <n v="434.77"/>
    <n v="0.25"/>
    <n v="1304.31"/>
    <n v="90.68"/>
    <n v="1304.31"/>
    <s v="Q2"/>
    <n v="6.9523349510469155"/>
    <s v="Patna"/>
    <s v="Premium"/>
  </r>
  <r>
    <s v="ORD000308"/>
    <x v="152"/>
    <s v="CUST0290"/>
    <s v="Ekapad Narasimhan"/>
    <x v="1"/>
    <x v="5"/>
    <x v="68"/>
    <n v="3"/>
    <n v="769.41"/>
    <n v="0"/>
    <n v="2308.23"/>
    <n v="208.17"/>
    <n v="2308.23"/>
    <s v="Q2"/>
    <n v="9.0185986665107016"/>
    <s v="Ranchi"/>
    <s v="Premium"/>
  </r>
  <r>
    <s v="ORD007625"/>
    <x v="114"/>
    <s v="CUST0260"/>
    <s v="Timothy Nori"/>
    <x v="0"/>
    <x v="6"/>
    <x v="29"/>
    <n v="2"/>
    <n v="4477.29"/>
    <n v="0.25"/>
    <n v="6715.93"/>
    <n v="1904.64"/>
    <n v="6715.9349999999995"/>
    <s v="Q3"/>
    <n v="28.360033532213709"/>
    <s v="Kochi"/>
    <s v="Regular"/>
  </r>
  <r>
    <s v="ORD010202"/>
    <x v="195"/>
    <s v="CUST0051"/>
    <s v="Shivansh Mistry"/>
    <x v="3"/>
    <x v="2"/>
    <x v="9"/>
    <n v="2"/>
    <n v="7935.47"/>
    <n v="0"/>
    <n v="15870.94"/>
    <n v="3767.85"/>
    <n v="15870.94"/>
    <s v="Q2"/>
    <n v="23.740559790409389"/>
    <s v="Nagpur"/>
    <s v="Premium"/>
  </r>
  <r>
    <s v="ORD000767"/>
    <x v="54"/>
    <s v="CUST0219"/>
    <s v="Nimrat Mall"/>
    <x v="3"/>
    <x v="1"/>
    <x v="38"/>
    <n v="2"/>
    <n v="30008.36"/>
    <n v="0.25"/>
    <n v="45012.54"/>
    <n v="13847.37"/>
    <n v="45012.54"/>
    <s v="Q4"/>
    <n v="30.763360610176633"/>
    <s v="Surat"/>
    <s v="Premium"/>
  </r>
  <r>
    <s v="ORD002163"/>
    <x v="247"/>
    <s v="CUST0198"/>
    <s v="Dev Wagle"/>
    <x v="2"/>
    <x v="5"/>
    <x v="40"/>
    <n v="10"/>
    <n v="162.78"/>
    <n v="0.05"/>
    <n v="1546.41"/>
    <n v="145.43"/>
    <n v="1546.4099999999999"/>
    <s v="Q2"/>
    <n v="9.4043623618574621"/>
    <s v="Chandigarh"/>
    <s v="Regular"/>
  </r>
  <r>
    <s v="ORD003900"/>
    <x v="358"/>
    <s v="CUST0245"/>
    <s v="Naveen Dubey"/>
    <x v="1"/>
    <x v="0"/>
    <x v="48"/>
    <n v="4"/>
    <n v="398.35"/>
    <n v="0.3"/>
    <n v="1115.3800000000001"/>
    <n v="491.28"/>
    <n v="1115.3799999999999"/>
    <s v="Q4"/>
    <n v="44.045975362656662"/>
    <s v="Bhubaneswar"/>
    <s v="Regular"/>
  </r>
  <r>
    <s v="ORD000332"/>
    <x v="273"/>
    <s v="CUST0185"/>
    <s v="Aditya Dugar"/>
    <x v="3"/>
    <x v="6"/>
    <x v="19"/>
    <n v="1"/>
    <n v="4884.54"/>
    <n v="0.3"/>
    <n v="3419.18"/>
    <n v="961.22"/>
    <n v="3419.1779999999999"/>
    <s v="Q3"/>
    <n v="28.112588398387921"/>
    <s v="Nagpur"/>
    <s v="Regular"/>
  </r>
  <r>
    <s v="ORD002351"/>
    <x v="302"/>
    <s v="CUST0464"/>
    <s v="Chandresh Dasgupta"/>
    <x v="3"/>
    <x v="5"/>
    <x v="21"/>
    <n v="8"/>
    <n v="218.23"/>
    <n v="0"/>
    <n v="1745.84"/>
    <n v="109.87"/>
    <n v="1745.84"/>
    <s v="Q1"/>
    <n v="6.2932456582504708"/>
    <s v="Mumbai"/>
    <s v="Regular"/>
  </r>
  <r>
    <s v="ORD011731"/>
    <x v="345"/>
    <s v="CUST0177"/>
    <s v="Pratyush Koshy"/>
    <x v="3"/>
    <x v="6"/>
    <x v="18"/>
    <n v="5"/>
    <n v="3562.63"/>
    <n v="0"/>
    <n v="17813.150000000001"/>
    <n v="5095.0200000000004"/>
    <n v="17813.150000000001"/>
    <s v="Q3"/>
    <n v="28.602577309459587"/>
    <s v="Ahmedabad"/>
    <s v="Premium"/>
  </r>
  <r>
    <s v="ORD006549"/>
    <x v="183"/>
    <s v="CUST0355"/>
    <s v="Unnati Solanki"/>
    <x v="1"/>
    <x v="1"/>
    <x v="38"/>
    <n v="3"/>
    <n v="5693.47"/>
    <n v="0"/>
    <n v="17080.41"/>
    <n v="5478.46"/>
    <n v="17080.41"/>
    <s v="Q3"/>
    <n v="32.074522801267655"/>
    <s v="Patna"/>
    <s v="Premium"/>
  </r>
  <r>
    <s v="ORD010038"/>
    <x v="54"/>
    <s v="CUST0443"/>
    <s v="Wyatt Aggarwal"/>
    <x v="0"/>
    <x v="6"/>
    <x v="29"/>
    <n v="3"/>
    <n v="2647.27"/>
    <n v="0"/>
    <n v="7941.81"/>
    <n v="2528.48"/>
    <n v="7941.8099999999995"/>
    <s v="Q4"/>
    <n v="31.837578587248998"/>
    <s v="Bengaluru"/>
    <s v="Regular"/>
  </r>
  <r>
    <s v="ORD006138"/>
    <x v="27"/>
    <s v="CUST0328"/>
    <s v="Simon Vohra"/>
    <x v="1"/>
    <x v="0"/>
    <x v="56"/>
    <n v="5"/>
    <n v="806.79"/>
    <n v="0.2"/>
    <n v="3227.16"/>
    <n v="1229.5899999999999"/>
    <n v="3227.16"/>
    <s v="Q4"/>
    <n v="38.101302693389854"/>
    <s v="Ranchi"/>
    <s v="Premium"/>
  </r>
  <r>
    <s v="ORD006034"/>
    <x v="359"/>
    <s v="CUST0357"/>
    <s v="Udant Mishra"/>
    <x v="2"/>
    <x v="6"/>
    <x v="57"/>
    <n v="1"/>
    <n v="3689.58"/>
    <n v="0"/>
    <n v="3689.58"/>
    <n v="1091.3399999999999"/>
    <n v="3689.58"/>
    <s v="Q4"/>
    <n v="29.578976468866376"/>
    <s v="Delhi"/>
    <s v="Premium"/>
  </r>
  <r>
    <s v="ORD010468"/>
    <x v="296"/>
    <s v="CUST0311"/>
    <s v="Dhriti Rattan"/>
    <x v="2"/>
    <x v="2"/>
    <x v="46"/>
    <n v="2"/>
    <n v="3367.34"/>
    <n v="0"/>
    <n v="6734.68"/>
    <n v="1074.92"/>
    <n v="6734.68"/>
    <s v="Q3"/>
    <n v="15.960966222597065"/>
    <s v="Lucknow"/>
    <s v="Premium"/>
  </r>
  <r>
    <s v="ORD010821"/>
    <x v="231"/>
    <s v="CUST0117"/>
    <s v="Timothy Brahmbhatt"/>
    <x v="1"/>
    <x v="5"/>
    <x v="68"/>
    <n v="2"/>
    <n v="791.48"/>
    <n v="0.2"/>
    <n v="1266.3699999999999"/>
    <n v="74.23"/>
    <n v="1266.3680000000002"/>
    <s v="Q1"/>
    <n v="5.8616360147508244"/>
    <s v="Guwahati"/>
    <s v="Premium"/>
  </r>
  <r>
    <s v="ORD006060"/>
    <x v="155"/>
    <s v="CUST0355"/>
    <s v="Unnati Solanki"/>
    <x v="1"/>
    <x v="2"/>
    <x v="17"/>
    <n v="2"/>
    <n v="4296.5200000000004"/>
    <n v="0.2"/>
    <n v="6874.43"/>
    <n v="-728.52"/>
    <n v="6874.4320000000007"/>
    <s v="Q3"/>
    <n v="-10.597533177296153"/>
    <s v="Patna"/>
    <s v="Premium"/>
  </r>
  <r>
    <s v="ORD004672"/>
    <x v="309"/>
    <s v="CUST0045"/>
    <s v="Vritti Tailor"/>
    <x v="2"/>
    <x v="6"/>
    <x v="43"/>
    <n v="1"/>
    <n v="2208.02"/>
    <n v="0.1"/>
    <n v="1987.22"/>
    <n v="600.65"/>
    <n v="1987.2180000000001"/>
    <s v="Q3"/>
    <n v="30.225641851430641"/>
    <s v="Delhi"/>
    <s v="Premium"/>
  </r>
  <r>
    <s v="ORD008165"/>
    <x v="52"/>
    <s v="CUST0271"/>
    <s v="Gopal Dash"/>
    <x v="2"/>
    <x v="2"/>
    <x v="46"/>
    <n v="3"/>
    <n v="5149.12"/>
    <n v="0"/>
    <n v="15447.36"/>
    <n v="3724.24"/>
    <n v="15447.36"/>
    <s v="Q1"/>
    <n v="24.109232904522194"/>
    <s v="Jaipur"/>
    <s v="Premium"/>
  </r>
  <r>
    <s v="ORD004681"/>
    <x v="220"/>
    <s v="CUST0356"/>
    <s v="Ganga Hayer"/>
    <x v="2"/>
    <x v="0"/>
    <x v="51"/>
    <n v="3"/>
    <n v="334.07"/>
    <n v="0.3"/>
    <n v="701.55"/>
    <n v="285.22000000000003"/>
    <n v="701.54700000000003"/>
    <s v="Q1"/>
    <n v="40.655690969995021"/>
    <s v="Amritsar"/>
    <s v="Regular"/>
  </r>
  <r>
    <s v="ORD007860"/>
    <x v="101"/>
    <s v="CUST0327"/>
    <s v="Andrew Prasad"/>
    <x v="0"/>
    <x v="0"/>
    <x v="48"/>
    <n v="3"/>
    <n v="414.68"/>
    <n v="0"/>
    <n v="1244.04"/>
    <n v="514.79999999999995"/>
    <n v="1244.04"/>
    <s v="Q1"/>
    <n v="41.381306067329021"/>
    <s v="Kochi"/>
    <s v="Premium"/>
  </r>
  <r>
    <s v="ORD011733"/>
    <x v="309"/>
    <s v="CUST0360"/>
    <s v="Harshil Kadakia"/>
    <x v="1"/>
    <x v="4"/>
    <x v="22"/>
    <n v="3"/>
    <n v="60229.91"/>
    <n v="0.2"/>
    <n v="144551.78"/>
    <n v="14147.44"/>
    <n v="144551.78400000001"/>
    <s v="Q3"/>
    <n v="9.7871088131879116"/>
    <s v="Patna"/>
    <s v="Occasional"/>
  </r>
  <r>
    <s v="ORD008710"/>
    <x v="214"/>
    <s v="CUST0481"/>
    <s v="Warjas Vala"/>
    <x v="3"/>
    <x v="2"/>
    <x v="46"/>
    <n v="3"/>
    <n v="1031.32"/>
    <n v="0.25"/>
    <n v="2320.4699999999998"/>
    <n v="477.05"/>
    <n v="2320.4700000000003"/>
    <s v="Q4"/>
    <n v="20.558335164858846"/>
    <s v="Mumbai"/>
    <s v="Regular"/>
  </r>
  <r>
    <s v="ORD008503"/>
    <x v="188"/>
    <s v="CUST0341"/>
    <s v="Isaac Vala"/>
    <x v="2"/>
    <x v="5"/>
    <x v="31"/>
    <n v="10"/>
    <n v="323.25"/>
    <n v="0.05"/>
    <n v="3070.88"/>
    <n v="198.84"/>
    <n v="3070.875"/>
    <s v="Q1"/>
    <n v="6.4750169332569163"/>
    <s v="Jaipur"/>
    <s v="Premium"/>
  </r>
  <r>
    <s v="ORD001611"/>
    <x v="162"/>
    <s v="CUST0410"/>
    <s v="Matthew Sule"/>
    <x v="2"/>
    <x v="5"/>
    <x v="7"/>
    <n v="1"/>
    <n v="87.6"/>
    <n v="0"/>
    <n v="87.6"/>
    <n v="8.4700000000000006"/>
    <n v="87.6"/>
    <s v="Q2"/>
    <n v="9.6689497716894994"/>
    <s v="Amritsar"/>
    <s v="Premium"/>
  </r>
  <r>
    <s v="ORD000915"/>
    <x v="114"/>
    <s v="CUST0065"/>
    <s v="Bhavya Kapadia"/>
    <x v="3"/>
    <x v="0"/>
    <x v="0"/>
    <n v="1"/>
    <n v="933.4"/>
    <n v="0.05"/>
    <n v="886.73"/>
    <n v="233.42"/>
    <n v="886.7299999999999"/>
    <s v="Q3"/>
    <n v="26.323683646656814"/>
    <s v="Mumbai"/>
    <s v="Regular"/>
  </r>
  <r>
    <s v="ORD000967"/>
    <x v="219"/>
    <s v="CUST0073"/>
    <s v="Ethan Kamdar"/>
    <x v="3"/>
    <x v="2"/>
    <x v="54"/>
    <n v="4"/>
    <n v="3348.55"/>
    <n v="0"/>
    <n v="13394.2"/>
    <n v="2366.9299999999998"/>
    <n v="13394.2"/>
    <s v="Q1"/>
    <n v="17.671305490436158"/>
    <s v="Ahmedabad"/>
    <s v="Premium"/>
  </r>
  <r>
    <s v="ORD011100"/>
    <x v="323"/>
    <s v="CUST0432"/>
    <s v="Meera Krishnan"/>
    <x v="3"/>
    <x v="1"/>
    <x v="36"/>
    <n v="5"/>
    <n v="32826.910000000003"/>
    <n v="0"/>
    <n v="164134.54999999999"/>
    <n v="33391.839999999997"/>
    <n v="164134.55000000002"/>
    <s v="Q3"/>
    <n v="20.344187131837874"/>
    <s v="Ahmedabad"/>
    <s v="Premium"/>
  </r>
  <r>
    <s v="ORD005518"/>
    <x v="225"/>
    <s v="CUST0158"/>
    <s v="Zaid Purohit"/>
    <x v="2"/>
    <x v="3"/>
    <x v="25"/>
    <n v="3"/>
    <n v="3809.89"/>
    <n v="0.05"/>
    <n v="10858.19"/>
    <n v="2206.48"/>
    <n v="10858.1865"/>
    <s v="Q4"/>
    <n v="20.320882209650044"/>
    <s v="Jaipur"/>
    <s v="Premium"/>
  </r>
  <r>
    <s v="ORD011419"/>
    <x v="299"/>
    <s v="CUST0234"/>
    <s v="Urvi Vig"/>
    <x v="0"/>
    <x v="1"/>
    <x v="1"/>
    <n v="3"/>
    <n v="19636.34"/>
    <n v="0.05"/>
    <n v="55963.57"/>
    <n v="10487.88"/>
    <n v="55963.569000000003"/>
    <s v="Q1"/>
    <n v="18.740548538987056"/>
    <s v="Bengaluru"/>
    <s v="Occasional"/>
  </r>
  <r>
    <s v="ORD009209"/>
    <x v="232"/>
    <s v="CUST0467"/>
    <s v="Deepa Pandit"/>
    <x v="3"/>
    <x v="4"/>
    <x v="20"/>
    <n v="4"/>
    <n v="37936.51"/>
    <n v="0.15"/>
    <n v="128984.13"/>
    <n v="14355.44"/>
    <n v="128984.13400000001"/>
    <s v="Q2"/>
    <n v="11.129617263767255"/>
    <s v="Pune"/>
    <s v="Premium"/>
  </r>
  <r>
    <s v="ORD003312"/>
    <x v="290"/>
    <s v="CUST0448"/>
    <s v="Wyatt Gade"/>
    <x v="3"/>
    <x v="6"/>
    <x v="19"/>
    <n v="3"/>
    <n v="3862.17"/>
    <n v="0.05"/>
    <n v="11007.18"/>
    <n v="4063.79"/>
    <n v="11007.184499999999"/>
    <s v="Q4"/>
    <n v="36.919447124513269"/>
    <s v="Nagpur"/>
    <s v="Premium"/>
  </r>
  <r>
    <s v="ORD006940"/>
    <x v="226"/>
    <s v="CUST0446"/>
    <s v="Anthony Pandit"/>
    <x v="0"/>
    <x v="5"/>
    <x v="44"/>
    <n v="8"/>
    <n v="678.23"/>
    <n v="0.05"/>
    <n v="5154.55"/>
    <n v="378.35"/>
    <n v="5154.5479999999998"/>
    <s v="Q1"/>
    <n v="7.3401169840238243"/>
    <s v="Chennai"/>
    <s v="Premium"/>
  </r>
  <r>
    <s v="ORD009471"/>
    <x v="129"/>
    <s v="CUST0243"/>
    <s v="Oviya Nagy"/>
    <x v="3"/>
    <x v="4"/>
    <x v="33"/>
    <n v="1"/>
    <n v="51740.85"/>
    <n v="0.2"/>
    <n v="41392.68"/>
    <n v="4843.6099999999997"/>
    <n v="41392.68"/>
    <s v="Q2"/>
    <n v="11.701610043128397"/>
    <s v="Surat"/>
    <s v="Regular"/>
  </r>
  <r>
    <s v="ORD011874"/>
    <x v="53"/>
    <s v="CUST0341"/>
    <s v="Isaac Vala"/>
    <x v="2"/>
    <x v="0"/>
    <x v="51"/>
    <n v="4"/>
    <n v="431.91"/>
    <n v="0.25"/>
    <n v="1295.73"/>
    <n v="583.72"/>
    <n v="1295.73"/>
    <s v="Q4"/>
    <n v="45.049508771117445"/>
    <s v="Jaipur"/>
    <s v="Premium"/>
  </r>
  <r>
    <s v="ORD003756"/>
    <x v="252"/>
    <s v="CUST0286"/>
    <s v="Vanya Dada"/>
    <x v="1"/>
    <x v="4"/>
    <x v="47"/>
    <n v="2"/>
    <n v="32193.63"/>
    <n v="0.1"/>
    <n v="57948.53"/>
    <n v="6969.9"/>
    <n v="57948.534"/>
    <s v="Q2"/>
    <n v="12.027742550156146"/>
    <s v="Ranchi"/>
    <s v="Occasional"/>
  </r>
  <r>
    <s v="ORD001804"/>
    <x v="231"/>
    <s v="CUST0093"/>
    <s v="Hitesh Bhardwaj"/>
    <x v="2"/>
    <x v="4"/>
    <x v="50"/>
    <n v="2"/>
    <n v="16561.62"/>
    <n v="0.05"/>
    <n v="31467.08"/>
    <n v="4537.1099999999997"/>
    <n v="31467.077999999998"/>
    <s v="Q1"/>
    <n v="14.418592382896664"/>
    <s v="Amritsar"/>
    <s v="Regular"/>
  </r>
  <r>
    <s v="ORD004057"/>
    <x v="126"/>
    <s v="CUST0306"/>
    <s v="Aahana Agarwal"/>
    <x v="3"/>
    <x v="5"/>
    <x v="31"/>
    <n v="9"/>
    <n v="364.73"/>
    <n v="0.2"/>
    <n v="2626.06"/>
    <n v="270.79000000000002"/>
    <n v="2626.0560000000005"/>
    <s v="Q2"/>
    <n v="10.311645583116915"/>
    <s v="Nagpur"/>
    <s v="Premium"/>
  </r>
  <r>
    <s v="ORD003632"/>
    <x v="105"/>
    <s v="CUST0478"/>
    <s v="Ubika Sampath"/>
    <x v="3"/>
    <x v="4"/>
    <x v="5"/>
    <n v="4"/>
    <n v="17396.689999999999"/>
    <n v="0"/>
    <n v="69586.759999999995"/>
    <n v="10221.85"/>
    <n v="69586.759999999995"/>
    <s v="Q2"/>
    <n v="14.689360447303482"/>
    <s v="Mumbai"/>
    <s v="Regular"/>
  </r>
  <r>
    <s v="ORD001985"/>
    <x v="219"/>
    <s v="CUST0448"/>
    <s v="Wyatt Gade"/>
    <x v="3"/>
    <x v="4"/>
    <x v="42"/>
    <n v="2"/>
    <n v="50649.32"/>
    <n v="0.05"/>
    <n v="96233.71"/>
    <n v="9081.23"/>
    <n v="96233.707999999999"/>
    <s v="Q1"/>
    <n v="9.4366412767417973"/>
    <s v="Nagpur"/>
    <s v="Premium"/>
  </r>
  <r>
    <s v="ORD004029"/>
    <x v="262"/>
    <s v="CUST0478"/>
    <s v="Ubika Sampath"/>
    <x v="3"/>
    <x v="1"/>
    <x v="1"/>
    <n v="5"/>
    <n v="11702.79"/>
    <n v="0.15"/>
    <n v="49736.86"/>
    <n v="8853.5499999999993"/>
    <n v="49736.857500000006"/>
    <s v="Q2"/>
    <n v="17.800781955274214"/>
    <s v="Mumbai"/>
    <s v="Regular"/>
  </r>
  <r>
    <s v="ORD007631"/>
    <x v="273"/>
    <s v="CUST0195"/>
    <s v="Vedika Rege"/>
    <x v="1"/>
    <x v="6"/>
    <x v="43"/>
    <n v="4"/>
    <n v="4537.17"/>
    <n v="0.25"/>
    <n v="13611.51"/>
    <n v="3952.16"/>
    <n v="13611.51"/>
    <s v="Q3"/>
    <n v="29.035426635252076"/>
    <s v="Bhubaneswar"/>
    <s v="Premium"/>
  </r>
  <r>
    <s v="ORD009856"/>
    <x v="259"/>
    <s v="CUST0348"/>
    <s v="Triya Rastogi"/>
    <x v="1"/>
    <x v="2"/>
    <x v="60"/>
    <n v="2"/>
    <n v="913.69"/>
    <n v="0.25"/>
    <n v="1370.54"/>
    <n v="214.76"/>
    <n v="1370.5350000000001"/>
    <s v="Q2"/>
    <n v="15.669736016460664"/>
    <s v="Bhubaneswar"/>
    <s v="Regular"/>
  </r>
  <r>
    <s v="ORD010333"/>
    <x v="120"/>
    <s v="CUST0137"/>
    <s v="Rachita Datta"/>
    <x v="0"/>
    <x v="2"/>
    <x v="60"/>
    <n v="3"/>
    <n v="1439.8"/>
    <n v="0.15"/>
    <n v="3671.49"/>
    <n v="671.19"/>
    <n v="3671.49"/>
    <s v="Q2"/>
    <n v="18.281133817605387"/>
    <s v="Hyderabad"/>
    <s v="Regular"/>
  </r>
  <r>
    <s v="ORD000793"/>
    <x v="182"/>
    <s v="CUST0038"/>
    <s v="Netra Narasimhan"/>
    <x v="2"/>
    <x v="6"/>
    <x v="41"/>
    <n v="3"/>
    <n v="3444.01"/>
    <n v="0.05"/>
    <n v="9815.43"/>
    <n v="3506.98"/>
    <n v="9815.4285"/>
    <s v="Q4"/>
    <n v="35.729254856893689"/>
    <s v="Amritsar"/>
    <s v="Premium"/>
  </r>
  <r>
    <s v="ORD001383"/>
    <x v="117"/>
    <s v="CUST0104"/>
    <s v="Saksham Gola"/>
    <x v="2"/>
    <x v="4"/>
    <x v="50"/>
    <n v="2"/>
    <n v="32387.14"/>
    <n v="0.15"/>
    <n v="55058.14"/>
    <n v="8393.33"/>
    <n v="55058.137999999999"/>
    <s v="Q3"/>
    <n v="15.244485193288405"/>
    <s v="Chandigarh"/>
    <s v="Premium"/>
  </r>
  <r>
    <s v="ORD003743"/>
    <x v="163"/>
    <s v="CUST0400"/>
    <s v="Baghyawati Bahri"/>
    <x v="0"/>
    <x v="5"/>
    <x v="40"/>
    <n v="9"/>
    <n v="659.89"/>
    <n v="0"/>
    <n v="5939.01"/>
    <n v="342.1"/>
    <n v="5939.01"/>
    <s v="Q4"/>
    <n v="5.760219295808561"/>
    <s v="Kochi"/>
    <s v="Premium"/>
  </r>
  <r>
    <s v="ORD008192"/>
    <x v="299"/>
    <s v="CUST0225"/>
    <s v="Avi Das"/>
    <x v="2"/>
    <x v="4"/>
    <x v="45"/>
    <n v="3"/>
    <n v="76367.460000000006"/>
    <n v="0.15"/>
    <n v="194737.02"/>
    <n v="17013.080000000002"/>
    <n v="194737.02299999999"/>
    <s v="Q1"/>
    <n v="8.7364385056318543"/>
    <s v="Lucknow"/>
    <s v="Premium"/>
  </r>
  <r>
    <s v="ORD009112"/>
    <x v="260"/>
    <s v="CUST0190"/>
    <s v="Chaman Chaudhry"/>
    <x v="0"/>
    <x v="2"/>
    <x v="17"/>
    <n v="2"/>
    <n v="1737.29"/>
    <n v="0.05"/>
    <n v="3300.85"/>
    <n v="570.4"/>
    <n v="3300.8509999999997"/>
    <s v="Q4"/>
    <n v="17.28039747337807"/>
    <s v="Coimbatore"/>
    <s v="Premium"/>
  </r>
  <r>
    <s v="ORD007184"/>
    <x v="26"/>
    <s v="CUST0439"/>
    <s v="Manbir Chacko"/>
    <x v="0"/>
    <x v="4"/>
    <x v="42"/>
    <n v="2"/>
    <n v="10815.73"/>
    <n v="0"/>
    <n v="21631.46"/>
    <n v="3091.01"/>
    <n v="21631.46"/>
    <s v="Q4"/>
    <n v="14.289419207025325"/>
    <s v="Chennai"/>
    <s v="Regular"/>
  </r>
  <r>
    <s v="ORD005398"/>
    <x v="287"/>
    <s v="CUST0060"/>
    <s v="Reva Parsa"/>
    <x v="2"/>
    <x v="4"/>
    <x v="22"/>
    <n v="4"/>
    <n v="37331.96"/>
    <n v="0"/>
    <n v="149327.84"/>
    <n v="12824.69"/>
    <n v="149327.84"/>
    <s v="Q4"/>
    <n v="8.588277979511389"/>
    <s v="Lucknow"/>
    <s v="Premium"/>
  </r>
  <r>
    <s v="ORD001094"/>
    <x v="14"/>
    <s v="CUST0379"/>
    <s v="Amrita Contractor"/>
    <x v="1"/>
    <x v="4"/>
    <x v="22"/>
    <n v="3"/>
    <n v="5918.23"/>
    <n v="0.05"/>
    <n v="16866.96"/>
    <n v="1480.5"/>
    <n v="16866.955499999996"/>
    <s v="Q2"/>
    <n v="8.7775153317491714"/>
    <s v="Patna"/>
    <s v="Regular"/>
  </r>
  <r>
    <s v="ORD007699"/>
    <x v="234"/>
    <s v="CUST0424"/>
    <s v="Adya Sidhu"/>
    <x v="2"/>
    <x v="2"/>
    <x v="8"/>
    <n v="2"/>
    <n v="2423.7399999999998"/>
    <n v="0.15"/>
    <n v="4120.3599999999997"/>
    <n v="-485.34"/>
    <n v="4120.3579999999993"/>
    <s v="Q3"/>
    <n v="-11.779067848440427"/>
    <s v="Lucknow"/>
    <s v="Premium"/>
  </r>
  <r>
    <s v="ORD008707"/>
    <x v="1"/>
    <s v="CUST0110"/>
    <s v="Yashica Sheth"/>
    <x v="3"/>
    <x v="0"/>
    <x v="35"/>
    <n v="5"/>
    <n v="928.51"/>
    <n v="0.25"/>
    <n v="3481.91"/>
    <n v="1428.51"/>
    <n v="3481.9125000000004"/>
    <s v="Q2"/>
    <n v="41.026620446823728"/>
    <s v="Nagpur"/>
    <s v="Premium"/>
  </r>
  <r>
    <s v="ORD006668"/>
    <x v="49"/>
    <s v="CUST0301"/>
    <s v="Vihaan Saini"/>
    <x v="2"/>
    <x v="3"/>
    <x v="58"/>
    <n v="3"/>
    <n v="596.11"/>
    <n v="0.05"/>
    <n v="1698.91"/>
    <n v="419.07"/>
    <n v="1698.9134999999999"/>
    <s v="Q3"/>
    <n v="24.666992365693297"/>
    <s v="Chandigarh"/>
    <s v="Premium"/>
  </r>
  <r>
    <s v="ORD003713"/>
    <x v="298"/>
    <s v="CUST0123"/>
    <s v="Shivani Maharaj"/>
    <x v="1"/>
    <x v="6"/>
    <x v="19"/>
    <n v="4"/>
    <n v="1343.79"/>
    <n v="0"/>
    <n v="5375.16"/>
    <n v="1478.94"/>
    <n v="5375.16"/>
    <s v="Q3"/>
    <n v="27.514343759069497"/>
    <s v="Guwahati"/>
    <s v="Regular"/>
  </r>
  <r>
    <s v="ORD009604"/>
    <x v="293"/>
    <s v="CUST0174"/>
    <s v="Unknown"/>
    <x v="0"/>
    <x v="6"/>
    <x v="55"/>
    <n v="2"/>
    <n v="532.85"/>
    <n v="0"/>
    <n v="1065.7"/>
    <n v="363.16"/>
    <n v="1065.7"/>
    <s v="Q1"/>
    <n v="34.077132401238622"/>
    <s v="Chennai"/>
    <s v="Premium"/>
  </r>
  <r>
    <s v="ORD005291"/>
    <x v="361"/>
    <s v="CUST0076"/>
    <s v="Vaishnavi Dar"/>
    <x v="0"/>
    <x v="5"/>
    <x v="39"/>
    <n v="2"/>
    <n v="441.04"/>
    <n v="0.1"/>
    <n v="793.87"/>
    <n v="80.430000000000007"/>
    <n v="793.87200000000007"/>
    <s v="Q3"/>
    <n v="10.131381712371045"/>
    <s v="Bengaluru"/>
    <s v="Premium"/>
  </r>
  <r>
    <s v="ORD001747"/>
    <x v="325"/>
    <s v="CUST0254"/>
    <s v="Pratyush Morar"/>
    <x v="1"/>
    <x v="6"/>
    <x v="41"/>
    <n v="5"/>
    <n v="3787.17"/>
    <n v="0.1"/>
    <n v="17042.259999999998"/>
    <n v="5848.94"/>
    <n v="17042.264999999999"/>
    <s v="Q4"/>
    <n v="34.320213398927137"/>
    <s v="Patna"/>
    <s v="Premium"/>
  </r>
  <r>
    <s v="ORD003028"/>
    <x v="309"/>
    <s v="CUST0327"/>
    <s v="Andrew Prasad"/>
    <x v="0"/>
    <x v="4"/>
    <x v="22"/>
    <n v="3"/>
    <n v="54614.66"/>
    <n v="0.15"/>
    <n v="139267.38"/>
    <n v="14754.22"/>
    <n v="139267.383"/>
    <s v="Q3"/>
    <n v="10.594167851797025"/>
    <s v="Kochi"/>
    <s v="Premium"/>
  </r>
  <r>
    <s v="ORD001653"/>
    <x v="15"/>
    <s v="CUST0173"/>
    <s v="Wahab Kothari"/>
    <x v="3"/>
    <x v="4"/>
    <x v="28"/>
    <n v="1"/>
    <n v="17649.82"/>
    <n v="0"/>
    <n v="17649.82"/>
    <n v="-2177.0300000000002"/>
    <n v="17649.82"/>
    <s v="Q4"/>
    <n v="-12.334573383751223"/>
    <s v="Mumbai"/>
    <s v="Premium"/>
  </r>
  <r>
    <s v="ORD004886"/>
    <x v="132"/>
    <s v="CUST0105"/>
    <s v="Jacob Ganesh"/>
    <x v="2"/>
    <x v="6"/>
    <x v="14"/>
    <n v="2"/>
    <n v="4311.71"/>
    <n v="0"/>
    <n v="8623.42"/>
    <n v="1970.88"/>
    <n v="8623.42"/>
    <s v="Q3"/>
    <n v="22.854969374099838"/>
    <s v="Amritsar"/>
    <s v="Regular"/>
  </r>
  <r>
    <s v="ORD009816"/>
    <x v="203"/>
    <s v="CUST0400"/>
    <s v="Baghyawati Bahri"/>
    <x v="0"/>
    <x v="0"/>
    <x v="53"/>
    <n v="3"/>
    <n v="900.52"/>
    <n v="0.2"/>
    <n v="2161.25"/>
    <n v="723.93"/>
    <n v="2161.248"/>
    <s v="Q3"/>
    <n v="33.495893580104102"/>
    <s v="Kochi"/>
    <s v="Premium"/>
  </r>
  <r>
    <s v="ORD009862"/>
    <x v="54"/>
    <s v="CUST0283"/>
    <s v="Dalbir Roy"/>
    <x v="0"/>
    <x v="2"/>
    <x v="17"/>
    <n v="4"/>
    <n v="3751.95"/>
    <n v="0"/>
    <n v="15007.8"/>
    <n v="4161.8"/>
    <n v="15007.8"/>
    <s v="Q4"/>
    <n v="27.730913258438949"/>
    <s v="Chennai"/>
    <s v="Regular"/>
  </r>
  <r>
    <s v="ORD002814"/>
    <x v="230"/>
    <s v="CUST0068"/>
    <s v="Atharv Shenoy"/>
    <x v="1"/>
    <x v="4"/>
    <x v="20"/>
    <n v="4"/>
    <n v="30296.29"/>
    <n v="0.1"/>
    <n v="109066.64"/>
    <n v="11752.17"/>
    <n v="109066.644"/>
    <s v="Q3"/>
    <n v="10.775219627193062"/>
    <s v="Ranchi"/>
    <s v="Premium"/>
  </r>
  <r>
    <s v="ORD008085"/>
    <x v="220"/>
    <s v="CUST0210"/>
    <s v="Yadavi Dani"/>
    <x v="3"/>
    <x v="5"/>
    <x v="31"/>
    <n v="7"/>
    <n v="168.25"/>
    <n v="0.05"/>
    <n v="1118.8599999999999"/>
    <n v="95.66"/>
    <n v="1118.8625"/>
    <s v="Q1"/>
    <n v="8.5497738769819289"/>
    <s v="Mumbai"/>
    <s v="Regular"/>
  </r>
  <r>
    <s v="ORD008880"/>
    <x v="361"/>
    <s v="CUST0042"/>
    <s v="Eesha Jhaveri"/>
    <x v="1"/>
    <x v="4"/>
    <x v="20"/>
    <n v="1"/>
    <n v="68813.16"/>
    <n v="0.15"/>
    <n v="58491.19"/>
    <n v="9089.8799999999992"/>
    <n v="58491.186000000002"/>
    <s v="Q3"/>
    <n v="15.540596797569"/>
    <s v="Patna"/>
    <s v="Premium"/>
  </r>
  <r>
    <s v="ORD000112"/>
    <x v="121"/>
    <s v="CUST0477"/>
    <s v="Teerth Bobal"/>
    <x v="1"/>
    <x v="5"/>
    <x v="7"/>
    <n v="10"/>
    <n v="350.79"/>
    <n v="0.15"/>
    <n v="2981.72"/>
    <n v="239.58"/>
    <n v="2981.7150000000001"/>
    <s v="Q2"/>
    <n v="8.0349596876970359"/>
    <s v="Patna"/>
    <s v="Occasional"/>
  </r>
  <r>
    <s v="ORD000233"/>
    <x v="76"/>
    <s v="CUST0052"/>
    <s v="Vivaan Parmer"/>
    <x v="1"/>
    <x v="6"/>
    <x v="63"/>
    <n v="5"/>
    <n v="2222.62"/>
    <n v="0.15"/>
    <n v="9446.1299999999992"/>
    <n v="2462.36"/>
    <n v="9446.1349999999984"/>
    <s v="Q4"/>
    <n v="26.067394795540611"/>
    <s v="Bhubaneswar"/>
    <s v="Occasional"/>
  </r>
  <r>
    <s v="ORD000870"/>
    <x v="232"/>
    <s v="CUST0227"/>
    <s v="Yashawini Loyal"/>
    <x v="1"/>
    <x v="2"/>
    <x v="62"/>
    <n v="1"/>
    <n v="5160.6000000000004"/>
    <n v="0.25"/>
    <n v="3870.45"/>
    <n v="825.7"/>
    <n v="3870.4500000000003"/>
    <s v="Q2"/>
    <n v="21.333436680489353"/>
    <s v="Patna"/>
    <s v="Premium"/>
  </r>
  <r>
    <s v="ORD005646"/>
    <x v="159"/>
    <s v="CUST0428"/>
    <s v="Abdul Gour"/>
    <x v="3"/>
    <x v="6"/>
    <x v="19"/>
    <n v="4"/>
    <n v="2277.48"/>
    <n v="0"/>
    <n v="9109.92"/>
    <n v="2003.8"/>
    <n v="9109.92"/>
    <s v="Q3"/>
    <n v="21.995802378066987"/>
    <s v="Surat"/>
    <s v="Occasional"/>
  </r>
  <r>
    <s v="ORD008658"/>
    <x v="343"/>
    <s v="CUST0341"/>
    <s v="Isaac Vala"/>
    <x v="2"/>
    <x v="4"/>
    <x v="28"/>
    <n v="2"/>
    <n v="49688.7"/>
    <n v="0"/>
    <n v="99377.4"/>
    <n v="12663.64"/>
    <n v="99377.4"/>
    <s v="Q3"/>
    <n v="12.74297777965614"/>
    <s v="Jaipur"/>
    <s v="Premium"/>
  </r>
  <r>
    <s v="ORD007228"/>
    <x v="143"/>
    <s v="CUST0028"/>
    <s v="Kashish Hans"/>
    <x v="1"/>
    <x v="6"/>
    <x v="43"/>
    <n v="2"/>
    <n v="3595.81"/>
    <n v="0.1"/>
    <n v="6472.46"/>
    <n v="2264.56"/>
    <n v="6472.4579999999996"/>
    <s v="Q1"/>
    <n v="34.987624488988729"/>
    <s v="Bhubaneswar"/>
    <s v="Regular"/>
  </r>
  <r>
    <s v="ORD001968"/>
    <x v="307"/>
    <s v="CUST0300"/>
    <s v="Maanav Kashyap"/>
    <x v="2"/>
    <x v="0"/>
    <x v="32"/>
    <n v="4"/>
    <n v="235.13"/>
    <n v="0"/>
    <n v="940.52"/>
    <n v="259.49"/>
    <n v="940.52"/>
    <s v="Q4"/>
    <n v="27.590056564453707"/>
    <s v="Amritsar"/>
    <s v="Premium"/>
  </r>
  <r>
    <s v="ORD001695"/>
    <x v="218"/>
    <s v="CUST0477"/>
    <s v="Teerth Bobal"/>
    <x v="1"/>
    <x v="5"/>
    <x v="68"/>
    <n v="2"/>
    <n v="181.16"/>
    <n v="0.05"/>
    <n v="344.2"/>
    <n v="24.07"/>
    <n v="344.20399999999995"/>
    <s v="Q3"/>
    <n v="6.9930273097036615"/>
    <s v="Patna"/>
    <s v="Occasional"/>
  </r>
  <r>
    <s v="ORD008732"/>
    <x v="348"/>
    <s v="CUST0347"/>
    <s v="Warjas Varkey"/>
    <x v="1"/>
    <x v="3"/>
    <x v="61"/>
    <n v="1"/>
    <n v="2954.19"/>
    <n v="0"/>
    <n v="2954.19"/>
    <n v="860.64"/>
    <n v="2954.19"/>
    <s v="Q1"/>
    <n v="29.132858753160761"/>
    <s v="Patna"/>
    <s v="Occasional"/>
  </r>
  <r>
    <s v="ORD007730"/>
    <x v="357"/>
    <s v="CUST0331"/>
    <s v="Yashvi Manne"/>
    <x v="3"/>
    <x v="5"/>
    <x v="39"/>
    <n v="8"/>
    <n v="241.45"/>
    <n v="0.05"/>
    <n v="1835.02"/>
    <n v="109.72"/>
    <n v="1835.0199999999998"/>
    <s v="Q1"/>
    <n v="5.9792263844535753"/>
    <s v="Surat"/>
    <s v="Premium"/>
  </r>
  <r>
    <s v="ORD002744"/>
    <x v="310"/>
    <s v="CUST0111"/>
    <s v="Ishwar Bir"/>
    <x v="0"/>
    <x v="2"/>
    <x v="46"/>
    <n v="5"/>
    <n v="4576.4799999999996"/>
    <n v="0"/>
    <n v="22882.400000000001"/>
    <n v="5666.46"/>
    <n v="22882.399999999998"/>
    <s v="Q3"/>
    <n v="24.763398944166696"/>
    <s v="Hyderabad"/>
    <s v="Premium"/>
  </r>
  <r>
    <s v="ORD009348"/>
    <x v="362"/>
    <s v="CUST0025"/>
    <s v="Andrew Bhardwaj"/>
    <x v="1"/>
    <x v="3"/>
    <x v="12"/>
    <n v="5"/>
    <n v="1206.8699999999999"/>
    <n v="0"/>
    <n v="6034.35"/>
    <n v="1757.01"/>
    <n v="6034.3499999999995"/>
    <s v="Q4"/>
    <n v="29.116806284023962"/>
    <s v="Bhubaneswar"/>
    <s v="Occasional"/>
  </r>
  <r>
    <s v="ORD007791"/>
    <x v="131"/>
    <s v="CUST0399"/>
    <s v="Saksham Goyal"/>
    <x v="3"/>
    <x v="2"/>
    <x v="65"/>
    <n v="3"/>
    <n v="5450.1"/>
    <n v="0.1"/>
    <n v="14715.27"/>
    <n v="2545.4899999999998"/>
    <n v="14715.27"/>
    <s v="Q2"/>
    <n v="17.298289463937799"/>
    <s v="Surat"/>
    <s v="Premium"/>
  </r>
  <r>
    <s v="ORD003601"/>
    <x v="307"/>
    <s v="CUST0279"/>
    <s v="Zaitra Biswas"/>
    <x v="1"/>
    <x v="4"/>
    <x v="5"/>
    <n v="1"/>
    <n v="61960.18"/>
    <n v="0.05"/>
    <n v="58862.17"/>
    <n v="6786.72"/>
    <n v="58862.170999999995"/>
    <s v="Q4"/>
    <n v="11.529850156730546"/>
    <s v="Patna"/>
    <s v="Premium"/>
  </r>
  <r>
    <s v="ORD002156"/>
    <x v="351"/>
    <s v="CUST0380"/>
    <s v="Pahal Nori"/>
    <x v="3"/>
    <x v="5"/>
    <x v="68"/>
    <n v="2"/>
    <n v="81.7"/>
    <n v="0.25"/>
    <n v="122.55"/>
    <n v="9.4600000000000009"/>
    <n v="122.55000000000001"/>
    <s v="Q2"/>
    <n v="7.7192982456140351"/>
    <s v="Ahmedabad"/>
    <s v="Regular"/>
  </r>
  <r>
    <s v="ORD009138"/>
    <x v="89"/>
    <s v="CUST0065"/>
    <s v="Bhavya Kapadia"/>
    <x v="3"/>
    <x v="1"/>
    <x v="64"/>
    <n v="3"/>
    <n v="41159.33"/>
    <n v="0.3"/>
    <n v="86434.59"/>
    <n v="20797.98"/>
    <n v="86434.592999999993"/>
    <s v="Q1"/>
    <n v="24.062102915048246"/>
    <s v="Mumbai"/>
    <s v="Regular"/>
  </r>
  <r>
    <s v="ORD003909"/>
    <x v="0"/>
    <s v="CUST0225"/>
    <s v="Avi Das"/>
    <x v="2"/>
    <x v="4"/>
    <x v="45"/>
    <n v="4"/>
    <n v="20538.18"/>
    <n v="0.1"/>
    <n v="73937.45"/>
    <n v="11527.94"/>
    <n v="73937.448000000004"/>
    <s v="Q2"/>
    <n v="15.591476308690657"/>
    <s v="Lucknow"/>
    <s v="Premium"/>
  </r>
  <r>
    <s v="ORD001890"/>
    <x v="221"/>
    <s v="CUST0044"/>
    <s v="Advay Nadig"/>
    <x v="2"/>
    <x v="4"/>
    <x v="50"/>
    <n v="1"/>
    <n v="35403.43"/>
    <n v="0"/>
    <n v="35403.43"/>
    <n v="3100.5"/>
    <n v="35403.43"/>
    <s v="Q1"/>
    <n v="8.7576260266307528"/>
    <s v="Lucknow"/>
    <s v="Premium"/>
  </r>
  <r>
    <s v="ORD005634"/>
    <x v="81"/>
    <s v="CUST0291"/>
    <s v="Kabir Dâ€™Alia"/>
    <x v="2"/>
    <x v="4"/>
    <x v="50"/>
    <n v="3"/>
    <n v="69602.149999999994"/>
    <n v="0.15"/>
    <n v="177485.48"/>
    <n v="24499.8"/>
    <n v="177485.48249999998"/>
    <s v="Q3"/>
    <n v="13.803833417809727"/>
    <s v="Lucknow"/>
    <s v="Premium"/>
  </r>
  <r>
    <s v="ORD008432"/>
    <x v="286"/>
    <s v="CUST0073"/>
    <s v="Ethan Kamdar"/>
    <x v="3"/>
    <x v="6"/>
    <x v="57"/>
    <n v="1"/>
    <n v="1672.73"/>
    <n v="0.05"/>
    <n v="1589.09"/>
    <n v="372.98"/>
    <n v="1589.0934999999999"/>
    <s v="Q1"/>
    <n v="23.471294892045137"/>
    <s v="Ahmedabad"/>
    <s v="Premium"/>
  </r>
  <r>
    <s v="ORD002902"/>
    <x v="89"/>
    <s v="CUST0263"/>
    <s v="Jacob Radhakrishnan"/>
    <x v="1"/>
    <x v="3"/>
    <x v="12"/>
    <n v="5"/>
    <n v="1731.33"/>
    <n v="0"/>
    <n v="8656.65"/>
    <n v="1910.31"/>
    <n v="8656.65"/>
    <s v="Q1"/>
    <n v="22.067543449255776"/>
    <s v="Kolkata"/>
    <s v="Premium"/>
  </r>
  <r>
    <s v="ORD004802"/>
    <x v="227"/>
    <s v="CUST0335"/>
    <s v="Ishani Bakshi"/>
    <x v="0"/>
    <x v="4"/>
    <x v="5"/>
    <n v="3"/>
    <n v="81215.97"/>
    <n v="0.05"/>
    <n v="231465.51"/>
    <n v="35381.58"/>
    <n v="231465.51449999999"/>
    <s v="Q4"/>
    <n v="15.285897237994551"/>
    <s v="Bengaluru"/>
    <s v="Premium"/>
  </r>
  <r>
    <s v="ORD009200"/>
    <x v="71"/>
    <s v="CUST0073"/>
    <s v="Ethan Kamdar"/>
    <x v="3"/>
    <x v="6"/>
    <x v="29"/>
    <n v="3"/>
    <n v="2410.73"/>
    <n v="0.2"/>
    <n v="5785.75"/>
    <n v="1322.11"/>
    <n v="5785.7520000000004"/>
    <s v="Q1"/>
    <n v="22.851142894179663"/>
    <s v="Ahmedabad"/>
    <s v="Premium"/>
  </r>
  <r>
    <s v="ORD009743"/>
    <x v="61"/>
    <s v="CUST0177"/>
    <s v="Pratyush Koshy"/>
    <x v="3"/>
    <x v="4"/>
    <x v="5"/>
    <n v="5"/>
    <n v="49318.18"/>
    <n v="0.15"/>
    <n v="209602.26"/>
    <n v="17742.72"/>
    <n v="209602.26499999998"/>
    <s v="Q1"/>
    <n v="8.4649468951336697"/>
    <s v="Ahmedabad"/>
    <s v="Premium"/>
  </r>
  <r>
    <s v="ORD005528"/>
    <x v="38"/>
    <s v="CUST0293"/>
    <s v="Vidhi Khatri"/>
    <x v="1"/>
    <x v="2"/>
    <x v="65"/>
    <n v="1"/>
    <n v="3744.43"/>
    <n v="0.15"/>
    <n v="3182.77"/>
    <n v="843.67"/>
    <n v="3182.7655"/>
    <s v="Q2"/>
    <n v="26.507413353776744"/>
    <s v="Ranchi"/>
    <s v="Premium"/>
  </r>
  <r>
    <s v="ORD000672"/>
    <x v="277"/>
    <s v="CUST0203"/>
    <s v="Unknown"/>
    <x v="2"/>
    <x v="3"/>
    <x v="16"/>
    <n v="1"/>
    <n v="1082.1500000000001"/>
    <n v="0.05"/>
    <n v="1028.04"/>
    <n v="-104.41"/>
    <n v="1028.0425"/>
    <s v="Q1"/>
    <n v="-10.156219602350102"/>
    <s v="Lucknow"/>
    <s v="Premium"/>
  </r>
  <r>
    <s v="ORD000222"/>
    <x v="19"/>
    <s v="CUST0113"/>
    <s v="Harita Chaudhari"/>
    <x v="2"/>
    <x v="5"/>
    <x v="40"/>
    <n v="3"/>
    <n v="322.56"/>
    <n v="0"/>
    <n v="967.68"/>
    <n v="88.47"/>
    <n v="967.68000000000006"/>
    <s v="Q4"/>
    <n v="9.1424851190476186"/>
    <s v="Lucknow"/>
    <s v="Premium"/>
  </r>
  <r>
    <s v="ORD002099"/>
    <x v="14"/>
    <s v="CUST0049"/>
    <s v="Niharika Aurora"/>
    <x v="0"/>
    <x v="4"/>
    <x v="45"/>
    <n v="1"/>
    <n v="57385.81"/>
    <n v="0.15"/>
    <n v="48777.94"/>
    <n v="5600.38"/>
    <n v="48777.938499999997"/>
    <s v="Q2"/>
    <n v="11.481378672408059"/>
    <s v="Kochi"/>
    <s v="Premium"/>
  </r>
  <r>
    <s v="ORD007662"/>
    <x v="91"/>
    <s v="CUST0111"/>
    <s v="Ishwar Bir"/>
    <x v="0"/>
    <x v="5"/>
    <x v="39"/>
    <n v="1"/>
    <n v="177.08"/>
    <n v="0.15"/>
    <n v="150.52000000000001"/>
    <n v="10.73"/>
    <n v="150.518"/>
    <s v="Q2"/>
    <n v="7.1286207812915228"/>
    <s v="Hyderabad"/>
    <s v="Premium"/>
  </r>
  <r>
    <s v="ORD006169"/>
    <x v="197"/>
    <s v="CUST0408"/>
    <s v="Anvi Jaggi"/>
    <x v="0"/>
    <x v="6"/>
    <x v="18"/>
    <n v="1"/>
    <n v="4228.25"/>
    <n v="0"/>
    <n v="4228.25"/>
    <n v="1246.92"/>
    <n v="4228.25"/>
    <s v="Q4"/>
    <n v="29.490214627801102"/>
    <s v="Kochi"/>
    <s v="Premium"/>
  </r>
  <r>
    <s v="ORD000654"/>
    <x v="243"/>
    <s v="CUST0237"/>
    <s v="Oeshi Ram"/>
    <x v="0"/>
    <x v="6"/>
    <x v="18"/>
    <n v="2"/>
    <n v="1770.45"/>
    <n v="0.05"/>
    <n v="3363.86"/>
    <n v="972.03"/>
    <n v="3363.855"/>
    <s v="Q4"/>
    <n v="28.89626797785877"/>
    <s v="Hyderabad"/>
    <s v="Occasional"/>
  </r>
  <r>
    <s v="ORD001086"/>
    <x v="275"/>
    <s v="CUST0326"/>
    <s v="Ekantika Bhatnagar"/>
    <x v="3"/>
    <x v="5"/>
    <x v="7"/>
    <n v="6"/>
    <n v="456.06"/>
    <n v="0"/>
    <n v="2736.36"/>
    <n v="232.01"/>
    <n v="2736.36"/>
    <s v="Q4"/>
    <n v="8.4787820316040285"/>
    <s v="Pune"/>
    <s v="Premium"/>
  </r>
  <r>
    <s v="ORD002800"/>
    <x v="164"/>
    <s v="CUST0412"/>
    <s v="Qadim Mammen"/>
    <x v="0"/>
    <x v="4"/>
    <x v="42"/>
    <n v="2"/>
    <n v="19303.87"/>
    <n v="0"/>
    <n v="38607.74"/>
    <n v="4988.6099999999997"/>
    <n v="38607.74"/>
    <s v="Q1"/>
    <n v="12.921269154837864"/>
    <s v="Chennai"/>
    <s v="Regular"/>
  </r>
  <r>
    <s v="ORD009517"/>
    <x v="115"/>
    <s v="CUST0122"/>
    <s v="Kalpit Bail"/>
    <x v="2"/>
    <x v="3"/>
    <x v="58"/>
    <n v="5"/>
    <n v="1995.81"/>
    <n v="0"/>
    <n v="9979.0499999999993"/>
    <n v="2561.6799999999998"/>
    <n v="9979.0499999999993"/>
    <s v="Q2"/>
    <n v="25.670579864816791"/>
    <s v="Chandigarh"/>
    <s v="Premium"/>
  </r>
  <r>
    <s v="ORD002130"/>
    <x v="37"/>
    <s v="CUST0073"/>
    <s v="Ethan Kamdar"/>
    <x v="3"/>
    <x v="4"/>
    <x v="45"/>
    <n v="1"/>
    <n v="42575.360000000001"/>
    <n v="0"/>
    <n v="42575.360000000001"/>
    <n v="6095.04"/>
    <n v="42575.360000000001"/>
    <s v="Q4"/>
    <n v="14.315885996031508"/>
    <s v="Ahmedabad"/>
    <s v="Premium"/>
  </r>
  <r>
    <s v="ORD007819"/>
    <x v="40"/>
    <s v="CUST0132"/>
    <s v="Aadhya Kuruvilla"/>
    <x v="2"/>
    <x v="6"/>
    <x v="29"/>
    <n v="5"/>
    <n v="4717.37"/>
    <n v="0.05"/>
    <n v="22407.51"/>
    <n v="8451.65"/>
    <n v="22407.507499999996"/>
    <s v="Q4"/>
    <n v="37.717934745984714"/>
    <s v="Lucknow"/>
    <s v="Occasional"/>
  </r>
  <r>
    <s v="ORD006973"/>
    <x v="212"/>
    <s v="CUST0193"/>
    <s v="Aashi Virk"/>
    <x v="3"/>
    <x v="5"/>
    <x v="24"/>
    <n v="6"/>
    <n v="344.6"/>
    <n v="0.05"/>
    <n v="1964.22"/>
    <n v="184.79"/>
    <n v="1964.2200000000003"/>
    <s v="Q3"/>
    <n v="9.4078056429524182"/>
    <s v="Pune"/>
    <s v="Premium"/>
  </r>
  <r>
    <s v="ORD009376"/>
    <x v="141"/>
    <s v="CUST0108"/>
    <s v="Yadavi Golla"/>
    <x v="2"/>
    <x v="2"/>
    <x v="46"/>
    <n v="5"/>
    <n v="4007.5"/>
    <n v="0.05"/>
    <n v="19035.62"/>
    <n v="4482.6000000000004"/>
    <n v="19035.625"/>
    <s v="Q1"/>
    <n v="23.548484367727454"/>
    <s v="Delhi"/>
    <s v="Regular"/>
  </r>
  <r>
    <s v="ORD001898"/>
    <x v="111"/>
    <s v="CUST0100"/>
    <s v="Faqid Zachariah"/>
    <x v="3"/>
    <x v="5"/>
    <x v="39"/>
    <n v="7"/>
    <n v="293.64999999999998"/>
    <n v="0"/>
    <n v="2055.5500000000002"/>
    <n v="164.04"/>
    <n v="2055.5499999999997"/>
    <s v="Q1"/>
    <n v="7.9803458928267359"/>
    <s v="Ahmedabad"/>
    <s v="Premium"/>
  </r>
  <r>
    <s v="ORD002339"/>
    <x v="99"/>
    <s v="CUST0316"/>
    <s v="Vinaya Varughese"/>
    <x v="1"/>
    <x v="5"/>
    <x v="44"/>
    <n v="8"/>
    <n v="620.9"/>
    <n v="0.15"/>
    <n v="4222.12"/>
    <n v="396.66"/>
    <n v="4222.12"/>
    <s v="Q3"/>
    <n v="9.3948064005760159"/>
    <s v="Ranchi"/>
    <s v="Regular"/>
  </r>
  <r>
    <s v="ORD001564"/>
    <x v="283"/>
    <s v="CUST0408"/>
    <s v="Anvi Jaggi"/>
    <x v="0"/>
    <x v="1"/>
    <x v="34"/>
    <n v="3"/>
    <n v="32476.63"/>
    <n v="0.15"/>
    <n v="82815.41"/>
    <n v="16969.310000000001"/>
    <n v="82815.406499999997"/>
    <s v="Q4"/>
    <n v="20.490522234931881"/>
    <s v="Kochi"/>
    <s v="Premium"/>
  </r>
  <r>
    <s v="ORD008852"/>
    <x v="294"/>
    <s v="CUST0359"/>
    <s v="Yutika Suri"/>
    <x v="1"/>
    <x v="3"/>
    <x v="25"/>
    <n v="4"/>
    <n v="215.11"/>
    <n v="0"/>
    <n v="860.44"/>
    <n v="238.32"/>
    <n v="860.44"/>
    <s v="Q1"/>
    <n v="27.697457114964436"/>
    <s v="Ranchi"/>
    <s v="Premium"/>
  </r>
  <r>
    <s v="ORD008741"/>
    <x v="188"/>
    <s v="CUST0209"/>
    <s v="Charles Babu"/>
    <x v="0"/>
    <x v="6"/>
    <x v="27"/>
    <n v="1"/>
    <n v="4397.2299999999996"/>
    <n v="0.05"/>
    <n v="4177.37"/>
    <n v="1572.61"/>
    <n v="4177.3684999999996"/>
    <s v="Q1"/>
    <n v="37.645935121858969"/>
    <s v="Bengaluru"/>
    <s v="Premium"/>
  </r>
  <r>
    <s v="ORD002334"/>
    <x v="44"/>
    <s v="CUST0179"/>
    <s v="Yoshita Singhal"/>
    <x v="3"/>
    <x v="5"/>
    <x v="39"/>
    <n v="6"/>
    <n v="641.46"/>
    <n v="0.05"/>
    <n v="3656.32"/>
    <n v="290.36"/>
    <n v="3656.3220000000001"/>
    <s v="Q4"/>
    <n v="7.9413180465604762"/>
    <s v="Surat"/>
    <s v="Occasional"/>
  </r>
  <r>
    <s v="ORD004428"/>
    <x v="16"/>
    <s v="CUST0067"/>
    <s v="Neha Chadha"/>
    <x v="0"/>
    <x v="1"/>
    <x v="3"/>
    <n v="2"/>
    <n v="34643.269999999997"/>
    <n v="0"/>
    <n v="69286.539999999994"/>
    <n v="18697.689999999999"/>
    <n v="69286.539999999994"/>
    <s v="Q3"/>
    <n v="26.986035094262178"/>
    <s v="Coimbatore"/>
    <s v="Regular"/>
  </r>
  <r>
    <s v="ORD010765"/>
    <x v="8"/>
    <s v="CUST0074"/>
    <s v="Maanas Sandhu"/>
    <x v="0"/>
    <x v="1"/>
    <x v="26"/>
    <n v="5"/>
    <n v="8310.5"/>
    <n v="0"/>
    <n v="41552.5"/>
    <n v="11843.6"/>
    <n v="41552.5"/>
    <s v="Q2"/>
    <n v="28.502737500752062"/>
    <s v="Kolkata"/>
    <s v="Premium"/>
  </r>
  <r>
    <s v="ORD006838"/>
    <x v="199"/>
    <s v="CUST0015"/>
    <s v="Akshay Choudhary"/>
    <x v="2"/>
    <x v="5"/>
    <x v="7"/>
    <n v="6"/>
    <n v="266.98"/>
    <n v="0"/>
    <n v="1601.88"/>
    <n v="134.43"/>
    <n v="1601.88"/>
    <s v="Q2"/>
    <n v="8.3920143830998573"/>
    <s v="Chandigarh"/>
    <s v="Regular"/>
  </r>
  <r>
    <s v="ORD005240"/>
    <x v="286"/>
    <s v="CUST0222"/>
    <s v="Umang Sama"/>
    <x v="0"/>
    <x v="6"/>
    <x v="29"/>
    <n v="2"/>
    <n v="2850.76"/>
    <n v="0.2"/>
    <n v="4561.22"/>
    <n v="1360.47"/>
    <n v="4561.2160000000003"/>
    <s v="Q1"/>
    <n v="29.826888420203368"/>
    <s v="Chennai"/>
    <s v="Regular"/>
  </r>
  <r>
    <s v="ORD006913"/>
    <x v="180"/>
    <s v="CUST0054"/>
    <s v="Bhavya Chahal"/>
    <x v="1"/>
    <x v="1"/>
    <x v="26"/>
    <n v="1"/>
    <n v="14286.86"/>
    <n v="0.3"/>
    <n v="10000.799999999999"/>
    <n v="2125.25"/>
    <n v="10000.802"/>
    <s v="Q3"/>
    <n v="21.250799936005123"/>
    <s v="Guwahati"/>
    <s v="Premium"/>
  </r>
  <r>
    <s v="ORD007121"/>
    <x v="345"/>
    <s v="CUST0154"/>
    <s v="Nirja Guha"/>
    <x v="2"/>
    <x v="5"/>
    <x v="31"/>
    <n v="9"/>
    <n v="674.73"/>
    <n v="0"/>
    <n v="6072.57"/>
    <n v="556.29"/>
    <n v="6072.57"/>
    <s v="Q3"/>
    <n v="9.1607013175640635"/>
    <s v="Delhi"/>
    <s v="Premium"/>
  </r>
  <r>
    <s v="ORD011955"/>
    <x v="98"/>
    <s v="CUST0385"/>
    <s v="Kamya Sagar"/>
    <x v="3"/>
    <x v="2"/>
    <x v="60"/>
    <n v="1"/>
    <n v="3882.92"/>
    <n v="0.1"/>
    <n v="3494.63"/>
    <n v="681.83"/>
    <n v="3494.6280000000002"/>
    <s v="Q3"/>
    <n v="19.510792272715566"/>
    <s v="Pune"/>
    <s v="Regular"/>
  </r>
  <r>
    <s v="ORD009640"/>
    <x v="272"/>
    <s v="CUST0112"/>
    <s v="Kamala Bandi"/>
    <x v="3"/>
    <x v="1"/>
    <x v="64"/>
    <n v="2"/>
    <n v="38740.19"/>
    <n v="0.1"/>
    <n v="69732.34"/>
    <n v="15630.59"/>
    <n v="69732.342000000004"/>
    <s v="Q3"/>
    <n v="22.415123312942033"/>
    <s v="Ahmedabad"/>
    <s v="Regular"/>
  </r>
  <r>
    <s v="ORD009624"/>
    <x v="75"/>
    <s v="CUST0374"/>
    <s v="Theodore Chaudry"/>
    <x v="1"/>
    <x v="5"/>
    <x v="40"/>
    <n v="9"/>
    <n v="594.71"/>
    <n v="0.1"/>
    <n v="4817.1499999999996"/>
    <n v="304.45"/>
    <n v="4817.1510000000007"/>
    <s v="Q1"/>
    <n v="6.320127046074961"/>
    <s v="Patna"/>
    <s v="Premium"/>
  </r>
  <r>
    <s v="ORD010091"/>
    <x v="44"/>
    <s v="CUST0392"/>
    <s v="Yashawini Bhalla"/>
    <x v="0"/>
    <x v="5"/>
    <x v="31"/>
    <n v="7"/>
    <n v="679.35"/>
    <n v="0.1"/>
    <n v="4279.8999999999996"/>
    <n v="380.37"/>
    <n v="4279.9049999999997"/>
    <s v="Q4"/>
    <n v="8.8873571812425531"/>
    <s v="Chennai"/>
    <s v="Premium"/>
  </r>
  <r>
    <s v="ORD005856"/>
    <x v="291"/>
    <s v="CUST0124"/>
    <s v="Upasna Walla"/>
    <x v="3"/>
    <x v="5"/>
    <x v="39"/>
    <n v="9"/>
    <n v="458.53"/>
    <n v="0.05"/>
    <n v="3920.43"/>
    <n v="331.53"/>
    <n v="3920.4314999999992"/>
    <s v="Q3"/>
    <n v="8.4564703361621039"/>
    <s v="Mumbai"/>
    <s v="Premium"/>
  </r>
  <r>
    <s v="ORD008686"/>
    <x v="60"/>
    <s v="CUST0015"/>
    <s v="Akshay Choudhary"/>
    <x v="2"/>
    <x v="5"/>
    <x v="68"/>
    <n v="10"/>
    <n v="466.25"/>
    <n v="0.1"/>
    <n v="4196.25"/>
    <n v="424.83"/>
    <n v="4196.25"/>
    <s v="Q3"/>
    <n v="10.124039320822162"/>
    <s v="Chandigarh"/>
    <s v="Regular"/>
  </r>
  <r>
    <s v="ORD001678"/>
    <x v="34"/>
    <s v="CUST0020"/>
    <s v="Neelima Menon"/>
    <x v="1"/>
    <x v="6"/>
    <x v="55"/>
    <n v="3"/>
    <n v="848.1"/>
    <n v="0.1"/>
    <n v="2289.87"/>
    <n v="537.30999999999995"/>
    <n v="2289.8700000000003"/>
    <s v="Q3"/>
    <n v="23.464650831706603"/>
    <s v="Guwahati"/>
    <s v="Regular"/>
  </r>
  <r>
    <s v="ORD005851"/>
    <x v="222"/>
    <s v="CUST0117"/>
    <s v="Timothy Brahmbhatt"/>
    <x v="1"/>
    <x v="0"/>
    <x v="15"/>
    <n v="1"/>
    <n v="475.21"/>
    <n v="0.15"/>
    <n v="403.93"/>
    <n v="130.33000000000001"/>
    <n v="403.92849999999999"/>
    <s v="Q3"/>
    <n v="32.265491545564828"/>
    <s v="Guwahati"/>
    <s v="Premium"/>
  </r>
  <r>
    <s v="ORD006406"/>
    <x v="130"/>
    <s v="CUST0325"/>
    <s v="Advik Palan"/>
    <x v="1"/>
    <x v="4"/>
    <x v="42"/>
    <n v="2"/>
    <n v="26450.99"/>
    <n v="0.05"/>
    <n v="50256.88"/>
    <n v="5694.6"/>
    <n v="50256.881000000001"/>
    <s v="Q2"/>
    <n v="11.330985926702972"/>
    <s v="Kolkata"/>
    <s v="Premium"/>
  </r>
  <r>
    <s v="ORD003033"/>
    <x v="344"/>
    <s v="CUST0312"/>
    <s v="Unknown"/>
    <x v="1"/>
    <x v="2"/>
    <x v="30"/>
    <n v="3"/>
    <n v="1374.94"/>
    <n v="0"/>
    <n v="4124.82"/>
    <n v="1129.22"/>
    <n v="4124.82"/>
    <s v="Q2"/>
    <n v="27.376224901935121"/>
    <s v="Patna"/>
    <s v="Premium"/>
  </r>
  <r>
    <s v="ORD006364"/>
    <x v="251"/>
    <s v="CUST0337"/>
    <s v="Tarak Thaker"/>
    <x v="1"/>
    <x v="4"/>
    <x v="23"/>
    <n v="3"/>
    <n v="24146.79"/>
    <n v="0"/>
    <n v="72440.37"/>
    <n v="10472.65"/>
    <n v="72440.37"/>
    <s v="Q1"/>
    <n v="14.456925054358502"/>
    <s v="Bhubaneswar"/>
    <s v="Premium"/>
  </r>
  <r>
    <s v="ORD000960"/>
    <x v="59"/>
    <s v="CUST0231"/>
    <s v="Yashica Dugar"/>
    <x v="0"/>
    <x v="0"/>
    <x v="67"/>
    <n v="5"/>
    <n v="228.38"/>
    <n v="0.05"/>
    <n v="1084.81"/>
    <n v="492.17"/>
    <n v="1084.8050000000001"/>
    <s v="Q4"/>
    <n v="45.369235165605041"/>
    <s v="Hyderabad"/>
    <s v="Premium"/>
  </r>
  <r>
    <s v="ORD004224"/>
    <x v="146"/>
    <s v="CUST0243"/>
    <s v="Oviya Nagy"/>
    <x v="3"/>
    <x v="5"/>
    <x v="7"/>
    <n v="2"/>
    <n v="214.26"/>
    <n v="0"/>
    <n v="428.52"/>
    <n v="36.950000000000003"/>
    <n v="428.52"/>
    <s v="Q1"/>
    <n v="8.6227013908335675"/>
    <s v="Surat"/>
    <s v="Regular"/>
  </r>
  <r>
    <s v="ORD004118"/>
    <x v="146"/>
    <s v="CUST0384"/>
    <s v="Darika Sani"/>
    <x v="3"/>
    <x v="4"/>
    <x v="45"/>
    <n v="4"/>
    <n v="18467.95"/>
    <n v="0.2"/>
    <n v="59097.440000000002"/>
    <n v="6727.62"/>
    <n v="59097.440000000002"/>
    <s v="Q1"/>
    <n v="11.383944888306498"/>
    <s v="Pune"/>
    <s v="Premium"/>
  </r>
  <r>
    <s v="ORD004622"/>
    <x v="293"/>
    <s v="CUST0237"/>
    <s v="Oeshi Ram"/>
    <x v="0"/>
    <x v="2"/>
    <x v="30"/>
    <n v="2"/>
    <n v="1706.81"/>
    <n v="0"/>
    <n v="3413.62"/>
    <n v="970.59"/>
    <n v="3413.62"/>
    <s v="Q1"/>
    <n v="28.432865989770388"/>
    <s v="Hyderabad"/>
    <s v="Occasional"/>
  </r>
  <r>
    <s v="ORD003991"/>
    <x v="235"/>
    <s v="CUST0253"/>
    <s v="Mohammed Dhar"/>
    <x v="3"/>
    <x v="5"/>
    <x v="44"/>
    <n v="4"/>
    <n v="145.6"/>
    <n v="0.1"/>
    <n v="524.16"/>
    <n v="50.67"/>
    <n v="524.16"/>
    <s v="Q1"/>
    <n v="9.666895604395604"/>
    <s v="Mumbai"/>
    <s v="Occasional"/>
  </r>
  <r>
    <s v="ORD009004"/>
    <x v="193"/>
    <s v="CUST0247"/>
    <s v="Geetika Chopra"/>
    <x v="1"/>
    <x v="5"/>
    <x v="24"/>
    <n v="9"/>
    <n v="585.91"/>
    <n v="0.05"/>
    <n v="5009.53"/>
    <n v="406.95"/>
    <n v="5009.5304999999989"/>
    <s v="Q1"/>
    <n v="8.1235165774034694"/>
    <s v="Kolkata"/>
    <s v="Regular"/>
  </r>
  <r>
    <s v="ORD003345"/>
    <x v="44"/>
    <s v="CUST0225"/>
    <s v="Avi Das"/>
    <x v="2"/>
    <x v="5"/>
    <x v="37"/>
    <n v="4"/>
    <n v="136.86000000000001"/>
    <n v="0.05"/>
    <n v="520.07000000000005"/>
    <n v="36.619999999999997"/>
    <n v="520.06799999999998"/>
    <s v="Q4"/>
    <n v="7.0413598169477174"/>
    <s v="Lucknow"/>
    <s v="Premium"/>
  </r>
  <r>
    <s v="ORD006336"/>
    <x v="207"/>
    <s v="CUST0325"/>
    <s v="Advik Palan"/>
    <x v="1"/>
    <x v="1"/>
    <x v="64"/>
    <n v="1"/>
    <n v="1910.68"/>
    <n v="0.2"/>
    <n v="1528.54"/>
    <n v="-79.64"/>
    <n v="1528.5440000000001"/>
    <s v="Q2"/>
    <n v="-5.2102005835634007"/>
    <s v="Kolkata"/>
    <s v="Premium"/>
  </r>
  <r>
    <s v="ORD011859"/>
    <x v="199"/>
    <s v="CUST0399"/>
    <s v="Saksham Goyal"/>
    <x v="3"/>
    <x v="3"/>
    <x v="4"/>
    <n v="5"/>
    <n v="3549.64"/>
    <n v="0.2"/>
    <n v="14198.56"/>
    <n v="4243.8999999999996"/>
    <n v="14198.560000000001"/>
    <s v="Q2"/>
    <n v="29.889650781487699"/>
    <s v="Surat"/>
    <s v="Premium"/>
  </r>
  <r>
    <s v="ORD006329"/>
    <x v="55"/>
    <s v="CUST0401"/>
    <s v="Mason Kumar"/>
    <x v="2"/>
    <x v="5"/>
    <x v="24"/>
    <n v="7"/>
    <n v="154.38"/>
    <n v="0.05"/>
    <n v="1026.6300000000001"/>
    <n v="68.22"/>
    <n v="1026.6269999999997"/>
    <s v="Q1"/>
    <n v="6.6450425177522563"/>
    <s v="Chandigarh"/>
    <s v="Premium"/>
  </r>
  <r>
    <s v="ORD010378"/>
    <x v="293"/>
    <s v="CUST0293"/>
    <s v="Vidhi Khatri"/>
    <x v="1"/>
    <x v="5"/>
    <x v="31"/>
    <n v="2"/>
    <n v="557.4"/>
    <n v="0"/>
    <n v="1114.8"/>
    <n v="67.12"/>
    <n v="1114.8"/>
    <s v="Q1"/>
    <n v="6.0208109077861502"/>
    <s v="Ranchi"/>
    <s v="Premium"/>
  </r>
  <r>
    <s v="ORD005224"/>
    <x v="181"/>
    <s v="CUST0492"/>
    <s v="Pranav Gala"/>
    <x v="0"/>
    <x v="1"/>
    <x v="69"/>
    <n v="4"/>
    <n v="3217.2"/>
    <n v="0"/>
    <n v="12868.8"/>
    <n v="2661.15"/>
    <n v="12868.8"/>
    <s v="Q3"/>
    <n v="20.679084296904144"/>
    <s v="Coimbatore"/>
    <s v="Premium"/>
  </r>
  <r>
    <s v="ORD001648"/>
    <x v="20"/>
    <s v="CUST0327"/>
    <s v="Andrew Prasad"/>
    <x v="0"/>
    <x v="1"/>
    <x v="3"/>
    <n v="1"/>
    <n v="34078.639999999999"/>
    <n v="0.1"/>
    <n v="30670.78"/>
    <n v="8396.91"/>
    <n v="30670.776000000002"/>
    <s v="Q1"/>
    <n v="27.377556097366941"/>
    <s v="Kochi"/>
    <s v="Premium"/>
  </r>
  <r>
    <s v="ORD003653"/>
    <x v="49"/>
    <s v="CUST0372"/>
    <s v="Wazir Seshadri"/>
    <x v="2"/>
    <x v="4"/>
    <x v="5"/>
    <n v="3"/>
    <n v="6524.78"/>
    <n v="0.2"/>
    <n v="15659.47"/>
    <n v="1524.9"/>
    <n v="15659.472000000002"/>
    <s v="Q3"/>
    <n v="9.7378774632857947"/>
    <s v="Lucknow"/>
    <s v="Regular"/>
  </r>
  <r>
    <s v="ORD005264"/>
    <x v="317"/>
    <s v="CUST0426"/>
    <s v="Nakul Puri"/>
    <x v="0"/>
    <x v="2"/>
    <x v="60"/>
    <n v="4"/>
    <n v="7990.83"/>
    <n v="0.15"/>
    <n v="27168.82"/>
    <n v="4878.96"/>
    <n v="27168.822"/>
    <s v="Q2"/>
    <n v="17.957938548674544"/>
    <s v="Bengaluru"/>
    <s v="Regular"/>
  </r>
  <r>
    <s v="ORD007533"/>
    <x v="111"/>
    <s v="CUST0206"/>
    <s v="Reyansh Gola"/>
    <x v="3"/>
    <x v="5"/>
    <x v="7"/>
    <n v="7"/>
    <n v="472"/>
    <n v="0.25"/>
    <n v="2478"/>
    <n v="195.32"/>
    <n v="2478"/>
    <s v="Q1"/>
    <n v="7.8821630347054068"/>
    <s v="Nagpur"/>
    <s v="Regular"/>
  </r>
  <r>
    <s v="ORD009276"/>
    <x v="155"/>
    <s v="CUST0331"/>
    <s v="Yashvi Manne"/>
    <x v="3"/>
    <x v="4"/>
    <x v="42"/>
    <n v="5"/>
    <n v="63915.25"/>
    <n v="0.1"/>
    <n v="287618.62"/>
    <n v="28856.639999999999"/>
    <n v="287618.625"/>
    <s v="Q3"/>
    <n v="10.032952664886578"/>
    <s v="Surat"/>
    <s v="Premium"/>
  </r>
  <r>
    <s v="ORD004054"/>
    <x v="96"/>
    <s v="CUST0320"/>
    <s v="Tanish Dhar"/>
    <x v="0"/>
    <x v="1"/>
    <x v="69"/>
    <n v="0"/>
    <n v="27968.27"/>
    <n v="0.1"/>
    <n v="75514.33"/>
    <n v="23351.21"/>
    <n v="0"/>
    <s v="Q2"/>
    <n v="30.922885762212282"/>
    <s v="Kochi"/>
    <s v="Premium"/>
  </r>
  <r>
    <s v="ORD011215"/>
    <x v="8"/>
    <s v="CUST0381"/>
    <s v="Pratyush Mani"/>
    <x v="1"/>
    <x v="3"/>
    <x v="16"/>
    <n v="3"/>
    <n v="3494.31"/>
    <n v="0.15"/>
    <n v="8910.49"/>
    <n v="1807.07"/>
    <n v="8910.4904999999999"/>
    <s v="Q2"/>
    <n v="20.280253947874922"/>
    <s v="Patna"/>
    <s v="Regular"/>
  </r>
  <r>
    <s v="ORD008650"/>
    <x v="233"/>
    <s v="CUST0489"/>
    <s v="Xavier Bawa"/>
    <x v="3"/>
    <x v="1"/>
    <x v="1"/>
    <n v="1"/>
    <n v="39234.46"/>
    <n v="0.05"/>
    <n v="37272.74"/>
    <n v="7408.64"/>
    <n v="37272.737000000001"/>
    <s v="Q1"/>
    <n v="19.876832237179237"/>
    <s v="Surat"/>
    <s v="Premium"/>
  </r>
  <r>
    <s v="ORD010450"/>
    <x v="243"/>
    <s v="CUST0145"/>
    <s v="Kavya Sheth"/>
    <x v="3"/>
    <x v="2"/>
    <x v="60"/>
    <n v="0"/>
    <n v="7031.37"/>
    <n v="0.25"/>
    <n v="5273.53"/>
    <n v="845.02"/>
    <n v="0"/>
    <s v="Q4"/>
    <n v="16.023801893608265"/>
    <s v="Surat"/>
    <s v="Regular"/>
  </r>
  <r>
    <s v="ORD001149"/>
    <x v="40"/>
    <s v="CUST0437"/>
    <s v="Aditya Borah"/>
    <x v="3"/>
    <x v="4"/>
    <x v="45"/>
    <n v="3"/>
    <n v="18951.919999999998"/>
    <n v="0"/>
    <n v="56855.76"/>
    <n v="6501.03"/>
    <n v="56855.759999999995"/>
    <s v="Q4"/>
    <n v="11.434250461166995"/>
    <s v="Ahmedabad"/>
    <s v="Regular"/>
  </r>
  <r>
    <s v="ORD005410"/>
    <x v="27"/>
    <s v="CUST0220"/>
    <s v="Abha Bawa"/>
    <x v="3"/>
    <x v="3"/>
    <x v="16"/>
    <n v="1"/>
    <n v="1334.97"/>
    <n v="0.1"/>
    <n v="1201.47"/>
    <n v="332.29"/>
    <n v="1201.473"/>
    <s v="Q4"/>
    <n v="27.656953565215947"/>
    <s v="Pune"/>
    <s v="Premium"/>
  </r>
  <r>
    <s v="ORD009866"/>
    <x v="157"/>
    <s v="CUST0464"/>
    <s v="Chandresh Dasgupta"/>
    <x v="3"/>
    <x v="5"/>
    <x v="7"/>
    <n v="7"/>
    <n v="297.33"/>
    <n v="0.25"/>
    <n v="1560.98"/>
    <n v="105.38"/>
    <n v="1560.9825000000001"/>
    <s v="Q4"/>
    <n v="6.750887263129572"/>
    <s v="Mumbai"/>
    <s v="Regular"/>
  </r>
  <r>
    <s v="ORD001225"/>
    <x v="179"/>
    <s v="CUST0231"/>
    <s v="Yashica Dugar"/>
    <x v="0"/>
    <x v="0"/>
    <x v="67"/>
    <n v="3"/>
    <n v="718.26"/>
    <n v="0.05"/>
    <n v="2047.04"/>
    <n v="-85.55"/>
    <n v="2047.0409999999997"/>
    <s v="Q1"/>
    <n v="-4.1792050961388147"/>
    <s v="Hyderabad"/>
    <s v="Premium"/>
  </r>
  <r>
    <s v="ORD008623"/>
    <x v="127"/>
    <s v="CUST0006"/>
    <s v="Yashica Nagi"/>
    <x v="0"/>
    <x v="4"/>
    <x v="22"/>
    <n v="3"/>
    <n v="18671.21"/>
    <n v="0.15"/>
    <n v="47611.59"/>
    <n v="6421.17"/>
    <n v="47611.585499999994"/>
    <s v="Q1"/>
    <n v="13.4865691315917"/>
    <s v="Hyderabad"/>
    <s v="Regular"/>
  </r>
  <r>
    <s v="ORD000952"/>
    <x v="3"/>
    <s v="CUST0054"/>
    <s v="Bhavya Chahal"/>
    <x v="1"/>
    <x v="4"/>
    <x v="22"/>
    <n v="2"/>
    <n v="52872.4"/>
    <n v="0.15"/>
    <n v="89883.08"/>
    <n v="8402.15"/>
    <n v="89883.08"/>
    <s v="Q2"/>
    <n v="9.3478661389885609"/>
    <s v="Guwahati"/>
    <s v="Premium"/>
  </r>
  <r>
    <s v="ORD000083"/>
    <x v="302"/>
    <s v="CUST0426"/>
    <s v="Nakul Puri"/>
    <x v="0"/>
    <x v="4"/>
    <x v="42"/>
    <n v="1"/>
    <n v="39233.919999999998"/>
    <n v="0.25"/>
    <n v="29425.439999999999"/>
    <n v="4240.72"/>
    <n v="29425.439999999999"/>
    <s v="Q1"/>
    <n v="14.411747114061848"/>
    <s v="Bengaluru"/>
    <s v="Regular"/>
  </r>
  <r>
    <s v="ORD004130"/>
    <x v="303"/>
    <s v="CUST0127"/>
    <s v="Upma Sanghvi"/>
    <x v="1"/>
    <x v="2"/>
    <x v="2"/>
    <n v="5"/>
    <n v="7537.08"/>
    <n v="0.2"/>
    <n v="30148.32"/>
    <n v="7635.5"/>
    <n v="30148.320000000003"/>
    <s v="Q3"/>
    <n v="25.326452684594038"/>
    <s v="Patna"/>
    <s v="Occasional"/>
  </r>
  <r>
    <s v="ORD002526"/>
    <x v="204"/>
    <s v="CUST0331"/>
    <s v="Yashvi Manne"/>
    <x v="3"/>
    <x v="4"/>
    <x v="5"/>
    <n v="3"/>
    <n v="43204.639999999999"/>
    <n v="0.1"/>
    <n v="116652.53"/>
    <n v="17716.02"/>
    <n v="116652.52800000001"/>
    <s v="Q4"/>
    <n v="15.187000230513647"/>
    <s v="Surat"/>
    <s v="Premium"/>
  </r>
  <r>
    <s v="ORD006676"/>
    <x v="198"/>
    <s v="CUST0137"/>
    <s v="Rachita Datta"/>
    <x v="0"/>
    <x v="4"/>
    <x v="33"/>
    <n v="5"/>
    <n v="57255.63"/>
    <n v="0"/>
    <n v="286278.15000000002"/>
    <n v="26195.45"/>
    <n v="286278.14999999997"/>
    <s v="Q3"/>
    <n v="9.1503490573765411"/>
    <s v="Hyderabad"/>
    <s v="Regular"/>
  </r>
  <r>
    <s v="ORD001196"/>
    <x v="255"/>
    <s v="CUST0044"/>
    <s v="Advay Nadig"/>
    <x v="2"/>
    <x v="2"/>
    <x v="17"/>
    <n v="1"/>
    <n v="6251.24"/>
    <n v="0.05"/>
    <n v="5938.68"/>
    <n v="1424.23"/>
    <n v="5938.6779999999999"/>
    <s v="Q3"/>
    <n v="23.982265419251412"/>
    <s v="Lucknow"/>
    <s v="Premium"/>
  </r>
  <r>
    <s v="ORD000136"/>
    <x v="349"/>
    <s v="CUST0428"/>
    <s v="Abdul Gour"/>
    <x v="3"/>
    <x v="4"/>
    <x v="22"/>
    <n v="4"/>
    <n v="83214.73"/>
    <n v="0.1"/>
    <n v="299573.03000000003"/>
    <n v="33344.85"/>
    <n v="299573.02799999999"/>
    <s v="Q4"/>
    <n v="11.13079171379346"/>
    <s v="Surat"/>
    <s v="Occasional"/>
  </r>
  <r>
    <s v="ORD006896"/>
    <x v="95"/>
    <s v="CUST0321"/>
    <s v="Vyanjana Ramaswamy"/>
    <x v="0"/>
    <x v="0"/>
    <x v="48"/>
    <n v="3"/>
    <n v="221.23"/>
    <n v="0.2"/>
    <n v="530.95000000000005"/>
    <n v="136.46"/>
    <n v="530.952"/>
    <s v="Q1"/>
    <n v="25.701101798662773"/>
    <s v="Coimbatore"/>
    <s v="Premium"/>
  </r>
  <r>
    <s v="ORD004129"/>
    <x v="225"/>
    <s v="CUST0117"/>
    <s v="Timothy Brahmbhatt"/>
    <x v="1"/>
    <x v="5"/>
    <x v="7"/>
    <n v="9"/>
    <n v="567.08000000000004"/>
    <n v="0.1"/>
    <n v="4593.3500000000004"/>
    <n v="292.02"/>
    <n v="4593.348"/>
    <s v="Q4"/>
    <n v="6.3574515331947259"/>
    <s v="Guwahati"/>
    <s v="Premium"/>
  </r>
  <r>
    <s v="ORD000986"/>
    <x v="105"/>
    <s v="CUST0237"/>
    <s v="Oeshi Ram"/>
    <x v="0"/>
    <x v="0"/>
    <x v="48"/>
    <n v="2"/>
    <n v="367.51"/>
    <n v="0.1"/>
    <n v="661.52"/>
    <n v="253.86"/>
    <n v="661.51800000000003"/>
    <s v="Q2"/>
    <n v="38.375256983915833"/>
    <s v="Hyderabad"/>
    <s v="Occasional"/>
  </r>
  <r>
    <s v="ORD000096"/>
    <x v="234"/>
    <s v="CUST0314"/>
    <s v="Nathaniel Dani"/>
    <x v="0"/>
    <x v="6"/>
    <x v="41"/>
    <n v="2"/>
    <n v="1239.8399999999999"/>
    <n v="0.2"/>
    <n v="1983.74"/>
    <n v="671.31"/>
    <n v="1983.7439999999999"/>
    <s v="Q3"/>
    <n v="33.840624275358664"/>
    <s v="Kochi"/>
    <s v="Premium"/>
  </r>
  <r>
    <s v="ORD002620"/>
    <x v="351"/>
    <s v="CUST0085"/>
    <s v="Anthony Sabharwal"/>
    <x v="0"/>
    <x v="5"/>
    <x v="24"/>
    <n v="4"/>
    <n v="431.85"/>
    <n v="0"/>
    <n v="1727.4"/>
    <n v="122.05"/>
    <n v="1727.4"/>
    <s v="Q2"/>
    <n v="7.0655320134305892"/>
    <s v="Chennai"/>
    <s v="Premium"/>
  </r>
  <r>
    <s v="ORD009254"/>
    <x v="13"/>
    <s v="CUST0200"/>
    <s v="Bishakha Walla"/>
    <x v="2"/>
    <x v="5"/>
    <x v="31"/>
    <n v="4"/>
    <n v="282.44"/>
    <n v="0.05"/>
    <n v="1073.27"/>
    <n v="61.56"/>
    <n v="1073.2719999999999"/>
    <s v="Q1"/>
    <n v="5.7357421711218981"/>
    <s v="Lucknow"/>
    <s v="Regular"/>
  </r>
  <r>
    <s v="ORD000611"/>
    <x v="110"/>
    <s v="CUST0165"/>
    <s v="Sarthak Oza"/>
    <x v="0"/>
    <x v="1"/>
    <x v="36"/>
    <n v="1"/>
    <n v="22879.08"/>
    <n v="0"/>
    <n v="22879.08"/>
    <n v="6954.03"/>
    <n v="22879.08"/>
    <s v="Q2"/>
    <n v="30.394709927147417"/>
    <s v="Bengaluru"/>
    <s v="Premium"/>
  </r>
  <r>
    <s v="ORD006411"/>
    <x v="220"/>
    <s v="CUST0103"/>
    <s v="Aryan Prabhu"/>
    <x v="1"/>
    <x v="0"/>
    <x v="15"/>
    <n v="2"/>
    <n v="597.35"/>
    <n v="0.25"/>
    <n v="896.03"/>
    <n v="320.45"/>
    <n v="896.02500000000009"/>
    <s v="Q1"/>
    <n v="35.763311496266866"/>
    <s v="Patna"/>
    <s v="Premium"/>
  </r>
  <r>
    <s v="ORD011200"/>
    <x v="347"/>
    <s v="CUST0361"/>
    <s v="Ranveer Nazareth"/>
    <x v="3"/>
    <x v="6"/>
    <x v="57"/>
    <n v="4"/>
    <n v="1370.09"/>
    <n v="0.05"/>
    <n v="5206.34"/>
    <n v="1475.43"/>
    <n v="5206.3419999999996"/>
    <s v="Q1"/>
    <n v="28.339101941094896"/>
    <s v="Pune"/>
    <s v="Regular"/>
  </r>
  <r>
    <s v="ORD008347"/>
    <x v="205"/>
    <s v="CUST0142"/>
    <s v="Irya Bava"/>
    <x v="0"/>
    <x v="0"/>
    <x v="67"/>
    <n v="5"/>
    <n v="682.41"/>
    <n v="0.05"/>
    <n v="3241.45"/>
    <n v="884.14"/>
    <n v="3241.4474999999998"/>
    <s v="Q2"/>
    <n v="27.276064724120381"/>
    <s v="Coimbatore"/>
    <s v="Premium"/>
  </r>
  <r>
    <s v="ORD004150"/>
    <x v="277"/>
    <s v="CUST0331"/>
    <s v="Yashvi Manne"/>
    <x v="3"/>
    <x v="5"/>
    <x v="31"/>
    <n v="9"/>
    <n v="312.33"/>
    <n v="0.1"/>
    <n v="2529.87"/>
    <n v="254.75"/>
    <n v="2529.873"/>
    <s v="Q1"/>
    <n v="10.069687375240626"/>
    <s v="Surat"/>
    <s v="Premium"/>
  </r>
  <r>
    <s v="ORD008515"/>
    <x v="316"/>
    <s v="CUST0356"/>
    <s v="Ganga Hayer"/>
    <x v="2"/>
    <x v="4"/>
    <x v="20"/>
    <n v="5"/>
    <n v="13614.35"/>
    <n v="0.1"/>
    <n v="61264.58"/>
    <n v="9492.86"/>
    <n v="61264.575000000004"/>
    <s v="Q4"/>
    <n v="15.494858530002166"/>
    <s v="Amritsar"/>
    <s v="Regular"/>
  </r>
  <r>
    <s v="ORD010839"/>
    <x v="236"/>
    <s v="CUST0198"/>
    <s v="Dev Wagle"/>
    <x v="2"/>
    <x v="5"/>
    <x v="21"/>
    <n v="2"/>
    <n v="645.89"/>
    <n v="0"/>
    <n v="1291.78"/>
    <n v="86.97"/>
    <n v="1291.78"/>
    <s v="Q3"/>
    <n v="6.7325705615507285"/>
    <s v="Chandigarh"/>
    <s v="Regular"/>
  </r>
  <r>
    <s v="ORD006054"/>
    <x v="193"/>
    <s v="CUST0223"/>
    <s v="Aarini Dugar"/>
    <x v="1"/>
    <x v="3"/>
    <x v="6"/>
    <n v="3"/>
    <n v="3337.11"/>
    <n v="0"/>
    <n v="10011.33"/>
    <n v="2910.67"/>
    <n v="10011.33"/>
    <s v="Q1"/>
    <n v="29.073759430565172"/>
    <s v="Guwahati"/>
    <s v="Premium"/>
  </r>
  <r>
    <s v="ORD006388"/>
    <x v="258"/>
    <s v="CUST0438"/>
    <s v="Baljiwan Srinivasan"/>
    <x v="3"/>
    <x v="4"/>
    <x v="28"/>
    <n v="5"/>
    <n v="20300.62"/>
    <n v="0"/>
    <n v="101503.1"/>
    <n v="11323.49"/>
    <n v="101503.09999999999"/>
    <s v="Q2"/>
    <n v="11.155807064020703"/>
    <s v="Nagpur"/>
    <s v="Regular"/>
  </r>
  <r>
    <s v="ORD006792"/>
    <x v="20"/>
    <s v="CUST0134"/>
    <s v="Hemang Bhavsar"/>
    <x v="3"/>
    <x v="3"/>
    <x v="66"/>
    <n v="4"/>
    <n v="2046.7"/>
    <n v="0.1"/>
    <n v="7368.12"/>
    <n v="2181.66"/>
    <n v="7368.1200000000008"/>
    <s v="Q1"/>
    <n v="29.60945261477826"/>
    <s v="Surat"/>
    <s v="Premium"/>
  </r>
  <r>
    <s v="ORD010055"/>
    <x v="45"/>
    <s v="CUST0257"/>
    <s v="Idika Dewan"/>
    <x v="3"/>
    <x v="6"/>
    <x v="18"/>
    <n v="5"/>
    <n v="1449.12"/>
    <n v="0.05"/>
    <n v="6883.32"/>
    <n v="-374.2"/>
    <n v="6883.3199999999988"/>
    <s v="Q2"/>
    <n v="-5.4363301430123832"/>
    <s v="Mumbai"/>
    <s v="Premium"/>
  </r>
  <r>
    <s v="ORD005149"/>
    <x v="205"/>
    <s v="CUST0217"/>
    <s v="Jonathan Madan"/>
    <x v="3"/>
    <x v="1"/>
    <x v="38"/>
    <n v="5"/>
    <n v="43480.85"/>
    <n v="0"/>
    <n v="217404.25"/>
    <n v="53329.84"/>
    <n v="217404.25"/>
    <s v="Q2"/>
    <n v="24.530265622682169"/>
    <s v="Pune"/>
    <s v="Premium"/>
  </r>
  <r>
    <s v="ORD003016"/>
    <x v="313"/>
    <s v="CUST0213"/>
    <s v="Neel Narang"/>
    <x v="3"/>
    <x v="0"/>
    <x v="67"/>
    <n v="5"/>
    <n v="674.93"/>
    <n v="0.05"/>
    <n v="3205.92"/>
    <n v="1139.7"/>
    <n v="3205.9174999999996"/>
    <s v="Q4"/>
    <n v="35.549857763138192"/>
    <s v="Nagpur"/>
    <s v="Occasional"/>
  </r>
  <r>
    <s v="ORD007192"/>
    <x v="228"/>
    <s v="CUST0186"/>
    <s v="Hemang Barad"/>
    <x v="1"/>
    <x v="6"/>
    <x v="18"/>
    <n v="1"/>
    <n v="2248.54"/>
    <n v="0"/>
    <n v="2248.54"/>
    <n v="809.82"/>
    <n v="2248.54"/>
    <s v="Q3"/>
    <n v="36.015369973404972"/>
    <s v="Ranchi"/>
    <s v="Premium"/>
  </r>
  <r>
    <s v="ORD011173"/>
    <x v="353"/>
    <s v="CUST0129"/>
    <s v="Bimala Basak"/>
    <x v="0"/>
    <x v="3"/>
    <x v="25"/>
    <n v="5"/>
    <n v="2313.81"/>
    <n v="0.05"/>
    <n v="10990.6"/>
    <n v="2742.35"/>
    <n v="10990.597499999998"/>
    <s v="Q2"/>
    <n v="24.951776973049693"/>
    <s v="Chennai"/>
    <s v="Premium"/>
  </r>
  <r>
    <s v="ORD006942"/>
    <x v="280"/>
    <s v="CUST0493"/>
    <s v="Lakshit Vaidya"/>
    <x v="2"/>
    <x v="4"/>
    <x v="45"/>
    <n v="1"/>
    <n v="43418.43"/>
    <n v="0.05"/>
    <n v="41247.51"/>
    <n v="-6094.58"/>
    <n v="41247.508499999996"/>
    <s v="Q3"/>
    <n v="-14.775631304774517"/>
    <s v="Lucknow"/>
    <s v="Occasional"/>
  </r>
  <r>
    <s v="ORD004959"/>
    <x v="149"/>
    <s v="CUST0062"/>
    <s v="Veer Tandon"/>
    <x v="0"/>
    <x v="0"/>
    <x v="67"/>
    <n v="3"/>
    <n v="632.66"/>
    <n v="0"/>
    <n v="1897.98"/>
    <n v="754.41"/>
    <n v="1897.98"/>
    <s v="Q4"/>
    <n v="39.748047924635664"/>
    <s v="Coimbatore"/>
    <s v="Regular"/>
  </r>
  <r>
    <s v="ORD007117"/>
    <x v="184"/>
    <s v="CUST0262"/>
    <s v="Quincy Ray"/>
    <x v="0"/>
    <x v="4"/>
    <x v="28"/>
    <n v="2"/>
    <n v="2656.73"/>
    <n v="0.3"/>
    <n v="3719.42"/>
    <n v="368.94"/>
    <n v="3719.4219999999996"/>
    <s v="Q1"/>
    <n v="9.9192884912163723"/>
    <s v="Kochi"/>
    <s v="Occasional"/>
  </r>
  <r>
    <s v="ORD000348"/>
    <x v="97"/>
    <s v="CUST0262"/>
    <s v="Quincy Ray"/>
    <x v="0"/>
    <x v="5"/>
    <x v="37"/>
    <n v="7"/>
    <n v="718.33"/>
    <n v="0.1"/>
    <n v="4525.4799999999996"/>
    <n v="284.89"/>
    <n v="4525.4790000000003"/>
    <s v="Q3"/>
    <n v="6.2952438194401479"/>
    <s v="Kochi"/>
    <s v="Occasional"/>
  </r>
  <r>
    <s v="ORD000041"/>
    <x v="21"/>
    <s v="CUST0277"/>
    <s v="Nirja Sarkar"/>
    <x v="2"/>
    <x v="0"/>
    <x v="56"/>
    <n v="3"/>
    <n v="623.67999999999995"/>
    <n v="0.2"/>
    <n v="1496.83"/>
    <n v="663.51"/>
    <n v="1496.8320000000001"/>
    <s v="Q2"/>
    <n v="44.32767916196228"/>
    <s v="Amritsar"/>
    <s v="Premium"/>
  </r>
  <r>
    <s v="ORD000234"/>
    <x v="295"/>
    <s v="CUST0431"/>
    <s v="Neelima Chander"/>
    <x v="2"/>
    <x v="5"/>
    <x v="44"/>
    <n v="7"/>
    <n v="327.01"/>
    <n v="0"/>
    <n v="2289.0700000000002"/>
    <n v="180.96"/>
    <n v="2289.0699999999997"/>
    <s v="Q4"/>
    <n v="7.9053938935899737"/>
    <s v="Lucknow"/>
    <s v="Regular"/>
  </r>
  <r>
    <s v="ORD005353"/>
    <x v="247"/>
    <s v="CUST0057"/>
    <s v="Anusha Ganesh"/>
    <x v="1"/>
    <x v="4"/>
    <x v="23"/>
    <n v="5"/>
    <n v="56518.45"/>
    <n v="0.05"/>
    <n v="268462.64"/>
    <n v="29626.6"/>
    <n v="268462.63750000001"/>
    <s v="Q2"/>
    <n v="11.035650994119701"/>
    <s v="Ranchi"/>
    <s v="Premium"/>
  </r>
  <r>
    <s v="ORD009005"/>
    <x v="49"/>
    <s v="CUST0247"/>
    <s v="Geetika Chopra"/>
    <x v="1"/>
    <x v="3"/>
    <x v="12"/>
    <n v="1"/>
    <n v="1985.72"/>
    <n v="0.15"/>
    <n v="1687.86"/>
    <n v="471.17"/>
    <n v="1687.8620000000001"/>
    <s v="Q3"/>
    <n v="27.915229936132146"/>
    <s v="Kolkata"/>
    <s v="Regular"/>
  </r>
  <r>
    <s v="ORD010218"/>
    <x v="9"/>
    <s v="CUST0392"/>
    <s v="Yashawini Bhalla"/>
    <x v="0"/>
    <x v="5"/>
    <x v="40"/>
    <n v="2"/>
    <n v="693.81"/>
    <n v="0"/>
    <n v="1387.62"/>
    <n v="80.91"/>
    <n v="1387.62"/>
    <s v="Q2"/>
    <n v="5.8308470618757298"/>
    <s v="Chennai"/>
    <s v="Premium"/>
  </r>
  <r>
    <s v="ORD005045"/>
    <x v="84"/>
    <s v="CUST0140"/>
    <s v="Harinakshi Mahal"/>
    <x v="1"/>
    <x v="6"/>
    <x v="43"/>
    <n v="1"/>
    <n v="3394.02"/>
    <n v="0.15"/>
    <n v="2884.92"/>
    <n v="-427.68"/>
    <n v="2884.9169999999999"/>
    <s v="Q2"/>
    <n v="-14.824674514371283"/>
    <s v="Patna"/>
    <s v="Premium"/>
  </r>
  <r>
    <s v="ORD004649"/>
    <x v="152"/>
    <s v="CUST0142"/>
    <s v="Irya Bava"/>
    <x v="0"/>
    <x v="0"/>
    <x v="51"/>
    <n v="1"/>
    <n v="213.75"/>
    <n v="0"/>
    <n v="213.75"/>
    <n v="86.97"/>
    <n v="213.75"/>
    <s v="Q2"/>
    <n v="40.687719298245611"/>
    <s v="Coimbatore"/>
    <s v="Premium"/>
  </r>
  <r>
    <s v="ORD006902"/>
    <x v="269"/>
    <s v="CUST0143"/>
    <s v="Krisha Srivastava"/>
    <x v="0"/>
    <x v="6"/>
    <x v="41"/>
    <n v="2"/>
    <n v="4893.46"/>
    <n v="0.3"/>
    <n v="6850.84"/>
    <n v="2398.6799999999998"/>
    <n v="6850.8440000000001"/>
    <s v="Q1"/>
    <n v="35.012932720659066"/>
    <s v="Chennai"/>
    <s v="Occasional"/>
  </r>
  <r>
    <s v="ORD007222"/>
    <x v="2"/>
    <s v="CUST0139"/>
    <s v="Bina Chacko"/>
    <x v="0"/>
    <x v="4"/>
    <x v="28"/>
    <n v="1"/>
    <n v="36982.26"/>
    <n v="0"/>
    <n v="36982.26"/>
    <n v="3691.66"/>
    <n v="36982.26"/>
    <s v="Q3"/>
    <n v="9.9822455415109825"/>
    <s v="Bengaluru"/>
    <s v="Regular"/>
  </r>
  <r>
    <s v="ORD009903"/>
    <x v="110"/>
    <s v="CUST0428"/>
    <s v="Abdul Gour"/>
    <x v="3"/>
    <x v="3"/>
    <x v="66"/>
    <n v="5"/>
    <n v="570.86"/>
    <n v="0.2"/>
    <n v="2283.44"/>
    <n v="755.11"/>
    <n v="2283.44"/>
    <s v="Q2"/>
    <n v="33.068966121290686"/>
    <s v="Surat"/>
    <s v="Occasional"/>
  </r>
  <r>
    <s v="ORD009529"/>
    <x v="129"/>
    <s v="CUST0203"/>
    <s v="Yagnesh Deo"/>
    <x v="2"/>
    <x v="2"/>
    <x v="60"/>
    <n v="3"/>
    <n v="6066"/>
    <n v="0.05"/>
    <n v="17288.099999999999"/>
    <n v="4652.25"/>
    <n v="17288.099999999999"/>
    <s v="Q2"/>
    <n v="26.910128932618392"/>
    <s v="Lucknow"/>
    <s v="Premium"/>
  </r>
  <r>
    <s v="ORD000561"/>
    <x v="8"/>
    <s v="CUST0066"/>
    <s v="Ekaja Khalsa"/>
    <x v="1"/>
    <x v="5"/>
    <x v="31"/>
    <n v="7"/>
    <n v="613.39"/>
    <n v="0"/>
    <n v="4293.7299999999996"/>
    <n v="397.41"/>
    <n v="4293.7299999999996"/>
    <s v="Q2"/>
    <n v="9.2555889634420438"/>
    <s v="Bhubaneswar"/>
    <s v="Premium"/>
  </r>
  <r>
    <s v="ORD003648"/>
    <x v="10"/>
    <s v="CUST0346"/>
    <s v="Isha Kibe"/>
    <x v="2"/>
    <x v="4"/>
    <x v="23"/>
    <n v="1"/>
    <n v="14952.55"/>
    <n v="0.1"/>
    <n v="13457.3"/>
    <n v="2038.97"/>
    <n v="13457.295"/>
    <s v="Q1"/>
    <n v="15.151404813744215"/>
    <s v="Lucknow"/>
    <s v="Premium"/>
  </r>
  <r>
    <s v="ORD010668"/>
    <x v="190"/>
    <s v="CUST0425"/>
    <s v="Devika Issac"/>
    <x v="3"/>
    <x v="5"/>
    <x v="24"/>
    <n v="10"/>
    <n v="600.74"/>
    <n v="0.1"/>
    <n v="5406.66"/>
    <n v="409.44"/>
    <n v="5406.66"/>
    <s v="Q3"/>
    <n v="7.5728823340102762"/>
    <s v="Nagpur"/>
    <s v="Premium"/>
  </r>
  <r>
    <s v="ORD006141"/>
    <x v="343"/>
    <s v="CUST0482"/>
    <s v="Priya Batta"/>
    <x v="0"/>
    <x v="1"/>
    <x v="1"/>
    <n v="1"/>
    <n v="5048.16"/>
    <n v="0"/>
    <n v="5048.16"/>
    <n v="961.36"/>
    <n v="5048.16"/>
    <s v="Q3"/>
    <n v="19.043770403473744"/>
    <s v="Kochi"/>
    <s v="Premium"/>
  </r>
  <r>
    <s v="ORD008865"/>
    <x v="1"/>
    <s v="CUST0379"/>
    <s v="Amrita Contractor"/>
    <x v="1"/>
    <x v="1"/>
    <x v="1"/>
    <n v="4"/>
    <n v="11423.79"/>
    <n v="0.15"/>
    <n v="38840.89"/>
    <n v="7257.8"/>
    <n v="38840.885999999999"/>
    <s v="Q2"/>
    <n v="18.685977587022336"/>
    <s v="Patna"/>
    <s v="Regular"/>
  </r>
  <r>
    <s v="ORD006221"/>
    <x v="198"/>
    <s v="CUST0109"/>
    <s v="Ekapad Tank"/>
    <x v="1"/>
    <x v="4"/>
    <x v="33"/>
    <n v="5"/>
    <n v="37469.15"/>
    <n v="0.05"/>
    <n v="177978.46"/>
    <n v="18923.72"/>
    <n v="177978.46249999999"/>
    <s v="Q3"/>
    <n v="10.632590033647894"/>
    <s v="Patna"/>
    <s v="Regular"/>
  </r>
  <r>
    <s v="ORD005174"/>
    <x v="320"/>
    <s v="CUST0383"/>
    <s v="Ishani Chawla"/>
    <x v="0"/>
    <x v="6"/>
    <x v="14"/>
    <n v="3"/>
    <n v="2971.94"/>
    <n v="0.1"/>
    <n v="8024.24"/>
    <n v="2396.4299999999998"/>
    <n v="8024.2380000000003"/>
    <s v="Q2"/>
    <n v="29.86488440026719"/>
    <s v="Bengaluru"/>
    <s v="Regular"/>
  </r>
  <r>
    <s v="ORD000003"/>
    <x v="21"/>
    <s v="CUST0123"/>
    <s v="Shivani Maharaj"/>
    <x v="1"/>
    <x v="4"/>
    <x v="47"/>
    <n v="2"/>
    <n v="48809.48"/>
    <n v="0.05"/>
    <n v="92738.01"/>
    <n v="8910.34"/>
    <n v="92738.012000000002"/>
    <s v="Q2"/>
    <n v="9.6080776372061472"/>
    <s v="Guwahati"/>
    <s v="Regular"/>
  </r>
  <r>
    <s v="ORD011160"/>
    <x v="231"/>
    <s v="CUST0149"/>
    <s v="Charita Bobal"/>
    <x v="2"/>
    <x v="6"/>
    <x v="41"/>
    <n v="3"/>
    <n v="580.47"/>
    <n v="0"/>
    <n v="1741.41"/>
    <n v="558.03"/>
    <n v="1741.41"/>
    <s v="Q1"/>
    <n v="32.044722380140229"/>
    <s v="Jaipur"/>
    <s v="Occasional"/>
  </r>
  <r>
    <s v="ORD002709"/>
    <x v="63"/>
    <s v="CUST0469"/>
    <s v="Brinda Doshi"/>
    <x v="0"/>
    <x v="5"/>
    <x v="21"/>
    <n v="10"/>
    <n v="502.33"/>
    <n v="0.1"/>
    <n v="4520.97"/>
    <n v="451.38"/>
    <n v="4520.97"/>
    <s v="Q4"/>
    <n v="9.9841405716029961"/>
    <s v="Kochi"/>
    <s v="Regular"/>
  </r>
  <r>
    <s v="ORD008765"/>
    <x v="253"/>
    <s v="CUST0058"/>
    <s v="Vansha Narula"/>
    <x v="0"/>
    <x v="6"/>
    <x v="41"/>
    <n v="4"/>
    <n v="3178.05"/>
    <n v="0.05"/>
    <n v="12076.59"/>
    <n v="3544.04"/>
    <n v="12076.59"/>
    <s v="Q3"/>
    <n v="29.346363501617589"/>
    <s v="Kochi"/>
    <s v="Regular"/>
  </r>
  <r>
    <s v="ORD005246"/>
    <x v="148"/>
    <s v="CUST0157"/>
    <s v="Unknown"/>
    <x v="2"/>
    <x v="6"/>
    <x v="41"/>
    <n v="1"/>
    <n v="2543.14"/>
    <n v="0.2"/>
    <n v="2034.51"/>
    <n v="460.13"/>
    <n v="2034.5119999999999"/>
    <s v="Q4"/>
    <n v="22.616256494192704"/>
    <s v="Jaipur"/>
    <s v="Regular"/>
  </r>
  <r>
    <s v="ORD011853"/>
    <x v="15"/>
    <s v="CUST0352"/>
    <s v="Vincent Loke"/>
    <x v="2"/>
    <x v="4"/>
    <x v="28"/>
    <n v="1"/>
    <n v="13233.12"/>
    <n v="0.1"/>
    <n v="11909.81"/>
    <n v="-506.37"/>
    <n v="11909.808000000001"/>
    <s v="Q4"/>
    <n v="-4.2517051069664422"/>
    <s v="Lucknow"/>
    <s v="Occasional"/>
  </r>
  <r>
    <s v="ORD009316"/>
    <x v="29"/>
    <s v="CUST0164"/>
    <s v="Teerth Soman"/>
    <x v="2"/>
    <x v="5"/>
    <x v="40"/>
    <n v="3"/>
    <n v="333.88"/>
    <n v="0"/>
    <n v="1001.64"/>
    <n v="58.69"/>
    <n v="1001.64"/>
    <s v="Q2"/>
    <n v="5.8593905994169564"/>
    <s v="Chandigarh"/>
    <s v="Occasional"/>
  </r>
  <r>
    <s v="ORD009644"/>
    <x v="99"/>
    <s v="CUST0253"/>
    <s v="Mohammed Dhar"/>
    <x v="2"/>
    <x v="5"/>
    <x v="31"/>
    <n v="3"/>
    <n v="288.18"/>
    <n v="0.1"/>
    <n v="778.09"/>
    <n v="-71.84"/>
    <n v="778.08600000000001"/>
    <s v="Q3"/>
    <n v="-9.2328650927270619"/>
    <s v="Mumbai"/>
    <s v="Occasional"/>
  </r>
  <r>
    <s v="ORD001093"/>
    <x v="55"/>
    <s v="CUST0148"/>
    <s v="Dhruv Narasimhan"/>
    <x v="3"/>
    <x v="2"/>
    <x v="30"/>
    <n v="1"/>
    <n v="4361.66"/>
    <n v="0"/>
    <n v="4361.66"/>
    <n v="1009.93"/>
    <n v="4361.66"/>
    <s v="Q1"/>
    <n v="23.154716323601566"/>
    <s v="Surat"/>
    <s v="Regular"/>
  </r>
  <r>
    <s v="ORD004124"/>
    <x v="276"/>
    <s v="CUST0442"/>
    <s v="Jackson Khare"/>
    <x v="1"/>
    <x v="3"/>
    <x v="10"/>
    <n v="5"/>
    <n v="3393.48"/>
    <n v="0.3"/>
    <n v="11877.18"/>
    <n v="2355.98"/>
    <n v="11877.18"/>
    <s v="Q2"/>
    <n v="19.836190072054141"/>
    <s v="Guwahati"/>
    <s v="Regular"/>
  </r>
  <r>
    <s v="ORD008466"/>
    <x v="0"/>
    <s v="CUST0353"/>
    <s v="Amruta Ratta"/>
    <x v="1"/>
    <x v="2"/>
    <x v="8"/>
    <n v="2"/>
    <n v="812.52"/>
    <n v="0"/>
    <n v="1625.04"/>
    <n v="263.08999999999997"/>
    <n v="1625.04"/>
    <s v="Q2"/>
    <n v="16.18975532909959"/>
    <s v="Bhubaneswar"/>
    <s v="Regular"/>
  </r>
  <r>
    <s v="ORD007990"/>
    <x v="136"/>
    <s v="CUST0135"/>
    <s v="Nandini Sarin"/>
    <x v="2"/>
    <x v="4"/>
    <x v="45"/>
    <n v="0"/>
    <n v="48926.02"/>
    <n v="0.25"/>
    <n v="146778.06"/>
    <n v="13867.84"/>
    <n v="0"/>
    <s v="Q2"/>
    <n v="9.4481695697572246"/>
    <s v="Amritsar"/>
    <s v="Premium"/>
  </r>
  <r>
    <s v="ORD008229"/>
    <x v="122"/>
    <s v="CUST0390"/>
    <s v="Waida Manda"/>
    <x v="1"/>
    <x v="2"/>
    <x v="30"/>
    <n v="1"/>
    <n v="3340.83"/>
    <n v="0.05"/>
    <n v="3173.79"/>
    <n v="887.56"/>
    <n v="3173.7884999999997"/>
    <s v="Q1"/>
    <n v="27.965303312443478"/>
    <s v="Patna"/>
    <s v="Premium"/>
  </r>
  <r>
    <s v="ORD010366"/>
    <x v="258"/>
    <s v="CUST0078"/>
    <s v="Warinder Naidu"/>
    <x v="0"/>
    <x v="6"/>
    <x v="41"/>
    <n v="2"/>
    <n v="997.84"/>
    <n v="0"/>
    <n v="1995.68"/>
    <n v="508.89"/>
    <n v="1995.68"/>
    <s v="Q2"/>
    <n v="25.499579090836207"/>
    <s v="Hyderabad"/>
    <s v="Regular"/>
  </r>
  <r>
    <s v="ORD002868"/>
    <x v="96"/>
    <s v="CUST0002"/>
    <s v="Nitara Dhawan"/>
    <x v="2"/>
    <x v="2"/>
    <x v="60"/>
    <n v="1"/>
    <n v="5332.99"/>
    <n v="0"/>
    <n v="5332.99"/>
    <n v="1172.97"/>
    <n v="5332.99"/>
    <s v="Q2"/>
    <n v="21.994603402594041"/>
    <s v="Chandigarh"/>
    <s v="Premium"/>
  </r>
  <r>
    <s v="ORD006228"/>
    <x v="353"/>
    <s v="CUST0294"/>
    <s v="Ekapad Dhingra"/>
    <x v="0"/>
    <x v="3"/>
    <x v="6"/>
    <n v="1"/>
    <n v="1179.9100000000001"/>
    <n v="0"/>
    <n v="1179.9100000000001"/>
    <n v="388.86"/>
    <n v="1179.9100000000001"/>
    <s v="Q2"/>
    <n v="32.956750938630911"/>
    <s v="Bengaluru"/>
    <s v="Premium"/>
  </r>
  <r>
    <s v="ORD007590"/>
    <x v="292"/>
    <s v="CUST0243"/>
    <s v="Oviya Nagy"/>
    <x v="3"/>
    <x v="6"/>
    <x v="14"/>
    <n v="1"/>
    <n v="996.41"/>
    <n v="0"/>
    <n v="996.41"/>
    <n v="218.47"/>
    <n v="996.41"/>
    <s v="Q3"/>
    <n v="21.925713310785721"/>
    <s v="Surat"/>
    <s v="Regular"/>
  </r>
  <r>
    <s v="ORD002325"/>
    <x v="77"/>
    <s v="CUST0292"/>
    <s v="Hardik Mukherjee"/>
    <x v="2"/>
    <x v="3"/>
    <x v="13"/>
    <n v="4"/>
    <n v="2117.52"/>
    <n v="0.05"/>
    <n v="8046.58"/>
    <n v="2351.17"/>
    <n v="8046.5759999999991"/>
    <s v="Q3"/>
    <n v="29.219494493312688"/>
    <s v="Jaipur"/>
    <s v="Premium"/>
  </r>
  <r>
    <s v="ORD011307"/>
    <x v="342"/>
    <s v="CUST0240"/>
    <s v="Suhani Shanker"/>
    <x v="0"/>
    <x v="4"/>
    <x v="33"/>
    <n v="2"/>
    <n v="68953.789999999994"/>
    <n v="0.1"/>
    <n v="124116.82"/>
    <n v="14564.98"/>
    <n v="124116.82199999999"/>
    <s v="Q2"/>
    <n v="11.734896205042958"/>
    <s v="Kochi"/>
    <s v="Regular"/>
  </r>
  <r>
    <s v="ORD010299"/>
    <x v="131"/>
    <s v="CUST0168"/>
    <s v="Guneet Raja"/>
    <x v="0"/>
    <x v="5"/>
    <x v="39"/>
    <n v="4"/>
    <n v="681.68"/>
    <n v="0"/>
    <n v="2726.72"/>
    <n v="162.19999999999999"/>
    <n v="2726.72"/>
    <s v="Q2"/>
    <n v="5.9485389038845202"/>
    <s v="Chennai"/>
    <s v="Premium"/>
  </r>
  <r>
    <s v="ORD006367"/>
    <x v="336"/>
    <s v="CUST0156"/>
    <s v="Aarush Bhagat"/>
    <x v="0"/>
    <x v="6"/>
    <x v="55"/>
    <n v="1"/>
    <n v="4223.8999999999996"/>
    <n v="0.2"/>
    <n v="3379.12"/>
    <n v="1125.29"/>
    <n v="3379.12"/>
    <s v="Q4"/>
    <n v="33.301273704396408"/>
    <s v="Bengaluru"/>
    <s v="Premium"/>
  </r>
  <r>
    <s v="ORD003704"/>
    <x v="143"/>
    <s v="CUST0279"/>
    <s v="Zaitra Biswas"/>
    <x v="1"/>
    <x v="5"/>
    <x v="21"/>
    <n v="10"/>
    <n v="454.47"/>
    <n v="0.15"/>
    <n v="3863"/>
    <n v="220.83"/>
    <n v="3862.9950000000003"/>
    <s v="Q1"/>
    <n v="5.7165415480196744"/>
    <s v="Patna"/>
    <s v="Premium"/>
  </r>
  <r>
    <s v="ORD011764"/>
    <x v="353"/>
    <s v="CUST0113"/>
    <s v="Harita Chaudhari"/>
    <x v="2"/>
    <x v="1"/>
    <x v="36"/>
    <n v="4"/>
    <n v="39886.379999999997"/>
    <n v="0"/>
    <n v="159545.51999999999"/>
    <n v="33867.589999999997"/>
    <n v="159545.51999999999"/>
    <s v="Q2"/>
    <n v="21.22754057901469"/>
    <s v="Lucknow"/>
    <s v="Premium"/>
  </r>
  <r>
    <s v="ORD002209"/>
    <x v="346"/>
    <s v="CUST0290"/>
    <s v="Unknown"/>
    <x v="1"/>
    <x v="1"/>
    <x v="26"/>
    <n v="1"/>
    <n v="40754.14"/>
    <n v="0"/>
    <n v="40754.14"/>
    <n v="13008.46"/>
    <n v="40754.14"/>
    <s v="Q4"/>
    <n v="31.919358376842204"/>
    <s v="Ranchi"/>
    <s v="Premium"/>
  </r>
  <r>
    <s v="ORD003664"/>
    <x v="259"/>
    <s v="CUST0312"/>
    <s v="Sudiksha Pau"/>
    <x v="1"/>
    <x v="5"/>
    <x v="21"/>
    <n v="8"/>
    <n v="534.13"/>
    <n v="0"/>
    <n v="4273.04"/>
    <n v="296.42"/>
    <n v="4273.04"/>
    <s v="Q2"/>
    <n v="6.9369816336846846"/>
    <s v="Patna"/>
    <s v="Premium"/>
  </r>
  <r>
    <s v="ORD007319"/>
    <x v="4"/>
    <s v="CUST0457"/>
    <s v="Amruta Gour"/>
    <x v="0"/>
    <x v="6"/>
    <x v="18"/>
    <n v="1"/>
    <n v="1075"/>
    <n v="0.2"/>
    <n v="860"/>
    <n v="268.83999999999997"/>
    <n v="860"/>
    <s v="Q2"/>
    <n v="31.260465116279068"/>
    <s v="Bengaluru"/>
    <s v="Premium"/>
  </r>
  <r>
    <s v="ORD011602"/>
    <x v="350"/>
    <s v="CUST0079"/>
    <s v="Joshua Acharya"/>
    <x v="3"/>
    <x v="6"/>
    <x v="55"/>
    <n v="2"/>
    <n v="3669.31"/>
    <n v="0.15"/>
    <n v="6237.83"/>
    <n v="2006.14"/>
    <n v="6237.8269999999993"/>
    <s v="Q4"/>
    <n v="32.160863633667482"/>
    <s v="Ahmedabad"/>
    <s v="Premium"/>
  </r>
  <r>
    <s v="ORD007032"/>
    <x v="136"/>
    <s v="CUST0407"/>
    <s v="Kevin Khanna"/>
    <x v="0"/>
    <x v="0"/>
    <x v="56"/>
    <n v="2"/>
    <n v="906.34"/>
    <n v="0.05"/>
    <n v="1722.05"/>
    <n v="766.55"/>
    <n v="1722.046"/>
    <s v="Q2"/>
    <n v="44.513806219331606"/>
    <s v="Coimbatore"/>
    <s v="Premium"/>
  </r>
  <r>
    <s v="ORD000486"/>
    <x v="357"/>
    <s v="CUST0447"/>
    <s v="Gaurang Chaudhary"/>
    <x v="1"/>
    <x v="6"/>
    <x v="41"/>
    <n v="1"/>
    <n v="3607.34"/>
    <n v="0.2"/>
    <n v="2885.87"/>
    <n v="964.85"/>
    <n v="2885.8720000000003"/>
    <s v="Q1"/>
    <n v="33.433591949741327"/>
    <s v="Guwahati"/>
    <s v="Premium"/>
  </r>
  <r>
    <s v="ORD002640"/>
    <x v="196"/>
    <s v="CUST0061"/>
    <s v="Aarush Garg"/>
    <x v="0"/>
    <x v="4"/>
    <x v="28"/>
    <n v="2"/>
    <n v="78146.929999999993"/>
    <n v="0.2"/>
    <n v="125035.09"/>
    <n v="15972.63"/>
    <n v="125035.08799999999"/>
    <s v="Q1"/>
    <n v="12.774517937324633"/>
    <s v="Hyderabad"/>
    <s v="Regular"/>
  </r>
  <r>
    <s v="ORD002772"/>
    <x v="171"/>
    <s v="CUST0321"/>
    <s v="Vyanjana Ramaswamy"/>
    <x v="0"/>
    <x v="2"/>
    <x v="46"/>
    <n v="5"/>
    <n v="334.44"/>
    <n v="0.05"/>
    <n v="1588.59"/>
    <n v="360.36"/>
    <n v="1588.59"/>
    <s v="Q2"/>
    <n v="22.68426718032973"/>
    <s v="Coimbatore"/>
    <s v="Premium"/>
  </r>
  <r>
    <s v="ORD007447"/>
    <x v="189"/>
    <s v="CUST0414"/>
    <s v="Sai Maharaj"/>
    <x v="2"/>
    <x v="2"/>
    <x v="9"/>
    <n v="5"/>
    <n v="7372.95"/>
    <n v="0.1"/>
    <n v="33178.28"/>
    <n v="-2397.19"/>
    <n v="33178.275000000001"/>
    <s v="Q3"/>
    <n v="-7.2251786409663188"/>
    <s v="Delhi"/>
    <s v="Occasional"/>
  </r>
  <r>
    <s v="ORD006453"/>
    <x v="227"/>
    <s v="CUST0434"/>
    <s v="Ganga Gandhi"/>
    <x v="3"/>
    <x v="4"/>
    <x v="23"/>
    <n v="4"/>
    <n v="79742.289999999994"/>
    <n v="0"/>
    <n v="318969.15999999997"/>
    <n v="31145.45"/>
    <n v="318969.15999999997"/>
    <s v="Q4"/>
    <n v="9.7644079446426737"/>
    <s v="Nagpur"/>
    <s v="Premium"/>
  </r>
  <r>
    <s v="ORD006835"/>
    <x v="250"/>
    <s v="CUST0129"/>
    <s v="Bimala Basak"/>
    <x v="0"/>
    <x v="3"/>
    <x v="58"/>
    <n v="1"/>
    <n v="3756.69"/>
    <n v="0.05"/>
    <n v="3568.86"/>
    <n v="962.51"/>
    <n v="3568.8554999999997"/>
    <s v="Q4"/>
    <n v="26.969676591404536"/>
    <s v="Chennai"/>
    <s v="Premium"/>
  </r>
  <r>
    <s v="ORD011908"/>
    <x v="214"/>
    <s v="CUST0420"/>
    <s v="Zehaan Choudhury"/>
    <x v="3"/>
    <x v="6"/>
    <x v="57"/>
    <n v="1"/>
    <n v="2253.5100000000002"/>
    <n v="0"/>
    <n v="2253.5100000000002"/>
    <n v="582.16999999999996"/>
    <n v="2253.5100000000002"/>
    <s v="Q4"/>
    <n v="25.83392130498644"/>
    <s v="Ahmedabad"/>
    <s v="Premium"/>
  </r>
  <r>
    <s v="ORD001786"/>
    <x v="355"/>
    <s v="CUST0187"/>
    <s v="Forum Prabhu"/>
    <x v="2"/>
    <x v="4"/>
    <x v="23"/>
    <n v="2"/>
    <n v="65648.03"/>
    <n v="0"/>
    <n v="131296.06"/>
    <n v="17597.39"/>
    <n v="131296.06"/>
    <s v="Q2"/>
    <n v="13.402831737677429"/>
    <s v="Lucknow"/>
    <s v="Regular"/>
  </r>
  <r>
    <s v="ORD003734"/>
    <x v="10"/>
    <s v="CUST0006"/>
    <s v="Yashica Nagi"/>
    <x v="0"/>
    <x v="6"/>
    <x v="27"/>
    <n v="3"/>
    <n v="3876.79"/>
    <n v="0.2"/>
    <n v="9304.2999999999993"/>
    <n v="3569.26"/>
    <n v="9304.2960000000003"/>
    <s v="Q1"/>
    <n v="38.361402792257351"/>
    <s v="Hyderabad"/>
    <s v="Regular"/>
  </r>
  <r>
    <s v="ORD004924"/>
    <x v="53"/>
    <s v="CUST0455"/>
    <s v="Unknown"/>
    <x v="2"/>
    <x v="2"/>
    <x v="30"/>
    <n v="5"/>
    <n v="5319.66"/>
    <n v="0.05"/>
    <n v="25268.38"/>
    <n v="4589.2299999999996"/>
    <n v="25268.384999999998"/>
    <s v="Q4"/>
    <n v="18.16194785736165"/>
    <s v="Delhi"/>
    <s v="Regular"/>
  </r>
  <r>
    <s v="ORD010997"/>
    <x v="175"/>
    <s v="CUST0451"/>
    <s v="Varsha Sheth"/>
    <x v="0"/>
    <x v="6"/>
    <x v="63"/>
    <n v="4"/>
    <n v="3388.26"/>
    <n v="0.1"/>
    <n v="12197.74"/>
    <n v="4739"/>
    <n v="12197.736000000001"/>
    <s v="Q3"/>
    <n v="38.851459368702727"/>
    <s v="Chennai"/>
    <s v="Regular"/>
  </r>
  <r>
    <s v="ORD007480"/>
    <x v="346"/>
    <s v="CUST0288"/>
    <s v="Amara Iyer"/>
    <x v="2"/>
    <x v="6"/>
    <x v="14"/>
    <n v="4"/>
    <n v="3536.67"/>
    <n v="0.1"/>
    <n v="12732.01"/>
    <n v="3155.36"/>
    <n v="12732.012000000001"/>
    <s v="Q4"/>
    <n v="24.782889740111735"/>
    <s v="Delhi"/>
    <s v="Premium"/>
  </r>
  <r>
    <s v="ORD008360"/>
    <x v="62"/>
    <s v="CUST0216"/>
    <s v="Jacob Sengupta"/>
    <x v="1"/>
    <x v="2"/>
    <x v="54"/>
    <n v="4"/>
    <n v="2159.58"/>
    <n v="0.3"/>
    <n v="6046.82"/>
    <n v="1335.75"/>
    <n v="6046.8239999999996"/>
    <s v="Q1"/>
    <n v="22.090123403706414"/>
    <s v="Patna"/>
    <s v="Regular"/>
  </r>
  <r>
    <s v="ORD009380"/>
    <x v="200"/>
    <s v="CUST0455"/>
    <s v="Sara Narang"/>
    <x v="2"/>
    <x v="5"/>
    <x v="40"/>
    <n v="4"/>
    <n v="220.95"/>
    <n v="0"/>
    <n v="883.8"/>
    <n v="77.61"/>
    <n v="883.8"/>
    <s v="Q2"/>
    <n v="8.7813985064494222"/>
    <s v="Delhi"/>
    <s v="Regular"/>
  </r>
  <r>
    <s v="ORD008248"/>
    <x v="105"/>
    <s v="CUST0459"/>
    <s v="Vidhi Kari"/>
    <x v="3"/>
    <x v="1"/>
    <x v="64"/>
    <n v="4"/>
    <n v="23928.99"/>
    <n v="0.05"/>
    <n v="90930.16"/>
    <n v="17716.39"/>
    <n v="90930.161999999997"/>
    <s v="Q2"/>
    <n v="19.48351350091103"/>
    <s v="Surat"/>
    <s v="Occasional"/>
  </r>
  <r>
    <s v="ORD011540"/>
    <x v="101"/>
    <s v="CUST0500"/>
    <s v="Pooja Mand"/>
    <x v="0"/>
    <x v="4"/>
    <x v="47"/>
    <n v="4"/>
    <n v="50190.01"/>
    <n v="0.05"/>
    <n v="190722.04"/>
    <n v="17175.39"/>
    <n v="190722.038"/>
    <s v="Q1"/>
    <n v="9.0054563174764688"/>
    <s v="Kochi"/>
    <s v="Premium"/>
  </r>
  <r>
    <s v="ORD011488"/>
    <x v="22"/>
    <s v="CUST0301"/>
    <s v="Vihaan Saini"/>
    <x v="2"/>
    <x v="6"/>
    <x v="55"/>
    <n v="3"/>
    <n v="2200.5"/>
    <n v="0.1"/>
    <n v="5941.35"/>
    <n v="1252.68"/>
    <n v="5941.35"/>
    <s v="Q3"/>
    <n v="21.084097048650559"/>
    <s v="Chandigarh"/>
    <s v="Premium"/>
  </r>
  <r>
    <s v="ORD009478"/>
    <x v="271"/>
    <s v="CUST0454"/>
    <s v="Avi Kar"/>
    <x v="1"/>
    <x v="5"/>
    <x v="37"/>
    <n v="10"/>
    <n v="347.46"/>
    <n v="0"/>
    <n v="3474.6"/>
    <n v="212.39"/>
    <n v="3474.6"/>
    <s v="Q3"/>
    <n v="6.1126460599781263"/>
    <s v="Patna"/>
    <s v="Regular"/>
  </r>
  <r>
    <s v="ORD007513"/>
    <x v="130"/>
    <s v="CUST0003"/>
    <s v="Avi Johal"/>
    <x v="1"/>
    <x v="0"/>
    <x v="15"/>
    <n v="5"/>
    <n v="256.72000000000003"/>
    <n v="0"/>
    <n v="1283.5999999999999"/>
    <n v="481.16"/>
    <n v="1283.6000000000001"/>
    <s v="Q2"/>
    <n v="37.485197880959802"/>
    <s v="Patna"/>
    <s v="Regular"/>
  </r>
  <r>
    <s v="ORD009330"/>
    <x v="201"/>
    <s v="CUST0342"/>
    <s v="Brijesh Uppal"/>
    <x v="0"/>
    <x v="5"/>
    <x v="24"/>
    <n v="8"/>
    <n v="362.75"/>
    <n v="0"/>
    <n v="2902"/>
    <n v="269.76"/>
    <n v="2902"/>
    <s v="Q2"/>
    <n v="9.2956581667815303"/>
    <s v="Chennai"/>
    <s v="Premium"/>
  </r>
  <r>
    <s v="ORD006102"/>
    <x v="135"/>
    <s v="CUST0464"/>
    <s v="Chandresh Dasgupta"/>
    <x v="3"/>
    <x v="1"/>
    <x v="59"/>
    <n v="1"/>
    <n v="22628.91"/>
    <n v="0.05"/>
    <n v="21497.46"/>
    <n v="5629.19"/>
    <n v="21497.464499999998"/>
    <s v="Q2"/>
    <n v="26.185372597506866"/>
    <s v="Mumbai"/>
    <s v="Regular"/>
  </r>
  <r>
    <s v="ORD002791"/>
    <x v="203"/>
    <s v="CUST0399"/>
    <s v="Saksham Goyal"/>
    <x v="3"/>
    <x v="3"/>
    <x v="61"/>
    <n v="1"/>
    <n v="2398.36"/>
    <n v="0.1"/>
    <n v="2158.52"/>
    <n v="554.84"/>
    <n v="2158.5240000000003"/>
    <s v="Q3"/>
    <n v="25.70464948205252"/>
    <s v="Surat"/>
    <s v="Premium"/>
  </r>
  <r>
    <s v="ORD011295"/>
    <x v="160"/>
    <s v="CUST0094"/>
    <s v="Nidra Nigam"/>
    <x v="2"/>
    <x v="1"/>
    <x v="26"/>
    <n v="3"/>
    <n v="36963.410000000003"/>
    <n v="0"/>
    <n v="110890.23"/>
    <n v="19849.13"/>
    <n v="110890.23000000001"/>
    <s v="Q4"/>
    <n v="17.899800550508374"/>
    <s v="Chandigarh"/>
    <s v="Premium"/>
  </r>
  <r>
    <s v="ORD008136"/>
    <x v="261"/>
    <s v="CUST0449"/>
    <s v="Pratyush Hans"/>
    <x v="2"/>
    <x v="2"/>
    <x v="46"/>
    <n v="2"/>
    <n v="2061.15"/>
    <n v="0.05"/>
    <n v="3916.18"/>
    <n v="711.88"/>
    <n v="3916.1849999999999"/>
    <s v="Q4"/>
    <n v="18.177918277505121"/>
    <s v="Delhi"/>
    <s v="Premium"/>
  </r>
  <r>
    <s v="ORD008617"/>
    <x v="278"/>
    <s v="CUST0101"/>
    <s v="Chakradev Kumar"/>
    <x v="3"/>
    <x v="6"/>
    <x v="14"/>
    <n v="5"/>
    <n v="1207.74"/>
    <n v="0"/>
    <n v="6038.7"/>
    <n v="1698.68"/>
    <n v="6038.7"/>
    <s v="Q3"/>
    <n v="28.129895507311176"/>
    <s v="Surat"/>
    <s v="Premium"/>
  </r>
  <r>
    <s v="ORD011692"/>
    <x v="8"/>
    <s v="CUST0010"/>
    <s v="Jack Goyal"/>
    <x v="2"/>
    <x v="3"/>
    <x v="25"/>
    <n v="2"/>
    <n v="3156.77"/>
    <n v="0.1"/>
    <n v="5682.19"/>
    <n v="1183.4100000000001"/>
    <n v="5682.1859999999997"/>
    <s v="Q2"/>
    <n v="20.826653103820888"/>
    <s v="Delhi"/>
    <s v="Premium"/>
  </r>
  <r>
    <s v="ORD001682"/>
    <x v="221"/>
    <s v="CUST0380"/>
    <s v="Pahal Nori"/>
    <x v="3"/>
    <x v="6"/>
    <x v="55"/>
    <n v="1"/>
    <n v="3393.54"/>
    <n v="0.25"/>
    <n v="2545.15"/>
    <n v="891.42"/>
    <n v="2545.1549999999997"/>
    <s v="Q1"/>
    <n v="35.02426183132625"/>
    <s v="Ahmedabad"/>
    <s v="Regular"/>
  </r>
  <r>
    <s v="ORD002735"/>
    <x v="59"/>
    <s v="CUST0142"/>
    <s v="Irya Bava"/>
    <x v="0"/>
    <x v="3"/>
    <x v="16"/>
    <n v="1"/>
    <n v="1266.94"/>
    <n v="0.15"/>
    <n v="1076.9000000000001"/>
    <n v="298.89999999999998"/>
    <n v="1076.8990000000001"/>
    <s v="Q4"/>
    <n v="27.755594762744913"/>
    <s v="Coimbatore"/>
    <s v="Premium"/>
  </r>
  <r>
    <s v="ORD006210"/>
    <x v="295"/>
    <s v="CUST0280"/>
    <s v="Chandani Narayanan"/>
    <x v="1"/>
    <x v="0"/>
    <x v="56"/>
    <n v="2"/>
    <n v="631.78"/>
    <n v="0.15"/>
    <n v="1074.03"/>
    <n v="295.76"/>
    <n v="1074.0259999999998"/>
    <s v="Q4"/>
    <n v="27.537405845274343"/>
    <s v="Patna"/>
    <s v="Regular"/>
  </r>
  <r>
    <s v="ORD011131"/>
    <x v="315"/>
    <s v="CUST0229"/>
    <s v="Tanish Narula"/>
    <x v="2"/>
    <x v="4"/>
    <x v="47"/>
    <n v="1"/>
    <n v="53364.18"/>
    <n v="0.05"/>
    <n v="50695.97"/>
    <n v="-5529.5"/>
    <n v="50695.970999999998"/>
    <s v="Q4"/>
    <n v="-10.907178617945371"/>
    <s v="Lucknow"/>
    <s v="Premium"/>
  </r>
  <r>
    <s v="ORD011476"/>
    <x v="103"/>
    <s v="CUST0243"/>
    <s v="Oviya Nagy"/>
    <x v="3"/>
    <x v="5"/>
    <x v="68"/>
    <n v="4"/>
    <n v="613.91999999999996"/>
    <n v="0.3"/>
    <n v="1718.98"/>
    <n v="96.94"/>
    <n v="1718.9759999999999"/>
    <s v="Q1"/>
    <n v="5.6393908015218326"/>
    <s v="Surat"/>
    <s v="Regular"/>
  </r>
  <r>
    <s v="ORD008991"/>
    <x v="128"/>
    <s v="CUST0074"/>
    <s v="Maanas Sandhu"/>
    <x v="1"/>
    <x v="1"/>
    <x v="1"/>
    <n v="4"/>
    <n v="23538.18"/>
    <n v="0.1"/>
    <n v="84737.45"/>
    <n v="25808.880000000001"/>
    <n v="84737.448000000004"/>
    <s v="Q1"/>
    <n v="30.457465972837277"/>
    <s v="Kolkata"/>
    <s v="Premium"/>
  </r>
  <r>
    <s v="ORD001477"/>
    <x v="144"/>
    <s v="CUST0379"/>
    <s v="Amrita Contractor"/>
    <x v="1"/>
    <x v="4"/>
    <x v="5"/>
    <n v="1"/>
    <n v="72177.33"/>
    <n v="0"/>
    <n v="72177.33"/>
    <n v="9767.7999999999993"/>
    <n v="72177.33"/>
    <s v="Q2"/>
    <n v="13.533058094556836"/>
    <s v="Patna"/>
    <s v="Regular"/>
  </r>
  <r>
    <s v="ORD006735"/>
    <x v="199"/>
    <s v="CUST0367"/>
    <s v="Sarthak Kari"/>
    <x v="3"/>
    <x v="4"/>
    <x v="23"/>
    <n v="4"/>
    <n v="11244.05"/>
    <n v="0"/>
    <n v="44976.2"/>
    <n v="4737.63"/>
    <n v="44976.2"/>
    <s v="Q2"/>
    <n v="10.533637790653724"/>
    <s v="Mumbai"/>
    <s v="Premium"/>
  </r>
  <r>
    <s v="ORD009864"/>
    <x v="185"/>
    <s v="CUST0137"/>
    <s v="Rachita Datta"/>
    <x v="0"/>
    <x v="4"/>
    <x v="28"/>
    <n v="3"/>
    <n v="40345.089999999997"/>
    <n v="0.1"/>
    <n v="108931.74"/>
    <n v="13783.76"/>
    <n v="108931.74299999999"/>
    <s v="Q4"/>
    <n v="12.65357553271434"/>
    <s v="Hyderabad"/>
    <s v="Regular"/>
  </r>
  <r>
    <s v="ORD008464"/>
    <x v="341"/>
    <s v="CUST0181"/>
    <s v="Chasmum Narang"/>
    <x v="3"/>
    <x v="6"/>
    <x v="27"/>
    <n v="2"/>
    <n v="3038.78"/>
    <n v="0.3"/>
    <n v="4254.29"/>
    <n v="1552.78"/>
    <n v="4254.2920000000004"/>
    <s v="Q2"/>
    <n v="36.499157321198133"/>
    <s v="Ahmedabad"/>
    <s v="Premium"/>
  </r>
  <r>
    <s v="ORD008542"/>
    <x v="255"/>
    <s v="CUST0330"/>
    <s v="Yasti Ramesh"/>
    <x v="2"/>
    <x v="2"/>
    <x v="9"/>
    <n v="4"/>
    <n v="4717.26"/>
    <n v="0.1"/>
    <n v="16982.14"/>
    <n v="4324"/>
    <n v="16982.136000000002"/>
    <s v="Q3"/>
    <n v="25.462044241774006"/>
    <s v="Jaipur"/>
    <s v="Occasional"/>
  </r>
  <r>
    <s v="ORD002979"/>
    <x v="31"/>
    <s v="CUST0357"/>
    <s v="Udant Mishra"/>
    <x v="2"/>
    <x v="5"/>
    <x v="39"/>
    <n v="7"/>
    <n v="553.20000000000005"/>
    <n v="0.3"/>
    <n v="2710.68"/>
    <n v="216.43"/>
    <n v="2710.6800000000003"/>
    <s v="Q2"/>
    <n v="7.9843434119851855"/>
    <s v="Delhi"/>
    <s v="Premium"/>
  </r>
  <r>
    <s v="ORD006125"/>
    <x v="237"/>
    <s v="CUST0135"/>
    <s v="Nandini Sarin"/>
    <x v="2"/>
    <x v="3"/>
    <x v="6"/>
    <n v="5"/>
    <n v="1170.21"/>
    <n v="0.1"/>
    <n v="5265.95"/>
    <n v="1836"/>
    <n v="5265.9450000000006"/>
    <s v="Q1"/>
    <n v="34.865503850207467"/>
    <s v="Amritsar"/>
    <s v="Premium"/>
  </r>
  <r>
    <s v="ORD002511"/>
    <x v="310"/>
    <s v="CUST0362"/>
    <s v="Netra Issac"/>
    <x v="2"/>
    <x v="1"/>
    <x v="69"/>
    <n v="2"/>
    <n v="6814.35"/>
    <n v="0.15"/>
    <n v="11584.4"/>
    <n v="2452.1999999999998"/>
    <n v="11584.395"/>
    <s v="Q3"/>
    <n v="21.168122647698628"/>
    <s v="Chandigarh"/>
    <s v="Premium"/>
  </r>
  <r>
    <s v="ORD010645"/>
    <x v="107"/>
    <s v="CUST0476"/>
    <s v="Aachal Mukherjee"/>
    <x v="1"/>
    <x v="1"/>
    <x v="36"/>
    <n v="2"/>
    <n v="3482.56"/>
    <n v="0"/>
    <n v="6965.12"/>
    <n v="1618.46"/>
    <n v="6965.12"/>
    <s v="Q4"/>
    <n v="23.236642010475052"/>
    <s v="Bhubaneswar"/>
    <s v="Premium"/>
  </r>
  <r>
    <s v="ORD011569"/>
    <x v="130"/>
    <s v="CUST0470"/>
    <s v="Kabir Tripathi"/>
    <x v="3"/>
    <x v="1"/>
    <x v="26"/>
    <n v="0"/>
    <n v="41415.300000000003"/>
    <n v="0.1"/>
    <n v="37273.769999999997"/>
    <n v="6707.17"/>
    <n v="0"/>
    <s v="Q2"/>
    <n v="17.994342938747547"/>
    <s v="Mumbai"/>
    <s v="Occasional"/>
  </r>
  <r>
    <s v="ORD004445"/>
    <x v="128"/>
    <s v="CUST0382"/>
    <s v="Azaan Bains"/>
    <x v="0"/>
    <x v="5"/>
    <x v="40"/>
    <n v="8"/>
    <n v="312.75"/>
    <n v="0.1"/>
    <n v="2251.8000000000002"/>
    <n v="180.88"/>
    <n v="2251.8000000000002"/>
    <s v="Q1"/>
    <n v="8.0326849631405981"/>
    <s v="Coimbatore"/>
    <s v="Occasional"/>
  </r>
  <r>
    <s v="ORD006298"/>
    <x v="236"/>
    <s v="CUST0383"/>
    <s v="Ishani Chawla"/>
    <x v="0"/>
    <x v="5"/>
    <x v="40"/>
    <n v="6"/>
    <n v="275.64999999999998"/>
    <n v="0"/>
    <n v="1653.9"/>
    <n v="171.16"/>
    <n v="1653.8999999999999"/>
    <s v="Q3"/>
    <n v="10.348872362295181"/>
    <s v="Bengaluru"/>
    <s v="Regular"/>
  </r>
  <r>
    <s v="ORD000862"/>
    <x v="306"/>
    <s v="CUST0337"/>
    <s v="Tarak Thaker"/>
    <x v="1"/>
    <x v="6"/>
    <x v="27"/>
    <n v="5"/>
    <n v="3784.82"/>
    <n v="0"/>
    <n v="18924.099999999999"/>
    <n v="6247.91"/>
    <n v="18924.100000000002"/>
    <s v="Q3"/>
    <n v="33.015625577966723"/>
    <s v="Bhubaneswar"/>
    <s v="Premium"/>
  </r>
  <r>
    <s v="ORD006027"/>
    <x v="201"/>
    <s v="CUST0338"/>
    <s v="Chakradev Mand"/>
    <x v="1"/>
    <x v="3"/>
    <x v="12"/>
    <n v="1"/>
    <n v="1524.72"/>
    <n v="0.25"/>
    <n v="1143.54"/>
    <n v="347.08"/>
    <n v="1143.54"/>
    <s v="Q2"/>
    <n v="30.351365059377024"/>
    <s v="Ranchi"/>
    <s v="Premium"/>
  </r>
  <r>
    <s v="ORD002112"/>
    <x v="309"/>
    <s v="CUST0354"/>
    <s v="Laban Sankaran"/>
    <x v="0"/>
    <x v="5"/>
    <x v="40"/>
    <n v="2"/>
    <n v="429.09"/>
    <n v="0.1"/>
    <n v="772.36"/>
    <n v="-44.01"/>
    <n v="772.36199999999997"/>
    <s v="Q3"/>
    <n v="-5.6981200476461744"/>
    <s v="Hyderabad"/>
    <s v="Regular"/>
  </r>
  <r>
    <s v="ORD000038"/>
    <x v="87"/>
    <s v="CUST0359"/>
    <s v="Yutika Suri"/>
    <x v="1"/>
    <x v="6"/>
    <x v="43"/>
    <n v="5"/>
    <n v="1589.06"/>
    <n v="0.2"/>
    <n v="6356.24"/>
    <n v="2187.38"/>
    <n v="6356.24"/>
    <s v="Q1"/>
    <n v="34.41311215435541"/>
    <s v="Ranchi"/>
    <s v="Premium"/>
  </r>
  <r>
    <s v="ORD005451"/>
    <x v="50"/>
    <s v="CUST0303"/>
    <s v="Tarak Talwar"/>
    <x v="2"/>
    <x v="1"/>
    <x v="36"/>
    <n v="1"/>
    <n v="13292.77"/>
    <n v="0"/>
    <n v="13292.77"/>
    <n v="4241.99"/>
    <n v="13292.77"/>
    <s v="Q4"/>
    <n v="31.912009310324329"/>
    <s v="Delhi"/>
    <s v="Regular"/>
  </r>
  <r>
    <s v="ORD009436"/>
    <x v="194"/>
    <s v="CUST0245"/>
    <s v="Naveen Dubey"/>
    <x v="1"/>
    <x v="6"/>
    <x v="14"/>
    <n v="1"/>
    <n v="2316.2399999999998"/>
    <n v="0.05"/>
    <n v="2200.4299999999998"/>
    <n v="584.5"/>
    <n v="2200.4279999999999"/>
    <s v="Q4"/>
    <n v="26.56298996105307"/>
    <s v="Bhubaneswar"/>
    <s v="Regular"/>
  </r>
  <r>
    <s v="ORD006393"/>
    <x v="184"/>
    <s v="CUST0078"/>
    <s v="Warinder Naidu"/>
    <x v="0"/>
    <x v="5"/>
    <x v="39"/>
    <n v="2"/>
    <n v="305.32"/>
    <n v="0"/>
    <n v="610.64"/>
    <n v="54.2"/>
    <n v="610.64"/>
    <s v="Q1"/>
    <n v="8.8759334468754094"/>
    <s v="Hyderabad"/>
    <s v="Regular"/>
  </r>
  <r>
    <s v="ORD002608"/>
    <x v="345"/>
    <s v="CUST0262"/>
    <s v="Quincy Ray"/>
    <x v="0"/>
    <x v="2"/>
    <x v="60"/>
    <n v="4"/>
    <n v="7984.48"/>
    <n v="0.05"/>
    <n v="30341.02"/>
    <n v="6146.73"/>
    <n v="30341.023999999998"/>
    <s v="Q3"/>
    <n v="20.258811338577274"/>
    <s v="Kochi"/>
    <s v="Occasional"/>
  </r>
  <r>
    <s v="ORD001233"/>
    <x v="106"/>
    <s v="CUST0034"/>
    <s v="Bachittar Sarma"/>
    <x v="1"/>
    <x v="6"/>
    <x v="55"/>
    <n v="4"/>
    <n v="4645.66"/>
    <n v="0"/>
    <n v="18582.64"/>
    <n v="6910.75"/>
    <n v="18582.64"/>
    <s v="Q4"/>
    <n v="37.189279887034346"/>
    <s v="Bhubaneswar"/>
    <s v="Occasional"/>
  </r>
  <r>
    <s v="ORD002100"/>
    <x v="191"/>
    <s v="CUST0449"/>
    <s v="Pratyush Hans"/>
    <x v="2"/>
    <x v="6"/>
    <x v="14"/>
    <n v="2"/>
    <n v="597.98"/>
    <n v="0.05"/>
    <n v="1136.1600000000001"/>
    <n v="309.24"/>
    <n v="1136.162"/>
    <s v="Q2"/>
    <n v="27.217997465145753"/>
    <s v="Delhi"/>
    <s v="Premium"/>
  </r>
  <r>
    <s v="ORD011825"/>
    <x v="63"/>
    <s v="CUST0375"/>
    <s v="Veer Halder"/>
    <x v="2"/>
    <x v="4"/>
    <x v="50"/>
    <n v="2"/>
    <n v="56730.83"/>
    <n v="0.25"/>
    <n v="85096.24"/>
    <n v="7817.16"/>
    <n v="85096.244999999995"/>
    <s v="Q4"/>
    <n v="9.1862578182067729"/>
    <s v="Chandigarh"/>
    <s v="Premium"/>
  </r>
  <r>
    <s v="ORD000389"/>
    <x v="18"/>
    <s v="CUST0420"/>
    <s v="Zehaan Choudhury"/>
    <x v="3"/>
    <x v="6"/>
    <x v="14"/>
    <n v="1"/>
    <n v="3559.84"/>
    <n v="0"/>
    <n v="3559.84"/>
    <n v="-139.76"/>
    <n v="3559.84"/>
    <s v="Q3"/>
    <n v="-3.9260191469279513"/>
    <s v="Ahmedabad"/>
    <s v="Premium"/>
  </r>
  <r>
    <s v="ORD006654"/>
    <x v="105"/>
    <s v="CUST0309"/>
    <s v="Hamsini Toor"/>
    <x v="1"/>
    <x v="1"/>
    <x v="36"/>
    <n v="4"/>
    <n v="33578.29"/>
    <n v="0.1"/>
    <n v="120881.84"/>
    <n v="21354.02"/>
    <n v="120881.84400000001"/>
    <s v="Q2"/>
    <n v="17.665200992969666"/>
    <s v="Guwahati"/>
    <s v="Occasional"/>
  </r>
  <r>
    <s v="ORD000372"/>
    <x v="84"/>
    <s v="CUST0337"/>
    <s v="Tarak Thaker"/>
    <x v="1"/>
    <x v="5"/>
    <x v="39"/>
    <n v="5"/>
    <n v="578.97"/>
    <n v="0"/>
    <n v="2894.85"/>
    <n v="171.96"/>
    <n v="2894.8500000000004"/>
    <s v="Q2"/>
    <n v="5.9402041556557341"/>
    <s v="Bhubaneswar"/>
    <s v="Premium"/>
  </r>
  <r>
    <s v="ORD005018"/>
    <x v="1"/>
    <s v="CUST0097"/>
    <s v="Thomas Din"/>
    <x v="0"/>
    <x v="2"/>
    <x v="2"/>
    <n v="2"/>
    <n v="384.54"/>
    <n v="0"/>
    <n v="769.08"/>
    <n v="155.15"/>
    <n v="769.08"/>
    <s v="Q2"/>
    <n v="20.173453996983408"/>
    <s v="Hyderabad"/>
    <s v="Premium"/>
  </r>
  <r>
    <s v="ORD002963"/>
    <x v="245"/>
    <s v="CUST0361"/>
    <s v="Ranveer Nazareth"/>
    <x v="3"/>
    <x v="2"/>
    <x v="54"/>
    <n v="3"/>
    <n v="4062.15"/>
    <n v="0"/>
    <n v="12186.45"/>
    <n v="2302.2600000000002"/>
    <n v="12186.45"/>
    <s v="Q2"/>
    <n v="18.891966077077409"/>
    <s v="Pune"/>
    <s v="Regular"/>
  </r>
  <r>
    <s v="ORD005921"/>
    <x v="354"/>
    <s v="CUST0455"/>
    <s v="Sara Narang"/>
    <x v="2"/>
    <x v="5"/>
    <x v="37"/>
    <n v="6"/>
    <n v="387.46"/>
    <n v="0"/>
    <n v="2324.7600000000002"/>
    <n v="207.25"/>
    <n v="2324.7599999999998"/>
    <s v="Q2"/>
    <n v="8.9148987422357564"/>
    <s v="Delhi"/>
    <s v="Regular"/>
  </r>
  <r>
    <s v="ORD000919"/>
    <x v="221"/>
    <s v="CUST0145"/>
    <s v="Kavya Sheth"/>
    <x v="3"/>
    <x v="4"/>
    <x v="47"/>
    <n v="2"/>
    <n v="80919.12"/>
    <n v="0"/>
    <n v="161838.24"/>
    <n v="20716.53"/>
    <n v="161838.24"/>
    <s v="Q1"/>
    <n v="12.8007632806684"/>
    <s v="Surat"/>
    <s v="Regular"/>
  </r>
  <r>
    <s v="ORD001247"/>
    <x v="45"/>
    <s v="CUST0210"/>
    <s v="Yadavi Dani"/>
    <x v="3"/>
    <x v="4"/>
    <x v="23"/>
    <n v="3"/>
    <n v="62538.58"/>
    <n v="0.25"/>
    <n v="140711.79999999999"/>
    <n v="18467.73"/>
    <n v="140711.80499999999"/>
    <s v="Q2"/>
    <n v="13.124506970986088"/>
    <s v="Mumbai"/>
    <s v="Regular"/>
  </r>
  <r>
    <s v="ORD008177"/>
    <x v="39"/>
    <s v="CUST0350"/>
    <s v="Vrishti Dubey"/>
    <x v="1"/>
    <x v="5"/>
    <x v="39"/>
    <n v="4"/>
    <n v="380.46"/>
    <n v="0.1"/>
    <n v="1369.66"/>
    <n v="129.29"/>
    <n v="1369.6559999999999"/>
    <s v="Q3"/>
    <n v="9.4395689441175179"/>
    <s v="Bhubaneswar"/>
    <s v="Premium"/>
  </r>
  <r>
    <s v="ORD004583"/>
    <x v="353"/>
    <s v="CUST0107"/>
    <s v="Finn Hayre"/>
    <x v="1"/>
    <x v="6"/>
    <x v="18"/>
    <n v="4"/>
    <n v="2887.61"/>
    <n v="0.05"/>
    <n v="10972.92"/>
    <n v="3542.85"/>
    <n v="10972.918"/>
    <s v="Q2"/>
    <n v="32.287212519548127"/>
    <s v="Bhubaneswar"/>
    <s v="Regular"/>
  </r>
  <r>
    <s v="ORD005444"/>
    <x v="131"/>
    <s v="CUST0201"/>
    <s v="Ira Banik"/>
    <x v="2"/>
    <x v="0"/>
    <x v="67"/>
    <n v="4"/>
    <n v="574.91999999999996"/>
    <n v="0"/>
    <n v="2299.6799999999998"/>
    <n v="-274.27"/>
    <n v="2299.6799999999998"/>
    <s v="Q2"/>
    <n v="-11.926441939748139"/>
    <s v="Lucknow"/>
    <s v="Occasional"/>
  </r>
  <r>
    <s v="ORD005470"/>
    <x v="342"/>
    <s v="CUST0085"/>
    <s v="Anthony Sabharwal"/>
    <x v="0"/>
    <x v="2"/>
    <x v="62"/>
    <n v="1"/>
    <n v="3169.19"/>
    <n v="0"/>
    <n v="3169.19"/>
    <n v="855.38"/>
    <n v="3169.19"/>
    <s v="Q2"/>
    <n v="26.990492838864188"/>
    <s v="Chennai"/>
    <s v="Premium"/>
  </r>
  <r>
    <s v="ORD010145"/>
    <x v="151"/>
    <s v="CUST0329"/>
    <s v="Pushti Gour"/>
    <x v="0"/>
    <x v="4"/>
    <x v="45"/>
    <n v="1"/>
    <n v="43319.44"/>
    <n v="0"/>
    <n v="43319.44"/>
    <n v="5799.23"/>
    <n v="43319.44"/>
    <s v="Q4"/>
    <n v="13.387130581558763"/>
    <s v="Kochi"/>
    <s v="Regular"/>
  </r>
  <r>
    <s v="ORD003160"/>
    <x v="214"/>
    <s v="CUST0368"/>
    <s v="Vedant Kohli"/>
    <x v="2"/>
    <x v="2"/>
    <x v="60"/>
    <n v="2"/>
    <n v="4055.99"/>
    <n v="0.3"/>
    <n v="5678.39"/>
    <n v="1493.22"/>
    <n v="5678.3859999999995"/>
    <s v="Q4"/>
    <n v="26.296538279336218"/>
    <s v="Delhi"/>
    <s v="Premium"/>
  </r>
  <r>
    <s v="ORD010187"/>
    <x v="324"/>
    <s v="CUST0184"/>
    <s v="Advay Patil"/>
    <x v="2"/>
    <x v="4"/>
    <x v="23"/>
    <n v="5"/>
    <n v="70264.289999999994"/>
    <n v="0"/>
    <n v="351321.45"/>
    <n v="38481.11"/>
    <n v="351321.44999999995"/>
    <s v="Q1"/>
    <n v="10.95324808661697"/>
    <s v="Jaipur"/>
    <s v="Premium"/>
  </r>
  <r>
    <s v="ORD002815"/>
    <x v="293"/>
    <s v="CUST0087"/>
    <s v="Jairaj Tak"/>
    <x v="3"/>
    <x v="2"/>
    <x v="46"/>
    <n v="5"/>
    <n v="3739.43"/>
    <n v="0.15"/>
    <n v="15892.58"/>
    <n v="2707.43"/>
    <n v="15892.577499999998"/>
    <s v="Q1"/>
    <n v="17.035811680671102"/>
    <s v="Surat"/>
    <s v="Premium"/>
  </r>
  <r>
    <s v="ORD005196"/>
    <x v="310"/>
    <s v="CUST0059"/>
    <s v="Gopal Om"/>
    <x v="1"/>
    <x v="6"/>
    <x v="63"/>
    <n v="4"/>
    <n v="624.15"/>
    <n v="0.15"/>
    <n v="2122.11"/>
    <n v="520.65"/>
    <n v="2122.1099999999997"/>
    <s v="Q3"/>
    <n v="24.534543449679795"/>
    <s v="Kolkata"/>
    <s v="Regular"/>
  </r>
  <r>
    <s v="ORD006723"/>
    <x v="117"/>
    <s v="CUST0244"/>
    <s v="Kala Chand"/>
    <x v="1"/>
    <x v="1"/>
    <x v="59"/>
    <n v="5"/>
    <n v="27559.99"/>
    <n v="0.05"/>
    <n v="130909.95"/>
    <n v="27680.09"/>
    <n v="130909.9525"/>
    <s v="Q3"/>
    <n v="21.144374434487219"/>
    <s v="Patna"/>
    <s v="Premium"/>
  </r>
  <r>
    <s v="ORD001797"/>
    <x v="264"/>
    <s v="CUST0076"/>
    <s v="Unknown"/>
    <x v="0"/>
    <x v="0"/>
    <x v="67"/>
    <n v="3"/>
    <n v="643"/>
    <n v="0.3"/>
    <n v="1350.3"/>
    <n v="401.9"/>
    <n v="1350.3"/>
    <s v="Q3"/>
    <n v="29.763756202325411"/>
    <s v="Bengaluru"/>
    <s v="Premium"/>
  </r>
  <r>
    <s v="ORD005124"/>
    <x v="198"/>
    <s v="CUST0385"/>
    <s v="Kamya Sagar"/>
    <x v="3"/>
    <x v="6"/>
    <x v="41"/>
    <n v="4"/>
    <n v="335.44"/>
    <n v="0.25"/>
    <n v="1006.32"/>
    <n v="377.86"/>
    <n v="1006.3199999999999"/>
    <s v="Q3"/>
    <n v="37.548692264885922"/>
    <s v="Pune"/>
    <s v="Regular"/>
  </r>
  <r>
    <s v="ORD009841"/>
    <x v="344"/>
    <s v="CUST0479"/>
    <s v="Janya Walia"/>
    <x v="3"/>
    <x v="5"/>
    <x v="31"/>
    <n v="2"/>
    <n v="470.55"/>
    <n v="0"/>
    <n v="941.1"/>
    <n v="87.77"/>
    <n v="941.1"/>
    <s v="Q2"/>
    <n v="9.32632026352141"/>
    <s v="Pune"/>
    <s v="Premium"/>
  </r>
  <r>
    <s v="ORD007501"/>
    <x v="223"/>
    <s v="CUST0169"/>
    <s v="Charles Patla"/>
    <x v="0"/>
    <x v="6"/>
    <x v="27"/>
    <n v="5"/>
    <n v="599.76"/>
    <n v="0.1"/>
    <n v="2698.92"/>
    <n v="736.66"/>
    <n v="2698.92"/>
    <s v="Q3"/>
    <n v="27.294621552324632"/>
    <s v="Chennai"/>
    <s v="Regular"/>
  </r>
  <r>
    <s v="ORD011723"/>
    <x v="168"/>
    <s v="CUST0475"/>
    <s v="Jhalak Kunda"/>
    <x v="2"/>
    <x v="2"/>
    <x v="65"/>
    <n v="3"/>
    <n v="6581.46"/>
    <n v="0"/>
    <n v="19744.38"/>
    <n v="4777.28"/>
    <n v="19744.38"/>
    <s v="Q1"/>
    <n v="24.195644532773375"/>
    <s v="Lucknow"/>
    <s v="Premium"/>
  </r>
  <r>
    <s v="ORD008506"/>
    <x v="112"/>
    <s v="CUST0463"/>
    <s v="Banjeet Gour"/>
    <x v="3"/>
    <x v="1"/>
    <x v="38"/>
    <n v="1"/>
    <n v="19137"/>
    <n v="0.3"/>
    <n v="13395.9"/>
    <n v="3289.35"/>
    <n v="13395.9"/>
    <s v="Q2"/>
    <n v="24.554901126464067"/>
    <s v="Pune"/>
    <s v="Regular"/>
  </r>
  <r>
    <s v="ORD003604"/>
    <x v="25"/>
    <s v="CUST0172"/>
    <s v="Sanya Saha"/>
    <x v="3"/>
    <x v="5"/>
    <x v="40"/>
    <n v="3"/>
    <n v="357.41"/>
    <n v="0.1"/>
    <n v="965.01"/>
    <n v="100.08"/>
    <n v="965.00700000000006"/>
    <s v="Q4"/>
    <n v="10.370876985730717"/>
    <s v="Nagpur"/>
    <s v="Occasional"/>
  </r>
  <r>
    <s v="ORD005754"/>
    <x v="359"/>
    <s v="CUST0264"/>
    <s v="Rudra Konda"/>
    <x v="2"/>
    <x v="6"/>
    <x v="18"/>
    <n v="5"/>
    <n v="4666.71"/>
    <n v="0.1"/>
    <n v="21000.19"/>
    <n v="6141.67"/>
    <n v="21000.195"/>
    <s v="Q4"/>
    <n v="29.245783014344156"/>
    <s v="Jaipur"/>
    <s v="Regular"/>
  </r>
  <r>
    <s v="ORD001035"/>
    <x v="230"/>
    <s v="CUST0468"/>
    <s v="Mason Bahl"/>
    <x v="2"/>
    <x v="5"/>
    <x v="11"/>
    <n v="4"/>
    <n v="150.06"/>
    <n v="0"/>
    <n v="600.24"/>
    <n v="43.94"/>
    <n v="600.24"/>
    <s v="Q3"/>
    <n v="7.3204051712648264"/>
    <s v="Chandigarh"/>
    <s v="Regular"/>
  </r>
  <r>
    <s v="ORD006277"/>
    <x v="359"/>
    <s v="CUST0084"/>
    <s v="Atharv Sarma"/>
    <x v="0"/>
    <x v="5"/>
    <x v="44"/>
    <n v="2"/>
    <n v="510.34"/>
    <n v="0.15"/>
    <n v="867.58"/>
    <n v="68.09"/>
    <n v="867.57799999999997"/>
    <s v="Q4"/>
    <n v="7.8482675949192"/>
    <s v="Hyderabad"/>
    <s v="Regular"/>
  </r>
  <r>
    <s v="ORD001700"/>
    <x v="103"/>
    <s v="CUST0255"/>
    <s v="Darpan Jhaveri"/>
    <x v="2"/>
    <x v="2"/>
    <x v="17"/>
    <n v="4"/>
    <n v="4327.18"/>
    <n v="0.3"/>
    <n v="12116.1"/>
    <n v="3027.18"/>
    <n v="12116.103999999999"/>
    <s v="Q1"/>
    <n v="24.984772327729218"/>
    <s v="Lucknow"/>
    <s v="Regular"/>
  </r>
  <r>
    <s v="ORD000039"/>
    <x v="313"/>
    <s v="CUST0118"/>
    <s v="Jagrati Grover"/>
    <x v="0"/>
    <x v="5"/>
    <x v="68"/>
    <n v="4"/>
    <n v="222.06"/>
    <n v="0.1"/>
    <n v="799.42"/>
    <n v="74.22"/>
    <n v="799.41600000000005"/>
    <s v="Q4"/>
    <n v="9.2842310675239563"/>
    <s v="Hyderabad"/>
    <s v="Premium"/>
  </r>
  <r>
    <s v="ORD006962"/>
    <x v="295"/>
    <s v="CUST0122"/>
    <s v="Kalpit Bail"/>
    <x v="2"/>
    <x v="4"/>
    <x v="45"/>
    <n v="3"/>
    <n v="60292.82"/>
    <n v="0.05"/>
    <n v="171834.54"/>
    <n v="24988.51"/>
    <n v="171834.53699999998"/>
    <s v="Q4"/>
    <n v="14.542192739597054"/>
    <s v="Chandigarh"/>
    <s v="Premium"/>
  </r>
  <r>
    <s v="ORD008539"/>
    <x v="357"/>
    <s v="CUST0004"/>
    <s v="Lucky Aggarwal"/>
    <x v="0"/>
    <x v="1"/>
    <x v="3"/>
    <n v="5"/>
    <n v="24516.959999999999"/>
    <n v="0.15"/>
    <n v="104197.08"/>
    <n v="23271.57"/>
    <n v="104197.07999999999"/>
    <s v="Q1"/>
    <n v="22.334186332284936"/>
    <s v="Coimbatore"/>
    <s v="Premium"/>
  </r>
  <r>
    <s v="ORD010233"/>
    <x v="120"/>
    <s v="CUST0195"/>
    <s v="Vedika Rege"/>
    <x v="1"/>
    <x v="1"/>
    <x v="26"/>
    <n v="5"/>
    <n v="41395.040000000001"/>
    <n v="0.05"/>
    <n v="196626.44"/>
    <n v="-14465.4"/>
    <n v="196626.44"/>
    <s v="Q2"/>
    <n v="-7.3567929114721293"/>
    <s v="Bhubaneswar"/>
    <s v="Premium"/>
  </r>
  <r>
    <s v="ORD004038"/>
    <x v="5"/>
    <s v="CUST0166"/>
    <s v="Harita Nadig"/>
    <x v="1"/>
    <x v="3"/>
    <x v="58"/>
    <n v="2"/>
    <n v="3850.79"/>
    <n v="0"/>
    <n v="7701.58"/>
    <n v="1624.08"/>
    <n v="7701.58"/>
    <s v="Q1"/>
    <n v="21.087620981668696"/>
    <s v="Kolkata"/>
    <s v="Regular"/>
  </r>
  <r>
    <s v="ORD007453"/>
    <x v="165"/>
    <s v="CUST0103"/>
    <s v="Aryan Prabhu"/>
    <x v="1"/>
    <x v="4"/>
    <x v="47"/>
    <n v="3"/>
    <n v="49643.24"/>
    <n v="0.3"/>
    <n v="104250.8"/>
    <n v="15863.41"/>
    <n v="104250.80399999999"/>
    <s v="Q3"/>
    <n v="15.21658346986306"/>
    <s v="Patna"/>
    <s v="Premium"/>
  </r>
  <r>
    <s v="ORD006576"/>
    <x v="276"/>
    <s v="CUST0343"/>
    <s v="Ronith Ratti"/>
    <x v="3"/>
    <x v="0"/>
    <x v="49"/>
    <n v="4"/>
    <n v="914.03"/>
    <n v="0.05"/>
    <n v="3473.31"/>
    <n v="-430.24"/>
    <n v="3473.3139999999999"/>
    <s v="Q2"/>
    <n v="-12.387031390805889"/>
    <s v="Ahmedabad"/>
    <s v="Premium"/>
  </r>
  <r>
    <s v="ORD009092"/>
    <x v="187"/>
    <s v="CUST0496"/>
    <s v="Gunbir Sidhu"/>
    <x v="2"/>
    <x v="0"/>
    <x v="32"/>
    <n v="1"/>
    <n v="747.48"/>
    <n v="0.25"/>
    <n v="560.61"/>
    <n v="154.71"/>
    <n v="560.61"/>
    <s v="Q1"/>
    <n v="27.596724995986516"/>
    <s v="Lucknow"/>
    <s v="Regular"/>
  </r>
  <r>
    <s v="ORD000690"/>
    <x v="35"/>
    <s v="CUST0386"/>
    <s v="Nikita Balan"/>
    <x v="0"/>
    <x v="0"/>
    <x v="53"/>
    <n v="5"/>
    <n v="286.42"/>
    <n v="0.15"/>
    <n v="1217.29"/>
    <n v="367.01"/>
    <n v="1217.2850000000001"/>
    <s v="Q2"/>
    <n v="30.149758890650542"/>
    <s v="Kochi"/>
    <s v="Premium"/>
  </r>
  <r>
    <s v="ORD001038"/>
    <x v="122"/>
    <s v="CUST0141"/>
    <s v="Anusha Kapoor"/>
    <x v="3"/>
    <x v="2"/>
    <x v="65"/>
    <n v="2"/>
    <n v="648.39"/>
    <n v="0"/>
    <n v="1296.78"/>
    <n v="226.37"/>
    <n v="1296.78"/>
    <s v="Q1"/>
    <n v="17.456314872221963"/>
    <s v="Pune"/>
    <s v="Regular"/>
  </r>
  <r>
    <s v="ORD003094"/>
    <x v="224"/>
    <s v="CUST0243"/>
    <s v="Oviya Nagy"/>
    <x v="3"/>
    <x v="2"/>
    <x v="65"/>
    <n v="4"/>
    <n v="5757.11"/>
    <n v="0"/>
    <n v="23028.44"/>
    <n v="5429.2"/>
    <n v="23028.44"/>
    <s v="Q3"/>
    <n v="23.576065074316801"/>
    <s v="Surat"/>
    <s v="Regular"/>
  </r>
  <r>
    <s v="ORD005531"/>
    <x v="179"/>
    <s v="CUST0096"/>
    <s v="Vaishnavi Gandhi"/>
    <x v="0"/>
    <x v="5"/>
    <x v="37"/>
    <n v="9"/>
    <n v="627.22"/>
    <n v="0.05"/>
    <n v="5362.73"/>
    <n v="395.57"/>
    <n v="5362.7309999999998"/>
    <s v="Q1"/>
    <n v="7.3762803646650124"/>
    <s v="Kochi"/>
    <s v="Occasional"/>
  </r>
  <r>
    <s v="ORD006382"/>
    <x v="328"/>
    <s v="CUST0126"/>
    <s v="Chakrika Majumdar"/>
    <x v="2"/>
    <x v="5"/>
    <x v="21"/>
    <n v="10"/>
    <n v="468.35"/>
    <n v="0"/>
    <n v="4683.5"/>
    <n v="264.02999999999997"/>
    <n v="4683.5"/>
    <s v="Q2"/>
    <n v="5.6374506245329341"/>
    <s v="Delhi"/>
    <s v="Regular"/>
  </r>
  <r>
    <s v="ORD005760"/>
    <x v="181"/>
    <s v="CUST0500"/>
    <s v="Pooja Mand"/>
    <x v="0"/>
    <x v="0"/>
    <x v="15"/>
    <n v="2"/>
    <n v="239.14"/>
    <n v="0.05"/>
    <n v="454.37"/>
    <n v="117.87"/>
    <n v="454.36599999999993"/>
    <s v="Q3"/>
    <n v="25.941413385566829"/>
    <s v="Kochi"/>
    <s v="Premium"/>
  </r>
  <r>
    <s v="ORD008544"/>
    <x v="10"/>
    <s v="CUST0133"/>
    <s v="Lopa Chadha"/>
    <x v="2"/>
    <x v="1"/>
    <x v="36"/>
    <n v="3"/>
    <n v="36825.230000000003"/>
    <n v="0.15"/>
    <n v="93904.34"/>
    <n v="16532.34"/>
    <n v="93904.336500000005"/>
    <s v="Q1"/>
    <n v="17.605512162696634"/>
    <s v="Amritsar"/>
    <s v="Premium"/>
  </r>
  <r>
    <s v="ORD007725"/>
    <x v="173"/>
    <s v="CUST0294"/>
    <s v="Ekapad Dhingra"/>
    <x v="0"/>
    <x v="2"/>
    <x v="65"/>
    <n v="1"/>
    <n v="3462.66"/>
    <n v="0"/>
    <n v="3462.66"/>
    <n v="642.91999999999996"/>
    <n v="3462.66"/>
    <s v="Q2"/>
    <n v="18.567228662357842"/>
    <s v="Bengaluru"/>
    <s v="Premium"/>
  </r>
  <r>
    <s v="ORD002597"/>
    <x v="315"/>
    <s v="CUST0019"/>
    <s v="Saksham Pillay"/>
    <x v="3"/>
    <x v="4"/>
    <x v="33"/>
    <n v="5"/>
    <n v="19676.14"/>
    <n v="0.05"/>
    <n v="93461.66"/>
    <n v="8260.56"/>
    <n v="93461.664999999994"/>
    <s v="Q4"/>
    <n v="8.8384477656399429"/>
    <s v="Surat"/>
    <s v="Regular"/>
  </r>
  <r>
    <s v="ORD000796"/>
    <x v="283"/>
    <s v="CUST0243"/>
    <s v="Oviya Nagy"/>
    <x v="3"/>
    <x v="6"/>
    <x v="63"/>
    <n v="4"/>
    <n v="4378.7"/>
    <n v="0"/>
    <n v="17514.8"/>
    <n v="4124.96"/>
    <n v="17514.8"/>
    <s v="Q4"/>
    <n v="23.551282344074725"/>
    <s v="Surat"/>
    <s v="Regular"/>
  </r>
  <r>
    <s v="ORD001528"/>
    <x v="202"/>
    <s v="CUST0119"/>
    <s v="Advik Dhawan"/>
    <x v="1"/>
    <x v="5"/>
    <x v="21"/>
    <n v="7"/>
    <n v="95.63"/>
    <n v="0"/>
    <n v="669.41"/>
    <n v="68.650000000000006"/>
    <n v="669.41"/>
    <s v="Q4"/>
    <n v="10.255299442792909"/>
    <s v="Hyderabad"/>
    <s v="Premium"/>
  </r>
  <r>
    <s v="ORD002830"/>
    <x v="274"/>
    <s v="CUST0132"/>
    <s v="Aadhya Kuruvilla"/>
    <x v="2"/>
    <x v="1"/>
    <x v="34"/>
    <n v="5"/>
    <n v="10949.36"/>
    <n v="0.1"/>
    <n v="49272.12"/>
    <n v="14611.95"/>
    <n v="49272.12"/>
    <s v="Q2"/>
    <n v="29.655614574733136"/>
    <s v="Lucknow"/>
    <s v="Occasional"/>
  </r>
  <r>
    <s v="ORD008838"/>
    <x v="173"/>
    <s v="CUST0456"/>
    <s v="Girindra Dutta"/>
    <x v="0"/>
    <x v="5"/>
    <x v="11"/>
    <n v="9"/>
    <n v="796.3"/>
    <n v="0.1"/>
    <n v="6450.03"/>
    <n v="365.89"/>
    <n v="6450.03"/>
    <s v="Q2"/>
    <n v="5.6726867937048358"/>
    <s v="Chennai"/>
    <s v="Regular"/>
  </r>
  <r>
    <s v="ORD000076"/>
    <x v="91"/>
    <s v="CUST0486"/>
    <s v="Nathan Loke"/>
    <x v="2"/>
    <x v="2"/>
    <x v="2"/>
    <n v="2"/>
    <n v="2043.61"/>
    <n v="0"/>
    <n v="4087.22"/>
    <n v="684"/>
    <n v="4087.22"/>
    <s v="Q2"/>
    <n v="16.735091333473608"/>
    <s v="Jaipur"/>
    <s v="Occasional"/>
  </r>
  <r>
    <s v="ORD001315"/>
    <x v="208"/>
    <s v="CUST0348"/>
    <s v="Triya Rastogi"/>
    <x v="1"/>
    <x v="6"/>
    <x v="55"/>
    <n v="3"/>
    <n v="2751.1"/>
    <n v="0.05"/>
    <n v="7840.63"/>
    <n v="-1043.76"/>
    <n v="7840.6349999999993"/>
    <s v="Q1"/>
    <n v="-13.312195576120796"/>
    <s v="Bhubaneswar"/>
    <s v="Regular"/>
  </r>
  <r>
    <s v="ORD006259"/>
    <x v="148"/>
    <s v="CUST0191"/>
    <s v="Advika Madan"/>
    <x v="3"/>
    <x v="2"/>
    <x v="65"/>
    <n v="1"/>
    <n v="805.9"/>
    <n v="0.2"/>
    <n v="644.72"/>
    <n v="132.66"/>
    <n v="644.72"/>
    <s v="Q4"/>
    <n v="20.576374239980144"/>
    <s v="Mumbai"/>
    <s v="Occasional"/>
  </r>
  <r>
    <s v="ORD000833"/>
    <x v="42"/>
    <s v="CUST0106"/>
    <s v="Samarth Vora"/>
    <x v="1"/>
    <x v="5"/>
    <x v="21"/>
    <n v="1"/>
    <n v="779.11"/>
    <n v="0"/>
    <n v="779.11"/>
    <n v="74.239999999999995"/>
    <n v="779.11"/>
    <s v="Q4"/>
    <n v="9.528821347434894"/>
    <s v="Kolkata"/>
    <s v="Premium"/>
  </r>
  <r>
    <s v="ORD008221"/>
    <x v="120"/>
    <s v="CUST0110"/>
    <s v="Yashica Sheth"/>
    <x v="3"/>
    <x v="4"/>
    <x v="5"/>
    <n v="5"/>
    <n v="4607.46"/>
    <n v="0"/>
    <n v="23037.3"/>
    <n v="3415.38"/>
    <n v="23037.3"/>
    <s v="Q2"/>
    <n v="14.825435272362647"/>
    <s v="Nagpur"/>
    <s v="Premium"/>
  </r>
  <r>
    <s v="ORD007054"/>
    <x v="362"/>
    <s v="CUST0408"/>
    <s v="Anvi Jaggi"/>
    <x v="0"/>
    <x v="3"/>
    <x v="4"/>
    <n v="5"/>
    <n v="844"/>
    <n v="0.1"/>
    <n v="3798"/>
    <n v="1097.47"/>
    <n v="3798"/>
    <s v="Q4"/>
    <n v="28.895997893628227"/>
    <s v="Kochi"/>
    <s v="Premium"/>
  </r>
  <r>
    <s v="ORD008569"/>
    <x v="126"/>
    <s v="CUST0184"/>
    <s v="Advay Patil"/>
    <x v="2"/>
    <x v="4"/>
    <x v="28"/>
    <n v="4"/>
    <n v="27124.85"/>
    <n v="0.15"/>
    <n v="92224.49"/>
    <n v="7750.65"/>
    <n v="92224.489999999991"/>
    <s v="Q2"/>
    <n v="8.4041126169415517"/>
    <s v="Jaipur"/>
    <s v="Premium"/>
  </r>
  <r>
    <s v="ORD000385"/>
    <x v="20"/>
    <s v="CUST0281"/>
    <s v="Chaman Khalsa"/>
    <x v="0"/>
    <x v="1"/>
    <x v="1"/>
    <n v="4"/>
    <n v="18835.93"/>
    <n v="0.15"/>
    <n v="64042.16"/>
    <n v="15827.28"/>
    <n v="64042.161999999997"/>
    <s v="Q1"/>
    <n v="24.713844754767798"/>
    <s v="Chennai"/>
    <s v="Premium"/>
  </r>
  <r>
    <s v="ORD000443"/>
    <x v="138"/>
    <s v="CUST0070"/>
    <s v="Kiaan Kapur"/>
    <x v="0"/>
    <x v="4"/>
    <x v="28"/>
    <n v="5"/>
    <n v="73392.679999999993"/>
    <n v="0.25"/>
    <n v="275222.55"/>
    <n v="33213.269999999997"/>
    <n v="275222.55"/>
    <s v="Q4"/>
    <n v="12.067786596701469"/>
    <s v="Coimbatore"/>
    <s v="Premium"/>
  </r>
  <r>
    <s v="ORD003361"/>
    <x v="216"/>
    <s v="CUST0225"/>
    <s v="Avi Das"/>
    <x v="2"/>
    <x v="6"/>
    <x v="14"/>
    <n v="3"/>
    <n v="2886.49"/>
    <n v="0"/>
    <n v="8659.4699999999993"/>
    <n v="2167.8200000000002"/>
    <n v="8659.4699999999993"/>
    <s v="Q4"/>
    <n v="25.034095620170753"/>
    <s v="Lucknow"/>
    <s v="Premium"/>
  </r>
  <r>
    <s v="ORD010248"/>
    <x v="340"/>
    <s v="CUST0158"/>
    <s v="Zaid Purohit"/>
    <x v="2"/>
    <x v="4"/>
    <x v="20"/>
    <n v="3"/>
    <n v="80826.789999999994"/>
    <n v="0"/>
    <n v="242480.37"/>
    <n v="24663.49"/>
    <n v="242480.37"/>
    <s v="Q2"/>
    <n v="10.1713346940208"/>
    <s v="Jaipur"/>
    <s v="Premium"/>
  </r>
  <r>
    <s v="ORD001425"/>
    <x v="241"/>
    <s v="CUST0089"/>
    <s v="Avi Dugar"/>
    <x v="1"/>
    <x v="3"/>
    <x v="66"/>
    <n v="1"/>
    <n v="2021.37"/>
    <n v="0"/>
    <n v="2021.37"/>
    <n v="397.12"/>
    <n v="2021.37"/>
    <s v="Q2"/>
    <n v="19.646081617912607"/>
    <s v="Bhubaneswar"/>
    <s v="Regular"/>
  </r>
  <r>
    <s v="ORD002780"/>
    <x v="301"/>
    <s v="CUST0062"/>
    <s v="Veer Tandon"/>
    <x v="0"/>
    <x v="6"/>
    <x v="29"/>
    <n v="5"/>
    <n v="2083.94"/>
    <n v="0"/>
    <n v="10419.700000000001"/>
    <n v="2242.86"/>
    <n v="10419.700000000001"/>
    <s v="Q2"/>
    <n v="21.525187865293628"/>
    <s v="Coimbatore"/>
    <s v="Regular"/>
  </r>
  <r>
    <s v="ORD007451"/>
    <x v="297"/>
    <s v="CUST0177"/>
    <s v="Pratyush Koshy"/>
    <x v="3"/>
    <x v="5"/>
    <x v="11"/>
    <n v="2"/>
    <n v="260.99"/>
    <n v="0"/>
    <n v="521.98"/>
    <n v="35.29"/>
    <n v="521.98"/>
    <s v="Q3"/>
    <n v="6.7607954327752022"/>
    <s v="Ahmedabad"/>
    <s v="Premium"/>
  </r>
  <r>
    <s v="ORD001252"/>
    <x v="96"/>
    <s v="CUST0141"/>
    <s v="Anusha Kapoor"/>
    <x v="3"/>
    <x v="5"/>
    <x v="11"/>
    <n v="10"/>
    <n v="795.29"/>
    <n v="0.25"/>
    <n v="5964.67"/>
    <n v="605.96"/>
    <n v="5964.6749999999993"/>
    <s v="Q2"/>
    <n v="10.15915381739476"/>
    <s v="Pune"/>
    <s v="Regular"/>
  </r>
  <r>
    <s v="ORD011402"/>
    <x v="253"/>
    <s v="CUST0358"/>
    <s v="Daksh Shan"/>
    <x v="3"/>
    <x v="6"/>
    <x v="41"/>
    <n v="2"/>
    <n v="4740.82"/>
    <n v="0.2"/>
    <n v="7585.31"/>
    <n v="1706.56"/>
    <n v="7585.3119999999999"/>
    <s v="Q3"/>
    <n v="22.498223539973974"/>
    <s v="Pune"/>
    <s v="Premium"/>
  </r>
  <r>
    <s v="ORD000119"/>
    <x v="207"/>
    <s v="CUST0279"/>
    <s v="Zaitra Biswas"/>
    <x v="1"/>
    <x v="6"/>
    <x v="43"/>
    <n v="2"/>
    <n v="4145.37"/>
    <n v="0"/>
    <n v="8290.74"/>
    <n v="1858.99"/>
    <n v="8290.74"/>
    <s v="Q2"/>
    <n v="22.422485809469361"/>
    <s v="Patna"/>
    <s v="Premium"/>
  </r>
  <r>
    <s v="ORD000903"/>
    <x v="218"/>
    <s v="CUST0162"/>
    <s v="Yamini Wadhwa"/>
    <x v="2"/>
    <x v="2"/>
    <x v="60"/>
    <n v="4"/>
    <n v="5636.36"/>
    <n v="0.15"/>
    <n v="19163.62"/>
    <n v="3841.58"/>
    <n v="19163.624"/>
    <s v="Q3"/>
    <n v="20.046212563179608"/>
    <s v="Jaipur"/>
    <s v="Premium"/>
  </r>
  <r>
    <s v="ORD001419"/>
    <x v="24"/>
    <s v="CUST0399"/>
    <s v="Saksham Goyal"/>
    <x v="3"/>
    <x v="5"/>
    <x v="37"/>
    <n v="2"/>
    <n v="669.39"/>
    <n v="0"/>
    <n v="1338.78"/>
    <n v="92.67"/>
    <n v="1338.78"/>
    <s v="Q3"/>
    <n v="6.9219737372831993"/>
    <s v="Surat"/>
    <s v="Premium"/>
  </r>
  <r>
    <s v="ORD003681"/>
    <x v="22"/>
    <s v="CUST0483"/>
    <s v="Deepa Tara"/>
    <x v="1"/>
    <x v="1"/>
    <x v="26"/>
    <n v="2"/>
    <n v="1782.21"/>
    <n v="0.2"/>
    <n v="2851.54"/>
    <n v="-196.31"/>
    <n v="2851.5360000000001"/>
    <s v="Q3"/>
    <n v="-6.8843502107633068"/>
    <s v="Ranchi"/>
    <s v="Premium"/>
  </r>
  <r>
    <s v="ORD000623"/>
    <x v="90"/>
    <s v="CUST0381"/>
    <s v="Pratyush Mani"/>
    <x v="1"/>
    <x v="4"/>
    <x v="45"/>
    <n v="3"/>
    <n v="58486.01"/>
    <n v="0"/>
    <n v="175458.03"/>
    <n v="24951.16"/>
    <n v="175458.03"/>
    <s v="Q4"/>
    <n v="14.220585971471353"/>
    <s v="Patna"/>
    <s v="Regular"/>
  </r>
  <r>
    <s v="ORD000541"/>
    <x v="251"/>
    <s v="CUST0015"/>
    <s v="Unknown"/>
    <x v="2"/>
    <x v="6"/>
    <x v="57"/>
    <n v="2"/>
    <n v="3394.75"/>
    <n v="0.1"/>
    <n v="6110.55"/>
    <n v="1817.59"/>
    <n v="6110.55"/>
    <s v="Q1"/>
    <n v="29.745112960371813"/>
    <s v="Chandigarh"/>
    <s v="Regular"/>
  </r>
  <r>
    <s v="ORD004412"/>
    <x v="34"/>
    <s v="CUST0458"/>
    <s v="Vyanjana Thaman"/>
    <x v="0"/>
    <x v="5"/>
    <x v="7"/>
    <n v="5"/>
    <n v="701.31"/>
    <n v="0"/>
    <n v="3506.55"/>
    <n v="232.07"/>
    <n v="3506.5499999999997"/>
    <s v="Q3"/>
    <n v="6.6181859662631366"/>
    <s v="Chennai"/>
    <s v="Regular"/>
  </r>
  <r>
    <s v="ORD010429"/>
    <x v="267"/>
    <s v="CUST0140"/>
    <s v="Harinakshi Mahal"/>
    <x v="1"/>
    <x v="5"/>
    <x v="24"/>
    <n v="1"/>
    <n v="719.35"/>
    <n v="0.15"/>
    <n v="611.45000000000005"/>
    <n v="63.3"/>
    <n v="611.44749999999999"/>
    <s v="Q4"/>
    <n v="10.352440919126666"/>
    <s v="Patna"/>
    <s v="Premium"/>
  </r>
  <r>
    <s v="ORD009042"/>
    <x v="275"/>
    <s v="CUST0456"/>
    <s v="Girindra Dutta"/>
    <x v="0"/>
    <x v="4"/>
    <x v="50"/>
    <n v="3"/>
    <n v="8832.94"/>
    <n v="0"/>
    <n v="26498.82"/>
    <n v="3127.08"/>
    <n v="26498.82"/>
    <s v="Q4"/>
    <n v="11.800827357595546"/>
    <s v="Chennai"/>
    <s v="Regular"/>
  </r>
  <r>
    <s v="ORD011383"/>
    <x v="37"/>
    <s v="CUST0448"/>
    <s v="Wyatt Gade"/>
    <x v="3"/>
    <x v="3"/>
    <x v="25"/>
    <n v="4"/>
    <n v="2264.9"/>
    <n v="0"/>
    <n v="9059.6"/>
    <n v="2613.98"/>
    <n v="9059.6"/>
    <s v="Q4"/>
    <n v="28.853150249459137"/>
    <s v="Nagpur"/>
    <s v="Premium"/>
  </r>
  <r>
    <s v="ORD011749"/>
    <x v="307"/>
    <s v="CUST0185"/>
    <s v="Aditya Dugar"/>
    <x v="3"/>
    <x v="2"/>
    <x v="30"/>
    <n v="4"/>
    <n v="2734.73"/>
    <n v="0.2"/>
    <n v="8751.14"/>
    <n v="2325.84"/>
    <n v="8751.1360000000004"/>
    <s v="Q4"/>
    <n v="26.577565894272066"/>
    <s v="Nagpur"/>
    <s v="Regular"/>
  </r>
  <r>
    <s v="ORD004134"/>
    <x v="266"/>
    <s v="CUST0362"/>
    <s v="Netra Issac"/>
    <x v="2"/>
    <x v="5"/>
    <x v="7"/>
    <n v="2"/>
    <n v="722.78"/>
    <n v="0.15"/>
    <n v="1228.73"/>
    <n v="87.69"/>
    <n v="1228.7259999999999"/>
    <s v="Q2"/>
    <n v="7.1366370154549816"/>
    <s v="Chandigarh"/>
    <s v="Premium"/>
  </r>
  <r>
    <s v="ORD005571"/>
    <x v="340"/>
    <s v="CUST0403"/>
    <s v="Bimala Rattan"/>
    <x v="1"/>
    <x v="4"/>
    <x v="50"/>
    <n v="2"/>
    <n v="31278.29"/>
    <n v="0"/>
    <n v="62556.58"/>
    <n v="8857.98"/>
    <n v="62556.58"/>
    <s v="Q2"/>
    <n v="14.159949281114791"/>
    <s v="Bhubaneswar"/>
    <s v="Regular"/>
  </r>
  <r>
    <s v="ORD007650"/>
    <x v="147"/>
    <s v="CUST0154"/>
    <s v="Nirja Guha"/>
    <x v="2"/>
    <x v="5"/>
    <x v="44"/>
    <n v="5"/>
    <n v="302.2"/>
    <n v="0"/>
    <n v="1511"/>
    <n v="118.79"/>
    <n v="1511"/>
    <s v="Q2"/>
    <n v="7.8616810059563207"/>
    <s v="Delhi"/>
    <s v="Premium"/>
  </r>
  <r>
    <s v="ORD008412"/>
    <x v="303"/>
    <s v="CUST0460"/>
    <s v="Zaitra Basak"/>
    <x v="0"/>
    <x v="1"/>
    <x v="1"/>
    <n v="2"/>
    <n v="33001.32"/>
    <n v="0.25"/>
    <n v="49501.98"/>
    <n v="9531.08"/>
    <n v="49501.979999999996"/>
    <s v="Q3"/>
    <n v="19.25393691323054"/>
    <s v="Kochi"/>
    <s v="Regular"/>
  </r>
  <r>
    <s v="ORD006532"/>
    <x v="160"/>
    <s v="CUST0147"/>
    <s v="Ekiya Bora"/>
    <x v="3"/>
    <x v="2"/>
    <x v="62"/>
    <n v="5"/>
    <n v="4261.8100000000004"/>
    <n v="0.2"/>
    <n v="17047.240000000002"/>
    <n v="3231.06"/>
    <n v="17047.240000000002"/>
    <s v="Q4"/>
    <n v="18.95356667706913"/>
    <s v="Surat"/>
    <s v="Regular"/>
  </r>
  <r>
    <s v="ORD004635"/>
    <x v="221"/>
    <s v="CUST0493"/>
    <s v="Lakshit Vaidya"/>
    <x v="2"/>
    <x v="1"/>
    <x v="69"/>
    <n v="4"/>
    <n v="38082.18"/>
    <n v="0.1"/>
    <n v="137095.85"/>
    <n v="-8306.5499999999993"/>
    <n v="137095.848"/>
    <s v="Q1"/>
    <n v="-6.0589361384753797"/>
    <s v="Lucknow"/>
    <s v="Occasional"/>
  </r>
  <r>
    <s v="ORD006293"/>
    <x v="293"/>
    <s v="CUST0042"/>
    <s v="Eesha Jhaveri"/>
    <x v="1"/>
    <x v="4"/>
    <x v="47"/>
    <n v="4"/>
    <n v="80485.89"/>
    <n v="0"/>
    <n v="321943.56"/>
    <n v="47793.54"/>
    <n v="321943.56"/>
    <s v="Q1"/>
    <n v="14.845316365390257"/>
    <s v="Patna"/>
    <s v="Premium"/>
  </r>
  <r>
    <s v="ORD002438"/>
    <x v="308"/>
    <s v="CUST0264"/>
    <s v="Rudra Konda"/>
    <x v="2"/>
    <x v="2"/>
    <x v="54"/>
    <n v="5"/>
    <n v="3168.19"/>
    <n v="0"/>
    <n v="15840.95"/>
    <n v="2615.15"/>
    <n v="15840.95"/>
    <s v="Q3"/>
    <n v="16.50879524270956"/>
    <s v="Jaipur"/>
    <s v="Regular"/>
  </r>
  <r>
    <s v="ORD005106"/>
    <x v="334"/>
    <s v="CUST0098"/>
    <s v="Divya Bhardwaj"/>
    <x v="3"/>
    <x v="4"/>
    <x v="20"/>
    <n v="5"/>
    <n v="76585.289999999994"/>
    <n v="0"/>
    <n v="382926.45"/>
    <n v="59431.6"/>
    <n v="382926.44999999995"/>
    <s v="Q3"/>
    <n v="15.520369512213113"/>
    <s v="Mumbai"/>
    <s v="Premium"/>
  </r>
  <r>
    <s v="ORD005641"/>
    <x v="25"/>
    <s v="CUST0414"/>
    <s v="Sai Maharaj"/>
    <x v="2"/>
    <x v="4"/>
    <x v="50"/>
    <n v="4"/>
    <n v="5984.7"/>
    <n v="0.1"/>
    <n v="21544.92"/>
    <n v="3067.25"/>
    <n v="21544.92"/>
    <s v="Q4"/>
    <n v="14.236534644825788"/>
    <s v="Delhi"/>
    <s v="Occasional"/>
  </r>
  <r>
    <s v="ORD005168"/>
    <x v="130"/>
    <s v="CUST0291"/>
    <s v="Kabir Dâ€™Alia"/>
    <x v="2"/>
    <x v="6"/>
    <x v="29"/>
    <n v="2"/>
    <n v="4953.32"/>
    <n v="0"/>
    <n v="9906.64"/>
    <n v="3311.83"/>
    <n v="9906.64"/>
    <s v="Q2"/>
    <n v="33.430406272964397"/>
    <s v="Lucknow"/>
    <s v="Premium"/>
  </r>
  <r>
    <s v="ORD011807"/>
    <x v="208"/>
    <s v="CUST0019"/>
    <s v="Saksham Pillay"/>
    <x v="3"/>
    <x v="4"/>
    <x v="22"/>
    <n v="4"/>
    <n v="49700.17"/>
    <n v="0.2"/>
    <n v="159040.54"/>
    <n v="21546.78"/>
    <n v="159040.54399999999"/>
    <s v="Q1"/>
    <n v="13.547979653489605"/>
    <s v="Surat"/>
    <s v="Regular"/>
  </r>
  <r>
    <s v="ORD009520"/>
    <x v="67"/>
    <s v="CUST0205"/>
    <s v="Harita Kurian"/>
    <x v="0"/>
    <x v="0"/>
    <x v="0"/>
    <n v="4"/>
    <n v="639.16999999999996"/>
    <n v="0"/>
    <n v="2556.6799999999998"/>
    <n v="732.32"/>
    <n v="2556.6799999999998"/>
    <s v="Q4"/>
    <n v="28.643396905361644"/>
    <s v="Hyderabad"/>
    <s v="Premium"/>
  </r>
  <r>
    <s v="ORD007511"/>
    <x v="154"/>
    <s v="CUST0187"/>
    <s v="Forum Prabhu"/>
    <x v="2"/>
    <x v="0"/>
    <x v="32"/>
    <n v="2"/>
    <n v="238.85"/>
    <n v="0.3"/>
    <n v="334.39"/>
    <n v="105.18"/>
    <n v="334.39"/>
    <s v="Q4"/>
    <n v="31.454289901013787"/>
    <s v="Lucknow"/>
    <s v="Regular"/>
  </r>
  <r>
    <s v="ORD003273"/>
    <x v="286"/>
    <s v="CUST0164"/>
    <s v="Teerth Soman"/>
    <x v="2"/>
    <x v="2"/>
    <x v="65"/>
    <n v="2"/>
    <n v="551.70000000000005"/>
    <n v="0.05"/>
    <n v="1048.23"/>
    <n v="165.51"/>
    <n v="1048.23"/>
    <s v="Q1"/>
    <n v="15.789473684210526"/>
    <s v="Chandigarh"/>
    <s v="Occasional"/>
  </r>
  <r>
    <s v="ORD009794"/>
    <x v="25"/>
    <s v="CUST0185"/>
    <s v="Aditya Dugar"/>
    <x v="3"/>
    <x v="1"/>
    <x v="59"/>
    <n v="1"/>
    <n v="26764.69"/>
    <n v="0.3"/>
    <n v="18735.28"/>
    <n v="4190.2700000000004"/>
    <n v="18735.282999999999"/>
    <s v="Q4"/>
    <n v="22.36566520489686"/>
    <s v="Nagpur"/>
    <s v="Regular"/>
  </r>
  <r>
    <s v="ORD010910"/>
    <x v="176"/>
    <s v="CUST0001"/>
    <s v="Aditya Bhakta"/>
    <x v="2"/>
    <x v="5"/>
    <x v="39"/>
    <n v="3"/>
    <n v="274.86"/>
    <n v="0.05"/>
    <n v="783.35"/>
    <n v="-54.54"/>
    <n v="783.351"/>
    <s v="Q1"/>
    <n v="-6.9624050552115913"/>
    <s v="Delhi"/>
    <s v="Regular"/>
  </r>
  <r>
    <s v="ORD007630"/>
    <x v="200"/>
    <s v="CUST0280"/>
    <s v="Chandani Narayanan"/>
    <x v="1"/>
    <x v="4"/>
    <x v="47"/>
    <n v="5"/>
    <n v="38005.18"/>
    <n v="0"/>
    <n v="190025.9"/>
    <n v="23374.83"/>
    <n v="190025.9"/>
    <s v="Q2"/>
    <n v="12.300865303098158"/>
    <s v="Patna"/>
    <s v="Regular"/>
  </r>
  <r>
    <s v="ORD008257"/>
    <x v="179"/>
    <s v="CUST0381"/>
    <s v="Pratyush Mani"/>
    <x v="1"/>
    <x v="1"/>
    <x v="36"/>
    <n v="4"/>
    <n v="24801.95"/>
    <n v="0.25"/>
    <n v="74405.850000000006"/>
    <n v="15633.83"/>
    <n v="74405.850000000006"/>
    <s v="Q1"/>
    <n v="21.011560246942949"/>
    <s v="Patna"/>
    <s v="Regular"/>
  </r>
  <r>
    <s v="ORD000341"/>
    <x v="7"/>
    <s v="CUST0066"/>
    <s v="Ekaja Khalsa"/>
    <x v="1"/>
    <x v="4"/>
    <x v="28"/>
    <n v="5"/>
    <n v="41700.57"/>
    <n v="0"/>
    <n v="208502.85"/>
    <n v="27817.7"/>
    <n v="208502.85"/>
    <s v="Q2"/>
    <n v="13.341640174223038"/>
    <s v="Bhubaneswar"/>
    <s v="Premium"/>
  </r>
  <r>
    <s v="ORD004336"/>
    <x v="139"/>
    <s v="CUST0332"/>
    <s v="Tamanna Mukherjee"/>
    <x v="2"/>
    <x v="0"/>
    <x v="35"/>
    <n v="3"/>
    <n v="856.46"/>
    <n v="0.2"/>
    <n v="2055.5"/>
    <n v="676.85"/>
    <n v="2055.5040000000004"/>
    <s v="Q3"/>
    <n v="32.928727803454152"/>
    <s v="Lucknow"/>
    <s v="Premium"/>
  </r>
  <r>
    <s v="ORD002448"/>
    <x v="101"/>
    <s v="CUST0020"/>
    <s v="Neelima Menon"/>
    <x v="1"/>
    <x v="6"/>
    <x v="41"/>
    <n v="1"/>
    <n v="2421.56"/>
    <n v="0"/>
    <n v="2421.56"/>
    <n v="734.6"/>
    <n v="2421.56"/>
    <s v="Q1"/>
    <n v="30.335816581046931"/>
    <s v="Guwahati"/>
    <s v="Regular"/>
  </r>
  <r>
    <s v="ORD007311"/>
    <x v="39"/>
    <s v="CUST0204"/>
    <s v="Madhavi Dutt"/>
    <x v="0"/>
    <x v="6"/>
    <x v="18"/>
    <n v="3"/>
    <n v="4866.6400000000003"/>
    <n v="0"/>
    <n v="14599.92"/>
    <n v="3842.95"/>
    <n v="14599.920000000002"/>
    <s v="Q3"/>
    <n v="26.321719571066144"/>
    <s v="Hyderabad"/>
    <s v="Premium"/>
  </r>
  <r>
    <s v="ORD006603"/>
    <x v="332"/>
    <s v="CUST0168"/>
    <s v="Guneet Raja"/>
    <x v="0"/>
    <x v="2"/>
    <x v="2"/>
    <n v="2"/>
    <n v="6562.22"/>
    <n v="0.25"/>
    <n v="9843.33"/>
    <n v="1787.49"/>
    <n v="9843.33"/>
    <s v="Q1"/>
    <n v="18.159403372639137"/>
    <s v="Chennai"/>
    <s v="Premium"/>
  </r>
  <r>
    <s v="ORD011139"/>
    <x v="16"/>
    <s v="CUST0451"/>
    <s v="Varsha Sheth"/>
    <x v="0"/>
    <x v="6"/>
    <x v="14"/>
    <n v="3"/>
    <n v="2091.5100000000002"/>
    <n v="0"/>
    <n v="6274.53"/>
    <n v="1946.38"/>
    <n v="6274.5300000000007"/>
    <s v="Q3"/>
    <n v="31.020331403308298"/>
    <s v="Chennai"/>
    <s v="Regular"/>
  </r>
  <r>
    <s v="ORD010940"/>
    <x v="168"/>
    <s v="CUST0076"/>
    <s v="Vaishnavi Dar"/>
    <x v="0"/>
    <x v="5"/>
    <x v="40"/>
    <n v="8"/>
    <n v="234.7"/>
    <n v="0"/>
    <n v="1877.6"/>
    <n v="178.17"/>
    <n v="1877.6"/>
    <s v="Q1"/>
    <n v="9.4892415850021301"/>
    <s v="Bengaluru"/>
    <s v="Premium"/>
  </r>
  <r>
    <s v="ORD006266"/>
    <x v="159"/>
    <s v="CUST0318"/>
    <s v="Ethan Manda"/>
    <x v="0"/>
    <x v="2"/>
    <x v="17"/>
    <n v="3"/>
    <n v="5118.55"/>
    <n v="0"/>
    <n v="15355.65"/>
    <n v="2423.17"/>
    <n v="15355.650000000001"/>
    <s v="Q3"/>
    <n v="15.780315388798261"/>
    <s v="Chennai"/>
    <s v="Occasional"/>
  </r>
  <r>
    <s v="ORD005815"/>
    <x v="334"/>
    <s v="CUST0157"/>
    <s v="Bhavini Patla"/>
    <x v="2"/>
    <x v="4"/>
    <x v="22"/>
    <n v="3"/>
    <n v="36246.94"/>
    <n v="0"/>
    <n v="108740.82"/>
    <n v="13913.58"/>
    <n v="108740.82"/>
    <s v="Q3"/>
    <n v="12.795176641117841"/>
    <s v="Jaipur"/>
    <s v="Regular"/>
  </r>
  <r>
    <s v="ORD004724"/>
    <x v="332"/>
    <s v="CUST0055"/>
    <s v="Abha Pau"/>
    <x v="0"/>
    <x v="2"/>
    <x v="46"/>
    <n v="5"/>
    <n v="4282.04"/>
    <n v="0.15"/>
    <n v="18198.669999999998"/>
    <n v="5018.62"/>
    <n v="18198.670000000002"/>
    <s v="Q1"/>
    <n v="27.576850396210272"/>
    <s v="Bengaluru"/>
    <s v="Premium"/>
  </r>
  <r>
    <s v="ORD004170"/>
    <x v="37"/>
    <s v="CUST0195"/>
    <s v="Vedika Rege"/>
    <x v="1"/>
    <x v="3"/>
    <x v="58"/>
    <n v="4"/>
    <n v="388.97"/>
    <n v="0.15"/>
    <n v="1322.5"/>
    <n v="385.93"/>
    <n v="1322.498"/>
    <s v="Q4"/>
    <n v="29.181852551984878"/>
    <s v="Bhubaneswar"/>
    <s v="Premium"/>
  </r>
  <r>
    <s v="ORD001672"/>
    <x v="92"/>
    <s v="CUST0169"/>
    <s v="Charles Patla"/>
    <x v="0"/>
    <x v="5"/>
    <x v="11"/>
    <n v="10"/>
    <n v="467.79"/>
    <n v="0.1"/>
    <n v="4210.1099999999997"/>
    <n v="408.47"/>
    <n v="4210.1100000000006"/>
    <s v="Q3"/>
    <n v="9.7021217972927101"/>
    <s v="Chennai"/>
    <s v="Regular"/>
  </r>
  <r>
    <s v="ORD007352"/>
    <x v="225"/>
    <s v="CUST0242"/>
    <s v="Vanya Bhat"/>
    <x v="2"/>
    <x v="2"/>
    <x v="62"/>
    <n v="0"/>
    <n v="1105.28"/>
    <n v="0.05"/>
    <n v="3150.05"/>
    <n v="555.52"/>
    <n v="0"/>
    <s v="Q4"/>
    <n v="17.635275630545546"/>
    <s v="Delhi"/>
    <s v="Regular"/>
  </r>
  <r>
    <s v="ORD006936"/>
    <x v="309"/>
    <s v="CUST0050"/>
    <s v="Nathan Mann"/>
    <x v="2"/>
    <x v="6"/>
    <x v="63"/>
    <n v="4"/>
    <n v="3081.02"/>
    <n v="0.2"/>
    <n v="9859.26"/>
    <n v="3115.42"/>
    <n v="9859.264000000001"/>
    <s v="Q3"/>
    <n v="31.59892324576084"/>
    <s v="Lucknow"/>
    <s v="Premium"/>
  </r>
  <r>
    <s v="ORD010827"/>
    <x v="73"/>
    <s v="CUST0271"/>
    <s v="Gopal Dash"/>
    <x v="2"/>
    <x v="5"/>
    <x v="39"/>
    <n v="3"/>
    <n v="120.42"/>
    <n v="0.05"/>
    <n v="343.2"/>
    <n v="19.34"/>
    <n v="343.197"/>
    <s v="Q2"/>
    <n v="5.6351981351981353"/>
    <s v="Jaipur"/>
    <s v="Premium"/>
  </r>
  <r>
    <s v="ORD001595"/>
    <x v="89"/>
    <s v="CUST0291"/>
    <s v="Kabir Dâ€™Alia"/>
    <x v="2"/>
    <x v="5"/>
    <x v="40"/>
    <n v="9"/>
    <n v="86.89"/>
    <n v="0.05"/>
    <n v="742.91"/>
    <n v="59.1"/>
    <n v="742.90949999999998"/>
    <s v="Q1"/>
    <n v="7.955203187465508"/>
    <s v="Lucknow"/>
    <s v="Premium"/>
  </r>
  <r>
    <s v="ORD006214"/>
    <x v="364"/>
    <s v="CUST0285"/>
    <s v="Mitesh Padmanabhan"/>
    <x v="3"/>
    <x v="4"/>
    <x v="47"/>
    <n v="2"/>
    <n v="6721.53"/>
    <n v="0"/>
    <n v="13443.06"/>
    <n v="1399.11"/>
    <n v="13443.06"/>
    <s v="Q4"/>
    <n v="10.407675038272536"/>
    <s v="Pune"/>
    <s v="Premium"/>
  </r>
  <r>
    <s v="ORD000479"/>
    <x v="326"/>
    <s v="CUST0300"/>
    <s v="Maanav Kashyap"/>
    <x v="2"/>
    <x v="5"/>
    <x v="40"/>
    <n v="10"/>
    <n v="167.26"/>
    <n v="0.05"/>
    <n v="1588.97"/>
    <n v="123.89"/>
    <n v="1588.9699999999998"/>
    <s v="Q3"/>
    <n v="7.7968747049975766"/>
    <s v="Amritsar"/>
    <s v="Premium"/>
  </r>
  <r>
    <s v="ORD000471"/>
    <x v="170"/>
    <s v="CUST0213"/>
    <s v="Neel Narang"/>
    <x v="3"/>
    <x v="4"/>
    <x v="33"/>
    <n v="4"/>
    <n v="47932.84"/>
    <n v="0"/>
    <n v="191731.36"/>
    <n v="-4600.6899999999996"/>
    <n v="191731.36"/>
    <s v="Q4"/>
    <n v="-2.3995500788186139"/>
    <s v="Nagpur"/>
    <s v="Occasional"/>
  </r>
  <r>
    <s v="ORD002822"/>
    <x v="316"/>
    <s v="CUST0216"/>
    <s v="Jacob Sengupta"/>
    <x v="1"/>
    <x v="4"/>
    <x v="20"/>
    <n v="5"/>
    <n v="81320.14"/>
    <n v="0.3"/>
    <n v="284620.49"/>
    <n v="37827.089999999997"/>
    <n v="284620.49"/>
    <s v="Q4"/>
    <n v="13.290360788852551"/>
    <s v="Patna"/>
    <s v="Regular"/>
  </r>
  <r>
    <s v="ORD000353"/>
    <x v="76"/>
    <s v="CUST0018"/>
    <s v="Shivani Parikh"/>
    <x v="0"/>
    <x v="5"/>
    <x v="68"/>
    <n v="8"/>
    <n v="699.54"/>
    <n v="0.3"/>
    <n v="3917.42"/>
    <n v="322.52"/>
    <n v="3917.4239999999995"/>
    <s v="Q4"/>
    <n v="8.2329696586018333"/>
    <s v="Coimbatore"/>
    <s v="Occasional"/>
  </r>
  <r>
    <s v="ORD008598"/>
    <x v="298"/>
    <s v="CUST0309"/>
    <s v="Hamsini Toor"/>
    <x v="1"/>
    <x v="5"/>
    <x v="39"/>
    <n v="6"/>
    <n v="307.81"/>
    <n v="0"/>
    <n v="1846.86"/>
    <n v="-184.22"/>
    <n v="1846.8600000000001"/>
    <s v="Q3"/>
    <n v="-9.9747679845792323"/>
    <s v="Guwahati"/>
    <s v="Occasional"/>
  </r>
  <r>
    <s v="ORD003316"/>
    <x v="351"/>
    <s v="CUST0383"/>
    <s v="Ishani Chawla"/>
    <x v="0"/>
    <x v="3"/>
    <x v="58"/>
    <n v="3"/>
    <n v="3503.97"/>
    <n v="0.1"/>
    <n v="9460.7199999999993"/>
    <n v="2375.67"/>
    <n v="9460.719000000001"/>
    <s v="Q2"/>
    <n v="25.110879510227551"/>
    <s v="Bengaluru"/>
    <s v="Regular"/>
  </r>
  <r>
    <s v="ORD008238"/>
    <x v="237"/>
    <s v="CUST0483"/>
    <s v="Deepa Tara"/>
    <x v="1"/>
    <x v="4"/>
    <x v="33"/>
    <n v="4"/>
    <n v="45678.18"/>
    <n v="0.15"/>
    <n v="155305.81"/>
    <n v="-2718.38"/>
    <n v="155305.81200000001"/>
    <s v="Q1"/>
    <n v="-1.750340183667308"/>
    <s v="Ranchi"/>
    <s v="Premium"/>
  </r>
  <r>
    <s v="ORD001198"/>
    <x v="230"/>
    <s v="CUST0307"/>
    <s v="Ekani Tak"/>
    <x v="0"/>
    <x v="5"/>
    <x v="39"/>
    <n v="6"/>
    <n v="161.58000000000001"/>
    <n v="0"/>
    <n v="969.48"/>
    <n v="79.08"/>
    <n v="969.48"/>
    <s v="Q3"/>
    <n v="8.1569501175888099"/>
    <s v="Kochi"/>
    <s v="Premium"/>
  </r>
  <r>
    <s v="ORD005653"/>
    <x v="258"/>
    <s v="CUST0473"/>
    <s v="Ranbir Jha"/>
    <x v="3"/>
    <x v="1"/>
    <x v="64"/>
    <n v="1"/>
    <n v="17315.64"/>
    <n v="0.25"/>
    <n v="12986.73"/>
    <n v="2479.59"/>
    <n v="12986.73"/>
    <s v="Q2"/>
    <n v="19.093259042114529"/>
    <s v="Pune"/>
    <s v="Regular"/>
  </r>
  <r>
    <s v="ORD003706"/>
    <x v="363"/>
    <s v="CUST0236"/>
    <s v="Omisha Sachdeva"/>
    <x v="2"/>
    <x v="5"/>
    <x v="7"/>
    <n v="2"/>
    <n v="620.73"/>
    <n v="0"/>
    <n v="1241.46"/>
    <n v="81.14"/>
    <n v="1241.46"/>
    <s v="Q4"/>
    <n v="6.5358529473361999"/>
    <s v="Delhi"/>
    <s v="Premium"/>
  </r>
  <r>
    <s v="ORD011145"/>
    <x v="182"/>
    <s v="CUST0261"/>
    <s v="Dalaja Nayak"/>
    <x v="1"/>
    <x v="6"/>
    <x v="43"/>
    <n v="5"/>
    <n v="3263.49"/>
    <n v="0.25"/>
    <n v="12238.09"/>
    <n v="2825.29"/>
    <n v="12238.0875"/>
    <s v="Q4"/>
    <n v="23.086037118537288"/>
    <s v="Kolkata"/>
    <s v="Premium"/>
  </r>
  <r>
    <s v="ORD011107"/>
    <x v="352"/>
    <s v="CUST0498"/>
    <s v="Isaac Sha"/>
    <x v="0"/>
    <x v="4"/>
    <x v="45"/>
    <n v="4"/>
    <n v="55749.8"/>
    <n v="0.2"/>
    <n v="178399.35999999999"/>
    <n v="23310.71"/>
    <n v="178399.36000000002"/>
    <s v="Q1"/>
    <n v="13.066588355473922"/>
    <s v="Hyderabad"/>
    <s v="Premium"/>
  </r>
  <r>
    <s v="ORD005487"/>
    <x v="349"/>
    <s v="CUST0263"/>
    <s v="Jacob Radhakrishnan"/>
    <x v="1"/>
    <x v="4"/>
    <x v="5"/>
    <n v="3"/>
    <n v="20493.78"/>
    <n v="0"/>
    <n v="61481.34"/>
    <n v="6086.87"/>
    <n v="61481.34"/>
    <s v="Q4"/>
    <n v="9.9003535056327667"/>
    <s v="Kolkata"/>
    <s v="Premium"/>
  </r>
  <r>
    <s v="ORD007065"/>
    <x v="348"/>
    <s v="CUST0147"/>
    <s v="Ekiya Bora"/>
    <x v="3"/>
    <x v="4"/>
    <x v="50"/>
    <n v="2"/>
    <n v="47732.22"/>
    <n v="0.2"/>
    <n v="76371.55"/>
    <n v="8243.85"/>
    <n v="76371.552000000011"/>
    <s v="Q1"/>
    <n v="10.794399223270968"/>
    <s v="Surat"/>
    <s v="Regular"/>
  </r>
  <r>
    <s v="ORD006007"/>
    <x v="3"/>
    <s v="CUST0384"/>
    <s v="Darika Sani"/>
    <x v="3"/>
    <x v="3"/>
    <x v="16"/>
    <n v="3"/>
    <n v="529.03"/>
    <n v="0.05"/>
    <n v="1507.74"/>
    <n v="331.17"/>
    <n v="1507.7354999999998"/>
    <s v="Q2"/>
    <n v="21.964662342313662"/>
    <s v="Pune"/>
    <s v="Premium"/>
  </r>
  <r>
    <s v="ORD009021"/>
    <x v="288"/>
    <s v="CUST0363"/>
    <s v="Daksha Nadig"/>
    <x v="3"/>
    <x v="5"/>
    <x v="21"/>
    <n v="7"/>
    <n v="390.95"/>
    <n v="0.15"/>
    <n v="2326.15"/>
    <n v="156.26"/>
    <n v="2326.1525000000001"/>
    <s v="Q1"/>
    <n v="6.7175375620660738"/>
    <s v="Mumbai"/>
    <s v="Premium"/>
  </r>
  <r>
    <s v="ORD010317"/>
    <x v="60"/>
    <s v="CUST0089"/>
    <s v="Avi Dugar"/>
    <x v="1"/>
    <x v="5"/>
    <x v="11"/>
    <n v="7"/>
    <n v="74.27"/>
    <n v="0.15"/>
    <n v="441.91"/>
    <n v="25.69"/>
    <n v="441.90649999999999"/>
    <s v="Q3"/>
    <n v="5.8134009187391094"/>
    <s v="Bhubaneswar"/>
    <s v="Regular"/>
  </r>
  <r>
    <s v="ORD010306"/>
    <x v="250"/>
    <s v="CUST0169"/>
    <s v="Charles Patla"/>
    <x v="0"/>
    <x v="1"/>
    <x v="3"/>
    <n v="2"/>
    <n v="6472.29"/>
    <n v="0.25"/>
    <n v="9708.43"/>
    <n v="1972.27"/>
    <n v="9708.4349999999995"/>
    <s v="Q4"/>
    <n v="20.315025189448757"/>
    <s v="Chennai"/>
    <s v="Regular"/>
  </r>
  <r>
    <s v="ORD010004"/>
    <x v="5"/>
    <s v="CUST0135"/>
    <s v="Nandini Sarin"/>
    <x v="2"/>
    <x v="1"/>
    <x v="1"/>
    <n v="4"/>
    <n v="39037.53"/>
    <n v="0.2"/>
    <n v="124920.1"/>
    <n v="25993.06"/>
    <n v="124920.09600000001"/>
    <s v="Q1"/>
    <n v="20.80774831272149"/>
    <s v="Amritsar"/>
    <s v="Premium"/>
  </r>
  <r>
    <s v="ORD006183"/>
    <x v="347"/>
    <s v="CUST0093"/>
    <s v="Hitesh Bhardwaj"/>
    <x v="2"/>
    <x v="6"/>
    <x v="55"/>
    <n v="5"/>
    <n v="4829.3999999999996"/>
    <n v="0.05"/>
    <n v="22939.65"/>
    <n v="7377.93"/>
    <n v="22939.649999999998"/>
    <s v="Q1"/>
    <n v="32.162347725444803"/>
    <s v="Amritsar"/>
    <s v="Regular"/>
  </r>
  <r>
    <s v="ORD008745"/>
    <x v="174"/>
    <s v="CUST0359"/>
    <s v="Yutika Suri"/>
    <x v="1"/>
    <x v="6"/>
    <x v="19"/>
    <n v="1"/>
    <n v="706.21"/>
    <n v="0.15"/>
    <n v="600.28"/>
    <n v="203.85"/>
    <n v="600.27850000000001"/>
    <s v="Q4"/>
    <n v="33.959152395548742"/>
    <s v="Ranchi"/>
    <s v="Premium"/>
  </r>
  <r>
    <s v="ORD011495"/>
    <x v="29"/>
    <s v="CUST0047"/>
    <s v="Chameli Dani"/>
    <x v="1"/>
    <x v="4"/>
    <x v="20"/>
    <n v="2"/>
    <n v="57968.71"/>
    <n v="0"/>
    <n v="115937.42"/>
    <n v="12068.78"/>
    <n v="115937.42"/>
    <s v="Q2"/>
    <n v="10.409736563052723"/>
    <s v="Patna"/>
    <s v="Regular"/>
  </r>
  <r>
    <s v="ORD004862"/>
    <x v="143"/>
    <s v="CUST0273"/>
    <s v="Tanmayi Pai"/>
    <x v="2"/>
    <x v="4"/>
    <x v="28"/>
    <n v="3"/>
    <n v="7720.24"/>
    <n v="0"/>
    <n v="23160.720000000001"/>
    <n v="2249.5100000000002"/>
    <n v="23160.720000000001"/>
    <s v="Q1"/>
    <n v="9.7126082436124612"/>
    <s v="Lucknow"/>
    <s v="Premium"/>
  </r>
  <r>
    <s v="ORD002637"/>
    <x v="317"/>
    <s v="CUST0265"/>
    <s v="Ayushman Master"/>
    <x v="0"/>
    <x v="1"/>
    <x v="59"/>
    <n v="3"/>
    <n v="42552.26"/>
    <n v="0"/>
    <n v="127656.78"/>
    <n v="24031.45"/>
    <n v="127656.78"/>
    <s v="Q2"/>
    <n v="18.825047913632165"/>
    <s v="Bengaluru"/>
    <s v="Regular"/>
  </r>
  <r>
    <s v="ORD010123"/>
    <x v="77"/>
    <s v="CUST0113"/>
    <s v="Harita Chaudhari"/>
    <x v="2"/>
    <x v="5"/>
    <x v="11"/>
    <n v="8"/>
    <n v="125.96"/>
    <n v="0.1"/>
    <n v="906.91"/>
    <n v="74.569999999999993"/>
    <n v="906.91199999999992"/>
    <s v="Q3"/>
    <n v="8.2224255990120287"/>
    <s v="Lucknow"/>
    <s v="Premium"/>
  </r>
  <r>
    <s v="ORD001463"/>
    <x v="268"/>
    <s v="CUST0041"/>
    <s v="Chakrika Chana"/>
    <x v="1"/>
    <x v="1"/>
    <x v="36"/>
    <n v="5"/>
    <n v="11377.51"/>
    <n v="0.05"/>
    <n v="54043.17"/>
    <n v="11136.74"/>
    <n v="54043.172500000001"/>
    <s v="Q4"/>
    <n v="20.607118346314625"/>
    <s v="Patna"/>
    <s v="Premium"/>
  </r>
  <r>
    <s v="ORD005450"/>
    <x v="0"/>
    <s v="CUST0218"/>
    <s v="Chandresh Sibal"/>
    <x v="1"/>
    <x v="1"/>
    <x v="1"/>
    <n v="1"/>
    <n v="31240.89"/>
    <n v="0"/>
    <n v="31240.89"/>
    <n v="9043.3799999999992"/>
    <n v="31240.89"/>
    <s v="Q2"/>
    <n v="28.947254703691215"/>
    <s v="Ranchi"/>
    <s v="Regular"/>
  </r>
  <r>
    <s v="ORD008890"/>
    <x v="260"/>
    <s v="CUST0480"/>
    <s v="Ranveer Gour"/>
    <x v="0"/>
    <x v="4"/>
    <x v="5"/>
    <n v="2"/>
    <n v="59405.54"/>
    <n v="0"/>
    <n v="118811.08"/>
    <n v="10730.96"/>
    <n v="118811.08"/>
    <s v="Q4"/>
    <n v="9.0319522387979294"/>
    <s v="Hyderabad"/>
    <s v="Premium"/>
  </r>
  <r>
    <s v="ORD000310"/>
    <x v="302"/>
    <s v="CUST0072"/>
    <s v="Ekantika Khosla"/>
    <x v="1"/>
    <x v="0"/>
    <x v="49"/>
    <n v="1"/>
    <n v="409.59"/>
    <n v="0.15"/>
    <n v="348.15"/>
    <n v="131.47999999999999"/>
    <n v="348.15149999999994"/>
    <s v="Q1"/>
    <n v="37.765331035473217"/>
    <s v="Bhubaneswar"/>
    <s v="Occasional"/>
  </r>
  <r>
    <s v="ORD009989"/>
    <x v="359"/>
    <s v="CUST0188"/>
    <s v="Anusha Pathak"/>
    <x v="0"/>
    <x v="6"/>
    <x v="41"/>
    <n v="4"/>
    <n v="4418.93"/>
    <n v="0.05"/>
    <n v="16791.93"/>
    <n v="4615"/>
    <n v="16791.934000000001"/>
    <s v="Q4"/>
    <n v="27.483439961934096"/>
    <s v="Chennai"/>
    <s v="Regular"/>
  </r>
  <r>
    <s v="ORD003584"/>
    <x v="45"/>
    <s v="CUST0389"/>
    <s v="Reva Kaul"/>
    <x v="2"/>
    <x v="4"/>
    <x v="5"/>
    <n v="2"/>
    <n v="2650.29"/>
    <n v="0.15"/>
    <n v="4505.49"/>
    <n v="450.48"/>
    <n v="4505.4929999999995"/>
    <s v="Q2"/>
    <n v="9.9984685350539024"/>
    <s v="Delhi"/>
    <s v="Regular"/>
  </r>
  <r>
    <s v="ORD004912"/>
    <x v="148"/>
    <s v="CUST0261"/>
    <s v="Dalaja Nayak"/>
    <x v="1"/>
    <x v="4"/>
    <x v="28"/>
    <n v="3"/>
    <n v="84275.65"/>
    <n v="0.25"/>
    <n v="189620.21"/>
    <n v="27620.76"/>
    <n v="189620.21249999999"/>
    <s v="Q4"/>
    <n v="14.566358723049616"/>
    <s v="Kolkata"/>
    <s v="Premium"/>
  </r>
  <r>
    <s v="ORD001407"/>
    <x v="158"/>
    <s v="CUST0453"/>
    <s v="Maanav Dâ€™Alia"/>
    <x v="1"/>
    <x v="4"/>
    <x v="23"/>
    <n v="4"/>
    <n v="42582.47"/>
    <n v="0.05"/>
    <n v="161813.39000000001"/>
    <n v="18699.580000000002"/>
    <n v="161813.386"/>
    <s v="Q3"/>
    <n v="11.556262432917325"/>
    <s v="Bhubaneswar"/>
    <s v="Regular"/>
  </r>
  <r>
    <s v="ORD010256"/>
    <x v="331"/>
    <s v="CUST0298"/>
    <s v="Faris Malhotra"/>
    <x v="3"/>
    <x v="6"/>
    <x v="57"/>
    <n v="3"/>
    <n v="1272.08"/>
    <n v="0"/>
    <n v="3816.24"/>
    <n v="1255.46"/>
    <n v="3816.24"/>
    <s v="Q4"/>
    <n v="32.897826132528358"/>
    <s v="Mumbai"/>
    <s v="Premium"/>
  </r>
  <r>
    <s v="ORD005133"/>
    <x v="50"/>
    <s v="CUST0486"/>
    <s v="Nathan Loke"/>
    <x v="2"/>
    <x v="6"/>
    <x v="57"/>
    <n v="2"/>
    <n v="1638.06"/>
    <n v="0"/>
    <n v="3276.12"/>
    <n v="718.91"/>
    <n v="3276.12"/>
    <s v="Q4"/>
    <n v="21.943945887208038"/>
    <s v="Jaipur"/>
    <s v="Occasional"/>
  </r>
  <r>
    <s v="ORD000082"/>
    <x v="335"/>
    <s v="CUST0042"/>
    <s v="Eesha Jhaveri"/>
    <x v="1"/>
    <x v="6"/>
    <x v="19"/>
    <n v="1"/>
    <n v="1796.82"/>
    <n v="0.2"/>
    <n v="1437.46"/>
    <n v="339.66"/>
    <n v="1437.4560000000001"/>
    <s v="Q4"/>
    <n v="23.629179246726867"/>
    <s v="Patna"/>
    <s v="Premium"/>
  </r>
  <r>
    <s v="ORD004231"/>
    <x v="172"/>
    <s v="CUST0328"/>
    <s v="Simon Vohra"/>
    <x v="1"/>
    <x v="4"/>
    <x v="5"/>
    <n v="3"/>
    <n v="20506.060000000001"/>
    <n v="0.05"/>
    <n v="58442.27"/>
    <n v="5596.26"/>
    <n v="58442.271000000008"/>
    <s v="Q2"/>
    <n v="9.5757060771253411"/>
    <s v="Ranchi"/>
    <s v="Premium"/>
  </r>
  <r>
    <s v="ORD004830"/>
    <x v="350"/>
    <s v="CUST0020"/>
    <s v="Neelima Menon"/>
    <x v="1"/>
    <x v="1"/>
    <x v="36"/>
    <n v="4"/>
    <n v="13524.87"/>
    <n v="0.2"/>
    <n v="43279.58"/>
    <n v="8849.73"/>
    <n v="43279.584000000003"/>
    <s v="Q4"/>
    <n v="20.447818578646093"/>
    <s v="Guwahati"/>
    <s v="Regular"/>
  </r>
  <r>
    <s v="ORD001857"/>
    <x v="152"/>
    <s v="CUST0386"/>
    <s v="Nikita Balan"/>
    <x v="0"/>
    <x v="0"/>
    <x v="15"/>
    <n v="1"/>
    <n v="468.97"/>
    <n v="0"/>
    <n v="468.97"/>
    <n v="205"/>
    <n v="468.97"/>
    <s v="Q2"/>
    <n v="43.712817451009656"/>
    <s v="Kochi"/>
    <s v="Premium"/>
  </r>
  <r>
    <s v="ORD006755"/>
    <x v="201"/>
    <s v="CUST0472"/>
    <s v="Ekaraj Mane"/>
    <x v="2"/>
    <x v="5"/>
    <x v="7"/>
    <n v="1"/>
    <n v="183.53"/>
    <n v="0.1"/>
    <n v="165.18"/>
    <n v="16.55"/>
    <n v="165.17699999999999"/>
    <s v="Q2"/>
    <n v="10.019372805424386"/>
    <s v="Lucknow"/>
    <s v="Premium"/>
  </r>
  <r>
    <s v="ORD008307"/>
    <x v="89"/>
    <s v="CUST0083"/>
    <s v="Tanmayi Pant"/>
    <x v="1"/>
    <x v="2"/>
    <x v="54"/>
    <n v="5"/>
    <n v="1611.06"/>
    <n v="0.05"/>
    <n v="7652.53"/>
    <n v="1956.15"/>
    <n v="7652.5349999999989"/>
    <s v="Q1"/>
    <n v="25.562134352952555"/>
    <s v="Ranchi"/>
    <s v="Premium"/>
  </r>
  <r>
    <s v="ORD007816"/>
    <x v="294"/>
    <s v="CUST0191"/>
    <s v="Advika Madan"/>
    <x v="3"/>
    <x v="0"/>
    <x v="51"/>
    <n v="4"/>
    <n v="786.68"/>
    <n v="0.05"/>
    <n v="2989.38"/>
    <n v="881.13"/>
    <n v="2989.3839999999996"/>
    <s v="Q1"/>
    <n v="29.475342713204743"/>
    <s v="Mumbai"/>
    <s v="Occasional"/>
  </r>
  <r>
    <s v="ORD006448"/>
    <x v="190"/>
    <s v="CUST0497"/>
    <s v="Unknown"/>
    <x v="3"/>
    <x v="5"/>
    <x v="24"/>
    <n v="5"/>
    <n v="583.17999999999995"/>
    <n v="0.15"/>
    <n v="2478.5100000000002"/>
    <n v="164.01"/>
    <n v="2478.5149999999994"/>
    <s v="Q3"/>
    <n v="6.6172821574252261"/>
    <s v="Pune"/>
    <s v="Regular"/>
  </r>
  <r>
    <s v="ORD001875"/>
    <x v="55"/>
    <s v="CUST0174"/>
    <s v="Nitesh Kalita"/>
    <x v="0"/>
    <x v="3"/>
    <x v="4"/>
    <n v="4"/>
    <n v="2637.03"/>
    <n v="0.1"/>
    <n v="9493.31"/>
    <n v="2721.66"/>
    <n v="9493.3080000000009"/>
    <s v="Q1"/>
    <n v="28.669241813445467"/>
    <s v="Chennai"/>
    <s v="Premium"/>
  </r>
  <r>
    <s v="ORD003878"/>
    <x v="73"/>
    <s v="CUST0067"/>
    <s v="Unknown"/>
    <x v="1"/>
    <x v="5"/>
    <x v="7"/>
    <n v="7"/>
    <n v="236.12"/>
    <n v="0"/>
    <n v="1652.84"/>
    <n v="96.03"/>
    <n v="1652.8400000000001"/>
    <s v="Q2"/>
    <n v="5.8099997579923048"/>
    <s v="Coimbatore"/>
    <s v="Regular"/>
  </r>
  <r>
    <s v="ORD006544"/>
    <x v="212"/>
    <s v="CUST0165"/>
    <s v="Sarthak Oza"/>
    <x v="0"/>
    <x v="3"/>
    <x v="61"/>
    <n v="3"/>
    <n v="3954.75"/>
    <n v="0.25"/>
    <n v="8898.19"/>
    <n v="2487.1799999999998"/>
    <n v="8898.1875"/>
    <s v="Q3"/>
    <n v="27.951527220704431"/>
    <s v="Bengaluru"/>
    <s v="Premium"/>
  </r>
  <r>
    <s v="ORD010583"/>
    <x v="227"/>
    <s v="CUST0180"/>
    <s v="Leela Talwar"/>
    <x v="3"/>
    <x v="0"/>
    <x v="67"/>
    <n v="5"/>
    <n v="588.08000000000004"/>
    <n v="0.2"/>
    <n v="2352.3200000000002"/>
    <n v="856.3"/>
    <n v="2352.3200000000002"/>
    <s v="Q4"/>
    <n v="36.402360223098896"/>
    <s v="Mumbai"/>
    <s v="Regular"/>
  </r>
  <r>
    <s v="ORD011112"/>
    <x v="183"/>
    <s v="CUST0331"/>
    <s v="Yashvi Manne"/>
    <x v="0"/>
    <x v="5"/>
    <x v="68"/>
    <n v="6"/>
    <n v="74.87"/>
    <n v="0"/>
    <n v="449.22"/>
    <n v="33.950000000000003"/>
    <n v="449.22"/>
    <s v="Q3"/>
    <n v="7.5575441877031304"/>
    <s v="Surat"/>
    <s v="Premium"/>
  </r>
  <r>
    <s v="ORD008622"/>
    <x v="280"/>
    <s v="CUST0305"/>
    <s v="Barkha Dhingra"/>
    <x v="0"/>
    <x v="2"/>
    <x v="54"/>
    <n v="3"/>
    <n v="4354.7700000000004"/>
    <n v="0.1"/>
    <n v="11757.88"/>
    <n v="2877.3"/>
    <n v="11757.879000000001"/>
    <s v="Q3"/>
    <n v="24.471248218216214"/>
    <s v="Kochi"/>
    <s v="Regular"/>
  </r>
  <r>
    <s v="ORD001851"/>
    <x v="292"/>
    <s v="CUST0448"/>
    <s v="Wyatt Gade"/>
    <x v="3"/>
    <x v="6"/>
    <x v="14"/>
    <n v="3"/>
    <n v="2563.0300000000002"/>
    <n v="0"/>
    <n v="7689.09"/>
    <n v="1939.2"/>
    <n v="7689.09"/>
    <s v="Q3"/>
    <n v="25.220149588572898"/>
    <s v="Nagpur"/>
    <s v="Premium"/>
  </r>
  <r>
    <s v="ORD008957"/>
    <x v="141"/>
    <s v="CUST0339"/>
    <s v="Gayathri Kuruvilla"/>
    <x v="0"/>
    <x v="3"/>
    <x v="4"/>
    <n v="1"/>
    <n v="2829.42"/>
    <n v="0.15"/>
    <n v="2405.0100000000002"/>
    <n v="870.43"/>
    <n v="2405.0070000000001"/>
    <s v="Q1"/>
    <n v="36.192365104510991"/>
    <s v="Kochi"/>
    <s v="Premium"/>
  </r>
  <r>
    <s v="ORD000413"/>
    <x v="297"/>
    <s v="CUST0345"/>
    <s v="Jacob Prabhu"/>
    <x v="1"/>
    <x v="6"/>
    <x v="29"/>
    <n v="5"/>
    <n v="2988.73"/>
    <n v="0"/>
    <n v="14943.65"/>
    <n v="4107.0200000000004"/>
    <n v="14943.65"/>
    <s v="Q3"/>
    <n v="27.483379227966399"/>
    <s v="Bhubaneswar"/>
    <s v="Premium"/>
  </r>
  <r>
    <s v="ORD002598"/>
    <x v="193"/>
    <s v="CUST0343"/>
    <s v="Ronith Ratti"/>
    <x v="3"/>
    <x v="0"/>
    <x v="67"/>
    <n v="4"/>
    <n v="639.6"/>
    <n v="0.25"/>
    <n v="1918.8"/>
    <n v="535.87"/>
    <n v="1918.8000000000002"/>
    <s v="Q1"/>
    <n v="27.927350427350429"/>
    <s v="Ahmedabad"/>
    <s v="Premium"/>
  </r>
  <r>
    <s v="ORD007215"/>
    <x v="217"/>
    <s v="CUST0366"/>
    <s v="Zaitra Kade"/>
    <x v="2"/>
    <x v="3"/>
    <x v="25"/>
    <n v="3"/>
    <n v="1090.5"/>
    <n v="0.15"/>
    <n v="2780.78"/>
    <n v="582.89"/>
    <n v="2780.7750000000001"/>
    <s v="Q4"/>
    <n v="20.961384935162076"/>
    <s v="Amritsar"/>
    <s v="Occasional"/>
  </r>
  <r>
    <s v="ORD001657"/>
    <x v="78"/>
    <s v="CUST0385"/>
    <s v="Kamya Sagar"/>
    <x v="3"/>
    <x v="0"/>
    <x v="35"/>
    <n v="4"/>
    <n v="340.63"/>
    <n v="0"/>
    <n v="1362.52"/>
    <n v="609.97"/>
    <n v="1362.52"/>
    <s v="Q3"/>
    <n v="44.767783225200368"/>
    <s v="Pune"/>
    <s v="Regular"/>
  </r>
  <r>
    <s v="ORD011226"/>
    <x v="282"/>
    <s v="CUST0307"/>
    <s v="Ekani Tak"/>
    <x v="0"/>
    <x v="4"/>
    <x v="28"/>
    <n v="4"/>
    <n v="41044.51"/>
    <n v="0.25"/>
    <n v="123133.53"/>
    <n v="15517.12"/>
    <n v="123133.53"/>
    <s v="Q1"/>
    <n v="12.601864008934042"/>
    <s v="Kochi"/>
    <s v="Premium"/>
  </r>
  <r>
    <s v="ORD005988"/>
    <x v="318"/>
    <s v="CUST0333"/>
    <s v="Upma Sidhu"/>
    <x v="3"/>
    <x v="5"/>
    <x v="39"/>
    <n v="10"/>
    <n v="713.35"/>
    <n v="0.3"/>
    <n v="4993.45"/>
    <n v="490.4"/>
    <n v="4993.45"/>
    <s v="Q3"/>
    <n v="9.8208653335869993"/>
    <s v="Ahmedabad"/>
    <s v="Regular"/>
  </r>
  <r>
    <s v="ORD001286"/>
    <x v="248"/>
    <s v="CUST0285"/>
    <s v="Mitesh Padmanabhan"/>
    <x v="3"/>
    <x v="0"/>
    <x v="51"/>
    <n v="5"/>
    <n v="838.2"/>
    <n v="0.25"/>
    <n v="3143.25"/>
    <n v="1118.8399999999999"/>
    <n v="3143.25"/>
    <s v="Q4"/>
    <n v="35.595005169808317"/>
    <s v="Pune"/>
    <s v="Premium"/>
  </r>
  <r>
    <s v="ORD008196"/>
    <x v="73"/>
    <s v="CUST0193"/>
    <s v="Aashi Virk"/>
    <x v="3"/>
    <x v="6"/>
    <x v="57"/>
    <n v="5"/>
    <n v="1441.86"/>
    <n v="0"/>
    <n v="7209.3"/>
    <n v="-523.37"/>
    <n v="7209.2999999999993"/>
    <s v="Q2"/>
    <n v="-7.2596507289195893"/>
    <s v="Pune"/>
    <s v="Premium"/>
  </r>
  <r>
    <s v="ORD003661"/>
    <x v="288"/>
    <s v="CUST0229"/>
    <s v="Tanish Narula"/>
    <x v="2"/>
    <x v="3"/>
    <x v="25"/>
    <n v="2"/>
    <n v="911.11"/>
    <n v="0"/>
    <n v="1822.22"/>
    <n v="491.94"/>
    <n v="1822.22"/>
    <s v="Q1"/>
    <n v="26.996740239927121"/>
    <s v="Lucknow"/>
    <s v="Premium"/>
  </r>
  <r>
    <s v="ORD008127"/>
    <x v="342"/>
    <s v="CUST0378"/>
    <s v="Bahadurjit Nath"/>
    <x v="3"/>
    <x v="6"/>
    <x v="14"/>
    <n v="3"/>
    <n v="4012.66"/>
    <n v="0"/>
    <n v="12037.98"/>
    <n v="2551.91"/>
    <n v="12037.98"/>
    <s v="Q2"/>
    <n v="21.198822393790319"/>
    <s v="Mumbai"/>
    <s v="Occasional"/>
  </r>
  <r>
    <s v="ORD011323"/>
    <x v="150"/>
    <s v="CUST0025"/>
    <s v="Andrew Bhardwaj"/>
    <x v="1"/>
    <x v="4"/>
    <x v="47"/>
    <n v="4"/>
    <n v="83815.539999999994"/>
    <n v="0"/>
    <n v="335262.15999999997"/>
    <n v="29015.09"/>
    <n v="335262.15999999997"/>
    <s v="Q2"/>
    <n v="8.6544482085303045"/>
    <s v="Bhubaneswar"/>
    <s v="Occasional"/>
  </r>
  <r>
    <s v="ORD006615"/>
    <x v="294"/>
    <s v="CUST0141"/>
    <s v="Anusha Kapoor"/>
    <x v="3"/>
    <x v="6"/>
    <x v="27"/>
    <n v="1"/>
    <n v="3102.22"/>
    <n v="0.15"/>
    <n v="2636.89"/>
    <n v="833.11"/>
    <n v="2636.8869999999997"/>
    <s v="Q1"/>
    <n v="31.594416149327429"/>
    <s v="Pune"/>
    <s v="Regular"/>
  </r>
  <r>
    <s v="ORD009545"/>
    <x v="139"/>
    <s v="CUST0094"/>
    <s v="Nidra Nigam"/>
    <x v="2"/>
    <x v="4"/>
    <x v="28"/>
    <n v="4"/>
    <n v="58877.71"/>
    <n v="0.1"/>
    <n v="211959.76"/>
    <n v="29825.4"/>
    <n v="211959.75599999999"/>
    <s v="Q3"/>
    <n v="14.071255789306422"/>
    <s v="Chandigarh"/>
    <s v="Premium"/>
  </r>
  <r>
    <s v="ORD009528"/>
    <x v="0"/>
    <s v="CUST0472"/>
    <s v="Ekaraj Mane"/>
    <x v="2"/>
    <x v="5"/>
    <x v="44"/>
    <n v="9"/>
    <n v="195.87"/>
    <n v="0.25"/>
    <n v="1322.12"/>
    <n v="88.56"/>
    <n v="1322.1224999999999"/>
    <s v="Q2"/>
    <n v="6.6983329803648699"/>
    <s v="Lucknow"/>
    <s v="Premium"/>
  </r>
  <r>
    <s v="ORD010461"/>
    <x v="271"/>
    <s v="CUST0275"/>
    <s v="Rajata Baria"/>
    <x v="1"/>
    <x v="6"/>
    <x v="18"/>
    <n v="2"/>
    <n v="4619.21"/>
    <n v="0.25"/>
    <n v="6928.82"/>
    <n v="2549.8200000000002"/>
    <n v="6928.8150000000005"/>
    <s v="Q3"/>
    <n v="36.800205518399963"/>
    <s v="Ranchi"/>
    <s v="Premium"/>
  </r>
  <r>
    <s v="ORD002888"/>
    <x v="364"/>
    <s v="CUST0055"/>
    <s v="Abha Pau"/>
    <x v="0"/>
    <x v="0"/>
    <x v="53"/>
    <n v="5"/>
    <n v="602.94000000000005"/>
    <n v="0.05"/>
    <n v="2863.97"/>
    <n v="830.46"/>
    <n v="2863.9650000000001"/>
    <s v="Q4"/>
    <n v="28.996812117445369"/>
    <s v="Bengaluru"/>
    <s v="Premium"/>
  </r>
  <r>
    <s v="ORD001452"/>
    <x v="84"/>
    <s v="CUST0141"/>
    <s v="Anusha Kapoor"/>
    <x v="3"/>
    <x v="5"/>
    <x v="7"/>
    <n v="10"/>
    <n v="60.25"/>
    <n v="0.3"/>
    <n v="421.75"/>
    <n v="31.72"/>
    <n v="421.75"/>
    <s v="Q2"/>
    <n v="7.5210432720806155"/>
    <s v="Pune"/>
    <s v="Regular"/>
  </r>
  <r>
    <s v="ORD007616"/>
    <x v="21"/>
    <s v="CUST0174"/>
    <s v="Nitesh Kalita"/>
    <x v="0"/>
    <x v="6"/>
    <x v="63"/>
    <n v="2"/>
    <n v="785.19"/>
    <n v="0.2"/>
    <n v="1256.3"/>
    <n v="480.21"/>
    <n v="1256.3040000000001"/>
    <s v="Q2"/>
    <n v="38.22415028257582"/>
    <s v="Chennai"/>
    <s v="Premium"/>
  </r>
  <r>
    <s v="ORD005625"/>
    <x v="40"/>
    <s v="CUST0165"/>
    <s v="Sarthak Oza"/>
    <x v="0"/>
    <x v="5"/>
    <x v="37"/>
    <n v="1"/>
    <n v="456.91"/>
    <n v="0.15"/>
    <n v="388.37"/>
    <n v="28.91"/>
    <n v="388.37350000000004"/>
    <s v="Q4"/>
    <n v="7.4439323325694566"/>
    <s v="Bengaluru"/>
    <s v="Premium"/>
  </r>
  <r>
    <s v="ORD008100"/>
    <x v="197"/>
    <s v="CUST0233"/>
    <s v="Yahvi Dhar"/>
    <x v="2"/>
    <x v="5"/>
    <x v="68"/>
    <n v="4"/>
    <n v="508.91"/>
    <n v="0.05"/>
    <n v="1933.86"/>
    <n v="127.42"/>
    <n v="1933.8579999999999"/>
    <s v="Q4"/>
    <n v="6.5888947493613816"/>
    <s v="Jaipur"/>
    <s v="Premium"/>
  </r>
  <r>
    <s v="ORD008009"/>
    <x v="280"/>
    <s v="CUST0039"/>
    <s v="Jonathan Dutta"/>
    <x v="3"/>
    <x v="1"/>
    <x v="1"/>
    <n v="1"/>
    <n v="13309.63"/>
    <n v="0.2"/>
    <n v="10647.7"/>
    <n v="2938.26"/>
    <n v="10647.704"/>
    <s v="Q3"/>
    <n v="27.595255313354055"/>
    <s v="Nagpur"/>
    <s v="Premium"/>
  </r>
  <r>
    <s v="ORD005649"/>
    <x v="152"/>
    <s v="CUST0232"/>
    <s v="Yashodhara Keer"/>
    <x v="2"/>
    <x v="4"/>
    <x v="33"/>
    <n v="4"/>
    <n v="70831.649999999994"/>
    <n v="0.15"/>
    <n v="240827.61"/>
    <n v="30318.25"/>
    <n v="240827.61"/>
    <s v="Q2"/>
    <n v="12.589191912007101"/>
    <s v="Jaipur"/>
    <s v="Regular"/>
  </r>
  <r>
    <s v="ORD007454"/>
    <x v="355"/>
    <s v="CUST0426"/>
    <s v="Nakul Puri"/>
    <x v="0"/>
    <x v="4"/>
    <x v="42"/>
    <n v="4"/>
    <n v="24464.31"/>
    <n v="0.2"/>
    <n v="78285.789999999994"/>
    <n v="12116.56"/>
    <n v="78285.792000000001"/>
    <s v="Q2"/>
    <n v="15.477342695270751"/>
    <s v="Bengaluru"/>
    <s v="Regular"/>
  </r>
  <r>
    <s v="ORD000899"/>
    <x v="351"/>
    <s v="CUST0192"/>
    <s v="Kevin Toor"/>
    <x v="0"/>
    <x v="1"/>
    <x v="64"/>
    <n v="2"/>
    <n v="28553.360000000001"/>
    <n v="0.05"/>
    <n v="54251.38"/>
    <n v="16914.54"/>
    <n v="54251.383999999998"/>
    <s v="Q2"/>
    <n v="31.178082474584063"/>
    <s v="Bengaluru"/>
    <s v="Premium"/>
  </r>
  <r>
    <s v="ORD004519"/>
    <x v="52"/>
    <s v="CUST0448"/>
    <s v="Wyatt Gade"/>
    <x v="3"/>
    <x v="5"/>
    <x v="68"/>
    <n v="6"/>
    <n v="532.44000000000005"/>
    <n v="0.15"/>
    <n v="2715.44"/>
    <n v="170.22"/>
    <n v="2715.4440000000004"/>
    <s v="Q1"/>
    <n v="6.2685973543882394"/>
    <s v="Nagpur"/>
    <s v="Premium"/>
  </r>
  <r>
    <s v="ORD002256"/>
    <x v="179"/>
    <s v="CUST0114"/>
    <s v="Gayathri Basak"/>
    <x v="1"/>
    <x v="4"/>
    <x v="47"/>
    <n v="1"/>
    <n v="3804.06"/>
    <n v="0.2"/>
    <n v="3043.25"/>
    <n v="382.3"/>
    <n v="3043.248"/>
    <s v="Q1"/>
    <n v="12.562227881376817"/>
    <s v="Patna"/>
    <s v="Premium"/>
  </r>
  <r>
    <s v="ORD011179"/>
    <x v="314"/>
    <s v="CUST0210"/>
    <s v="Yadavi Dani"/>
    <x v="3"/>
    <x v="6"/>
    <x v="29"/>
    <n v="3"/>
    <n v="4245.79"/>
    <n v="0.15"/>
    <n v="10826.76"/>
    <n v="2829.92"/>
    <n v="10826.764499999999"/>
    <s v="Q2"/>
    <n v="26.138198316024368"/>
    <s v="Mumbai"/>
    <s v="Regular"/>
  </r>
  <r>
    <s v="ORD002089"/>
    <x v="40"/>
    <s v="CUST0412"/>
    <s v="Qadim Mammen"/>
    <x v="0"/>
    <x v="3"/>
    <x v="4"/>
    <n v="1"/>
    <n v="3022.02"/>
    <n v="0.3"/>
    <n v="2115.41"/>
    <n v="580.04"/>
    <n v="2115.4139999999998"/>
    <s v="Q4"/>
    <n v="27.41974369034844"/>
    <s v="Chennai"/>
    <s v="Regular"/>
  </r>
  <r>
    <s v="ORD000350"/>
    <x v="263"/>
    <s v="CUST0139"/>
    <s v="Bina Chacko"/>
    <x v="0"/>
    <x v="0"/>
    <x v="56"/>
    <n v="5"/>
    <n v="797.32"/>
    <n v="0.3"/>
    <n v="2790.62"/>
    <n v="1184.3"/>
    <n v="2790.62"/>
    <s v="Q3"/>
    <n v="42.438597874307504"/>
    <s v="Bengaluru"/>
    <s v="Regular"/>
  </r>
  <r>
    <s v="ORD005387"/>
    <x v="81"/>
    <s v="CUST0235"/>
    <s v="Dipta Vala"/>
    <x v="2"/>
    <x v="2"/>
    <x v="9"/>
    <n v="1"/>
    <n v="4429.92"/>
    <n v="0"/>
    <n v="4429.92"/>
    <n v="1124.5999999999999"/>
    <n v="4429.92"/>
    <s v="Q3"/>
    <n v="25.386462960956401"/>
    <s v="Amritsar"/>
    <s v="Regular"/>
  </r>
  <r>
    <s v="ORD009595"/>
    <x v="267"/>
    <s v="CUST0372"/>
    <s v="Wazir Seshadri"/>
    <x v="2"/>
    <x v="5"/>
    <x v="21"/>
    <n v="6"/>
    <n v="549.71"/>
    <n v="0.15"/>
    <n v="2803.52"/>
    <n v="177.23"/>
    <n v="2803.5210000000002"/>
    <s v="Q4"/>
    <n v="6.321695582696039"/>
    <s v="Lucknow"/>
    <s v="Regular"/>
  </r>
  <r>
    <s v="ORD002235"/>
    <x v="76"/>
    <s v="CUST0411"/>
    <s v="Agastya Goyal"/>
    <x v="2"/>
    <x v="5"/>
    <x v="21"/>
    <n v="6"/>
    <n v="288.61"/>
    <n v="0"/>
    <n v="1731.66"/>
    <n v="102.37"/>
    <n v="1731.66"/>
    <s v="Q4"/>
    <n v="5.9116685723525402"/>
    <s v="Amritsar"/>
    <s v="Premium"/>
  </r>
  <r>
    <s v="ORD003963"/>
    <x v="167"/>
    <s v="CUST0213"/>
    <s v="Neel Narang"/>
    <x v="3"/>
    <x v="4"/>
    <x v="28"/>
    <n v="3"/>
    <n v="38924.39"/>
    <n v="0.1"/>
    <n v="105095.85"/>
    <n v="12780.9"/>
    <n v="105095.853"/>
    <s v="Q2"/>
    <n v="12.161184290340673"/>
    <s v="Nagpur"/>
    <s v="Occasional"/>
  </r>
  <r>
    <s v="ORD006679"/>
    <x v="262"/>
    <s v="CUST0467"/>
    <s v="Deepa Pandit"/>
    <x v="3"/>
    <x v="5"/>
    <x v="24"/>
    <n v="5"/>
    <n v="109.35"/>
    <n v="0.1"/>
    <n v="492.07"/>
    <n v="37.28"/>
    <n v="492.07499999999999"/>
    <s v="Q2"/>
    <n v="7.5761578637185769"/>
    <s v="Pune"/>
    <s v="Premium"/>
  </r>
  <r>
    <s v="ORD007178"/>
    <x v="213"/>
    <s v="CUST0074"/>
    <s v="Maanas Sandhu"/>
    <x v="1"/>
    <x v="2"/>
    <x v="9"/>
    <n v="3"/>
    <n v="6009.4"/>
    <n v="0"/>
    <n v="18028.2"/>
    <n v="4272.95"/>
    <n v="18028.199999999997"/>
    <s v="Q1"/>
    <n v="23.701478794333319"/>
    <s v="Kolkata"/>
    <s v="Premium"/>
  </r>
  <r>
    <s v="ORD005621"/>
    <x v="244"/>
    <s v="CUST0436"/>
    <s v="Lekha Kulkarni"/>
    <x v="3"/>
    <x v="4"/>
    <x v="42"/>
    <n v="3"/>
    <n v="47704.33"/>
    <n v="0.15"/>
    <n v="121646.04"/>
    <n v="13521.45"/>
    <n v="121646.04149999999"/>
    <s v="Q2"/>
    <n v="11.115404989755524"/>
    <s v="Ahmedabad"/>
    <s v="Premium"/>
  </r>
  <r>
    <s v="ORD010116"/>
    <x v="221"/>
    <s v="CUST0285"/>
    <s v="Mitesh Padmanabhan"/>
    <x v="3"/>
    <x v="2"/>
    <x v="46"/>
    <n v="3"/>
    <n v="3508.57"/>
    <n v="0.05"/>
    <n v="9999.42"/>
    <n v="2778.95"/>
    <n v="9999.424500000001"/>
    <s v="Q1"/>
    <n v="27.7911118844893"/>
    <s v="Pune"/>
    <s v="Premium"/>
  </r>
  <r>
    <s v="ORD008034"/>
    <x v="88"/>
    <s v="CUST0049"/>
    <s v="Niharika Aurora"/>
    <x v="0"/>
    <x v="5"/>
    <x v="40"/>
    <n v="5"/>
    <n v="228.27"/>
    <n v="0"/>
    <n v="1141.3499999999999"/>
    <n v="68.02"/>
    <n v="1141.3500000000001"/>
    <s v="Q1"/>
    <n v="5.9596092346782319"/>
    <s v="Kochi"/>
    <s v="Premium"/>
  </r>
  <r>
    <s v="ORD006421"/>
    <x v="126"/>
    <s v="CUST0018"/>
    <s v="Shivani Parikh"/>
    <x v="0"/>
    <x v="5"/>
    <x v="11"/>
    <n v="7"/>
    <n v="140.66999999999999"/>
    <n v="0.15"/>
    <n v="836.99"/>
    <n v="70.13"/>
    <n v="836.98649999999998"/>
    <s v="Q2"/>
    <n v="8.3788336778217172"/>
    <s v="Coimbatore"/>
    <s v="Occasional"/>
  </r>
  <r>
    <s v="ORD007091"/>
    <x v="143"/>
    <s v="CUST0342"/>
    <s v="Brijesh Uppal"/>
    <x v="0"/>
    <x v="5"/>
    <x v="37"/>
    <n v="10"/>
    <n v="296.36"/>
    <n v="0.05"/>
    <n v="2815.42"/>
    <n v="263.47000000000003"/>
    <n v="2815.42"/>
    <s v="Q1"/>
    <n v="9.3581064281705757"/>
    <s v="Chennai"/>
    <s v="Premium"/>
  </r>
  <r>
    <s v="ORD003564"/>
    <x v="213"/>
    <s v="CUST0413"/>
    <s v="Aarini Amble"/>
    <x v="3"/>
    <x v="3"/>
    <x v="25"/>
    <n v="2"/>
    <n v="3465.68"/>
    <n v="0.05"/>
    <n v="6584.79"/>
    <n v="1688.58"/>
    <n v="6584.7919999999995"/>
    <s v="Q1"/>
    <n v="25.643642394062681"/>
    <s v="Surat"/>
    <s v="Premium"/>
  </r>
  <r>
    <s v="ORD001931"/>
    <x v="334"/>
    <s v="CUST0371"/>
    <s v="Unni Hora"/>
    <x v="3"/>
    <x v="1"/>
    <x v="34"/>
    <n v="1"/>
    <n v="42110.55"/>
    <n v="0.15"/>
    <n v="35793.97"/>
    <n v="9117.7099999999991"/>
    <n v="35793.967499999999"/>
    <s v="Q3"/>
    <n v="25.47275420971744"/>
    <s v="Mumbai"/>
    <s v="Premium"/>
  </r>
  <r>
    <s v="ORD006127"/>
    <x v="236"/>
    <s v="CUST0424"/>
    <s v="Adya Sidhu"/>
    <x v="2"/>
    <x v="4"/>
    <x v="20"/>
    <n v="2"/>
    <n v="38021.019999999997"/>
    <n v="0.05"/>
    <n v="72239.94"/>
    <n v="7861.84"/>
    <n v="72239.937999999995"/>
    <s v="Q3"/>
    <n v="10.882954775433092"/>
    <s v="Lucknow"/>
    <s v="Premium"/>
  </r>
  <r>
    <s v="ORD009985"/>
    <x v="328"/>
    <s v="CUST0438"/>
    <s v="Baljiwan Srinivasan"/>
    <x v="3"/>
    <x v="6"/>
    <x v="14"/>
    <n v="2"/>
    <n v="1603.25"/>
    <n v="0.05"/>
    <n v="3046.17"/>
    <n v="879.58"/>
    <n v="3046.1749999999997"/>
    <s v="Q2"/>
    <n v="28.874947885377377"/>
    <s v="Nagpur"/>
    <s v="Regular"/>
  </r>
  <r>
    <s v="ORD008659"/>
    <x v="299"/>
    <s v="CUST0029"/>
    <s v="Odika Bala"/>
    <x v="2"/>
    <x v="5"/>
    <x v="24"/>
    <n v="5"/>
    <n v="179.66"/>
    <n v="0"/>
    <n v="898.3"/>
    <n v="79.84"/>
    <n v="898.3"/>
    <s v="Q1"/>
    <n v="8.8878993654681082"/>
    <s v="Lucknow"/>
    <s v="Occasional"/>
  </r>
  <r>
    <s v="ORD010789"/>
    <x v="322"/>
    <s v="CUST0419"/>
    <s v="Indrajit Upadhyay"/>
    <x v="3"/>
    <x v="4"/>
    <x v="33"/>
    <n v="1"/>
    <n v="71494.179999999993"/>
    <n v="0.05"/>
    <n v="67919.47"/>
    <n v="7231.89"/>
    <n v="67919.47099999999"/>
    <s v="Q3"/>
    <n v="10.647742098105301"/>
    <s v="Surat"/>
    <s v="Occasional"/>
  </r>
  <r>
    <s v="ORD004537"/>
    <x v="271"/>
    <s v="CUST0042"/>
    <s v="Eesha Jhaveri"/>
    <x v="1"/>
    <x v="1"/>
    <x v="3"/>
    <n v="2"/>
    <n v="18691.72"/>
    <n v="0.05"/>
    <n v="35514.269999999997"/>
    <n v="7174.27"/>
    <n v="35514.268000000004"/>
    <s v="Q3"/>
    <n v="20.20109099806923"/>
    <s v="Patna"/>
    <s v="Premium"/>
  </r>
  <r>
    <s v="ORD010642"/>
    <x v="190"/>
    <s v="CUST0206"/>
    <s v="Reyansh Gola"/>
    <x v="3"/>
    <x v="6"/>
    <x v="18"/>
    <n v="1"/>
    <n v="4495.5"/>
    <n v="0.2"/>
    <n v="3596.4"/>
    <n v="1293.76"/>
    <n v="3596.4"/>
    <s v="Q3"/>
    <n v="35.973751529307087"/>
    <s v="Nagpur"/>
    <s v="Regular"/>
  </r>
  <r>
    <s v="ORD007479"/>
    <x v="30"/>
    <s v="CUST0225"/>
    <s v="Avi Das"/>
    <x v="2"/>
    <x v="5"/>
    <x v="11"/>
    <n v="10"/>
    <n v="469.73"/>
    <n v="0"/>
    <n v="4697.3"/>
    <n v="376.56"/>
    <n v="4697.3"/>
    <s v="Q1"/>
    <n v="8.0165201285845065"/>
    <s v="Lucknow"/>
    <s v="Premium"/>
  </r>
  <r>
    <s v="ORD002688"/>
    <x v="202"/>
    <s v="CUST0079"/>
    <s v="Joshua Acharya"/>
    <x v="3"/>
    <x v="4"/>
    <x v="33"/>
    <n v="4"/>
    <n v="48976.3"/>
    <n v="0"/>
    <n v="195905.2"/>
    <n v="19360.27"/>
    <n v="195905.2"/>
    <s v="Q4"/>
    <n v="9.8824686634147536"/>
    <s v="Ahmedabad"/>
    <s v="Premium"/>
  </r>
  <r>
    <s v="ORD004829"/>
    <x v="50"/>
    <s v="CUST0247"/>
    <s v="Geetika Chopra"/>
    <x v="1"/>
    <x v="5"/>
    <x v="39"/>
    <n v="9"/>
    <n v="496.92"/>
    <n v="0"/>
    <n v="4472.28"/>
    <n v="431.61"/>
    <n v="4472.28"/>
    <s v="Q4"/>
    <n v="9.6507821513858705"/>
    <s v="Kolkata"/>
    <s v="Regular"/>
  </r>
  <r>
    <s v="ORD007448"/>
    <x v="68"/>
    <s v="CUST0031"/>
    <s v="Unni Gupta"/>
    <x v="3"/>
    <x v="0"/>
    <x v="15"/>
    <n v="1"/>
    <n v="740.72"/>
    <n v="0.3"/>
    <n v="518.5"/>
    <n v="210.77"/>
    <n v="518.50400000000002"/>
    <s v="Q2"/>
    <n v="40.649951783992286"/>
    <s v="Ahmedabad"/>
    <s v="Premium"/>
  </r>
  <r>
    <s v="ORD003946"/>
    <x v="63"/>
    <s v="CUST0320"/>
    <s v="Tanish Dhar"/>
    <x v="0"/>
    <x v="4"/>
    <x v="20"/>
    <n v="2"/>
    <n v="3795.43"/>
    <n v="0.15"/>
    <n v="6452.23"/>
    <n v="666.47"/>
    <n v="6452.2309999999998"/>
    <s v="Q4"/>
    <n v="10.329297002741688"/>
    <s v="Kochi"/>
    <s v="Premium"/>
  </r>
  <r>
    <s v="ORD009931"/>
    <x v="114"/>
    <s v="CUST0412"/>
    <s v="Qadim Mammen"/>
    <x v="0"/>
    <x v="5"/>
    <x v="7"/>
    <n v="5"/>
    <n v="646.01"/>
    <n v="0.05"/>
    <n v="3068.55"/>
    <n v="241.35"/>
    <n v="3068.5475000000001"/>
    <s v="Q3"/>
    <n v="7.8652783888155637"/>
    <s v="Chennai"/>
    <s v="Regular"/>
  </r>
  <r>
    <s v="ORD008012"/>
    <x v="155"/>
    <s v="CUST0018"/>
    <s v="Shivani Parikh"/>
    <x v="0"/>
    <x v="3"/>
    <x v="16"/>
    <n v="1"/>
    <n v="2950.08"/>
    <n v="0"/>
    <n v="2950.08"/>
    <n v="751.94"/>
    <n v="2950.08"/>
    <s v="Q3"/>
    <n v="25.488800303720577"/>
    <s v="Coimbatore"/>
    <s v="Occasional"/>
  </r>
  <r>
    <s v="ORD011641"/>
    <x v="224"/>
    <s v="CUST0250"/>
    <s v="Vanya Subramaniam"/>
    <x v="3"/>
    <x v="6"/>
    <x v="29"/>
    <n v="3"/>
    <n v="4429.24"/>
    <n v="0.05"/>
    <n v="12623.33"/>
    <n v="4160.83"/>
    <n v="12623.333999999999"/>
    <s v="Q3"/>
    <n v="32.961429353427349"/>
    <s v="Surat"/>
    <s v="Premium"/>
  </r>
  <r>
    <s v="ORD005617"/>
    <x v="220"/>
    <s v="CUST0302"/>
    <s v="Praneel Solanki"/>
    <x v="0"/>
    <x v="4"/>
    <x v="20"/>
    <n v="4"/>
    <n v="81216.77"/>
    <n v="0.25"/>
    <n v="243650.31"/>
    <n v="21019.49"/>
    <n v="243650.31"/>
    <s v="Q1"/>
    <n v="8.626908785792228"/>
    <s v="Coimbatore"/>
    <s v="Premium"/>
  </r>
  <r>
    <s v="ORD008204"/>
    <x v="259"/>
    <s v="CUST0235"/>
    <s v="Dipta Vala"/>
    <x v="2"/>
    <x v="4"/>
    <x v="33"/>
    <n v="5"/>
    <n v="73095.67"/>
    <n v="0.05"/>
    <n v="347204.43"/>
    <n v="51963.24"/>
    <n v="347204.43249999994"/>
    <s v="Q2"/>
    <n v="14.966180011009653"/>
    <s v="Amritsar"/>
    <s v="Regular"/>
  </r>
  <r>
    <s v="ORD003574"/>
    <x v="77"/>
    <s v="CUST0095"/>
    <s v="Pahal Goyal"/>
    <x v="2"/>
    <x v="4"/>
    <x v="50"/>
    <n v="3"/>
    <n v="81850.66"/>
    <n v="0"/>
    <n v="245551.98"/>
    <n v="22696.07"/>
    <n v="245551.98"/>
    <s v="Q3"/>
    <n v="9.2428780252555889"/>
    <s v="Jaipur"/>
    <s v="Premium"/>
  </r>
  <r>
    <s v="ORD002924"/>
    <x v="311"/>
    <s v="CUST0158"/>
    <s v="Zaid Purohit"/>
    <x v="2"/>
    <x v="5"/>
    <x v="68"/>
    <n v="2"/>
    <n v="709.22"/>
    <n v="0"/>
    <n v="1418.44"/>
    <n v="101.03"/>
    <n v="1418.44"/>
    <s v="Q1"/>
    <n v="7.1226135754772848"/>
    <s v="Jaipur"/>
    <s v="Premium"/>
  </r>
  <r>
    <s v="ORD006873"/>
    <x v="177"/>
    <s v="CUST0045"/>
    <s v="Vritti Tailor"/>
    <x v="2"/>
    <x v="1"/>
    <x v="59"/>
    <n v="5"/>
    <n v="39502.519999999997"/>
    <n v="0.2"/>
    <n v="158010.07999999999"/>
    <n v="30317.88"/>
    <n v="158010.07999999999"/>
    <s v="Q1"/>
    <n v="19.187307543923783"/>
    <s v="Delhi"/>
    <s v="Premium"/>
  </r>
  <r>
    <s v="ORD000196"/>
    <x v="292"/>
    <s v="CUST0338"/>
    <s v="Chakradev Mand"/>
    <x v="1"/>
    <x v="0"/>
    <x v="49"/>
    <n v="5"/>
    <n v="613.20000000000005"/>
    <n v="0"/>
    <n v="3066"/>
    <n v="786.3"/>
    <n v="3066"/>
    <s v="Q3"/>
    <n v="25.645792563600782"/>
    <s v="Ranchi"/>
    <s v="Premium"/>
  </r>
  <r>
    <s v="ORD002557"/>
    <x v="325"/>
    <s v="CUST0039"/>
    <s v="Jonathan Dutta"/>
    <x v="3"/>
    <x v="5"/>
    <x v="40"/>
    <n v="8"/>
    <n v="339.72"/>
    <n v="0.3"/>
    <n v="1902.43"/>
    <n v="164.61"/>
    <n v="1902.432"/>
    <s v="Q4"/>
    <n v="8.6526179675467692"/>
    <s v="Nagpur"/>
    <s v="Premium"/>
  </r>
  <r>
    <s v="ORD006738"/>
    <x v="204"/>
    <s v="CUST0102"/>
    <s v="Abdul Varty"/>
    <x v="3"/>
    <x v="4"/>
    <x v="42"/>
    <n v="2"/>
    <n v="43043"/>
    <n v="0.05"/>
    <n v="81781.7"/>
    <n v="11188.6"/>
    <n v="81781.7"/>
    <s v="Q4"/>
    <n v="13.681055786318947"/>
    <s v="Nagpur"/>
    <s v="Premium"/>
  </r>
  <r>
    <s v="ORD000120"/>
    <x v="95"/>
    <s v="CUST0110"/>
    <s v="Yashica Sheth"/>
    <x v="3"/>
    <x v="6"/>
    <x v="27"/>
    <n v="5"/>
    <n v="1573.32"/>
    <n v="0.1"/>
    <n v="7079.94"/>
    <n v="2430.9699999999998"/>
    <n v="7079.94"/>
    <s v="Q1"/>
    <n v="34.336025446543331"/>
    <s v="Nagpur"/>
    <s v="Premium"/>
  </r>
  <r>
    <s v="ORD002169"/>
    <x v="345"/>
    <s v="CUST0412"/>
    <s v="Qadim Mammen"/>
    <x v="0"/>
    <x v="5"/>
    <x v="24"/>
    <n v="5"/>
    <n v="546.1"/>
    <n v="0"/>
    <n v="2730.5"/>
    <n v="243.41"/>
    <n v="2730.5"/>
    <s v="Q3"/>
    <n v="8.9144845266434718"/>
    <s v="Chennai"/>
    <s v="Regular"/>
  </r>
  <r>
    <s v="ORD007279"/>
    <x v="156"/>
    <s v="CUST0241"/>
    <s v="Victor Puri"/>
    <x v="2"/>
    <x v="2"/>
    <x v="65"/>
    <n v="1"/>
    <n v="7110.57"/>
    <n v="0"/>
    <n v="7110.57"/>
    <n v="1321.38"/>
    <n v="7110.57"/>
    <s v="Q4"/>
    <n v="18.583320324530948"/>
    <s v="Chandigarh"/>
    <s v="Occasional"/>
  </r>
  <r>
    <s v="ORD006807"/>
    <x v="28"/>
    <s v="CUST0129"/>
    <s v="Bimala Basak"/>
    <x v="0"/>
    <x v="2"/>
    <x v="8"/>
    <n v="1"/>
    <n v="2184.4299999999998"/>
    <n v="0.1"/>
    <n v="1965.99"/>
    <n v="405.5"/>
    <n v="1965.9869999999999"/>
    <s v="Q4"/>
    <n v="20.625740720959922"/>
    <s v="Chennai"/>
    <s v="Premium"/>
  </r>
  <r>
    <s v="ORD002467"/>
    <x v="192"/>
    <s v="CUST0037"/>
    <s v="Janani Sawhney"/>
    <x v="3"/>
    <x v="1"/>
    <x v="69"/>
    <n v="3"/>
    <n v="29942.13"/>
    <n v="0.1"/>
    <n v="80843.75"/>
    <n v="23957.37"/>
    <n v="80843.751000000004"/>
    <s v="Q2"/>
    <n v="29.634164669501352"/>
    <s v="Ahmedabad"/>
    <s v="Premium"/>
  </r>
  <r>
    <s v="ORD001229"/>
    <x v="165"/>
    <s v="CUST0230"/>
    <s v="Inaya Bose"/>
    <x v="3"/>
    <x v="1"/>
    <x v="34"/>
    <n v="5"/>
    <n v="21522.66"/>
    <n v="0"/>
    <n v="107613.3"/>
    <n v="27177.7"/>
    <n v="107613.3"/>
    <s v="Q3"/>
    <n v="25.25496383811295"/>
    <s v="Ahmedabad"/>
    <s v="Premium"/>
  </r>
  <r>
    <s v="ORD001155"/>
    <x v="194"/>
    <s v="CUST0391"/>
    <s v="Geetika Ghosh"/>
    <x v="1"/>
    <x v="3"/>
    <x v="66"/>
    <n v="1"/>
    <n v="1063.1099999999999"/>
    <n v="0.1"/>
    <n v="956.8"/>
    <n v="-95.69"/>
    <n v="956.79899999999998"/>
    <s v="Q4"/>
    <n v="-10.001045150501673"/>
    <s v="Patna"/>
    <s v="Premium"/>
  </r>
  <r>
    <s v="ORD001130"/>
    <x v="151"/>
    <s v="CUST0382"/>
    <s v="Azaan Bains"/>
    <x v="0"/>
    <x v="3"/>
    <x v="4"/>
    <n v="1"/>
    <n v="547.47"/>
    <n v="0"/>
    <n v="547.47"/>
    <n v="111.9"/>
    <n v="547.47"/>
    <s v="Q4"/>
    <n v="20.439476135678667"/>
    <s v="Coimbatore"/>
    <s v="Occasional"/>
  </r>
  <r>
    <s v="ORD009902"/>
    <x v="47"/>
    <s v="CUST0114"/>
    <s v="Gayathri Basak"/>
    <x v="1"/>
    <x v="5"/>
    <x v="31"/>
    <n v="5"/>
    <n v="750.87"/>
    <n v="0.05"/>
    <n v="3566.63"/>
    <n v="323.16000000000003"/>
    <n v="3566.6324999999997"/>
    <s v="Q1"/>
    <n v="9.0606538945727486"/>
    <s v="Patna"/>
    <s v="Premium"/>
  </r>
  <r>
    <s v="ORD004077"/>
    <x v="180"/>
    <s v="CUST0283"/>
    <s v="Dalbir Roy"/>
    <x v="0"/>
    <x v="6"/>
    <x v="14"/>
    <n v="3"/>
    <n v="3674.46"/>
    <n v="0"/>
    <n v="11023.38"/>
    <n v="3558.85"/>
    <n v="11023.380000000001"/>
    <s v="Q3"/>
    <n v="32.284562448178328"/>
    <s v="Chennai"/>
    <s v="Regular"/>
  </r>
  <r>
    <s v="ORD003285"/>
    <x v="98"/>
    <s v="CUST0380"/>
    <s v="Pahal Nori"/>
    <x v="3"/>
    <x v="5"/>
    <x v="21"/>
    <n v="1"/>
    <n v="785.37"/>
    <n v="0"/>
    <n v="785.37"/>
    <n v="50.31"/>
    <n v="785.37"/>
    <s v="Q3"/>
    <n v="6.405897857061003"/>
    <s v="Ahmedabad"/>
    <s v="Regular"/>
  </r>
  <r>
    <s v="ORD007062"/>
    <x v="102"/>
    <s v="CUST0414"/>
    <s v="Sai Maharaj"/>
    <x v="2"/>
    <x v="2"/>
    <x v="54"/>
    <n v="3"/>
    <n v="4221.7299999999996"/>
    <n v="0.25"/>
    <n v="9498.89"/>
    <n v="1518.24"/>
    <n v="9498.8924999999981"/>
    <s v="Q1"/>
    <n v="15.983341211446811"/>
    <s v="Delhi"/>
    <s v="Occasional"/>
  </r>
  <r>
    <s v="ORD008458"/>
    <x v="111"/>
    <s v="CUST0103"/>
    <s v="Aryan Prabhu"/>
    <x v="1"/>
    <x v="6"/>
    <x v="18"/>
    <n v="1"/>
    <n v="692.39"/>
    <n v="0"/>
    <n v="692.39"/>
    <n v="183.26"/>
    <n v="692.39"/>
    <s v="Q1"/>
    <n v="26.467742168431087"/>
    <s v="Patna"/>
    <s v="Premium"/>
  </r>
  <r>
    <s v="ORD007930"/>
    <x v="104"/>
    <s v="CUST0381"/>
    <s v="Pratyush Mani"/>
    <x v="1"/>
    <x v="6"/>
    <x v="41"/>
    <n v="4"/>
    <n v="3727.48"/>
    <n v="0.1"/>
    <n v="13418.93"/>
    <n v="4243.6899999999996"/>
    <n v="13418.928"/>
    <s v="Q4"/>
    <n v="31.624652636238505"/>
    <s v="Patna"/>
    <s v="Regular"/>
  </r>
  <r>
    <s v="ORD009450"/>
    <x v="146"/>
    <s v="CUST0079"/>
    <s v="Joshua Acharya"/>
    <x v="3"/>
    <x v="4"/>
    <x v="5"/>
    <n v="1"/>
    <n v="15496.66"/>
    <n v="0"/>
    <n v="15496.66"/>
    <n v="2104.27"/>
    <n v="15496.66"/>
    <s v="Q1"/>
    <n v="13.578861509512372"/>
    <s v="Ahmedabad"/>
    <s v="Premium"/>
  </r>
  <r>
    <s v="ORD000634"/>
    <x v="220"/>
    <s v="CUST0052"/>
    <s v="Vivaan Parmer"/>
    <x v="1"/>
    <x v="6"/>
    <x v="19"/>
    <n v="3"/>
    <n v="2433.16"/>
    <n v="0.1"/>
    <n v="6569.53"/>
    <n v="2083.41"/>
    <n v="6569.5320000000002"/>
    <s v="Q1"/>
    <n v="31.713227582490678"/>
    <s v="Bhubaneswar"/>
    <s v="Occasional"/>
  </r>
  <r>
    <s v="ORD001552"/>
    <x v="275"/>
    <s v="CUST0068"/>
    <s v="Atharv Shenoy"/>
    <x v="1"/>
    <x v="2"/>
    <x v="30"/>
    <n v="5"/>
    <n v="5318.21"/>
    <n v="0"/>
    <n v="26591.05"/>
    <n v="6502.15"/>
    <n v="26591.05"/>
    <s v="Q4"/>
    <n v="24.452400337707612"/>
    <s v="Ranchi"/>
    <s v="Premium"/>
  </r>
  <r>
    <s v="ORD009039"/>
    <x v="313"/>
    <s v="CUST0385"/>
    <s v="Kamya Sagar"/>
    <x v="1"/>
    <x v="4"/>
    <x v="23"/>
    <n v="4"/>
    <n v="82133.08"/>
    <n v="0.1"/>
    <n v="295679.09000000003"/>
    <n v="33500.82"/>
    <n v="295679.08799999999"/>
    <s v="Q4"/>
    <n v="11.330128214342109"/>
    <s v="Pune"/>
    <s v="Regular"/>
  </r>
  <r>
    <s v="ORD000649"/>
    <x v="165"/>
    <s v="CUST0239"/>
    <s v="Om Bumb"/>
    <x v="2"/>
    <x v="5"/>
    <x v="68"/>
    <n v="8"/>
    <n v="375.32"/>
    <n v="0.05"/>
    <n v="2852.43"/>
    <n v="203.14"/>
    <n v="2852.4319999999998"/>
    <s v="Q3"/>
    <n v="7.1216471569854471"/>
    <s v="Chandigarh"/>
    <s v="Regular"/>
  </r>
  <r>
    <s v="ORD000769"/>
    <x v="151"/>
    <s v="CUST0272"/>
    <s v="Zehaan Walia"/>
    <x v="1"/>
    <x v="6"/>
    <x v="55"/>
    <n v="2"/>
    <n v="3492.34"/>
    <n v="0.2"/>
    <n v="5587.74"/>
    <n v="1995.72"/>
    <n v="5587.7440000000006"/>
    <s v="Q4"/>
    <n v="35.716049780412121"/>
    <s v="Bhubaneswar"/>
    <s v="Premium"/>
  </r>
  <r>
    <s v="ORD002829"/>
    <x v="216"/>
    <s v="CUST0048"/>
    <s v="Anika Chauhan"/>
    <x v="2"/>
    <x v="5"/>
    <x v="11"/>
    <n v="5"/>
    <n v="411.03"/>
    <n v="0"/>
    <n v="2055.15"/>
    <n v="153.38"/>
    <n v="2055.1499999999996"/>
    <s v="Q4"/>
    <n v="7.4632021993528443"/>
    <s v="Amritsar"/>
    <s v="Regular"/>
  </r>
  <r>
    <s v="ORD006409"/>
    <x v="126"/>
    <s v="CUST0199"/>
    <s v="Ikshita Wable"/>
    <x v="3"/>
    <x v="6"/>
    <x v="63"/>
    <n v="5"/>
    <n v="4557.08"/>
    <n v="0.05"/>
    <n v="21646.13"/>
    <n v="5086.6000000000004"/>
    <n v="21646.13"/>
    <s v="Q2"/>
    <n v="23.498888715904414"/>
    <s v="Surat"/>
    <s v="Premium"/>
  </r>
  <r>
    <s v="ORD001862"/>
    <x v="50"/>
    <s v="CUST0425"/>
    <s v="Devika Issac"/>
    <x v="3"/>
    <x v="4"/>
    <x v="42"/>
    <n v="5"/>
    <n v="6870.66"/>
    <n v="0.05"/>
    <n v="32635.64"/>
    <n v="4022.17"/>
    <n v="32635.635000000002"/>
    <s v="Q4"/>
    <n v="12.324471038410769"/>
    <s v="Nagpur"/>
    <s v="Premium"/>
  </r>
  <r>
    <s v="ORD008588"/>
    <x v="196"/>
    <s v="CUST0025"/>
    <s v="Andrew Bhardwaj"/>
    <x v="1"/>
    <x v="4"/>
    <x v="50"/>
    <n v="4"/>
    <n v="4611.28"/>
    <n v="0.2"/>
    <n v="14756.1"/>
    <n v="1907.75"/>
    <n v="14756.096"/>
    <s v="Q1"/>
    <n v="12.92855158205759"/>
    <s v="Bhubaneswar"/>
    <s v="Occasional"/>
  </r>
  <r>
    <s v="ORD005519"/>
    <x v="149"/>
    <s v="CUST0302"/>
    <s v="Praneel Solanki"/>
    <x v="0"/>
    <x v="1"/>
    <x v="38"/>
    <n v="2"/>
    <n v="24464.43"/>
    <n v="0.1"/>
    <n v="44035.97"/>
    <n v="13870.69"/>
    <n v="44035.974000000002"/>
    <s v="Q4"/>
    <n v="31.498545393686118"/>
    <s v="Coimbatore"/>
    <s v="Premium"/>
  </r>
  <r>
    <s v="ORD004937"/>
    <x v="282"/>
    <s v="CUST0072"/>
    <s v="Ekantika Khosla"/>
    <x v="1"/>
    <x v="4"/>
    <x v="47"/>
    <n v="2"/>
    <n v="72490.5"/>
    <n v="0.3"/>
    <n v="101486.7"/>
    <n v="-5353.86"/>
    <n v="101486.7"/>
    <s v="Q1"/>
    <n v="-5.2754301795210603"/>
    <s v="Bhubaneswar"/>
    <s v="Occasional"/>
  </r>
  <r>
    <s v="ORD010046"/>
    <x v="250"/>
    <s v="CUST0256"/>
    <s v="Kabir Bhagat"/>
    <x v="2"/>
    <x v="4"/>
    <x v="45"/>
    <n v="2"/>
    <n v="43847.56"/>
    <n v="0"/>
    <n v="87695.12"/>
    <n v="10740.66"/>
    <n v="87695.12"/>
    <s v="Q4"/>
    <n v="12.24772826583737"/>
    <s v="Jaipur"/>
    <s v="Regular"/>
  </r>
  <r>
    <s v="ORD003572"/>
    <x v="58"/>
    <s v="CUST0323"/>
    <s v="Orinder Chandra"/>
    <x v="2"/>
    <x v="2"/>
    <x v="60"/>
    <n v="5"/>
    <n v="7191.57"/>
    <n v="0.25"/>
    <n v="26968.39"/>
    <n v="5322.19"/>
    <n v="26968.387499999997"/>
    <s v="Q2"/>
    <n v="19.734919288841489"/>
    <s v="Jaipur"/>
    <s v="Occasional"/>
  </r>
  <r>
    <s v="ORD000187"/>
    <x v="72"/>
    <s v="CUST0450"/>
    <s v="Abhimanyu Sehgal"/>
    <x v="1"/>
    <x v="6"/>
    <x v="41"/>
    <n v="1"/>
    <n v="1837.26"/>
    <n v="0.2"/>
    <n v="1469.81"/>
    <n v="429.95"/>
    <n v="1469.808"/>
    <s v="Q1"/>
    <n v="29.252080200842283"/>
    <s v="Bhubaneswar"/>
    <s v="Premium"/>
  </r>
  <r>
    <s v="ORD005053"/>
    <x v="26"/>
    <s v="CUST0294"/>
    <s v="Ekapad Dhingra"/>
    <x v="0"/>
    <x v="4"/>
    <x v="47"/>
    <n v="2"/>
    <n v="40133.67"/>
    <n v="0.15"/>
    <n v="68227.240000000005"/>
    <n v="9712.7999999999993"/>
    <n v="68227.239000000001"/>
    <s v="Q4"/>
    <n v="14.235956195795108"/>
    <s v="Bengaluru"/>
    <s v="Premium"/>
  </r>
  <r>
    <s v="ORD006951"/>
    <x v="104"/>
    <s v="CUST0050"/>
    <s v="Nathan Mann"/>
    <x v="2"/>
    <x v="2"/>
    <x v="62"/>
    <n v="1"/>
    <n v="4696.88"/>
    <n v="0"/>
    <n v="4696.88"/>
    <n v="1140.5899999999999"/>
    <n v="4696.88"/>
    <s v="Q4"/>
    <n v="24.283992778184665"/>
    <s v="Lucknow"/>
    <s v="Premium"/>
  </r>
  <r>
    <s v="ORD005689"/>
    <x v="297"/>
    <s v="CUST0339"/>
    <s v="Gayathri Kuruvilla"/>
    <x v="0"/>
    <x v="5"/>
    <x v="7"/>
    <n v="2"/>
    <n v="157.9"/>
    <n v="0.3"/>
    <n v="221.06"/>
    <n v="21.07"/>
    <n v="221.06"/>
    <s v="Q3"/>
    <n v="9.5313489550348329"/>
    <s v="Kochi"/>
    <s v="Premium"/>
  </r>
  <r>
    <s v="ORD004243"/>
    <x v="117"/>
    <s v="CUST0437"/>
    <s v="Aditya Borah"/>
    <x v="3"/>
    <x v="5"/>
    <x v="24"/>
    <n v="2"/>
    <n v="263.54000000000002"/>
    <n v="0"/>
    <n v="527.08000000000004"/>
    <n v="35.32"/>
    <n v="527.08000000000004"/>
    <s v="Q3"/>
    <n v="6.7010700462927826"/>
    <s v="Ahmedabad"/>
    <s v="Regular"/>
  </r>
  <r>
    <s v="ORD007125"/>
    <x v="87"/>
    <s v="CUST0459"/>
    <s v="Vidhi Kari"/>
    <x v="3"/>
    <x v="3"/>
    <x v="12"/>
    <n v="4"/>
    <n v="242.28"/>
    <n v="0"/>
    <n v="969.12"/>
    <n v="195.43"/>
    <n v="969.12"/>
    <s v="Q1"/>
    <n v="20.165717351824338"/>
    <s v="Surat"/>
    <s v="Occasional"/>
  </r>
  <r>
    <s v="ORD000249"/>
    <x v="314"/>
    <s v="CUST0293"/>
    <s v="Vidhi Khatri"/>
    <x v="1"/>
    <x v="2"/>
    <x v="2"/>
    <n v="2"/>
    <n v="6899.61"/>
    <n v="0.1"/>
    <n v="12419.3"/>
    <n v="2754.02"/>
    <n v="12419.297999999999"/>
    <s v="Q2"/>
    <n v="22.175323891040559"/>
    <s v="Ranchi"/>
    <s v="Premium"/>
  </r>
  <r>
    <s v="ORD001044"/>
    <x v="17"/>
    <s v="CUST0426"/>
    <s v="Nakul Puri"/>
    <x v="0"/>
    <x v="0"/>
    <x v="49"/>
    <n v="5"/>
    <n v="299.67"/>
    <n v="0"/>
    <n v="1498.35"/>
    <n v="392.96"/>
    <n v="1498.3500000000001"/>
    <s v="Q1"/>
    <n v="26.226182133680382"/>
    <s v="Bengaluru"/>
    <s v="Regular"/>
  </r>
  <r>
    <s v="ORD005215"/>
    <x v="276"/>
    <s v="CUST0334"/>
    <s v="Harini Kannan"/>
    <x v="0"/>
    <x v="6"/>
    <x v="19"/>
    <n v="3"/>
    <n v="2618.88"/>
    <n v="0.15"/>
    <n v="6678.14"/>
    <n v="1973.19"/>
    <n v="6678.1440000000002"/>
    <s v="Q2"/>
    <n v="29.54699961366488"/>
    <s v="Coimbatore"/>
    <s v="Premium"/>
  </r>
  <r>
    <s v="ORD003015"/>
    <x v="179"/>
    <s v="CUST0286"/>
    <s v="Vanya Dada"/>
    <x v="1"/>
    <x v="5"/>
    <x v="7"/>
    <n v="5"/>
    <n v="406.33"/>
    <n v="0.15"/>
    <n v="1726.9"/>
    <n v="132.44"/>
    <n v="1726.9024999999999"/>
    <s v="Q1"/>
    <n v="7.669233887312525"/>
    <s v="Ranchi"/>
    <s v="Occasional"/>
  </r>
  <r>
    <s v="ORD007052"/>
    <x v="120"/>
    <s v="CUST0393"/>
    <s v="Rachita Shroff"/>
    <x v="3"/>
    <x v="4"/>
    <x v="23"/>
    <n v="1"/>
    <n v="23685.54"/>
    <n v="0.3"/>
    <n v="16579.88"/>
    <n v="1852.39"/>
    <n v="16579.878000000001"/>
    <s v="Q2"/>
    <n v="11.172517533299397"/>
    <s v="Surat"/>
    <s v="Occasional"/>
  </r>
  <r>
    <s v="ORD003702"/>
    <x v="296"/>
    <s v="CUST0047"/>
    <s v="Chameli Dani"/>
    <x v="1"/>
    <x v="2"/>
    <x v="2"/>
    <n v="2"/>
    <n v="1106.04"/>
    <n v="0.3"/>
    <n v="1548.46"/>
    <n v="328.55"/>
    <n v="1548.4559999999999"/>
    <s v="Q3"/>
    <n v="21.217855159319583"/>
    <s v="Patna"/>
    <s v="Regular"/>
  </r>
  <r>
    <s v="ORD004854"/>
    <x v="1"/>
    <s v="CUST0052"/>
    <s v="Vivaan Parmer"/>
    <x v="1"/>
    <x v="5"/>
    <x v="68"/>
    <n v="3"/>
    <n v="110.53"/>
    <n v="0"/>
    <n v="331.59"/>
    <n v="30.5"/>
    <n v="331.59000000000003"/>
    <s v="Q2"/>
    <n v="9.1981060948762039"/>
    <s v="Bhubaneswar"/>
    <s v="Occasional"/>
  </r>
  <r>
    <s v="ORD009617"/>
    <x v="53"/>
    <s v="CUST0193"/>
    <s v="Aashi Virk"/>
    <x v="3"/>
    <x v="4"/>
    <x v="20"/>
    <n v="2"/>
    <n v="84214.55"/>
    <n v="0"/>
    <n v="168429.1"/>
    <n v="16837.66"/>
    <n v="168429.1"/>
    <s v="Q4"/>
    <n v="9.9968829614359986"/>
    <s v="Pune"/>
    <s v="Premium"/>
  </r>
  <r>
    <s v="ORD005284"/>
    <x v="22"/>
    <s v="CUST0009"/>
    <s v="Gayathri Sankar"/>
    <x v="3"/>
    <x v="6"/>
    <x v="14"/>
    <n v="4"/>
    <n v="3429.85"/>
    <n v="0.15"/>
    <n v="11661.49"/>
    <n v="4182.78"/>
    <n v="11661.49"/>
    <s v="Q3"/>
    <n v="35.868315283895967"/>
    <s v="Surat"/>
    <s v="Occasional"/>
  </r>
  <r>
    <s v="ORD010086"/>
    <x v="86"/>
    <s v="CUST0175"/>
    <s v="Balendra Lala"/>
    <x v="2"/>
    <x v="3"/>
    <x v="4"/>
    <n v="5"/>
    <n v="2965.65"/>
    <n v="0"/>
    <n v="14828.25"/>
    <n v="4616.51"/>
    <n v="14828.25"/>
    <s v="Q4"/>
    <n v="31.133208571476743"/>
    <s v="Delhi"/>
    <s v="Premium"/>
  </r>
  <r>
    <s v="ORD002465"/>
    <x v="350"/>
    <s v="CUST0144"/>
    <s v="Abdul Rajagopalan"/>
    <x v="1"/>
    <x v="1"/>
    <x v="26"/>
    <n v="5"/>
    <n v="18900.25"/>
    <n v="0"/>
    <n v="94501.25"/>
    <n v="25547.15"/>
    <n v="94501.25"/>
    <s v="Q4"/>
    <n v="27.033663575878624"/>
    <s v="Patna"/>
    <s v="Regular"/>
  </r>
  <r>
    <s v="ORD002184"/>
    <x v="35"/>
    <s v="CUST0424"/>
    <s v="Adya Sidhu"/>
    <x v="2"/>
    <x v="2"/>
    <x v="9"/>
    <n v="1"/>
    <n v="4385.09"/>
    <n v="0"/>
    <n v="4385.09"/>
    <n v="727.66"/>
    <n v="4385.09"/>
    <s v="Q2"/>
    <n v="16.593958162774307"/>
    <s v="Lucknow"/>
    <s v="Premium"/>
  </r>
  <r>
    <s v="ORD008560"/>
    <x v="148"/>
    <s v="CUST0212"/>
    <s v="Reva Vyas"/>
    <x v="0"/>
    <x v="2"/>
    <x v="17"/>
    <n v="4"/>
    <n v="3193.76"/>
    <n v="0"/>
    <n v="12775.04"/>
    <n v="2264.41"/>
    <n v="12775.04"/>
    <s v="Q4"/>
    <n v="17.725267396423021"/>
    <s v="Hyderabad"/>
    <s v="Premium"/>
  </r>
  <r>
    <s v="ORD005279"/>
    <x v="7"/>
    <s v="CUST0181"/>
    <s v="Chasmum Narang"/>
    <x v="3"/>
    <x v="1"/>
    <x v="36"/>
    <n v="5"/>
    <n v="6125.11"/>
    <n v="0.3"/>
    <n v="21437.88"/>
    <n v="4220.6400000000003"/>
    <n v="21437.884999999998"/>
    <s v="Q2"/>
    <n v="19.687767633739902"/>
    <s v="Ahmedabad"/>
    <s v="Premium"/>
  </r>
  <r>
    <s v="ORD003558"/>
    <x v="3"/>
    <s v="CUST0487"/>
    <s v="Urvi Johal"/>
    <x v="3"/>
    <x v="5"/>
    <x v="7"/>
    <n v="3"/>
    <n v="141.94999999999999"/>
    <n v="0.05"/>
    <n v="404.56"/>
    <n v="34.74"/>
    <n v="404.55749999999995"/>
    <s v="Q2"/>
    <n v="8.5871069804231759"/>
    <s v="Ahmedabad"/>
    <s v="Premium"/>
  </r>
  <r>
    <s v="ORD005343"/>
    <x v="356"/>
    <s v="CUST0285"/>
    <s v="Mitesh Padmanabhan"/>
    <x v="3"/>
    <x v="4"/>
    <x v="5"/>
    <n v="5"/>
    <n v="9306.32"/>
    <n v="0.15"/>
    <n v="39551.86"/>
    <n v="3730.06"/>
    <n v="39551.86"/>
    <s v="Q1"/>
    <n v="9.4308080580786839"/>
    <s v="Pune"/>
    <s v="Premium"/>
  </r>
  <r>
    <s v="ORD003119"/>
    <x v="235"/>
    <s v="CUST0189"/>
    <s v="Ikbal Pall"/>
    <x v="0"/>
    <x v="5"/>
    <x v="39"/>
    <n v="9"/>
    <n v="261.72000000000003"/>
    <n v="0"/>
    <n v="2355.48"/>
    <n v="224.31"/>
    <n v="2355.4800000000005"/>
    <s v="Q1"/>
    <n v="9.5228997911253757"/>
    <s v="Kochi"/>
    <s v="Premium"/>
  </r>
  <r>
    <s v="ORD006378"/>
    <x v="304"/>
    <s v="CUST0242"/>
    <s v="Vanya Bhat"/>
    <x v="2"/>
    <x v="6"/>
    <x v="29"/>
    <n v="1"/>
    <n v="3711.94"/>
    <n v="0.1"/>
    <n v="3340.75"/>
    <n v="967.62"/>
    <n v="3340.7460000000001"/>
    <s v="Q1"/>
    <n v="28.964154755668638"/>
    <s v="Delhi"/>
    <s v="Regular"/>
  </r>
  <r>
    <s v="ORD011587"/>
    <x v="61"/>
    <s v="CUST0297"/>
    <s v="Ikbal Mane"/>
    <x v="3"/>
    <x v="4"/>
    <x v="45"/>
    <n v="5"/>
    <n v="16238.7"/>
    <n v="0.05"/>
    <n v="77133.820000000007"/>
    <n v="7223.74"/>
    <n v="77133.824999999997"/>
    <s v="Q1"/>
    <n v="9.3652045237743948"/>
    <s v="Mumbai"/>
    <s v="Premium"/>
  </r>
  <r>
    <s v="ORD009565"/>
    <x v="103"/>
    <s v="CUST0245"/>
    <s v="Naveen Dubey"/>
    <x v="1"/>
    <x v="1"/>
    <x v="34"/>
    <n v="2"/>
    <n v="17244.48"/>
    <n v="0.15"/>
    <n v="29315.62"/>
    <n v="7942.21"/>
    <n v="29315.615999999998"/>
    <s v="Q1"/>
    <n v="27.092075828517359"/>
    <s v="Bhubaneswar"/>
    <s v="Regular"/>
  </r>
  <r>
    <s v="ORD005107"/>
    <x v="246"/>
    <s v="CUST0476"/>
    <s v="Aachal Mukherjee"/>
    <x v="1"/>
    <x v="5"/>
    <x v="44"/>
    <n v="3"/>
    <n v="640.17999999999995"/>
    <n v="0.05"/>
    <n v="1824.51"/>
    <n v="113.5"/>
    <n v="1824.5129999999999"/>
    <s v="Q2"/>
    <n v="6.2208483373618124"/>
    <s v="Bhubaneswar"/>
    <s v="Premium"/>
  </r>
  <r>
    <s v="ORD008323"/>
    <x v="188"/>
    <s v="CUST0210"/>
    <s v="Yadavi Dani"/>
    <x v="3"/>
    <x v="6"/>
    <x v="41"/>
    <n v="2"/>
    <n v="1593.41"/>
    <n v="0.05"/>
    <n v="3027.48"/>
    <n v="908.52"/>
    <n v="3027.4789999999998"/>
    <s v="Q1"/>
    <n v="30.009116492924807"/>
    <s v="Mumbai"/>
    <s v="Regular"/>
  </r>
  <r>
    <s v="ORD000428"/>
    <x v="120"/>
    <s v="CUST0491"/>
    <s v="Kashish Sarkar"/>
    <x v="3"/>
    <x v="5"/>
    <x v="11"/>
    <n v="9"/>
    <n v="135.76"/>
    <n v="0.05"/>
    <n v="1160.75"/>
    <n v="117.56"/>
    <n v="1160.7479999999998"/>
    <s v="Q2"/>
    <n v="10.127934525091536"/>
    <s v="Surat"/>
    <s v="Premium"/>
  </r>
  <r>
    <s v="ORD004641"/>
    <x v="309"/>
    <s v="CUST0280"/>
    <s v="Chandani Narayanan"/>
    <x v="1"/>
    <x v="1"/>
    <x v="64"/>
    <n v="3"/>
    <n v="40709.93"/>
    <n v="0.15"/>
    <n v="103810.32"/>
    <n v="28560.87"/>
    <n v="103810.32150000001"/>
    <s v="Q3"/>
    <n v="27.512553665184729"/>
    <s v="Patna"/>
    <s v="Regular"/>
  </r>
  <r>
    <s v="ORD003858"/>
    <x v="94"/>
    <s v="CUST0150"/>
    <s v="Rayaan Chaudhary"/>
    <x v="0"/>
    <x v="4"/>
    <x v="50"/>
    <n v="5"/>
    <n v="78697.740000000005"/>
    <n v="0.1"/>
    <n v="354139.83"/>
    <n v="43709"/>
    <n v="354139.83"/>
    <s v="Q1"/>
    <n v="12.342299932769492"/>
    <s v="Kochi"/>
    <s v="Premium"/>
  </r>
  <r>
    <s v="ORD009669"/>
    <x v="324"/>
    <s v="CUST0379"/>
    <s v="Amrita Contractor"/>
    <x v="1"/>
    <x v="1"/>
    <x v="3"/>
    <n v="4"/>
    <n v="35597.4"/>
    <n v="0.05"/>
    <n v="135270.12"/>
    <n v="27930.33"/>
    <n v="135270.12"/>
    <s v="Q1"/>
    <n v="20.647819341034072"/>
    <s v="Patna"/>
    <s v="Regular"/>
  </r>
  <r>
    <s v="ORD009354"/>
    <x v="37"/>
    <s v="CUST0075"/>
    <s v="Odika Mani"/>
    <x v="2"/>
    <x v="6"/>
    <x v="14"/>
    <n v="4"/>
    <n v="3078.64"/>
    <n v="0.1"/>
    <n v="11083.1"/>
    <n v="2532.88"/>
    <n v="11083.103999999999"/>
    <s v="Q4"/>
    <n v="22.853533758605444"/>
    <s v="Chandigarh"/>
    <s v="Premium"/>
  </r>
  <r>
    <s v="ORD003800"/>
    <x v="222"/>
    <s v="CUST0207"/>
    <s v="Dipta Palla"/>
    <x v="3"/>
    <x v="4"/>
    <x v="28"/>
    <n v="5"/>
    <n v="62682.83"/>
    <n v="0.05"/>
    <n v="297743.44"/>
    <n v="42064.66"/>
    <n v="297743.4425"/>
    <s v="Q3"/>
    <n v="14.12782091857339"/>
    <s v="Pune"/>
    <s v="Premium"/>
  </r>
  <r>
    <s v="ORD010090"/>
    <x v="184"/>
    <s v="CUST0208"/>
    <s v="Dev Venkataraman"/>
    <x v="3"/>
    <x v="0"/>
    <x v="67"/>
    <n v="1"/>
    <n v="826.13"/>
    <n v="0.25"/>
    <n v="619.6"/>
    <n v="214.93"/>
    <n v="619.59749999999997"/>
    <s v="Q1"/>
    <n v="34.688508715300195"/>
    <s v="Ahmedabad"/>
    <s v="Premium"/>
  </r>
  <r>
    <s v="ORD011868"/>
    <x v="108"/>
    <s v="CUST0197"/>
    <s v="Wakeeta Chakrabarti"/>
    <x v="0"/>
    <x v="5"/>
    <x v="24"/>
    <n v="3"/>
    <n v="644.9"/>
    <n v="0.2"/>
    <n v="1547.76"/>
    <n v="155.63999999999999"/>
    <n v="1547.76"/>
    <s v="Q1"/>
    <n v="10.055822608156301"/>
    <s v="Coimbatore"/>
    <s v="Regular"/>
  </r>
  <r>
    <s v="ORD010356"/>
    <x v="6"/>
    <s v="CUST0093"/>
    <s v="Hitesh Bhardwaj"/>
    <x v="2"/>
    <x v="1"/>
    <x v="34"/>
    <n v="2"/>
    <n v="37259.93"/>
    <n v="0.15"/>
    <n v="63341.88"/>
    <n v="12446.9"/>
    <n v="63341.881000000001"/>
    <s v="Q1"/>
    <n v="19.650348237216832"/>
    <s v="Amritsar"/>
    <s v="Regular"/>
  </r>
  <r>
    <s v="ORD008281"/>
    <x v="20"/>
    <s v="CUST0110"/>
    <s v="Yashica Sheth"/>
    <x v="3"/>
    <x v="6"/>
    <x v="55"/>
    <n v="2"/>
    <n v="4342.03"/>
    <n v="0.05"/>
    <n v="8249.86"/>
    <n v="3111.63"/>
    <n v="8249.857"/>
    <s v="Q1"/>
    <n v="37.717367325021272"/>
    <s v="Nagpur"/>
    <s v="Premium"/>
  </r>
  <r>
    <s v="ORD007975"/>
    <x v="217"/>
    <s v="CUST0385"/>
    <s v="Kamya Sagar"/>
    <x v="3"/>
    <x v="5"/>
    <x v="24"/>
    <n v="10"/>
    <n v="669.68"/>
    <n v="0.05"/>
    <n v="6361.96"/>
    <n v="415.46"/>
    <n v="6361.9599999999991"/>
    <s v="Q4"/>
    <n v="6.5303774308546423"/>
    <s v="Pune"/>
    <s v="Regular"/>
  </r>
  <r>
    <s v="ORD000701"/>
    <x v="280"/>
    <s v="CUST0045"/>
    <s v="Vritti Tailor"/>
    <x v="2"/>
    <x v="6"/>
    <x v="27"/>
    <n v="4"/>
    <n v="4938.93"/>
    <n v="0"/>
    <n v="19755.72"/>
    <n v="5863.31"/>
    <n v="19755.72"/>
    <s v="Q3"/>
    <n v="29.679049915669992"/>
    <s v="Delhi"/>
    <s v="Premium"/>
  </r>
  <r>
    <s v="ORD007752"/>
    <x v="82"/>
    <s v="CUST0275"/>
    <s v="Rajata Baria"/>
    <x v="1"/>
    <x v="5"/>
    <x v="39"/>
    <n v="10"/>
    <n v="221.33"/>
    <n v="0.05"/>
    <n v="2102.64"/>
    <n v="136.94999999999999"/>
    <n v="2102.6350000000002"/>
    <s v="Q1"/>
    <n v="6.5132404976600844"/>
    <s v="Ranchi"/>
    <s v="Premium"/>
  </r>
  <r>
    <s v="ORD002154"/>
    <x v="170"/>
    <s v="CUST0329"/>
    <s v="Pushti Gour"/>
    <x v="0"/>
    <x v="5"/>
    <x v="11"/>
    <n v="1"/>
    <n v="775.92"/>
    <n v="0.05"/>
    <n v="737.12"/>
    <n v="69.88"/>
    <n v="737.12399999999991"/>
    <s v="Q4"/>
    <n v="9.4801389190362482"/>
    <s v="Kochi"/>
    <s v="Regular"/>
  </r>
  <r>
    <s v="ORD003986"/>
    <x v="195"/>
    <s v="CUST0143"/>
    <s v="Krisha Srivastava"/>
    <x v="0"/>
    <x v="5"/>
    <x v="21"/>
    <n v="8"/>
    <n v="780.82"/>
    <n v="0.05"/>
    <n v="5934.23"/>
    <n v="608.34"/>
    <n v="5934.232"/>
    <s v="Q2"/>
    <n v="10.251372124100348"/>
    <s v="Chennai"/>
    <s v="Occasional"/>
  </r>
  <r>
    <s v="ORD008091"/>
    <x v="108"/>
    <s v="CUST0054"/>
    <s v="Bhavya Chahal"/>
    <x v="1"/>
    <x v="5"/>
    <x v="11"/>
    <n v="7"/>
    <n v="433.74"/>
    <n v="0.05"/>
    <n v="2884.37"/>
    <n v="234.67"/>
    <n v="2884.3710000000001"/>
    <s v="Q1"/>
    <n v="8.1359187621560345"/>
    <s v="Guwahati"/>
    <s v="Premium"/>
  </r>
  <r>
    <s v="ORD009408"/>
    <x v="5"/>
    <s v="CUST0413"/>
    <s v="Aarini Amble"/>
    <x v="3"/>
    <x v="0"/>
    <x v="0"/>
    <n v="5"/>
    <n v="943.7"/>
    <n v="0.15"/>
    <n v="4010.72"/>
    <n v="1007.8"/>
    <n v="4010.7249999999999"/>
    <s v="Q1"/>
    <n v="25.127657876889938"/>
    <s v="Surat"/>
    <s v="Premium"/>
  </r>
  <r>
    <s v="ORD009214"/>
    <x v="15"/>
    <s v="CUST0240"/>
    <s v="Suhani Shanker"/>
    <x v="0"/>
    <x v="5"/>
    <x v="39"/>
    <n v="5"/>
    <n v="135.84"/>
    <n v="0"/>
    <n v="679.2"/>
    <n v="42.78"/>
    <n v="679.2"/>
    <s v="Q4"/>
    <n v="6.2985865724381629"/>
    <s v="Kochi"/>
    <s v="Regular"/>
  </r>
  <r>
    <s v="ORD004453"/>
    <x v="76"/>
    <s v="CUST0274"/>
    <s v="Radhika Choudhury"/>
    <x v="0"/>
    <x v="6"/>
    <x v="27"/>
    <n v="1"/>
    <n v="2736.33"/>
    <n v="0.05"/>
    <n v="2599.5100000000002"/>
    <n v="611.37"/>
    <n v="2599.5135"/>
    <s v="Q4"/>
    <n v="23.51866313266731"/>
    <s v="Chennai"/>
    <s v="Premium"/>
  </r>
  <r>
    <s v="ORD007210"/>
    <x v="315"/>
    <s v="CUST0366"/>
    <s v="Zaitra Kade"/>
    <x v="2"/>
    <x v="2"/>
    <x v="8"/>
    <n v="4"/>
    <n v="7256.63"/>
    <n v="0.05"/>
    <n v="27575.19"/>
    <n v="7292.64"/>
    <n v="27575.194"/>
    <s v="Q4"/>
    <n v="26.446381693108918"/>
    <s v="Amritsar"/>
    <s v="Occasional"/>
  </r>
  <r>
    <s v="ORD001298"/>
    <x v="315"/>
    <s v="CUST0366"/>
    <s v="Zaitra Kade"/>
    <x v="2"/>
    <x v="5"/>
    <x v="11"/>
    <n v="10"/>
    <n v="762.98"/>
    <n v="0.2"/>
    <n v="6103.84"/>
    <n v="601.51"/>
    <n v="6103.84"/>
    <s v="Q4"/>
    <n v="9.8546161105140371"/>
    <s v="Amritsar"/>
    <s v="Occasional"/>
  </r>
  <r>
    <s v="ORD011829"/>
    <x v="46"/>
    <s v="CUST0027"/>
    <s v="Januja Dalal"/>
    <x v="0"/>
    <x v="1"/>
    <x v="26"/>
    <n v="1"/>
    <n v="4611.6400000000003"/>
    <n v="0"/>
    <n v="4611.6400000000003"/>
    <n v="1093.8499999999999"/>
    <n v="4611.6400000000003"/>
    <s v="Q3"/>
    <n v="23.719327614471204"/>
    <s v="Kochi"/>
    <s v="Regular"/>
  </r>
  <r>
    <s v="ORD008041"/>
    <x v="238"/>
    <s v="CUST0109"/>
    <s v="Ekapad Tank"/>
    <x v="1"/>
    <x v="6"/>
    <x v="19"/>
    <n v="5"/>
    <n v="3015.42"/>
    <n v="0"/>
    <n v="15077.1"/>
    <n v="4463.21"/>
    <n v="15077.1"/>
    <s v="Q3"/>
    <n v="29.602576092219323"/>
    <s v="Patna"/>
    <s v="Regular"/>
  </r>
  <r>
    <s v="ORD001284"/>
    <x v="164"/>
    <s v="CUST0331"/>
    <s v="Yashvi Manne"/>
    <x v="3"/>
    <x v="5"/>
    <x v="24"/>
    <n v="9"/>
    <n v="790"/>
    <n v="0.05"/>
    <n v="6754.5"/>
    <n v="612.09"/>
    <n v="6754.5"/>
    <s v="Q1"/>
    <n v="9.0619586942038648"/>
    <s v="Surat"/>
    <s v="Premium"/>
  </r>
  <r>
    <s v="ORD001443"/>
    <x v="311"/>
    <s v="CUST0497"/>
    <s v="Sai Desai"/>
    <x v="3"/>
    <x v="5"/>
    <x v="40"/>
    <n v="5"/>
    <n v="721.68"/>
    <n v="0.05"/>
    <n v="3427.98"/>
    <n v="266.22000000000003"/>
    <n v="3427.9799999999996"/>
    <s v="Q1"/>
    <n v="7.7660896504647052"/>
    <s v="Pune"/>
    <s v="Regular"/>
  </r>
  <r>
    <s v="ORD006826"/>
    <x v="211"/>
    <s v="CUST0385"/>
    <s v="Kamya Sagar"/>
    <x v="3"/>
    <x v="3"/>
    <x v="6"/>
    <n v="2"/>
    <n v="1527.09"/>
    <n v="0.1"/>
    <n v="2748.76"/>
    <n v="691.6"/>
    <n v="2748.7619999999997"/>
    <s v="Q1"/>
    <n v="25.160435978404806"/>
    <s v="Pune"/>
    <s v="Regular"/>
  </r>
  <r>
    <s v="ORD000589"/>
    <x v="279"/>
    <s v="CUST0373"/>
    <s v="Ikbal Randhawa"/>
    <x v="1"/>
    <x v="6"/>
    <x v="41"/>
    <n v="4"/>
    <n v="3880.23"/>
    <n v="0.15"/>
    <n v="13192.78"/>
    <n v="3634.25"/>
    <n v="13192.781999999999"/>
    <s v="Q1"/>
    <n v="27.547264488606643"/>
    <s v="Patna"/>
    <s v="Premium"/>
  </r>
  <r>
    <s v="ORD004318"/>
    <x v="331"/>
    <s v="CUST0302"/>
    <s v="Praneel Solanki"/>
    <x v="0"/>
    <x v="5"/>
    <x v="7"/>
    <n v="5"/>
    <n v="745.07"/>
    <n v="0"/>
    <n v="3725.35"/>
    <n v="338.81"/>
    <n v="3725.3500000000004"/>
    <s v="Q4"/>
    <n v="9.0947159327311518"/>
    <s v="Coimbatore"/>
    <s v="Premium"/>
  </r>
  <r>
    <s v="ORD007838"/>
    <x v="164"/>
    <s v="CUST0020"/>
    <s v="Neelima Menon"/>
    <x v="1"/>
    <x v="6"/>
    <x v="41"/>
    <n v="3"/>
    <n v="1010.91"/>
    <n v="0.2"/>
    <n v="2426.1799999999998"/>
    <n v="807.24"/>
    <n v="2426.1840000000002"/>
    <s v="Q1"/>
    <n v="33.27205730819643"/>
    <s v="Guwahati"/>
    <s v="Regular"/>
  </r>
  <r>
    <s v="ORD009100"/>
    <x v="304"/>
    <s v="CUST0316"/>
    <s v="Vinaya Varughese"/>
    <x v="1"/>
    <x v="4"/>
    <x v="23"/>
    <n v="1"/>
    <n v="78174.05"/>
    <n v="0.3"/>
    <n v="54721.83"/>
    <n v="-3188.8"/>
    <n v="54721.834999999999"/>
    <s v="Q1"/>
    <n v="-5.8272904981430633"/>
    <s v="Ranchi"/>
    <s v="Regular"/>
  </r>
  <r>
    <s v="ORD009201"/>
    <x v="245"/>
    <s v="CUST0204"/>
    <s v="Madhavi Dutt"/>
    <x v="0"/>
    <x v="4"/>
    <x v="50"/>
    <n v="1"/>
    <n v="30721.01"/>
    <n v="0.05"/>
    <n v="29184.959999999999"/>
    <n v="-1275.17"/>
    <n v="29184.959499999997"/>
    <s v="Q2"/>
    <n v="-4.3692710217865649"/>
    <s v="Hyderabad"/>
    <s v="Premium"/>
  </r>
  <r>
    <s v="ORD006464"/>
    <x v="158"/>
    <s v="CUST0280"/>
    <s v="Chandani Narayanan"/>
    <x v="1"/>
    <x v="0"/>
    <x v="48"/>
    <n v="3"/>
    <n v="555.85"/>
    <n v="0.2"/>
    <n v="1334.04"/>
    <n v="606.76"/>
    <n v="1334.0400000000002"/>
    <s v="Q3"/>
    <n v="45.482894066144944"/>
    <s v="Patna"/>
    <s v="Regular"/>
  </r>
  <r>
    <s v="ORD003120"/>
    <x v="346"/>
    <s v="CUST0499"/>
    <s v="Shivansh Walia"/>
    <x v="3"/>
    <x v="2"/>
    <x v="30"/>
    <n v="5"/>
    <n v="7034.08"/>
    <n v="0.05"/>
    <n v="33411.879999999997"/>
    <n v="7875.32"/>
    <n v="33411.879999999997"/>
    <s v="Q4"/>
    <n v="23.570418665456717"/>
    <s v="Pune"/>
    <s v="Regular"/>
  </r>
  <r>
    <s v="ORD009548"/>
    <x v="9"/>
    <s v="CUST0326"/>
    <s v="Ekantika Bhatnagar"/>
    <x v="3"/>
    <x v="5"/>
    <x v="24"/>
    <n v="4"/>
    <n v="459.34"/>
    <n v="0"/>
    <n v="1837.36"/>
    <n v="179.47"/>
    <n v="1837.36"/>
    <s v="Q2"/>
    <n v="9.7678190447163331"/>
    <s v="Pune"/>
    <s v="Premium"/>
  </r>
  <r>
    <s v="ORD004647"/>
    <x v="24"/>
    <s v="CUST0494"/>
    <s v="Turvi Bahl"/>
    <x v="3"/>
    <x v="3"/>
    <x v="58"/>
    <n v="4"/>
    <n v="1858.66"/>
    <n v="0"/>
    <n v="7434.64"/>
    <n v="1784.07"/>
    <n v="7434.64"/>
    <s v="Q3"/>
    <n v="23.996723445923404"/>
    <s v="Pune"/>
    <s v="Regular"/>
  </r>
  <r>
    <s v="ORD008876"/>
    <x v="315"/>
    <s v="CUST0225"/>
    <s v="Avi Das"/>
    <x v="2"/>
    <x v="2"/>
    <x v="9"/>
    <n v="5"/>
    <n v="4615.1400000000003"/>
    <n v="0.15"/>
    <n v="19614.349999999999"/>
    <n v="3077.46"/>
    <n v="19614.345000000001"/>
    <s v="Q4"/>
    <n v="15.689839326819396"/>
    <s v="Lucknow"/>
    <s v="Premium"/>
  </r>
  <r>
    <s v="ORD003066"/>
    <x v="181"/>
    <s v="CUST0216"/>
    <s v="Jacob Sengupta"/>
    <x v="1"/>
    <x v="5"/>
    <x v="7"/>
    <n v="4"/>
    <n v="537.6"/>
    <n v="0.05"/>
    <n v="2042.88"/>
    <n v="191.38"/>
    <n v="2042.8799999999999"/>
    <s v="Q3"/>
    <n v="9.3681469298245617"/>
    <s v="Patna"/>
    <s v="Regular"/>
  </r>
  <r>
    <s v="ORD005937"/>
    <x v="7"/>
    <s v="CUST0004"/>
    <s v="Lucky Aggarwal"/>
    <x v="0"/>
    <x v="4"/>
    <x v="33"/>
    <n v="3"/>
    <n v="36808.42"/>
    <n v="0.1"/>
    <n v="99382.73"/>
    <n v="8696.18"/>
    <n v="99382.733999999997"/>
    <s v="Q2"/>
    <n v="8.7501923120848062"/>
    <s v="Coimbatore"/>
    <s v="Premium"/>
  </r>
  <r>
    <s v="ORD010432"/>
    <x v="223"/>
    <s v="CUST0417"/>
    <s v="Radha Mander"/>
    <x v="0"/>
    <x v="0"/>
    <x v="35"/>
    <n v="5"/>
    <n v="759.35"/>
    <n v="0.05"/>
    <n v="3606.91"/>
    <n v="1389.78"/>
    <n v="3606.9124999999999"/>
    <s v="Q3"/>
    <n v="38.531041805867069"/>
    <s v="Kochi"/>
    <s v="Occasional"/>
  </r>
  <r>
    <s v="ORD007040"/>
    <x v="110"/>
    <s v="CUST0335"/>
    <s v="Ishani Bakshi"/>
    <x v="0"/>
    <x v="2"/>
    <x v="17"/>
    <n v="4"/>
    <n v="380.73"/>
    <n v="0.1"/>
    <n v="1370.63"/>
    <n v="298.18"/>
    <n v="1370.6280000000002"/>
    <s v="Q2"/>
    <n v="21.754959398232927"/>
    <s v="Bengaluru"/>
    <s v="Premium"/>
  </r>
  <r>
    <s v="ORD011729"/>
    <x v="313"/>
    <s v="CUST0106"/>
    <s v="Samarth Vora"/>
    <x v="1"/>
    <x v="5"/>
    <x v="68"/>
    <n v="5"/>
    <n v="235.1"/>
    <n v="0.2"/>
    <n v="940.4"/>
    <n v="84.07"/>
    <n v="940.40000000000009"/>
    <s v="Q4"/>
    <n v="8.9398128455976185"/>
    <s v="Kolkata"/>
    <s v="Premium"/>
  </r>
  <r>
    <s v="ORD002471"/>
    <x v="67"/>
    <s v="CUST0373"/>
    <s v="Ikbal Randhawa"/>
    <x v="1"/>
    <x v="6"/>
    <x v="63"/>
    <n v="1"/>
    <n v="4561.3"/>
    <n v="0"/>
    <n v="4561.3"/>
    <n v="1437.03"/>
    <n v="4561.3"/>
    <s v="Q4"/>
    <n v="31.504834148159517"/>
    <s v="Patna"/>
    <s v="Premium"/>
  </r>
  <r>
    <s v="ORD002202"/>
    <x v="343"/>
    <s v="CUST0386"/>
    <s v="Nikita Balan"/>
    <x v="0"/>
    <x v="4"/>
    <x v="45"/>
    <n v="3"/>
    <n v="68279.45"/>
    <n v="0.05"/>
    <n v="194596.43"/>
    <n v="22967.83"/>
    <n v="194596.43249999997"/>
    <s v="Q3"/>
    <n v="11.802801315522593"/>
    <s v="Kochi"/>
    <s v="Premium"/>
  </r>
  <r>
    <s v="ORD009430"/>
    <x v="215"/>
    <s v="CUST0267"/>
    <s v="Dipta Batra"/>
    <x v="1"/>
    <x v="6"/>
    <x v="43"/>
    <n v="5"/>
    <n v="1200.8499999999999"/>
    <n v="0"/>
    <n v="6004.25"/>
    <n v="-645.86"/>
    <n v="6004.25"/>
    <s v="Q2"/>
    <n v="-10.756713994254071"/>
    <s v="Guwahati"/>
    <s v="Premium"/>
  </r>
  <r>
    <s v="ORD003327"/>
    <x v="6"/>
    <s v="CUST0132"/>
    <s v="Aadhya Kuruvilla"/>
    <x v="2"/>
    <x v="4"/>
    <x v="42"/>
    <n v="2"/>
    <n v="8226.01"/>
    <n v="0.2"/>
    <n v="13161.62"/>
    <n v="1496.89"/>
    <n v="13161.616000000002"/>
    <s v="Q1"/>
    <n v="11.37314403546068"/>
    <s v="Lucknow"/>
    <s v="Occasional"/>
  </r>
  <r>
    <s v="ORD001926"/>
    <x v="276"/>
    <s v="CUST0064"/>
    <s v="Lopa Date"/>
    <x v="3"/>
    <x v="5"/>
    <x v="37"/>
    <n v="7"/>
    <n v="98.73"/>
    <n v="0.05"/>
    <n v="656.55"/>
    <n v="49.64"/>
    <n v="656.55449999999996"/>
    <s v="Q2"/>
    <n v="7.560734140583353"/>
    <s v="Mumbai"/>
    <s v="Premium"/>
  </r>
  <r>
    <s v="ORD002539"/>
    <x v="259"/>
    <s v="CUST0340"/>
    <s v="Oscar Wali"/>
    <x v="0"/>
    <x v="5"/>
    <x v="7"/>
    <n v="1"/>
    <n v="413.43"/>
    <n v="0.2"/>
    <n v="330.74"/>
    <n v="-37.340000000000003"/>
    <n v="330.74400000000003"/>
    <s v="Q2"/>
    <n v="-11.289834915643709"/>
    <s v="Coimbatore"/>
    <s v="Premium"/>
  </r>
  <r>
    <s v="ORD006591"/>
    <x v="96"/>
    <s v="CUST0155"/>
    <s v="Harini Kurian"/>
    <x v="0"/>
    <x v="6"/>
    <x v="19"/>
    <n v="2"/>
    <n v="4325.3599999999997"/>
    <n v="0"/>
    <n v="8650.7199999999993"/>
    <n v="2226.21"/>
    <n v="8650.7199999999993"/>
    <s v="Q2"/>
    <n v="25.734389738657594"/>
    <s v="Coimbatore"/>
    <s v="Regular"/>
  </r>
  <r>
    <s v="ORD007296"/>
    <x v="112"/>
    <s v="CUST0063"/>
    <s v="Udant Bansal"/>
    <x v="0"/>
    <x v="0"/>
    <x v="67"/>
    <n v="1"/>
    <n v="951.4"/>
    <n v="0"/>
    <n v="951.4"/>
    <n v="403.18"/>
    <n v="951.4"/>
    <s v="Q2"/>
    <n v="42.377548875341603"/>
    <s v="Bengaluru"/>
    <s v="Premium"/>
  </r>
  <r>
    <s v="ORD004894"/>
    <x v="176"/>
    <s v="CUST0018"/>
    <s v="Shivani Parikh"/>
    <x v="0"/>
    <x v="6"/>
    <x v="27"/>
    <n v="4"/>
    <n v="2579.14"/>
    <n v="0.05"/>
    <n v="9800.73"/>
    <n v="-180.98"/>
    <n v="9800.7319999999982"/>
    <s v="Q1"/>
    <n v="-1.8465971412333571"/>
    <s v="Coimbatore"/>
    <s v="Occasional"/>
  </r>
  <r>
    <s v="ORD004806"/>
    <x v="363"/>
    <s v="CUST0350"/>
    <s v="Vrishti Dubey"/>
    <x v="1"/>
    <x v="4"/>
    <x v="50"/>
    <n v="5"/>
    <n v="51308.17"/>
    <n v="0"/>
    <n v="256540.85"/>
    <n v="36183.35"/>
    <n v="256540.84999999998"/>
    <s v="Q4"/>
    <n v="14.104322956753279"/>
    <s v="Bhubaneswar"/>
    <s v="Premium"/>
  </r>
  <r>
    <s v="ORD011978"/>
    <x v="28"/>
    <s v="CUST0307"/>
    <s v="Ekani Tak"/>
    <x v="0"/>
    <x v="6"/>
    <x v="63"/>
    <n v="4"/>
    <n v="3731.5"/>
    <n v="0.1"/>
    <n v="13433.4"/>
    <n v="2902.19"/>
    <n v="13433.4"/>
    <s v="Q4"/>
    <n v="21.604284842258849"/>
    <s v="Kochi"/>
    <s v="Premium"/>
  </r>
  <r>
    <s v="ORD010451"/>
    <x v="77"/>
    <s v="CUST0054"/>
    <s v="Bhavya Chahal"/>
    <x v="1"/>
    <x v="4"/>
    <x v="23"/>
    <n v="3"/>
    <n v="58814.02"/>
    <n v="0.05"/>
    <n v="167619.96"/>
    <n v="21082.86"/>
    <n v="167619.95699999999"/>
    <s v="Q3"/>
    <n v="12.577774150524796"/>
    <s v="Guwahati"/>
    <s v="Premium"/>
  </r>
  <r>
    <s v="ORD010457"/>
    <x v="55"/>
    <s v="CUST0116"/>
    <s v="Gagan Oak"/>
    <x v="2"/>
    <x v="5"/>
    <x v="7"/>
    <n v="4"/>
    <n v="506.94"/>
    <n v="0.15"/>
    <n v="1723.6"/>
    <n v="125.1"/>
    <n v="1723.596"/>
    <s v="Q1"/>
    <n v="7.2580645161290329"/>
    <s v="Chandigarh"/>
    <s v="Regular"/>
  </r>
  <r>
    <s v="ORD005690"/>
    <x v="156"/>
    <s v="CUST0397"/>
    <s v="Jai Boase"/>
    <x v="3"/>
    <x v="3"/>
    <x v="12"/>
    <n v="5"/>
    <n v="2246.9899999999998"/>
    <n v="0.1"/>
    <n v="10111.450000000001"/>
    <n v="2373.17"/>
    <n v="10111.455"/>
    <s v="Q4"/>
    <n v="23.470125451839248"/>
    <s v="Ahmedabad"/>
    <s v="Occasional"/>
  </r>
  <r>
    <s v="ORD011551"/>
    <x v="54"/>
    <s v="CUST0286"/>
    <s v="Vanya Dada"/>
    <x v="1"/>
    <x v="6"/>
    <x v="43"/>
    <n v="5"/>
    <n v="3505.25"/>
    <n v="0"/>
    <n v="17526.25"/>
    <n v="4856.66"/>
    <n v="17526.25"/>
    <s v="Q4"/>
    <n v="27.710776692104698"/>
    <s v="Ranchi"/>
    <s v="Occasional"/>
  </r>
  <r>
    <s v="ORD000792"/>
    <x v="350"/>
    <s v="CUST0022"/>
    <s v="Jagdish Wali"/>
    <x v="0"/>
    <x v="5"/>
    <x v="44"/>
    <n v="4"/>
    <n v="608.37"/>
    <n v="0.1"/>
    <n v="2190.13"/>
    <n v="-283.45999999999998"/>
    <n v="2190.1320000000001"/>
    <s v="Q4"/>
    <n v="-12.942610712606101"/>
    <s v="Coimbatore"/>
    <s v="Premium"/>
  </r>
  <r>
    <s v="ORD008398"/>
    <x v="90"/>
    <s v="CUST0403"/>
    <s v="Bimala Rattan"/>
    <x v="1"/>
    <x v="0"/>
    <x v="35"/>
    <n v="2"/>
    <n v="736.59"/>
    <n v="0"/>
    <n v="1473.18"/>
    <n v="559.97"/>
    <n v="1473.18"/>
    <s v="Q4"/>
    <n v="38.010969467410639"/>
    <s v="Bhubaneswar"/>
    <s v="Regular"/>
  </r>
  <r>
    <s v="ORD009636"/>
    <x v="75"/>
    <s v="CUST0171"/>
    <s v="Isha Kari"/>
    <x v="0"/>
    <x v="6"/>
    <x v="19"/>
    <n v="1"/>
    <n v="2038.63"/>
    <n v="0.1"/>
    <n v="1834.77"/>
    <n v="507.36"/>
    <n v="1834.7670000000001"/>
    <s v="Q1"/>
    <n v="27.652512303994509"/>
    <s v="Bengaluru"/>
    <s v="Premium"/>
  </r>
  <r>
    <s v="ORD009573"/>
    <x v="325"/>
    <s v="CUST0451"/>
    <s v="Varsha Sheth"/>
    <x v="0"/>
    <x v="2"/>
    <x v="2"/>
    <n v="4"/>
    <n v="4774.3999999999996"/>
    <n v="0"/>
    <n v="19097.599999999999"/>
    <n v="4032.43"/>
    <n v="19097.599999999999"/>
    <s v="Q4"/>
    <n v="21.114852128016086"/>
    <s v="Chennai"/>
    <s v="Regular"/>
  </r>
  <r>
    <s v="ORD009844"/>
    <x v="316"/>
    <s v="CUST0456"/>
    <s v="Girindra Dutta"/>
    <x v="0"/>
    <x v="5"/>
    <x v="7"/>
    <n v="5"/>
    <n v="723.42"/>
    <n v="0.05"/>
    <n v="3436.24"/>
    <n v="204.7"/>
    <n v="3436.2449999999999"/>
    <s v="Q4"/>
    <n v="5.9570926361371734"/>
    <s v="Chennai"/>
    <s v="Regular"/>
  </r>
  <r>
    <s v="ORD008886"/>
    <x v="162"/>
    <s v="CUST0382"/>
    <s v="Azaan Bains"/>
    <x v="0"/>
    <x v="3"/>
    <x v="4"/>
    <n v="2"/>
    <n v="1891.92"/>
    <n v="0.05"/>
    <n v="3594.65"/>
    <n v="750.35"/>
    <n v="3594.6480000000001"/>
    <s v="Q2"/>
    <n v="20.874076752952302"/>
    <s v="Coimbatore"/>
    <s v="Occasional"/>
  </r>
  <r>
    <s v="ORD002577"/>
    <x v="186"/>
    <s v="CUST0198"/>
    <s v="Dev Wagle"/>
    <x v="2"/>
    <x v="4"/>
    <x v="50"/>
    <n v="4"/>
    <n v="50461.59"/>
    <n v="0.25"/>
    <n v="151384.76999999999"/>
    <n v="22731.52"/>
    <n v="151384.76999999999"/>
    <s v="Q3"/>
    <n v="15.01572450121634"/>
    <s v="Chandigarh"/>
    <s v="Regular"/>
  </r>
  <r>
    <s v="ORD006053"/>
    <x v="352"/>
    <s v="CUST0483"/>
    <s v="Unknown"/>
    <x v="1"/>
    <x v="0"/>
    <x v="32"/>
    <n v="3"/>
    <n v="944.05"/>
    <n v="0"/>
    <n v="2832.15"/>
    <n v="930.15"/>
    <n v="2832.1499999999996"/>
    <s v="Q1"/>
    <n v="32.842540119697048"/>
    <s v="Ranchi"/>
    <s v="Premium"/>
  </r>
  <r>
    <s v="ORD007046"/>
    <x v="139"/>
    <s v="CUST0296"/>
    <s v="Qarin Jha"/>
    <x v="0"/>
    <x v="5"/>
    <x v="21"/>
    <n v="7"/>
    <n v="119.18"/>
    <n v="0.15"/>
    <n v="709.12"/>
    <n v="53.95"/>
    <n v="709.12099999999998"/>
    <s v="Q3"/>
    <n v="7.6080212093862816"/>
    <s v="Bengaluru"/>
    <s v="Premium"/>
  </r>
  <r>
    <s v="ORD010124"/>
    <x v="354"/>
    <s v="CUST0317"/>
    <s v="Balendra Soman"/>
    <x v="3"/>
    <x v="5"/>
    <x v="68"/>
    <n v="1"/>
    <n v="130.38"/>
    <n v="0.05"/>
    <n v="123.86"/>
    <n v="7.52"/>
    <n v="123.86099999999999"/>
    <s v="Q2"/>
    <n v="6.0713709026320037"/>
    <s v="Nagpur"/>
    <s v="Occasional"/>
  </r>
  <r>
    <s v="ORD010740"/>
    <x v="102"/>
    <s v="CUST0409"/>
    <s v="Kritika Uppal"/>
    <x v="0"/>
    <x v="6"/>
    <x v="19"/>
    <n v="5"/>
    <n v="4450.42"/>
    <n v="0"/>
    <n v="22252.1"/>
    <n v="5020.3"/>
    <n v="22252.1"/>
    <s v="Q1"/>
    <n v="22.561016713029332"/>
    <s v="Hyderabad"/>
    <s v="Occasional"/>
  </r>
  <r>
    <s v="ORD007163"/>
    <x v="96"/>
    <s v="CUST0142"/>
    <s v="Irya Bava"/>
    <x v="0"/>
    <x v="1"/>
    <x v="69"/>
    <n v="1"/>
    <n v="41534.28"/>
    <n v="0"/>
    <n v="41534.28"/>
    <n v="12843.28"/>
    <n v="41534.28"/>
    <s v="Q2"/>
    <n v="30.922120234177651"/>
    <s v="Coimbatore"/>
    <s v="Premium"/>
  </r>
  <r>
    <s v="ORD004930"/>
    <x v="169"/>
    <s v="CUST0050"/>
    <s v="Nathan Mann"/>
    <x v="2"/>
    <x v="5"/>
    <x v="44"/>
    <n v="7"/>
    <n v="373.43"/>
    <n v="0.2"/>
    <n v="2091.21"/>
    <n v="162.15"/>
    <n v="2091.2080000000001"/>
    <s v="Q1"/>
    <n v="7.7538841149382423"/>
    <s v="Lucknow"/>
    <s v="Premium"/>
  </r>
  <r>
    <s v="ORD010841"/>
    <x v="114"/>
    <s v="CUST0144"/>
    <s v="Abdul Rajagopalan"/>
    <x v="1"/>
    <x v="2"/>
    <x v="8"/>
    <n v="2"/>
    <n v="3007.56"/>
    <n v="0"/>
    <n v="6015.12"/>
    <n v="1705.51"/>
    <n v="6015.12"/>
    <s v="Q3"/>
    <n v="28.353715304100334"/>
    <s v="Patna"/>
    <s v="Regular"/>
  </r>
  <r>
    <s v="ORD001815"/>
    <x v="145"/>
    <s v="CUST0371"/>
    <s v="Unni Hora"/>
    <x v="3"/>
    <x v="4"/>
    <x v="23"/>
    <n v="1"/>
    <n v="38092.47"/>
    <n v="0.05"/>
    <n v="36187.85"/>
    <n v="5003.1400000000003"/>
    <n v="36187.8465"/>
    <s v="Q3"/>
    <n v="13.82546904554982"/>
    <s v="Mumbai"/>
    <s v="Premium"/>
  </r>
  <r>
    <s v="ORD011258"/>
    <x v="306"/>
    <s v="CUST0410"/>
    <s v="Matthew Sule"/>
    <x v="2"/>
    <x v="4"/>
    <x v="33"/>
    <n v="5"/>
    <n v="47296.87"/>
    <n v="0.15"/>
    <n v="201011.7"/>
    <n v="27549.29"/>
    <n v="201011.69750000001"/>
    <s v="Q3"/>
    <n v="13.705316655697155"/>
    <s v="Amritsar"/>
    <s v="Premium"/>
  </r>
  <r>
    <s v="ORD002857"/>
    <x v="107"/>
    <s v="CUST0115"/>
    <s v="Saanvi Atwal"/>
    <x v="0"/>
    <x v="3"/>
    <x v="58"/>
    <n v="1"/>
    <n v="3102.02"/>
    <n v="0"/>
    <n v="3102.02"/>
    <n v="972.74"/>
    <n v="3102.02"/>
    <s v="Q4"/>
    <n v="31.358276220011476"/>
    <s v="Chennai"/>
    <s v="Premium"/>
  </r>
  <r>
    <s v="ORD004051"/>
    <x v="118"/>
    <s v="CUST0496"/>
    <s v="Gunbir Sidhu"/>
    <x v="2"/>
    <x v="4"/>
    <x v="28"/>
    <n v="5"/>
    <n v="71923.399999999994"/>
    <n v="0.15"/>
    <n v="305674.45"/>
    <n v="27139.35"/>
    <n v="305674.45"/>
    <s v="Q1"/>
    <n v="8.8785143802499675"/>
    <s v="Lucknow"/>
    <s v="Regular"/>
  </r>
  <r>
    <s v="ORD006316"/>
    <x v="120"/>
    <s v="CUST0269"/>
    <s v="Fiyaz Verma"/>
    <x v="3"/>
    <x v="4"/>
    <x v="20"/>
    <n v="5"/>
    <n v="29058.01"/>
    <n v="0.25"/>
    <n v="108967.54"/>
    <n v="14895.6"/>
    <n v="108967.53749999999"/>
    <s v="Q2"/>
    <n v="13.669758902513538"/>
    <s v="Mumbai"/>
    <s v="Premium"/>
  </r>
  <r>
    <s v="ORD010443"/>
    <x v="224"/>
    <s v="CUST0284"/>
    <s v="Daksha Karan"/>
    <x v="1"/>
    <x v="6"/>
    <x v="41"/>
    <n v="3"/>
    <n v="421.01"/>
    <n v="0"/>
    <n v="1263.03"/>
    <n v="-109.24"/>
    <n v="1263.03"/>
    <s v="Q3"/>
    <n v="-8.649042382207865"/>
    <s v="Ranchi"/>
    <s v="Premium"/>
  </r>
  <r>
    <s v="ORD009629"/>
    <x v="300"/>
    <s v="CUST0451"/>
    <s v="Varsha Sheth"/>
    <x v="0"/>
    <x v="5"/>
    <x v="24"/>
    <n v="10"/>
    <n v="261.01"/>
    <n v="0"/>
    <n v="2610.1"/>
    <n v="197.19"/>
    <n v="2610.1"/>
    <s v="Q2"/>
    <n v="7.5548829546760663"/>
    <s v="Chennai"/>
    <s v="Regular"/>
  </r>
  <r>
    <s v="ORD006153"/>
    <x v="65"/>
    <s v="CUST0428"/>
    <s v="Abdul Gour"/>
    <x v="3"/>
    <x v="5"/>
    <x v="40"/>
    <n v="8"/>
    <n v="670.44"/>
    <n v="0.05"/>
    <n v="5095.34"/>
    <n v="512.15"/>
    <n v="5095.3440000000001"/>
    <s v="Q2"/>
    <n v="10.05134102925418"/>
    <s v="Surat"/>
    <s v="Occasional"/>
  </r>
  <r>
    <s v="ORD000135"/>
    <x v="266"/>
    <s v="CUST0196"/>
    <s v="Udyati Rajagopal"/>
    <x v="3"/>
    <x v="1"/>
    <x v="3"/>
    <n v="5"/>
    <n v="17840.580000000002"/>
    <n v="0"/>
    <n v="89202.9"/>
    <n v="28895.23"/>
    <n v="89202.900000000009"/>
    <s v="Q2"/>
    <n v="32.392702479403695"/>
    <s v="Ahmedabad"/>
    <s v="Regular"/>
  </r>
  <r>
    <s v="ORD001180"/>
    <x v="279"/>
    <s v="CUST0180"/>
    <s v="Leela Talwar"/>
    <x v="3"/>
    <x v="4"/>
    <x v="42"/>
    <n v="4"/>
    <n v="73477.509999999995"/>
    <n v="0.15"/>
    <n v="249823.53"/>
    <n v="31545.96"/>
    <n v="249823.53399999999"/>
    <s v="Q1"/>
    <n v="12.627297356658119"/>
    <s v="Mumbai"/>
    <s v="Regular"/>
  </r>
  <r>
    <s v="ORD011333"/>
    <x v="353"/>
    <s v="CUST0492"/>
    <s v="Pranav Gala"/>
    <x v="0"/>
    <x v="1"/>
    <x v="26"/>
    <n v="4"/>
    <n v="33932.050000000003"/>
    <n v="0"/>
    <n v="135728.20000000001"/>
    <n v="37574.92"/>
    <n v="135728.20000000001"/>
    <s v="Q2"/>
    <n v="27.683944825025304"/>
    <s v="Coimbatore"/>
    <s v="Premium"/>
  </r>
  <r>
    <s v="ORD003472"/>
    <x v="136"/>
    <s v="CUST0288"/>
    <s v="Amara Iyer"/>
    <x v="2"/>
    <x v="0"/>
    <x v="32"/>
    <n v="5"/>
    <n v="363.08"/>
    <n v="0"/>
    <n v="1815.4"/>
    <n v="487.32"/>
    <n v="1815.3999999999999"/>
    <s v="Q2"/>
    <n v="26.843670816349015"/>
    <s v="Delhi"/>
    <s v="Premium"/>
  </r>
  <r>
    <s v="ORD010133"/>
    <x v="157"/>
    <s v="CUST0369"/>
    <s v="Alka Pal"/>
    <x v="0"/>
    <x v="4"/>
    <x v="50"/>
    <n v="4"/>
    <n v="65478.69"/>
    <n v="0"/>
    <n v="261914.76"/>
    <n v="29974.799999999999"/>
    <n v="261914.76"/>
    <s v="Q4"/>
    <n v="11.44448674828406"/>
    <s v="Chennai"/>
    <s v="Regular"/>
  </r>
  <r>
    <s v="ORD004536"/>
    <x v="118"/>
    <s v="CUST0204"/>
    <s v="Madhavi Dutt"/>
    <x v="0"/>
    <x v="5"/>
    <x v="11"/>
    <n v="2"/>
    <n v="498.22"/>
    <n v="0.15"/>
    <n v="846.97"/>
    <n v="81.95"/>
    <n v="846.97400000000005"/>
    <s v="Q1"/>
    <n v="9.6756673790098819"/>
    <s v="Hyderabad"/>
    <s v="Premium"/>
  </r>
  <r>
    <s v="ORD003871"/>
    <x v="74"/>
    <s v="CUST0447"/>
    <s v="Gaurang Chaudhary"/>
    <x v="1"/>
    <x v="4"/>
    <x v="5"/>
    <n v="2"/>
    <n v="75036.52"/>
    <n v="0"/>
    <n v="150073.04"/>
    <n v="21571.5"/>
    <n v="150073.04"/>
    <s v="Q3"/>
    <n v="14.374000819867444"/>
    <s v="Guwahati"/>
    <s v="Premium"/>
  </r>
  <r>
    <s v="ORD004119"/>
    <x v="245"/>
    <s v="CUST0165"/>
    <s v="Sarthak Oza"/>
    <x v="0"/>
    <x v="1"/>
    <x v="52"/>
    <n v="4"/>
    <n v="11838.37"/>
    <n v="0.15"/>
    <n v="40250.46"/>
    <n v="8665.0499999999993"/>
    <n v="40250.457999999999"/>
    <s v="Q2"/>
    <n v="21.527828501835756"/>
    <s v="Bengaluru"/>
    <s v="Premium"/>
  </r>
  <r>
    <s v="ORD000035"/>
    <x v="309"/>
    <s v="CUST0211"/>
    <s v="Maanas Arora"/>
    <x v="2"/>
    <x v="5"/>
    <x v="7"/>
    <n v="2"/>
    <n v="185.79"/>
    <n v="0.1"/>
    <n v="334.42"/>
    <n v="22.59"/>
    <n v="334.42199999999997"/>
    <s v="Q3"/>
    <n v="6.754978769212368"/>
    <s v="Delhi"/>
    <s v="Premium"/>
  </r>
  <r>
    <s v="ORD004517"/>
    <x v="33"/>
    <s v="CUST0489"/>
    <s v="Xavier Bawa"/>
    <x v="3"/>
    <x v="3"/>
    <x v="25"/>
    <n v="5"/>
    <n v="2475.56"/>
    <n v="0.05"/>
    <n v="11758.91"/>
    <n v="2334.25"/>
    <n v="11758.909999999998"/>
    <s v="Q1"/>
    <n v="19.850904548125634"/>
    <s v="Surat"/>
    <s v="Premium"/>
  </r>
  <r>
    <s v="ORD011990"/>
    <x v="45"/>
    <s v="CUST0428"/>
    <s v="Abdul Gour"/>
    <x v="3"/>
    <x v="0"/>
    <x v="53"/>
    <n v="2"/>
    <n v="483.22"/>
    <n v="0"/>
    <n v="966.44"/>
    <n v="349.8"/>
    <n v="966.44"/>
    <s v="Q2"/>
    <n v="36.194693928231445"/>
    <s v="Surat"/>
    <s v="Occasional"/>
  </r>
  <r>
    <s v="ORD004783"/>
    <x v="302"/>
    <s v="CUST0131"/>
    <s v="Aarna Mukherjee"/>
    <x v="0"/>
    <x v="0"/>
    <x v="53"/>
    <n v="2"/>
    <n v="544.74"/>
    <n v="0.1"/>
    <n v="980.53"/>
    <n v="273.56"/>
    <n v="980.53200000000004"/>
    <s v="Q1"/>
    <n v="27.899197372849375"/>
    <s v="Coimbatore"/>
    <s v="Regular"/>
  </r>
  <r>
    <s v="ORD008974"/>
    <x v="293"/>
    <s v="CUST0077"/>
    <s v="Veda Dutt"/>
    <x v="1"/>
    <x v="1"/>
    <x v="52"/>
    <n v="4"/>
    <n v="36977.65"/>
    <n v="0"/>
    <n v="147910.6"/>
    <n v="38713.269999999997"/>
    <n v="147910.6"/>
    <s v="Q1"/>
    <n v="26.173425028361724"/>
    <s v="Kolkata"/>
    <s v="Occasional"/>
  </r>
  <r>
    <s v="ORD004599"/>
    <x v="229"/>
    <s v="CUST0418"/>
    <s v="Osha Gour"/>
    <x v="3"/>
    <x v="1"/>
    <x v="3"/>
    <n v="3"/>
    <n v="14159.14"/>
    <n v="0.05"/>
    <n v="40353.550000000003"/>
    <n v="10634.7"/>
    <n v="40353.548999999999"/>
    <s v="Q3"/>
    <n v="26.353815215761689"/>
    <s v="Ahmedabad"/>
    <s v="Occasional"/>
  </r>
  <r>
    <s v="ORD008007"/>
    <x v="356"/>
    <s v="CUST0152"/>
    <s v="Shaurya Som"/>
    <x v="2"/>
    <x v="5"/>
    <x v="24"/>
    <n v="8"/>
    <n v="744.18"/>
    <n v="0.25"/>
    <n v="4465.08"/>
    <n v="267.70999999999998"/>
    <n v="4465.08"/>
    <s v="Q1"/>
    <n v="5.9956372562193732"/>
    <s v="Jaipur"/>
    <s v="Regular"/>
  </r>
  <r>
    <s v="ORD007936"/>
    <x v="137"/>
    <s v="CUST0280"/>
    <s v="Chandani Narayanan"/>
    <x v="1"/>
    <x v="2"/>
    <x v="17"/>
    <n v="5"/>
    <n v="6644.06"/>
    <n v="0.1"/>
    <n v="29898.27"/>
    <n v="-1992.06"/>
    <n v="29898.270000000004"/>
    <s v="Q4"/>
    <n v="-6.6627935328699621"/>
    <s v="Patna"/>
    <s v="Regular"/>
  </r>
  <r>
    <s v="ORD001568"/>
    <x v="304"/>
    <s v="CUST0070"/>
    <s v="Kiaan Kapur"/>
    <x v="0"/>
    <x v="6"/>
    <x v="29"/>
    <n v="3"/>
    <n v="4939.3100000000004"/>
    <n v="0"/>
    <n v="14817.93"/>
    <n v="3874.37"/>
    <n v="14817.93"/>
    <s v="Q1"/>
    <n v="26.146499544808215"/>
    <s v="Coimbatore"/>
    <s v="Premium"/>
  </r>
  <r>
    <s v="ORD010760"/>
    <x v="44"/>
    <s v="CUST0441"/>
    <s v="Gagan Garg"/>
    <x v="3"/>
    <x v="1"/>
    <x v="3"/>
    <n v="5"/>
    <n v="8174.1"/>
    <n v="0.2"/>
    <n v="32696.400000000001"/>
    <n v="9217.0499999999993"/>
    <n v="32696.400000000001"/>
    <s v="Q4"/>
    <n v="28.189800712004988"/>
    <s v="Mumbai"/>
    <s v="Regular"/>
  </r>
  <r>
    <s v="ORD005339"/>
    <x v="238"/>
    <s v="CUST0413"/>
    <s v="Aarini Amble"/>
    <x v="3"/>
    <x v="4"/>
    <x v="5"/>
    <n v="5"/>
    <n v="57092.31"/>
    <n v="0.05"/>
    <n v="271188.46999999997"/>
    <n v="26352.49"/>
    <n v="271188.47249999997"/>
    <s v="Q3"/>
    <n v="9.7174079709214798"/>
    <s v="Surat"/>
    <s v="Premium"/>
  </r>
  <r>
    <s v="ORD003766"/>
    <x v="330"/>
    <s v="CUST0232"/>
    <s v="Yashodhara Keer"/>
    <x v="2"/>
    <x v="1"/>
    <x v="3"/>
    <n v="4"/>
    <n v="2602.02"/>
    <n v="0.3"/>
    <n v="7285.66"/>
    <n v="1985.52"/>
    <n v="7285.655999999999"/>
    <s v="Q2"/>
    <n v="27.252438351501439"/>
    <s v="Jaipur"/>
    <s v="Regular"/>
  </r>
  <r>
    <s v="ORD003130"/>
    <x v="195"/>
    <s v="CUST0104"/>
    <s v="Saksham Gola"/>
    <x v="2"/>
    <x v="5"/>
    <x v="39"/>
    <n v="7"/>
    <n v="704.35"/>
    <n v="0.15"/>
    <n v="4190.88"/>
    <n v="291.88"/>
    <n v="4190.8824999999997"/>
    <s v="Q2"/>
    <n v="6.9646470431031187"/>
    <s v="Chandigarh"/>
    <s v="Premium"/>
  </r>
  <r>
    <s v="ORD004495"/>
    <x v="188"/>
    <s v="CUST0439"/>
    <s v="Manbir Chacko"/>
    <x v="0"/>
    <x v="4"/>
    <x v="20"/>
    <n v="5"/>
    <n v="10125.459999999999"/>
    <n v="0"/>
    <n v="50627.3"/>
    <n v="7822.95"/>
    <n v="50627.299999999996"/>
    <s v="Q1"/>
    <n v="15.452038722191386"/>
    <s v="Chennai"/>
    <s v="Regular"/>
  </r>
  <r>
    <s v="ORD003599"/>
    <x v="281"/>
    <s v="CUST0459"/>
    <s v="Vidhi Kari"/>
    <x v="3"/>
    <x v="4"/>
    <x v="33"/>
    <n v="1"/>
    <n v="42388.73"/>
    <n v="0"/>
    <n v="42388.73"/>
    <n v="3798.18"/>
    <n v="42388.73"/>
    <s v="Q3"/>
    <n v="8.9603533769471255"/>
    <s v="Surat"/>
    <s v="Occasional"/>
  </r>
  <r>
    <s v="ORD009242"/>
    <x v="310"/>
    <s v="CUST0393"/>
    <s v="Rachita Shroff"/>
    <x v="3"/>
    <x v="4"/>
    <x v="45"/>
    <n v="4"/>
    <n v="24009.21"/>
    <n v="0"/>
    <n v="96036.84"/>
    <n v="10680.02"/>
    <n v="96036.84"/>
    <s v="Q3"/>
    <n v="11.120753244275845"/>
    <s v="Surat"/>
    <s v="Occasional"/>
  </r>
  <r>
    <s v="ORD009574"/>
    <x v="247"/>
    <s v="CUST0272"/>
    <s v="Unknown"/>
    <x v="1"/>
    <x v="0"/>
    <x v="67"/>
    <n v="3"/>
    <n v="330.33"/>
    <n v="0"/>
    <n v="990.99"/>
    <n v="357.3"/>
    <n v="990.99"/>
    <s v="Q2"/>
    <n v="36.054854236672419"/>
    <s v="Bhubaneswar"/>
    <s v="Premium"/>
  </r>
  <r>
    <s v="ORD008681"/>
    <x v="173"/>
    <s v="CUST0265"/>
    <s v="Ayushman Master"/>
    <x v="0"/>
    <x v="2"/>
    <x v="30"/>
    <n v="5"/>
    <n v="2557.75"/>
    <n v="0.15"/>
    <n v="10870.44"/>
    <n v="2671.2"/>
    <n v="10870.4375"/>
    <s v="Q2"/>
    <n v="24.573062359941268"/>
    <s v="Bengaluru"/>
    <s v="Regular"/>
  </r>
  <r>
    <s v="ORD003851"/>
    <x v="332"/>
    <s v="CUST0248"/>
    <s v="Noah Varkey"/>
    <x v="0"/>
    <x v="6"/>
    <x v="41"/>
    <n v="1"/>
    <n v="837.37"/>
    <n v="0.05"/>
    <n v="795.5"/>
    <n v="243.54"/>
    <n v="795.50149999999996"/>
    <s v="Q1"/>
    <n v="30.614707730986801"/>
    <s v="Kochi"/>
    <s v="Occasional"/>
  </r>
  <r>
    <s v="ORD004435"/>
    <x v="171"/>
    <s v="CUST0152"/>
    <s v="Shaurya Som"/>
    <x v="2"/>
    <x v="6"/>
    <x v="43"/>
    <n v="5"/>
    <n v="734.49"/>
    <n v="0.1"/>
    <n v="3305.2"/>
    <n v="964.28"/>
    <n v="3305.2049999999999"/>
    <s v="Q2"/>
    <n v="29.174633910202108"/>
    <s v="Jaipur"/>
    <s v="Regular"/>
  </r>
  <r>
    <s v="ORD011797"/>
    <x v="317"/>
    <s v="CUST0264"/>
    <s v="Rudra Konda"/>
    <x v="2"/>
    <x v="6"/>
    <x v="14"/>
    <n v="1"/>
    <n v="3931.12"/>
    <n v="0.05"/>
    <n v="3734.56"/>
    <n v="1270.71"/>
    <n v="3734.5639999999999"/>
    <s v="Q2"/>
    <n v="34.025695128743415"/>
    <s v="Jaipur"/>
    <s v="Regular"/>
  </r>
  <r>
    <s v="ORD008256"/>
    <x v="343"/>
    <s v="CUST0250"/>
    <s v="Vanya Subramaniam"/>
    <x v="3"/>
    <x v="1"/>
    <x v="59"/>
    <n v="1"/>
    <n v="27387.25"/>
    <n v="0"/>
    <n v="27387.25"/>
    <n v="-661.48"/>
    <n v="27387.25"/>
    <s v="Q3"/>
    <n v="-2.4152844845685495"/>
    <s v="Surat"/>
    <s v="Premium"/>
  </r>
  <r>
    <s v="ORD000995"/>
    <x v="6"/>
    <s v="CUST0480"/>
    <s v="Ranveer Gour"/>
    <x v="0"/>
    <x v="2"/>
    <x v="2"/>
    <n v="3"/>
    <n v="2784.3"/>
    <n v="0"/>
    <n v="8352.9"/>
    <n v="1794.84"/>
    <n v="8352.9000000000015"/>
    <s v="Q1"/>
    <n v="21.487627051682647"/>
    <s v="Hyderabad"/>
    <s v="Premium"/>
  </r>
  <r>
    <s v="ORD006326"/>
    <x v="42"/>
    <s v="CUST0341"/>
    <s v="Isaac Vala"/>
    <x v="2"/>
    <x v="6"/>
    <x v="29"/>
    <n v="4"/>
    <n v="1887.76"/>
    <n v="0"/>
    <n v="7551.04"/>
    <n v="1944.78"/>
    <n v="7551.04"/>
    <s v="Q4"/>
    <n v="25.755127770479298"/>
    <s v="Jaipur"/>
    <s v="Premium"/>
  </r>
  <r>
    <s v="ORD006604"/>
    <x v="324"/>
    <s v="CUST0360"/>
    <s v="Harshil Kadakia"/>
    <x v="1"/>
    <x v="4"/>
    <x v="23"/>
    <n v="3"/>
    <n v="40937.870000000003"/>
    <n v="0.05"/>
    <n v="116672.93"/>
    <n v="17017.27"/>
    <n v="116672.92950000001"/>
    <s v="Q1"/>
    <n v="14.585448398355988"/>
    <s v="Patna"/>
    <s v="Occasional"/>
  </r>
  <r>
    <s v="ORD000548"/>
    <x v="311"/>
    <s v="CUST0202"/>
    <s v="Samar Pillay"/>
    <x v="2"/>
    <x v="3"/>
    <x v="66"/>
    <n v="2"/>
    <n v="1342.37"/>
    <n v="0"/>
    <n v="2684.74"/>
    <n v="810.97"/>
    <n v="2684.74"/>
    <s v="Q1"/>
    <n v="30.206649433464694"/>
    <s v="Chandigarh"/>
    <s v="Regular"/>
  </r>
  <r>
    <s v="ORD000483"/>
    <x v="81"/>
    <s v="CUST0003"/>
    <s v="Avi Johal"/>
    <x v="1"/>
    <x v="1"/>
    <x v="36"/>
    <n v="4"/>
    <n v="3242.55"/>
    <n v="0.15"/>
    <n v="11024.67"/>
    <n v="-930.01"/>
    <n v="11024.67"/>
    <s v="Q3"/>
    <n v="-8.4357173502698952"/>
    <s v="Patna"/>
    <s v="Regular"/>
  </r>
  <r>
    <s v="ORD003441"/>
    <x v="235"/>
    <s v="CUST0159"/>
    <s v="Gavin Doctor"/>
    <x v="2"/>
    <x v="3"/>
    <x v="10"/>
    <n v="5"/>
    <n v="2686.69"/>
    <n v="0.05"/>
    <n v="12761.78"/>
    <n v="2517.2600000000002"/>
    <n v="12761.7775"/>
    <s v="Q1"/>
    <n v="19.724991341333261"/>
    <s v="Lucknow"/>
    <s v="Regular"/>
  </r>
  <r>
    <s v="ORD006461"/>
    <x v="262"/>
    <s v="CUST0188"/>
    <s v="Anusha Pathak"/>
    <x v="0"/>
    <x v="6"/>
    <x v="43"/>
    <n v="1"/>
    <n v="2001.48"/>
    <n v="0"/>
    <n v="2001.48"/>
    <n v="681.11"/>
    <n v="2001.48"/>
    <s v="Q2"/>
    <n v="34.030317565001901"/>
    <s v="Chennai"/>
    <s v="Regular"/>
  </r>
  <r>
    <s v="ORD001609"/>
    <x v="127"/>
    <s v="CUST0343"/>
    <s v="Ronith Ratti"/>
    <x v="3"/>
    <x v="2"/>
    <x v="9"/>
    <n v="3"/>
    <n v="4785.8900000000003"/>
    <n v="0"/>
    <n v="14357.67"/>
    <n v="2226.1999999999998"/>
    <n v="14357.670000000002"/>
    <s v="Q1"/>
    <n v="15.505301347642062"/>
    <s v="Ahmedabad"/>
    <s v="Premium"/>
  </r>
  <r>
    <s v="ORD003259"/>
    <x v="232"/>
    <s v="CUST0407"/>
    <s v="Kevin Khanna"/>
    <x v="0"/>
    <x v="6"/>
    <x v="41"/>
    <n v="2"/>
    <n v="4525.25"/>
    <n v="0"/>
    <n v="9050.5"/>
    <n v="2558.04"/>
    <n v="9050.5"/>
    <s v="Q2"/>
    <n v="28.264073808076901"/>
    <s v="Coimbatore"/>
    <s v="Premium"/>
  </r>
  <r>
    <s v="ORD001435"/>
    <x v="352"/>
    <s v="CUST0034"/>
    <s v="Bachittar Sarma"/>
    <x v="1"/>
    <x v="6"/>
    <x v="55"/>
    <n v="5"/>
    <n v="497.8"/>
    <n v="0.1"/>
    <n v="2240.1"/>
    <n v="590.42999999999995"/>
    <n v="2240.1"/>
    <s v="Q1"/>
    <n v="26.357305477434039"/>
    <s v="Bhubaneswar"/>
    <s v="Occasional"/>
  </r>
  <r>
    <s v="ORD011516"/>
    <x v="49"/>
    <s v="CUST0276"/>
    <s v="Manthan Grover"/>
    <x v="2"/>
    <x v="0"/>
    <x v="53"/>
    <n v="5"/>
    <n v="598.73"/>
    <n v="0.05"/>
    <n v="2843.97"/>
    <n v="1007.14"/>
    <n v="2843.9674999999997"/>
    <s v="Q3"/>
    <n v="35.413172431495411"/>
    <s v="Amritsar"/>
    <s v="Premium"/>
  </r>
  <r>
    <s v="ORD011081"/>
    <x v="178"/>
    <s v="CUST0148"/>
    <s v="Dhruv Narasimhan"/>
    <x v="3"/>
    <x v="4"/>
    <x v="33"/>
    <n v="4"/>
    <n v="15417.47"/>
    <n v="0"/>
    <n v="61669.88"/>
    <n v="8462.33"/>
    <n v="61669.88"/>
    <s v="Q1"/>
    <n v="13.721982270761677"/>
    <s v="Surat"/>
    <s v="Regular"/>
  </r>
  <r>
    <s v="ORD001302"/>
    <x v="89"/>
    <s v="CUST0410"/>
    <s v="Matthew Sule"/>
    <x v="2"/>
    <x v="4"/>
    <x v="22"/>
    <n v="5"/>
    <n v="44198.53"/>
    <n v="0.05"/>
    <n v="209943.02"/>
    <n v="25983.38"/>
    <n v="209943.01749999999"/>
    <s v="Q1"/>
    <n v="12.37639622408023"/>
    <s v="Amritsar"/>
    <s v="Premium"/>
  </r>
  <r>
    <s v="ORD009168"/>
    <x v="141"/>
    <s v="CUST0062"/>
    <s v="Veer Tandon"/>
    <x v="0"/>
    <x v="6"/>
    <x v="41"/>
    <n v="2"/>
    <n v="383.9"/>
    <n v="0.05"/>
    <n v="729.41"/>
    <n v="196.02"/>
    <n v="729.41"/>
    <s v="Q1"/>
    <n v="26.873774694616198"/>
    <s v="Coimbatore"/>
    <s v="Regular"/>
  </r>
  <r>
    <s v="ORD003701"/>
    <x v="270"/>
    <s v="CUST0367"/>
    <s v="Sarthak Kari"/>
    <x v="3"/>
    <x v="2"/>
    <x v="17"/>
    <n v="1"/>
    <n v="1201.9000000000001"/>
    <n v="0.1"/>
    <n v="1081.71"/>
    <n v="241.63"/>
    <n v="1081.71"/>
    <s v="Q1"/>
    <n v="22.337779996487043"/>
    <s v="Mumbai"/>
    <s v="Premium"/>
  </r>
  <r>
    <s v="ORD002013"/>
    <x v="72"/>
    <s v="CUST0357"/>
    <s v="Udant Mishra"/>
    <x v="2"/>
    <x v="4"/>
    <x v="42"/>
    <n v="2"/>
    <n v="26270.09"/>
    <n v="0"/>
    <n v="52540.18"/>
    <n v="7048.85"/>
    <n v="52540.18"/>
    <s v="Q1"/>
    <n v="13.416113153780593"/>
    <s v="Delhi"/>
    <s v="Premium"/>
  </r>
  <r>
    <s v="ORD006303"/>
    <x v="266"/>
    <s v="CUST0272"/>
    <s v="Zehaan Walia"/>
    <x v="1"/>
    <x v="0"/>
    <x v="48"/>
    <n v="1"/>
    <n v="208.26"/>
    <n v="0"/>
    <n v="208.26"/>
    <n v="60.2"/>
    <n v="208.26"/>
    <s v="Q2"/>
    <n v="28.906174973590709"/>
    <s v="Bhubaneswar"/>
    <s v="Premium"/>
  </r>
  <r>
    <s v="ORD007087"/>
    <x v="271"/>
    <s v="CUST0018"/>
    <s v="Shivani Parikh"/>
    <x v="0"/>
    <x v="5"/>
    <x v="24"/>
    <n v="3"/>
    <n v="672.31"/>
    <n v="0.05"/>
    <n v="1916.08"/>
    <n v="182.03"/>
    <n v="1916.0834999999997"/>
    <s v="Q3"/>
    <n v="9.5001252557304507"/>
    <s v="Coimbatore"/>
    <s v="Occasional"/>
  </r>
  <r>
    <s v="ORD008482"/>
    <x v="118"/>
    <s v="CUST0065"/>
    <s v="Unknown"/>
    <x v="3"/>
    <x v="6"/>
    <x v="41"/>
    <n v="1"/>
    <n v="4997.3"/>
    <n v="0.05"/>
    <n v="4747.4399999999996"/>
    <n v="1238.02"/>
    <n v="4747.4350000000004"/>
    <s v="Q1"/>
    <n v="26.077633419274388"/>
    <s v="Mumbai"/>
    <s v="Regular"/>
  </r>
  <r>
    <s v="ORD011044"/>
    <x v="67"/>
    <s v="CUST0159"/>
    <s v="Gavin Doctor"/>
    <x v="2"/>
    <x v="1"/>
    <x v="1"/>
    <n v="4"/>
    <n v="12000.29"/>
    <n v="0.3"/>
    <n v="33600.81"/>
    <n v="6119.64"/>
    <n v="33600.811999999998"/>
    <s v="Q4"/>
    <n v="18.212775227740046"/>
    <s v="Lucknow"/>
    <s v="Regular"/>
  </r>
  <r>
    <s v="ORD003777"/>
    <x v="177"/>
    <s v="CUST0164"/>
    <s v="Teerth Soman"/>
    <x v="2"/>
    <x v="1"/>
    <x v="26"/>
    <n v="2"/>
    <n v="17944.16"/>
    <n v="0.1"/>
    <n v="32299.49"/>
    <n v="8880.61"/>
    <n v="32299.488000000001"/>
    <s v="Q1"/>
    <n v="27.494582731801646"/>
    <s v="Chandigarh"/>
    <s v="Occasional"/>
  </r>
  <r>
    <s v="ORD010293"/>
    <x v="14"/>
    <s v="CUST0327"/>
    <s v="Andrew Prasad"/>
    <x v="0"/>
    <x v="1"/>
    <x v="1"/>
    <n v="1"/>
    <n v="41191.85"/>
    <n v="0.1"/>
    <n v="37072.67"/>
    <n v="7130.7"/>
    <n v="37072.665000000001"/>
    <s v="Q2"/>
    <n v="19.23438479073668"/>
    <s v="Kochi"/>
    <s v="Premium"/>
  </r>
  <r>
    <s v="ORD003137"/>
    <x v="81"/>
    <s v="CUST0179"/>
    <s v="Yoshita Singhal"/>
    <x v="3"/>
    <x v="6"/>
    <x v="29"/>
    <n v="2"/>
    <n v="4461.4399999999996"/>
    <n v="0"/>
    <n v="8922.8799999999992"/>
    <n v="2405.15"/>
    <n v="8922.8799999999992"/>
    <s v="Q3"/>
    <n v="26.954862107301679"/>
    <s v="Surat"/>
    <s v="Occasional"/>
  </r>
  <r>
    <s v="ORD009184"/>
    <x v="88"/>
    <s v="CUST0291"/>
    <s v="Kabir Dâ€™Alia"/>
    <x v="2"/>
    <x v="3"/>
    <x v="58"/>
    <n v="4"/>
    <n v="1688.4"/>
    <n v="0.05"/>
    <n v="6415.92"/>
    <n v="1592.66"/>
    <n v="6415.92"/>
    <s v="Q1"/>
    <n v="24.823563884836471"/>
    <s v="Lucknow"/>
    <s v="Premium"/>
  </r>
  <r>
    <s v="ORD004491"/>
    <x v="311"/>
    <s v="CUST0341"/>
    <s v="Isaac Vala"/>
    <x v="2"/>
    <x v="4"/>
    <x v="5"/>
    <n v="4"/>
    <n v="57983.53"/>
    <n v="0.1"/>
    <n v="208740.71"/>
    <n v="27875.13"/>
    <n v="208740.70800000001"/>
    <s v="Q1"/>
    <n v="13.353949979378724"/>
    <s v="Jaipur"/>
    <s v="Premium"/>
  </r>
  <r>
    <s v="ORD006193"/>
    <x v="267"/>
    <s v="CUST0478"/>
    <s v="Ubika Sampath"/>
    <x v="3"/>
    <x v="4"/>
    <x v="22"/>
    <n v="4"/>
    <n v="6698.01"/>
    <n v="0.25"/>
    <n v="20094.03"/>
    <n v="2538.66"/>
    <n v="20094.03"/>
    <s v="Q4"/>
    <n v="12.633901711105239"/>
    <s v="Mumbai"/>
    <s v="Regular"/>
  </r>
  <r>
    <s v="ORD009299"/>
    <x v="13"/>
    <s v="CUST0087"/>
    <s v="Jairaj Tak"/>
    <x v="3"/>
    <x v="6"/>
    <x v="14"/>
    <n v="4"/>
    <n v="474.27"/>
    <n v="0"/>
    <n v="1897.08"/>
    <n v="569.65"/>
    <n v="1897.08"/>
    <s v="Q1"/>
    <n v="30.027726822274232"/>
    <s v="Surat"/>
    <s v="Premium"/>
  </r>
  <r>
    <s v="ORD003218"/>
    <x v="285"/>
    <s v="CUST0351"/>
    <s v="Anirudh Kumer"/>
    <x v="2"/>
    <x v="5"/>
    <x v="11"/>
    <n v="1"/>
    <n v="189.38"/>
    <n v="0.1"/>
    <n v="170.44"/>
    <n v="10.99"/>
    <n v="170.44200000000001"/>
    <s v="Q3"/>
    <n v="6.4480168974419145"/>
    <s v="Lucknow"/>
    <s v="Premium"/>
  </r>
  <r>
    <s v="ORD003607"/>
    <x v="263"/>
    <s v="CUST0332"/>
    <s v="Tamanna Mukherjee"/>
    <x v="2"/>
    <x v="0"/>
    <x v="35"/>
    <n v="4"/>
    <n v="718.35"/>
    <n v="0"/>
    <n v="2873.4"/>
    <n v="1297.1099999999999"/>
    <n v="2873.4"/>
    <s v="Q3"/>
    <n v="45.141992065149296"/>
    <s v="Lucknow"/>
    <s v="Premium"/>
  </r>
  <r>
    <s v="ORD008572"/>
    <x v="335"/>
    <s v="CUST0455"/>
    <s v="Sara Narang"/>
    <x v="2"/>
    <x v="1"/>
    <x v="59"/>
    <n v="4"/>
    <n v="38076.269999999997"/>
    <n v="0.15"/>
    <n v="129459.32"/>
    <n v="23717.84"/>
    <n v="129459.31799999998"/>
    <s v="Q4"/>
    <n v="18.320689464458795"/>
    <s v="Delhi"/>
    <s v="Regular"/>
  </r>
  <r>
    <s v="ORD007614"/>
    <x v="47"/>
    <s v="CUST0456"/>
    <s v="Girindra Dutta"/>
    <x v="0"/>
    <x v="6"/>
    <x v="63"/>
    <n v="3"/>
    <n v="3460.72"/>
    <n v="0.1"/>
    <n v="9343.94"/>
    <n v="2332.92"/>
    <n v="9343.9439999999995"/>
    <s v="Q1"/>
    <n v="24.967197991425458"/>
    <s v="Chennai"/>
    <s v="Regular"/>
  </r>
  <r>
    <s v="ORD007071"/>
    <x v="189"/>
    <s v="CUST0105"/>
    <s v="Jacob Ganesh"/>
    <x v="2"/>
    <x v="5"/>
    <x v="31"/>
    <n v="2"/>
    <n v="681.63"/>
    <n v="0.05"/>
    <n v="1295.0999999999999"/>
    <n v="95.26"/>
    <n v="1295.097"/>
    <s v="Q3"/>
    <n v="7.3554165701490248"/>
    <s v="Amritsar"/>
    <s v="Regular"/>
  </r>
  <r>
    <s v="ORD000582"/>
    <x v="207"/>
    <s v="CUST0060"/>
    <s v="Reva Parsa"/>
    <x v="2"/>
    <x v="5"/>
    <x v="68"/>
    <n v="7"/>
    <n v="391.76"/>
    <n v="0"/>
    <n v="2742.32"/>
    <n v="215.34"/>
    <n v="2742.3199999999997"/>
    <s v="Q2"/>
    <n v="7.8524752764082963"/>
    <s v="Lucknow"/>
    <s v="Premium"/>
  </r>
  <r>
    <s v="ORD011786"/>
    <x v="257"/>
    <s v="CUST0214"/>
    <s v="Bimala Chopra"/>
    <x v="2"/>
    <x v="2"/>
    <x v="60"/>
    <n v="4"/>
    <n v="540.70000000000005"/>
    <n v="0"/>
    <n v="2162.8000000000002"/>
    <n v="-236.64"/>
    <n v="2162.8000000000002"/>
    <s v="Q3"/>
    <n v="-10.941372295172922"/>
    <s v="Chandigarh"/>
    <s v="Premium"/>
  </r>
  <r>
    <s v="ORD007799"/>
    <x v="123"/>
    <s v="CUST0111"/>
    <s v="Ishwar Bir"/>
    <x v="0"/>
    <x v="4"/>
    <x v="47"/>
    <n v="1"/>
    <n v="14827.73"/>
    <n v="0.1"/>
    <n v="13344.96"/>
    <n v="1683.42"/>
    <n v="13344.957"/>
    <s v="Q1"/>
    <n v="12.614650025178046"/>
    <s v="Hyderabad"/>
    <s v="Premium"/>
  </r>
  <r>
    <s v="ORD004209"/>
    <x v="92"/>
    <s v="CUST0115"/>
    <s v="Saanvi Atwal"/>
    <x v="1"/>
    <x v="3"/>
    <x v="13"/>
    <n v="2"/>
    <n v="2905.77"/>
    <n v="0"/>
    <n v="5811.54"/>
    <n v="1453.14"/>
    <n v="5811.54"/>
    <s v="Q3"/>
    <n v="25.004387821472452"/>
    <s v="Chennai"/>
    <s v="Premium"/>
  </r>
  <r>
    <s v="ORD004411"/>
    <x v="266"/>
    <s v="CUST0447"/>
    <s v="Gaurang Chaudhary"/>
    <x v="1"/>
    <x v="4"/>
    <x v="22"/>
    <n v="5"/>
    <n v="35411.07"/>
    <n v="0.1"/>
    <n v="159349.82"/>
    <n v="23534.81"/>
    <n v="159349.815"/>
    <s v="Q2"/>
    <n v="14.769273037145572"/>
    <s v="Guwahati"/>
    <s v="Premium"/>
  </r>
  <r>
    <s v="ORD003542"/>
    <x v="194"/>
    <s v="CUST0128"/>
    <s v="Anjali Mall"/>
    <x v="1"/>
    <x v="6"/>
    <x v="19"/>
    <n v="4"/>
    <n v="4221.34"/>
    <n v="0"/>
    <n v="16885.36"/>
    <n v="3639.96"/>
    <n v="16885.36"/>
    <s v="Q4"/>
    <n v="21.556898994158253"/>
    <s v="Bhubaneswar"/>
    <s v="Premium"/>
  </r>
  <r>
    <s v="ORD007410"/>
    <x v="283"/>
    <s v="CUST0222"/>
    <s v="Umang Sama"/>
    <x v="0"/>
    <x v="4"/>
    <x v="23"/>
    <n v="1"/>
    <n v="5418.46"/>
    <n v="0.1"/>
    <n v="4876.6099999999997"/>
    <n v="478.98"/>
    <n v="4876.6140000000005"/>
    <s v="Q4"/>
    <n v="9.8219869950641954"/>
    <s v="Chennai"/>
    <s v="Regular"/>
  </r>
  <r>
    <s v="ORD004803"/>
    <x v="346"/>
    <s v="CUST0079"/>
    <s v="Joshua Acharya"/>
    <x v="3"/>
    <x v="1"/>
    <x v="69"/>
    <n v="2"/>
    <n v="19765.580000000002"/>
    <n v="0.1"/>
    <n v="35578.04"/>
    <n v="10055.780000000001"/>
    <n v="35578.044000000002"/>
    <s v="Q4"/>
    <n v="28.264007798068697"/>
    <s v="Ahmedabad"/>
    <s v="Premium"/>
  </r>
  <r>
    <s v="ORD001023"/>
    <x v="129"/>
    <s v="CUST0397"/>
    <s v="Jai Boase"/>
    <x v="3"/>
    <x v="2"/>
    <x v="17"/>
    <n v="5"/>
    <n v="7029.29"/>
    <n v="0"/>
    <n v="35146.449999999997"/>
    <n v="7445.79"/>
    <n v="35146.449999999997"/>
    <s v="Q2"/>
    <n v="21.185041447998305"/>
    <s v="Ahmedabad"/>
    <s v="Occasional"/>
  </r>
  <r>
    <s v="ORD002098"/>
    <x v="174"/>
    <s v="CUST0053"/>
    <s v="Anjali Ganesh"/>
    <x v="3"/>
    <x v="5"/>
    <x v="11"/>
    <n v="8"/>
    <n v="209.26"/>
    <n v="0.05"/>
    <n v="1590.38"/>
    <n v="164.29"/>
    <n v="1590.3759999999997"/>
    <s v="Q4"/>
    <n v="10.330235541191414"/>
    <s v="Mumbai"/>
    <s v="Regular"/>
  </r>
  <r>
    <s v="ORD009284"/>
    <x v="251"/>
    <s v="CUST0160"/>
    <s v="Warhi Radhakrishnan"/>
    <x v="0"/>
    <x v="6"/>
    <x v="19"/>
    <n v="5"/>
    <n v="519.12"/>
    <n v="0.1"/>
    <n v="2336.04"/>
    <n v="823.15"/>
    <n v="2336.04"/>
    <s v="Q1"/>
    <n v="35.236982243454733"/>
    <s v="Coimbatore"/>
    <s v="Premium"/>
  </r>
  <r>
    <s v="ORD005521"/>
    <x v="361"/>
    <s v="CUST0046"/>
    <s v="Kiaan Radhakrishnan"/>
    <x v="0"/>
    <x v="5"/>
    <x v="44"/>
    <n v="9"/>
    <n v="275.14999999999998"/>
    <n v="0.15"/>
    <n v="2104.9"/>
    <n v="118.49"/>
    <n v="2104.8975"/>
    <s v="Q3"/>
    <n v="5.6292460449427519"/>
    <s v="Hyderabad"/>
    <s v="Premium"/>
  </r>
  <r>
    <s v="ORD009370"/>
    <x v="56"/>
    <s v="CUST0028"/>
    <s v="Kashish Hans"/>
    <x v="1"/>
    <x v="5"/>
    <x v="37"/>
    <n v="10"/>
    <n v="764.27"/>
    <n v="0.25"/>
    <n v="5732.02"/>
    <n v="411.81"/>
    <n v="5732.0249999999996"/>
    <s v="Q4"/>
    <n v="7.1843782820018065"/>
    <s v="Bhubaneswar"/>
    <s v="Regular"/>
  </r>
  <r>
    <s v="ORD003665"/>
    <x v="59"/>
    <s v="CUST0339"/>
    <s v="Gayathri Kuruvilla"/>
    <x v="0"/>
    <x v="4"/>
    <x v="20"/>
    <n v="2"/>
    <n v="35889.99"/>
    <n v="0.05"/>
    <n v="68190.98"/>
    <n v="6821.5"/>
    <n v="68190.981"/>
    <s v="Q4"/>
    <n v="10.003522460008641"/>
    <s v="Kochi"/>
    <s v="Premium"/>
  </r>
  <r>
    <s v="ORD006494"/>
    <x v="265"/>
    <s v="CUST0455"/>
    <s v="Sara Narang"/>
    <x v="2"/>
    <x v="3"/>
    <x v="25"/>
    <n v="4"/>
    <n v="1690.01"/>
    <n v="0.05"/>
    <n v="6422.04"/>
    <n v="1780.38"/>
    <n v="6422.0379999999996"/>
    <s v="Q1"/>
    <n v="27.722966533998544"/>
    <s v="Delhi"/>
    <s v="Regular"/>
  </r>
  <r>
    <s v="ORD011130"/>
    <x v="311"/>
    <s v="CUST0092"/>
    <s v="Neelima Sengupta"/>
    <x v="0"/>
    <x v="2"/>
    <x v="9"/>
    <n v="4"/>
    <n v="4905.38"/>
    <n v="0.1"/>
    <n v="17659.37"/>
    <n v="3749.92"/>
    <n v="17659.368000000002"/>
    <s v="Q1"/>
    <n v="21.23473260937395"/>
    <s v="Mumbai"/>
    <s v="Premium"/>
  </r>
  <r>
    <s v="ORD010589"/>
    <x v="133"/>
    <s v="CUST0031"/>
    <s v="Unni Gupta"/>
    <x v="3"/>
    <x v="6"/>
    <x v="29"/>
    <n v="3"/>
    <n v="2993.35"/>
    <n v="0"/>
    <n v="8980.0499999999993"/>
    <n v="2861.93"/>
    <n v="8980.0499999999993"/>
    <s v="Q4"/>
    <n v="31.869867094281211"/>
    <s v="Ahmedabad"/>
    <s v="Premium"/>
  </r>
  <r>
    <s v="ORD002053"/>
    <x v="101"/>
    <s v="CUST0441"/>
    <s v="Gagan Garg"/>
    <x v="3"/>
    <x v="1"/>
    <x v="34"/>
    <n v="5"/>
    <n v="4621.0200000000004"/>
    <n v="0.15"/>
    <n v="19639.34"/>
    <n v="-1948.25"/>
    <n v="19639.335000000003"/>
    <s v="Q1"/>
    <n v="-9.9201398825011431"/>
    <s v="Mumbai"/>
    <s v="Regular"/>
  </r>
  <r>
    <s v="ORD011140"/>
    <x v="151"/>
    <s v="CUST0091"/>
    <s v="Lila Goel"/>
    <x v="0"/>
    <x v="6"/>
    <x v="63"/>
    <n v="3"/>
    <n v="4923.88"/>
    <n v="0.1"/>
    <n v="13294.48"/>
    <n v="3858.17"/>
    <n v="13294.476000000001"/>
    <s v="Q4"/>
    <n v="29.020841732809409"/>
    <s v="Hyderabad"/>
    <s v="Premium"/>
  </r>
  <r>
    <s v="ORD002453"/>
    <x v="322"/>
    <s v="CUST0483"/>
    <s v="Deepa Tara"/>
    <x v="1"/>
    <x v="4"/>
    <x v="47"/>
    <n v="1"/>
    <n v="77812.179999999993"/>
    <n v="0.1"/>
    <n v="70030.960000000006"/>
    <n v="9065.75"/>
    <n v="70030.962"/>
    <s v="Q3"/>
    <n v="12.94534588701911"/>
    <s v="Ranchi"/>
    <s v="Premium"/>
  </r>
  <r>
    <s v="ORD000400"/>
    <x v="267"/>
    <s v="CUST0306"/>
    <s v="Aahana Agarwal"/>
    <x v="3"/>
    <x v="6"/>
    <x v="19"/>
    <n v="4"/>
    <n v="1987.53"/>
    <n v="0"/>
    <n v="7950.12"/>
    <n v="2599.0700000000002"/>
    <n v="7950.12"/>
    <s v="Q4"/>
    <n v="32.692210935180853"/>
    <s v="Nagpur"/>
    <s v="Premium"/>
  </r>
  <r>
    <s v="ORD006419"/>
    <x v="88"/>
    <s v="CUST0064"/>
    <s v="Lopa Date"/>
    <x v="3"/>
    <x v="6"/>
    <x v="27"/>
    <n v="3"/>
    <n v="1098.6099999999999"/>
    <n v="0.15"/>
    <n v="2801.46"/>
    <n v="605.29999999999995"/>
    <n v="2801.4555"/>
    <s v="Q1"/>
    <n v="21.606590849057277"/>
    <s v="Mumbai"/>
    <s v="Premium"/>
  </r>
  <r>
    <s v="ORD001937"/>
    <x v="364"/>
    <s v="CUST0304"/>
    <s v="Banjeet Yogi"/>
    <x v="1"/>
    <x v="5"/>
    <x v="31"/>
    <n v="8"/>
    <n v="182.35"/>
    <n v="0.25"/>
    <n v="1094.0999999999999"/>
    <n v="69.64"/>
    <n v="1094.0999999999999"/>
    <s v="Q4"/>
    <n v="6.3650488986381513"/>
    <s v="Bhubaneswar"/>
    <s v="Regular"/>
  </r>
  <r>
    <s v="ORD001719"/>
    <x v="158"/>
    <s v="CUST0018"/>
    <s v="Shivani Parikh"/>
    <x v="0"/>
    <x v="6"/>
    <x v="63"/>
    <n v="5"/>
    <n v="3075.04"/>
    <n v="0.25"/>
    <n v="11531.4"/>
    <n v="3559.83"/>
    <n v="11531.400000000001"/>
    <s v="Q3"/>
    <n v="30.870752900775273"/>
    <s v="Coimbatore"/>
    <s v="Occasional"/>
  </r>
  <r>
    <s v="ORD011841"/>
    <x v="248"/>
    <s v="CUST0388"/>
    <s v="Ekavir Chawla"/>
    <x v="3"/>
    <x v="5"/>
    <x v="37"/>
    <n v="10"/>
    <n v="538.48"/>
    <n v="0.1"/>
    <n v="4846.32"/>
    <n v="422.52"/>
    <n v="4846.3200000000006"/>
    <s v="Q4"/>
    <n v="8.7183677512009119"/>
    <s v="Ahmedabad"/>
    <s v="Premium"/>
  </r>
  <r>
    <s v="ORD011819"/>
    <x v="95"/>
    <s v="CUST0410"/>
    <s v="Matthew Sule"/>
    <x v="2"/>
    <x v="5"/>
    <x v="44"/>
    <n v="3"/>
    <n v="550.54999999999995"/>
    <n v="0"/>
    <n v="1651.65"/>
    <n v="118.28"/>
    <n v="1651.6499999999999"/>
    <s v="Q1"/>
    <n v="7.1613235249598883"/>
    <s v="Amritsar"/>
    <s v="Premium"/>
  </r>
  <r>
    <s v="ORD003088"/>
    <x v="105"/>
    <s v="CUST0262"/>
    <s v="Quincy Ray"/>
    <x v="0"/>
    <x v="5"/>
    <x v="24"/>
    <n v="2"/>
    <n v="526.76"/>
    <n v="0"/>
    <n v="1053.52"/>
    <n v="81.64"/>
    <n v="1053.52"/>
    <s v="Q2"/>
    <n v="7.749259624876605"/>
    <s v="Kochi"/>
    <s v="Occasional"/>
  </r>
  <r>
    <s v="ORD010658"/>
    <x v="296"/>
    <s v="CUST0195"/>
    <s v="Vedika Rege"/>
    <x v="1"/>
    <x v="3"/>
    <x v="13"/>
    <n v="2"/>
    <n v="1403.62"/>
    <n v="0"/>
    <n v="2807.24"/>
    <n v="982"/>
    <n v="2807.24"/>
    <s v="Q3"/>
    <n v="34.980977757512719"/>
    <s v="Bhubaneswar"/>
    <s v="Premium"/>
  </r>
  <r>
    <s v="ORD001845"/>
    <x v="23"/>
    <s v="CUST0384"/>
    <s v="Darika Sani"/>
    <x v="3"/>
    <x v="4"/>
    <x v="50"/>
    <n v="4"/>
    <n v="40505.53"/>
    <n v="0.05"/>
    <n v="153921.01"/>
    <n v="22840.23"/>
    <n v="153921.014"/>
    <s v="Q3"/>
    <n v="14.838929396318278"/>
    <s v="Pune"/>
    <s v="Premium"/>
  </r>
  <r>
    <s v="ORD008376"/>
    <x v="62"/>
    <s v="CUST0370"/>
    <s v="Ishaan Edwin"/>
    <x v="1"/>
    <x v="0"/>
    <x v="67"/>
    <n v="1"/>
    <n v="480.11"/>
    <n v="0.1"/>
    <n v="432.1"/>
    <n v="126.55"/>
    <n v="432.09900000000005"/>
    <s v="Q1"/>
    <n v="29.287202036565606"/>
    <s v="Bhubaneswar"/>
    <s v="Premium"/>
  </r>
  <r>
    <s v="ORD004208"/>
    <x v="248"/>
    <s v="CUST0115"/>
    <s v="Saanvi Atwal"/>
    <x v="0"/>
    <x v="0"/>
    <x v="49"/>
    <n v="3"/>
    <n v="464.2"/>
    <n v="0.1"/>
    <n v="1253.3399999999999"/>
    <n v="486.71"/>
    <n v="1253.3399999999999"/>
    <s v="Q4"/>
    <n v="38.833038122137644"/>
    <s v="Chennai"/>
    <s v="Premium"/>
  </r>
  <r>
    <s v="ORD003424"/>
    <x v="182"/>
    <s v="CUST0351"/>
    <s v="Anirudh Kumer"/>
    <x v="2"/>
    <x v="3"/>
    <x v="66"/>
    <n v="3"/>
    <n v="2058.35"/>
    <n v="0"/>
    <n v="6175.05"/>
    <n v="1767.4"/>
    <n v="6175.0499999999993"/>
    <s v="Q4"/>
    <n v="28.621630594084259"/>
    <s v="Lucknow"/>
    <s v="Premium"/>
  </r>
  <r>
    <s v="ORD006349"/>
    <x v="357"/>
    <s v="CUST0471"/>
    <s v="Deepa Borde"/>
    <x v="3"/>
    <x v="6"/>
    <x v="18"/>
    <n v="2"/>
    <n v="4407.55"/>
    <n v="0.1"/>
    <n v="7933.59"/>
    <n v="2864.3"/>
    <n v="7933.59"/>
    <s v="Q1"/>
    <n v="36.103453795822574"/>
    <s v="Mumbai"/>
    <s v="Premium"/>
  </r>
  <r>
    <s v="ORD011371"/>
    <x v="209"/>
    <s v="CUST0035"/>
    <s v="Sathvik Joshi"/>
    <x v="1"/>
    <x v="5"/>
    <x v="31"/>
    <n v="5"/>
    <n v="787.35"/>
    <n v="0.05"/>
    <n v="3739.91"/>
    <n v="228.09"/>
    <n v="3739.9124999999999"/>
    <s v="Q2"/>
    <n v="6.0988098644085023"/>
    <s v="Patna"/>
    <s v="Regular"/>
  </r>
  <r>
    <s v="ORD003044"/>
    <x v="118"/>
    <s v="CUST0227"/>
    <s v="Yashawini Loyal"/>
    <x v="1"/>
    <x v="1"/>
    <x v="26"/>
    <n v="2"/>
    <n v="11895.48"/>
    <n v="0.05"/>
    <n v="22601.41"/>
    <n v="5675"/>
    <n v="22601.411999999997"/>
    <s v="Q1"/>
    <n v="25.109052930768478"/>
    <s v="Patna"/>
    <s v="Premium"/>
  </r>
  <r>
    <s v="ORD006497"/>
    <x v="289"/>
    <s v="CUST0179"/>
    <s v="Yoshita Singhal"/>
    <x v="3"/>
    <x v="4"/>
    <x v="20"/>
    <n v="4"/>
    <n v="30889.88"/>
    <n v="0"/>
    <n v="123559.52"/>
    <n v="16025.71"/>
    <n v="123559.52"/>
    <s v="Q2"/>
    <n v="12.970032580249583"/>
    <s v="Surat"/>
    <s v="Occasional"/>
  </r>
  <r>
    <s v="ORD011879"/>
    <x v="80"/>
    <s v="CUST0124"/>
    <s v="Upasna Walla"/>
    <x v="3"/>
    <x v="4"/>
    <x v="28"/>
    <n v="3"/>
    <n v="9791.48"/>
    <n v="0"/>
    <n v="29374.44"/>
    <n v="3447.76"/>
    <n v="29374.44"/>
    <s v="Q2"/>
    <n v="11.737279076639421"/>
    <s v="Mumbai"/>
    <s v="Premium"/>
  </r>
  <r>
    <s v="ORD009821"/>
    <x v="95"/>
    <s v="CUST0450"/>
    <s v="Abhimanyu Sehgal"/>
    <x v="1"/>
    <x v="3"/>
    <x v="16"/>
    <n v="1"/>
    <n v="1824.37"/>
    <n v="0.2"/>
    <n v="1459.5"/>
    <n v="435.36"/>
    <n v="1459.4960000000001"/>
    <s v="Q1"/>
    <n v="29.829393627954779"/>
    <s v="Bhubaneswar"/>
    <s v="Premium"/>
  </r>
  <r>
    <s v="ORD000213"/>
    <x v="56"/>
    <s v="CUST0238"/>
    <s v="Dominic Kothari"/>
    <x v="3"/>
    <x v="6"/>
    <x v="18"/>
    <n v="3"/>
    <n v="723.98"/>
    <n v="0.2"/>
    <n v="1737.55"/>
    <n v="432.14"/>
    <n v="1737.5520000000001"/>
    <s v="Q4"/>
    <n v="24.870651204281891"/>
    <s v="Pune"/>
    <s v="Premium"/>
  </r>
  <r>
    <s v="ORD002066"/>
    <x v="60"/>
    <s v="CUST0496"/>
    <s v="Unknown"/>
    <x v="2"/>
    <x v="2"/>
    <x v="54"/>
    <n v="2"/>
    <n v="7442.8"/>
    <n v="0.15"/>
    <n v="12652.76"/>
    <n v="3490.98"/>
    <n v="12652.76"/>
    <s v="Q3"/>
    <n v="27.590660061520172"/>
    <s v="Lucknow"/>
    <s v="Regular"/>
  </r>
  <r>
    <s v="ORD010049"/>
    <x v="115"/>
    <s v="CUST0197"/>
    <s v="Wakeeta Chakrabarti"/>
    <x v="0"/>
    <x v="2"/>
    <x v="46"/>
    <n v="3"/>
    <n v="654.97"/>
    <n v="0.25"/>
    <n v="1473.68"/>
    <n v="295"/>
    <n v="1473.6825000000001"/>
    <s v="Q2"/>
    <n v="20.017914336898105"/>
    <s v="Coimbatore"/>
    <s v="Regular"/>
  </r>
  <r>
    <s v="ORD009047"/>
    <x v="250"/>
    <s v="CUST0478"/>
    <s v="Ubika Sampath"/>
    <x v="3"/>
    <x v="1"/>
    <x v="38"/>
    <n v="4"/>
    <n v="14097.17"/>
    <n v="0.05"/>
    <n v="53569.25"/>
    <n v="12618.51"/>
    <n v="53569.245999999999"/>
    <s v="Q4"/>
    <n v="23.555509924070243"/>
    <s v="Mumbai"/>
    <s v="Regular"/>
  </r>
  <r>
    <s v="ORD010088"/>
    <x v="110"/>
    <s v="CUST0065"/>
    <s v="Bhavya Kapadia"/>
    <x v="3"/>
    <x v="4"/>
    <x v="42"/>
    <n v="4"/>
    <n v="47271.839999999997"/>
    <n v="0.05"/>
    <n v="179632.99"/>
    <n v="15556.97"/>
    <n v="179632.99199999997"/>
    <s v="Q2"/>
    <n v="8.6604192247760281"/>
    <s v="Mumbai"/>
    <s v="Regular"/>
  </r>
  <r>
    <s v="ORD002365"/>
    <x v="86"/>
    <s v="CUST0160"/>
    <s v="Warhi Radhakrishnan"/>
    <x v="0"/>
    <x v="6"/>
    <x v="57"/>
    <n v="2"/>
    <n v="2072.69"/>
    <n v="0.15"/>
    <n v="3523.57"/>
    <n v="756.44"/>
    <n v="3523.5729999999999"/>
    <s v="Q4"/>
    <n v="21.467999784309661"/>
    <s v="Coimbatore"/>
    <s v="Premium"/>
  </r>
  <r>
    <s v="ORD004565"/>
    <x v="154"/>
    <s v="CUST0279"/>
    <s v="Zaitra Biswas"/>
    <x v="1"/>
    <x v="2"/>
    <x v="9"/>
    <n v="4"/>
    <n v="4402.5600000000004"/>
    <n v="0.05"/>
    <n v="16729.73"/>
    <n v="4484.25"/>
    <n v="16729.727999999999"/>
    <s v="Q4"/>
    <n v="26.804078726913104"/>
    <s v="Patna"/>
    <s v="Premium"/>
  </r>
  <r>
    <s v="ORD002224"/>
    <x v="252"/>
    <s v="CUST0055"/>
    <s v="Abha Pau"/>
    <x v="0"/>
    <x v="1"/>
    <x v="64"/>
    <n v="5"/>
    <n v="4533.68"/>
    <n v="0.15"/>
    <n v="19268.14"/>
    <n v="5917.01"/>
    <n v="19268.14"/>
    <s v="Q2"/>
    <n v="30.708776249290281"/>
    <s v="Bengaluru"/>
    <s v="Premium"/>
  </r>
  <r>
    <s v="ORD005287"/>
    <x v="264"/>
    <s v="CUST0232"/>
    <s v="Yashodhara Keer"/>
    <x v="2"/>
    <x v="5"/>
    <x v="11"/>
    <n v="1"/>
    <n v="637.62"/>
    <n v="0"/>
    <n v="637.62"/>
    <n v="40.81"/>
    <n v="637.62"/>
    <s v="Q3"/>
    <n v="6.4003638530786358"/>
    <s v="Jaipur"/>
    <s v="Regular"/>
  </r>
  <r>
    <s v="ORD009243"/>
    <x v="208"/>
    <s v="CUST0021"/>
    <s v="Aarush Sodhi"/>
    <x v="2"/>
    <x v="4"/>
    <x v="5"/>
    <n v="1"/>
    <n v="43502.93"/>
    <n v="0.2"/>
    <n v="34802.339999999997"/>
    <n v="4347.96"/>
    <n v="34802.344000000005"/>
    <s v="Q1"/>
    <n v="12.493297864453943"/>
    <s v="Amritsar"/>
    <s v="Premium"/>
  </r>
  <r>
    <s v="ORD002499"/>
    <x v="272"/>
    <s v="CUST0008"/>
    <s v="Sanya Memon"/>
    <x v="2"/>
    <x v="5"/>
    <x v="68"/>
    <n v="4"/>
    <n v="354.46"/>
    <n v="0"/>
    <n v="1417.84"/>
    <n v="118.74"/>
    <n v="1417.84"/>
    <s v="Q3"/>
    <n v="8.3747108277379674"/>
    <s v="Lucknow"/>
    <s v="Occasional"/>
  </r>
  <r>
    <s v="ORD004812"/>
    <x v="250"/>
    <s v="CUST0123"/>
    <s v="Shivani Maharaj"/>
    <x v="1"/>
    <x v="5"/>
    <x v="37"/>
    <n v="6"/>
    <n v="753.21"/>
    <n v="0.15"/>
    <n v="3841.37"/>
    <n v="229.99"/>
    <n v="3841.3710000000001"/>
    <s v="Q4"/>
    <n v="5.9871868630202245"/>
    <s v="Guwahati"/>
    <s v="Regular"/>
  </r>
  <r>
    <s v="ORD004329"/>
    <x v="118"/>
    <s v="CUST0170"/>
    <s v="Yash Kibe"/>
    <x v="3"/>
    <x v="4"/>
    <x v="5"/>
    <n v="4"/>
    <n v="34952.42"/>
    <n v="0.15"/>
    <n v="118838.23"/>
    <n v="13743.65"/>
    <n v="118838.22799999999"/>
    <s v="Q1"/>
    <n v="11.565007321297195"/>
    <s v="Ahmedabad"/>
    <s v="Premium"/>
  </r>
  <r>
    <s v="ORD003032"/>
    <x v="152"/>
    <s v="CUST0250"/>
    <s v="Vanya Subramaniam"/>
    <x v="3"/>
    <x v="6"/>
    <x v="19"/>
    <n v="5"/>
    <n v="3870.84"/>
    <n v="0"/>
    <n v="19354.2"/>
    <n v="5860.23"/>
    <n v="19354.2"/>
    <s v="Q2"/>
    <n v="30.278854202188672"/>
    <s v="Surat"/>
    <s v="Premium"/>
  </r>
  <r>
    <s v="ORD003712"/>
    <x v="72"/>
    <s v="CUST0480"/>
    <s v="Ranveer Gour"/>
    <x v="0"/>
    <x v="0"/>
    <x v="67"/>
    <n v="1"/>
    <n v="433.73"/>
    <n v="0.05"/>
    <n v="412.04"/>
    <n v="118.39"/>
    <n v="412.04349999999999"/>
    <s v="Q1"/>
    <n v="28.73264731579458"/>
    <s v="Hyderabad"/>
    <s v="Premium"/>
  </r>
  <r>
    <s v="ORD007726"/>
    <x v="343"/>
    <s v="CUST0485"/>
    <s v="Om Seth"/>
    <x v="3"/>
    <x v="6"/>
    <x v="29"/>
    <n v="4"/>
    <n v="1866.45"/>
    <n v="0.25"/>
    <n v="5599.35"/>
    <n v="1683.61"/>
    <n v="5599.35"/>
    <s v="Q3"/>
    <n v="30.067954316125977"/>
    <s v="Nagpur"/>
    <s v="Regular"/>
  </r>
  <r>
    <s v="ORD005367"/>
    <x v="211"/>
    <s v="CUST0028"/>
    <s v="Kashish Hans"/>
    <x v="1"/>
    <x v="3"/>
    <x v="6"/>
    <n v="3"/>
    <n v="2902.83"/>
    <n v="0"/>
    <n v="8708.49"/>
    <n v="2042.06"/>
    <n v="8708.49"/>
    <s v="Q1"/>
    <n v="23.449070964082178"/>
    <s v="Bhubaneswar"/>
    <s v="Regular"/>
  </r>
  <r>
    <s v="ORD008649"/>
    <x v="19"/>
    <s v="CUST0024"/>
    <s v="Udyati Lanka"/>
    <x v="1"/>
    <x v="2"/>
    <x v="17"/>
    <n v="1"/>
    <n v="5591.8"/>
    <n v="0"/>
    <n v="5591.8"/>
    <n v="990.65"/>
    <n v="5591.8"/>
    <s v="Q4"/>
    <n v="17.716120032905323"/>
    <s v="Patna"/>
    <s v="Premium"/>
  </r>
  <r>
    <s v="ORD001396"/>
    <x v="229"/>
    <s v="CUST0135"/>
    <s v="Nandini Sarin"/>
    <x v="2"/>
    <x v="5"/>
    <x v="24"/>
    <n v="8"/>
    <n v="590.98"/>
    <n v="0"/>
    <n v="4727.84"/>
    <n v="371.8"/>
    <n v="4727.84"/>
    <s v="Q3"/>
    <n v="7.8640563132424113"/>
    <s v="Amritsar"/>
    <s v="Premium"/>
  </r>
  <r>
    <s v="ORD001439"/>
    <x v="295"/>
    <s v="CUST0035"/>
    <s v="Sathvik Joshi"/>
    <x v="1"/>
    <x v="2"/>
    <x v="8"/>
    <n v="4"/>
    <n v="1570.76"/>
    <n v="0.2"/>
    <n v="5026.43"/>
    <n v="916.28"/>
    <n v="5026.4320000000007"/>
    <s v="Q4"/>
    <n v="18.229240236111909"/>
    <s v="Patna"/>
    <s v="Regular"/>
  </r>
  <r>
    <s v="ORD002855"/>
    <x v="25"/>
    <s v="CUST0212"/>
    <s v="Reva Vyas"/>
    <x v="0"/>
    <x v="2"/>
    <x v="65"/>
    <n v="3"/>
    <n v="5135.84"/>
    <n v="0.15"/>
    <n v="13096.39"/>
    <n v="-1452.44"/>
    <n v="13096.392"/>
    <s v="Q4"/>
    <n v="-11.090384449455156"/>
    <s v="Hyderabad"/>
    <s v="Premium"/>
  </r>
  <r>
    <s v="ORD010062"/>
    <x v="230"/>
    <s v="CUST0474"/>
    <s v="Tanay Basak"/>
    <x v="3"/>
    <x v="6"/>
    <x v="29"/>
    <n v="5"/>
    <n v="4418.3500000000004"/>
    <n v="0.2"/>
    <n v="17673.400000000001"/>
    <n v="5016.84"/>
    <n v="17673.400000000001"/>
    <s v="Q3"/>
    <n v="28.386388583973655"/>
    <s v="Ahmedabad"/>
    <s v="Premium"/>
  </r>
  <r>
    <s v="ORD002877"/>
    <x v="313"/>
    <s v="CUST0046"/>
    <s v="Kiaan Radhakrishnan"/>
    <x v="0"/>
    <x v="5"/>
    <x v="39"/>
    <n v="4"/>
    <n v="485.65"/>
    <n v="0.05"/>
    <n v="1845.47"/>
    <n v="-180.48"/>
    <n v="1845.4699999999998"/>
    <s v="Q4"/>
    <n v="-9.7796225351807387"/>
    <s v="Hyderabad"/>
    <s v="Premium"/>
  </r>
  <r>
    <s v="ORD003992"/>
    <x v="256"/>
    <s v="CUST0005"/>
    <s v="Mason Dutt"/>
    <x v="0"/>
    <x v="5"/>
    <x v="39"/>
    <n v="8"/>
    <n v="78.19"/>
    <n v="0"/>
    <n v="625.52"/>
    <n v="59.25"/>
    <n v="625.52"/>
    <s v="Q4"/>
    <n v="9.4721191968282401"/>
    <s v="Coimbatore"/>
    <s v="Regular"/>
  </r>
  <r>
    <s v="ORD004313"/>
    <x v="9"/>
    <s v="CUST0329"/>
    <s v="Pushti Gour"/>
    <x v="0"/>
    <x v="4"/>
    <x v="45"/>
    <n v="1"/>
    <n v="22458.17"/>
    <n v="0.05"/>
    <n v="21335.26"/>
    <n v="2564.75"/>
    <n v="21335.261499999997"/>
    <s v="Q2"/>
    <n v="12.021179962184666"/>
    <s v="Kochi"/>
    <s v="Regular"/>
  </r>
  <r>
    <s v="ORD011537"/>
    <x v="275"/>
    <s v="CUST0095"/>
    <s v="Pahal Goyal"/>
    <x v="2"/>
    <x v="5"/>
    <x v="7"/>
    <n v="4"/>
    <n v="229.95"/>
    <n v="0"/>
    <n v="919.8"/>
    <n v="68.650000000000006"/>
    <n v="919.8"/>
    <s v="Q4"/>
    <n v="7.4635790389215053"/>
    <s v="Jaipur"/>
    <s v="Premium"/>
  </r>
  <r>
    <s v="ORD002118"/>
    <x v="16"/>
    <s v="CUST0473"/>
    <s v="Ranbir Jha"/>
    <x v="3"/>
    <x v="1"/>
    <x v="38"/>
    <n v="4"/>
    <n v="18092.34"/>
    <n v="0"/>
    <n v="72369.36"/>
    <n v="13056.43"/>
    <n v="72369.36"/>
    <s v="Q3"/>
    <n v="18.041378284953744"/>
    <s v="Pune"/>
    <s v="Regular"/>
  </r>
  <r>
    <s v="ORD005046"/>
    <x v="308"/>
    <s v="CUST0363"/>
    <s v="Daksha Nadig"/>
    <x v="3"/>
    <x v="6"/>
    <x v="27"/>
    <n v="1"/>
    <n v="3033.43"/>
    <n v="0.05"/>
    <n v="2881.76"/>
    <n v="949.76"/>
    <n v="2881.7584999999999"/>
    <s v="Q3"/>
    <n v="32.957636999611346"/>
    <s v="Mumbai"/>
    <s v="Premium"/>
  </r>
  <r>
    <s v="ORD000501"/>
    <x v="255"/>
    <s v="CUST0012"/>
    <s v="Bina Sha"/>
    <x v="2"/>
    <x v="4"/>
    <x v="42"/>
    <n v="1"/>
    <n v="58196.26"/>
    <n v="0.3"/>
    <n v="40737.379999999997"/>
    <n v="4353.95"/>
    <n v="40737.381999999998"/>
    <s v="Q3"/>
    <n v="10.687849832267073"/>
    <s v="Chandigarh"/>
    <s v="Occasional"/>
  </r>
  <r>
    <s v="ORD003854"/>
    <x v="311"/>
    <s v="CUST0294"/>
    <s v="Ekapad Dhingra"/>
    <x v="0"/>
    <x v="6"/>
    <x v="43"/>
    <n v="4"/>
    <n v="3243.5"/>
    <n v="0"/>
    <n v="12974"/>
    <n v="4244.3999999999996"/>
    <n v="12974"/>
    <s v="Q1"/>
    <n v="32.714660089409584"/>
    <s v="Bengaluru"/>
    <s v="Premium"/>
  </r>
  <r>
    <s v="ORD000337"/>
    <x v="72"/>
    <s v="CUST0181"/>
    <s v="Chasmum Narang"/>
    <x v="3"/>
    <x v="5"/>
    <x v="44"/>
    <n v="5"/>
    <n v="578.61"/>
    <n v="0"/>
    <n v="2893.05"/>
    <n v="265.99"/>
    <n v="2893.05"/>
    <s v="Q1"/>
    <n v="9.1941031091754368"/>
    <s v="Ahmedabad"/>
    <s v="Premium"/>
  </r>
  <r>
    <s v="ORD008923"/>
    <x v="263"/>
    <s v="CUST0110"/>
    <s v="Yashica Sheth"/>
    <x v="3"/>
    <x v="5"/>
    <x v="39"/>
    <n v="6"/>
    <n v="628.96"/>
    <n v="0.05"/>
    <n v="3585.07"/>
    <n v="230.58"/>
    <n v="3585.0720000000001"/>
    <s v="Q3"/>
    <n v="6.4316735795953779"/>
    <s v="Nagpur"/>
    <s v="Premium"/>
  </r>
  <r>
    <s v="ORD002828"/>
    <x v="44"/>
    <s v="CUST0238"/>
    <s v="Dominic Kothari"/>
    <x v="3"/>
    <x v="5"/>
    <x v="24"/>
    <n v="3"/>
    <n v="627.21"/>
    <n v="0.15"/>
    <n v="1599.39"/>
    <n v="120.77"/>
    <n v="1599.3855000000001"/>
    <s v="Q4"/>
    <n v="7.5510038202064536"/>
    <s v="Pune"/>
    <s v="Premium"/>
  </r>
  <r>
    <s v="ORD011942"/>
    <x v="344"/>
    <s v="CUST0116"/>
    <s v="Gagan Oak"/>
    <x v="2"/>
    <x v="5"/>
    <x v="39"/>
    <n v="3"/>
    <n v="607.67999999999995"/>
    <n v="0.05"/>
    <n v="1731.89"/>
    <n v="178.96"/>
    <n v="1731.8879999999999"/>
    <s v="Q2"/>
    <n v="10.333219777237584"/>
    <s v="Chandigarh"/>
    <s v="Regular"/>
  </r>
  <r>
    <s v="ORD011980"/>
    <x v="67"/>
    <s v="CUST0352"/>
    <s v="Vincent Loke"/>
    <x v="2"/>
    <x v="3"/>
    <x v="61"/>
    <n v="2"/>
    <n v="1764.76"/>
    <n v="0.15"/>
    <n v="3000.09"/>
    <n v="650.30999999999995"/>
    <n v="3000.0920000000001"/>
    <s v="Q4"/>
    <n v="21.676349709508713"/>
    <s v="Lucknow"/>
    <s v="Occasional"/>
  </r>
  <r>
    <s v="ORD005864"/>
    <x v="341"/>
    <s v="CUST0045"/>
    <s v="Vritti Tailor"/>
    <x v="2"/>
    <x v="5"/>
    <x v="31"/>
    <n v="8"/>
    <n v="538.27"/>
    <n v="0.3"/>
    <n v="3014.31"/>
    <n v="174.83"/>
    <n v="3014.3119999999999"/>
    <s v="Q2"/>
    <n v="5.8000006635017636"/>
    <s v="Delhi"/>
    <s v="Premium"/>
  </r>
  <r>
    <s v="ORD011675"/>
    <x v="285"/>
    <s v="CUST0312"/>
    <s v="Sudiksha Pau"/>
    <x v="1"/>
    <x v="4"/>
    <x v="5"/>
    <n v="5"/>
    <n v="23265.18"/>
    <n v="0"/>
    <n v="116325.9"/>
    <n v="-17380.740000000002"/>
    <n v="116325.9"/>
    <s v="Q3"/>
    <n v="-14.941418892955053"/>
    <s v="Patna"/>
    <s v="Premium"/>
  </r>
  <r>
    <s v="ORD000531"/>
    <x v="152"/>
    <s v="CUST0050"/>
    <s v="Nathan Mann"/>
    <x v="2"/>
    <x v="1"/>
    <x v="38"/>
    <n v="1"/>
    <n v="19418.939999999999"/>
    <n v="0.1"/>
    <n v="17477.05"/>
    <n v="3876.67"/>
    <n v="17477.045999999998"/>
    <s v="Q2"/>
    <n v="22.181489439007159"/>
    <s v="Lucknow"/>
    <s v="Premium"/>
  </r>
  <r>
    <s v="ORD007327"/>
    <x v="76"/>
    <s v="CUST0283"/>
    <s v="Dalbir Roy"/>
    <x v="0"/>
    <x v="6"/>
    <x v="43"/>
    <n v="5"/>
    <n v="619.14"/>
    <n v="0.2"/>
    <n v="2476.56"/>
    <n v="624.6"/>
    <n v="2476.56"/>
    <s v="Q4"/>
    <n v="25.220467099525152"/>
    <s v="Chennai"/>
    <s v="Regular"/>
  </r>
  <r>
    <s v="ORD008424"/>
    <x v="34"/>
    <s v="CUST0197"/>
    <s v="Wakeeta Chakrabarti"/>
    <x v="0"/>
    <x v="1"/>
    <x v="38"/>
    <n v="1"/>
    <n v="37121.39"/>
    <n v="0"/>
    <n v="37121.39"/>
    <n v="10404.469999999999"/>
    <n v="37121.39"/>
    <s v="Q3"/>
    <n v="28.028233856544706"/>
    <s v="Coimbatore"/>
    <s v="Regular"/>
  </r>
  <r>
    <s v="ORD009597"/>
    <x v="324"/>
    <s v="CUST0275"/>
    <s v="Rajata Baria"/>
    <x v="1"/>
    <x v="5"/>
    <x v="7"/>
    <n v="3"/>
    <n v="229.74"/>
    <n v="0.15"/>
    <n v="585.84"/>
    <n v="52.62"/>
    <n v="585.83699999999999"/>
    <s v="Q1"/>
    <n v="8.981974600573535"/>
    <s v="Ranchi"/>
    <s v="Premium"/>
  </r>
  <r>
    <s v="ORD005445"/>
    <x v="290"/>
    <s v="CUST0367"/>
    <s v="Sarthak Kari"/>
    <x v="3"/>
    <x v="1"/>
    <x v="64"/>
    <n v="1"/>
    <n v="6201.14"/>
    <n v="0.2"/>
    <n v="4960.91"/>
    <n v="1212.82"/>
    <n v="4960.9120000000003"/>
    <s v="Q4"/>
    <n v="24.44753079576126"/>
    <s v="Mumbai"/>
    <s v="Premium"/>
  </r>
  <r>
    <s v="ORD001305"/>
    <x v="206"/>
    <s v="CUST0397"/>
    <s v="Jai Boase"/>
    <x v="3"/>
    <x v="5"/>
    <x v="44"/>
    <n v="1"/>
    <n v="698.54"/>
    <n v="0"/>
    <n v="698.54"/>
    <n v="66.209999999999994"/>
    <n v="698.54"/>
    <s v="Q1"/>
    <n v="9.4783405388381485"/>
    <s v="Ahmedabad"/>
    <s v="Occasional"/>
  </r>
  <r>
    <s v="ORD004361"/>
    <x v="362"/>
    <s v="CUST0041"/>
    <s v="Chakrika Chana"/>
    <x v="1"/>
    <x v="5"/>
    <x v="40"/>
    <n v="5"/>
    <n v="354.06"/>
    <n v="0.25"/>
    <n v="1327.72"/>
    <n v="128.05000000000001"/>
    <n v="1327.7249999999999"/>
    <s v="Q4"/>
    <n v="9.6443527249721335"/>
    <s v="Patna"/>
    <s v="Premium"/>
  </r>
  <r>
    <s v="ORD000265"/>
    <x v="66"/>
    <s v="CUST0025"/>
    <s v="Andrew Bhardwaj"/>
    <x v="1"/>
    <x v="5"/>
    <x v="44"/>
    <n v="1"/>
    <n v="549.86"/>
    <n v="0"/>
    <n v="549.86"/>
    <n v="40.83"/>
    <n v="549.86"/>
    <s v="Q1"/>
    <n v="7.4255264976539479"/>
    <s v="Bhubaneswar"/>
    <s v="Occasional"/>
  </r>
  <r>
    <s v="ORD001354"/>
    <x v="334"/>
    <s v="CUST0290"/>
    <s v="Ekapad Narasimhan"/>
    <x v="1"/>
    <x v="5"/>
    <x v="39"/>
    <n v="5"/>
    <n v="109.43"/>
    <n v="0"/>
    <n v="547.15"/>
    <n v="37.54"/>
    <n v="547.15000000000009"/>
    <s v="Q3"/>
    <n v="6.8610070364616655"/>
    <s v="Ranchi"/>
    <s v="Premium"/>
  </r>
  <r>
    <s v="ORD003755"/>
    <x v="117"/>
    <s v="CUST0209"/>
    <s v="Charles Babu"/>
    <x v="0"/>
    <x v="5"/>
    <x v="21"/>
    <n v="4"/>
    <n v="210.56"/>
    <n v="0.25"/>
    <n v="631.67999999999995"/>
    <n v="62.3"/>
    <n v="631.68000000000006"/>
    <s v="Q3"/>
    <n v="9.8625886524822697"/>
    <s v="Bengaluru"/>
    <s v="Premium"/>
  </r>
  <r>
    <s v="ORD000716"/>
    <x v="182"/>
    <s v="CUST0335"/>
    <s v="Ishani Bakshi"/>
    <x v="0"/>
    <x v="1"/>
    <x v="36"/>
    <n v="1"/>
    <n v="6720.02"/>
    <n v="0"/>
    <n v="6720.02"/>
    <n v="1689.83"/>
    <n v="6720.02"/>
    <s v="Q4"/>
    <n v="25.146204922009158"/>
    <s v="Bengaluru"/>
    <s v="Premium"/>
  </r>
  <r>
    <s v="ORD000359"/>
    <x v="43"/>
    <s v="CUST0165"/>
    <s v="Sarthak Oza"/>
    <x v="2"/>
    <x v="4"/>
    <x v="22"/>
    <n v="1"/>
    <n v="82486.45"/>
    <n v="0"/>
    <n v="82486.45"/>
    <n v="7671.47"/>
    <n v="82486.45"/>
    <s v="Q1"/>
    <n v="9.3002790155231558"/>
    <s v="Bengaluru"/>
    <s v="Premium"/>
  </r>
  <r>
    <s v="ORD001553"/>
    <x v="299"/>
    <s v="CUST0312"/>
    <s v="Sudiksha Pau"/>
    <x v="1"/>
    <x v="4"/>
    <x v="50"/>
    <n v="5"/>
    <n v="50309.34"/>
    <n v="0"/>
    <n v="251546.7"/>
    <n v="36382.35"/>
    <n v="251546.69999999998"/>
    <s v="Q1"/>
    <n v="14.46345748125497"/>
    <s v="Patna"/>
    <s v="Premium"/>
  </r>
  <r>
    <s v="ORD003454"/>
    <x v="211"/>
    <s v="CUST0439"/>
    <s v="Manbir Chacko"/>
    <x v="0"/>
    <x v="5"/>
    <x v="24"/>
    <n v="10"/>
    <n v="379.69"/>
    <n v="0.05"/>
    <n v="3607.05"/>
    <n v="288.89999999999998"/>
    <n v="3607.0549999999998"/>
    <s v="Q1"/>
    <n v="8.0093150912795767"/>
    <s v="Chennai"/>
    <s v="Regular"/>
  </r>
  <r>
    <s v="ORD008915"/>
    <x v="340"/>
    <s v="CUST0499"/>
    <s v="Shivansh Walia"/>
    <x v="3"/>
    <x v="0"/>
    <x v="53"/>
    <n v="2"/>
    <n v="214.12"/>
    <n v="0.2"/>
    <n v="342.59"/>
    <n v="152.05000000000001"/>
    <n v="342.59200000000004"/>
    <s v="Q2"/>
    <n v="44.382498029714831"/>
    <s v="Pune"/>
    <s v="Regular"/>
  </r>
  <r>
    <s v="ORD007774"/>
    <x v="21"/>
    <s v="CUST0418"/>
    <s v="Osha Gour"/>
    <x v="3"/>
    <x v="5"/>
    <x v="24"/>
    <n v="8"/>
    <n v="322.58999999999997"/>
    <n v="0.05"/>
    <n v="2451.6799999999998"/>
    <n v="249.01"/>
    <n v="2451.6839999999997"/>
    <s v="Q2"/>
    <n v="10.156708869020427"/>
    <s v="Ahmedabad"/>
    <s v="Occasional"/>
  </r>
  <r>
    <s v="ORD005307"/>
    <x v="167"/>
    <s v="CUST0464"/>
    <s v="Chandresh Dasgupta"/>
    <x v="3"/>
    <x v="3"/>
    <x v="13"/>
    <n v="2"/>
    <n v="1567.18"/>
    <n v="0"/>
    <n v="3134.36"/>
    <n v="762.22"/>
    <n v="3134.36"/>
    <s v="Q2"/>
    <n v="24.318202121007161"/>
    <s v="Mumbai"/>
    <s v="Regular"/>
  </r>
  <r>
    <s v="ORD007255"/>
    <x v="278"/>
    <s v="CUST0147"/>
    <s v="Ekiya Bora"/>
    <x v="3"/>
    <x v="5"/>
    <x v="68"/>
    <n v="9"/>
    <n v="512.29"/>
    <n v="0.3"/>
    <n v="3227.43"/>
    <n v="312.45"/>
    <n v="3227.4269999999997"/>
    <s v="Q3"/>
    <n v="9.6810775136873612"/>
    <s v="Surat"/>
    <s v="Regular"/>
  </r>
  <r>
    <s v="ORD003623"/>
    <x v="177"/>
    <s v="CUST0405"/>
    <s v="Vyanjana Buch"/>
    <x v="0"/>
    <x v="2"/>
    <x v="9"/>
    <n v="3"/>
    <n v="1924.6"/>
    <n v="0"/>
    <n v="5773.8"/>
    <n v="1367.65"/>
    <n v="5773.7999999999993"/>
    <s v="Q1"/>
    <n v="23.687173092244276"/>
    <s v="Coimbatore"/>
    <s v="Regular"/>
  </r>
  <r>
    <s v="ORD007599"/>
    <x v="205"/>
    <s v="CUST0496"/>
    <s v="Gunbir Sidhu"/>
    <x v="2"/>
    <x v="5"/>
    <x v="39"/>
    <n v="4"/>
    <n v="729.43"/>
    <n v="0"/>
    <n v="2917.72"/>
    <n v="204.04"/>
    <n v="2917.72"/>
    <s v="Q2"/>
    <n v="6.99313162332232"/>
    <s v="Lucknow"/>
    <s v="Regular"/>
  </r>
  <r>
    <s v="ORD004992"/>
    <x v="290"/>
    <s v="CUST0301"/>
    <s v="Vihaan Saini"/>
    <x v="2"/>
    <x v="5"/>
    <x v="11"/>
    <n v="1"/>
    <n v="525.01"/>
    <n v="0.25"/>
    <n v="393.76"/>
    <n v="27.88"/>
    <n v="393.75749999999999"/>
    <s v="Q4"/>
    <n v="7.0804550995530278"/>
    <s v="Chandigarh"/>
    <s v="Premium"/>
  </r>
  <r>
    <s v="ORD002741"/>
    <x v="282"/>
    <s v="CUST0239"/>
    <s v="Om Bumb"/>
    <x v="2"/>
    <x v="3"/>
    <x v="25"/>
    <n v="5"/>
    <n v="3076.46"/>
    <n v="0"/>
    <n v="15382.3"/>
    <n v="3665.55"/>
    <n v="15382.3"/>
    <s v="Q1"/>
    <n v="23.829661364035289"/>
    <s v="Chandigarh"/>
    <s v="Regular"/>
  </r>
  <r>
    <s v="ORD007430"/>
    <x v="153"/>
    <s v="CUST0237"/>
    <s v="Oeshi Ram"/>
    <x v="0"/>
    <x v="4"/>
    <x v="23"/>
    <n v="1"/>
    <n v="30642.54"/>
    <n v="0"/>
    <n v="30642.54"/>
    <n v="2678.12"/>
    <n v="30642.54"/>
    <s v="Q1"/>
    <n v="8.7398760024462714"/>
    <s v="Hyderabad"/>
    <s v="Occasional"/>
  </r>
  <r>
    <s v="ORD002070"/>
    <x v="238"/>
    <s v="CUST0090"/>
    <s v="Pranit Gera"/>
    <x v="0"/>
    <x v="4"/>
    <x v="23"/>
    <n v="5"/>
    <n v="57953.18"/>
    <n v="0"/>
    <n v="289765.90000000002"/>
    <n v="31524.62"/>
    <n v="289765.90000000002"/>
    <s v="Q3"/>
    <n v="10.879340874823434"/>
    <s v="Chennai"/>
    <s v="Premium"/>
  </r>
  <r>
    <s v="ORD008143"/>
    <x v="2"/>
    <s v="CUST0456"/>
    <s v="Girindra Dutta"/>
    <x v="0"/>
    <x v="5"/>
    <x v="31"/>
    <n v="6"/>
    <n v="266.68"/>
    <n v="0.25"/>
    <n v="1200.06"/>
    <n v="89.67"/>
    <n v="1200.06"/>
    <s v="Q3"/>
    <n v="7.4721263936803162"/>
    <s v="Chennai"/>
    <s v="Regular"/>
  </r>
  <r>
    <s v="ORD000659"/>
    <x v="2"/>
    <s v="CUST0269"/>
    <s v="Fiyaz Verma"/>
    <x v="3"/>
    <x v="4"/>
    <x v="22"/>
    <n v="1"/>
    <n v="32598.14"/>
    <n v="0"/>
    <n v="32598.14"/>
    <n v="5060.8900000000003"/>
    <n v="32598.14"/>
    <s v="Q3"/>
    <n v="15.525088241230941"/>
    <s v="Mumbai"/>
    <s v="Premium"/>
  </r>
  <r>
    <s v="ORD008596"/>
    <x v="19"/>
    <s v="CUST0324"/>
    <s v="Arjun Varughese"/>
    <x v="0"/>
    <x v="6"/>
    <x v="19"/>
    <n v="2"/>
    <n v="438.91"/>
    <n v="0.2"/>
    <n v="702.26"/>
    <n v="-73.05"/>
    <n v="702.25600000000009"/>
    <s v="Q4"/>
    <n v="-10.402130265143963"/>
    <s v="Chennai"/>
    <s v="Premium"/>
  </r>
  <r>
    <s v="ORD000985"/>
    <x v="117"/>
    <s v="CUST0424"/>
    <s v="Adya Sidhu"/>
    <x v="2"/>
    <x v="1"/>
    <x v="3"/>
    <n v="3"/>
    <n v="29112.61"/>
    <n v="0.05"/>
    <n v="82970.94"/>
    <n v="14676.32"/>
    <n v="82970.938500000004"/>
    <s v="Q3"/>
    <n v="17.688506361383876"/>
    <s v="Lucknow"/>
    <s v="Premium"/>
  </r>
  <r>
    <s v="ORD004815"/>
    <x v="87"/>
    <s v="CUST0027"/>
    <s v="Januja Dalal"/>
    <x v="0"/>
    <x v="5"/>
    <x v="37"/>
    <n v="0"/>
    <n v="681.48"/>
    <n v="0"/>
    <n v="2725.92"/>
    <n v="268.89999999999998"/>
    <n v="0"/>
    <s v="Q1"/>
    <n v="9.8645594881727998"/>
    <s v="Kochi"/>
    <s v="Regular"/>
  </r>
  <r>
    <s v="ORD007628"/>
    <x v="192"/>
    <s v="CUST0349"/>
    <s v="Nakul Deep"/>
    <x v="3"/>
    <x v="5"/>
    <x v="40"/>
    <n v="3"/>
    <n v="74.08"/>
    <n v="0.2"/>
    <n v="177.79"/>
    <n v="12.62"/>
    <n v="177.79200000000003"/>
    <s v="Q2"/>
    <n v="7.0982619944878786"/>
    <s v="Pune"/>
    <s v="Premium"/>
  </r>
  <r>
    <s v="ORD003893"/>
    <x v="243"/>
    <s v="CUST0165"/>
    <s v="Sarthak Oza"/>
    <x v="0"/>
    <x v="5"/>
    <x v="39"/>
    <n v="6"/>
    <n v="155.35"/>
    <n v="0.3"/>
    <n v="652.47"/>
    <n v="63.89"/>
    <n v="652.46999999999991"/>
    <s v="Q4"/>
    <n v="9.7920210890922199"/>
    <s v="Bengaluru"/>
    <s v="Premium"/>
  </r>
  <r>
    <s v="ORD002284"/>
    <x v="353"/>
    <s v="CUST0081"/>
    <s v="Warhi Bahri"/>
    <x v="3"/>
    <x v="4"/>
    <x v="20"/>
    <n v="5"/>
    <n v="74733.03"/>
    <n v="0.05"/>
    <n v="354981.89"/>
    <n v="51466.48"/>
    <n v="354981.89250000002"/>
    <s v="Q2"/>
    <n v="14.498339619522563"/>
    <s v="Mumbai"/>
    <s v="Premium"/>
  </r>
  <r>
    <s v="ORD008140"/>
    <x v="34"/>
    <s v="CUST0298"/>
    <s v="Faris Malhotra"/>
    <x v="3"/>
    <x v="5"/>
    <x v="37"/>
    <n v="8"/>
    <n v="292.73"/>
    <n v="0.05"/>
    <n v="2224.75"/>
    <n v="206.11"/>
    <n v="2224.748"/>
    <s v="Q3"/>
    <n v="9.2644117316552421"/>
    <s v="Mumbai"/>
    <s v="Premium"/>
  </r>
  <r>
    <s v="ORD011918"/>
    <x v="14"/>
    <s v="CUST0239"/>
    <s v="Om Bumb"/>
    <x v="2"/>
    <x v="0"/>
    <x v="53"/>
    <n v="4"/>
    <n v="947.32"/>
    <n v="0"/>
    <n v="3789.28"/>
    <n v="1011.47"/>
    <n v="3789.28"/>
    <s v="Q2"/>
    <n v="26.692933749947219"/>
    <s v="Chandigarh"/>
    <s v="Regular"/>
  </r>
  <r>
    <s v="ORD004756"/>
    <x v="320"/>
    <s v="CUST0307"/>
    <s v="Ekani Tak"/>
    <x v="0"/>
    <x v="2"/>
    <x v="46"/>
    <n v="4"/>
    <n v="3047.47"/>
    <n v="0.15"/>
    <n v="10361.4"/>
    <n v="2377.6799999999998"/>
    <n v="10361.397999999999"/>
    <s v="Q2"/>
    <n v="22.947478140019687"/>
    <s v="Kochi"/>
    <s v="Premium"/>
  </r>
  <r>
    <s v="ORD000875"/>
    <x v="142"/>
    <s v="CUST0115"/>
    <s v="Saanvi Atwal"/>
    <x v="0"/>
    <x v="0"/>
    <x v="0"/>
    <n v="3"/>
    <n v="936.82"/>
    <n v="0.05"/>
    <n v="2669.94"/>
    <n v="1142.76"/>
    <n v="2669.9369999999999"/>
    <s v="Q3"/>
    <n v="42.800961819366727"/>
    <s v="Chennai"/>
    <s v="Premium"/>
  </r>
  <r>
    <s v="ORD004126"/>
    <x v="193"/>
    <s v="CUST0200"/>
    <s v="Bishakha Walla"/>
    <x v="2"/>
    <x v="1"/>
    <x v="3"/>
    <n v="5"/>
    <n v="18140.63"/>
    <n v="0"/>
    <n v="90703.15"/>
    <n v="20896.47"/>
    <n v="90703.150000000009"/>
    <s v="Q1"/>
    <n v="23.03830682837366"/>
    <s v="Lucknow"/>
    <s v="Regular"/>
  </r>
  <r>
    <s v="ORD001037"/>
    <x v="362"/>
    <s v="CUST0185"/>
    <s v="Aditya Dugar"/>
    <x v="3"/>
    <x v="3"/>
    <x v="16"/>
    <n v="3"/>
    <n v="1848.77"/>
    <n v="0"/>
    <n v="5546.31"/>
    <n v="1686.75"/>
    <n v="5546.3099999999995"/>
    <s v="Q4"/>
    <n v="30.412111836518328"/>
    <s v="Nagpur"/>
    <s v="Regular"/>
  </r>
  <r>
    <s v="ORD010008"/>
    <x v="326"/>
    <s v="CUST0229"/>
    <s v="Tanish Narula"/>
    <x v="2"/>
    <x v="6"/>
    <x v="29"/>
    <n v="4"/>
    <n v="3610.13"/>
    <n v="0"/>
    <n v="14440.52"/>
    <n v="4218.87"/>
    <n v="14440.52"/>
    <s v="Q3"/>
    <n v="29.215499164850016"/>
    <s v="Lucknow"/>
    <s v="Premium"/>
  </r>
  <r>
    <s v="ORD000713"/>
    <x v="49"/>
    <s v="CUST0186"/>
    <s v="Hemang Barad"/>
    <x v="1"/>
    <x v="2"/>
    <x v="62"/>
    <n v="2"/>
    <n v="1084.0999999999999"/>
    <n v="0.05"/>
    <n v="2059.79"/>
    <n v="362.95"/>
    <n v="2059.7899999999995"/>
    <s v="Q3"/>
    <n v="17.62072832667408"/>
    <s v="Ranchi"/>
    <s v="Premium"/>
  </r>
  <r>
    <s v="ORD009083"/>
    <x v="191"/>
    <s v="CUST0208"/>
    <s v="Dev Venkataraman"/>
    <x v="3"/>
    <x v="5"/>
    <x v="40"/>
    <n v="10"/>
    <n v="187.19"/>
    <n v="0.15"/>
    <n v="1591.12"/>
    <n v="145.81"/>
    <n v="1591.115"/>
    <s v="Q2"/>
    <n v="9.1639851174015803"/>
    <s v="Ahmedabad"/>
    <s v="Premium"/>
  </r>
  <r>
    <s v="ORD009152"/>
    <x v="145"/>
    <s v="CUST0064"/>
    <s v="Lopa Date"/>
    <x v="3"/>
    <x v="1"/>
    <x v="34"/>
    <n v="3"/>
    <n v="12739.27"/>
    <n v="0.1"/>
    <n v="34396.03"/>
    <n v="7061.26"/>
    <n v="34396.029000000002"/>
    <s v="Q3"/>
    <n v="20.52928782769407"/>
    <s v="Mumbai"/>
    <s v="Premium"/>
  </r>
  <r>
    <s v="ORD006901"/>
    <x v="169"/>
    <s v="CUST0423"/>
    <s v="Ayaan Kar"/>
    <x v="2"/>
    <x v="6"/>
    <x v="19"/>
    <n v="4"/>
    <n v="2410.25"/>
    <n v="0.05"/>
    <n v="9158.9500000000007"/>
    <n v="2162.33"/>
    <n v="9158.9499999999989"/>
    <s v="Q1"/>
    <n v="23.608928971115681"/>
    <s v="Chandigarh"/>
    <s v="Regular"/>
  </r>
  <r>
    <s v="ORD000519"/>
    <x v="180"/>
    <s v="CUST0095"/>
    <s v="Pahal Goyal"/>
    <x v="2"/>
    <x v="1"/>
    <x v="1"/>
    <n v="3"/>
    <n v="9366.91"/>
    <n v="0.3"/>
    <n v="19670.509999999998"/>
    <n v="4113.76"/>
    <n v="19670.510999999999"/>
    <s v="Q3"/>
    <n v="20.913336766560708"/>
    <s v="Jaipur"/>
    <s v="Premium"/>
  </r>
  <r>
    <s v="ORD003430"/>
    <x v="216"/>
    <s v="CUST0480"/>
    <s v="Ranveer Gour"/>
    <x v="0"/>
    <x v="1"/>
    <x v="52"/>
    <n v="4"/>
    <n v="36711.18"/>
    <n v="0"/>
    <n v="146844.72"/>
    <n v="47497.49"/>
    <n v="146844.72"/>
    <s v="Q4"/>
    <n v="32.345384975367175"/>
    <s v="Hyderabad"/>
    <s v="Premium"/>
  </r>
  <r>
    <s v="ORD002285"/>
    <x v="324"/>
    <s v="CUST0033"/>
    <s v="Vasana Ahuja"/>
    <x v="1"/>
    <x v="5"/>
    <x v="7"/>
    <n v="4"/>
    <n v="409.41"/>
    <n v="0"/>
    <n v="1637.64"/>
    <n v="123.27"/>
    <n v="1637.64"/>
    <s v="Q1"/>
    <n v="7.5272953762731731"/>
    <s v="Ranchi"/>
    <s v="Premium"/>
  </r>
  <r>
    <s v="ORD005882"/>
    <x v="213"/>
    <s v="CUST0172"/>
    <s v="Sanya Saha"/>
    <x v="3"/>
    <x v="5"/>
    <x v="11"/>
    <n v="8"/>
    <n v="668.63"/>
    <n v="0"/>
    <n v="5349.04"/>
    <n v="359.33"/>
    <n v="5349.04"/>
    <s v="Q1"/>
    <n v="6.7176540089436605"/>
    <s v="Nagpur"/>
    <s v="Occasional"/>
  </r>
  <r>
    <s v="ORD008693"/>
    <x v="182"/>
    <s v="CUST0184"/>
    <s v="Advay Patil"/>
    <x v="2"/>
    <x v="4"/>
    <x v="23"/>
    <n v="3"/>
    <n v="25235.06"/>
    <n v="0"/>
    <n v="75705.179999999993"/>
    <n v="9108.09"/>
    <n v="75705.180000000008"/>
    <s v="Q4"/>
    <n v="12.030999728155987"/>
    <s v="Jaipur"/>
    <s v="Premium"/>
  </r>
  <r>
    <s v="ORD010721"/>
    <x v="286"/>
    <s v="CUST0228"/>
    <s v="Azad Nayak"/>
    <x v="2"/>
    <x v="4"/>
    <x v="28"/>
    <n v="5"/>
    <n v="57604.24"/>
    <n v="0.05"/>
    <n v="273620.14"/>
    <n v="32647.43"/>
    <n v="273620.14"/>
    <s v="Q1"/>
    <n v="11.931661901788368"/>
    <s v="Chandigarh"/>
    <s v="Premium"/>
  </r>
  <r>
    <s v="ORD003010"/>
    <x v="328"/>
    <s v="CUST0004"/>
    <s v="Lucky Aggarwal"/>
    <x v="0"/>
    <x v="6"/>
    <x v="57"/>
    <n v="3"/>
    <n v="4754.95"/>
    <n v="0.25"/>
    <n v="10698.64"/>
    <n v="4025.46"/>
    <n v="10698.637499999999"/>
    <s v="Q2"/>
    <n v="37.625903853200036"/>
    <s v="Coimbatore"/>
    <s v="Premium"/>
  </r>
  <r>
    <s v="ORD004503"/>
    <x v="309"/>
    <s v="CUST0484"/>
    <s v="Yug Srivastava"/>
    <x v="3"/>
    <x v="6"/>
    <x v="29"/>
    <n v="1"/>
    <n v="851.24"/>
    <n v="0.05"/>
    <n v="808.68"/>
    <n v="198.35"/>
    <n v="808.678"/>
    <s v="Q3"/>
    <n v="24.52762526586536"/>
    <s v="Mumbai"/>
    <s v="Occasional"/>
  </r>
  <r>
    <s v="ORD000828"/>
    <x v="215"/>
    <s v="CUST0253"/>
    <s v="Mohammed Dhar"/>
    <x v="3"/>
    <x v="0"/>
    <x v="53"/>
    <n v="5"/>
    <n v="873.46"/>
    <n v="0"/>
    <n v="4367.3"/>
    <n v="-50.03"/>
    <n v="4367.3"/>
    <s v="Q2"/>
    <n v="-1.1455590410551142"/>
    <s v="Mumbai"/>
    <s v="Occasional"/>
  </r>
  <r>
    <s v="ORD010246"/>
    <x v="240"/>
    <s v="CUST0436"/>
    <s v="Lekha Kulkarni"/>
    <x v="3"/>
    <x v="2"/>
    <x v="17"/>
    <n v="1"/>
    <n v="4196.7700000000004"/>
    <n v="0"/>
    <n v="4196.7700000000004"/>
    <n v="899.81"/>
    <n v="4196.7700000000004"/>
    <s v="Q4"/>
    <n v="21.440536412526772"/>
    <s v="Ahmedabad"/>
    <s v="Premium"/>
  </r>
  <r>
    <s v="ORD007548"/>
    <x v="284"/>
    <s v="CUST0482"/>
    <s v="Priya Batta"/>
    <x v="0"/>
    <x v="2"/>
    <x v="17"/>
    <n v="1"/>
    <n v="544.02"/>
    <n v="0"/>
    <n v="544.02"/>
    <n v="139.44999999999999"/>
    <n v="544.02"/>
    <s v="Q3"/>
    <n v="25.633248777618466"/>
    <s v="Kochi"/>
    <s v="Premium"/>
  </r>
  <r>
    <s v="ORD010112"/>
    <x v="165"/>
    <s v="CUST0302"/>
    <s v="Praneel Solanki"/>
    <x v="0"/>
    <x v="5"/>
    <x v="68"/>
    <n v="3"/>
    <n v="684.36"/>
    <n v="0"/>
    <n v="2053.08"/>
    <n v="140.78"/>
    <n v="2053.08"/>
    <s v="Q3"/>
    <n v="6.8570148265045692"/>
    <s v="Coimbatore"/>
    <s v="Premium"/>
  </r>
  <r>
    <s v="ORD008847"/>
    <x v="332"/>
    <s v="CUST0152"/>
    <s v="Shaurya Som"/>
    <x v="2"/>
    <x v="4"/>
    <x v="42"/>
    <n v="3"/>
    <n v="41622.94"/>
    <n v="0.2"/>
    <n v="99895.06"/>
    <n v="10234.25"/>
    <n v="99895.056000000011"/>
    <s v="Q1"/>
    <n v="10.245001104158705"/>
    <s v="Jaipur"/>
    <s v="Regular"/>
  </r>
  <r>
    <s v="ORD001622"/>
    <x v="281"/>
    <s v="CUST0450"/>
    <s v="Abhimanyu Sehgal"/>
    <x v="1"/>
    <x v="4"/>
    <x v="22"/>
    <n v="3"/>
    <n v="20215.150000000001"/>
    <n v="0.05"/>
    <n v="57613.18"/>
    <n v="7711.1"/>
    <n v="57613.177499999998"/>
    <s v="Q3"/>
    <n v="13.384263809079796"/>
    <s v="Bhubaneswar"/>
    <s v="Premium"/>
  </r>
  <r>
    <s v="ORD002613"/>
    <x v="8"/>
    <s v="CUST0405"/>
    <s v="Vyanjana Buch"/>
    <x v="0"/>
    <x v="2"/>
    <x v="17"/>
    <n v="4"/>
    <n v="3946.07"/>
    <n v="0.15"/>
    <n v="13416.64"/>
    <n v="2111.71"/>
    <n v="13416.638000000001"/>
    <s v="Q2"/>
    <n v="15.73948469959692"/>
    <s v="Coimbatore"/>
    <s v="Regular"/>
  </r>
  <r>
    <s v="ORD002242"/>
    <x v="27"/>
    <s v="CUST0090"/>
    <s v="Pranit Gera"/>
    <x v="0"/>
    <x v="6"/>
    <x v="27"/>
    <n v="5"/>
    <n v="1129"/>
    <n v="0.25"/>
    <n v="4233.75"/>
    <n v="904.96"/>
    <n v="4233.75"/>
    <s v="Q4"/>
    <n v="21.374904044877475"/>
    <s v="Chennai"/>
    <s v="Premium"/>
  </r>
  <r>
    <s v="ORD000777"/>
    <x v="150"/>
    <s v="CUST0126"/>
    <s v="Chakrika Majumdar"/>
    <x v="2"/>
    <x v="4"/>
    <x v="20"/>
    <n v="4"/>
    <n v="70978.64"/>
    <n v="0"/>
    <n v="283914.56"/>
    <n v="26712.98"/>
    <n v="283914.56"/>
    <s v="Q2"/>
    <n v="9.4088094671861846"/>
    <s v="Delhi"/>
    <s v="Regular"/>
  </r>
  <r>
    <s v="ORD007452"/>
    <x v="136"/>
    <s v="CUST0329"/>
    <s v="Pushti Gour"/>
    <x v="0"/>
    <x v="6"/>
    <x v="43"/>
    <n v="1"/>
    <n v="2551.58"/>
    <n v="0.05"/>
    <n v="2424"/>
    <n v="875.92"/>
    <n v="2424.0009999999997"/>
    <s v="Q2"/>
    <n v="36.135313531353134"/>
    <s v="Kochi"/>
    <s v="Regular"/>
  </r>
  <r>
    <s v="ORD007998"/>
    <x v="19"/>
    <s v="CUST0038"/>
    <s v="Netra Narasimhan"/>
    <x v="2"/>
    <x v="4"/>
    <x v="20"/>
    <n v="2"/>
    <n v="27191.83"/>
    <n v="0"/>
    <n v="54383.66"/>
    <n v="8284.15"/>
    <n v="54383.66"/>
    <s v="Q4"/>
    <n v="15.232792349760938"/>
    <s v="Amritsar"/>
    <s v="Premium"/>
  </r>
  <r>
    <s v="ORD003806"/>
    <x v="121"/>
    <s v="CUST0087"/>
    <s v="Jairaj Tak"/>
    <x v="3"/>
    <x v="0"/>
    <x v="49"/>
    <n v="3"/>
    <n v="270.58"/>
    <n v="0"/>
    <n v="811.74"/>
    <n v="-39.07"/>
    <n v="811.74"/>
    <s v="Q2"/>
    <n v="-4.8131175006775573"/>
    <s v="Surat"/>
    <s v="Premium"/>
  </r>
  <r>
    <s v="ORD010012"/>
    <x v="26"/>
    <s v="CUST0416"/>
    <s v="Hitesh Soman"/>
    <x v="3"/>
    <x v="4"/>
    <x v="47"/>
    <n v="3"/>
    <n v="76069.67"/>
    <n v="0"/>
    <n v="228209.01"/>
    <n v="30138.87"/>
    <n v="228209.01"/>
    <s v="Q4"/>
    <n v="13.20669591441635"/>
    <s v="Mumbai"/>
    <s v="Premium"/>
  </r>
  <r>
    <s v="ORD008891"/>
    <x v="37"/>
    <s v="CUST0037"/>
    <s v="Janani Sawhney"/>
    <x v="3"/>
    <x v="4"/>
    <x v="5"/>
    <n v="3"/>
    <n v="6696.89"/>
    <n v="0.3"/>
    <n v="14063.47"/>
    <n v="2068.54"/>
    <n v="14063.469000000001"/>
    <s v="Q4"/>
    <n v="14.708603211014069"/>
    <s v="Ahmedabad"/>
    <s v="Premium"/>
  </r>
  <r>
    <s v="ORD008768"/>
    <x v="28"/>
    <s v="CUST0076"/>
    <s v="Vaishnavi Dar"/>
    <x v="0"/>
    <x v="1"/>
    <x v="3"/>
    <n v="2"/>
    <n v="21802.21"/>
    <n v="0.05"/>
    <n v="41424.199999999997"/>
    <n v="-4303.8100000000004"/>
    <n v="41424.198999999993"/>
    <s v="Q4"/>
    <n v="-10.389603178818181"/>
    <s v="Bengaluru"/>
    <s v="Premium"/>
  </r>
  <r>
    <s v="ORD010006"/>
    <x v="281"/>
    <s v="CUST0145"/>
    <s v="Kavya Sheth"/>
    <x v="3"/>
    <x v="0"/>
    <x v="32"/>
    <n v="5"/>
    <n v="582.69000000000005"/>
    <n v="0"/>
    <n v="2913.45"/>
    <n v="759.24"/>
    <n v="2913.4500000000003"/>
    <s v="Q3"/>
    <n v="26.059825979508833"/>
    <s v="Surat"/>
    <s v="Regular"/>
  </r>
  <r>
    <s v="ORD002120"/>
    <x v="47"/>
    <s v="CUST0265"/>
    <s v="Ayushman Master"/>
    <x v="0"/>
    <x v="3"/>
    <x v="12"/>
    <n v="5"/>
    <n v="3926.62"/>
    <n v="0.3"/>
    <n v="13743.17"/>
    <n v="4012.68"/>
    <n v="13743.169999999998"/>
    <s v="Q1"/>
    <n v="29.197630532111585"/>
    <s v="Bengaluru"/>
    <s v="Regular"/>
  </r>
  <r>
    <s v="ORD000751"/>
    <x v="149"/>
    <s v="CUST0455"/>
    <s v="Sara Narang"/>
    <x v="2"/>
    <x v="4"/>
    <x v="20"/>
    <n v="5"/>
    <n v="11989.41"/>
    <n v="0.3"/>
    <n v="41962.93"/>
    <n v="4107.78"/>
    <n v="41962.934999999998"/>
    <s v="Q4"/>
    <n v="9.7890685898243976"/>
    <s v="Delhi"/>
    <s v="Regular"/>
  </r>
  <r>
    <s v="ORD007779"/>
    <x v="180"/>
    <s v="CUST0399"/>
    <s v="Saksham Goyal"/>
    <x v="3"/>
    <x v="1"/>
    <x v="26"/>
    <n v="4"/>
    <n v="38173.42"/>
    <n v="0.1"/>
    <n v="137424.31"/>
    <n v="28102.13"/>
    <n v="137424.31200000001"/>
    <s v="Q3"/>
    <n v="20.449169437343365"/>
    <s v="Surat"/>
    <s v="Premium"/>
  </r>
  <r>
    <s v="ORD004372"/>
    <x v="286"/>
    <s v="CUST0422"/>
    <s v="David Mahal"/>
    <x v="0"/>
    <x v="0"/>
    <x v="51"/>
    <n v="3"/>
    <n v="893.23"/>
    <n v="0"/>
    <n v="2679.69"/>
    <n v="1210.69"/>
    <n v="2679.69"/>
    <s v="Q1"/>
    <n v="45.180226070926118"/>
    <s v="Coimbatore"/>
    <s v="Premium"/>
  </r>
  <r>
    <s v="ORD008656"/>
    <x v="254"/>
    <s v="CUST0227"/>
    <s v="Yashawini Loyal"/>
    <x v="1"/>
    <x v="4"/>
    <x v="45"/>
    <n v="3"/>
    <n v="32690.87"/>
    <n v="0"/>
    <n v="98072.61"/>
    <n v="13616.69"/>
    <n v="98072.61"/>
    <s v="Q4"/>
    <n v="13.884294503837513"/>
    <s v="Patna"/>
    <s v="Premium"/>
  </r>
  <r>
    <s v="ORD003612"/>
    <x v="235"/>
    <s v="CUST0067"/>
    <s v="Neha Chadha"/>
    <x v="0"/>
    <x v="5"/>
    <x v="37"/>
    <n v="3"/>
    <n v="598.11"/>
    <n v="0.15"/>
    <n v="1525.18"/>
    <n v="108.46"/>
    <n v="1525.1804999999999"/>
    <s v="Q1"/>
    <n v="7.1112917819536046"/>
    <s v="Coimbatore"/>
    <s v="Regular"/>
  </r>
  <r>
    <s v="ORD000464"/>
    <x v="351"/>
    <s v="CUST0188"/>
    <s v="Anusha Pathak"/>
    <x v="0"/>
    <x v="5"/>
    <x v="68"/>
    <n v="8"/>
    <n v="119.54"/>
    <n v="0.15"/>
    <n v="812.87"/>
    <n v="52.41"/>
    <n v="812.87200000000007"/>
    <s v="Q2"/>
    <n v="6.4475254345713324"/>
    <s v="Chennai"/>
    <s v="Regular"/>
  </r>
  <r>
    <s v="ORD009014"/>
    <x v="6"/>
    <s v="CUST0306"/>
    <s v="Aahana Agarwal"/>
    <x v="3"/>
    <x v="4"/>
    <x v="33"/>
    <n v="5"/>
    <n v="47970.28"/>
    <n v="0"/>
    <n v="239851.4"/>
    <n v="35385.18"/>
    <n v="239851.4"/>
    <s v="Q1"/>
    <n v="14.752959540782335"/>
    <s v="Nagpur"/>
    <s v="Premium"/>
  </r>
  <r>
    <s v="ORD010527"/>
    <x v="205"/>
    <s v="CUST0104"/>
    <s v="Saksham Gola"/>
    <x v="2"/>
    <x v="3"/>
    <x v="13"/>
    <n v="3"/>
    <n v="541.72"/>
    <n v="0.15"/>
    <n v="1381.39"/>
    <n v="295.93"/>
    <n v="1381.386"/>
    <s v="Q2"/>
    <n v="21.42262503710031"/>
    <s v="Chandigarh"/>
    <s v="Premium"/>
  </r>
  <r>
    <s v="ORD011837"/>
    <x v="87"/>
    <s v="CUST0373"/>
    <s v="Ikbal Randhawa"/>
    <x v="1"/>
    <x v="5"/>
    <x v="37"/>
    <n v="7"/>
    <n v="596.28"/>
    <n v="0"/>
    <n v="4173.96"/>
    <n v="389.15"/>
    <n v="4173.96"/>
    <s v="Q1"/>
    <n v="9.3232805297607069"/>
    <s v="Patna"/>
    <s v="Premium"/>
  </r>
  <r>
    <s v="ORD006297"/>
    <x v="135"/>
    <s v="CUST0174"/>
    <s v="Nitesh Kalita"/>
    <x v="0"/>
    <x v="0"/>
    <x v="32"/>
    <n v="3"/>
    <n v="631.78"/>
    <n v="0.15"/>
    <n v="1611.04"/>
    <n v="440.77"/>
    <n v="1611.039"/>
    <s v="Q2"/>
    <n v="27.359345515940014"/>
    <s v="Chennai"/>
    <s v="Premium"/>
  </r>
  <r>
    <s v="ORD000831"/>
    <x v="106"/>
    <s v="CUST0442"/>
    <s v="Jackson Khare"/>
    <x v="1"/>
    <x v="4"/>
    <x v="20"/>
    <n v="4"/>
    <n v="75687.27"/>
    <n v="0.1"/>
    <n v="272474.17"/>
    <n v="33238.14"/>
    <n v="272474.17200000002"/>
    <s v="Q4"/>
    <n v="12.198638865474845"/>
    <s v="Guwahati"/>
    <s v="Regular"/>
  </r>
  <r>
    <s v="ORD011285"/>
    <x v="239"/>
    <s v="CUST0324"/>
    <s v="Arjun Varughese"/>
    <x v="0"/>
    <x v="3"/>
    <x v="12"/>
    <n v="1"/>
    <n v="1538.81"/>
    <n v="0.25"/>
    <n v="1154.1099999999999"/>
    <n v="289.29000000000002"/>
    <n v="1154.1075000000001"/>
    <s v="Q2"/>
    <n v="25.066068225732387"/>
    <s v="Chennai"/>
    <s v="Premium"/>
  </r>
  <r>
    <s v="ORD002628"/>
    <x v="6"/>
    <s v="CUST0334"/>
    <s v="Harini Kannan"/>
    <x v="0"/>
    <x v="3"/>
    <x v="6"/>
    <n v="4"/>
    <n v="1397.74"/>
    <n v="0.3"/>
    <n v="3913.67"/>
    <n v="1266.57"/>
    <n v="3913.6719999999996"/>
    <s v="Q1"/>
    <n v="32.362718369203328"/>
    <s v="Coimbatore"/>
    <s v="Premium"/>
  </r>
  <r>
    <s v="ORD004072"/>
    <x v="312"/>
    <s v="CUST0321"/>
    <s v="Vyanjana Ramaswamy"/>
    <x v="0"/>
    <x v="3"/>
    <x v="61"/>
    <n v="2"/>
    <n v="3640.6"/>
    <n v="0"/>
    <n v="7281.2"/>
    <n v="2631.35"/>
    <n v="7281.2"/>
    <s v="Q4"/>
    <n v="36.138960610888319"/>
    <s v="Coimbatore"/>
    <s v="Premium"/>
  </r>
  <r>
    <s v="ORD007871"/>
    <x v="336"/>
    <s v="CUST0477"/>
    <s v="Teerth Bobal"/>
    <x v="1"/>
    <x v="3"/>
    <x v="66"/>
    <n v="2"/>
    <n v="2947.77"/>
    <n v="0"/>
    <n v="5895.54"/>
    <n v="1447.86"/>
    <n v="5895.54"/>
    <s v="Q4"/>
    <n v="24.558564609857619"/>
    <s v="Patna"/>
    <s v="Occasional"/>
  </r>
  <r>
    <s v="ORD008591"/>
    <x v="280"/>
    <s v="CUST0423"/>
    <s v="Ayaan Kar"/>
    <x v="2"/>
    <x v="2"/>
    <x v="8"/>
    <n v="2"/>
    <n v="6646.09"/>
    <n v="0.1"/>
    <n v="11962.96"/>
    <n v="2674.52"/>
    <n v="11962.962000000001"/>
    <s v="Q3"/>
    <n v="22.356674267906939"/>
    <s v="Chandigarh"/>
    <s v="Regular"/>
  </r>
  <r>
    <s v="ORD003810"/>
    <x v="61"/>
    <s v="CUST0431"/>
    <s v="Neelima Chander"/>
    <x v="2"/>
    <x v="0"/>
    <x v="56"/>
    <n v="4"/>
    <n v="241.44"/>
    <n v="0"/>
    <n v="965.76"/>
    <n v="345.04"/>
    <n v="965.76"/>
    <s v="Q1"/>
    <n v="35.727302849569256"/>
    <s v="Lucknow"/>
    <s v="Regular"/>
  </r>
  <r>
    <s v="ORD001492"/>
    <x v="118"/>
    <s v="CUST0460"/>
    <s v="Zaitra Basak"/>
    <x v="0"/>
    <x v="5"/>
    <x v="68"/>
    <n v="2"/>
    <n v="540.91"/>
    <n v="0.1"/>
    <n v="973.64"/>
    <n v="67.44"/>
    <n v="973.63799999999992"/>
    <s v="Q1"/>
    <n v="6.9265847746600384"/>
    <s v="Kochi"/>
    <s v="Regular"/>
  </r>
  <r>
    <s v="ORD006990"/>
    <x v="201"/>
    <s v="CUST0082"/>
    <s v="Nilima Rattan"/>
    <x v="0"/>
    <x v="5"/>
    <x v="37"/>
    <n v="6"/>
    <n v="112.41"/>
    <n v="0"/>
    <n v="674.46"/>
    <n v="56.73"/>
    <n v="674.46"/>
    <s v="Q2"/>
    <n v="8.411173383150965"/>
    <s v="Bengaluru"/>
    <s v="Regular"/>
  </r>
  <r>
    <s v="ORD000827"/>
    <x v="268"/>
    <s v="CUST0411"/>
    <s v="Agastya Goyal"/>
    <x v="2"/>
    <x v="1"/>
    <x v="64"/>
    <n v="3"/>
    <n v="13448.3"/>
    <n v="0.05"/>
    <n v="38327.65"/>
    <n v="9546.3700000000008"/>
    <n v="38327.654999999992"/>
    <s v="Q4"/>
    <n v="24.907266686060847"/>
    <s v="Amritsar"/>
    <s v="Premium"/>
  </r>
  <r>
    <s v="ORD004669"/>
    <x v="270"/>
    <s v="CUST0089"/>
    <s v="Avi Dugar"/>
    <x v="1"/>
    <x v="4"/>
    <x v="47"/>
    <n v="5"/>
    <n v="84367.51"/>
    <n v="0.1"/>
    <n v="379653.79"/>
    <n v="37106.5"/>
    <n v="379653.79499999998"/>
    <s v="Q1"/>
    <n v="9.773773099960362"/>
    <s v="Bhubaneswar"/>
    <s v="Regular"/>
  </r>
  <r>
    <s v="ORD004344"/>
    <x v="122"/>
    <s v="CUST0269"/>
    <s v="Fiyaz Verma"/>
    <x v="3"/>
    <x v="3"/>
    <x v="61"/>
    <n v="4"/>
    <n v="2999.68"/>
    <n v="0.05"/>
    <n v="11398.78"/>
    <n v="2295.41"/>
    <n v="11398.784"/>
    <s v="Q1"/>
    <n v="20.137330486245016"/>
    <s v="Mumbai"/>
    <s v="Premium"/>
  </r>
  <r>
    <s v="ORD001448"/>
    <x v="3"/>
    <s v="CUST0217"/>
    <s v="Jonathan Madan"/>
    <x v="3"/>
    <x v="4"/>
    <x v="28"/>
    <n v="5"/>
    <n v="5653.76"/>
    <n v="0.1"/>
    <n v="25441.919999999998"/>
    <n v="3372.12"/>
    <n v="25441.920000000002"/>
    <s v="Q2"/>
    <n v="13.254188363142404"/>
    <s v="Pune"/>
    <s v="Premium"/>
  </r>
  <r>
    <s v="ORD009278"/>
    <x v="233"/>
    <s v="CUST0367"/>
    <s v="Sarthak Kari"/>
    <x v="3"/>
    <x v="3"/>
    <x v="25"/>
    <n v="1"/>
    <n v="3520.63"/>
    <n v="0.05"/>
    <n v="3344.6"/>
    <n v="-352.72"/>
    <n v="3344.5985000000001"/>
    <s v="Q1"/>
    <n v="-10.545954673204569"/>
    <s v="Mumbai"/>
    <s v="Premium"/>
  </r>
  <r>
    <s v="ORD003872"/>
    <x v="354"/>
    <s v="CUST0053"/>
    <s v="Anjali Ganesh"/>
    <x v="3"/>
    <x v="5"/>
    <x v="39"/>
    <n v="1"/>
    <n v="545.28"/>
    <n v="0.1"/>
    <n v="490.75"/>
    <n v="38.380000000000003"/>
    <n v="490.75200000000001"/>
    <s v="Q2"/>
    <n v="7.8206826286296494"/>
    <s v="Mumbai"/>
    <s v="Regular"/>
  </r>
  <r>
    <s v="ORD000711"/>
    <x v="102"/>
    <s v="CUST0145"/>
    <s v="Kavya Sheth"/>
    <x v="3"/>
    <x v="6"/>
    <x v="63"/>
    <n v="5"/>
    <n v="3594.21"/>
    <n v="0.05"/>
    <n v="17072.5"/>
    <n v="6016.86"/>
    <n v="17072.497499999998"/>
    <s v="Q1"/>
    <n v="35.242993117586764"/>
    <s v="Surat"/>
    <s v="Regular"/>
  </r>
  <r>
    <s v="ORD007166"/>
    <x v="313"/>
    <s v="CUST0199"/>
    <s v="Ikshita Wable"/>
    <x v="3"/>
    <x v="4"/>
    <x v="42"/>
    <n v="1"/>
    <n v="79710.63"/>
    <n v="0"/>
    <n v="79710.63"/>
    <n v="11560.24"/>
    <n v="79710.63"/>
    <s v="Q4"/>
    <n v="14.502758289578189"/>
    <s v="Surat"/>
    <s v="Premium"/>
  </r>
  <r>
    <s v="ORD008027"/>
    <x v="307"/>
    <s v="CUST0410"/>
    <s v="Matthew Sule"/>
    <x v="2"/>
    <x v="3"/>
    <x v="66"/>
    <n v="3"/>
    <n v="701.67"/>
    <n v="0.2"/>
    <n v="1684.01"/>
    <n v="503.43"/>
    <n v="1684.0079999999998"/>
    <s v="Q4"/>
    <n v="29.894715589574883"/>
    <s v="Amritsar"/>
    <s v="Premium"/>
  </r>
  <r>
    <s v="ORD011608"/>
    <x v="186"/>
    <s v="CUST0346"/>
    <s v="Isha Kibe"/>
    <x v="2"/>
    <x v="0"/>
    <x v="67"/>
    <n v="2"/>
    <n v="274.19"/>
    <n v="0.15"/>
    <n v="466.12"/>
    <n v="161.13"/>
    <n v="466.12299999999999"/>
    <s v="Q3"/>
    <n v="34.568351497468463"/>
    <s v="Lucknow"/>
    <s v="Premium"/>
  </r>
  <r>
    <s v="ORD007002"/>
    <x v="131"/>
    <s v="CUST0274"/>
    <s v="Radhika Choudhury"/>
    <x v="0"/>
    <x v="0"/>
    <x v="67"/>
    <n v="4"/>
    <n v="969.42"/>
    <n v="0.1"/>
    <n v="3489.91"/>
    <n v="1329.31"/>
    <n v="3489.9119999999998"/>
    <s v="Q2"/>
    <n v="38.090094013885746"/>
    <s v="Chennai"/>
    <s v="Premium"/>
  </r>
  <r>
    <s v="ORD003470"/>
    <x v="169"/>
    <s v="CUST0365"/>
    <s v="Damini Batra"/>
    <x v="1"/>
    <x v="2"/>
    <x v="60"/>
    <n v="2"/>
    <n v="1612.26"/>
    <n v="0.2"/>
    <n v="2579.62"/>
    <n v="688.77"/>
    <n v="2579.616"/>
    <s v="Q1"/>
    <n v="26.700444251478899"/>
    <s v="Ranchi"/>
    <s v="Occasional"/>
  </r>
  <r>
    <s v="ORD004511"/>
    <x v="190"/>
    <s v="CUST0484"/>
    <s v="Yug Srivastava"/>
    <x v="3"/>
    <x v="2"/>
    <x v="62"/>
    <n v="4"/>
    <n v="7663.07"/>
    <n v="0.1"/>
    <n v="27587.05"/>
    <n v="7363.73"/>
    <n v="27587.052"/>
    <s v="Q3"/>
    <n v="26.692705454189557"/>
    <s v="Mumbai"/>
    <s v="Occasional"/>
  </r>
  <r>
    <s v="ORD006775"/>
    <x v="208"/>
    <s v="CUST0020"/>
    <s v="Neelima Menon"/>
    <x v="1"/>
    <x v="2"/>
    <x v="46"/>
    <n v="5"/>
    <n v="5370.08"/>
    <n v="0.2"/>
    <n v="21480.32"/>
    <n v="3845.56"/>
    <n v="21480.320000000003"/>
    <s v="Q1"/>
    <n v="17.902712808747729"/>
    <s v="Guwahati"/>
    <s v="Regular"/>
  </r>
  <r>
    <s v="ORD001987"/>
    <x v="104"/>
    <s v="CUST0212"/>
    <s v="Reva Vyas"/>
    <x v="0"/>
    <x v="0"/>
    <x v="49"/>
    <n v="2"/>
    <n v="996.23"/>
    <n v="0"/>
    <n v="1992.46"/>
    <n v="823.04"/>
    <n v="1992.46"/>
    <s v="Q4"/>
    <n v="41.307730142637745"/>
    <s v="Hyderabad"/>
    <s v="Premium"/>
  </r>
  <r>
    <s v="ORD000704"/>
    <x v="34"/>
    <s v="CUST0176"/>
    <s v="Ishani Dani"/>
    <x v="2"/>
    <x v="6"/>
    <x v="43"/>
    <n v="5"/>
    <n v="3372.42"/>
    <n v="0.3"/>
    <n v="11803.47"/>
    <n v="2953.69"/>
    <n v="11803.469999999998"/>
    <s v="Q3"/>
    <n v="25.023912459641107"/>
    <s v="Delhi"/>
    <s v="Premium"/>
  </r>
  <r>
    <s v="ORD008330"/>
    <x v="248"/>
    <s v="CUST0121"/>
    <s v="Yutika Salvi"/>
    <x v="0"/>
    <x v="2"/>
    <x v="62"/>
    <n v="3"/>
    <n v="1824.06"/>
    <n v="0"/>
    <n v="5472.18"/>
    <n v="1244.51"/>
    <n v="5472.18"/>
    <s v="Q4"/>
    <n v="22.742490195863439"/>
    <s v="Kochi"/>
    <s v="Regular"/>
  </r>
  <r>
    <s v="ORD006822"/>
    <x v="319"/>
    <s v="CUST0397"/>
    <s v="Jai Boase"/>
    <x v="3"/>
    <x v="3"/>
    <x v="4"/>
    <n v="2"/>
    <n v="2722.6"/>
    <n v="0.2"/>
    <n v="4356.16"/>
    <n v="-211.26"/>
    <n v="4356.16"/>
    <s v="Q4"/>
    <n v="-4.8496841254683023"/>
    <s v="Ahmedabad"/>
    <s v="Occasional"/>
  </r>
  <r>
    <s v="ORD001808"/>
    <x v="302"/>
    <s v="CUST0425"/>
    <s v="Devika Issac"/>
    <x v="3"/>
    <x v="4"/>
    <x v="28"/>
    <n v="1"/>
    <n v="47348.480000000003"/>
    <n v="0.05"/>
    <n v="44981.06"/>
    <n v="6389.47"/>
    <n v="44981.056000000004"/>
    <s v="Q1"/>
    <n v="14.204800865075212"/>
    <s v="Nagpur"/>
    <s v="Premium"/>
  </r>
  <r>
    <s v="ORD007709"/>
    <x v="348"/>
    <s v="CUST0106"/>
    <s v="Samarth Vora"/>
    <x v="1"/>
    <x v="4"/>
    <x v="50"/>
    <n v="5"/>
    <n v="23710.21"/>
    <n v="0"/>
    <n v="118551.05"/>
    <n v="12316.62"/>
    <n v="118551.04999999999"/>
    <s v="Q1"/>
    <n v="10.389296425463968"/>
    <s v="Kolkata"/>
    <s v="Premium"/>
  </r>
  <r>
    <s v="ORD008249"/>
    <x v="244"/>
    <s v="CUST0306"/>
    <s v="Aahana Agarwal"/>
    <x v="3"/>
    <x v="2"/>
    <x v="46"/>
    <n v="5"/>
    <n v="2681.21"/>
    <n v="0.1"/>
    <n v="12065.44"/>
    <n v="2988.63"/>
    <n v="12065.445"/>
    <s v="Q2"/>
    <n v="24.770170006232679"/>
    <s v="Nagpur"/>
    <s v="Premium"/>
  </r>
  <r>
    <s v="ORD004272"/>
    <x v="350"/>
    <s v="CUST0331"/>
    <s v="Yashvi Manne"/>
    <x v="3"/>
    <x v="3"/>
    <x v="58"/>
    <n v="3"/>
    <n v="1822.2"/>
    <n v="0"/>
    <n v="5466.6"/>
    <n v="1774.51"/>
    <n v="5466.6"/>
    <s v="Q4"/>
    <n v="32.460944645666409"/>
    <s v="Surat"/>
    <s v="Premium"/>
  </r>
  <r>
    <s v="ORD001162"/>
    <x v="326"/>
    <s v="CUST0013"/>
    <s v="Charan Aggarwal"/>
    <x v="0"/>
    <x v="6"/>
    <x v="63"/>
    <n v="3"/>
    <n v="4198.0600000000004"/>
    <n v="0"/>
    <n v="12594.18"/>
    <n v="3682.78"/>
    <n v="12594.18"/>
    <s v="Q3"/>
    <n v="29.241919680360297"/>
    <s v="Kochi"/>
    <s v="Regular"/>
  </r>
  <r>
    <s v="ORD011709"/>
    <x v="355"/>
    <s v="CUST0113"/>
    <s v="Harita Chaudhari"/>
    <x v="2"/>
    <x v="3"/>
    <x v="13"/>
    <n v="3"/>
    <n v="3823.64"/>
    <n v="0.05"/>
    <n v="10897.37"/>
    <n v="2532.66"/>
    <n v="10897.374"/>
    <s v="Q2"/>
    <n v="23.241020539818319"/>
    <s v="Lucknow"/>
    <s v="Premium"/>
  </r>
  <r>
    <s v="ORD003918"/>
    <x v="196"/>
    <s v="CUST0079"/>
    <s v="Joshua Acharya"/>
    <x v="3"/>
    <x v="6"/>
    <x v="41"/>
    <n v="1"/>
    <n v="1504.25"/>
    <n v="0"/>
    <n v="1504.25"/>
    <n v="-95.14"/>
    <n v="1504.25"/>
    <s v="Q1"/>
    <n v="-6.3247465514375936"/>
    <s v="Ahmedabad"/>
    <s v="Premium"/>
  </r>
  <r>
    <s v="ORD006923"/>
    <x v="133"/>
    <s v="CUST0492"/>
    <s v="Pranav Gala"/>
    <x v="0"/>
    <x v="6"/>
    <x v="57"/>
    <n v="5"/>
    <n v="1308.72"/>
    <n v="0.25"/>
    <n v="4907.7"/>
    <n v="1636.94"/>
    <n v="4907.7000000000007"/>
    <s v="Q4"/>
    <n v="33.354524522688841"/>
    <s v="Coimbatore"/>
    <s v="Premium"/>
  </r>
  <r>
    <s v="ORD008870"/>
    <x v="243"/>
    <s v="CUST0105"/>
    <s v="Jacob Ganesh"/>
    <x v="2"/>
    <x v="5"/>
    <x v="21"/>
    <n v="1"/>
    <n v="476.31"/>
    <n v="0"/>
    <n v="476.31"/>
    <n v="44.91"/>
    <n v="476.31"/>
    <s v="Q4"/>
    <n v="9.4287333879196318"/>
    <s v="Amritsar"/>
    <s v="Regular"/>
  </r>
  <r>
    <s v="ORD001339"/>
    <x v="318"/>
    <s v="CUST0283"/>
    <s v="Dalbir Roy"/>
    <x v="0"/>
    <x v="5"/>
    <x v="39"/>
    <n v="8"/>
    <n v="612.04999999999995"/>
    <n v="0"/>
    <n v="4896.3999999999996"/>
    <n v="400"/>
    <n v="4896.3999999999996"/>
    <s v="Q3"/>
    <n v="8.1692672167306597"/>
    <s v="Chennai"/>
    <s v="Regular"/>
  </r>
  <r>
    <s v="ORD007758"/>
    <x v="49"/>
    <s v="CUST0288"/>
    <s v="Amara Iyer"/>
    <x v="2"/>
    <x v="5"/>
    <x v="7"/>
    <n v="8"/>
    <n v="442.49"/>
    <n v="0"/>
    <n v="3539.92"/>
    <n v="251.67"/>
    <n v="3539.92"/>
    <s v="Q3"/>
    <n v="7.1094827001740146"/>
    <s v="Delhi"/>
    <s v="Premium"/>
  </r>
  <r>
    <s v="ORD007090"/>
    <x v="34"/>
    <s v="CUST0448"/>
    <s v="Wyatt Gade"/>
    <x v="3"/>
    <x v="3"/>
    <x v="4"/>
    <n v="0"/>
    <n v="2811.66"/>
    <n v="0.1"/>
    <n v="2530.4899999999998"/>
    <n v="626.11"/>
    <n v="0"/>
    <s v="Q3"/>
    <n v="24.742638777469981"/>
    <s v="Nagpur"/>
    <s v="Premium"/>
  </r>
  <r>
    <s v="ORD000537"/>
    <x v="298"/>
    <s v="CUST0233"/>
    <s v="Yahvi Dhar"/>
    <x v="2"/>
    <x v="5"/>
    <x v="11"/>
    <n v="1"/>
    <n v="193.64"/>
    <n v="0.1"/>
    <n v="174.28"/>
    <n v="14.59"/>
    <n v="174.27599999999998"/>
    <s v="Q3"/>
    <n v="8.3715859536378243"/>
    <s v="Jaipur"/>
    <s v="Premium"/>
  </r>
  <r>
    <s v="ORD003924"/>
    <x v="60"/>
    <s v="CUST0060"/>
    <s v="Reva Parsa"/>
    <x v="2"/>
    <x v="3"/>
    <x v="13"/>
    <n v="3"/>
    <n v="263.62"/>
    <n v="0.05"/>
    <n v="751.32"/>
    <n v="164.32"/>
    <n v="751.31700000000001"/>
    <s v="Q3"/>
    <n v="21.870840653782672"/>
    <s v="Lucknow"/>
    <s v="Premium"/>
  </r>
  <r>
    <s v="ORD007390"/>
    <x v="271"/>
    <s v="CUST0490"/>
    <s v="Rajata Suresh"/>
    <x v="0"/>
    <x v="4"/>
    <x v="23"/>
    <n v="2"/>
    <n v="7241.77"/>
    <n v="0.05"/>
    <n v="13759.36"/>
    <n v="2070.7800000000002"/>
    <n v="13759.362999999999"/>
    <s v="Q3"/>
    <n v="15.049973254569981"/>
    <s v="Chennai"/>
    <s v="Regular"/>
  </r>
  <r>
    <s v="ORD002899"/>
    <x v="321"/>
    <s v="CUST0442"/>
    <s v="Jackson Khare"/>
    <x v="2"/>
    <x v="4"/>
    <x v="47"/>
    <n v="2"/>
    <n v="55984.02"/>
    <n v="0.1"/>
    <n v="100771.24"/>
    <n v="9283.9599999999991"/>
    <n v="100771.23599999999"/>
    <s v="Q4"/>
    <n v="9.2129063808284961"/>
    <s v="Guwahati"/>
    <s v="Regular"/>
  </r>
  <r>
    <s v="ORD001738"/>
    <x v="203"/>
    <s v="CUST0298"/>
    <s v="Faris Malhotra"/>
    <x v="3"/>
    <x v="3"/>
    <x v="16"/>
    <n v="4"/>
    <n v="847.77"/>
    <n v="0.05"/>
    <n v="3221.53"/>
    <n v="1011.96"/>
    <n v="3221.5259999999998"/>
    <s v="Q3"/>
    <n v="31.412403423218159"/>
    <s v="Mumbai"/>
    <s v="Premium"/>
  </r>
  <r>
    <s v="ORD002962"/>
    <x v="253"/>
    <s v="CUST0341"/>
    <s v="Isaac Vala"/>
    <x v="2"/>
    <x v="5"/>
    <x v="39"/>
    <n v="8"/>
    <n v="567.73"/>
    <n v="0.15"/>
    <n v="3860.56"/>
    <n v="362.57"/>
    <n v="3860.5639999999999"/>
    <s v="Q3"/>
    <n v="9.3916426632405674"/>
    <s v="Jaipur"/>
    <s v="Premium"/>
  </r>
  <r>
    <s v="ORD011690"/>
    <x v="258"/>
    <s v="CUST0208"/>
    <s v="Dev Venkataraman"/>
    <x v="3"/>
    <x v="4"/>
    <x v="23"/>
    <n v="4"/>
    <n v="76459.95"/>
    <n v="0.3"/>
    <n v="214087.86"/>
    <n v="22631.31"/>
    <n v="214087.86"/>
    <s v="Q2"/>
    <n v="10.571038451222785"/>
    <s v="Ahmedabad"/>
    <s v="Premium"/>
  </r>
  <r>
    <s v="ORD010864"/>
    <x v="251"/>
    <s v="CUST0249"/>
    <s v="Bina Chander"/>
    <x v="1"/>
    <x v="1"/>
    <x v="36"/>
    <n v="5"/>
    <n v="11138.09"/>
    <n v="0.05"/>
    <n v="52905.93"/>
    <n v="12466.71"/>
    <n v="52905.927499999998"/>
    <s v="Q1"/>
    <n v="23.56391807118786"/>
    <s v="Kolkata"/>
    <s v="Regular"/>
  </r>
  <r>
    <s v="ORD004257"/>
    <x v="46"/>
    <s v="CUST0025"/>
    <s v="Andrew Bhardwaj"/>
    <x v="1"/>
    <x v="4"/>
    <x v="45"/>
    <n v="1"/>
    <n v="26630.94"/>
    <n v="0.15"/>
    <n v="22636.3"/>
    <n v="1997.76"/>
    <n v="22636.298999999999"/>
    <s v="Q3"/>
    <n v="8.8254705936924314"/>
    <s v="Bhubaneswar"/>
    <s v="Occasional"/>
  </r>
  <r>
    <s v="ORD005175"/>
    <x v="28"/>
    <s v="CUST0381"/>
    <s v="Pratyush Mani"/>
    <x v="1"/>
    <x v="5"/>
    <x v="39"/>
    <n v="5"/>
    <n v="61.36"/>
    <n v="0.15"/>
    <n v="260.77999999999997"/>
    <n v="22.31"/>
    <n v="260.78000000000003"/>
    <s v="Q4"/>
    <n v="8.5551039190121934"/>
    <s v="Patna"/>
    <s v="Regular"/>
  </r>
  <r>
    <s v="ORD007902"/>
    <x v="299"/>
    <s v="CUST0455"/>
    <s v="Sara Narang"/>
    <x v="2"/>
    <x v="1"/>
    <x v="26"/>
    <n v="4"/>
    <n v="29717.55"/>
    <n v="0.1"/>
    <n v="106983.18"/>
    <n v="19701.830000000002"/>
    <n v="106983.18"/>
    <s v="Q1"/>
    <n v="18.415820131725383"/>
    <s v="Delhi"/>
    <s v="Regular"/>
  </r>
  <r>
    <s v="ORD007435"/>
    <x v="325"/>
    <s v="CUST0297"/>
    <s v="Ikbal Mane"/>
    <x v="3"/>
    <x v="2"/>
    <x v="9"/>
    <n v="5"/>
    <n v="7999.1"/>
    <n v="0.15"/>
    <n v="33996.17"/>
    <n v="7386.77"/>
    <n v="33996.174999999996"/>
    <s v="Q4"/>
    <n v="21.7282417401725"/>
    <s v="Mumbai"/>
    <s v="Premium"/>
  </r>
  <r>
    <s v="ORD000766"/>
    <x v="91"/>
    <s v="CUST0137"/>
    <s v="Rachita Datta"/>
    <x v="2"/>
    <x v="5"/>
    <x v="21"/>
    <n v="1"/>
    <n v="75.69"/>
    <n v="0"/>
    <n v="75.69"/>
    <n v="7.46"/>
    <n v="75.69"/>
    <s v="Q2"/>
    <n v="9.8559915444576571"/>
    <s v="Hyderabad"/>
    <s v="Regular"/>
  </r>
  <r>
    <s v="ORD009102"/>
    <x v="31"/>
    <s v="CUST0479"/>
    <s v="Janya Walia"/>
    <x v="3"/>
    <x v="4"/>
    <x v="42"/>
    <n v="0"/>
    <n v="55128.94"/>
    <n v="0.2"/>
    <n v="220515.76"/>
    <n v="33154.959999999999"/>
    <n v="0"/>
    <s v="Q2"/>
    <n v="15.035188414651179"/>
    <s v="Pune"/>
    <s v="Premium"/>
  </r>
  <r>
    <s v="ORD006715"/>
    <x v="194"/>
    <s v="CUST0024"/>
    <s v="Udyati Lanka"/>
    <x v="1"/>
    <x v="4"/>
    <x v="23"/>
    <n v="4"/>
    <n v="70722.149999999994"/>
    <n v="0.05"/>
    <n v="268744.17"/>
    <n v="26680.81"/>
    <n v="268744.17"/>
    <s v="Q4"/>
    <n v="9.9279586232512518"/>
    <s v="Patna"/>
    <s v="Premium"/>
  </r>
  <r>
    <s v="ORD000825"/>
    <x v="99"/>
    <s v="CUST0141"/>
    <s v="Unknown"/>
    <x v="3"/>
    <x v="1"/>
    <x v="1"/>
    <n v="5"/>
    <n v="21196.15"/>
    <n v="0"/>
    <n v="105980.75"/>
    <n v="18884.740000000002"/>
    <n v="105980.75"/>
    <s v="Q3"/>
    <n v="17.819028455639351"/>
    <s v="Pune"/>
    <s v="Regular"/>
  </r>
  <r>
    <s v="ORD005903"/>
    <x v="83"/>
    <s v="CUST0350"/>
    <s v="Vrishti Dubey"/>
    <x v="1"/>
    <x v="4"/>
    <x v="50"/>
    <n v="1"/>
    <n v="36493.89"/>
    <n v="0.25"/>
    <n v="27370.42"/>
    <n v="3293.98"/>
    <n v="27370.4175"/>
    <s v="Q2"/>
    <n v="12.034817149316671"/>
    <s v="Bhubaneswar"/>
    <s v="Premium"/>
  </r>
  <r>
    <s v="ORD011355"/>
    <x v="218"/>
    <s v="CUST0300"/>
    <s v="Maanav Kashyap"/>
    <x v="2"/>
    <x v="6"/>
    <x v="18"/>
    <n v="5"/>
    <n v="1064.44"/>
    <n v="0.05"/>
    <n v="5056.09"/>
    <n v="1512.76"/>
    <n v="5056.09"/>
    <s v="Q3"/>
    <n v="29.919562349562607"/>
    <s v="Amritsar"/>
    <s v="Premium"/>
  </r>
  <r>
    <s v="ORD011956"/>
    <x v="142"/>
    <s v="CUST0441"/>
    <s v="Gagan Garg"/>
    <x v="3"/>
    <x v="6"/>
    <x v="63"/>
    <n v="5"/>
    <n v="4687.34"/>
    <n v="0.05"/>
    <n v="22264.86"/>
    <n v="6936.57"/>
    <n v="22264.864999999998"/>
    <s v="Q3"/>
    <n v="31.154788307674064"/>
    <s v="Mumbai"/>
    <s v="Regular"/>
  </r>
  <r>
    <s v="ORD000072"/>
    <x v="208"/>
    <s v="CUST0089"/>
    <s v="Avi Dugar"/>
    <x v="1"/>
    <x v="4"/>
    <x v="42"/>
    <n v="5"/>
    <n v="84251.839999999997"/>
    <n v="0.05"/>
    <n v="400196.24"/>
    <n v="60066.03"/>
    <n v="400196.23999999993"/>
    <s v="Q1"/>
    <n v="15.009144013946758"/>
    <s v="Bhubaneswar"/>
    <s v="Regular"/>
  </r>
  <r>
    <s v="ORD004221"/>
    <x v="115"/>
    <s v="CUST0197"/>
    <s v="Wakeeta Chakrabarti"/>
    <x v="0"/>
    <x v="5"/>
    <x v="68"/>
    <n v="8"/>
    <n v="764.1"/>
    <n v="0"/>
    <n v="6112.8"/>
    <n v="600.76"/>
    <n v="6112.8"/>
    <s v="Q2"/>
    <n v="9.8279021070540491"/>
    <s v="Coimbatore"/>
    <s v="Regular"/>
  </r>
  <r>
    <s v="ORD011256"/>
    <x v="57"/>
    <s v="CUST0459"/>
    <s v="Vidhi Kari"/>
    <x v="3"/>
    <x v="6"/>
    <x v="27"/>
    <n v="2"/>
    <n v="3942.84"/>
    <n v="0.1"/>
    <n v="7097.11"/>
    <n v="2365.98"/>
    <n v="7097.1120000000001"/>
    <s v="Q2"/>
    <n v="33.337231633721331"/>
    <s v="Surat"/>
    <s v="Occasional"/>
  </r>
  <r>
    <s v="ORD003263"/>
    <x v="22"/>
    <s v="CUST0302"/>
    <s v="Praneel Solanki"/>
    <x v="0"/>
    <x v="2"/>
    <x v="62"/>
    <n v="5"/>
    <n v="6635.64"/>
    <n v="0"/>
    <n v="33178.199999999997"/>
    <n v="8843.85"/>
    <n v="33178.200000000004"/>
    <s v="Q3"/>
    <n v="26.65560518653815"/>
    <s v="Coimbatore"/>
    <s v="Premium"/>
  </r>
  <r>
    <s v="ORD010068"/>
    <x v="15"/>
    <s v="CUST0276"/>
    <s v="Manthan Grover"/>
    <x v="2"/>
    <x v="4"/>
    <x v="23"/>
    <n v="2"/>
    <n v="22256.880000000001"/>
    <n v="0.25"/>
    <n v="33385.32"/>
    <n v="3478.54"/>
    <n v="33385.32"/>
    <s v="Q4"/>
    <n v="10.419369950625006"/>
    <s v="Amritsar"/>
    <s v="Premium"/>
  </r>
  <r>
    <s v="ORD010217"/>
    <x v="315"/>
    <s v="CUST0282"/>
    <s v="Anmol Nagar"/>
    <x v="1"/>
    <x v="6"/>
    <x v="14"/>
    <n v="2"/>
    <n v="629.5"/>
    <n v="0"/>
    <n v="1259"/>
    <n v="302.01"/>
    <n v="1259"/>
    <s v="Q4"/>
    <n v="23.988085782366959"/>
    <s v="Bhubaneswar"/>
    <s v="Regular"/>
  </r>
  <r>
    <s v="ORD006689"/>
    <x v="244"/>
    <s v="CUST0244"/>
    <s v="Kala Chand"/>
    <x v="1"/>
    <x v="4"/>
    <x v="50"/>
    <n v="1"/>
    <n v="42276.95"/>
    <n v="0"/>
    <n v="42276.95"/>
    <n v="4636.62"/>
    <n v="42276.95"/>
    <s v="Q2"/>
    <n v="10.967252841087165"/>
    <s v="Patna"/>
    <s v="Premium"/>
  </r>
  <r>
    <s v="ORD006403"/>
    <x v="205"/>
    <s v="CUST0128"/>
    <s v="Anjali Mall"/>
    <x v="1"/>
    <x v="4"/>
    <x v="47"/>
    <n v="2"/>
    <n v="68037.31"/>
    <n v="0.05"/>
    <n v="129270.89"/>
    <n v="13129.86"/>
    <n v="129270.889"/>
    <s v="Q2"/>
    <n v="10.156857433255082"/>
    <s v="Bhubaneswar"/>
    <s v="Premium"/>
  </r>
  <r>
    <s v="ORD001590"/>
    <x v="92"/>
    <s v="CUST0339"/>
    <s v="Gayathri Kuruvilla"/>
    <x v="0"/>
    <x v="4"/>
    <x v="45"/>
    <n v="2"/>
    <n v="57109.53"/>
    <n v="0.1"/>
    <n v="102797.15"/>
    <n v="11492.76"/>
    <n v="102797.15399999999"/>
    <s v="Q3"/>
    <n v="11.180037578862839"/>
    <s v="Kochi"/>
    <s v="Premium"/>
  </r>
  <r>
    <s v="ORD004370"/>
    <x v="64"/>
    <s v="CUST0074"/>
    <s v="Maanas Sandhu"/>
    <x v="1"/>
    <x v="5"/>
    <x v="39"/>
    <n v="8"/>
    <n v="392"/>
    <n v="0.05"/>
    <n v="2979.2"/>
    <n v="301.26"/>
    <n v="2979.2"/>
    <s v="Q1"/>
    <n v="10.112110633727175"/>
    <s v="Kolkata"/>
    <s v="Premium"/>
  </r>
  <r>
    <s v="ORD009716"/>
    <x v="291"/>
    <s v="CUST0427"/>
    <s v="Laksh Gole"/>
    <x v="0"/>
    <x v="2"/>
    <x v="65"/>
    <n v="3"/>
    <n v="5705.24"/>
    <n v="0.2"/>
    <n v="13692.58"/>
    <n v="2700.7"/>
    <n v="13692.576000000001"/>
    <s v="Q3"/>
    <n v="19.723821222881295"/>
    <s v="Kochi"/>
    <s v="Regular"/>
  </r>
  <r>
    <s v="ORD001965"/>
    <x v="28"/>
    <s v="CUST0299"/>
    <s v="Wahab Jain"/>
    <x v="2"/>
    <x v="2"/>
    <x v="60"/>
    <n v="4"/>
    <n v="6642.1"/>
    <n v="0.1"/>
    <n v="23911.56"/>
    <n v="4108.26"/>
    <n v="23911.56"/>
    <s v="Q4"/>
    <n v="17.181062214259548"/>
    <s v="Jaipur"/>
    <s v="Premium"/>
  </r>
  <r>
    <s v="ORD009294"/>
    <x v="212"/>
    <s v="CUST0076"/>
    <s v="Vaishnavi Dar"/>
    <x v="0"/>
    <x v="5"/>
    <x v="7"/>
    <n v="10"/>
    <n v="553.73"/>
    <n v="0.15"/>
    <n v="4706.7"/>
    <n v="295.41000000000003"/>
    <n v="4706.7049999999999"/>
    <s v="Q3"/>
    <n v="6.2763719803684115"/>
    <s v="Bengaluru"/>
    <s v="Premium"/>
  </r>
  <r>
    <s v="ORD006327"/>
    <x v="199"/>
    <s v="CUST0063"/>
    <s v="Udant Bansal"/>
    <x v="0"/>
    <x v="0"/>
    <x v="67"/>
    <n v="2"/>
    <n v="635.58000000000004"/>
    <n v="0"/>
    <n v="1271.1600000000001"/>
    <n v="437.06"/>
    <n v="1271.1600000000001"/>
    <s v="Q2"/>
    <n v="34.382768494918025"/>
    <s v="Bengaluru"/>
    <s v="Premium"/>
  </r>
  <r>
    <s v="ORD006628"/>
    <x v="23"/>
    <s v="CUST0237"/>
    <s v="Oeshi Ram"/>
    <x v="0"/>
    <x v="6"/>
    <x v="29"/>
    <n v="5"/>
    <n v="4727"/>
    <n v="0.05"/>
    <n v="22453.25"/>
    <n v="8622.4500000000007"/>
    <n v="22453.25"/>
    <s v="Q3"/>
    <n v="38.401790386692355"/>
    <s v="Hyderabad"/>
    <s v="Occasional"/>
  </r>
  <r>
    <s v="ORD001487"/>
    <x v="147"/>
    <s v="CUST0307"/>
    <s v="Ekani Tak"/>
    <x v="0"/>
    <x v="5"/>
    <x v="40"/>
    <n v="3"/>
    <n v="585.75"/>
    <n v="0"/>
    <n v="1757.25"/>
    <n v="153.12"/>
    <n v="1757.25"/>
    <s v="Q2"/>
    <n v="8.7136150234741798"/>
    <s v="Kochi"/>
    <s v="Premium"/>
  </r>
  <r>
    <s v="ORD001996"/>
    <x v="165"/>
    <s v="CUST0397"/>
    <s v="Jai Boase"/>
    <x v="3"/>
    <x v="2"/>
    <x v="30"/>
    <n v="1"/>
    <n v="1351.77"/>
    <n v="0"/>
    <n v="1351.77"/>
    <n v="326.27999999999997"/>
    <n v="1351.77"/>
    <s v="Q3"/>
    <n v="24.137242282340928"/>
    <s v="Ahmedabad"/>
    <s v="Occasional"/>
  </r>
  <r>
    <s v="ORD000681"/>
    <x v="131"/>
    <s v="CUST0240"/>
    <s v="Suhani Shanker"/>
    <x v="0"/>
    <x v="6"/>
    <x v="63"/>
    <n v="2"/>
    <n v="1450.15"/>
    <n v="0.1"/>
    <n v="2610.27"/>
    <n v="758.78"/>
    <n v="2610.2700000000004"/>
    <s v="Q2"/>
    <n v="29.069023510977793"/>
    <s v="Kochi"/>
    <s v="Regular"/>
  </r>
  <r>
    <s v="ORD001896"/>
    <x v="218"/>
    <s v="CUST0243"/>
    <s v="Oviya Nagy"/>
    <x v="3"/>
    <x v="5"/>
    <x v="24"/>
    <n v="1"/>
    <n v="524.67999999999995"/>
    <n v="0.05"/>
    <n v="498.45"/>
    <n v="50.32"/>
    <n v="498.44599999999991"/>
    <s v="Q3"/>
    <n v="10.095295415788947"/>
    <s v="Surat"/>
    <s v="Regular"/>
  </r>
  <r>
    <s v="ORD005557"/>
    <x v="299"/>
    <s v="CUST0426"/>
    <s v="Nakul Puri"/>
    <x v="0"/>
    <x v="5"/>
    <x v="44"/>
    <n v="4"/>
    <n v="438.17"/>
    <n v="0.05"/>
    <n v="1665.05"/>
    <n v="126.71"/>
    <n v="1665.046"/>
    <s v="Q1"/>
    <n v="7.6099816822317647"/>
    <s v="Bengaluru"/>
    <s v="Regular"/>
  </r>
  <r>
    <s v="ORD004856"/>
    <x v="260"/>
    <s v="CUST0480"/>
    <s v="Ranveer Gour"/>
    <x v="0"/>
    <x v="0"/>
    <x v="15"/>
    <n v="3"/>
    <n v="867.53"/>
    <n v="0.2"/>
    <n v="2082.0700000000002"/>
    <n v="866"/>
    <n v="2082.0720000000001"/>
    <s v="Q4"/>
    <n v="41.593222129899566"/>
    <s v="Hyderabad"/>
    <s v="Premium"/>
  </r>
  <r>
    <s v="ORD007655"/>
    <x v="22"/>
    <s v="CUST0177"/>
    <s v="Pratyush Koshy"/>
    <x v="3"/>
    <x v="1"/>
    <x v="34"/>
    <n v="1"/>
    <n v="8278.5400000000009"/>
    <n v="0.15"/>
    <n v="7036.76"/>
    <n v="2009.25"/>
    <n v="7036.7590000000009"/>
    <s v="Q3"/>
    <n v="28.553624111096582"/>
    <s v="Ahmedabad"/>
    <s v="Premium"/>
  </r>
  <r>
    <s v="ORD009875"/>
    <x v="93"/>
    <s v="CUST0125"/>
    <s v="Baghyawati Oak"/>
    <x v="2"/>
    <x v="1"/>
    <x v="1"/>
    <n v="1"/>
    <n v="43518.52"/>
    <n v="0.05"/>
    <n v="41342.589999999997"/>
    <n v="9611.51"/>
    <n v="41342.593999999997"/>
    <s v="Q3"/>
    <n v="23.24844669867079"/>
    <s v="Jaipur"/>
    <s v="Regular"/>
  </r>
  <r>
    <s v="ORD001164"/>
    <x v="52"/>
    <s v="CUST0477"/>
    <s v="Teerth Bobal"/>
    <x v="1"/>
    <x v="4"/>
    <x v="42"/>
    <n v="5"/>
    <n v="33657.94"/>
    <n v="0.3"/>
    <n v="117802.79"/>
    <n v="11721.64"/>
    <n v="117802.79"/>
    <s v="Q1"/>
    <n v="9.9502227409045236"/>
    <s v="Patna"/>
    <s v="Occasional"/>
  </r>
  <r>
    <s v="ORD004989"/>
    <x v="282"/>
    <s v="CUST0461"/>
    <s v="Rushil Kakar"/>
    <x v="0"/>
    <x v="4"/>
    <x v="50"/>
    <n v="3"/>
    <n v="83596.37"/>
    <n v="0"/>
    <n v="250789.11"/>
    <n v="33468.89"/>
    <n v="250789.11"/>
    <s v="Q1"/>
    <n v="13.34543194479218"/>
    <s v="Hyderabad"/>
    <s v="Regular"/>
  </r>
  <r>
    <s v="ORD001440"/>
    <x v="37"/>
    <s v="CUST0433"/>
    <s v="Oliver Ram"/>
    <x v="0"/>
    <x v="4"/>
    <x v="47"/>
    <n v="2"/>
    <n v="36091.58"/>
    <n v="0.1"/>
    <n v="64964.84"/>
    <n v="-7955.26"/>
    <n v="64964.844000000005"/>
    <s v="Q4"/>
    <n v="-12.245485404104745"/>
    <s v="Kochi"/>
    <s v="Premium"/>
  </r>
  <r>
    <s v="ORD009657"/>
    <x v="328"/>
    <s v="CUST0328"/>
    <s v="Simon Vohra"/>
    <x v="1"/>
    <x v="1"/>
    <x v="59"/>
    <n v="2"/>
    <n v="17552.45"/>
    <n v="0"/>
    <n v="35104.9"/>
    <n v="-1442.62"/>
    <n v="35104.9"/>
    <s v="Q2"/>
    <n v="-4.1094548054545088"/>
    <s v="Ranchi"/>
    <s v="Premium"/>
  </r>
  <r>
    <s v="ORD002614"/>
    <x v="269"/>
    <s v="CUST0030"/>
    <s v="Kashvi Sahota"/>
    <x v="2"/>
    <x v="4"/>
    <x v="33"/>
    <n v="0"/>
    <n v="58705.77"/>
    <n v="0"/>
    <n v="117411.54"/>
    <n v="16099.88"/>
    <n v="0"/>
    <s v="Q1"/>
    <n v="13.712348888363103"/>
    <s v="Delhi"/>
    <s v="Premium"/>
  </r>
  <r>
    <s v="ORD009873"/>
    <x v="18"/>
    <s v="CUST0015"/>
    <s v="Akshay Choudhary"/>
    <x v="2"/>
    <x v="1"/>
    <x v="38"/>
    <n v="5"/>
    <n v="33965.14"/>
    <n v="0"/>
    <n v="169825.7"/>
    <n v="49585.36"/>
    <n v="169825.7"/>
    <s v="Q3"/>
    <n v="29.197795151146146"/>
    <s v="Chandigarh"/>
    <s v="Regular"/>
  </r>
  <r>
    <s v="ORD010329"/>
    <x v="43"/>
    <s v="CUST0141"/>
    <s v="Anusha Kapoor"/>
    <x v="3"/>
    <x v="0"/>
    <x v="53"/>
    <n v="3"/>
    <n v="781.51"/>
    <n v="0.1"/>
    <n v="2110.08"/>
    <n v="795.58"/>
    <n v="2110.0769999999998"/>
    <s v="Q1"/>
    <n v="37.703783742796489"/>
    <s v="Pune"/>
    <s v="Regular"/>
  </r>
  <r>
    <s v="ORD000074"/>
    <x v="243"/>
    <s v="CUST0171"/>
    <s v="Isha Kari"/>
    <x v="0"/>
    <x v="4"/>
    <x v="50"/>
    <n v="3"/>
    <n v="78089.960000000006"/>
    <n v="0.3"/>
    <n v="163988.92000000001"/>
    <n v="15297.63"/>
    <n v="163988.916"/>
    <s v="Q4"/>
    <n v="9.3284534101450252"/>
    <s v="Bengaluru"/>
    <s v="Premium"/>
  </r>
  <r>
    <s v="ORD007834"/>
    <x v="59"/>
    <s v="CUST0009"/>
    <s v="Gayathri Sankar"/>
    <x v="3"/>
    <x v="6"/>
    <x v="14"/>
    <n v="3"/>
    <n v="777.29"/>
    <n v="0.05"/>
    <n v="2215.2800000000002"/>
    <n v="822.56"/>
    <n v="2215.2764999999999"/>
    <s v="Q4"/>
    <n v="37.131197862121262"/>
    <s v="Surat"/>
    <s v="Occasional"/>
  </r>
  <r>
    <s v="ORD007846"/>
    <x v="204"/>
    <s v="CUST0077"/>
    <s v="Veda Dutt"/>
    <x v="1"/>
    <x v="2"/>
    <x v="30"/>
    <n v="5"/>
    <n v="5495.14"/>
    <n v="0"/>
    <n v="27475.7"/>
    <n v="5463.72"/>
    <n v="27475.7"/>
    <s v="Q4"/>
    <n v="19.885644405784021"/>
    <s v="Kolkata"/>
    <s v="Occasional"/>
  </r>
  <r>
    <s v="ORD011887"/>
    <x v="264"/>
    <s v="CUST0197"/>
    <s v="Wakeeta Chakrabarti"/>
    <x v="0"/>
    <x v="5"/>
    <x v="31"/>
    <n v="9"/>
    <n v="321.49"/>
    <n v="0.1"/>
    <n v="2604.0700000000002"/>
    <n v="197.6"/>
    <n v="2604.069"/>
    <s v="Q3"/>
    <n v="7.5881216710764292"/>
    <s v="Coimbatore"/>
    <s v="Regular"/>
  </r>
  <r>
    <s v="ORD000888"/>
    <x v="302"/>
    <s v="CUST0302"/>
    <s v="Praneel Solanki"/>
    <x v="0"/>
    <x v="1"/>
    <x v="1"/>
    <n v="5"/>
    <n v="4097.82"/>
    <n v="0.05"/>
    <n v="19464.64"/>
    <n v="4529.41"/>
    <n v="19464.644999999997"/>
    <s v="Q1"/>
    <n v="23.269939747151756"/>
    <s v="Coimbatore"/>
    <s v="Premium"/>
  </r>
  <r>
    <s v="ORD001220"/>
    <x v="265"/>
    <s v="CUST0011"/>
    <s v="Xiti Dash"/>
    <x v="2"/>
    <x v="5"/>
    <x v="44"/>
    <n v="3"/>
    <n v="351.42"/>
    <n v="0"/>
    <n v="1054.26"/>
    <n v="71.28"/>
    <n v="1054.26"/>
    <s v="Q1"/>
    <n v="6.7611405156223325"/>
    <s v="Jaipur"/>
    <s v="Regular"/>
  </r>
  <r>
    <s v="ORD002435"/>
    <x v="14"/>
    <s v="CUST0484"/>
    <s v="Yug Srivastava"/>
    <x v="3"/>
    <x v="0"/>
    <x v="48"/>
    <n v="2"/>
    <n v="322.47000000000003"/>
    <n v="0.05"/>
    <n v="612.69000000000005"/>
    <n v="152.38999999999999"/>
    <n v="612.69299999999998"/>
    <s v="Q2"/>
    <n v="24.872284515823658"/>
    <s v="Mumbai"/>
    <s v="Occasional"/>
  </r>
  <r>
    <s v="ORD002227"/>
    <x v="284"/>
    <s v="CUST0200"/>
    <s v="Bishakha Walla"/>
    <x v="2"/>
    <x v="6"/>
    <x v="19"/>
    <n v="1"/>
    <n v="3133.61"/>
    <n v="0.2"/>
    <n v="2506.89"/>
    <n v="761.69"/>
    <n v="2506.8880000000004"/>
    <s v="Q3"/>
    <n v="30.383862076118223"/>
    <s v="Lucknow"/>
    <s v="Regular"/>
  </r>
  <r>
    <s v="ORD000430"/>
    <x v="135"/>
    <s v="CUST0361"/>
    <s v="Ranveer Nazareth"/>
    <x v="3"/>
    <x v="5"/>
    <x v="39"/>
    <n v="8"/>
    <n v="525.80999999999995"/>
    <n v="0.1"/>
    <n v="3785.83"/>
    <n v="248.01"/>
    <n v="3785.8319999999999"/>
    <s v="Q2"/>
    <n v="6.551007308833201"/>
    <s v="Pune"/>
    <s v="Regular"/>
  </r>
  <r>
    <s v="ORD008373"/>
    <x v="26"/>
    <s v="CUST0151"/>
    <s v="Abhimanyu Kalita"/>
    <x v="0"/>
    <x v="3"/>
    <x v="13"/>
    <n v="4"/>
    <n v="2615.81"/>
    <n v="0"/>
    <n v="10463.24"/>
    <n v="-375.36"/>
    <n v="10463.24"/>
    <s v="Q4"/>
    <n v="-3.5874165172546935"/>
    <s v="Chennai"/>
    <s v="Premium"/>
  </r>
  <r>
    <s v="ORD009207"/>
    <x v="125"/>
    <s v="CUST0203"/>
    <s v="Yagnesh Deo"/>
    <x v="2"/>
    <x v="4"/>
    <x v="47"/>
    <n v="1"/>
    <n v="4422.7700000000004"/>
    <n v="0"/>
    <n v="4422.7700000000004"/>
    <n v="469.97"/>
    <n v="4422.7700000000004"/>
    <s v="Q3"/>
    <n v="10.626146057787315"/>
    <s v="Lucknow"/>
    <s v="Premium"/>
  </r>
  <r>
    <s v="ORD008609"/>
    <x v="133"/>
    <s v="CUST0445"/>
    <s v="Sachi Sibal"/>
    <x v="3"/>
    <x v="6"/>
    <x v="18"/>
    <n v="4"/>
    <n v="2448.42"/>
    <n v="0.15"/>
    <n v="8324.6299999999992"/>
    <n v="2253.2399999999998"/>
    <n v="8324.6280000000006"/>
    <s v="Q4"/>
    <n v="27.067148930342849"/>
    <s v="Ahmedabad"/>
    <s v="Occasional"/>
  </r>
  <r>
    <s v="ORD002251"/>
    <x v="162"/>
    <s v="CUST0328"/>
    <s v="Simon Vohra"/>
    <x v="1"/>
    <x v="3"/>
    <x v="13"/>
    <n v="1"/>
    <n v="2164.0700000000002"/>
    <n v="0.2"/>
    <n v="1731.26"/>
    <n v="603.80999999999995"/>
    <n v="1731.2560000000003"/>
    <s v="Q2"/>
    <n v="34.876910458278935"/>
    <s v="Ranchi"/>
    <s v="Premium"/>
  </r>
  <r>
    <s v="ORD003417"/>
    <x v="40"/>
    <s v="CUST0040"/>
    <s v="Gaurav Majumdar"/>
    <x v="2"/>
    <x v="6"/>
    <x v="41"/>
    <n v="5"/>
    <n v="4267.45"/>
    <n v="0.05"/>
    <n v="20270.39"/>
    <n v="-588.51"/>
    <n v="20270.387500000001"/>
    <s v="Q4"/>
    <n v="-2.9032988511814524"/>
    <s v="Chandigarh"/>
    <s v="Regular"/>
  </r>
  <r>
    <s v="ORD010969"/>
    <x v="105"/>
    <s v="CUST0466"/>
    <s v="Inaya Cherian"/>
    <x v="3"/>
    <x v="2"/>
    <x v="8"/>
    <n v="1"/>
    <n v="4073.31"/>
    <n v="0.05"/>
    <n v="3869.64"/>
    <n v="967.09"/>
    <n v="3869.6444999999999"/>
    <s v="Q2"/>
    <n v="24.991730496893769"/>
    <s v="Ahmedabad"/>
    <s v="Premium"/>
  </r>
  <r>
    <s v="ORD000854"/>
    <x v="34"/>
    <s v="CUST0044"/>
    <s v="Advay Nadig"/>
    <x v="2"/>
    <x v="6"/>
    <x v="41"/>
    <n v="4"/>
    <n v="2864.4"/>
    <n v="0.15"/>
    <n v="9738.9599999999991"/>
    <n v="2968.27"/>
    <n v="9738.9600000000009"/>
    <s v="Q3"/>
    <n v="30.478305691778178"/>
    <s v="Lucknow"/>
    <s v="Premium"/>
  </r>
  <r>
    <s v="ORD001273"/>
    <x v="231"/>
    <s v="CUST0055"/>
    <s v="Abha Pau"/>
    <x v="0"/>
    <x v="0"/>
    <x v="15"/>
    <n v="3"/>
    <n v="574.38"/>
    <n v="0.05"/>
    <n v="1636.98"/>
    <n v="604.17999999999995"/>
    <n v="1636.9829999999997"/>
    <s v="Q1"/>
    <n v="36.90820901904727"/>
    <s v="Bengaluru"/>
    <s v="Premium"/>
  </r>
  <r>
    <s v="ORD009589"/>
    <x v="209"/>
    <s v="CUST0175"/>
    <s v="Balendra Lala"/>
    <x v="2"/>
    <x v="3"/>
    <x v="58"/>
    <n v="2"/>
    <n v="919.62"/>
    <n v="0"/>
    <n v="1839.24"/>
    <n v="666.61"/>
    <n v="1839.24"/>
    <s v="Q2"/>
    <n v="36.243774602553231"/>
    <s v="Delhi"/>
    <s v="Premium"/>
  </r>
  <r>
    <s v="ORD008394"/>
    <x v="301"/>
    <s v="CUST0015"/>
    <s v="Akshay Choudhary"/>
    <x v="2"/>
    <x v="3"/>
    <x v="13"/>
    <n v="4"/>
    <n v="218.91"/>
    <n v="0.05"/>
    <n v="831.86"/>
    <n v="-104.74"/>
    <n v="831.85799999999995"/>
    <s v="Q2"/>
    <n v="-12.591060995840644"/>
    <s v="Chandigarh"/>
    <s v="Regular"/>
  </r>
  <r>
    <s v="ORD004655"/>
    <x v="155"/>
    <s v="CUST0291"/>
    <s v="Kabir Dâ€™Alia"/>
    <x v="2"/>
    <x v="0"/>
    <x v="48"/>
    <n v="1"/>
    <n v="894.43"/>
    <n v="0.1"/>
    <n v="804.99"/>
    <n v="268.95"/>
    <n v="804.98699999999997"/>
    <s v="Q3"/>
    <n v="33.410352923638804"/>
    <s v="Lucknow"/>
    <s v="Premium"/>
  </r>
  <r>
    <s v="ORD008439"/>
    <x v="339"/>
    <s v="CUST0492"/>
    <s v="Pranav Gala"/>
    <x v="0"/>
    <x v="5"/>
    <x v="7"/>
    <n v="4"/>
    <n v="81.37"/>
    <n v="0.25"/>
    <n v="244.11"/>
    <n v="21.41"/>
    <n v="244.11"/>
    <s v="Q3"/>
    <n v="8.7706361886034969"/>
    <s v="Coimbatore"/>
    <s v="Premium"/>
  </r>
  <r>
    <s v="ORD006656"/>
    <x v="54"/>
    <s v="CUST0282"/>
    <s v="Anmol Nagar"/>
    <x v="1"/>
    <x v="2"/>
    <x v="60"/>
    <n v="3"/>
    <n v="6075.85"/>
    <n v="0.25"/>
    <n v="13670.66"/>
    <n v="3032.98"/>
    <n v="13670.662500000002"/>
    <s v="Q4"/>
    <n v="22.18605392863256"/>
    <s v="Bhubaneswar"/>
    <s v="Regular"/>
  </r>
  <r>
    <s v="ORD005239"/>
    <x v="345"/>
    <s v="CUST0397"/>
    <s v="Jai Boase"/>
    <x v="3"/>
    <x v="3"/>
    <x v="6"/>
    <n v="4"/>
    <n v="2834.62"/>
    <n v="0.2"/>
    <n v="9070.7800000000007"/>
    <n v="2550.5700000000002"/>
    <n v="9070.7839999999997"/>
    <s v="Q3"/>
    <n v="28.118530049235012"/>
    <s v="Ahmedabad"/>
    <s v="Occasional"/>
  </r>
  <r>
    <s v="ORD003829"/>
    <x v="261"/>
    <s v="CUST0446"/>
    <s v="Anthony Pandit"/>
    <x v="0"/>
    <x v="4"/>
    <x v="50"/>
    <n v="3"/>
    <n v="4868.18"/>
    <n v="0.2"/>
    <n v="11683.63"/>
    <n v="1019.82"/>
    <n v="11683.632000000001"/>
    <s v="Q4"/>
    <n v="8.7286228680641216"/>
    <s v="Chennai"/>
    <s v="Premium"/>
  </r>
  <r>
    <s v="ORD000485"/>
    <x v="143"/>
    <s v="CUST0246"/>
    <s v="Oliver Chander"/>
    <x v="0"/>
    <x v="5"/>
    <x v="7"/>
    <n v="10"/>
    <n v="580.45000000000005"/>
    <n v="0.15"/>
    <n v="4933.82"/>
    <n v="386.12"/>
    <n v="4933.8249999999998"/>
    <s v="Q1"/>
    <n v="7.8259847339384097"/>
    <s v="Hyderabad"/>
    <s v="Regular"/>
  </r>
  <r>
    <s v="ORD010001"/>
    <x v="195"/>
    <s v="CUST0366"/>
    <s v="Zaitra Kade"/>
    <x v="2"/>
    <x v="4"/>
    <x v="28"/>
    <n v="1"/>
    <n v="74170.399999999994"/>
    <n v="0"/>
    <n v="74170.399999999994"/>
    <n v="10696.96"/>
    <n v="74170.399999999994"/>
    <s v="Q2"/>
    <n v="14.42214144726198"/>
    <s v="Amritsar"/>
    <s v="Occasional"/>
  </r>
  <r>
    <s v="ORD011441"/>
    <x v="179"/>
    <s v="CUST0223"/>
    <s v="Aarini Dugar"/>
    <x v="1"/>
    <x v="2"/>
    <x v="46"/>
    <n v="5"/>
    <n v="1662.51"/>
    <n v="0.1"/>
    <n v="7481.29"/>
    <n v="1414.1"/>
    <n v="7481.2949999999992"/>
    <s v="Q1"/>
    <n v="18.90182040797777"/>
    <s v="Guwahati"/>
    <s v="Premium"/>
  </r>
  <r>
    <s v="ORD003989"/>
    <x v="259"/>
    <s v="CUST0436"/>
    <s v="Lekha Kulkarni"/>
    <x v="3"/>
    <x v="6"/>
    <x v="43"/>
    <n v="3"/>
    <n v="2517.31"/>
    <n v="0.2"/>
    <n v="6041.54"/>
    <n v="2235.06"/>
    <n v="6041.5440000000008"/>
    <s v="Q2"/>
    <n v="36.994872168354426"/>
    <s v="Ahmedabad"/>
    <s v="Premium"/>
  </r>
  <r>
    <s v="ORD007096"/>
    <x v="69"/>
    <s v="CUST0442"/>
    <s v="Jackson Khare"/>
    <x v="1"/>
    <x v="0"/>
    <x v="56"/>
    <n v="2"/>
    <n v="525.09"/>
    <n v="0.25"/>
    <n v="787.63"/>
    <n v="278.49"/>
    <n v="787.63499999999999"/>
    <s v="Q1"/>
    <n v="35.357972652133618"/>
    <s v="Guwahati"/>
    <s v="Regular"/>
  </r>
  <r>
    <s v="ORD000371"/>
    <x v="270"/>
    <s v="CUST0050"/>
    <s v="Nathan Mann"/>
    <x v="2"/>
    <x v="5"/>
    <x v="21"/>
    <n v="3"/>
    <n v="92.4"/>
    <n v="0"/>
    <n v="277.2"/>
    <n v="21.98"/>
    <n v="277.20000000000005"/>
    <s v="Q1"/>
    <n v="7.9292929292929308"/>
    <s v="Lucknow"/>
    <s v="Premium"/>
  </r>
  <r>
    <s v="ORD008582"/>
    <x v="190"/>
    <s v="CUST0454"/>
    <s v="Avi Kar"/>
    <x v="1"/>
    <x v="4"/>
    <x v="23"/>
    <n v="3"/>
    <n v="67048.350000000006"/>
    <n v="0.2"/>
    <n v="160916.04"/>
    <n v="22294.74"/>
    <n v="160916.04000000004"/>
    <s v="Q3"/>
    <n v="13.85488979221711"/>
    <s v="Patna"/>
    <s v="Regular"/>
  </r>
  <r>
    <s v="ORD003618"/>
    <x v="350"/>
    <s v="CUST0489"/>
    <s v="Xavier Bawa"/>
    <x v="3"/>
    <x v="5"/>
    <x v="37"/>
    <n v="10"/>
    <n v="314.08999999999997"/>
    <n v="0.1"/>
    <n v="2826.81"/>
    <n v="201.24"/>
    <n v="2826.81"/>
    <s v="Q4"/>
    <n v="7.1189786366964896"/>
    <s v="Surat"/>
    <s v="Premium"/>
  </r>
  <r>
    <s v="ORD000397"/>
    <x v="345"/>
    <s v="CUST0104"/>
    <s v="Saksham Gola"/>
    <x v="2"/>
    <x v="0"/>
    <x v="0"/>
    <n v="5"/>
    <n v="749.83"/>
    <n v="0.25"/>
    <n v="2811.86"/>
    <n v="1265.0899999999999"/>
    <n v="2811.8625000000002"/>
    <s v="Q3"/>
    <n v="44.991215778879457"/>
    <s v="Chandigarh"/>
    <s v="Premium"/>
  </r>
  <r>
    <s v="ORD005200"/>
    <x v="200"/>
    <s v="CUST0250"/>
    <s v="Vanya Subramaniam"/>
    <x v="3"/>
    <x v="1"/>
    <x v="34"/>
    <n v="3"/>
    <n v="18962.64"/>
    <n v="0.1"/>
    <n v="51199.13"/>
    <n v="-3329.38"/>
    <n v="51199.127999999997"/>
    <s v="Q2"/>
    <n v="-6.5028058093955901"/>
    <s v="Surat"/>
    <s v="Premium"/>
  </r>
  <r>
    <s v="ORD001662"/>
    <x v="319"/>
    <s v="CUST0181"/>
    <s v="Chasmum Narang"/>
    <x v="3"/>
    <x v="3"/>
    <x v="12"/>
    <n v="5"/>
    <n v="2401.31"/>
    <n v="0.1"/>
    <n v="10805.9"/>
    <n v="2753.24"/>
    <n v="10805.895"/>
    <s v="Q4"/>
    <n v="25.479043855671435"/>
    <s v="Ahmedabad"/>
    <s v="Premium"/>
  </r>
  <r>
    <s v="ORD008571"/>
    <x v="3"/>
    <s v="CUST0265"/>
    <s v="Ayushman Master"/>
    <x v="0"/>
    <x v="6"/>
    <x v="55"/>
    <n v="0"/>
    <n v="1986.74"/>
    <n v="0.15"/>
    <n v="3377.46"/>
    <n v="957.17"/>
    <n v="0"/>
    <s v="Q2"/>
    <n v="28.339935928182712"/>
    <s v="Bengaluru"/>
    <s v="Regular"/>
  </r>
  <r>
    <s v="ORD007247"/>
    <x v="191"/>
    <s v="CUST0458"/>
    <s v="Vyanjana Thaman"/>
    <x v="0"/>
    <x v="3"/>
    <x v="4"/>
    <n v="3"/>
    <n v="2632.34"/>
    <n v="0.25"/>
    <n v="5922.77"/>
    <n v="2064.59"/>
    <n v="5922.7650000000003"/>
    <s v="Q2"/>
    <n v="34.858520590872175"/>
    <s v="Chennai"/>
    <s v="Regular"/>
  </r>
  <r>
    <s v="ORD009988"/>
    <x v="337"/>
    <s v="CUST0451"/>
    <s v="Varsha Sheth"/>
    <x v="0"/>
    <x v="3"/>
    <x v="6"/>
    <n v="1"/>
    <n v="2515.4499999999998"/>
    <n v="0.05"/>
    <n v="2389.6799999999998"/>
    <n v="818.81"/>
    <n v="2389.6774999999998"/>
    <s v="Q3"/>
    <n v="34.264420340798765"/>
    <s v="Chennai"/>
    <s v="Regular"/>
  </r>
  <r>
    <s v="ORD008486"/>
    <x v="55"/>
    <s v="CUST0053"/>
    <s v="Anjali Ganesh"/>
    <x v="3"/>
    <x v="4"/>
    <x v="20"/>
    <n v="4"/>
    <n v="19056.66"/>
    <n v="0.05"/>
    <n v="72415.31"/>
    <n v="7026"/>
    <n v="72415.30799999999"/>
    <s v="Q1"/>
    <n v="9.7023681870587861"/>
    <s v="Mumbai"/>
    <s v="Regular"/>
  </r>
  <r>
    <s v="ORD006001"/>
    <x v="193"/>
    <s v="CUST0252"/>
    <s v="Urmi Sehgal"/>
    <x v="1"/>
    <x v="4"/>
    <x v="33"/>
    <n v="4"/>
    <n v="59827.83"/>
    <n v="0.2"/>
    <n v="191449.06"/>
    <n v="22395.200000000001"/>
    <n v="191449.05600000001"/>
    <s v="Q1"/>
    <n v="11.697733068002528"/>
    <s v="Kolkata"/>
    <s v="Regular"/>
  </r>
  <r>
    <s v="ORD004810"/>
    <x v="244"/>
    <s v="CUST0139"/>
    <s v="Bina Chacko"/>
    <x v="0"/>
    <x v="5"/>
    <x v="7"/>
    <n v="3"/>
    <n v="793.18"/>
    <n v="0"/>
    <n v="2379.54"/>
    <n v="190.6"/>
    <n v="2379.54"/>
    <s v="Q2"/>
    <n v="8.0099515032317168"/>
    <s v="Bengaluru"/>
    <s v="Regular"/>
  </r>
  <r>
    <s v="ORD011114"/>
    <x v="122"/>
    <s v="CUST0430"/>
    <s v="Ayush Dar"/>
    <x v="2"/>
    <x v="5"/>
    <x v="37"/>
    <n v="7"/>
    <n v="351.34"/>
    <n v="0"/>
    <n v="2459.38"/>
    <n v="214.03"/>
    <n v="2459.3799999999997"/>
    <s v="Q1"/>
    <n v="8.7025998422366602"/>
    <s v="Bengaluru"/>
    <s v="Regular"/>
  </r>
  <r>
    <s v="ORD003625"/>
    <x v="87"/>
    <s v="CUST0258"/>
    <s v="Sanaya Khalsa"/>
    <x v="2"/>
    <x v="4"/>
    <x v="33"/>
    <n v="5"/>
    <n v="43991.4"/>
    <n v="0.05"/>
    <n v="208959.15"/>
    <n v="30591.09"/>
    <n v="208959.15"/>
    <s v="Q1"/>
    <n v="14.639746572476009"/>
    <s v="Delhi"/>
    <s v="Premium"/>
  </r>
  <r>
    <s v="ORD000141"/>
    <x v="107"/>
    <s v="CUST0193"/>
    <s v="Aashi Virk"/>
    <x v="3"/>
    <x v="4"/>
    <x v="23"/>
    <n v="2"/>
    <n v="41302.06"/>
    <n v="0"/>
    <n v="82604.12"/>
    <n v="9692.59"/>
    <n v="82604.12"/>
    <s v="Q4"/>
    <n v="11.733785191343967"/>
    <s v="Pune"/>
    <s v="Premium"/>
  </r>
  <r>
    <s v="ORD003722"/>
    <x v="336"/>
    <s v="CUST0046"/>
    <s v="Kiaan Radhakrishnan"/>
    <x v="0"/>
    <x v="6"/>
    <x v="55"/>
    <n v="4"/>
    <n v="3695.14"/>
    <n v="0"/>
    <n v="14780.56"/>
    <n v="5598.57"/>
    <n v="14780.56"/>
    <s v="Q4"/>
    <n v="37.87792884708022"/>
    <s v="Hyderabad"/>
    <s v="Premium"/>
  </r>
  <r>
    <s v="ORD007459"/>
    <x v="105"/>
    <s v="CUST0405"/>
    <s v="Vyanjana Buch"/>
    <x v="0"/>
    <x v="0"/>
    <x v="32"/>
    <n v="5"/>
    <n v="460.05"/>
    <n v="0.1"/>
    <n v="2070.2199999999998"/>
    <n v="773.47"/>
    <n v="2070.2249999999999"/>
    <s v="Q2"/>
    <n v="37.361729671242678"/>
    <s v="Coimbatore"/>
    <s v="Regular"/>
  </r>
  <r>
    <s v="ORD006289"/>
    <x v="281"/>
    <s v="CUST0424"/>
    <s v="Adya Sidhu"/>
    <x v="2"/>
    <x v="5"/>
    <x v="31"/>
    <n v="7"/>
    <n v="229.37"/>
    <n v="0"/>
    <n v="1605.59"/>
    <n v="110.47"/>
    <n v="1605.5900000000001"/>
    <s v="Q3"/>
    <n v="6.8803368232238622"/>
    <s v="Lucknow"/>
    <s v="Premium"/>
  </r>
  <r>
    <s v="ORD011370"/>
    <x v="214"/>
    <s v="CUST0412"/>
    <s v="Qadim Mammen"/>
    <x v="0"/>
    <x v="4"/>
    <x v="5"/>
    <n v="3"/>
    <n v="32002.33"/>
    <n v="0.1"/>
    <n v="86406.29"/>
    <n v="13325.92"/>
    <n v="86406.291000000012"/>
    <s v="Q4"/>
    <n v="15.422395753827644"/>
    <s v="Chennai"/>
    <s v="Regular"/>
  </r>
  <r>
    <s v="ORD006636"/>
    <x v="346"/>
    <s v="CUST0467"/>
    <s v="Deepa Pandit"/>
    <x v="3"/>
    <x v="4"/>
    <x v="28"/>
    <n v="5"/>
    <n v="61904.43"/>
    <n v="0"/>
    <n v="309522.15000000002"/>
    <n v="41160.620000000003"/>
    <n v="309522.15000000002"/>
    <s v="Q4"/>
    <n v="13.298117759908298"/>
    <s v="Pune"/>
    <s v="Premium"/>
  </r>
  <r>
    <s v="ORD010398"/>
    <x v="340"/>
    <s v="CUST0278"/>
    <s v="Reyansh Dayal"/>
    <x v="0"/>
    <x v="0"/>
    <x v="0"/>
    <n v="2"/>
    <n v="931.23"/>
    <n v="0.2"/>
    <n v="1489.97"/>
    <n v="603.91"/>
    <n v="1489.9680000000001"/>
    <s v="Q2"/>
    <n v="40.531688557487733"/>
    <s v="Chennai"/>
    <s v="Regular"/>
  </r>
  <r>
    <s v="ORD009292"/>
    <x v="147"/>
    <s v="CUST0108"/>
    <s v="Yadavi Golla"/>
    <x v="2"/>
    <x v="5"/>
    <x v="44"/>
    <n v="2"/>
    <n v="600.20000000000005"/>
    <n v="0.05"/>
    <n v="1140.3800000000001"/>
    <n v="95.21"/>
    <n v="1140.3800000000001"/>
    <s v="Q2"/>
    <n v="8.3489713954997455"/>
    <s v="Delhi"/>
    <s v="Regular"/>
  </r>
  <r>
    <s v="ORD000961"/>
    <x v="45"/>
    <s v="CUST0148"/>
    <s v="Dhruv Narasimhan"/>
    <x v="3"/>
    <x v="6"/>
    <x v="27"/>
    <n v="3"/>
    <n v="2891.57"/>
    <n v="0"/>
    <n v="8674.7099999999991"/>
    <n v="2551.96"/>
    <n v="8674.7100000000009"/>
    <s v="Q2"/>
    <n v="29.418389779024317"/>
    <s v="Surat"/>
    <s v="Regular"/>
  </r>
  <r>
    <s v="ORD006038"/>
    <x v="295"/>
    <s v="CUST0193"/>
    <s v="Aashi Virk"/>
    <x v="3"/>
    <x v="2"/>
    <x v="62"/>
    <n v="4"/>
    <n v="431.29"/>
    <n v="0"/>
    <n v="1725.16"/>
    <n v="312.05"/>
    <n v="1725.16"/>
    <s v="Q4"/>
    <n v="18.088177328479677"/>
    <s v="Pune"/>
    <s v="Premium"/>
  </r>
  <r>
    <s v="ORD011648"/>
    <x v="26"/>
    <s v="CUST0448"/>
    <s v="Wyatt Gade"/>
    <x v="3"/>
    <x v="4"/>
    <x v="22"/>
    <n v="3"/>
    <n v="11759.85"/>
    <n v="0.15"/>
    <n v="29987.62"/>
    <n v="4031.55"/>
    <n v="29987.6175"/>
    <s v="Q4"/>
    <n v="13.444047910437709"/>
    <s v="Nagpur"/>
    <s v="Premium"/>
  </r>
  <r>
    <s v="ORD010611"/>
    <x v="220"/>
    <s v="CUST0359"/>
    <s v="Yutika Suri"/>
    <x v="1"/>
    <x v="0"/>
    <x v="15"/>
    <n v="2"/>
    <n v="396.99"/>
    <n v="0"/>
    <n v="793.98"/>
    <n v="345.86"/>
    <n v="793.98"/>
    <s v="Q1"/>
    <n v="43.560291191213885"/>
    <s v="Ranchi"/>
    <s v="Premium"/>
  </r>
  <r>
    <s v="ORD004693"/>
    <x v="130"/>
    <s v="CUST0386"/>
    <s v="Nikita Balan"/>
    <x v="0"/>
    <x v="5"/>
    <x v="39"/>
    <n v="6"/>
    <n v="392.68"/>
    <n v="0.25"/>
    <n v="1767.06"/>
    <n v="159.77000000000001"/>
    <n v="1767.06"/>
    <s v="Q2"/>
    <n v="9.0415718764501491"/>
    <s v="Kochi"/>
    <s v="Premium"/>
  </r>
  <r>
    <s v="ORD000033"/>
    <x v="276"/>
    <s v="CUST0489"/>
    <s v="Xavier Bawa"/>
    <x v="3"/>
    <x v="6"/>
    <x v="41"/>
    <n v="1"/>
    <n v="4399.2"/>
    <n v="0.1"/>
    <n v="3959.28"/>
    <n v="1487.77"/>
    <n v="3959.2799999999997"/>
    <s v="Q2"/>
    <n v="37.576781637065324"/>
    <s v="Surat"/>
    <s v="Premium"/>
  </r>
  <r>
    <s v="ORD005243"/>
    <x v="302"/>
    <s v="CUST0395"/>
    <s v="Amrita Balan"/>
    <x v="3"/>
    <x v="6"/>
    <x v="14"/>
    <n v="5"/>
    <n v="2748.67"/>
    <n v="0.05"/>
    <n v="13056.18"/>
    <n v="-464.13"/>
    <n v="13056.182499999999"/>
    <s v="Q1"/>
    <n v="-3.5548682692793756"/>
    <s v="Mumbai"/>
    <s v="Regular"/>
  </r>
  <r>
    <s v="ORD000892"/>
    <x v="79"/>
    <s v="CUST0474"/>
    <s v="Tanay Basak"/>
    <x v="3"/>
    <x v="6"/>
    <x v="19"/>
    <n v="3"/>
    <n v="1618.29"/>
    <n v="0"/>
    <n v="4854.87"/>
    <n v="1278.04"/>
    <n v="4854.87"/>
    <s v="Q2"/>
    <n v="26.324906743125975"/>
    <s v="Ahmedabad"/>
    <s v="Premium"/>
  </r>
  <r>
    <s v="ORD011660"/>
    <x v="281"/>
    <s v="CUST0343"/>
    <s v="Ronith Ratti"/>
    <x v="3"/>
    <x v="3"/>
    <x v="4"/>
    <n v="5"/>
    <n v="241.53"/>
    <n v="0.2"/>
    <n v="966.12"/>
    <n v="237.63"/>
    <n v="966.12000000000012"/>
    <s v="Q3"/>
    <n v="24.596323438082226"/>
    <s v="Ahmedabad"/>
    <s v="Premium"/>
  </r>
  <r>
    <s v="ORD002682"/>
    <x v="70"/>
    <s v="CUST0149"/>
    <s v="Charita Bobal"/>
    <x v="2"/>
    <x v="4"/>
    <x v="5"/>
    <n v="4"/>
    <n v="61202.94"/>
    <n v="0"/>
    <n v="244811.76"/>
    <n v="29894.21"/>
    <n v="244811.76"/>
    <s v="Q4"/>
    <n v="12.211100479813551"/>
    <s v="Jaipur"/>
    <s v="Occasional"/>
  </r>
  <r>
    <s v="ORD001529"/>
    <x v="291"/>
    <s v="CUST0061"/>
    <s v="Aarush Garg"/>
    <x v="0"/>
    <x v="4"/>
    <x v="33"/>
    <n v="1"/>
    <n v="12462.69"/>
    <n v="0.2"/>
    <n v="9970.15"/>
    <n v="-953.35"/>
    <n v="9970.1520000000019"/>
    <s v="Q3"/>
    <n v="-9.5620426974518953"/>
    <s v="Hyderabad"/>
    <s v="Regular"/>
  </r>
  <r>
    <s v="ORD009622"/>
    <x v="162"/>
    <s v="CUST0210"/>
    <s v="Yadavi Dani"/>
    <x v="3"/>
    <x v="4"/>
    <x v="42"/>
    <n v="5"/>
    <n v="77944.72"/>
    <n v="0"/>
    <n v="389723.6"/>
    <n v="42916.55"/>
    <n v="389723.6"/>
    <s v="Q2"/>
    <n v="11.012048025831641"/>
    <s v="Mumbai"/>
    <s v="Regular"/>
  </r>
  <r>
    <s v="ORD001077"/>
    <x v="28"/>
    <s v="CUST0179"/>
    <s v="Yoshita Singhal"/>
    <x v="3"/>
    <x v="2"/>
    <x v="9"/>
    <n v="2"/>
    <n v="6622.12"/>
    <n v="0.05"/>
    <n v="12582.03"/>
    <n v="2702.01"/>
    <n v="12582.027999999998"/>
    <s v="Q4"/>
    <n v="21.475151466019398"/>
    <s v="Surat"/>
    <s v="Occasional"/>
  </r>
  <r>
    <s v="ORD010560"/>
    <x v="169"/>
    <s v="CUST0459"/>
    <s v="Vidhi Kari"/>
    <x v="3"/>
    <x v="4"/>
    <x v="23"/>
    <n v="2"/>
    <n v="59010.44"/>
    <n v="0"/>
    <n v="118020.88"/>
    <n v="16240.89"/>
    <n v="118020.88"/>
    <s v="Q1"/>
    <n v="13.761031098903853"/>
    <s v="Surat"/>
    <s v="Occasional"/>
  </r>
  <r>
    <s v="ORD005731"/>
    <x v="269"/>
    <s v="CUST0241"/>
    <s v="Victor Puri"/>
    <x v="2"/>
    <x v="6"/>
    <x v="43"/>
    <n v="5"/>
    <n v="2269.58"/>
    <n v="0"/>
    <n v="11347.9"/>
    <n v="3626.88"/>
    <n v="11347.9"/>
    <s v="Q1"/>
    <n v="31.960803320438146"/>
    <s v="Chandigarh"/>
    <s v="Occasional"/>
  </r>
  <r>
    <s v="ORD003581"/>
    <x v="57"/>
    <s v="CUST0458"/>
    <s v="Vyanjana Thaman"/>
    <x v="0"/>
    <x v="1"/>
    <x v="34"/>
    <n v="2"/>
    <n v="13991.66"/>
    <n v="0.05"/>
    <n v="26584.15"/>
    <n v="6047.67"/>
    <n v="26584.153999999999"/>
    <s v="Q2"/>
    <n v="22.74915692245191"/>
    <s v="Chennai"/>
    <s v="Regular"/>
  </r>
  <r>
    <s v="ORD009171"/>
    <x v="213"/>
    <s v="CUST0016"/>
    <s v="Hema Raja"/>
    <x v="0"/>
    <x v="4"/>
    <x v="5"/>
    <n v="5"/>
    <n v="74858.990000000005"/>
    <n v="0.1"/>
    <n v="336865.46"/>
    <n v="45823.38"/>
    <n v="336865.45500000002"/>
    <s v="Q1"/>
    <n v="13.602872790816841"/>
    <s v="Hyderabad"/>
    <s v="Regular"/>
  </r>
  <r>
    <s v="ORD001422"/>
    <x v="341"/>
    <s v="CUST0221"/>
    <s v="Naveen Dass"/>
    <x v="0"/>
    <x v="1"/>
    <x v="34"/>
    <n v="2"/>
    <n v="2473.5500000000002"/>
    <n v="0"/>
    <n v="4947.1000000000004"/>
    <n v="1567.11"/>
    <n v="4947.1000000000004"/>
    <s v="Q2"/>
    <n v="31.677346324109067"/>
    <s v="Kochi"/>
    <s v="Regular"/>
  </r>
  <r>
    <s v="ORD007553"/>
    <x v="307"/>
    <s v="CUST0204"/>
    <s v="Madhavi Dutt"/>
    <x v="0"/>
    <x v="6"/>
    <x v="14"/>
    <n v="2"/>
    <n v="742.96"/>
    <n v="0.2"/>
    <n v="1188.74"/>
    <n v="284.01"/>
    <n v="1188.7360000000001"/>
    <s v="Q4"/>
    <n v="23.891683631408046"/>
    <s v="Hyderabad"/>
    <s v="Premium"/>
  </r>
  <r>
    <s v="ORD003289"/>
    <x v="254"/>
    <s v="CUST0018"/>
    <s v="Shivani Parikh"/>
    <x v="0"/>
    <x v="5"/>
    <x v="21"/>
    <n v="1"/>
    <n v="574.21"/>
    <n v="0"/>
    <n v="574.21"/>
    <n v="58.54"/>
    <n v="574.21"/>
    <s v="Q4"/>
    <n v="10.194876438933491"/>
    <s v="Coimbatore"/>
    <s v="Occasional"/>
  </r>
  <r>
    <s v="ORD010347"/>
    <x v="334"/>
    <s v="CUST0221"/>
    <s v="Naveen Dass"/>
    <x v="0"/>
    <x v="3"/>
    <x v="6"/>
    <n v="3"/>
    <n v="760.94"/>
    <n v="0.05"/>
    <n v="2168.6799999999998"/>
    <n v="712.3"/>
    <n v="2168.6790000000001"/>
    <s v="Q3"/>
    <n v="32.844864156998725"/>
    <s v="Kochi"/>
    <s v="Regular"/>
  </r>
  <r>
    <s v="ORD005947"/>
    <x v="274"/>
    <s v="CUST0258"/>
    <s v="Sanaya Khalsa"/>
    <x v="2"/>
    <x v="4"/>
    <x v="23"/>
    <n v="3"/>
    <n v="46508.94"/>
    <n v="0.25"/>
    <n v="104645.12"/>
    <n v="11368.53"/>
    <n v="104645.11500000001"/>
    <s v="Q2"/>
    <n v="10.863889305110455"/>
    <s v="Delhi"/>
    <s v="Premium"/>
  </r>
  <r>
    <s v="ORD008760"/>
    <x v="1"/>
    <s v="CUST0113"/>
    <s v="Harita Chaudhari"/>
    <x v="2"/>
    <x v="2"/>
    <x v="62"/>
    <n v="1"/>
    <n v="2474.3000000000002"/>
    <n v="0.05"/>
    <n v="2350.59"/>
    <n v="422.52"/>
    <n v="2350.585"/>
    <s v="Q2"/>
    <n v="17.975061580284095"/>
    <s v="Lucknow"/>
    <s v="Premium"/>
  </r>
  <r>
    <s v="ORD007409"/>
    <x v="58"/>
    <s v="CUST0109"/>
    <s v="Ekapad Tank"/>
    <x v="1"/>
    <x v="6"/>
    <x v="63"/>
    <n v="5"/>
    <n v="4745.67"/>
    <n v="0.3"/>
    <n v="16609.84"/>
    <n v="4988.04"/>
    <n v="16609.844999999998"/>
    <s v="Q2"/>
    <n v="30.030632444382366"/>
    <s v="Patna"/>
    <s v="Regular"/>
  </r>
  <r>
    <s v="ORD007953"/>
    <x v="223"/>
    <s v="CUST0322"/>
    <s v="Gavin Acharya"/>
    <x v="3"/>
    <x v="6"/>
    <x v="18"/>
    <n v="5"/>
    <n v="4059.47"/>
    <n v="0"/>
    <n v="20297.349999999999"/>
    <n v="6936.27"/>
    <n v="20297.349999999999"/>
    <s v="Q3"/>
    <n v="34.173278777771486"/>
    <s v="Surat"/>
    <s v="Premium"/>
  </r>
  <r>
    <s v="ORD001139"/>
    <x v="193"/>
    <s v="CUST0112"/>
    <s v="Kamala Bandi"/>
    <x v="3"/>
    <x v="4"/>
    <x v="28"/>
    <n v="3"/>
    <n v="41199.919999999998"/>
    <n v="0"/>
    <n v="123599.76"/>
    <n v="11791.27"/>
    <n v="123599.76"/>
    <s v="Q1"/>
    <n v="9.5398809835876719"/>
    <s v="Ahmedabad"/>
    <s v="Regular"/>
  </r>
  <r>
    <s v="ORD008171"/>
    <x v="179"/>
    <s v="CUST0322"/>
    <s v="Gavin Acharya"/>
    <x v="3"/>
    <x v="2"/>
    <x v="2"/>
    <n v="1"/>
    <n v="7448.73"/>
    <n v="0.25"/>
    <n v="5586.55"/>
    <n v="1553.72"/>
    <n v="5586.5474999999997"/>
    <s v="Q1"/>
    <n v="27.811797979074743"/>
    <s v="Surat"/>
    <s v="Premium"/>
  </r>
  <r>
    <s v="ORD006427"/>
    <x v="315"/>
    <s v="CUST0204"/>
    <s v="Madhavi Dutt"/>
    <x v="0"/>
    <x v="4"/>
    <x v="20"/>
    <n v="5"/>
    <n v="55980.35"/>
    <n v="0.05"/>
    <n v="265906.65999999997"/>
    <n v="34945.14"/>
    <n v="265906.66249999998"/>
    <s v="Q4"/>
    <n v="13.141882192796524"/>
    <s v="Hyderabad"/>
    <s v="Premium"/>
  </r>
  <r>
    <s v="ORD009764"/>
    <x v="130"/>
    <s v="CUST0009"/>
    <s v="Gayathri Sankar"/>
    <x v="3"/>
    <x v="4"/>
    <x v="45"/>
    <n v="2"/>
    <n v="31200.63"/>
    <n v="0.05"/>
    <n v="59281.2"/>
    <n v="7754.66"/>
    <n v="59281.197"/>
    <s v="Q2"/>
    <n v="13.081145455894955"/>
    <s v="Surat"/>
    <s v="Occasional"/>
  </r>
  <r>
    <s v="ORD007458"/>
    <x v="67"/>
    <s v="CUST0314"/>
    <s v="Nathaniel Dani"/>
    <x v="0"/>
    <x v="0"/>
    <x v="53"/>
    <n v="3"/>
    <n v="888.09"/>
    <n v="0.05"/>
    <n v="2531.06"/>
    <n v="1005.71"/>
    <n v="2531.0564999999997"/>
    <s v="Q4"/>
    <n v="39.734735644354544"/>
    <s v="Kochi"/>
    <s v="Premium"/>
  </r>
  <r>
    <s v="ORD011132"/>
    <x v="207"/>
    <s v="CUST0395"/>
    <s v="Amrita Balan"/>
    <x v="3"/>
    <x v="5"/>
    <x v="39"/>
    <n v="5"/>
    <n v="245.55"/>
    <n v="0"/>
    <n v="1227.75"/>
    <n v="96.02"/>
    <n v="1227.75"/>
    <s v="Q2"/>
    <n v="7.8208104255752389"/>
    <s v="Mumbai"/>
    <s v="Regular"/>
  </r>
  <r>
    <s v="ORD008331"/>
    <x v="262"/>
    <s v="CUST0072"/>
    <s v="Ekantika Khosla"/>
    <x v="1"/>
    <x v="4"/>
    <x v="28"/>
    <n v="3"/>
    <n v="42658.67"/>
    <n v="0"/>
    <n v="127976.01"/>
    <n v="18997.02"/>
    <n v="127976.01"/>
    <s v="Q2"/>
    <n v="14.84420400354723"/>
    <s v="Bhubaneswar"/>
    <s v="Occasional"/>
  </r>
  <r>
    <s v="ORD002362"/>
    <x v="223"/>
    <s v="CUST0327"/>
    <s v="Andrew Prasad"/>
    <x v="0"/>
    <x v="3"/>
    <x v="4"/>
    <n v="3"/>
    <n v="3166.64"/>
    <n v="0.25"/>
    <n v="7124.94"/>
    <n v="1564.78"/>
    <n v="7124.9400000000005"/>
    <s v="Q3"/>
    <n v="21.962009504641443"/>
    <s v="Kochi"/>
    <s v="Premium"/>
  </r>
  <r>
    <s v="ORD009429"/>
    <x v="261"/>
    <s v="CUST0025"/>
    <s v="Andrew Bhardwaj"/>
    <x v="1"/>
    <x v="2"/>
    <x v="54"/>
    <n v="4"/>
    <n v="3362.5"/>
    <n v="0.05"/>
    <n v="12777.5"/>
    <n v="2191.96"/>
    <n v="12777.5"/>
    <s v="Q4"/>
    <n v="17.154842496576013"/>
    <s v="Bhubaneswar"/>
    <s v="Occasional"/>
  </r>
  <r>
    <s v="ORD010643"/>
    <x v="198"/>
    <s v="CUST0420"/>
    <s v="Zehaan Choudhury"/>
    <x v="0"/>
    <x v="0"/>
    <x v="15"/>
    <n v="4"/>
    <n v="398.69"/>
    <n v="0"/>
    <n v="1594.76"/>
    <n v="485.55"/>
    <n v="1594.76"/>
    <s v="Q3"/>
    <n v="30.446587574305852"/>
    <s v="Ahmedabad"/>
    <s v="Premium"/>
  </r>
  <r>
    <s v="ORD004625"/>
    <x v="81"/>
    <s v="CUST0204"/>
    <s v="Madhavi Dutt"/>
    <x v="0"/>
    <x v="2"/>
    <x v="8"/>
    <n v="1"/>
    <n v="3469.77"/>
    <n v="0"/>
    <n v="3469.77"/>
    <n v="542.29"/>
    <n v="3469.77"/>
    <s v="Q3"/>
    <n v="15.6289898177689"/>
    <s v="Hyderabad"/>
    <s v="Premium"/>
  </r>
  <r>
    <s v="ORD011745"/>
    <x v="84"/>
    <s v="CUST0467"/>
    <s v="Deepa Pandit"/>
    <x v="3"/>
    <x v="6"/>
    <x v="55"/>
    <n v="2"/>
    <n v="4683.5200000000004"/>
    <n v="0"/>
    <n v="9367.0400000000009"/>
    <n v="2112.96"/>
    <n v="9367.0400000000009"/>
    <s v="Q2"/>
    <n v="22.557392730254165"/>
    <s v="Pune"/>
    <s v="Premium"/>
  </r>
  <r>
    <s v="ORD009241"/>
    <x v="129"/>
    <s v="CUST0017"/>
    <s v="Aashi Chadha"/>
    <x v="3"/>
    <x v="1"/>
    <x v="69"/>
    <n v="5"/>
    <n v="19079.09"/>
    <n v="0.05"/>
    <n v="90625.68"/>
    <n v="24312.82"/>
    <n v="90625.677499999991"/>
    <s v="Q2"/>
    <n v="26.827738009800317"/>
    <s v="Surat"/>
    <s v="Premium"/>
  </r>
  <r>
    <s v="ORD011427"/>
    <x v="48"/>
    <s v="CUST0192"/>
    <s v="Kevin Toor"/>
    <x v="0"/>
    <x v="4"/>
    <x v="22"/>
    <n v="4"/>
    <n v="75202.13"/>
    <n v="0.05"/>
    <n v="285768.09000000003"/>
    <n v="31923.73"/>
    <n v="285768.09399999998"/>
    <s v="Q4"/>
    <n v="11.171201795133948"/>
    <s v="Bengaluru"/>
    <s v="Premium"/>
  </r>
  <r>
    <s v="ORD006863"/>
    <x v="62"/>
    <s v="CUST0303"/>
    <s v="Tarak Talwar"/>
    <x v="2"/>
    <x v="3"/>
    <x v="13"/>
    <n v="5"/>
    <n v="787.99"/>
    <n v="0.1"/>
    <n v="3545.95"/>
    <n v="1158.08"/>
    <n v="3545.9549999999999"/>
    <s v="Q1"/>
    <n v="32.659230953623144"/>
    <s v="Delhi"/>
    <s v="Regular"/>
  </r>
  <r>
    <s v="ORD004749"/>
    <x v="244"/>
    <s v="CUST0207"/>
    <s v="Dipta Palla"/>
    <x v="3"/>
    <x v="3"/>
    <x v="66"/>
    <n v="2"/>
    <n v="1065.3699999999999"/>
    <n v="0.1"/>
    <n v="1917.67"/>
    <n v="650.52"/>
    <n v="1917.6659999999999"/>
    <s v="Q2"/>
    <n v="33.922416265572281"/>
    <s v="Pune"/>
    <s v="Premium"/>
  </r>
  <r>
    <s v="ORD001821"/>
    <x v="314"/>
    <s v="CUST0289"/>
    <s v="Ojasvi Chakraborty"/>
    <x v="3"/>
    <x v="2"/>
    <x v="9"/>
    <n v="2"/>
    <n v="7998.62"/>
    <n v="0"/>
    <n v="15997.24"/>
    <n v="2654.61"/>
    <n v="15997.24"/>
    <s v="Q2"/>
    <n v="16.59417499518667"/>
    <s v="Mumbai"/>
    <s v="Premium"/>
  </r>
  <r>
    <s v="ORD009770"/>
    <x v="23"/>
    <s v="CUST0220"/>
    <s v="Abha Bawa"/>
    <x v="3"/>
    <x v="5"/>
    <x v="31"/>
    <n v="5"/>
    <n v="174.43"/>
    <n v="0.2"/>
    <n v="697.72"/>
    <n v="51.63"/>
    <n v="697.72000000000014"/>
    <s v="Q3"/>
    <n v="7.3998165453190392"/>
    <s v="Pune"/>
    <s v="Premium"/>
  </r>
  <r>
    <s v="ORD005995"/>
    <x v="290"/>
    <s v="CUST0102"/>
    <s v="Abdul Varty"/>
    <x v="3"/>
    <x v="4"/>
    <x v="33"/>
    <n v="4"/>
    <n v="65052.58"/>
    <n v="0"/>
    <n v="260210.32"/>
    <n v="37713.410000000003"/>
    <n v="260210.32"/>
    <s v="Q4"/>
    <n v="14.493433619389117"/>
    <s v="Nagpur"/>
    <s v="Premium"/>
  </r>
  <r>
    <s v="ORD006488"/>
    <x v="249"/>
    <s v="CUST0057"/>
    <s v="Anusha Ganesh"/>
    <x v="1"/>
    <x v="5"/>
    <x v="21"/>
    <n v="10"/>
    <n v="330.69"/>
    <n v="0.05"/>
    <n v="3141.55"/>
    <n v="315.52999999999997"/>
    <n v="3141.5549999999998"/>
    <s v="Q3"/>
    <n v="10.043768203593766"/>
    <s v="Ranchi"/>
    <s v="Premium"/>
  </r>
  <r>
    <s v="ORD001663"/>
    <x v="273"/>
    <s v="CUST0367"/>
    <s v="Sarthak Kari"/>
    <x v="3"/>
    <x v="0"/>
    <x v="67"/>
    <n v="4"/>
    <n v="760.2"/>
    <n v="0.05"/>
    <n v="2888.76"/>
    <n v="1171.05"/>
    <n v="2888.76"/>
    <s v="Q3"/>
    <n v="40.538154779213222"/>
    <s v="Mumbai"/>
    <s v="Premium"/>
  </r>
  <r>
    <s v="ORD002824"/>
    <x v="132"/>
    <s v="CUST0352"/>
    <s v="Unknown"/>
    <x v="2"/>
    <x v="5"/>
    <x v="24"/>
    <n v="10"/>
    <n v="583.63"/>
    <n v="0.05"/>
    <n v="5544.48"/>
    <n v="359.71"/>
    <n v="5544.4849999999997"/>
    <s v="Q3"/>
    <n v="6.4877139064438873"/>
    <s v="Lucknow"/>
    <s v="Occasional"/>
  </r>
  <r>
    <s v="ORD002479"/>
    <x v="285"/>
    <s v="CUST0051"/>
    <s v="Shivansh Mistry"/>
    <x v="3"/>
    <x v="2"/>
    <x v="46"/>
    <n v="5"/>
    <n v="3360.4"/>
    <n v="0.3"/>
    <n v="11761.4"/>
    <n v="2749.49"/>
    <n v="11761.4"/>
    <s v="Q3"/>
    <n v="23.377234002754772"/>
    <s v="Nagpur"/>
    <s v="Premium"/>
  </r>
  <r>
    <s v="ORD008821"/>
    <x v="290"/>
    <s v="CUST0458"/>
    <s v="Vyanjana Thaman"/>
    <x v="0"/>
    <x v="6"/>
    <x v="63"/>
    <n v="2"/>
    <n v="2051.19"/>
    <n v="0.15"/>
    <n v="3487.02"/>
    <n v="1060.54"/>
    <n v="3487.0230000000001"/>
    <s v="Q4"/>
    <n v="30.41393510791449"/>
    <s v="Chennai"/>
    <s v="Regular"/>
  </r>
  <r>
    <s v="ORD008028"/>
    <x v="210"/>
    <s v="CUST0343"/>
    <s v="Ronith Ratti"/>
    <x v="3"/>
    <x v="4"/>
    <x v="47"/>
    <n v="3"/>
    <n v="22334.48"/>
    <n v="0.15"/>
    <n v="56952.92"/>
    <n v="5085.29"/>
    <n v="56952.923999999999"/>
    <s v="Q4"/>
    <n v="8.9289363916722788"/>
    <s v="Ahmedabad"/>
    <s v="Premium"/>
  </r>
  <r>
    <s v="ORD006457"/>
    <x v="277"/>
    <s v="CUST0197"/>
    <s v="Wakeeta Chakrabarti"/>
    <x v="0"/>
    <x v="0"/>
    <x v="32"/>
    <n v="2"/>
    <n v="818.95"/>
    <n v="0.05"/>
    <n v="1556.01"/>
    <n v="518.48"/>
    <n v="1556.0050000000001"/>
    <s v="Q1"/>
    <n v="33.32112261489322"/>
    <s v="Coimbatore"/>
    <s v="Regular"/>
  </r>
  <r>
    <s v="ORD009522"/>
    <x v="328"/>
    <s v="CUST0064"/>
    <s v="Lopa Date"/>
    <x v="3"/>
    <x v="4"/>
    <x v="23"/>
    <n v="1"/>
    <n v="4892.13"/>
    <n v="0.25"/>
    <n v="3669.1"/>
    <n v="333.56"/>
    <n v="3669.0974999999999"/>
    <s v="Q2"/>
    <n v="9.0910577525823779"/>
    <s v="Mumbai"/>
    <s v="Premium"/>
  </r>
  <r>
    <s v="ORD010601"/>
    <x v="8"/>
    <s v="CUST0310"/>
    <s v="Hemal Singhal"/>
    <x v="1"/>
    <x v="2"/>
    <x v="2"/>
    <n v="1"/>
    <n v="4872.16"/>
    <n v="0"/>
    <n v="4872.16"/>
    <n v="1188.08"/>
    <n v="4872.16"/>
    <s v="Q2"/>
    <n v="24.385077665758104"/>
    <s v="Ranchi"/>
    <s v="Occasional"/>
  </r>
  <r>
    <s v="ORD003157"/>
    <x v="27"/>
    <s v="CUST0291"/>
    <s v="Kabir Dâ€™Alia"/>
    <x v="2"/>
    <x v="1"/>
    <x v="64"/>
    <n v="4"/>
    <n v="25774.87"/>
    <n v="0.1"/>
    <n v="92789.53"/>
    <n v="22943.16"/>
    <n v="92789.531999999992"/>
    <s v="Q4"/>
    <n v="24.72602242947022"/>
    <s v="Lucknow"/>
    <s v="Premium"/>
  </r>
  <r>
    <s v="ORD002278"/>
    <x v="147"/>
    <s v="CUST0474"/>
    <s v="Tanay Basak"/>
    <x v="0"/>
    <x v="0"/>
    <x v="48"/>
    <n v="1"/>
    <n v="582.25"/>
    <n v="0"/>
    <n v="582.25"/>
    <n v="151.99"/>
    <n v="582.25"/>
    <s v="Q2"/>
    <n v="26.103907256333191"/>
    <s v="Ahmedabad"/>
    <s v="Premium"/>
  </r>
  <r>
    <s v="ORD003876"/>
    <x v="283"/>
    <s v="CUST0015"/>
    <s v="Akshay Choudhary"/>
    <x v="2"/>
    <x v="2"/>
    <x v="9"/>
    <n v="2"/>
    <n v="4881.87"/>
    <n v="0"/>
    <n v="9763.74"/>
    <n v="-647.63"/>
    <n v="9763.74"/>
    <s v="Q4"/>
    <n v="-6.6330115304176474"/>
    <s v="Chandigarh"/>
    <s v="Regular"/>
  </r>
  <r>
    <s v="ORD009790"/>
    <x v="225"/>
    <s v="CUST0211"/>
    <s v="Maanas Arora"/>
    <x v="2"/>
    <x v="6"/>
    <x v="57"/>
    <n v="3"/>
    <n v="1479.57"/>
    <n v="0.3"/>
    <n v="3107.1"/>
    <n v="994.8"/>
    <n v="3107.0969999999998"/>
    <s v="Q4"/>
    <n v="32.016993337839146"/>
    <s v="Delhi"/>
    <s v="Premium"/>
  </r>
  <r>
    <s v="ORD010163"/>
    <x v="333"/>
    <s v="CUST0282"/>
    <s v="Anmol Nagar"/>
    <x v="1"/>
    <x v="3"/>
    <x v="16"/>
    <n v="1"/>
    <n v="863.46"/>
    <n v="0.05"/>
    <n v="820.29"/>
    <n v="201.54"/>
    <n v="820.28700000000003"/>
    <s v="Q1"/>
    <n v="24.569359616720917"/>
    <s v="Bhubaneswar"/>
    <s v="Regular"/>
  </r>
  <r>
    <s v="ORD010381"/>
    <x v="355"/>
    <s v="CUST0393"/>
    <s v="Rachita Shroff"/>
    <x v="3"/>
    <x v="4"/>
    <x v="42"/>
    <n v="2"/>
    <n v="17182.32"/>
    <n v="0"/>
    <n v="34364.639999999999"/>
    <n v="3117.87"/>
    <n v="34364.639999999999"/>
    <s v="Q2"/>
    <n v="9.0729016803318761"/>
    <s v="Surat"/>
    <s v="Occasional"/>
  </r>
  <r>
    <s v="ORD006798"/>
    <x v="9"/>
    <s v="CUST0472"/>
    <s v="Ekaraj Mane"/>
    <x v="2"/>
    <x v="6"/>
    <x v="27"/>
    <n v="4"/>
    <n v="1861.04"/>
    <n v="0.2"/>
    <n v="5955.33"/>
    <n v="1591.77"/>
    <n v="5955.3280000000004"/>
    <s v="Q2"/>
    <n v="26.72849363511342"/>
    <s v="Lucknow"/>
    <s v="Premium"/>
  </r>
  <r>
    <s v="ORD005033"/>
    <x v="291"/>
    <s v="CUST0231"/>
    <s v="Yashica Dugar"/>
    <x v="0"/>
    <x v="3"/>
    <x v="13"/>
    <n v="2"/>
    <n v="712.06"/>
    <n v="0.1"/>
    <n v="1281.71"/>
    <n v="280.63"/>
    <n v="1281.7079999999999"/>
    <s v="Q3"/>
    <n v="21.894968440598888"/>
    <s v="Hyderabad"/>
    <s v="Premium"/>
  </r>
  <r>
    <s v="ORD009210"/>
    <x v="306"/>
    <s v="CUST0264"/>
    <s v="Rudra Konda"/>
    <x v="2"/>
    <x v="3"/>
    <x v="13"/>
    <n v="1"/>
    <n v="3784.54"/>
    <n v="0"/>
    <n v="3784.54"/>
    <n v="1149.93"/>
    <n v="3784.54"/>
    <s v="Q3"/>
    <n v="30.384934496662741"/>
    <s v="Jaipur"/>
    <s v="Regular"/>
  </r>
  <r>
    <s v="ORD009081"/>
    <x v="121"/>
    <s v="CUST0265"/>
    <s v="Ayushman Master"/>
    <x v="0"/>
    <x v="3"/>
    <x v="61"/>
    <n v="4"/>
    <n v="3081.78"/>
    <n v="0.2"/>
    <n v="9861.7000000000007"/>
    <n v="2485.5"/>
    <n v="9861.6960000000017"/>
    <s v="Q2"/>
    <n v="25.203565308212578"/>
    <s v="Bengaluru"/>
    <s v="Regular"/>
  </r>
  <r>
    <s v="ORD001863"/>
    <x v="325"/>
    <s v="CUST0201"/>
    <s v="Ira Banik"/>
    <x v="2"/>
    <x v="6"/>
    <x v="19"/>
    <n v="4"/>
    <n v="3882.92"/>
    <n v="0.15"/>
    <n v="13201.93"/>
    <n v="4379.21"/>
    <n v="13201.928"/>
    <s v="Q4"/>
    <n v="33.170983333497453"/>
    <s v="Lucknow"/>
    <s v="Occasional"/>
  </r>
  <r>
    <s v="ORD010253"/>
    <x v="167"/>
    <s v="CUST0382"/>
    <s v="Azaan Bains"/>
    <x v="0"/>
    <x v="6"/>
    <x v="63"/>
    <n v="4"/>
    <n v="3585.59"/>
    <n v="0"/>
    <n v="14342.36"/>
    <n v="4779.29"/>
    <n v="14342.36"/>
    <s v="Q2"/>
    <n v="33.322898044673259"/>
    <s v="Coimbatore"/>
    <s v="Occasional"/>
  </r>
  <r>
    <s v="ORD009365"/>
    <x v="350"/>
    <s v="CUST0245"/>
    <s v="Naveen Dubey"/>
    <x v="1"/>
    <x v="1"/>
    <x v="52"/>
    <n v="4"/>
    <n v="39310.15"/>
    <n v="0.25"/>
    <n v="117930.45"/>
    <n v="31817.64"/>
    <n v="117930.45000000001"/>
    <s v="Q4"/>
    <n v="26.980003892124554"/>
    <s v="Bhubaneswar"/>
    <s v="Regular"/>
  </r>
  <r>
    <s v="ORD001088"/>
    <x v="108"/>
    <s v="CUST0479"/>
    <s v="Janya Walia"/>
    <x v="3"/>
    <x v="6"/>
    <x v="14"/>
    <n v="5"/>
    <n v="3509.25"/>
    <n v="0.05"/>
    <n v="16668.939999999999"/>
    <n v="5311.23"/>
    <n v="16668.9375"/>
    <s v="Q1"/>
    <n v="31.86303388217847"/>
    <s v="Pune"/>
    <s v="Premium"/>
  </r>
  <r>
    <s v="ORD003583"/>
    <x v="85"/>
    <s v="CUST0056"/>
    <s v="Siddharth Seth"/>
    <x v="1"/>
    <x v="3"/>
    <x v="12"/>
    <n v="1"/>
    <n v="2863.71"/>
    <n v="0.05"/>
    <n v="2720.52"/>
    <n v="752.11"/>
    <n v="2720.5245"/>
    <s v="Q4"/>
    <n v="27.645817711319896"/>
    <s v="Bhubaneswar"/>
    <s v="Regular"/>
  </r>
  <r>
    <s v="ORD006068"/>
    <x v="201"/>
    <s v="CUST0063"/>
    <s v="Udant Bansal"/>
    <x v="0"/>
    <x v="6"/>
    <x v="18"/>
    <n v="5"/>
    <n v="3529.76"/>
    <n v="0.2"/>
    <n v="14119.04"/>
    <n v="5070.33"/>
    <n v="14119.040000000003"/>
    <s v="Q2"/>
    <n v="35.911294252300436"/>
    <s v="Bengaluru"/>
    <s v="Premium"/>
  </r>
  <r>
    <s v="ORD001016"/>
    <x v="244"/>
    <s v="CUST0154"/>
    <s v="Nirja Guha"/>
    <x v="2"/>
    <x v="3"/>
    <x v="58"/>
    <n v="2"/>
    <n v="2368.83"/>
    <n v="0"/>
    <n v="4737.66"/>
    <n v="1554.03"/>
    <n v="4737.66"/>
    <s v="Q2"/>
    <n v="32.801636250807356"/>
    <s v="Delhi"/>
    <s v="Premium"/>
  </r>
  <r>
    <s v="ORD011129"/>
    <x v="61"/>
    <s v="CUST0139"/>
    <s v="Bina Chacko"/>
    <x v="0"/>
    <x v="5"/>
    <x v="7"/>
    <n v="7"/>
    <n v="258.85000000000002"/>
    <n v="0.1"/>
    <n v="1630.76"/>
    <n v="139.72"/>
    <n v="1630.7550000000003"/>
    <s v="Q1"/>
    <n v="8.5677843459491285"/>
    <s v="Bengaluru"/>
    <s v="Regular"/>
  </r>
  <r>
    <s v="ORD007822"/>
    <x v="264"/>
    <s v="CUST0111"/>
    <s v="Ishwar Bir"/>
    <x v="0"/>
    <x v="6"/>
    <x v="63"/>
    <n v="5"/>
    <n v="2178.94"/>
    <n v="0.15"/>
    <n v="9260.5"/>
    <n v="-821.5"/>
    <n v="9260.4950000000008"/>
    <s v="Q3"/>
    <n v="-8.8710112844878779"/>
    <s v="Hyderabad"/>
    <s v="Premium"/>
  </r>
  <r>
    <s v="ORD006862"/>
    <x v="320"/>
    <s v="CUST0489"/>
    <s v="Xavier Bawa"/>
    <x v="3"/>
    <x v="3"/>
    <x v="25"/>
    <n v="5"/>
    <n v="2135.9"/>
    <n v="0"/>
    <n v="10679.5"/>
    <n v="3799.15"/>
    <n v="10679.5"/>
    <s v="Q2"/>
    <n v="35.574231003324122"/>
    <s v="Surat"/>
    <s v="Premium"/>
  </r>
  <r>
    <s v="ORD008940"/>
    <x v="319"/>
    <s v="CUST0184"/>
    <s v="Advay Patil"/>
    <x v="2"/>
    <x v="4"/>
    <x v="50"/>
    <n v="2"/>
    <n v="84172.43"/>
    <n v="0.3"/>
    <n v="117841.4"/>
    <n v="14171.56"/>
    <n v="117841.40199999999"/>
    <s v="Q4"/>
    <n v="12.025960316153746"/>
    <s v="Jaipur"/>
    <s v="Premium"/>
  </r>
  <r>
    <s v="ORD005958"/>
    <x v="203"/>
    <s v="CUST0242"/>
    <s v="Vanya Bhat"/>
    <x v="2"/>
    <x v="2"/>
    <x v="62"/>
    <n v="2"/>
    <n v="7244.19"/>
    <n v="0"/>
    <n v="14488.38"/>
    <n v="3892.93"/>
    <n v="14488.38"/>
    <s v="Q3"/>
    <n v="26.869325625087136"/>
    <s v="Delhi"/>
    <s v="Regular"/>
  </r>
  <r>
    <s v="ORD003073"/>
    <x v="229"/>
    <s v="CUST0500"/>
    <s v="Pooja Mand"/>
    <x v="0"/>
    <x v="5"/>
    <x v="11"/>
    <n v="3"/>
    <n v="394.63"/>
    <n v="0.05"/>
    <n v="1124.7"/>
    <n v="111.9"/>
    <n v="1124.6954999999998"/>
    <s v="Q3"/>
    <n v="9.9493198186182976"/>
    <s v="Kochi"/>
    <s v="Premium"/>
  </r>
  <r>
    <s v="ORD007855"/>
    <x v="48"/>
    <s v="CUST0416"/>
    <s v="Hitesh Soman"/>
    <x v="3"/>
    <x v="1"/>
    <x v="26"/>
    <n v="5"/>
    <n v="15451.36"/>
    <n v="0.2"/>
    <n v="61805.440000000002"/>
    <n v="15134.61"/>
    <n v="61805.440000000002"/>
    <s v="Q4"/>
    <n v="24.487504659783994"/>
    <s v="Mumbai"/>
    <s v="Premium"/>
  </r>
  <r>
    <s v="ORD004080"/>
    <x v="285"/>
    <s v="CUST0431"/>
    <s v="Neelima Chander"/>
    <x v="2"/>
    <x v="5"/>
    <x v="21"/>
    <n v="4"/>
    <n v="790.78"/>
    <n v="0"/>
    <n v="3163.12"/>
    <n v="308.22000000000003"/>
    <n v="3163.12"/>
    <s v="Q3"/>
    <n v="9.7441766357267525"/>
    <s v="Lucknow"/>
    <s v="Regular"/>
  </r>
  <r>
    <s v="ORD008410"/>
    <x v="314"/>
    <s v="CUST0359"/>
    <s v="Yutika Suri"/>
    <x v="1"/>
    <x v="5"/>
    <x v="31"/>
    <n v="8"/>
    <n v="359.1"/>
    <n v="0"/>
    <n v="2872.8"/>
    <n v="199.88"/>
    <n v="2872.8"/>
    <s v="Q2"/>
    <n v="6.9576719576719572"/>
    <s v="Ranchi"/>
    <s v="Premium"/>
  </r>
  <r>
    <s v="ORD001017"/>
    <x v="314"/>
    <s v="CUST0490"/>
    <s v="Rajata Suresh"/>
    <x v="0"/>
    <x v="5"/>
    <x v="37"/>
    <n v="7"/>
    <n v="543.58000000000004"/>
    <n v="0.15"/>
    <n v="3234.3"/>
    <n v="221.93"/>
    <n v="3234.3010000000004"/>
    <s v="Q2"/>
    <n v="6.8617629780787182"/>
    <s v="Chennai"/>
    <s v="Regular"/>
  </r>
  <r>
    <s v="ORD003757"/>
    <x v="135"/>
    <s v="CUST0204"/>
    <s v="Madhavi Dutt"/>
    <x v="0"/>
    <x v="5"/>
    <x v="40"/>
    <n v="4"/>
    <n v="98"/>
    <n v="0"/>
    <n v="392"/>
    <n v="35.61"/>
    <n v="392"/>
    <s v="Q2"/>
    <n v="9.0841836734693864"/>
    <s v="Hyderabad"/>
    <s v="Premium"/>
  </r>
  <r>
    <s v="ORD001525"/>
    <x v="50"/>
    <s v="CUST0447"/>
    <s v="Gaurang Chaudhary"/>
    <x v="1"/>
    <x v="3"/>
    <x v="6"/>
    <n v="4"/>
    <n v="799.05"/>
    <n v="0.15"/>
    <n v="2716.77"/>
    <n v="568.52"/>
    <n v="2716.77"/>
    <s v="Q4"/>
    <n v="20.926320593940599"/>
    <s v="Guwahati"/>
    <s v="Premium"/>
  </r>
  <r>
    <s v="ORD002801"/>
    <x v="229"/>
    <s v="CUST0168"/>
    <s v="Guneet Raja"/>
    <x v="0"/>
    <x v="4"/>
    <x v="45"/>
    <n v="1"/>
    <n v="12625.9"/>
    <n v="0.1"/>
    <n v="11363.31"/>
    <n v="986.41"/>
    <n v="11363.31"/>
    <s v="Q3"/>
    <n v="8.6806573084778993"/>
    <s v="Chennai"/>
    <s v="Premium"/>
  </r>
  <r>
    <s v="ORD005838"/>
    <x v="238"/>
    <s v="CUST0409"/>
    <s v="Kritika Uppal"/>
    <x v="0"/>
    <x v="4"/>
    <x v="22"/>
    <n v="5"/>
    <n v="53422.7"/>
    <n v="0.25"/>
    <n v="200335.12"/>
    <n v="-21456.83"/>
    <n v="200335.125"/>
    <s v="Q3"/>
    <n v="-10.710468538916192"/>
    <s v="Hyderabad"/>
    <s v="Occasional"/>
  </r>
  <r>
    <s v="ORD003401"/>
    <x v="324"/>
    <s v="CUST0098"/>
    <s v="Divya Bhardwaj"/>
    <x v="3"/>
    <x v="6"/>
    <x v="57"/>
    <n v="3"/>
    <n v="1027.1400000000001"/>
    <n v="0"/>
    <n v="3081.42"/>
    <n v="726.62"/>
    <n v="3081.42"/>
    <s v="Q1"/>
    <n v="23.580686826203504"/>
    <s v="Mumbai"/>
    <s v="Premium"/>
  </r>
  <r>
    <s v="ORD009079"/>
    <x v="223"/>
    <s v="CUST0456"/>
    <s v="Girindra Dutta"/>
    <x v="0"/>
    <x v="5"/>
    <x v="31"/>
    <n v="4"/>
    <n v="465.59"/>
    <n v="0.05"/>
    <n v="1769.24"/>
    <n v="105.81"/>
    <n v="1769.2419999999997"/>
    <s v="Q3"/>
    <n v="5.9805340146051416"/>
    <s v="Chennai"/>
    <s v="Regular"/>
  </r>
  <r>
    <s v="ORD003592"/>
    <x v="337"/>
    <s v="CUST0160"/>
    <s v="Warhi Radhakrishnan"/>
    <x v="0"/>
    <x v="2"/>
    <x v="17"/>
    <n v="5"/>
    <n v="3144.41"/>
    <n v="0.1"/>
    <n v="14149.84"/>
    <n v="3914.05"/>
    <n v="14149.844999999999"/>
    <s v="Q3"/>
    <n v="27.661443521622857"/>
    <s v="Coimbatore"/>
    <s v="Premium"/>
  </r>
  <r>
    <s v="ORD007399"/>
    <x v="169"/>
    <s v="CUST0201"/>
    <s v="Ira Banik"/>
    <x v="2"/>
    <x v="5"/>
    <x v="11"/>
    <n v="8"/>
    <n v="723.17"/>
    <n v="0.1"/>
    <n v="5206.82"/>
    <n v="387.04"/>
    <n v="5206.8239999999996"/>
    <s v="Q1"/>
    <n v="7.4333278277336268"/>
    <s v="Lucknow"/>
    <s v="Occasional"/>
  </r>
  <r>
    <s v="ORD006655"/>
    <x v="5"/>
    <s v="CUST0316"/>
    <s v="Vinaya Varughese"/>
    <x v="1"/>
    <x v="6"/>
    <x v="14"/>
    <n v="1"/>
    <n v="446.15"/>
    <n v="0.05"/>
    <n v="423.84"/>
    <n v="148.1"/>
    <n v="423.84249999999997"/>
    <s v="Q1"/>
    <n v="34.942431106077763"/>
    <s v="Ranchi"/>
    <s v="Regular"/>
  </r>
  <r>
    <s v="ORD003705"/>
    <x v="28"/>
    <s v="CUST0233"/>
    <s v="Yahvi Dhar"/>
    <x v="2"/>
    <x v="4"/>
    <x v="28"/>
    <n v="5"/>
    <n v="9422.76"/>
    <n v="0"/>
    <n v="47113.8"/>
    <n v="4286.1400000000003"/>
    <n v="47113.8"/>
    <s v="Q4"/>
    <n v="9.0974194397395252"/>
    <s v="Jaipur"/>
    <s v="Premium"/>
  </r>
  <r>
    <s v="ORD005289"/>
    <x v="33"/>
    <s v="CUST0458"/>
    <s v="Vyanjana Thaman"/>
    <x v="0"/>
    <x v="2"/>
    <x v="17"/>
    <n v="3"/>
    <n v="7881.03"/>
    <n v="0"/>
    <n v="23643.09"/>
    <n v="4035.3"/>
    <n v="23643.09"/>
    <s v="Q1"/>
    <n v="17.06756604149458"/>
    <s v="Chennai"/>
    <s v="Regular"/>
  </r>
  <r>
    <s v="ORD008997"/>
    <x v="331"/>
    <s v="CUST0339"/>
    <s v="Gayathri Kuruvilla"/>
    <x v="0"/>
    <x v="3"/>
    <x v="61"/>
    <n v="2"/>
    <n v="2931.87"/>
    <n v="0.1"/>
    <n v="5277.37"/>
    <n v="1168.24"/>
    <n v="5277.366"/>
    <s v="Q4"/>
    <n v="22.13678404205125"/>
    <s v="Kochi"/>
    <s v="Premium"/>
  </r>
  <r>
    <s v="ORD009513"/>
    <x v="112"/>
    <s v="CUST0244"/>
    <s v="Kala Chand"/>
    <x v="1"/>
    <x v="5"/>
    <x v="21"/>
    <n v="2"/>
    <n v="725.59"/>
    <n v="0.2"/>
    <n v="1160.94"/>
    <n v="72.47"/>
    <n v="1160.9440000000002"/>
    <s v="Q2"/>
    <n v="6.2423553327476"/>
    <s v="Patna"/>
    <s v="Premium"/>
  </r>
  <r>
    <s v="ORD011541"/>
    <x v="23"/>
    <s v="CUST0470"/>
    <s v="Kabir Tripathi"/>
    <x v="3"/>
    <x v="6"/>
    <x v="29"/>
    <n v="2"/>
    <n v="2586.83"/>
    <n v="0.1"/>
    <n v="4656.29"/>
    <n v="-661.53"/>
    <n v="4656.2939999999999"/>
    <s v="Q3"/>
    <n v="-14.207233655979332"/>
    <s v="Mumbai"/>
    <s v="Occasional"/>
  </r>
  <r>
    <s v="ORD003868"/>
    <x v="281"/>
    <s v="CUST0329"/>
    <s v="Pushti Gour"/>
    <x v="0"/>
    <x v="1"/>
    <x v="38"/>
    <n v="1"/>
    <n v="1809.07"/>
    <n v="0.05"/>
    <n v="1718.62"/>
    <n v="386.48"/>
    <n v="1718.6164999999999"/>
    <s v="Q3"/>
    <n v="22.487809987082663"/>
    <s v="Kochi"/>
    <s v="Regular"/>
  </r>
  <r>
    <s v="ORD002900"/>
    <x v="71"/>
    <s v="CUST0263"/>
    <s v="Jacob Radhakrishnan"/>
    <x v="2"/>
    <x v="3"/>
    <x v="12"/>
    <n v="5"/>
    <n v="3623.87"/>
    <n v="0"/>
    <n v="18119.349999999999"/>
    <n v="4064.04"/>
    <n v="18119.349999999999"/>
    <s v="Q1"/>
    <n v="22.429281403582362"/>
    <s v="Kolkata"/>
    <s v="Premium"/>
  </r>
  <r>
    <s v="ORD003478"/>
    <x v="27"/>
    <s v="CUST0070"/>
    <s v="Kiaan Kapur"/>
    <x v="0"/>
    <x v="2"/>
    <x v="9"/>
    <n v="4"/>
    <n v="2457.84"/>
    <n v="0.1"/>
    <n v="8848.2199999999993"/>
    <n v="2485.66"/>
    <n v="8848.2240000000002"/>
    <s v="Q4"/>
    <n v="28.092203855690752"/>
    <s v="Coimbatore"/>
    <s v="Premium"/>
  </r>
  <r>
    <s v="ORD003407"/>
    <x v="351"/>
    <s v="CUST0362"/>
    <s v="Netra Issac"/>
    <x v="2"/>
    <x v="1"/>
    <x v="64"/>
    <n v="2"/>
    <n v="26885.29"/>
    <n v="0.3"/>
    <n v="37639.410000000003"/>
    <n v="10034.15"/>
    <n v="37639.405999999995"/>
    <s v="Q2"/>
    <n v="26.658627220777369"/>
    <s v="Chandigarh"/>
    <s v="Premium"/>
  </r>
  <r>
    <s v="ORD011449"/>
    <x v="261"/>
    <s v="CUST0201"/>
    <s v="Ira Banik"/>
    <x v="2"/>
    <x v="6"/>
    <x v="43"/>
    <n v="2"/>
    <n v="3093.91"/>
    <n v="0"/>
    <n v="6187.82"/>
    <n v="1684.91"/>
    <n v="6187.82"/>
    <s v="Q4"/>
    <n v="27.229460456186512"/>
    <s v="Lucknow"/>
    <s v="Occasional"/>
  </r>
  <r>
    <s v="ORD005887"/>
    <x v="139"/>
    <s v="CUST0226"/>
    <s v="Ronith Jaggi"/>
    <x v="1"/>
    <x v="3"/>
    <x v="66"/>
    <n v="5"/>
    <n v="1486.28"/>
    <n v="0"/>
    <n v="7431.4"/>
    <n v="1929.82"/>
    <n v="7431.4"/>
    <s v="Q3"/>
    <n v="25.96845816400678"/>
    <s v="Amritsar"/>
    <s v="Premium"/>
  </r>
  <r>
    <s v="ORD011194"/>
    <x v="241"/>
    <s v="CUST0358"/>
    <s v="Daksh Shan"/>
    <x v="3"/>
    <x v="6"/>
    <x v="27"/>
    <n v="3"/>
    <n v="778.66"/>
    <n v="0"/>
    <n v="2335.98"/>
    <n v="593.42999999999995"/>
    <n v="2335.98"/>
    <s v="Q2"/>
    <n v="25.403899005984638"/>
    <s v="Pune"/>
    <s v="Premium"/>
  </r>
  <r>
    <s v="ORD003905"/>
    <x v="286"/>
    <s v="CUST0101"/>
    <s v="Chakradev Kumar"/>
    <x v="3"/>
    <x v="5"/>
    <x v="40"/>
    <n v="6"/>
    <n v="506.48"/>
    <n v="0.1"/>
    <n v="2734.99"/>
    <n v="230.68"/>
    <n v="2734.9920000000002"/>
    <s v="Q1"/>
    <n v="8.4344001257774259"/>
    <s v="Surat"/>
    <s v="Premium"/>
  </r>
  <r>
    <s v="ORD002958"/>
    <x v="362"/>
    <s v="CUST0319"/>
    <s v="Veer Sankaran"/>
    <x v="0"/>
    <x v="5"/>
    <x v="39"/>
    <n v="3"/>
    <n v="290.2"/>
    <n v="0.05"/>
    <n v="827.07"/>
    <n v="57.24"/>
    <n v="827.06999999999982"/>
    <s v="Q4"/>
    <n v="6.9208168595161226"/>
    <s v="Chennai"/>
    <s v="Premium"/>
  </r>
  <r>
    <s v="ORD001471"/>
    <x v="241"/>
    <s v="CUST0041"/>
    <s v="Chakrika Chana"/>
    <x v="1"/>
    <x v="4"/>
    <x v="47"/>
    <n v="5"/>
    <n v="9660.91"/>
    <n v="0.15"/>
    <n v="41058.870000000003"/>
    <n v="4977.53"/>
    <n v="41058.8675"/>
    <s v="Q2"/>
    <n v="12.12291034799545"/>
    <s v="Patna"/>
    <s v="Premium"/>
  </r>
  <r>
    <s v="ORD000085"/>
    <x v="153"/>
    <s v="CUST0009"/>
    <s v="Gayathri Sankar"/>
    <x v="3"/>
    <x v="5"/>
    <x v="39"/>
    <n v="3"/>
    <n v="239.03"/>
    <n v="0"/>
    <n v="717.09"/>
    <n v="48.44"/>
    <n v="717.09"/>
    <s v="Q1"/>
    <n v="6.7550795576566385"/>
    <s v="Surat"/>
    <s v="Occasional"/>
  </r>
  <r>
    <s v="ORD003191"/>
    <x v="336"/>
    <s v="CUST0130"/>
    <s v="Varsha Chana"/>
    <x v="2"/>
    <x v="5"/>
    <x v="7"/>
    <n v="2"/>
    <n v="325.26"/>
    <n v="0"/>
    <n v="650.52"/>
    <n v="42.56"/>
    <n v="650.52"/>
    <s v="Q4"/>
    <n v="6.5424583410194925"/>
    <s v="Jaipur"/>
    <s v="Premium"/>
  </r>
  <r>
    <s v="ORD002920"/>
    <x v="31"/>
    <s v="CUST0182"/>
    <s v="Nathaniel Badal"/>
    <x v="2"/>
    <x v="4"/>
    <x v="47"/>
    <n v="4"/>
    <n v="4150.5"/>
    <n v="0.05"/>
    <n v="15771.9"/>
    <n v="1586.47"/>
    <n v="15771.9"/>
    <s v="Q2"/>
    <n v="10.058838820941041"/>
    <s v="Lucknow"/>
    <s v="Premium"/>
  </r>
  <r>
    <s v="ORD008929"/>
    <x v="163"/>
    <s v="CUST0126"/>
    <s v="Chakrika Majumdar"/>
    <x v="2"/>
    <x v="5"/>
    <x v="39"/>
    <n v="2"/>
    <n v="759.28"/>
    <n v="0.2"/>
    <n v="1214.8499999999999"/>
    <n v="95.28"/>
    <n v="1214.848"/>
    <s v="Q4"/>
    <n v="7.8429435732806532"/>
    <s v="Delhi"/>
    <s v="Regular"/>
  </r>
  <r>
    <s v="ORD004846"/>
    <x v="147"/>
    <s v="CUST0421"/>
    <s v="Benjamin Issac"/>
    <x v="0"/>
    <x v="5"/>
    <x v="68"/>
    <n v="10"/>
    <n v="782.77"/>
    <n v="0.2"/>
    <n v="6262.16"/>
    <n v="514.38"/>
    <n v="6262.16"/>
    <s v="Q2"/>
    <n v="8.214098649667207"/>
    <s v="Coimbatore"/>
    <s v="Premium"/>
  </r>
  <r>
    <s v="ORD000188"/>
    <x v="124"/>
    <s v="CUST0274"/>
    <s v="Radhika Choudhury"/>
    <x v="0"/>
    <x v="1"/>
    <x v="3"/>
    <n v="4"/>
    <n v="37380.870000000003"/>
    <n v="0"/>
    <n v="149523.48000000001"/>
    <n v="39128.81"/>
    <n v="149523.48000000001"/>
    <s v="Q2"/>
    <n v="26.169007034881741"/>
    <s v="Chennai"/>
    <s v="Premium"/>
  </r>
  <r>
    <s v="ORD002535"/>
    <x v="258"/>
    <s v="CUST0493"/>
    <s v="Lakshit Vaidya"/>
    <x v="2"/>
    <x v="4"/>
    <x v="28"/>
    <n v="2"/>
    <n v="28150.06"/>
    <n v="0.05"/>
    <n v="53485.11"/>
    <n v="7230.51"/>
    <n v="53485.114000000001"/>
    <s v="Q2"/>
    <n v="13.518734466471136"/>
    <s v="Lucknow"/>
    <s v="Occasional"/>
  </r>
  <r>
    <s v="ORD004738"/>
    <x v="75"/>
    <s v="CUST0283"/>
    <s v="Dalbir Roy"/>
    <x v="0"/>
    <x v="4"/>
    <x v="5"/>
    <n v="2"/>
    <n v="55627.27"/>
    <n v="0.1"/>
    <n v="100129.09"/>
    <n v="10748.78"/>
    <n v="100129.086"/>
    <s v="Q1"/>
    <n v="10.734922288817367"/>
    <s v="Chennai"/>
    <s v="Regular"/>
  </r>
  <r>
    <s v="ORD000344"/>
    <x v="268"/>
    <s v="CUST0068"/>
    <s v="Atharv Shenoy"/>
    <x v="1"/>
    <x v="3"/>
    <x v="58"/>
    <n v="3"/>
    <n v="3292.92"/>
    <n v="0.15"/>
    <n v="8396.9500000000007"/>
    <n v="2183.11"/>
    <n v="8396.9459999999999"/>
    <s v="Q4"/>
    <n v="25.998844818654394"/>
    <s v="Ranchi"/>
    <s v="Premium"/>
  </r>
  <r>
    <s v="ORD002842"/>
    <x v="260"/>
    <s v="CUST0303"/>
    <s v="Tarak Talwar"/>
    <x v="2"/>
    <x v="5"/>
    <x v="44"/>
    <n v="3"/>
    <n v="636.77"/>
    <n v="0"/>
    <n v="1910.31"/>
    <n v="143.86000000000001"/>
    <n v="1910.31"/>
    <s v="Q4"/>
    <n v="7.5307149101454751"/>
    <s v="Delhi"/>
    <s v="Regular"/>
  </r>
  <r>
    <s v="ORD001708"/>
    <x v="353"/>
    <s v="CUST0354"/>
    <s v="Unknown"/>
    <x v="0"/>
    <x v="6"/>
    <x v="29"/>
    <n v="2"/>
    <n v="2183.4299999999998"/>
    <n v="0"/>
    <n v="4366.8599999999997"/>
    <n v="964.48"/>
    <n v="4366.8599999999997"/>
    <s v="Q2"/>
    <n v="22.086350375326898"/>
    <s v="Hyderabad"/>
    <s v="Regular"/>
  </r>
  <r>
    <s v="ORD001502"/>
    <x v="10"/>
    <s v="CUST0482"/>
    <s v="Priya Batta"/>
    <x v="0"/>
    <x v="4"/>
    <x v="42"/>
    <n v="5"/>
    <n v="31980.17"/>
    <n v="0"/>
    <n v="159900.85"/>
    <n v="18692.11"/>
    <n v="159900.84999999998"/>
    <s v="Q1"/>
    <n v="11.689812780857638"/>
    <s v="Kochi"/>
    <s v="Premium"/>
  </r>
  <r>
    <s v="ORD000518"/>
    <x v="279"/>
    <s v="CUST0112"/>
    <s v="Kamala Bandi"/>
    <x v="3"/>
    <x v="2"/>
    <x v="8"/>
    <n v="5"/>
    <n v="1621.83"/>
    <n v="0"/>
    <n v="8109.15"/>
    <n v="2234.1"/>
    <n v="8109.15"/>
    <s v="Q1"/>
    <n v="27.550359778768431"/>
    <s v="Ahmedabad"/>
    <s v="Regular"/>
  </r>
  <r>
    <s v="ORD005420"/>
    <x v="110"/>
    <s v="CUST0445"/>
    <s v="Sachi Sibal"/>
    <x v="3"/>
    <x v="0"/>
    <x v="48"/>
    <n v="5"/>
    <n v="772.58"/>
    <n v="0"/>
    <n v="3862.9"/>
    <n v="1047.57"/>
    <n v="3862.9"/>
    <s v="Q2"/>
    <n v="27.118744984338189"/>
    <s v="Ahmedabad"/>
    <s v="Occasional"/>
  </r>
  <r>
    <s v="ORD004697"/>
    <x v="184"/>
    <s v="CUST0329"/>
    <s v="Pushti Gour"/>
    <x v="0"/>
    <x v="5"/>
    <x v="44"/>
    <n v="9"/>
    <n v="499.54"/>
    <n v="0.2"/>
    <n v="3596.69"/>
    <n v="301.58999999999997"/>
    <n v="3596.6880000000006"/>
    <s v="Q1"/>
    <n v="8.3852097345058922"/>
    <s v="Kochi"/>
    <s v="Regular"/>
  </r>
  <r>
    <s v="ORD010360"/>
    <x v="8"/>
    <s v="CUST0037"/>
    <s v="Janani Sawhney"/>
    <x v="3"/>
    <x v="3"/>
    <x v="61"/>
    <n v="3"/>
    <n v="2581.5500000000002"/>
    <n v="0.05"/>
    <n v="7357.42"/>
    <n v="1525.75"/>
    <n v="7357.4175000000005"/>
    <s v="Q2"/>
    <n v="20.737568332377382"/>
    <s v="Ahmedabad"/>
    <s v="Premium"/>
  </r>
  <r>
    <s v="ORD011259"/>
    <x v="285"/>
    <s v="CUST0189"/>
    <s v="Ikbal Pall"/>
    <x v="0"/>
    <x v="6"/>
    <x v="19"/>
    <n v="2"/>
    <n v="850.13"/>
    <n v="0.1"/>
    <n v="1530.23"/>
    <n v="510.74"/>
    <n v="1530.2339999999999"/>
    <s v="Q3"/>
    <n v="33.376681936702326"/>
    <s v="Kochi"/>
    <s v="Premium"/>
  </r>
  <r>
    <s v="ORD000247"/>
    <x v="283"/>
    <s v="CUST0026"/>
    <s v="Mason Oommen"/>
    <x v="0"/>
    <x v="3"/>
    <x v="58"/>
    <n v="4"/>
    <n v="1240.1099999999999"/>
    <n v="0.05"/>
    <n v="4712.42"/>
    <n v="1462.91"/>
    <n v="4712.4179999999997"/>
    <s v="Q4"/>
    <n v="31.043710025846593"/>
    <s v="Chennai"/>
    <s v="Premium"/>
  </r>
  <r>
    <s v="ORD010431"/>
    <x v="270"/>
    <s v="CUST0302"/>
    <s v="Unknown"/>
    <x v="0"/>
    <x v="4"/>
    <x v="5"/>
    <n v="2"/>
    <n v="34325.279999999999"/>
    <n v="0.2"/>
    <n v="54920.45"/>
    <n v="7905.39"/>
    <n v="54920.448000000004"/>
    <s v="Q1"/>
    <n v="14.394255691641275"/>
    <s v="Coimbatore"/>
    <s v="Premium"/>
  </r>
  <r>
    <s v="ORD008912"/>
    <x v="291"/>
    <s v="CUST0187"/>
    <s v="Forum Prabhu"/>
    <x v="2"/>
    <x v="6"/>
    <x v="18"/>
    <n v="4"/>
    <n v="1728.69"/>
    <n v="0.2"/>
    <n v="5531.81"/>
    <n v="2152.2800000000002"/>
    <n v="5531.8080000000009"/>
    <s v="Q3"/>
    <n v="38.907337742981049"/>
    <s v="Lucknow"/>
    <s v="Regular"/>
  </r>
  <r>
    <s v="ORD008612"/>
    <x v="0"/>
    <s v="CUST0400"/>
    <s v="Baghyawati Bahri"/>
    <x v="0"/>
    <x v="5"/>
    <x v="7"/>
    <n v="7"/>
    <n v="162.25"/>
    <n v="0.05"/>
    <n v="1078.96"/>
    <n v="85.2"/>
    <n v="1078.9624999999999"/>
    <s v="Q2"/>
    <n v="7.8964929191072883"/>
    <s v="Kochi"/>
    <s v="Premium"/>
  </r>
  <r>
    <s v="ORD009496"/>
    <x v="262"/>
    <s v="CUST0103"/>
    <s v="Aryan Prabhu"/>
    <x v="1"/>
    <x v="1"/>
    <x v="59"/>
    <n v="2"/>
    <n v="38370.03"/>
    <n v="0"/>
    <n v="76740.06"/>
    <n v="22034.74"/>
    <n v="76740.06"/>
    <s v="Q2"/>
    <n v="28.713477680366683"/>
    <s v="Patna"/>
    <s v="Premium"/>
  </r>
  <r>
    <s v="ORD010350"/>
    <x v="266"/>
    <s v="CUST0498"/>
    <s v="Isaac Sha"/>
    <x v="0"/>
    <x v="4"/>
    <x v="33"/>
    <n v="1"/>
    <n v="81841.72"/>
    <n v="0.2"/>
    <n v="65473.38"/>
    <n v="6050.72"/>
    <n v="65473.376000000004"/>
    <s v="Q2"/>
    <n v="9.2414963149909166"/>
    <s v="Hyderabad"/>
    <s v="Premium"/>
  </r>
  <r>
    <s v="ORD011465"/>
    <x v="337"/>
    <s v="CUST0371"/>
    <s v="Unni Hora"/>
    <x v="3"/>
    <x v="3"/>
    <x v="10"/>
    <n v="2"/>
    <n v="2435.9699999999998"/>
    <n v="0"/>
    <n v="4871.9399999999996"/>
    <n v="1155.49"/>
    <n v="4871.9399999999996"/>
    <s v="Q3"/>
    <n v="23.717246107300173"/>
    <s v="Mumbai"/>
    <s v="Premium"/>
  </r>
  <r>
    <s v="ORD003497"/>
    <x v="114"/>
    <s v="CUST0430"/>
    <s v="Ayush Dar"/>
    <x v="0"/>
    <x v="3"/>
    <x v="16"/>
    <n v="3"/>
    <n v="3147.35"/>
    <n v="0"/>
    <n v="9442.0499999999993"/>
    <n v="2613.6799999999998"/>
    <n v="9442.0499999999993"/>
    <s v="Q3"/>
    <n v="27.6812768413639"/>
    <s v="Bengaluru"/>
    <s v="Regular"/>
  </r>
  <r>
    <s v="ORD010848"/>
    <x v="92"/>
    <s v="CUST0144"/>
    <s v="Abdul Rajagopalan"/>
    <x v="1"/>
    <x v="4"/>
    <x v="5"/>
    <n v="2"/>
    <n v="50973.56"/>
    <n v="0"/>
    <n v="101947.12"/>
    <n v="9721.2999999999993"/>
    <n v="101947.12"/>
    <s v="Q3"/>
    <n v="9.5356298441780396"/>
    <s v="Patna"/>
    <s v="Regular"/>
  </r>
  <r>
    <s v="ORD009684"/>
    <x v="337"/>
    <s v="CUST0138"/>
    <s v="Jagat Zacharia"/>
    <x v="3"/>
    <x v="3"/>
    <x v="10"/>
    <n v="1"/>
    <n v="261.66000000000003"/>
    <n v="0.1"/>
    <n v="235.49"/>
    <n v="77.010000000000005"/>
    <n v="235.49400000000003"/>
    <s v="Q3"/>
    <n v="32.702025563718209"/>
    <s v="Surat"/>
    <s v="Premium"/>
  </r>
  <r>
    <s v="ORD007955"/>
    <x v="234"/>
    <s v="CUST0004"/>
    <s v="Lucky Aggarwal"/>
    <x v="0"/>
    <x v="6"/>
    <x v="55"/>
    <n v="1"/>
    <n v="4766.63"/>
    <n v="0.15"/>
    <n v="4051.64"/>
    <n v="981.58"/>
    <n v="4051.6354999999999"/>
    <s v="Q3"/>
    <n v="24.226732878538076"/>
    <s v="Coimbatore"/>
    <s v="Premium"/>
  </r>
  <r>
    <s v="ORD007162"/>
    <x v="97"/>
    <s v="CUST0090"/>
    <s v="Pranit Gera"/>
    <x v="0"/>
    <x v="4"/>
    <x v="47"/>
    <n v="4"/>
    <n v="59233.97"/>
    <n v="0.15"/>
    <n v="201395.5"/>
    <n v="17347.36"/>
    <n v="201395.49799999999"/>
    <s v="Q3"/>
    <n v="8.6135787542422744"/>
    <s v="Chennai"/>
    <s v="Premium"/>
  </r>
  <r>
    <s v="ORD002192"/>
    <x v="176"/>
    <s v="CUST0001"/>
    <s v="Aditya Bhakta"/>
    <x v="2"/>
    <x v="1"/>
    <x v="64"/>
    <n v="5"/>
    <n v="16562.18"/>
    <n v="0.15"/>
    <n v="70389.259999999995"/>
    <n v="14392.81"/>
    <n v="70389.264999999999"/>
    <s v="Q1"/>
    <n v="20.447451784547813"/>
    <s v="Delhi"/>
    <s v="Regular"/>
  </r>
  <r>
    <s v="ORD004088"/>
    <x v="249"/>
    <s v="CUST0108"/>
    <s v="Yadavi Golla"/>
    <x v="2"/>
    <x v="2"/>
    <x v="60"/>
    <n v="2"/>
    <n v="6522.92"/>
    <n v="0"/>
    <n v="13045.84"/>
    <n v="3645"/>
    <n v="13045.84"/>
    <s v="Q3"/>
    <n v="27.939941008014813"/>
    <s v="Delhi"/>
    <s v="Regular"/>
  </r>
  <r>
    <s v="ORD005256"/>
    <x v="51"/>
    <s v="CUST0239"/>
    <s v="Om Bumb"/>
    <x v="2"/>
    <x v="6"/>
    <x v="63"/>
    <n v="1"/>
    <n v="1218.83"/>
    <n v="0.1"/>
    <n v="1096.95"/>
    <n v="274.14999999999998"/>
    <n v="1096.9469999999999"/>
    <s v="Q3"/>
    <n v="24.992023337435615"/>
    <s v="Chandigarh"/>
    <s v="Regular"/>
  </r>
  <r>
    <s v="ORD008194"/>
    <x v="313"/>
    <s v="CUST0222"/>
    <s v="Umang Sama"/>
    <x v="0"/>
    <x v="6"/>
    <x v="57"/>
    <n v="5"/>
    <n v="3265.91"/>
    <n v="0"/>
    <n v="16329.55"/>
    <n v="3580.72"/>
    <n v="16329.55"/>
    <s v="Q4"/>
    <n v="21.927854717368206"/>
    <s v="Chennai"/>
    <s v="Regular"/>
  </r>
  <r>
    <s v="ORD004791"/>
    <x v="281"/>
    <s v="CUST0222"/>
    <s v="Umang Sama"/>
    <x v="0"/>
    <x v="6"/>
    <x v="41"/>
    <n v="4"/>
    <n v="1614.65"/>
    <n v="0.15"/>
    <n v="5489.81"/>
    <n v="1970.38"/>
    <n v="5489.81"/>
    <s v="Q3"/>
    <n v="35.891588233472561"/>
    <s v="Chennai"/>
    <s v="Regular"/>
  </r>
  <r>
    <s v="ORD008074"/>
    <x v="74"/>
    <s v="CUST0002"/>
    <s v="Nitara Dhawan"/>
    <x v="2"/>
    <x v="6"/>
    <x v="18"/>
    <n v="4"/>
    <n v="3817.35"/>
    <n v="0.05"/>
    <n v="14505.93"/>
    <n v="4679.8900000000003"/>
    <n v="14505.929999999998"/>
    <s v="Q3"/>
    <n v="32.261909439794621"/>
    <s v="Chandigarh"/>
    <s v="Premium"/>
  </r>
  <r>
    <s v="ORD004593"/>
    <x v="162"/>
    <s v="CUST0064"/>
    <s v="Lopa Date"/>
    <x v="3"/>
    <x v="4"/>
    <x v="47"/>
    <n v="1"/>
    <n v="43540.38"/>
    <n v="0"/>
    <n v="43540.38"/>
    <n v="3818.83"/>
    <n v="43540.38"/>
    <s v="Q2"/>
    <n v="8.7707778388704938"/>
    <s v="Mumbai"/>
    <s v="Premium"/>
  </r>
  <r>
    <s v="ORD007123"/>
    <x v="124"/>
    <s v="CUST0075"/>
    <s v="Odika Mani"/>
    <x v="2"/>
    <x v="5"/>
    <x v="21"/>
    <n v="4"/>
    <n v="227.53"/>
    <n v="0.05"/>
    <n v="864.61"/>
    <n v="60.44"/>
    <n v="864.61399999999992"/>
    <s v="Q2"/>
    <n v="6.9904349938122392"/>
    <s v="Chandigarh"/>
    <s v="Premium"/>
  </r>
  <r>
    <s v="ORD000807"/>
    <x v="338"/>
    <s v="CUST0463"/>
    <s v="Banjeet Gour"/>
    <x v="3"/>
    <x v="2"/>
    <x v="46"/>
    <n v="1"/>
    <n v="5484.09"/>
    <n v="0.25"/>
    <n v="4113.07"/>
    <n v="-56.24"/>
    <n v="4113.0675000000001"/>
    <s v="Q3"/>
    <n v="-1.3673484769284259"/>
    <s v="Pune"/>
    <s v="Regular"/>
  </r>
  <r>
    <s v="ORD004022"/>
    <x v="107"/>
    <s v="CUST0444"/>
    <s v="Yagnesh Rout"/>
    <x v="1"/>
    <x v="1"/>
    <x v="26"/>
    <n v="2"/>
    <n v="39619.879999999997"/>
    <n v="0.1"/>
    <n v="71315.78"/>
    <n v="12599.77"/>
    <n v="71315.784"/>
    <s v="Q4"/>
    <n v="17.667576516726033"/>
    <s v="Patna"/>
    <s v="Regular"/>
  </r>
  <r>
    <s v="ORD010692"/>
    <x v="285"/>
    <s v="CUST0154"/>
    <s v="Nirja Guha"/>
    <x v="2"/>
    <x v="6"/>
    <x v="14"/>
    <n v="1"/>
    <n v="4209.13"/>
    <n v="0"/>
    <n v="4209.13"/>
    <n v="1340.42"/>
    <n v="4209.13"/>
    <s v="Q3"/>
    <n v="31.845535775801654"/>
    <s v="Delhi"/>
    <s v="Premium"/>
  </r>
  <r>
    <s v="ORD010513"/>
    <x v="328"/>
    <s v="CUST0351"/>
    <s v="Anirudh Kumer"/>
    <x v="2"/>
    <x v="6"/>
    <x v="57"/>
    <n v="1"/>
    <n v="4193.25"/>
    <n v="0"/>
    <n v="4193.25"/>
    <n v="-57.65"/>
    <n v="4193.25"/>
    <s v="Q2"/>
    <n v="-1.3748285935730042"/>
    <s v="Lucknow"/>
    <s v="Premium"/>
  </r>
  <r>
    <s v="ORD009885"/>
    <x v="176"/>
    <s v="CUST0381"/>
    <s v="Pratyush Mani"/>
    <x v="1"/>
    <x v="4"/>
    <x v="33"/>
    <n v="3"/>
    <n v="20655.73"/>
    <n v="0.15"/>
    <n v="52672.11"/>
    <n v="6664.19"/>
    <n v="52672.111499999999"/>
    <s v="Q1"/>
    <n v="12.652217653707057"/>
    <s v="Patna"/>
    <s v="Regular"/>
  </r>
  <r>
    <s v="ORD001523"/>
    <x v="143"/>
    <s v="CUST0483"/>
    <s v="Deepa Tara"/>
    <x v="1"/>
    <x v="1"/>
    <x v="3"/>
    <n v="2"/>
    <n v="3848.28"/>
    <n v="0"/>
    <n v="7696.56"/>
    <n v="2063.81"/>
    <n v="7696.56"/>
    <s v="Q1"/>
    <n v="26.814706830064338"/>
    <s v="Ranchi"/>
    <s v="Premium"/>
  </r>
  <r>
    <s v="ORD009840"/>
    <x v="210"/>
    <s v="CUST0239"/>
    <s v="Om Bumb"/>
    <x v="2"/>
    <x v="5"/>
    <x v="24"/>
    <n v="6"/>
    <n v="441.79"/>
    <n v="0.1"/>
    <n v="2385.67"/>
    <n v="141.05000000000001"/>
    <n v="2385.6660000000002"/>
    <s v="Q4"/>
    <n v="5.9123851999647901"/>
    <s v="Chandigarh"/>
    <s v="Regular"/>
  </r>
  <r>
    <s v="ORD003745"/>
    <x v="244"/>
    <s v="CUST0274"/>
    <s v="Radhika Choudhury"/>
    <x v="0"/>
    <x v="4"/>
    <x v="5"/>
    <n v="5"/>
    <n v="82509.03"/>
    <n v="0.3"/>
    <n v="288781.59999999998"/>
    <n v="28175.8"/>
    <n v="288781.60499999998"/>
    <s v="Q2"/>
    <n v="9.7567850583278162"/>
    <s v="Chennai"/>
    <s v="Premium"/>
  </r>
  <r>
    <s v="ORD006177"/>
    <x v="306"/>
    <s v="CUST0420"/>
    <s v="Zehaan Choudhury"/>
    <x v="3"/>
    <x v="2"/>
    <x v="2"/>
    <n v="3"/>
    <n v="2902.02"/>
    <n v="0.2"/>
    <n v="6964.85"/>
    <n v="1330.51"/>
    <n v="6964.848"/>
    <s v="Q3"/>
    <n v="19.103211124431969"/>
    <s v="Ahmedabad"/>
    <s v="Premium"/>
  </r>
  <r>
    <s v="ORD003264"/>
    <x v="323"/>
    <s v="CUST0211"/>
    <s v="Maanas Arora"/>
    <x v="2"/>
    <x v="1"/>
    <x v="38"/>
    <n v="4"/>
    <n v="44642.77"/>
    <n v="0.15"/>
    <n v="151785.42000000001"/>
    <n v="45592.06"/>
    <n v="151785.41799999998"/>
    <s v="Q3"/>
    <n v="30.037180119144509"/>
    <s v="Delhi"/>
    <s v="Premium"/>
  </r>
  <r>
    <s v="ORD001485"/>
    <x v="98"/>
    <s v="CUST0276"/>
    <s v="Manthan Grover"/>
    <x v="2"/>
    <x v="2"/>
    <x v="62"/>
    <n v="4"/>
    <n v="4672.3900000000003"/>
    <n v="0.3"/>
    <n v="13082.69"/>
    <n v="2282.41"/>
    <n v="13082.692000000001"/>
    <s v="Q3"/>
    <n v="17.44602983025662"/>
    <s v="Amritsar"/>
    <s v="Premium"/>
  </r>
  <r>
    <s v="ORD010387"/>
    <x v="33"/>
    <s v="CUST0083"/>
    <s v="Tanmayi Pant"/>
    <x v="1"/>
    <x v="4"/>
    <x v="45"/>
    <n v="2"/>
    <n v="67029.34"/>
    <n v="0"/>
    <n v="134058.68"/>
    <n v="-5861.6"/>
    <n v="134058.68"/>
    <s v="Q1"/>
    <n v="-4.3724136325973078"/>
    <s v="Ranchi"/>
    <s v="Premium"/>
  </r>
  <r>
    <s v="ORD001171"/>
    <x v="354"/>
    <s v="CUST0178"/>
    <s v="Sachi Chaudhuri"/>
    <x v="1"/>
    <x v="1"/>
    <x v="34"/>
    <n v="4"/>
    <n v="18977.39"/>
    <n v="0.3"/>
    <n v="53136.69"/>
    <n v="14660.34"/>
    <n v="53136.691999999995"/>
    <s v="Q2"/>
    <n v="27.589863049429685"/>
    <s v="Kolkata"/>
    <s v="Regular"/>
  </r>
  <r>
    <s v="ORD001805"/>
    <x v="161"/>
    <s v="CUST0311"/>
    <s v="Dhriti Rattan"/>
    <x v="2"/>
    <x v="4"/>
    <x v="42"/>
    <n v="2"/>
    <n v="10848.46"/>
    <n v="0"/>
    <n v="21696.92"/>
    <n v="3202.01"/>
    <n v="21696.92"/>
    <s v="Q2"/>
    <n v="14.757901121449498"/>
    <s v="Lucknow"/>
    <s v="Premium"/>
  </r>
  <r>
    <s v="ORD004902"/>
    <x v="128"/>
    <s v="CUST0211"/>
    <s v="Maanas Arora"/>
    <x v="2"/>
    <x v="6"/>
    <x v="41"/>
    <n v="1"/>
    <n v="2007.31"/>
    <n v="0"/>
    <n v="2007.31"/>
    <n v="774.85"/>
    <n v="2007.31"/>
    <s v="Q1"/>
    <n v="38.601411839725799"/>
    <s v="Delhi"/>
    <s v="Premium"/>
  </r>
  <r>
    <s v="ORD001842"/>
    <x v="159"/>
    <s v="CUST0224"/>
    <s v="Gayathri Tata"/>
    <x v="0"/>
    <x v="0"/>
    <x v="35"/>
    <n v="5"/>
    <n v="424.1"/>
    <n v="0.15"/>
    <n v="1802.42"/>
    <n v="-162.47"/>
    <n v="1802.425"/>
    <s v="Q3"/>
    <n v="-9.0139922992421297"/>
    <s v="Hyderabad"/>
    <s v="Premium"/>
  </r>
  <r>
    <s v="ORD001597"/>
    <x v="243"/>
    <s v="CUST0181"/>
    <s v="Chasmum Narang"/>
    <x v="3"/>
    <x v="6"/>
    <x v="63"/>
    <n v="5"/>
    <n v="4720.3100000000004"/>
    <n v="0.25"/>
    <n v="17701.16"/>
    <n v="4364.09"/>
    <n v="17701.162500000002"/>
    <s v="Q4"/>
    <n v="24.654259946805748"/>
    <s v="Ahmedabad"/>
    <s v="Premium"/>
  </r>
  <r>
    <s v="ORD007576"/>
    <x v="173"/>
    <s v="CUST0370"/>
    <s v="Ishaan Edwin"/>
    <x v="1"/>
    <x v="1"/>
    <x v="36"/>
    <n v="4"/>
    <n v="37642.339999999997"/>
    <n v="0"/>
    <n v="150569.35999999999"/>
    <n v="39394.61"/>
    <n v="150569.35999999999"/>
    <s v="Q2"/>
    <n v="26.163762667251827"/>
    <s v="Bhubaneswar"/>
    <s v="Premium"/>
  </r>
  <r>
    <s v="ORD009736"/>
    <x v="80"/>
    <s v="CUST0484"/>
    <s v="Yug Srivastava"/>
    <x v="3"/>
    <x v="6"/>
    <x v="18"/>
    <n v="1"/>
    <n v="4310.54"/>
    <n v="0"/>
    <n v="4310.54"/>
    <n v="1386.81"/>
    <n v="4310.54"/>
    <s v="Q2"/>
    <n v="32.172535227604889"/>
    <s v="Mumbai"/>
    <s v="Occasional"/>
  </r>
  <r>
    <s v="ORD001185"/>
    <x v="326"/>
    <s v="CUST0080"/>
    <s v="Balvan Gaba"/>
    <x v="3"/>
    <x v="3"/>
    <x v="16"/>
    <n v="4"/>
    <n v="955.67"/>
    <n v="0"/>
    <n v="3822.68"/>
    <n v="1267.3800000000001"/>
    <n v="3822.68"/>
    <s v="Q3"/>
    <n v="33.154226877478635"/>
    <s v="Mumbai"/>
    <s v="Regular"/>
  </r>
  <r>
    <s v="ORD007688"/>
    <x v="209"/>
    <s v="CUST0428"/>
    <s v="Abdul Gour"/>
    <x v="3"/>
    <x v="4"/>
    <x v="28"/>
    <n v="5"/>
    <n v="70706.039999999994"/>
    <n v="0"/>
    <n v="353530.2"/>
    <n v="35739.35"/>
    <n v="353530.19999999995"/>
    <s v="Q2"/>
    <n v="10.109277792957998"/>
    <s v="Surat"/>
    <s v="Occasional"/>
  </r>
  <r>
    <s v="ORD001610"/>
    <x v="228"/>
    <s v="CUST0354"/>
    <s v="Laban Sankaran"/>
    <x v="0"/>
    <x v="4"/>
    <x v="42"/>
    <n v="4"/>
    <n v="65219.75"/>
    <n v="0"/>
    <n v="260879"/>
    <n v="27305.87"/>
    <n v="260879"/>
    <s v="Q3"/>
    <n v="10.46687161480993"/>
    <s v="Hyderabad"/>
    <s v="Regular"/>
  </r>
  <r>
    <s v="ORD002223"/>
    <x v="201"/>
    <s v="CUST0301"/>
    <s v="Vihaan Saini"/>
    <x v="2"/>
    <x v="5"/>
    <x v="21"/>
    <n v="5"/>
    <n v="173.33"/>
    <n v="0.3"/>
    <n v="606.65"/>
    <n v="38.46"/>
    <n v="606.65499999999997"/>
    <s v="Q2"/>
    <n v="6.3397346080936297"/>
    <s v="Chandigarh"/>
    <s v="Premium"/>
  </r>
  <r>
    <s v="ORD007290"/>
    <x v="329"/>
    <s v="CUST0193"/>
    <s v="Aashi Virk"/>
    <x v="3"/>
    <x v="5"/>
    <x v="7"/>
    <n v="2"/>
    <n v="630.48"/>
    <n v="0.05"/>
    <n v="1197.9100000000001"/>
    <n v="77.22"/>
    <n v="1197.912"/>
    <s v="Q4"/>
    <n v="6.4462271790034302"/>
    <s v="Pune"/>
    <s v="Premium"/>
  </r>
  <r>
    <s v="ORD010382"/>
    <x v="184"/>
    <s v="CUST0301"/>
    <s v="Vihaan Saini"/>
    <x v="2"/>
    <x v="0"/>
    <x v="56"/>
    <n v="4"/>
    <n v="489.82"/>
    <n v="0.05"/>
    <n v="1861.32"/>
    <n v="582.65"/>
    <n v="1861.3159999999998"/>
    <s v="Q1"/>
    <n v="31.303053746803343"/>
    <s v="Chandigarh"/>
    <s v="Premium"/>
  </r>
  <r>
    <s v="ORD007958"/>
    <x v="350"/>
    <s v="CUST0354"/>
    <s v="Laban Sankaran"/>
    <x v="0"/>
    <x v="3"/>
    <x v="6"/>
    <n v="3"/>
    <n v="2837.4"/>
    <n v="0.15"/>
    <n v="7235.37"/>
    <n v="1554.81"/>
    <n v="7235.3700000000008"/>
    <s v="Q4"/>
    <n v="21.489018529805662"/>
    <s v="Hyderabad"/>
    <s v="Regular"/>
  </r>
  <r>
    <s v="ORD006649"/>
    <x v="341"/>
    <s v="CUST0218"/>
    <s v="Chandresh Sibal"/>
    <x v="1"/>
    <x v="6"/>
    <x v="19"/>
    <n v="4"/>
    <n v="4053.29"/>
    <n v="0"/>
    <n v="16213.16"/>
    <n v="5140.07"/>
    <n v="16213.16"/>
    <s v="Q2"/>
    <n v="31.703073305882377"/>
    <s v="Ranchi"/>
    <s v="Regular"/>
  </r>
  <r>
    <s v="ORD001346"/>
    <x v="279"/>
    <s v="CUST0209"/>
    <s v="Charles Babu"/>
    <x v="0"/>
    <x v="5"/>
    <x v="24"/>
    <n v="8"/>
    <n v="71.05"/>
    <n v="0.15"/>
    <n v="483.14"/>
    <n v="42.96"/>
    <n v="483.14"/>
    <s v="Q1"/>
    <n v="8.8918325951070099"/>
    <s v="Bengaluru"/>
    <s v="Premium"/>
  </r>
  <r>
    <s v="ORD008505"/>
    <x v="307"/>
    <s v="CUST0039"/>
    <s v="Jonathan Dutta"/>
    <x v="3"/>
    <x v="0"/>
    <x v="48"/>
    <n v="3"/>
    <n v="695.19"/>
    <n v="0.25"/>
    <n v="1564.18"/>
    <n v="657.73"/>
    <n v="1564.1775000000002"/>
    <s v="Q4"/>
    <n v="42.049508368602076"/>
    <s v="Nagpur"/>
    <s v="Premium"/>
  </r>
  <r>
    <s v="ORD000268"/>
    <x v="30"/>
    <s v="CUST0083"/>
    <s v="Tanmayi Pant"/>
    <x v="1"/>
    <x v="4"/>
    <x v="42"/>
    <n v="4"/>
    <n v="77559.600000000006"/>
    <n v="0"/>
    <n v="310238.40000000002"/>
    <n v="-6968.08"/>
    <n v="310238.40000000002"/>
    <s v="Q1"/>
    <n v="-2.2460404643654686"/>
    <s v="Ranchi"/>
    <s v="Premium"/>
  </r>
  <r>
    <s v="ORD001601"/>
    <x v="178"/>
    <s v="CUST0482"/>
    <s v="Priya Batta"/>
    <x v="0"/>
    <x v="4"/>
    <x v="5"/>
    <n v="3"/>
    <n v="34009.519999999997"/>
    <n v="0.05"/>
    <n v="96927.13"/>
    <n v="10449.24"/>
    <n v="96927.131999999998"/>
    <s v="Q1"/>
    <n v="10.780511091167147"/>
    <s v="Kochi"/>
    <s v="Premium"/>
  </r>
  <r>
    <s v="ORD004448"/>
    <x v="342"/>
    <s v="CUST0195"/>
    <s v="Vedika Rege"/>
    <x v="1"/>
    <x v="6"/>
    <x v="18"/>
    <n v="3"/>
    <n v="1729.15"/>
    <n v="0"/>
    <n v="5187.45"/>
    <n v="1986.09"/>
    <n v="5187.4500000000007"/>
    <s v="Q2"/>
    <n v="38.286441315097015"/>
    <s v="Bhubaneswar"/>
    <s v="Premium"/>
  </r>
  <r>
    <s v="ORD007844"/>
    <x v="314"/>
    <s v="CUST0150"/>
    <s v="Rayaan Chaudhary"/>
    <x v="0"/>
    <x v="5"/>
    <x v="31"/>
    <n v="7"/>
    <n v="671.85"/>
    <n v="0.25"/>
    <n v="3527.21"/>
    <n v="234.72"/>
    <n v="3527.2124999999996"/>
    <s v="Q2"/>
    <n v="6.6545513309386166"/>
    <s v="Kochi"/>
    <s v="Premium"/>
  </r>
  <r>
    <s v="ORD010884"/>
    <x v="80"/>
    <s v="CUST0294"/>
    <s v="Ekapad Dhingra"/>
    <x v="0"/>
    <x v="0"/>
    <x v="49"/>
    <n v="2"/>
    <n v="688.29"/>
    <n v="0.25"/>
    <n v="1032.43"/>
    <n v="310.52"/>
    <n v="1032.4349999999999"/>
    <s v="Q2"/>
    <n v="30.076615363753472"/>
    <s v="Bengaluru"/>
    <s v="Premium"/>
  </r>
  <r>
    <s v="ORD006219"/>
    <x v="74"/>
    <s v="CUST0210"/>
    <s v="Yadavi Dani"/>
    <x v="3"/>
    <x v="5"/>
    <x v="68"/>
    <n v="8"/>
    <n v="700.46"/>
    <n v="0.05"/>
    <n v="5323.5"/>
    <n v="495.05"/>
    <n v="5323.4960000000001"/>
    <s v="Q3"/>
    <n v="9.2993331454869921"/>
    <s v="Mumbai"/>
    <s v="Regular"/>
  </r>
  <r>
    <s v="ORD005536"/>
    <x v="251"/>
    <s v="CUST0226"/>
    <s v="Ronith Jaggi"/>
    <x v="2"/>
    <x v="6"/>
    <x v="19"/>
    <n v="4"/>
    <n v="2848.69"/>
    <n v="0.1"/>
    <n v="10255.280000000001"/>
    <n v="2206.4899999999998"/>
    <n v="10255.284"/>
    <s v="Q1"/>
    <n v="21.515648524467395"/>
    <s v="Amritsar"/>
    <s v="Premium"/>
  </r>
  <r>
    <s v="ORD004548"/>
    <x v="127"/>
    <s v="CUST0496"/>
    <s v="Gunbir Sidhu"/>
    <x v="2"/>
    <x v="6"/>
    <x v="57"/>
    <n v="4"/>
    <n v="4774.0200000000004"/>
    <n v="0.15"/>
    <n v="16231.67"/>
    <n v="3608.12"/>
    <n v="16231.668000000001"/>
    <s v="Q1"/>
    <n v="22.228889572052658"/>
    <s v="Lucknow"/>
    <s v="Regular"/>
  </r>
  <r>
    <s v="ORD004198"/>
    <x v="132"/>
    <s v="CUST0459"/>
    <s v="Vidhi Kari"/>
    <x v="3"/>
    <x v="2"/>
    <x v="8"/>
    <n v="1"/>
    <n v="7035.91"/>
    <n v="0.15"/>
    <n v="5980.52"/>
    <n v="1085.23"/>
    <n v="5980.5234999999993"/>
    <s v="Q3"/>
    <n v="18.146080942794271"/>
    <s v="Surat"/>
    <s v="Occasional"/>
  </r>
  <r>
    <s v="ORD010114"/>
    <x v="363"/>
    <s v="CUST0321"/>
    <s v="Vyanjana Ramaswamy"/>
    <x v="0"/>
    <x v="0"/>
    <x v="0"/>
    <n v="2"/>
    <n v="783.58"/>
    <n v="0.15"/>
    <n v="1332.09"/>
    <n v="443.98"/>
    <n v="1332.086"/>
    <s v="Q4"/>
    <n v="33.329579833194458"/>
    <s v="Coimbatore"/>
    <s v="Premium"/>
  </r>
  <r>
    <s v="ORD010102"/>
    <x v="54"/>
    <s v="CUST0094"/>
    <s v="Unknown"/>
    <x v="2"/>
    <x v="4"/>
    <x v="28"/>
    <n v="4"/>
    <n v="27629.56"/>
    <n v="0.2"/>
    <n v="88414.59"/>
    <n v="12871.71"/>
    <n v="88414.592000000004"/>
    <s v="Q4"/>
    <n v="14.558355131206286"/>
    <s v="Chandigarh"/>
    <s v="Premium"/>
  </r>
  <r>
    <s v="ORD000006"/>
    <x v="230"/>
    <s v="CUST0339"/>
    <s v="Gayathri Kuruvilla"/>
    <x v="0"/>
    <x v="6"/>
    <x v="27"/>
    <n v="1"/>
    <n v="3342.45"/>
    <n v="0.2"/>
    <n v="2673.96"/>
    <n v="1023.97"/>
    <n v="2673.96"/>
    <s v="Q3"/>
    <n v="38.294140525662314"/>
    <s v="Kochi"/>
    <s v="Premium"/>
  </r>
  <r>
    <s v="ORD005337"/>
    <x v="292"/>
    <s v="CUST0304"/>
    <s v="Banjeet Yogi"/>
    <x v="1"/>
    <x v="6"/>
    <x v="63"/>
    <n v="5"/>
    <n v="3431.14"/>
    <n v="0.05"/>
    <n v="16297.91"/>
    <n v="5981.19"/>
    <n v="16297.914999999999"/>
    <s v="Q3"/>
    <n v="36.699122770956521"/>
    <s v="Bhubaneswar"/>
    <s v="Regular"/>
  </r>
  <r>
    <s v="ORD007094"/>
    <x v="153"/>
    <s v="CUST0480"/>
    <s v="Ranveer Gour"/>
    <x v="0"/>
    <x v="6"/>
    <x v="29"/>
    <n v="4"/>
    <n v="3509.9"/>
    <n v="0"/>
    <n v="14039.6"/>
    <n v="3687.61"/>
    <n v="14039.6"/>
    <s v="Q1"/>
    <n v="26.265776802757912"/>
    <s v="Hyderabad"/>
    <s v="Premium"/>
  </r>
  <r>
    <s v="ORD011178"/>
    <x v="110"/>
    <s v="CUST0410"/>
    <s v="Matthew Sule"/>
    <x v="2"/>
    <x v="4"/>
    <x v="20"/>
    <n v="5"/>
    <n v="74679.88"/>
    <n v="0.2"/>
    <n v="298719.52"/>
    <n v="29596.46"/>
    <n v="298719.52"/>
    <s v="Q2"/>
    <n v="9.907775695408187"/>
    <s v="Amritsar"/>
    <s v="Premium"/>
  </r>
  <r>
    <s v="ORD003971"/>
    <x v="264"/>
    <s v="CUST0363"/>
    <s v="Daksha Nadig"/>
    <x v="3"/>
    <x v="4"/>
    <x v="20"/>
    <n v="2"/>
    <n v="13264.54"/>
    <n v="0.05"/>
    <n v="25202.63"/>
    <n v="2672.11"/>
    <n v="25202.626"/>
    <s v="Q3"/>
    <n v="10.602504579879163"/>
    <s v="Mumbai"/>
    <s v="Premium"/>
  </r>
  <r>
    <s v="ORD001119"/>
    <x v="79"/>
    <s v="CUST0082"/>
    <s v="Nilima Rattan"/>
    <x v="0"/>
    <x v="5"/>
    <x v="37"/>
    <n v="5"/>
    <n v="577.9"/>
    <n v="0.1"/>
    <n v="2600.5500000000002"/>
    <n v="228.5"/>
    <n v="2600.5500000000002"/>
    <s v="Q2"/>
    <n v="8.7866028340158806"/>
    <s v="Bengaluru"/>
    <s v="Regular"/>
  </r>
  <r>
    <s v="ORD010425"/>
    <x v="269"/>
    <s v="CUST0257"/>
    <s v="Idika Dewan"/>
    <x v="3"/>
    <x v="4"/>
    <x v="45"/>
    <n v="1"/>
    <n v="55492.58"/>
    <n v="0"/>
    <n v="55492.58"/>
    <n v="7562.76"/>
    <n v="55492.58"/>
    <s v="Q1"/>
    <n v="13.628416627952783"/>
    <s v="Mumbai"/>
    <s v="Premium"/>
  </r>
  <r>
    <s v="ORD001317"/>
    <x v="9"/>
    <s v="CUST0385"/>
    <s v="Kamya Sagar"/>
    <x v="3"/>
    <x v="6"/>
    <x v="57"/>
    <n v="1"/>
    <n v="4370.49"/>
    <n v="0"/>
    <n v="4370.49"/>
    <n v="1208.1300000000001"/>
    <n v="4370.49"/>
    <s v="Q2"/>
    <n v="27.642895876663719"/>
    <s v="Pune"/>
    <s v="Regular"/>
  </r>
  <r>
    <s v="ORD004386"/>
    <x v="86"/>
    <s v="CUST0241"/>
    <s v="Victor Puri"/>
    <x v="2"/>
    <x v="6"/>
    <x v="41"/>
    <n v="3"/>
    <n v="2796.1"/>
    <n v="0"/>
    <n v="8388.2999999999993"/>
    <n v="2345.15"/>
    <n v="8388.2999999999993"/>
    <s v="Q4"/>
    <n v="27.957393035537599"/>
    <s v="Chandigarh"/>
    <s v="Occasional"/>
  </r>
  <r>
    <s v="ORD000057"/>
    <x v="215"/>
    <s v="CUST0160"/>
    <s v="Warhi Radhakrishnan"/>
    <x v="0"/>
    <x v="6"/>
    <x v="29"/>
    <n v="2"/>
    <n v="2683.84"/>
    <n v="0.1"/>
    <n v="4830.91"/>
    <n v="1318.94"/>
    <n v="4830.9120000000003"/>
    <s v="Q2"/>
    <n v="27.302102502427083"/>
    <s v="Coimbatore"/>
    <s v="Premium"/>
  </r>
  <r>
    <s v="ORD009058"/>
    <x v="40"/>
    <s v="CUST0296"/>
    <s v="Qarin Jha"/>
    <x v="0"/>
    <x v="0"/>
    <x v="35"/>
    <n v="3"/>
    <n v="465.46"/>
    <n v="0.2"/>
    <n v="1117.0999999999999"/>
    <n v="306.83999999999997"/>
    <n v="1117.104"/>
    <s v="Q4"/>
    <n v="27.467549906006621"/>
    <s v="Bengaluru"/>
    <s v="Premium"/>
  </r>
  <r>
    <s v="ORD001178"/>
    <x v="234"/>
    <s v="CUST0009"/>
    <s v="Gayathri Sankar"/>
    <x v="3"/>
    <x v="4"/>
    <x v="47"/>
    <n v="1"/>
    <n v="19188.25"/>
    <n v="0"/>
    <n v="19188.25"/>
    <n v="2194.71"/>
    <n v="19188.25"/>
    <s v="Q3"/>
    <n v="11.437780933644287"/>
    <s v="Surat"/>
    <s v="Occasional"/>
  </r>
  <r>
    <s v="ORD008579"/>
    <x v="118"/>
    <s v="CUST0122"/>
    <s v="Kalpit Bail"/>
    <x v="2"/>
    <x v="4"/>
    <x v="45"/>
    <n v="3"/>
    <n v="25557.68"/>
    <n v="0"/>
    <n v="76673.039999999994"/>
    <n v="9542.83"/>
    <n v="76673.040000000008"/>
    <s v="Q1"/>
    <n v="12.446134912610745"/>
    <s v="Chandigarh"/>
    <s v="Premium"/>
  </r>
  <r>
    <s v="ORD002541"/>
    <x v="249"/>
    <s v="CUST0190"/>
    <s v="Unknown"/>
    <x v="0"/>
    <x v="6"/>
    <x v="14"/>
    <n v="1"/>
    <n v="3027.97"/>
    <n v="0"/>
    <n v="3027.97"/>
    <n v="817.28"/>
    <n v="3027.97"/>
    <s v="Q3"/>
    <n v="26.991020386595643"/>
    <s v="Coimbatore"/>
    <s v="Premium"/>
  </r>
  <r>
    <s v="ORD003395"/>
    <x v="289"/>
    <s v="CUST0402"/>
    <s v="Upkaar Chandran"/>
    <x v="1"/>
    <x v="1"/>
    <x v="59"/>
    <n v="2"/>
    <n v="40812.83"/>
    <n v="0"/>
    <n v="81625.66"/>
    <n v="15436"/>
    <n v="81625.66"/>
    <s v="Q2"/>
    <n v="18.910719986827669"/>
    <s v="Guwahati"/>
    <s v="Premium"/>
  </r>
  <r>
    <s v="ORD003210"/>
    <x v="110"/>
    <s v="CUST0324"/>
    <s v="Arjun Varughese"/>
    <x v="0"/>
    <x v="6"/>
    <x v="41"/>
    <n v="3"/>
    <n v="4804.34"/>
    <n v="0.05"/>
    <n v="13692.37"/>
    <n v="5334.25"/>
    <n v="13692.369000000001"/>
    <s v="Q2"/>
    <n v="38.957828337972167"/>
    <s v="Chennai"/>
    <s v="Premium"/>
  </r>
  <r>
    <s v="ORD001415"/>
    <x v="322"/>
    <s v="CUST0319"/>
    <s v="Veer Sankaran"/>
    <x v="0"/>
    <x v="2"/>
    <x v="2"/>
    <n v="5"/>
    <n v="584.11"/>
    <n v="0"/>
    <n v="2920.55"/>
    <n v="656.46"/>
    <n v="2920.55"/>
    <s v="Q3"/>
    <n v="22.477273116365069"/>
    <s v="Chennai"/>
    <s v="Premium"/>
  </r>
  <r>
    <s v="ORD009367"/>
    <x v="303"/>
    <s v="CUST0393"/>
    <s v="Rachita Shroff"/>
    <x v="3"/>
    <x v="6"/>
    <x v="41"/>
    <n v="2"/>
    <n v="2886.88"/>
    <n v="0"/>
    <n v="5773.76"/>
    <n v="2238.7600000000002"/>
    <n v="5773.76"/>
    <s v="Q3"/>
    <n v="38.774732583273291"/>
    <s v="Surat"/>
    <s v="Occasional"/>
  </r>
  <r>
    <s v="ORD005068"/>
    <x v="3"/>
    <s v="CUST0147"/>
    <s v="Ekiya Bora"/>
    <x v="3"/>
    <x v="5"/>
    <x v="44"/>
    <n v="5"/>
    <n v="359.95"/>
    <n v="0"/>
    <n v="1799.75"/>
    <n v="182.61"/>
    <n v="1799.75"/>
    <s v="Q2"/>
    <n v="10.146409223503266"/>
    <s v="Surat"/>
    <s v="Regular"/>
  </r>
  <r>
    <s v="ORD001418"/>
    <x v="149"/>
    <s v="CUST0496"/>
    <s v="Gunbir Sidhu"/>
    <x v="2"/>
    <x v="6"/>
    <x v="43"/>
    <n v="1"/>
    <n v="4245.34"/>
    <n v="0.15"/>
    <n v="3608.54"/>
    <n v="-506.27"/>
    <n v="3608.5390000000002"/>
    <s v="Q4"/>
    <n v="-14.029773814340427"/>
    <s v="Lucknow"/>
    <s v="Regular"/>
  </r>
  <r>
    <s v="ORD008449"/>
    <x v="13"/>
    <s v="CUST0089"/>
    <s v="Avi Dugar"/>
    <x v="1"/>
    <x v="3"/>
    <x v="25"/>
    <n v="3"/>
    <n v="630.29"/>
    <n v="0"/>
    <n v="1890.87"/>
    <n v="405.55"/>
    <n v="1890.87"/>
    <s v="Q1"/>
    <n v="21.447799161232663"/>
    <s v="Bhubaneswar"/>
    <s v="Regular"/>
  </r>
  <r>
    <s v="ORD009125"/>
    <x v="343"/>
    <s v="CUST0212"/>
    <s v="Reva Vyas"/>
    <x v="0"/>
    <x v="6"/>
    <x v="41"/>
    <n v="1"/>
    <n v="4656.62"/>
    <n v="0.05"/>
    <n v="4423.79"/>
    <n v="1431.91"/>
    <n v="4423.7889999999998"/>
    <s v="Q3"/>
    <n v="32.368399042450029"/>
    <s v="Hyderabad"/>
    <s v="Premium"/>
  </r>
  <r>
    <s v="ORD002527"/>
    <x v="33"/>
    <s v="CUST0237"/>
    <s v="Oeshi Ram"/>
    <x v="0"/>
    <x v="5"/>
    <x v="31"/>
    <n v="5"/>
    <n v="703.47"/>
    <n v="0"/>
    <n v="3517.35"/>
    <n v="295.14999999999998"/>
    <n v="3517.3500000000004"/>
    <s v="Q1"/>
    <n v="8.3912604659758063"/>
    <s v="Hyderabad"/>
    <s v="Occasional"/>
  </r>
  <r>
    <s v="ORD003808"/>
    <x v="136"/>
    <s v="CUST0470"/>
    <s v="Kabir Tripathi"/>
    <x v="3"/>
    <x v="2"/>
    <x v="62"/>
    <n v="2"/>
    <n v="6019.01"/>
    <n v="0.15"/>
    <n v="10232.32"/>
    <n v="2019.78"/>
    <n v="10232.317000000001"/>
    <s v="Q2"/>
    <n v="19.739218476357266"/>
    <s v="Mumbai"/>
    <s v="Occasional"/>
  </r>
  <r>
    <s v="ORD004866"/>
    <x v="214"/>
    <s v="CUST0339"/>
    <s v="Gayathri Kuruvilla"/>
    <x v="0"/>
    <x v="3"/>
    <x v="66"/>
    <n v="1"/>
    <n v="1068.67"/>
    <n v="0.05"/>
    <n v="1015.24"/>
    <n v="273.61"/>
    <n v="1015.2365"/>
    <s v="Q4"/>
    <n v="26.950277766833459"/>
    <s v="Kochi"/>
    <s v="Premium"/>
  </r>
  <r>
    <s v="ORD001573"/>
    <x v="219"/>
    <s v="CUST0084"/>
    <s v="Atharv Sarma"/>
    <x v="0"/>
    <x v="0"/>
    <x v="15"/>
    <n v="4"/>
    <n v="752.2"/>
    <n v="0.15"/>
    <n v="2557.48"/>
    <n v="865.42"/>
    <n v="2557.48"/>
    <s v="Q1"/>
    <n v="33.838778797879158"/>
    <s v="Hyderabad"/>
    <s v="Regular"/>
  </r>
  <r>
    <s v="ORD004851"/>
    <x v="271"/>
    <s v="CUST0081"/>
    <s v="Warhi Bahri"/>
    <x v="3"/>
    <x v="5"/>
    <x v="21"/>
    <n v="8"/>
    <n v="173.58"/>
    <n v="0.25"/>
    <n v="1041.48"/>
    <n v="79.87"/>
    <n v="1041.48"/>
    <s v="Q3"/>
    <n v="7.6688942658524413"/>
    <s v="Mumbai"/>
    <s v="Premium"/>
  </r>
  <r>
    <s v="ORD007487"/>
    <x v="343"/>
    <s v="CUST0026"/>
    <s v="Mason Oommen"/>
    <x v="0"/>
    <x v="6"/>
    <x v="41"/>
    <n v="2"/>
    <n v="3224.63"/>
    <n v="0.05"/>
    <n v="6126.8"/>
    <n v="2332.9"/>
    <n v="6126.7969999999996"/>
    <s v="Q3"/>
    <n v="38.076973297643143"/>
    <s v="Chennai"/>
    <s v="Premium"/>
  </r>
  <r>
    <s v="ORD006079"/>
    <x v="132"/>
    <s v="CUST0160"/>
    <s v="Warhi Radhakrishnan"/>
    <x v="0"/>
    <x v="6"/>
    <x v="41"/>
    <n v="5"/>
    <n v="2131.04"/>
    <n v="0.1"/>
    <n v="9589.68"/>
    <n v="2194.54"/>
    <n v="9589.68"/>
    <s v="Q3"/>
    <n v="22.884392388484287"/>
    <s v="Coimbatore"/>
    <s v="Premium"/>
  </r>
  <r>
    <s v="ORD003404"/>
    <x v="330"/>
    <s v="CUST0089"/>
    <s v="Avi Dugar"/>
    <x v="1"/>
    <x v="5"/>
    <x v="37"/>
    <n v="2"/>
    <n v="175.7"/>
    <n v="0"/>
    <n v="351.4"/>
    <n v="20.23"/>
    <n v="351.4"/>
    <s v="Q2"/>
    <n v="5.7569721115537851"/>
    <s v="Bhubaneswar"/>
    <s v="Regular"/>
  </r>
  <r>
    <s v="ORD002198"/>
    <x v="122"/>
    <s v="CUST0351"/>
    <s v="Anirudh Kumer"/>
    <x v="2"/>
    <x v="2"/>
    <x v="46"/>
    <n v="4"/>
    <n v="4326.41"/>
    <n v="0"/>
    <n v="17305.64"/>
    <n v="3956.5"/>
    <n v="17305.64"/>
    <s v="Q1"/>
    <n v="22.862488760889516"/>
    <s v="Lucknow"/>
    <s v="Premium"/>
  </r>
  <r>
    <s v="ORD001450"/>
    <x v="79"/>
    <s v="CUST0216"/>
    <s v="Jacob Sengupta"/>
    <x v="1"/>
    <x v="2"/>
    <x v="8"/>
    <n v="4"/>
    <n v="6730"/>
    <n v="0.05"/>
    <n v="25574"/>
    <n v="7096.62"/>
    <n v="25574"/>
    <s v="Q2"/>
    <n v="27.749354813482441"/>
    <s v="Patna"/>
    <s v="Regular"/>
  </r>
  <r>
    <s v="ORD008841"/>
    <x v="143"/>
    <s v="CUST0127"/>
    <s v="Upma Sanghvi"/>
    <x v="1"/>
    <x v="3"/>
    <x v="6"/>
    <n v="1"/>
    <n v="1033.6400000000001"/>
    <n v="0.05"/>
    <n v="981.96"/>
    <n v="282.08999999999997"/>
    <n v="981.95800000000008"/>
    <s v="Q1"/>
    <n v="28.727239398753511"/>
    <s v="Patna"/>
    <s v="Occasional"/>
  </r>
  <r>
    <s v="ORD001453"/>
    <x v="212"/>
    <s v="CUST0224"/>
    <s v="Gayathri Tata"/>
    <x v="0"/>
    <x v="4"/>
    <x v="45"/>
    <n v="2"/>
    <n v="34800.65"/>
    <n v="0.3"/>
    <n v="48720.91"/>
    <n v="6112.23"/>
    <n v="48720.909999999996"/>
    <s v="Q3"/>
    <n v="12.545393753934398"/>
    <s v="Hyderabad"/>
    <s v="Premium"/>
  </r>
  <r>
    <s v="ORD006263"/>
    <x v="326"/>
    <s v="CUST0076"/>
    <s v="Vaishnavi Dar"/>
    <x v="0"/>
    <x v="5"/>
    <x v="31"/>
    <n v="10"/>
    <n v="101.49"/>
    <n v="0.05"/>
    <n v="964.15"/>
    <n v="72.650000000000006"/>
    <n v="964.15499999999997"/>
    <s v="Q3"/>
    <n v="7.5351345744956708"/>
    <s v="Bengaluru"/>
    <s v="Premium"/>
  </r>
  <r>
    <s v="ORD011907"/>
    <x v="58"/>
    <s v="CUST0146"/>
    <s v="Pavani Bawa"/>
    <x v="1"/>
    <x v="2"/>
    <x v="2"/>
    <n v="3"/>
    <n v="1556.39"/>
    <n v="0.05"/>
    <n v="4435.71"/>
    <n v="1088.01"/>
    <n v="4435.7114999999994"/>
    <s v="Q2"/>
    <n v="24.528429496067144"/>
    <s v="Guwahati"/>
    <s v="Regular"/>
  </r>
  <r>
    <s v="ORD006157"/>
    <x v="167"/>
    <s v="CUST0416"/>
    <s v="Hitesh Soman"/>
    <x v="3"/>
    <x v="0"/>
    <x v="56"/>
    <n v="2"/>
    <n v="909.19"/>
    <n v="0"/>
    <n v="1818.38"/>
    <n v="493.49"/>
    <n v="1818.38"/>
    <s v="Q2"/>
    <n v="27.13899184988836"/>
    <s v="Mumbai"/>
    <s v="Premium"/>
  </r>
  <r>
    <s v="ORD000881"/>
    <x v="240"/>
    <s v="CUST0027"/>
    <s v="Januja Dalal"/>
    <x v="0"/>
    <x v="1"/>
    <x v="3"/>
    <n v="4"/>
    <n v="31751.66"/>
    <n v="0.15"/>
    <n v="107955.64"/>
    <n v="25984.16"/>
    <n v="107955.644"/>
    <s v="Q4"/>
    <n v="24.069293646909045"/>
    <s v="Kochi"/>
    <s v="Regular"/>
  </r>
  <r>
    <s v="ORD009135"/>
    <x v="87"/>
    <s v="CUST0117"/>
    <s v="Timothy Brahmbhatt"/>
    <x v="1"/>
    <x v="2"/>
    <x v="9"/>
    <n v="1"/>
    <n v="2210.88"/>
    <n v="0.15"/>
    <n v="1879.25"/>
    <n v="489.83"/>
    <n v="1879.248"/>
    <s v="Q1"/>
    <n v="26.065185579353468"/>
    <s v="Guwahati"/>
    <s v="Premium"/>
  </r>
  <r>
    <s v="ORD011276"/>
    <x v="211"/>
    <s v="CUST0187"/>
    <s v="Forum Prabhu"/>
    <x v="2"/>
    <x v="5"/>
    <x v="39"/>
    <n v="10"/>
    <n v="200.03"/>
    <n v="0.15"/>
    <n v="1700.25"/>
    <n v="-51.52"/>
    <n v="1700.2549999999999"/>
    <s v="Q1"/>
    <n v="-3.0301426260843995"/>
    <s v="Lucknow"/>
    <s v="Regular"/>
  </r>
  <r>
    <s v="ORD011084"/>
    <x v="273"/>
    <s v="CUST0119"/>
    <s v="Advik Dhawan"/>
    <x v="0"/>
    <x v="6"/>
    <x v="41"/>
    <n v="3"/>
    <n v="1320.12"/>
    <n v="0.05"/>
    <n v="3762.34"/>
    <n v="1219.8699999999999"/>
    <n v="3762.3419999999996"/>
    <s v="Q3"/>
    <n v="32.423172812664454"/>
    <s v="Hyderabad"/>
    <s v="Premium"/>
  </r>
  <r>
    <s v="ORD004752"/>
    <x v="123"/>
    <s v="CUST0060"/>
    <s v="Reva Parsa"/>
    <x v="2"/>
    <x v="2"/>
    <x v="60"/>
    <n v="2"/>
    <n v="4139.21"/>
    <n v="0"/>
    <n v="8278.42"/>
    <n v="-1089.24"/>
    <n v="8278.42"/>
    <s v="Q1"/>
    <n v="-13.157583210322743"/>
    <s v="Lucknow"/>
    <s v="Premium"/>
  </r>
  <r>
    <s v="ORD007754"/>
    <x v="64"/>
    <s v="CUST0435"/>
    <s v="Ekalinga Chowdhury"/>
    <x v="1"/>
    <x v="3"/>
    <x v="66"/>
    <n v="1"/>
    <n v="2810.98"/>
    <n v="0.25"/>
    <n v="2108.2399999999998"/>
    <n v="526.74"/>
    <n v="2108.2350000000001"/>
    <s v="Q1"/>
    <n v="24.984821462452096"/>
    <s v="Bhubaneswar"/>
    <s v="Premium"/>
  </r>
  <r>
    <s v="ORD000694"/>
    <x v="167"/>
    <s v="CUST0300"/>
    <s v="Maanav Kashyap"/>
    <x v="2"/>
    <x v="6"/>
    <x v="41"/>
    <n v="1"/>
    <n v="3461.18"/>
    <n v="0"/>
    <n v="3461.18"/>
    <n v="731.35"/>
    <n v="3461.18"/>
    <s v="Q2"/>
    <n v="21.130077025754225"/>
    <s v="Amritsar"/>
    <s v="Premium"/>
  </r>
  <r>
    <s v="ORD001606"/>
    <x v="200"/>
    <s v="CUST0483"/>
    <s v="Deepa Tara"/>
    <x v="1"/>
    <x v="3"/>
    <x v="58"/>
    <n v="3"/>
    <n v="1367.09"/>
    <n v="0.15"/>
    <n v="3486.08"/>
    <n v="914.91"/>
    <n v="3486.0794999999994"/>
    <s v="Q2"/>
    <n v="26.244664494217002"/>
    <s v="Ranchi"/>
    <s v="Premium"/>
  </r>
  <r>
    <s v="ORD005276"/>
    <x v="232"/>
    <s v="CUST0433"/>
    <s v="Oliver Ram"/>
    <x v="0"/>
    <x v="5"/>
    <x v="24"/>
    <n v="1"/>
    <n v="261.16000000000003"/>
    <n v="0.1"/>
    <n v="235.04"/>
    <n v="16.010000000000002"/>
    <n v="235.04400000000004"/>
    <s v="Q2"/>
    <n v="6.8116065350578641"/>
    <s v="Kochi"/>
    <s v="Premium"/>
  </r>
  <r>
    <s v="ORD011377"/>
    <x v="180"/>
    <s v="CUST0349"/>
    <s v="Nakul Deep"/>
    <x v="3"/>
    <x v="3"/>
    <x v="66"/>
    <n v="4"/>
    <n v="3226.1"/>
    <n v="0"/>
    <n v="12904.4"/>
    <n v="2958.31"/>
    <n v="12904.4"/>
    <s v="Q3"/>
    <n v="22.924816341712901"/>
    <s v="Pune"/>
    <s v="Premium"/>
  </r>
  <r>
    <s v="ORD010110"/>
    <x v="212"/>
    <s v="CUST0451"/>
    <s v="Varsha Sheth"/>
    <x v="0"/>
    <x v="6"/>
    <x v="57"/>
    <n v="2"/>
    <n v="4606.96"/>
    <n v="0.05"/>
    <n v="8753.2199999999993"/>
    <n v="2024.3"/>
    <n v="8753.2240000000002"/>
    <s v="Q3"/>
    <n v="23.126346647290941"/>
    <s v="Chennai"/>
    <s v="Regular"/>
  </r>
  <r>
    <s v="ORD002391"/>
    <x v="150"/>
    <s v="CUST0296"/>
    <s v="Qarin Jha"/>
    <x v="0"/>
    <x v="1"/>
    <x v="64"/>
    <n v="1"/>
    <n v="6496.2"/>
    <n v="0"/>
    <n v="6496.2"/>
    <n v="1630.44"/>
    <n v="6496.2"/>
    <s v="Q2"/>
    <n v="25.098365198115825"/>
    <s v="Bengaluru"/>
    <s v="Premium"/>
  </r>
  <r>
    <s v="ORD010294"/>
    <x v="259"/>
    <s v="CUST0337"/>
    <s v="Tarak Thaker"/>
    <x v="1"/>
    <x v="2"/>
    <x v="60"/>
    <n v="2"/>
    <n v="7171.52"/>
    <n v="0"/>
    <n v="14343.04"/>
    <n v="3379.57"/>
    <n v="14343.04"/>
    <s v="Q2"/>
    <n v="23.562438646200526"/>
    <s v="Bhubaneswar"/>
    <s v="Premium"/>
  </r>
  <r>
    <s v="ORD009285"/>
    <x v="308"/>
    <s v="CUST0449"/>
    <s v="Pratyush Hans"/>
    <x v="2"/>
    <x v="6"/>
    <x v="29"/>
    <n v="1"/>
    <n v="2348.65"/>
    <n v="0"/>
    <n v="2348.65"/>
    <n v="690.73"/>
    <n v="2348.65"/>
    <s v="Q3"/>
    <n v="29.409660869009858"/>
    <s v="Delhi"/>
    <s v="Premium"/>
  </r>
  <r>
    <s v="ORD008495"/>
    <x v="110"/>
    <s v="CUST0171"/>
    <s v="Isha Kari"/>
    <x v="0"/>
    <x v="5"/>
    <x v="40"/>
    <n v="2"/>
    <n v="192.68"/>
    <n v="0"/>
    <n v="385.36"/>
    <n v="23.06"/>
    <n v="385.36"/>
    <s v="Q2"/>
    <n v="5.9840149470624864"/>
    <s v="Bengaluru"/>
    <s v="Premium"/>
  </r>
  <r>
    <s v="ORD002150"/>
    <x v="103"/>
    <s v="CUST0311"/>
    <s v="Dhriti Rattan"/>
    <x v="2"/>
    <x v="6"/>
    <x v="43"/>
    <n v="3"/>
    <n v="3746.2"/>
    <n v="0.1"/>
    <n v="10114.74"/>
    <n v="3008.61"/>
    <n v="10114.74"/>
    <s v="Q1"/>
    <n v="29.744808072179811"/>
    <s v="Lucknow"/>
    <s v="Premium"/>
  </r>
  <r>
    <s v="ORD008106"/>
    <x v="212"/>
    <s v="CUST0051"/>
    <s v="Shivansh Mistry"/>
    <x v="3"/>
    <x v="6"/>
    <x v="19"/>
    <n v="4"/>
    <n v="3086.79"/>
    <n v="0"/>
    <n v="12347.16"/>
    <n v="4289.1000000000004"/>
    <n v="12347.16"/>
    <s v="Q3"/>
    <n v="34.737542884355591"/>
    <s v="Nagpur"/>
    <s v="Premium"/>
  </r>
  <r>
    <s v="ORD003589"/>
    <x v="278"/>
    <s v="CUST0026"/>
    <s v="Mason Oommen"/>
    <x v="0"/>
    <x v="5"/>
    <x v="37"/>
    <n v="9"/>
    <n v="327.83"/>
    <n v="0.1"/>
    <n v="2655.42"/>
    <n v="149.11000000000001"/>
    <n v="2655.4229999999998"/>
    <s v="Q3"/>
    <n v="5.6153075596327513"/>
    <s v="Chennai"/>
    <s v="Premium"/>
  </r>
  <r>
    <s v="ORD007660"/>
    <x v="260"/>
    <s v="CUST0395"/>
    <s v="Amrita Balan"/>
    <x v="3"/>
    <x v="6"/>
    <x v="57"/>
    <n v="1"/>
    <n v="1940.49"/>
    <n v="0.15"/>
    <n v="1649.42"/>
    <n v="531.4"/>
    <n v="1649.4165"/>
    <s v="Q4"/>
    <n v="32.217385505207893"/>
    <s v="Mumbai"/>
    <s v="Regular"/>
  </r>
  <r>
    <s v="ORD003043"/>
    <x v="107"/>
    <s v="CUST0407"/>
    <s v="Kevin Khanna"/>
    <x v="0"/>
    <x v="1"/>
    <x v="1"/>
    <n v="2"/>
    <n v="12500.39"/>
    <n v="0.1"/>
    <n v="22500.7"/>
    <n v="-402.59"/>
    <n v="22500.702000000001"/>
    <s v="Q4"/>
    <n v="-1.7892332238552577"/>
    <s v="Coimbatore"/>
    <s v="Premium"/>
  </r>
  <r>
    <s v="ORD009056"/>
    <x v="295"/>
    <s v="CUST0235"/>
    <s v="Dipta Vala"/>
    <x v="2"/>
    <x v="1"/>
    <x v="59"/>
    <n v="2"/>
    <n v="4222.43"/>
    <n v="0"/>
    <n v="8444.86"/>
    <n v="1550.98"/>
    <n v="8444.86"/>
    <s v="Q4"/>
    <n v="18.365964622267271"/>
    <s v="Amritsar"/>
    <s v="Regular"/>
  </r>
  <r>
    <s v="ORD008943"/>
    <x v="219"/>
    <s v="CUST0349"/>
    <s v="Nakul Deep"/>
    <x v="3"/>
    <x v="6"/>
    <x v="29"/>
    <n v="3"/>
    <n v="4784.32"/>
    <n v="0"/>
    <n v="14352.96"/>
    <n v="3160.05"/>
    <n v="14352.96"/>
    <s v="Q1"/>
    <n v="22.016712928901079"/>
    <s v="Pune"/>
    <s v="Premium"/>
  </r>
  <r>
    <s v="ORD006459"/>
    <x v="190"/>
    <s v="CUST0273"/>
    <s v="Tanmayi Pai"/>
    <x v="2"/>
    <x v="3"/>
    <x v="66"/>
    <n v="3"/>
    <n v="1310.58"/>
    <n v="0.15"/>
    <n v="3341.98"/>
    <n v="822.85"/>
    <n v="3341.9789999999998"/>
    <s v="Q3"/>
    <n v="24.621631487920332"/>
    <s v="Lucknow"/>
    <s v="Premium"/>
  </r>
  <r>
    <s v="ORD002343"/>
    <x v="1"/>
    <s v="CUST0119"/>
    <s v="Advik Dhawan"/>
    <x v="0"/>
    <x v="2"/>
    <x v="60"/>
    <n v="5"/>
    <n v="6100.02"/>
    <n v="0"/>
    <n v="30500.1"/>
    <n v="7127.12"/>
    <n v="30500.100000000002"/>
    <s v="Q2"/>
    <n v="23.367529942524779"/>
    <s v="Hyderabad"/>
    <s v="Premium"/>
  </r>
  <r>
    <s v="ORD005878"/>
    <x v="97"/>
    <s v="CUST0286"/>
    <s v="Vanya Dada"/>
    <x v="1"/>
    <x v="5"/>
    <x v="44"/>
    <n v="4"/>
    <n v="405.97"/>
    <n v="0"/>
    <n v="1623.88"/>
    <n v="122.8"/>
    <n v="1623.88"/>
    <s v="Q3"/>
    <n v="7.5621351331379163"/>
    <s v="Ranchi"/>
    <s v="Occasional"/>
  </r>
  <r>
    <s v="ORD011877"/>
    <x v="182"/>
    <s v="CUST0068"/>
    <s v="Atharv Shenoy"/>
    <x v="1"/>
    <x v="4"/>
    <x v="20"/>
    <n v="4"/>
    <n v="53916.32"/>
    <n v="0.1"/>
    <n v="194098.75"/>
    <n v="21368.17"/>
    <n v="194098.75200000001"/>
    <s v="Q4"/>
    <n v="11.008916852890604"/>
    <s v="Ranchi"/>
    <s v="Premium"/>
  </r>
  <r>
    <s v="ORD001090"/>
    <x v="37"/>
    <s v="CUST0207"/>
    <s v="Dipta Palla"/>
    <x v="3"/>
    <x v="4"/>
    <x v="22"/>
    <n v="4"/>
    <n v="78078.67"/>
    <n v="0.15"/>
    <n v="265467.48"/>
    <n v="38336.82"/>
    <n v="265467.478"/>
    <s v="Q4"/>
    <n v="14.441249075027947"/>
    <s v="Pune"/>
    <s v="Premium"/>
  </r>
  <r>
    <s v="ORD002019"/>
    <x v="213"/>
    <s v="CUST0362"/>
    <s v="Netra Issac"/>
    <x v="2"/>
    <x v="2"/>
    <x v="30"/>
    <n v="1"/>
    <n v="3412.09"/>
    <n v="0"/>
    <n v="3412.09"/>
    <n v="751.65"/>
    <n v="3412.09"/>
    <s v="Q1"/>
    <n v="22.029020336509294"/>
    <s v="Chandigarh"/>
    <s v="Premium"/>
  </r>
  <r>
    <s v="ORD002123"/>
    <x v="208"/>
    <s v="CUST0123"/>
    <s v="Shivani Maharaj"/>
    <x v="1"/>
    <x v="3"/>
    <x v="13"/>
    <n v="5"/>
    <n v="2692.31"/>
    <n v="0"/>
    <n v="13461.55"/>
    <n v="4129.8599999999997"/>
    <n v="13461.55"/>
    <s v="Q1"/>
    <n v="30.678933703771111"/>
    <s v="Guwahati"/>
    <s v="Regular"/>
  </r>
  <r>
    <s v="ORD003867"/>
    <x v="103"/>
    <s v="CUST0059"/>
    <s v="Gopal Om"/>
    <x v="1"/>
    <x v="1"/>
    <x v="52"/>
    <n v="3"/>
    <n v="4394.1000000000004"/>
    <n v="0"/>
    <n v="13182.3"/>
    <n v="3666.67"/>
    <n v="13182.300000000001"/>
    <s v="Q1"/>
    <n v="27.815100551497085"/>
    <s v="Kolkata"/>
    <s v="Regular"/>
  </r>
  <r>
    <s v="ORD006190"/>
    <x v="232"/>
    <s v="CUST0080"/>
    <s v="Balvan Gaba"/>
    <x v="3"/>
    <x v="3"/>
    <x v="6"/>
    <n v="5"/>
    <n v="2029.11"/>
    <n v="0.3"/>
    <n v="7101.88"/>
    <n v="1879.55"/>
    <n v="7101.8849999999993"/>
    <s v="Q2"/>
    <n v="26.465527437805196"/>
    <s v="Mumbai"/>
    <s v="Regular"/>
  </r>
  <r>
    <s v="ORD003113"/>
    <x v="347"/>
    <s v="CUST0441"/>
    <s v="Gagan Garg"/>
    <x v="3"/>
    <x v="5"/>
    <x v="24"/>
    <n v="2"/>
    <n v="532.77"/>
    <n v="0.25"/>
    <n v="799.15"/>
    <n v="78.84"/>
    <n v="799.15499999999997"/>
    <s v="Q1"/>
    <n v="9.8654820747043743"/>
    <s v="Mumbai"/>
    <s v="Regular"/>
  </r>
  <r>
    <s v="ORD002967"/>
    <x v="90"/>
    <s v="CUST0102"/>
    <s v="Abdul Varty"/>
    <x v="3"/>
    <x v="5"/>
    <x v="44"/>
    <n v="7"/>
    <n v="128.51"/>
    <n v="0"/>
    <n v="899.57"/>
    <n v="85.54"/>
    <n v="899.56999999999994"/>
    <s v="Q4"/>
    <n v="9.5089876274219893"/>
    <s v="Nagpur"/>
    <s v="Premium"/>
  </r>
  <r>
    <s v="ORD010197"/>
    <x v="331"/>
    <s v="CUST0026"/>
    <s v="Mason Oommen"/>
    <x v="0"/>
    <x v="3"/>
    <x v="66"/>
    <n v="4"/>
    <n v="3076.92"/>
    <n v="0.1"/>
    <n v="11076.91"/>
    <n v="2287.59"/>
    <n v="11076.912"/>
    <s v="Q4"/>
    <n v="20.65187854735662"/>
    <s v="Chennai"/>
    <s v="Premium"/>
  </r>
  <r>
    <s v="ORD005817"/>
    <x v="25"/>
    <s v="CUST0498"/>
    <s v="Isaac Sha"/>
    <x v="0"/>
    <x v="1"/>
    <x v="64"/>
    <n v="2"/>
    <n v="26643.03"/>
    <n v="0.2"/>
    <n v="42628.85"/>
    <n v="9405.08"/>
    <n v="42628.847999999998"/>
    <s v="Q4"/>
    <n v="22.06271105131853"/>
    <s v="Hyderabad"/>
    <s v="Premium"/>
  </r>
  <r>
    <s v="ORD001338"/>
    <x v="175"/>
    <s v="CUST0414"/>
    <s v="Sai Maharaj"/>
    <x v="2"/>
    <x v="4"/>
    <x v="20"/>
    <n v="5"/>
    <n v="60611.42"/>
    <n v="0.25"/>
    <n v="227292.82"/>
    <n v="28465.13"/>
    <n v="227292.82499999998"/>
    <s v="Q3"/>
    <n v="12.52355001799001"/>
    <s v="Delhi"/>
    <s v="Occasional"/>
  </r>
  <r>
    <s v="ORD001923"/>
    <x v="1"/>
    <s v="CUST0179"/>
    <s v="Yoshita Singhal"/>
    <x v="3"/>
    <x v="3"/>
    <x v="61"/>
    <n v="3"/>
    <n v="3749.89"/>
    <n v="0"/>
    <n v="11249.67"/>
    <n v="3321.02"/>
    <n v="11249.67"/>
    <s v="Q2"/>
    <n v="29.52104372839381"/>
    <s v="Surat"/>
    <s v="Occasional"/>
  </r>
  <r>
    <s v="ORD004876"/>
    <x v="247"/>
    <s v="CUST0500"/>
    <s v="Pooja Mand"/>
    <x v="0"/>
    <x v="5"/>
    <x v="31"/>
    <n v="4"/>
    <n v="477.45"/>
    <n v="0.2"/>
    <n v="1527.84"/>
    <n v="109.68"/>
    <n v="1527.8400000000001"/>
    <s v="Q2"/>
    <n v="7.1787621740496395"/>
    <s v="Kochi"/>
    <s v="Premium"/>
  </r>
  <r>
    <s v="ORD007550"/>
    <x v="139"/>
    <s v="CUST0499"/>
    <s v="Shivansh Walia"/>
    <x v="3"/>
    <x v="6"/>
    <x v="43"/>
    <n v="1"/>
    <n v="1862.98"/>
    <n v="0.05"/>
    <n v="1769.83"/>
    <n v="569.35"/>
    <n v="1769.8309999999999"/>
    <s v="Q3"/>
    <n v="32.169756417283018"/>
    <s v="Pune"/>
    <s v="Regular"/>
  </r>
  <r>
    <s v="ORD005024"/>
    <x v="304"/>
    <s v="CUST0264"/>
    <s v="Rudra Konda"/>
    <x v="2"/>
    <x v="5"/>
    <x v="44"/>
    <n v="3"/>
    <n v="423.03"/>
    <n v="0.25"/>
    <n v="951.82"/>
    <n v="63.5"/>
    <n v="951.81749999999988"/>
    <s v="Q1"/>
    <n v="6.6714294719589837"/>
    <s v="Jaipur"/>
    <s v="Regular"/>
  </r>
  <r>
    <s v="ORD001275"/>
    <x v="325"/>
    <s v="CUST0350"/>
    <s v="Vrishti Dubey"/>
    <x v="1"/>
    <x v="5"/>
    <x v="40"/>
    <n v="9"/>
    <n v="63.91"/>
    <n v="0.2"/>
    <n v="460.15"/>
    <n v="42.91"/>
    <n v="460.15199999999999"/>
    <s v="Q4"/>
    <n v="9.325220036944474"/>
    <s v="Bhubaneswar"/>
    <s v="Premium"/>
  </r>
  <r>
    <s v="ORD011756"/>
    <x v="238"/>
    <s v="CUST0287"/>
    <s v="Harish Sahota"/>
    <x v="2"/>
    <x v="6"/>
    <x v="55"/>
    <n v="1"/>
    <n v="2350.75"/>
    <n v="0.05"/>
    <n v="2233.21"/>
    <n v="791.42"/>
    <n v="2233.2125000000001"/>
    <s v="Q3"/>
    <n v="35.438673478983162"/>
    <s v="Delhi"/>
    <s v="Regular"/>
  </r>
  <r>
    <s v="ORD002341"/>
    <x v="14"/>
    <s v="CUST0282"/>
    <s v="Anmol Nagar"/>
    <x v="1"/>
    <x v="2"/>
    <x v="62"/>
    <n v="4"/>
    <n v="3565.92"/>
    <n v="0.1"/>
    <n v="12837.31"/>
    <n v="3316.61"/>
    <n v="12837.312"/>
    <s v="Q2"/>
    <n v="25.835708571343996"/>
    <s v="Bhubaneswar"/>
    <s v="Regular"/>
  </r>
  <r>
    <s v="ORD006254"/>
    <x v="128"/>
    <s v="CUST0143"/>
    <s v="Krisha Srivastava"/>
    <x v="0"/>
    <x v="6"/>
    <x v="57"/>
    <n v="1"/>
    <n v="4613.18"/>
    <n v="0.05"/>
    <n v="4382.5200000000004"/>
    <n v="1169.78"/>
    <n v="4382.5209999999997"/>
    <s v="Q1"/>
    <n v="26.691948924363146"/>
    <s v="Chennai"/>
    <s v="Occasional"/>
  </r>
  <r>
    <s v="ORD010712"/>
    <x v="234"/>
    <s v="CUST0296"/>
    <s v="Qarin Jha"/>
    <x v="0"/>
    <x v="3"/>
    <x v="25"/>
    <n v="5"/>
    <n v="3924.46"/>
    <n v="0.25"/>
    <n v="14716.72"/>
    <n v="4692.0600000000004"/>
    <n v="14716.724999999999"/>
    <s v="Q3"/>
    <n v="31.882511864056667"/>
    <s v="Bengaluru"/>
    <s v="Premium"/>
  </r>
  <r>
    <s v="ORD000037"/>
    <x v="99"/>
    <s v="CUST0493"/>
    <s v="Lakshit Vaidya"/>
    <x v="2"/>
    <x v="1"/>
    <x v="64"/>
    <n v="3"/>
    <n v="21372.36"/>
    <n v="0"/>
    <n v="64117.08"/>
    <n v="12246.23"/>
    <n v="64117.08"/>
    <s v="Q3"/>
    <n v="19.099793689918503"/>
    <s v="Lucknow"/>
    <s v="Occasional"/>
  </r>
  <r>
    <s v="ORD009606"/>
    <x v="341"/>
    <s v="CUST0356"/>
    <s v="Ganga Hayer"/>
    <x v="2"/>
    <x v="0"/>
    <x v="15"/>
    <n v="1"/>
    <n v="454.16"/>
    <n v="0.3"/>
    <n v="317.91000000000003"/>
    <n v="116.69"/>
    <n v="317.91199999999998"/>
    <s v="Q2"/>
    <n v="36.705356862004969"/>
    <s v="Amritsar"/>
    <s v="Regular"/>
  </r>
  <r>
    <s v="ORD003393"/>
    <x v="222"/>
    <s v="CUST0058"/>
    <s v="Vansha Narula"/>
    <x v="0"/>
    <x v="4"/>
    <x v="33"/>
    <n v="1"/>
    <n v="20179.98"/>
    <n v="0"/>
    <n v="20179.98"/>
    <n v="2352.48"/>
    <n v="20179.98"/>
    <s v="Q3"/>
    <n v="11.657494209607739"/>
    <s v="Kochi"/>
    <s v="Regular"/>
  </r>
  <r>
    <s v="ORD002313"/>
    <x v="249"/>
    <s v="CUST0316"/>
    <s v="Vinaya Varughese"/>
    <x v="1"/>
    <x v="5"/>
    <x v="40"/>
    <n v="4"/>
    <n v="250.31"/>
    <n v="0"/>
    <n v="1001.24"/>
    <n v="71.37"/>
    <n v="1001.24"/>
    <s v="Q3"/>
    <n v="7.1281610802604769"/>
    <s v="Ranchi"/>
    <s v="Regular"/>
  </r>
  <r>
    <s v="ORD007898"/>
    <x v="127"/>
    <s v="CUST0121"/>
    <s v="Yutika Salvi"/>
    <x v="0"/>
    <x v="4"/>
    <x v="42"/>
    <n v="5"/>
    <n v="13138.94"/>
    <n v="0.05"/>
    <n v="62409.96"/>
    <n v="5375.01"/>
    <n v="62409.964999999997"/>
    <s v="Q1"/>
    <n v="8.6124234016493517"/>
    <s v="Kochi"/>
    <s v="Regular"/>
  </r>
  <r>
    <s v="ORD004887"/>
    <x v="322"/>
    <s v="CUST0386"/>
    <s v="Nikita Balan"/>
    <x v="0"/>
    <x v="3"/>
    <x v="58"/>
    <n v="1"/>
    <n v="1918.62"/>
    <n v="0"/>
    <n v="1918.62"/>
    <n v="612.26"/>
    <n v="1918.62"/>
    <s v="Q3"/>
    <n v="31.911478041509"/>
    <s v="Kochi"/>
    <s v="Premium"/>
  </r>
  <r>
    <s v="ORD009151"/>
    <x v="42"/>
    <s v="CUST0005"/>
    <s v="Mason Dutt"/>
    <x v="0"/>
    <x v="4"/>
    <x v="20"/>
    <n v="1"/>
    <n v="79904.710000000006"/>
    <n v="0"/>
    <n v="79904.710000000006"/>
    <n v="8488.01"/>
    <n v="79904.710000000006"/>
    <s v="Q4"/>
    <n v="10.622665422351197"/>
    <s v="Coimbatore"/>
    <s v="Regular"/>
  </r>
  <r>
    <s v="ORD001962"/>
    <x v="172"/>
    <s v="CUST0104"/>
    <s v="Saksham Gola"/>
    <x v="2"/>
    <x v="6"/>
    <x v="43"/>
    <n v="4"/>
    <n v="4586.1000000000004"/>
    <n v="0"/>
    <n v="18344.400000000001"/>
    <n v="6561.88"/>
    <n v="18344.400000000001"/>
    <s v="Q2"/>
    <n v="35.770480364579925"/>
    <s v="Chandigarh"/>
    <s v="Premium"/>
  </r>
  <r>
    <s v="ORD009641"/>
    <x v="43"/>
    <s v="CUST0336"/>
    <s v="Krishna Saxena"/>
    <x v="3"/>
    <x v="2"/>
    <x v="46"/>
    <n v="4"/>
    <n v="1778.25"/>
    <n v="0.05"/>
    <n v="6757.35"/>
    <n v="1825.17"/>
    <n v="6757.3499999999995"/>
    <s v="Q1"/>
    <n v="27.010144509312084"/>
    <s v="Ahmedabad"/>
    <s v="Premium"/>
  </r>
  <r>
    <s v="ORD009526"/>
    <x v="200"/>
    <s v="CUST0319"/>
    <s v="Veer Sankaran"/>
    <x v="0"/>
    <x v="6"/>
    <x v="41"/>
    <n v="2"/>
    <n v="2405.0100000000002"/>
    <n v="0.05"/>
    <n v="4569.5200000000004"/>
    <n v="1479.47"/>
    <n v="4569.5190000000002"/>
    <s v="Q2"/>
    <n v="32.376923615609513"/>
    <s v="Chennai"/>
    <s v="Premium"/>
  </r>
  <r>
    <s v="ORD008877"/>
    <x v="231"/>
    <s v="CUST0265"/>
    <s v="Ayushman Master"/>
    <x v="0"/>
    <x v="3"/>
    <x v="6"/>
    <n v="3"/>
    <n v="924.4"/>
    <n v="0.15"/>
    <n v="2357.2199999999998"/>
    <n v="565.55999999999995"/>
    <n v="2357.2199999999998"/>
    <s v="Q1"/>
    <n v="23.992669330821901"/>
    <s v="Bengaluru"/>
    <s v="Regular"/>
  </r>
  <r>
    <s v="ORD001721"/>
    <x v="119"/>
    <s v="CUST0488"/>
    <s v="Lucky Butala"/>
    <x v="1"/>
    <x v="6"/>
    <x v="27"/>
    <n v="4"/>
    <n v="4180.75"/>
    <n v="0.3"/>
    <n v="11706.1"/>
    <n v="3292.48"/>
    <n v="11706.099999999999"/>
    <s v="Q2"/>
    <n v="28.126190618566387"/>
    <s v="Guwahati"/>
    <s v="Regular"/>
  </r>
  <r>
    <s v="ORD000790"/>
    <x v="174"/>
    <s v="CUST0132"/>
    <s v="Aadhya Kuruvilla"/>
    <x v="2"/>
    <x v="2"/>
    <x v="54"/>
    <n v="2"/>
    <n v="5306.9"/>
    <n v="0.25"/>
    <n v="7960.35"/>
    <n v="1607.82"/>
    <n v="7960.3499999999995"/>
    <s v="Q4"/>
    <n v="20.19785562192617"/>
    <s v="Lucknow"/>
    <s v="Occasional"/>
  </r>
  <r>
    <s v="ORD001768"/>
    <x v="273"/>
    <s v="CUST0385"/>
    <s v="Kamya Sagar"/>
    <x v="3"/>
    <x v="6"/>
    <x v="14"/>
    <n v="2"/>
    <n v="1505.86"/>
    <n v="0"/>
    <n v="3011.72"/>
    <n v="782.31"/>
    <n v="3011.72"/>
    <s v="Q3"/>
    <n v="25.975522292909037"/>
    <s v="Pune"/>
    <s v="Regular"/>
  </r>
  <r>
    <s v="ORD009572"/>
    <x v="221"/>
    <s v="CUST0471"/>
    <s v="Deepa Borde"/>
    <x v="3"/>
    <x v="2"/>
    <x v="54"/>
    <n v="1"/>
    <n v="4135.42"/>
    <n v="0.05"/>
    <n v="3928.65"/>
    <n v="1088.92"/>
    <n v="3928.6489999999999"/>
    <s v="Q1"/>
    <n v="27.717409288177876"/>
    <s v="Mumbai"/>
    <s v="Premium"/>
  </r>
  <r>
    <s v="ORD008694"/>
    <x v="30"/>
    <s v="CUST0136"/>
    <s v="Arin Narula"/>
    <x v="0"/>
    <x v="6"/>
    <x v="63"/>
    <n v="1"/>
    <n v="710.64"/>
    <n v="0"/>
    <n v="710.64"/>
    <n v="-75.77"/>
    <n v="710.64"/>
    <s v="Q1"/>
    <n v="-10.662219970730609"/>
    <s v="Bengaluru"/>
    <s v="Premium"/>
  </r>
  <r>
    <s v="ORD002984"/>
    <x v="342"/>
    <s v="CUST0484"/>
    <s v="Yug Srivastava"/>
    <x v="3"/>
    <x v="2"/>
    <x v="9"/>
    <n v="3"/>
    <n v="4799.03"/>
    <n v="0"/>
    <n v="14397.09"/>
    <n v="3439.46"/>
    <n v="14397.09"/>
    <s v="Q2"/>
    <n v="23.889966652983347"/>
    <s v="Mumbai"/>
    <s v="Occasional"/>
  </r>
  <r>
    <s v="ORD009968"/>
    <x v="229"/>
    <s v="CUST0039"/>
    <s v="Jonathan Dutta"/>
    <x v="3"/>
    <x v="5"/>
    <x v="37"/>
    <n v="4"/>
    <n v="413.73"/>
    <n v="0"/>
    <n v="1654.92"/>
    <n v="144.46"/>
    <n v="1654.92"/>
    <s v="Q3"/>
    <n v="8.729122857902496"/>
    <s v="Nagpur"/>
    <s v="Premium"/>
  </r>
  <r>
    <s v="ORD007739"/>
    <x v="281"/>
    <s v="CUST0105"/>
    <s v="Jacob Ganesh"/>
    <x v="2"/>
    <x v="3"/>
    <x v="58"/>
    <n v="3"/>
    <n v="2539.41"/>
    <n v="0.2"/>
    <n v="6094.58"/>
    <n v="2077.4699999999998"/>
    <n v="6094.5839999999998"/>
    <s v="Q3"/>
    <n v="34.08717253690984"/>
    <s v="Amritsar"/>
    <s v="Regular"/>
  </r>
  <r>
    <s v="ORD004401"/>
    <x v="176"/>
    <s v="CUST0400"/>
    <s v="Baghyawati Bahri"/>
    <x v="0"/>
    <x v="5"/>
    <x v="39"/>
    <n v="7"/>
    <n v="457.03"/>
    <n v="0.15"/>
    <n v="2719.33"/>
    <n v="228.03"/>
    <n v="2719.3285000000001"/>
    <s v="Q1"/>
    <n v="8.3855214335884209"/>
    <s v="Kochi"/>
    <s v="Premium"/>
  </r>
  <r>
    <s v="ORD005365"/>
    <x v="128"/>
    <s v="CUST0415"/>
    <s v="Ekanta Samra"/>
    <x v="3"/>
    <x v="4"/>
    <x v="50"/>
    <n v="2"/>
    <n v="14191.33"/>
    <n v="0"/>
    <n v="28382.66"/>
    <n v="3509.14"/>
    <n v="28382.66"/>
    <s v="Q1"/>
    <n v="12.363675568110951"/>
    <s v="Pune"/>
    <s v="Regular"/>
  </r>
  <r>
    <s v="ORD001685"/>
    <x v="111"/>
    <s v="CUST0251"/>
    <s v="Faris Thakkar"/>
    <x v="0"/>
    <x v="6"/>
    <x v="18"/>
    <n v="1"/>
    <n v="2407.5500000000002"/>
    <n v="0"/>
    <n v="2407.5500000000002"/>
    <n v="781.52"/>
    <n v="2407.5500000000002"/>
    <s v="Q1"/>
    <n v="32.461215758758897"/>
    <s v="Kochi"/>
    <s v="Regular"/>
  </r>
  <r>
    <s v="ORD007512"/>
    <x v="360"/>
    <s v="CUST0086"/>
    <s v="Sara Chandran"/>
    <x v="1"/>
    <x v="5"/>
    <x v="40"/>
    <n v="3"/>
    <n v="396.89"/>
    <n v="0.15"/>
    <n v="1012.07"/>
    <n v="74.94"/>
    <n v="1012.0695000000001"/>
    <s v="Q3"/>
    <n v="7.4046261622219802"/>
    <s v="Patna"/>
    <s v="Regular"/>
  </r>
  <r>
    <s v="ORD007645"/>
    <x v="271"/>
    <s v="CUST0308"/>
    <s v="Charita Sule"/>
    <x v="2"/>
    <x v="4"/>
    <x v="5"/>
    <n v="3"/>
    <n v="33344.61"/>
    <n v="0.05"/>
    <n v="95032.14"/>
    <n v="11553.21"/>
    <n v="95032.138500000001"/>
    <s v="Q3"/>
    <n v="12.157160724782162"/>
    <s v="Jaipur"/>
    <s v="Premium"/>
  </r>
  <r>
    <s v="ORD005352"/>
    <x v="155"/>
    <s v="CUST0432"/>
    <s v="Meera Krishnan"/>
    <x v="3"/>
    <x v="6"/>
    <x v="55"/>
    <n v="3"/>
    <n v="4254.09"/>
    <n v="0"/>
    <n v="12762.27"/>
    <n v="3718.82"/>
    <n v="12762.27"/>
    <s v="Q3"/>
    <n v="29.139173516937035"/>
    <s v="Ahmedabad"/>
    <s v="Premium"/>
  </r>
  <r>
    <s v="ORD008208"/>
    <x v="119"/>
    <s v="CUST0273"/>
    <s v="Tanmayi Pai"/>
    <x v="2"/>
    <x v="0"/>
    <x v="67"/>
    <n v="5"/>
    <n v="352.82"/>
    <n v="0.1"/>
    <n v="1587.69"/>
    <n v="486.12"/>
    <n v="1587.69"/>
    <s v="Q2"/>
    <n v="30.618067758819418"/>
    <s v="Lucknow"/>
    <s v="Premium"/>
  </r>
  <r>
    <s v="ORD000109"/>
    <x v="350"/>
    <s v="CUST0136"/>
    <s v="Arin Narula"/>
    <x v="0"/>
    <x v="2"/>
    <x v="46"/>
    <n v="4"/>
    <n v="3117.08"/>
    <n v="0"/>
    <n v="12468.32"/>
    <n v="2830.63"/>
    <n v="12468.32"/>
    <s v="Q4"/>
    <n v="22.702577412193463"/>
    <s v="Bengaluru"/>
    <s v="Premium"/>
  </r>
  <r>
    <s v="ORD003930"/>
    <x v="251"/>
    <s v="CUST0445"/>
    <s v="Sachi Sibal"/>
    <x v="3"/>
    <x v="5"/>
    <x v="7"/>
    <n v="3"/>
    <n v="181.22"/>
    <n v="0"/>
    <n v="543.66"/>
    <n v="30.92"/>
    <n v="543.66"/>
    <s v="Q1"/>
    <n v="5.6873781407497344"/>
    <s v="Ahmedabad"/>
    <s v="Occasional"/>
  </r>
  <r>
    <s v="ORD002669"/>
    <x v="187"/>
    <s v="CUST0147"/>
    <s v="Ekiya Bora"/>
    <x v="3"/>
    <x v="5"/>
    <x v="31"/>
    <n v="7"/>
    <n v="660.93"/>
    <n v="0"/>
    <n v="4626.51"/>
    <n v="346.84"/>
    <n v="4626.5099999999993"/>
    <s v="Q1"/>
    <n v="7.4967956407745788"/>
    <s v="Surat"/>
    <s v="Regular"/>
  </r>
  <r>
    <s v="ORD009313"/>
    <x v="205"/>
    <s v="CUST0056"/>
    <s v="Siddharth Seth"/>
    <x v="1"/>
    <x v="1"/>
    <x v="38"/>
    <n v="4"/>
    <n v="36401.879999999997"/>
    <n v="0"/>
    <n v="145607.51999999999"/>
    <n v="30968.12"/>
    <n v="145607.51999999999"/>
    <s v="Q2"/>
    <n v="21.26821471858047"/>
    <s v="Bhubaneswar"/>
    <s v="Regular"/>
  </r>
  <r>
    <s v="ORD006900"/>
    <x v="214"/>
    <s v="CUST0008"/>
    <s v="Sanya Memon"/>
    <x v="2"/>
    <x v="4"/>
    <x v="28"/>
    <n v="2"/>
    <n v="11869.53"/>
    <n v="0.25"/>
    <n v="17804.3"/>
    <n v="1727.1"/>
    <n v="17804.295000000002"/>
    <s v="Q4"/>
    <n v="9.7004656178563611"/>
    <s v="Lucknow"/>
    <s v="Occasional"/>
  </r>
  <r>
    <s v="ORD006198"/>
    <x v="18"/>
    <s v="CUST0441"/>
    <s v="Gagan Garg"/>
    <x v="3"/>
    <x v="5"/>
    <x v="44"/>
    <n v="2"/>
    <n v="519.72"/>
    <n v="0"/>
    <n v="1039.44"/>
    <n v="82.23"/>
    <n v="1039.44"/>
    <s v="Q3"/>
    <n v="7.9109905333641191"/>
    <s v="Mumbai"/>
    <s v="Regular"/>
  </r>
  <r>
    <s v="ORD004780"/>
    <x v="140"/>
    <s v="CUST0268"/>
    <s v="Rajeshri Kashyap"/>
    <x v="0"/>
    <x v="2"/>
    <x v="46"/>
    <n v="2"/>
    <n v="713.17"/>
    <n v="0"/>
    <n v="1426.34"/>
    <n v="366.83"/>
    <n v="1426.34"/>
    <s v="Q4"/>
    <n v="25.718271940771487"/>
    <s v="Chennai"/>
    <s v="Premium"/>
  </r>
  <r>
    <s v="ORD000167"/>
    <x v="353"/>
    <s v="CUST0426"/>
    <s v="Nakul Puri"/>
    <x v="0"/>
    <x v="5"/>
    <x v="40"/>
    <n v="3"/>
    <n v="558"/>
    <n v="0.1"/>
    <n v="1506.6"/>
    <n v="95.52"/>
    <n v="1506.6000000000001"/>
    <s v="Q2"/>
    <n v="6.3401035444046201"/>
    <s v="Bengaluru"/>
    <s v="Regular"/>
  </r>
  <r>
    <s v="ORD000643"/>
    <x v="138"/>
    <s v="CUST0234"/>
    <s v="Urvi Vig"/>
    <x v="0"/>
    <x v="6"/>
    <x v="14"/>
    <n v="5"/>
    <n v="3405.27"/>
    <n v="0.3"/>
    <n v="11918.44"/>
    <n v="4387.29"/>
    <n v="11918.444999999998"/>
    <s v="Q4"/>
    <n v="36.810941700423875"/>
    <s v="Bengaluru"/>
    <s v="Occasional"/>
  </r>
  <r>
    <s v="ORD010810"/>
    <x v="217"/>
    <s v="CUST0069"/>
    <s v="Jalsa Konda"/>
    <x v="2"/>
    <x v="5"/>
    <x v="31"/>
    <n v="8"/>
    <n v="375.55"/>
    <n v="0.05"/>
    <n v="2854.18"/>
    <n v="293.48"/>
    <n v="2854.18"/>
    <s v="Q4"/>
    <n v="10.282462914041862"/>
    <s v="Jaipur"/>
    <s v="Premium"/>
  </r>
  <r>
    <s v="ORD006695"/>
    <x v="55"/>
    <s v="CUST0385"/>
    <s v="Kamya Sagar"/>
    <x v="3"/>
    <x v="4"/>
    <x v="50"/>
    <n v="5"/>
    <n v="14198.24"/>
    <n v="0.1"/>
    <n v="63892.08"/>
    <n v="8163.47"/>
    <n v="63892.08"/>
    <s v="Q1"/>
    <n v="12.776967035663889"/>
    <s v="Pune"/>
    <s v="Regular"/>
  </r>
  <r>
    <s v="ORD006215"/>
    <x v="191"/>
    <s v="CUST0196"/>
    <s v="Udyati Rajagopal"/>
    <x v="3"/>
    <x v="5"/>
    <x v="44"/>
    <n v="9"/>
    <n v="484.73"/>
    <n v="0.2"/>
    <n v="3490.06"/>
    <n v="227.76"/>
    <n v="3490.056"/>
    <s v="Q2"/>
    <n v="6.5259623043729915"/>
    <s v="Ahmedabad"/>
    <s v="Regular"/>
  </r>
  <r>
    <s v="ORD004017"/>
    <x v="306"/>
    <s v="CUST0065"/>
    <s v="Bhavya Kapadia"/>
    <x v="3"/>
    <x v="1"/>
    <x v="69"/>
    <n v="5"/>
    <n v="28725.4"/>
    <n v="0.05"/>
    <n v="136445.65"/>
    <n v="29213.85"/>
    <n v="136445.65"/>
    <s v="Q3"/>
    <n v="21.410612943688566"/>
    <s v="Mumbai"/>
    <s v="Regular"/>
  </r>
  <r>
    <s v="ORD005235"/>
    <x v="22"/>
    <s v="CUST0474"/>
    <s v="Tanay Basak"/>
    <x v="3"/>
    <x v="4"/>
    <x v="20"/>
    <n v="4"/>
    <n v="12315.67"/>
    <n v="0.2"/>
    <n v="39410.14"/>
    <n v="4709.28"/>
    <n v="39410.144"/>
    <s v="Q3"/>
    <n v="11.949412004118736"/>
    <s v="Ahmedabad"/>
    <s v="Premium"/>
  </r>
  <r>
    <s v="ORD007928"/>
    <x v="350"/>
    <s v="CUST0117"/>
    <s v="Timothy Brahmbhatt"/>
    <x v="1"/>
    <x v="5"/>
    <x v="21"/>
    <n v="2"/>
    <n v="738.97"/>
    <n v="0"/>
    <n v="1477.94"/>
    <n v="142.24"/>
    <n v="1477.94"/>
    <s v="Q4"/>
    <n v="9.6242066660351568"/>
    <s v="Guwahati"/>
    <s v="Premium"/>
  </r>
  <r>
    <s v="ORD010332"/>
    <x v="307"/>
    <s v="CUST0393"/>
    <s v="Rachita Shroff"/>
    <x v="3"/>
    <x v="3"/>
    <x v="10"/>
    <n v="1"/>
    <n v="3202.45"/>
    <n v="0"/>
    <n v="3202.45"/>
    <n v="650.32000000000005"/>
    <n v="3202.45"/>
    <s v="Q4"/>
    <n v="20.30695248950023"/>
    <s v="Surat"/>
    <s v="Occasional"/>
  </r>
  <r>
    <s v="ORD005870"/>
    <x v="29"/>
    <s v="CUST0389"/>
    <s v="Reva Kaul"/>
    <x v="2"/>
    <x v="3"/>
    <x v="58"/>
    <n v="4"/>
    <n v="3736.85"/>
    <n v="0.05"/>
    <n v="14200.03"/>
    <n v="4254.67"/>
    <n v="14200.029999999999"/>
    <s v="Q2"/>
    <n v="29.962401487884176"/>
    <s v="Delhi"/>
    <s v="Regular"/>
  </r>
  <r>
    <s v="ORD009843"/>
    <x v="153"/>
    <s v="CUST0218"/>
    <s v="Chandresh Sibal"/>
    <x v="1"/>
    <x v="4"/>
    <x v="33"/>
    <n v="4"/>
    <n v="73974.929999999993"/>
    <n v="0.15"/>
    <n v="251514.76"/>
    <n v="37774.93"/>
    <n v="251514.76199999996"/>
    <s v="Q1"/>
    <n v="15.01897145121821"/>
    <s v="Ranchi"/>
    <s v="Regular"/>
  </r>
  <r>
    <s v="ORD003913"/>
    <x v="229"/>
    <s v="CUST0164"/>
    <s v="Teerth Soman"/>
    <x v="2"/>
    <x v="5"/>
    <x v="37"/>
    <n v="3"/>
    <n v="281.39999999999998"/>
    <n v="0.25"/>
    <n v="633.15"/>
    <n v="44.63"/>
    <n v="633.15"/>
    <s v="Q3"/>
    <n v="7.0488825712706316"/>
    <s v="Chandigarh"/>
    <s v="Occasional"/>
  </r>
  <r>
    <s v="ORD009524"/>
    <x v="164"/>
    <s v="CUST0182"/>
    <s v="Nathaniel Badal"/>
    <x v="2"/>
    <x v="5"/>
    <x v="21"/>
    <n v="9"/>
    <n v="301"/>
    <n v="0"/>
    <n v="2709"/>
    <n v="247.54"/>
    <n v="2709"/>
    <s v="Q1"/>
    <n v="9.137689184200811"/>
    <s v="Lucknow"/>
    <s v="Premium"/>
  </r>
  <r>
    <s v="ORD000373"/>
    <x v="338"/>
    <s v="CUST0456"/>
    <s v="Girindra Dutta"/>
    <x v="0"/>
    <x v="0"/>
    <x v="48"/>
    <n v="1"/>
    <n v="839.82"/>
    <n v="0.05"/>
    <n v="797.83"/>
    <n v="328.54"/>
    <n v="797.82900000000006"/>
    <s v="Q3"/>
    <n v="41.179198576137779"/>
    <s v="Chennai"/>
    <s v="Regular"/>
  </r>
  <r>
    <s v="ORD001729"/>
    <x v="52"/>
    <s v="CUST0016"/>
    <s v="Hema Raja"/>
    <x v="0"/>
    <x v="4"/>
    <x v="42"/>
    <n v="3"/>
    <n v="41491.07"/>
    <n v="0"/>
    <n v="124473.21"/>
    <n v="11679.62"/>
    <n v="124473.20999999999"/>
    <s v="Q1"/>
    <n v="9.383239975895215"/>
    <s v="Hyderabad"/>
    <s v="Regular"/>
  </r>
  <r>
    <s v="ORD005194"/>
    <x v="290"/>
    <s v="CUST0112"/>
    <s v="Kamala Bandi"/>
    <x v="3"/>
    <x v="4"/>
    <x v="45"/>
    <n v="4"/>
    <n v="70476.69"/>
    <n v="0.25"/>
    <n v="211430.07"/>
    <n v="29487.759999999998"/>
    <n v="211430.07"/>
    <s v="Q4"/>
    <n v="13.946814660752842"/>
    <s v="Ahmedabad"/>
    <s v="Regular"/>
  </r>
  <r>
    <s v="ORD003696"/>
    <x v="228"/>
    <s v="CUST0346"/>
    <s v="Isha Kibe"/>
    <x v="2"/>
    <x v="2"/>
    <x v="30"/>
    <n v="5"/>
    <n v="5515.36"/>
    <n v="0.2"/>
    <n v="22061.439999999999"/>
    <n v="5618.02"/>
    <n v="22061.440000000002"/>
    <s v="Q3"/>
    <n v="25.465336804850459"/>
    <s v="Lucknow"/>
    <s v="Premium"/>
  </r>
  <r>
    <s v="ORD000788"/>
    <x v="192"/>
    <s v="CUST0079"/>
    <s v="Joshua Acharya"/>
    <x v="3"/>
    <x v="5"/>
    <x v="37"/>
    <n v="1"/>
    <n v="132.08000000000001"/>
    <n v="0"/>
    <n v="132.08000000000001"/>
    <n v="13.54"/>
    <n v="132.08000000000001"/>
    <s v="Q2"/>
    <n v="10.251362810417927"/>
    <s v="Ahmedabad"/>
    <s v="Premium"/>
  </r>
  <r>
    <s v="ORD004442"/>
    <x v="322"/>
    <s v="CUST0090"/>
    <s v="Pranit Gera"/>
    <x v="0"/>
    <x v="6"/>
    <x v="29"/>
    <n v="1"/>
    <n v="4476.76"/>
    <n v="0.05"/>
    <n v="4252.92"/>
    <n v="1428.17"/>
    <n v="4252.9219999999996"/>
    <s v="Q3"/>
    <n v="33.580927927165341"/>
    <s v="Chennai"/>
    <s v="Premium"/>
  </r>
  <r>
    <s v="ORD010962"/>
    <x v="180"/>
    <s v="CUST0134"/>
    <s v="Hemang Bhavsar"/>
    <x v="3"/>
    <x v="5"/>
    <x v="37"/>
    <n v="3"/>
    <n v="765.98"/>
    <n v="0"/>
    <n v="2297.94"/>
    <n v="207.87"/>
    <n v="2297.94"/>
    <s v="Q3"/>
    <n v="9.045928092117288"/>
    <s v="Surat"/>
    <s v="Premium"/>
  </r>
  <r>
    <s v="ORD004210"/>
    <x v="88"/>
    <s v="CUST0281"/>
    <s v="Chaman Khalsa"/>
    <x v="0"/>
    <x v="4"/>
    <x v="45"/>
    <n v="4"/>
    <n v="64587.33"/>
    <n v="0"/>
    <n v="258349.32"/>
    <n v="27042.31"/>
    <n v="258349.32"/>
    <s v="Q1"/>
    <n v="10.467343208025476"/>
    <s v="Chennai"/>
    <s v="Premium"/>
  </r>
  <r>
    <s v="ORD000426"/>
    <x v="282"/>
    <s v="CUST0160"/>
    <s v="Warhi Radhakrishnan"/>
    <x v="0"/>
    <x v="3"/>
    <x v="13"/>
    <n v="3"/>
    <n v="3512.13"/>
    <n v="0.05"/>
    <n v="10009.57"/>
    <n v="3250.29"/>
    <n v="10009.5705"/>
    <s v="Q1"/>
    <n v="32.471824463987964"/>
    <s v="Coimbatore"/>
    <s v="Premium"/>
  </r>
  <r>
    <s v="ORD004761"/>
    <x v="63"/>
    <s v="CUST0132"/>
    <s v="Aadhya Kuruvilla"/>
    <x v="2"/>
    <x v="4"/>
    <x v="22"/>
    <n v="2"/>
    <n v="41810.86"/>
    <n v="0"/>
    <n v="83621.72"/>
    <n v="8434.93"/>
    <n v="83621.72"/>
    <s v="Q4"/>
    <n v="10.087008494922133"/>
    <s v="Lucknow"/>
    <s v="Occasional"/>
  </r>
  <r>
    <s v="ORD002049"/>
    <x v="349"/>
    <s v="CUST0357"/>
    <s v="Udant Mishra"/>
    <x v="2"/>
    <x v="1"/>
    <x v="1"/>
    <n v="5"/>
    <n v="22626.36"/>
    <n v="0"/>
    <n v="113131.8"/>
    <n v="21152.89"/>
    <n v="113131.8"/>
    <s v="Q4"/>
    <n v="18.697563372986199"/>
    <s v="Delhi"/>
    <s v="Premium"/>
  </r>
  <r>
    <s v="ORD001638"/>
    <x v="150"/>
    <s v="CUST0161"/>
    <s v="Jalsa Narang"/>
    <x v="2"/>
    <x v="4"/>
    <x v="42"/>
    <n v="5"/>
    <n v="43237.32"/>
    <n v="0.15"/>
    <n v="183758.61"/>
    <n v="23832.68"/>
    <n v="183758.61"/>
    <s v="Q2"/>
    <n v="12.969558269949911"/>
    <s v="Lucknow"/>
    <s v="Premium"/>
  </r>
  <r>
    <s v="ORD008314"/>
    <x v="353"/>
    <s v="CUST0448"/>
    <s v="Wyatt Gade"/>
    <x v="3"/>
    <x v="6"/>
    <x v="14"/>
    <n v="3"/>
    <n v="2975.04"/>
    <n v="0.05"/>
    <n v="8478.86"/>
    <n v="2375.41"/>
    <n v="8478.8639999999978"/>
    <s v="Q2"/>
    <n v="28.015676635774145"/>
    <s v="Nagpur"/>
    <s v="Premium"/>
  </r>
  <r>
    <s v="ORD003300"/>
    <x v="310"/>
    <s v="CUST0476"/>
    <s v="Aachal Mukherjee"/>
    <x v="1"/>
    <x v="5"/>
    <x v="39"/>
    <n v="7"/>
    <n v="187.27"/>
    <n v="0.1"/>
    <n v="1179.8"/>
    <n v="77.180000000000007"/>
    <n v="1179.8010000000002"/>
    <s v="Q3"/>
    <n v="6.5417867435158508"/>
    <s v="Bhubaneswar"/>
    <s v="Premium"/>
  </r>
  <r>
    <s v="ORD011528"/>
    <x v="328"/>
    <s v="CUST0066"/>
    <s v="Ekaja Khalsa"/>
    <x v="1"/>
    <x v="4"/>
    <x v="45"/>
    <n v="4"/>
    <n v="8534.33"/>
    <n v="0"/>
    <n v="34137.32"/>
    <n v="3698.66"/>
    <n v="34137.32"/>
    <s v="Q2"/>
    <n v="10.834652515194513"/>
    <s v="Bhubaneswar"/>
    <s v="Premium"/>
  </r>
  <r>
    <s v="ORD003688"/>
    <x v="196"/>
    <s v="CUST0171"/>
    <s v="Isha Kari"/>
    <x v="0"/>
    <x v="6"/>
    <x v="55"/>
    <n v="5"/>
    <n v="2835.23"/>
    <n v="0.1"/>
    <n v="12758.53"/>
    <n v="4297.1000000000004"/>
    <n v="12758.535"/>
    <s v="Q1"/>
    <n v="33.680212375563642"/>
    <s v="Bengaluru"/>
    <s v="Premium"/>
  </r>
  <r>
    <s v="ORD000866"/>
    <x v="221"/>
    <s v="CUST0440"/>
    <s v="Zansi Saxena"/>
    <x v="3"/>
    <x v="2"/>
    <x v="8"/>
    <n v="3"/>
    <n v="6343.98"/>
    <n v="0.25"/>
    <n v="14273.95"/>
    <n v="3413.72"/>
    <n v="14273.954999999998"/>
    <s v="Q1"/>
    <n v="23.915734607449231"/>
    <s v="Ahmedabad"/>
    <s v="Regular"/>
  </r>
  <r>
    <s v="ORD000533"/>
    <x v="108"/>
    <s v="CUST0163"/>
    <s v="Saumya Singh"/>
    <x v="1"/>
    <x v="6"/>
    <x v="43"/>
    <n v="1"/>
    <n v="1814.38"/>
    <n v="0.15"/>
    <n v="1542.22"/>
    <n v="381.03"/>
    <n v="1542.223"/>
    <s v="Q1"/>
    <n v="24.706591796241778"/>
    <s v="Kolkata"/>
    <s v="Premium"/>
  </r>
  <r>
    <s v="ORD005090"/>
    <x v="273"/>
    <s v="CUST0283"/>
    <s v="Dalbir Roy"/>
    <x v="0"/>
    <x v="5"/>
    <x v="68"/>
    <n v="5"/>
    <n v="523.72"/>
    <n v="0.05"/>
    <n v="2487.67"/>
    <n v="238.9"/>
    <n v="2487.67"/>
    <s v="Q3"/>
    <n v="9.6033637902133311"/>
    <s v="Chennai"/>
    <s v="Regular"/>
  </r>
  <r>
    <s v="ORD003500"/>
    <x v="80"/>
    <s v="CUST0188"/>
    <s v="Anusha Pathak"/>
    <x v="0"/>
    <x v="2"/>
    <x v="9"/>
    <n v="2"/>
    <n v="4973.04"/>
    <n v="0"/>
    <n v="9946.08"/>
    <n v="2403.81"/>
    <n v="9946.08"/>
    <s v="Q2"/>
    <n v="24.16841609960909"/>
    <s v="Chennai"/>
    <s v="Regular"/>
  </r>
  <r>
    <s v="ORD005027"/>
    <x v="152"/>
    <s v="CUST0166"/>
    <s v="Harita Nadig"/>
    <x v="1"/>
    <x v="5"/>
    <x v="31"/>
    <n v="1"/>
    <n v="331.36"/>
    <n v="0"/>
    <n v="331.36"/>
    <n v="26.63"/>
    <n v="331.36"/>
    <s v="Q2"/>
    <n v="8.0365765330758077"/>
    <s v="Kolkata"/>
    <s v="Regular"/>
  </r>
  <r>
    <s v="ORD001014"/>
    <x v="294"/>
    <s v="CUST0094"/>
    <s v="Nidra Nigam"/>
    <x v="2"/>
    <x v="5"/>
    <x v="68"/>
    <n v="9"/>
    <n v="721.09"/>
    <n v="0.05"/>
    <n v="6165.32"/>
    <n v="570.29999999999995"/>
    <n v="6165.3195000000005"/>
    <s v="Q1"/>
    <n v="9.2501281360902592"/>
    <s v="Chandigarh"/>
    <s v="Premium"/>
  </r>
  <r>
    <s v="ORD004152"/>
    <x v="298"/>
    <s v="CUST0155"/>
    <s v="Harini Kurian"/>
    <x v="0"/>
    <x v="6"/>
    <x v="43"/>
    <n v="2"/>
    <n v="1890.95"/>
    <n v="0"/>
    <n v="3781.9"/>
    <n v="869.75"/>
    <n v="3781.9"/>
    <s v="Q3"/>
    <n v="22.997699568999707"/>
    <s v="Coimbatore"/>
    <s v="Regular"/>
  </r>
  <r>
    <s v="ORD006661"/>
    <x v="150"/>
    <s v="CUST0138"/>
    <s v="Jagat Zacharia"/>
    <x v="3"/>
    <x v="2"/>
    <x v="46"/>
    <n v="2"/>
    <n v="2119.42"/>
    <n v="0"/>
    <n v="4238.84"/>
    <n v="658.29"/>
    <n v="4238.84"/>
    <s v="Q2"/>
    <n v="15.529956308801463"/>
    <s v="Surat"/>
    <s v="Premium"/>
  </r>
  <r>
    <s v="ORD006827"/>
    <x v="38"/>
    <s v="CUST0339"/>
    <s v="Gayathri Kuruvilla"/>
    <x v="0"/>
    <x v="3"/>
    <x v="58"/>
    <n v="5"/>
    <n v="1705.22"/>
    <n v="0.2"/>
    <n v="6820.88"/>
    <n v="1862.34"/>
    <n v="6820.880000000001"/>
    <s v="Q2"/>
    <n v="27.303515088962126"/>
    <s v="Kochi"/>
    <s v="Premium"/>
  </r>
  <r>
    <s v="ORD003626"/>
    <x v="98"/>
    <s v="CUST0176"/>
    <s v="Ishani Dani"/>
    <x v="2"/>
    <x v="5"/>
    <x v="37"/>
    <n v="10"/>
    <n v="477.18"/>
    <n v="0"/>
    <n v="4771.8"/>
    <n v="319.58"/>
    <n v="4771.8"/>
    <s v="Q3"/>
    <n v="6.6972630873045809"/>
    <s v="Delhi"/>
    <s v="Premium"/>
  </r>
  <r>
    <s v="ORD006734"/>
    <x v="316"/>
    <s v="CUST0287"/>
    <s v="Harish Sahota"/>
    <x v="2"/>
    <x v="4"/>
    <x v="28"/>
    <n v="1"/>
    <n v="69931.95"/>
    <n v="0.15"/>
    <n v="59442.16"/>
    <n v="9160.99"/>
    <n v="59442.157499999994"/>
    <s v="Q4"/>
    <n v="15.411603481434724"/>
    <s v="Delhi"/>
    <s v="Regular"/>
  </r>
  <r>
    <s v="ORD004069"/>
    <x v="172"/>
    <s v="CUST0255"/>
    <s v="Darpan Jhaveri"/>
    <x v="2"/>
    <x v="2"/>
    <x v="60"/>
    <n v="3"/>
    <n v="1151.3699999999999"/>
    <n v="0.05"/>
    <n v="3281.4"/>
    <n v="830.25"/>
    <n v="3281.4044999999996"/>
    <s v="Q2"/>
    <n v="25.301700493691715"/>
    <s v="Lucknow"/>
    <s v="Regular"/>
  </r>
  <r>
    <s v="ORD007420"/>
    <x v="351"/>
    <s v="CUST0417"/>
    <s v="Radha Mander"/>
    <x v="0"/>
    <x v="1"/>
    <x v="69"/>
    <n v="5"/>
    <n v="2351.5100000000002"/>
    <n v="0"/>
    <n v="11757.55"/>
    <n v="2189.09"/>
    <n v="11757.550000000001"/>
    <s v="Q2"/>
    <n v="18.61858975721983"/>
    <s v="Kochi"/>
    <s v="Occasional"/>
  </r>
  <r>
    <s v="ORD010906"/>
    <x v="99"/>
    <s v="CUST0309"/>
    <s v="Hamsini Toor"/>
    <x v="1"/>
    <x v="1"/>
    <x v="1"/>
    <n v="1"/>
    <n v="8134.71"/>
    <n v="0.1"/>
    <n v="7321.24"/>
    <n v="1477.53"/>
    <n v="7321.2390000000005"/>
    <s v="Q3"/>
    <n v="20.181417355529938"/>
    <s v="Guwahati"/>
    <s v="Occasional"/>
  </r>
  <r>
    <s v="ORD011595"/>
    <x v="235"/>
    <s v="CUST0165"/>
    <s v="Sarthak Oza"/>
    <x v="0"/>
    <x v="3"/>
    <x v="12"/>
    <n v="4"/>
    <n v="1286.26"/>
    <n v="0.15"/>
    <n v="4373.28"/>
    <n v="1541.23"/>
    <n v="4373.2839999999997"/>
    <s v="Q1"/>
    <n v="35.241969414261156"/>
    <s v="Bengaluru"/>
    <s v="Premium"/>
  </r>
  <r>
    <s v="ORD010948"/>
    <x v="290"/>
    <s v="CUST0262"/>
    <s v="Quincy Ray"/>
    <x v="0"/>
    <x v="2"/>
    <x v="46"/>
    <n v="1"/>
    <n v="2592.77"/>
    <n v="0.15"/>
    <n v="2203.85"/>
    <n v="-141.25"/>
    <n v="2203.8544999999999"/>
    <s v="Q4"/>
    <n v="-6.4092383782925335"/>
    <s v="Kochi"/>
    <s v="Occasional"/>
  </r>
  <r>
    <s v="ORD000204"/>
    <x v="69"/>
    <s v="CUST0346"/>
    <s v="Isha Kibe"/>
    <x v="2"/>
    <x v="2"/>
    <x v="2"/>
    <n v="1"/>
    <n v="6003.75"/>
    <n v="0"/>
    <n v="6003.75"/>
    <n v="1298.45"/>
    <n v="6003.75"/>
    <s v="Q1"/>
    <n v="21.627316260670415"/>
    <s v="Lucknow"/>
    <s v="Premium"/>
  </r>
  <r>
    <s v="ORD004823"/>
    <x v="308"/>
    <s v="CUST0310"/>
    <s v="Hemal Singhal"/>
    <x v="1"/>
    <x v="2"/>
    <x v="9"/>
    <n v="1"/>
    <n v="4639.7"/>
    <n v="0.15"/>
    <n v="3943.74"/>
    <n v="972.25"/>
    <n v="3943.7449999999999"/>
    <s v="Q3"/>
    <n v="24.652994365754335"/>
    <s v="Ranchi"/>
    <s v="Occasional"/>
  </r>
  <r>
    <s v="ORD008414"/>
    <x v="155"/>
    <s v="CUST0019"/>
    <s v="Saksham Pillay"/>
    <x v="3"/>
    <x v="4"/>
    <x v="47"/>
    <n v="2"/>
    <n v="54416.31"/>
    <n v="0.15"/>
    <n v="92507.73"/>
    <n v="9297.15"/>
    <n v="92507.726999999999"/>
    <s v="Q3"/>
    <n v="10.050133107795425"/>
    <s v="Surat"/>
    <s v="Regular"/>
  </r>
  <r>
    <s v="ORD003719"/>
    <x v="292"/>
    <s v="CUST0237"/>
    <s v="Oeshi Ram"/>
    <x v="0"/>
    <x v="1"/>
    <x v="38"/>
    <n v="3"/>
    <n v="36404.99"/>
    <n v="0.05"/>
    <n v="103754.22"/>
    <n v="28457.86"/>
    <n v="103754.2215"/>
    <s v="Q3"/>
    <n v="27.4281470189839"/>
    <s v="Hyderabad"/>
    <s v="Occasional"/>
  </r>
  <r>
    <s v="ORD006381"/>
    <x v="226"/>
    <s v="CUST0073"/>
    <s v="Ethan Kamdar"/>
    <x v="3"/>
    <x v="4"/>
    <x v="28"/>
    <n v="3"/>
    <n v="80483.69"/>
    <n v="0.1"/>
    <n v="217305.96"/>
    <n v="22992.02"/>
    <n v="217305.96300000002"/>
    <s v="Q1"/>
    <n v="10.580482928309928"/>
    <s v="Ahmedabad"/>
    <s v="Premium"/>
  </r>
  <r>
    <s v="ORD009161"/>
    <x v="340"/>
    <s v="CUST0416"/>
    <s v="Hitesh Soman"/>
    <x v="3"/>
    <x v="2"/>
    <x v="30"/>
    <n v="3"/>
    <n v="2056.42"/>
    <n v="0.05"/>
    <n v="5860.8"/>
    <n v="1135.69"/>
    <n v="5860.7969999999996"/>
    <s v="Q2"/>
    <n v="19.377730002730004"/>
    <s v="Mumbai"/>
    <s v="Premium"/>
  </r>
  <r>
    <s v="ORD011822"/>
    <x v="42"/>
    <s v="CUST0494"/>
    <s v="Turvi Bahl"/>
    <x v="3"/>
    <x v="4"/>
    <x v="23"/>
    <n v="5"/>
    <n v="67063.58"/>
    <n v="0"/>
    <n v="335317.90000000002"/>
    <n v="38033.21"/>
    <n v="335317.90000000002"/>
    <s v="Q4"/>
    <n v="11.342433553353398"/>
    <s v="Pune"/>
    <s v="Regular"/>
  </r>
  <r>
    <s v="ORD005227"/>
    <x v="270"/>
    <s v="CUST0121"/>
    <s v="Yutika Salvi"/>
    <x v="0"/>
    <x v="4"/>
    <x v="23"/>
    <n v="5"/>
    <n v="44551.08"/>
    <n v="0.15"/>
    <n v="189342.09"/>
    <n v="19492.080000000002"/>
    <n v="189342.09000000003"/>
    <s v="Q1"/>
    <n v="10.294636549115943"/>
    <s v="Kochi"/>
    <s v="Regular"/>
  </r>
  <r>
    <s v="ORD000575"/>
    <x v="267"/>
    <s v="CUST0175"/>
    <s v="Balendra Lala"/>
    <x v="2"/>
    <x v="3"/>
    <x v="4"/>
    <n v="1"/>
    <n v="1001.06"/>
    <n v="0.15"/>
    <n v="850.9"/>
    <n v="263.04000000000002"/>
    <n v="850.90099999999995"/>
    <s v="Q4"/>
    <n v="30.913150781525445"/>
    <s v="Delhi"/>
    <s v="Premium"/>
  </r>
  <r>
    <s v="ORD009926"/>
    <x v="346"/>
    <s v="CUST0479"/>
    <s v="Janya Walia"/>
    <x v="3"/>
    <x v="1"/>
    <x v="69"/>
    <n v="2"/>
    <n v="4332.5"/>
    <n v="0.15"/>
    <n v="7365.25"/>
    <n v="2331.87"/>
    <n v="7365.25"/>
    <s v="Q4"/>
    <n v="31.660432436101964"/>
    <s v="Pune"/>
    <s v="Premium"/>
  </r>
  <r>
    <s v="ORD007556"/>
    <x v="326"/>
    <s v="CUST0003"/>
    <s v="Avi Johal"/>
    <x v="1"/>
    <x v="6"/>
    <x v="41"/>
    <n v="5"/>
    <n v="2898.23"/>
    <n v="0"/>
    <n v="14491.15"/>
    <n v="4623.8900000000003"/>
    <n v="14491.15"/>
    <s v="Q3"/>
    <n v="31.908371661324331"/>
    <s v="Patna"/>
    <s v="Regular"/>
  </r>
  <r>
    <s v="ORD005496"/>
    <x v="359"/>
    <s v="CUST0260"/>
    <s v="Timothy Nori"/>
    <x v="0"/>
    <x v="5"/>
    <x v="21"/>
    <n v="6"/>
    <n v="69.91"/>
    <n v="0.15"/>
    <n v="356.54"/>
    <n v="25.92"/>
    <n v="356.541"/>
    <s v="Q4"/>
    <n v="7.2698715431648617"/>
    <s v="Kochi"/>
    <s v="Regular"/>
  </r>
  <r>
    <s v="ORD004764"/>
    <x v="105"/>
    <s v="CUST0236"/>
    <s v="Omisha Sachdeva"/>
    <x v="2"/>
    <x v="5"/>
    <x v="24"/>
    <n v="10"/>
    <n v="691.17"/>
    <n v="0.15"/>
    <n v="5874.94"/>
    <n v="440.42"/>
    <n v="5874.9449999999997"/>
    <s v="Q2"/>
    <n v="7.4965871991884176"/>
    <s v="Delhi"/>
    <s v="Premium"/>
  </r>
  <r>
    <s v="ORD011451"/>
    <x v="36"/>
    <s v="CUST0352"/>
    <s v="Vincent Loke"/>
    <x v="2"/>
    <x v="6"/>
    <x v="63"/>
    <n v="1"/>
    <n v="2800.59"/>
    <n v="0.05"/>
    <n v="2660.56"/>
    <n v="613.84"/>
    <n v="2660.5605"/>
    <s v="Q4"/>
    <n v="23.071834501007306"/>
    <s v="Lucknow"/>
    <s v="Occasional"/>
  </r>
  <r>
    <s v="ORD002683"/>
    <x v="70"/>
    <s v="CUST0270"/>
    <s v="Suhani Srivastava"/>
    <x v="1"/>
    <x v="3"/>
    <x v="58"/>
    <n v="5"/>
    <n v="2614.5100000000002"/>
    <n v="0"/>
    <n v="13072.55"/>
    <n v="4561.1400000000003"/>
    <n v="13072.550000000001"/>
    <s v="Q4"/>
    <n v="34.890973834485244"/>
    <s v="Ranchi"/>
    <s v="Premium"/>
  </r>
  <r>
    <s v="ORD010899"/>
    <x v="191"/>
    <s v="CUST0452"/>
    <s v="Rachita Mammen"/>
    <x v="1"/>
    <x v="5"/>
    <x v="68"/>
    <n v="6"/>
    <n v="138.5"/>
    <n v="0"/>
    <n v="831"/>
    <n v="67.2"/>
    <n v="831"/>
    <s v="Q2"/>
    <n v="8.0866425992779778"/>
    <s v="Kolkata"/>
    <s v="Premium"/>
  </r>
  <r>
    <s v="ORD003667"/>
    <x v="279"/>
    <s v="CUST0145"/>
    <s v="Kavya Sheth"/>
    <x v="3"/>
    <x v="5"/>
    <x v="44"/>
    <n v="9"/>
    <n v="629.79"/>
    <n v="0"/>
    <n v="5668.11"/>
    <n v="378.01"/>
    <n v="5668.11"/>
    <s v="Q1"/>
    <n v="6.6690660555282095"/>
    <s v="Surat"/>
    <s v="Regular"/>
  </r>
  <r>
    <s v="ORD002833"/>
    <x v="119"/>
    <s v="CUST0125"/>
    <s v="Baghyawati Oak"/>
    <x v="2"/>
    <x v="5"/>
    <x v="7"/>
    <n v="9"/>
    <n v="257.05"/>
    <n v="0.05"/>
    <n v="2197.7800000000002"/>
    <n v="146.97999999999999"/>
    <n v="2197.7775000000001"/>
    <s v="Q2"/>
    <n v="6.6876575453412066"/>
    <s v="Jaipur"/>
    <s v="Regular"/>
  </r>
  <r>
    <s v="ORD005517"/>
    <x v="32"/>
    <s v="CUST0332"/>
    <s v="Tamanna Mukherjee"/>
    <x v="2"/>
    <x v="3"/>
    <x v="6"/>
    <n v="3"/>
    <n v="2223.62"/>
    <n v="0"/>
    <n v="6670.86"/>
    <n v="2066.0300000000002"/>
    <n v="6670.86"/>
    <s v="Q4"/>
    <n v="30.970969260335252"/>
    <s v="Lucknow"/>
    <s v="Premium"/>
  </r>
  <r>
    <s v="ORD010434"/>
    <x v="205"/>
    <s v="CUST0214"/>
    <s v="Bimala Chopra"/>
    <x v="2"/>
    <x v="1"/>
    <x v="52"/>
    <n v="2"/>
    <n v="43821.27"/>
    <n v="0.15"/>
    <n v="74496.160000000003"/>
    <n v="19812.900000000001"/>
    <n v="74496.159"/>
    <s v="Q2"/>
    <n v="26.595867491693532"/>
    <s v="Chandigarh"/>
    <s v="Premium"/>
  </r>
  <r>
    <s v="ORD004526"/>
    <x v="196"/>
    <s v="CUST0062"/>
    <s v="Veer Tandon"/>
    <x v="0"/>
    <x v="3"/>
    <x v="16"/>
    <n v="5"/>
    <n v="2399.9699999999998"/>
    <n v="0"/>
    <n v="11999.85"/>
    <n v="3628.03"/>
    <n v="11999.849999999999"/>
    <s v="Q1"/>
    <n v="30.233961257849057"/>
    <s v="Coimbatore"/>
    <s v="Regular"/>
  </r>
  <r>
    <s v="ORD011123"/>
    <x v="219"/>
    <s v="CUST0149"/>
    <s v="Charita Bobal"/>
    <x v="2"/>
    <x v="6"/>
    <x v="14"/>
    <n v="3"/>
    <n v="3742.71"/>
    <n v="0"/>
    <n v="11228.13"/>
    <n v="3863.75"/>
    <n v="11228.130000000001"/>
    <s v="Q1"/>
    <n v="34.411340089578587"/>
    <s v="Jaipur"/>
    <s v="Occasional"/>
  </r>
  <r>
    <s v="ORD007161"/>
    <x v="5"/>
    <s v="CUST0422"/>
    <s v="David Mahal"/>
    <x v="0"/>
    <x v="0"/>
    <x v="56"/>
    <n v="1"/>
    <n v="229.86"/>
    <n v="0.1"/>
    <n v="206.87"/>
    <n v="60.94"/>
    <n v="206.87400000000002"/>
    <s v="Q1"/>
    <n v="29.458113791269881"/>
    <s v="Coimbatore"/>
    <s v="Premium"/>
  </r>
  <r>
    <s v="ORD011697"/>
    <x v="270"/>
    <s v="CUST0389"/>
    <s v="Reva Kaul"/>
    <x v="2"/>
    <x v="5"/>
    <x v="68"/>
    <n v="1"/>
    <n v="637.35"/>
    <n v="0.1"/>
    <n v="573.62"/>
    <n v="51.29"/>
    <n v="573.61500000000001"/>
    <s v="Q1"/>
    <n v="8.941459502806735"/>
    <s v="Delhi"/>
    <s v="Regular"/>
  </r>
  <r>
    <s v="ORD003232"/>
    <x v="41"/>
    <s v="CUST0401"/>
    <s v="Mason Kumar"/>
    <x v="2"/>
    <x v="4"/>
    <x v="23"/>
    <n v="2"/>
    <n v="7994.67"/>
    <n v="0"/>
    <n v="15989.34"/>
    <n v="2126.02"/>
    <n v="15989.34"/>
    <s v="Q4"/>
    <n v="13.296483782319971"/>
    <s v="Chandigarh"/>
    <s v="Premium"/>
  </r>
  <r>
    <s v="ORD008022"/>
    <x v="228"/>
    <s v="CUST0454"/>
    <s v="Avi Kar"/>
    <x v="1"/>
    <x v="5"/>
    <x v="39"/>
    <n v="5"/>
    <n v="617.67999999999995"/>
    <n v="0.2"/>
    <n v="2470.7199999999998"/>
    <n v="243.36"/>
    <n v="2470.7199999999998"/>
    <s v="Q3"/>
    <n v="9.8497603937313833"/>
    <s v="Patna"/>
    <s v="Regular"/>
  </r>
  <r>
    <s v="ORD007632"/>
    <x v="194"/>
    <s v="CUST0400"/>
    <s v="Baghyawati Bahri"/>
    <x v="0"/>
    <x v="6"/>
    <x v="41"/>
    <n v="1"/>
    <n v="3282.93"/>
    <n v="0.15"/>
    <n v="2790.49"/>
    <n v="925.08"/>
    <n v="2790.4904999999999"/>
    <s v="Q4"/>
    <n v="33.151166999344206"/>
    <s v="Kochi"/>
    <s v="Premium"/>
  </r>
  <r>
    <s v="ORD008643"/>
    <x v="325"/>
    <s v="CUST0211"/>
    <s v="Maanas Arora"/>
    <x v="2"/>
    <x v="6"/>
    <x v="43"/>
    <n v="5"/>
    <n v="462.22"/>
    <n v="0.1"/>
    <n v="2079.9899999999998"/>
    <n v="497.21"/>
    <n v="2079.9900000000002"/>
    <s v="Q4"/>
    <n v="23.904441848278118"/>
    <s v="Delhi"/>
    <s v="Premium"/>
  </r>
  <r>
    <s v="ORD000904"/>
    <x v="342"/>
    <s v="CUST0310"/>
    <s v="Hemal Singhal"/>
    <x v="1"/>
    <x v="6"/>
    <x v="43"/>
    <n v="2"/>
    <n v="1378.89"/>
    <n v="0.25"/>
    <n v="2068.34"/>
    <n v="586.11"/>
    <n v="2068.335"/>
    <s v="Q2"/>
    <n v="28.337217285359273"/>
    <s v="Ranchi"/>
    <s v="Occasional"/>
  </r>
  <r>
    <s v="ORD000901"/>
    <x v="100"/>
    <s v="CUST0041"/>
    <s v="Chakrika Chana"/>
    <x v="1"/>
    <x v="3"/>
    <x v="58"/>
    <n v="5"/>
    <n v="2347.5300000000002"/>
    <n v="0.1"/>
    <n v="10563.89"/>
    <n v="2285.6999999999998"/>
    <n v="10563.885000000002"/>
    <s v="Q3"/>
    <n v="21.636915946682521"/>
    <s v="Patna"/>
    <s v="Premium"/>
  </r>
  <r>
    <s v="ORD006960"/>
    <x v="107"/>
    <s v="CUST0495"/>
    <s v="Chanchal Golla"/>
    <x v="2"/>
    <x v="5"/>
    <x v="37"/>
    <n v="1"/>
    <n v="182.51"/>
    <n v="0"/>
    <n v="182.51"/>
    <n v="17.13"/>
    <n v="182.51"/>
    <s v="Q4"/>
    <n v="9.3857870801599912"/>
    <s v="Amritsar"/>
    <s v="Premium"/>
  </r>
  <r>
    <s v="ORD011384"/>
    <x v="81"/>
    <s v="CUST0267"/>
    <s v="Dipta Batra"/>
    <x v="1"/>
    <x v="4"/>
    <x v="23"/>
    <n v="3"/>
    <n v="58477.13"/>
    <n v="0"/>
    <n v="175431.39"/>
    <n v="23793.9"/>
    <n v="175431.38999999998"/>
    <s v="Q3"/>
    <n v="13.563080130642527"/>
    <s v="Guwahati"/>
    <s v="Premium"/>
  </r>
  <r>
    <s v="ORD003997"/>
    <x v="229"/>
    <s v="CUST0343"/>
    <s v="Ronith Ratti"/>
    <x v="3"/>
    <x v="5"/>
    <x v="31"/>
    <n v="10"/>
    <n v="320.69"/>
    <n v="0.3"/>
    <n v="2244.83"/>
    <n v="-95.76"/>
    <n v="2244.83"/>
    <s v="Q3"/>
    <n v="-4.2658018647291778"/>
    <s v="Ahmedabad"/>
    <s v="Premium"/>
  </r>
  <r>
    <s v="ORD006330"/>
    <x v="186"/>
    <s v="CUST0235"/>
    <s v="Dipta Vala"/>
    <x v="2"/>
    <x v="4"/>
    <x v="50"/>
    <n v="2"/>
    <n v="30065.19"/>
    <n v="0.15"/>
    <n v="51110.82"/>
    <n v="4728.46"/>
    <n v="51110.822999999997"/>
    <s v="Q3"/>
    <n v="9.2513874752938818"/>
    <s v="Amritsar"/>
    <s v="Regular"/>
  </r>
  <r>
    <s v="ORD000734"/>
    <x v="342"/>
    <s v="CUST0098"/>
    <s v="Divya Bhardwaj"/>
    <x v="3"/>
    <x v="3"/>
    <x v="6"/>
    <n v="5"/>
    <n v="2912.81"/>
    <n v="0.15"/>
    <n v="12379.44"/>
    <n v="3801.44"/>
    <n v="12379.442499999999"/>
    <s v="Q2"/>
    <n v="30.707689523920305"/>
    <s v="Mumbai"/>
    <s v="Premium"/>
  </r>
  <r>
    <s v="ORD006387"/>
    <x v="274"/>
    <s v="CUST0353"/>
    <s v="Amruta Ratta"/>
    <x v="1"/>
    <x v="5"/>
    <x v="31"/>
    <n v="7"/>
    <n v="295.79000000000002"/>
    <n v="0.15"/>
    <n v="1759.95"/>
    <n v="165.36"/>
    <n v="1759.9505000000001"/>
    <s v="Q2"/>
    <n v="9.3957214693599251"/>
    <s v="Bhubaneswar"/>
    <s v="Regular"/>
  </r>
  <r>
    <s v="ORD007581"/>
    <x v="352"/>
    <s v="CUST0369"/>
    <s v="Alka Pal"/>
    <x v="0"/>
    <x v="3"/>
    <x v="16"/>
    <n v="1"/>
    <n v="2112.2600000000002"/>
    <n v="0.1"/>
    <n v="1901.03"/>
    <n v="521.45000000000005"/>
    <n v="1901.0340000000003"/>
    <s v="Q1"/>
    <n v="27.429866966854817"/>
    <s v="Chennai"/>
    <s v="Regular"/>
  </r>
  <r>
    <s v="ORD009118"/>
    <x v="30"/>
    <s v="CUST0230"/>
    <s v="Inaya Bose"/>
    <x v="3"/>
    <x v="3"/>
    <x v="25"/>
    <n v="4"/>
    <n v="3751.93"/>
    <n v="0.2"/>
    <n v="12006.18"/>
    <n v="-470.12"/>
    <n v="12006.175999999999"/>
    <s v="Q1"/>
    <n v="-3.9156501068616332"/>
    <s v="Ahmedabad"/>
    <s v="Premium"/>
  </r>
  <r>
    <s v="ORD002064"/>
    <x v="154"/>
    <s v="CUST0242"/>
    <s v="Vanya Bhat"/>
    <x v="2"/>
    <x v="6"/>
    <x v="55"/>
    <n v="3"/>
    <n v="2771.24"/>
    <n v="0.3"/>
    <n v="5819.6"/>
    <n v="1255.58"/>
    <n v="5819.6039999999994"/>
    <s v="Q4"/>
    <n v="21.575022338305036"/>
    <s v="Delhi"/>
    <s v="Regular"/>
  </r>
  <r>
    <s v="ORD007485"/>
    <x v="24"/>
    <s v="CUST0183"/>
    <s v="Hemani Dani"/>
    <x v="2"/>
    <x v="4"/>
    <x v="42"/>
    <n v="4"/>
    <n v="10137.549999999999"/>
    <n v="0.05"/>
    <n v="38522.69"/>
    <n v="5920.59"/>
    <n v="38522.689999999995"/>
    <s v="Q3"/>
    <n v="15.369098056236465"/>
    <s v="Jaipur"/>
    <s v="Premium"/>
  </r>
  <r>
    <s v="ORD004872"/>
    <x v="124"/>
    <s v="CUST0283"/>
    <s v="Dalbir Roy"/>
    <x v="0"/>
    <x v="2"/>
    <x v="2"/>
    <n v="3"/>
    <n v="2702.19"/>
    <n v="0.2"/>
    <n v="6485.26"/>
    <n v="1614.31"/>
    <n v="6485.2560000000003"/>
    <s v="Q2"/>
    <n v="24.891985826319992"/>
    <s v="Chennai"/>
    <s v="Regular"/>
  </r>
  <r>
    <s v="ORD005980"/>
    <x v="259"/>
    <s v="CUST0145"/>
    <s v="Kavya Sheth"/>
    <x v="3"/>
    <x v="1"/>
    <x v="69"/>
    <n v="5"/>
    <n v="32121.86"/>
    <n v="0.1"/>
    <n v="144548.37"/>
    <n v="32967.5"/>
    <n v="144548.37"/>
    <s v="Q2"/>
    <n v="22.807244384699736"/>
    <s v="Surat"/>
    <s v="Regular"/>
  </r>
  <r>
    <s v="ORD006761"/>
    <x v="156"/>
    <s v="CUST0187"/>
    <s v="Unknown"/>
    <x v="2"/>
    <x v="3"/>
    <x v="66"/>
    <n v="1"/>
    <n v="459.34"/>
    <n v="0.05"/>
    <n v="436.37"/>
    <n v="109.31"/>
    <n v="436.37299999999993"/>
    <s v="Q4"/>
    <n v="25.04984302312258"/>
    <s v="Lucknow"/>
    <s v="Regular"/>
  </r>
  <r>
    <s v="ORD006462"/>
    <x v="193"/>
    <s v="CUST0233"/>
    <s v="Yahvi Dhar"/>
    <x v="2"/>
    <x v="4"/>
    <x v="45"/>
    <n v="1"/>
    <n v="73068.350000000006"/>
    <n v="0.15"/>
    <n v="62108.1"/>
    <n v="6312.61"/>
    <n v="62108.097500000003"/>
    <s v="Q1"/>
    <n v="10.163907767263851"/>
    <s v="Jaipur"/>
    <s v="Premium"/>
  </r>
  <r>
    <s v="ORD009710"/>
    <x v="235"/>
    <s v="CUST0395"/>
    <s v="Amrita Balan"/>
    <x v="3"/>
    <x v="4"/>
    <x v="33"/>
    <n v="2"/>
    <n v="26530.92"/>
    <n v="0"/>
    <n v="53061.84"/>
    <n v="5620.32"/>
    <n v="53061.84"/>
    <s v="Q1"/>
    <n v="10.592018671044954"/>
    <s v="Mumbai"/>
    <s v="Regular"/>
  </r>
  <r>
    <s v="ORD004616"/>
    <x v="30"/>
    <s v="CUST0022"/>
    <s v="Jagdish Wali"/>
    <x v="0"/>
    <x v="6"/>
    <x v="29"/>
    <n v="5"/>
    <n v="4173.34"/>
    <n v="0.15"/>
    <n v="17736.689999999999"/>
    <n v="5906.12"/>
    <n v="17736.695"/>
    <s v="Q1"/>
    <n v="33.298884966698971"/>
    <s v="Coimbatore"/>
    <s v="Premium"/>
  </r>
  <r>
    <s v="ORD008761"/>
    <x v="240"/>
    <s v="CUST0153"/>
    <s v="Bakhshi Sathe"/>
    <x v="1"/>
    <x v="4"/>
    <x v="28"/>
    <n v="1"/>
    <n v="38527.46"/>
    <n v="0.15"/>
    <n v="32748.34"/>
    <n v="5071.05"/>
    <n v="32748.340999999997"/>
    <s v="Q4"/>
    <n v="15.484907021241382"/>
    <s v="Kolkata"/>
    <s v="Premium"/>
  </r>
  <r>
    <s v="ORD011309"/>
    <x v="148"/>
    <s v="CUST0181"/>
    <s v="Chasmum Narang"/>
    <x v="3"/>
    <x v="2"/>
    <x v="65"/>
    <n v="5"/>
    <n v="5784.82"/>
    <n v="0.2"/>
    <n v="23139.279999999999"/>
    <n v="6057.74"/>
    <n v="23139.279999999999"/>
    <s v="Q4"/>
    <n v="26.179466258241398"/>
    <s v="Ahmedabad"/>
    <s v="Premium"/>
  </r>
  <r>
    <s v="ORD011548"/>
    <x v="360"/>
    <s v="CUST0482"/>
    <s v="Priya Batta"/>
    <x v="0"/>
    <x v="4"/>
    <x v="42"/>
    <n v="2"/>
    <n v="28029.27"/>
    <n v="0.15"/>
    <n v="47649.760000000002"/>
    <n v="5130.57"/>
    <n v="47649.758999999998"/>
    <s v="Q3"/>
    <n v="10.767252552793549"/>
    <s v="Kochi"/>
    <s v="Premium"/>
  </r>
  <r>
    <s v="ORD004225"/>
    <x v="342"/>
    <s v="CUST0391"/>
    <s v="Geetika Ghosh"/>
    <x v="1"/>
    <x v="4"/>
    <x v="42"/>
    <n v="5"/>
    <n v="43767.59"/>
    <n v="0.05"/>
    <n v="207896.05"/>
    <n v="24727.69"/>
    <n v="207896.05249999996"/>
    <s v="Q2"/>
    <n v="11.894256769188255"/>
    <s v="Patna"/>
    <s v="Premium"/>
  </r>
  <r>
    <s v="ORD011174"/>
    <x v="282"/>
    <s v="CUST0366"/>
    <s v="Zaitra Kade"/>
    <x v="2"/>
    <x v="5"/>
    <x v="7"/>
    <n v="10"/>
    <n v="375.53"/>
    <n v="0"/>
    <n v="3755.3"/>
    <n v="322.11"/>
    <n v="3755.2999999999997"/>
    <s v="Q1"/>
    <n v="8.5774771656059432"/>
    <s v="Amritsar"/>
    <s v="Occasional"/>
  </r>
  <r>
    <s v="ORD010681"/>
    <x v="58"/>
    <s v="CUST0033"/>
    <s v="Vasana Ahuja"/>
    <x v="1"/>
    <x v="4"/>
    <x v="45"/>
    <n v="3"/>
    <n v="71937.17"/>
    <n v="0.15"/>
    <n v="183439.78"/>
    <n v="-6871.81"/>
    <n v="183439.78349999999"/>
    <s v="Q2"/>
    <n v="-3.7460849549645125"/>
    <s v="Ranchi"/>
    <s v="Premium"/>
  </r>
  <r>
    <s v="ORD006550"/>
    <x v="342"/>
    <s v="CUST0010"/>
    <s v="Jack Goyal"/>
    <x v="2"/>
    <x v="5"/>
    <x v="44"/>
    <n v="1"/>
    <n v="621.42999999999995"/>
    <n v="0.2"/>
    <n v="497.14"/>
    <n v="31.03"/>
    <n v="497.14400000000001"/>
    <s v="Q2"/>
    <n v="6.2417025385203369"/>
    <s v="Delhi"/>
    <s v="Premium"/>
  </r>
  <r>
    <s v="ORD007041"/>
    <x v="204"/>
    <s v="CUST0450"/>
    <s v="Abhimanyu Sehgal"/>
    <x v="1"/>
    <x v="4"/>
    <x v="33"/>
    <n v="1"/>
    <n v="48711.59"/>
    <n v="0.25"/>
    <n v="36533.69"/>
    <n v="4498.9399999999996"/>
    <n v="36533.692499999997"/>
    <s v="Q4"/>
    <n v="12.314496564677697"/>
    <s v="Bhubaneswar"/>
    <s v="Premium"/>
  </r>
  <r>
    <s v="ORD003017"/>
    <x v="352"/>
    <s v="CUST0410"/>
    <s v="Matthew Sule"/>
    <x v="2"/>
    <x v="1"/>
    <x v="64"/>
    <n v="4"/>
    <n v="19547.52"/>
    <n v="0"/>
    <n v="78190.080000000002"/>
    <n v="23067.25"/>
    <n v="78190.080000000002"/>
    <s v="Q1"/>
    <n v="29.501504538683164"/>
    <s v="Amritsar"/>
    <s v="Premium"/>
  </r>
  <r>
    <s v="ORD008727"/>
    <x v="197"/>
    <s v="CUST0396"/>
    <s v="Ojasvi Krishnan"/>
    <x v="3"/>
    <x v="4"/>
    <x v="5"/>
    <n v="1"/>
    <n v="8118.17"/>
    <n v="0"/>
    <n v="8118.17"/>
    <n v="1087.0899999999999"/>
    <n v="8118.17"/>
    <s v="Q4"/>
    <n v="13.390825764919926"/>
    <s v="Pune"/>
    <s v="Premium"/>
  </r>
  <r>
    <s v="ORD011008"/>
    <x v="191"/>
    <s v="CUST0495"/>
    <s v="Chanchal Golla"/>
    <x v="2"/>
    <x v="4"/>
    <x v="22"/>
    <n v="5"/>
    <n v="32451.3"/>
    <n v="0.15"/>
    <n v="137918.01999999999"/>
    <n v="15845.44"/>
    <n v="137918.02499999999"/>
    <s v="Q2"/>
    <n v="11.489028047241398"/>
    <s v="Amritsar"/>
    <s v="Premium"/>
  </r>
  <r>
    <s v="ORD001466"/>
    <x v="8"/>
    <s v="CUST0315"/>
    <s v="Kiaan Gulati"/>
    <x v="2"/>
    <x v="1"/>
    <x v="59"/>
    <n v="3"/>
    <n v="19355.02"/>
    <n v="0.15"/>
    <n v="49355.3"/>
    <n v="14709.3"/>
    <n v="49355.300999999999"/>
    <s v="Q2"/>
    <n v="29.802878312967394"/>
    <s v="Lucknow"/>
    <s v="Occasional"/>
  </r>
  <r>
    <s v="ORD007024"/>
    <x v="247"/>
    <s v="CUST0319"/>
    <s v="Veer Sankaran"/>
    <x v="2"/>
    <x v="5"/>
    <x v="37"/>
    <n v="3"/>
    <n v="149.34"/>
    <n v="0.25"/>
    <n v="336.01"/>
    <n v="-40.07"/>
    <n v="336.01499999999999"/>
    <s v="Q2"/>
    <n v="-11.925240320228566"/>
    <s v="Chennai"/>
    <s v="Premium"/>
  </r>
  <r>
    <s v="ORD011598"/>
    <x v="78"/>
    <s v="CUST0277"/>
    <s v="Nirja Sarkar"/>
    <x v="2"/>
    <x v="4"/>
    <x v="22"/>
    <n v="1"/>
    <n v="44713.25"/>
    <n v="0"/>
    <n v="44713.25"/>
    <n v="6873.7"/>
    <n v="44713.25"/>
    <s v="Q3"/>
    <n v="15.372848093126755"/>
    <s v="Amritsar"/>
    <s v="Premium"/>
  </r>
  <r>
    <s v="ORD011119"/>
    <x v="66"/>
    <s v="CUST0178"/>
    <s v="Sachi Chaudhuri"/>
    <x v="1"/>
    <x v="4"/>
    <x v="20"/>
    <n v="2"/>
    <n v="74572.81"/>
    <n v="0"/>
    <n v="149145.62"/>
    <n v="17656.04"/>
    <n v="149145.62"/>
    <s v="Q1"/>
    <n v="11.838121696098083"/>
    <s v="Kolkata"/>
    <s v="Regular"/>
  </r>
  <r>
    <s v="ORD003778"/>
    <x v="160"/>
    <s v="CUST0202"/>
    <s v="Samar Pillay"/>
    <x v="2"/>
    <x v="4"/>
    <x v="33"/>
    <n v="0"/>
    <n v="84230.77"/>
    <n v="0"/>
    <n v="336923.08"/>
    <n v="48632.75"/>
    <n v="0"/>
    <s v="Q4"/>
    <n v="14.434377722060477"/>
    <s v="Chandigarh"/>
    <s v="Regular"/>
  </r>
  <r>
    <s v="ORD004493"/>
    <x v="242"/>
    <s v="CUST0308"/>
    <s v="Charita Sule"/>
    <x v="2"/>
    <x v="3"/>
    <x v="12"/>
    <n v="3"/>
    <n v="248.82"/>
    <n v="0"/>
    <n v="746.46"/>
    <n v="156.80000000000001"/>
    <n v="746.46"/>
    <s v="Q1"/>
    <n v="21.005814109262385"/>
    <s v="Jaipur"/>
    <s v="Premium"/>
  </r>
  <r>
    <s v="ORD004750"/>
    <x v="187"/>
    <s v="CUST0319"/>
    <s v="Veer Sankaran"/>
    <x v="0"/>
    <x v="5"/>
    <x v="7"/>
    <n v="2"/>
    <n v="739.2"/>
    <n v="0"/>
    <n v="1478.4"/>
    <n v="126.33"/>
    <n v="1478.4"/>
    <s v="Q1"/>
    <n v="8.5450487012987004"/>
    <s v="Chennai"/>
    <s v="Premium"/>
  </r>
  <r>
    <s v="ORD000992"/>
    <x v="279"/>
    <s v="CUST0002"/>
    <s v="Nitara Dhawan"/>
    <x v="2"/>
    <x v="5"/>
    <x v="68"/>
    <n v="3"/>
    <n v="624.57000000000005"/>
    <n v="0.1"/>
    <n v="1686.34"/>
    <n v="147.30000000000001"/>
    <n v="1686.3390000000002"/>
    <s v="Q1"/>
    <n v="8.7348933192594629"/>
    <s v="Chandigarh"/>
    <s v="Premium"/>
  </r>
  <r>
    <s v="ORD008066"/>
    <x v="216"/>
    <s v="CUST0196"/>
    <s v="Udyati Rajagopal"/>
    <x v="3"/>
    <x v="6"/>
    <x v="57"/>
    <n v="1"/>
    <n v="410.04"/>
    <n v="0"/>
    <n v="410.04"/>
    <n v="104.24"/>
    <n v="410.04"/>
    <s v="Q4"/>
    <n v="25.421910057555358"/>
    <s v="Ahmedabad"/>
    <s v="Regular"/>
  </r>
  <r>
    <s v="ORD001027"/>
    <x v="195"/>
    <s v="CUST0492"/>
    <s v="Pranav Gala"/>
    <x v="0"/>
    <x v="5"/>
    <x v="68"/>
    <n v="8"/>
    <n v="644.70000000000005"/>
    <n v="0"/>
    <n v="5157.6000000000004"/>
    <n v="470.65"/>
    <n v="5157.6000000000004"/>
    <s v="Q2"/>
    <n v="9.1253683883977033"/>
    <s v="Coimbatore"/>
    <s v="Premium"/>
  </r>
  <r>
    <s v="ORD006093"/>
    <x v="1"/>
    <s v="CUST0241"/>
    <s v="Victor Puri"/>
    <x v="2"/>
    <x v="4"/>
    <x v="50"/>
    <n v="5"/>
    <n v="40282.29"/>
    <n v="0.15"/>
    <n v="171199.73"/>
    <n v="-10875.37"/>
    <n v="171199.73250000001"/>
    <s v="Q2"/>
    <n v="-6.3524457661235791"/>
    <s v="Chandigarh"/>
    <s v="Occasional"/>
  </r>
  <r>
    <s v="ORD007716"/>
    <x v="308"/>
    <s v="CUST0208"/>
    <s v="Dev Venkataraman"/>
    <x v="3"/>
    <x v="4"/>
    <x v="50"/>
    <n v="2"/>
    <n v="32626.38"/>
    <n v="0.15"/>
    <n v="55464.85"/>
    <n v="5931.42"/>
    <n v="55464.845999999998"/>
    <s v="Q3"/>
    <n v="10.694016120119318"/>
    <s v="Ahmedabad"/>
    <s v="Premium"/>
  </r>
  <r>
    <s v="ORD006981"/>
    <x v="77"/>
    <s v="CUST0045"/>
    <s v="Vritti Tailor"/>
    <x v="2"/>
    <x v="1"/>
    <x v="26"/>
    <n v="5"/>
    <n v="31811.05"/>
    <n v="0"/>
    <n v="159055.25"/>
    <n v="50064.01"/>
    <n v="159055.25"/>
    <s v="Q3"/>
    <n v="31.47586137521396"/>
    <s v="Delhi"/>
    <s v="Premium"/>
  </r>
  <r>
    <s v="ORD004060"/>
    <x v="337"/>
    <s v="CUST0185"/>
    <s v="Aditya Dugar"/>
    <x v="3"/>
    <x v="4"/>
    <x v="23"/>
    <n v="3"/>
    <n v="77851.210000000006"/>
    <n v="0.1"/>
    <n v="210198.27"/>
    <n v="28494.99"/>
    <n v="210198.26700000002"/>
    <s v="Q3"/>
    <n v="13.556243826364508"/>
    <s v="Nagpur"/>
    <s v="Regular"/>
  </r>
  <r>
    <s v="ORD010278"/>
    <x v="361"/>
    <s v="CUST0039"/>
    <s v="Jonathan Dutta"/>
    <x v="3"/>
    <x v="2"/>
    <x v="9"/>
    <n v="2"/>
    <n v="2321.0100000000002"/>
    <n v="0"/>
    <n v="4642.0200000000004"/>
    <n v="801.39"/>
    <n v="4642.0200000000004"/>
    <s v="Q3"/>
    <n v="17.263820491941008"/>
    <s v="Nagpur"/>
    <s v="Premium"/>
  </r>
  <r>
    <s v="ORD003773"/>
    <x v="272"/>
    <s v="CUST0211"/>
    <s v="Maanas Arora"/>
    <x v="2"/>
    <x v="6"/>
    <x v="55"/>
    <n v="1"/>
    <n v="3067.77"/>
    <n v="0"/>
    <n v="3067.77"/>
    <n v="1045.26"/>
    <n v="3067.77"/>
    <s v="Q3"/>
    <n v="34.072306594040626"/>
    <s v="Delhi"/>
    <s v="Premium"/>
  </r>
  <r>
    <s v="ORD003802"/>
    <x v="258"/>
    <s v="CUST0188"/>
    <s v="Anusha Pathak"/>
    <x v="0"/>
    <x v="2"/>
    <x v="8"/>
    <n v="4"/>
    <n v="4665.63"/>
    <n v="0"/>
    <n v="18662.52"/>
    <n v="3605.53"/>
    <n v="18662.52"/>
    <s v="Q2"/>
    <n v="19.319631003744401"/>
    <s v="Chennai"/>
    <s v="Regular"/>
  </r>
  <r>
    <s v="ORD009327"/>
    <x v="29"/>
    <s v="CUST0050"/>
    <s v="Nathan Mann"/>
    <x v="2"/>
    <x v="5"/>
    <x v="7"/>
    <n v="8"/>
    <n v="796.83"/>
    <n v="0.2"/>
    <n v="5099.71"/>
    <n v="-383.1"/>
    <n v="5099.7120000000004"/>
    <s v="Q2"/>
    <n v="-7.51219186973377"/>
    <s v="Lucknow"/>
    <s v="Premium"/>
  </r>
  <r>
    <s v="ORD009505"/>
    <x v="349"/>
    <s v="CUST0486"/>
    <s v="Nathan Loke"/>
    <x v="2"/>
    <x v="6"/>
    <x v="57"/>
    <n v="4"/>
    <n v="3320.19"/>
    <n v="0.1"/>
    <n v="11952.68"/>
    <n v="3821.41"/>
    <n v="11952.684000000001"/>
    <s v="Q4"/>
    <n v="31.971156259516693"/>
    <s v="Jaipur"/>
    <s v="Occasional"/>
  </r>
  <r>
    <s v="ORD004668"/>
    <x v="101"/>
    <s v="CUST0294"/>
    <s v="Ekapad Dhingra"/>
    <x v="0"/>
    <x v="2"/>
    <x v="17"/>
    <n v="1"/>
    <n v="5816.18"/>
    <n v="0.05"/>
    <n v="5525.37"/>
    <n v="1482.82"/>
    <n v="5525.3710000000001"/>
    <s v="Q1"/>
    <n v="26.836573840303906"/>
    <s v="Bengaluru"/>
    <s v="Premium"/>
  </r>
  <r>
    <s v="ORD009218"/>
    <x v="319"/>
    <s v="CUST0208"/>
    <s v="Dev Venkataraman"/>
    <x v="3"/>
    <x v="4"/>
    <x v="20"/>
    <n v="4"/>
    <n v="37562.449999999997"/>
    <n v="0.2"/>
    <n v="120199.84"/>
    <n v="11406.07"/>
    <n v="120199.84"/>
    <s v="Q4"/>
    <n v="9.4892555597411778"/>
    <s v="Ahmedabad"/>
    <s v="Premium"/>
  </r>
  <r>
    <s v="ORD000063"/>
    <x v="5"/>
    <s v="CUST0392"/>
    <s v="Yashawini Bhalla"/>
    <x v="0"/>
    <x v="6"/>
    <x v="14"/>
    <n v="4"/>
    <n v="862.93"/>
    <n v="0.15"/>
    <n v="2933.96"/>
    <n v="897.4"/>
    <n v="2933.9619999999995"/>
    <s v="Q1"/>
    <n v="30.586647398055867"/>
    <s v="Chennai"/>
    <s v="Premium"/>
  </r>
  <r>
    <s v="ORD002067"/>
    <x v="44"/>
    <s v="CUST0328"/>
    <s v="Simon Vohra"/>
    <x v="1"/>
    <x v="2"/>
    <x v="65"/>
    <n v="5"/>
    <n v="7665.03"/>
    <n v="0.3"/>
    <n v="26827.599999999999"/>
    <n v="5987.74"/>
    <n v="26827.605"/>
    <s v="Q4"/>
    <n v="22.319327856386707"/>
    <s v="Ranchi"/>
    <s v="Premium"/>
  </r>
  <r>
    <s v="ORD008993"/>
    <x v="99"/>
    <s v="CUST0275"/>
    <s v="Rajata Baria"/>
    <x v="1"/>
    <x v="5"/>
    <x v="11"/>
    <n v="5"/>
    <n v="438.46"/>
    <n v="0.25"/>
    <n v="1644.22"/>
    <n v="143.72999999999999"/>
    <n v="1644.2249999999999"/>
    <s v="Q3"/>
    <n v="8.7415309386821711"/>
    <s v="Ranchi"/>
    <s v="Premium"/>
  </r>
  <r>
    <s v="ORD008970"/>
    <x v="348"/>
    <s v="CUST0442"/>
    <s v="Jackson Khare"/>
    <x v="1"/>
    <x v="0"/>
    <x v="67"/>
    <n v="4"/>
    <n v="835.16"/>
    <n v="0.2"/>
    <n v="2672.51"/>
    <n v="998.95"/>
    <n v="2672.5120000000002"/>
    <s v="Q1"/>
    <n v="37.378718882249267"/>
    <s v="Guwahati"/>
    <s v="Regular"/>
  </r>
  <r>
    <s v="ORD008624"/>
    <x v="83"/>
    <s v="CUST0045"/>
    <s v="Vritti Tailor"/>
    <x v="2"/>
    <x v="4"/>
    <x v="20"/>
    <n v="1"/>
    <n v="64729.5"/>
    <n v="0.2"/>
    <n v="51783.6"/>
    <n v="5988.99"/>
    <n v="51783.600000000006"/>
    <s v="Q2"/>
    <n v="11.565418395013092"/>
    <s v="Delhi"/>
    <s v="Premium"/>
  </r>
  <r>
    <s v="ORD001725"/>
    <x v="28"/>
    <s v="CUST0239"/>
    <s v="Om Bumb"/>
    <x v="2"/>
    <x v="4"/>
    <x v="23"/>
    <n v="4"/>
    <n v="41397.56"/>
    <n v="0.3"/>
    <n v="115913.17"/>
    <n v="11266.75"/>
    <n v="115913.16799999999"/>
    <s v="Q4"/>
    <n v="9.7199912658760006"/>
    <s v="Chandigarh"/>
    <s v="Regular"/>
  </r>
  <r>
    <s v="ORD007757"/>
    <x v="349"/>
    <s v="CUST0166"/>
    <s v="Harita Nadig"/>
    <x v="1"/>
    <x v="1"/>
    <x v="52"/>
    <n v="5"/>
    <n v="14557.76"/>
    <n v="0"/>
    <n v="72788.800000000003"/>
    <n v="19928.419999999998"/>
    <n v="72788.800000000003"/>
    <s v="Q4"/>
    <n v="27.378415360604926"/>
    <s v="Kolkata"/>
    <s v="Regular"/>
  </r>
  <r>
    <s v="ORD008083"/>
    <x v="247"/>
    <s v="CUST0223"/>
    <s v="Aarini Dugar"/>
    <x v="1"/>
    <x v="4"/>
    <x v="47"/>
    <n v="1"/>
    <n v="48311.22"/>
    <n v="0"/>
    <n v="48311.22"/>
    <n v="7502.55"/>
    <n v="48311.22"/>
    <s v="Q2"/>
    <n v="15.529622311338857"/>
    <s v="Guwahati"/>
    <s v="Premium"/>
  </r>
  <r>
    <s v="ORD003616"/>
    <x v="345"/>
    <s v="CUST0132"/>
    <s v="Aadhya Kuruvilla"/>
    <x v="2"/>
    <x v="6"/>
    <x v="29"/>
    <n v="4"/>
    <n v="3336.89"/>
    <n v="0"/>
    <n v="13347.56"/>
    <n v="5000.2299999999996"/>
    <n v="13347.56"/>
    <s v="Q3"/>
    <n v="37.461753309219063"/>
    <s v="Lucknow"/>
    <s v="Occasional"/>
  </r>
  <r>
    <s v="ORD000447"/>
    <x v="161"/>
    <s v="CUST0241"/>
    <s v="Victor Puri"/>
    <x v="2"/>
    <x v="1"/>
    <x v="59"/>
    <n v="3"/>
    <n v="26467.49"/>
    <n v="0.05"/>
    <n v="75432.350000000006"/>
    <n v="13600.37"/>
    <n v="75432.3465"/>
    <s v="Q2"/>
    <n v="18.029890358712144"/>
    <s v="Chandigarh"/>
    <s v="Occasional"/>
  </r>
  <r>
    <s v="ORD008541"/>
    <x v="296"/>
    <s v="CUST0482"/>
    <s v="Priya Batta"/>
    <x v="0"/>
    <x v="3"/>
    <x v="13"/>
    <n v="3"/>
    <n v="3578.42"/>
    <n v="0.2"/>
    <n v="8588.2099999999991"/>
    <n v="-90.94"/>
    <n v="8588.2080000000005"/>
    <s v="Q3"/>
    <n v="-1.0588935296179298"/>
    <s v="Kochi"/>
    <s v="Premium"/>
  </r>
  <r>
    <s v="ORD005667"/>
    <x v="192"/>
    <s v="CUST0186"/>
    <s v="Hemang Barad"/>
    <x v="1"/>
    <x v="5"/>
    <x v="31"/>
    <n v="10"/>
    <n v="756.62"/>
    <n v="0.15"/>
    <n v="6431.27"/>
    <n v="445.25"/>
    <n v="6431.2699999999995"/>
    <s v="Q2"/>
    <n v="6.9232049035416026"/>
    <s v="Ranchi"/>
    <s v="Premium"/>
  </r>
  <r>
    <s v="ORD006846"/>
    <x v="77"/>
    <s v="CUST0259"/>
    <s v="Brijesh Patla"/>
    <x v="2"/>
    <x v="6"/>
    <x v="14"/>
    <n v="5"/>
    <n v="1101.0899999999999"/>
    <n v="0.15"/>
    <n v="4679.63"/>
    <n v="1249.1199999999999"/>
    <n v="4679.6324999999997"/>
    <s v="Q3"/>
    <n v="26.692708611578265"/>
    <s v="Jaipur"/>
    <s v="Regular"/>
  </r>
  <r>
    <s v="ORD002311"/>
    <x v="50"/>
    <s v="CUST0177"/>
    <s v="Pratyush Koshy"/>
    <x v="3"/>
    <x v="5"/>
    <x v="68"/>
    <n v="3"/>
    <n v="503.78"/>
    <n v="0.25"/>
    <n v="1133.5"/>
    <n v="78.41"/>
    <n v="1133.5049999999999"/>
    <s v="Q4"/>
    <n v="6.9175121305690341"/>
    <s v="Ahmedabad"/>
    <s v="Premium"/>
  </r>
  <r>
    <s v="ORD005265"/>
    <x v="310"/>
    <s v="CUST0431"/>
    <s v="Neelima Chander"/>
    <x v="2"/>
    <x v="5"/>
    <x v="40"/>
    <n v="9"/>
    <n v="332.96"/>
    <n v="0"/>
    <n v="2996.64"/>
    <n v="178.39"/>
    <n v="2996.64"/>
    <s v="Q3"/>
    <n v="5.9530006941107372"/>
    <s v="Lucknow"/>
    <s v="Regular"/>
  </r>
  <r>
    <s v="ORD000126"/>
    <x v="157"/>
    <s v="CUST0173"/>
    <s v="Wahab Kothari"/>
    <x v="3"/>
    <x v="2"/>
    <x v="62"/>
    <n v="2"/>
    <n v="5492.56"/>
    <n v="0"/>
    <n v="10985.12"/>
    <n v="2890.87"/>
    <n v="10985.12"/>
    <s v="Q4"/>
    <n v="26.316235052507388"/>
    <s v="Mumbai"/>
    <s v="Premium"/>
  </r>
  <r>
    <s v="ORD002074"/>
    <x v="349"/>
    <s v="CUST0291"/>
    <s v="Kabir Dâ€™Alia"/>
    <x v="2"/>
    <x v="5"/>
    <x v="31"/>
    <n v="3"/>
    <n v="325.87"/>
    <n v="0.05"/>
    <n v="928.73"/>
    <n v="68.83"/>
    <n v="928.72949999999992"/>
    <s v="Q4"/>
    <n v="7.4111959342327687"/>
    <s v="Lucknow"/>
    <s v="Premium"/>
  </r>
  <r>
    <s v="ORD004249"/>
    <x v="197"/>
    <s v="CUST0400"/>
    <s v="Baghyawati Bahri"/>
    <x v="0"/>
    <x v="5"/>
    <x v="40"/>
    <n v="4"/>
    <n v="248.85"/>
    <n v="0.1"/>
    <n v="895.86"/>
    <n v="88.58"/>
    <n v="895.86"/>
    <s v="Q4"/>
    <n v="9.8877056682963858"/>
    <s v="Kochi"/>
    <s v="Premium"/>
  </r>
  <r>
    <s v="ORD007884"/>
    <x v="249"/>
    <s v="CUST0255"/>
    <s v="Darpan Jhaveri"/>
    <x v="2"/>
    <x v="4"/>
    <x v="45"/>
    <n v="3"/>
    <n v="52205.65"/>
    <n v="0.25"/>
    <n v="117462.71"/>
    <n v="10541.43"/>
    <n v="117462.71250000001"/>
    <s v="Q3"/>
    <n v="8.974277879337194"/>
    <s v="Lucknow"/>
    <s v="Regular"/>
  </r>
  <r>
    <s v="ORD004305"/>
    <x v="338"/>
    <s v="CUST0264"/>
    <s v="Rudra Konda"/>
    <x v="2"/>
    <x v="2"/>
    <x v="17"/>
    <n v="5"/>
    <n v="6261.06"/>
    <n v="0.1"/>
    <n v="28174.77"/>
    <n v="7203.96"/>
    <n v="28174.770000000004"/>
    <s v="Q3"/>
    <n v="25.568833392428758"/>
    <s v="Jaipur"/>
    <s v="Regular"/>
  </r>
  <r>
    <s v="ORD008700"/>
    <x v="353"/>
    <s v="CUST0452"/>
    <s v="Rachita Mammen"/>
    <x v="1"/>
    <x v="5"/>
    <x v="44"/>
    <n v="2"/>
    <n v="583.15"/>
    <n v="0.15"/>
    <n v="991.35"/>
    <n v="87.22"/>
    <n v="991.3549999999999"/>
    <s v="Q2"/>
    <n v="8.7981035961063192"/>
    <s v="Kolkata"/>
    <s v="Premium"/>
  </r>
  <r>
    <s v="ORD008353"/>
    <x v="149"/>
    <s v="CUST0001"/>
    <s v="Aditya Bhakta"/>
    <x v="2"/>
    <x v="5"/>
    <x v="40"/>
    <n v="6"/>
    <n v="684.36"/>
    <n v="0"/>
    <n v="4106.16"/>
    <n v="422.12"/>
    <n v="4106.16"/>
    <s v="Q4"/>
    <n v="10.28016443587196"/>
    <s v="Delhi"/>
    <s v="Regular"/>
  </r>
  <r>
    <s v="ORD005964"/>
    <x v="347"/>
    <s v="CUST0243"/>
    <s v="Oviya Nagy"/>
    <x v="3"/>
    <x v="5"/>
    <x v="40"/>
    <n v="5"/>
    <n v="127.83"/>
    <n v="0"/>
    <n v="639.15"/>
    <n v="53.72"/>
    <n v="639.15"/>
    <s v="Q1"/>
    <n v="8.4049127747790031"/>
    <s v="Surat"/>
    <s v="Regular"/>
  </r>
  <r>
    <s v="ORD003881"/>
    <x v="184"/>
    <s v="CUST0037"/>
    <s v="Janani Sawhney"/>
    <x v="3"/>
    <x v="4"/>
    <x v="23"/>
    <n v="4"/>
    <n v="7189.26"/>
    <n v="0.1"/>
    <n v="25881.34"/>
    <n v="2556.17"/>
    <n v="25881.336000000003"/>
    <s v="Q1"/>
    <n v="9.8764978938493915"/>
    <s v="Ahmedabad"/>
    <s v="Premium"/>
  </r>
  <r>
    <s v="ORD001497"/>
    <x v="144"/>
    <s v="CUST0317"/>
    <s v="Balendra Soman"/>
    <x v="3"/>
    <x v="1"/>
    <x v="26"/>
    <n v="3"/>
    <n v="28260.14"/>
    <n v="0.15"/>
    <n v="72063.360000000001"/>
    <n v="18537.23"/>
    <n v="72063.357000000004"/>
    <s v="Q2"/>
    <n v="25.723516083624187"/>
    <s v="Nagpur"/>
    <s v="Occasional"/>
  </r>
  <r>
    <s v="ORD004809"/>
    <x v="334"/>
    <s v="CUST0461"/>
    <s v="Rushil Kakar"/>
    <x v="0"/>
    <x v="2"/>
    <x v="46"/>
    <n v="5"/>
    <n v="6842.23"/>
    <n v="0"/>
    <n v="34211.15"/>
    <n v="8282.81"/>
    <n v="34211.149999999994"/>
    <s v="Q3"/>
    <n v="24.210849386822712"/>
    <s v="Hyderabad"/>
    <s v="Regular"/>
  </r>
  <r>
    <s v="ORD009896"/>
    <x v="167"/>
    <s v="CUST0099"/>
    <s v="Simon Maharaj"/>
    <x v="2"/>
    <x v="3"/>
    <x v="61"/>
    <n v="5"/>
    <n v="3903.61"/>
    <n v="0.3"/>
    <n v="13662.63"/>
    <n v="2885.21"/>
    <n v="13662.634999999998"/>
    <s v="Q2"/>
    <n v="21.117530080226139"/>
    <s v="Jaipur"/>
    <s v="Occasional"/>
  </r>
  <r>
    <s v="ORD007064"/>
    <x v="322"/>
    <s v="CUST0041"/>
    <s v="Chakrika Chana"/>
    <x v="1"/>
    <x v="1"/>
    <x v="59"/>
    <n v="1"/>
    <n v="28180.99"/>
    <n v="0.05"/>
    <n v="26771.94"/>
    <n v="7158.71"/>
    <n v="26771.940500000001"/>
    <s v="Q3"/>
    <n v="26.739601239207918"/>
    <s v="Patna"/>
    <s v="Premium"/>
  </r>
  <r>
    <s v="ORD003544"/>
    <x v="362"/>
    <s v="CUST0426"/>
    <s v="Nakul Puri"/>
    <x v="0"/>
    <x v="3"/>
    <x v="61"/>
    <n v="2"/>
    <n v="1742.69"/>
    <n v="0.15"/>
    <n v="2962.57"/>
    <n v="977.19"/>
    <n v="2962.5729999999999"/>
    <s v="Q4"/>
    <n v="32.984537074229472"/>
    <s v="Bengaluru"/>
    <s v="Regular"/>
  </r>
  <r>
    <s v="ORD004925"/>
    <x v="348"/>
    <s v="CUST0186"/>
    <s v="Unknown"/>
    <x v="1"/>
    <x v="5"/>
    <x v="21"/>
    <n v="4"/>
    <n v="464.95"/>
    <n v="0.3"/>
    <n v="1301.8599999999999"/>
    <n v="129.27000000000001"/>
    <n v="1301.8599999999999"/>
    <s v="Q1"/>
    <n v="9.9296391317038708"/>
    <s v="Ranchi"/>
    <s v="Premium"/>
  </r>
  <r>
    <s v="ORD010301"/>
    <x v="75"/>
    <s v="CUST0386"/>
    <s v="Nikita Balan"/>
    <x v="0"/>
    <x v="2"/>
    <x v="2"/>
    <n v="3"/>
    <n v="1411.05"/>
    <n v="0.15"/>
    <n v="3598.18"/>
    <n v="852.85"/>
    <n v="3598.1774999999998"/>
    <s v="Q1"/>
    <n v="23.702260587296912"/>
    <s v="Kochi"/>
    <s v="Premium"/>
  </r>
  <r>
    <s v="ORD001763"/>
    <x v="30"/>
    <s v="CUST0052"/>
    <s v="Vivaan Parmer"/>
    <x v="1"/>
    <x v="2"/>
    <x v="17"/>
    <n v="2"/>
    <n v="6660.41"/>
    <n v="0.05"/>
    <n v="12654.78"/>
    <n v="3364.2"/>
    <n v="12654.778999999999"/>
    <s v="Q1"/>
    <n v="26.584421064609575"/>
    <s v="Bhubaneswar"/>
    <s v="Occasional"/>
  </r>
  <r>
    <s v="ORD003200"/>
    <x v="156"/>
    <s v="CUST0214"/>
    <s v="Bimala Chopra"/>
    <x v="2"/>
    <x v="4"/>
    <x v="42"/>
    <n v="4"/>
    <n v="42570.67"/>
    <n v="0"/>
    <n v="170282.68"/>
    <n v="23616.99"/>
    <n v="170282.68"/>
    <s v="Q4"/>
    <n v="13.869284885579674"/>
    <s v="Chandigarh"/>
    <s v="Premium"/>
  </r>
  <r>
    <s v="ORD002809"/>
    <x v="253"/>
    <s v="CUST0470"/>
    <s v="Kabir Tripathi"/>
    <x v="3"/>
    <x v="6"/>
    <x v="41"/>
    <n v="4"/>
    <n v="4683.05"/>
    <n v="0.1"/>
    <n v="16858.98"/>
    <n v="4609.47"/>
    <n v="16858.98"/>
    <s v="Q3"/>
    <n v="27.341333817348385"/>
    <s v="Mumbai"/>
    <s v="Occasional"/>
  </r>
  <r>
    <s v="ORD004720"/>
    <x v="280"/>
    <s v="CUST0389"/>
    <s v="Reva Kaul"/>
    <x v="2"/>
    <x v="4"/>
    <x v="28"/>
    <n v="2"/>
    <n v="25909.22"/>
    <n v="0.15"/>
    <n v="44045.67"/>
    <n v="4767.84"/>
    <n v="44045.673999999999"/>
    <s v="Q3"/>
    <n v="10.824764386601453"/>
    <s v="Delhi"/>
    <s v="Regular"/>
  </r>
  <r>
    <s v="ORD003406"/>
    <x v="141"/>
    <s v="CUST0225"/>
    <s v="Avi Das"/>
    <x v="2"/>
    <x v="6"/>
    <x v="29"/>
    <n v="5"/>
    <n v="1876.99"/>
    <n v="0.15"/>
    <n v="7977.21"/>
    <n v="2887.86"/>
    <n v="7977.2075000000004"/>
    <s v="Q1"/>
    <n v="36.201378677507549"/>
    <s v="Lucknow"/>
    <s v="Premium"/>
  </r>
  <r>
    <s v="ORD009442"/>
    <x v="173"/>
    <s v="CUST0049"/>
    <s v="Niharika Aurora"/>
    <x v="0"/>
    <x v="3"/>
    <x v="10"/>
    <n v="5"/>
    <n v="3439.07"/>
    <n v="0.2"/>
    <n v="13756.28"/>
    <n v="-287.05"/>
    <n v="13756.280000000002"/>
    <s v="Q2"/>
    <n v="-2.0866833184552802"/>
    <s v="Kochi"/>
    <s v="Premium"/>
  </r>
  <r>
    <s v="ORD000209"/>
    <x v="100"/>
    <s v="CUST0337"/>
    <s v="Tarak Thaker"/>
    <x v="1"/>
    <x v="6"/>
    <x v="57"/>
    <n v="5"/>
    <n v="787.56"/>
    <n v="0.3"/>
    <n v="2756.46"/>
    <n v="608.57000000000005"/>
    <n v="2756.4599999999996"/>
    <s v="Q3"/>
    <n v="22.077955058299416"/>
    <s v="Bhubaneswar"/>
    <s v="Premium"/>
  </r>
  <r>
    <s v="ORD002349"/>
    <x v="255"/>
    <s v="CUST0291"/>
    <s v="Kabir Dâ€™Alia"/>
    <x v="2"/>
    <x v="2"/>
    <x v="17"/>
    <n v="5"/>
    <n v="6790.19"/>
    <n v="0.2"/>
    <n v="27160.76"/>
    <n v="6903.15"/>
    <n v="27160.76"/>
    <s v="Q3"/>
    <n v="25.415894106055941"/>
    <s v="Lucknow"/>
    <s v="Premium"/>
  </r>
  <r>
    <s v="ORD000896"/>
    <x v="246"/>
    <s v="CUST0095"/>
    <s v="Pahal Goyal"/>
    <x v="2"/>
    <x v="5"/>
    <x v="37"/>
    <n v="1"/>
    <n v="489.12"/>
    <n v="0.1"/>
    <n v="440.21"/>
    <n v="39.75"/>
    <n v="440.20800000000003"/>
    <s v="Q2"/>
    <n v="9.0297812407714506"/>
    <s v="Jaipur"/>
    <s v="Premium"/>
  </r>
  <r>
    <s v="ORD001973"/>
    <x v="206"/>
    <s v="CUST0378"/>
    <s v="Bahadurjit Nath"/>
    <x v="3"/>
    <x v="5"/>
    <x v="11"/>
    <n v="10"/>
    <n v="338.79"/>
    <n v="0.15"/>
    <n v="2879.72"/>
    <n v="277.19"/>
    <n v="2879.7150000000001"/>
    <s v="Q1"/>
    <n v="9.6255885988915608"/>
    <s v="Mumbai"/>
    <s v="Occasional"/>
  </r>
  <r>
    <s v="ORD011806"/>
    <x v="235"/>
    <s v="CUST0004"/>
    <s v="Lucky Aggarwal"/>
    <x v="0"/>
    <x v="5"/>
    <x v="40"/>
    <n v="8"/>
    <n v="548.39"/>
    <n v="0.15"/>
    <n v="3729.05"/>
    <n v="258.98"/>
    <n v="3729.0519999999997"/>
    <s v="Q1"/>
    <n v="6.944932355425645"/>
    <s v="Coimbatore"/>
    <s v="Premium"/>
  </r>
  <r>
    <s v="ORD000798"/>
    <x v="34"/>
    <s v="CUST0179"/>
    <s v="Yoshita Singhal"/>
    <x v="1"/>
    <x v="3"/>
    <x v="61"/>
    <n v="2"/>
    <n v="2005.9"/>
    <n v="0.3"/>
    <n v="2808.26"/>
    <n v="877.32"/>
    <n v="2808.2599999999998"/>
    <s v="Q3"/>
    <n v="31.240697086452109"/>
    <s v="Surat"/>
    <s v="Occasional"/>
  </r>
  <r>
    <s v="ORD006162"/>
    <x v="72"/>
    <s v="CUST0369"/>
    <s v="Alka Pal"/>
    <x v="0"/>
    <x v="4"/>
    <x v="5"/>
    <n v="2"/>
    <n v="47220.15"/>
    <n v="0"/>
    <n v="94440.3"/>
    <n v="13905.41"/>
    <n v="94440.3"/>
    <s v="Q1"/>
    <n v="14.724021418822261"/>
    <s v="Chennai"/>
    <s v="Regular"/>
  </r>
  <r>
    <s v="ORD009311"/>
    <x v="137"/>
    <s v="CUST0257"/>
    <s v="Idika Dewan"/>
    <x v="3"/>
    <x v="4"/>
    <x v="33"/>
    <n v="3"/>
    <n v="83248.88"/>
    <n v="0.2"/>
    <n v="199797.31"/>
    <n v="27936.23"/>
    <n v="199797.31200000003"/>
    <s v="Q4"/>
    <n v="13.982285347085002"/>
    <s v="Mumbai"/>
    <s v="Premium"/>
  </r>
  <r>
    <s v="ORD011077"/>
    <x v="126"/>
    <s v="CUST0175"/>
    <s v="Balendra Lala"/>
    <x v="2"/>
    <x v="4"/>
    <x v="5"/>
    <n v="1"/>
    <n v="19548.16"/>
    <n v="0"/>
    <n v="19548.16"/>
    <n v="2657.83"/>
    <n v="19548.16"/>
    <s v="Q2"/>
    <n v="13.596318016631745"/>
    <s v="Delhi"/>
    <s v="Premium"/>
  </r>
  <r>
    <s v="ORD010735"/>
    <x v="362"/>
    <s v="CUST0141"/>
    <s v="Anusha Kapoor"/>
    <x v="3"/>
    <x v="5"/>
    <x v="39"/>
    <n v="3"/>
    <n v="158.38"/>
    <n v="0.1"/>
    <n v="427.63"/>
    <n v="30.01"/>
    <n v="427.62599999999998"/>
    <s v="Q4"/>
    <n v="7.0177489886116513"/>
    <s v="Pune"/>
    <s v="Regular"/>
  </r>
  <r>
    <s v="ORD008893"/>
    <x v="281"/>
    <s v="CUST0129"/>
    <s v="Bimala Basak"/>
    <x v="0"/>
    <x v="6"/>
    <x v="27"/>
    <n v="2"/>
    <n v="3487.23"/>
    <n v="0"/>
    <n v="6974.46"/>
    <n v="2316.7800000000002"/>
    <n v="6974.46"/>
    <s v="Q3"/>
    <n v="33.218055591400628"/>
    <s v="Chennai"/>
    <s v="Premium"/>
  </r>
  <r>
    <s v="ORD010134"/>
    <x v="103"/>
    <s v="CUST0304"/>
    <s v="Banjeet Yogi"/>
    <x v="1"/>
    <x v="3"/>
    <x v="10"/>
    <n v="2"/>
    <n v="679.48"/>
    <n v="0"/>
    <n v="1358.96"/>
    <n v="272.88"/>
    <n v="1358.96"/>
    <s v="Q1"/>
    <n v="20.080061223288396"/>
    <s v="Bhubaneswar"/>
    <s v="Regular"/>
  </r>
  <r>
    <s v="ORD005236"/>
    <x v="244"/>
    <s v="CUST0134"/>
    <s v="Hemang Bhavsar"/>
    <x v="3"/>
    <x v="6"/>
    <x v="57"/>
    <n v="2"/>
    <n v="1201.69"/>
    <n v="0.15"/>
    <n v="2042.87"/>
    <n v="792.12"/>
    <n v="2042.873"/>
    <s v="Q2"/>
    <n v="38.77486085751908"/>
    <s v="Surat"/>
    <s v="Premium"/>
  </r>
  <r>
    <s v="ORD007905"/>
    <x v="282"/>
    <s v="CUST0037"/>
    <s v="Janani Sawhney"/>
    <x v="3"/>
    <x v="6"/>
    <x v="63"/>
    <n v="1"/>
    <n v="1557.51"/>
    <n v="0"/>
    <n v="1557.51"/>
    <n v="458.04"/>
    <n v="1557.51"/>
    <s v="Q1"/>
    <n v="29.408478918273399"/>
    <s v="Ahmedabad"/>
    <s v="Premium"/>
  </r>
  <r>
    <s v="ORD006429"/>
    <x v="241"/>
    <s v="CUST0442"/>
    <s v="Jackson Khare"/>
    <x v="1"/>
    <x v="4"/>
    <x v="47"/>
    <n v="5"/>
    <n v="82941.789999999994"/>
    <n v="0.1"/>
    <n v="373238.05"/>
    <n v="43872.86"/>
    <n v="373238.05499999999"/>
    <s v="Q2"/>
    <n v="11.754658990421797"/>
    <s v="Guwahati"/>
    <s v="Regular"/>
  </r>
  <r>
    <s v="ORD001343"/>
    <x v="335"/>
    <s v="CUST0117"/>
    <s v="Timothy Brahmbhatt"/>
    <x v="1"/>
    <x v="5"/>
    <x v="24"/>
    <n v="10"/>
    <n v="301.08"/>
    <n v="0.25"/>
    <n v="2258.1"/>
    <n v="229.43"/>
    <n v="2258.1"/>
    <s v="Q4"/>
    <n v="10.160311766529384"/>
    <s v="Guwahati"/>
    <s v="Premium"/>
  </r>
  <r>
    <s v="ORD006375"/>
    <x v="15"/>
    <s v="CUST0364"/>
    <s v="Robert Mander"/>
    <x v="0"/>
    <x v="5"/>
    <x v="24"/>
    <n v="10"/>
    <n v="183.65"/>
    <n v="0.1"/>
    <n v="1652.85"/>
    <n v="114.18"/>
    <n v="1652.8500000000001"/>
    <s v="Q4"/>
    <n v="6.9080678827479813"/>
    <s v="Bengaluru"/>
    <s v="Regular"/>
  </r>
  <r>
    <s v="ORD010623"/>
    <x v="186"/>
    <s v="CUST0413"/>
    <s v="Aarini Amble"/>
    <x v="3"/>
    <x v="2"/>
    <x v="46"/>
    <n v="4"/>
    <n v="6897.38"/>
    <n v="0"/>
    <n v="27589.52"/>
    <n v="5371.16"/>
    <n v="27589.52"/>
    <s v="Q3"/>
    <n v="19.46811687916281"/>
    <s v="Surat"/>
    <s v="Premium"/>
  </r>
  <r>
    <s v="ORD005480"/>
    <x v="179"/>
    <s v="CUST0451"/>
    <s v="Varsha Sheth"/>
    <x v="0"/>
    <x v="2"/>
    <x v="54"/>
    <n v="1"/>
    <n v="7585.1"/>
    <n v="0.2"/>
    <n v="6068.08"/>
    <n v="1581.4"/>
    <n v="6068.0800000000008"/>
    <s v="Q1"/>
    <n v="26.060961622127593"/>
    <s v="Chennai"/>
    <s v="Regular"/>
  </r>
  <r>
    <s v="ORD002422"/>
    <x v="323"/>
    <s v="CUST0421"/>
    <s v="Benjamin Issac"/>
    <x v="0"/>
    <x v="4"/>
    <x v="47"/>
    <n v="4"/>
    <n v="69964.850000000006"/>
    <n v="0.15"/>
    <n v="237880.49"/>
    <n v="25535.8"/>
    <n v="237880.49000000002"/>
    <s v="Q3"/>
    <n v="10.734718093106332"/>
    <s v="Coimbatore"/>
    <s v="Premium"/>
  </r>
  <r>
    <s v="ORD001160"/>
    <x v="231"/>
    <s v="CUST0263"/>
    <s v="Jacob Radhakrishnan"/>
    <x v="1"/>
    <x v="2"/>
    <x v="2"/>
    <n v="1"/>
    <n v="1722.39"/>
    <n v="0.05"/>
    <n v="1636.27"/>
    <n v="440.81"/>
    <n v="1636.2705000000001"/>
    <s v="Q1"/>
    <n v="26.93993045157584"/>
    <s v="Kolkata"/>
    <s v="Premium"/>
  </r>
  <r>
    <s v="ORD011216"/>
    <x v="202"/>
    <s v="CUST0475"/>
    <s v="Jhalak Kunda"/>
    <x v="2"/>
    <x v="0"/>
    <x v="32"/>
    <n v="4"/>
    <n v="900.13"/>
    <n v="0"/>
    <n v="3600.52"/>
    <n v="1046.22"/>
    <n v="3600.52"/>
    <s v="Q4"/>
    <n v="29.057469476631155"/>
    <s v="Lucknow"/>
    <s v="Premium"/>
  </r>
  <r>
    <s v="ORD003397"/>
    <x v="17"/>
    <s v="CUST0134"/>
    <s v="Hemang Bhavsar"/>
    <x v="3"/>
    <x v="6"/>
    <x v="14"/>
    <n v="5"/>
    <n v="3505.28"/>
    <n v="0.15"/>
    <n v="14897.44"/>
    <n v="5251.04"/>
    <n v="14897.44"/>
    <s v="Q1"/>
    <n v="35.247935215714918"/>
    <s v="Surat"/>
    <s v="Premium"/>
  </r>
  <r>
    <s v="ORD007602"/>
    <x v="150"/>
    <s v="CUST0450"/>
    <s v="Abhimanyu Sehgal"/>
    <x v="1"/>
    <x v="2"/>
    <x v="17"/>
    <n v="1"/>
    <n v="2388.02"/>
    <n v="0"/>
    <n v="2388.02"/>
    <n v="663.98"/>
    <n v="2388.02"/>
    <s v="Q2"/>
    <n v="27.804624751886504"/>
    <s v="Bhubaneswar"/>
    <s v="Premium"/>
  </r>
  <r>
    <s v="ORD005234"/>
    <x v="200"/>
    <s v="CUST0022"/>
    <s v="Jagdish Wali"/>
    <x v="0"/>
    <x v="5"/>
    <x v="31"/>
    <n v="7"/>
    <n v="347.83"/>
    <n v="0.05"/>
    <n v="2313.0700000000002"/>
    <n v="153.18"/>
    <n v="2313.0695000000001"/>
    <s v="Q2"/>
    <n v="6.6223676758593557"/>
    <s v="Coimbatore"/>
    <s v="Premium"/>
  </r>
  <r>
    <s v="ORD004747"/>
    <x v="304"/>
    <s v="CUST0117"/>
    <s v="Timothy Brahmbhatt"/>
    <x v="1"/>
    <x v="6"/>
    <x v="14"/>
    <n v="4"/>
    <n v="3541.83"/>
    <n v="0.1"/>
    <n v="12750.59"/>
    <n v="4899.6000000000004"/>
    <n v="12750.588"/>
    <s v="Q1"/>
    <n v="38.426457128650519"/>
    <s v="Guwahati"/>
    <s v="Premium"/>
  </r>
  <r>
    <s v="ORD011034"/>
    <x v="121"/>
    <s v="CUST0361"/>
    <s v="Ranveer Nazareth"/>
    <x v="3"/>
    <x v="5"/>
    <x v="44"/>
    <n v="10"/>
    <n v="601.54999999999995"/>
    <n v="0"/>
    <n v="6015.5"/>
    <n v="591.22"/>
    <n v="6015.5"/>
    <s v="Q2"/>
    <n v="9.8282769512093768"/>
    <s v="Pune"/>
    <s v="Regular"/>
  </r>
  <r>
    <s v="ORD002886"/>
    <x v="63"/>
    <s v="CUST0167"/>
    <s v="Varsha Ben"/>
    <x v="3"/>
    <x v="4"/>
    <x v="20"/>
    <n v="2"/>
    <n v="64998.41"/>
    <n v="0.15"/>
    <n v="110497.3"/>
    <n v="11450.41"/>
    <n v="110497.29700000001"/>
    <s v="Q4"/>
    <n v="10.362615195122414"/>
    <s v="Pune"/>
    <s v="Premium"/>
  </r>
  <r>
    <s v="ORD005135"/>
    <x v="77"/>
    <s v="CUST0210"/>
    <s v="Yadavi Dani"/>
    <x v="3"/>
    <x v="3"/>
    <x v="13"/>
    <n v="3"/>
    <n v="3923.35"/>
    <n v="0.1"/>
    <n v="10593.05"/>
    <n v="2954.29"/>
    <n v="10593.045"/>
    <s v="Q3"/>
    <n v="27.888946054252557"/>
    <s v="Mumbai"/>
    <s v="Regular"/>
  </r>
  <r>
    <s v="ORD003575"/>
    <x v="285"/>
    <s v="CUST0411"/>
    <s v="Agastya Goyal"/>
    <x v="2"/>
    <x v="1"/>
    <x v="26"/>
    <n v="3"/>
    <n v="22118.28"/>
    <n v="0"/>
    <n v="66354.84"/>
    <n v="21399.96"/>
    <n v="66354.84"/>
    <s v="Q3"/>
    <n v="32.250789844418279"/>
    <s v="Amritsar"/>
    <s v="Premium"/>
  </r>
  <r>
    <s v="ORD003392"/>
    <x v="29"/>
    <s v="CUST0056"/>
    <s v="Siddharth Seth"/>
    <x v="1"/>
    <x v="5"/>
    <x v="11"/>
    <n v="1"/>
    <n v="130.99"/>
    <n v="0"/>
    <n v="130.99"/>
    <n v="13.17"/>
    <n v="130.99"/>
    <s v="Q2"/>
    <n v="10.054202610886326"/>
    <s v="Bhubaneswar"/>
    <s v="Regular"/>
  </r>
  <r>
    <s v="ORD001287"/>
    <x v="220"/>
    <s v="CUST0395"/>
    <s v="Amrita Balan"/>
    <x v="3"/>
    <x v="5"/>
    <x v="39"/>
    <n v="8"/>
    <n v="312.56"/>
    <n v="0"/>
    <n v="2500.48"/>
    <n v="226.55"/>
    <n v="2500.48"/>
    <s v="Q1"/>
    <n v="9.0602604299974416"/>
    <s v="Mumbai"/>
    <s v="Regular"/>
  </r>
  <r>
    <s v="ORD009688"/>
    <x v="189"/>
    <s v="CUST0348"/>
    <s v="Triya Rastogi"/>
    <x v="1"/>
    <x v="3"/>
    <x v="13"/>
    <n v="5"/>
    <n v="1304.78"/>
    <n v="0.05"/>
    <n v="6197.7"/>
    <n v="1597.37"/>
    <n v="6197.704999999999"/>
    <s v="Q3"/>
    <n v="25.773593429820739"/>
    <s v="Bhubaneswar"/>
    <s v="Regular"/>
  </r>
  <r>
    <s v="ORD000474"/>
    <x v="244"/>
    <s v="CUST0487"/>
    <s v="Urvi Johal"/>
    <x v="3"/>
    <x v="4"/>
    <x v="45"/>
    <n v="1"/>
    <n v="30871.85"/>
    <n v="0.1"/>
    <n v="27784.67"/>
    <n v="3394.57"/>
    <n v="27784.665000000001"/>
    <s v="Q2"/>
    <n v="12.217420613597357"/>
    <s v="Ahmedabad"/>
    <s v="Premium"/>
  </r>
  <r>
    <s v="ORD010809"/>
    <x v="158"/>
    <s v="CUST0184"/>
    <s v="Advay Patil"/>
    <x v="2"/>
    <x v="4"/>
    <x v="33"/>
    <n v="3"/>
    <n v="71666.58"/>
    <n v="0.1"/>
    <n v="193499.77"/>
    <n v="-4452.18"/>
    <n v="193499.766"/>
    <s v="Q3"/>
    <n v="-2.3008709519396331"/>
    <s v="Jaipur"/>
    <s v="Premium"/>
  </r>
  <r>
    <s v="ORD002168"/>
    <x v="272"/>
    <s v="CUST0124"/>
    <s v="Upasna Walla"/>
    <x v="3"/>
    <x v="4"/>
    <x v="42"/>
    <n v="5"/>
    <n v="41239.269999999997"/>
    <n v="0.05"/>
    <n v="195886.53"/>
    <n v="20554.84"/>
    <n v="195886.53249999997"/>
    <s v="Q3"/>
    <n v="10.493238100649391"/>
    <s v="Mumbai"/>
    <s v="Premium"/>
  </r>
  <r>
    <s v="ORD008805"/>
    <x v="140"/>
    <s v="CUST0472"/>
    <s v="Ekaraj Mane"/>
    <x v="2"/>
    <x v="6"/>
    <x v="55"/>
    <n v="4"/>
    <n v="3146.29"/>
    <n v="0.05"/>
    <n v="11955.9"/>
    <n v="4401.26"/>
    <n v="11955.902"/>
    <s v="Q4"/>
    <n v="36.812452429344511"/>
    <s v="Lucknow"/>
    <s v="Premium"/>
  </r>
  <r>
    <s v="ORD009925"/>
    <x v="259"/>
    <s v="CUST0049"/>
    <s v="Niharika Aurora"/>
    <x v="0"/>
    <x v="0"/>
    <x v="51"/>
    <n v="1"/>
    <n v="347.99"/>
    <n v="0"/>
    <n v="347.99"/>
    <n v="123.95"/>
    <n v="347.99"/>
    <s v="Q2"/>
    <n v="35.618839621828215"/>
    <s v="Kochi"/>
    <s v="Premium"/>
  </r>
  <r>
    <s v="ORD000050"/>
    <x v="111"/>
    <s v="CUST0068"/>
    <s v="Atharv Shenoy"/>
    <x v="1"/>
    <x v="4"/>
    <x v="5"/>
    <n v="1"/>
    <n v="50874.79"/>
    <n v="0"/>
    <n v="50874.79"/>
    <n v="5815.45"/>
    <n v="50874.79"/>
    <s v="Q1"/>
    <n v="11.43090713494837"/>
    <s v="Ranchi"/>
    <s v="Premium"/>
  </r>
  <r>
    <s v="ORD000462"/>
    <x v="222"/>
    <s v="CUST0169"/>
    <s v="Charles Patla"/>
    <x v="0"/>
    <x v="3"/>
    <x v="13"/>
    <n v="0"/>
    <n v="213.07"/>
    <n v="0.05"/>
    <n v="809.67"/>
    <n v="264.92"/>
    <n v="0"/>
    <s v="Q3"/>
    <n v="32.719503007398082"/>
    <s v="Chennai"/>
    <s v="Regular"/>
  </r>
  <r>
    <s v="ORD005710"/>
    <x v="327"/>
    <s v="CUST0074"/>
    <s v="Maanas Sandhu"/>
    <x v="1"/>
    <x v="5"/>
    <x v="37"/>
    <n v="3"/>
    <n v="470.84"/>
    <n v="0"/>
    <n v="1412.52"/>
    <n v="145.66"/>
    <n v="1412.52"/>
    <s v="Q4"/>
    <n v="10.312066377821198"/>
    <s v="Kolkata"/>
    <s v="Premium"/>
  </r>
  <r>
    <s v="ORD008995"/>
    <x v="78"/>
    <s v="CUST0398"/>
    <s v="Christopher Basu"/>
    <x v="0"/>
    <x v="1"/>
    <x v="64"/>
    <n v="4"/>
    <n v="17192.21"/>
    <n v="0.2"/>
    <n v="55015.07"/>
    <n v="12884.17"/>
    <n v="55015.072"/>
    <s v="Q3"/>
    <n v="23.419346735358147"/>
    <s v="Chennai"/>
    <s v="Premium"/>
  </r>
  <r>
    <s v="ORD011553"/>
    <x v="86"/>
    <s v="CUST0357"/>
    <s v="Udant Mishra"/>
    <x v="2"/>
    <x v="2"/>
    <x v="65"/>
    <n v="1"/>
    <n v="5873.08"/>
    <n v="0.3"/>
    <n v="4111.16"/>
    <n v="1003.42"/>
    <n v="4111.1559999999999"/>
    <s v="Q4"/>
    <n v="24.407223265453059"/>
    <s v="Delhi"/>
    <s v="Premium"/>
  </r>
  <r>
    <s v="ORD004794"/>
    <x v="67"/>
    <s v="CUST0063"/>
    <s v="Udant Bansal"/>
    <x v="0"/>
    <x v="0"/>
    <x v="15"/>
    <n v="5"/>
    <n v="331.42"/>
    <n v="0.05"/>
    <n v="1574.25"/>
    <n v="474.27"/>
    <n v="1574.2450000000001"/>
    <s v="Q4"/>
    <n v="30.12672701286327"/>
    <s v="Bengaluru"/>
    <s v="Premium"/>
  </r>
  <r>
    <s v="ORD003550"/>
    <x v="148"/>
    <s v="CUST0071"/>
    <s v="Brijesh Samra"/>
    <x v="2"/>
    <x v="5"/>
    <x v="31"/>
    <n v="7"/>
    <n v="626.66"/>
    <n v="0.05"/>
    <n v="4167.29"/>
    <n v="-356.03"/>
    <n v="4167.2889999999998"/>
    <s v="Q4"/>
    <n v="-8.5434419010915956"/>
    <s v="Chandigarh"/>
    <s v="Occasional"/>
  </r>
  <r>
    <s v="ORD011652"/>
    <x v="77"/>
    <s v="CUST0368"/>
    <s v="Vedant Kohli"/>
    <x v="2"/>
    <x v="5"/>
    <x v="24"/>
    <n v="5"/>
    <n v="389.29"/>
    <n v="0.15"/>
    <n v="1654.48"/>
    <n v="146.88999999999999"/>
    <n v="1654.4825000000001"/>
    <s v="Q3"/>
    <n v="8.8783182631400788"/>
    <s v="Delhi"/>
    <s v="Premium"/>
  </r>
  <r>
    <s v="ORD007380"/>
    <x v="42"/>
    <s v="CUST0344"/>
    <s v="Leela Rajagopalan"/>
    <x v="1"/>
    <x v="4"/>
    <x v="33"/>
    <n v="3"/>
    <n v="72679.7"/>
    <n v="0"/>
    <n v="218039.1"/>
    <n v="31944.75"/>
    <n v="218039.09999999998"/>
    <s v="Q4"/>
    <n v="14.65092728781214"/>
    <s v="Ranchi"/>
    <s v="Regular"/>
  </r>
  <r>
    <s v="ORD006870"/>
    <x v="342"/>
    <s v="CUST0008"/>
    <s v="Sanya Memon"/>
    <x v="2"/>
    <x v="5"/>
    <x v="7"/>
    <n v="7"/>
    <n v="344.8"/>
    <n v="0"/>
    <n v="2413.6"/>
    <n v="189.27"/>
    <n v="2413.6"/>
    <s v="Q2"/>
    <n v="7.8418130593304616"/>
    <s v="Lucknow"/>
    <s v="Occasional"/>
  </r>
  <r>
    <s v="ORD000560"/>
    <x v="102"/>
    <s v="CUST0092"/>
    <s v="Neelima Sengupta"/>
    <x v="3"/>
    <x v="6"/>
    <x v="27"/>
    <n v="3"/>
    <n v="2615.35"/>
    <n v="0.2"/>
    <n v="6276.84"/>
    <n v="2120.61"/>
    <n v="6276.84"/>
    <s v="Q1"/>
    <n v="33.784675091287973"/>
    <s v="Mumbai"/>
    <s v="Premium"/>
  </r>
  <r>
    <s v="ORD001457"/>
    <x v="88"/>
    <s v="CUST0099"/>
    <s v="Simon Maharaj"/>
    <x v="2"/>
    <x v="5"/>
    <x v="31"/>
    <n v="10"/>
    <n v="80.91"/>
    <n v="0.05"/>
    <n v="768.64"/>
    <n v="70.36"/>
    <n v="768.64499999999987"/>
    <s v="Q1"/>
    <n v="9.1538301415487098"/>
    <s v="Jaipur"/>
    <s v="Occasional"/>
  </r>
  <r>
    <s v="ORD003825"/>
    <x v="133"/>
    <s v="CUST0472"/>
    <s v="Ekaraj Mane"/>
    <x v="2"/>
    <x v="4"/>
    <x v="23"/>
    <n v="1"/>
    <n v="80039.92"/>
    <n v="0.1"/>
    <n v="72035.929999999993"/>
    <n v="6985.17"/>
    <n v="72035.928"/>
    <s v="Q4"/>
    <n v="9.6967860344136607"/>
    <s v="Lucknow"/>
    <s v="Premium"/>
  </r>
  <r>
    <s v="ORD007856"/>
    <x v="255"/>
    <s v="CUST0073"/>
    <s v="Ethan Kamdar"/>
    <x v="3"/>
    <x v="4"/>
    <x v="5"/>
    <n v="5"/>
    <n v="29275.39"/>
    <n v="0"/>
    <n v="146376.95000000001"/>
    <n v="12598.17"/>
    <n v="146376.95000000001"/>
    <s v="Q3"/>
    <n v="8.6066624560765881"/>
    <s v="Ahmedabad"/>
    <s v="Premium"/>
  </r>
  <r>
    <s v="ORD010131"/>
    <x v="267"/>
    <s v="CUST0086"/>
    <s v="Sara Chandran"/>
    <x v="1"/>
    <x v="6"/>
    <x v="19"/>
    <n v="4"/>
    <n v="2509.7399999999998"/>
    <n v="0.15"/>
    <n v="8533.1200000000008"/>
    <n v="2194.8200000000002"/>
    <n v="8533.1159999999982"/>
    <s v="Q4"/>
    <n v="25.721189904747614"/>
    <s v="Patna"/>
    <s v="Regular"/>
  </r>
  <r>
    <s v="ORD009944"/>
    <x v="239"/>
    <s v="CUST0074"/>
    <s v="Maanas Sandhu"/>
    <x v="1"/>
    <x v="6"/>
    <x v="29"/>
    <n v="2"/>
    <n v="4585.75"/>
    <n v="0"/>
    <n v="9171.5"/>
    <n v="2901.32"/>
    <n v="9171.5"/>
    <s v="Q2"/>
    <n v="31.634083846699014"/>
    <s v="Kolkata"/>
    <s v="Premium"/>
  </r>
  <r>
    <s v="ORD007198"/>
    <x v="30"/>
    <s v="CUST0295"/>
    <s v="Sathvik Dara"/>
    <x v="1"/>
    <x v="3"/>
    <x v="10"/>
    <n v="3"/>
    <n v="2582.33"/>
    <n v="0.2"/>
    <n v="6197.59"/>
    <n v="1962.32"/>
    <n v="6197.5920000000006"/>
    <s v="Q1"/>
    <n v="31.662630151397558"/>
    <s v="Ranchi"/>
    <s v="Premium"/>
  </r>
  <r>
    <s v="ORD005425"/>
    <x v="234"/>
    <s v="CUST0483"/>
    <s v="Deepa Tara"/>
    <x v="1"/>
    <x v="6"/>
    <x v="27"/>
    <n v="5"/>
    <n v="338.33"/>
    <n v="0.05"/>
    <n v="1607.07"/>
    <n v="612.64"/>
    <n v="1607.0674999999999"/>
    <s v="Q3"/>
    <n v="38.121550399173657"/>
    <s v="Ranchi"/>
    <s v="Premium"/>
  </r>
  <r>
    <s v="ORD008450"/>
    <x v="83"/>
    <s v="CUST0074"/>
    <s v="Maanas Sandhu"/>
    <x v="1"/>
    <x v="4"/>
    <x v="33"/>
    <n v="4"/>
    <n v="50751.87"/>
    <n v="0"/>
    <n v="203007.48"/>
    <n v="29645.65"/>
    <n v="203007.48"/>
    <s v="Q2"/>
    <n v="14.603230383432178"/>
    <s v="Kolkata"/>
    <s v="Premium"/>
  </r>
  <r>
    <s v="ORD004235"/>
    <x v="154"/>
    <s v="CUST0139"/>
    <s v="Bina Chacko"/>
    <x v="0"/>
    <x v="6"/>
    <x v="29"/>
    <n v="5"/>
    <n v="2070.79"/>
    <n v="0"/>
    <n v="10353.950000000001"/>
    <n v="3224.38"/>
    <n v="10353.950000000001"/>
    <s v="Q4"/>
    <n v="31.141545014221624"/>
    <s v="Bengaluru"/>
    <s v="Regular"/>
  </r>
  <r>
    <s v="ORD004629"/>
    <x v="304"/>
    <s v="CUST0224"/>
    <s v="Gayathri Tata"/>
    <x v="0"/>
    <x v="4"/>
    <x v="22"/>
    <n v="3"/>
    <n v="4966.3900000000003"/>
    <n v="0.1"/>
    <n v="13409.25"/>
    <n v="1494.43"/>
    <n v="13409.253000000002"/>
    <s v="Q1"/>
    <n v="11.144769468836811"/>
    <s v="Hyderabad"/>
    <s v="Premium"/>
  </r>
  <r>
    <s v="ORD003176"/>
    <x v="218"/>
    <s v="CUST0399"/>
    <s v="Saksham Goyal"/>
    <x v="3"/>
    <x v="6"/>
    <x v="57"/>
    <n v="3"/>
    <n v="3778.66"/>
    <n v="0.05"/>
    <n v="10769.18"/>
    <n v="2410.4499999999998"/>
    <n v="10769.180999999999"/>
    <s v="Q3"/>
    <n v="22.382855519176019"/>
    <s v="Surat"/>
    <s v="Premium"/>
  </r>
  <r>
    <s v="ORD004179"/>
    <x v="256"/>
    <s v="CUST0100"/>
    <s v="Faqid Zachariah"/>
    <x v="3"/>
    <x v="6"/>
    <x v="63"/>
    <n v="1"/>
    <n v="4694.8599999999997"/>
    <n v="0.25"/>
    <n v="3521.14"/>
    <n v="1320.02"/>
    <n v="3521.1449999999995"/>
    <s v="Q4"/>
    <n v="37.488427043514314"/>
    <s v="Ahmedabad"/>
    <s v="Premium"/>
  </r>
  <r>
    <s v="ORD005330"/>
    <x v="65"/>
    <s v="CUST0457"/>
    <s v="Amruta Gour"/>
    <x v="0"/>
    <x v="3"/>
    <x v="10"/>
    <n v="4"/>
    <n v="3114.68"/>
    <n v="0.1"/>
    <n v="11212.85"/>
    <n v="-1386.82"/>
    <n v="11212.848"/>
    <s v="Q2"/>
    <n v="-12.368131206606705"/>
    <s v="Bengaluru"/>
    <s v="Premium"/>
  </r>
  <r>
    <s v="ORD006712"/>
    <x v="159"/>
    <s v="CUST0269"/>
    <s v="Fiyaz Verma"/>
    <x v="3"/>
    <x v="4"/>
    <x v="5"/>
    <n v="2"/>
    <n v="62714.27"/>
    <n v="0.1"/>
    <n v="112885.69"/>
    <n v="16150.56"/>
    <n v="112885.686"/>
    <s v="Q3"/>
    <n v="14.307003837244562"/>
    <s v="Mumbai"/>
    <s v="Premium"/>
  </r>
  <r>
    <s v="ORD008195"/>
    <x v="182"/>
    <s v="CUST0045"/>
    <s v="Vritti Tailor"/>
    <x v="2"/>
    <x v="3"/>
    <x v="10"/>
    <n v="2"/>
    <n v="3919.03"/>
    <n v="0"/>
    <n v="7838.06"/>
    <n v="1728.31"/>
    <n v="7838.06"/>
    <s v="Q4"/>
    <n v="22.050226714263477"/>
    <s v="Delhi"/>
    <s v="Premium"/>
  </r>
  <r>
    <s v="ORD002574"/>
    <x v="82"/>
    <s v="CUST0233"/>
    <s v="Yahvi Dhar"/>
    <x v="2"/>
    <x v="2"/>
    <x v="2"/>
    <n v="5"/>
    <n v="5311.08"/>
    <n v="0"/>
    <n v="26555.4"/>
    <n v="4607.6099999999997"/>
    <n v="26555.4"/>
    <s v="Q1"/>
    <n v="17.350934273255156"/>
    <s v="Jaipur"/>
    <s v="Premium"/>
  </r>
  <r>
    <s v="ORD010922"/>
    <x v="53"/>
    <s v="CUST0438"/>
    <s v="Baljiwan Srinivasan"/>
    <x v="3"/>
    <x v="5"/>
    <x v="7"/>
    <n v="6"/>
    <n v="401.9"/>
    <n v="0.25"/>
    <n v="1808.55"/>
    <n v="144.27000000000001"/>
    <n v="1808.5499999999997"/>
    <s v="Q4"/>
    <n v="7.9771087335158004"/>
    <s v="Nagpur"/>
    <s v="Regular"/>
  </r>
  <r>
    <s v="ORD000509"/>
    <x v="354"/>
    <s v="CUST0084"/>
    <s v="Atharv Sarma"/>
    <x v="0"/>
    <x v="4"/>
    <x v="33"/>
    <n v="3"/>
    <n v="36819.660000000003"/>
    <n v="0"/>
    <n v="110458.98"/>
    <n v="16725.13"/>
    <n v="110458.98000000001"/>
    <s v="Q2"/>
    <n v="15.141485101528188"/>
    <s v="Hyderabad"/>
    <s v="Regular"/>
  </r>
  <r>
    <s v="ORD010489"/>
    <x v="239"/>
    <s v="CUST0268"/>
    <s v="Rajeshri Kashyap"/>
    <x v="0"/>
    <x v="4"/>
    <x v="47"/>
    <n v="1"/>
    <n v="58576.68"/>
    <n v="0.15"/>
    <n v="49790.18"/>
    <n v="7361.96"/>
    <n v="49790.178"/>
    <s v="Q2"/>
    <n v="14.785967835424577"/>
    <s v="Chennai"/>
    <s v="Premium"/>
  </r>
  <r>
    <s v="ORD002390"/>
    <x v="216"/>
    <s v="CUST0255"/>
    <s v="Darpan Jhaveri"/>
    <x v="2"/>
    <x v="6"/>
    <x v="18"/>
    <n v="2"/>
    <n v="1481.51"/>
    <n v="0.15"/>
    <n v="2518.5700000000002"/>
    <n v="714.18"/>
    <n v="2518.567"/>
    <s v="Q4"/>
    <n v="28.356567417224849"/>
    <s v="Lucknow"/>
    <s v="Regular"/>
  </r>
  <r>
    <s v="ORD006824"/>
    <x v="89"/>
    <s v="CUST0219"/>
    <s v="Nimrat Mall"/>
    <x v="3"/>
    <x v="5"/>
    <x v="37"/>
    <n v="4"/>
    <n v="235.33"/>
    <n v="0.05"/>
    <n v="894.25"/>
    <n v="-133.07"/>
    <n v="894.25400000000002"/>
    <s v="Q1"/>
    <n v="-14.880626223091975"/>
    <s v="Surat"/>
    <s v="Premium"/>
  </r>
  <r>
    <s v="ORD010174"/>
    <x v="173"/>
    <s v="CUST0025"/>
    <s v="Andrew Bhardwaj"/>
    <x v="1"/>
    <x v="5"/>
    <x v="40"/>
    <n v="4"/>
    <n v="516.95000000000005"/>
    <n v="0"/>
    <n v="2067.8000000000002"/>
    <n v="198.67"/>
    <n v="2067.8000000000002"/>
    <s v="Q2"/>
    <n v="9.6077957249250385"/>
    <s v="Bhubaneswar"/>
    <s v="Occasional"/>
  </r>
  <r>
    <s v="ORD003147"/>
    <x v="105"/>
    <s v="CUST0449"/>
    <s v="Pratyush Hans"/>
    <x v="2"/>
    <x v="0"/>
    <x v="32"/>
    <n v="5"/>
    <n v="499.54"/>
    <n v="0.05"/>
    <n v="2372.8200000000002"/>
    <n v="585.99"/>
    <n v="2372.8150000000001"/>
    <s v="Q2"/>
    <n v="24.695931423369661"/>
    <s v="Delhi"/>
    <s v="Premium"/>
  </r>
  <r>
    <s v="ORD008769"/>
    <x v="98"/>
    <s v="CUST0097"/>
    <s v="Thomas Din"/>
    <x v="0"/>
    <x v="4"/>
    <x v="20"/>
    <n v="0"/>
    <n v="63504.22"/>
    <n v="0"/>
    <n v="254016.88"/>
    <n v="28800.83"/>
    <n v="0"/>
    <s v="Q3"/>
    <n v="11.33815595247056"/>
    <s v="Hyderabad"/>
    <s v="Premium"/>
  </r>
  <r>
    <s v="ORD008361"/>
    <x v="122"/>
    <s v="CUST0015"/>
    <s v="Akshay Choudhary"/>
    <x v="2"/>
    <x v="0"/>
    <x v="53"/>
    <n v="2"/>
    <n v="343.17"/>
    <n v="0"/>
    <n v="686.34"/>
    <n v="184.47"/>
    <n v="686.34"/>
    <s v="Q1"/>
    <n v="26.877349418655477"/>
    <s v="Chandigarh"/>
    <s v="Regular"/>
  </r>
  <r>
    <s v="ORD007172"/>
    <x v="359"/>
    <s v="CUST0278"/>
    <s v="Reyansh Dayal"/>
    <x v="0"/>
    <x v="5"/>
    <x v="31"/>
    <n v="8"/>
    <n v="395.04"/>
    <n v="0"/>
    <n v="3160.32"/>
    <n v="256.88"/>
    <n v="3160.32"/>
    <s v="Q4"/>
    <n v="8.1282908059943288"/>
    <s v="Chennai"/>
    <s v="Regular"/>
  </r>
  <r>
    <s v="ORD010379"/>
    <x v="253"/>
    <s v="CUST0299"/>
    <s v="Wahab Jain"/>
    <x v="2"/>
    <x v="5"/>
    <x v="37"/>
    <n v="9"/>
    <n v="335.9"/>
    <n v="0.05"/>
    <n v="2871.94"/>
    <n v="287.52"/>
    <n v="2871.9449999999997"/>
    <s v="Q3"/>
    <n v="10.011351212072675"/>
    <s v="Jaipur"/>
    <s v="Premium"/>
  </r>
  <r>
    <s v="ORD003998"/>
    <x v="281"/>
    <s v="CUST0328"/>
    <s v="Simon Vohra"/>
    <x v="1"/>
    <x v="6"/>
    <x v="57"/>
    <n v="2"/>
    <n v="1351.13"/>
    <n v="0.1"/>
    <n v="2432.0300000000002"/>
    <n v="676.09"/>
    <n v="2432.0340000000001"/>
    <s v="Q3"/>
    <n v="27.799410369115513"/>
    <s v="Ranchi"/>
    <s v="Premium"/>
  </r>
  <r>
    <s v="ORD002386"/>
    <x v="112"/>
    <s v="CUST0086"/>
    <s v="Sara Chandran"/>
    <x v="1"/>
    <x v="6"/>
    <x v="57"/>
    <n v="5"/>
    <n v="4550.22"/>
    <n v="0.15"/>
    <n v="19338.439999999999"/>
    <n v="5606.83"/>
    <n v="19338.435000000001"/>
    <s v="Q2"/>
    <n v="28.993186627256389"/>
    <s v="Patna"/>
    <s v="Regular"/>
  </r>
  <r>
    <s v="ORD001193"/>
    <x v="263"/>
    <s v="CUST0263"/>
    <s v="Jacob Radhakrishnan"/>
    <x v="1"/>
    <x v="3"/>
    <x v="16"/>
    <n v="2"/>
    <n v="2350.4"/>
    <n v="0.1"/>
    <n v="4230.72"/>
    <n v="1086.32"/>
    <n v="4230.72"/>
    <s v="Q3"/>
    <n v="25.676953331820584"/>
    <s v="Kolkata"/>
    <s v="Premium"/>
  </r>
  <r>
    <s v="ORD006098"/>
    <x v="361"/>
    <s v="CUST0406"/>
    <s v="Janani Sen"/>
    <x v="1"/>
    <x v="0"/>
    <x v="49"/>
    <n v="5"/>
    <n v="506.2"/>
    <n v="0"/>
    <n v="2531"/>
    <n v="770.01"/>
    <n v="2531"/>
    <s v="Q3"/>
    <n v="30.42315290399052"/>
    <s v="Bhubaneswar"/>
    <s v="Premium"/>
  </r>
  <r>
    <s v="ORD009536"/>
    <x v="171"/>
    <s v="CUST0137"/>
    <s v="Rachita Datta"/>
    <x v="0"/>
    <x v="2"/>
    <x v="30"/>
    <n v="2"/>
    <n v="4751.74"/>
    <n v="0.2"/>
    <n v="7602.78"/>
    <n v="1325.51"/>
    <n v="7602.7839999999997"/>
    <s v="Q2"/>
    <n v="17.434543680074921"/>
    <s v="Hyderabad"/>
    <s v="Regular"/>
  </r>
  <r>
    <s v="ORD011372"/>
    <x v="156"/>
    <s v="CUST0376"/>
    <s v="Owen Pandey"/>
    <x v="1"/>
    <x v="6"/>
    <x v="63"/>
    <n v="5"/>
    <n v="2943.4"/>
    <n v="0.25"/>
    <n v="11037.75"/>
    <n v="3125.42"/>
    <n v="11037.75"/>
    <s v="Q4"/>
    <n v="28.315734637947049"/>
    <s v="Guwahati"/>
    <s v="Regular"/>
  </r>
  <r>
    <s v="ORD006920"/>
    <x v="79"/>
    <s v="CUST0258"/>
    <s v="Sanaya Khalsa"/>
    <x v="2"/>
    <x v="5"/>
    <x v="39"/>
    <n v="6"/>
    <n v="691.93"/>
    <n v="0"/>
    <n v="4151.58"/>
    <n v="399.75"/>
    <n v="4151.58"/>
    <s v="Q2"/>
    <n v="9.628864191464455"/>
    <s v="Delhi"/>
    <s v="Premium"/>
  </r>
  <r>
    <s v="ORD007886"/>
    <x v="147"/>
    <s v="CUST0157"/>
    <s v="Bhavini Patla"/>
    <x v="2"/>
    <x v="1"/>
    <x v="34"/>
    <n v="2"/>
    <n v="17004.72"/>
    <n v="0.15"/>
    <n v="28908.02"/>
    <n v="7633.89"/>
    <n v="28908.024000000001"/>
    <s v="Q2"/>
    <n v="26.407515976535233"/>
    <s v="Jaipur"/>
    <s v="Regular"/>
  </r>
  <r>
    <s v="ORD003804"/>
    <x v="294"/>
    <s v="CUST0091"/>
    <s v="Lila Goel"/>
    <x v="0"/>
    <x v="0"/>
    <x v="51"/>
    <n v="3"/>
    <n v="398.63"/>
    <n v="0.25"/>
    <n v="896.92"/>
    <n v="392.49"/>
    <n v="896.9174999999999"/>
    <s v="Q1"/>
    <n v="43.759755608080994"/>
    <s v="Hyderabad"/>
    <s v="Premium"/>
  </r>
  <r>
    <s v="ORD002172"/>
    <x v="151"/>
    <s v="CUST0433"/>
    <s v="Oliver Ram"/>
    <x v="0"/>
    <x v="3"/>
    <x v="10"/>
    <n v="3"/>
    <n v="1223.6400000000001"/>
    <n v="0.1"/>
    <n v="3303.83"/>
    <n v="-293.08999999999997"/>
    <n v="3303.828"/>
    <s v="Q4"/>
    <n v="-8.8712191607921707"/>
    <s v="Kochi"/>
    <s v="Premium"/>
  </r>
  <r>
    <s v="ORD006520"/>
    <x v="291"/>
    <s v="CUST0033"/>
    <s v="Vasana Ahuja"/>
    <x v="1"/>
    <x v="5"/>
    <x v="68"/>
    <n v="1"/>
    <n v="527.88"/>
    <n v="0.15"/>
    <n v="448.7"/>
    <n v="-4.9800000000000004"/>
    <n v="448.69799999999998"/>
    <s v="Q3"/>
    <n v="-1.1098729663472255"/>
    <s v="Ranchi"/>
    <s v="Premium"/>
  </r>
  <r>
    <s v="ORD007159"/>
    <x v="204"/>
    <s v="CUST0127"/>
    <s v="Upma Sanghvi"/>
    <x v="1"/>
    <x v="6"/>
    <x v="19"/>
    <n v="1"/>
    <n v="1151.6300000000001"/>
    <n v="0"/>
    <n v="1151.6300000000001"/>
    <n v="254.39"/>
    <n v="1151.6300000000001"/>
    <s v="Q4"/>
    <n v="22.089560014935351"/>
    <s v="Patna"/>
    <s v="Occasional"/>
  </r>
  <r>
    <s v="ORD010924"/>
    <x v="161"/>
    <s v="CUST0280"/>
    <s v="Chandani Narayanan"/>
    <x v="0"/>
    <x v="4"/>
    <x v="42"/>
    <n v="3"/>
    <n v="38763.050000000003"/>
    <n v="0.05"/>
    <n v="110474.69"/>
    <n v="16949.87"/>
    <n v="110474.6925"/>
    <s v="Q2"/>
    <n v="15.342763125200893"/>
    <s v="Patna"/>
    <s v="Regular"/>
  </r>
  <r>
    <s v="ORD002007"/>
    <x v="342"/>
    <s v="CUST0417"/>
    <s v="Radha Mander"/>
    <x v="0"/>
    <x v="1"/>
    <x v="64"/>
    <n v="5"/>
    <n v="14278.81"/>
    <n v="0"/>
    <n v="71394.05"/>
    <n v="16247.09"/>
    <n v="71394.05"/>
    <s v="Q2"/>
    <n v="22.756924421572947"/>
    <s v="Kochi"/>
    <s v="Occasional"/>
  </r>
  <r>
    <s v="ORD001111"/>
    <x v="234"/>
    <s v="CUST0181"/>
    <s v="Chasmum Narang"/>
    <x v="3"/>
    <x v="6"/>
    <x v="43"/>
    <n v="4"/>
    <n v="2278.36"/>
    <n v="0.05"/>
    <n v="8657.77"/>
    <n v="2423.48"/>
    <n v="8657.768"/>
    <s v="Q3"/>
    <n v="27.991965598531721"/>
    <s v="Ahmedabad"/>
    <s v="Premium"/>
  </r>
  <r>
    <s v="ORD006799"/>
    <x v="68"/>
    <s v="CUST0029"/>
    <s v="Odika Bala"/>
    <x v="2"/>
    <x v="3"/>
    <x v="12"/>
    <n v="3"/>
    <n v="1513.3"/>
    <n v="0.1"/>
    <n v="4085.91"/>
    <n v="1441.03"/>
    <n v="4085.91"/>
    <s v="Q2"/>
    <n v="35.268275610573902"/>
    <s v="Lucknow"/>
    <s v="Occasional"/>
  </r>
  <r>
    <s v="ORD001170"/>
    <x v="22"/>
    <s v="CUST0147"/>
    <s v="Ekiya Bora"/>
    <x v="3"/>
    <x v="6"/>
    <x v="29"/>
    <n v="4"/>
    <n v="2025.3"/>
    <n v="0.05"/>
    <n v="7696.14"/>
    <n v="2130.5100000000002"/>
    <n v="7696.1399999999994"/>
    <s v="Q3"/>
    <n v="27.682838409904186"/>
    <s v="Surat"/>
    <s v="Regular"/>
  </r>
  <r>
    <s v="ORD010041"/>
    <x v="195"/>
    <s v="CUST0089"/>
    <s v="Avi Dugar"/>
    <x v="1"/>
    <x v="4"/>
    <x v="28"/>
    <n v="5"/>
    <n v="17409.05"/>
    <n v="0"/>
    <n v="87045.25"/>
    <n v="11096.35"/>
    <n v="87045.25"/>
    <s v="Q2"/>
    <n v="12.747794968708803"/>
    <s v="Bhubaneswar"/>
    <s v="Regular"/>
  </r>
  <r>
    <s v="ORD009030"/>
    <x v="8"/>
    <s v="CUST0331"/>
    <s v="Yashvi Manne"/>
    <x v="3"/>
    <x v="4"/>
    <x v="20"/>
    <n v="4"/>
    <n v="35662.199999999997"/>
    <n v="0"/>
    <n v="142648.79999999999"/>
    <n v="16539.79"/>
    <n v="142648.79999999999"/>
    <s v="Q2"/>
    <n v="11.594762802070541"/>
    <s v="Surat"/>
    <s v="Premium"/>
  </r>
  <r>
    <s v="ORD009160"/>
    <x v="4"/>
    <s v="CUST0098"/>
    <s v="Divya Bhardwaj"/>
    <x v="3"/>
    <x v="4"/>
    <x v="23"/>
    <n v="1"/>
    <n v="38876.410000000003"/>
    <n v="0.2"/>
    <n v="31101.13"/>
    <n v="4204.1899999999996"/>
    <n v="31101.128000000004"/>
    <s v="Q2"/>
    <n v="13.517804658544561"/>
    <s v="Mumbai"/>
    <s v="Premium"/>
  </r>
  <r>
    <s v="ORD009957"/>
    <x v="230"/>
    <s v="CUST0394"/>
    <s v="Isaac Parekh"/>
    <x v="1"/>
    <x v="3"/>
    <x v="10"/>
    <n v="3"/>
    <n v="2522.5300000000002"/>
    <n v="0.2"/>
    <n v="6054.07"/>
    <n v="1867.31"/>
    <n v="6054.0720000000001"/>
    <s v="Q3"/>
    <n v="30.84387858085552"/>
    <s v="Kolkata"/>
    <s v="Occasional"/>
  </r>
  <r>
    <s v="ORD005323"/>
    <x v="248"/>
    <s v="CUST0392"/>
    <s v="Yashawini Bhalla"/>
    <x v="0"/>
    <x v="0"/>
    <x v="56"/>
    <n v="2"/>
    <n v="232.26"/>
    <n v="0.05"/>
    <n v="441.29"/>
    <n v="144.93"/>
    <n v="441.29399999999998"/>
    <s v="Q4"/>
    <n v="32.842348568968255"/>
    <s v="Chennai"/>
    <s v="Premium"/>
  </r>
  <r>
    <s v="ORD007994"/>
    <x v="100"/>
    <s v="CUST0245"/>
    <s v="Naveen Dubey"/>
    <x v="1"/>
    <x v="2"/>
    <x v="60"/>
    <n v="4"/>
    <n v="500.47"/>
    <n v="0.05"/>
    <n v="1901.79"/>
    <n v="481.29"/>
    <n v="1901.7860000000001"/>
    <s v="Q3"/>
    <n v="25.307210575300115"/>
    <s v="Bhubaneswar"/>
    <s v="Regular"/>
  </r>
  <r>
    <s v="ORD000467"/>
    <x v="63"/>
    <s v="CUST0208"/>
    <s v="Dev Venkataraman"/>
    <x v="3"/>
    <x v="4"/>
    <x v="23"/>
    <n v="5"/>
    <n v="40044.74"/>
    <n v="0"/>
    <n v="200223.7"/>
    <n v="17857.23"/>
    <n v="200223.69999999998"/>
    <s v="Q4"/>
    <n v="8.9186395017173279"/>
    <s v="Ahmedabad"/>
    <s v="Premium"/>
  </r>
  <r>
    <s v="ORD011006"/>
    <x v="140"/>
    <s v="CUST0211"/>
    <s v="Maanas Arora"/>
    <x v="2"/>
    <x v="0"/>
    <x v="53"/>
    <n v="4"/>
    <n v="874.56"/>
    <n v="0.2"/>
    <n v="2798.59"/>
    <n v="1216.47"/>
    <n v="2798.5920000000001"/>
    <s v="Q4"/>
    <n v="43.46724600602446"/>
    <s v="Delhi"/>
    <s v="Premium"/>
  </r>
  <r>
    <s v="ORD004424"/>
    <x v="156"/>
    <s v="CUST0015"/>
    <s v="Akshay Choudhary"/>
    <x v="2"/>
    <x v="3"/>
    <x v="13"/>
    <n v="5"/>
    <n v="278.12"/>
    <n v="0.2"/>
    <n v="1112.48"/>
    <n v="303.60000000000002"/>
    <n v="1112.48"/>
    <s v="Q4"/>
    <n v="27.290378253991083"/>
    <s v="Chandigarh"/>
    <s v="Regular"/>
  </r>
  <r>
    <s v="ORD005023"/>
    <x v="255"/>
    <s v="CUST0459"/>
    <s v="Vidhi Kari"/>
    <x v="3"/>
    <x v="6"/>
    <x v="55"/>
    <n v="5"/>
    <n v="2781.73"/>
    <n v="0.1"/>
    <n v="12517.78"/>
    <n v="4763.7299999999996"/>
    <n v="12517.785"/>
    <s v="Q3"/>
    <n v="38.055709558723663"/>
    <s v="Surat"/>
    <s v="Occasional"/>
  </r>
  <r>
    <s v="ORD009104"/>
    <x v="77"/>
    <s v="CUST0184"/>
    <s v="Advay Patil"/>
    <x v="2"/>
    <x v="1"/>
    <x v="3"/>
    <n v="4"/>
    <n v="15829.78"/>
    <n v="0.25"/>
    <n v="47489.34"/>
    <n v="8647.5"/>
    <n v="47489.340000000004"/>
    <s v="Q3"/>
    <n v="18.209349719326486"/>
    <s v="Jaipur"/>
    <s v="Premium"/>
  </r>
  <r>
    <s v="ORD000369"/>
    <x v="252"/>
    <s v="CUST0135"/>
    <s v="Nandini Sarin"/>
    <x v="2"/>
    <x v="5"/>
    <x v="37"/>
    <n v="9"/>
    <n v="60.53"/>
    <n v="0.05"/>
    <n v="517.53"/>
    <n v="44.38"/>
    <n v="517.53149999999994"/>
    <s v="Q2"/>
    <n v="8.5753482889880779"/>
    <s v="Amritsar"/>
    <s v="Premium"/>
  </r>
  <r>
    <s v="ORD000638"/>
    <x v="133"/>
    <s v="CUST0097"/>
    <s v="Thomas Din"/>
    <x v="0"/>
    <x v="5"/>
    <x v="37"/>
    <n v="6"/>
    <n v="503.82"/>
    <n v="0.2"/>
    <n v="2418.34"/>
    <n v="206.94"/>
    <n v="2418.3360000000002"/>
    <s v="Q4"/>
    <n v="8.5571094221656168"/>
    <s v="Hyderabad"/>
    <s v="Premium"/>
  </r>
  <r>
    <s v="ORD009148"/>
    <x v="70"/>
    <s v="CUST0164"/>
    <s v="Teerth Soman"/>
    <x v="2"/>
    <x v="0"/>
    <x v="51"/>
    <n v="1"/>
    <n v="945.76"/>
    <n v="0.05"/>
    <n v="898.47"/>
    <n v="257.38"/>
    <n v="898.47199999999998"/>
    <s v="Q4"/>
    <n v="28.646476788317916"/>
    <s v="Chandigarh"/>
    <s v="Occasional"/>
  </r>
  <r>
    <s v="ORD000801"/>
    <x v="173"/>
    <s v="CUST0280"/>
    <s v="Unknown"/>
    <x v="1"/>
    <x v="2"/>
    <x v="62"/>
    <n v="3"/>
    <n v="3206.56"/>
    <n v="0"/>
    <n v="9619.68"/>
    <n v="2213.9"/>
    <n v="9619.68"/>
    <s v="Q2"/>
    <n v="23.014279061257756"/>
    <s v="Patna"/>
    <s v="Regular"/>
  </r>
  <r>
    <s v="ORD003862"/>
    <x v="205"/>
    <s v="CUST0252"/>
    <s v="Urmi Sehgal"/>
    <x v="1"/>
    <x v="2"/>
    <x v="2"/>
    <n v="4"/>
    <n v="457.57"/>
    <n v="0"/>
    <n v="1830.28"/>
    <n v="436.55"/>
    <n v="1830.28"/>
    <s v="Q2"/>
    <n v="23.851541840592695"/>
    <s v="Kolkata"/>
    <s v="Regular"/>
  </r>
  <r>
    <s v="ORD011432"/>
    <x v="24"/>
    <s v="CUST0142"/>
    <s v="Irya Bava"/>
    <x v="0"/>
    <x v="3"/>
    <x v="16"/>
    <n v="4"/>
    <n v="2375.5100000000002"/>
    <n v="0"/>
    <n v="9502.0400000000009"/>
    <n v="2222.19"/>
    <n v="9502.0400000000009"/>
    <s v="Q3"/>
    <n v="23.386451751413379"/>
    <s v="Coimbatore"/>
    <s v="Premium"/>
  </r>
  <r>
    <s v="ORD009001"/>
    <x v="286"/>
    <s v="CUST0415"/>
    <s v="Ekanta Samra"/>
    <x v="3"/>
    <x v="2"/>
    <x v="60"/>
    <n v="0"/>
    <n v="2841.37"/>
    <n v="0.1"/>
    <n v="7671.7"/>
    <n v="1338.55"/>
    <n v="0"/>
    <s v="Q1"/>
    <n v="17.447892905092743"/>
    <s v="Pune"/>
    <s v="Regular"/>
  </r>
  <r>
    <s v="ORD002137"/>
    <x v="83"/>
    <s v="CUST0234"/>
    <s v="Urvi Vig"/>
    <x v="0"/>
    <x v="0"/>
    <x v="49"/>
    <n v="3"/>
    <n v="375.53"/>
    <n v="0.05"/>
    <n v="1070.26"/>
    <n v="463.24"/>
    <n v="1070.2604999999999"/>
    <s v="Q2"/>
    <n v="43.282940593874386"/>
    <s v="Bengaluru"/>
    <s v="Occasional"/>
  </r>
  <r>
    <s v="ORD001211"/>
    <x v="334"/>
    <s v="CUST0278"/>
    <s v="Reyansh Dayal"/>
    <x v="0"/>
    <x v="2"/>
    <x v="2"/>
    <n v="4"/>
    <n v="7089.79"/>
    <n v="0.05"/>
    <n v="26941.200000000001"/>
    <n v="4222.62"/>
    <n v="26941.201999999997"/>
    <s v="Q3"/>
    <n v="15.673466660727806"/>
    <s v="Chennai"/>
    <s v="Regular"/>
  </r>
  <r>
    <s v="ORD010991"/>
    <x v="107"/>
    <s v="CUST0252"/>
    <s v="Urmi Sehgal"/>
    <x v="1"/>
    <x v="4"/>
    <x v="50"/>
    <n v="1"/>
    <n v="51019.31"/>
    <n v="0.05"/>
    <n v="48468.34"/>
    <n v="5655.01"/>
    <n v="48468.344499999992"/>
    <s v="Q4"/>
    <n v="11.667430739323857"/>
    <s v="Kolkata"/>
    <s v="Regular"/>
  </r>
  <r>
    <s v="ORD002796"/>
    <x v="129"/>
    <s v="CUST0288"/>
    <s v="Amara Iyer"/>
    <x v="2"/>
    <x v="5"/>
    <x v="68"/>
    <n v="10"/>
    <n v="797.42"/>
    <n v="0"/>
    <n v="7974.2"/>
    <n v="818.49"/>
    <n v="7974.2"/>
    <s v="Q2"/>
    <n v="10.26422713250232"/>
    <s v="Delhi"/>
    <s v="Premium"/>
  </r>
  <r>
    <s v="ORD004384"/>
    <x v="26"/>
    <s v="CUST0289"/>
    <s v="Ojasvi Chakraborty"/>
    <x v="3"/>
    <x v="6"/>
    <x v="29"/>
    <n v="5"/>
    <n v="711.09"/>
    <n v="0.05"/>
    <n v="3377.68"/>
    <n v="1215.23"/>
    <n v="3377.6775000000002"/>
    <s v="Q4"/>
    <n v="35.978245422893821"/>
    <s v="Mumbai"/>
    <s v="Premium"/>
  </r>
  <r>
    <s v="ORD005811"/>
    <x v="147"/>
    <s v="CUST0453"/>
    <s v="Maanav Dâ€™Alia"/>
    <x v="1"/>
    <x v="1"/>
    <x v="38"/>
    <n v="3"/>
    <n v="39148.61"/>
    <n v="0.1"/>
    <n v="105701.25"/>
    <n v="31781.279999999999"/>
    <n v="105701.247"/>
    <s v="Q2"/>
    <n v="30.06708056905666"/>
    <s v="Bhubaneswar"/>
    <s v="Regular"/>
  </r>
  <r>
    <s v="ORD009334"/>
    <x v="17"/>
    <s v="CUST0130"/>
    <s v="Varsha Chana"/>
    <x v="2"/>
    <x v="4"/>
    <x v="20"/>
    <n v="4"/>
    <n v="45574.080000000002"/>
    <n v="0.05"/>
    <n v="173181.5"/>
    <n v="25824.37"/>
    <n v="173181.50399999999"/>
    <s v="Q1"/>
    <n v="14.911737108178414"/>
    <s v="Jaipur"/>
    <s v="Premium"/>
  </r>
  <r>
    <s v="ORD011409"/>
    <x v="91"/>
    <s v="CUST0315"/>
    <s v="Kiaan Gulati"/>
    <x v="2"/>
    <x v="6"/>
    <x v="18"/>
    <n v="1"/>
    <n v="2097.04"/>
    <n v="0.05"/>
    <n v="1992.19"/>
    <n v="747.41"/>
    <n v="1992.1879999999999"/>
    <s v="Q2"/>
    <n v="37.517003900230392"/>
    <s v="Lucknow"/>
    <s v="Occasional"/>
  </r>
  <r>
    <s v="ORD009080"/>
    <x v="170"/>
    <s v="CUST0080"/>
    <s v="Balvan Gaba"/>
    <x v="3"/>
    <x v="1"/>
    <x v="36"/>
    <n v="5"/>
    <n v="30746.47"/>
    <n v="0"/>
    <n v="153732.35"/>
    <n v="43124.88"/>
    <n v="153732.35"/>
    <s v="Q4"/>
    <n v="28.051922708525563"/>
    <s v="Mumbai"/>
    <s v="Regular"/>
  </r>
  <r>
    <s v="ORD001637"/>
    <x v="90"/>
    <s v="CUST0007"/>
    <s v="Advika Gopal"/>
    <x v="2"/>
    <x v="6"/>
    <x v="19"/>
    <n v="1"/>
    <n v="4079.87"/>
    <n v="0.2"/>
    <n v="3263.9"/>
    <n v="1135.42"/>
    <n v="3263.8960000000002"/>
    <s v="Q4"/>
    <n v="34.787217745641719"/>
    <s v="Lucknow"/>
    <s v="Premium"/>
  </r>
  <r>
    <s v="ORD003439"/>
    <x v="362"/>
    <s v="CUST0048"/>
    <s v="Anika Chauhan"/>
    <x v="2"/>
    <x v="4"/>
    <x v="50"/>
    <n v="1"/>
    <n v="62035.46"/>
    <n v="0"/>
    <n v="62035.46"/>
    <n v="6603.44"/>
    <n v="62035.46"/>
    <s v="Q4"/>
    <n v="10.644621640590719"/>
    <s v="Amritsar"/>
    <s v="Regular"/>
  </r>
  <r>
    <s v="ORD009195"/>
    <x v="208"/>
    <s v="CUST0226"/>
    <s v="Ronith Jaggi"/>
    <x v="2"/>
    <x v="5"/>
    <x v="31"/>
    <n v="7"/>
    <n v="435.93"/>
    <n v="0"/>
    <n v="3051.51"/>
    <n v="300.45"/>
    <n v="3051.51"/>
    <s v="Q1"/>
    <n v="9.8459451222509493"/>
    <s v="Amritsar"/>
    <s v="Premium"/>
  </r>
  <r>
    <s v="ORD006331"/>
    <x v="160"/>
    <s v="CUST0325"/>
    <s v="Advik Palan"/>
    <x v="1"/>
    <x v="4"/>
    <x v="28"/>
    <n v="5"/>
    <n v="73019.839999999997"/>
    <n v="0.05"/>
    <n v="346844.24"/>
    <n v="42284.27"/>
    <n v="346844.23999999993"/>
    <s v="Q4"/>
    <n v="12.191140899442354"/>
    <s v="Kolkata"/>
    <s v="Premium"/>
  </r>
  <r>
    <s v="ORD007150"/>
    <x v="263"/>
    <s v="CUST0331"/>
    <s v="Yashvi Manne"/>
    <x v="3"/>
    <x v="1"/>
    <x v="69"/>
    <n v="5"/>
    <n v="23182.81"/>
    <n v="0.15"/>
    <n v="98526.94"/>
    <n v="29783.17"/>
    <n v="98526.942500000005"/>
    <s v="Q3"/>
    <n v="30.228453253495946"/>
    <s v="Surat"/>
    <s v="Premium"/>
  </r>
  <r>
    <s v="ORD011234"/>
    <x v="160"/>
    <s v="CUST0098"/>
    <s v="Divya Bhardwaj"/>
    <x v="3"/>
    <x v="5"/>
    <x v="31"/>
    <n v="10"/>
    <n v="670.85"/>
    <n v="0"/>
    <n v="6708.5"/>
    <n v="425.16"/>
    <n v="6708.5"/>
    <s v="Q4"/>
    <n v="6.3376313631959462"/>
    <s v="Mumbai"/>
    <s v="Premium"/>
  </r>
  <r>
    <s v="ORD008820"/>
    <x v="20"/>
    <s v="CUST0459"/>
    <s v="Vidhi Kari"/>
    <x v="3"/>
    <x v="1"/>
    <x v="38"/>
    <n v="1"/>
    <n v="24918.95"/>
    <n v="0.15"/>
    <n v="21181.11"/>
    <n v="4550.83"/>
    <n v="21181.107499999998"/>
    <s v="Q1"/>
    <n v="21.485323479269972"/>
    <s v="Surat"/>
    <s v="Occasional"/>
  </r>
  <r>
    <s v="ORD003384"/>
    <x v="193"/>
    <s v="CUST0283"/>
    <s v="Dalbir Roy"/>
    <x v="0"/>
    <x v="6"/>
    <x v="27"/>
    <n v="2"/>
    <n v="3058.66"/>
    <n v="0.1"/>
    <n v="5505.59"/>
    <n v="2039.99"/>
    <n v="5505.5879999999997"/>
    <s v="Q1"/>
    <n v="37.053067881916377"/>
    <s v="Chennai"/>
    <s v="Regular"/>
  </r>
  <r>
    <s v="ORD010875"/>
    <x v="205"/>
    <s v="CUST0390"/>
    <s v="Waida Manda"/>
    <x v="1"/>
    <x v="4"/>
    <x v="20"/>
    <n v="2"/>
    <n v="77784.83"/>
    <n v="0"/>
    <n v="155569.66"/>
    <n v="15784.39"/>
    <n v="155569.66"/>
    <s v="Q2"/>
    <n v="10.146187887792516"/>
    <s v="Patna"/>
    <s v="Premium"/>
  </r>
  <r>
    <s v="ORD003746"/>
    <x v="4"/>
    <s v="CUST0224"/>
    <s v="Gayathri Tata"/>
    <x v="0"/>
    <x v="2"/>
    <x v="17"/>
    <n v="1"/>
    <n v="3487.63"/>
    <n v="0"/>
    <n v="3487.63"/>
    <n v="963.03"/>
    <n v="3487.63"/>
    <s v="Q2"/>
    <n v="27.612734148977957"/>
    <s v="Hyderabad"/>
    <s v="Premium"/>
  </r>
  <r>
    <s v="ORD011802"/>
    <x v="126"/>
    <s v="CUST0414"/>
    <s v="Sai Maharaj"/>
    <x v="2"/>
    <x v="6"/>
    <x v="19"/>
    <n v="2"/>
    <n v="334.18"/>
    <n v="0.05"/>
    <n v="634.94000000000005"/>
    <n v="194.24"/>
    <n v="634.94200000000001"/>
    <s v="Q2"/>
    <n v="30.591866948058083"/>
    <s v="Delhi"/>
    <s v="Occasional"/>
  </r>
  <r>
    <s v="ORD005380"/>
    <x v="102"/>
    <s v="CUST0291"/>
    <s v="Kabir Dâ€™Alia"/>
    <x v="2"/>
    <x v="6"/>
    <x v="55"/>
    <n v="5"/>
    <n v="2188.4499999999998"/>
    <n v="0.1"/>
    <n v="9848.02"/>
    <n v="2673.32"/>
    <n v="9848.0249999999996"/>
    <s v="Q1"/>
    <n v="27.145761279932412"/>
    <s v="Lucknow"/>
    <s v="Premium"/>
  </r>
  <r>
    <s v="ORD008840"/>
    <x v="163"/>
    <s v="CUST0255"/>
    <s v="Darpan Jhaveri"/>
    <x v="2"/>
    <x v="1"/>
    <x v="59"/>
    <n v="1"/>
    <n v="11342.66"/>
    <n v="0"/>
    <n v="11342.66"/>
    <n v="2923.55"/>
    <n v="11342.66"/>
    <s v="Q4"/>
    <n v="25.774818252508673"/>
    <s v="Lucknow"/>
    <s v="Regular"/>
  </r>
  <r>
    <s v="ORD001983"/>
    <x v="216"/>
    <s v="CUST0436"/>
    <s v="Lekha Kulkarni"/>
    <x v="3"/>
    <x v="6"/>
    <x v="18"/>
    <n v="5"/>
    <n v="2870.76"/>
    <n v="0"/>
    <n v="14353.8"/>
    <n v="4409.54"/>
    <n v="14353.800000000001"/>
    <s v="Q4"/>
    <n v="30.720366732154552"/>
    <s v="Ahmedabad"/>
    <s v="Premium"/>
  </r>
  <r>
    <s v="ORD010349"/>
    <x v="205"/>
    <s v="CUST0353"/>
    <s v="Amruta Ratta"/>
    <x v="1"/>
    <x v="6"/>
    <x v="57"/>
    <n v="3"/>
    <n v="2485.5500000000002"/>
    <n v="0"/>
    <n v="7456.65"/>
    <n v="1692.49"/>
    <n v="7456.6500000000005"/>
    <s v="Q2"/>
    <n v="22.697726190715674"/>
    <s v="Bhubaneswar"/>
    <s v="Regular"/>
  </r>
  <r>
    <s v="ORD008014"/>
    <x v="18"/>
    <s v="CUST0241"/>
    <s v="Victor Puri"/>
    <x v="2"/>
    <x v="6"/>
    <x v="43"/>
    <n v="2"/>
    <n v="4074.96"/>
    <n v="0.15"/>
    <n v="6927.43"/>
    <n v="1841.76"/>
    <n v="6927.4319999999998"/>
    <s v="Q3"/>
    <n v="26.586483010293861"/>
    <s v="Chandigarh"/>
    <s v="Occasional"/>
  </r>
  <r>
    <s v="ORD000456"/>
    <x v="72"/>
    <s v="CUST0229"/>
    <s v="Tanish Narula"/>
    <x v="2"/>
    <x v="6"/>
    <x v="57"/>
    <n v="1"/>
    <n v="1482.91"/>
    <n v="0"/>
    <n v="1482.91"/>
    <n v="470"/>
    <n v="1482.91"/>
    <s v="Q1"/>
    <n v="31.694438637543747"/>
    <s v="Lucknow"/>
    <s v="Premium"/>
  </r>
  <r>
    <s v="ORD010344"/>
    <x v="104"/>
    <s v="CUST0114"/>
    <s v="Gayathri Basak"/>
    <x v="1"/>
    <x v="1"/>
    <x v="36"/>
    <n v="4"/>
    <n v="4431.6499999999996"/>
    <n v="0.2"/>
    <n v="14181.28"/>
    <n v="2679.19"/>
    <n v="14181.279999999999"/>
    <s v="Q4"/>
    <n v="18.892441302900725"/>
    <s v="Patna"/>
    <s v="Premium"/>
  </r>
  <r>
    <s v="ORD007396"/>
    <x v="12"/>
    <s v="CUST0471"/>
    <s v="Deepa Borde"/>
    <x v="3"/>
    <x v="5"/>
    <x v="37"/>
    <n v="2"/>
    <n v="86.87"/>
    <n v="0"/>
    <n v="173.74"/>
    <n v="16.82"/>
    <n v="173.74"/>
    <s v="Q2"/>
    <n v="9.681132727063428"/>
    <s v="Mumbai"/>
    <s v="Premium"/>
  </r>
  <r>
    <s v="ORD011035"/>
    <x v="228"/>
    <s v="CUST0408"/>
    <s v="Anvi Jaggi"/>
    <x v="0"/>
    <x v="4"/>
    <x v="28"/>
    <n v="5"/>
    <n v="13606.42"/>
    <n v="0.05"/>
    <n v="64630.5"/>
    <n v="6512.77"/>
    <n v="64630.495000000003"/>
    <s v="Q3"/>
    <n v="10.076929623010807"/>
    <s v="Kochi"/>
    <s v="Premium"/>
  </r>
  <r>
    <s v="ORD011120"/>
    <x v="114"/>
    <s v="CUST0357"/>
    <s v="Udant Mishra"/>
    <x v="2"/>
    <x v="5"/>
    <x v="44"/>
    <n v="7"/>
    <n v="369"/>
    <n v="0.15"/>
    <n v="2195.5500000000002"/>
    <n v="157.13"/>
    <n v="2195.5499999999997"/>
    <s v="Q3"/>
    <n v="7.1567488784131532"/>
    <s v="Delhi"/>
    <s v="Premium"/>
  </r>
  <r>
    <s v="ORD004322"/>
    <x v="83"/>
    <s v="CUST0172"/>
    <s v="Sanya Saha"/>
    <x v="3"/>
    <x v="0"/>
    <x v="67"/>
    <n v="3"/>
    <n v="892.08"/>
    <n v="0.05"/>
    <n v="2542.4299999999998"/>
    <n v="1061.92"/>
    <n v="2542.4279999999999"/>
    <s v="Q2"/>
    <n v="41.767914947510853"/>
    <s v="Nagpur"/>
    <s v="Occasional"/>
  </r>
  <r>
    <s v="ORD005001"/>
    <x v="217"/>
    <s v="CUST0466"/>
    <s v="Inaya Cherian"/>
    <x v="3"/>
    <x v="4"/>
    <x v="23"/>
    <n v="3"/>
    <n v="49502.8"/>
    <n v="0.2"/>
    <n v="118806.72"/>
    <n v="16217.27"/>
    <n v="118806.72000000003"/>
    <s v="Q4"/>
    <n v="13.650128544917326"/>
    <s v="Ahmedabad"/>
    <s v="Premium"/>
  </r>
  <r>
    <s v="ORD008585"/>
    <x v="352"/>
    <s v="CUST0471"/>
    <s v="Deepa Borde"/>
    <x v="3"/>
    <x v="5"/>
    <x v="37"/>
    <n v="9"/>
    <n v="376.09"/>
    <n v="0.1"/>
    <n v="3046.33"/>
    <n v="267.64999999999998"/>
    <n v="3046.3290000000002"/>
    <s v="Q1"/>
    <n v="8.7859818207482441"/>
    <s v="Mumbai"/>
    <s v="Premium"/>
  </r>
  <r>
    <s v="ORD007963"/>
    <x v="44"/>
    <s v="CUST0137"/>
    <s v="Rachita Datta"/>
    <x v="0"/>
    <x v="6"/>
    <x v="55"/>
    <n v="5"/>
    <n v="439.17"/>
    <n v="0.15"/>
    <n v="1866.47"/>
    <n v="621.99"/>
    <n v="1866.4724999999999"/>
    <s v="Q4"/>
    <n v="33.324403821116867"/>
    <s v="Hyderabad"/>
    <s v="Regular"/>
  </r>
  <r>
    <s v="ORD006790"/>
    <x v="317"/>
    <s v="CUST0129"/>
    <s v="Bimala Basak"/>
    <x v="0"/>
    <x v="3"/>
    <x v="12"/>
    <n v="5"/>
    <n v="250.98"/>
    <n v="0"/>
    <n v="1254.9000000000001"/>
    <n v="251.14"/>
    <n v="1254.8999999999999"/>
    <s v="Q2"/>
    <n v="20.012750019921903"/>
    <s v="Chennai"/>
    <s v="Premium"/>
  </r>
  <r>
    <s v="ORD005263"/>
    <x v="215"/>
    <s v="CUST0247"/>
    <s v="Geetika Chopra"/>
    <x v="1"/>
    <x v="4"/>
    <x v="23"/>
    <n v="1"/>
    <n v="10210.39"/>
    <n v="0"/>
    <n v="10210.39"/>
    <n v="1179.8399999999999"/>
    <n v="10210.39"/>
    <s v="Q2"/>
    <n v="11.555288289673559"/>
    <s v="Kolkata"/>
    <s v="Regular"/>
  </r>
  <r>
    <s v="ORD011995"/>
    <x v="100"/>
    <s v="CUST0170"/>
    <s v="Yash Kibe"/>
    <x v="3"/>
    <x v="4"/>
    <x v="50"/>
    <n v="5"/>
    <n v="22498.58"/>
    <n v="0.3"/>
    <n v="78745.03"/>
    <n v="9326.2800000000007"/>
    <n v="78745.03"/>
    <s v="Q3"/>
    <n v="11.843642703545862"/>
    <s v="Ahmedabad"/>
    <s v="Premium"/>
  </r>
  <r>
    <s v="ORD000511"/>
    <x v="189"/>
    <s v="CUST0181"/>
    <s v="Chasmum Narang"/>
    <x v="3"/>
    <x v="0"/>
    <x v="15"/>
    <n v="3"/>
    <n v="308.56"/>
    <n v="0.05"/>
    <n v="879.4"/>
    <n v="385.52"/>
    <n v="879.39600000000007"/>
    <s v="Q3"/>
    <n v="43.838981123493291"/>
    <s v="Ahmedabad"/>
    <s v="Premium"/>
  </r>
  <r>
    <s v="ORD007142"/>
    <x v="21"/>
    <s v="CUST0418"/>
    <s v="Osha Gour"/>
    <x v="3"/>
    <x v="2"/>
    <x v="30"/>
    <n v="1"/>
    <n v="363.23"/>
    <n v="0.25"/>
    <n v="272.42"/>
    <n v="44.89"/>
    <n v="272.42250000000001"/>
    <s v="Q2"/>
    <n v="16.478232141546144"/>
    <s v="Ahmedabad"/>
    <s v="Occasional"/>
  </r>
  <r>
    <s v="ORD007059"/>
    <x v="194"/>
    <s v="CUST0139"/>
    <s v="Bina Chacko"/>
    <x v="0"/>
    <x v="2"/>
    <x v="54"/>
    <n v="3"/>
    <n v="4719.3599999999997"/>
    <n v="0"/>
    <n v="14158.08"/>
    <n v="2533.7399999999998"/>
    <n v="14158.079999999998"/>
    <s v="Q4"/>
    <n v="17.89607065364795"/>
    <s v="Bengaluru"/>
    <s v="Regular"/>
  </r>
  <r>
    <s v="ORD011996"/>
    <x v="100"/>
    <s v="CUST0290"/>
    <s v="Unknown"/>
    <x v="1"/>
    <x v="4"/>
    <x v="28"/>
    <n v="2"/>
    <n v="61610.87"/>
    <n v="0.2"/>
    <n v="98577.39"/>
    <n v="10516.29"/>
    <n v="98577.392000000007"/>
    <s v="Q3"/>
    <n v="10.668054814597953"/>
    <s v="Ranchi"/>
    <s v="Premium"/>
  </r>
  <r>
    <s v="ORD003994"/>
    <x v="233"/>
    <s v="CUST0205"/>
    <s v="Harita Kurian"/>
    <x v="0"/>
    <x v="2"/>
    <x v="46"/>
    <n v="2"/>
    <n v="7681.26"/>
    <n v="0"/>
    <n v="15362.52"/>
    <n v="3764.68"/>
    <n v="15362.52"/>
    <s v="Q1"/>
    <n v="24.505614964211599"/>
    <s v="Hyderabad"/>
    <s v="Premium"/>
  </r>
  <r>
    <s v="ORD008756"/>
    <x v="140"/>
    <s v="CUST0114"/>
    <s v="Gayathri Basak"/>
    <x v="1"/>
    <x v="6"/>
    <x v="27"/>
    <n v="1"/>
    <n v="1147.94"/>
    <n v="0.1"/>
    <n v="1033.1500000000001"/>
    <n v="324.43"/>
    <n v="1033.1460000000002"/>
    <s v="Q4"/>
    <n v="31.402022939553792"/>
    <s v="Patna"/>
    <s v="Premium"/>
  </r>
  <r>
    <s v="ORD001355"/>
    <x v="223"/>
    <s v="CUST0046"/>
    <s v="Kiaan Radhakrishnan"/>
    <x v="2"/>
    <x v="3"/>
    <x v="10"/>
    <n v="2"/>
    <n v="1558.94"/>
    <n v="0"/>
    <n v="3117.88"/>
    <n v="896.41"/>
    <n v="3117.88"/>
    <s v="Q3"/>
    <n v="28.750625424968245"/>
    <s v="Hyderabad"/>
    <s v="Premium"/>
  </r>
  <r>
    <s v="ORD011860"/>
    <x v="230"/>
    <s v="CUST0287"/>
    <s v="Harish Sahota"/>
    <x v="2"/>
    <x v="5"/>
    <x v="7"/>
    <n v="5"/>
    <n v="611.4"/>
    <n v="0.15"/>
    <n v="2598.4499999999998"/>
    <n v="233.09"/>
    <n v="2598.4499999999998"/>
    <s v="Q3"/>
    <n v="8.9703477072870363"/>
    <s v="Delhi"/>
    <s v="Regular"/>
  </r>
  <r>
    <s v="ORD008939"/>
    <x v="53"/>
    <s v="CUST0377"/>
    <s v="Unknown"/>
    <x v="1"/>
    <x v="1"/>
    <x v="1"/>
    <n v="4"/>
    <n v="28095.06"/>
    <n v="0.15"/>
    <n v="95523.199999999997"/>
    <n v="23304.32"/>
    <n v="95523.203999999998"/>
    <s v="Q4"/>
    <n v="24.396502629727649"/>
    <s v="Ranchi"/>
    <s v="Occasional"/>
  </r>
  <r>
    <s v="ORD004255"/>
    <x v="225"/>
    <s v="CUST0144"/>
    <s v="Abdul Rajagopalan"/>
    <x v="1"/>
    <x v="6"/>
    <x v="29"/>
    <n v="1"/>
    <n v="1990.78"/>
    <n v="0.05"/>
    <n v="1891.24"/>
    <n v="674.49"/>
    <n v="1891.241"/>
    <s v="Q4"/>
    <n v="35.663903047735879"/>
    <s v="Patna"/>
    <s v="Regular"/>
  </r>
  <r>
    <s v="ORD004582"/>
    <x v="285"/>
    <s v="CUST0136"/>
    <s v="Arin Narula"/>
    <x v="0"/>
    <x v="1"/>
    <x v="52"/>
    <n v="5"/>
    <n v="38364.550000000003"/>
    <n v="0.1"/>
    <n v="172640.48"/>
    <n v="39168.81"/>
    <n v="172640.47500000001"/>
    <s v="Q3"/>
    <n v="22.688079875588851"/>
    <s v="Bengaluru"/>
    <s v="Premium"/>
  </r>
  <r>
    <s v="ORD011926"/>
    <x v="146"/>
    <s v="CUST0007"/>
    <s v="Advika Gopal"/>
    <x v="2"/>
    <x v="2"/>
    <x v="62"/>
    <n v="4"/>
    <n v="6069.62"/>
    <n v="0"/>
    <n v="24278.48"/>
    <n v="4303.6400000000003"/>
    <n v="24278.48"/>
    <s v="Q1"/>
    <n v="17.726150895772719"/>
    <s v="Lucknow"/>
    <s v="Premium"/>
  </r>
  <r>
    <s v="ORD007418"/>
    <x v="154"/>
    <s v="CUST0153"/>
    <s v="Bakhshi Sathe"/>
    <x v="1"/>
    <x v="6"/>
    <x v="41"/>
    <n v="5"/>
    <n v="1247.6400000000001"/>
    <n v="0"/>
    <n v="6238.2"/>
    <n v="-214.34"/>
    <n v="6238.2000000000007"/>
    <s v="Q4"/>
    <n v="-3.4359270302330804"/>
    <s v="Kolkata"/>
    <s v="Premium"/>
  </r>
  <r>
    <s v="ORD001561"/>
    <x v="341"/>
    <s v="CUST0113"/>
    <s v="Harita Chaudhari"/>
    <x v="2"/>
    <x v="6"/>
    <x v="14"/>
    <n v="2"/>
    <n v="4082.49"/>
    <n v="0.15"/>
    <n v="6940.23"/>
    <n v="2674.34"/>
    <n v="6940.2329999999993"/>
    <s v="Q2"/>
    <n v="38.533881441969505"/>
    <s v="Lucknow"/>
    <s v="Premium"/>
  </r>
  <r>
    <s v="ORD003970"/>
    <x v="329"/>
    <s v="CUST0051"/>
    <s v="Shivansh Mistry"/>
    <x v="3"/>
    <x v="3"/>
    <x v="66"/>
    <n v="1"/>
    <n v="3134.85"/>
    <n v="0.15"/>
    <n v="2664.62"/>
    <n v="573.41999999999996"/>
    <n v="2664.6224999999999"/>
    <s v="Q4"/>
    <n v="21.519766420727908"/>
    <s v="Nagpur"/>
    <s v="Premium"/>
  </r>
  <r>
    <s v="ORD011654"/>
    <x v="349"/>
    <s v="CUST0148"/>
    <s v="Dhruv Narasimhan"/>
    <x v="3"/>
    <x v="4"/>
    <x v="47"/>
    <n v="1"/>
    <n v="45974.63"/>
    <n v="0"/>
    <n v="45974.63"/>
    <n v="6904.63"/>
    <n v="45974.63"/>
    <s v="Q4"/>
    <n v="15.018348162888968"/>
    <s v="Surat"/>
    <s v="Regular"/>
  </r>
  <r>
    <s v="ORD004019"/>
    <x v="137"/>
    <s v="CUST0183"/>
    <s v="Hemani Dani"/>
    <x v="2"/>
    <x v="2"/>
    <x v="46"/>
    <n v="2"/>
    <n v="7723.62"/>
    <n v="0.1"/>
    <n v="13902.52"/>
    <n v="2805.21"/>
    <n v="13902.516"/>
    <s v="Q4"/>
    <n v="20.177708789485646"/>
    <s v="Jaipur"/>
    <s v="Premium"/>
  </r>
  <r>
    <s v="ORD010757"/>
    <x v="78"/>
    <s v="CUST0231"/>
    <s v="Yashica Dugar"/>
    <x v="0"/>
    <x v="1"/>
    <x v="52"/>
    <n v="3"/>
    <n v="36176.089999999997"/>
    <n v="0.05"/>
    <n v="103101.86"/>
    <n v="18648.490000000002"/>
    <n v="103101.85649999998"/>
    <s v="Q3"/>
    <n v="18.08744284535701"/>
    <s v="Hyderabad"/>
    <s v="Premium"/>
  </r>
  <r>
    <s v="ORD001749"/>
    <x v="10"/>
    <s v="CUST0306"/>
    <s v="Aahana Agarwal"/>
    <x v="3"/>
    <x v="2"/>
    <x v="62"/>
    <n v="2"/>
    <n v="4265.3999999999996"/>
    <n v="0"/>
    <n v="8530.7999999999993"/>
    <n v="2127.9"/>
    <n v="8530.7999999999993"/>
    <s v="Q1"/>
    <n v="24.943733295822202"/>
    <s v="Nagpur"/>
    <s v="Premium"/>
  </r>
  <r>
    <s v="ORD011308"/>
    <x v="324"/>
    <s v="CUST0372"/>
    <s v="Wazir Seshadri"/>
    <x v="2"/>
    <x v="5"/>
    <x v="21"/>
    <n v="3"/>
    <n v="404.84"/>
    <n v="0.25"/>
    <n v="910.89"/>
    <n v="67.55"/>
    <n v="910.89"/>
    <s v="Q1"/>
    <n v="7.4158240841374914"/>
    <s v="Lucknow"/>
    <s v="Regular"/>
  </r>
  <r>
    <s v="ORD011064"/>
    <x v="0"/>
    <s v="CUST0003"/>
    <s v="Avi Johal"/>
    <x v="1"/>
    <x v="5"/>
    <x v="39"/>
    <n v="10"/>
    <n v="362.92"/>
    <n v="0.05"/>
    <n v="3447.74"/>
    <n v="308.39999999999998"/>
    <n v="3447.7400000000002"/>
    <s v="Q2"/>
    <n v="8.9449900514539973"/>
    <s v="Patna"/>
    <s v="Regular"/>
  </r>
  <r>
    <s v="ORD002255"/>
    <x v="249"/>
    <s v="CUST0211"/>
    <s v="Maanas Arora"/>
    <x v="2"/>
    <x v="2"/>
    <x v="2"/>
    <n v="3"/>
    <n v="4282.74"/>
    <n v="0.1"/>
    <n v="11563.4"/>
    <n v="3105.91"/>
    <n v="11563.397999999999"/>
    <s v="Q3"/>
    <n v="26.859833612951206"/>
    <s v="Delhi"/>
    <s v="Premium"/>
  </r>
  <r>
    <s v="ORD000977"/>
    <x v="29"/>
    <s v="CUST0063"/>
    <s v="Udant Bansal"/>
    <x v="0"/>
    <x v="0"/>
    <x v="48"/>
    <n v="5"/>
    <n v="492.68"/>
    <n v="0.1"/>
    <n v="2217.06"/>
    <n v="857.45"/>
    <n v="2217.06"/>
    <s v="Q2"/>
    <n v="38.675092239271827"/>
    <s v="Bengaluru"/>
    <s v="Premium"/>
  </r>
  <r>
    <s v="ORD002734"/>
    <x v="63"/>
    <s v="CUST0077"/>
    <s v="Veda Dutt"/>
    <x v="1"/>
    <x v="4"/>
    <x v="47"/>
    <n v="1"/>
    <n v="2550.19"/>
    <n v="0.2"/>
    <n v="2040.15"/>
    <n v="209.29"/>
    <n v="2040.152"/>
    <s v="Q4"/>
    <n v="10.258559419650515"/>
    <s v="Kolkata"/>
    <s v="Occasional"/>
  </r>
  <r>
    <s v="ORD005385"/>
    <x v="170"/>
    <s v="CUST0419"/>
    <s v="Indrajit Upadhyay"/>
    <x v="3"/>
    <x v="0"/>
    <x v="49"/>
    <n v="3"/>
    <n v="825.04"/>
    <n v="0.2"/>
    <n v="1980.1"/>
    <n v="622.42999999999995"/>
    <n v="1980.096"/>
    <s v="Q4"/>
    <n v="31.43427099641432"/>
    <s v="Surat"/>
    <s v="Occasional"/>
  </r>
  <r>
    <s v="ORD002589"/>
    <x v="196"/>
    <s v="CUST0477"/>
    <s v="Teerth Bobal"/>
    <x v="1"/>
    <x v="4"/>
    <x v="23"/>
    <n v="2"/>
    <n v="58494.95"/>
    <n v="0"/>
    <n v="116989.9"/>
    <n v="17533.349999999999"/>
    <n v="116989.9"/>
    <s v="Q1"/>
    <n v="14.987062985779115"/>
    <s v="Patna"/>
    <s v="Occasional"/>
  </r>
  <r>
    <s v="ORD004184"/>
    <x v="94"/>
    <s v="CUST0268"/>
    <s v="Rajeshri Kashyap"/>
    <x v="0"/>
    <x v="1"/>
    <x v="34"/>
    <n v="4"/>
    <n v="44118.9"/>
    <n v="0"/>
    <n v="176475.6"/>
    <n v="37012.449999999997"/>
    <n v="176475.6"/>
    <s v="Q1"/>
    <n v="20.973126029887414"/>
    <s v="Chennai"/>
    <s v="Premium"/>
  </r>
  <r>
    <s v="ORD007546"/>
    <x v="86"/>
    <s v="CUST0364"/>
    <s v="Robert Mander"/>
    <x v="0"/>
    <x v="6"/>
    <x v="29"/>
    <n v="5"/>
    <n v="1017.37"/>
    <n v="0"/>
    <n v="5086.8500000000004"/>
    <n v="1541.35"/>
    <n v="5086.8500000000004"/>
    <s v="Q4"/>
    <n v="30.300677236403669"/>
    <s v="Bengaluru"/>
    <s v="Regular"/>
  </r>
  <r>
    <s v="ORD003501"/>
    <x v="275"/>
    <s v="CUST0444"/>
    <s v="Yagnesh Rout"/>
    <x v="1"/>
    <x v="4"/>
    <x v="5"/>
    <n v="2"/>
    <n v="73707.570000000007"/>
    <n v="0"/>
    <n v="147415.14000000001"/>
    <n v="20528.22"/>
    <n v="147415.14000000001"/>
    <s v="Q4"/>
    <n v="13.92544890572298"/>
    <s v="Patna"/>
    <s v="Regular"/>
  </r>
  <r>
    <s v="ORD010949"/>
    <x v="256"/>
    <s v="CUST0035"/>
    <s v="Sathvik Joshi"/>
    <x v="1"/>
    <x v="4"/>
    <x v="28"/>
    <n v="3"/>
    <n v="20470.27"/>
    <n v="0"/>
    <n v="61410.81"/>
    <n v="-8126.36"/>
    <n v="61410.81"/>
    <s v="Q4"/>
    <n v="-13.232784260621216"/>
    <s v="Patna"/>
    <s v="Regular"/>
  </r>
  <r>
    <s v="ORD008213"/>
    <x v="226"/>
    <s v="CUST0185"/>
    <s v="Aditya Dugar"/>
    <x v="3"/>
    <x v="4"/>
    <x v="33"/>
    <n v="2"/>
    <n v="52656.01"/>
    <n v="0.05"/>
    <n v="100046.42"/>
    <n v="9902.9599999999991"/>
    <n v="100046.41899999999"/>
    <s v="Q1"/>
    <n v="9.8983651788839602"/>
    <s v="Nagpur"/>
    <s v="Regular"/>
  </r>
  <r>
    <s v="ORD002213"/>
    <x v="306"/>
    <s v="CUST0275"/>
    <s v="Rajata Baria"/>
    <x v="1"/>
    <x v="4"/>
    <x v="20"/>
    <n v="4"/>
    <n v="66132.17"/>
    <n v="0.1"/>
    <n v="238075.81"/>
    <n v="27681.16"/>
    <n v="238075.81200000001"/>
    <s v="Q3"/>
    <n v="11.627035942878868"/>
    <s v="Ranchi"/>
    <s v="Premium"/>
  </r>
  <r>
    <s v="ORD002716"/>
    <x v="27"/>
    <s v="CUST0038"/>
    <s v="Netra Narasimhan"/>
    <x v="2"/>
    <x v="1"/>
    <x v="59"/>
    <n v="2"/>
    <n v="30809.18"/>
    <n v="0"/>
    <n v="61618.36"/>
    <n v="18468.22"/>
    <n v="61618.36"/>
    <s v="Q4"/>
    <n v="29.97194342725123"/>
    <s v="Amritsar"/>
    <s v="Premium"/>
  </r>
  <r>
    <s v="ORD003007"/>
    <x v="248"/>
    <s v="CUST0158"/>
    <s v="Zaid Purohit"/>
    <x v="2"/>
    <x v="4"/>
    <x v="50"/>
    <n v="3"/>
    <n v="42589.72"/>
    <n v="0.2"/>
    <n v="102215.33"/>
    <n v="9387"/>
    <n v="102215.32800000001"/>
    <s v="Q4"/>
    <n v="9.1835539737532521"/>
    <s v="Jaipur"/>
    <s v="Premium"/>
  </r>
  <r>
    <s v="ORD004311"/>
    <x v="95"/>
    <s v="CUST0136"/>
    <s v="Arin Narula"/>
    <x v="0"/>
    <x v="6"/>
    <x v="19"/>
    <n v="4"/>
    <n v="465.81"/>
    <n v="0.05"/>
    <n v="1770.08"/>
    <n v="587.53"/>
    <n v="1770.078"/>
    <s v="Q1"/>
    <n v="33.19228509445901"/>
    <s v="Bengaluru"/>
    <s v="Premium"/>
  </r>
  <r>
    <s v="ORD011070"/>
    <x v="237"/>
    <s v="CUST0110"/>
    <s v="Yashica Sheth"/>
    <x v="3"/>
    <x v="5"/>
    <x v="37"/>
    <n v="5"/>
    <n v="154.44999999999999"/>
    <n v="0.1"/>
    <n v="695.02"/>
    <n v="69.58"/>
    <n v="695.02499999999998"/>
    <s v="Q1"/>
    <n v="10.011222698627376"/>
    <s v="Nagpur"/>
    <s v="Premium"/>
  </r>
  <r>
    <s v="ORD011455"/>
    <x v="134"/>
    <s v="CUST0263"/>
    <s v="Jacob Radhakrishnan"/>
    <x v="1"/>
    <x v="0"/>
    <x v="48"/>
    <n v="2"/>
    <n v="803.73"/>
    <n v="0"/>
    <n v="1607.46"/>
    <n v="635.67999999999995"/>
    <n v="1607.46"/>
    <s v="Q2"/>
    <n v="39.545618553494329"/>
    <s v="Kolkata"/>
    <s v="Premium"/>
  </r>
  <r>
    <s v="ORD008738"/>
    <x v="100"/>
    <s v="CUST0209"/>
    <s v="Charles Babu"/>
    <x v="0"/>
    <x v="3"/>
    <x v="10"/>
    <n v="2"/>
    <n v="3635.19"/>
    <n v="0.15"/>
    <n v="6179.82"/>
    <n v="1401.99"/>
    <n v="6179.8230000000003"/>
    <s v="Q3"/>
    <n v="22.686583104362263"/>
    <s v="Bengaluru"/>
    <s v="Premium"/>
  </r>
  <r>
    <s v="ORD008111"/>
    <x v="186"/>
    <s v="CUST0151"/>
    <s v="Abhimanyu Kalita"/>
    <x v="0"/>
    <x v="4"/>
    <x v="45"/>
    <n v="4"/>
    <n v="42329.23"/>
    <n v="0.25"/>
    <n v="126987.69"/>
    <n v="18743.52"/>
    <n v="126987.69"/>
    <s v="Q3"/>
    <n v="14.76010784982387"/>
    <s v="Chennai"/>
    <s v="Premium"/>
  </r>
  <r>
    <s v="ORD005251"/>
    <x v="336"/>
    <s v="CUST0193"/>
    <s v="Aashi Virk"/>
    <x v="3"/>
    <x v="2"/>
    <x v="46"/>
    <n v="2"/>
    <n v="7703.6"/>
    <n v="0.05"/>
    <n v="14636.84"/>
    <n v="3720.24"/>
    <n v="14636.84"/>
    <s v="Q4"/>
    <n v="25.416961584604326"/>
    <s v="Pune"/>
    <s v="Premium"/>
  </r>
  <r>
    <s v="ORD005565"/>
    <x v="246"/>
    <s v="CUST0254"/>
    <s v="Pratyush Morar"/>
    <x v="1"/>
    <x v="1"/>
    <x v="59"/>
    <n v="4"/>
    <n v="30633.34"/>
    <n v="0.05"/>
    <n v="116406.69"/>
    <n v="27518.48"/>
    <n v="116406.692"/>
    <s v="Q2"/>
    <n v="23.639947154240019"/>
    <s v="Patna"/>
    <s v="Premium"/>
  </r>
  <r>
    <s v="ORD002593"/>
    <x v="109"/>
    <s v="CUST0151"/>
    <s v="Abhimanyu Kalita"/>
    <x v="0"/>
    <x v="4"/>
    <x v="42"/>
    <n v="4"/>
    <n v="79145.8"/>
    <n v="0.05"/>
    <n v="300754.03999999998"/>
    <n v="36990.839999999997"/>
    <n v="300754.03999999998"/>
    <s v="Q1"/>
    <n v="12.299365953654355"/>
    <s v="Chennai"/>
    <s v="Premium"/>
  </r>
  <r>
    <s v="ORD008077"/>
    <x v="349"/>
    <s v="CUST0486"/>
    <s v="Nathan Loke"/>
    <x v="2"/>
    <x v="6"/>
    <x v="19"/>
    <n v="1"/>
    <n v="604.52"/>
    <n v="0"/>
    <n v="604.52"/>
    <n v="172.82"/>
    <n v="604.52"/>
    <s v="Q4"/>
    <n v="28.587970621319393"/>
    <s v="Jaipur"/>
    <s v="Occasional"/>
  </r>
  <r>
    <s v="ORD011261"/>
    <x v="347"/>
    <s v="CUST0248"/>
    <s v="Noah Varkey"/>
    <x v="0"/>
    <x v="2"/>
    <x v="9"/>
    <n v="4"/>
    <n v="7464.19"/>
    <n v="0.1"/>
    <n v="26871.08"/>
    <n v="7136.44"/>
    <n v="26871.083999999999"/>
    <s v="Q1"/>
    <n v="26.558069121151807"/>
    <s v="Kochi"/>
    <s v="Occasional"/>
  </r>
  <r>
    <s v="ORD007582"/>
    <x v="4"/>
    <s v="CUST0372"/>
    <s v="Wazir Seshadri"/>
    <x v="2"/>
    <x v="1"/>
    <x v="3"/>
    <n v="3"/>
    <n v="10819.76"/>
    <n v="0.25"/>
    <n v="24344.46"/>
    <n v="5946.39"/>
    <n v="24344.46"/>
    <s v="Q2"/>
    <n v="24.426050115714215"/>
    <s v="Lucknow"/>
    <s v="Regular"/>
  </r>
  <r>
    <s v="ORD011621"/>
    <x v="325"/>
    <s v="CUST0023"/>
    <s v="Udyati Dâ€™Alia"/>
    <x v="3"/>
    <x v="6"/>
    <x v="14"/>
    <n v="5"/>
    <n v="2711.16"/>
    <n v="0.1"/>
    <n v="12200.22"/>
    <n v="-1328.75"/>
    <n v="12200.22"/>
    <s v="Q4"/>
    <n v="-10.891197043987733"/>
    <s v="Mumbai"/>
    <s v="Regular"/>
  </r>
  <r>
    <s v="ORD007442"/>
    <x v="190"/>
    <s v="CUST0011"/>
    <s v="Xiti Dash"/>
    <x v="2"/>
    <x v="4"/>
    <x v="47"/>
    <n v="5"/>
    <n v="36267.29"/>
    <n v="0.1"/>
    <n v="163202.81"/>
    <n v="14613.13"/>
    <n v="163202.80500000002"/>
    <s v="Q3"/>
    <n v="8.9539696038321885"/>
    <s v="Jaipur"/>
    <s v="Regular"/>
  </r>
  <r>
    <s v="ORD005509"/>
    <x v="344"/>
    <s v="CUST0201"/>
    <s v="Ira Banik"/>
    <x v="2"/>
    <x v="6"/>
    <x v="19"/>
    <n v="4"/>
    <n v="1256.45"/>
    <n v="0.2"/>
    <n v="4020.64"/>
    <n v="1482.22"/>
    <n v="4020.6400000000003"/>
    <s v="Q2"/>
    <n v="36.865275180070839"/>
    <s v="Lucknow"/>
    <s v="Occasional"/>
  </r>
  <r>
    <s v="ORD007741"/>
    <x v="219"/>
    <s v="CUST0103"/>
    <s v="Aryan Prabhu"/>
    <x v="1"/>
    <x v="1"/>
    <x v="59"/>
    <n v="5"/>
    <n v="44511.13"/>
    <n v="0"/>
    <n v="222555.65"/>
    <n v="66359.899999999994"/>
    <n v="222555.65"/>
    <s v="Q1"/>
    <n v="29.817216502928588"/>
    <s v="Patna"/>
    <s v="Premium"/>
  </r>
  <r>
    <s v="ORD011183"/>
    <x v="337"/>
    <s v="CUST0003"/>
    <s v="Avi Johal"/>
    <x v="1"/>
    <x v="6"/>
    <x v="18"/>
    <n v="4"/>
    <n v="2480.48"/>
    <n v="0.05"/>
    <n v="9425.82"/>
    <n v="2885.28"/>
    <n v="9425.8240000000005"/>
    <s v="Q3"/>
    <n v="30.610387212995793"/>
    <s v="Patna"/>
    <s v="Regular"/>
  </r>
  <r>
    <s v="ORD002852"/>
    <x v="110"/>
    <s v="CUST0268"/>
    <s v="Rajeshri Kashyap"/>
    <x v="0"/>
    <x v="4"/>
    <x v="28"/>
    <n v="5"/>
    <n v="39652.120000000003"/>
    <n v="0"/>
    <n v="198260.6"/>
    <n v="21863.83"/>
    <n v="198260.6"/>
    <s v="Q2"/>
    <n v="11.027823985199278"/>
    <s v="Chennai"/>
    <s v="Premium"/>
  </r>
  <r>
    <s v="ORD007907"/>
    <x v="352"/>
    <s v="CUST0415"/>
    <s v="Ekanta Samra"/>
    <x v="3"/>
    <x v="3"/>
    <x v="25"/>
    <n v="5"/>
    <n v="935.2"/>
    <n v="0"/>
    <n v="4676"/>
    <n v="1443.18"/>
    <n v="4676"/>
    <s v="Q1"/>
    <n v="30.863558597091533"/>
    <s v="Pune"/>
    <s v="Regular"/>
  </r>
  <r>
    <s v="ORD003973"/>
    <x v="162"/>
    <s v="CUST0273"/>
    <s v="Tanmayi Pai"/>
    <x v="2"/>
    <x v="3"/>
    <x v="12"/>
    <n v="4"/>
    <n v="2575.34"/>
    <n v="0.2"/>
    <n v="8241.09"/>
    <n v="2831.85"/>
    <n v="8241.0880000000016"/>
    <s v="Q2"/>
    <n v="34.362566116860755"/>
    <s v="Lucknow"/>
    <s v="Premium"/>
  </r>
  <r>
    <s v="ORD010710"/>
    <x v="263"/>
    <s v="CUST0043"/>
    <s v="Zayan Swaminathan"/>
    <x v="0"/>
    <x v="4"/>
    <x v="47"/>
    <n v="4"/>
    <n v="5846.08"/>
    <n v="0.1"/>
    <n v="21045.89"/>
    <n v="2749.16"/>
    <n v="21045.887999999999"/>
    <s v="Q3"/>
    <n v="13.062693000866203"/>
    <s v="Bengaluru"/>
    <s v="Premium"/>
  </r>
  <r>
    <s v="ORD008186"/>
    <x v="220"/>
    <s v="CUST0372"/>
    <s v="Wazir Seshadri"/>
    <x v="2"/>
    <x v="6"/>
    <x v="55"/>
    <n v="1"/>
    <n v="1024.1400000000001"/>
    <n v="0"/>
    <n v="1024.1400000000001"/>
    <n v="281.7"/>
    <n v="1024.1400000000001"/>
    <s v="Q1"/>
    <n v="27.506005038373655"/>
    <s v="Lucknow"/>
    <s v="Regular"/>
  </r>
  <r>
    <s v="ORD007623"/>
    <x v="305"/>
    <s v="CUST0359"/>
    <s v="Yutika Suri"/>
    <x v="1"/>
    <x v="2"/>
    <x v="54"/>
    <n v="2"/>
    <n v="4561.71"/>
    <n v="0.1"/>
    <n v="8211.08"/>
    <n v="2176.58"/>
    <n v="8211.0779999999995"/>
    <s v="Q3"/>
    <n v="26.50784062510656"/>
    <s v="Ranchi"/>
    <s v="Premium"/>
  </r>
  <r>
    <s v="ORD000695"/>
    <x v="92"/>
    <s v="CUST0268"/>
    <s v="Rajeshri Kashyap"/>
    <x v="0"/>
    <x v="2"/>
    <x v="46"/>
    <n v="3"/>
    <n v="4942.59"/>
    <n v="0.25"/>
    <n v="11120.83"/>
    <n v="2599.79"/>
    <n v="11120.827499999999"/>
    <s v="Q3"/>
    <n v="23.377661559433964"/>
    <s v="Chennai"/>
    <s v="Premium"/>
  </r>
  <r>
    <s v="ORD007932"/>
    <x v="353"/>
    <s v="CUST0043"/>
    <s v="Zayan Swaminathan"/>
    <x v="0"/>
    <x v="1"/>
    <x v="59"/>
    <n v="4"/>
    <n v="3059.42"/>
    <n v="0.25"/>
    <n v="9178.26"/>
    <n v="2526.73"/>
    <n v="9178.26"/>
    <s v="Q2"/>
    <n v="27.529509950687821"/>
    <s v="Bengaluru"/>
    <s v="Premium"/>
  </r>
  <r>
    <s v="ORD009938"/>
    <x v="40"/>
    <s v="CUST0387"/>
    <s v="Vinaya Prashad"/>
    <x v="1"/>
    <x v="0"/>
    <x v="56"/>
    <n v="1"/>
    <n v="671.38"/>
    <n v="0.15"/>
    <n v="570.66999999999996"/>
    <n v="162.21"/>
    <n v="570.673"/>
    <s v="Q4"/>
    <n v="28.424483501848709"/>
    <s v="Bhubaneswar"/>
    <s v="Regular"/>
  </r>
  <r>
    <s v="ORD002012"/>
    <x v="353"/>
    <s v="CUST0093"/>
    <s v="Hitesh Bhardwaj"/>
    <x v="2"/>
    <x v="5"/>
    <x v="11"/>
    <n v="1"/>
    <n v="229.23"/>
    <n v="0"/>
    <n v="229.23"/>
    <n v="13.56"/>
    <n v="229.23"/>
    <s v="Q2"/>
    <n v="5.915456092134538"/>
    <s v="Amritsar"/>
    <s v="Regular"/>
  </r>
  <r>
    <s v="ORD002935"/>
    <x v="311"/>
    <s v="CUST0275"/>
    <s v="Rajata Baria"/>
    <x v="1"/>
    <x v="4"/>
    <x v="20"/>
    <n v="4"/>
    <n v="20526.13"/>
    <n v="0.1"/>
    <n v="73894.070000000007"/>
    <n v="-5980.62"/>
    <n v="73894.067999999999"/>
    <s v="Q1"/>
    <n v="-8.0935046614701278"/>
    <s v="Ranchi"/>
    <s v="Premium"/>
  </r>
  <r>
    <s v="ORD011354"/>
    <x v="67"/>
    <s v="CUST0074"/>
    <s v="Maanas Sandhu"/>
    <x v="1"/>
    <x v="4"/>
    <x v="47"/>
    <n v="4"/>
    <n v="62273.88"/>
    <n v="0.15"/>
    <n v="211731.19"/>
    <n v="-13637.02"/>
    <n v="211731.19199999998"/>
    <s v="Q4"/>
    <n v="-6.4407232585808449"/>
    <s v="Kolkata"/>
    <s v="Premium"/>
  </r>
  <r>
    <s v="ORD004083"/>
    <x v="273"/>
    <s v="CUST0243"/>
    <s v="Oviya Nagy"/>
    <x v="3"/>
    <x v="4"/>
    <x v="50"/>
    <n v="3"/>
    <n v="37476"/>
    <n v="0.1"/>
    <n v="101185.2"/>
    <n v="13238.68"/>
    <n v="101185.2"/>
    <s v="Q3"/>
    <n v="13.083613018504684"/>
    <s v="Surat"/>
    <s v="Regular"/>
  </r>
  <r>
    <s v="ORD005663"/>
    <x v="277"/>
    <s v="CUST0140"/>
    <s v="Unknown"/>
    <x v="1"/>
    <x v="6"/>
    <x v="27"/>
    <n v="4"/>
    <n v="1183.3399999999999"/>
    <n v="0"/>
    <n v="4733.3599999999997"/>
    <n v="1028.18"/>
    <n v="4733.3599999999997"/>
    <s v="Q1"/>
    <n v="21.721990298646208"/>
    <s v="Patna"/>
    <s v="Premium"/>
  </r>
  <r>
    <s v="ORD002271"/>
    <x v="183"/>
    <s v="CUST0048"/>
    <s v="Anika Chauhan"/>
    <x v="2"/>
    <x v="5"/>
    <x v="40"/>
    <n v="1"/>
    <n v="438.23"/>
    <n v="0"/>
    <n v="438.23"/>
    <n v="33.200000000000003"/>
    <n v="438.23"/>
    <s v="Q3"/>
    <n v="7.575930447481916"/>
    <s v="Amritsar"/>
    <s v="Regular"/>
  </r>
  <r>
    <s v="ORD001777"/>
    <x v="38"/>
    <s v="CUST0051"/>
    <s v="Shivansh Mistry"/>
    <x v="3"/>
    <x v="5"/>
    <x v="31"/>
    <n v="8"/>
    <n v="685.6"/>
    <n v="0.2"/>
    <n v="4387.84"/>
    <n v="439.75"/>
    <n v="4387.84"/>
    <s v="Q2"/>
    <n v="10.02201538798133"/>
    <s v="Nagpur"/>
    <s v="Premium"/>
  </r>
  <r>
    <s v="ORD003883"/>
    <x v="67"/>
    <s v="CUST0348"/>
    <s v="Triya Rastogi"/>
    <x v="1"/>
    <x v="0"/>
    <x v="48"/>
    <n v="5"/>
    <n v="786.08"/>
    <n v="0.1"/>
    <n v="3537.36"/>
    <n v="1497.24"/>
    <n v="3537.36"/>
    <s v="Q4"/>
    <n v="42.326480765316504"/>
    <s v="Bhubaneswar"/>
    <s v="Regular"/>
  </r>
  <r>
    <s v="ORD000921"/>
    <x v="52"/>
    <s v="CUST0251"/>
    <s v="Faris Thakkar"/>
    <x v="0"/>
    <x v="2"/>
    <x v="46"/>
    <n v="5"/>
    <n v="4902.9799999999996"/>
    <n v="0.05"/>
    <n v="23289.15"/>
    <n v="6546.7"/>
    <n v="23289.154999999995"/>
    <s v="Q1"/>
    <n v="28.110514982298625"/>
    <s v="Kochi"/>
    <s v="Regular"/>
  </r>
  <r>
    <s v="ORD007258"/>
    <x v="220"/>
    <s v="CUST0138"/>
    <s v="Jagat Zacharia"/>
    <x v="3"/>
    <x v="1"/>
    <x v="1"/>
    <n v="2"/>
    <n v="32369.3"/>
    <n v="0"/>
    <n v="64738.6"/>
    <n v="12087.1"/>
    <n v="64738.6"/>
    <s v="Q1"/>
    <n v="18.670623090397385"/>
    <s v="Surat"/>
    <s v="Premium"/>
  </r>
  <r>
    <s v="ORD011651"/>
    <x v="278"/>
    <s v="CUST0089"/>
    <s v="Avi Dugar"/>
    <x v="1"/>
    <x v="2"/>
    <x v="65"/>
    <n v="5"/>
    <n v="4293.4399999999996"/>
    <n v="0"/>
    <n v="21467.200000000001"/>
    <n v="-1927.13"/>
    <n v="21467.199999999997"/>
    <s v="Q3"/>
    <n v="-8.9770906312886645"/>
    <s v="Bhubaneswar"/>
    <s v="Regular"/>
  </r>
  <r>
    <s v="ORD004218"/>
    <x v="336"/>
    <s v="CUST0425"/>
    <s v="Devika Issac"/>
    <x v="3"/>
    <x v="6"/>
    <x v="55"/>
    <n v="1"/>
    <n v="2575.58"/>
    <n v="0.1"/>
    <n v="2318.02"/>
    <n v="541.61"/>
    <n v="2318.0219999999999"/>
    <s v="Q4"/>
    <n v="23.365199610011995"/>
    <s v="Nagpur"/>
    <s v="Premium"/>
  </r>
  <r>
    <s v="ORD007970"/>
    <x v="237"/>
    <s v="CUST0389"/>
    <s v="Reva Kaul"/>
    <x v="2"/>
    <x v="5"/>
    <x v="40"/>
    <n v="2"/>
    <n v="538.02"/>
    <n v="0.15"/>
    <n v="914.63"/>
    <n v="59.77"/>
    <n v="914.6339999999999"/>
    <s v="Q1"/>
    <n v="6.5348829581360777"/>
    <s v="Delhi"/>
    <s v="Regular"/>
  </r>
  <r>
    <s v="ORD008365"/>
    <x v="112"/>
    <s v="CUST0164"/>
    <s v="Teerth Soman"/>
    <x v="2"/>
    <x v="3"/>
    <x v="16"/>
    <n v="2"/>
    <n v="2916.16"/>
    <n v="0.25"/>
    <n v="4374.24"/>
    <n v="928.74"/>
    <n v="4374.24"/>
    <s v="Q2"/>
    <n v="21.232031164270822"/>
    <s v="Chandigarh"/>
    <s v="Occasional"/>
  </r>
  <r>
    <s v="ORD000240"/>
    <x v="259"/>
    <s v="CUST0305"/>
    <s v="Barkha Dhingra"/>
    <x v="1"/>
    <x v="6"/>
    <x v="18"/>
    <n v="5"/>
    <n v="708.03"/>
    <n v="0.05"/>
    <n v="3363.14"/>
    <n v="1020.86"/>
    <n v="3363.1424999999995"/>
    <s v="Q2"/>
    <n v="30.354371212616783"/>
    <s v="Kochi"/>
    <s v="Regular"/>
  </r>
  <r>
    <s v="ORD008261"/>
    <x v="95"/>
    <s v="CUST0351"/>
    <s v="Anirudh Kumer"/>
    <x v="2"/>
    <x v="3"/>
    <x v="61"/>
    <n v="5"/>
    <n v="987.7"/>
    <n v="0.15"/>
    <n v="4197.72"/>
    <n v="869.22"/>
    <n v="4197.7249999999995"/>
    <s v="Q1"/>
    <n v="20.706955204253738"/>
    <s v="Lucknow"/>
    <s v="Premium"/>
  </r>
  <r>
    <s v="ORD002174"/>
    <x v="308"/>
    <s v="CUST0453"/>
    <s v="Maanav Dâ€™Alia"/>
    <x v="1"/>
    <x v="4"/>
    <x v="42"/>
    <n v="2"/>
    <n v="51519.88"/>
    <n v="0.2"/>
    <n v="82431.81"/>
    <n v="11864.85"/>
    <n v="82431.808000000005"/>
    <s v="Q3"/>
    <n v="14.393533273138125"/>
    <s v="Bhubaneswar"/>
    <s v="Regular"/>
  </r>
  <r>
    <s v="ORD000549"/>
    <x v="263"/>
    <s v="CUST0018"/>
    <s v="Shivani Parikh"/>
    <x v="0"/>
    <x v="6"/>
    <x v="18"/>
    <n v="4"/>
    <n v="4168.03"/>
    <n v="0.05"/>
    <n v="15838.51"/>
    <n v="4274.66"/>
    <n v="15838.513999999997"/>
    <s v="Q3"/>
    <n v="26.989028639688961"/>
    <s v="Coimbatore"/>
    <s v="Occasional"/>
  </r>
  <r>
    <s v="ORD009107"/>
    <x v="215"/>
    <s v="CUST0374"/>
    <s v="Theodore Chaudry"/>
    <x v="1"/>
    <x v="4"/>
    <x v="50"/>
    <n v="2"/>
    <n v="31998.68"/>
    <n v="0"/>
    <n v="63997.36"/>
    <n v="5478.22"/>
    <n v="63997.36"/>
    <s v="Q2"/>
    <n v="8.5600718529639348"/>
    <s v="Patna"/>
    <s v="Premium"/>
  </r>
  <r>
    <s v="ORD001793"/>
    <x v="236"/>
    <s v="CUST0010"/>
    <s v="Jack Goyal"/>
    <x v="2"/>
    <x v="4"/>
    <x v="45"/>
    <n v="3"/>
    <n v="38115.93"/>
    <n v="0.15"/>
    <n v="97195.62"/>
    <n v="11443.48"/>
    <n v="97195.621500000008"/>
    <s v="Q3"/>
    <n v="11.773658113400582"/>
    <s v="Delhi"/>
    <s v="Premium"/>
  </r>
  <r>
    <s v="ORD010153"/>
    <x v="118"/>
    <s v="CUST0445"/>
    <s v="Sachi Sibal"/>
    <x v="3"/>
    <x v="5"/>
    <x v="21"/>
    <n v="1"/>
    <n v="656.45"/>
    <n v="0.25"/>
    <n v="492.34"/>
    <n v="29.04"/>
    <n v="492.33750000000003"/>
    <s v="Q1"/>
    <n v="5.8983629199333798"/>
    <s v="Ahmedabad"/>
    <s v="Occasional"/>
  </r>
  <r>
    <s v="ORD010517"/>
    <x v="79"/>
    <s v="CUST0289"/>
    <s v="Ojasvi Chakraborty"/>
    <x v="3"/>
    <x v="5"/>
    <x v="7"/>
    <n v="4"/>
    <n v="577.76"/>
    <n v="0.1"/>
    <n v="2079.94"/>
    <n v="191.1"/>
    <n v="2079.9360000000001"/>
    <s v="Q2"/>
    <n v="9.1877650316836057"/>
    <s v="Mumbai"/>
    <s v="Premium"/>
  </r>
  <r>
    <s v="ORD001754"/>
    <x v="60"/>
    <s v="CUST0393"/>
    <s v="Rachita Shroff"/>
    <x v="3"/>
    <x v="6"/>
    <x v="19"/>
    <n v="4"/>
    <n v="1000.67"/>
    <n v="0"/>
    <n v="4002.68"/>
    <n v="1479.81"/>
    <n v="4002.68"/>
    <s v="Q3"/>
    <n v="36.970479778548373"/>
    <s v="Surat"/>
    <s v="Occasional"/>
  </r>
  <r>
    <s v="ORD002266"/>
    <x v="351"/>
    <s v="CUST0018"/>
    <s v="Shivani Parikh"/>
    <x v="0"/>
    <x v="2"/>
    <x v="65"/>
    <n v="5"/>
    <n v="3367.29"/>
    <n v="0"/>
    <n v="16836.45"/>
    <n v="3356"/>
    <n v="16836.45"/>
    <s v="Q2"/>
    <n v="19.932943108553168"/>
    <s v="Coimbatore"/>
    <s v="Occasional"/>
  </r>
  <r>
    <s v="ORD010778"/>
    <x v="218"/>
    <s v="CUST0038"/>
    <s v="Netra Narasimhan"/>
    <x v="2"/>
    <x v="5"/>
    <x v="21"/>
    <n v="9"/>
    <n v="778.5"/>
    <n v="0"/>
    <n v="7006.5"/>
    <n v="693.58"/>
    <n v="7006.5"/>
    <s v="Q3"/>
    <n v="9.8990936987083433"/>
    <s v="Amritsar"/>
    <s v="Premium"/>
  </r>
  <r>
    <s v="ORD001143"/>
    <x v="117"/>
    <s v="CUST0214"/>
    <s v="Bimala Chopra"/>
    <x v="2"/>
    <x v="6"/>
    <x v="14"/>
    <n v="3"/>
    <n v="3533.92"/>
    <n v="0.1"/>
    <n v="9541.58"/>
    <n v="2956.93"/>
    <n v="9541.5840000000007"/>
    <s v="Q3"/>
    <n v="30.98994086933191"/>
    <s v="Chandigarh"/>
    <s v="Premium"/>
  </r>
  <r>
    <s v="ORD000728"/>
    <x v="346"/>
    <s v="CUST0414"/>
    <s v="Sai Maharaj"/>
    <x v="2"/>
    <x v="5"/>
    <x v="11"/>
    <n v="10"/>
    <n v="318.19"/>
    <n v="0.2"/>
    <n v="2545.52"/>
    <n v="154.65"/>
    <n v="2545.5200000000004"/>
    <s v="Q4"/>
    <n v="6.07537949024168"/>
    <s v="Delhi"/>
    <s v="Occasional"/>
  </r>
  <r>
    <s v="ORD005454"/>
    <x v="190"/>
    <s v="CUST0364"/>
    <s v="Robert Mander"/>
    <x v="0"/>
    <x v="4"/>
    <x v="20"/>
    <n v="4"/>
    <n v="35696.959999999999"/>
    <n v="0.25"/>
    <n v="107090.88"/>
    <n v="13408.41"/>
    <n v="107090.88"/>
    <s v="Q3"/>
    <n v="12.520589988615278"/>
    <s v="Bengaluru"/>
    <s v="Regular"/>
  </r>
  <r>
    <s v="ORD003795"/>
    <x v="301"/>
    <s v="CUST0309"/>
    <s v="Hamsini Toor"/>
    <x v="1"/>
    <x v="6"/>
    <x v="41"/>
    <n v="2"/>
    <n v="4186.91"/>
    <n v="0.05"/>
    <n v="7955.13"/>
    <n v="2324.0700000000002"/>
    <n v="7955.128999999999"/>
    <s v="Q2"/>
    <n v="29.214733134467945"/>
    <s v="Guwahati"/>
    <s v="Occasional"/>
  </r>
  <r>
    <s v="ORD001109"/>
    <x v="4"/>
    <s v="CUST0471"/>
    <s v="Deepa Borde"/>
    <x v="3"/>
    <x v="0"/>
    <x v="48"/>
    <n v="3"/>
    <n v="628.16"/>
    <n v="0"/>
    <n v="1884.48"/>
    <n v="530.70000000000005"/>
    <n v="1884.48"/>
    <s v="Q2"/>
    <n v="28.161614875191038"/>
    <s v="Mumbai"/>
    <s v="Premium"/>
  </r>
  <r>
    <s v="ORD005404"/>
    <x v="243"/>
    <s v="CUST0263"/>
    <s v="Jacob Radhakrishnan"/>
    <x v="1"/>
    <x v="1"/>
    <x v="36"/>
    <n v="4"/>
    <n v="30466.7"/>
    <n v="0.05"/>
    <n v="115773.46"/>
    <n v="34155.72"/>
    <n v="115773.45999999999"/>
    <s v="Q4"/>
    <n v="29.502201972714641"/>
    <s v="Kolkata"/>
    <s v="Premium"/>
  </r>
  <r>
    <s v="ORD011985"/>
    <x v="350"/>
    <s v="CUST0002"/>
    <s v="Nitara Dhawan"/>
    <x v="2"/>
    <x v="0"/>
    <x v="51"/>
    <n v="2"/>
    <n v="705.25"/>
    <n v="0.05"/>
    <n v="1339.97"/>
    <n v="542.78"/>
    <n v="1339.9749999999999"/>
    <s v="Q4"/>
    <n v="40.506877019634764"/>
    <s v="Chandigarh"/>
    <s v="Premium"/>
  </r>
  <r>
    <s v="ORD004643"/>
    <x v="342"/>
    <s v="CUST0340"/>
    <s v="Oscar Wali"/>
    <x v="0"/>
    <x v="2"/>
    <x v="9"/>
    <n v="3"/>
    <n v="6283.42"/>
    <n v="0.05"/>
    <n v="17907.75"/>
    <n v="3442.94"/>
    <n v="17907.746999999999"/>
    <s v="Q2"/>
    <n v="19.225977579539585"/>
    <s v="Coimbatore"/>
    <s v="Premium"/>
  </r>
  <r>
    <s v="ORD009116"/>
    <x v="133"/>
    <s v="CUST0313"/>
    <s v="Nikita Kala"/>
    <x v="0"/>
    <x v="1"/>
    <x v="1"/>
    <n v="3"/>
    <n v="43890.21"/>
    <n v="0.3"/>
    <n v="92169.44"/>
    <n v="21338"/>
    <n v="92169.440999999992"/>
    <s v="Q4"/>
    <n v="23.150840452106465"/>
    <s v="Coimbatore"/>
    <s v="Regular"/>
  </r>
  <r>
    <s v="ORD004371"/>
    <x v="262"/>
    <s v="CUST0385"/>
    <s v="Kamya Sagar"/>
    <x v="3"/>
    <x v="4"/>
    <x v="45"/>
    <n v="1"/>
    <n v="61864.42"/>
    <n v="0"/>
    <n v="61864.42"/>
    <n v="9277.2800000000007"/>
    <n v="61864.42"/>
    <s v="Q2"/>
    <n v="14.996148028220425"/>
    <s v="Pune"/>
    <s v="Regular"/>
  </r>
  <r>
    <s v="ORD001395"/>
    <x v="138"/>
    <s v="CUST0065"/>
    <s v="Unknown"/>
    <x v="3"/>
    <x v="6"/>
    <x v="55"/>
    <n v="1"/>
    <n v="4428.72"/>
    <n v="0.1"/>
    <n v="3985.85"/>
    <n v="1107.6199999999999"/>
    <n v="3985.8480000000004"/>
    <s v="Q4"/>
    <n v="27.788802890224169"/>
    <s v="Mumbai"/>
    <s v="Regular"/>
  </r>
  <r>
    <s v="ORD011555"/>
    <x v="150"/>
    <s v="CUST0443"/>
    <s v="Wyatt Aggarwal"/>
    <x v="0"/>
    <x v="2"/>
    <x v="17"/>
    <n v="5"/>
    <n v="5976.83"/>
    <n v="0"/>
    <n v="29884.15"/>
    <n v="-1037.45"/>
    <n v="29884.15"/>
    <s v="Q2"/>
    <n v="-3.4715727233332725"/>
    <s v="Bengaluru"/>
    <s v="Regular"/>
  </r>
  <r>
    <s v="ORD009512"/>
    <x v="226"/>
    <s v="CUST0290"/>
    <s v="Ekapad Narasimhan"/>
    <x v="1"/>
    <x v="2"/>
    <x v="62"/>
    <n v="4"/>
    <n v="965.6"/>
    <n v="0"/>
    <n v="3862.4"/>
    <n v="908.48"/>
    <n v="3862.4"/>
    <s v="Q1"/>
    <n v="23.52112676056338"/>
    <s v="Ranchi"/>
    <s v="Premium"/>
  </r>
  <r>
    <s v="ORD010367"/>
    <x v="337"/>
    <s v="CUST0160"/>
    <s v="Warhi Radhakrishnan"/>
    <x v="0"/>
    <x v="0"/>
    <x v="49"/>
    <n v="4"/>
    <n v="842.21"/>
    <n v="0.1"/>
    <n v="3031.96"/>
    <n v="1053.95"/>
    <n v="3031.9560000000001"/>
    <s v="Q3"/>
    <n v="34.761342497922136"/>
    <s v="Coimbatore"/>
    <s v="Premium"/>
  </r>
  <r>
    <s v="ORD002999"/>
    <x v="171"/>
    <s v="CUST0095"/>
    <s v="Pahal Goyal"/>
    <x v="2"/>
    <x v="3"/>
    <x v="4"/>
    <n v="1"/>
    <n v="3439.01"/>
    <n v="0"/>
    <n v="3439.01"/>
    <n v="966.36"/>
    <n v="3439.01"/>
    <s v="Q2"/>
    <n v="28.099947368574096"/>
    <s v="Jaipur"/>
    <s v="Premium"/>
  </r>
  <r>
    <s v="ORD004114"/>
    <x v="353"/>
    <s v="CUST0172"/>
    <s v="Sanya Saha"/>
    <x v="3"/>
    <x v="4"/>
    <x v="45"/>
    <n v="1"/>
    <n v="68039.58"/>
    <n v="0.05"/>
    <n v="64637.599999999999"/>
    <n v="6657.94"/>
    <n v="64637.600999999995"/>
    <s v="Q2"/>
    <n v="10.300413381684963"/>
    <s v="Nagpur"/>
    <s v="Occasional"/>
  </r>
  <r>
    <s v="ORD006953"/>
    <x v="77"/>
    <s v="CUST0371"/>
    <s v="Unni Hora"/>
    <x v="3"/>
    <x v="6"/>
    <x v="19"/>
    <n v="5"/>
    <n v="4246.62"/>
    <n v="0"/>
    <n v="21233.1"/>
    <n v="4739.18"/>
    <n v="21233.1"/>
    <s v="Q3"/>
    <n v="22.319774314631406"/>
    <s v="Mumbai"/>
    <s v="Premium"/>
  </r>
  <r>
    <s v="ORD011817"/>
    <x v="283"/>
    <s v="CUST0461"/>
    <s v="Rushil Kakar"/>
    <x v="0"/>
    <x v="6"/>
    <x v="19"/>
    <n v="2"/>
    <n v="2720.92"/>
    <n v="0.05"/>
    <n v="5169.75"/>
    <n v="1684.62"/>
    <n v="5169.7479999999996"/>
    <s v="Q4"/>
    <n v="32.586101842448862"/>
    <s v="Hyderabad"/>
    <s v="Regular"/>
  </r>
  <r>
    <s v="ORD002181"/>
    <x v="347"/>
    <s v="CUST0262"/>
    <s v="Quincy Ray"/>
    <x v="0"/>
    <x v="3"/>
    <x v="61"/>
    <n v="1"/>
    <n v="1689.57"/>
    <n v="0.1"/>
    <n v="1520.61"/>
    <n v="357.83"/>
    <n v="1520.6130000000001"/>
    <s v="Q1"/>
    <n v="23.532003603816889"/>
    <s v="Kochi"/>
    <s v="Occasional"/>
  </r>
  <r>
    <s v="ORD010199"/>
    <x v="81"/>
    <s v="CUST0394"/>
    <s v="Isaac Parekh"/>
    <x v="1"/>
    <x v="0"/>
    <x v="48"/>
    <n v="4"/>
    <n v="739.36"/>
    <n v="0.05"/>
    <n v="2809.57"/>
    <n v="869.77"/>
    <n v="2809.5679999999998"/>
    <s v="Q3"/>
    <n v="30.957406293489747"/>
    <s v="Kolkata"/>
    <s v="Occasional"/>
  </r>
  <r>
    <s v="ORD006907"/>
    <x v="78"/>
    <s v="CUST0449"/>
    <s v="Pratyush Hans"/>
    <x v="2"/>
    <x v="2"/>
    <x v="8"/>
    <n v="3"/>
    <n v="403.5"/>
    <n v="0.05"/>
    <n v="1149.97"/>
    <n v="294.48"/>
    <n v="1149.9749999999999"/>
    <s v="Q3"/>
    <n v="25.607624546727308"/>
    <s v="Delhi"/>
    <s v="Premium"/>
  </r>
  <r>
    <s v="ORD004180"/>
    <x v="78"/>
    <s v="CUST0500"/>
    <s v="Pooja Mand"/>
    <x v="0"/>
    <x v="4"/>
    <x v="23"/>
    <n v="4"/>
    <n v="15247.01"/>
    <n v="0.1"/>
    <n v="54889.24"/>
    <n v="6859.31"/>
    <n v="54889.236000000004"/>
    <s v="Q3"/>
    <n v="12.496638685469138"/>
    <s v="Kochi"/>
    <s v="Premium"/>
  </r>
  <r>
    <s v="ORD002194"/>
    <x v="271"/>
    <s v="CUST0451"/>
    <s v="Varsha Sheth"/>
    <x v="1"/>
    <x v="4"/>
    <x v="20"/>
    <n v="4"/>
    <n v="28245.29"/>
    <n v="0.05"/>
    <n v="107332.1"/>
    <n v="-10819.11"/>
    <n v="107332.102"/>
    <s v="Q3"/>
    <n v="-10.080031975522701"/>
    <s v="Chennai"/>
    <s v="Regular"/>
  </r>
  <r>
    <s v="ORD005976"/>
    <x v="139"/>
    <s v="CUST0152"/>
    <s v="Shaurya Som"/>
    <x v="2"/>
    <x v="0"/>
    <x v="0"/>
    <n v="5"/>
    <n v="915.36"/>
    <n v="0.05"/>
    <n v="4347.96"/>
    <n v="1075.06"/>
    <n v="4347.96"/>
    <s v="Q3"/>
    <n v="24.725618450951707"/>
    <s v="Jaipur"/>
    <s v="Regular"/>
  </r>
  <r>
    <s v="ORD004698"/>
    <x v="35"/>
    <s v="CUST0332"/>
    <s v="Tamanna Mukherjee"/>
    <x v="2"/>
    <x v="2"/>
    <x v="62"/>
    <n v="2"/>
    <n v="2407.1"/>
    <n v="0"/>
    <n v="4814.2"/>
    <n v="1053.48"/>
    <n v="4814.2"/>
    <s v="Q2"/>
    <n v="21.882763491338125"/>
    <s v="Lucknow"/>
    <s v="Premium"/>
  </r>
  <r>
    <s v="ORD010155"/>
    <x v="277"/>
    <s v="CUST0097"/>
    <s v="Thomas Din"/>
    <x v="0"/>
    <x v="6"/>
    <x v="14"/>
    <n v="2"/>
    <n v="3793.37"/>
    <n v="0"/>
    <n v="7586.74"/>
    <n v="-1098.03"/>
    <n v="7586.74"/>
    <s v="Q1"/>
    <n v="-14.473014759962776"/>
    <s v="Hyderabad"/>
    <s v="Premium"/>
  </r>
  <r>
    <s v="ORD009162"/>
    <x v="78"/>
    <s v="CUST0338"/>
    <s v="Chakradev Mand"/>
    <x v="1"/>
    <x v="6"/>
    <x v="29"/>
    <n v="2"/>
    <n v="1275.55"/>
    <n v="0"/>
    <n v="2551.1"/>
    <n v="703.98"/>
    <n v="2551.1"/>
    <s v="Q3"/>
    <n v="27.595155031163028"/>
    <s v="Ranchi"/>
    <s v="Premium"/>
  </r>
  <r>
    <s v="ORD001667"/>
    <x v="196"/>
    <s v="CUST0287"/>
    <s v="Harish Sahota"/>
    <x v="2"/>
    <x v="6"/>
    <x v="29"/>
    <n v="3"/>
    <n v="4296.8599999999997"/>
    <n v="0.05"/>
    <n v="12246.05"/>
    <n v="2998.29"/>
    <n v="12246.050999999998"/>
    <s v="Q1"/>
    <n v="24.483731488929084"/>
    <s v="Delhi"/>
    <s v="Regular"/>
  </r>
  <r>
    <s v="ORD008570"/>
    <x v="296"/>
    <s v="CUST0346"/>
    <s v="Isha Kibe"/>
    <x v="2"/>
    <x v="6"/>
    <x v="57"/>
    <n v="4"/>
    <n v="2392.85"/>
    <n v="0.15"/>
    <n v="8135.69"/>
    <n v="1956.15"/>
    <n v="8135.69"/>
    <s v="Q3"/>
    <n v="24.044057725896639"/>
    <s v="Lucknow"/>
    <s v="Premium"/>
  </r>
  <r>
    <s v="ORD005970"/>
    <x v="187"/>
    <s v="CUST0157"/>
    <s v="Bhavini Patla"/>
    <x v="2"/>
    <x v="6"/>
    <x v="19"/>
    <n v="1"/>
    <n v="890.84"/>
    <n v="0.15"/>
    <n v="757.21"/>
    <n v="-59.45"/>
    <n v="757.21400000000006"/>
    <s v="Q1"/>
    <n v="-7.8511905547998566"/>
    <s v="Jaipur"/>
    <s v="Regular"/>
  </r>
  <r>
    <s v="ORD011018"/>
    <x v="209"/>
    <s v="CUST0347"/>
    <s v="Warjas Varkey"/>
    <x v="1"/>
    <x v="2"/>
    <x v="17"/>
    <n v="5"/>
    <n v="6789.61"/>
    <n v="0"/>
    <n v="33948.050000000003"/>
    <n v="8981.2800000000007"/>
    <n v="33948.049999999996"/>
    <s v="Q2"/>
    <n v="26.455952551030176"/>
    <s v="Patna"/>
    <s v="Occasional"/>
  </r>
  <r>
    <s v="ORD007685"/>
    <x v="116"/>
    <s v="CUST0422"/>
    <s v="David Mahal"/>
    <x v="0"/>
    <x v="2"/>
    <x v="8"/>
    <n v="2"/>
    <n v="4969.0600000000004"/>
    <n v="0.1"/>
    <n v="8944.31"/>
    <n v="1385.6"/>
    <n v="8944.3080000000009"/>
    <s v="Q4"/>
    <n v="15.491412976518031"/>
    <s v="Coimbatore"/>
    <s v="Premium"/>
  </r>
  <r>
    <s v="ORD010036"/>
    <x v="290"/>
    <s v="CUST0402"/>
    <s v="Upkaar Chandran"/>
    <x v="1"/>
    <x v="3"/>
    <x v="66"/>
    <n v="4"/>
    <n v="350.5"/>
    <n v="0"/>
    <n v="1402"/>
    <n v="357.15"/>
    <n v="1402"/>
    <s v="Q4"/>
    <n v="25.474322396576316"/>
    <s v="Guwahati"/>
    <s v="Premium"/>
  </r>
  <r>
    <s v="ORD009300"/>
    <x v="266"/>
    <s v="CUST0481"/>
    <s v="Warjas Vala"/>
    <x v="3"/>
    <x v="6"/>
    <x v="43"/>
    <n v="5"/>
    <n v="4372.41"/>
    <n v="0.2"/>
    <n v="17489.64"/>
    <n v="5824.69"/>
    <n v="17489.64"/>
    <s v="Q2"/>
    <n v="33.303658623047703"/>
    <s v="Mumbai"/>
    <s v="Regular"/>
  </r>
  <r>
    <s v="ORD006608"/>
    <x v="78"/>
    <s v="CUST0424"/>
    <s v="Adya Sidhu"/>
    <x v="2"/>
    <x v="0"/>
    <x v="51"/>
    <n v="5"/>
    <n v="795.13"/>
    <n v="0.15"/>
    <n v="3379.3"/>
    <n v="1236.47"/>
    <n v="3379.3024999999998"/>
    <s v="Q3"/>
    <n v="36.589530376113395"/>
    <s v="Lucknow"/>
    <s v="Premium"/>
  </r>
  <r>
    <s v="ORD000482"/>
    <x v="78"/>
    <s v="CUST0429"/>
    <s v="Daniel Rau"/>
    <x v="2"/>
    <x v="1"/>
    <x v="36"/>
    <n v="2"/>
    <n v="33255.769999999997"/>
    <n v="0"/>
    <n v="66511.539999999994"/>
    <n v="20536.990000000002"/>
    <n v="66511.539999999994"/>
    <s v="Q3"/>
    <n v="30.877333467244938"/>
    <s v="Jaipur"/>
    <s v="Premium"/>
  </r>
  <r>
    <s v="ORD005134"/>
    <x v="286"/>
    <s v="CUST0239"/>
    <s v="Om Bumb"/>
    <x v="2"/>
    <x v="5"/>
    <x v="31"/>
    <n v="7"/>
    <n v="661.08"/>
    <n v="0.05"/>
    <n v="4396.18"/>
    <n v="315.63"/>
    <n v="4396.1819999999998"/>
    <s v="Q1"/>
    <n v="7.1796423258374302"/>
    <s v="Chandigarh"/>
    <s v="Regular"/>
  </r>
  <r>
    <s v="ORD008831"/>
    <x v="59"/>
    <s v="CUST0371"/>
    <s v="Unni Hora"/>
    <x v="3"/>
    <x v="4"/>
    <x v="42"/>
    <n v="1"/>
    <n v="70824.06"/>
    <n v="0.15"/>
    <n v="60200.45"/>
    <n v="7955.15"/>
    <n v="60200.450999999994"/>
    <s v="Q4"/>
    <n v="13.214436104713503"/>
    <s v="Mumbai"/>
    <s v="Premium"/>
  </r>
  <r>
    <s v="ORD004055"/>
    <x v="148"/>
    <s v="CUST0299"/>
    <s v="Wahab Jain"/>
    <x v="2"/>
    <x v="1"/>
    <x v="1"/>
    <n v="3"/>
    <n v="17665.2"/>
    <n v="0"/>
    <n v="52995.6"/>
    <n v="15562.37"/>
    <n v="52995.600000000006"/>
    <s v="Q4"/>
    <n v="29.365400146427252"/>
    <s v="Jaipur"/>
    <s v="Premium"/>
  </r>
  <r>
    <s v="ORD011410"/>
    <x v="63"/>
    <s v="CUST0428"/>
    <s v="Abdul Gour"/>
    <x v="3"/>
    <x v="1"/>
    <x v="34"/>
    <n v="2"/>
    <n v="33184.129999999997"/>
    <n v="0.25"/>
    <n v="49776.19"/>
    <n v="11138.34"/>
    <n v="49776.194999999992"/>
    <s v="Q4"/>
    <n v="22.376843225646638"/>
    <s v="Surat"/>
    <s v="Occasional"/>
  </r>
  <r>
    <s v="ORD004314"/>
    <x v="84"/>
    <s v="CUST0142"/>
    <s v="Irya Bava"/>
    <x v="0"/>
    <x v="4"/>
    <x v="50"/>
    <n v="3"/>
    <n v="37845.54"/>
    <n v="0"/>
    <n v="113536.62"/>
    <n v="-7118.23"/>
    <n v="113536.62"/>
    <s v="Q2"/>
    <n v="-6.2695454559066484"/>
    <s v="Coimbatore"/>
    <s v="Premium"/>
  </r>
  <r>
    <s v="ORD008042"/>
    <x v="305"/>
    <s v="CUST0386"/>
    <s v="Nikita Balan"/>
    <x v="0"/>
    <x v="2"/>
    <x v="8"/>
    <n v="4"/>
    <n v="7989.98"/>
    <n v="0.05"/>
    <n v="30361.919999999998"/>
    <n v="7958.36"/>
    <n v="30361.923999999995"/>
    <s v="Q3"/>
    <n v="26.211649329159687"/>
    <s v="Kochi"/>
    <s v="Premium"/>
  </r>
  <r>
    <s v="ORD001691"/>
    <x v="93"/>
    <s v="CUST0426"/>
    <s v="Nakul Puri"/>
    <x v="0"/>
    <x v="5"/>
    <x v="68"/>
    <n v="8"/>
    <n v="599.41"/>
    <n v="0.15"/>
    <n v="4075.99"/>
    <n v="328.4"/>
    <n v="4075.9879999999998"/>
    <s v="Q3"/>
    <n v="8.0569383143727045"/>
    <s v="Bengaluru"/>
    <s v="Regular"/>
  </r>
  <r>
    <s v="ORD011486"/>
    <x v="19"/>
    <s v="CUST0229"/>
    <s v="Tanish Narula"/>
    <x v="2"/>
    <x v="6"/>
    <x v="55"/>
    <n v="2"/>
    <n v="4388.99"/>
    <n v="0.15"/>
    <n v="7461.28"/>
    <n v="2754.97"/>
    <n v="7461.2829999999994"/>
    <s v="Q4"/>
    <n v="36.923557352089716"/>
    <s v="Lucknow"/>
    <s v="Premium"/>
  </r>
  <r>
    <s v="ORD001740"/>
    <x v="194"/>
    <s v="CUST0234"/>
    <s v="Urvi Vig"/>
    <x v="0"/>
    <x v="6"/>
    <x v="27"/>
    <n v="4"/>
    <n v="3820.25"/>
    <n v="0.2"/>
    <n v="12224.8"/>
    <n v="4716.45"/>
    <n v="12224.800000000001"/>
    <s v="Q4"/>
    <n v="38.580999280151822"/>
    <s v="Bengaluru"/>
    <s v="Occasional"/>
  </r>
  <r>
    <s v="ORD006279"/>
    <x v="341"/>
    <s v="CUST0224"/>
    <s v="Gayathri Tata"/>
    <x v="0"/>
    <x v="4"/>
    <x v="47"/>
    <n v="4"/>
    <n v="61032.95"/>
    <n v="0.15"/>
    <n v="207512.03"/>
    <n v="21288.94"/>
    <n v="207512.03"/>
    <s v="Q2"/>
    <n v="10.259135337840412"/>
    <s v="Hyderabad"/>
    <s v="Premium"/>
  </r>
  <r>
    <s v="ORD003415"/>
    <x v="267"/>
    <s v="CUST0335"/>
    <s v="Ishani Bakshi"/>
    <x v="0"/>
    <x v="4"/>
    <x v="50"/>
    <n v="4"/>
    <n v="27807.96"/>
    <n v="0.1"/>
    <n v="100108.66"/>
    <n v="15134.75"/>
    <n v="100108.656"/>
    <s v="Q4"/>
    <n v="15.118322430846643"/>
    <s v="Bengaluru"/>
    <s v="Premium"/>
  </r>
  <r>
    <s v="ORD007056"/>
    <x v="144"/>
    <s v="CUST0185"/>
    <s v="Aditya Dugar"/>
    <x v="3"/>
    <x v="6"/>
    <x v="29"/>
    <n v="1"/>
    <n v="3077.52"/>
    <n v="0"/>
    <n v="3077.52"/>
    <n v="840.76"/>
    <n v="3077.52"/>
    <s v="Q2"/>
    <n v="27.319400036392938"/>
    <s v="Nagpur"/>
    <s v="Regular"/>
  </r>
  <r>
    <s v="ORD001838"/>
    <x v="31"/>
    <s v="CUST0356"/>
    <s v="Ganga Hayer"/>
    <x v="2"/>
    <x v="1"/>
    <x v="52"/>
    <n v="1"/>
    <n v="19331.060000000001"/>
    <n v="0"/>
    <n v="19331.060000000001"/>
    <n v="3535.5"/>
    <n v="19331.060000000001"/>
    <s v="Q2"/>
    <n v="18.28921952546834"/>
    <s v="Amritsar"/>
    <s v="Regular"/>
  </r>
  <r>
    <s v="ORD007603"/>
    <x v="332"/>
    <s v="CUST0349"/>
    <s v="Nakul Deep"/>
    <x v="3"/>
    <x v="0"/>
    <x v="51"/>
    <n v="2"/>
    <n v="265.86"/>
    <n v="0.3"/>
    <n v="372.2"/>
    <n v="112.25"/>
    <n v="372.20400000000001"/>
    <s v="Q1"/>
    <n v="30.158516926383665"/>
    <s v="Pune"/>
    <s v="Premium"/>
  </r>
  <r>
    <s v="ORD005207"/>
    <x v="219"/>
    <s v="CUST0217"/>
    <s v="Jonathan Madan"/>
    <x v="3"/>
    <x v="1"/>
    <x v="36"/>
    <n v="2"/>
    <n v="43006.23"/>
    <n v="0"/>
    <n v="86012.46"/>
    <n v="24439.71"/>
    <n v="86012.46"/>
    <s v="Q1"/>
    <n v="28.414150693980844"/>
    <s v="Pune"/>
    <s v="Premium"/>
  </r>
  <r>
    <s v="ORD005788"/>
    <x v="215"/>
    <s v="CUST0196"/>
    <s v="Udyati Rajagopal"/>
    <x v="3"/>
    <x v="1"/>
    <x v="38"/>
    <n v="3"/>
    <n v="19237.900000000001"/>
    <n v="0"/>
    <n v="57713.7"/>
    <n v="11519.54"/>
    <n v="57713.700000000004"/>
    <s v="Q2"/>
    <n v="19.959801572243681"/>
    <s v="Ahmedabad"/>
    <s v="Regular"/>
  </r>
  <r>
    <s v="ORD005885"/>
    <x v="1"/>
    <s v="CUST0173"/>
    <s v="Wahab Kothari"/>
    <x v="3"/>
    <x v="5"/>
    <x v="7"/>
    <n v="4"/>
    <n v="768.45"/>
    <n v="0.1"/>
    <n v="2766.42"/>
    <n v="236.15"/>
    <n v="2766.42"/>
    <s v="Q2"/>
    <n v="8.5363032366741134"/>
    <s v="Mumbai"/>
    <s v="Premium"/>
  </r>
  <r>
    <s v="ORD008163"/>
    <x v="54"/>
    <s v="CUST0017"/>
    <s v="Aashi Chadha"/>
    <x v="3"/>
    <x v="6"/>
    <x v="57"/>
    <n v="5"/>
    <n v="1149.52"/>
    <n v="0.05"/>
    <n v="5460.22"/>
    <n v="1454.82"/>
    <n v="5460.22"/>
    <s v="Q4"/>
    <n v="26.643981378039712"/>
    <s v="Surat"/>
    <s v="Premium"/>
  </r>
  <r>
    <s v="ORD001977"/>
    <x v="25"/>
    <s v="CUST0297"/>
    <s v="Ikbal Mane"/>
    <x v="3"/>
    <x v="4"/>
    <x v="50"/>
    <n v="2"/>
    <n v="75363.990000000005"/>
    <n v="0.05"/>
    <n v="143191.57999999999"/>
    <n v="19331.849999999999"/>
    <n v="143191.58100000001"/>
    <s v="Q4"/>
    <n v="13.500689076829797"/>
    <s v="Mumbai"/>
    <s v="Premium"/>
  </r>
  <r>
    <s v="ORD003507"/>
    <x v="343"/>
    <s v="CUST0030"/>
    <s v="Kashvi Sahota"/>
    <x v="2"/>
    <x v="5"/>
    <x v="21"/>
    <n v="10"/>
    <n v="495.36"/>
    <n v="0"/>
    <n v="4953.6000000000004"/>
    <n v="476.8"/>
    <n v="4953.6000000000004"/>
    <s v="Q3"/>
    <n v="9.6253229974160206"/>
    <s v="Delhi"/>
    <s v="Premium"/>
  </r>
  <r>
    <s v="ORD011299"/>
    <x v="120"/>
    <s v="CUST0095"/>
    <s v="Pahal Goyal"/>
    <x v="2"/>
    <x v="4"/>
    <x v="28"/>
    <n v="1"/>
    <n v="9385.51"/>
    <n v="0"/>
    <n v="9385.51"/>
    <n v="1107.6600000000001"/>
    <n v="9385.51"/>
    <s v="Q2"/>
    <n v="11.801809384892243"/>
    <s v="Jaipur"/>
    <s v="Premium"/>
  </r>
  <r>
    <s v="ORD006268"/>
    <x v="91"/>
    <s v="CUST0342"/>
    <s v="Unknown"/>
    <x v="0"/>
    <x v="4"/>
    <x v="45"/>
    <n v="5"/>
    <n v="13068.45"/>
    <n v="0"/>
    <n v="65342.25"/>
    <n v="6025.88"/>
    <n v="65342.25"/>
    <s v="Q2"/>
    <n v="9.2220270957917734"/>
    <s v="Chennai"/>
    <s v="Premium"/>
  </r>
  <r>
    <s v="ORD009596"/>
    <x v="126"/>
    <s v="CUST0177"/>
    <s v="Unknown"/>
    <x v="3"/>
    <x v="5"/>
    <x v="40"/>
    <n v="4"/>
    <n v="509.65"/>
    <n v="0.15"/>
    <n v="1732.81"/>
    <n v="171.62"/>
    <n v="1732.81"/>
    <s v="Q2"/>
    <n v="9.904144135825625"/>
    <s v="Ahmedabad"/>
    <s v="Premium"/>
  </r>
  <r>
    <s v="ORD002676"/>
    <x v="340"/>
    <s v="CUST0357"/>
    <s v="Udant Mishra"/>
    <x v="2"/>
    <x v="1"/>
    <x v="26"/>
    <n v="2"/>
    <n v="11543.19"/>
    <n v="0.2"/>
    <n v="18469.099999999999"/>
    <n v="3721.65"/>
    <n v="18469.104000000003"/>
    <s v="Q2"/>
    <n v="20.150684115630977"/>
    <s v="Delhi"/>
    <s v="Premium"/>
  </r>
  <r>
    <s v="ORD000408"/>
    <x v="322"/>
    <s v="CUST0373"/>
    <s v="Ikbal Randhawa"/>
    <x v="1"/>
    <x v="2"/>
    <x v="9"/>
    <n v="2"/>
    <n v="5012.57"/>
    <n v="0.05"/>
    <n v="9523.8799999999992"/>
    <n v="-323.08999999999997"/>
    <n v="9523.8829999999998"/>
    <s v="Q3"/>
    <n v="-3.3924198960927687"/>
    <s v="Patna"/>
    <s v="Premium"/>
  </r>
  <r>
    <s v="ORD011223"/>
    <x v="356"/>
    <s v="CUST0059"/>
    <s v="Gopal Om"/>
    <x v="0"/>
    <x v="4"/>
    <x v="42"/>
    <n v="2"/>
    <n v="38905.050000000003"/>
    <n v="0.15"/>
    <n v="66138.59"/>
    <n v="6878.1"/>
    <n v="66138.585000000006"/>
    <s v="Q1"/>
    <n v="10.399526207014695"/>
    <s v="Kolkata"/>
    <s v="Regular"/>
  </r>
  <r>
    <s v="ORD006320"/>
    <x v="345"/>
    <s v="CUST0209"/>
    <s v="Charles Babu"/>
    <x v="0"/>
    <x v="2"/>
    <x v="60"/>
    <n v="2"/>
    <n v="7172"/>
    <n v="0.05"/>
    <n v="13626.8"/>
    <n v="2783.9"/>
    <n v="13626.8"/>
    <s v="Q3"/>
    <n v="20.429594622361819"/>
    <s v="Bengaluru"/>
    <s v="Premium"/>
  </r>
  <r>
    <s v="ORD011046"/>
    <x v="2"/>
    <s v="CUST0056"/>
    <s v="Siddharth Seth"/>
    <x v="1"/>
    <x v="6"/>
    <x v="43"/>
    <n v="2"/>
    <n v="3224.92"/>
    <n v="0.15"/>
    <n v="5482.36"/>
    <n v="2060.63"/>
    <n v="5482.3639999999996"/>
    <s v="Q3"/>
    <n v="37.586550317746372"/>
    <s v="Bhubaneswar"/>
    <s v="Regular"/>
  </r>
  <r>
    <s v="ORD004700"/>
    <x v="225"/>
    <s v="CUST0288"/>
    <s v="Amara Iyer"/>
    <x v="2"/>
    <x v="3"/>
    <x v="4"/>
    <n v="4"/>
    <n v="3405.97"/>
    <n v="0.1"/>
    <n v="12261.49"/>
    <n v="4257.72"/>
    <n v="12261.492"/>
    <s v="Q4"/>
    <n v="34.724327956879634"/>
    <s v="Delhi"/>
    <s v="Premium"/>
  </r>
  <r>
    <s v="ORD001557"/>
    <x v="267"/>
    <s v="CUST0097"/>
    <s v="Thomas Din"/>
    <x v="0"/>
    <x v="2"/>
    <x v="62"/>
    <n v="1"/>
    <n v="3509.03"/>
    <n v="0"/>
    <n v="3509.03"/>
    <n v="750.5"/>
    <n v="3509.03"/>
    <s v="Q4"/>
    <n v="21.387676936361331"/>
    <s v="Hyderabad"/>
    <s v="Premium"/>
  </r>
  <r>
    <s v="ORD005016"/>
    <x v="113"/>
    <s v="CUST0252"/>
    <s v="Urmi Sehgal"/>
    <x v="1"/>
    <x v="1"/>
    <x v="34"/>
    <n v="4"/>
    <n v="41953.65"/>
    <n v="0.1"/>
    <n v="151033.14000000001"/>
    <n v="45446.559999999998"/>
    <n v="151033.14000000001"/>
    <s v="Q3"/>
    <n v="30.090455644370493"/>
    <s v="Kolkata"/>
    <s v="Regular"/>
  </r>
  <r>
    <s v="ORD003222"/>
    <x v="276"/>
    <s v="CUST0349"/>
    <s v="Nakul Deep"/>
    <x v="3"/>
    <x v="4"/>
    <x v="47"/>
    <n v="1"/>
    <n v="7068.24"/>
    <n v="0.05"/>
    <n v="6714.83"/>
    <n v="772.68"/>
    <n v="6714.8279999999995"/>
    <s v="Q2"/>
    <n v="11.50706719306371"/>
    <s v="Pune"/>
    <s v="Premium"/>
  </r>
  <r>
    <s v="ORD009363"/>
    <x v="241"/>
    <s v="CUST0150"/>
    <s v="Rayaan Chaudhary"/>
    <x v="0"/>
    <x v="3"/>
    <x v="25"/>
    <n v="5"/>
    <n v="3306.69"/>
    <n v="0"/>
    <n v="16533.45"/>
    <n v="4928.2700000000004"/>
    <n v="16533.45"/>
    <s v="Q2"/>
    <n v="29.807874339596395"/>
    <s v="Kochi"/>
    <s v="Premium"/>
  </r>
  <r>
    <s v="ORD006819"/>
    <x v="331"/>
    <s v="CUST0442"/>
    <s v="Jackson Khare"/>
    <x v="1"/>
    <x v="4"/>
    <x v="50"/>
    <n v="5"/>
    <n v="18249.919999999998"/>
    <n v="0"/>
    <n v="91249.600000000006"/>
    <n v="14175.59"/>
    <n v="91249.599999999991"/>
    <s v="Q4"/>
    <n v="15.534961249145201"/>
    <s v="Guwahati"/>
    <s v="Regular"/>
  </r>
  <r>
    <s v="ORD003711"/>
    <x v="6"/>
    <s v="CUST0341"/>
    <s v="Isaac Vala"/>
    <x v="2"/>
    <x v="4"/>
    <x v="33"/>
    <n v="2"/>
    <n v="10341.07"/>
    <n v="0.1"/>
    <n v="18613.93"/>
    <n v="2157.4499999999998"/>
    <n v="18613.925999999999"/>
    <s v="Q1"/>
    <n v="11.590513126459591"/>
    <s v="Jaipur"/>
    <s v="Premium"/>
  </r>
  <r>
    <s v="ORD006301"/>
    <x v="113"/>
    <s v="CUST0201"/>
    <s v="Ira Banik"/>
    <x v="2"/>
    <x v="6"/>
    <x v="14"/>
    <n v="5"/>
    <n v="4830.37"/>
    <n v="0.1"/>
    <n v="21736.67"/>
    <n v="6872.55"/>
    <n v="21736.665000000001"/>
    <s v="Q3"/>
    <n v="31.617308446970032"/>
    <s v="Lucknow"/>
    <s v="Occasional"/>
  </r>
  <r>
    <s v="ORD003593"/>
    <x v="297"/>
    <s v="CUST0306"/>
    <s v="Aahana Agarwal"/>
    <x v="3"/>
    <x v="4"/>
    <x v="45"/>
    <n v="5"/>
    <n v="10371.629999999999"/>
    <n v="0.1"/>
    <n v="46672.33"/>
    <n v="5408.69"/>
    <n v="46672.334999999999"/>
    <s v="Q3"/>
    <n v="11.588643635318826"/>
    <s v="Nagpur"/>
    <s v="Premium"/>
  </r>
  <r>
    <s v="ORD010747"/>
    <x v="333"/>
    <s v="CUST0288"/>
    <s v="Amara Iyer"/>
    <x v="2"/>
    <x v="0"/>
    <x v="15"/>
    <n v="1"/>
    <n v="270.02"/>
    <n v="0.2"/>
    <n v="216.02"/>
    <n v="95.49"/>
    <n v="216.01599999999999"/>
    <s v="Q1"/>
    <n v="44.20424034811591"/>
    <s v="Delhi"/>
    <s v="Premium"/>
  </r>
  <r>
    <s v="ORD006319"/>
    <x v="276"/>
    <s v="CUST0118"/>
    <s v="Jagrati Grover"/>
    <x v="0"/>
    <x v="3"/>
    <x v="61"/>
    <n v="1"/>
    <n v="432.54"/>
    <n v="0.1"/>
    <n v="389.29"/>
    <n v="115.75"/>
    <n v="389.286"/>
    <s v="Q2"/>
    <n v="29.733617611549228"/>
    <s v="Hyderabad"/>
    <s v="Premium"/>
  </r>
  <r>
    <s v="ORD009540"/>
    <x v="307"/>
    <s v="CUST0408"/>
    <s v="Anvi Jaggi"/>
    <x v="0"/>
    <x v="1"/>
    <x v="52"/>
    <n v="2"/>
    <n v="39057.08"/>
    <n v="0.1"/>
    <n v="70302.740000000005"/>
    <n v="19974.73"/>
    <n v="70302.744000000006"/>
    <s v="Q4"/>
    <n v="28.412448789335947"/>
    <s v="Kochi"/>
    <s v="Premium"/>
  </r>
  <r>
    <s v="ORD008597"/>
    <x v="255"/>
    <s v="CUST0222"/>
    <s v="Umang Sama"/>
    <x v="0"/>
    <x v="6"/>
    <x v="14"/>
    <n v="3"/>
    <n v="467.78"/>
    <n v="0.2"/>
    <n v="1122.67"/>
    <n v="270.68"/>
    <n v="1122.672"/>
    <s v="Q3"/>
    <n v="24.110379719775178"/>
    <s v="Chennai"/>
    <s v="Regular"/>
  </r>
  <r>
    <s v="ORD004462"/>
    <x v="251"/>
    <s v="CUST0358"/>
    <s v="Daksh Shan"/>
    <x v="3"/>
    <x v="6"/>
    <x v="57"/>
    <n v="2"/>
    <n v="4459.53"/>
    <n v="0.05"/>
    <n v="8473.11"/>
    <n v="2602.9699999999998"/>
    <n v="8473.107"/>
    <s v="Q1"/>
    <n v="30.720361236901205"/>
    <s v="Pune"/>
    <s v="Premium"/>
  </r>
  <r>
    <s v="ORD009270"/>
    <x v="304"/>
    <s v="CUST0237"/>
    <s v="Oeshi Ram"/>
    <x v="0"/>
    <x v="2"/>
    <x v="62"/>
    <n v="2"/>
    <n v="3154.35"/>
    <n v="0"/>
    <n v="6308.7"/>
    <n v="1732.82"/>
    <n v="6308.7"/>
    <s v="Q1"/>
    <n v="27.467148540903828"/>
    <s v="Hyderabad"/>
    <s v="Occasional"/>
  </r>
  <r>
    <s v="ORD007848"/>
    <x v="291"/>
    <s v="CUST0304"/>
    <s v="Banjeet Yogi"/>
    <x v="1"/>
    <x v="6"/>
    <x v="18"/>
    <n v="4"/>
    <n v="1978.34"/>
    <n v="0"/>
    <n v="7913.36"/>
    <n v="-993.3"/>
    <n v="7913.36"/>
    <s v="Q3"/>
    <n v="-12.552190220083503"/>
    <s v="Bhubaneswar"/>
    <s v="Regular"/>
  </r>
  <r>
    <s v="ORD005879"/>
    <x v="45"/>
    <s v="CUST0247"/>
    <s v="Geetika Chopra"/>
    <x v="1"/>
    <x v="0"/>
    <x v="67"/>
    <n v="2"/>
    <n v="531.22"/>
    <n v="0.05"/>
    <n v="1009.32"/>
    <n v="255.72"/>
    <n v="1009.318"/>
    <s v="Q2"/>
    <n v="25.335869694447744"/>
    <s v="Kolkata"/>
    <s v="Regular"/>
  </r>
  <r>
    <s v="ORD011589"/>
    <x v="124"/>
    <s v="CUST0169"/>
    <s v="Charles Patla"/>
    <x v="0"/>
    <x v="1"/>
    <x v="26"/>
    <n v="2"/>
    <n v="44716.18"/>
    <n v="0.05"/>
    <n v="84960.74"/>
    <n v="19456.7"/>
    <n v="84960.741999999998"/>
    <s v="Q2"/>
    <n v="22.900812775406617"/>
    <s v="Chennai"/>
    <s v="Regular"/>
  </r>
  <r>
    <s v="ORD007306"/>
    <x v="19"/>
    <s v="CUST0147"/>
    <s v="Ekiya Bora"/>
    <x v="3"/>
    <x v="3"/>
    <x v="16"/>
    <n v="4"/>
    <n v="3987.41"/>
    <n v="0.25"/>
    <n v="11962.23"/>
    <n v="3489.21"/>
    <n v="11962.23"/>
    <s v="Q4"/>
    <n v="29.168558036419633"/>
    <s v="Surat"/>
    <s v="Regular"/>
  </r>
  <r>
    <s v="ORD011346"/>
    <x v="238"/>
    <s v="CUST0034"/>
    <s v="Bachittar Sarma"/>
    <x v="1"/>
    <x v="6"/>
    <x v="29"/>
    <n v="3"/>
    <n v="3880.12"/>
    <n v="0.1"/>
    <n v="10476.32"/>
    <n v="3188.42"/>
    <n v="10476.324000000001"/>
    <s v="Q3"/>
    <n v="30.434541900209233"/>
    <s v="Bhubaneswar"/>
    <s v="Occasional"/>
  </r>
  <r>
    <s v="ORD005535"/>
    <x v="110"/>
    <s v="CUST0009"/>
    <s v="Gayathri Sankar"/>
    <x v="3"/>
    <x v="2"/>
    <x v="60"/>
    <n v="2"/>
    <n v="6798.68"/>
    <n v="0"/>
    <n v="13597.36"/>
    <n v="2503.23"/>
    <n v="13597.36"/>
    <s v="Q2"/>
    <n v="18.409676584278124"/>
    <s v="Surat"/>
    <s v="Occasional"/>
  </r>
  <r>
    <s v="ORD009946"/>
    <x v="19"/>
    <s v="CUST0492"/>
    <s v="Pranav Gala"/>
    <x v="0"/>
    <x v="3"/>
    <x v="58"/>
    <n v="1"/>
    <n v="3210.04"/>
    <n v="0.25"/>
    <n v="2407.5300000000002"/>
    <n v="617.04"/>
    <n v="2407.5299999999997"/>
    <s v="Q4"/>
    <n v="25.629587170253327"/>
    <s v="Coimbatore"/>
    <s v="Premium"/>
  </r>
  <r>
    <s v="ORD007943"/>
    <x v="248"/>
    <s v="CUST0295"/>
    <s v="Sathvik Dara"/>
    <x v="1"/>
    <x v="2"/>
    <x v="2"/>
    <n v="2"/>
    <n v="7039.1"/>
    <n v="0"/>
    <n v="14078.2"/>
    <n v="3581.72"/>
    <n v="14078.2"/>
    <s v="Q4"/>
    <n v="25.441604750607322"/>
    <s v="Ranchi"/>
    <s v="Premium"/>
  </r>
  <r>
    <s v="ORD008448"/>
    <x v="141"/>
    <s v="CUST0357"/>
    <s v="Udant Mishra"/>
    <x v="2"/>
    <x v="3"/>
    <x v="10"/>
    <n v="3"/>
    <n v="1080.33"/>
    <n v="0.1"/>
    <n v="2916.89"/>
    <n v="950.58"/>
    <n v="2916.8910000000001"/>
    <s v="Q1"/>
    <n v="32.588818913294645"/>
    <s v="Delhi"/>
    <s v="Premium"/>
  </r>
  <r>
    <s v="ORD006866"/>
    <x v="303"/>
    <s v="CUST0480"/>
    <s v="Ranveer Gour"/>
    <x v="0"/>
    <x v="3"/>
    <x v="58"/>
    <n v="3"/>
    <n v="1503.78"/>
    <n v="0"/>
    <n v="4511.34"/>
    <n v="1134.3900000000001"/>
    <n v="4511.34"/>
    <s v="Q3"/>
    <n v="25.145300509383024"/>
    <s v="Hyderabad"/>
    <s v="Premium"/>
  </r>
  <r>
    <s v="ORD005863"/>
    <x v="319"/>
    <s v="CUST0015"/>
    <s v="Akshay Choudhary"/>
    <x v="2"/>
    <x v="2"/>
    <x v="9"/>
    <n v="2"/>
    <n v="4799.62"/>
    <n v="0.15"/>
    <n v="8159.35"/>
    <n v="1301.67"/>
    <n v="8159.3539999999994"/>
    <s v="Q4"/>
    <n v="15.953109009908879"/>
    <s v="Chandigarh"/>
    <s v="Regular"/>
  </r>
  <r>
    <s v="ORD001104"/>
    <x v="188"/>
    <s v="CUST0090"/>
    <s v="Pranit Gera"/>
    <x v="0"/>
    <x v="6"/>
    <x v="63"/>
    <n v="1"/>
    <n v="4536.3500000000004"/>
    <n v="0.05"/>
    <n v="4309.53"/>
    <n v="1297.2"/>
    <n v="4309.5325000000003"/>
    <s v="Q1"/>
    <n v="30.100730242044961"/>
    <s v="Chennai"/>
    <s v="Premium"/>
  </r>
  <r>
    <s v="ORD001779"/>
    <x v="338"/>
    <s v="CUST0071"/>
    <s v="Brijesh Samra"/>
    <x v="2"/>
    <x v="2"/>
    <x v="62"/>
    <n v="2"/>
    <n v="6155.25"/>
    <n v="0.05"/>
    <n v="11694.97"/>
    <n v="1843.46"/>
    <n v="11694.974999999999"/>
    <s v="Q3"/>
    <n v="15.762845052189103"/>
    <s v="Chandigarh"/>
    <s v="Occasional"/>
  </r>
  <r>
    <s v="ORD006983"/>
    <x v="183"/>
    <s v="CUST0064"/>
    <s v="Lopa Date"/>
    <x v="3"/>
    <x v="4"/>
    <x v="47"/>
    <n v="3"/>
    <n v="6814.45"/>
    <n v="0"/>
    <n v="20443.349999999999"/>
    <n v="2814.1"/>
    <n v="20443.349999999999"/>
    <s v="Q3"/>
    <n v="13.765356460658356"/>
    <s v="Mumbai"/>
    <s v="Premium"/>
  </r>
  <r>
    <s v="ORD002542"/>
    <x v="95"/>
    <s v="CUST0311"/>
    <s v="Dhriti Rattan"/>
    <x v="2"/>
    <x v="2"/>
    <x v="8"/>
    <n v="2"/>
    <n v="7406.5"/>
    <n v="0"/>
    <n v="14813"/>
    <n v="3958.52"/>
    <n v="14813"/>
    <s v="Q1"/>
    <n v="26.723283602241278"/>
    <s v="Lucknow"/>
    <s v="Premium"/>
  </r>
  <r>
    <s v="ORD006926"/>
    <x v="61"/>
    <s v="CUST0289"/>
    <s v="Ojasvi Chakraborty"/>
    <x v="3"/>
    <x v="3"/>
    <x v="13"/>
    <n v="4"/>
    <n v="2656.12"/>
    <n v="0.15"/>
    <n v="9030.81"/>
    <n v="2623.6"/>
    <n v="9030.8079999999991"/>
    <s v="Q1"/>
    <n v="29.051657603249321"/>
    <s v="Mumbai"/>
    <s v="Premium"/>
  </r>
  <r>
    <s v="ORD006496"/>
    <x v="62"/>
    <s v="CUST0292"/>
    <s v="Hardik Mukherjee"/>
    <x v="2"/>
    <x v="4"/>
    <x v="22"/>
    <n v="4"/>
    <n v="5930.91"/>
    <n v="0.1"/>
    <n v="21351.279999999999"/>
    <n v="2294.5100000000002"/>
    <n v="21351.276000000002"/>
    <s v="Q1"/>
    <n v="10.746475152777728"/>
    <s v="Jaipur"/>
    <s v="Premium"/>
  </r>
  <r>
    <s v="ORD005118"/>
    <x v="157"/>
    <s v="CUST0248"/>
    <s v="Noah Varkey"/>
    <x v="0"/>
    <x v="5"/>
    <x v="21"/>
    <n v="9"/>
    <n v="190.36"/>
    <n v="0.1"/>
    <n v="1541.92"/>
    <n v="154.38999999999999"/>
    <n v="1541.9160000000002"/>
    <s v="Q4"/>
    <n v="10.012841133132715"/>
    <s v="Kochi"/>
    <s v="Occasional"/>
  </r>
  <r>
    <s v="ORD001148"/>
    <x v="144"/>
    <s v="CUST0491"/>
    <s v="Kashish Sarkar"/>
    <x v="3"/>
    <x v="3"/>
    <x v="13"/>
    <n v="1"/>
    <n v="656.38"/>
    <n v="0.15"/>
    <n v="557.91999999999996"/>
    <n v="156.6"/>
    <n v="557.923"/>
    <s v="Q2"/>
    <n v="28.06854029251506"/>
    <s v="Surat"/>
    <s v="Premium"/>
  </r>
  <r>
    <s v="ORD004351"/>
    <x v="91"/>
    <s v="CUST0213"/>
    <s v="Neel Narang"/>
    <x v="3"/>
    <x v="0"/>
    <x v="32"/>
    <n v="4"/>
    <n v="551.78"/>
    <n v="0"/>
    <n v="2207.12"/>
    <n v="686.89"/>
    <n v="2207.12"/>
    <s v="Q2"/>
    <n v="31.121552067853131"/>
    <s v="Nagpur"/>
    <s v="Occasional"/>
  </r>
  <r>
    <s v="ORD007477"/>
    <x v="54"/>
    <s v="CUST0168"/>
    <s v="Guneet Raja"/>
    <x v="0"/>
    <x v="1"/>
    <x v="36"/>
    <n v="2"/>
    <n v="43005.54"/>
    <n v="0"/>
    <n v="86011.08"/>
    <n v="20455.509999999998"/>
    <n v="86011.08"/>
    <s v="Q4"/>
    <n v="23.782412684505296"/>
    <s v="Chennai"/>
    <s v="Premium"/>
  </r>
  <r>
    <s v="ORD002187"/>
    <x v="79"/>
    <s v="CUST0100"/>
    <s v="Faqid Zachariah"/>
    <x v="3"/>
    <x v="0"/>
    <x v="32"/>
    <n v="2"/>
    <n v="879.67"/>
    <n v="0.1"/>
    <n v="1583.41"/>
    <n v="592.45000000000005"/>
    <n v="1583.4059999999999"/>
    <s v="Q2"/>
    <n v="37.416083010717379"/>
    <s v="Ahmedabad"/>
    <s v="Premium"/>
  </r>
  <r>
    <s v="ORD003541"/>
    <x v="222"/>
    <s v="CUST0107"/>
    <s v="Finn Hayre"/>
    <x v="1"/>
    <x v="5"/>
    <x v="68"/>
    <n v="10"/>
    <n v="259.74"/>
    <n v="0.05"/>
    <n v="2467.5300000000002"/>
    <n v="246.62"/>
    <n v="2467.5299999999997"/>
    <s v="Q3"/>
    <n v="9.9946099946099949"/>
    <s v="Bhubaneswar"/>
    <s v="Regular"/>
  </r>
  <r>
    <s v="ORD003281"/>
    <x v="280"/>
    <s v="CUST0033"/>
    <s v="Vasana Ahuja"/>
    <x v="1"/>
    <x v="6"/>
    <x v="41"/>
    <n v="5"/>
    <n v="4060.59"/>
    <n v="0.2"/>
    <n v="16242.36"/>
    <n v="4472.8500000000004"/>
    <n v="16242.36"/>
    <s v="Q3"/>
    <n v="27.538177949509802"/>
    <s v="Ranchi"/>
    <s v="Premium"/>
  </r>
  <r>
    <s v="ORD000226"/>
    <x v="5"/>
    <s v="CUST0070"/>
    <s v="Kiaan Kapur"/>
    <x v="0"/>
    <x v="3"/>
    <x v="12"/>
    <n v="4"/>
    <n v="3208"/>
    <n v="0.1"/>
    <n v="11548.8"/>
    <n v="3353.91"/>
    <n v="11548.800000000001"/>
    <s v="Q1"/>
    <n v="29.041199085619283"/>
    <s v="Coimbatore"/>
    <s v="Premium"/>
  </r>
  <r>
    <s v="ORD004595"/>
    <x v="170"/>
    <s v="CUST0066"/>
    <s v="Ekaja Khalsa"/>
    <x v="1"/>
    <x v="3"/>
    <x v="16"/>
    <n v="2"/>
    <n v="2288.23"/>
    <n v="0.05"/>
    <n v="4347.6400000000003"/>
    <n v="1577.01"/>
    <n v="4347.6369999999997"/>
    <s v="Q4"/>
    <n v="36.272782475089933"/>
    <s v="Bhubaneswar"/>
    <s v="Premium"/>
  </r>
  <r>
    <s v="ORD001377"/>
    <x v="171"/>
    <s v="CUST0114"/>
    <s v="Gayathri Basak"/>
    <x v="1"/>
    <x v="0"/>
    <x v="49"/>
    <n v="5"/>
    <n v="635.95000000000005"/>
    <n v="0.25"/>
    <n v="2384.81"/>
    <n v="714.85"/>
    <n v="2384.8125"/>
    <s v="Q2"/>
    <n v="29.975134287427512"/>
    <s v="Patna"/>
    <s v="Premium"/>
  </r>
  <r>
    <s v="ORD005087"/>
    <x v="266"/>
    <s v="CUST0049"/>
    <s v="Niharika Aurora"/>
    <x v="0"/>
    <x v="4"/>
    <x v="22"/>
    <n v="4"/>
    <n v="84353.87"/>
    <n v="0.1"/>
    <n v="303673.93"/>
    <n v="42657.61"/>
    <n v="303673.93199999997"/>
    <s v="Q2"/>
    <n v="14.047175534626893"/>
    <s v="Kochi"/>
    <s v="Premium"/>
  </r>
  <r>
    <s v="ORD005612"/>
    <x v="275"/>
    <s v="CUST0073"/>
    <s v="Ethan Kamdar"/>
    <x v="3"/>
    <x v="4"/>
    <x v="50"/>
    <n v="2"/>
    <n v="23904.799999999999"/>
    <n v="0.15"/>
    <n v="40638.160000000003"/>
    <n v="4628.79"/>
    <n v="40638.159999999996"/>
    <s v="Q4"/>
    <n v="11.390254873744283"/>
    <s v="Ahmedabad"/>
    <s v="Premium"/>
  </r>
  <r>
    <s v="ORD005185"/>
    <x v="285"/>
    <s v="CUST0134"/>
    <s v="Unknown"/>
    <x v="3"/>
    <x v="6"/>
    <x v="55"/>
    <n v="5"/>
    <n v="2052.12"/>
    <n v="0.1"/>
    <n v="9234.5400000000009"/>
    <n v="3459.15"/>
    <n v="9234.5399999999991"/>
    <s v="Q3"/>
    <n v="37.458823070775587"/>
    <s v="Surat"/>
    <s v="Premium"/>
  </r>
  <r>
    <s v="ORD005488"/>
    <x v="3"/>
    <s v="CUST0259"/>
    <s v="Brijesh Patla"/>
    <x v="2"/>
    <x v="5"/>
    <x v="24"/>
    <n v="1"/>
    <n v="214.93"/>
    <n v="0.3"/>
    <n v="150.44999999999999"/>
    <n v="15.23"/>
    <n v="150.45099999999999"/>
    <s v="Q2"/>
    <n v="10.122964440013295"/>
    <s v="Jaipur"/>
    <s v="Regular"/>
  </r>
  <r>
    <s v="ORD009245"/>
    <x v="251"/>
    <s v="CUST0407"/>
    <s v="Kevin Khanna"/>
    <x v="0"/>
    <x v="3"/>
    <x v="58"/>
    <n v="1"/>
    <n v="1671.71"/>
    <n v="0"/>
    <n v="1671.71"/>
    <n v="573.78"/>
    <n v="1671.71"/>
    <s v="Q1"/>
    <n v="34.322938787229837"/>
    <s v="Coimbatore"/>
    <s v="Premium"/>
  </r>
  <r>
    <s v="ORD006094"/>
    <x v="239"/>
    <s v="CUST0424"/>
    <s v="Adya Sidhu"/>
    <x v="2"/>
    <x v="2"/>
    <x v="62"/>
    <n v="2"/>
    <n v="5214.34"/>
    <n v="0"/>
    <n v="10428.68"/>
    <n v="2120.59"/>
    <n v="10428.68"/>
    <s v="Q2"/>
    <n v="20.334212958878787"/>
    <s v="Lucknow"/>
    <s v="Premium"/>
  </r>
  <r>
    <s v="ORD009817"/>
    <x v="97"/>
    <s v="CUST0274"/>
    <s v="Radhika Choudhury"/>
    <x v="0"/>
    <x v="1"/>
    <x v="36"/>
    <n v="4"/>
    <n v="27957.06"/>
    <n v="0.05"/>
    <n v="106236.83"/>
    <n v="26372.63"/>
    <n v="106236.82799999999"/>
    <s v="Q3"/>
    <n v="24.824375877932354"/>
    <s v="Chennai"/>
    <s v="Premium"/>
  </r>
  <r>
    <s v="ORD001613"/>
    <x v="18"/>
    <s v="CUST0362"/>
    <s v="Netra Issac"/>
    <x v="2"/>
    <x v="5"/>
    <x v="24"/>
    <n v="6"/>
    <n v="304.77"/>
    <n v="0.1"/>
    <n v="1645.76"/>
    <n v="136.04"/>
    <n v="1645.758"/>
    <s v="Q3"/>
    <n v="8.2660898308380322"/>
    <s v="Chandigarh"/>
    <s v="Premium"/>
  </r>
  <r>
    <s v="ORD005384"/>
    <x v="199"/>
    <s v="CUST0474"/>
    <s v="Tanay Basak"/>
    <x v="3"/>
    <x v="3"/>
    <x v="16"/>
    <n v="5"/>
    <n v="2444.29"/>
    <n v="0.15"/>
    <n v="10388.23"/>
    <n v="2859.18"/>
    <n v="10388.2325"/>
    <s v="Q2"/>
    <n v="27.523264309704349"/>
    <s v="Ahmedabad"/>
    <s v="Premium"/>
  </r>
  <r>
    <s v="ORD005697"/>
    <x v="297"/>
    <s v="CUST0078"/>
    <s v="Warinder Naidu"/>
    <x v="0"/>
    <x v="1"/>
    <x v="36"/>
    <n v="1"/>
    <n v="3752.49"/>
    <n v="0"/>
    <n v="3752.49"/>
    <n v="-135.94"/>
    <n v="3752.49"/>
    <s v="Q3"/>
    <n v="-3.6226612196168415"/>
    <s v="Hyderabad"/>
    <s v="Regular"/>
  </r>
  <r>
    <s v="ORD008636"/>
    <x v="44"/>
    <s v="CUST0498"/>
    <s v="Unknown"/>
    <x v="0"/>
    <x v="5"/>
    <x v="37"/>
    <n v="9"/>
    <n v="557.25"/>
    <n v="0.05"/>
    <n v="4764.49"/>
    <n v="389.73"/>
    <n v="4764.4875000000002"/>
    <s v="Q4"/>
    <n v="8.1798891381868781"/>
    <s v="Hyderabad"/>
    <s v="Premium"/>
  </r>
  <r>
    <s v="ORD008961"/>
    <x v="213"/>
    <s v="CUST0193"/>
    <s v="Aashi Virk"/>
    <x v="3"/>
    <x v="6"/>
    <x v="57"/>
    <n v="3"/>
    <n v="2484.12"/>
    <n v="0"/>
    <n v="7452.36"/>
    <n v="2351.21"/>
    <n v="7452.36"/>
    <s v="Q1"/>
    <n v="31.549871450117816"/>
    <s v="Pune"/>
    <s v="Premium"/>
  </r>
  <r>
    <s v="ORD004834"/>
    <x v="110"/>
    <s v="CUST0090"/>
    <s v="Pranit Gera"/>
    <x v="0"/>
    <x v="0"/>
    <x v="15"/>
    <n v="4"/>
    <n v="303.98"/>
    <n v="0.25"/>
    <n v="911.94"/>
    <n v="396.99"/>
    <n v="911.94"/>
    <s v="Q2"/>
    <n v="43.532469241397457"/>
    <s v="Chennai"/>
    <s v="Premium"/>
  </r>
  <r>
    <s v="ORD010550"/>
    <x v="178"/>
    <s v="CUST0488"/>
    <s v="Lucky Butala"/>
    <x v="1"/>
    <x v="2"/>
    <x v="46"/>
    <n v="4"/>
    <n v="2092.5700000000002"/>
    <n v="0.1"/>
    <n v="7533.25"/>
    <n v="1747.01"/>
    <n v="7533.2520000000004"/>
    <s v="Q1"/>
    <n v="23.190654763880129"/>
    <s v="Guwahati"/>
    <s v="Regular"/>
  </r>
  <r>
    <s v="ORD000469"/>
    <x v="340"/>
    <s v="CUST0303"/>
    <s v="Tarak Talwar"/>
    <x v="2"/>
    <x v="4"/>
    <x v="47"/>
    <n v="5"/>
    <n v="11476.91"/>
    <n v="0.15"/>
    <n v="48776.87"/>
    <n v="4808.92"/>
    <n v="48776.8675"/>
    <s v="Q2"/>
    <n v="9.8590171940101925"/>
    <s v="Delhi"/>
    <s v="Regular"/>
  </r>
  <r>
    <s v="ORD008215"/>
    <x v="26"/>
    <s v="CUST0449"/>
    <s v="Pratyush Hans"/>
    <x v="2"/>
    <x v="6"/>
    <x v="14"/>
    <n v="5"/>
    <n v="1202.33"/>
    <n v="0.15"/>
    <n v="5109.8999999999996"/>
    <n v="-525.01"/>
    <n v="5109.9024999999992"/>
    <s v="Q4"/>
    <n v="-10.274369361435646"/>
    <s v="Delhi"/>
    <s v="Premium"/>
  </r>
  <r>
    <s v="ORD009336"/>
    <x v="323"/>
    <s v="CUST0161"/>
    <s v="Jalsa Narang"/>
    <x v="2"/>
    <x v="5"/>
    <x v="24"/>
    <n v="9"/>
    <n v="74.069999999999993"/>
    <n v="0.1"/>
    <n v="599.97"/>
    <n v="41.32"/>
    <n v="599.96699999999987"/>
    <s v="Q3"/>
    <n v="6.8870110172175272"/>
    <s v="Lucknow"/>
    <s v="Premium"/>
  </r>
  <r>
    <s v="ORD005082"/>
    <x v="63"/>
    <s v="CUST0053"/>
    <s v="Anjali Ganesh"/>
    <x v="3"/>
    <x v="2"/>
    <x v="65"/>
    <n v="5"/>
    <n v="7447.87"/>
    <n v="0.25"/>
    <n v="27929.51"/>
    <n v="6562.31"/>
    <n v="27929.512499999997"/>
    <s v="Q4"/>
    <n v="23.495972539439471"/>
    <s v="Mumbai"/>
    <s v="Regular"/>
  </r>
  <r>
    <s v="ORD005499"/>
    <x v="148"/>
    <s v="CUST0021"/>
    <s v="Aarush Sodhi"/>
    <x v="2"/>
    <x v="4"/>
    <x v="28"/>
    <n v="1"/>
    <n v="70225.27"/>
    <n v="0.05"/>
    <n v="66714.009999999995"/>
    <n v="10327.82"/>
    <n v="66714.006500000003"/>
    <s v="Q4"/>
    <n v="15.480736355077443"/>
    <s v="Amritsar"/>
    <s v="Premium"/>
  </r>
  <r>
    <s v="ORD006495"/>
    <x v="85"/>
    <s v="CUST0247"/>
    <s v="Geetika Chopra"/>
    <x v="1"/>
    <x v="6"/>
    <x v="14"/>
    <n v="3"/>
    <n v="1112.07"/>
    <n v="0.1"/>
    <n v="3002.59"/>
    <n v="958.1"/>
    <n v="3002.5889999999999"/>
    <s v="Q4"/>
    <n v="31.909118461061947"/>
    <s v="Kolkata"/>
    <s v="Regular"/>
  </r>
  <r>
    <s v="ORD007287"/>
    <x v="47"/>
    <s v="CUST0200"/>
    <s v="Bishakha Walla"/>
    <x v="2"/>
    <x v="4"/>
    <x v="50"/>
    <n v="5"/>
    <n v="70647.87"/>
    <n v="0"/>
    <n v="353239.35"/>
    <n v="45228.35"/>
    <n v="353239.35"/>
    <s v="Q1"/>
    <n v="12.803882126948768"/>
    <s v="Lucknow"/>
    <s v="Regular"/>
  </r>
  <r>
    <s v="ORD011672"/>
    <x v="97"/>
    <s v="CUST0175"/>
    <s v="Balendra Lala"/>
    <x v="2"/>
    <x v="6"/>
    <x v="29"/>
    <n v="2"/>
    <n v="1158.0899999999999"/>
    <n v="0"/>
    <n v="2316.1799999999998"/>
    <n v="879.65"/>
    <n v="2316.1799999999998"/>
    <s v="Q3"/>
    <n v="37.978481810567402"/>
    <s v="Delhi"/>
    <s v="Premium"/>
  </r>
  <r>
    <s v="ORD001744"/>
    <x v="153"/>
    <s v="CUST0381"/>
    <s v="Unknown"/>
    <x v="1"/>
    <x v="2"/>
    <x v="17"/>
    <n v="3"/>
    <n v="6969.76"/>
    <n v="0.25"/>
    <n v="15681.96"/>
    <n v="3991.06"/>
    <n v="15681.96"/>
    <s v="Q1"/>
    <n v="25.450007524569635"/>
    <s v="Patna"/>
    <s v="Regular"/>
  </r>
  <r>
    <s v="ORD009732"/>
    <x v="282"/>
    <s v="CUST0046"/>
    <s v="Kiaan Radhakrishnan"/>
    <x v="0"/>
    <x v="4"/>
    <x v="20"/>
    <n v="1"/>
    <n v="77431.23"/>
    <n v="0"/>
    <n v="77431.23"/>
    <n v="7467.2"/>
    <n v="77431.23"/>
    <s v="Q1"/>
    <n v="9.6436541173374106"/>
    <s v="Hyderabad"/>
    <s v="Premium"/>
  </r>
  <r>
    <s v="ORD007272"/>
    <x v="316"/>
    <s v="CUST0040"/>
    <s v="Gaurav Majumdar"/>
    <x v="2"/>
    <x v="1"/>
    <x v="69"/>
    <n v="2"/>
    <n v="29611.8"/>
    <n v="0.1"/>
    <n v="53301.24"/>
    <n v="13523.17"/>
    <n v="53301.24"/>
    <s v="Q4"/>
    <n v="25.371210876144723"/>
    <s v="Chandigarh"/>
    <s v="Regular"/>
  </r>
  <r>
    <s v="ORD002652"/>
    <x v="294"/>
    <s v="CUST0120"/>
    <s v="Mitesh Rao"/>
    <x v="1"/>
    <x v="6"/>
    <x v="18"/>
    <n v="2"/>
    <n v="4134.74"/>
    <n v="0.1"/>
    <n v="7442.53"/>
    <n v="2781.28"/>
    <n v="7442.5320000000002"/>
    <s v="Q1"/>
    <n v="37.370087859907855"/>
    <s v="Bhubaneswar"/>
    <s v="Regular"/>
  </r>
  <r>
    <s v="ORD007683"/>
    <x v="62"/>
    <s v="CUST0219"/>
    <s v="Nimrat Mall"/>
    <x v="3"/>
    <x v="4"/>
    <x v="33"/>
    <n v="5"/>
    <n v="81417.289999999994"/>
    <n v="0.05"/>
    <n v="386732.13"/>
    <n v="51209.440000000002"/>
    <n v="386732.12749999994"/>
    <s v="Q1"/>
    <n v="13.241578867522593"/>
    <s v="Surat"/>
    <s v="Premium"/>
  </r>
  <r>
    <s v="ORD005650"/>
    <x v="147"/>
    <s v="CUST0276"/>
    <s v="Manthan Grover"/>
    <x v="2"/>
    <x v="1"/>
    <x v="26"/>
    <n v="1"/>
    <n v="10282.06"/>
    <n v="0"/>
    <n v="10282.06"/>
    <n v="2855.7"/>
    <n v="10282.06"/>
    <s v="Q2"/>
    <n v="27.773617349052621"/>
    <s v="Amritsar"/>
    <s v="Premium"/>
  </r>
  <r>
    <s v="ORD000955"/>
    <x v="321"/>
    <s v="CUST0257"/>
    <s v="Idika Dewan"/>
    <x v="3"/>
    <x v="4"/>
    <x v="45"/>
    <n v="4"/>
    <n v="8969.4"/>
    <n v="0"/>
    <n v="35877.599999999999"/>
    <n v="4319.43"/>
    <n v="35877.599999999999"/>
    <s v="Q4"/>
    <n v="12.039350458224632"/>
    <s v="Mumbai"/>
    <s v="Premium"/>
  </r>
  <r>
    <s v="ORD001270"/>
    <x v="150"/>
    <s v="CUST0059"/>
    <s v="Gopal Om"/>
    <x v="1"/>
    <x v="4"/>
    <x v="45"/>
    <n v="3"/>
    <n v="65743.899999999994"/>
    <n v="0.2"/>
    <n v="157785.35999999999"/>
    <n v="19868.400000000001"/>
    <n v="157785.35999999999"/>
    <s v="Q2"/>
    <n v="12.592042759860615"/>
    <s v="Kolkata"/>
    <s v="Regular"/>
  </r>
  <r>
    <s v="ORD005823"/>
    <x v="59"/>
    <s v="CUST0220"/>
    <s v="Abha Bawa"/>
    <x v="3"/>
    <x v="5"/>
    <x v="31"/>
    <n v="8"/>
    <n v="257.60000000000002"/>
    <n v="0.15"/>
    <n v="1751.68"/>
    <n v="123.03"/>
    <n v="1751.68"/>
    <s v="Q4"/>
    <n v="7.0235431128973334"/>
    <s v="Pune"/>
    <s v="Premium"/>
  </r>
  <r>
    <s v="ORD011603"/>
    <x v="86"/>
    <s v="CUST0469"/>
    <s v="Brinda Doshi"/>
    <x v="0"/>
    <x v="3"/>
    <x v="10"/>
    <n v="3"/>
    <n v="3635.82"/>
    <n v="0"/>
    <n v="10907.46"/>
    <n v="3015.22"/>
    <n v="10907.460000000001"/>
    <s v="Q4"/>
    <n v="27.643649392250808"/>
    <s v="Kochi"/>
    <s v="Regular"/>
  </r>
  <r>
    <s v="ORD000635"/>
    <x v="210"/>
    <s v="CUST0294"/>
    <s v="Ekapad Dhingra"/>
    <x v="0"/>
    <x v="4"/>
    <x v="23"/>
    <n v="4"/>
    <n v="23271.75"/>
    <n v="0.05"/>
    <n v="88432.65"/>
    <n v="8976.5300000000007"/>
    <n v="88432.65"/>
    <s v="Q4"/>
    <n v="10.150696603573456"/>
    <s v="Bengaluru"/>
    <s v="Premium"/>
  </r>
  <r>
    <s v="ORD004632"/>
    <x v="346"/>
    <s v="CUST0236"/>
    <s v="Omisha Sachdeva"/>
    <x v="2"/>
    <x v="6"/>
    <x v="63"/>
    <n v="2"/>
    <n v="814.34"/>
    <n v="0.15"/>
    <n v="1384.38"/>
    <n v="338.71"/>
    <n v="1384.3779999999999"/>
    <s v="Q4"/>
    <n v="24.466548202083242"/>
    <s v="Delhi"/>
    <s v="Premium"/>
  </r>
  <r>
    <s v="ORD005096"/>
    <x v="108"/>
    <s v="CUST0073"/>
    <s v="Ethan Kamdar"/>
    <x v="3"/>
    <x v="5"/>
    <x v="39"/>
    <n v="4"/>
    <n v="161.16999999999999"/>
    <n v="0.05"/>
    <n v="612.45000000000005"/>
    <n v="38.54"/>
    <n v="612.44599999999991"/>
    <s v="Q1"/>
    <n v="6.2927585925381653"/>
    <s v="Ahmedabad"/>
    <s v="Premium"/>
  </r>
  <r>
    <s v="ORD000173"/>
    <x v="346"/>
    <s v="CUST0332"/>
    <s v="Tamanna Mukherjee"/>
    <x v="2"/>
    <x v="4"/>
    <x v="50"/>
    <n v="2"/>
    <n v="79183.56"/>
    <n v="0.05"/>
    <n v="150448.76"/>
    <n v="18702.150000000001"/>
    <n v="150448.764"/>
    <s v="Q4"/>
    <n v="12.430910032093319"/>
    <s v="Lucknow"/>
    <s v="Premium"/>
  </r>
  <r>
    <s v="ORD000574"/>
    <x v="239"/>
    <s v="CUST0092"/>
    <s v="Neelima Sengupta"/>
    <x v="3"/>
    <x v="2"/>
    <x v="46"/>
    <n v="4"/>
    <n v="647.54"/>
    <n v="0.2"/>
    <n v="2072.13"/>
    <n v="517.16"/>
    <n v="2072.1280000000002"/>
    <s v="Q2"/>
    <n v="24.957893568453716"/>
    <s v="Mumbai"/>
    <s v="Premium"/>
  </r>
  <r>
    <s v="ORD009792"/>
    <x v="254"/>
    <s v="CUST0390"/>
    <s v="Waida Manda"/>
    <x v="1"/>
    <x v="1"/>
    <x v="1"/>
    <n v="3"/>
    <n v="6060.43"/>
    <n v="0"/>
    <n v="18181.29"/>
    <n v="4965"/>
    <n v="18181.29"/>
    <s v="Q4"/>
    <n v="27.308293305920532"/>
    <s v="Patna"/>
    <s v="Premium"/>
  </r>
  <r>
    <s v="ORD008948"/>
    <x v="39"/>
    <s v="CUST0139"/>
    <s v="Bina Chacko"/>
    <x v="0"/>
    <x v="4"/>
    <x v="28"/>
    <n v="1"/>
    <n v="53570.78"/>
    <n v="0.2"/>
    <n v="42856.62"/>
    <n v="4954.28"/>
    <n v="42856.624000000003"/>
    <s v="Q3"/>
    <n v="11.560127700224609"/>
    <s v="Bengaluru"/>
    <s v="Regular"/>
  </r>
  <r>
    <s v="ORD009440"/>
    <x v="94"/>
    <s v="CUST0178"/>
    <s v="Sachi Chaudhuri"/>
    <x v="1"/>
    <x v="5"/>
    <x v="37"/>
    <n v="9"/>
    <n v="541.22"/>
    <n v="0.15"/>
    <n v="4140.33"/>
    <n v="424.39"/>
    <n v="4140.3330000000005"/>
    <s v="Q1"/>
    <n v="10.250149142701186"/>
    <s v="Kolkata"/>
    <s v="Regular"/>
  </r>
  <r>
    <s v="ORD007732"/>
    <x v="195"/>
    <s v="CUST0468"/>
    <s v="Mason Bahl"/>
    <x v="2"/>
    <x v="4"/>
    <x v="50"/>
    <n v="2"/>
    <n v="15460.53"/>
    <n v="0.05"/>
    <n v="29375.01"/>
    <n v="-3964.46"/>
    <n v="29375.007000000001"/>
    <s v="Q2"/>
    <n v="-13.496029448160188"/>
    <s v="Chandigarh"/>
    <s v="Regular"/>
  </r>
  <r>
    <s v="ORD007446"/>
    <x v="43"/>
    <s v="CUST0093"/>
    <s v="Hitesh Bhardwaj"/>
    <x v="2"/>
    <x v="3"/>
    <x v="10"/>
    <n v="2"/>
    <n v="980.24"/>
    <n v="0"/>
    <n v="1960.48"/>
    <n v="498.8"/>
    <n v="1960.48"/>
    <s v="Q1"/>
    <n v="25.442748714600505"/>
    <s v="Amritsar"/>
    <s v="Regular"/>
  </r>
  <r>
    <s v="ORD005582"/>
    <x v="197"/>
    <s v="CUST0362"/>
    <s v="Netra Issac"/>
    <x v="2"/>
    <x v="2"/>
    <x v="17"/>
    <n v="2"/>
    <n v="7985.99"/>
    <n v="0.05"/>
    <n v="15173.38"/>
    <n v="2805.01"/>
    <n v="15173.380999999999"/>
    <s v="Q4"/>
    <n v="18.486388662249283"/>
    <s v="Chandigarh"/>
    <s v="Premium"/>
  </r>
  <r>
    <s v="ORD000278"/>
    <x v="263"/>
    <s v="CUST0162"/>
    <s v="Yamini Wadhwa"/>
    <x v="2"/>
    <x v="4"/>
    <x v="42"/>
    <n v="1"/>
    <n v="63854.83"/>
    <n v="0"/>
    <n v="63854.83"/>
    <n v="-5547.31"/>
    <n v="63854.83"/>
    <s v="Q3"/>
    <n v="-8.6873772900186257"/>
    <s v="Jaipur"/>
    <s v="Premium"/>
  </r>
  <r>
    <s v="ORD001704"/>
    <x v="327"/>
    <s v="CUST0387"/>
    <s v="Vinaya Prashad"/>
    <x v="1"/>
    <x v="2"/>
    <x v="30"/>
    <n v="3"/>
    <n v="6219.55"/>
    <n v="0"/>
    <n v="18658.650000000001"/>
    <n v="4711.1000000000004"/>
    <n v="18658.650000000001"/>
    <s v="Q4"/>
    <n v="25.248879206159074"/>
    <s v="Bhubaneswar"/>
    <s v="Regular"/>
  </r>
  <r>
    <s v="ORD008246"/>
    <x v="229"/>
    <s v="CUST0010"/>
    <s v="Jack Goyal"/>
    <x v="2"/>
    <x v="5"/>
    <x v="68"/>
    <n v="3"/>
    <n v="433.45"/>
    <n v="0.05"/>
    <n v="1235.33"/>
    <n v="-152.09"/>
    <n v="1235.3324999999998"/>
    <s v="Q3"/>
    <n v="-12.311689993766848"/>
    <s v="Delhi"/>
    <s v="Premium"/>
  </r>
  <r>
    <s v="ORD001089"/>
    <x v="286"/>
    <s v="CUST0476"/>
    <s v="Aachal Mukherjee"/>
    <x v="1"/>
    <x v="5"/>
    <x v="40"/>
    <n v="2"/>
    <n v="640.21"/>
    <n v="0.1"/>
    <n v="1152.3800000000001"/>
    <n v="84.76"/>
    <n v="1152.3780000000002"/>
    <s v="Q1"/>
    <n v="7.3552126902584209"/>
    <s v="Bhubaneswar"/>
    <s v="Premium"/>
  </r>
  <r>
    <s v="ORD010013"/>
    <x v="190"/>
    <s v="CUST0230"/>
    <s v="Inaya Bose"/>
    <x v="3"/>
    <x v="2"/>
    <x v="9"/>
    <n v="5"/>
    <n v="4957.9399999999996"/>
    <n v="0"/>
    <n v="24789.7"/>
    <n v="7079.06"/>
    <n v="24789.699999999997"/>
    <s v="Q3"/>
    <n v="28.556456915573808"/>
    <s v="Ahmedabad"/>
    <s v="Premium"/>
  </r>
  <r>
    <s v="ORD007805"/>
    <x v="312"/>
    <s v="CUST0109"/>
    <s v="Ekapad Tank"/>
    <x v="0"/>
    <x v="5"/>
    <x v="24"/>
    <n v="8"/>
    <n v="792.7"/>
    <n v="0.1"/>
    <n v="5707.44"/>
    <n v="343.72"/>
    <n v="5707.4400000000005"/>
    <s v="Q4"/>
    <n v="6.0223147330501954"/>
    <s v="Patna"/>
    <s v="Regular"/>
  </r>
  <r>
    <s v="ORD008781"/>
    <x v="46"/>
    <s v="CUST0234"/>
    <s v="Urvi Vig"/>
    <x v="0"/>
    <x v="2"/>
    <x v="62"/>
    <n v="1"/>
    <n v="3023.95"/>
    <n v="0.2"/>
    <n v="2419.16"/>
    <n v="448.99"/>
    <n v="2419.16"/>
    <s v="Q3"/>
    <n v="18.559748011706546"/>
    <s v="Bengaluru"/>
    <s v="Occasional"/>
  </r>
  <r>
    <s v="ORD009610"/>
    <x v="139"/>
    <s v="CUST0010"/>
    <s v="Jack Goyal"/>
    <x v="2"/>
    <x v="5"/>
    <x v="24"/>
    <n v="7"/>
    <n v="627.1"/>
    <n v="0.15"/>
    <n v="3731.24"/>
    <n v="251.92"/>
    <n v="3731.2449999999999"/>
    <s v="Q3"/>
    <n v="6.7516428854750705"/>
    <s v="Delhi"/>
    <s v="Premium"/>
  </r>
  <r>
    <s v="ORD000539"/>
    <x v="263"/>
    <s v="CUST0392"/>
    <s v="Yashawini Bhalla"/>
    <x v="0"/>
    <x v="6"/>
    <x v="43"/>
    <n v="1"/>
    <n v="2227.2199999999998"/>
    <n v="0.1"/>
    <n v="2004.5"/>
    <n v="524.51"/>
    <n v="2004.4979999999998"/>
    <s v="Q3"/>
    <n v="26.166625093539537"/>
    <s v="Chennai"/>
    <s v="Premium"/>
  </r>
  <r>
    <s v="ORD010729"/>
    <x v="135"/>
    <s v="CUST0327"/>
    <s v="Andrew Prasad"/>
    <x v="0"/>
    <x v="2"/>
    <x v="46"/>
    <n v="5"/>
    <n v="1542.5"/>
    <n v="0.05"/>
    <n v="7326.88"/>
    <n v="1767.12"/>
    <n v="7326.875"/>
    <s v="Q2"/>
    <n v="24.118315026314065"/>
    <s v="Kochi"/>
    <s v="Premium"/>
  </r>
  <r>
    <s v="ORD000783"/>
    <x v="320"/>
    <s v="CUST0292"/>
    <s v="Hardik Mukherjee"/>
    <x v="2"/>
    <x v="5"/>
    <x v="39"/>
    <n v="8"/>
    <n v="790.01"/>
    <n v="0"/>
    <n v="6320.08"/>
    <n v="447.54"/>
    <n v="6320.08"/>
    <s v="Q2"/>
    <n v="7.0812394779812919"/>
    <s v="Jaipur"/>
    <s v="Premium"/>
  </r>
  <r>
    <s v="ORD008547"/>
    <x v="146"/>
    <s v="CUST0189"/>
    <s v="Ikbal Pall"/>
    <x v="0"/>
    <x v="4"/>
    <x v="42"/>
    <n v="3"/>
    <n v="9416.43"/>
    <n v="0.05"/>
    <n v="26836.83"/>
    <n v="3830.62"/>
    <n v="26836.825499999999"/>
    <s v="Q1"/>
    <n v="14.27374246511231"/>
    <s v="Kochi"/>
    <s v="Premium"/>
  </r>
  <r>
    <s v="ORD002711"/>
    <x v="36"/>
    <s v="CUST0248"/>
    <s v="Noah Varkey"/>
    <x v="0"/>
    <x v="4"/>
    <x v="22"/>
    <n v="5"/>
    <n v="55286.86"/>
    <n v="0.25"/>
    <n v="207325.72"/>
    <n v="27971.09"/>
    <n v="207325.72499999998"/>
    <s v="Q4"/>
    <n v="13.491374827975999"/>
    <s v="Kochi"/>
    <s v="Occasional"/>
  </r>
  <r>
    <s v="ORD004112"/>
    <x v="300"/>
    <s v="CUST0454"/>
    <s v="Avi Kar"/>
    <x v="1"/>
    <x v="5"/>
    <x v="37"/>
    <n v="9"/>
    <n v="554.08000000000004"/>
    <n v="0.05"/>
    <n v="4737.38"/>
    <n v="438.79"/>
    <n v="4737.384"/>
    <s v="Q2"/>
    <n v="9.2622926596557598"/>
    <s v="Patna"/>
    <s v="Regular"/>
  </r>
  <r>
    <s v="ORD009197"/>
    <x v="28"/>
    <s v="CUST0065"/>
    <s v="Bhavya Kapadia"/>
    <x v="3"/>
    <x v="4"/>
    <x v="28"/>
    <n v="1"/>
    <n v="73814.81"/>
    <n v="0.1"/>
    <n v="66433.33"/>
    <n v="6551.07"/>
    <n v="66433.328999999998"/>
    <s v="Q4"/>
    <n v="9.8611194109944513"/>
    <s v="Mumbai"/>
    <s v="Regular"/>
  </r>
  <r>
    <s v="ORD011968"/>
    <x v="304"/>
    <s v="CUST0141"/>
    <s v="Anusha Kapoor"/>
    <x v="3"/>
    <x v="6"/>
    <x v="18"/>
    <n v="2"/>
    <n v="2501.2199999999998"/>
    <n v="0"/>
    <n v="5002.4399999999996"/>
    <n v="1124.07"/>
    <n v="5002.4399999999996"/>
    <s v="Q1"/>
    <n v="22.470434427999137"/>
    <s v="Pune"/>
    <s v="Regular"/>
  </r>
  <r>
    <s v="ORD005977"/>
    <x v="51"/>
    <s v="CUST0294"/>
    <s v="Ekapad Dhingra"/>
    <x v="0"/>
    <x v="6"/>
    <x v="57"/>
    <n v="5"/>
    <n v="4354.7700000000004"/>
    <n v="0.15"/>
    <n v="18507.77"/>
    <n v="5743.99"/>
    <n v="18507.772500000003"/>
    <s v="Q3"/>
    <n v="31.035559659537586"/>
    <s v="Bengaluru"/>
    <s v="Premium"/>
  </r>
  <r>
    <s v="ORD009771"/>
    <x v="341"/>
    <s v="CUST0009"/>
    <s v="Gayathri Sankar"/>
    <x v="3"/>
    <x v="4"/>
    <x v="47"/>
    <n v="5"/>
    <n v="78247.44"/>
    <n v="0.05"/>
    <n v="371675.34"/>
    <n v="42382.39"/>
    <n v="371675.33999999997"/>
    <s v="Q2"/>
    <n v="11.403067526621486"/>
    <s v="Surat"/>
    <s v="Occasional"/>
  </r>
  <r>
    <s v="ORD006852"/>
    <x v="111"/>
    <s v="CUST0042"/>
    <s v="Eesha Jhaveri"/>
    <x v="1"/>
    <x v="2"/>
    <x v="9"/>
    <n v="2"/>
    <n v="4805.93"/>
    <n v="0.05"/>
    <n v="9131.27"/>
    <n v="2489.83"/>
    <n v="9131.2669999999998"/>
    <s v="Q1"/>
    <n v="27.267072378760016"/>
    <s v="Patna"/>
    <s v="Premium"/>
  </r>
  <r>
    <s v="ORD009264"/>
    <x v="218"/>
    <s v="CUST0008"/>
    <s v="Sanya Memon"/>
    <x v="2"/>
    <x v="2"/>
    <x v="30"/>
    <n v="3"/>
    <n v="6961.5"/>
    <n v="0.05"/>
    <n v="19840.27"/>
    <n v="3262.48"/>
    <n v="19840.274999999998"/>
    <s v="Q3"/>
    <n v="16.443727832332929"/>
    <s v="Lucknow"/>
    <s v="Occasional"/>
  </r>
  <r>
    <s v="ORD004920"/>
    <x v="153"/>
    <s v="CUST0398"/>
    <s v="Christopher Basu"/>
    <x v="0"/>
    <x v="4"/>
    <x v="45"/>
    <n v="1"/>
    <n v="60956.3"/>
    <n v="0.1"/>
    <n v="54860.67"/>
    <n v="7239.5"/>
    <n v="54860.670000000006"/>
    <s v="Q1"/>
    <n v="13.196156736693155"/>
    <s v="Chennai"/>
    <s v="Premium"/>
  </r>
  <r>
    <s v="ORD007748"/>
    <x v="11"/>
    <s v="CUST0288"/>
    <s v="Amara Iyer"/>
    <x v="2"/>
    <x v="1"/>
    <x v="38"/>
    <n v="2"/>
    <n v="35870.879999999997"/>
    <n v="0.05"/>
    <n v="68154.67"/>
    <n v="18647.28"/>
    <n v="68154.671999999991"/>
    <s v="Q1"/>
    <n v="27.360238117211921"/>
    <s v="Delhi"/>
    <s v="Premium"/>
  </r>
  <r>
    <s v="ORD007549"/>
    <x v="139"/>
    <s v="CUST0448"/>
    <s v="Wyatt Gade"/>
    <x v="3"/>
    <x v="2"/>
    <x v="30"/>
    <n v="1"/>
    <n v="3659.9"/>
    <n v="0"/>
    <n v="3659.9"/>
    <n v="617.97"/>
    <n v="3659.9"/>
    <s v="Q3"/>
    <n v="16.88488756523402"/>
    <s v="Nagpur"/>
    <s v="Premium"/>
  </r>
  <r>
    <s v="ORD006785"/>
    <x v="131"/>
    <s v="CUST0045"/>
    <s v="Vritti Tailor"/>
    <x v="2"/>
    <x v="3"/>
    <x v="58"/>
    <n v="3"/>
    <n v="1295.49"/>
    <n v="0"/>
    <n v="3886.47"/>
    <n v="1389.46"/>
    <n v="3886.4700000000003"/>
    <s v="Q2"/>
    <n v="35.751208680370624"/>
    <s v="Delhi"/>
    <s v="Premium"/>
  </r>
  <r>
    <s v="ORD008142"/>
    <x v="349"/>
    <s v="CUST0397"/>
    <s v="Jai Boase"/>
    <x v="3"/>
    <x v="6"/>
    <x v="43"/>
    <n v="2"/>
    <n v="1257.8900000000001"/>
    <n v="0.15"/>
    <n v="2138.41"/>
    <n v="669.91"/>
    <n v="2138.413"/>
    <s v="Q4"/>
    <n v="31.327481633550164"/>
    <s v="Ahmedabad"/>
    <s v="Occasional"/>
  </r>
  <r>
    <s v="ORD002033"/>
    <x v="4"/>
    <s v="CUST0382"/>
    <s v="Azaan Bains"/>
    <x v="0"/>
    <x v="5"/>
    <x v="24"/>
    <n v="4"/>
    <n v="299.75"/>
    <n v="0.25"/>
    <n v="899.25"/>
    <n v="64.540000000000006"/>
    <n v="899.25"/>
    <s v="Q2"/>
    <n v="7.1770920211287184"/>
    <s v="Coimbatore"/>
    <s v="Occasional"/>
  </r>
  <r>
    <s v="ORD001328"/>
    <x v="317"/>
    <s v="CUST0064"/>
    <s v="Lopa Date"/>
    <x v="3"/>
    <x v="0"/>
    <x v="51"/>
    <n v="5"/>
    <n v="428.47"/>
    <n v="0"/>
    <n v="2142.35"/>
    <n v="739.63"/>
    <n v="2142.3500000000004"/>
    <s v="Q2"/>
    <n v="34.524237402852009"/>
    <s v="Mumbai"/>
    <s v="Premium"/>
  </r>
  <r>
    <s v="ORD006606"/>
    <x v="249"/>
    <s v="CUST0403"/>
    <s v="Bimala Rattan"/>
    <x v="1"/>
    <x v="5"/>
    <x v="21"/>
    <n v="10"/>
    <n v="335.71"/>
    <n v="0.3"/>
    <n v="2349.9699999999998"/>
    <n v="195.81"/>
    <n v="2349.9699999999998"/>
    <s v="Q3"/>
    <n v="8.3324467971931568"/>
    <s v="Bhubaneswar"/>
    <s v="Regular"/>
  </r>
  <r>
    <s v="ORD001326"/>
    <x v="362"/>
    <s v="CUST0269"/>
    <s v="Fiyaz Verma"/>
    <x v="3"/>
    <x v="3"/>
    <x v="58"/>
    <n v="3"/>
    <n v="2814.91"/>
    <n v="0.05"/>
    <n v="8022.49"/>
    <n v="2555.29"/>
    <n v="8022.4934999999996"/>
    <s v="Q4"/>
    <n v="31.851582239429405"/>
    <s v="Mumbai"/>
    <s v="Premium"/>
  </r>
  <r>
    <s v="ORD007986"/>
    <x v="308"/>
    <s v="CUST0465"/>
    <s v="Xalak Kari"/>
    <x v="1"/>
    <x v="4"/>
    <x v="22"/>
    <n v="5"/>
    <n v="8760.73"/>
    <n v="0"/>
    <n v="43803.65"/>
    <n v="6638.82"/>
    <n v="43803.649999999994"/>
    <s v="Q3"/>
    <n v="15.155860299312957"/>
    <s v="Patna"/>
    <s v="Premium"/>
  </r>
  <r>
    <s v="ORD006199"/>
    <x v="269"/>
    <s v="CUST0465"/>
    <s v="Xalak Kari"/>
    <x v="1"/>
    <x v="4"/>
    <x v="42"/>
    <n v="5"/>
    <n v="66339.42"/>
    <n v="0"/>
    <n v="331697.09999999998"/>
    <n v="30659.95"/>
    <n v="331697.09999999998"/>
    <s v="Q1"/>
    <n v="9.2433578707803008"/>
    <s v="Patna"/>
    <s v="Premium"/>
  </r>
  <r>
    <s v="ORD008519"/>
    <x v="82"/>
    <s v="CUST0329"/>
    <s v="Pushti Gour"/>
    <x v="0"/>
    <x v="6"/>
    <x v="41"/>
    <n v="4"/>
    <n v="565.03"/>
    <n v="0.2"/>
    <n v="1808.1"/>
    <n v="656.27"/>
    <n v="1808.096"/>
    <s v="Q1"/>
    <n v="36.296111940711242"/>
    <s v="Kochi"/>
    <s v="Regular"/>
  </r>
  <r>
    <s v="ORD001548"/>
    <x v="253"/>
    <s v="CUST0375"/>
    <s v="Veer Halder"/>
    <x v="2"/>
    <x v="4"/>
    <x v="23"/>
    <n v="1"/>
    <n v="64065.13"/>
    <n v="0.05"/>
    <n v="60861.87"/>
    <n v="8226.02"/>
    <n v="60861.873499999994"/>
    <s v="Q3"/>
    <n v="13.515884411701448"/>
    <s v="Chandigarh"/>
    <s v="Premium"/>
  </r>
  <r>
    <s v="ORD005587"/>
    <x v="72"/>
    <s v="CUST0391"/>
    <s v="Geetika Ghosh"/>
    <x v="1"/>
    <x v="6"/>
    <x v="55"/>
    <n v="4"/>
    <n v="3605.96"/>
    <n v="0"/>
    <n v="14423.84"/>
    <n v="5318.36"/>
    <n v="14423.84"/>
    <s v="Q1"/>
    <n v="36.872011891424194"/>
    <s v="Patna"/>
    <s v="Premium"/>
  </r>
  <r>
    <s v="ORD003511"/>
    <x v="341"/>
    <s v="CUST0187"/>
    <s v="Forum Prabhu"/>
    <x v="2"/>
    <x v="3"/>
    <x v="6"/>
    <n v="3"/>
    <n v="2848.41"/>
    <n v="0.05"/>
    <n v="8117.97"/>
    <n v="1975.96"/>
    <n v="8117.968499999999"/>
    <s v="Q2"/>
    <n v="24.34056790059584"/>
    <s v="Lucknow"/>
    <s v="Regular"/>
  </r>
  <r>
    <s v="ORD005658"/>
    <x v="234"/>
    <s v="CUST0124"/>
    <s v="Upasna Walla"/>
    <x v="3"/>
    <x v="2"/>
    <x v="30"/>
    <n v="5"/>
    <n v="1599.09"/>
    <n v="0"/>
    <n v="7995.45"/>
    <n v="1996.35"/>
    <n v="7995.45"/>
    <s v="Q3"/>
    <n v="24.968575877530345"/>
    <s v="Mumbai"/>
    <s v="Premium"/>
  </r>
  <r>
    <s v="ORD001893"/>
    <x v="177"/>
    <s v="CUST0223"/>
    <s v="Aarini Dugar"/>
    <x v="1"/>
    <x v="5"/>
    <x v="40"/>
    <n v="3"/>
    <n v="279.87"/>
    <n v="0"/>
    <n v="839.61"/>
    <n v="86.1"/>
    <n v="839.61"/>
    <s v="Q1"/>
    <n v="10.254761139100296"/>
    <s v="Guwahati"/>
    <s v="Premium"/>
  </r>
  <r>
    <s v="ORD011902"/>
    <x v="224"/>
    <s v="CUST0287"/>
    <s v="Harish Sahota"/>
    <x v="2"/>
    <x v="5"/>
    <x v="31"/>
    <n v="2"/>
    <n v="298.45999999999998"/>
    <n v="0.1"/>
    <n v="537.23"/>
    <n v="32.82"/>
    <n v="537.22799999999995"/>
    <s v="Q3"/>
    <n v="6.109115276510992"/>
    <s v="Delhi"/>
    <s v="Regular"/>
  </r>
  <r>
    <s v="ORD005709"/>
    <x v="270"/>
    <s v="CUST0134"/>
    <s v="Hemang Bhavsar"/>
    <x v="3"/>
    <x v="5"/>
    <x v="40"/>
    <n v="2"/>
    <n v="214.32"/>
    <n v="0.05"/>
    <n v="407.21"/>
    <n v="26.94"/>
    <n v="407.20799999999997"/>
    <s v="Q1"/>
    <n v="6.6157510866629021"/>
    <s v="Surat"/>
    <s v="Premium"/>
  </r>
  <r>
    <s v="ORD007894"/>
    <x v="38"/>
    <s v="CUST0158"/>
    <s v="Zaid Purohit"/>
    <x v="2"/>
    <x v="5"/>
    <x v="68"/>
    <n v="8"/>
    <n v="673.01"/>
    <n v="0.1"/>
    <n v="4845.67"/>
    <n v="392.39"/>
    <n v="4845.6720000000005"/>
    <s v="Q2"/>
    <n v="8.0977449970798663"/>
    <s v="Jaipur"/>
    <s v="Premium"/>
  </r>
  <r>
    <s v="ORD008972"/>
    <x v="65"/>
    <s v="CUST0207"/>
    <s v="Dipta Palla"/>
    <x v="3"/>
    <x v="5"/>
    <x v="11"/>
    <n v="4"/>
    <n v="261.99"/>
    <n v="0"/>
    <n v="1047.96"/>
    <n v="108.72"/>
    <n v="1047.96"/>
    <s v="Q2"/>
    <n v="10.37444177258674"/>
    <s v="Pune"/>
    <s v="Premium"/>
  </r>
  <r>
    <s v="ORD010087"/>
    <x v="207"/>
    <s v="CUST0426"/>
    <s v="Nakul Puri"/>
    <x v="0"/>
    <x v="1"/>
    <x v="52"/>
    <n v="3"/>
    <n v="7600.24"/>
    <n v="0.1"/>
    <n v="20520.650000000001"/>
    <n v="-1903.26"/>
    <n v="20520.648000000001"/>
    <s v="Q2"/>
    <n v="-9.2748524047727532"/>
    <s v="Bengaluru"/>
    <s v="Regular"/>
  </r>
  <r>
    <s v="ORD003573"/>
    <x v="303"/>
    <s v="CUST0001"/>
    <s v="Unknown"/>
    <x v="2"/>
    <x v="5"/>
    <x v="7"/>
    <n v="1"/>
    <n v="418.69"/>
    <n v="0.05"/>
    <n v="397.76"/>
    <n v="28.49"/>
    <n v="397.75549999999998"/>
    <s v="Q3"/>
    <n v="7.1626106194690262"/>
    <s v="Delhi"/>
    <s v="Regular"/>
  </r>
  <r>
    <s v="ORD002693"/>
    <x v="278"/>
    <s v="CUST0298"/>
    <s v="Faris Malhotra"/>
    <x v="3"/>
    <x v="4"/>
    <x v="20"/>
    <n v="5"/>
    <n v="2861.25"/>
    <n v="0.05"/>
    <n v="13590.94"/>
    <n v="1853.29"/>
    <n v="13590.9375"/>
    <s v="Q3"/>
    <n v="13.63621647950767"/>
    <s v="Mumbai"/>
    <s v="Premium"/>
  </r>
  <r>
    <s v="ORD006883"/>
    <x v="62"/>
    <s v="CUST0388"/>
    <s v="Ekavir Chawla"/>
    <x v="3"/>
    <x v="4"/>
    <x v="33"/>
    <n v="3"/>
    <n v="23502.12"/>
    <n v="0.15"/>
    <n v="59930.41"/>
    <n v="5135.58"/>
    <n v="59930.405999999995"/>
    <s v="Q1"/>
    <n v="8.5692388889046462"/>
    <s v="Ahmedabad"/>
    <s v="Premium"/>
  </r>
  <r>
    <s v="ORD007618"/>
    <x v="307"/>
    <s v="CUST0013"/>
    <s v="Charan Aggarwal"/>
    <x v="0"/>
    <x v="3"/>
    <x v="13"/>
    <n v="3"/>
    <n v="1922.93"/>
    <n v="0.1"/>
    <n v="5191.91"/>
    <n v="1676.6"/>
    <n v="5191.9110000000001"/>
    <s v="Q4"/>
    <n v="32.292547444004228"/>
    <s v="Kochi"/>
    <s v="Regular"/>
  </r>
  <r>
    <s v="ORD011650"/>
    <x v="31"/>
    <s v="CUST0410"/>
    <s v="Matthew Sule"/>
    <x v="2"/>
    <x v="4"/>
    <x v="23"/>
    <n v="1"/>
    <n v="57991.83"/>
    <n v="0.25"/>
    <n v="43493.87"/>
    <n v="6570.97"/>
    <n v="43493.872499999998"/>
    <s v="Q2"/>
    <n v="15.107807146156457"/>
    <s v="Amritsar"/>
    <s v="Premium"/>
  </r>
  <r>
    <s v="ORD000513"/>
    <x v="226"/>
    <s v="CUST0420"/>
    <s v="Zehaan Choudhury"/>
    <x v="3"/>
    <x v="4"/>
    <x v="22"/>
    <n v="3"/>
    <n v="41800.01"/>
    <n v="0.1"/>
    <n v="112860.03"/>
    <n v="16710.09"/>
    <n v="112860.027"/>
    <s v="Q1"/>
    <n v="14.806030088774566"/>
    <s v="Ahmedabad"/>
    <s v="Premium"/>
  </r>
  <r>
    <s v="ORD006856"/>
    <x v="295"/>
    <s v="CUST0157"/>
    <s v="Bhavini Patla"/>
    <x v="2"/>
    <x v="3"/>
    <x v="6"/>
    <n v="1"/>
    <n v="1610.62"/>
    <n v="0.25"/>
    <n v="1207.96"/>
    <n v="262.97000000000003"/>
    <n v="1207.9649999999999"/>
    <s v="Q4"/>
    <n v="21.769760588098947"/>
    <s v="Jaipur"/>
    <s v="Regular"/>
  </r>
  <r>
    <s v="ORD006754"/>
    <x v="4"/>
    <s v="CUST0252"/>
    <s v="Urmi Sehgal"/>
    <x v="1"/>
    <x v="2"/>
    <x v="2"/>
    <n v="3"/>
    <n v="4331.2700000000004"/>
    <n v="0.05"/>
    <n v="12344.12"/>
    <n v="3367.68"/>
    <n v="12344.119500000001"/>
    <s v="Q2"/>
    <n v="27.281653127156897"/>
    <s v="Kolkata"/>
    <s v="Regular"/>
  </r>
  <r>
    <s v="ORD000565"/>
    <x v="132"/>
    <s v="CUST0498"/>
    <s v="Isaac Sha"/>
    <x v="0"/>
    <x v="4"/>
    <x v="20"/>
    <n v="1"/>
    <n v="16987.21"/>
    <n v="0"/>
    <n v="16987.21"/>
    <n v="2512.25"/>
    <n v="16987.21"/>
    <s v="Q3"/>
    <n v="14.78906777510845"/>
    <s v="Hyderabad"/>
    <s v="Premium"/>
  </r>
  <r>
    <s v="ORD010815"/>
    <x v="178"/>
    <s v="CUST0288"/>
    <s v="Amara Iyer"/>
    <x v="2"/>
    <x v="5"/>
    <x v="7"/>
    <n v="7"/>
    <n v="384.46"/>
    <n v="0"/>
    <n v="2691.22"/>
    <n v="152.44999999999999"/>
    <n v="2691.22"/>
    <s v="Q1"/>
    <n v="5.6647171171438977"/>
    <s v="Delhi"/>
    <s v="Premium"/>
  </r>
  <r>
    <s v="ORD011959"/>
    <x v="336"/>
    <s v="CUST0253"/>
    <s v="Mohammed Dhar"/>
    <x v="3"/>
    <x v="5"/>
    <x v="11"/>
    <n v="1"/>
    <n v="490.15"/>
    <n v="0.05"/>
    <n v="465.64"/>
    <n v="42.56"/>
    <n v="465.64249999999998"/>
    <s v="Q4"/>
    <n v="9.1401082381238723"/>
    <s v="Mumbai"/>
    <s v="Occasional"/>
  </r>
  <r>
    <s v="ORD001121"/>
    <x v="65"/>
    <s v="CUST0458"/>
    <s v="Vyanjana Thaman"/>
    <x v="0"/>
    <x v="4"/>
    <x v="42"/>
    <n v="5"/>
    <n v="80568.14"/>
    <n v="0"/>
    <n v="402840.7"/>
    <n v="59550.87"/>
    <n v="402840.7"/>
    <s v="Q2"/>
    <n v="14.782734217272486"/>
    <s v="Chennai"/>
    <s v="Regular"/>
  </r>
  <r>
    <s v="ORD011321"/>
    <x v="237"/>
    <s v="CUST0074"/>
    <s v="Maanas Sandhu"/>
    <x v="1"/>
    <x v="1"/>
    <x v="3"/>
    <n v="5"/>
    <n v="29001.53"/>
    <n v="0.2"/>
    <n v="116006.12"/>
    <n v="22393.64"/>
    <n v="116006.12"/>
    <s v="Q1"/>
    <n v="19.303843624801864"/>
    <s v="Kolkata"/>
    <s v="Premium"/>
  </r>
  <r>
    <s v="ORD010693"/>
    <x v="343"/>
    <s v="CUST0162"/>
    <s v="Yamini Wadhwa"/>
    <x v="2"/>
    <x v="0"/>
    <x v="15"/>
    <n v="3"/>
    <n v="417.43"/>
    <n v="0.05"/>
    <n v="1189.68"/>
    <n v="528.03"/>
    <n v="1189.6754999999998"/>
    <s v="Q3"/>
    <n v="44.384204155739354"/>
    <s v="Jaipur"/>
    <s v="Premium"/>
  </r>
  <r>
    <s v="ORD002300"/>
    <x v="309"/>
    <s v="CUST0264"/>
    <s v="Rudra Konda"/>
    <x v="2"/>
    <x v="5"/>
    <x v="11"/>
    <n v="9"/>
    <n v="436.41"/>
    <n v="0.05"/>
    <n v="3731.31"/>
    <n v="333.83"/>
    <n v="3731.3054999999999"/>
    <s v="Q3"/>
    <n v="8.9467238047763384"/>
    <s v="Jaipur"/>
    <s v="Regular"/>
  </r>
  <r>
    <s v="ORD004727"/>
    <x v="316"/>
    <s v="CUST0085"/>
    <s v="Anthony Sabharwal"/>
    <x v="0"/>
    <x v="2"/>
    <x v="54"/>
    <n v="3"/>
    <n v="3522.82"/>
    <n v="0.2"/>
    <n v="8454.77"/>
    <n v="-1265.24"/>
    <n v="8454.7680000000018"/>
    <s v="Q4"/>
    <n v="-14.96480684867832"/>
    <s v="Chennai"/>
    <s v="Premium"/>
  </r>
  <r>
    <s v="ORD003269"/>
    <x v="56"/>
    <s v="CUST0491"/>
    <s v="Kashish Sarkar"/>
    <x v="3"/>
    <x v="6"/>
    <x v="43"/>
    <n v="3"/>
    <n v="4403.7299999999996"/>
    <n v="0"/>
    <n v="13211.19"/>
    <n v="4128.5600000000004"/>
    <n v="13211.189999999999"/>
    <s v="Q4"/>
    <n v="31.250477814640469"/>
    <s v="Surat"/>
    <s v="Premium"/>
  </r>
  <r>
    <s v="ORD006340"/>
    <x v="72"/>
    <s v="CUST0357"/>
    <s v="Udant Mishra"/>
    <x v="2"/>
    <x v="5"/>
    <x v="37"/>
    <n v="5"/>
    <n v="633.08000000000004"/>
    <n v="0.1"/>
    <n v="2848.86"/>
    <n v="271.27999999999997"/>
    <n v="2848.86"/>
    <s v="Q1"/>
    <n v="9.5224054534094336"/>
    <s v="Delhi"/>
    <s v="Premium"/>
  </r>
  <r>
    <s v="ORD006805"/>
    <x v="203"/>
    <s v="CUST0033"/>
    <s v="Vasana Ahuja"/>
    <x v="1"/>
    <x v="1"/>
    <x v="38"/>
    <n v="5"/>
    <n v="20883.560000000001"/>
    <n v="0"/>
    <n v="104417.8"/>
    <n v="25255.45"/>
    <n v="104417.8"/>
    <s v="Q3"/>
    <n v="24.186920237737244"/>
    <s v="Ranchi"/>
    <s v="Premium"/>
  </r>
  <r>
    <s v="ORD005797"/>
    <x v="95"/>
    <s v="CUST0022"/>
    <s v="Jagdish Wali"/>
    <x v="0"/>
    <x v="4"/>
    <x v="5"/>
    <n v="1"/>
    <n v="79345.929999999993"/>
    <n v="0.3"/>
    <n v="55542.15"/>
    <n v="7336.03"/>
    <n v="55542.150999999991"/>
    <s v="Q1"/>
    <n v="13.208041100317505"/>
    <s v="Coimbatore"/>
    <s v="Premium"/>
  </r>
  <r>
    <s v="ORD005221"/>
    <x v="161"/>
    <s v="CUST0042"/>
    <s v="Eesha Jhaveri"/>
    <x v="1"/>
    <x v="2"/>
    <x v="65"/>
    <n v="5"/>
    <n v="1327.11"/>
    <n v="0"/>
    <n v="6635.55"/>
    <n v="-149.51"/>
    <n v="6635.5499999999993"/>
    <s v="Q2"/>
    <n v="-2.2531666553639109"/>
    <s v="Patna"/>
    <s v="Premium"/>
  </r>
  <r>
    <s v="ORD010856"/>
    <x v="47"/>
    <s v="CUST0270"/>
    <s v="Suhani Srivastava"/>
    <x v="1"/>
    <x v="4"/>
    <x v="42"/>
    <n v="1"/>
    <n v="2070.91"/>
    <n v="0"/>
    <n v="2070.91"/>
    <n v="233.83"/>
    <n v="2070.91"/>
    <s v="Q1"/>
    <n v="11.29117151397212"/>
    <s v="Ranchi"/>
    <s v="Premium"/>
  </r>
  <r>
    <s v="ORD006959"/>
    <x v="67"/>
    <s v="CUST0492"/>
    <s v="Pranav Gala"/>
    <x v="0"/>
    <x v="4"/>
    <x v="23"/>
    <n v="1"/>
    <n v="18967.72"/>
    <n v="0.1"/>
    <n v="17070.95"/>
    <n v="1538.91"/>
    <n v="17070.948"/>
    <s v="Q4"/>
    <n v="9.014788280675651"/>
    <s v="Coimbatore"/>
    <s v="Premium"/>
  </r>
  <r>
    <s v="ORD003209"/>
    <x v="334"/>
    <s v="CUST0086"/>
    <s v="Sara Chandran"/>
    <x v="1"/>
    <x v="3"/>
    <x v="4"/>
    <n v="4"/>
    <n v="1962.15"/>
    <n v="0"/>
    <n v="7848.6"/>
    <n v="2052.15"/>
    <n v="7848.6"/>
    <s v="Q3"/>
    <n v="26.146701322528859"/>
    <s v="Patna"/>
    <s v="Regular"/>
  </r>
  <r>
    <s v="ORD003231"/>
    <x v="346"/>
    <s v="CUST0390"/>
    <s v="Waida Manda"/>
    <x v="1"/>
    <x v="6"/>
    <x v="57"/>
    <n v="0"/>
    <n v="3756.05"/>
    <n v="0"/>
    <n v="3756.05"/>
    <n v="986.67"/>
    <n v="0"/>
    <s v="Q4"/>
    <n v="26.268819637651251"/>
    <s v="Patna"/>
    <s v="Premium"/>
  </r>
  <r>
    <s v="ORD011198"/>
    <x v="348"/>
    <s v="CUST0155"/>
    <s v="Harini Kurian"/>
    <x v="0"/>
    <x v="0"/>
    <x v="53"/>
    <n v="3"/>
    <n v="588.34"/>
    <n v="0.1"/>
    <n v="1588.52"/>
    <n v="664.28"/>
    <n v="1588.518"/>
    <s v="Q1"/>
    <n v="41.817540855639216"/>
    <s v="Coimbatore"/>
    <s v="Regular"/>
  </r>
  <r>
    <s v="ORD007129"/>
    <x v="47"/>
    <s v="CUST0041"/>
    <s v="Chakrika Chana"/>
    <x v="1"/>
    <x v="3"/>
    <x v="16"/>
    <n v="2"/>
    <n v="2017.02"/>
    <n v="0"/>
    <n v="4034.04"/>
    <n v="1329.7"/>
    <n v="4034.04"/>
    <s v="Q1"/>
    <n v="32.961993435860826"/>
    <s v="Patna"/>
    <s v="Premium"/>
  </r>
  <r>
    <s v="ORD007219"/>
    <x v="184"/>
    <s v="CUST0079"/>
    <s v="Joshua Acharya"/>
    <x v="3"/>
    <x v="6"/>
    <x v="27"/>
    <n v="4"/>
    <n v="2057.0300000000002"/>
    <n v="0.05"/>
    <n v="7816.71"/>
    <n v="2865.7"/>
    <n v="7816.7139999999999"/>
    <s v="Q1"/>
    <n v="36.661204010382882"/>
    <s v="Ahmedabad"/>
    <s v="Premium"/>
  </r>
  <r>
    <s v="ORD004005"/>
    <x v="33"/>
    <s v="CUST0268"/>
    <s v="Rajeshri Kashyap"/>
    <x v="0"/>
    <x v="4"/>
    <x v="45"/>
    <n v="5"/>
    <n v="26419.71"/>
    <n v="0.05"/>
    <n v="125493.62"/>
    <n v="16966.98"/>
    <n v="125493.62249999998"/>
    <s v="Q1"/>
    <n v="13.520193297475998"/>
    <s v="Chennai"/>
    <s v="Premium"/>
  </r>
  <r>
    <s v="ORD011316"/>
    <x v="336"/>
    <s v="CUST0071"/>
    <s v="Brijesh Samra"/>
    <x v="2"/>
    <x v="5"/>
    <x v="21"/>
    <n v="9"/>
    <n v="299.3"/>
    <n v="0.3"/>
    <n v="1885.59"/>
    <n v="186.02"/>
    <n v="1885.5900000000001"/>
    <s v="Q4"/>
    <n v="9.8653471857614878"/>
    <s v="Chandigarh"/>
    <s v="Occasional"/>
  </r>
  <r>
    <s v="ORD000127"/>
    <x v="99"/>
    <s v="CUST0095"/>
    <s v="Pahal Goyal"/>
    <x v="2"/>
    <x v="3"/>
    <x v="61"/>
    <n v="2"/>
    <n v="1428.69"/>
    <n v="0"/>
    <n v="2857.38"/>
    <n v="921.88"/>
    <n v="2857.38"/>
    <s v="Q3"/>
    <n v="32.263122160860647"/>
    <s v="Jaipur"/>
    <s v="Premium"/>
  </r>
  <r>
    <s v="ORD009310"/>
    <x v="233"/>
    <s v="CUST0459"/>
    <s v="Vidhi Kari"/>
    <x v="3"/>
    <x v="1"/>
    <x v="3"/>
    <n v="5"/>
    <n v="29114.27"/>
    <n v="0"/>
    <n v="145571.35"/>
    <n v="29613.16"/>
    <n v="145571.35"/>
    <s v="Q1"/>
    <n v="20.342711666821803"/>
    <s v="Surat"/>
    <s v="Occasional"/>
  </r>
  <r>
    <s v="ORD002961"/>
    <x v="6"/>
    <s v="CUST0356"/>
    <s v="Ganga Hayer"/>
    <x v="2"/>
    <x v="6"/>
    <x v="14"/>
    <n v="2"/>
    <n v="4415.71"/>
    <n v="0.05"/>
    <n v="8389.85"/>
    <n v="3160.38"/>
    <n v="8389.8490000000002"/>
    <s v="Q1"/>
    <n v="37.669088243532364"/>
    <s v="Amritsar"/>
    <s v="Regular"/>
  </r>
  <r>
    <s v="ORD009147"/>
    <x v="294"/>
    <s v="CUST0172"/>
    <s v="Sanya Saha"/>
    <x v="3"/>
    <x v="0"/>
    <x v="35"/>
    <n v="1"/>
    <n v="592.88"/>
    <n v="0.1"/>
    <n v="533.59"/>
    <n v="238.21"/>
    <n v="533.59199999999998"/>
    <s v="Q1"/>
    <n v="44.642890608894469"/>
    <s v="Nagpur"/>
    <s v="Occasional"/>
  </r>
  <r>
    <s v="ORD001899"/>
    <x v="73"/>
    <s v="CUST0180"/>
    <s v="Leela Talwar"/>
    <x v="3"/>
    <x v="4"/>
    <x v="28"/>
    <n v="5"/>
    <n v="9151.36"/>
    <n v="0.15"/>
    <n v="38893.279999999999"/>
    <n v="3677.6"/>
    <n v="38893.279999999999"/>
    <s v="Q2"/>
    <n v="9.4556180399287477"/>
    <s v="Mumbai"/>
    <s v="Regular"/>
  </r>
  <r>
    <s v="ORD003217"/>
    <x v="32"/>
    <s v="CUST0407"/>
    <s v="Kevin Khanna"/>
    <x v="0"/>
    <x v="6"/>
    <x v="27"/>
    <n v="5"/>
    <n v="2262.7800000000002"/>
    <n v="0.05"/>
    <n v="10748.21"/>
    <n v="2822.38"/>
    <n v="10748.205000000002"/>
    <s v="Q4"/>
    <n v="26.259070114930765"/>
    <s v="Coimbatore"/>
    <s v="Premium"/>
  </r>
  <r>
    <s v="ORD004465"/>
    <x v="85"/>
    <s v="CUST0162"/>
    <s v="Yamini Wadhwa"/>
    <x v="2"/>
    <x v="4"/>
    <x v="23"/>
    <n v="5"/>
    <n v="72218.09"/>
    <n v="0.1"/>
    <n v="324981.40000000002"/>
    <n v="50585.73"/>
    <n v="324981.40499999997"/>
    <s v="Q4"/>
    <n v="15.565730838749541"/>
    <s v="Jaipur"/>
    <s v="Premium"/>
  </r>
  <r>
    <s v="ORD007896"/>
    <x v="126"/>
    <s v="CUST0132"/>
    <s v="Aadhya Kuruvilla"/>
    <x v="2"/>
    <x v="5"/>
    <x v="37"/>
    <n v="7"/>
    <n v="484.91"/>
    <n v="0.3"/>
    <n v="2376.06"/>
    <n v="165.69"/>
    <n v="2376.0590000000002"/>
    <s v="Q2"/>
    <n v="6.9733087548294241"/>
    <s v="Lucknow"/>
    <s v="Occasional"/>
  </r>
  <r>
    <s v="ORD009955"/>
    <x v="293"/>
    <s v="CUST0258"/>
    <s v="Sanaya Khalsa"/>
    <x v="2"/>
    <x v="0"/>
    <x v="0"/>
    <n v="2"/>
    <n v="504.94"/>
    <n v="0.1"/>
    <n v="908.89"/>
    <n v="377.69"/>
    <n v="908.89200000000005"/>
    <s v="Q1"/>
    <n v="41.555083673491843"/>
    <s v="Delhi"/>
    <s v="Premium"/>
  </r>
  <r>
    <s v="ORD001173"/>
    <x v="208"/>
    <s v="CUST0176"/>
    <s v="Ishani Dani"/>
    <x v="2"/>
    <x v="5"/>
    <x v="7"/>
    <n v="9"/>
    <n v="503.11"/>
    <n v="0.1"/>
    <n v="4075.19"/>
    <n v="340.43"/>
    <n v="4075.1909999999998"/>
    <s v="Q1"/>
    <n v="8.3537209308032274"/>
    <s v="Delhi"/>
    <s v="Premium"/>
  </r>
  <r>
    <s v="ORD008057"/>
    <x v="298"/>
    <s v="CUST0452"/>
    <s v="Rachita Mammen"/>
    <x v="1"/>
    <x v="1"/>
    <x v="34"/>
    <n v="2"/>
    <n v="12625.87"/>
    <n v="0"/>
    <n v="25251.74"/>
    <n v="4671.8100000000004"/>
    <n v="25251.74"/>
    <s v="Q3"/>
    <n v="18.500942905320585"/>
    <s v="Kolkata"/>
    <s v="Premium"/>
  </r>
  <r>
    <s v="ORD002901"/>
    <x v="210"/>
    <s v="CUST0421"/>
    <s v="Benjamin Issac"/>
    <x v="0"/>
    <x v="2"/>
    <x v="60"/>
    <n v="1"/>
    <n v="3766.18"/>
    <n v="0"/>
    <n v="3766.18"/>
    <n v="901.44"/>
    <n v="3766.18"/>
    <s v="Q4"/>
    <n v="23.935127901481078"/>
    <s v="Coimbatore"/>
    <s v="Premium"/>
  </r>
  <r>
    <s v="ORD006368"/>
    <x v="161"/>
    <s v="CUST0289"/>
    <s v="Ojasvi Chakraborty"/>
    <x v="3"/>
    <x v="5"/>
    <x v="37"/>
    <n v="10"/>
    <n v="770.47"/>
    <n v="0"/>
    <n v="7704.7"/>
    <n v="777.99"/>
    <n v="7704.7000000000007"/>
    <s v="Q2"/>
    <n v="10.097602761950499"/>
    <s v="Mumbai"/>
    <s v="Premium"/>
  </r>
  <r>
    <s v="ORD010054"/>
    <x v="269"/>
    <s v="CUST0161"/>
    <s v="Jalsa Narang"/>
    <x v="2"/>
    <x v="5"/>
    <x v="40"/>
    <n v="3"/>
    <n v="290.97000000000003"/>
    <n v="0.25"/>
    <n v="654.67999999999995"/>
    <n v="42.85"/>
    <n v="654.68250000000012"/>
    <s v="Q1"/>
    <n v="6.5451823791776134"/>
    <s v="Lucknow"/>
    <s v="Premium"/>
  </r>
  <r>
    <s v="ORD000342"/>
    <x v="108"/>
    <s v="CUST0236"/>
    <s v="Omisha Sachdeva"/>
    <x v="2"/>
    <x v="6"/>
    <x v="19"/>
    <n v="2"/>
    <n v="354.55"/>
    <n v="0.05"/>
    <n v="673.64"/>
    <n v="215.77"/>
    <n v="673.64499999999998"/>
    <s v="Q1"/>
    <n v="32.030461374027674"/>
    <s v="Delhi"/>
    <s v="Premium"/>
  </r>
  <r>
    <s v="ORD008206"/>
    <x v="364"/>
    <s v="CUST0432"/>
    <s v="Meera Krishnan"/>
    <x v="3"/>
    <x v="5"/>
    <x v="37"/>
    <n v="7"/>
    <n v="300.69"/>
    <n v="0"/>
    <n v="2104.83"/>
    <n v="135.54"/>
    <n v="2104.83"/>
    <s v="Q4"/>
    <n v="6.4394749219651937"/>
    <s v="Ahmedabad"/>
    <s v="Premium"/>
  </r>
  <r>
    <s v="ORD001183"/>
    <x v="110"/>
    <s v="CUST0351"/>
    <s v="Anirudh Kumer"/>
    <x v="2"/>
    <x v="4"/>
    <x v="22"/>
    <n v="4"/>
    <n v="79649.67"/>
    <n v="0"/>
    <n v="318598.68"/>
    <n v="42753.85"/>
    <n v="318598.68"/>
    <s v="Q2"/>
    <n v="13.41934310587853"/>
    <s v="Lucknow"/>
    <s v="Premium"/>
  </r>
  <r>
    <s v="ORD008608"/>
    <x v="309"/>
    <s v="CUST0234"/>
    <s v="Urvi Vig"/>
    <x v="0"/>
    <x v="6"/>
    <x v="29"/>
    <n v="2"/>
    <n v="1824.9"/>
    <n v="0"/>
    <n v="3649.8"/>
    <n v="1153.6300000000001"/>
    <n v="3649.8"/>
    <s v="Q3"/>
    <n v="31.60803331689408"/>
    <s v="Bengaluru"/>
    <s v="Occasional"/>
  </r>
  <r>
    <s v="ORD003967"/>
    <x v="339"/>
    <s v="CUST0019"/>
    <s v="Saksham Pillay"/>
    <x v="3"/>
    <x v="5"/>
    <x v="37"/>
    <n v="3"/>
    <n v="723.55"/>
    <n v="0"/>
    <n v="2170.65"/>
    <n v="198"/>
    <n v="2170.6499999999996"/>
    <s v="Q3"/>
    <n v="9.1216916591804296"/>
    <s v="Surat"/>
    <s v="Regular"/>
  </r>
  <r>
    <s v="ORD009799"/>
    <x v="74"/>
    <s v="CUST0181"/>
    <s v="Chasmum Narang"/>
    <x v="3"/>
    <x v="6"/>
    <x v="43"/>
    <n v="3"/>
    <n v="3836.02"/>
    <n v="0.3"/>
    <n v="8055.64"/>
    <n v="2774.6"/>
    <n v="8055.6419999999989"/>
    <s v="Q3"/>
    <n v="34.442949287704018"/>
    <s v="Ahmedabad"/>
    <s v="Premium"/>
  </r>
  <r>
    <s v="ORD003065"/>
    <x v="349"/>
    <s v="CUST0436"/>
    <s v="Lekha Kulkarni"/>
    <x v="3"/>
    <x v="5"/>
    <x v="11"/>
    <n v="4"/>
    <n v="228.62"/>
    <n v="0.2"/>
    <n v="731.58"/>
    <n v="41.94"/>
    <n v="731.58400000000006"/>
    <s v="Q4"/>
    <n v="5.7327975067661772"/>
    <s v="Ahmedabad"/>
    <s v="Premium"/>
  </r>
  <r>
    <s v="ORD010508"/>
    <x v="276"/>
    <s v="CUST0397"/>
    <s v="Jai Boase"/>
    <x v="3"/>
    <x v="4"/>
    <x v="5"/>
    <n v="2"/>
    <n v="26061.01"/>
    <n v="0"/>
    <n v="52122.02"/>
    <n v="4905.6099999999997"/>
    <n v="52122.02"/>
    <s v="Q2"/>
    <n v="9.4117802801963553"/>
    <s v="Ahmedabad"/>
    <s v="Occasional"/>
  </r>
  <r>
    <s v="ORD002846"/>
    <x v="188"/>
    <s v="CUST0369"/>
    <s v="Alka Pal"/>
    <x v="0"/>
    <x v="6"/>
    <x v="63"/>
    <n v="1"/>
    <n v="487.7"/>
    <n v="0"/>
    <n v="487.7"/>
    <n v="188.3"/>
    <n v="487.7"/>
    <s v="Q1"/>
    <n v="38.609801107238063"/>
    <s v="Chennai"/>
    <s v="Regular"/>
  </r>
  <r>
    <s v="ORD002523"/>
    <x v="38"/>
    <s v="CUST0246"/>
    <s v="Oliver Chander"/>
    <x v="0"/>
    <x v="5"/>
    <x v="39"/>
    <n v="2"/>
    <n v="153.72"/>
    <n v="0.1"/>
    <n v="276.7"/>
    <n v="27.91"/>
    <n v="276.69600000000003"/>
    <s v="Q2"/>
    <n v="10.086736537766534"/>
    <s v="Hyderabad"/>
    <s v="Regular"/>
  </r>
  <r>
    <s v="ORD006781"/>
    <x v="20"/>
    <s v="CUST0247"/>
    <s v="Geetika Chopra"/>
    <x v="1"/>
    <x v="3"/>
    <x v="4"/>
    <n v="5"/>
    <n v="1431.38"/>
    <n v="0.1"/>
    <n v="6441.21"/>
    <n v="1376.08"/>
    <n v="6441.2100000000009"/>
    <s v="Q1"/>
    <n v="21.36368787851972"/>
    <s v="Kolkata"/>
    <s v="Regular"/>
  </r>
  <r>
    <s v="ORD004619"/>
    <x v="87"/>
    <s v="CUST0278"/>
    <s v="Reyansh Dayal"/>
    <x v="0"/>
    <x v="5"/>
    <x v="39"/>
    <n v="7"/>
    <n v="591.69000000000005"/>
    <n v="0.3"/>
    <n v="2899.28"/>
    <n v="235.89"/>
    <n v="2899.2809999999999"/>
    <s v="Q1"/>
    <n v="8.136157942661626"/>
    <s v="Chennai"/>
    <s v="Regular"/>
  </r>
  <r>
    <s v="ORD007676"/>
    <x v="238"/>
    <s v="CUST0401"/>
    <s v="Unknown"/>
    <x v="2"/>
    <x v="4"/>
    <x v="20"/>
    <n v="5"/>
    <n v="32697.58"/>
    <n v="0.25"/>
    <n v="122615.93"/>
    <n v="13361.38"/>
    <n v="122615.92500000002"/>
    <s v="Q3"/>
    <n v="10.896936474730486"/>
    <s v="Chandigarh"/>
    <s v="Premium"/>
  </r>
  <r>
    <s v="ORD002585"/>
    <x v="281"/>
    <s v="CUST0362"/>
    <s v="Netra Issac"/>
    <x v="2"/>
    <x v="4"/>
    <x v="45"/>
    <n v="1"/>
    <n v="22025.61"/>
    <n v="0"/>
    <n v="22025.61"/>
    <n v="2129.67"/>
    <n v="22025.61"/>
    <s v="Q3"/>
    <n v="9.6690625140461499"/>
    <s v="Chandigarh"/>
    <s v="Premium"/>
  </r>
  <r>
    <s v="ORD006021"/>
    <x v="249"/>
    <s v="CUST0285"/>
    <s v="Mitesh Padmanabhan"/>
    <x v="3"/>
    <x v="4"/>
    <x v="33"/>
    <n v="1"/>
    <n v="35909.85"/>
    <n v="0.05"/>
    <n v="34114.36"/>
    <n v="4235.7299999999996"/>
    <n v="34114.357499999998"/>
    <s v="Q3"/>
    <n v="12.416266932752071"/>
    <s v="Pune"/>
    <s v="Premium"/>
  </r>
  <r>
    <s v="ORD001981"/>
    <x v="8"/>
    <s v="CUST0312"/>
    <s v="Sudiksha Pau"/>
    <x v="1"/>
    <x v="2"/>
    <x v="46"/>
    <n v="5"/>
    <n v="1590.06"/>
    <n v="0"/>
    <n v="7950.3"/>
    <n v="1689.56"/>
    <n v="7950.2999999999993"/>
    <s v="Q2"/>
    <n v="21.251525099681771"/>
    <s v="Patna"/>
    <s v="Premium"/>
  </r>
  <r>
    <s v="ORD010368"/>
    <x v="96"/>
    <s v="CUST0335"/>
    <s v="Ishani Bakshi"/>
    <x v="0"/>
    <x v="5"/>
    <x v="7"/>
    <n v="3"/>
    <n v="761.83"/>
    <n v="0.15"/>
    <n v="1942.67"/>
    <n v="197.56"/>
    <n v="1942.6665"/>
    <s v="Q2"/>
    <n v="10.169508974761539"/>
    <s v="Bengaluru"/>
    <s v="Premium"/>
  </r>
  <r>
    <s v="ORD011289"/>
    <x v="186"/>
    <s v="CUST0415"/>
    <s v="Ekanta Samra"/>
    <x v="3"/>
    <x v="5"/>
    <x v="31"/>
    <n v="10"/>
    <n v="705.2"/>
    <n v="0.15"/>
    <n v="5994.2"/>
    <n v="536.20000000000005"/>
    <n v="5994.2"/>
    <s v="Q3"/>
    <n v="8.9453138033432325"/>
    <s v="Pune"/>
    <s v="Regular"/>
  </r>
  <r>
    <s v="ORD009942"/>
    <x v="59"/>
    <s v="CUST0221"/>
    <s v="Naveen Dass"/>
    <x v="0"/>
    <x v="3"/>
    <x v="6"/>
    <n v="4"/>
    <n v="2192.1999999999998"/>
    <n v="0.05"/>
    <n v="8330.36"/>
    <n v="2941.73"/>
    <n v="8330.3599999999988"/>
    <s v="Q4"/>
    <n v="35.313359806779054"/>
    <s v="Kochi"/>
    <s v="Regular"/>
  </r>
  <r>
    <s v="ORD001958"/>
    <x v="120"/>
    <s v="CUST0043"/>
    <s v="Zayan Swaminathan"/>
    <x v="0"/>
    <x v="1"/>
    <x v="52"/>
    <n v="4"/>
    <n v="1822.29"/>
    <n v="0"/>
    <n v="7289.16"/>
    <n v="2023.89"/>
    <n v="7289.16"/>
    <s v="Q2"/>
    <n v="27.765750786098813"/>
    <s v="Bengaluru"/>
    <s v="Premium"/>
  </r>
  <r>
    <s v="ORD002786"/>
    <x v="232"/>
    <s v="CUST0101"/>
    <s v="Chakradev Kumar"/>
    <x v="3"/>
    <x v="3"/>
    <x v="6"/>
    <n v="3"/>
    <n v="1822.04"/>
    <n v="0"/>
    <n v="5466.12"/>
    <n v="1673.13"/>
    <n v="5466.12"/>
    <s v="Q2"/>
    <n v="30.609097495115368"/>
    <s v="Surat"/>
    <s v="Premium"/>
  </r>
  <r>
    <s v="ORD005990"/>
    <x v="11"/>
    <s v="CUST0113"/>
    <s v="Harita Chaudhari"/>
    <x v="2"/>
    <x v="0"/>
    <x v="67"/>
    <n v="3"/>
    <n v="648.20000000000005"/>
    <n v="0.25"/>
    <n v="1458.45"/>
    <n v="542.29"/>
    <n v="1458.45"/>
    <s v="Q1"/>
    <n v="37.182625389968798"/>
    <s v="Lucknow"/>
    <s v="Premium"/>
  </r>
  <r>
    <s v="ORD004620"/>
    <x v="32"/>
    <s v="CUST0060"/>
    <s v="Reva Parsa"/>
    <x v="2"/>
    <x v="0"/>
    <x v="15"/>
    <n v="3"/>
    <n v="890.59"/>
    <n v="0.05"/>
    <n v="2538.1799999999998"/>
    <n v="1052.98"/>
    <n v="2538.1814999999997"/>
    <s v="Q4"/>
    <n v="41.485631436698739"/>
    <s v="Lucknow"/>
    <s v="Premium"/>
  </r>
  <r>
    <s v="ORD001567"/>
    <x v="280"/>
    <s v="CUST0306"/>
    <s v="Aahana Agarwal"/>
    <x v="3"/>
    <x v="4"/>
    <x v="33"/>
    <n v="4"/>
    <n v="49784.480000000003"/>
    <n v="0"/>
    <n v="199137.92000000001"/>
    <n v="28964.27"/>
    <n v="199137.92000000001"/>
    <s v="Q3"/>
    <n v="14.544829031055462"/>
    <s v="Nagpur"/>
    <s v="Premium"/>
  </r>
  <r>
    <s v="ORD005917"/>
    <x v="192"/>
    <s v="CUST0389"/>
    <s v="Reva Kaul"/>
    <x v="2"/>
    <x v="4"/>
    <x v="47"/>
    <n v="5"/>
    <n v="74574.149999999994"/>
    <n v="0.25"/>
    <n v="279653.06"/>
    <n v="38676.370000000003"/>
    <n v="279653.0625"/>
    <s v="Q2"/>
    <n v="13.830125799445927"/>
    <s v="Delhi"/>
    <s v="Regular"/>
  </r>
  <r>
    <s v="ORD005558"/>
    <x v="308"/>
    <s v="CUST0261"/>
    <s v="Dalaja Nayak"/>
    <x v="1"/>
    <x v="4"/>
    <x v="42"/>
    <n v="2"/>
    <n v="60772.68"/>
    <n v="0"/>
    <n v="121545.36"/>
    <n v="11815.39"/>
    <n v="121545.36"/>
    <s v="Q3"/>
    <n v="9.7209716602920917"/>
    <s v="Kolkata"/>
    <s v="Premium"/>
  </r>
  <r>
    <s v="ORD001106"/>
    <x v="232"/>
    <s v="CUST0210"/>
    <s v="Yadavi Dani"/>
    <x v="3"/>
    <x v="5"/>
    <x v="44"/>
    <n v="3"/>
    <n v="517.75"/>
    <n v="0.15"/>
    <n v="1320.26"/>
    <n v="83.03"/>
    <n v="1320.2625"/>
    <s v="Q2"/>
    <n v="6.2889127899050186"/>
    <s v="Mumbai"/>
    <s v="Regular"/>
  </r>
  <r>
    <s v="ORD006503"/>
    <x v="263"/>
    <s v="CUST0396"/>
    <s v="Ojasvi Krishnan"/>
    <x v="3"/>
    <x v="5"/>
    <x v="40"/>
    <n v="10"/>
    <n v="127.93"/>
    <n v="0.05"/>
    <n v="1215.3399999999999"/>
    <n v="73.52"/>
    <n v="1215.335"/>
    <s v="Q3"/>
    <n v="6.0493359882831141"/>
    <s v="Pune"/>
    <s v="Premium"/>
  </r>
  <r>
    <s v="ORD009020"/>
    <x v="351"/>
    <s v="CUST0110"/>
    <s v="Yashica Sheth"/>
    <x v="3"/>
    <x v="5"/>
    <x v="7"/>
    <n v="9"/>
    <n v="283.72000000000003"/>
    <n v="0"/>
    <n v="2553.48"/>
    <n v="144.13999999999999"/>
    <n v="2553.4800000000005"/>
    <s v="Q2"/>
    <n v="5.6448454657956972"/>
    <s v="Nagpur"/>
    <s v="Premium"/>
  </r>
  <r>
    <s v="ORD007539"/>
    <x v="0"/>
    <s v="CUST0120"/>
    <s v="Unknown"/>
    <x v="1"/>
    <x v="3"/>
    <x v="66"/>
    <n v="4"/>
    <n v="3943.42"/>
    <n v="0"/>
    <n v="15773.68"/>
    <n v="4325.57"/>
    <n v="15773.68"/>
    <s v="Q2"/>
    <n v="27.422706686074523"/>
    <s v="Bhubaneswar"/>
    <s v="Regular"/>
  </r>
  <r>
    <s v="ORD007498"/>
    <x v="285"/>
    <s v="CUST0207"/>
    <s v="Dipta Palla"/>
    <x v="3"/>
    <x v="1"/>
    <x v="1"/>
    <n v="4"/>
    <n v="34319.519999999997"/>
    <n v="0.2"/>
    <n v="109822.46"/>
    <n v="34129.360000000001"/>
    <n v="109822.46399999999"/>
    <s v="Q3"/>
    <n v="31.076848943285366"/>
    <s v="Pune"/>
    <s v="Premium"/>
  </r>
  <r>
    <s v="ORD000806"/>
    <x v="22"/>
    <s v="CUST0487"/>
    <s v="Urvi Johal"/>
    <x v="3"/>
    <x v="4"/>
    <x v="42"/>
    <n v="4"/>
    <n v="36273.58"/>
    <n v="0"/>
    <n v="145094.32"/>
    <n v="17490.3"/>
    <n v="145094.32"/>
    <s v="Q3"/>
    <n v="12.054434660157613"/>
    <s v="Ahmedabad"/>
    <s v="Premium"/>
  </r>
  <r>
    <s v="ORD010077"/>
    <x v="26"/>
    <s v="CUST0144"/>
    <s v="Abdul Rajagopalan"/>
    <x v="1"/>
    <x v="6"/>
    <x v="41"/>
    <n v="3"/>
    <n v="2973.63"/>
    <n v="0.25"/>
    <n v="6690.67"/>
    <n v="1826.98"/>
    <n v="6690.6674999999996"/>
    <s v="Q4"/>
    <n v="27.306383366688241"/>
    <s v="Patna"/>
    <s v="Regular"/>
  </r>
  <r>
    <s v="ORD004533"/>
    <x v="173"/>
    <s v="CUST0366"/>
    <s v="Zaitra Kade"/>
    <x v="2"/>
    <x v="1"/>
    <x v="26"/>
    <n v="4"/>
    <n v="13449.41"/>
    <n v="0"/>
    <n v="53797.64"/>
    <n v="16763.240000000002"/>
    <n v="53797.64"/>
    <s v="Q2"/>
    <n v="31.159805523067558"/>
    <s v="Amritsar"/>
    <s v="Occasional"/>
  </r>
  <r>
    <s v="ORD006105"/>
    <x v="330"/>
    <s v="CUST0376"/>
    <s v="Owen Pandey"/>
    <x v="1"/>
    <x v="4"/>
    <x v="50"/>
    <n v="4"/>
    <n v="46534.53"/>
    <n v="0.1"/>
    <n v="167524.31"/>
    <n v="21187.63"/>
    <n v="167524.30799999999"/>
    <s v="Q2"/>
    <n v="12.647495757481408"/>
    <s v="Guwahati"/>
    <s v="Regular"/>
  </r>
  <r>
    <s v="ORD012000"/>
    <x v="265"/>
    <s v="CUST0481"/>
    <s v="Warjas Vala"/>
    <x v="3"/>
    <x v="5"/>
    <x v="24"/>
    <n v="8"/>
    <n v="612.36"/>
    <n v="0.2"/>
    <n v="3919.1"/>
    <n v="-64.39"/>
    <n v="3919.1040000000003"/>
    <s v="Q1"/>
    <n v="-1.6429792554413003"/>
    <s v="Mumbai"/>
    <s v="Regular"/>
  </r>
  <r>
    <s v="ORD010849"/>
    <x v="20"/>
    <s v="CUST0460"/>
    <s v="Zaitra Basak"/>
    <x v="0"/>
    <x v="6"/>
    <x v="63"/>
    <n v="4"/>
    <n v="4686.1400000000003"/>
    <n v="0.3"/>
    <n v="13121.19"/>
    <n v="3030.18"/>
    <n v="13121.192000000001"/>
    <s v="Q1"/>
    <n v="23.093789511469613"/>
    <s v="Kochi"/>
    <s v="Regular"/>
  </r>
  <r>
    <s v="ORD006170"/>
    <x v="41"/>
    <s v="CUST0124"/>
    <s v="Upasna Walla"/>
    <x v="3"/>
    <x v="2"/>
    <x v="2"/>
    <n v="4"/>
    <n v="5848.39"/>
    <n v="0"/>
    <n v="23393.56"/>
    <n v="6570.42"/>
    <n v="23393.56"/>
    <s v="Q4"/>
    <n v="28.086447723219553"/>
    <s v="Mumbai"/>
    <s v="Premium"/>
  </r>
  <r>
    <s v="ORD006166"/>
    <x v="102"/>
    <s v="CUST0436"/>
    <s v="Unknown"/>
    <x v="3"/>
    <x v="6"/>
    <x v="14"/>
    <n v="3"/>
    <n v="1370.47"/>
    <n v="0.1"/>
    <n v="3700.27"/>
    <n v="1052.56"/>
    <n v="3700.2689999999998"/>
    <s v="Q1"/>
    <n v="28.445491815462116"/>
    <s v="Ahmedabad"/>
    <s v="Premium"/>
  </r>
  <r>
    <s v="ORD006733"/>
    <x v="104"/>
    <s v="CUST0500"/>
    <s v="Pooja Mand"/>
    <x v="0"/>
    <x v="5"/>
    <x v="21"/>
    <n v="8"/>
    <n v="90"/>
    <n v="0"/>
    <n v="720"/>
    <n v="68.319999999999993"/>
    <n v="720"/>
    <s v="Q4"/>
    <n v="9.4888888888888889"/>
    <s v="Kochi"/>
    <s v="Premium"/>
  </r>
  <r>
    <s v="ORD000314"/>
    <x v="24"/>
    <s v="CUST0120"/>
    <s v="Mitesh Rao"/>
    <x v="1"/>
    <x v="4"/>
    <x v="5"/>
    <n v="3"/>
    <n v="44984.47"/>
    <n v="0.05"/>
    <n v="128205.74"/>
    <n v="11137.63"/>
    <n v="128205.7395"/>
    <s v="Q3"/>
    <n v="8.6873099441569455"/>
    <s v="Bhubaneswar"/>
    <s v="Regular"/>
  </r>
  <r>
    <s v="ORD001956"/>
    <x v="151"/>
    <s v="CUST0496"/>
    <s v="Gunbir Sidhu"/>
    <x v="2"/>
    <x v="6"/>
    <x v="19"/>
    <n v="3"/>
    <n v="3838.28"/>
    <n v="0.05"/>
    <n v="10939.1"/>
    <n v="2827.55"/>
    <n v="10939.098"/>
    <s v="Q4"/>
    <n v="25.848104505855147"/>
    <s v="Lucknow"/>
    <s v="Regular"/>
  </r>
  <r>
    <s v="ORD004486"/>
    <x v="159"/>
    <s v="CUST0207"/>
    <s v="Dipta Palla"/>
    <x v="3"/>
    <x v="2"/>
    <x v="8"/>
    <n v="1"/>
    <n v="6067.45"/>
    <n v="0"/>
    <n v="6067.45"/>
    <n v="987.56"/>
    <n v="6067.45"/>
    <s v="Q3"/>
    <n v="16.276359920559706"/>
    <s v="Pune"/>
    <s v="Premium"/>
  </r>
  <r>
    <s v="ORD010050"/>
    <x v="127"/>
    <s v="CUST0013"/>
    <s v="Charan Aggarwal"/>
    <x v="0"/>
    <x v="6"/>
    <x v="19"/>
    <n v="1"/>
    <n v="2529.83"/>
    <n v="0.05"/>
    <n v="2403.34"/>
    <n v="900.81"/>
    <n v="2403.3384999999998"/>
    <s v="Q1"/>
    <n v="37.481588123195216"/>
    <s v="Kochi"/>
    <s v="Regular"/>
  </r>
  <r>
    <s v="ORD008815"/>
    <x v="125"/>
    <s v="CUST0045"/>
    <s v="Vritti Tailor"/>
    <x v="2"/>
    <x v="2"/>
    <x v="54"/>
    <n v="4"/>
    <n v="712.38"/>
    <n v="0.05"/>
    <n v="2707.04"/>
    <n v="430.32"/>
    <n v="2707.0439999999999"/>
    <s v="Q3"/>
    <n v="15.896329570305573"/>
    <s v="Delhi"/>
    <s v="Premium"/>
  </r>
  <r>
    <s v="ORD002454"/>
    <x v="130"/>
    <s v="CUST0310"/>
    <s v="Hemal Singhal"/>
    <x v="1"/>
    <x v="2"/>
    <x v="62"/>
    <n v="4"/>
    <n v="3446.89"/>
    <n v="0"/>
    <n v="13787.56"/>
    <n v="3547.42"/>
    <n v="13787.56"/>
    <s v="Q2"/>
    <n v="25.729135539573356"/>
    <s v="Ranchi"/>
    <s v="Occasional"/>
  </r>
  <r>
    <s v="ORD006563"/>
    <x v="37"/>
    <s v="CUST0169"/>
    <s v="Charles Patla"/>
    <x v="0"/>
    <x v="4"/>
    <x v="50"/>
    <n v="4"/>
    <n v="14156.05"/>
    <n v="0.1"/>
    <n v="50961.78"/>
    <n v="-6644.22"/>
    <n v="50961.78"/>
    <s v="Q4"/>
    <n v="-13.037652923426146"/>
    <s v="Chennai"/>
    <s v="Regular"/>
  </r>
  <r>
    <s v="ORD004027"/>
    <x v="5"/>
    <s v="CUST0024"/>
    <s v="Udyati Lanka"/>
    <x v="1"/>
    <x v="5"/>
    <x v="37"/>
    <n v="5"/>
    <n v="356.42"/>
    <n v="0.25"/>
    <n v="1336.58"/>
    <n v="94.57"/>
    <n v="1336.575"/>
    <s v="Q1"/>
    <n v="7.0755211061066303"/>
    <s v="Patna"/>
    <s v="Premium"/>
  </r>
  <r>
    <s v="ORD005036"/>
    <x v="110"/>
    <s v="CUST0148"/>
    <s v="Dhruv Narasimhan"/>
    <x v="3"/>
    <x v="0"/>
    <x v="49"/>
    <n v="2"/>
    <n v="498.01"/>
    <n v="0.05"/>
    <n v="946.22"/>
    <n v="310.14"/>
    <n v="946.21899999999994"/>
    <s v="Q2"/>
    <n v="32.776732683731055"/>
    <s v="Surat"/>
    <s v="Regular"/>
  </r>
  <r>
    <s v="ORD011334"/>
    <x v="275"/>
    <s v="CUST0215"/>
    <s v="Kamya Apte"/>
    <x v="3"/>
    <x v="2"/>
    <x v="62"/>
    <n v="1"/>
    <n v="3634.04"/>
    <n v="0.1"/>
    <n v="3270.64"/>
    <n v="525.51"/>
    <n v="3270.636"/>
    <s v="Q4"/>
    <n v="16.067497492845437"/>
    <s v="Surat"/>
    <s v="Premium"/>
  </r>
  <r>
    <s v="ORD009976"/>
    <x v="337"/>
    <s v="CUST0371"/>
    <s v="Unni Hora"/>
    <x v="3"/>
    <x v="5"/>
    <x v="40"/>
    <n v="10"/>
    <n v="698.66"/>
    <n v="0.2"/>
    <n v="5589.28"/>
    <n v="422.67"/>
    <n v="5589.28"/>
    <s v="Q3"/>
    <n v="7.5621546961325974"/>
    <s v="Mumbai"/>
    <s v="Premium"/>
  </r>
  <r>
    <s v="ORD009252"/>
    <x v="328"/>
    <s v="CUST0258"/>
    <s v="Sanaya Khalsa"/>
    <x v="2"/>
    <x v="5"/>
    <x v="31"/>
    <n v="3"/>
    <n v="567.28"/>
    <n v="0"/>
    <n v="1701.84"/>
    <n v="111.76"/>
    <n v="1701.84"/>
    <s v="Q2"/>
    <n v="6.5670098246603681"/>
    <s v="Delhi"/>
    <s v="Premium"/>
  </r>
  <r>
    <s v="ORD010319"/>
    <x v="170"/>
    <s v="CUST0011"/>
    <s v="Xiti Dash"/>
    <x v="2"/>
    <x v="5"/>
    <x v="39"/>
    <n v="1"/>
    <n v="430.84"/>
    <n v="0"/>
    <n v="430.84"/>
    <n v="30.65"/>
    <n v="430.84"/>
    <s v="Q4"/>
    <n v="7.1140098412403683"/>
    <s v="Jaipur"/>
    <s v="Regular"/>
  </r>
  <r>
    <s v="ORD002433"/>
    <x v="295"/>
    <s v="CUST0478"/>
    <s v="Ubika Sampath"/>
    <x v="3"/>
    <x v="1"/>
    <x v="34"/>
    <n v="3"/>
    <n v="3489.95"/>
    <n v="0.1"/>
    <n v="9422.86"/>
    <n v="2121.19"/>
    <n v="9422.8649999999998"/>
    <s v="Q4"/>
    <n v="22.511105969949675"/>
    <s v="Mumbai"/>
    <s v="Regular"/>
  </r>
  <r>
    <s v="ORD011937"/>
    <x v="145"/>
    <s v="CUST0429"/>
    <s v="Daniel Rau"/>
    <x v="2"/>
    <x v="3"/>
    <x v="61"/>
    <n v="2"/>
    <n v="1530.76"/>
    <n v="0"/>
    <n v="3061.52"/>
    <n v="1033.9100000000001"/>
    <n v="3061.52"/>
    <s v="Q3"/>
    <n v="33.771133293266089"/>
    <s v="Jaipur"/>
    <s v="Premium"/>
  </r>
  <r>
    <s v="ORD000726"/>
    <x v="38"/>
    <s v="CUST0127"/>
    <s v="Upma Sanghvi"/>
    <x v="1"/>
    <x v="4"/>
    <x v="47"/>
    <n v="5"/>
    <n v="46112.02"/>
    <n v="0.05"/>
    <n v="219032.09"/>
    <n v="24120.47"/>
    <n v="219032.09499999997"/>
    <s v="Q2"/>
    <n v="11.012299613266714"/>
    <s v="Patna"/>
    <s v="Occasional"/>
  </r>
  <r>
    <s v="ORD002795"/>
    <x v="138"/>
    <s v="CUST0132"/>
    <s v="Aadhya Kuruvilla"/>
    <x v="2"/>
    <x v="6"/>
    <x v="18"/>
    <n v="5"/>
    <n v="2310.71"/>
    <n v="0"/>
    <n v="11553.55"/>
    <n v="2981.47"/>
    <n v="11553.55"/>
    <s v="Q4"/>
    <n v="25.805661463359748"/>
    <s v="Lucknow"/>
    <s v="Occasional"/>
  </r>
  <r>
    <s v="ORD007264"/>
    <x v="195"/>
    <s v="CUST0059"/>
    <s v="Gopal Om"/>
    <x v="1"/>
    <x v="5"/>
    <x v="44"/>
    <n v="2"/>
    <n v="772.5"/>
    <n v="0.05"/>
    <n v="1467.75"/>
    <n v="100.48"/>
    <n v="1467.75"/>
    <s v="Q2"/>
    <n v="6.8458524953159596"/>
    <s v="Kolkata"/>
    <s v="Regular"/>
  </r>
  <r>
    <s v="ORD005356"/>
    <x v="83"/>
    <s v="CUST0217"/>
    <s v="Jonathan Madan"/>
    <x v="3"/>
    <x v="5"/>
    <x v="37"/>
    <n v="9"/>
    <n v="259.76"/>
    <n v="0.15"/>
    <n v="1987.16"/>
    <n v="189.17"/>
    <n v="1987.164"/>
    <s v="Q2"/>
    <n v="9.5196159342981943"/>
    <s v="Pune"/>
    <s v="Premium"/>
  </r>
  <r>
    <s v="ORD000658"/>
    <x v="119"/>
    <s v="CUST0346"/>
    <s v="Isha Kibe"/>
    <x v="2"/>
    <x v="5"/>
    <x v="44"/>
    <n v="10"/>
    <n v="671.59"/>
    <n v="0.05"/>
    <n v="6380.11"/>
    <n v="636.38"/>
    <n v="6380.1050000000005"/>
    <s v="Q2"/>
    <n v="9.9744361774326773"/>
    <s v="Lucknow"/>
    <s v="Premium"/>
  </r>
  <r>
    <s v="ORD000137"/>
    <x v="94"/>
    <s v="CUST0097"/>
    <s v="Thomas Din"/>
    <x v="0"/>
    <x v="3"/>
    <x v="16"/>
    <n v="4"/>
    <n v="321.43"/>
    <n v="0.1"/>
    <n v="1157.1500000000001"/>
    <n v="239.88"/>
    <n v="1157.1480000000001"/>
    <s v="Q1"/>
    <n v="20.730242405911074"/>
    <s v="Hyderabad"/>
    <s v="Premium"/>
  </r>
  <r>
    <s v="ORD010361"/>
    <x v="243"/>
    <s v="CUST0215"/>
    <s v="Kamya Apte"/>
    <x v="3"/>
    <x v="5"/>
    <x v="31"/>
    <n v="4"/>
    <n v="85.72"/>
    <n v="0"/>
    <n v="342.88"/>
    <n v="19.93"/>
    <n v="342.88"/>
    <s v="Q4"/>
    <n v="5.8125291647223518"/>
    <s v="Surat"/>
    <s v="Premium"/>
  </r>
  <r>
    <s v="ORD003378"/>
    <x v="58"/>
    <s v="CUST0479"/>
    <s v="Janya Walia"/>
    <x v="3"/>
    <x v="6"/>
    <x v="14"/>
    <n v="2"/>
    <n v="2408.84"/>
    <n v="0.15"/>
    <n v="4095.03"/>
    <n v="1457.66"/>
    <n v="4095.0280000000002"/>
    <s v="Q2"/>
    <n v="35.595832020766636"/>
    <s v="Pune"/>
    <s v="Premium"/>
  </r>
  <r>
    <s v="ORD005601"/>
    <x v="88"/>
    <s v="CUST0402"/>
    <s v="Upkaar Chandran"/>
    <x v="1"/>
    <x v="5"/>
    <x v="21"/>
    <n v="5"/>
    <n v="328.28"/>
    <n v="0"/>
    <n v="1641.4"/>
    <n v="108.82"/>
    <n v="1641.3999999999999"/>
    <s v="Q1"/>
    <n v="6.6297063482393073"/>
    <s v="Guwahati"/>
    <s v="Premium"/>
  </r>
  <r>
    <s v="ORD004040"/>
    <x v="169"/>
    <s v="CUST0049"/>
    <s v="Niharika Aurora"/>
    <x v="0"/>
    <x v="2"/>
    <x v="54"/>
    <n v="4"/>
    <n v="313.35000000000002"/>
    <n v="0.05"/>
    <n v="1190.73"/>
    <n v="214.21"/>
    <n v="1190.73"/>
    <s v="Q1"/>
    <n v="17.989804573664895"/>
    <s v="Kochi"/>
    <s v="Premium"/>
  </r>
  <r>
    <s v="ORD008252"/>
    <x v="14"/>
    <s v="CUST0153"/>
    <s v="Bakhshi Sathe"/>
    <x v="1"/>
    <x v="5"/>
    <x v="24"/>
    <n v="5"/>
    <n v="382.3"/>
    <n v="0"/>
    <n v="1911.5"/>
    <n v="110.48"/>
    <n v="1911.5"/>
    <s v="Q2"/>
    <n v="5.7797541198012032"/>
    <s v="Kolkata"/>
    <s v="Premium"/>
  </r>
  <r>
    <s v="ORD004993"/>
    <x v="35"/>
    <s v="CUST0077"/>
    <s v="Veda Dutt"/>
    <x v="1"/>
    <x v="6"/>
    <x v="29"/>
    <n v="2"/>
    <n v="3285.67"/>
    <n v="0"/>
    <n v="6571.34"/>
    <n v="1946.27"/>
    <n v="6571.34"/>
    <s v="Q2"/>
    <n v="29.617551366996686"/>
    <s v="Kolkata"/>
    <s v="Occasional"/>
  </r>
  <r>
    <s v="ORD009438"/>
    <x v="83"/>
    <s v="CUST0120"/>
    <s v="Mitesh Rao"/>
    <x v="1"/>
    <x v="6"/>
    <x v="19"/>
    <n v="5"/>
    <n v="4434.41"/>
    <n v="0"/>
    <n v="22172.05"/>
    <n v="4893.2700000000004"/>
    <n v="22172.05"/>
    <s v="Q2"/>
    <n v="22.069542509601053"/>
    <s v="Bhubaneswar"/>
    <s v="Regular"/>
  </r>
  <r>
    <s v="ORD007018"/>
    <x v="224"/>
    <s v="CUST0431"/>
    <s v="Neelima Chander"/>
    <x v="2"/>
    <x v="5"/>
    <x v="44"/>
    <n v="9"/>
    <n v="172.27"/>
    <n v="0.2"/>
    <n v="1240.3399999999999"/>
    <n v="102.42"/>
    <n v="1240.3440000000001"/>
    <s v="Q3"/>
    <n v="8.2574132899043828"/>
    <s v="Lucknow"/>
    <s v="Regular"/>
  </r>
  <r>
    <s v="ORD009473"/>
    <x v="236"/>
    <s v="CUST0172"/>
    <s v="Sanya Saha"/>
    <x v="3"/>
    <x v="4"/>
    <x v="47"/>
    <n v="4"/>
    <n v="53287.839999999997"/>
    <n v="0.3"/>
    <n v="149205.95000000001"/>
    <n v="22345.54"/>
    <n v="149205.95199999999"/>
    <s v="Q3"/>
    <n v="14.976306239798076"/>
    <s v="Nagpur"/>
    <s v="Occasional"/>
  </r>
  <r>
    <s v="ORD009008"/>
    <x v="237"/>
    <s v="CUST0461"/>
    <s v="Rushil Kakar"/>
    <x v="1"/>
    <x v="0"/>
    <x v="49"/>
    <n v="3"/>
    <n v="971.17"/>
    <n v="0.1"/>
    <n v="2622.16"/>
    <n v="876.7"/>
    <n v="2622.1589999999997"/>
    <s v="Q1"/>
    <n v="33.434267931781434"/>
    <s v="Hyderabad"/>
    <s v="Regular"/>
  </r>
  <r>
    <s v="ORD000477"/>
    <x v="66"/>
    <s v="CUST0027"/>
    <s v="Januja Dalal"/>
    <x v="0"/>
    <x v="3"/>
    <x v="4"/>
    <n v="1"/>
    <n v="799.57"/>
    <n v="0.05"/>
    <n v="759.59"/>
    <n v="178.91"/>
    <n v="759.5915"/>
    <s v="Q1"/>
    <n v="23.553495964928448"/>
    <s v="Kochi"/>
    <s v="Regular"/>
  </r>
  <r>
    <s v="ORD011143"/>
    <x v="104"/>
    <s v="CUST0026"/>
    <s v="Mason Oommen"/>
    <x v="0"/>
    <x v="4"/>
    <x v="5"/>
    <n v="3"/>
    <n v="50866.82"/>
    <n v="0.1"/>
    <n v="137340.41"/>
    <n v="12731.49"/>
    <n v="137340.41399999999"/>
    <s v="Q4"/>
    <n v="9.270024750909073"/>
    <s v="Chennai"/>
    <s v="Premium"/>
  </r>
  <r>
    <s v="ORD006841"/>
    <x v="277"/>
    <s v="CUST0263"/>
    <s v="Jacob Radhakrishnan"/>
    <x v="1"/>
    <x v="1"/>
    <x v="64"/>
    <n v="3"/>
    <n v="27441.22"/>
    <n v="0.1"/>
    <n v="74091.289999999994"/>
    <n v="21085.64"/>
    <n v="74091.294000000009"/>
    <s v="Q1"/>
    <n v="28.458999701584357"/>
    <s v="Kolkata"/>
    <s v="Premium"/>
  </r>
  <r>
    <s v="ORD010636"/>
    <x v="307"/>
    <s v="CUST0110"/>
    <s v="Yashica Sheth"/>
    <x v="3"/>
    <x v="4"/>
    <x v="45"/>
    <n v="1"/>
    <n v="76598.990000000005"/>
    <n v="0.05"/>
    <n v="72769.039999999994"/>
    <n v="10223.64"/>
    <n v="72769.040500000003"/>
    <s v="Q4"/>
    <n v="14.049436408670502"/>
    <s v="Nagpur"/>
    <s v="Premium"/>
  </r>
  <r>
    <s v="ORD005818"/>
    <x v="351"/>
    <s v="CUST0435"/>
    <s v="Ekalinga Chowdhury"/>
    <x v="1"/>
    <x v="6"/>
    <x v="19"/>
    <n v="2"/>
    <n v="4329.55"/>
    <n v="0.05"/>
    <n v="8226.15"/>
    <n v="1844.82"/>
    <n v="8226.1450000000004"/>
    <s v="Q2"/>
    <n v="22.426286902135264"/>
    <s v="Bhubaneswar"/>
    <s v="Premium"/>
  </r>
  <r>
    <s v="ORD006373"/>
    <x v="75"/>
    <s v="CUST0390"/>
    <s v="Waida Manda"/>
    <x v="1"/>
    <x v="6"/>
    <x v="55"/>
    <n v="2"/>
    <n v="3415.08"/>
    <n v="0.05"/>
    <n v="6488.65"/>
    <n v="1484.35"/>
    <n v="6488.6519999999991"/>
    <s v="Q1"/>
    <n v="22.876099034467877"/>
    <s v="Patna"/>
    <s v="Premium"/>
  </r>
  <r>
    <s v="ORD009256"/>
    <x v="76"/>
    <s v="CUST0085"/>
    <s v="Anthony Sabharwal"/>
    <x v="0"/>
    <x v="2"/>
    <x v="62"/>
    <n v="4"/>
    <n v="6395.01"/>
    <n v="0"/>
    <n v="25580.04"/>
    <n v="4336.74"/>
    <n v="25580.04"/>
    <s v="Q4"/>
    <n v="16.953609142128002"/>
    <s v="Chennai"/>
    <s v="Premium"/>
  </r>
  <r>
    <s v="ORD002298"/>
    <x v="251"/>
    <s v="CUST0231"/>
    <s v="Yashica Dugar"/>
    <x v="0"/>
    <x v="3"/>
    <x v="12"/>
    <n v="5"/>
    <n v="2830.84"/>
    <n v="0.3"/>
    <n v="9907.94"/>
    <n v="1980.73"/>
    <n v="9907.94"/>
    <s v="Q1"/>
    <n v="19.991340278604834"/>
    <s v="Hyderabad"/>
    <s v="Premium"/>
  </r>
  <r>
    <s v="ORD007661"/>
    <x v="273"/>
    <s v="CUST0281"/>
    <s v="Chaman Khalsa"/>
    <x v="0"/>
    <x v="1"/>
    <x v="26"/>
    <n v="1"/>
    <n v="40428.65"/>
    <n v="0"/>
    <n v="40428.65"/>
    <n v="8696.36"/>
    <n v="40428.65"/>
    <s v="Q3"/>
    <n v="21.510389290762863"/>
    <s v="Chennai"/>
    <s v="Premium"/>
  </r>
  <r>
    <s v="ORD011810"/>
    <x v="119"/>
    <s v="CUST0005"/>
    <s v="Mason Dutt"/>
    <x v="0"/>
    <x v="2"/>
    <x v="30"/>
    <n v="4"/>
    <n v="4401.8500000000004"/>
    <n v="0"/>
    <n v="17607.400000000001"/>
    <n v="4398.3500000000004"/>
    <n v="17607.400000000001"/>
    <s v="Q2"/>
    <n v="24.980121994161543"/>
    <s v="Coimbatore"/>
    <s v="Regular"/>
  </r>
  <r>
    <s v="ORD008791"/>
    <x v="311"/>
    <s v="CUST0400"/>
    <s v="Baghyawati Bahri"/>
    <x v="0"/>
    <x v="6"/>
    <x v="41"/>
    <n v="2"/>
    <n v="2395.46"/>
    <n v="0.1"/>
    <n v="4311.83"/>
    <n v="1125.49"/>
    <n v="4311.8280000000004"/>
    <s v="Q1"/>
    <n v="26.102374165957375"/>
    <s v="Kochi"/>
    <s v="Premium"/>
  </r>
  <r>
    <s v="ORD004143"/>
    <x v="107"/>
    <s v="CUST0080"/>
    <s v="Balvan Gaba"/>
    <x v="3"/>
    <x v="1"/>
    <x v="1"/>
    <n v="4"/>
    <n v="23139.14"/>
    <n v="0.15"/>
    <n v="78673.08"/>
    <n v="15513.32"/>
    <n v="78673.076000000001"/>
    <s v="Q4"/>
    <n v="19.718714457346781"/>
    <s v="Mumbai"/>
    <s v="Regular"/>
  </r>
  <r>
    <s v="ORD009394"/>
    <x v="139"/>
    <s v="CUST0135"/>
    <s v="Nandini Sarin"/>
    <x v="2"/>
    <x v="5"/>
    <x v="68"/>
    <n v="4"/>
    <n v="406.52"/>
    <n v="0"/>
    <n v="1626.08"/>
    <n v="117.96"/>
    <n v="1626.08"/>
    <s v="Q3"/>
    <n v="7.2542556331791799"/>
    <s v="Amritsar"/>
    <s v="Premium"/>
  </r>
  <r>
    <s v="ORD006009"/>
    <x v="238"/>
    <s v="CUST0374"/>
    <s v="Theodore Chaudry"/>
    <x v="1"/>
    <x v="4"/>
    <x v="42"/>
    <n v="2"/>
    <n v="48513.2"/>
    <n v="0.1"/>
    <n v="87323.76"/>
    <n v="11585.81"/>
    <n v="87323.76"/>
    <s v="Q3"/>
    <n v="13.267649033894097"/>
    <s v="Patna"/>
    <s v="Premium"/>
  </r>
  <r>
    <s v="ORD005920"/>
    <x v="323"/>
    <s v="CUST0224"/>
    <s v="Gayathri Tata"/>
    <x v="0"/>
    <x v="2"/>
    <x v="62"/>
    <n v="3"/>
    <n v="7821.37"/>
    <n v="0.05"/>
    <n v="22290.9"/>
    <n v="4350.8100000000004"/>
    <n v="22290.904500000001"/>
    <s v="Q3"/>
    <n v="19.518323620849763"/>
    <s v="Hyderabad"/>
    <s v="Premium"/>
  </r>
  <r>
    <s v="ORD000206"/>
    <x v="46"/>
    <s v="CUST0092"/>
    <s v="Neelima Sengupta"/>
    <x v="3"/>
    <x v="6"/>
    <x v="27"/>
    <n v="4"/>
    <n v="4911.6499999999996"/>
    <n v="0"/>
    <n v="19646.599999999999"/>
    <n v="6861.28"/>
    <n v="19646.599999999999"/>
    <s v="Q3"/>
    <n v="34.92349821343133"/>
    <s v="Mumbai"/>
    <s v="Premium"/>
  </r>
  <r>
    <s v="ORD002238"/>
    <x v="172"/>
    <s v="CUST0196"/>
    <s v="Udyati Rajagopal"/>
    <x v="3"/>
    <x v="1"/>
    <x v="3"/>
    <n v="2"/>
    <n v="27597.75"/>
    <n v="0.1"/>
    <n v="49675.95"/>
    <n v="11552.56"/>
    <n v="49675.950000000004"/>
    <s v="Q2"/>
    <n v="23.255841106209342"/>
    <s v="Ahmedabad"/>
    <s v="Regular"/>
  </r>
  <r>
    <s v="ORD007555"/>
    <x v="56"/>
    <s v="CUST0395"/>
    <s v="Amrita Balan"/>
    <x v="3"/>
    <x v="2"/>
    <x v="46"/>
    <n v="1"/>
    <n v="1620.26"/>
    <n v="0.05"/>
    <n v="1539.25"/>
    <n v="301.45999999999998"/>
    <n v="1539.2469999999998"/>
    <s v="Q4"/>
    <n v="19.584862757836607"/>
    <s v="Mumbai"/>
    <s v="Regular"/>
  </r>
  <r>
    <s v="ORD011361"/>
    <x v="196"/>
    <s v="CUST0116"/>
    <s v="Gagan Oak"/>
    <x v="2"/>
    <x v="0"/>
    <x v="0"/>
    <n v="3"/>
    <n v="877.09"/>
    <n v="0.1"/>
    <n v="2368.14"/>
    <n v="849.39"/>
    <n v="2368.143"/>
    <s v="Q1"/>
    <n v="35.867389596898832"/>
    <s v="Chandigarh"/>
    <s v="Regular"/>
  </r>
  <r>
    <s v="ORD004611"/>
    <x v="327"/>
    <s v="CUST0192"/>
    <s v="Kevin Toor"/>
    <x v="0"/>
    <x v="2"/>
    <x v="46"/>
    <n v="4"/>
    <n v="6462.99"/>
    <n v="0"/>
    <n v="25851.96"/>
    <n v="-1338.81"/>
    <n v="25851.96"/>
    <s v="Q4"/>
    <n v="-5.1787562722516975"/>
    <s v="Bengaluru"/>
    <s v="Premium"/>
  </r>
  <r>
    <s v="ORD004653"/>
    <x v="215"/>
    <s v="CUST0309"/>
    <s v="Hamsini Toor"/>
    <x v="1"/>
    <x v="4"/>
    <x v="20"/>
    <n v="5"/>
    <n v="64572.01"/>
    <n v="0.15"/>
    <n v="274431.03999999998"/>
    <n v="40598.28"/>
    <n v="274431.04249999998"/>
    <s v="Q2"/>
    <n v="14.793618098011072"/>
    <s v="Guwahati"/>
    <s v="Occasional"/>
  </r>
  <r>
    <s v="ORD009516"/>
    <x v="189"/>
    <s v="CUST0465"/>
    <s v="Xalak Kari"/>
    <x v="1"/>
    <x v="5"/>
    <x v="7"/>
    <n v="5"/>
    <n v="551.09"/>
    <n v="0.05"/>
    <n v="2617.6799999999998"/>
    <n v="216.36"/>
    <n v="2617.6775000000002"/>
    <s v="Q3"/>
    <n v="8.2653341890529024"/>
    <s v="Patna"/>
    <s v="Premium"/>
  </r>
  <r>
    <s v="ORD005105"/>
    <x v="237"/>
    <s v="CUST0415"/>
    <s v="Ekanta Samra"/>
    <x v="3"/>
    <x v="2"/>
    <x v="2"/>
    <n v="2"/>
    <n v="3246.95"/>
    <n v="0.15"/>
    <n v="5519.81"/>
    <n v="-273.3"/>
    <n v="5519.8149999999996"/>
    <s v="Q1"/>
    <n v="-4.9512573802359139"/>
    <s v="Pune"/>
    <s v="Regular"/>
  </r>
  <r>
    <s v="ORD009132"/>
    <x v="279"/>
    <s v="CUST0258"/>
    <s v="Sanaya Khalsa"/>
    <x v="2"/>
    <x v="1"/>
    <x v="64"/>
    <n v="1"/>
    <n v="32364.58"/>
    <n v="0"/>
    <n v="32364.58"/>
    <n v="8422.0300000000007"/>
    <n v="32364.58"/>
    <s v="Q1"/>
    <n v="26.022367662426021"/>
    <s v="Delhi"/>
    <s v="Premium"/>
  </r>
  <r>
    <s v="ORD004971"/>
    <x v="201"/>
    <s v="CUST0097"/>
    <s v="Thomas Din"/>
    <x v="0"/>
    <x v="0"/>
    <x v="32"/>
    <n v="5"/>
    <n v="358.76"/>
    <n v="0"/>
    <n v="1793.8"/>
    <n v="615.51"/>
    <n v="1793.8"/>
    <s v="Q2"/>
    <n v="34.313189876240386"/>
    <s v="Hyderabad"/>
    <s v="Premium"/>
  </r>
  <r>
    <s v="ORD008023"/>
    <x v="132"/>
    <s v="CUST0061"/>
    <s v="Aarush Garg"/>
    <x v="0"/>
    <x v="2"/>
    <x v="30"/>
    <n v="1"/>
    <n v="1537.04"/>
    <n v="0.15"/>
    <n v="1306.48"/>
    <n v="320.91000000000003"/>
    <n v="1306.4839999999999"/>
    <s v="Q3"/>
    <n v="24.562947768048499"/>
    <s v="Hyderabad"/>
    <s v="Regular"/>
  </r>
  <r>
    <s v="ORD003315"/>
    <x v="221"/>
    <s v="CUST0211"/>
    <s v="Maanas Arora"/>
    <x v="2"/>
    <x v="2"/>
    <x v="54"/>
    <n v="5"/>
    <n v="5264.95"/>
    <n v="0.1"/>
    <n v="23692.28"/>
    <n v="6030.78"/>
    <n v="23692.275000000001"/>
    <s v="Q1"/>
    <n v="25.454620661244931"/>
    <s v="Delhi"/>
    <s v="Premium"/>
  </r>
  <r>
    <s v="ORD001794"/>
    <x v="8"/>
    <s v="CUST0236"/>
    <s v="Omisha Sachdeva"/>
    <x v="2"/>
    <x v="6"/>
    <x v="27"/>
    <n v="3"/>
    <n v="2479.0700000000002"/>
    <n v="0.05"/>
    <n v="7065.35"/>
    <n v="2095.04"/>
    <n v="7065.3495000000003"/>
    <s v="Q2"/>
    <n v="29.652317294967695"/>
    <s v="Delhi"/>
    <s v="Premium"/>
  </r>
  <r>
    <s v="ORD006585"/>
    <x v="144"/>
    <s v="CUST0463"/>
    <s v="Banjeet Gour"/>
    <x v="3"/>
    <x v="2"/>
    <x v="30"/>
    <n v="5"/>
    <n v="4163.95"/>
    <n v="0.15"/>
    <n v="17696.79"/>
    <n v="3474.67"/>
    <n v="17696.787499999999"/>
    <s v="Q2"/>
    <n v="19.634464781466015"/>
    <s v="Pune"/>
    <s v="Regular"/>
  </r>
  <r>
    <s v="ORD009053"/>
    <x v="76"/>
    <s v="CUST0238"/>
    <s v="Dominic Kothari"/>
    <x v="3"/>
    <x v="5"/>
    <x v="7"/>
    <n v="6"/>
    <n v="494.03"/>
    <n v="0.2"/>
    <n v="2371.34"/>
    <n v="140.63"/>
    <n v="2371.3440000000001"/>
    <s v="Q4"/>
    <n v="5.9304022198419455"/>
    <s v="Pune"/>
    <s v="Premium"/>
  </r>
  <r>
    <s v="ORD011351"/>
    <x v="5"/>
    <s v="CUST0192"/>
    <s v="Kevin Toor"/>
    <x v="0"/>
    <x v="5"/>
    <x v="40"/>
    <n v="4"/>
    <n v="234.95"/>
    <n v="0"/>
    <n v="939.8"/>
    <n v="76.86"/>
    <n v="939.8"/>
    <s v="Q1"/>
    <n v="8.1783358161310922"/>
    <s v="Bengaluru"/>
    <s v="Premium"/>
  </r>
  <r>
    <s v="ORD006648"/>
    <x v="103"/>
    <s v="CUST0002"/>
    <s v="Nitara Dhawan"/>
    <x v="2"/>
    <x v="4"/>
    <x v="23"/>
    <n v="5"/>
    <n v="72013.72"/>
    <n v="0.05"/>
    <n v="342065.17"/>
    <n v="50671"/>
    <n v="342065.17"/>
    <s v="Q1"/>
    <n v="14.813259122523348"/>
    <s v="Chandigarh"/>
    <s v="Premium"/>
  </r>
  <r>
    <s v="ORD009046"/>
    <x v="345"/>
    <s v="CUST0178"/>
    <s v="Sachi Chaudhuri"/>
    <x v="1"/>
    <x v="4"/>
    <x v="45"/>
    <n v="1"/>
    <n v="27588.37"/>
    <n v="0"/>
    <n v="27588.37"/>
    <n v="3972.82"/>
    <n v="27588.37"/>
    <s v="Q3"/>
    <n v="14.400343333078396"/>
    <s v="Kolkata"/>
    <s v="Regular"/>
  </r>
  <r>
    <s v="ORD009884"/>
    <x v="158"/>
    <s v="CUST0348"/>
    <s v="Triya Rastogi"/>
    <x v="1"/>
    <x v="0"/>
    <x v="15"/>
    <n v="5"/>
    <n v="731.89"/>
    <n v="0.3"/>
    <n v="2561.61"/>
    <n v="1069.83"/>
    <n v="2561.6149999999998"/>
    <s v="Q3"/>
    <n v="41.763968754025782"/>
    <s v="Bhubaneswar"/>
    <s v="Regular"/>
  </r>
  <r>
    <s v="ORD008567"/>
    <x v="252"/>
    <s v="CUST0458"/>
    <s v="Vyanjana Thaman"/>
    <x v="0"/>
    <x v="4"/>
    <x v="22"/>
    <n v="2"/>
    <n v="54438.26"/>
    <n v="0"/>
    <n v="108876.52"/>
    <n v="16412.88"/>
    <n v="108876.52"/>
    <s v="Q2"/>
    <n v="15.0747654315182"/>
    <s v="Chennai"/>
    <s v="Regular"/>
  </r>
  <r>
    <s v="ORD011605"/>
    <x v="357"/>
    <s v="CUST0051"/>
    <s v="Shivansh Mistry"/>
    <x v="3"/>
    <x v="0"/>
    <x v="0"/>
    <n v="3"/>
    <n v="995.81"/>
    <n v="0.2"/>
    <n v="2389.94"/>
    <n v="-160.88"/>
    <n v="2389.944"/>
    <s v="Q1"/>
    <n v="-6.7315497460187279"/>
    <s v="Nagpur"/>
    <s v="Premium"/>
  </r>
  <r>
    <s v="ORD001535"/>
    <x v="257"/>
    <s v="CUST0195"/>
    <s v="Vedika Rege"/>
    <x v="1"/>
    <x v="6"/>
    <x v="55"/>
    <n v="2"/>
    <n v="4523.57"/>
    <n v="0"/>
    <n v="9047.14"/>
    <n v="2199.17"/>
    <n v="9047.14"/>
    <s v="Q3"/>
    <n v="24.307902828960316"/>
    <s v="Bhubaneswar"/>
    <s v="Premium"/>
  </r>
  <r>
    <s v="ORD001811"/>
    <x v="127"/>
    <s v="CUST0491"/>
    <s v="Kashish Sarkar"/>
    <x v="3"/>
    <x v="5"/>
    <x v="40"/>
    <n v="6"/>
    <n v="619.61"/>
    <n v="0"/>
    <n v="3717.66"/>
    <n v="318.07"/>
    <n v="3717.66"/>
    <s v="Q1"/>
    <n v="8.5556505974188077"/>
    <s v="Surat"/>
    <s v="Premium"/>
  </r>
  <r>
    <s v="ORD001387"/>
    <x v="16"/>
    <s v="CUST0398"/>
    <s v="Christopher Basu"/>
    <x v="0"/>
    <x v="1"/>
    <x v="36"/>
    <n v="5"/>
    <n v="43066.25"/>
    <n v="0.05"/>
    <n v="204564.69"/>
    <n v="44376.36"/>
    <n v="204564.6875"/>
    <s v="Q3"/>
    <n v="21.693069317094754"/>
    <s v="Chennai"/>
    <s v="Premium"/>
  </r>
  <r>
    <s v="ORD000005"/>
    <x v="116"/>
    <s v="CUST0354"/>
    <s v="Laban Sankaran"/>
    <x v="0"/>
    <x v="0"/>
    <x v="49"/>
    <n v="3"/>
    <n v="280.52"/>
    <n v="0.2"/>
    <n v="673.25"/>
    <n v="277.52"/>
    <n v="673.24800000000005"/>
    <s v="Q4"/>
    <n v="41.220943186037871"/>
    <s v="Hyderabad"/>
    <s v="Regular"/>
  </r>
  <r>
    <s v="ORD000328"/>
    <x v="311"/>
    <s v="CUST0438"/>
    <s v="Baljiwan Srinivasan"/>
    <x v="3"/>
    <x v="0"/>
    <x v="53"/>
    <n v="4"/>
    <n v="797.25"/>
    <n v="0.15"/>
    <n v="2710.65"/>
    <n v="953.48"/>
    <n v="2710.65"/>
    <s v="Q1"/>
    <n v="35.175326951100288"/>
    <s v="Nagpur"/>
    <s v="Regular"/>
  </r>
  <r>
    <s v="ORD011490"/>
    <x v="82"/>
    <s v="CUST0098"/>
    <s v="Divya Bhardwaj"/>
    <x v="3"/>
    <x v="4"/>
    <x v="47"/>
    <n v="4"/>
    <n v="21643.19"/>
    <n v="0"/>
    <n v="86572.76"/>
    <n v="9327.01"/>
    <n v="86572.76"/>
    <s v="Q1"/>
    <n v="10.773608234276001"/>
    <s v="Mumbai"/>
    <s v="Premium"/>
  </r>
  <r>
    <s v="ORD001179"/>
    <x v="23"/>
    <s v="CUST0154"/>
    <s v="Nirja Guha"/>
    <x v="2"/>
    <x v="6"/>
    <x v="14"/>
    <n v="4"/>
    <n v="1278.71"/>
    <n v="0.1"/>
    <n v="4603.3599999999997"/>
    <n v="1458.35"/>
    <n v="4603.3560000000007"/>
    <s v="Q3"/>
    <n v="31.680120607556223"/>
    <s v="Delhi"/>
    <s v="Premium"/>
  </r>
  <r>
    <s v="ORD011232"/>
    <x v="9"/>
    <s v="CUST0481"/>
    <s v="Warjas Vala"/>
    <x v="3"/>
    <x v="6"/>
    <x v="14"/>
    <n v="5"/>
    <n v="1047.6099999999999"/>
    <n v="0"/>
    <n v="5238.05"/>
    <n v="1856.78"/>
    <n v="5238.0499999999993"/>
    <s v="Q2"/>
    <n v="35.447924322982786"/>
    <s v="Mumbai"/>
    <s v="Regular"/>
  </r>
  <r>
    <s v="ORD000794"/>
    <x v="31"/>
    <s v="CUST0492"/>
    <s v="Pranav Gala"/>
    <x v="0"/>
    <x v="3"/>
    <x v="12"/>
    <n v="3"/>
    <n v="956.99"/>
    <n v="0"/>
    <n v="2870.97"/>
    <n v="797.26"/>
    <n v="2870.9700000000003"/>
    <s v="Q2"/>
    <n v="27.769708495734889"/>
    <s v="Coimbatore"/>
    <s v="Premium"/>
  </r>
  <r>
    <s v="ORD004883"/>
    <x v="207"/>
    <s v="CUST0304"/>
    <s v="Banjeet Yogi"/>
    <x v="1"/>
    <x v="1"/>
    <x v="3"/>
    <n v="1"/>
    <n v="33921.019999999997"/>
    <n v="0.05"/>
    <n v="32224.97"/>
    <n v="9275.9"/>
    <n v="32224.968999999994"/>
    <s v="Q2"/>
    <n v="28.784821211625637"/>
    <s v="Bhubaneswar"/>
    <s v="Regular"/>
  </r>
  <r>
    <s v="ORD010647"/>
    <x v="129"/>
    <s v="CUST0287"/>
    <s v="Harish Sahota"/>
    <x v="2"/>
    <x v="4"/>
    <x v="5"/>
    <n v="2"/>
    <n v="17836.72"/>
    <n v="0"/>
    <n v="35673.440000000002"/>
    <n v="4075.96"/>
    <n v="35673.440000000002"/>
    <s v="Q2"/>
    <n v="11.425755407944958"/>
    <s v="Delhi"/>
    <s v="Regular"/>
  </r>
  <r>
    <s v="ORD005220"/>
    <x v="291"/>
    <s v="CUST0464"/>
    <s v="Chandresh Dasgupta"/>
    <x v="3"/>
    <x v="6"/>
    <x v="29"/>
    <n v="4"/>
    <n v="4174.18"/>
    <n v="0.05"/>
    <n v="15861.88"/>
    <n v="5509.59"/>
    <n v="15861.884"/>
    <s v="Q3"/>
    <n v="34.734785536140741"/>
    <s v="Mumbai"/>
    <s v="Regular"/>
  </r>
  <r>
    <s v="ORD005328"/>
    <x v="139"/>
    <s v="CUST0220"/>
    <s v="Abha Bawa"/>
    <x v="3"/>
    <x v="3"/>
    <x v="66"/>
    <n v="4"/>
    <n v="438.44"/>
    <n v="0.05"/>
    <n v="1666.07"/>
    <n v="-17.41"/>
    <n v="1666.0719999999999"/>
    <s v="Q3"/>
    <n v="-1.0449741007280606"/>
    <s v="Pune"/>
    <s v="Premium"/>
  </r>
  <r>
    <s v="ORD009839"/>
    <x v="221"/>
    <s v="CUST0081"/>
    <s v="Warhi Bahri"/>
    <x v="3"/>
    <x v="4"/>
    <x v="33"/>
    <n v="1"/>
    <n v="26699.49"/>
    <n v="0.1"/>
    <n v="24029.54"/>
    <n v="2715.95"/>
    <n v="24029.541000000001"/>
    <s v="Q1"/>
    <n v="11.302546782002484"/>
    <s v="Mumbai"/>
    <s v="Premium"/>
  </r>
  <r>
    <s v="ORD004093"/>
    <x v="221"/>
    <s v="CUST0266"/>
    <s v="Tanay Sane"/>
    <x v="1"/>
    <x v="5"/>
    <x v="68"/>
    <n v="8"/>
    <n v="538.14"/>
    <n v="0.1"/>
    <n v="3874.61"/>
    <n v="369.32"/>
    <n v="3874.6080000000002"/>
    <s v="Q1"/>
    <n v="9.5317980390284447"/>
    <s v="Patna"/>
    <s v="Premium"/>
  </r>
  <r>
    <s v="ORD009876"/>
    <x v="109"/>
    <s v="CUST0446"/>
    <s v="Anthony Pandit"/>
    <x v="0"/>
    <x v="2"/>
    <x v="2"/>
    <n v="4"/>
    <n v="3567.61"/>
    <n v="0.1"/>
    <n v="12843.4"/>
    <n v="2119.71"/>
    <n v="12843.396000000001"/>
    <s v="Q1"/>
    <n v="16.50427456903935"/>
    <s v="Chennai"/>
    <s v="Premium"/>
  </r>
  <r>
    <s v="ORD003471"/>
    <x v="315"/>
    <s v="CUST0269"/>
    <s v="Fiyaz Verma"/>
    <x v="3"/>
    <x v="2"/>
    <x v="54"/>
    <n v="5"/>
    <n v="755.16"/>
    <n v="0"/>
    <n v="3775.8"/>
    <n v="633.72"/>
    <n v="3775.7999999999997"/>
    <s v="Q4"/>
    <n v="16.783727951692356"/>
    <s v="Mumbai"/>
    <s v="Premium"/>
  </r>
  <r>
    <s v="ORD003830"/>
    <x v="12"/>
    <s v="CUST0454"/>
    <s v="Avi Kar"/>
    <x v="1"/>
    <x v="1"/>
    <x v="64"/>
    <n v="1"/>
    <n v="10554.84"/>
    <n v="0.1"/>
    <n v="9499.36"/>
    <n v="2020.6"/>
    <n v="9499.3559999999998"/>
    <s v="Q2"/>
    <n v="21.270906671607349"/>
    <s v="Patna"/>
    <s v="Regular"/>
  </r>
  <r>
    <s v="ORD005083"/>
    <x v="251"/>
    <s v="CUST0392"/>
    <s v="Yashawini Bhalla"/>
    <x v="0"/>
    <x v="6"/>
    <x v="41"/>
    <n v="3"/>
    <n v="442.5"/>
    <n v="0.15"/>
    <n v="1128.3800000000001"/>
    <n v="439.65"/>
    <n v="1128.375"/>
    <s v="Q1"/>
    <n v="38.962938017334579"/>
    <s v="Chennai"/>
    <s v="Premium"/>
  </r>
  <r>
    <s v="ORD006986"/>
    <x v="278"/>
    <s v="CUST0295"/>
    <s v="Sathvik Dara"/>
    <x v="1"/>
    <x v="2"/>
    <x v="46"/>
    <n v="3"/>
    <n v="6521.19"/>
    <n v="0"/>
    <n v="19563.57"/>
    <n v="4904.63"/>
    <n v="19563.57"/>
    <s v="Q3"/>
    <n v="25.070219801396163"/>
    <s v="Ranchi"/>
    <s v="Premium"/>
  </r>
  <r>
    <s v="ORD001800"/>
    <x v="67"/>
    <s v="CUST0480"/>
    <s v="Ranveer Gour"/>
    <x v="2"/>
    <x v="5"/>
    <x v="40"/>
    <n v="4"/>
    <n v="497.58"/>
    <n v="0"/>
    <n v="1990.32"/>
    <n v="146.86000000000001"/>
    <n v="1990.32"/>
    <s v="Q4"/>
    <n v="7.3787129707785697"/>
    <s v="Hyderabad"/>
    <s v="Premium"/>
  </r>
  <r>
    <s v="ORD008269"/>
    <x v="209"/>
    <s v="CUST0139"/>
    <s v="Bina Chacko"/>
    <x v="0"/>
    <x v="5"/>
    <x v="24"/>
    <n v="8"/>
    <n v="238.09"/>
    <n v="0"/>
    <n v="1904.72"/>
    <n v="149.62"/>
    <n v="1904.72"/>
    <s v="Q2"/>
    <n v="7.8552228149019285"/>
    <s v="Bengaluru"/>
    <s v="Regular"/>
  </r>
  <r>
    <s v="ORD001831"/>
    <x v="276"/>
    <s v="CUST0022"/>
    <s v="Jagdish Wali"/>
    <x v="0"/>
    <x v="1"/>
    <x v="3"/>
    <n v="2"/>
    <n v="37583.89"/>
    <n v="0.3"/>
    <n v="52617.45"/>
    <n v="13856.11"/>
    <n v="52617.445999999996"/>
    <s v="Q2"/>
    <n v="26.333678275933174"/>
    <s v="Coimbatore"/>
    <s v="Premium"/>
  </r>
  <r>
    <s v="ORD007830"/>
    <x v="334"/>
    <s v="CUST0139"/>
    <s v="Bina Chacko"/>
    <x v="0"/>
    <x v="5"/>
    <x v="44"/>
    <n v="3"/>
    <n v="618.89"/>
    <n v="0.25"/>
    <n v="1392.5"/>
    <n v="110.93"/>
    <n v="1392.5025000000001"/>
    <s v="Q3"/>
    <n v="7.9662477558348295"/>
    <s v="Bengaluru"/>
    <s v="Regular"/>
  </r>
  <r>
    <s v="ORD001030"/>
    <x v="136"/>
    <s v="CUST0011"/>
    <s v="Xiti Dash"/>
    <x v="2"/>
    <x v="1"/>
    <x v="64"/>
    <n v="4"/>
    <n v="1776.4"/>
    <n v="0"/>
    <n v="7105.6"/>
    <n v="1403.88"/>
    <n v="7105.6"/>
    <s v="Q2"/>
    <n v="19.757374465210539"/>
    <s v="Jaipur"/>
    <s v="Regular"/>
  </r>
  <r>
    <s v="ORD010389"/>
    <x v="0"/>
    <s v="CUST0029"/>
    <s v="Odika Bala"/>
    <x v="2"/>
    <x v="1"/>
    <x v="26"/>
    <n v="4"/>
    <n v="10509.94"/>
    <n v="0"/>
    <n v="42039.76"/>
    <n v="9562.4"/>
    <n v="42039.76"/>
    <s v="Q2"/>
    <n v="22.74608608612418"/>
    <s v="Lucknow"/>
    <s v="Occasional"/>
  </r>
  <r>
    <s v="ORD004566"/>
    <x v="176"/>
    <s v="CUST0296"/>
    <s v="Qarin Jha"/>
    <x v="0"/>
    <x v="6"/>
    <x v="41"/>
    <n v="3"/>
    <n v="591.51"/>
    <n v="0.2"/>
    <n v="1419.62"/>
    <n v="341.11"/>
    <n v="1419.624"/>
    <s v="Q1"/>
    <n v="24.028261083952046"/>
    <s v="Bengaluru"/>
    <s v="Premium"/>
  </r>
  <r>
    <s v="ORD007601"/>
    <x v="127"/>
    <s v="CUST0497"/>
    <s v="Sai Desai"/>
    <x v="3"/>
    <x v="2"/>
    <x v="9"/>
    <n v="5"/>
    <n v="3307.86"/>
    <n v="0.15"/>
    <n v="14058.4"/>
    <n v="2219.0500000000002"/>
    <n v="14058.404999999999"/>
    <s v="Q1"/>
    <n v="15.784513173618622"/>
    <s v="Pune"/>
    <s v="Regular"/>
  </r>
  <r>
    <s v="ORD004677"/>
    <x v="147"/>
    <s v="CUST0079"/>
    <s v="Joshua Acharya"/>
    <x v="3"/>
    <x v="5"/>
    <x v="31"/>
    <n v="7"/>
    <n v="531.37"/>
    <n v="0.05"/>
    <n v="3533.61"/>
    <n v="275.19"/>
    <n v="3533.6104999999998"/>
    <s v="Q2"/>
    <n v="7.7877864280438409"/>
    <s v="Ahmedabad"/>
    <s v="Premium"/>
  </r>
  <r>
    <s v="ORD010889"/>
    <x v="253"/>
    <s v="CUST0158"/>
    <s v="Zaid Purohit"/>
    <x v="2"/>
    <x v="4"/>
    <x v="5"/>
    <n v="1"/>
    <n v="78467.09"/>
    <n v="0"/>
    <n v="78467.09"/>
    <n v="9524.2099999999991"/>
    <n v="78467.09"/>
    <s v="Q3"/>
    <n v="12.137840207913916"/>
    <s v="Jaipur"/>
    <s v="Premium"/>
  </r>
  <r>
    <s v="ORD000954"/>
    <x v="217"/>
    <s v="CUST0460"/>
    <s v="Zaitra Basak"/>
    <x v="0"/>
    <x v="2"/>
    <x v="62"/>
    <n v="3"/>
    <n v="5860.17"/>
    <n v="0.05"/>
    <n v="16701.48"/>
    <n v="4418.8500000000004"/>
    <n v="16701.484500000002"/>
    <s v="Q4"/>
    <n v="26.45783487451412"/>
    <s v="Kochi"/>
    <s v="Regular"/>
  </r>
  <r>
    <s v="ORD000554"/>
    <x v="115"/>
    <s v="CUST0102"/>
    <s v="Abdul Varty"/>
    <x v="3"/>
    <x v="6"/>
    <x v="55"/>
    <n v="5"/>
    <n v="532.98"/>
    <n v="0.05"/>
    <n v="2531.65"/>
    <n v="968.22"/>
    <n v="2531.6549999999997"/>
    <s v="Q2"/>
    <n v="38.244623071909622"/>
    <s v="Nagpur"/>
    <s v="Premium"/>
  </r>
  <r>
    <s v="ORD006982"/>
    <x v="57"/>
    <s v="CUST0307"/>
    <s v="Ekani Tak"/>
    <x v="0"/>
    <x v="0"/>
    <x v="0"/>
    <n v="3"/>
    <n v="476.1"/>
    <n v="0"/>
    <n v="1428.3"/>
    <n v="507.37"/>
    <n v="1428.3000000000002"/>
    <s v="Q2"/>
    <n v="35.522649303367643"/>
    <s v="Kochi"/>
    <s v="Premium"/>
  </r>
  <r>
    <s v="ORD001409"/>
    <x v="26"/>
    <s v="CUST0021"/>
    <s v="Aarush Sodhi"/>
    <x v="2"/>
    <x v="6"/>
    <x v="57"/>
    <n v="2"/>
    <n v="4895.55"/>
    <n v="0.25"/>
    <n v="7343.33"/>
    <n v="2299.0500000000002"/>
    <n v="7343.3250000000007"/>
    <s v="Q4"/>
    <n v="31.308003317296105"/>
    <s v="Amritsar"/>
    <s v="Premium"/>
  </r>
  <r>
    <s v="ORD009561"/>
    <x v="280"/>
    <s v="CUST0331"/>
    <s v="Yashvi Manne"/>
    <x v="3"/>
    <x v="3"/>
    <x v="58"/>
    <n v="5"/>
    <n v="481.45"/>
    <n v="0"/>
    <n v="2407.25"/>
    <n v="628.27"/>
    <n v="2407.25"/>
    <s v="Q3"/>
    <n v="26.099075708796342"/>
    <s v="Surat"/>
    <s v="Premium"/>
  </r>
  <r>
    <s v="ORD009741"/>
    <x v="175"/>
    <s v="CUST0130"/>
    <s v="Varsha Chana"/>
    <x v="2"/>
    <x v="5"/>
    <x v="31"/>
    <n v="5"/>
    <n v="726.04"/>
    <n v="0.05"/>
    <n v="3448.69"/>
    <n v="327.45"/>
    <n v="3448.6899999999996"/>
    <s v="Q3"/>
    <n v="9.49490966134967"/>
    <s v="Jaipur"/>
    <s v="Premium"/>
  </r>
  <r>
    <s v="ORD001368"/>
    <x v="319"/>
    <s v="CUST0409"/>
    <s v="Kritika Uppal"/>
    <x v="0"/>
    <x v="4"/>
    <x v="20"/>
    <n v="2"/>
    <n v="59418.84"/>
    <n v="0.1"/>
    <n v="106953.91"/>
    <n v="14522.37"/>
    <n v="106953.912"/>
    <s v="Q4"/>
    <n v="13.578157170691563"/>
    <s v="Hyderabad"/>
    <s v="Occasional"/>
  </r>
  <r>
    <s v="ORD001301"/>
    <x v="170"/>
    <s v="CUST0359"/>
    <s v="Yutika Suri"/>
    <x v="1"/>
    <x v="5"/>
    <x v="21"/>
    <n v="7"/>
    <n v="474.45"/>
    <n v="0.25"/>
    <n v="2490.86"/>
    <n v="237.13"/>
    <n v="2490.8625000000002"/>
    <s v="Q4"/>
    <n v="9.5200051387874058"/>
    <s v="Ranchi"/>
    <s v="Premium"/>
  </r>
  <r>
    <s v="ORD000808"/>
    <x v="353"/>
    <s v="CUST0380"/>
    <s v="Pahal Nori"/>
    <x v="3"/>
    <x v="5"/>
    <x v="68"/>
    <n v="10"/>
    <n v="186.1"/>
    <n v="0.3"/>
    <n v="1302.7"/>
    <n v="97.42"/>
    <n v="1302.6999999999998"/>
    <s v="Q2"/>
    <n v="7.4783142703615564"/>
    <s v="Ahmedabad"/>
    <s v="Regular"/>
  </r>
  <r>
    <s v="ORD007354"/>
    <x v="79"/>
    <s v="CUST0094"/>
    <s v="Nidra Nigam"/>
    <x v="2"/>
    <x v="6"/>
    <x v="29"/>
    <n v="2"/>
    <n v="3907.18"/>
    <n v="0.2"/>
    <n v="6251.49"/>
    <n v="1913.49"/>
    <n v="6251.4880000000003"/>
    <s v="Q2"/>
    <n v="30.608542923367072"/>
    <s v="Chandigarh"/>
    <s v="Premium"/>
  </r>
  <r>
    <s v="ORD007213"/>
    <x v="318"/>
    <s v="CUST0237"/>
    <s v="Oeshi Ram"/>
    <x v="0"/>
    <x v="3"/>
    <x v="13"/>
    <n v="1"/>
    <n v="778.85"/>
    <n v="0"/>
    <n v="778.85"/>
    <n v="-25.69"/>
    <n v="778.85"/>
    <s v="Q3"/>
    <n v="-3.2984528471464341"/>
    <s v="Hyderabad"/>
    <s v="Occasional"/>
  </r>
  <r>
    <s v="ORD002305"/>
    <x v="157"/>
    <s v="CUST0302"/>
    <s v="Praneel Solanki"/>
    <x v="0"/>
    <x v="6"/>
    <x v="18"/>
    <n v="4"/>
    <n v="4798.37"/>
    <n v="0.05"/>
    <n v="18233.810000000001"/>
    <n v="5681.51"/>
    <n v="18233.806"/>
    <s v="Q4"/>
    <n v="31.159203699062342"/>
    <s v="Coimbatore"/>
    <s v="Premium"/>
  </r>
  <r>
    <s v="ORD005479"/>
    <x v="363"/>
    <s v="CUST0313"/>
    <s v="Nikita Kala"/>
    <x v="0"/>
    <x v="1"/>
    <x v="38"/>
    <n v="2"/>
    <n v="44398.63"/>
    <n v="0"/>
    <n v="88797.26"/>
    <n v="20211.66"/>
    <n v="88797.26"/>
    <s v="Q4"/>
    <n v="22.761580706431708"/>
    <s v="Coimbatore"/>
    <s v="Regular"/>
  </r>
  <r>
    <s v="ORD004164"/>
    <x v="52"/>
    <s v="CUST0250"/>
    <s v="Vanya Subramaniam"/>
    <x v="3"/>
    <x v="5"/>
    <x v="24"/>
    <n v="3"/>
    <n v="371.49"/>
    <n v="0.05"/>
    <n v="1058.75"/>
    <n v="100.58"/>
    <n v="1058.7465"/>
    <s v="Q1"/>
    <n v="9.4998819362455738"/>
    <s v="Surat"/>
    <s v="Premium"/>
  </r>
  <r>
    <s v="ORD002354"/>
    <x v="272"/>
    <s v="CUST0227"/>
    <s v="Yashawini Loyal"/>
    <x v="1"/>
    <x v="4"/>
    <x v="5"/>
    <n v="1"/>
    <n v="77647.72"/>
    <n v="0"/>
    <n v="77647.72"/>
    <n v="10870.31"/>
    <n v="77647.72"/>
    <s v="Q3"/>
    <n v="13.999522458611791"/>
    <s v="Patna"/>
    <s v="Premium"/>
  </r>
  <r>
    <s v="ORD009052"/>
    <x v="307"/>
    <s v="CUST0238"/>
    <s v="Dominic Kothari"/>
    <x v="3"/>
    <x v="5"/>
    <x v="39"/>
    <n v="6"/>
    <n v="569.02"/>
    <n v="0.2"/>
    <n v="2731.3"/>
    <n v="271.33"/>
    <n v="2731.2960000000003"/>
    <s v="Q4"/>
    <n v="9.9340973162962687"/>
    <s v="Pune"/>
    <s v="Premium"/>
  </r>
  <r>
    <s v="ORD000044"/>
    <x v="97"/>
    <s v="CUST0288"/>
    <s v="Amara Iyer"/>
    <x v="2"/>
    <x v="6"/>
    <x v="29"/>
    <n v="1"/>
    <n v="1339.43"/>
    <n v="0.1"/>
    <n v="1205.49"/>
    <n v="318.72000000000003"/>
    <n v="1205.4870000000001"/>
    <s v="Q3"/>
    <n v="26.439041385660605"/>
    <s v="Delhi"/>
    <s v="Premium"/>
  </r>
  <r>
    <s v="ORD003529"/>
    <x v="127"/>
    <s v="CUST0039"/>
    <s v="Jonathan Dutta"/>
    <x v="3"/>
    <x v="1"/>
    <x v="38"/>
    <n v="3"/>
    <n v="3526.36"/>
    <n v="0.05"/>
    <n v="10050.129999999999"/>
    <n v="2689.5"/>
    <n v="10050.126"/>
    <s v="Q1"/>
    <n v="26.760847869629551"/>
    <s v="Nagpur"/>
    <s v="Premium"/>
  </r>
  <r>
    <s v="ORD006250"/>
    <x v="259"/>
    <s v="CUST0443"/>
    <s v="Wyatt Aggarwal"/>
    <x v="0"/>
    <x v="5"/>
    <x v="21"/>
    <n v="3"/>
    <n v="600.86"/>
    <n v="0.15"/>
    <n v="1532.19"/>
    <n v="149.24"/>
    <n v="1532.193"/>
    <s v="Q2"/>
    <n v="9.7403063588719423"/>
    <s v="Bengaluru"/>
    <s v="Regular"/>
  </r>
  <r>
    <s v="ORD004286"/>
    <x v="102"/>
    <s v="CUST0004"/>
    <s v="Lucky Aggarwal"/>
    <x v="0"/>
    <x v="5"/>
    <x v="44"/>
    <n v="3"/>
    <n v="134.16999999999999"/>
    <n v="0.15"/>
    <n v="342.13"/>
    <n v="21.94"/>
    <n v="342.13349999999997"/>
    <s v="Q1"/>
    <n v="6.4127670768421368"/>
    <s v="Coimbatore"/>
    <s v="Premium"/>
  </r>
  <r>
    <s v="ORD007606"/>
    <x v="32"/>
    <s v="CUST0095"/>
    <s v="Pahal Goyal"/>
    <x v="2"/>
    <x v="6"/>
    <x v="29"/>
    <n v="0"/>
    <n v="4433.6499999999996"/>
    <n v="0.2"/>
    <n v="14187.68"/>
    <n v="5465.12"/>
    <n v="0"/>
    <s v="Q4"/>
    <n v="38.520180889334974"/>
    <s v="Jaipur"/>
    <s v="Premium"/>
  </r>
  <r>
    <s v="ORD005599"/>
    <x v="44"/>
    <s v="CUST0237"/>
    <s v="Oeshi Ram"/>
    <x v="0"/>
    <x v="3"/>
    <x v="12"/>
    <n v="3"/>
    <n v="485.62"/>
    <n v="0"/>
    <n v="1456.86"/>
    <n v="482.85"/>
    <n v="1456.8600000000001"/>
    <s v="Q4"/>
    <n v="33.143198385568965"/>
    <s v="Hyderabad"/>
    <s v="Occasional"/>
  </r>
  <r>
    <s v="ORD000791"/>
    <x v="22"/>
    <s v="CUST0349"/>
    <s v="Nakul Deep"/>
    <x v="3"/>
    <x v="4"/>
    <x v="33"/>
    <n v="5"/>
    <n v="44535.78"/>
    <n v="0.25"/>
    <n v="167009.17000000001"/>
    <n v="18997.29"/>
    <n v="167009.17499999999"/>
    <s v="Q3"/>
    <n v="11.374998151299117"/>
    <s v="Pune"/>
    <s v="Premium"/>
  </r>
  <r>
    <s v="ORD008822"/>
    <x v="337"/>
    <s v="CUST0449"/>
    <s v="Pratyush Hans"/>
    <x v="2"/>
    <x v="5"/>
    <x v="24"/>
    <n v="3"/>
    <n v="550.02"/>
    <n v="0.1"/>
    <n v="1485.05"/>
    <n v="136.74"/>
    <n v="1485.0540000000001"/>
    <s v="Q3"/>
    <n v="9.2077707821285486"/>
    <s v="Delhi"/>
    <s v="Premium"/>
  </r>
  <r>
    <s v="ORD001144"/>
    <x v="329"/>
    <s v="CUST0066"/>
    <s v="Ekaja Khalsa"/>
    <x v="1"/>
    <x v="3"/>
    <x v="13"/>
    <n v="2"/>
    <n v="3889.32"/>
    <n v="0.15"/>
    <n v="6611.84"/>
    <n v="2206.39"/>
    <n v="6611.8440000000001"/>
    <s v="Q4"/>
    <n v="33.370287242280511"/>
    <s v="Bhubaneswar"/>
    <s v="Premium"/>
  </r>
  <r>
    <s v="ORD002684"/>
    <x v="206"/>
    <s v="CUST0442"/>
    <s v="Jackson Khare"/>
    <x v="1"/>
    <x v="6"/>
    <x v="63"/>
    <n v="3"/>
    <n v="676.42"/>
    <n v="0"/>
    <n v="2029.26"/>
    <n v="612.36"/>
    <n v="2029.2599999999998"/>
    <s v="Q1"/>
    <n v="30.176517548268826"/>
    <s v="Guwahati"/>
    <s v="Regular"/>
  </r>
  <r>
    <s v="ORD005102"/>
    <x v="43"/>
    <s v="CUST0326"/>
    <s v="Ekantika Bhatnagar"/>
    <x v="3"/>
    <x v="4"/>
    <x v="45"/>
    <n v="3"/>
    <n v="2750.25"/>
    <n v="0.25"/>
    <n v="6188.06"/>
    <n v="718.05"/>
    <n v="6188.0625"/>
    <s v="Q1"/>
    <n v="11.603798282498875"/>
    <s v="Pune"/>
    <s v="Premium"/>
  </r>
  <r>
    <s v="ORD008945"/>
    <x v="72"/>
    <s v="CUST0046"/>
    <s v="Kiaan Radhakrishnan"/>
    <x v="0"/>
    <x v="3"/>
    <x v="58"/>
    <n v="2"/>
    <n v="552.4"/>
    <n v="0.05"/>
    <n v="1049.56"/>
    <n v="302.44"/>
    <n v="1049.56"/>
    <s v="Q1"/>
    <n v="28.815884751705479"/>
    <s v="Hyderabad"/>
    <s v="Premium"/>
  </r>
  <r>
    <s v="ORD000090"/>
    <x v="119"/>
    <s v="CUST0410"/>
    <s v="Matthew Sule"/>
    <x v="2"/>
    <x v="6"/>
    <x v="43"/>
    <n v="4"/>
    <n v="3792.55"/>
    <n v="0"/>
    <n v="15170.2"/>
    <n v="4544.3"/>
    <n v="15170.2"/>
    <s v="Q2"/>
    <n v="29.955438952683551"/>
    <s v="Amritsar"/>
    <s v="Premium"/>
  </r>
  <r>
    <s v="ORD002408"/>
    <x v="39"/>
    <s v="CUST0026"/>
    <s v="Mason Oommen"/>
    <x v="0"/>
    <x v="5"/>
    <x v="44"/>
    <n v="7"/>
    <n v="505.04"/>
    <n v="0.1"/>
    <n v="3181.75"/>
    <n v="241.59"/>
    <n v="3181.7520000000004"/>
    <s v="Q3"/>
    <n v="7.5929912783845364"/>
    <s v="Chennai"/>
    <s v="Premium"/>
  </r>
  <r>
    <s v="ORD008520"/>
    <x v="80"/>
    <s v="CUST0236"/>
    <s v="Omisha Sachdeva"/>
    <x v="2"/>
    <x v="5"/>
    <x v="21"/>
    <n v="2"/>
    <n v="179.04"/>
    <n v="0.05"/>
    <n v="340.18"/>
    <n v="28.58"/>
    <n v="340.17599999999999"/>
    <s v="Q2"/>
    <n v="8.4014345346581205"/>
    <s v="Delhi"/>
    <s v="Premium"/>
  </r>
  <r>
    <s v="ORD009970"/>
    <x v="102"/>
    <s v="CUST0331"/>
    <s v="Yashvi Manne"/>
    <x v="3"/>
    <x v="4"/>
    <x v="42"/>
    <n v="1"/>
    <n v="59611.86"/>
    <n v="0.1"/>
    <n v="53650.67"/>
    <n v="-6804.08"/>
    <n v="53650.673999999999"/>
    <s v="Q1"/>
    <n v="-12.682190175817004"/>
    <s v="Surat"/>
    <s v="Premium"/>
  </r>
  <r>
    <s v="ORD002582"/>
    <x v="356"/>
    <s v="CUST0298"/>
    <s v="Faris Malhotra"/>
    <x v="3"/>
    <x v="6"/>
    <x v="43"/>
    <n v="5"/>
    <n v="4509.32"/>
    <n v="0.1"/>
    <n v="20291.939999999999"/>
    <n v="5279.64"/>
    <n v="20291.939999999999"/>
    <s v="Q1"/>
    <n v="26.018409279743587"/>
    <s v="Mumbai"/>
    <s v="Premium"/>
  </r>
  <r>
    <s v="ORD008470"/>
    <x v="229"/>
    <s v="CUST0207"/>
    <s v="Dipta Palla"/>
    <x v="3"/>
    <x v="5"/>
    <x v="31"/>
    <n v="8"/>
    <n v="341.93"/>
    <n v="0.05"/>
    <n v="2598.67"/>
    <n v="158.63999999999999"/>
    <n v="2598.6680000000001"/>
    <s v="Q3"/>
    <n v="6.1046612305525514"/>
    <s v="Pune"/>
    <s v="Premium"/>
  </r>
  <r>
    <s v="ORD005652"/>
    <x v="156"/>
    <s v="CUST0489"/>
    <s v="Xavier Bawa"/>
    <x v="3"/>
    <x v="5"/>
    <x v="24"/>
    <n v="9"/>
    <n v="289.62"/>
    <n v="0.05"/>
    <n v="2476.25"/>
    <n v="143.86000000000001"/>
    <n v="2476.2509999999997"/>
    <s v="Q4"/>
    <n v="5.8095911155981828"/>
    <s v="Surat"/>
    <s v="Premium"/>
  </r>
  <r>
    <s v="ORD006840"/>
    <x v="82"/>
    <s v="CUST0085"/>
    <s v="Anthony Sabharwal"/>
    <x v="0"/>
    <x v="1"/>
    <x v="64"/>
    <n v="3"/>
    <n v="26786.44"/>
    <n v="0"/>
    <n v="80359.320000000007"/>
    <n v="24641.46"/>
    <n v="80359.319999999992"/>
    <s v="Q1"/>
    <n v="30.664097207392992"/>
    <s v="Chennai"/>
    <s v="Premium"/>
  </r>
  <r>
    <s v="ORD000520"/>
    <x v="82"/>
    <s v="CUST0057"/>
    <s v="Anusha Ganesh"/>
    <x v="1"/>
    <x v="5"/>
    <x v="37"/>
    <n v="5"/>
    <n v="624.08000000000004"/>
    <n v="0.1"/>
    <n v="2808.36"/>
    <n v="223.82"/>
    <n v="2808.36"/>
    <s v="Q1"/>
    <n v="7.9697759546496885"/>
    <s v="Ranchi"/>
    <s v="Premium"/>
  </r>
  <r>
    <s v="ORD003216"/>
    <x v="155"/>
    <s v="CUST0387"/>
    <s v="Vinaya Prashad"/>
    <x v="1"/>
    <x v="5"/>
    <x v="40"/>
    <n v="2"/>
    <n v="326.61"/>
    <n v="0.05"/>
    <n v="620.55999999999995"/>
    <n v="47.76"/>
    <n v="620.55899999999997"/>
    <s v="Q3"/>
    <n v="7.696274332860642"/>
    <s v="Bhubaneswar"/>
    <s v="Regular"/>
  </r>
  <r>
    <s v="ORD010327"/>
    <x v="35"/>
    <s v="CUST0108"/>
    <s v="Yadavi Golla"/>
    <x v="2"/>
    <x v="4"/>
    <x v="22"/>
    <n v="5"/>
    <n v="23805.32"/>
    <n v="0.05"/>
    <n v="113075.27"/>
    <n v="11154.45"/>
    <n v="113075.27"/>
    <s v="Q2"/>
    <n v="9.8646238032418587"/>
    <s v="Delhi"/>
    <s v="Regular"/>
  </r>
  <r>
    <s v="ORD008421"/>
    <x v="116"/>
    <s v="CUST0311"/>
    <s v="Dhriti Rattan"/>
    <x v="2"/>
    <x v="5"/>
    <x v="40"/>
    <n v="6"/>
    <n v="177.33"/>
    <n v="0.2"/>
    <n v="851.18"/>
    <n v="69.099999999999994"/>
    <n v="851.18400000000008"/>
    <s v="Q4"/>
    <n v="8.118141873634249"/>
    <s v="Lucknow"/>
    <s v="Premium"/>
  </r>
  <r>
    <s v="ORD001514"/>
    <x v="18"/>
    <s v="CUST0294"/>
    <s v="Ekapad Dhingra"/>
    <x v="0"/>
    <x v="6"/>
    <x v="43"/>
    <n v="5"/>
    <n v="1918.68"/>
    <n v="0"/>
    <n v="9593.4"/>
    <n v="2728.51"/>
    <n v="9593.4"/>
    <s v="Q3"/>
    <n v="28.441532720411956"/>
    <s v="Bengaluru"/>
    <s v="Premium"/>
  </r>
  <r>
    <s v="ORD007278"/>
    <x v="177"/>
    <s v="CUST0344"/>
    <s v="Leela Rajagopalan"/>
    <x v="1"/>
    <x v="1"/>
    <x v="59"/>
    <n v="3"/>
    <n v="41498.53"/>
    <n v="0"/>
    <n v="124495.59"/>
    <n v="31221.599999999999"/>
    <n v="124495.59"/>
    <s v="Q1"/>
    <n v="25.078478683461796"/>
    <s v="Ranchi"/>
    <s v="Regular"/>
  </r>
  <r>
    <s v="ORD000782"/>
    <x v="192"/>
    <s v="CUST0123"/>
    <s v="Shivani Maharaj"/>
    <x v="1"/>
    <x v="6"/>
    <x v="27"/>
    <n v="2"/>
    <n v="799.38"/>
    <n v="0.1"/>
    <n v="1438.88"/>
    <n v="354.41"/>
    <n v="1438.884"/>
    <s v="Q2"/>
    <n v="24.630962971199821"/>
    <s v="Guwahati"/>
    <s v="Regular"/>
  </r>
  <r>
    <s v="ORD001123"/>
    <x v="29"/>
    <s v="CUST0254"/>
    <s v="Pratyush Morar"/>
    <x v="1"/>
    <x v="4"/>
    <x v="20"/>
    <n v="2"/>
    <n v="36672.31"/>
    <n v="0.05"/>
    <n v="69677.39"/>
    <n v="7258.83"/>
    <n v="69677.388999999996"/>
    <s v="Q2"/>
    <n v="10.417769666745553"/>
    <s v="Patna"/>
    <s v="Premium"/>
  </r>
  <r>
    <s v="ORD005898"/>
    <x v="329"/>
    <s v="CUST0318"/>
    <s v="Ethan Manda"/>
    <x v="0"/>
    <x v="4"/>
    <x v="28"/>
    <n v="3"/>
    <n v="29008.84"/>
    <n v="0.25"/>
    <n v="65269.89"/>
    <n v="6095.95"/>
    <n v="65269.89"/>
    <s v="Q4"/>
    <n v="9.3396051379893539"/>
    <s v="Chennai"/>
    <s v="Occasional"/>
  </r>
  <r>
    <s v="ORD006209"/>
    <x v="80"/>
    <s v="CUST0020"/>
    <s v="Neelima Menon"/>
    <x v="1"/>
    <x v="2"/>
    <x v="9"/>
    <n v="3"/>
    <n v="6931.9"/>
    <n v="0"/>
    <n v="20795.7"/>
    <n v="3998.83"/>
    <n v="20795.699999999997"/>
    <s v="Q2"/>
    <n v="19.229119481431255"/>
    <s v="Guwahati"/>
    <s v="Regular"/>
  </r>
  <r>
    <s v="ORD004827"/>
    <x v="0"/>
    <s v="CUST0078"/>
    <s v="Warinder Naidu"/>
    <x v="0"/>
    <x v="3"/>
    <x v="13"/>
    <n v="1"/>
    <n v="1601.76"/>
    <n v="0.15"/>
    <n v="1361.5"/>
    <n v="384.62"/>
    <n v="1361.4959999999999"/>
    <s v="Q2"/>
    <n v="28.249724568490635"/>
    <s v="Hyderabad"/>
    <s v="Regular"/>
  </r>
  <r>
    <s v="ORD004206"/>
    <x v="52"/>
    <s v="CUST0450"/>
    <s v="Abhimanyu Sehgal"/>
    <x v="1"/>
    <x v="0"/>
    <x v="48"/>
    <n v="3"/>
    <n v="501.43"/>
    <n v="0.25"/>
    <n v="1128.22"/>
    <n v="345.99"/>
    <n v="1128.2175"/>
    <s v="Q1"/>
    <n v="30.666891209161335"/>
    <s v="Bhubaneswar"/>
    <s v="Premium"/>
  </r>
  <r>
    <s v="ORD002375"/>
    <x v="80"/>
    <s v="CUST0054"/>
    <s v="Bhavya Chahal"/>
    <x v="1"/>
    <x v="4"/>
    <x v="42"/>
    <n v="5"/>
    <n v="81129.14"/>
    <n v="0.05"/>
    <n v="385363.41"/>
    <n v="42416.23"/>
    <n v="385363.41499999998"/>
    <s v="Q2"/>
    <n v="11.00681302358208"/>
    <s v="Guwahati"/>
    <s v="Premium"/>
  </r>
  <r>
    <s v="ORD004289"/>
    <x v="73"/>
    <s v="CUST0145"/>
    <s v="Kavya Sheth"/>
    <x v="3"/>
    <x v="5"/>
    <x v="21"/>
    <n v="7"/>
    <n v="120.36"/>
    <n v="0"/>
    <n v="842.52"/>
    <n v="77.260000000000005"/>
    <n v="842.52"/>
    <s v="Q2"/>
    <n v="9.1701087214546835"/>
    <s v="Surat"/>
    <s v="Regular"/>
  </r>
  <r>
    <s v="ORD011748"/>
    <x v="176"/>
    <s v="CUST0177"/>
    <s v="Pratyush Koshy"/>
    <x v="3"/>
    <x v="4"/>
    <x v="33"/>
    <n v="4"/>
    <n v="59236.52"/>
    <n v="0"/>
    <n v="236946.08"/>
    <n v="36524.93"/>
    <n v="236946.08"/>
    <s v="Q1"/>
    <n v="15.414869914708021"/>
    <s v="Ahmedabad"/>
    <s v="Premium"/>
  </r>
  <r>
    <s v="ORD006930"/>
    <x v="349"/>
    <s v="CUST0330"/>
    <s v="Yasti Ramesh"/>
    <x v="2"/>
    <x v="2"/>
    <x v="65"/>
    <n v="3"/>
    <n v="7088.62"/>
    <n v="0.05"/>
    <n v="20202.57"/>
    <n v="4038.41"/>
    <n v="20202.566999999999"/>
    <s v="Q4"/>
    <n v="19.989585483431068"/>
    <s v="Jaipur"/>
    <s v="Occasional"/>
  </r>
  <r>
    <s v="ORD010315"/>
    <x v="277"/>
    <s v="CUST0259"/>
    <s v="Brijesh Patla"/>
    <x v="2"/>
    <x v="5"/>
    <x v="37"/>
    <n v="8"/>
    <n v="116.56"/>
    <n v="0.15"/>
    <n v="792.61"/>
    <n v="77.540000000000006"/>
    <n v="792.60799999999995"/>
    <s v="Q1"/>
    <n v="9.7828692547406675"/>
    <s v="Jaipur"/>
    <s v="Regular"/>
  </r>
  <r>
    <s v="ORD005465"/>
    <x v="173"/>
    <s v="CUST0254"/>
    <s v="Unknown"/>
    <x v="1"/>
    <x v="5"/>
    <x v="24"/>
    <n v="2"/>
    <n v="184.88"/>
    <n v="0"/>
    <n v="369.76"/>
    <n v="36.26"/>
    <n v="369.76"/>
    <s v="Q2"/>
    <n v="9.8063608827347473"/>
    <s v="Patna"/>
    <s v="Premium"/>
  </r>
  <r>
    <s v="ORD005739"/>
    <x v="302"/>
    <s v="CUST0500"/>
    <s v="Pooja Mand"/>
    <x v="0"/>
    <x v="3"/>
    <x v="16"/>
    <n v="4"/>
    <n v="1573.24"/>
    <n v="0"/>
    <n v="6292.96"/>
    <n v="1963.98"/>
    <n v="6292.96"/>
    <s v="Q1"/>
    <n v="31.209160712923651"/>
    <s v="Kochi"/>
    <s v="Premium"/>
  </r>
  <r>
    <s v="ORD005806"/>
    <x v="338"/>
    <s v="CUST0387"/>
    <s v="Vinaya Prashad"/>
    <x v="1"/>
    <x v="0"/>
    <x v="0"/>
    <n v="2"/>
    <n v="995.3"/>
    <n v="0.05"/>
    <n v="1891.07"/>
    <n v="639.09"/>
    <n v="1891.07"/>
    <s v="Q3"/>
    <n v="33.795153008614179"/>
    <s v="Bhubaneswar"/>
    <s v="Regular"/>
  </r>
  <r>
    <s v="ORD008120"/>
    <x v="344"/>
    <s v="CUST0285"/>
    <s v="Mitesh Padmanabhan"/>
    <x v="3"/>
    <x v="5"/>
    <x v="40"/>
    <n v="2"/>
    <n v="207.9"/>
    <n v="0"/>
    <n v="415.8"/>
    <n v="36.03"/>
    <n v="415.8"/>
    <s v="Q2"/>
    <n v="8.6652236652236638"/>
    <s v="Pune"/>
    <s v="Premium"/>
  </r>
  <r>
    <s v="ORD002729"/>
    <x v="282"/>
    <s v="CUST0414"/>
    <s v="Sai Maharaj"/>
    <x v="2"/>
    <x v="3"/>
    <x v="25"/>
    <n v="4"/>
    <n v="2458.08"/>
    <n v="0.05"/>
    <n v="9340.7000000000007"/>
    <n v="2410.73"/>
    <n v="9340.7039999999997"/>
    <s v="Q1"/>
    <n v="25.80887942017193"/>
    <s v="Delhi"/>
    <s v="Occasional"/>
  </r>
  <r>
    <s v="ORD008602"/>
    <x v="280"/>
    <s v="CUST0168"/>
    <s v="Guneet Raja"/>
    <x v="0"/>
    <x v="5"/>
    <x v="68"/>
    <n v="1"/>
    <n v="75.16"/>
    <n v="0"/>
    <n v="75.16"/>
    <n v="6.81"/>
    <n v="75.16"/>
    <s v="Q3"/>
    <n v="9.060670569451835"/>
    <s v="Chennai"/>
    <s v="Premium"/>
  </r>
  <r>
    <s v="ORD001015"/>
    <x v="317"/>
    <s v="CUST0176"/>
    <s v="Ishani Dani"/>
    <x v="2"/>
    <x v="5"/>
    <x v="11"/>
    <n v="4"/>
    <n v="668.69"/>
    <n v="0.15"/>
    <n v="2273.5500000000002"/>
    <n v="182.08"/>
    <n v="2273.5460000000003"/>
    <s v="Q2"/>
    <n v="8.0086208792417146"/>
    <s v="Delhi"/>
    <s v="Premium"/>
  </r>
  <r>
    <s v="ORD009109"/>
    <x v="316"/>
    <s v="CUST0064"/>
    <s v="Lopa Date"/>
    <x v="3"/>
    <x v="0"/>
    <x v="0"/>
    <n v="2"/>
    <n v="980.08"/>
    <n v="0.05"/>
    <n v="1862.15"/>
    <n v="651.83000000000004"/>
    <n v="1862.152"/>
    <s v="Q4"/>
    <n v="35.004161855919236"/>
    <s v="Mumbai"/>
    <s v="Premium"/>
  </r>
  <r>
    <s v="ORD004701"/>
    <x v="184"/>
    <s v="CUST0379"/>
    <s v="Amrita Contractor"/>
    <x v="1"/>
    <x v="5"/>
    <x v="24"/>
    <n v="1"/>
    <n v="184.94"/>
    <n v="0"/>
    <n v="184.94"/>
    <n v="15.25"/>
    <n v="184.94"/>
    <s v="Q1"/>
    <n v="8.2459175948956425"/>
    <s v="Patna"/>
    <s v="Regular"/>
  </r>
  <r>
    <s v="ORD006078"/>
    <x v="154"/>
    <s v="CUST0223"/>
    <s v="Aarini Dugar"/>
    <x v="1"/>
    <x v="2"/>
    <x v="46"/>
    <n v="3"/>
    <n v="1435.26"/>
    <n v="0.2"/>
    <n v="3444.62"/>
    <n v="651.67999999999995"/>
    <n v="3444.6239999999998"/>
    <s v="Q4"/>
    <n v="18.918777688104928"/>
    <s v="Guwahati"/>
    <s v="Premium"/>
  </r>
  <r>
    <s v="ORD006311"/>
    <x v="65"/>
    <s v="CUST0192"/>
    <s v="Kevin Toor"/>
    <x v="0"/>
    <x v="5"/>
    <x v="39"/>
    <n v="4"/>
    <n v="490.06"/>
    <n v="0"/>
    <n v="1960.24"/>
    <n v="151.91"/>
    <n v="1960.24"/>
    <s v="Q2"/>
    <n v="7.7495612782108312"/>
    <s v="Bengaluru"/>
    <s v="Premium"/>
  </r>
  <r>
    <s v="ORD008775"/>
    <x v="123"/>
    <s v="CUST0220"/>
    <s v="Abha Bawa"/>
    <x v="3"/>
    <x v="6"/>
    <x v="63"/>
    <n v="1"/>
    <n v="4028.63"/>
    <n v="0"/>
    <n v="4028.63"/>
    <n v="1519.15"/>
    <n v="4028.63"/>
    <s v="Q1"/>
    <n v="37.70884891389877"/>
    <s v="Pune"/>
    <s v="Premium"/>
  </r>
  <r>
    <s v="ORD001323"/>
    <x v="82"/>
    <s v="CUST0102"/>
    <s v="Abdul Varty"/>
    <x v="3"/>
    <x v="5"/>
    <x v="7"/>
    <n v="6"/>
    <n v="359.7"/>
    <n v="0.3"/>
    <n v="1510.74"/>
    <n v="146.59"/>
    <n v="1510.7399999999998"/>
    <s v="Q1"/>
    <n v="9.7031918132835564"/>
    <s v="Nagpur"/>
    <s v="Premium"/>
  </r>
  <r>
    <s v="ORD011593"/>
    <x v="308"/>
    <s v="CUST0048"/>
    <s v="Anika Chauhan"/>
    <x v="2"/>
    <x v="5"/>
    <x v="44"/>
    <n v="2"/>
    <n v="419.22"/>
    <n v="0.15"/>
    <n v="712.67"/>
    <n v="57.23"/>
    <n v="712.67399999999998"/>
    <s v="Q3"/>
    <n v="8.0303646849172843"/>
    <s v="Amritsar"/>
    <s v="Regular"/>
  </r>
  <r>
    <s v="ORD009886"/>
    <x v="170"/>
    <s v="CUST0007"/>
    <s v="Advika Gopal"/>
    <x v="2"/>
    <x v="4"/>
    <x v="50"/>
    <n v="3"/>
    <n v="75708.59"/>
    <n v="0.05"/>
    <n v="215769.48"/>
    <n v="28345.24"/>
    <n v="215769.48149999999"/>
    <s v="Q4"/>
    <n v="13.136816198472555"/>
    <s v="Lucknow"/>
    <s v="Premium"/>
  </r>
  <r>
    <s v="ORD004966"/>
    <x v="155"/>
    <s v="CUST0429"/>
    <s v="Daniel Rau"/>
    <x v="2"/>
    <x v="5"/>
    <x v="31"/>
    <n v="6"/>
    <n v="428.15"/>
    <n v="0.25"/>
    <n v="1926.67"/>
    <n v="112.03"/>
    <n v="1926.6749999999997"/>
    <s v="Q3"/>
    <n v="5.8146958223255671"/>
    <s v="Jaipur"/>
    <s v="Premium"/>
  </r>
  <r>
    <s v="ORD006399"/>
    <x v="20"/>
    <s v="CUST0123"/>
    <s v="Shivani Maharaj"/>
    <x v="1"/>
    <x v="1"/>
    <x v="36"/>
    <n v="4"/>
    <n v="25724.7"/>
    <n v="0"/>
    <n v="102898.8"/>
    <n v="21539.58"/>
    <n v="102898.8"/>
    <s v="Q1"/>
    <n v="20.932780557207664"/>
    <s v="Guwahati"/>
    <s v="Regular"/>
  </r>
  <r>
    <s v="ORD000178"/>
    <x v="230"/>
    <s v="CUST0096"/>
    <s v="Vaishnavi Gandhi"/>
    <x v="0"/>
    <x v="5"/>
    <x v="11"/>
    <n v="3"/>
    <n v="573.14"/>
    <n v="0.1"/>
    <n v="1547.48"/>
    <n v="100.56"/>
    <n v="1547.4780000000001"/>
    <s v="Q3"/>
    <n v="6.4983069248067817"/>
    <s v="Kochi"/>
    <s v="Occasional"/>
  </r>
  <r>
    <s v="ORD006020"/>
    <x v="144"/>
    <s v="CUST0038"/>
    <s v="Netra Narasimhan"/>
    <x v="2"/>
    <x v="4"/>
    <x v="22"/>
    <n v="1"/>
    <n v="45981.46"/>
    <n v="0"/>
    <n v="45981.46"/>
    <n v="6948.02"/>
    <n v="45981.46"/>
    <s v="Q2"/>
    <n v="15.110481485363886"/>
    <s v="Amritsar"/>
    <s v="Premium"/>
  </r>
  <r>
    <s v="ORD000334"/>
    <x v="89"/>
    <s v="CUST0207"/>
    <s v="Dipta Palla"/>
    <x v="3"/>
    <x v="5"/>
    <x v="31"/>
    <n v="9"/>
    <n v="189.53"/>
    <n v="0"/>
    <n v="1705.77"/>
    <n v="123.36"/>
    <n v="1705.77"/>
    <s v="Q1"/>
    <n v="7.2319245853778646"/>
    <s v="Pune"/>
    <s v="Premium"/>
  </r>
  <r>
    <s v="ORD003040"/>
    <x v="137"/>
    <s v="CUST0227"/>
    <s v="Yashawini Loyal"/>
    <x v="1"/>
    <x v="6"/>
    <x v="63"/>
    <n v="3"/>
    <n v="2965.59"/>
    <n v="0"/>
    <n v="8896.77"/>
    <n v="3387.96"/>
    <n v="8896.77"/>
    <s v="Q4"/>
    <n v="38.080786622560773"/>
    <s v="Patna"/>
    <s v="Premium"/>
  </r>
  <r>
    <s v="ORD005321"/>
    <x v="135"/>
    <s v="CUST0063"/>
    <s v="Udant Bansal"/>
    <x v="0"/>
    <x v="1"/>
    <x v="52"/>
    <n v="4"/>
    <n v="37309.97"/>
    <n v="0"/>
    <n v="149239.88"/>
    <n v="48213.98"/>
    <n v="149239.88"/>
    <s v="Q2"/>
    <n v="32.30636475987518"/>
    <s v="Bengaluru"/>
    <s v="Premium"/>
  </r>
  <r>
    <s v="ORD006287"/>
    <x v="140"/>
    <s v="CUST0385"/>
    <s v="Kamya Sagar"/>
    <x v="3"/>
    <x v="0"/>
    <x v="0"/>
    <n v="2"/>
    <n v="942.8"/>
    <n v="0"/>
    <n v="1885.6"/>
    <n v="547.44000000000005"/>
    <n v="1885.6"/>
    <s v="Q4"/>
    <n v="29.032668646584646"/>
    <s v="Pune"/>
    <s v="Regular"/>
  </r>
  <r>
    <s v="ORD010009"/>
    <x v="192"/>
    <s v="CUST0496"/>
    <s v="Gunbir Sidhu"/>
    <x v="2"/>
    <x v="2"/>
    <x v="9"/>
    <n v="1"/>
    <n v="2452.5100000000002"/>
    <n v="0"/>
    <n v="2452.5100000000002"/>
    <n v="527.64"/>
    <n v="2452.5100000000002"/>
    <s v="Q2"/>
    <n v="21.51428536478954"/>
    <s v="Lucknow"/>
    <s v="Regular"/>
  </r>
  <r>
    <s v="ORD003370"/>
    <x v="363"/>
    <s v="CUST0164"/>
    <s v="Teerth Soman"/>
    <x v="2"/>
    <x v="6"/>
    <x v="27"/>
    <n v="4"/>
    <n v="4247.78"/>
    <n v="0"/>
    <n v="16991.12"/>
    <n v="3845.11"/>
    <n v="16991.12"/>
    <s v="Q4"/>
    <n v="22.630115024789422"/>
    <s v="Chandigarh"/>
    <s v="Occasional"/>
  </r>
  <r>
    <s v="ORD009156"/>
    <x v="113"/>
    <s v="CUST0198"/>
    <s v="Dev Wagle"/>
    <x v="2"/>
    <x v="6"/>
    <x v="19"/>
    <n v="3"/>
    <n v="2425.15"/>
    <n v="0"/>
    <n v="7275.45"/>
    <n v="1669.59"/>
    <n v="7275.4500000000007"/>
    <s v="Q3"/>
    <n v="22.948271240954167"/>
    <s v="Chandigarh"/>
    <s v="Regular"/>
  </r>
  <r>
    <s v="ORD002389"/>
    <x v="76"/>
    <s v="CUST0494"/>
    <s v="Turvi Bahl"/>
    <x v="3"/>
    <x v="1"/>
    <x v="69"/>
    <n v="5"/>
    <n v="42886.79"/>
    <n v="0.1"/>
    <n v="192990.56"/>
    <n v="50154.2"/>
    <n v="192990.55500000002"/>
    <s v="Q4"/>
    <n v="25.987903242521291"/>
    <s v="Pune"/>
    <s v="Regular"/>
  </r>
  <r>
    <s v="ORD008425"/>
    <x v="186"/>
    <s v="CUST0245"/>
    <s v="Naveen Dubey"/>
    <x v="1"/>
    <x v="6"/>
    <x v="63"/>
    <n v="2"/>
    <n v="305.87"/>
    <n v="0.1"/>
    <n v="550.57000000000005"/>
    <n v="163.29"/>
    <n v="550.56600000000003"/>
    <s v="Q3"/>
    <n v="29.658354069418962"/>
    <s v="Bhubaneswar"/>
    <s v="Regular"/>
  </r>
  <r>
    <s v="ORD006107"/>
    <x v="15"/>
    <s v="CUST0029"/>
    <s v="Odika Bala"/>
    <x v="2"/>
    <x v="0"/>
    <x v="15"/>
    <n v="2"/>
    <n v="343.91"/>
    <n v="0"/>
    <n v="687.82"/>
    <n v="192.55"/>
    <n v="687.82"/>
    <s v="Q4"/>
    <n v="27.994242679770871"/>
    <s v="Lucknow"/>
    <s v="Occasional"/>
  </r>
  <r>
    <s v="ORD009494"/>
    <x v="36"/>
    <s v="CUST0348"/>
    <s v="Triya Rastogi"/>
    <x v="1"/>
    <x v="4"/>
    <x v="23"/>
    <n v="4"/>
    <n v="69514.48"/>
    <n v="0.25"/>
    <n v="208543.44"/>
    <n v="25578.22"/>
    <n v="208543.44"/>
    <s v="Q4"/>
    <n v="12.265176022798896"/>
    <s v="Bhubaneswar"/>
    <s v="Regular"/>
  </r>
  <r>
    <s v="ORD005186"/>
    <x v="245"/>
    <s v="CUST0418"/>
    <s v="Osha Gour"/>
    <x v="3"/>
    <x v="4"/>
    <x v="47"/>
    <n v="5"/>
    <n v="84720.5"/>
    <n v="0.1"/>
    <n v="381242.25"/>
    <n v="38705.339999999997"/>
    <n v="381242.25"/>
    <s v="Q2"/>
    <n v="10.152426705067446"/>
    <s v="Ahmedabad"/>
    <s v="Occasional"/>
  </r>
  <r>
    <s v="ORD009910"/>
    <x v="335"/>
    <s v="CUST0328"/>
    <s v="Simon Vohra"/>
    <x v="1"/>
    <x v="0"/>
    <x v="53"/>
    <n v="1"/>
    <n v="488.09"/>
    <n v="0.1"/>
    <n v="439.28"/>
    <n v="177.52"/>
    <n v="439.28100000000001"/>
    <s v="Q4"/>
    <n v="40.41158258969223"/>
    <s v="Ranchi"/>
    <s v="Premium"/>
  </r>
  <r>
    <s v="ORD010436"/>
    <x v="213"/>
    <s v="CUST0337"/>
    <s v="Tarak Thaker"/>
    <x v="1"/>
    <x v="6"/>
    <x v="43"/>
    <n v="3"/>
    <n v="3753.24"/>
    <n v="0"/>
    <n v="11259.72"/>
    <n v="4086.79"/>
    <n v="11259.72"/>
    <s v="Q1"/>
    <n v="36.295662769589299"/>
    <s v="Bhubaneswar"/>
    <s v="Premium"/>
  </r>
  <r>
    <s v="ORD000077"/>
    <x v="110"/>
    <s v="CUST0020"/>
    <s v="Neelima Menon"/>
    <x v="1"/>
    <x v="5"/>
    <x v="39"/>
    <n v="7"/>
    <n v="156.97999999999999"/>
    <n v="0"/>
    <n v="1098.8599999999999"/>
    <n v="102.21"/>
    <n v="1098.8599999999999"/>
    <s v="Q2"/>
    <n v="9.3014578745245071"/>
    <s v="Guwahati"/>
    <s v="Regular"/>
  </r>
  <r>
    <s v="ORD011573"/>
    <x v="343"/>
    <s v="CUST0249"/>
    <s v="Bina Chander"/>
    <x v="1"/>
    <x v="4"/>
    <x v="23"/>
    <n v="5"/>
    <n v="21446.44"/>
    <n v="0.05"/>
    <n v="101870.59"/>
    <n v="9288.4500000000007"/>
    <n v="101870.59"/>
    <s v="Q3"/>
    <n v="9.117891630940786"/>
    <s v="Kolkata"/>
    <s v="Regular"/>
  </r>
  <r>
    <s v="ORD008426"/>
    <x v="56"/>
    <s v="CUST0081"/>
    <s v="Warhi Bahri"/>
    <x v="3"/>
    <x v="4"/>
    <x v="47"/>
    <n v="5"/>
    <n v="11543.16"/>
    <n v="0"/>
    <n v="57715.8"/>
    <n v="5970.29"/>
    <n v="57715.8"/>
    <s v="Q4"/>
    <n v="10.344290471586636"/>
    <s v="Mumbai"/>
    <s v="Premium"/>
  </r>
  <r>
    <s v="ORD005525"/>
    <x v="301"/>
    <s v="CUST0493"/>
    <s v="Lakshit Vaidya"/>
    <x v="2"/>
    <x v="4"/>
    <x v="20"/>
    <n v="4"/>
    <n v="28757.83"/>
    <n v="0"/>
    <n v="115031.32"/>
    <n v="16232.5"/>
    <n v="115031.32"/>
    <s v="Q2"/>
    <n v="14.111374189220813"/>
    <s v="Lucknow"/>
    <s v="Occasional"/>
  </r>
  <r>
    <s v="ORD006651"/>
    <x v="88"/>
    <s v="CUST0185"/>
    <s v="Aditya Dugar"/>
    <x v="3"/>
    <x v="5"/>
    <x v="24"/>
    <n v="9"/>
    <n v="759.87"/>
    <n v="0"/>
    <n v="6838.83"/>
    <n v="689.98"/>
    <n v="6838.83"/>
    <s v="Q1"/>
    <n v="10.089152676700547"/>
    <s v="Nagpur"/>
    <s v="Regular"/>
  </r>
  <r>
    <s v="ORD000257"/>
    <x v="10"/>
    <s v="CUST0447"/>
    <s v="Gaurang Chaudhary"/>
    <x v="1"/>
    <x v="6"/>
    <x v="14"/>
    <n v="5"/>
    <n v="2045.91"/>
    <n v="0"/>
    <n v="10229.549999999999"/>
    <n v="3743.51"/>
    <n v="10229.550000000001"/>
    <s v="Q1"/>
    <n v="36.595060388775657"/>
    <s v="Guwahati"/>
    <s v="Premium"/>
  </r>
  <r>
    <s v="ORD008747"/>
    <x v="64"/>
    <s v="CUST0090"/>
    <s v="Pranit Gera"/>
    <x v="0"/>
    <x v="1"/>
    <x v="36"/>
    <n v="3"/>
    <n v="16379.6"/>
    <n v="0.1"/>
    <n v="44224.92"/>
    <n v="14271.1"/>
    <n v="44224.920000000006"/>
    <s v="Q1"/>
    <n v="32.269363064986898"/>
    <s v="Chennai"/>
    <s v="Premium"/>
  </r>
  <r>
    <s v="ORD002882"/>
    <x v="359"/>
    <s v="CUST0162"/>
    <s v="Yamini Wadhwa"/>
    <x v="2"/>
    <x v="6"/>
    <x v="41"/>
    <n v="4"/>
    <n v="3554.8"/>
    <n v="0.15"/>
    <n v="12086.32"/>
    <n v="3192.21"/>
    <n v="12086.32"/>
    <s v="Q4"/>
    <n v="26.411761396355548"/>
    <s v="Jaipur"/>
    <s v="Premium"/>
  </r>
  <r>
    <s v="ORD010224"/>
    <x v="270"/>
    <s v="CUST0360"/>
    <s v="Harshil Kadakia"/>
    <x v="1"/>
    <x v="6"/>
    <x v="19"/>
    <n v="2"/>
    <n v="1845.45"/>
    <n v="0"/>
    <n v="3690.9"/>
    <n v="788.24"/>
    <n v="3690.9"/>
    <s v="Q1"/>
    <n v="21.356308759381182"/>
    <s v="Patna"/>
    <s v="Occasional"/>
  </r>
  <r>
    <s v="ORD007223"/>
    <x v="91"/>
    <s v="CUST0113"/>
    <s v="Harita Chaudhari"/>
    <x v="2"/>
    <x v="4"/>
    <x v="42"/>
    <n v="2"/>
    <n v="43148.46"/>
    <n v="0.05"/>
    <n v="81982.070000000007"/>
    <n v="10673.9"/>
    <n v="81982.073999999993"/>
    <s v="Q2"/>
    <n v="13.019798109513456"/>
    <s v="Lucknow"/>
    <s v="Premium"/>
  </r>
  <r>
    <s v="ORD000155"/>
    <x v="57"/>
    <s v="CUST0461"/>
    <s v="Rushil Kakar"/>
    <x v="0"/>
    <x v="5"/>
    <x v="44"/>
    <n v="6"/>
    <n v="192.72"/>
    <n v="0"/>
    <n v="1156.32"/>
    <n v="106.51"/>
    <n v="1156.32"/>
    <s v="Q2"/>
    <n v="9.2111180296111819"/>
    <s v="Hyderabad"/>
    <s v="Regular"/>
  </r>
  <r>
    <s v="ORD010401"/>
    <x v="250"/>
    <s v="CUST0302"/>
    <s v="Praneel Solanki"/>
    <x v="0"/>
    <x v="4"/>
    <x v="42"/>
    <n v="4"/>
    <n v="18337.150000000001"/>
    <n v="0"/>
    <n v="73348.600000000006"/>
    <n v="10320.93"/>
    <n v="73348.600000000006"/>
    <s v="Q4"/>
    <n v="14.071066114417999"/>
    <s v="Coimbatore"/>
    <s v="Premium"/>
  </r>
  <r>
    <s v="ORD010045"/>
    <x v="62"/>
    <s v="CUST0492"/>
    <s v="Pranav Gala"/>
    <x v="0"/>
    <x v="6"/>
    <x v="63"/>
    <n v="4"/>
    <n v="3787.29"/>
    <n v="0"/>
    <n v="15149.16"/>
    <n v="4934.5200000000004"/>
    <n v="15149.16"/>
    <s v="Q1"/>
    <n v="32.572895130819134"/>
    <s v="Coimbatore"/>
    <s v="Premium"/>
  </r>
  <r>
    <s v="ORD006709"/>
    <x v="67"/>
    <s v="CUST0294"/>
    <s v="Ekapad Dhingra"/>
    <x v="0"/>
    <x v="4"/>
    <x v="22"/>
    <n v="2"/>
    <n v="9190.57"/>
    <n v="0.1"/>
    <n v="16543.03"/>
    <n v="2076.13"/>
    <n v="16543.026000000002"/>
    <s v="Q4"/>
    <n v="12.549877501279996"/>
    <s v="Bengaluru"/>
    <s v="Premium"/>
  </r>
  <r>
    <s v="ORD000855"/>
    <x v="140"/>
    <s v="CUST0184"/>
    <s v="Advay Patil"/>
    <x v="2"/>
    <x v="1"/>
    <x v="3"/>
    <n v="4"/>
    <n v="21795.040000000001"/>
    <n v="0.05"/>
    <n v="82821.149999999994"/>
    <n v="-9718.8799999999992"/>
    <n v="82821.152000000002"/>
    <s v="Q4"/>
    <n v="-11.73478030672117"/>
    <s v="Jaipur"/>
    <s v="Premium"/>
  </r>
  <r>
    <s v="ORD011201"/>
    <x v="196"/>
    <s v="CUST0262"/>
    <s v="Quincy Ray"/>
    <x v="0"/>
    <x v="5"/>
    <x v="37"/>
    <n v="9"/>
    <n v="189.79"/>
    <n v="0.05"/>
    <n v="1622.7"/>
    <n v="141.01"/>
    <n v="1622.7044999999998"/>
    <s v="Q1"/>
    <n v="8.6898379244469091"/>
    <s v="Kochi"/>
    <s v="Occasional"/>
  </r>
  <r>
    <s v="ORD007738"/>
    <x v="23"/>
    <s v="CUST0463"/>
    <s v="Banjeet Gour"/>
    <x v="3"/>
    <x v="2"/>
    <x v="17"/>
    <n v="4"/>
    <n v="859.04"/>
    <n v="0"/>
    <n v="3436.16"/>
    <n v="912.93"/>
    <n v="3436.16"/>
    <s v="Q3"/>
    <n v="26.568320450735705"/>
    <s v="Pune"/>
    <s v="Regular"/>
  </r>
  <r>
    <s v="ORD009587"/>
    <x v="315"/>
    <s v="CUST0448"/>
    <s v="Wyatt Gade"/>
    <x v="3"/>
    <x v="5"/>
    <x v="7"/>
    <n v="10"/>
    <n v="443.06"/>
    <n v="0"/>
    <n v="4430.6000000000004"/>
    <n v="295.38"/>
    <n v="4430.6000000000004"/>
    <s v="Q4"/>
    <n v="6.6668171353766974"/>
    <s v="Nagpur"/>
    <s v="Premium"/>
  </r>
  <r>
    <s v="ORD007537"/>
    <x v="66"/>
    <s v="CUST0463"/>
    <s v="Banjeet Gour"/>
    <x v="3"/>
    <x v="4"/>
    <x v="47"/>
    <n v="3"/>
    <n v="22528.41"/>
    <n v="0.2"/>
    <n v="54068.18"/>
    <n v="6386.52"/>
    <n v="54068.184000000001"/>
    <s v="Q1"/>
    <n v="11.811975176527119"/>
    <s v="Pune"/>
    <s v="Regular"/>
  </r>
  <r>
    <s v="ORD002562"/>
    <x v="111"/>
    <s v="CUST0499"/>
    <s v="Shivansh Walia"/>
    <x v="3"/>
    <x v="4"/>
    <x v="22"/>
    <n v="5"/>
    <n v="78888.95"/>
    <n v="0.25"/>
    <n v="295833.56"/>
    <n v="25936.240000000002"/>
    <n v="295833.5625"/>
    <s v="Q1"/>
    <n v="8.7671730009266025"/>
    <s v="Pune"/>
    <s v="Regular"/>
  </r>
  <r>
    <s v="ORD001773"/>
    <x v="182"/>
    <s v="CUST0003"/>
    <s v="Avi Johal"/>
    <x v="1"/>
    <x v="0"/>
    <x v="49"/>
    <n v="1"/>
    <n v="596.34"/>
    <n v="0.15"/>
    <n v="506.89"/>
    <n v="165.18"/>
    <n v="506.88900000000001"/>
    <s v="Q4"/>
    <n v="32.58695180413897"/>
    <s v="Patna"/>
    <s v="Regular"/>
  </r>
  <r>
    <s v="ORD000387"/>
    <x v="233"/>
    <s v="CUST0179"/>
    <s v="Yoshita Singhal"/>
    <x v="3"/>
    <x v="4"/>
    <x v="33"/>
    <n v="1"/>
    <n v="51291.8"/>
    <n v="0.15"/>
    <n v="43598.03"/>
    <n v="5596.59"/>
    <n v="43598.03"/>
    <s v="Q1"/>
    <n v="12.836795607507955"/>
    <s v="Surat"/>
    <s v="Occasional"/>
  </r>
  <r>
    <s v="ORD005008"/>
    <x v="130"/>
    <s v="CUST0051"/>
    <s v="Shivansh Mistry"/>
    <x v="3"/>
    <x v="6"/>
    <x v="18"/>
    <n v="1"/>
    <n v="3257.3"/>
    <n v="0"/>
    <n v="3257.3"/>
    <n v="-239.35"/>
    <n v="3257.3"/>
    <s v="Q2"/>
    <n v="-7.3481103981825431"/>
    <s v="Nagpur"/>
    <s v="Premium"/>
  </r>
  <r>
    <s v="ORD002718"/>
    <x v="124"/>
    <s v="CUST0254"/>
    <s v="Pratyush Morar"/>
    <x v="1"/>
    <x v="5"/>
    <x v="7"/>
    <n v="3"/>
    <n v="104.08"/>
    <n v="0"/>
    <n v="312.24"/>
    <n v="22.59"/>
    <n v="312.24"/>
    <s v="Q2"/>
    <n v="7.2348193697156029"/>
    <s v="Patna"/>
    <s v="Premium"/>
  </r>
  <r>
    <s v="ORD001012"/>
    <x v="153"/>
    <s v="CUST0454"/>
    <s v="Avi Kar"/>
    <x v="1"/>
    <x v="1"/>
    <x v="69"/>
    <n v="5"/>
    <n v="27118.78"/>
    <n v="0.15"/>
    <n v="115254.81"/>
    <n v="27208.82"/>
    <n v="115254.81499999999"/>
    <s v="Q1"/>
    <n v="23.607535338438371"/>
    <s v="Patna"/>
    <s v="Regular"/>
  </r>
  <r>
    <s v="ORD004009"/>
    <x v="308"/>
    <s v="CUST0261"/>
    <s v="Dalaja Nayak"/>
    <x v="1"/>
    <x v="6"/>
    <x v="41"/>
    <n v="1"/>
    <n v="2931.32"/>
    <n v="0"/>
    <n v="2931.32"/>
    <n v="989.4"/>
    <n v="2931.32"/>
    <s v="Q3"/>
    <n v="33.752712088751821"/>
    <s v="Kolkata"/>
    <s v="Premium"/>
  </r>
  <r>
    <s v="ORD001406"/>
    <x v="343"/>
    <s v="CUST0125"/>
    <s v="Baghyawati Oak"/>
    <x v="2"/>
    <x v="4"/>
    <x v="22"/>
    <n v="1"/>
    <n v="69422.62"/>
    <n v="0"/>
    <n v="69422.62"/>
    <n v="9783.19"/>
    <n v="69422.62"/>
    <s v="Q3"/>
    <n v="14.092222390915241"/>
    <s v="Jaipur"/>
    <s v="Regular"/>
  </r>
  <r>
    <s v="ORD010941"/>
    <x v="244"/>
    <s v="CUST0329"/>
    <s v="Pushti Gour"/>
    <x v="0"/>
    <x v="2"/>
    <x v="2"/>
    <n v="1"/>
    <n v="1197.97"/>
    <n v="0.25"/>
    <n v="898.48"/>
    <n v="172.57"/>
    <n v="898.47749999999996"/>
    <s v="Q2"/>
    <n v="19.206882735286261"/>
    <s v="Kochi"/>
    <s v="Regular"/>
  </r>
  <r>
    <s v="ORD001469"/>
    <x v="122"/>
    <s v="CUST0204"/>
    <s v="Madhavi Dutt"/>
    <x v="0"/>
    <x v="5"/>
    <x v="39"/>
    <n v="4"/>
    <n v="510.1"/>
    <n v="0.25"/>
    <n v="1530.3"/>
    <n v="135.30000000000001"/>
    <n v="1530.3000000000002"/>
    <s v="Q1"/>
    <n v="8.8414036463438546"/>
    <s v="Hyderabad"/>
    <s v="Premium"/>
  </r>
  <r>
    <s v="ORD000780"/>
    <x v="140"/>
    <s v="CUST0065"/>
    <s v="Bhavya Kapadia"/>
    <x v="3"/>
    <x v="2"/>
    <x v="46"/>
    <n v="2"/>
    <n v="5066.26"/>
    <n v="0.05"/>
    <n v="9625.89"/>
    <n v="1580.49"/>
    <n v="9625.8940000000002"/>
    <s v="Q4"/>
    <n v="16.419157085734412"/>
    <s v="Mumbai"/>
    <s v="Regular"/>
  </r>
  <r>
    <s v="ORD009704"/>
    <x v="138"/>
    <s v="CUST0470"/>
    <s v="Kabir Tripathi"/>
    <x v="3"/>
    <x v="2"/>
    <x v="54"/>
    <n v="3"/>
    <n v="6834.33"/>
    <n v="0"/>
    <n v="20502.990000000002"/>
    <n v="5505.05"/>
    <n v="20502.989999999998"/>
    <s v="Q4"/>
    <n v="26.849986270295211"/>
    <s v="Mumbai"/>
    <s v="Occasional"/>
  </r>
  <r>
    <s v="ORD010052"/>
    <x v="283"/>
    <s v="CUST0027"/>
    <s v="Januja Dalal"/>
    <x v="0"/>
    <x v="2"/>
    <x v="60"/>
    <n v="4"/>
    <n v="7491.55"/>
    <n v="0"/>
    <n v="29966.2"/>
    <n v="5295.71"/>
    <n v="29966.2"/>
    <s v="Q4"/>
    <n v="17.672277432574031"/>
    <s v="Kochi"/>
    <s v="Regular"/>
  </r>
  <r>
    <s v="ORD001154"/>
    <x v="278"/>
    <s v="CUST0036"/>
    <s v="Amaira Venkataraman"/>
    <x v="2"/>
    <x v="5"/>
    <x v="11"/>
    <n v="7"/>
    <n v="105.99"/>
    <n v="0.1"/>
    <n v="667.74"/>
    <n v="54.96"/>
    <n v="667.73699999999997"/>
    <s v="Q3"/>
    <n v="8.2307484949231728"/>
    <s v="Amritsar"/>
    <s v="Premium"/>
  </r>
  <r>
    <s v="ORD005073"/>
    <x v="213"/>
    <s v="CUST0390"/>
    <s v="Waida Manda"/>
    <x v="1"/>
    <x v="6"/>
    <x v="55"/>
    <n v="5"/>
    <n v="4951.42"/>
    <n v="0.05"/>
    <n v="23519.24"/>
    <n v="8088.52"/>
    <n v="23519.244999999999"/>
    <s v="Q1"/>
    <n v="34.391077262700662"/>
    <s v="Patna"/>
    <s v="Premium"/>
  </r>
  <r>
    <s v="ORD009779"/>
    <x v="228"/>
    <s v="CUST0467"/>
    <s v="Deepa Pandit"/>
    <x v="3"/>
    <x v="5"/>
    <x v="37"/>
    <n v="3"/>
    <n v="286.58"/>
    <n v="0.15"/>
    <n v="730.78"/>
    <n v="45.12"/>
    <n v="730.779"/>
    <s v="Q3"/>
    <n v="6.1742248008976706"/>
    <s v="Pune"/>
    <s v="Premium"/>
  </r>
  <r>
    <s v="ORD010345"/>
    <x v="238"/>
    <s v="CUST0211"/>
    <s v="Maanas Arora"/>
    <x v="2"/>
    <x v="4"/>
    <x v="33"/>
    <n v="5"/>
    <n v="40728.480000000003"/>
    <n v="0.15"/>
    <n v="173096.04"/>
    <n v="25206.75"/>
    <n v="173096.04"/>
    <s v="Q3"/>
    <n v="14.562291546357734"/>
    <s v="Delhi"/>
    <s v="Premium"/>
  </r>
  <r>
    <s v="ORD002011"/>
    <x v="0"/>
    <s v="CUST0499"/>
    <s v="Shivansh Walia"/>
    <x v="3"/>
    <x v="4"/>
    <x v="33"/>
    <n v="2"/>
    <n v="30491.83"/>
    <n v="0.2"/>
    <n v="48786.93"/>
    <n v="7348.57"/>
    <n v="48786.928000000007"/>
    <s v="Q2"/>
    <n v="15.062579260469967"/>
    <s v="Pune"/>
    <s v="Regular"/>
  </r>
  <r>
    <s v="ORD008909"/>
    <x v="358"/>
    <s v="CUST0139"/>
    <s v="Bina Chacko"/>
    <x v="0"/>
    <x v="2"/>
    <x v="9"/>
    <n v="2"/>
    <n v="1548.78"/>
    <n v="0"/>
    <n v="3097.56"/>
    <n v="748.08"/>
    <n v="3097.56"/>
    <s v="Q4"/>
    <n v="24.150621779723398"/>
    <s v="Bengaluru"/>
    <s v="Regular"/>
  </r>
  <r>
    <s v="ORD001639"/>
    <x v="184"/>
    <s v="CUST0163"/>
    <s v="Saumya Singh"/>
    <x v="1"/>
    <x v="1"/>
    <x v="64"/>
    <n v="4"/>
    <n v="9546.91"/>
    <n v="0.05"/>
    <n v="36278.26"/>
    <n v="8300.61"/>
    <n v="36278.257999999994"/>
    <s v="Q1"/>
    <n v="22.880397240661488"/>
    <s v="Kolkata"/>
    <s v="Premium"/>
  </r>
  <r>
    <s v="ORD007324"/>
    <x v="212"/>
    <s v="CUST0445"/>
    <s v="Sachi Sibal"/>
    <x v="3"/>
    <x v="2"/>
    <x v="54"/>
    <n v="3"/>
    <n v="2352.88"/>
    <n v="0"/>
    <n v="7058.64"/>
    <n v="1204.68"/>
    <n v="7058.64"/>
    <s v="Q3"/>
    <n v="17.06674373533712"/>
    <s v="Ahmedabad"/>
    <s v="Occasional"/>
  </r>
  <r>
    <s v="ORD009652"/>
    <x v="340"/>
    <s v="CUST0195"/>
    <s v="Vedika Rege"/>
    <x v="1"/>
    <x v="4"/>
    <x v="20"/>
    <n v="3"/>
    <n v="52381.79"/>
    <n v="0.3"/>
    <n v="110001.76"/>
    <n v="9282.23"/>
    <n v="110001.75899999999"/>
    <s v="Q2"/>
    <n v="8.4382558969965569"/>
    <s v="Bhubaneswar"/>
    <s v="Premium"/>
  </r>
  <r>
    <s v="ORD003170"/>
    <x v="264"/>
    <s v="CUST0103"/>
    <s v="Aryan Prabhu"/>
    <x v="1"/>
    <x v="4"/>
    <x v="45"/>
    <n v="2"/>
    <n v="63390.07"/>
    <n v="0.2"/>
    <n v="101424.11"/>
    <n v="10929.63"/>
    <n v="101424.11200000001"/>
    <s v="Q3"/>
    <n v="10.776165548802942"/>
    <s v="Patna"/>
    <s v="Premium"/>
  </r>
  <r>
    <s v="ORD001782"/>
    <x v="233"/>
    <s v="CUST0367"/>
    <s v="Sarthak Kari"/>
    <x v="3"/>
    <x v="5"/>
    <x v="68"/>
    <n v="9"/>
    <n v="404.49"/>
    <n v="0"/>
    <n v="3640.41"/>
    <n v="320.79000000000002"/>
    <n v="3640.41"/>
    <s v="Q1"/>
    <n v="8.8119195365357221"/>
    <s v="Mumbai"/>
    <s v="Premium"/>
  </r>
  <r>
    <s v="ORD006455"/>
    <x v="308"/>
    <s v="CUST0315"/>
    <s v="Kiaan Gulati"/>
    <x v="2"/>
    <x v="5"/>
    <x v="37"/>
    <n v="3"/>
    <n v="274.98"/>
    <n v="0"/>
    <n v="824.94"/>
    <n v="75.03"/>
    <n v="824.94"/>
    <s v="Q3"/>
    <n v="9.0952069241399371"/>
    <s v="Lucknow"/>
    <s v="Occasional"/>
  </r>
  <r>
    <s v="ORD004900"/>
    <x v="172"/>
    <s v="CUST0176"/>
    <s v="Ishani Dani"/>
    <x v="2"/>
    <x v="6"/>
    <x v="55"/>
    <n v="3"/>
    <n v="2461.2199999999998"/>
    <n v="0"/>
    <n v="7383.66"/>
    <n v="2639.08"/>
    <n v="7383.66"/>
    <s v="Q2"/>
    <n v="35.742165809368252"/>
    <s v="Delhi"/>
    <s v="Premium"/>
  </r>
  <r>
    <s v="ORD010499"/>
    <x v="12"/>
    <s v="CUST0465"/>
    <s v="Xalak Kari"/>
    <x v="1"/>
    <x v="1"/>
    <x v="38"/>
    <n v="1"/>
    <n v="31256.880000000001"/>
    <n v="0.05"/>
    <n v="29694.04"/>
    <n v="8369.02"/>
    <n v="29694.036"/>
    <s v="Q2"/>
    <n v="28.18417433262702"/>
    <s v="Patna"/>
    <s v="Premium"/>
  </r>
  <r>
    <s v="ORD002746"/>
    <x v="183"/>
    <s v="CUST0073"/>
    <s v="Ethan Kamdar"/>
    <x v="3"/>
    <x v="5"/>
    <x v="39"/>
    <n v="5"/>
    <n v="342.64"/>
    <n v="0.05"/>
    <n v="1627.54"/>
    <n v="163.92"/>
    <n v="1627.5399999999997"/>
    <s v="Q3"/>
    <n v="10.071641864408862"/>
    <s v="Ahmedabad"/>
    <s v="Premium"/>
  </r>
  <r>
    <s v="ORD009048"/>
    <x v="124"/>
    <s v="CUST0401"/>
    <s v="Mason Kumar"/>
    <x v="2"/>
    <x v="3"/>
    <x v="13"/>
    <n v="4"/>
    <n v="3698.57"/>
    <n v="0.2"/>
    <n v="11835.42"/>
    <n v="3222.93"/>
    <n v="11835.424000000001"/>
    <s v="Q2"/>
    <n v="27.23122626826931"/>
    <s v="Chandigarh"/>
    <s v="Premium"/>
  </r>
  <r>
    <s v="ORD004368"/>
    <x v="148"/>
    <s v="CUST0145"/>
    <s v="Kavya Sheth"/>
    <x v="3"/>
    <x v="5"/>
    <x v="37"/>
    <n v="4"/>
    <n v="383.56"/>
    <n v="0.15"/>
    <n v="1304.0999999999999"/>
    <n v="99.17"/>
    <n v="1304.104"/>
    <s v="Q4"/>
    <n v="7.6044781841883289"/>
    <s v="Surat"/>
    <s v="Regular"/>
  </r>
  <r>
    <s v="ORD008474"/>
    <x v="18"/>
    <s v="CUST0421"/>
    <s v="Benjamin Issac"/>
    <x v="0"/>
    <x v="1"/>
    <x v="38"/>
    <n v="2"/>
    <n v="5937.69"/>
    <n v="0.1"/>
    <n v="10687.84"/>
    <n v="2199.9299999999998"/>
    <n v="10687.841999999999"/>
    <s v="Q3"/>
    <n v="20.583485531220525"/>
    <s v="Coimbatore"/>
    <s v="Premium"/>
  </r>
  <r>
    <s v="ORD009801"/>
    <x v="340"/>
    <s v="CUST0100"/>
    <s v="Faqid Zachariah"/>
    <x v="3"/>
    <x v="3"/>
    <x v="58"/>
    <n v="4"/>
    <n v="582.48"/>
    <n v="0.15"/>
    <n v="1980.43"/>
    <n v="407.79"/>
    <n v="1980.432"/>
    <s v="Q2"/>
    <n v="20.590982766368921"/>
    <s v="Ahmedabad"/>
    <s v="Premium"/>
  </r>
  <r>
    <s v="ORD004061"/>
    <x v="60"/>
    <s v="CUST0074"/>
    <s v="Maanas Sandhu"/>
    <x v="1"/>
    <x v="5"/>
    <x v="44"/>
    <n v="9"/>
    <n v="797.5"/>
    <n v="0.1"/>
    <n v="6459.75"/>
    <n v="406.06"/>
    <n v="6459.75"/>
    <s v="Q3"/>
    <n v="6.2860017802546535"/>
    <s v="Kolkata"/>
    <s v="Premium"/>
  </r>
  <r>
    <s v="ORD006560"/>
    <x v="18"/>
    <s v="CUST0467"/>
    <s v="Deepa Pandit"/>
    <x v="3"/>
    <x v="2"/>
    <x v="17"/>
    <n v="2"/>
    <n v="2940.25"/>
    <n v="0.05"/>
    <n v="5586.47"/>
    <n v="1130.58"/>
    <n v="5586.4749999999995"/>
    <s v="Q3"/>
    <n v="20.237824601224027"/>
    <s v="Pune"/>
    <s v="Premium"/>
  </r>
  <r>
    <s v="ORD001276"/>
    <x v="109"/>
    <s v="CUST0109"/>
    <s v="Ekapad Tank"/>
    <x v="1"/>
    <x v="5"/>
    <x v="40"/>
    <n v="9"/>
    <n v="202.43"/>
    <n v="0"/>
    <n v="1821.87"/>
    <n v="153.69"/>
    <n v="1821.8700000000001"/>
    <s v="Q1"/>
    <n v="8.435837902814141"/>
    <s v="Patna"/>
    <s v="Regular"/>
  </r>
  <r>
    <s v="ORD004308"/>
    <x v="1"/>
    <s v="CUST0326"/>
    <s v="Ekantika Bhatnagar"/>
    <x v="3"/>
    <x v="1"/>
    <x v="52"/>
    <n v="3"/>
    <n v="10716.08"/>
    <n v="0"/>
    <n v="32148.240000000002"/>
    <n v="5979.46"/>
    <n v="32148.239999999998"/>
    <s v="Q2"/>
    <n v="18.599649623120893"/>
    <s v="Pune"/>
    <s v="Premium"/>
  </r>
  <r>
    <s v="ORD011711"/>
    <x v="230"/>
    <s v="CUST0070"/>
    <s v="Kiaan Kapur"/>
    <x v="0"/>
    <x v="4"/>
    <x v="33"/>
    <n v="5"/>
    <n v="60254.77"/>
    <n v="0.15"/>
    <n v="256082.77"/>
    <n v="25523.91"/>
    <n v="256082.77249999996"/>
    <s v="Q3"/>
    <n v="9.9670547924797912"/>
    <s v="Coimbatore"/>
    <s v="Premium"/>
  </r>
  <r>
    <s v="ORD008776"/>
    <x v="104"/>
    <s v="CUST0456"/>
    <s v="Girindra Dutta"/>
    <x v="0"/>
    <x v="3"/>
    <x v="6"/>
    <n v="2"/>
    <n v="2566.71"/>
    <n v="0.1"/>
    <n v="4620.08"/>
    <n v="1006.26"/>
    <n v="4620.0780000000004"/>
    <s v="Q4"/>
    <n v="21.78014233519766"/>
    <s v="Chennai"/>
    <s v="Regular"/>
  </r>
  <r>
    <s v="ORD001970"/>
    <x v="34"/>
    <s v="CUST0117"/>
    <s v="Timothy Brahmbhatt"/>
    <x v="1"/>
    <x v="4"/>
    <x v="42"/>
    <n v="4"/>
    <n v="57194"/>
    <n v="0"/>
    <n v="228776"/>
    <n v="29259.47"/>
    <n v="228776"/>
    <s v="Q3"/>
    <n v="12.789571458544602"/>
    <s v="Guwahati"/>
    <s v="Premium"/>
  </r>
  <r>
    <s v="ORD002261"/>
    <x v="258"/>
    <s v="CUST0212"/>
    <s v="Reva Vyas"/>
    <x v="0"/>
    <x v="0"/>
    <x v="35"/>
    <n v="4"/>
    <n v="395"/>
    <n v="0.05"/>
    <n v="1501"/>
    <n v="528.33000000000004"/>
    <n v="1501"/>
    <s v="Q2"/>
    <n v="35.198534310459692"/>
    <s v="Hyderabad"/>
    <s v="Premium"/>
  </r>
  <r>
    <s v="ORD000516"/>
    <x v="83"/>
    <s v="CUST0034"/>
    <s v="Bachittar Sarma"/>
    <x v="1"/>
    <x v="6"/>
    <x v="19"/>
    <n v="1"/>
    <n v="3845.39"/>
    <n v="0.25"/>
    <n v="2884.04"/>
    <n v="709.49"/>
    <n v="2884.0425"/>
    <s v="Q2"/>
    <n v="24.600560325099512"/>
    <s v="Bhubaneswar"/>
    <s v="Occasional"/>
  </r>
  <r>
    <s v="ORD002752"/>
    <x v="334"/>
    <s v="CUST0451"/>
    <s v="Varsha Sheth"/>
    <x v="0"/>
    <x v="1"/>
    <x v="64"/>
    <n v="1"/>
    <n v="21095.4"/>
    <n v="0.3"/>
    <n v="14766.78"/>
    <n v="3462.09"/>
    <n v="14766.78"/>
    <s v="Q3"/>
    <n v="23.445124800396567"/>
    <s v="Chennai"/>
    <s v="Regular"/>
  </r>
  <r>
    <s v="ORD005527"/>
    <x v="262"/>
    <s v="CUST0300"/>
    <s v="Maanav Kashyap"/>
    <x v="2"/>
    <x v="1"/>
    <x v="1"/>
    <n v="2"/>
    <n v="43844.15"/>
    <n v="0"/>
    <n v="87688.3"/>
    <n v="22709.71"/>
    <n v="87688.3"/>
    <s v="Q2"/>
    <n v="25.898221313447745"/>
    <s v="Amritsar"/>
    <s v="Premium"/>
  </r>
  <r>
    <s v="ORD003843"/>
    <x v="223"/>
    <s v="CUST0381"/>
    <s v="Pratyush Mani"/>
    <x v="0"/>
    <x v="0"/>
    <x v="48"/>
    <n v="5"/>
    <n v="622.4"/>
    <n v="0.15"/>
    <n v="2645.2"/>
    <n v="768.73"/>
    <n v="2645.2"/>
    <s v="Q3"/>
    <n v="29.06131861484954"/>
    <s v="Patna"/>
    <s v="Regular"/>
  </r>
  <r>
    <s v="ORD001461"/>
    <x v="197"/>
    <s v="CUST0260"/>
    <s v="Timothy Nori"/>
    <x v="0"/>
    <x v="1"/>
    <x v="64"/>
    <n v="1"/>
    <n v="31457.98"/>
    <n v="0"/>
    <n v="31457.98"/>
    <n v="6984.72"/>
    <n v="31457.98"/>
    <s v="Q4"/>
    <n v="22.203332826837581"/>
    <s v="Kochi"/>
    <s v="Regular"/>
  </r>
  <r>
    <s v="ORD000830"/>
    <x v="322"/>
    <s v="CUST0057"/>
    <s v="Anusha Ganesh"/>
    <x v="1"/>
    <x v="4"/>
    <x v="45"/>
    <n v="3"/>
    <n v="8228.5"/>
    <n v="0.1"/>
    <n v="22216.95"/>
    <n v="2138.6999999999998"/>
    <n v="22216.95"/>
    <s v="Q3"/>
    <n v="9.6264338714359958"/>
    <s v="Ranchi"/>
    <s v="Premium"/>
  </r>
  <r>
    <s v="ORD000931"/>
    <x v="354"/>
    <s v="CUST0155"/>
    <s v="Harini Kurian"/>
    <x v="0"/>
    <x v="6"/>
    <x v="63"/>
    <n v="5"/>
    <n v="767.49"/>
    <n v="0.05"/>
    <n v="3645.58"/>
    <n v="911.42"/>
    <n v="3645.5774999999999"/>
    <s v="Q2"/>
    <n v="25.000685761936371"/>
    <s v="Coimbatore"/>
    <s v="Regular"/>
  </r>
  <r>
    <s v="ORD003110"/>
    <x v="308"/>
    <s v="CUST0159"/>
    <s v="Gavin Doctor"/>
    <x v="2"/>
    <x v="5"/>
    <x v="7"/>
    <n v="2"/>
    <n v="651.24"/>
    <n v="0.05"/>
    <n v="1237.3599999999999"/>
    <n v="110.87"/>
    <n v="1237.356"/>
    <s v="Q3"/>
    <n v="8.9602055990172644"/>
    <s v="Lucknow"/>
    <s v="Regular"/>
  </r>
  <r>
    <s v="ORD008262"/>
    <x v="343"/>
    <s v="CUST0071"/>
    <s v="Brijesh Samra"/>
    <x v="2"/>
    <x v="6"/>
    <x v="18"/>
    <n v="2"/>
    <n v="4714.7"/>
    <n v="0"/>
    <n v="9429.4"/>
    <n v="3490.32"/>
    <n v="9429.4"/>
    <s v="Q3"/>
    <n v="37.01529259549919"/>
    <s v="Chandigarh"/>
    <s v="Occasional"/>
  </r>
  <r>
    <s v="ORD008581"/>
    <x v="257"/>
    <s v="CUST0319"/>
    <s v="Veer Sankaran"/>
    <x v="0"/>
    <x v="6"/>
    <x v="19"/>
    <n v="1"/>
    <n v="595.85"/>
    <n v="0"/>
    <n v="595.85"/>
    <n v="207.06"/>
    <n v="595.85"/>
    <s v="Q3"/>
    <n v="34.750356633380889"/>
    <s v="Chennai"/>
    <s v="Premium"/>
  </r>
  <r>
    <s v="ORD005440"/>
    <x v="54"/>
    <s v="CUST0484"/>
    <s v="Yug Srivastava"/>
    <x v="3"/>
    <x v="2"/>
    <x v="2"/>
    <n v="4"/>
    <n v="6046.54"/>
    <n v="0.15"/>
    <n v="20558.240000000002"/>
    <n v="3949.48"/>
    <n v="20558.236000000001"/>
    <s v="Q4"/>
    <n v="19.211177610534751"/>
    <s v="Mumbai"/>
    <s v="Occasional"/>
  </r>
  <r>
    <s v="ORD001972"/>
    <x v="175"/>
    <s v="CUST0329"/>
    <s v="Pushti Gour"/>
    <x v="0"/>
    <x v="5"/>
    <x v="40"/>
    <n v="5"/>
    <n v="575.29"/>
    <n v="0"/>
    <n v="2876.45"/>
    <n v="250.37"/>
    <n v="2876.45"/>
    <s v="Q3"/>
    <n v="8.704131829164421"/>
    <s v="Kochi"/>
    <s v="Regular"/>
  </r>
  <r>
    <s v="ORD000699"/>
    <x v="266"/>
    <s v="CUST0228"/>
    <s v="Azad Nayak"/>
    <x v="2"/>
    <x v="6"/>
    <x v="41"/>
    <n v="5"/>
    <n v="2179.7800000000002"/>
    <n v="0.15"/>
    <n v="9264.07"/>
    <n v="3498.73"/>
    <n v="9264.0650000000005"/>
    <s v="Q2"/>
    <n v="37.766661953115644"/>
    <s v="Chandigarh"/>
    <s v="Premium"/>
  </r>
  <r>
    <s v="ORD000748"/>
    <x v="152"/>
    <s v="CUST0027"/>
    <s v="Januja Dalal"/>
    <x v="0"/>
    <x v="6"/>
    <x v="57"/>
    <n v="3"/>
    <n v="2007.81"/>
    <n v="0.15"/>
    <n v="5119.92"/>
    <n v="1119.01"/>
    <n v="5119.9155000000001"/>
    <s v="Q2"/>
    <n v="21.856005562586915"/>
    <s v="Kochi"/>
    <s v="Regular"/>
  </r>
  <r>
    <s v="ORD003965"/>
    <x v="18"/>
    <s v="CUST0172"/>
    <s v="Sanya Saha"/>
    <x v="3"/>
    <x v="4"/>
    <x v="47"/>
    <n v="4"/>
    <n v="77298.86"/>
    <n v="0"/>
    <n v="309195.44"/>
    <n v="31672.720000000001"/>
    <n v="309195.44"/>
    <s v="Q3"/>
    <n v="10.243592208216267"/>
    <s v="Nagpur"/>
    <s v="Occasional"/>
  </r>
  <r>
    <s v="ORD009739"/>
    <x v="61"/>
    <s v="CUST0073"/>
    <s v="Ethan Kamdar"/>
    <x v="3"/>
    <x v="6"/>
    <x v="14"/>
    <n v="4"/>
    <n v="4594.68"/>
    <n v="0.1"/>
    <n v="16540.849999999999"/>
    <n v="5142.12"/>
    <n v="16540.848000000002"/>
    <s v="Q1"/>
    <n v="31.087398773339949"/>
    <s v="Ahmedabad"/>
    <s v="Premium"/>
  </r>
  <r>
    <s v="ORD002237"/>
    <x v="19"/>
    <s v="CUST0103"/>
    <s v="Aryan Prabhu"/>
    <x v="1"/>
    <x v="6"/>
    <x v="14"/>
    <n v="2"/>
    <n v="3196.56"/>
    <n v="0.15"/>
    <n v="5434.15"/>
    <n v="1175.6300000000001"/>
    <n v="5434.152"/>
    <s v="Q4"/>
    <n v="21.634110210428499"/>
    <s v="Patna"/>
    <s v="Premium"/>
  </r>
  <r>
    <s v="ORD009918"/>
    <x v="265"/>
    <s v="CUST0182"/>
    <s v="Nathaniel Badal"/>
    <x v="2"/>
    <x v="1"/>
    <x v="69"/>
    <n v="3"/>
    <n v="16535.04"/>
    <n v="0.05"/>
    <n v="47124.86"/>
    <n v="8395.82"/>
    <n v="47124.864000000001"/>
    <s v="Q1"/>
    <n v="17.81611658899358"/>
    <s v="Lucknow"/>
    <s v="Premium"/>
  </r>
  <r>
    <s v="ORD004324"/>
    <x v="161"/>
    <s v="CUST0252"/>
    <s v="Urmi Sehgal"/>
    <x v="1"/>
    <x v="6"/>
    <x v="63"/>
    <n v="2"/>
    <n v="2013.75"/>
    <n v="0.05"/>
    <n v="3826.12"/>
    <n v="1238.73"/>
    <n v="3826.125"/>
    <s v="Q2"/>
    <n v="32.375618119661695"/>
    <s v="Kolkata"/>
    <s v="Regular"/>
  </r>
  <r>
    <s v="ORD001036"/>
    <x v="297"/>
    <s v="CUST0047"/>
    <s v="Chameli Dani"/>
    <x v="1"/>
    <x v="2"/>
    <x v="65"/>
    <n v="5"/>
    <n v="3979.92"/>
    <n v="0"/>
    <n v="19899.599999999999"/>
    <n v="-1257.74"/>
    <n v="19899.599999999999"/>
    <s v="Q3"/>
    <n v="-6.3204285513276659"/>
    <s v="Patna"/>
    <s v="Regular"/>
  </r>
  <r>
    <s v="ORD005956"/>
    <x v="295"/>
    <s v="CUST0132"/>
    <s v="Aadhya Kuruvilla"/>
    <x v="2"/>
    <x v="6"/>
    <x v="63"/>
    <n v="5"/>
    <n v="3711.24"/>
    <n v="0.3"/>
    <n v="12989.34"/>
    <n v="2818.42"/>
    <n v="12989.339999999997"/>
    <s v="Q4"/>
    <n v="21.697946162006694"/>
    <s v="Lucknow"/>
    <s v="Occasional"/>
  </r>
  <r>
    <s v="ORD001095"/>
    <x v="279"/>
    <s v="CUST0269"/>
    <s v="Fiyaz Verma"/>
    <x v="3"/>
    <x v="0"/>
    <x v="32"/>
    <n v="1"/>
    <n v="495.66"/>
    <n v="0.25"/>
    <n v="371.75"/>
    <n v="105.58"/>
    <n v="371.745"/>
    <s v="Q1"/>
    <n v="28.400806993947548"/>
    <s v="Mumbai"/>
    <s v="Premium"/>
  </r>
  <r>
    <s v="ORD001096"/>
    <x v="290"/>
    <s v="CUST0254"/>
    <s v="Pratyush Morar"/>
    <x v="1"/>
    <x v="6"/>
    <x v="29"/>
    <n v="4"/>
    <n v="372.29"/>
    <n v="0"/>
    <n v="1489.16"/>
    <n v="390.58"/>
    <n v="1489.16"/>
    <s v="Q4"/>
    <n v="26.22820919175911"/>
    <s v="Patna"/>
    <s v="Premium"/>
  </r>
  <r>
    <s v="ORD011664"/>
    <x v="228"/>
    <s v="CUST0240"/>
    <s v="Suhani Shanker"/>
    <x v="0"/>
    <x v="0"/>
    <x v="35"/>
    <n v="2"/>
    <n v="203.95"/>
    <n v="0.05"/>
    <n v="387.5"/>
    <n v="113.94"/>
    <n v="387.50499999999994"/>
    <s v="Q3"/>
    <n v="29.403870967741934"/>
    <s v="Kochi"/>
    <s v="Regular"/>
  </r>
  <r>
    <s v="ORD000703"/>
    <x v="331"/>
    <s v="CUST0460"/>
    <s v="Zaitra Basak"/>
    <x v="0"/>
    <x v="5"/>
    <x v="7"/>
    <n v="8"/>
    <n v="742.82"/>
    <n v="0"/>
    <n v="5942.56"/>
    <n v="396.62"/>
    <n v="5942.56"/>
    <s v="Q4"/>
    <n v="6.6742279421663389"/>
    <s v="Kochi"/>
    <s v="Regular"/>
  </r>
  <r>
    <s v="ORD004014"/>
    <x v="31"/>
    <s v="CUST0408"/>
    <s v="Anvi Jaggi"/>
    <x v="0"/>
    <x v="5"/>
    <x v="31"/>
    <n v="7"/>
    <n v="542.91"/>
    <n v="0"/>
    <n v="3800.37"/>
    <n v="309.05"/>
    <n v="3800.37"/>
    <s v="Q2"/>
    <n v="8.1321029268202842"/>
    <s v="Kochi"/>
    <s v="Premium"/>
  </r>
  <r>
    <s v="ORD007610"/>
    <x v="105"/>
    <s v="CUST0038"/>
    <s v="Netra Narasimhan"/>
    <x v="2"/>
    <x v="2"/>
    <x v="17"/>
    <n v="1"/>
    <n v="6016.09"/>
    <n v="0.05"/>
    <n v="5715.29"/>
    <n v="1560.46"/>
    <n v="5715.2855"/>
    <s v="Q2"/>
    <n v="27.303251453557039"/>
    <s v="Amritsar"/>
    <s v="Premium"/>
  </r>
  <r>
    <s v="ORD008382"/>
    <x v="177"/>
    <s v="CUST0327"/>
    <s v="Andrew Prasad"/>
    <x v="0"/>
    <x v="0"/>
    <x v="51"/>
    <n v="3"/>
    <n v="335.26"/>
    <n v="0.2"/>
    <n v="804.62"/>
    <n v="210.98"/>
    <n v="804.62400000000002"/>
    <s v="Q1"/>
    <n v="26.221073301682779"/>
    <s v="Kochi"/>
    <s v="Premium"/>
  </r>
  <r>
    <s v="ORD000947"/>
    <x v="162"/>
    <s v="CUST0272"/>
    <s v="Zehaan Walia"/>
    <x v="1"/>
    <x v="4"/>
    <x v="20"/>
    <n v="2"/>
    <n v="71901.87"/>
    <n v="0.25"/>
    <n v="107852.8"/>
    <n v="15581.61"/>
    <n v="107852.80499999999"/>
    <s v="Q2"/>
    <n v="14.447107539164492"/>
    <s v="Bhubaneswar"/>
    <s v="Premium"/>
  </r>
  <r>
    <s v="ORD001055"/>
    <x v="186"/>
    <s v="CUST0314"/>
    <s v="Nathaniel Dani"/>
    <x v="0"/>
    <x v="5"/>
    <x v="21"/>
    <n v="7"/>
    <n v="103.82"/>
    <n v="0"/>
    <n v="726.74"/>
    <n v="67.37"/>
    <n v="726.74"/>
    <s v="Q3"/>
    <n v="9.2701653961526826"/>
    <s v="Kochi"/>
    <s v="Premium"/>
  </r>
  <r>
    <s v="ORD003294"/>
    <x v="292"/>
    <s v="CUST0190"/>
    <s v="Chaman Chaudhry"/>
    <x v="0"/>
    <x v="1"/>
    <x v="38"/>
    <n v="1"/>
    <n v="23051.48"/>
    <n v="0.15"/>
    <n v="19593.759999999998"/>
    <n v="5928.94"/>
    <n v="19593.757999999998"/>
    <s v="Q3"/>
    <n v="30.259327459354406"/>
    <s v="Coimbatore"/>
    <s v="Premium"/>
  </r>
  <r>
    <s v="ORD006984"/>
    <x v="104"/>
    <s v="CUST0127"/>
    <s v="Upma Sanghvi"/>
    <x v="1"/>
    <x v="2"/>
    <x v="60"/>
    <n v="3"/>
    <n v="2192.71"/>
    <n v="0"/>
    <n v="6578.13"/>
    <n v="1454.33"/>
    <n v="6578.13"/>
    <s v="Q4"/>
    <n v="22.108562767838276"/>
    <s v="Patna"/>
    <s v="Occasional"/>
  </r>
  <r>
    <s v="ORD005685"/>
    <x v="175"/>
    <s v="CUST0466"/>
    <s v="Inaya Cherian"/>
    <x v="3"/>
    <x v="3"/>
    <x v="10"/>
    <n v="2"/>
    <n v="1018.22"/>
    <n v="0.2"/>
    <n v="1629.15"/>
    <n v="576.04999999999995"/>
    <n v="1629.152"/>
    <s v="Q3"/>
    <n v="35.358929503115114"/>
    <s v="Ahmedabad"/>
    <s v="Premium"/>
  </r>
  <r>
    <s v="ORD007815"/>
    <x v="94"/>
    <s v="CUST0056"/>
    <s v="Siddharth Seth"/>
    <x v="1"/>
    <x v="3"/>
    <x v="12"/>
    <n v="5"/>
    <n v="1177.78"/>
    <n v="0"/>
    <n v="5888.9"/>
    <n v="2112.62"/>
    <n v="5888.9"/>
    <s v="Q1"/>
    <n v="35.874611557336685"/>
    <s v="Bhubaneswar"/>
    <s v="Regular"/>
  </r>
  <r>
    <s v="ORD000272"/>
    <x v="56"/>
    <s v="CUST0428"/>
    <s v="Abdul Gour"/>
    <x v="3"/>
    <x v="1"/>
    <x v="59"/>
    <n v="2"/>
    <n v="36295.61"/>
    <n v="0"/>
    <n v="72591.22"/>
    <n v="23391.46"/>
    <n v="72591.22"/>
    <s v="Q4"/>
    <n v="32.223538879770857"/>
    <s v="Surat"/>
    <s v="Occasional"/>
  </r>
  <r>
    <s v="ORD010262"/>
    <x v="322"/>
    <s v="CUST0315"/>
    <s v="Kiaan Gulati"/>
    <x v="2"/>
    <x v="0"/>
    <x v="48"/>
    <n v="1"/>
    <n v="430.78"/>
    <n v="0.1"/>
    <n v="387.7"/>
    <n v="147.06"/>
    <n v="387.702"/>
    <s v="Q3"/>
    <n v="37.931390250193452"/>
    <s v="Lucknow"/>
    <s v="Occasional"/>
  </r>
  <r>
    <s v="ORD011609"/>
    <x v="19"/>
    <s v="CUST0196"/>
    <s v="Udyati Rajagopal"/>
    <x v="3"/>
    <x v="1"/>
    <x v="3"/>
    <n v="1"/>
    <n v="37519.019999999997"/>
    <n v="0.25"/>
    <n v="28139.26"/>
    <n v="8663.14"/>
    <n v="28139.264999999999"/>
    <s v="Q4"/>
    <n v="30.786666031729332"/>
    <s v="Ahmedabad"/>
    <s v="Regular"/>
  </r>
  <r>
    <s v="ORD008907"/>
    <x v="322"/>
    <s v="CUST0183"/>
    <s v="Hemani Dani"/>
    <x v="2"/>
    <x v="4"/>
    <x v="23"/>
    <n v="3"/>
    <n v="68871.59"/>
    <n v="0"/>
    <n v="206614.77"/>
    <n v="20264.75"/>
    <n v="206614.77"/>
    <s v="Q3"/>
    <n v="9.8079871056652923"/>
    <s v="Jaipur"/>
    <s v="Premium"/>
  </r>
  <r>
    <s v="ORD002409"/>
    <x v="270"/>
    <s v="CUST0399"/>
    <s v="Saksham Goyal"/>
    <x v="3"/>
    <x v="3"/>
    <x v="4"/>
    <n v="3"/>
    <n v="677.38"/>
    <n v="0.1"/>
    <n v="1828.93"/>
    <n v="598.71"/>
    <n v="1828.9259999999999"/>
    <s v="Q1"/>
    <n v="32.735533891400983"/>
    <s v="Surat"/>
    <s v="Premium"/>
  </r>
  <r>
    <s v="ORD004274"/>
    <x v="327"/>
    <s v="CUST0409"/>
    <s v="Kritika Uppal"/>
    <x v="0"/>
    <x v="1"/>
    <x v="3"/>
    <n v="5"/>
    <n v="23908.22"/>
    <n v="0.3"/>
    <n v="83678.77"/>
    <n v="15418.62"/>
    <n v="83678.77"/>
    <s v="Q4"/>
    <n v="18.425963957166196"/>
    <s v="Hyderabad"/>
    <s v="Occasional"/>
  </r>
  <r>
    <s v="ORD001361"/>
    <x v="317"/>
    <s v="CUST0425"/>
    <s v="Devika Issac"/>
    <x v="3"/>
    <x v="5"/>
    <x v="39"/>
    <n v="7"/>
    <n v="384.07"/>
    <n v="0.2"/>
    <n v="2150.79"/>
    <n v="176.13"/>
    <n v="2150.7919999999999"/>
    <s v="Q2"/>
    <n v="8.1890840109913103"/>
    <s v="Nagpur"/>
    <s v="Premium"/>
  </r>
  <r>
    <s v="ORD002128"/>
    <x v="66"/>
    <s v="CUST0443"/>
    <s v="Wyatt Aggarwal"/>
    <x v="0"/>
    <x v="2"/>
    <x v="17"/>
    <n v="4"/>
    <n v="7615.96"/>
    <n v="0.05"/>
    <n v="28940.65"/>
    <n v="7360.02"/>
    <n v="28940.647999999997"/>
    <s v="Q1"/>
    <n v="25.431426039152544"/>
    <s v="Bengaluru"/>
    <s v="Regular"/>
  </r>
  <r>
    <s v="ORD009065"/>
    <x v="339"/>
    <s v="CUST0012"/>
    <s v="Bina Sha"/>
    <x v="2"/>
    <x v="4"/>
    <x v="23"/>
    <n v="2"/>
    <n v="19414.580000000002"/>
    <n v="0.2"/>
    <n v="31063.33"/>
    <n v="4434.84"/>
    <n v="31063.328000000005"/>
    <s v="Q3"/>
    <n v="14.276769425557401"/>
    <s v="Chandigarh"/>
    <s v="Occasional"/>
  </r>
  <r>
    <s v="ORD009121"/>
    <x v="265"/>
    <s v="CUST0264"/>
    <s v="Rudra Konda"/>
    <x v="2"/>
    <x v="0"/>
    <x v="32"/>
    <n v="2"/>
    <n v="960.21"/>
    <n v="0.05"/>
    <n v="1824.4"/>
    <n v="824.3"/>
    <n v="1824.3989999999999"/>
    <s v="Q1"/>
    <n v="45.181977636483225"/>
    <s v="Jaipur"/>
    <s v="Regular"/>
  </r>
  <r>
    <s v="ORD006354"/>
    <x v="127"/>
    <s v="CUST0049"/>
    <s v="Niharika Aurora"/>
    <x v="0"/>
    <x v="6"/>
    <x v="63"/>
    <n v="5"/>
    <n v="3140.22"/>
    <n v="0.1"/>
    <n v="14130.99"/>
    <n v="4758.46"/>
    <n v="14130.99"/>
    <s v="Q1"/>
    <n v="33.673932258107889"/>
    <s v="Kochi"/>
    <s v="Premium"/>
  </r>
  <r>
    <s v="ORD006694"/>
    <x v="164"/>
    <s v="CUST0311"/>
    <s v="Dhriti Rattan"/>
    <x v="2"/>
    <x v="0"/>
    <x v="48"/>
    <n v="0"/>
    <n v="818.44"/>
    <n v="0.05"/>
    <n v="3110.07"/>
    <n v="1089.27"/>
    <n v="0"/>
    <s v="Q1"/>
    <n v="35.023970521563818"/>
    <s v="Lucknow"/>
    <s v="Premium"/>
  </r>
  <r>
    <s v="ORD011661"/>
    <x v="246"/>
    <s v="CUST0400"/>
    <s v="Baghyawati Bahri"/>
    <x v="0"/>
    <x v="5"/>
    <x v="24"/>
    <n v="6"/>
    <n v="240.53"/>
    <n v="0.15"/>
    <n v="1226.7"/>
    <n v="79.56"/>
    <n v="1226.703"/>
    <s v="Q2"/>
    <n v="6.4856933235509908"/>
    <s v="Kochi"/>
    <s v="Premium"/>
  </r>
  <r>
    <s v="ORD006946"/>
    <x v="295"/>
    <s v="CUST0099"/>
    <s v="Simon Maharaj"/>
    <x v="2"/>
    <x v="2"/>
    <x v="54"/>
    <n v="4"/>
    <n v="1330.06"/>
    <n v="0.1"/>
    <n v="4788.22"/>
    <n v="1325.19"/>
    <n v="4788.2160000000003"/>
    <s v="Q4"/>
    <n v="27.676046631107177"/>
    <s v="Jaipur"/>
    <s v="Occasional"/>
  </r>
  <r>
    <s v="ORD007989"/>
    <x v="121"/>
    <s v="CUST0069"/>
    <s v="Jalsa Konda"/>
    <x v="2"/>
    <x v="0"/>
    <x v="53"/>
    <n v="2"/>
    <n v="833.59"/>
    <n v="0.25"/>
    <n v="1250.3800000000001"/>
    <n v="556.13"/>
    <n v="1250.385"/>
    <s v="Q2"/>
    <n v="44.476879028775244"/>
    <s v="Jaipur"/>
    <s v="Premium"/>
  </r>
  <r>
    <s v="ORD004874"/>
    <x v="176"/>
    <s v="CUST0197"/>
    <s v="Wakeeta Chakrabarti"/>
    <x v="0"/>
    <x v="4"/>
    <x v="28"/>
    <n v="5"/>
    <n v="75682.95"/>
    <n v="0.1"/>
    <n v="340573.28"/>
    <n v="48770.06"/>
    <n v="340573.27500000002"/>
    <s v="Q1"/>
    <n v="14.319990106094052"/>
    <s v="Coimbatore"/>
    <s v="Regular"/>
  </r>
  <r>
    <s v="ORD000981"/>
    <x v="21"/>
    <s v="CUST0372"/>
    <s v="Wazir Seshadri"/>
    <x v="2"/>
    <x v="4"/>
    <x v="45"/>
    <n v="1"/>
    <n v="37069.980000000003"/>
    <n v="0"/>
    <n v="37069.980000000003"/>
    <n v="5096.13"/>
    <n v="37069.980000000003"/>
    <s v="Q2"/>
    <n v="13.747323305812412"/>
    <s v="Lucknow"/>
    <s v="Regular"/>
  </r>
  <r>
    <s v="ORD002643"/>
    <x v="317"/>
    <s v="CUST0174"/>
    <s v="Nitesh Kalita"/>
    <x v="0"/>
    <x v="0"/>
    <x v="56"/>
    <n v="4"/>
    <n v="738.65"/>
    <n v="0"/>
    <n v="2954.6"/>
    <n v="1252.03"/>
    <n v="2954.6"/>
    <s v="Q2"/>
    <n v="42.375617680904355"/>
    <s v="Chennai"/>
    <s v="Premium"/>
  </r>
  <r>
    <s v="ORD004573"/>
    <x v="331"/>
    <s v="CUST0111"/>
    <s v="Ishwar Bir"/>
    <x v="0"/>
    <x v="2"/>
    <x v="65"/>
    <n v="2"/>
    <n v="3409.96"/>
    <n v="0"/>
    <n v="6819.92"/>
    <n v="1112.3499999999999"/>
    <n v="6819.92"/>
    <s v="Q4"/>
    <n v="16.310308625321117"/>
    <s v="Hyderabad"/>
    <s v="Premium"/>
  </r>
  <r>
    <s v="ORD001070"/>
    <x v="50"/>
    <s v="CUST0087"/>
    <s v="Jairaj Tak"/>
    <x v="3"/>
    <x v="6"/>
    <x v="18"/>
    <n v="3"/>
    <n v="1191.01"/>
    <n v="0.25"/>
    <n v="2679.77"/>
    <n v="705.63"/>
    <n v="2679.7725"/>
    <s v="Q4"/>
    <n v="26.331737425226791"/>
    <s v="Surat"/>
    <s v="Premium"/>
  </r>
  <r>
    <s v="ORD007293"/>
    <x v="80"/>
    <s v="CUST0491"/>
    <s v="Kashish Sarkar"/>
    <x v="3"/>
    <x v="4"/>
    <x v="22"/>
    <n v="3"/>
    <n v="8291.41"/>
    <n v="0.05"/>
    <n v="23630.52"/>
    <n v="2178.81"/>
    <n v="23630.518499999998"/>
    <s v="Q2"/>
    <n v="9.2203218549570636"/>
    <s v="Surat"/>
    <s v="Premium"/>
  </r>
  <r>
    <s v="ORD005424"/>
    <x v="156"/>
    <s v="CUST0061"/>
    <s v="Aarush Garg"/>
    <x v="0"/>
    <x v="5"/>
    <x v="31"/>
    <n v="6"/>
    <n v="234.8"/>
    <n v="0.25"/>
    <n v="1056.5999999999999"/>
    <n v="105.15"/>
    <n v="1056.6000000000001"/>
    <s v="Q4"/>
    <n v="9.9517319704713234"/>
    <s v="Hyderabad"/>
    <s v="Regular"/>
  </r>
  <r>
    <s v="ORD000431"/>
    <x v="243"/>
    <s v="CUST0473"/>
    <s v="Ranbir Jha"/>
    <x v="3"/>
    <x v="2"/>
    <x v="54"/>
    <n v="1"/>
    <n v="4671.55"/>
    <n v="0.15"/>
    <n v="3970.82"/>
    <n v="850.3"/>
    <n v="3970.8175000000001"/>
    <s v="Q4"/>
    <n v="21.413713036602008"/>
    <s v="Pune"/>
    <s v="Regular"/>
  </r>
  <r>
    <s v="ORD003364"/>
    <x v="153"/>
    <s v="CUST0416"/>
    <s v="Hitesh Soman"/>
    <x v="3"/>
    <x v="4"/>
    <x v="50"/>
    <n v="1"/>
    <n v="62609.59"/>
    <n v="0.1"/>
    <n v="56348.63"/>
    <n v="7005.83"/>
    <n v="56348.631000000001"/>
    <s v="Q1"/>
    <n v="12.433008575363766"/>
    <s v="Mumbai"/>
    <s v="Premium"/>
  </r>
  <r>
    <s v="ORD001327"/>
    <x v="329"/>
    <s v="CUST0465"/>
    <s v="Xalak Kari"/>
    <x v="1"/>
    <x v="1"/>
    <x v="36"/>
    <n v="2"/>
    <n v="39879.24"/>
    <n v="0.05"/>
    <n v="75770.559999999998"/>
    <n v="14782"/>
    <n v="75770.555999999997"/>
    <s v="Q4"/>
    <n v="19.508896331239995"/>
    <s v="Patna"/>
    <s v="Premium"/>
  </r>
  <r>
    <s v="ORD010449"/>
    <x v="15"/>
    <s v="CUST0498"/>
    <s v="Isaac Sha"/>
    <x v="0"/>
    <x v="6"/>
    <x v="18"/>
    <n v="2"/>
    <n v="3691.88"/>
    <n v="0"/>
    <n v="7383.76"/>
    <n v="1754.89"/>
    <n v="7383.76"/>
    <s v="Q4"/>
    <n v="23.766888414574687"/>
    <s v="Hyderabad"/>
    <s v="Premium"/>
  </r>
  <r>
    <s v="ORD004661"/>
    <x v="7"/>
    <s v="CUST0269"/>
    <s v="Fiyaz Verma"/>
    <x v="3"/>
    <x v="0"/>
    <x v="67"/>
    <n v="2"/>
    <n v="985.55"/>
    <n v="0.1"/>
    <n v="1773.99"/>
    <n v="714.72"/>
    <n v="1773.99"/>
    <s v="Q2"/>
    <n v="40.288840410599832"/>
    <s v="Mumbai"/>
    <s v="Premium"/>
  </r>
  <r>
    <s v="ORD002270"/>
    <x v="301"/>
    <s v="CUST0281"/>
    <s v="Chaman Khalsa"/>
    <x v="0"/>
    <x v="4"/>
    <x v="33"/>
    <n v="4"/>
    <n v="43697.74"/>
    <n v="0.15"/>
    <n v="148572.32"/>
    <n v="13298.42"/>
    <n v="148572.31599999999"/>
    <s v="Q2"/>
    <n v="8.9508059105491515"/>
    <s v="Chennai"/>
    <s v="Premium"/>
  </r>
  <r>
    <s v="ORD004652"/>
    <x v="148"/>
    <s v="CUST0484"/>
    <s v="Yug Srivastava"/>
    <x v="3"/>
    <x v="6"/>
    <x v="41"/>
    <n v="1"/>
    <n v="1753.97"/>
    <n v="0.25"/>
    <n v="1315.48"/>
    <n v="300.94"/>
    <n v="1315.4775"/>
    <s v="Q4"/>
    <n v="22.876820628211757"/>
    <s v="Mumbai"/>
    <s v="Occasional"/>
  </r>
  <r>
    <s v="ORD009017"/>
    <x v="216"/>
    <s v="CUST0003"/>
    <s v="Avi Johal"/>
    <x v="1"/>
    <x v="1"/>
    <x v="38"/>
    <n v="4"/>
    <n v="12695.57"/>
    <n v="0"/>
    <n v="50782.28"/>
    <n v="15998.67"/>
    <n v="50782.28"/>
    <s v="Q4"/>
    <n v="31.504434223906451"/>
    <s v="Patna"/>
    <s v="Regular"/>
  </r>
  <r>
    <s v="ORD011626"/>
    <x v="344"/>
    <s v="CUST0185"/>
    <s v="Aditya Dugar"/>
    <x v="3"/>
    <x v="5"/>
    <x v="44"/>
    <n v="5"/>
    <n v="109.45"/>
    <n v="0.15"/>
    <n v="465.16"/>
    <n v="27.33"/>
    <n v="465.16249999999997"/>
    <s v="Q2"/>
    <n v="5.8753977126150136"/>
    <s v="Nagpur"/>
    <s v="Regular"/>
  </r>
  <r>
    <s v="ORD009016"/>
    <x v="155"/>
    <s v="CUST0219"/>
    <s v="Nimrat Mall"/>
    <x v="3"/>
    <x v="4"/>
    <x v="50"/>
    <n v="1"/>
    <n v="24526.71"/>
    <n v="0"/>
    <n v="24526.71"/>
    <n v="2106.36"/>
    <n v="24526.71"/>
    <s v="Q3"/>
    <n v="8.5880250551337713"/>
    <s v="Surat"/>
    <s v="Premium"/>
  </r>
  <r>
    <s v="ORD010119"/>
    <x v="3"/>
    <s v="CUST0138"/>
    <s v="Jagat Zacharia"/>
    <x v="0"/>
    <x v="0"/>
    <x v="48"/>
    <n v="2"/>
    <n v="319.17"/>
    <n v="0.2"/>
    <n v="510.67"/>
    <n v="218.27"/>
    <n v="510.67200000000003"/>
    <s v="Q2"/>
    <n v="42.741888107779971"/>
    <s v="Surat"/>
    <s v="Premium"/>
  </r>
  <r>
    <s v="ORD006240"/>
    <x v="262"/>
    <s v="CUST0165"/>
    <s v="Sarthak Oza"/>
    <x v="0"/>
    <x v="3"/>
    <x v="61"/>
    <n v="3"/>
    <n v="2138.9299999999998"/>
    <n v="0.2"/>
    <n v="5133.43"/>
    <n v="1855.66"/>
    <n v="5133.4319999999998"/>
    <s v="Q2"/>
    <n v="36.148540059959913"/>
    <s v="Bengaluru"/>
    <s v="Premium"/>
  </r>
  <r>
    <s v="ORD003533"/>
    <x v="209"/>
    <s v="CUST0318"/>
    <s v="Ethan Manda"/>
    <x v="0"/>
    <x v="3"/>
    <x v="12"/>
    <n v="3"/>
    <n v="1390.29"/>
    <n v="0"/>
    <n v="4170.87"/>
    <n v="869.56"/>
    <n v="4170.87"/>
    <s v="Q2"/>
    <n v="20.84840812588261"/>
    <s v="Chennai"/>
    <s v="Occasional"/>
  </r>
  <r>
    <s v="ORD002559"/>
    <x v="318"/>
    <s v="CUST0310"/>
    <s v="Hemal Singhal"/>
    <x v="1"/>
    <x v="4"/>
    <x v="20"/>
    <n v="3"/>
    <n v="48178.45"/>
    <n v="0.1"/>
    <n v="130081.81"/>
    <n v="19646.16"/>
    <n v="130081.81499999999"/>
    <s v="Q3"/>
    <n v="15.102926381482545"/>
    <s v="Ranchi"/>
    <s v="Occasional"/>
  </r>
  <r>
    <s v="ORD007308"/>
    <x v="259"/>
    <s v="CUST0226"/>
    <s v="Ronith Jaggi"/>
    <x v="2"/>
    <x v="5"/>
    <x v="24"/>
    <n v="10"/>
    <n v="264.16000000000003"/>
    <n v="0.1"/>
    <n v="2377.44"/>
    <n v="209.5"/>
    <n v="2377.4400000000005"/>
    <s v="Q2"/>
    <n v="8.81199946160576"/>
    <s v="Amritsar"/>
    <s v="Premium"/>
  </r>
  <r>
    <s v="ORD005931"/>
    <x v="36"/>
    <s v="CUST0369"/>
    <s v="Alka Pal"/>
    <x v="0"/>
    <x v="6"/>
    <x v="63"/>
    <n v="5"/>
    <n v="2249.56"/>
    <n v="0.15"/>
    <n v="9560.6299999999992"/>
    <n v="2999.42"/>
    <n v="9560.6299999999992"/>
    <s v="Q4"/>
    <n v="31.372618750019615"/>
    <s v="Chennai"/>
    <s v="Regular"/>
  </r>
  <r>
    <s v="ORD000805"/>
    <x v="175"/>
    <s v="CUST0052"/>
    <s v="Vivaan Parmer"/>
    <x v="1"/>
    <x v="5"/>
    <x v="11"/>
    <n v="1"/>
    <n v="490.11"/>
    <n v="0.1"/>
    <n v="441.1"/>
    <n v="41.15"/>
    <n v="441.09900000000005"/>
    <s v="Q3"/>
    <n v="9.3289503513942407"/>
    <s v="Bhubaneswar"/>
    <s v="Occasional"/>
  </r>
  <r>
    <s v="ORD002481"/>
    <x v="138"/>
    <s v="CUST0037"/>
    <s v="Janani Sawhney"/>
    <x v="3"/>
    <x v="0"/>
    <x v="48"/>
    <n v="0"/>
    <n v="353.02"/>
    <n v="0.15"/>
    <n v="900.2"/>
    <n v="236.03"/>
    <n v="0"/>
    <s v="Q4"/>
    <n v="26.219728949122416"/>
    <s v="Ahmedabad"/>
    <s v="Premium"/>
  </r>
  <r>
    <s v="ORD011381"/>
    <x v="347"/>
    <s v="CUST0196"/>
    <s v="Udyati Rajagopal"/>
    <x v="3"/>
    <x v="0"/>
    <x v="48"/>
    <n v="4"/>
    <n v="725.97"/>
    <n v="0"/>
    <n v="2903.88"/>
    <n v="1032.4100000000001"/>
    <n v="2903.88"/>
    <s v="Q1"/>
    <n v="35.552777662988831"/>
    <s v="Ahmedabad"/>
    <s v="Regular"/>
  </r>
  <r>
    <s v="ORD005028"/>
    <x v="37"/>
    <s v="CUST0374"/>
    <s v="Theodore Chaudry"/>
    <x v="1"/>
    <x v="4"/>
    <x v="33"/>
    <n v="1"/>
    <n v="63941.42"/>
    <n v="0"/>
    <n v="63941.42"/>
    <n v="8641.56"/>
    <n v="63941.42"/>
    <s v="Q4"/>
    <n v="13.514807772489256"/>
    <s v="Patna"/>
    <s v="Premium"/>
  </r>
  <r>
    <s v="ORD001267"/>
    <x v="363"/>
    <s v="CUST0283"/>
    <s v="Dalbir Roy"/>
    <x v="0"/>
    <x v="2"/>
    <x v="65"/>
    <n v="1"/>
    <n v="1221.22"/>
    <n v="0.15"/>
    <n v="1038.04"/>
    <n v="202.62"/>
    <n v="1038.037"/>
    <s v="Q4"/>
    <n v="19.519479018149593"/>
    <s v="Chennai"/>
    <s v="Regular"/>
  </r>
  <r>
    <s v="ORD011900"/>
    <x v="330"/>
    <s v="CUST0012"/>
    <s v="Bina Sha"/>
    <x v="2"/>
    <x v="4"/>
    <x v="42"/>
    <n v="5"/>
    <n v="83725.600000000006"/>
    <n v="0"/>
    <n v="418628"/>
    <n v="55814.28"/>
    <n v="418628"/>
    <s v="Q2"/>
    <n v="13.332667666759033"/>
    <s v="Chandigarh"/>
    <s v="Occasional"/>
  </r>
  <r>
    <s v="ORD008174"/>
    <x v="85"/>
    <s v="CUST0434"/>
    <s v="Ganga Gandhi"/>
    <x v="3"/>
    <x v="2"/>
    <x v="17"/>
    <n v="5"/>
    <n v="1624.99"/>
    <n v="0.05"/>
    <n v="7718.7"/>
    <n v="1529.92"/>
    <n v="7718.7024999999994"/>
    <s v="Q4"/>
    <n v="19.82095430577688"/>
    <s v="Nagpur"/>
    <s v="Premium"/>
  </r>
  <r>
    <s v="ORD002671"/>
    <x v="136"/>
    <s v="CUST0068"/>
    <s v="Atharv Shenoy"/>
    <x v="1"/>
    <x v="2"/>
    <x v="30"/>
    <n v="2"/>
    <n v="1730.64"/>
    <n v="0.05"/>
    <n v="3288.22"/>
    <n v="560.64"/>
    <n v="3288.2159999999999"/>
    <s v="Q2"/>
    <n v="17.049954078498399"/>
    <s v="Ranchi"/>
    <s v="Premium"/>
  </r>
  <r>
    <s v="ORD003969"/>
    <x v="336"/>
    <s v="CUST0417"/>
    <s v="Radha Mander"/>
    <x v="0"/>
    <x v="6"/>
    <x v="19"/>
    <n v="1"/>
    <n v="764.93"/>
    <n v="0.25"/>
    <n v="573.70000000000005"/>
    <n v="183.79"/>
    <n v="573.69749999999999"/>
    <s v="Q4"/>
    <n v="32.035907268607282"/>
    <s v="Kochi"/>
    <s v="Occasional"/>
  </r>
  <r>
    <s v="ORD000417"/>
    <x v="46"/>
    <s v="CUST0453"/>
    <s v="Maanav Dâ€™Alia"/>
    <x v="1"/>
    <x v="5"/>
    <x v="31"/>
    <n v="1"/>
    <n v="784.65"/>
    <n v="0"/>
    <n v="784.65"/>
    <n v="48.38"/>
    <n v="784.65"/>
    <s v="Q3"/>
    <n v="6.1658064105014985"/>
    <s v="Bhubaneswar"/>
    <s v="Regular"/>
  </r>
  <r>
    <s v="ORD011267"/>
    <x v="57"/>
    <s v="CUST0361"/>
    <s v="Ranveer Nazareth"/>
    <x v="3"/>
    <x v="0"/>
    <x v="67"/>
    <n v="1"/>
    <n v="274.95"/>
    <n v="0.05"/>
    <n v="261.2"/>
    <n v="110.18"/>
    <n v="261.20249999999999"/>
    <s v="Q2"/>
    <n v="42.1822358346095"/>
    <s v="Pune"/>
    <s v="Regular"/>
  </r>
  <r>
    <s v="ORD007895"/>
    <x v="72"/>
    <s v="CUST0067"/>
    <s v="Neha Chadha"/>
    <x v="0"/>
    <x v="6"/>
    <x v="55"/>
    <n v="5"/>
    <n v="4032.18"/>
    <n v="0.05"/>
    <n v="19152.849999999999"/>
    <n v="6396.82"/>
    <n v="19152.854999999996"/>
    <s v="Q1"/>
    <n v="33.39878921413785"/>
    <s v="Coimbatore"/>
    <s v="Regular"/>
  </r>
  <r>
    <s v="ORD006269"/>
    <x v="119"/>
    <s v="CUST0241"/>
    <s v="Victor Puri"/>
    <x v="2"/>
    <x v="2"/>
    <x v="46"/>
    <n v="1"/>
    <n v="392.7"/>
    <n v="0"/>
    <n v="392.7"/>
    <n v="69.64"/>
    <n v="392.7"/>
    <s v="Q2"/>
    <n v="17.733638910109498"/>
    <s v="Chandigarh"/>
    <s v="Occasional"/>
  </r>
  <r>
    <s v="ORD010305"/>
    <x v="15"/>
    <s v="CUST0311"/>
    <s v="Dhriti Rattan"/>
    <x v="2"/>
    <x v="6"/>
    <x v="19"/>
    <n v="4"/>
    <n v="3378.68"/>
    <n v="0.05"/>
    <n v="12838.98"/>
    <n v="3939.44"/>
    <n v="12838.983999999999"/>
    <s v="Q4"/>
    <n v="30.683434353819383"/>
    <s v="Lucknow"/>
    <s v="Premium"/>
  </r>
  <r>
    <s v="ORD002544"/>
    <x v="359"/>
    <s v="CUST0492"/>
    <s v="Pranav Gala"/>
    <x v="0"/>
    <x v="1"/>
    <x v="34"/>
    <n v="2"/>
    <n v="2255.6799999999998"/>
    <n v="0"/>
    <n v="4511.3599999999997"/>
    <n v="1431.61"/>
    <n v="4511.3599999999997"/>
    <s v="Q4"/>
    <n v="31.7334462335083"/>
    <s v="Coimbatore"/>
    <s v="Premium"/>
  </r>
  <r>
    <s v="ORD004222"/>
    <x v="314"/>
    <s v="CUST0103"/>
    <s v="Aryan Prabhu"/>
    <x v="1"/>
    <x v="6"/>
    <x v="14"/>
    <n v="5"/>
    <n v="2964.32"/>
    <n v="0.1"/>
    <n v="13339.44"/>
    <n v="3005.43"/>
    <n v="13339.44"/>
    <s v="Q2"/>
    <n v="22.530406074018096"/>
    <s v="Patna"/>
    <s v="Premium"/>
  </r>
  <r>
    <s v="ORD000956"/>
    <x v="56"/>
    <s v="CUST0002"/>
    <s v="Nitara Dhawan"/>
    <x v="2"/>
    <x v="6"/>
    <x v="27"/>
    <n v="3"/>
    <n v="1947.22"/>
    <n v="0.05"/>
    <n v="5549.58"/>
    <n v="2094.6799999999998"/>
    <n v="5549.5769999999993"/>
    <s v="Q4"/>
    <n v="37.744838348127239"/>
    <s v="Chandigarh"/>
    <s v="Premium"/>
  </r>
  <r>
    <s v="ORD008276"/>
    <x v="233"/>
    <s v="CUST0168"/>
    <s v="Guneet Raja"/>
    <x v="0"/>
    <x v="4"/>
    <x v="5"/>
    <n v="5"/>
    <n v="55626.12"/>
    <n v="0.3"/>
    <n v="194691.42"/>
    <n v="26702.799999999999"/>
    <n v="194691.42"/>
    <s v="Q1"/>
    <n v="13.715447758303883"/>
    <s v="Chennai"/>
    <s v="Premium"/>
  </r>
  <r>
    <s v="ORD007788"/>
    <x v="116"/>
    <s v="CUST0489"/>
    <s v="Xavier Bawa"/>
    <x v="3"/>
    <x v="6"/>
    <x v="18"/>
    <n v="3"/>
    <n v="388.27"/>
    <n v="0.05"/>
    <n v="1106.57"/>
    <n v="246.49"/>
    <n v="1106.5694999999998"/>
    <s v="Q4"/>
    <n v="22.275138491012772"/>
    <s v="Surat"/>
    <s v="Premium"/>
  </r>
  <r>
    <s v="ORD010604"/>
    <x v="233"/>
    <s v="CUST0221"/>
    <s v="Naveen Dass"/>
    <x v="0"/>
    <x v="6"/>
    <x v="55"/>
    <n v="4"/>
    <n v="3024.53"/>
    <n v="0.15"/>
    <n v="10283.4"/>
    <n v="2771.84"/>
    <n v="10283.402"/>
    <s v="Q1"/>
    <n v="26.954509209016475"/>
    <s v="Kochi"/>
    <s v="Regular"/>
  </r>
  <r>
    <s v="ORD009150"/>
    <x v="78"/>
    <s v="CUST0403"/>
    <s v="Bimala Rattan"/>
    <x v="1"/>
    <x v="0"/>
    <x v="35"/>
    <n v="4"/>
    <n v="493.88"/>
    <n v="0.1"/>
    <n v="1777.97"/>
    <n v="529.6"/>
    <n v="1777.9680000000001"/>
    <s v="Q3"/>
    <n v="29.786779304487705"/>
    <s v="Bhubaneswar"/>
    <s v="Regular"/>
  </r>
  <r>
    <s v="ORD006632"/>
    <x v="69"/>
    <s v="CUST0077"/>
    <s v="Veda Dutt"/>
    <x v="1"/>
    <x v="5"/>
    <x v="24"/>
    <n v="1"/>
    <n v="552.09"/>
    <n v="0.25"/>
    <n v="414.07"/>
    <n v="27.24"/>
    <n v="414.0675"/>
    <s v="Q1"/>
    <n v="6.5785978216243626"/>
    <s v="Kolkata"/>
    <s v="Occasional"/>
  </r>
  <r>
    <s v="ORD010659"/>
    <x v="228"/>
    <s v="CUST0029"/>
    <s v="Odika Bala"/>
    <x v="2"/>
    <x v="1"/>
    <x v="64"/>
    <n v="2"/>
    <n v="19046.77"/>
    <n v="0.1"/>
    <n v="34284.19"/>
    <n v="6580.32"/>
    <n v="34284.186000000002"/>
    <s v="Q3"/>
    <n v="19.193453308945024"/>
    <s v="Lucknow"/>
    <s v="Occasional"/>
  </r>
  <r>
    <s v="ORD001826"/>
    <x v="9"/>
    <s v="CUST0464"/>
    <s v="Chandresh Dasgupta"/>
    <x v="3"/>
    <x v="4"/>
    <x v="22"/>
    <n v="4"/>
    <n v="75899.570000000007"/>
    <n v="0"/>
    <n v="303598.28000000003"/>
    <n v="-27309.11"/>
    <n v="303598.28000000003"/>
    <s v="Q2"/>
    <n v="-8.9951464810670192"/>
    <s v="Mumbai"/>
    <s v="Regular"/>
  </r>
  <r>
    <s v="ORD011758"/>
    <x v="180"/>
    <s v="CUST0454"/>
    <s v="Avi Kar"/>
    <x v="1"/>
    <x v="3"/>
    <x v="25"/>
    <n v="1"/>
    <n v="854.86"/>
    <n v="0.15"/>
    <n v="726.63"/>
    <n v="159.31"/>
    <n v="726.63099999999997"/>
    <s v="Q3"/>
    <n v="21.924500777562169"/>
    <s v="Patna"/>
    <s v="Regular"/>
  </r>
  <r>
    <s v="ORD011042"/>
    <x v="218"/>
    <s v="CUST0142"/>
    <s v="Irya Bava"/>
    <x v="0"/>
    <x v="3"/>
    <x v="61"/>
    <n v="4"/>
    <n v="1407.25"/>
    <n v="0.25"/>
    <n v="4221.75"/>
    <n v="1418.3"/>
    <n v="4221.75"/>
    <s v="Q3"/>
    <n v="33.595073133179362"/>
    <s v="Coimbatore"/>
    <s v="Premium"/>
  </r>
  <r>
    <s v="ORD011921"/>
    <x v="51"/>
    <s v="CUST0484"/>
    <s v="Yug Srivastava"/>
    <x v="3"/>
    <x v="0"/>
    <x v="67"/>
    <n v="4"/>
    <n v="292.52999999999997"/>
    <n v="0"/>
    <n v="1170.1199999999999"/>
    <n v="404.65"/>
    <n v="1170.1199999999999"/>
    <s v="Q3"/>
    <n v="34.581923221549928"/>
    <s v="Mumbai"/>
    <s v="Occasional"/>
  </r>
  <r>
    <s v="ORD001268"/>
    <x v="191"/>
    <s v="CUST0029"/>
    <s v="Odika Bala"/>
    <x v="2"/>
    <x v="3"/>
    <x v="4"/>
    <n v="4"/>
    <n v="2843.45"/>
    <n v="0.3"/>
    <n v="7961.66"/>
    <n v="2111.6"/>
    <n v="7961.6599999999989"/>
    <s v="Q2"/>
    <n v="26.52210719875001"/>
    <s v="Lucknow"/>
    <s v="Occasional"/>
  </r>
  <r>
    <s v="ORD003708"/>
    <x v="145"/>
    <s v="CUST0316"/>
    <s v="Vinaya Varughese"/>
    <x v="1"/>
    <x v="1"/>
    <x v="69"/>
    <n v="1"/>
    <n v="36994.300000000003"/>
    <n v="0.25"/>
    <n v="27745.73"/>
    <n v="6898.67"/>
    <n v="27745.725000000002"/>
    <s v="Q3"/>
    <n v="24.863897976373302"/>
    <s v="Ranchi"/>
    <s v="Regular"/>
  </r>
  <r>
    <s v="ORD007084"/>
    <x v="2"/>
    <s v="CUST0192"/>
    <s v="Kevin Toor"/>
    <x v="0"/>
    <x v="4"/>
    <x v="42"/>
    <n v="2"/>
    <n v="23987.35"/>
    <n v="0.05"/>
    <n v="45575.96"/>
    <n v="4211.3500000000004"/>
    <n v="45575.964999999997"/>
    <s v="Q3"/>
    <n v="9.2402880816992123"/>
    <s v="Bengaluru"/>
    <s v="Premium"/>
  </r>
  <r>
    <s v="ORD005986"/>
    <x v="295"/>
    <s v="CUST0207"/>
    <s v="Dipta Palla"/>
    <x v="3"/>
    <x v="2"/>
    <x v="17"/>
    <n v="5"/>
    <n v="1194.79"/>
    <n v="0"/>
    <n v="5973.95"/>
    <n v="1596.89"/>
    <n v="5973.95"/>
    <s v="Q4"/>
    <n v="26.730889947187375"/>
    <s v="Pune"/>
    <s v="Premium"/>
  </r>
  <r>
    <s v="ORD007322"/>
    <x v="362"/>
    <s v="CUST0304"/>
    <s v="Banjeet Yogi"/>
    <x v="1"/>
    <x v="6"/>
    <x v="19"/>
    <n v="1"/>
    <n v="2147.44"/>
    <n v="0.25"/>
    <n v="1610.58"/>
    <n v="609.6"/>
    <n v="1610.58"/>
    <s v="Q4"/>
    <n v="37.849718734865704"/>
    <s v="Bhubaneswar"/>
    <s v="Regular"/>
  </r>
  <r>
    <s v="ORD005768"/>
    <x v="196"/>
    <s v="CUST0314"/>
    <s v="Nathaniel Dani"/>
    <x v="0"/>
    <x v="5"/>
    <x v="21"/>
    <n v="2"/>
    <n v="175.77"/>
    <n v="0.1"/>
    <n v="316.39"/>
    <n v="18.420000000000002"/>
    <n v="316.38600000000002"/>
    <s v="Q1"/>
    <n v="5.8219286323840835"/>
    <s v="Kochi"/>
    <s v="Premium"/>
  </r>
  <r>
    <s v="ORD001360"/>
    <x v="144"/>
    <s v="CUST0450"/>
    <s v="Abhimanyu Sehgal"/>
    <x v="1"/>
    <x v="5"/>
    <x v="39"/>
    <n v="3"/>
    <n v="456.82"/>
    <n v="0"/>
    <n v="1370.46"/>
    <n v="137.96"/>
    <n v="1370.46"/>
    <s v="Q2"/>
    <n v="10.066692935218832"/>
    <s v="Bhubaneswar"/>
    <s v="Premium"/>
  </r>
  <r>
    <s v="ORD003956"/>
    <x v="119"/>
    <s v="CUST0317"/>
    <s v="Balendra Soman"/>
    <x v="3"/>
    <x v="3"/>
    <x v="10"/>
    <n v="1"/>
    <n v="1113.93"/>
    <n v="0.15"/>
    <n v="946.84"/>
    <n v="243.39"/>
    <n v="946.84050000000002"/>
    <s v="Q2"/>
    <n v="25.705504625913562"/>
    <s v="Nagpur"/>
    <s v="Occasional"/>
  </r>
  <r>
    <s v="ORD008477"/>
    <x v="237"/>
    <s v="CUST0436"/>
    <s v="Unknown"/>
    <x v="3"/>
    <x v="4"/>
    <x v="42"/>
    <n v="1"/>
    <n v="70304.44"/>
    <n v="0.05"/>
    <n v="66789.22"/>
    <n v="5788.99"/>
    <n v="66789.217999999993"/>
    <s v="Q1"/>
    <n v="8.667551440187502"/>
    <s v="Ahmedabad"/>
    <s v="Premium"/>
  </r>
  <r>
    <s v="ORD004932"/>
    <x v="301"/>
    <s v="CUST0004"/>
    <s v="Lucky Aggarwal"/>
    <x v="0"/>
    <x v="0"/>
    <x v="32"/>
    <n v="4"/>
    <n v="352.81"/>
    <n v="0"/>
    <n v="1411.24"/>
    <n v="593.01"/>
    <n v="1411.24"/>
    <s v="Q2"/>
    <n v="42.02049261642243"/>
    <s v="Coimbatore"/>
    <s v="Premium"/>
  </r>
  <r>
    <s v="ORD008340"/>
    <x v="78"/>
    <s v="CUST0161"/>
    <s v="Jalsa Narang"/>
    <x v="2"/>
    <x v="3"/>
    <x v="13"/>
    <n v="2"/>
    <n v="1115.4000000000001"/>
    <n v="0.1"/>
    <n v="2007.72"/>
    <n v="548.14"/>
    <n v="2007.7200000000003"/>
    <s v="Q3"/>
    <n v="27.301615763154224"/>
    <s v="Lucknow"/>
    <s v="Premium"/>
  </r>
  <r>
    <s v="ORD000045"/>
    <x v="24"/>
    <s v="CUST0156"/>
    <s v="Aarush Bhagat"/>
    <x v="0"/>
    <x v="3"/>
    <x v="16"/>
    <n v="5"/>
    <n v="568.33000000000004"/>
    <n v="0"/>
    <n v="2841.65"/>
    <n v="1010.2"/>
    <n v="2841.65"/>
    <s v="Q3"/>
    <n v="35.549768620343812"/>
    <s v="Bengaluru"/>
    <s v="Premium"/>
  </r>
  <r>
    <s v="ORD008696"/>
    <x v="173"/>
    <s v="CUST0084"/>
    <s v="Atharv Sarma"/>
    <x v="0"/>
    <x v="1"/>
    <x v="52"/>
    <n v="3"/>
    <n v="5397.87"/>
    <n v="0"/>
    <n v="16193.61"/>
    <n v="3886.6"/>
    <n v="16193.61"/>
    <s v="Q2"/>
    <n v="24.00082501678131"/>
    <s v="Hyderabad"/>
    <s v="Regular"/>
  </r>
  <r>
    <s v="ORD011584"/>
    <x v="308"/>
    <s v="CUST0392"/>
    <s v="Yashawini Bhalla"/>
    <x v="0"/>
    <x v="4"/>
    <x v="23"/>
    <n v="1"/>
    <n v="76281.399999999994"/>
    <n v="0.1"/>
    <n v="68653.259999999995"/>
    <n v="9066.8700000000008"/>
    <n v="68653.259999999995"/>
    <s v="Q3"/>
    <n v="13.206758135010634"/>
    <s v="Chennai"/>
    <s v="Premium"/>
  </r>
  <r>
    <s v="ORD010210"/>
    <x v="154"/>
    <s v="CUST0190"/>
    <s v="Chaman Chaudhry"/>
    <x v="0"/>
    <x v="6"/>
    <x v="14"/>
    <n v="5"/>
    <n v="1956.2"/>
    <n v="0.05"/>
    <n v="9291.9500000000007"/>
    <n v="2710.39"/>
    <n v="9291.9499999999989"/>
    <s v="Q4"/>
    <n v="29.169227126706449"/>
    <s v="Coimbatore"/>
    <s v="Premium"/>
  </r>
  <r>
    <s v="ORD009493"/>
    <x v="112"/>
    <s v="CUST0309"/>
    <s v="Hamsini Toor"/>
    <x v="1"/>
    <x v="0"/>
    <x v="53"/>
    <n v="2"/>
    <n v="591.63"/>
    <n v="0.15"/>
    <n v="1005.77"/>
    <n v="253.35"/>
    <n v="1005.771"/>
    <s v="Q2"/>
    <n v="25.189655686687811"/>
    <s v="Guwahati"/>
    <s v="Occasional"/>
  </r>
  <r>
    <s v="ORD004086"/>
    <x v="296"/>
    <s v="CUST0055"/>
    <s v="Abha Pau"/>
    <x v="0"/>
    <x v="5"/>
    <x v="31"/>
    <n v="1"/>
    <n v="429.34"/>
    <n v="0.1"/>
    <n v="386.41"/>
    <n v="24.02"/>
    <n v="386.40600000000001"/>
    <s v="Q3"/>
    <n v="6.2161952330426224"/>
    <s v="Bengaluru"/>
    <s v="Premium"/>
  </r>
  <r>
    <s v="ORD001655"/>
    <x v="246"/>
    <s v="CUST0274"/>
    <s v="Radhika Choudhury"/>
    <x v="0"/>
    <x v="5"/>
    <x v="7"/>
    <n v="7"/>
    <n v="668.75"/>
    <n v="0.25"/>
    <n v="3510.94"/>
    <n v="290.27999999999997"/>
    <n v="3510.9375"/>
    <s v="Q2"/>
    <n v="8.2678712823346441"/>
    <s v="Chennai"/>
    <s v="Premium"/>
  </r>
  <r>
    <s v="ORD009032"/>
    <x v="342"/>
    <s v="CUST0248"/>
    <s v="Noah Varkey"/>
    <x v="0"/>
    <x v="4"/>
    <x v="28"/>
    <n v="3"/>
    <n v="14866.95"/>
    <n v="0.2"/>
    <n v="35680.68"/>
    <n v="3628.6"/>
    <n v="35680.680000000008"/>
    <s v="Q2"/>
    <n v="10.169649233142417"/>
    <s v="Kochi"/>
    <s v="Occasional"/>
  </r>
  <r>
    <s v="ORD011454"/>
    <x v="132"/>
    <s v="CUST0422"/>
    <s v="David Mahal"/>
    <x v="0"/>
    <x v="2"/>
    <x v="2"/>
    <n v="1"/>
    <n v="6868.6"/>
    <n v="0.25"/>
    <n v="5151.45"/>
    <n v="1210.6300000000001"/>
    <n v="5151.4500000000007"/>
    <s v="Q3"/>
    <n v="23.500761921400773"/>
    <s v="Coimbatore"/>
    <s v="Premium"/>
  </r>
  <r>
    <s v="ORD004826"/>
    <x v="77"/>
    <s v="CUST0029"/>
    <s v="Odika Bala"/>
    <x v="2"/>
    <x v="2"/>
    <x v="2"/>
    <n v="1"/>
    <n v="4223.0600000000004"/>
    <n v="0"/>
    <n v="4223.0600000000004"/>
    <n v="709.12"/>
    <n v="4223.0600000000004"/>
    <s v="Q3"/>
    <n v="16.791615558386571"/>
    <s v="Lucknow"/>
    <s v="Occasional"/>
  </r>
  <r>
    <s v="ORD001818"/>
    <x v="22"/>
    <s v="CUST0089"/>
    <s v="Avi Dugar"/>
    <x v="1"/>
    <x v="4"/>
    <x v="50"/>
    <n v="1"/>
    <n v="22308.32"/>
    <n v="0"/>
    <n v="22308.32"/>
    <n v="3167.47"/>
    <n v="22308.32"/>
    <s v="Q3"/>
    <n v="14.198603928937722"/>
    <s v="Bhubaneswar"/>
    <s v="Regular"/>
  </r>
  <r>
    <s v="ORD009108"/>
    <x v="37"/>
    <s v="CUST0204"/>
    <s v="Madhavi Dutt"/>
    <x v="0"/>
    <x v="4"/>
    <x v="45"/>
    <n v="1"/>
    <n v="56571.38"/>
    <n v="0"/>
    <n v="56571.38"/>
    <n v="6802.12"/>
    <n v="56571.38"/>
    <s v="Q4"/>
    <n v="12.02395981855136"/>
    <s v="Hyderabad"/>
    <s v="Premium"/>
  </r>
  <r>
    <s v="ORD008928"/>
    <x v="48"/>
    <s v="CUST0263"/>
    <s v="Jacob Radhakrishnan"/>
    <x v="1"/>
    <x v="5"/>
    <x v="31"/>
    <n v="9"/>
    <n v="235.6"/>
    <n v="0"/>
    <n v="2120.4"/>
    <n v="128.06"/>
    <n v="2120.4"/>
    <s v="Q4"/>
    <n v="6.0394265232974904"/>
    <s v="Kolkata"/>
    <s v="Premium"/>
  </r>
  <r>
    <s v="ORD006977"/>
    <x v="295"/>
    <s v="CUST0490"/>
    <s v="Rajata Suresh"/>
    <x v="0"/>
    <x v="5"/>
    <x v="40"/>
    <n v="10"/>
    <n v="65.41"/>
    <n v="0.05"/>
    <n v="621.39"/>
    <n v="35.99"/>
    <n v="621.39499999999987"/>
    <s v="Q4"/>
    <n v="5.7918537472440823"/>
    <s v="Chennai"/>
    <s v="Regular"/>
  </r>
  <r>
    <s v="ORD004785"/>
    <x v="272"/>
    <s v="CUST0243"/>
    <s v="Oviya Nagy"/>
    <x v="3"/>
    <x v="2"/>
    <x v="9"/>
    <n v="1"/>
    <n v="6804.82"/>
    <n v="0.25"/>
    <n v="5103.6099999999997"/>
    <n v="853.52"/>
    <n v="5103.6149999999998"/>
    <s v="Q3"/>
    <n v="16.723848413182044"/>
    <s v="Surat"/>
    <s v="Regular"/>
  </r>
  <r>
    <s v="ORD011994"/>
    <x v="104"/>
    <s v="CUST0363"/>
    <s v="Daksha Nadig"/>
    <x v="3"/>
    <x v="5"/>
    <x v="7"/>
    <n v="4"/>
    <n v="466.52"/>
    <n v="0"/>
    <n v="1866.08"/>
    <n v="143.79"/>
    <n v="1866.08"/>
    <s v="Q4"/>
    <n v="7.7054574294778355"/>
    <s v="Mumbai"/>
    <s v="Premium"/>
  </r>
  <r>
    <s v="ORD001902"/>
    <x v="284"/>
    <s v="CUST0116"/>
    <s v="Gagan Oak"/>
    <x v="2"/>
    <x v="6"/>
    <x v="18"/>
    <n v="1"/>
    <n v="4637.12"/>
    <n v="0.1"/>
    <n v="4173.41"/>
    <n v="933.67"/>
    <n v="4173.4080000000004"/>
    <s v="Q3"/>
    <n v="22.371873360153927"/>
    <s v="Chandigarh"/>
    <s v="Regular"/>
  </r>
  <r>
    <s v="ORD000065"/>
    <x v="104"/>
    <s v="CUST0011"/>
    <s v="Xiti Dash"/>
    <x v="2"/>
    <x v="3"/>
    <x v="4"/>
    <n v="5"/>
    <n v="3244.02"/>
    <n v="0.05"/>
    <n v="15409.09"/>
    <n v="3248.33"/>
    <n v="15409.094999999999"/>
    <s v="Q4"/>
    <n v="21.080608913310257"/>
    <s v="Jaipur"/>
    <s v="Regular"/>
  </r>
  <r>
    <s v="ORD011434"/>
    <x v="145"/>
    <s v="CUST0264"/>
    <s v="Rudra Konda"/>
    <x v="2"/>
    <x v="6"/>
    <x v="43"/>
    <n v="5"/>
    <n v="4964.99"/>
    <n v="0.15"/>
    <n v="21101.21"/>
    <n v="7263.34"/>
    <n v="21101.207499999997"/>
    <s v="Q3"/>
    <n v="34.421438391447694"/>
    <s v="Jaipur"/>
    <s v="Regular"/>
  </r>
  <r>
    <s v="ORD006770"/>
    <x v="312"/>
    <s v="CUST0131"/>
    <s v="Aarna Mukherjee"/>
    <x v="1"/>
    <x v="6"/>
    <x v="43"/>
    <n v="3"/>
    <n v="3837.45"/>
    <n v="0"/>
    <n v="11512.35"/>
    <n v="2575.2199999999998"/>
    <n v="11512.349999999999"/>
    <s v="Q4"/>
    <n v="22.369194821213735"/>
    <s v="Coimbatore"/>
    <s v="Regular"/>
  </r>
  <r>
    <s v="ORD008954"/>
    <x v="19"/>
    <s v="CUST0196"/>
    <s v="Udyati Rajagopal"/>
    <x v="3"/>
    <x v="5"/>
    <x v="21"/>
    <n v="10"/>
    <n v="475.52"/>
    <n v="0.15"/>
    <n v="4041.92"/>
    <n v="412.17"/>
    <n v="4041.9199999999996"/>
    <s v="Q4"/>
    <n v="10.197381442482781"/>
    <s v="Ahmedabad"/>
    <s v="Regular"/>
  </r>
  <r>
    <s v="ORD009877"/>
    <x v="33"/>
    <s v="CUST0271"/>
    <s v="Gopal Dash"/>
    <x v="2"/>
    <x v="1"/>
    <x v="3"/>
    <n v="2"/>
    <n v="39066.21"/>
    <n v="0.05"/>
    <n v="74225.8"/>
    <n v="16447.82"/>
    <n v="74225.798999999999"/>
    <s v="Q1"/>
    <n v="22.159168375416634"/>
    <s v="Jaipur"/>
    <s v="Premium"/>
  </r>
  <r>
    <s v="ORD000910"/>
    <x v="52"/>
    <s v="CUST0195"/>
    <s v="Vedika Rege"/>
    <x v="1"/>
    <x v="6"/>
    <x v="55"/>
    <n v="5"/>
    <n v="2689.74"/>
    <n v="0"/>
    <n v="13448.7"/>
    <n v="4018.38"/>
    <n v="13448.699999999999"/>
    <s v="Q1"/>
    <n v="29.879319190702446"/>
    <s v="Bhubaneswar"/>
    <s v="Premium"/>
  </r>
  <r>
    <s v="ORD006966"/>
    <x v="3"/>
    <s v="CUST0121"/>
    <s v="Yutika Salvi"/>
    <x v="0"/>
    <x v="4"/>
    <x v="23"/>
    <n v="5"/>
    <n v="79660.59"/>
    <n v="0"/>
    <n v="398302.95"/>
    <n v="37629.1"/>
    <n v="398302.94999999995"/>
    <s v="Q2"/>
    <n v="9.4473565912579858"/>
    <s v="Kochi"/>
    <s v="Regular"/>
  </r>
  <r>
    <s v="ORD005204"/>
    <x v="19"/>
    <s v="CUST0453"/>
    <s v="Maanav Dâ€™Alia"/>
    <x v="1"/>
    <x v="0"/>
    <x v="35"/>
    <n v="1"/>
    <n v="740.77"/>
    <n v="0.1"/>
    <n v="666.69"/>
    <n v="239.08"/>
    <n v="666.69299999999998"/>
    <s v="Q4"/>
    <n v="35.860744873929413"/>
    <s v="Bhubaneswar"/>
    <s v="Regular"/>
  </r>
  <r>
    <s v="ORD010791"/>
    <x v="63"/>
    <s v="CUST0025"/>
    <s v="Andrew Bhardwaj"/>
    <x v="1"/>
    <x v="4"/>
    <x v="23"/>
    <n v="4"/>
    <n v="14212.57"/>
    <n v="0"/>
    <n v="56850.28"/>
    <n v="7887.04"/>
    <n v="56850.28"/>
    <s v="Q4"/>
    <n v="13.873352954462142"/>
    <s v="Bhubaneswar"/>
    <s v="Occasional"/>
  </r>
  <r>
    <s v="ORD006867"/>
    <x v="130"/>
    <s v="CUST0403"/>
    <s v="Bimala Rattan"/>
    <x v="1"/>
    <x v="4"/>
    <x v="23"/>
    <n v="2"/>
    <n v="18354.259999999998"/>
    <n v="0"/>
    <n v="36708.519999999997"/>
    <n v="4852.8900000000003"/>
    <n v="36708.519999999997"/>
    <s v="Q2"/>
    <n v="13.220064442805105"/>
    <s v="Bhubaneswar"/>
    <s v="Regular"/>
  </r>
  <r>
    <s v="ORD008888"/>
    <x v="64"/>
    <s v="CUST0314"/>
    <s v="Nathaniel Dani"/>
    <x v="0"/>
    <x v="4"/>
    <x v="42"/>
    <n v="4"/>
    <n v="60567.22"/>
    <n v="0.15"/>
    <n v="205928.55"/>
    <n v="28295.93"/>
    <n v="205928.54800000001"/>
    <s v="Q1"/>
    <n v="13.74065422205906"/>
    <s v="Kochi"/>
    <s v="Premium"/>
  </r>
  <r>
    <s v="ORD004968"/>
    <x v="281"/>
    <s v="CUST0217"/>
    <s v="Jonathan Madan"/>
    <x v="3"/>
    <x v="5"/>
    <x v="11"/>
    <n v="7"/>
    <n v="739.32"/>
    <n v="0.05"/>
    <n v="4916.4799999999996"/>
    <n v="353.89"/>
    <n v="4916.4780000000001"/>
    <s v="Q3"/>
    <n v="7.1980359932309295"/>
    <s v="Pune"/>
    <s v="Premium"/>
  </r>
  <r>
    <s v="ORD007216"/>
    <x v="5"/>
    <s v="CUST0005"/>
    <s v="Mason Dutt"/>
    <x v="0"/>
    <x v="4"/>
    <x v="33"/>
    <n v="3"/>
    <n v="15720.13"/>
    <n v="0.1"/>
    <n v="42444.35"/>
    <n v="4430.49"/>
    <n v="42444.351000000002"/>
    <s v="Q1"/>
    <n v="10.438350451826922"/>
    <s v="Coimbatore"/>
    <s v="Regular"/>
  </r>
  <r>
    <s v="ORD010953"/>
    <x v="72"/>
    <s v="CUST0138"/>
    <s v="Jagat Zacharia"/>
    <x v="3"/>
    <x v="5"/>
    <x v="40"/>
    <n v="7"/>
    <n v="230.65"/>
    <n v="0.1"/>
    <n v="1453.1"/>
    <n v="136.56"/>
    <n v="1453.095"/>
    <s v="Q1"/>
    <n v="9.3978391026082164"/>
    <s v="Surat"/>
    <s v="Premium"/>
  </r>
  <r>
    <s v="ORD005195"/>
    <x v="70"/>
    <s v="CUST0289"/>
    <s v="Ojasvi Chakraborty"/>
    <x v="3"/>
    <x v="5"/>
    <x v="7"/>
    <n v="4"/>
    <n v="597.15"/>
    <n v="0"/>
    <n v="2388.6"/>
    <n v="216.69"/>
    <n v="2388.6"/>
    <s v="Q4"/>
    <n v="9.0718412459181117"/>
    <s v="Mumbai"/>
    <s v="Premium"/>
  </r>
  <r>
    <s v="ORD000296"/>
    <x v="335"/>
    <s v="CUST0185"/>
    <s v="Aditya Dugar"/>
    <x v="3"/>
    <x v="6"/>
    <x v="29"/>
    <n v="5"/>
    <n v="2792.34"/>
    <n v="0.2"/>
    <n v="11169.36"/>
    <n v="-1157.72"/>
    <n v="11169.36"/>
    <s v="Q4"/>
    <n v="-10.365141780728708"/>
    <s v="Nagpur"/>
    <s v="Regular"/>
  </r>
  <r>
    <s v="ORD004651"/>
    <x v="22"/>
    <s v="CUST0194"/>
    <s v="Panini Badami"/>
    <x v="0"/>
    <x v="4"/>
    <x v="45"/>
    <n v="5"/>
    <n v="37381.14"/>
    <n v="0.2"/>
    <n v="149524.56"/>
    <n v="19399.18"/>
    <n v="149524.56000000003"/>
    <s v="Q3"/>
    <n v="12.973908767897393"/>
    <s v="Bengaluru"/>
    <s v="Regular"/>
  </r>
  <r>
    <s v="ORD001581"/>
    <x v="324"/>
    <s v="CUST0426"/>
    <s v="Nakul Puri"/>
    <x v="0"/>
    <x v="6"/>
    <x v="14"/>
    <n v="2"/>
    <n v="1358.86"/>
    <n v="0.05"/>
    <n v="2581.83"/>
    <n v="993.9"/>
    <n v="2581.8339999999998"/>
    <s v="Q1"/>
    <n v="38.495950546705245"/>
    <s v="Bengaluru"/>
    <s v="Regular"/>
  </r>
  <r>
    <s v="ORD011418"/>
    <x v="21"/>
    <s v="CUST0156"/>
    <s v="Aarush Bhagat"/>
    <x v="0"/>
    <x v="3"/>
    <x v="10"/>
    <n v="2"/>
    <n v="2784.42"/>
    <n v="0"/>
    <n v="5568.84"/>
    <n v="1602.29"/>
    <n v="5568.84"/>
    <s v="Q2"/>
    <n v="28.77241939075283"/>
    <s v="Bengaluru"/>
    <s v="Premium"/>
  </r>
  <r>
    <s v="ORD008590"/>
    <x v="197"/>
    <s v="CUST0405"/>
    <s v="Vyanjana Buch"/>
    <x v="0"/>
    <x v="3"/>
    <x v="61"/>
    <n v="5"/>
    <n v="850.14"/>
    <n v="0.2"/>
    <n v="3400.56"/>
    <n v="776.49"/>
    <n v="3400.56"/>
    <s v="Q4"/>
    <n v="22.834180252664268"/>
    <s v="Coimbatore"/>
    <s v="Regular"/>
  </r>
  <r>
    <s v="ORD005669"/>
    <x v="104"/>
    <s v="CUST0277"/>
    <s v="Unknown"/>
    <x v="2"/>
    <x v="2"/>
    <x v="54"/>
    <n v="1"/>
    <n v="2135.96"/>
    <n v="0"/>
    <n v="2135.96"/>
    <n v="469.42"/>
    <n v="2135.96"/>
    <s v="Q4"/>
    <n v="21.977003314668814"/>
    <s v="Amritsar"/>
    <s v="Premium"/>
  </r>
  <r>
    <s v="ORD004115"/>
    <x v="278"/>
    <s v="CUST0210"/>
    <s v="Yadavi Dani"/>
    <x v="3"/>
    <x v="4"/>
    <x v="47"/>
    <n v="2"/>
    <n v="78880.19"/>
    <n v="0.05"/>
    <n v="149872.35999999999"/>
    <n v="16543.349999999999"/>
    <n v="149872.361"/>
    <s v="Q3"/>
    <n v="11.038292851330292"/>
    <s v="Mumbai"/>
    <s v="Regular"/>
  </r>
  <r>
    <s v="ORD011976"/>
    <x v="236"/>
    <s v="CUST0382"/>
    <s v="Azaan Bains"/>
    <x v="0"/>
    <x v="2"/>
    <x v="60"/>
    <n v="4"/>
    <n v="2913.85"/>
    <n v="0.2"/>
    <n v="9324.32"/>
    <n v="2100.75"/>
    <n v="9324.32"/>
    <s v="Q3"/>
    <n v="22.529793057295329"/>
    <s v="Coimbatore"/>
    <s v="Occasional"/>
  </r>
  <r>
    <s v="ORD006392"/>
    <x v="265"/>
    <s v="CUST0339"/>
    <s v="Gayathri Kuruvilla"/>
    <x v="0"/>
    <x v="4"/>
    <x v="33"/>
    <n v="2"/>
    <n v="55400.01"/>
    <n v="0.1"/>
    <n v="99720.02"/>
    <n v="12806.78"/>
    <n v="99720.018000000011"/>
    <s v="Q1"/>
    <n v="12.842737095319476"/>
    <s v="Kochi"/>
    <s v="Premium"/>
  </r>
  <r>
    <s v="ORD008908"/>
    <x v="65"/>
    <s v="CUST0100"/>
    <s v="Faqid Zachariah"/>
    <x v="3"/>
    <x v="5"/>
    <x v="31"/>
    <n v="1"/>
    <n v="113.23"/>
    <n v="0.2"/>
    <n v="90.58"/>
    <n v="7.37"/>
    <n v="90.584000000000003"/>
    <s v="Q2"/>
    <n v="8.1364539633473179"/>
    <s v="Ahmedabad"/>
    <s v="Premium"/>
  </r>
  <r>
    <s v="ORD008024"/>
    <x v="28"/>
    <s v="CUST0085"/>
    <s v="Anthony Sabharwal"/>
    <x v="0"/>
    <x v="6"/>
    <x v="41"/>
    <n v="4"/>
    <n v="2198.35"/>
    <n v="0.3"/>
    <n v="6155.38"/>
    <n v="1420.64"/>
    <n v="6155.3799999999992"/>
    <s v="Q4"/>
    <n v="23.079647397886077"/>
    <s v="Chennai"/>
    <s v="Premium"/>
  </r>
  <r>
    <s v="ORD001253"/>
    <x v="197"/>
    <s v="CUST0281"/>
    <s v="Chaman Khalsa"/>
    <x v="0"/>
    <x v="6"/>
    <x v="41"/>
    <n v="3"/>
    <n v="508.21"/>
    <n v="0"/>
    <n v="1524.63"/>
    <n v="537.48"/>
    <n v="1524.6299999999999"/>
    <s v="Q4"/>
    <n v="35.253143385608311"/>
    <s v="Chennai"/>
    <s v="Premium"/>
  </r>
  <r>
    <s v="ORD004292"/>
    <x v="8"/>
    <s v="CUST0081"/>
    <s v="Warhi Bahri"/>
    <x v="3"/>
    <x v="3"/>
    <x v="16"/>
    <n v="2"/>
    <n v="3408.06"/>
    <n v="0.25"/>
    <n v="5112.09"/>
    <n v="1045.26"/>
    <n v="5112.09"/>
    <s v="Q2"/>
    <n v="20.446823119311279"/>
    <s v="Mumbai"/>
    <s v="Premium"/>
  </r>
  <r>
    <s v="ORD008396"/>
    <x v="185"/>
    <s v="CUST0039"/>
    <s v="Jonathan Dutta"/>
    <x v="3"/>
    <x v="4"/>
    <x v="5"/>
    <n v="4"/>
    <n v="17373.3"/>
    <n v="0.2"/>
    <n v="55594.559999999998"/>
    <n v="6876.85"/>
    <n v="55594.559999999998"/>
    <s v="Q4"/>
    <n v="12.369645519273829"/>
    <s v="Nagpur"/>
    <s v="Premium"/>
  </r>
  <r>
    <s v="ORD002162"/>
    <x v="132"/>
    <s v="CUST0288"/>
    <s v="Amara Iyer"/>
    <x v="2"/>
    <x v="4"/>
    <x v="50"/>
    <n v="1"/>
    <n v="75574.149999999994"/>
    <n v="0.15"/>
    <n v="64238.03"/>
    <n v="5487.63"/>
    <n v="64238.027499999997"/>
    <s v="Q3"/>
    <n v="8.5426498913494076"/>
    <s v="Delhi"/>
    <s v="Premium"/>
  </r>
  <r>
    <s v="ORD000194"/>
    <x v="201"/>
    <s v="CUST0370"/>
    <s v="Ishaan Edwin"/>
    <x v="1"/>
    <x v="6"/>
    <x v="55"/>
    <n v="5"/>
    <n v="4622.5"/>
    <n v="0.1"/>
    <n v="20801.25"/>
    <n v="4744.43"/>
    <n v="20801.25"/>
    <s v="Q2"/>
    <n v="22.808388918935162"/>
    <s v="Bhubaneswar"/>
    <s v="Premium"/>
  </r>
  <r>
    <s v="ORD009508"/>
    <x v="50"/>
    <s v="CUST0213"/>
    <s v="Neel Narang"/>
    <x v="3"/>
    <x v="2"/>
    <x v="30"/>
    <n v="1"/>
    <n v="5817.04"/>
    <n v="0.1"/>
    <n v="5235.34"/>
    <n v="1453.8"/>
    <n v="5235.3360000000002"/>
    <s v="Q4"/>
    <n v="27.768970114643938"/>
    <s v="Nagpur"/>
    <s v="Occasional"/>
  </r>
  <r>
    <s v="ORD007212"/>
    <x v="278"/>
    <s v="CUST0245"/>
    <s v="Naveen Dubey"/>
    <x v="1"/>
    <x v="4"/>
    <x v="33"/>
    <n v="2"/>
    <n v="66432.44"/>
    <n v="0.1"/>
    <n v="119578.39"/>
    <n v="16615.07"/>
    <n v="119578.39200000001"/>
    <s v="Q3"/>
    <n v="13.894709570851388"/>
    <s v="Bhubaneswar"/>
    <s v="Regular"/>
  </r>
  <r>
    <s v="ORD011357"/>
    <x v="275"/>
    <s v="CUST0104"/>
    <s v="Saksham Gola"/>
    <x v="2"/>
    <x v="1"/>
    <x v="3"/>
    <n v="3"/>
    <n v="42046.45"/>
    <n v="0"/>
    <n v="126139.35"/>
    <n v="30224.97"/>
    <n v="126139.34999999999"/>
    <s v="Q4"/>
    <n v="23.961571071992999"/>
    <s v="Chandigarh"/>
    <s v="Premium"/>
  </r>
  <r>
    <s v="ORD010510"/>
    <x v="149"/>
    <s v="CUST0303"/>
    <s v="Tarak Talwar"/>
    <x v="2"/>
    <x v="4"/>
    <x v="23"/>
    <n v="1"/>
    <n v="34764.47"/>
    <n v="0"/>
    <n v="34764.47"/>
    <n v="4433.49"/>
    <n v="34764.47"/>
    <s v="Q4"/>
    <n v="12.752934245797503"/>
    <s v="Delhi"/>
    <s v="Regular"/>
  </r>
  <r>
    <s v="ORD010684"/>
    <x v="353"/>
    <s v="CUST0382"/>
    <s v="Azaan Bains"/>
    <x v="0"/>
    <x v="4"/>
    <x v="42"/>
    <n v="2"/>
    <n v="71387.58"/>
    <n v="0"/>
    <n v="142775.16"/>
    <n v="21798.98"/>
    <n v="142775.16"/>
    <s v="Q2"/>
    <n v="15.268048027401965"/>
    <s v="Coimbatore"/>
    <s v="Occasional"/>
  </r>
  <r>
    <s v="ORD008137"/>
    <x v="358"/>
    <s v="CUST0010"/>
    <s v="Jack Goyal"/>
    <x v="2"/>
    <x v="4"/>
    <x v="45"/>
    <n v="4"/>
    <n v="42932.28"/>
    <n v="0.3"/>
    <n v="120210.38"/>
    <n v="12833.68"/>
    <n v="120210.38399999999"/>
    <s v="Q4"/>
    <n v="10.676016497077873"/>
    <s v="Delhi"/>
    <s v="Premium"/>
  </r>
  <r>
    <s v="ORD008197"/>
    <x v="191"/>
    <s v="CUST0085"/>
    <s v="Anthony Sabharwal"/>
    <x v="0"/>
    <x v="6"/>
    <x v="29"/>
    <n v="2"/>
    <n v="4342.43"/>
    <n v="0.15"/>
    <n v="7382.13"/>
    <n v="2446.6999999999998"/>
    <n v="7382.1310000000003"/>
    <s v="Q2"/>
    <n v="33.143550709619035"/>
    <s v="Chennai"/>
    <s v="Premium"/>
  </r>
  <r>
    <s v="ORD008605"/>
    <x v="130"/>
    <s v="CUST0194"/>
    <s v="Panini Badami"/>
    <x v="0"/>
    <x v="4"/>
    <x v="45"/>
    <n v="3"/>
    <n v="72377.460000000006"/>
    <n v="0"/>
    <n v="217132.38"/>
    <n v="27045.73"/>
    <n v="217132.38"/>
    <s v="Q2"/>
    <n v="12.455871390531435"/>
    <s v="Bengaluru"/>
    <s v="Regular"/>
  </r>
  <r>
    <s v="ORD002350"/>
    <x v="123"/>
    <s v="CUST0194"/>
    <s v="Panini Badami"/>
    <x v="0"/>
    <x v="3"/>
    <x v="58"/>
    <n v="3"/>
    <n v="886.28"/>
    <n v="0"/>
    <n v="2658.84"/>
    <n v="564.71"/>
    <n v="2658.84"/>
    <s v="Q1"/>
    <n v="21.23896135156685"/>
    <s v="Bengaluru"/>
    <s v="Regular"/>
  </r>
  <r>
    <s v="ORD001991"/>
    <x v="248"/>
    <s v="CUST0166"/>
    <s v="Harita Nadig"/>
    <x v="1"/>
    <x v="0"/>
    <x v="49"/>
    <n v="4"/>
    <n v="519.48"/>
    <n v="0"/>
    <n v="2077.92"/>
    <n v="866.53"/>
    <n v="2077.92"/>
    <s v="Q4"/>
    <n v="41.70179795179795"/>
    <s v="Kolkata"/>
    <s v="Regular"/>
  </r>
  <r>
    <s v="ORD009623"/>
    <x v="294"/>
    <s v="CUST0307"/>
    <s v="Ekani Tak"/>
    <x v="0"/>
    <x v="2"/>
    <x v="54"/>
    <n v="5"/>
    <n v="7049.09"/>
    <n v="0.05"/>
    <n v="33483.18"/>
    <n v="6821.91"/>
    <n v="33483.177499999998"/>
    <s v="Q1"/>
    <n v="20.374140090636551"/>
    <s v="Kochi"/>
    <s v="Premium"/>
  </r>
  <r>
    <s v="ORD001941"/>
    <x v="255"/>
    <s v="CUST0104"/>
    <s v="Saksham Gola"/>
    <x v="2"/>
    <x v="5"/>
    <x v="24"/>
    <n v="1"/>
    <n v="151.99"/>
    <n v="0.15"/>
    <n v="129.19"/>
    <n v="13.34"/>
    <n v="129.19149999999999"/>
    <s v="Q3"/>
    <n v="10.325876615837139"/>
    <s v="Chandigarh"/>
    <s v="Premium"/>
  </r>
  <r>
    <s v="ORD006681"/>
    <x v="96"/>
    <s v="CUST0499"/>
    <s v="Shivansh Walia"/>
    <x v="3"/>
    <x v="5"/>
    <x v="7"/>
    <n v="7"/>
    <n v="729.86"/>
    <n v="0.15"/>
    <n v="4342.67"/>
    <n v="244.66"/>
    <n v="4342.6670000000004"/>
    <s v="Q2"/>
    <n v="5.6338611959923268"/>
    <s v="Pune"/>
    <s v="Regular"/>
  </r>
  <r>
    <s v="ORD005993"/>
    <x v="340"/>
    <s v="CUST0192"/>
    <s v="Kevin Toor"/>
    <x v="0"/>
    <x v="2"/>
    <x v="8"/>
    <n v="4"/>
    <n v="2505.14"/>
    <n v="0.2"/>
    <n v="8016.45"/>
    <n v="1325.36"/>
    <n v="8016.4480000000003"/>
    <s v="Q2"/>
    <n v="16.533004010503401"/>
    <s v="Bengaluru"/>
    <s v="Premium"/>
  </r>
  <r>
    <s v="ORD002293"/>
    <x v="9"/>
    <s v="CUST0294"/>
    <s v="Ekapad Dhingra"/>
    <x v="0"/>
    <x v="2"/>
    <x v="60"/>
    <n v="1"/>
    <n v="6042.06"/>
    <n v="0"/>
    <n v="6042.06"/>
    <n v="1568.24"/>
    <n v="6042.06"/>
    <s v="Q2"/>
    <n v="25.955386076934023"/>
    <s v="Bengaluru"/>
    <s v="Premium"/>
  </r>
  <r>
    <s v="ORD011047"/>
    <x v="289"/>
    <s v="CUST0178"/>
    <s v="Sachi Chaudhuri"/>
    <x v="1"/>
    <x v="3"/>
    <x v="4"/>
    <n v="2"/>
    <n v="2375.4299999999998"/>
    <n v="0.25"/>
    <n v="3563.14"/>
    <n v="951.56"/>
    <n v="3563.1449999999995"/>
    <s v="Q2"/>
    <n v="26.705658492228761"/>
    <s v="Kolkata"/>
    <s v="Regular"/>
  </r>
  <r>
    <s v="ORD008613"/>
    <x v="322"/>
    <s v="CUST0141"/>
    <s v="Anusha Kapoor"/>
    <x v="3"/>
    <x v="2"/>
    <x v="9"/>
    <n v="5"/>
    <n v="6368.16"/>
    <n v="0.2"/>
    <n v="25472.639999999999"/>
    <n v="6490.45"/>
    <n v="25472.639999999999"/>
    <s v="Q3"/>
    <n v="25.480083729052033"/>
    <s v="Pune"/>
    <s v="Regular"/>
  </r>
  <r>
    <s v="ORD003857"/>
    <x v="35"/>
    <s v="CUST0039"/>
    <s v="Jonathan Dutta"/>
    <x v="3"/>
    <x v="2"/>
    <x v="65"/>
    <n v="5"/>
    <n v="5217.1099999999997"/>
    <n v="0.3"/>
    <n v="18259.88"/>
    <n v="4327.97"/>
    <n v="18259.884999999998"/>
    <s v="Q2"/>
    <n v="23.702072521834754"/>
    <s v="Nagpur"/>
    <s v="Premium"/>
  </r>
  <r>
    <s v="ORD008795"/>
    <x v="347"/>
    <s v="CUST0083"/>
    <s v="Tanmayi Pant"/>
    <x v="1"/>
    <x v="5"/>
    <x v="44"/>
    <n v="4"/>
    <n v="352.92"/>
    <n v="0"/>
    <n v="1411.68"/>
    <n v="142.27000000000001"/>
    <n v="1411.68"/>
    <s v="Q1"/>
    <n v="10.078063017114362"/>
    <s v="Ranchi"/>
    <s v="Premium"/>
  </r>
  <r>
    <s v="ORD011038"/>
    <x v="97"/>
    <s v="CUST0399"/>
    <s v="Saksham Goyal"/>
    <x v="3"/>
    <x v="1"/>
    <x v="69"/>
    <n v="4"/>
    <n v="13066.88"/>
    <n v="0.15"/>
    <n v="44427.39"/>
    <n v="12364.73"/>
    <n v="44427.391999999993"/>
    <s v="Q3"/>
    <n v="27.831322074062868"/>
    <s v="Surat"/>
    <s v="Premium"/>
  </r>
  <r>
    <s v="ORD011834"/>
    <x v="294"/>
    <s v="CUST0321"/>
    <s v="Vyanjana Ramaswamy"/>
    <x v="0"/>
    <x v="0"/>
    <x v="51"/>
    <n v="2"/>
    <n v="507.96"/>
    <n v="0.05"/>
    <n v="965.12"/>
    <n v="327.47000000000003"/>
    <n v="965.12399999999991"/>
    <s v="Q1"/>
    <n v="33.930495689655174"/>
    <s v="Coimbatore"/>
    <s v="Premium"/>
  </r>
  <r>
    <s v="ORD002503"/>
    <x v="302"/>
    <s v="CUST0034"/>
    <s v="Bachittar Sarma"/>
    <x v="1"/>
    <x v="4"/>
    <x v="33"/>
    <n v="1"/>
    <n v="31339.040000000001"/>
    <n v="0.1"/>
    <n v="28205.14"/>
    <n v="-1717.14"/>
    <n v="28205.136000000002"/>
    <s v="Q1"/>
    <n v="-6.0880392722744867"/>
    <s v="Bhubaneswar"/>
    <s v="Occasional"/>
  </r>
  <r>
    <s v="ORD010047"/>
    <x v="316"/>
    <s v="CUST0153"/>
    <s v="Bakhshi Sathe"/>
    <x v="1"/>
    <x v="4"/>
    <x v="47"/>
    <n v="2"/>
    <n v="3316.88"/>
    <n v="0.2"/>
    <n v="5307.01"/>
    <n v="471.74"/>
    <n v="5307.0080000000007"/>
    <s v="Q4"/>
    <n v="8.8889977595670633"/>
    <s v="Kolkata"/>
    <s v="Premium"/>
  </r>
  <r>
    <s v="ORD006625"/>
    <x v="102"/>
    <s v="CUST0196"/>
    <s v="Udyati Rajagopal"/>
    <x v="3"/>
    <x v="5"/>
    <x v="7"/>
    <n v="8"/>
    <n v="255.33"/>
    <n v="0.15"/>
    <n v="1736.24"/>
    <n v="-172.96"/>
    <n v="1736.2440000000001"/>
    <s v="Q1"/>
    <n v="-9.9617564392019542"/>
    <s v="Ahmedabad"/>
    <s v="Regular"/>
  </r>
  <r>
    <s v="ORD001577"/>
    <x v="67"/>
    <s v="CUST0064"/>
    <s v="Lopa Date"/>
    <x v="3"/>
    <x v="2"/>
    <x v="2"/>
    <n v="5"/>
    <n v="6175.35"/>
    <n v="0.15"/>
    <n v="26245.24"/>
    <n v="7483.46"/>
    <n v="26245.237499999999"/>
    <s v="Q4"/>
    <n v="28.51358951185053"/>
    <s v="Mumbai"/>
    <s v="Premium"/>
  </r>
  <r>
    <s v="ORD000583"/>
    <x v="161"/>
    <s v="CUST0351"/>
    <s v="Anirudh Kumer"/>
    <x v="2"/>
    <x v="6"/>
    <x v="29"/>
    <n v="4"/>
    <n v="4310.2299999999996"/>
    <n v="0"/>
    <n v="17240.919999999998"/>
    <n v="4832.0600000000004"/>
    <n v="17240.919999999998"/>
    <s v="Q2"/>
    <n v="28.026694631144977"/>
    <s v="Lucknow"/>
    <s v="Premium"/>
  </r>
  <r>
    <s v="ORD009980"/>
    <x v="96"/>
    <s v="CUST0480"/>
    <s v="Ranveer Gour"/>
    <x v="0"/>
    <x v="1"/>
    <x v="64"/>
    <n v="3"/>
    <n v="29283.279999999999"/>
    <n v="0.15"/>
    <n v="74672.36"/>
    <n v="20829.25"/>
    <n v="74672.364000000001"/>
    <s v="Q2"/>
    <n v="27.89419003229575"/>
    <s v="Hyderabad"/>
    <s v="Premium"/>
  </r>
  <r>
    <s v="ORD003138"/>
    <x v="147"/>
    <s v="CUST0379"/>
    <s v="Amrita Contractor"/>
    <x v="1"/>
    <x v="2"/>
    <x v="60"/>
    <n v="2"/>
    <n v="7243.32"/>
    <n v="0.05"/>
    <n v="13762.31"/>
    <n v="2794.21"/>
    <n v="13762.307999999999"/>
    <s v="Q2"/>
    <n v="20.303350236987832"/>
    <s v="Patna"/>
    <s v="Regular"/>
  </r>
  <r>
    <s v="ORD001216"/>
    <x v="161"/>
    <s v="CUST0357"/>
    <s v="Udant Mishra"/>
    <x v="2"/>
    <x v="5"/>
    <x v="31"/>
    <n v="5"/>
    <n v="118.65"/>
    <n v="0.05"/>
    <n v="563.59"/>
    <n v="43.35"/>
    <n v="563.58749999999998"/>
    <s v="Q2"/>
    <n v="7.6917617416916553"/>
    <s v="Delhi"/>
    <s v="Premium"/>
  </r>
  <r>
    <s v="ORD001227"/>
    <x v="93"/>
    <s v="CUST0239"/>
    <s v="Om Bumb"/>
    <x v="2"/>
    <x v="3"/>
    <x v="12"/>
    <n v="3"/>
    <n v="495.87"/>
    <n v="0.05"/>
    <n v="1413.23"/>
    <n v="286.61"/>
    <n v="1413.2295000000001"/>
    <s v="Q3"/>
    <n v="20.280492205798069"/>
    <s v="Chandigarh"/>
    <s v="Regular"/>
  </r>
  <r>
    <s v="ORD001364"/>
    <x v="184"/>
    <s v="CUST0187"/>
    <s v="Forum Prabhu"/>
    <x v="2"/>
    <x v="2"/>
    <x v="46"/>
    <n v="1"/>
    <n v="4462.32"/>
    <n v="0.1"/>
    <n v="4016.09"/>
    <n v="952.02"/>
    <n v="4016.0879999999997"/>
    <s v="Q1"/>
    <n v="23.705146050013816"/>
    <s v="Lucknow"/>
    <s v="Regular"/>
  </r>
  <r>
    <s v="ORD009678"/>
    <x v="225"/>
    <s v="CUST0296"/>
    <s v="Qarin Jha"/>
    <x v="0"/>
    <x v="1"/>
    <x v="64"/>
    <n v="2"/>
    <n v="30067.31"/>
    <n v="0.05"/>
    <n v="57127.89"/>
    <n v="14654.73"/>
    <n v="57127.889000000003"/>
    <s v="Q4"/>
    <n v="25.652496530153662"/>
    <s v="Bengaluru"/>
    <s v="Premium"/>
  </r>
  <r>
    <s v="ORD004551"/>
    <x v="331"/>
    <s v="CUST0459"/>
    <s v="Vidhi Kari"/>
    <x v="3"/>
    <x v="2"/>
    <x v="46"/>
    <n v="3"/>
    <n v="2745.07"/>
    <n v="0.05"/>
    <n v="7823.45"/>
    <n v="1907.65"/>
    <n v="7823.4495000000006"/>
    <s v="Q4"/>
    <n v="24.383743744767337"/>
    <s v="Surat"/>
    <s v="Occasional"/>
  </r>
  <r>
    <s v="ORD007658"/>
    <x v="296"/>
    <s v="CUST0438"/>
    <s v="Baljiwan Srinivasan"/>
    <x v="3"/>
    <x v="4"/>
    <x v="50"/>
    <n v="4"/>
    <n v="5667.18"/>
    <n v="0"/>
    <n v="22668.720000000001"/>
    <n v="2174.2600000000002"/>
    <n v="22668.720000000001"/>
    <s v="Q3"/>
    <n v="9.5914546564605327"/>
    <s v="Nagpur"/>
    <s v="Regular"/>
  </r>
  <r>
    <s v="ORD006420"/>
    <x v="106"/>
    <s v="CUST0296"/>
    <s v="Qarin Jha"/>
    <x v="0"/>
    <x v="4"/>
    <x v="22"/>
    <n v="3"/>
    <n v="57116.86"/>
    <n v="0.15"/>
    <n v="145647.99"/>
    <n v="16635.27"/>
    <n v="145647.99300000002"/>
    <s v="Q4"/>
    <n v="11.421558237775887"/>
    <s v="Bengaluru"/>
    <s v="Premium"/>
  </r>
  <r>
    <s v="ORD006226"/>
    <x v="225"/>
    <s v="CUST0268"/>
    <s v="Rajeshri Kashyap"/>
    <x v="0"/>
    <x v="2"/>
    <x v="2"/>
    <n v="3"/>
    <n v="1738.45"/>
    <n v="0.05"/>
    <n v="4954.58"/>
    <n v="839.9"/>
    <n v="4954.5825000000004"/>
    <s v="Q4"/>
    <n v="16.951991894368444"/>
    <s v="Chennai"/>
    <s v="Premium"/>
  </r>
  <r>
    <s v="ORD001677"/>
    <x v="236"/>
    <s v="CUST0068"/>
    <s v="Atharv Shenoy"/>
    <x v="1"/>
    <x v="5"/>
    <x v="44"/>
    <n v="5"/>
    <n v="351.11"/>
    <n v="0.1"/>
    <n v="1580"/>
    <n v="158.94"/>
    <n v="1579.9950000000001"/>
    <s v="Q3"/>
    <n v="10.059493670886075"/>
    <s v="Ranchi"/>
    <s v="Premium"/>
  </r>
  <r>
    <s v="ORD003152"/>
    <x v="230"/>
    <s v="CUST0472"/>
    <s v="Ekaraj Mane"/>
    <x v="2"/>
    <x v="5"/>
    <x v="24"/>
    <n v="9"/>
    <n v="703.21"/>
    <n v="0.15"/>
    <n v="5379.56"/>
    <n v="430.91"/>
    <n v="5379.5564999999997"/>
    <s v="Q3"/>
    <n v="8.0101346578530581"/>
    <s v="Lucknow"/>
    <s v="Premium"/>
  </r>
  <r>
    <s v="ORD004043"/>
    <x v="242"/>
    <s v="CUST0068"/>
    <s v="Atharv Shenoy"/>
    <x v="1"/>
    <x v="2"/>
    <x v="54"/>
    <n v="5"/>
    <n v="6162.22"/>
    <n v="0"/>
    <n v="30811.1"/>
    <n v="7631.31"/>
    <n v="30811.100000000002"/>
    <s v="Q1"/>
    <n v="24.768054370016003"/>
    <s v="Ranchi"/>
    <s v="Premium"/>
  </r>
  <r>
    <s v="ORD004598"/>
    <x v="273"/>
    <s v="CUST0289"/>
    <s v="Ojasvi Chakraborty"/>
    <x v="3"/>
    <x v="5"/>
    <x v="39"/>
    <n v="10"/>
    <n v="597.44000000000005"/>
    <n v="0"/>
    <n v="5974.4"/>
    <n v="342.62"/>
    <n v="5974.4000000000005"/>
    <s v="Q3"/>
    <n v="5.7348018211033747"/>
    <s v="Mumbai"/>
    <s v="Premium"/>
  </r>
  <r>
    <s v="ORD003332"/>
    <x v="357"/>
    <s v="CUST0237"/>
    <s v="Oeshi Ram"/>
    <x v="0"/>
    <x v="0"/>
    <x v="0"/>
    <n v="4"/>
    <n v="956.83"/>
    <n v="0.15"/>
    <n v="3253.22"/>
    <n v="1055.8800000000001"/>
    <n v="3253.2220000000002"/>
    <s v="Q1"/>
    <n v="32.456458524169904"/>
    <s v="Hyderabad"/>
    <s v="Occasional"/>
  </r>
  <r>
    <s v="ORD003615"/>
    <x v="193"/>
    <s v="CUST0110"/>
    <s v="Yashica Sheth"/>
    <x v="3"/>
    <x v="5"/>
    <x v="31"/>
    <n v="3"/>
    <n v="60.69"/>
    <n v="0.05"/>
    <n v="172.97"/>
    <n v="11.15"/>
    <n v="172.9665"/>
    <s v="Q1"/>
    <n v="6.4462045441406035"/>
    <s v="Nagpur"/>
    <s v="Premium"/>
  </r>
  <r>
    <s v="ORD005163"/>
    <x v="268"/>
    <s v="CUST0069"/>
    <s v="Jalsa Konda"/>
    <x v="2"/>
    <x v="2"/>
    <x v="46"/>
    <n v="5"/>
    <n v="2914.84"/>
    <n v="0.15"/>
    <n v="12388.07"/>
    <n v="2526.67"/>
    <n v="12388.07"/>
    <s v="Q4"/>
    <n v="20.395993887667732"/>
    <s v="Jaipur"/>
    <s v="Premium"/>
  </r>
  <r>
    <s v="ORD003268"/>
    <x v="28"/>
    <s v="CUST0076"/>
    <s v="Vaishnavi Dar"/>
    <x v="0"/>
    <x v="5"/>
    <x v="44"/>
    <n v="3"/>
    <n v="383.99"/>
    <n v="0.2"/>
    <n v="921.58"/>
    <n v="84.12"/>
    <n v="921.57600000000002"/>
    <s v="Q4"/>
    <n v="9.1278022526530531"/>
    <s v="Bengaluru"/>
    <s v="Premium"/>
  </r>
  <r>
    <s v="ORD005784"/>
    <x v="321"/>
    <s v="CUST0370"/>
    <s v="Ishaan Edwin"/>
    <x v="1"/>
    <x v="1"/>
    <x v="26"/>
    <n v="4"/>
    <n v="34884.620000000003"/>
    <n v="0.05"/>
    <n v="132561.56"/>
    <n v="28625.62"/>
    <n v="132561.55600000001"/>
    <s v="Q4"/>
    <n v="21.594208758557158"/>
    <s v="Bhubaneswar"/>
    <s v="Premium"/>
  </r>
  <r>
    <s v="ORD010725"/>
    <x v="147"/>
    <s v="CUST0292"/>
    <s v="Hardik Mukherjee"/>
    <x v="2"/>
    <x v="6"/>
    <x v="19"/>
    <n v="4"/>
    <n v="3515.94"/>
    <n v="0.05"/>
    <n v="13360.57"/>
    <n v="3104.46"/>
    <n v="13360.572"/>
    <s v="Q2"/>
    <n v="23.235984692269867"/>
    <s v="Jaipur"/>
    <s v="Premium"/>
  </r>
  <r>
    <s v="ORD001801"/>
    <x v="62"/>
    <s v="CUST0484"/>
    <s v="Yug Srivastava"/>
    <x v="3"/>
    <x v="0"/>
    <x v="67"/>
    <n v="5"/>
    <n v="578.41"/>
    <n v="0.05"/>
    <n v="2747.45"/>
    <n v="862.01"/>
    <n v="2747.4474999999998"/>
    <s v="Q1"/>
    <n v="31.37491128137"/>
    <s v="Mumbai"/>
    <s v="Occasional"/>
  </r>
  <r>
    <s v="ORD001191"/>
    <x v="134"/>
    <s v="CUST0300"/>
    <s v="Maanav Kashyap"/>
    <x v="2"/>
    <x v="5"/>
    <x v="31"/>
    <n v="3"/>
    <n v="711.48"/>
    <n v="0"/>
    <n v="2134.44"/>
    <n v="201.62"/>
    <n v="2134.44"/>
    <s v="Q2"/>
    <n v="9.4460373681152898"/>
    <s v="Amritsar"/>
    <s v="Premium"/>
  </r>
  <r>
    <s v="ORD006465"/>
    <x v="183"/>
    <s v="CUST0348"/>
    <s v="Triya Rastogi"/>
    <x v="1"/>
    <x v="5"/>
    <x v="11"/>
    <n v="3"/>
    <n v="495.92"/>
    <n v="0"/>
    <n v="1487.76"/>
    <n v="142.94999999999999"/>
    <n v="1487.76"/>
    <s v="Q3"/>
    <n v="9.608404581384093"/>
    <s v="Bhubaneswar"/>
    <s v="Regular"/>
  </r>
  <r>
    <s v="ORD002307"/>
    <x v="261"/>
    <s v="CUST0353"/>
    <s v="Amruta Ratta"/>
    <x v="1"/>
    <x v="5"/>
    <x v="39"/>
    <n v="6"/>
    <n v="719.28"/>
    <n v="0.15"/>
    <n v="3668.33"/>
    <n v="238.1"/>
    <n v="3668.328"/>
    <s v="Q4"/>
    <n v="6.4906919497427982"/>
    <s v="Bhubaneswar"/>
    <s v="Regular"/>
  </r>
  <r>
    <s v="ORD005391"/>
    <x v="99"/>
    <s v="CUST0185"/>
    <s v="Aditya Dugar"/>
    <x v="3"/>
    <x v="1"/>
    <x v="52"/>
    <n v="4"/>
    <n v="6540.28"/>
    <n v="0"/>
    <n v="26161.119999999999"/>
    <n v="6093.22"/>
    <n v="26161.119999999999"/>
    <s v="Q3"/>
    <n v="23.291128208578225"/>
    <s v="Nagpur"/>
    <s v="Regular"/>
  </r>
  <r>
    <s v="ORD002981"/>
    <x v="20"/>
    <s v="CUST0244"/>
    <s v="Kala Chand"/>
    <x v="1"/>
    <x v="5"/>
    <x v="24"/>
    <n v="4"/>
    <n v="405.63"/>
    <n v="0"/>
    <n v="1622.52"/>
    <n v="167.88"/>
    <n v="1622.52"/>
    <s v="Q1"/>
    <n v="10.346867835219289"/>
    <s v="Patna"/>
    <s v="Premium"/>
  </r>
  <r>
    <s v="ORD003691"/>
    <x v="228"/>
    <s v="CUST0347"/>
    <s v="Warjas Varkey"/>
    <x v="1"/>
    <x v="6"/>
    <x v="55"/>
    <n v="4"/>
    <n v="3063.01"/>
    <n v="0"/>
    <n v="12252.04"/>
    <n v="2738.71"/>
    <n v="12252.04"/>
    <s v="Q3"/>
    <n v="22.353093852125848"/>
    <s v="Patna"/>
    <s v="Occasional"/>
  </r>
  <r>
    <s v="ORD010632"/>
    <x v="102"/>
    <s v="CUST0384"/>
    <s v="Darika Sani"/>
    <x v="3"/>
    <x v="5"/>
    <x v="39"/>
    <n v="8"/>
    <n v="96.96"/>
    <n v="0.05"/>
    <n v="736.9"/>
    <n v="46.83"/>
    <n v="736.89599999999996"/>
    <s v="Q1"/>
    <n v="6.3550006785181159"/>
    <s v="Pune"/>
    <s v="Premium"/>
  </r>
  <r>
    <s v="ORD008931"/>
    <x v="160"/>
    <s v="CUST0205"/>
    <s v="Harita Kurian"/>
    <x v="0"/>
    <x v="5"/>
    <x v="39"/>
    <n v="2"/>
    <n v="245.87"/>
    <n v="0.05"/>
    <n v="467.15"/>
    <n v="42.03"/>
    <n v="467.15299999999996"/>
    <s v="Q4"/>
    <n v="8.9971101359306438"/>
    <s v="Hyderabad"/>
    <s v="Premium"/>
  </r>
  <r>
    <s v="ORD010483"/>
    <x v="33"/>
    <s v="CUST0325"/>
    <s v="Advik Palan"/>
    <x v="1"/>
    <x v="4"/>
    <x v="5"/>
    <n v="4"/>
    <n v="2456.5500000000002"/>
    <n v="0"/>
    <n v="9826.2000000000007"/>
    <n v="1280.19"/>
    <n v="9826.2000000000007"/>
    <s v="Q1"/>
    <n v="13.028332417414667"/>
    <s v="Kolkata"/>
    <s v="Premium"/>
  </r>
  <r>
    <s v="ORD004590"/>
    <x v="288"/>
    <s v="CUST0053"/>
    <s v="Anjali Ganesh"/>
    <x v="3"/>
    <x v="5"/>
    <x v="68"/>
    <n v="10"/>
    <n v="479.34"/>
    <n v="0.05"/>
    <n v="4553.7299999999996"/>
    <n v="451.16"/>
    <n v="4553.7299999999996"/>
    <s v="Q1"/>
    <n v="9.9074824374743358"/>
    <s v="Mumbai"/>
    <s v="Regular"/>
  </r>
  <r>
    <s v="ORD008665"/>
    <x v="289"/>
    <s v="CUST0314"/>
    <s v="Nathaniel Dani"/>
    <x v="0"/>
    <x v="4"/>
    <x v="50"/>
    <n v="1"/>
    <n v="69296.13"/>
    <n v="0"/>
    <n v="69296.13"/>
    <n v="6677.62"/>
    <n v="69296.13"/>
    <s v="Q2"/>
    <n v="9.6363534298379996"/>
    <s v="Kochi"/>
    <s v="Premium"/>
  </r>
  <r>
    <s v="ORD001652"/>
    <x v="233"/>
    <s v="CUST0030"/>
    <s v="Kashvi Sahota"/>
    <x v="2"/>
    <x v="6"/>
    <x v="43"/>
    <n v="1"/>
    <n v="2283.5700000000002"/>
    <n v="0.15"/>
    <n v="1941.03"/>
    <n v="429.41"/>
    <n v="1941.0345"/>
    <s v="Q1"/>
    <n v="22.122790477220857"/>
    <s v="Delhi"/>
    <s v="Premium"/>
  </r>
  <r>
    <s v="ORD006991"/>
    <x v="239"/>
    <s v="CUST0401"/>
    <s v="Mason Kumar"/>
    <x v="2"/>
    <x v="1"/>
    <x v="59"/>
    <n v="2"/>
    <n v="17814.150000000001"/>
    <n v="0.05"/>
    <n v="33846.89"/>
    <n v="8663.5"/>
    <n v="33846.885000000002"/>
    <s v="Q2"/>
    <n v="25.596147829239257"/>
    <s v="Chandigarh"/>
    <s v="Premium"/>
  </r>
  <r>
    <s v="ORD011848"/>
    <x v="61"/>
    <s v="CUST0192"/>
    <s v="Kevin Toor"/>
    <x v="0"/>
    <x v="4"/>
    <x v="28"/>
    <n v="2"/>
    <n v="45594.18"/>
    <n v="0"/>
    <n v="91188.36"/>
    <n v="12716.57"/>
    <n v="91188.36"/>
    <s v="Q1"/>
    <n v="13.945387327944047"/>
    <s v="Bengaluru"/>
    <s v="Premium"/>
  </r>
  <r>
    <s v="ORD005093"/>
    <x v="178"/>
    <s v="CUST0001"/>
    <s v="Aditya Bhakta"/>
    <x v="2"/>
    <x v="1"/>
    <x v="52"/>
    <n v="5"/>
    <n v="35794.75"/>
    <n v="0.15"/>
    <n v="152127.69"/>
    <n v="34969.33"/>
    <n v="152127.6875"/>
    <s v="Q1"/>
    <n v="22.986827710326764"/>
    <s v="Delhi"/>
    <s v="Regular"/>
  </r>
  <r>
    <s v="ORD011389"/>
    <x v="218"/>
    <s v="CUST0123"/>
    <s v="Shivani Maharaj"/>
    <x v="1"/>
    <x v="5"/>
    <x v="24"/>
    <n v="7"/>
    <n v="522.28"/>
    <n v="0.2"/>
    <n v="2924.77"/>
    <n v="257.94"/>
    <n v="2924.768"/>
    <s v="Q3"/>
    <n v="8.8191550104794576"/>
    <s v="Guwahati"/>
    <s v="Regular"/>
  </r>
  <r>
    <s v="ORD004580"/>
    <x v="74"/>
    <s v="CUST0080"/>
    <s v="Balvan Gaba"/>
    <x v="3"/>
    <x v="1"/>
    <x v="26"/>
    <n v="5"/>
    <n v="27788.06"/>
    <n v="0.15"/>
    <n v="118099.26"/>
    <n v="29104.18"/>
    <n v="118099.255"/>
    <s v="Q3"/>
    <n v="24.643829267008112"/>
    <s v="Mumbai"/>
    <s v="Regular"/>
  </r>
  <r>
    <s v="ORD008145"/>
    <x v="4"/>
    <s v="CUST0132"/>
    <s v="Aadhya Kuruvilla"/>
    <x v="2"/>
    <x v="4"/>
    <x v="45"/>
    <n v="4"/>
    <n v="10484.98"/>
    <n v="0"/>
    <n v="41939.919999999998"/>
    <n v="3665.37"/>
    <n v="41939.919999999998"/>
    <s v="Q2"/>
    <n v="8.7395731799202299"/>
    <s v="Lucknow"/>
    <s v="Occasional"/>
  </r>
  <r>
    <s v="ORD007019"/>
    <x v="16"/>
    <s v="CUST0359"/>
    <s v="Yutika Suri"/>
    <x v="1"/>
    <x v="6"/>
    <x v="55"/>
    <n v="3"/>
    <n v="4786.87"/>
    <n v="0.05"/>
    <n v="13642.58"/>
    <n v="4223.05"/>
    <n v="13642.5795"/>
    <s v="Q3"/>
    <n v="30.954922016216873"/>
    <s v="Ranchi"/>
    <s v="Premium"/>
  </r>
  <r>
    <s v="ORD009872"/>
    <x v="346"/>
    <s v="CUST0360"/>
    <s v="Harshil Kadakia"/>
    <x v="1"/>
    <x v="3"/>
    <x v="10"/>
    <n v="4"/>
    <n v="2617.64"/>
    <n v="0.05"/>
    <n v="9947.0300000000007"/>
    <n v="3536.53"/>
    <n v="9947.0319999999992"/>
    <s v="Q4"/>
    <n v="35.553627565212928"/>
    <s v="Patna"/>
    <s v="Occasional"/>
  </r>
  <r>
    <s v="ORD008818"/>
    <x v="62"/>
    <s v="CUST0243"/>
    <s v="Oviya Nagy"/>
    <x v="3"/>
    <x v="4"/>
    <x v="47"/>
    <n v="3"/>
    <n v="5262.96"/>
    <n v="0"/>
    <n v="15788.88"/>
    <n v="1521.55"/>
    <n v="15788.880000000001"/>
    <s v="Q1"/>
    <n v="9.6368456787308538"/>
    <s v="Surat"/>
    <s v="Regular"/>
  </r>
  <r>
    <s v="ORD007286"/>
    <x v="18"/>
    <s v="CUST0089"/>
    <s v="Avi Dugar"/>
    <x v="1"/>
    <x v="2"/>
    <x v="54"/>
    <n v="4"/>
    <n v="1158.99"/>
    <n v="0.2"/>
    <n v="3708.77"/>
    <n v="627.57000000000005"/>
    <n v="3708.768"/>
    <s v="Q3"/>
    <n v="16.921243431110586"/>
    <s v="Bhubaneswar"/>
    <s v="Regular"/>
  </r>
  <r>
    <s v="ORD001854"/>
    <x v="326"/>
    <s v="CUST0180"/>
    <s v="Leela Talwar"/>
    <x v="3"/>
    <x v="0"/>
    <x v="0"/>
    <n v="4"/>
    <n v="915.88"/>
    <n v="0"/>
    <n v="3663.52"/>
    <n v="1208.48"/>
    <n v="3663.52"/>
    <s v="Q3"/>
    <n v="32.986854173035766"/>
    <s v="Mumbai"/>
    <s v="Regular"/>
  </r>
  <r>
    <s v="ORD006477"/>
    <x v="76"/>
    <s v="CUST0268"/>
    <s v="Rajeshri Kashyap"/>
    <x v="0"/>
    <x v="5"/>
    <x v="68"/>
    <n v="8"/>
    <n v="242.92"/>
    <n v="0.1"/>
    <n v="1749.02"/>
    <n v="172.55"/>
    <n v="1749.0239999999999"/>
    <s v="Q4"/>
    <n v="9.8655246938285455"/>
    <s v="Chennai"/>
    <s v="Premium"/>
  </r>
  <r>
    <s v="ORD011448"/>
    <x v="189"/>
    <s v="CUST0437"/>
    <s v="Aditya Borah"/>
    <x v="3"/>
    <x v="2"/>
    <x v="2"/>
    <n v="3"/>
    <n v="6382.72"/>
    <n v="0.2"/>
    <n v="15318.53"/>
    <n v="2645.49"/>
    <n v="15318.528"/>
    <s v="Q3"/>
    <n v="17.269868583995983"/>
    <s v="Ahmedabad"/>
    <s v="Regular"/>
  </r>
  <r>
    <s v="ORD000380"/>
    <x v="336"/>
    <s v="CUST0049"/>
    <s v="Niharika Aurora"/>
    <x v="0"/>
    <x v="4"/>
    <x v="33"/>
    <n v="3"/>
    <n v="14956.89"/>
    <n v="0.05"/>
    <n v="42627.14"/>
    <n v="4367.13"/>
    <n v="42627.136499999993"/>
    <s v="Q4"/>
    <n v="10.244951924994265"/>
    <s v="Kochi"/>
    <s v="Premium"/>
  </r>
  <r>
    <s v="ORD007389"/>
    <x v="169"/>
    <s v="CUST0130"/>
    <s v="Varsha Chana"/>
    <x v="2"/>
    <x v="5"/>
    <x v="68"/>
    <n v="1"/>
    <n v="143.66999999999999"/>
    <n v="0"/>
    <n v="143.66999999999999"/>
    <n v="12.53"/>
    <n v="143.66999999999999"/>
    <s v="Q1"/>
    <n v="8.7213753741212496"/>
    <s v="Jaipur"/>
    <s v="Premium"/>
  </r>
  <r>
    <s v="ORD004034"/>
    <x v="11"/>
    <s v="CUST0029"/>
    <s v="Odika Bala"/>
    <x v="2"/>
    <x v="3"/>
    <x v="6"/>
    <n v="2"/>
    <n v="3182.56"/>
    <n v="0"/>
    <n v="6365.12"/>
    <n v="1719.65"/>
    <n v="6365.12"/>
    <s v="Q1"/>
    <n v="27.016772661002463"/>
    <s v="Lucknow"/>
    <s v="Occasional"/>
  </r>
  <r>
    <s v="ORD011499"/>
    <x v="355"/>
    <s v="CUST0294"/>
    <s v="Ekapad Dhingra"/>
    <x v="0"/>
    <x v="4"/>
    <x v="28"/>
    <n v="1"/>
    <n v="69129.710000000006"/>
    <n v="0.1"/>
    <n v="62216.74"/>
    <n v="7432.65"/>
    <n v="62216.739000000009"/>
    <s v="Q2"/>
    <n v="11.946382918809311"/>
    <s v="Bengaluru"/>
    <s v="Premium"/>
  </r>
  <r>
    <s v="ORD003530"/>
    <x v="194"/>
    <s v="CUST0157"/>
    <s v="Bhavini Patla"/>
    <x v="2"/>
    <x v="5"/>
    <x v="11"/>
    <n v="8"/>
    <n v="242.1"/>
    <n v="0"/>
    <n v="1936.8"/>
    <n v="179.33"/>
    <n v="1936.8"/>
    <s v="Q4"/>
    <n v="9.2590871540685686"/>
    <s v="Jaipur"/>
    <s v="Regular"/>
  </r>
  <r>
    <s v="ORD011481"/>
    <x v="253"/>
    <s v="CUST0160"/>
    <s v="Warhi Radhakrishnan"/>
    <x v="0"/>
    <x v="5"/>
    <x v="44"/>
    <n v="1"/>
    <n v="710.31"/>
    <n v="0"/>
    <n v="710.31"/>
    <n v="45.14"/>
    <n v="710.31"/>
    <s v="Q3"/>
    <n v="6.3549717728878949"/>
    <s v="Coimbatore"/>
    <s v="Premium"/>
  </r>
  <r>
    <s v="ORD010245"/>
    <x v="43"/>
    <s v="CUST0331"/>
    <s v="Yashvi Manne"/>
    <x v="3"/>
    <x v="6"/>
    <x v="29"/>
    <n v="3"/>
    <n v="1588.77"/>
    <n v="0.1"/>
    <n v="4289.68"/>
    <n v="947.98"/>
    <n v="4289.6790000000001"/>
    <s v="Q1"/>
    <n v="22.099084313981461"/>
    <s v="Surat"/>
    <s v="Premium"/>
  </r>
  <r>
    <s v="ORD000150"/>
    <x v="37"/>
    <s v="CUST0234"/>
    <s v="Urvi Vig"/>
    <x v="1"/>
    <x v="6"/>
    <x v="29"/>
    <n v="5"/>
    <n v="3296.32"/>
    <n v="0.25"/>
    <n v="12361.2"/>
    <n v="2610.56"/>
    <n v="12361.2"/>
    <s v="Q4"/>
    <n v="21.118985211791731"/>
    <s v="Bengaluru"/>
    <s v="Occasional"/>
  </r>
  <r>
    <s v="ORD002241"/>
    <x v="204"/>
    <s v="CUST0132"/>
    <s v="Aadhya Kuruvilla"/>
    <x v="2"/>
    <x v="6"/>
    <x v="14"/>
    <n v="5"/>
    <n v="780.88"/>
    <n v="0.05"/>
    <n v="3709.18"/>
    <n v="803.82"/>
    <n v="3709.18"/>
    <s v="Q4"/>
    <n v="21.671097115804574"/>
    <s v="Lucknow"/>
    <s v="Occasional"/>
  </r>
  <r>
    <s v="ORD004818"/>
    <x v="354"/>
    <s v="CUST0302"/>
    <s v="Praneel Solanki"/>
    <x v="0"/>
    <x v="3"/>
    <x v="4"/>
    <n v="5"/>
    <n v="1136.25"/>
    <n v="0.25"/>
    <n v="4260.9399999999996"/>
    <n v="875.24"/>
    <n v="4260.9375"/>
    <s v="Q2"/>
    <n v="20.541007383347338"/>
    <s v="Coimbatore"/>
    <s v="Premium"/>
  </r>
  <r>
    <s v="ORD002411"/>
    <x v="69"/>
    <s v="CUST0160"/>
    <s v="Warhi Radhakrishnan"/>
    <x v="0"/>
    <x v="3"/>
    <x v="66"/>
    <n v="3"/>
    <n v="2066.1"/>
    <n v="0.05"/>
    <n v="5888.38"/>
    <n v="1781.44"/>
    <n v="5888.3849999999993"/>
    <s v="Q1"/>
    <n v="30.253482282053806"/>
    <s v="Coimbatore"/>
    <s v="Premium"/>
  </r>
  <r>
    <s v="ORD004527"/>
    <x v="65"/>
    <s v="CUST0321"/>
    <s v="Vyanjana Ramaswamy"/>
    <x v="0"/>
    <x v="6"/>
    <x v="19"/>
    <n v="3"/>
    <n v="4992.8"/>
    <n v="0.1"/>
    <n v="13480.56"/>
    <n v="3515.89"/>
    <n v="13480.560000000001"/>
    <s v="Q2"/>
    <n v="26.081186538244701"/>
    <s v="Coimbatore"/>
    <s v="Premium"/>
  </r>
  <r>
    <s v="ORD007578"/>
    <x v="53"/>
    <s v="CUST0447"/>
    <s v="Gaurang Chaudhary"/>
    <x v="1"/>
    <x v="5"/>
    <x v="37"/>
    <n v="7"/>
    <n v="64.47"/>
    <n v="0"/>
    <n v="451.29"/>
    <n v="38.340000000000003"/>
    <n v="451.28999999999996"/>
    <s v="Q4"/>
    <n v="8.4956458153293894"/>
    <s v="Guwahati"/>
    <s v="Premium"/>
  </r>
  <r>
    <s v="ORD002490"/>
    <x v="54"/>
    <s v="CUST0096"/>
    <s v="Vaishnavi Gandhi"/>
    <x v="0"/>
    <x v="6"/>
    <x v="29"/>
    <n v="3"/>
    <n v="2247.0300000000002"/>
    <n v="0"/>
    <n v="6741.09"/>
    <n v="2337.96"/>
    <n v="6741.09"/>
    <s v="Q4"/>
    <n v="34.682224981419921"/>
    <s v="Kochi"/>
    <s v="Occasional"/>
  </r>
  <r>
    <s v="ORD009891"/>
    <x v="132"/>
    <s v="CUST0151"/>
    <s v="Abhimanyu Kalita"/>
    <x v="0"/>
    <x v="2"/>
    <x v="30"/>
    <n v="2"/>
    <n v="1989.42"/>
    <n v="0"/>
    <n v="3978.84"/>
    <n v="899.57"/>
    <n v="3978.84"/>
    <s v="Q3"/>
    <n v="22.608850820842257"/>
    <s v="Chennai"/>
    <s v="Premium"/>
  </r>
  <r>
    <s v="ORD005458"/>
    <x v="29"/>
    <s v="CUST0077"/>
    <s v="Veda Dutt"/>
    <x v="1"/>
    <x v="2"/>
    <x v="46"/>
    <n v="4"/>
    <n v="2307.04"/>
    <n v="0.05"/>
    <n v="8766.75"/>
    <n v="1825.89"/>
    <n v="8766.7519999999986"/>
    <s v="Q2"/>
    <n v="20.827444606039869"/>
    <s v="Kolkata"/>
    <s v="Occasional"/>
  </r>
  <r>
    <s v="ORD005677"/>
    <x v="337"/>
    <s v="CUST0443"/>
    <s v="Wyatt Aggarwal"/>
    <x v="0"/>
    <x v="6"/>
    <x v="63"/>
    <n v="2"/>
    <n v="1329.65"/>
    <n v="0"/>
    <n v="2659.3"/>
    <n v="-356.41"/>
    <n v="2659.3"/>
    <s v="Q3"/>
    <n v="-13.402399127589968"/>
    <s v="Bengaluru"/>
    <s v="Regular"/>
  </r>
  <r>
    <s v="ORD006296"/>
    <x v="21"/>
    <s v="CUST0464"/>
    <s v="Chandresh Dasgupta"/>
    <x v="3"/>
    <x v="1"/>
    <x v="1"/>
    <n v="4"/>
    <n v="26809.3"/>
    <n v="0.05"/>
    <n v="101875.34"/>
    <n v="23977.49"/>
    <n v="101875.34"/>
    <s v="Q2"/>
    <n v="23.536107953112108"/>
    <s v="Mumbai"/>
    <s v="Regular"/>
  </r>
  <r>
    <s v="ORD011207"/>
    <x v="305"/>
    <s v="CUST0360"/>
    <s v="Harshil Kadakia"/>
    <x v="1"/>
    <x v="5"/>
    <x v="40"/>
    <n v="4"/>
    <n v="524.09"/>
    <n v="0.1"/>
    <n v="1886.72"/>
    <n v="112.29"/>
    <n v="1886.7240000000002"/>
    <s v="Q3"/>
    <n v="5.9515985413839889"/>
    <s v="Patna"/>
    <s v="Occasional"/>
  </r>
  <r>
    <s v="ORD008055"/>
    <x v="16"/>
    <s v="CUST0472"/>
    <s v="Ekaraj Mane"/>
    <x v="2"/>
    <x v="1"/>
    <x v="69"/>
    <n v="3"/>
    <n v="5964.83"/>
    <n v="0"/>
    <n v="17894.490000000002"/>
    <n v="4058.1"/>
    <n v="17894.489999999998"/>
    <s v="Q3"/>
    <n v="22.677930469099703"/>
    <s v="Lucknow"/>
    <s v="Premium"/>
  </r>
  <r>
    <s v="ORD001451"/>
    <x v="179"/>
    <s v="CUST0078"/>
    <s v="Warinder Naidu"/>
    <x v="0"/>
    <x v="4"/>
    <x v="22"/>
    <n v="3"/>
    <n v="14694.79"/>
    <n v="0"/>
    <n v="44084.37"/>
    <n v="6665.82"/>
    <n v="44084.37"/>
    <s v="Q1"/>
    <n v="15.120597164028881"/>
    <s v="Hyderabad"/>
    <s v="Regular"/>
  </r>
  <r>
    <s v="ORD007908"/>
    <x v="110"/>
    <s v="CUST0300"/>
    <s v="Maanav Kashyap"/>
    <x v="2"/>
    <x v="2"/>
    <x v="9"/>
    <n v="4"/>
    <n v="1921.65"/>
    <n v="0.2"/>
    <n v="6149.28"/>
    <n v="1068.4000000000001"/>
    <n v="6149.2800000000007"/>
    <s v="Q2"/>
    <n v="17.374391798714647"/>
    <s v="Amritsar"/>
    <s v="Premium"/>
  </r>
  <r>
    <s v="ORD002355"/>
    <x v="349"/>
    <s v="CUST0375"/>
    <s v="Veer Halder"/>
    <x v="2"/>
    <x v="5"/>
    <x v="40"/>
    <n v="0"/>
    <n v="549.44000000000005"/>
    <n v="0.05"/>
    <n v="4175.74"/>
    <n v="327.05"/>
    <n v="0"/>
    <s v="Q4"/>
    <n v="7.8321447216541271"/>
    <s v="Chandigarh"/>
    <s v="Premium"/>
  </r>
  <r>
    <s v="ORD001556"/>
    <x v="288"/>
    <s v="CUST0031"/>
    <s v="Unni Gupta"/>
    <x v="3"/>
    <x v="6"/>
    <x v="57"/>
    <n v="3"/>
    <n v="3959.37"/>
    <n v="0"/>
    <n v="11878.11"/>
    <n v="3416.94"/>
    <n v="11878.11"/>
    <s v="Q1"/>
    <n v="28.766697732214976"/>
    <s v="Ahmedabad"/>
    <s v="Premium"/>
  </r>
  <r>
    <s v="ORD005108"/>
    <x v="272"/>
    <s v="CUST0046"/>
    <s v="Kiaan Radhakrishnan"/>
    <x v="0"/>
    <x v="6"/>
    <x v="43"/>
    <n v="3"/>
    <n v="1615.88"/>
    <n v="0.15"/>
    <n v="4120.49"/>
    <n v="1409.67"/>
    <n v="4120.4940000000006"/>
    <s v="Q3"/>
    <n v="34.21122245169871"/>
    <s v="Hyderabad"/>
    <s v="Premium"/>
  </r>
  <r>
    <s v="ORD008552"/>
    <x v="49"/>
    <s v="CUST0287"/>
    <s v="Harish Sahota"/>
    <x v="2"/>
    <x v="0"/>
    <x v="0"/>
    <n v="2"/>
    <n v="323.12"/>
    <n v="0"/>
    <n v="646.24"/>
    <n v="175.24"/>
    <n v="646.24"/>
    <s v="Q3"/>
    <n v="27.11686060906165"/>
    <s v="Delhi"/>
    <s v="Regular"/>
  </r>
  <r>
    <s v="ORD010051"/>
    <x v="226"/>
    <s v="CUST0059"/>
    <s v="Gopal Om"/>
    <x v="1"/>
    <x v="0"/>
    <x v="51"/>
    <n v="4"/>
    <n v="552.67999999999995"/>
    <n v="0.1"/>
    <n v="1989.65"/>
    <n v="646.5"/>
    <n v="1989.6479999999999"/>
    <s v="Q1"/>
    <n v="32.493152061920441"/>
    <s v="Kolkata"/>
    <s v="Regular"/>
  </r>
  <r>
    <s v="ORD003765"/>
    <x v="268"/>
    <s v="CUST0158"/>
    <s v="Zaid Purohit"/>
    <x v="2"/>
    <x v="5"/>
    <x v="40"/>
    <n v="8"/>
    <n v="197.51"/>
    <n v="0.05"/>
    <n v="1501.08"/>
    <n v="89.12"/>
    <n v="1501.0759999999998"/>
    <s v="Q4"/>
    <n v="5.9370586511045387"/>
    <s v="Jaipur"/>
    <s v="Premium"/>
  </r>
  <r>
    <s v="ORD011127"/>
    <x v="211"/>
    <s v="CUST0159"/>
    <s v="Gavin Doctor"/>
    <x v="2"/>
    <x v="3"/>
    <x v="10"/>
    <n v="4"/>
    <n v="349.23"/>
    <n v="0.15"/>
    <n v="1187.3800000000001"/>
    <n v="353.4"/>
    <n v="1187.3820000000001"/>
    <s v="Q1"/>
    <n v="29.763007630244736"/>
    <s v="Lucknow"/>
    <s v="Regular"/>
  </r>
  <r>
    <s v="ORD000878"/>
    <x v="362"/>
    <s v="CUST0450"/>
    <s v="Abhimanyu Sehgal"/>
    <x v="1"/>
    <x v="4"/>
    <x v="42"/>
    <n v="5"/>
    <n v="8051.69"/>
    <n v="0.25"/>
    <n v="30193.84"/>
    <n v="4291.7299999999996"/>
    <n v="30193.837499999998"/>
    <s v="Q4"/>
    <n v="14.213925754392283"/>
    <s v="Bhubaneswar"/>
    <s v="Premium"/>
  </r>
  <r>
    <s v="ORD001411"/>
    <x v="358"/>
    <s v="CUST0301"/>
    <s v="Vihaan Saini"/>
    <x v="2"/>
    <x v="2"/>
    <x v="30"/>
    <n v="2"/>
    <n v="1011.15"/>
    <n v="0.05"/>
    <n v="1921.18"/>
    <n v="425.55"/>
    <n v="1921.1849999999999"/>
    <s v="Q4"/>
    <n v="22.150449203093931"/>
    <s v="Chandigarh"/>
    <s v="Premium"/>
  </r>
  <r>
    <s v="ORD008545"/>
    <x v="197"/>
    <s v="CUST0448"/>
    <s v="Wyatt Gade"/>
    <x v="3"/>
    <x v="5"/>
    <x v="68"/>
    <n v="4"/>
    <n v="440.08"/>
    <n v="0"/>
    <n v="1760.32"/>
    <n v="117.51"/>
    <n v="1760.32"/>
    <s v="Q4"/>
    <n v="6.6754908198509364"/>
    <s v="Nagpur"/>
    <s v="Premium"/>
  </r>
  <r>
    <s v="ORD011735"/>
    <x v="250"/>
    <s v="CUST0018"/>
    <s v="Shivani Parikh"/>
    <x v="0"/>
    <x v="1"/>
    <x v="59"/>
    <n v="1"/>
    <n v="23941.69"/>
    <n v="0.2"/>
    <n v="19153.349999999999"/>
    <n v="4037.24"/>
    <n v="19153.351999999999"/>
    <s v="Q4"/>
    <n v="21.078505848846284"/>
    <s v="Coimbatore"/>
    <s v="Occasional"/>
  </r>
  <r>
    <s v="ORD007004"/>
    <x v="61"/>
    <s v="CUST0281"/>
    <s v="Chaman Khalsa"/>
    <x v="0"/>
    <x v="6"/>
    <x v="55"/>
    <n v="3"/>
    <n v="1559.33"/>
    <n v="0.15"/>
    <n v="3976.29"/>
    <n v="1283.31"/>
    <n v="3976.2914999999998"/>
    <s v="Q1"/>
    <n v="32.274054457798599"/>
    <s v="Chennai"/>
    <s v="Premium"/>
  </r>
  <r>
    <s v="ORD011011"/>
    <x v="52"/>
    <s v="CUST0065"/>
    <s v="Bhavya Kapadia"/>
    <x v="3"/>
    <x v="5"/>
    <x v="37"/>
    <n v="5"/>
    <n v="356.36"/>
    <n v="0.25"/>
    <n v="1336.35"/>
    <n v="138.66"/>
    <n v="1336.3500000000001"/>
    <s v="Q1"/>
    <n v="10.376024245145359"/>
    <s v="Mumbai"/>
    <s v="Regular"/>
  </r>
  <r>
    <s v="ORD006045"/>
    <x v="357"/>
    <s v="CUST0217"/>
    <s v="Jonathan Madan"/>
    <x v="3"/>
    <x v="6"/>
    <x v="29"/>
    <n v="2"/>
    <n v="360.35"/>
    <n v="0.3"/>
    <n v="504.49"/>
    <n v="165.16"/>
    <n v="504.49"/>
    <s v="Q1"/>
    <n v="32.73801264643501"/>
    <s v="Pune"/>
    <s v="Premium"/>
  </r>
  <r>
    <s v="ORD010285"/>
    <x v="2"/>
    <s v="CUST0349"/>
    <s v="Nakul Deep"/>
    <x v="3"/>
    <x v="4"/>
    <x v="45"/>
    <n v="5"/>
    <n v="76473.61"/>
    <n v="0"/>
    <n v="382368.05"/>
    <n v="47946.47"/>
    <n v="382368.05"/>
    <s v="Q3"/>
    <n v="12.539350502742058"/>
    <s v="Pune"/>
    <s v="Premium"/>
  </r>
  <r>
    <s v="ORD009550"/>
    <x v="81"/>
    <s v="CUST0362"/>
    <s v="Netra Issac"/>
    <x v="2"/>
    <x v="2"/>
    <x v="30"/>
    <n v="2"/>
    <n v="7740.33"/>
    <n v="0.05"/>
    <n v="14706.63"/>
    <n v="3408.52"/>
    <n v="14706.626999999999"/>
    <s v="Q3"/>
    <n v="23.176757693638855"/>
    <s v="Chandigarh"/>
    <s v="Premium"/>
  </r>
  <r>
    <s v="ORD008600"/>
    <x v="305"/>
    <s v="CUST0372"/>
    <s v="Wazir Seshadri"/>
    <x v="2"/>
    <x v="4"/>
    <x v="28"/>
    <n v="5"/>
    <n v="13584.06"/>
    <n v="0.15"/>
    <n v="57732.25"/>
    <n v="7696.55"/>
    <n v="57732.254999999997"/>
    <s v="Q3"/>
    <n v="13.33145685470426"/>
    <s v="Lucknow"/>
    <s v="Regular"/>
  </r>
  <r>
    <s v="ORD010736"/>
    <x v="159"/>
    <s v="CUST0359"/>
    <s v="Yutika Suri"/>
    <x v="1"/>
    <x v="5"/>
    <x v="44"/>
    <n v="7"/>
    <n v="230.61"/>
    <n v="0.3"/>
    <n v="1129.99"/>
    <n v="116.91"/>
    <n v="1129.9889999999998"/>
    <s v="Q3"/>
    <n v="10.34610925760405"/>
    <s v="Ranchi"/>
    <s v="Premium"/>
  </r>
  <r>
    <s v="ORD002601"/>
    <x v="31"/>
    <s v="CUST0147"/>
    <s v="Ekiya Bora"/>
    <x v="3"/>
    <x v="1"/>
    <x v="59"/>
    <n v="4"/>
    <n v="11628.83"/>
    <n v="0.2"/>
    <n v="37212.26"/>
    <n v="6568.85"/>
    <n v="37212.256000000001"/>
    <s v="Q2"/>
    <n v="17.652381231346872"/>
    <s v="Surat"/>
    <s v="Regular"/>
  </r>
  <r>
    <s v="ORD010888"/>
    <x v="81"/>
    <s v="CUST0255"/>
    <s v="Darpan Jhaveri"/>
    <x v="2"/>
    <x v="4"/>
    <x v="23"/>
    <n v="2"/>
    <n v="40322.410000000003"/>
    <n v="0"/>
    <n v="80644.820000000007"/>
    <n v="11792.6"/>
    <n v="80644.820000000007"/>
    <s v="Q3"/>
    <n v="14.62288588405306"/>
    <s v="Lucknow"/>
    <s v="Regular"/>
  </r>
  <r>
    <s v="ORD006989"/>
    <x v="18"/>
    <s v="CUST0057"/>
    <s v="Anusha Ganesh"/>
    <x v="1"/>
    <x v="3"/>
    <x v="61"/>
    <n v="2"/>
    <n v="1024.54"/>
    <n v="0"/>
    <n v="2049.08"/>
    <n v="434.73"/>
    <n v="2049.08"/>
    <s v="Q3"/>
    <n v="21.215862728639195"/>
    <s v="Ranchi"/>
    <s v="Premium"/>
  </r>
  <r>
    <s v="ORD011665"/>
    <x v="87"/>
    <s v="CUST0450"/>
    <s v="Abhimanyu Sehgal"/>
    <x v="1"/>
    <x v="0"/>
    <x v="15"/>
    <n v="3"/>
    <n v="407.55"/>
    <n v="0"/>
    <n v="1222.6500000000001"/>
    <n v="516.32000000000005"/>
    <n v="1222.6500000000001"/>
    <s v="Q1"/>
    <n v="42.229583282214861"/>
    <s v="Bhubaneswar"/>
    <s v="Premium"/>
  </r>
  <r>
    <s v="ORD007171"/>
    <x v="26"/>
    <s v="CUST0292"/>
    <s v="Hardik Mukherjee"/>
    <x v="2"/>
    <x v="4"/>
    <x v="42"/>
    <n v="1"/>
    <n v="41561.870000000003"/>
    <n v="0.2"/>
    <n v="33249.5"/>
    <n v="3286.36"/>
    <n v="33249.496000000006"/>
    <s v="Q4"/>
    <n v="9.8839381043323957"/>
    <s v="Jaipur"/>
    <s v="Premium"/>
  </r>
  <r>
    <s v="ORD003491"/>
    <x v="101"/>
    <s v="CUST0474"/>
    <s v="Tanay Basak"/>
    <x v="3"/>
    <x v="3"/>
    <x v="16"/>
    <n v="3"/>
    <n v="1050.49"/>
    <n v="0.2"/>
    <n v="2521.1799999999998"/>
    <n v="508.24"/>
    <n v="2521.1760000000004"/>
    <s v="Q1"/>
    <n v="20.158814523358114"/>
    <s v="Ahmedabad"/>
    <s v="Premium"/>
  </r>
  <r>
    <s v="ORD001202"/>
    <x v="292"/>
    <s v="CUST0307"/>
    <s v="Ekani Tak"/>
    <x v="0"/>
    <x v="2"/>
    <x v="65"/>
    <n v="4"/>
    <n v="1708.88"/>
    <n v="0.05"/>
    <n v="6493.74"/>
    <n v="1232.1099999999999"/>
    <n v="6493.7439999999997"/>
    <s v="Q3"/>
    <n v="18.973811701731204"/>
    <s v="Kochi"/>
    <s v="Premium"/>
  </r>
  <r>
    <s v="ORD005512"/>
    <x v="331"/>
    <s v="CUST0212"/>
    <s v="Reva Vyas"/>
    <x v="0"/>
    <x v="4"/>
    <x v="45"/>
    <n v="4"/>
    <n v="40141.57"/>
    <n v="0.05"/>
    <n v="152537.97"/>
    <n v="23684.18"/>
    <n v="152537.96599999999"/>
    <s v="Q4"/>
    <n v="15.526743931363452"/>
    <s v="Hyderabad"/>
    <s v="Premium"/>
  </r>
  <r>
    <s v="ORD009734"/>
    <x v="9"/>
    <s v="CUST0474"/>
    <s v="Tanay Basak"/>
    <x v="3"/>
    <x v="5"/>
    <x v="7"/>
    <n v="0"/>
    <n v="463.57"/>
    <n v="0.05"/>
    <n v="1761.57"/>
    <n v="131.58000000000001"/>
    <n v="0"/>
    <s v="Q2"/>
    <n v="7.4694732539723097"/>
    <s v="Ahmedabad"/>
    <s v="Premium"/>
  </r>
  <r>
    <s v="ORD010412"/>
    <x v="137"/>
    <s v="CUST0319"/>
    <s v="Veer Sankaran"/>
    <x v="0"/>
    <x v="4"/>
    <x v="20"/>
    <n v="4"/>
    <n v="68602.97"/>
    <n v="0"/>
    <n v="274411.88"/>
    <n v="33310.870000000003"/>
    <n v="274411.88"/>
    <s v="Q4"/>
    <n v="12.139004331736659"/>
    <s v="Chennai"/>
    <s v="Premium"/>
  </r>
  <r>
    <s v="ORD002525"/>
    <x v="28"/>
    <s v="CUST0204"/>
    <s v="Madhavi Dutt"/>
    <x v="0"/>
    <x v="5"/>
    <x v="21"/>
    <n v="5"/>
    <n v="464.11"/>
    <n v="0.15"/>
    <n v="1972.47"/>
    <n v="176.42"/>
    <n v="1972.4675000000002"/>
    <s v="Q4"/>
    <n v="8.944115753344791"/>
    <s v="Hyderabad"/>
    <s v="Premium"/>
  </r>
  <r>
    <s v="ORD005566"/>
    <x v="129"/>
    <s v="CUST0331"/>
    <s v="Yashvi Manne"/>
    <x v="3"/>
    <x v="6"/>
    <x v="29"/>
    <n v="3"/>
    <n v="4179.91"/>
    <n v="0.15"/>
    <n v="10658.77"/>
    <n v="2627.4"/>
    <n v="10658.770499999999"/>
    <s v="Q2"/>
    <n v="24.650123794771815"/>
    <s v="Surat"/>
    <s v="Premium"/>
  </r>
  <r>
    <s v="ORD000156"/>
    <x v="76"/>
    <s v="CUST0084"/>
    <s v="Atharv Sarma"/>
    <x v="0"/>
    <x v="5"/>
    <x v="39"/>
    <n v="7"/>
    <n v="677.64"/>
    <n v="0.1"/>
    <n v="4269.13"/>
    <n v="393.91"/>
    <n v="4269.1319999999996"/>
    <s v="Q4"/>
    <n v="9.226938509719778"/>
    <s v="Hyderabad"/>
    <s v="Regular"/>
  </r>
  <r>
    <s v="ORD005721"/>
    <x v="289"/>
    <s v="CUST0489"/>
    <s v="Xavier Bawa"/>
    <x v="3"/>
    <x v="0"/>
    <x v="67"/>
    <n v="4"/>
    <n v="252.2"/>
    <n v="0.1"/>
    <n v="907.92"/>
    <n v="379.84"/>
    <n v="907.92"/>
    <s v="Q2"/>
    <n v="41.836285135254208"/>
    <s v="Surat"/>
    <s v="Premium"/>
  </r>
  <r>
    <s v="ORD005924"/>
    <x v="76"/>
    <s v="CUST0058"/>
    <s v="Vansha Narula"/>
    <x v="0"/>
    <x v="2"/>
    <x v="65"/>
    <n v="4"/>
    <n v="1417.96"/>
    <n v="0.15"/>
    <n v="4821.0600000000004"/>
    <n v="785.37"/>
    <n v="4821.0640000000003"/>
    <s v="Q4"/>
    <n v="16.290400866199548"/>
    <s v="Kochi"/>
    <s v="Regular"/>
  </r>
  <r>
    <s v="ORD006479"/>
    <x v="10"/>
    <s v="CUST0026"/>
    <s v="Mason Oommen"/>
    <x v="0"/>
    <x v="5"/>
    <x v="24"/>
    <n v="3"/>
    <n v="266.2"/>
    <n v="0"/>
    <n v="798.6"/>
    <n v="48.35"/>
    <n v="798.59999999999991"/>
    <s v="Q1"/>
    <n v="6.0543451039318814"/>
    <s v="Chennai"/>
    <s v="Premium"/>
  </r>
  <r>
    <s v="ORD011939"/>
    <x v="129"/>
    <s v="CUST0046"/>
    <s v="Kiaan Radhakrishnan"/>
    <x v="0"/>
    <x v="5"/>
    <x v="39"/>
    <n v="2"/>
    <n v="85.19"/>
    <n v="0.1"/>
    <n v="153.34"/>
    <n v="13.07"/>
    <n v="153.34200000000001"/>
    <s v="Q2"/>
    <n v="8.5235424546758836"/>
    <s v="Hyderabad"/>
    <s v="Premium"/>
  </r>
  <r>
    <s v="ORD007587"/>
    <x v="78"/>
    <s v="CUST0429"/>
    <s v="Daniel Rau"/>
    <x v="2"/>
    <x v="4"/>
    <x v="23"/>
    <n v="4"/>
    <n v="84392.41"/>
    <n v="0.1"/>
    <n v="303812.68"/>
    <n v="40494.980000000003"/>
    <n v="303812.67600000004"/>
    <s v="Q3"/>
    <n v="13.328930181584258"/>
    <s v="Jaipur"/>
    <s v="Premium"/>
  </r>
  <r>
    <s v="ORD003979"/>
    <x v="149"/>
    <s v="CUST0284"/>
    <s v="Daksha Karan"/>
    <x v="1"/>
    <x v="6"/>
    <x v="63"/>
    <n v="5"/>
    <n v="3235.49"/>
    <n v="0"/>
    <n v="16177.45"/>
    <n v="6307.49"/>
    <n v="16177.449999999999"/>
    <s v="Q4"/>
    <n v="38.989395732949255"/>
    <s v="Ranchi"/>
    <s v="Premium"/>
  </r>
  <r>
    <s v="ORD003275"/>
    <x v="162"/>
    <s v="CUST0092"/>
    <s v="Neelima Sengupta"/>
    <x v="3"/>
    <x v="6"/>
    <x v="18"/>
    <n v="4"/>
    <n v="3549.55"/>
    <n v="0.3"/>
    <n v="9938.74"/>
    <n v="2487.2600000000002"/>
    <n v="9938.74"/>
    <s v="Q2"/>
    <n v="25.025908716799115"/>
    <s v="Mumbai"/>
    <s v="Premium"/>
  </r>
  <r>
    <s v="ORD001681"/>
    <x v="266"/>
    <s v="CUST0116"/>
    <s v="Gagan Oak"/>
    <x v="2"/>
    <x v="6"/>
    <x v="41"/>
    <n v="2"/>
    <n v="4202.05"/>
    <n v="0"/>
    <n v="8404.1"/>
    <n v="2016.31"/>
    <n v="8404.1"/>
    <s v="Q2"/>
    <n v="23.991980104948773"/>
    <s v="Chandigarh"/>
    <s v="Regular"/>
  </r>
  <r>
    <s v="ORD004374"/>
    <x v="121"/>
    <s v="CUST0453"/>
    <s v="Maanav Dâ€™Alia"/>
    <x v="1"/>
    <x v="6"/>
    <x v="41"/>
    <n v="2"/>
    <n v="3696.33"/>
    <n v="0"/>
    <n v="7392.66"/>
    <n v="1750.87"/>
    <n v="7392.66"/>
    <s v="Q2"/>
    <n v="23.683897271076987"/>
    <s v="Bhubaneswar"/>
    <s v="Regular"/>
  </r>
  <r>
    <s v="ORD005681"/>
    <x v="288"/>
    <s v="CUST0390"/>
    <s v="Waida Manda"/>
    <x v="1"/>
    <x v="5"/>
    <x v="39"/>
    <n v="5"/>
    <n v="422.66"/>
    <n v="0.1"/>
    <n v="1901.97"/>
    <n v="181.49"/>
    <n v="1901.9700000000003"/>
    <s v="Q1"/>
    <n v="9.5422114965009968"/>
    <s v="Patna"/>
    <s v="Premium"/>
  </r>
  <r>
    <s v="ORD010498"/>
    <x v="253"/>
    <s v="CUST0067"/>
    <s v="Neha Chadha"/>
    <x v="0"/>
    <x v="4"/>
    <x v="47"/>
    <n v="2"/>
    <n v="73773.03"/>
    <n v="0.2"/>
    <n v="118036.85"/>
    <n v="11818.64"/>
    <n v="118036.848"/>
    <s v="Q3"/>
    <n v="10.012669772194021"/>
    <s v="Coimbatore"/>
    <s v="Regular"/>
  </r>
  <r>
    <s v="ORD003091"/>
    <x v="200"/>
    <s v="CUST0015"/>
    <s v="Akshay Choudhary"/>
    <x v="2"/>
    <x v="4"/>
    <x v="22"/>
    <n v="1"/>
    <n v="49164.28"/>
    <n v="0.05"/>
    <n v="46706.07"/>
    <n v="7057.43"/>
    <n v="46706.065999999999"/>
    <s v="Q2"/>
    <n v="15.110305791088823"/>
    <s v="Chandigarh"/>
    <s v="Regular"/>
  </r>
  <r>
    <s v="ORD011421"/>
    <x v="86"/>
    <s v="CUST0153"/>
    <s v="Bakhshi Sathe"/>
    <x v="1"/>
    <x v="4"/>
    <x v="45"/>
    <n v="3"/>
    <n v="41626.83"/>
    <n v="0.05"/>
    <n v="118636.47"/>
    <n v="10915.43"/>
    <n v="118636.46550000001"/>
    <s v="Q4"/>
    <n v="9.2007373449328025"/>
    <s v="Kolkata"/>
    <s v="Premium"/>
  </r>
  <r>
    <s v="ORD002361"/>
    <x v="183"/>
    <s v="CUST0204"/>
    <s v="Madhavi Dutt"/>
    <x v="0"/>
    <x v="3"/>
    <x v="4"/>
    <n v="4"/>
    <n v="2401.39"/>
    <n v="0.25"/>
    <n v="7204.17"/>
    <n v="1554.67"/>
    <n v="7204.17"/>
    <s v="Q3"/>
    <n v="21.580140390912486"/>
    <s v="Hyderabad"/>
    <s v="Premium"/>
  </r>
  <r>
    <s v="ORD008329"/>
    <x v="66"/>
    <s v="CUST0166"/>
    <s v="Harita Nadig"/>
    <x v="1"/>
    <x v="3"/>
    <x v="25"/>
    <n v="3"/>
    <n v="937.01"/>
    <n v="0"/>
    <n v="2811.03"/>
    <n v="759.79"/>
    <n v="2811.0299999999997"/>
    <s v="Q1"/>
    <n v="27.028882651554763"/>
    <s v="Kolkata"/>
    <s v="Regular"/>
  </r>
  <r>
    <s v="ORD011777"/>
    <x v="331"/>
    <s v="CUST0100"/>
    <s v="Faqid Zachariah"/>
    <x v="3"/>
    <x v="5"/>
    <x v="31"/>
    <n v="2"/>
    <n v="564.58000000000004"/>
    <n v="0"/>
    <n v="1129.1600000000001"/>
    <n v="105.58"/>
    <n v="1129.1600000000001"/>
    <s v="Q4"/>
    <n v="9.3503135073860211"/>
    <s v="Ahmedabad"/>
    <s v="Premium"/>
  </r>
  <r>
    <s v="ORD006356"/>
    <x v="262"/>
    <s v="CUST0216"/>
    <s v="Jacob Sengupta"/>
    <x v="1"/>
    <x v="6"/>
    <x v="55"/>
    <n v="4"/>
    <n v="2385.0100000000002"/>
    <n v="0.2"/>
    <n v="7632.03"/>
    <n v="-584.27"/>
    <n v="7632.0320000000011"/>
    <s v="Q2"/>
    <n v="-7.655499257733525"/>
    <s v="Patna"/>
    <s v="Regular"/>
  </r>
  <r>
    <s v="ORD011767"/>
    <x v="193"/>
    <s v="CUST0092"/>
    <s v="Neelima Sengupta"/>
    <x v="3"/>
    <x v="1"/>
    <x v="64"/>
    <n v="5"/>
    <n v="2663.27"/>
    <n v="0.05"/>
    <n v="12650.53"/>
    <n v="3389.96"/>
    <n v="12650.532499999999"/>
    <s v="Q1"/>
    <n v="26.796980047476271"/>
    <s v="Mumbai"/>
    <s v="Premium"/>
  </r>
  <r>
    <s v="ORD004759"/>
    <x v="137"/>
    <s v="CUST0366"/>
    <s v="Zaitra Kade"/>
    <x v="2"/>
    <x v="6"/>
    <x v="57"/>
    <n v="3"/>
    <n v="3280.46"/>
    <n v="0"/>
    <n v="9841.3799999999992"/>
    <n v="3015.95"/>
    <n v="9841.380000000001"/>
    <s v="Q4"/>
    <n v="30.645600515374877"/>
    <s v="Amritsar"/>
    <s v="Occasional"/>
  </r>
  <r>
    <s v="ORD004044"/>
    <x v="5"/>
    <s v="CUST0151"/>
    <s v="Abhimanyu Kalita"/>
    <x v="0"/>
    <x v="4"/>
    <x v="20"/>
    <n v="1"/>
    <n v="73693.759999999995"/>
    <n v="0"/>
    <n v="73693.759999999995"/>
    <n v="7583.85"/>
    <n v="73693.759999999995"/>
    <s v="Q1"/>
    <n v="10.291034139118429"/>
    <s v="Chennai"/>
    <s v="Premium"/>
  </r>
  <r>
    <s v="ORD009656"/>
    <x v="124"/>
    <s v="CUST0194"/>
    <s v="Panini Badami"/>
    <x v="0"/>
    <x v="0"/>
    <x v="53"/>
    <n v="5"/>
    <n v="399.75"/>
    <n v="0.25"/>
    <n v="1499.06"/>
    <n v="656.62"/>
    <n v="1499.0625"/>
    <s v="Q2"/>
    <n v="43.802115992688755"/>
    <s v="Bengaluru"/>
    <s v="Regular"/>
  </r>
  <r>
    <s v="ORD006355"/>
    <x v="0"/>
    <s v="CUST0245"/>
    <s v="Naveen Dubey"/>
    <x v="1"/>
    <x v="0"/>
    <x v="67"/>
    <n v="4"/>
    <n v="817.11"/>
    <n v="0"/>
    <n v="3268.44"/>
    <n v="872.26"/>
    <n v="3268.44"/>
    <s v="Q2"/>
    <n v="26.687349316493496"/>
    <s v="Bhubaneswar"/>
    <s v="Regular"/>
  </r>
  <r>
    <s v="ORD001846"/>
    <x v="291"/>
    <s v="CUST0405"/>
    <s v="Vyanjana Buch"/>
    <x v="0"/>
    <x v="6"/>
    <x v="57"/>
    <n v="1"/>
    <n v="1145.29"/>
    <n v="0.15"/>
    <n v="973.5"/>
    <n v="287.39"/>
    <n v="973.49649999999997"/>
    <s v="Q3"/>
    <n v="29.52131484334874"/>
    <s v="Coimbatore"/>
    <s v="Regular"/>
  </r>
  <r>
    <s v="ORD007969"/>
    <x v="62"/>
    <s v="CUST0217"/>
    <s v="Jonathan Madan"/>
    <x v="3"/>
    <x v="5"/>
    <x v="11"/>
    <n v="10"/>
    <n v="590.22"/>
    <n v="0.05"/>
    <n v="5607.09"/>
    <n v="483.95"/>
    <n v="5607.09"/>
    <s v="Q1"/>
    <n v="8.631036776652417"/>
    <s v="Pune"/>
    <s v="Premium"/>
  </r>
  <r>
    <s v="ORD010881"/>
    <x v="32"/>
    <s v="CUST0191"/>
    <s v="Advika Madan"/>
    <x v="3"/>
    <x v="0"/>
    <x v="51"/>
    <n v="3"/>
    <n v="826.85"/>
    <n v="0.2"/>
    <n v="1984.44"/>
    <n v="616.62"/>
    <n v="1984.4400000000003"/>
    <s v="Q4"/>
    <n v="31.07274596359678"/>
    <s v="Mumbai"/>
    <s v="Occasional"/>
  </r>
  <r>
    <s v="ORD009537"/>
    <x v="36"/>
    <s v="CUST0208"/>
    <s v="Dev Venkataraman"/>
    <x v="3"/>
    <x v="6"/>
    <x v="41"/>
    <n v="5"/>
    <n v="622.96"/>
    <n v="0.15"/>
    <n v="2647.58"/>
    <n v="621.01"/>
    <n v="2647.58"/>
    <s v="Q4"/>
    <n v="23.455759599332222"/>
    <s v="Ahmedabad"/>
    <s v="Premium"/>
  </r>
  <r>
    <s v="ORD001817"/>
    <x v="178"/>
    <s v="CUST0417"/>
    <s v="Radha Mander"/>
    <x v="0"/>
    <x v="6"/>
    <x v="19"/>
    <n v="5"/>
    <n v="1612.62"/>
    <n v="0.1"/>
    <n v="7256.79"/>
    <n v="1750.36"/>
    <n v="7256.79"/>
    <s v="Q1"/>
    <n v="24.12030663695656"/>
    <s v="Kochi"/>
    <s v="Occasional"/>
  </r>
  <r>
    <s v="ORD007003"/>
    <x v="53"/>
    <s v="CUST0188"/>
    <s v="Anusha Pathak"/>
    <x v="0"/>
    <x v="5"/>
    <x v="11"/>
    <n v="10"/>
    <n v="344.5"/>
    <n v="0.05"/>
    <n v="3272.75"/>
    <n v="315.38"/>
    <n v="3272.75"/>
    <s v="Q4"/>
    <n v="9.6365441906653437"/>
    <s v="Chennai"/>
    <s v="Regular"/>
  </r>
  <r>
    <s v="ORD007622"/>
    <x v="103"/>
    <s v="CUST0387"/>
    <s v="Vinaya Prashad"/>
    <x v="1"/>
    <x v="4"/>
    <x v="5"/>
    <n v="4"/>
    <n v="21094.28"/>
    <n v="0.25"/>
    <n v="63282.84"/>
    <n v="6019.64"/>
    <n v="63282.84"/>
    <s v="Q1"/>
    <n v="9.5122785260585658"/>
    <s v="Bhubaneswar"/>
    <s v="Regular"/>
  </r>
  <r>
    <s v="ORD009183"/>
    <x v="68"/>
    <s v="CUST0394"/>
    <s v="Isaac Parekh"/>
    <x v="1"/>
    <x v="1"/>
    <x v="36"/>
    <n v="1"/>
    <n v="22378.6"/>
    <n v="0.1"/>
    <n v="20140.740000000002"/>
    <n v="4887.33"/>
    <n v="20140.739999999998"/>
    <s v="Q2"/>
    <n v="24.265890925556853"/>
    <s v="Kolkata"/>
    <s v="Occasional"/>
  </r>
  <r>
    <s v="ORD009010"/>
    <x v="276"/>
    <s v="CUST0350"/>
    <s v="Vrishti Dubey"/>
    <x v="1"/>
    <x v="6"/>
    <x v="19"/>
    <n v="4"/>
    <n v="4860.2"/>
    <n v="0.3"/>
    <n v="13608.56"/>
    <n v="3018.45"/>
    <n v="13608.56"/>
    <s v="Q2"/>
    <n v="22.18052461098015"/>
    <s v="Bhubaneswar"/>
    <s v="Premium"/>
  </r>
  <r>
    <s v="ORD009767"/>
    <x v="143"/>
    <s v="CUST0460"/>
    <s v="Zaitra Basak"/>
    <x v="0"/>
    <x v="1"/>
    <x v="64"/>
    <n v="2"/>
    <n v="36977.47"/>
    <n v="0.3"/>
    <n v="51768.46"/>
    <n v="12816.25"/>
    <n v="51768.457999999999"/>
    <s v="Q1"/>
    <n v="24.756869337044215"/>
    <s v="Kochi"/>
    <s v="Regular"/>
  </r>
  <r>
    <s v="ORD007640"/>
    <x v="151"/>
    <s v="CUST0164"/>
    <s v="Teerth Soman"/>
    <x v="2"/>
    <x v="4"/>
    <x v="20"/>
    <n v="2"/>
    <n v="32416.49"/>
    <n v="0.3"/>
    <n v="45383.09"/>
    <n v="4139.7"/>
    <n v="45383.086000000003"/>
    <s v="Q4"/>
    <n v="9.1216794625487161"/>
    <s v="Chandigarh"/>
    <s v="Occasional"/>
  </r>
  <r>
    <s v="ORD004068"/>
    <x v="75"/>
    <s v="CUST0376"/>
    <s v="Owen Pandey"/>
    <x v="1"/>
    <x v="3"/>
    <x v="25"/>
    <n v="1"/>
    <n v="1891.71"/>
    <n v="0.25"/>
    <n v="1418.78"/>
    <n v="435.71"/>
    <n v="1418.7825"/>
    <s v="Q1"/>
    <n v="30.710187625988521"/>
    <s v="Guwahati"/>
    <s v="Regular"/>
  </r>
  <r>
    <s v="ORD005114"/>
    <x v="207"/>
    <s v="CUST0025"/>
    <s v="Andrew Bhardwaj"/>
    <x v="1"/>
    <x v="6"/>
    <x v="57"/>
    <n v="2"/>
    <n v="572.98"/>
    <n v="0"/>
    <n v="1145.96"/>
    <n v="380.36"/>
    <n v="1145.96"/>
    <s v="Q2"/>
    <n v="33.191385388669765"/>
    <s v="Bhubaneswar"/>
    <s v="Occasional"/>
  </r>
  <r>
    <s v="ORD006552"/>
    <x v="321"/>
    <s v="CUST0468"/>
    <s v="Mason Bahl"/>
    <x v="2"/>
    <x v="2"/>
    <x v="30"/>
    <n v="1"/>
    <n v="5825.71"/>
    <n v="0.2"/>
    <n v="4660.57"/>
    <n v="1160.5999999999999"/>
    <n v="4660.5680000000002"/>
    <s v="Q4"/>
    <n v="24.902533381110032"/>
    <s v="Chandigarh"/>
    <s v="Regular"/>
  </r>
  <r>
    <s v="ORD004437"/>
    <x v="253"/>
    <s v="CUST0325"/>
    <s v="Advik Palan"/>
    <x v="1"/>
    <x v="5"/>
    <x v="24"/>
    <n v="8"/>
    <n v="428.24"/>
    <n v="0.05"/>
    <n v="3254.62"/>
    <n v="321.20999999999998"/>
    <n v="3254.6239999999998"/>
    <s v="Q3"/>
    <n v="9.8693549477358342"/>
    <s v="Kolkata"/>
    <s v="Premium"/>
  </r>
  <r>
    <s v="ORD010730"/>
    <x v="249"/>
    <s v="CUST0348"/>
    <s v="Triya Rastogi"/>
    <x v="1"/>
    <x v="3"/>
    <x v="16"/>
    <n v="5"/>
    <n v="3248.19"/>
    <n v="0.1"/>
    <n v="14616.86"/>
    <n v="4963.7"/>
    <n v="14616.855000000001"/>
    <s v="Q3"/>
    <n v="33.958729850323529"/>
    <s v="Bhubaneswar"/>
    <s v="Regular"/>
  </r>
  <r>
    <s v="ORD006361"/>
    <x v="129"/>
    <s v="CUST0159"/>
    <s v="Gavin Doctor"/>
    <x v="2"/>
    <x v="6"/>
    <x v="57"/>
    <n v="3"/>
    <n v="4828.09"/>
    <n v="0.05"/>
    <n v="13760.06"/>
    <n v="-1666.49"/>
    <n v="13760.056500000001"/>
    <s v="Q2"/>
    <n v="-12.111066376164057"/>
    <s v="Lucknow"/>
    <s v="Regular"/>
  </r>
  <r>
    <s v="ORD000297"/>
    <x v="64"/>
    <s v="CUST0319"/>
    <s v="Veer Sankaran"/>
    <x v="0"/>
    <x v="6"/>
    <x v="19"/>
    <n v="3"/>
    <n v="3506.99"/>
    <n v="0.05"/>
    <n v="9994.92"/>
    <n v="3070.87"/>
    <n v="9994.9214999999986"/>
    <s v="Q1"/>
    <n v="30.724307948437808"/>
    <s v="Chennai"/>
    <s v="Premium"/>
  </r>
  <r>
    <s v="ORD005310"/>
    <x v="105"/>
    <s v="CUST0144"/>
    <s v="Abdul Rajagopalan"/>
    <x v="1"/>
    <x v="6"/>
    <x v="43"/>
    <n v="4"/>
    <n v="2630.36"/>
    <n v="0.25"/>
    <n v="7891.08"/>
    <n v="2671.89"/>
    <n v="7891.08"/>
    <s v="Q2"/>
    <n v="33.859623777733844"/>
    <s v="Patna"/>
    <s v="Regular"/>
  </r>
  <r>
    <s v="ORD002624"/>
    <x v="64"/>
    <s v="CUST0006"/>
    <s v="Yashica Nagi"/>
    <x v="0"/>
    <x v="0"/>
    <x v="49"/>
    <n v="5"/>
    <n v="751.63"/>
    <n v="0"/>
    <n v="3758.15"/>
    <n v="1546.74"/>
    <n v="3758.15"/>
    <s v="Q1"/>
    <n v="41.156952223833528"/>
    <s v="Hyderabad"/>
    <s v="Regular"/>
  </r>
  <r>
    <s v="ORD008512"/>
    <x v="324"/>
    <s v="CUST0291"/>
    <s v="Kabir Dâ€™Alia"/>
    <x v="2"/>
    <x v="4"/>
    <x v="22"/>
    <n v="2"/>
    <n v="72155.320000000007"/>
    <n v="0"/>
    <n v="144310.64000000001"/>
    <n v="17003.509999999998"/>
    <n v="144310.64000000001"/>
    <s v="Q1"/>
    <n v="11.782575422020162"/>
    <s v="Lucknow"/>
    <s v="Premium"/>
  </r>
  <r>
    <s v="ORD001410"/>
    <x v="72"/>
    <s v="CUST0178"/>
    <s v="Sachi Chaudhuri"/>
    <x v="1"/>
    <x v="0"/>
    <x v="67"/>
    <n v="5"/>
    <n v="962.28"/>
    <n v="0.2"/>
    <n v="3849.12"/>
    <n v="-118.9"/>
    <n v="3849.12"/>
    <s v="Q1"/>
    <n v="-3.0890177495115769"/>
    <s v="Kolkata"/>
    <s v="Regular"/>
  </r>
  <r>
    <s v="ORD004927"/>
    <x v="218"/>
    <s v="CUST0057"/>
    <s v="Anusha Ganesh"/>
    <x v="1"/>
    <x v="5"/>
    <x v="40"/>
    <n v="10"/>
    <n v="571.92999999999995"/>
    <n v="0"/>
    <n v="5719.3"/>
    <n v="350.66"/>
    <n v="5719.2999999999993"/>
    <s v="Q3"/>
    <n v="6.1311698984141421"/>
    <s v="Ranchi"/>
    <s v="Premium"/>
  </r>
  <r>
    <s v="ORD008855"/>
    <x v="317"/>
    <s v="CUST0280"/>
    <s v="Chandani Narayanan"/>
    <x v="1"/>
    <x v="3"/>
    <x v="12"/>
    <n v="1"/>
    <n v="3823.98"/>
    <n v="0.15"/>
    <n v="3250.38"/>
    <n v="950.85"/>
    <n v="3250.3829999999998"/>
    <s v="Q2"/>
    <n v="29.253502667380427"/>
    <s v="Patna"/>
    <s v="Regular"/>
  </r>
  <r>
    <s v="ORD003245"/>
    <x v="351"/>
    <s v="CUST0499"/>
    <s v="Shivansh Walia"/>
    <x v="3"/>
    <x v="1"/>
    <x v="52"/>
    <n v="4"/>
    <n v="31512.43"/>
    <n v="0.05"/>
    <n v="119747.23"/>
    <n v="37756.089999999997"/>
    <n v="119747.234"/>
    <s v="Q2"/>
    <n v="31.529823278584395"/>
    <s v="Pune"/>
    <s v="Regular"/>
  </r>
  <r>
    <s v="ORD011246"/>
    <x v="63"/>
    <s v="CUST0247"/>
    <s v="Geetika Chopra"/>
    <x v="1"/>
    <x v="0"/>
    <x v="56"/>
    <n v="1"/>
    <n v="259.83"/>
    <n v="0"/>
    <n v="259.83"/>
    <n v="91.68"/>
    <n v="259.83"/>
    <s v="Q4"/>
    <n v="35.284609167532622"/>
    <s v="Kolkata"/>
    <s v="Regular"/>
  </r>
  <r>
    <s v="ORD007445"/>
    <x v="97"/>
    <s v="CUST0154"/>
    <s v="Nirja Guha"/>
    <x v="2"/>
    <x v="1"/>
    <x v="34"/>
    <n v="3"/>
    <n v="34619.769999999997"/>
    <n v="0"/>
    <n v="103859.31"/>
    <n v="32699.24"/>
    <n v="103859.31"/>
    <s v="Q3"/>
    <n v="31.484168342732104"/>
    <s v="Delhi"/>
    <s v="Premium"/>
  </r>
  <r>
    <s v="ORD002615"/>
    <x v="156"/>
    <s v="CUST0360"/>
    <s v="Harshil Kadakia"/>
    <x v="1"/>
    <x v="4"/>
    <x v="5"/>
    <n v="4"/>
    <n v="84889.47"/>
    <n v="0"/>
    <n v="339557.88"/>
    <n v="47738.8"/>
    <n v="339557.88"/>
    <s v="Q4"/>
    <n v="14.059105328375828"/>
    <s v="Patna"/>
    <s v="Occasional"/>
  </r>
  <r>
    <s v="ORD009724"/>
    <x v="270"/>
    <s v="CUST0180"/>
    <s v="Leela Talwar"/>
    <x v="3"/>
    <x v="0"/>
    <x v="51"/>
    <n v="1"/>
    <n v="432.77"/>
    <n v="0"/>
    <n v="432.77"/>
    <n v="142.6"/>
    <n v="432.77"/>
    <s v="Q1"/>
    <n v="32.950527994084617"/>
    <s v="Mumbai"/>
    <s v="Regular"/>
  </r>
  <r>
    <s v="ORD005686"/>
    <x v="306"/>
    <s v="CUST0181"/>
    <s v="Chasmum Narang"/>
    <x v="3"/>
    <x v="0"/>
    <x v="15"/>
    <n v="1"/>
    <n v="482.47"/>
    <n v="0.2"/>
    <n v="385.98"/>
    <n v="144.99"/>
    <n v="385.97600000000006"/>
    <s v="Q3"/>
    <n v="37.564122493393441"/>
    <s v="Ahmedabad"/>
    <s v="Premium"/>
  </r>
  <r>
    <s v="ORD000536"/>
    <x v="121"/>
    <s v="CUST0108"/>
    <s v="Yadavi Golla"/>
    <x v="2"/>
    <x v="6"/>
    <x v="18"/>
    <n v="3"/>
    <n v="3361.22"/>
    <n v="0.05"/>
    <n v="9579.48"/>
    <n v="2942.73"/>
    <n v="9579.476999999999"/>
    <s v="Q2"/>
    <n v="30.719099575342295"/>
    <s v="Delhi"/>
    <s v="Regular"/>
  </r>
  <r>
    <s v="ORD004489"/>
    <x v="235"/>
    <s v="CUST0177"/>
    <s v="Pratyush Koshy"/>
    <x v="3"/>
    <x v="2"/>
    <x v="9"/>
    <n v="4"/>
    <n v="3635.39"/>
    <n v="0"/>
    <n v="14541.56"/>
    <n v="3958.07"/>
    <n v="14541.56"/>
    <s v="Q1"/>
    <n v="27.219019142375373"/>
    <s v="Ahmedabad"/>
    <s v="Premium"/>
  </r>
  <r>
    <s v="ORD009780"/>
    <x v="184"/>
    <s v="CUST0128"/>
    <s v="Anjali Mall"/>
    <x v="1"/>
    <x v="5"/>
    <x v="39"/>
    <n v="3"/>
    <n v="600.19000000000005"/>
    <n v="0"/>
    <n v="1800.57"/>
    <n v="141.91999999999999"/>
    <n v="1800.5700000000002"/>
    <s v="Q1"/>
    <n v="7.8819484940879825"/>
    <s v="Bhubaneswar"/>
    <s v="Premium"/>
  </r>
  <r>
    <s v="ORD000333"/>
    <x v="266"/>
    <s v="CUST0036"/>
    <s v="Amaira Venkataraman"/>
    <x v="2"/>
    <x v="3"/>
    <x v="25"/>
    <n v="5"/>
    <n v="1280.08"/>
    <n v="0.25"/>
    <n v="4800.3"/>
    <n v="1598.53"/>
    <n v="4800.2999999999993"/>
    <s v="Q2"/>
    <n v="33.30062704414307"/>
    <s v="Amritsar"/>
    <s v="Premium"/>
  </r>
  <r>
    <s v="ORD010942"/>
    <x v="293"/>
    <s v="CUST0009"/>
    <s v="Gayathri Sankar"/>
    <x v="3"/>
    <x v="1"/>
    <x v="1"/>
    <n v="5"/>
    <n v="39387.019999999997"/>
    <n v="0"/>
    <n v="196935.1"/>
    <n v="57784.69"/>
    <n v="196935.09999999998"/>
    <s v="Q1"/>
    <n v="29.341996424202694"/>
    <s v="Surat"/>
    <s v="Occasional"/>
  </r>
  <r>
    <s v="ORD001264"/>
    <x v="246"/>
    <s v="CUST0086"/>
    <s v="Sara Chandran"/>
    <x v="1"/>
    <x v="4"/>
    <x v="42"/>
    <n v="1"/>
    <n v="66197.460000000006"/>
    <n v="0.3"/>
    <n v="46338.22"/>
    <n v="7007.88"/>
    <n v="46338.222000000002"/>
    <s v="Q2"/>
    <n v="15.123325842037092"/>
    <s v="Patna"/>
    <s v="Regular"/>
  </r>
  <r>
    <s v="ORD002986"/>
    <x v="30"/>
    <s v="CUST0086"/>
    <s v="Sara Chandran"/>
    <x v="1"/>
    <x v="4"/>
    <x v="23"/>
    <n v="1"/>
    <n v="45639.31"/>
    <n v="0.15"/>
    <n v="38793.410000000003"/>
    <n v="4049.13"/>
    <n v="38793.413499999995"/>
    <s v="Q1"/>
    <n v="10.437674852507165"/>
    <s v="Patna"/>
    <s v="Regular"/>
  </r>
  <r>
    <s v="ORD011869"/>
    <x v="148"/>
    <s v="CUST0316"/>
    <s v="Vinaya Varughese"/>
    <x v="1"/>
    <x v="0"/>
    <x v="49"/>
    <n v="5"/>
    <n v="721.9"/>
    <n v="0"/>
    <n v="3609.5"/>
    <n v="1023.98"/>
    <n v="3609.5"/>
    <s v="Q4"/>
    <n v="28.369026180911483"/>
    <s v="Ranchi"/>
    <s v="Regular"/>
  </r>
  <r>
    <s v="ORD006224"/>
    <x v="319"/>
    <s v="CUST0185"/>
    <s v="Aditya Dugar"/>
    <x v="3"/>
    <x v="5"/>
    <x v="24"/>
    <n v="4"/>
    <n v="334.44"/>
    <n v="0"/>
    <n v="1337.76"/>
    <n v="132.18"/>
    <n v="1337.76"/>
    <s v="Q4"/>
    <n v="9.880696088984573"/>
    <s v="Nagpur"/>
    <s v="Regular"/>
  </r>
  <r>
    <s v="ORD002569"/>
    <x v="51"/>
    <s v="CUST0393"/>
    <s v="Rachita Shroff"/>
    <x v="3"/>
    <x v="4"/>
    <x v="42"/>
    <n v="1"/>
    <n v="26997.83"/>
    <n v="0.15"/>
    <n v="22948.16"/>
    <n v="3123.21"/>
    <n v="22948.155500000001"/>
    <s v="Q3"/>
    <n v="13.609849329968068"/>
    <s v="Surat"/>
    <s v="Occasional"/>
  </r>
  <r>
    <s v="ORD003824"/>
    <x v="101"/>
    <s v="CUST0298"/>
    <s v="Faris Malhotra"/>
    <x v="3"/>
    <x v="2"/>
    <x v="2"/>
    <n v="5"/>
    <n v="850.7"/>
    <n v="0.1"/>
    <n v="3828.15"/>
    <n v="844.51"/>
    <n v="3828.15"/>
    <s v="Q1"/>
    <n v="22.060525319018325"/>
    <s v="Mumbai"/>
    <s v="Premium"/>
  </r>
  <r>
    <s v="ORD009153"/>
    <x v="334"/>
    <s v="CUST0474"/>
    <s v="Tanay Basak"/>
    <x v="3"/>
    <x v="6"/>
    <x v="19"/>
    <n v="4"/>
    <n v="800.59"/>
    <n v="0"/>
    <n v="3202.36"/>
    <n v="1133.72"/>
    <n v="3202.36"/>
    <s v="Q3"/>
    <n v="35.402640552592466"/>
    <s v="Ahmedabad"/>
    <s v="Premium"/>
  </r>
  <r>
    <s v="ORD010463"/>
    <x v="153"/>
    <s v="CUST0443"/>
    <s v="Wyatt Aggarwal"/>
    <x v="0"/>
    <x v="1"/>
    <x v="1"/>
    <n v="4"/>
    <n v="34539.74"/>
    <n v="0.05"/>
    <n v="131251.01"/>
    <n v="37014.86"/>
    <n v="131251.01199999999"/>
    <s v="Q1"/>
    <n v="28.201581077357041"/>
    <s v="Bengaluru"/>
    <s v="Regular"/>
  </r>
  <r>
    <s v="ORD001442"/>
    <x v="41"/>
    <s v="CUST0043"/>
    <s v="Zayan Swaminathan"/>
    <x v="0"/>
    <x v="3"/>
    <x v="6"/>
    <n v="5"/>
    <n v="2976.64"/>
    <n v="0.05"/>
    <n v="14139.04"/>
    <n v="4975.12"/>
    <n v="14139.039999999999"/>
    <s v="Q4"/>
    <n v="35.187113127906841"/>
    <s v="Bengaluru"/>
    <s v="Premium"/>
  </r>
  <r>
    <s v="ORD010487"/>
    <x v="280"/>
    <s v="CUST0072"/>
    <s v="Ekantika Khosla"/>
    <x v="1"/>
    <x v="0"/>
    <x v="51"/>
    <n v="2"/>
    <n v="978.32"/>
    <n v="0.3"/>
    <n v="1369.65"/>
    <n v="409.74"/>
    <n v="1369.6479999999999"/>
    <s v="Q3"/>
    <n v="29.915671886978423"/>
    <s v="Bhubaneswar"/>
    <s v="Occasional"/>
  </r>
  <r>
    <s v="ORD001332"/>
    <x v="55"/>
    <s v="CUST0029"/>
    <s v="Odika Bala"/>
    <x v="2"/>
    <x v="5"/>
    <x v="24"/>
    <n v="7"/>
    <n v="327.38"/>
    <n v="0.2"/>
    <n v="1833.33"/>
    <n v="169.79"/>
    <n v="1833.328"/>
    <s v="Q1"/>
    <n v="9.2612895659810288"/>
    <s v="Lucknow"/>
    <s v="Occasional"/>
  </r>
  <r>
    <s v="ORD004113"/>
    <x v="57"/>
    <s v="CUST0106"/>
    <s v="Samarth Vora"/>
    <x v="1"/>
    <x v="4"/>
    <x v="33"/>
    <n v="5"/>
    <n v="16286.31"/>
    <n v="0"/>
    <n v="81431.55"/>
    <n v="8975.0499999999993"/>
    <n v="81431.55"/>
    <s v="Q2"/>
    <n v="11.021588069980245"/>
    <s v="Kolkata"/>
    <s v="Premium"/>
  </r>
  <r>
    <s v="ORD006055"/>
    <x v="43"/>
    <s v="CUST0286"/>
    <s v="Vanya Dada"/>
    <x v="1"/>
    <x v="2"/>
    <x v="17"/>
    <n v="4"/>
    <n v="3343"/>
    <n v="0"/>
    <n v="13372"/>
    <n v="2863.42"/>
    <n v="13372"/>
    <s v="Q1"/>
    <n v="21.413550702961412"/>
    <s v="Ranchi"/>
    <s v="Occasional"/>
  </r>
  <r>
    <s v="ORD003676"/>
    <x v="277"/>
    <s v="CUST0273"/>
    <s v="Tanmayi Pai"/>
    <x v="2"/>
    <x v="6"/>
    <x v="57"/>
    <n v="2"/>
    <n v="4295.57"/>
    <n v="0.05"/>
    <n v="8161.58"/>
    <n v="2681.65"/>
    <n v="8161.5829999999987"/>
    <s v="Q1"/>
    <n v="32.856995826788442"/>
    <s v="Lucknow"/>
    <s v="Premium"/>
  </r>
  <r>
    <s v="ORD007261"/>
    <x v="173"/>
    <s v="CUST0355"/>
    <s v="Unnati Solanki"/>
    <x v="1"/>
    <x v="0"/>
    <x v="32"/>
    <n v="5"/>
    <n v="356"/>
    <n v="0.2"/>
    <n v="1424"/>
    <n v="394.95"/>
    <n v="1424"/>
    <s v="Q2"/>
    <n v="27.735252808988765"/>
    <s v="Patna"/>
    <s v="Premium"/>
  </r>
  <r>
    <s v="ORD004754"/>
    <x v="110"/>
    <s v="CUST0011"/>
    <s v="Xiti Dash"/>
    <x v="2"/>
    <x v="6"/>
    <x v="29"/>
    <n v="4"/>
    <n v="1983.09"/>
    <n v="0.1"/>
    <n v="7139.12"/>
    <n v="2491.9299999999998"/>
    <n v="7139.1239999999998"/>
    <s v="Q2"/>
    <n v="34.905282443774581"/>
    <s v="Jaipur"/>
    <s v="Regular"/>
  </r>
  <r>
    <s v="ORD009848"/>
    <x v="229"/>
    <s v="CUST0175"/>
    <s v="Balendra Lala"/>
    <x v="2"/>
    <x v="5"/>
    <x v="21"/>
    <n v="3"/>
    <n v="92.76"/>
    <n v="0"/>
    <n v="278.27999999999997"/>
    <n v="24.76"/>
    <n v="278.28000000000003"/>
    <s v="Q3"/>
    <n v="8.8975132959609038"/>
    <s v="Delhi"/>
    <s v="Premium"/>
  </r>
  <r>
    <s v="ORD006996"/>
    <x v="309"/>
    <s v="CUST0264"/>
    <s v="Rudra Konda"/>
    <x v="2"/>
    <x v="2"/>
    <x v="8"/>
    <n v="5"/>
    <n v="2462.0300000000002"/>
    <n v="0.05"/>
    <n v="11694.64"/>
    <n v="2516.61"/>
    <n v="11694.6425"/>
    <s v="Q3"/>
    <n v="21.519345614743166"/>
    <s v="Jaipur"/>
    <s v="Regular"/>
  </r>
  <r>
    <s v="ORD008348"/>
    <x v="123"/>
    <s v="CUST0425"/>
    <s v="Devika Issac"/>
    <x v="3"/>
    <x v="6"/>
    <x v="55"/>
    <n v="4"/>
    <n v="1061.71"/>
    <n v="0.15"/>
    <n v="3609.81"/>
    <n v="841.61"/>
    <n v="3609.8139999999999"/>
    <s v="Q1"/>
    <n v="23.314523479075078"/>
    <s v="Nagpur"/>
    <s v="Premium"/>
  </r>
  <r>
    <s v="ORD011146"/>
    <x v="27"/>
    <s v="CUST0058"/>
    <s v="Vansha Narula"/>
    <x v="0"/>
    <x v="5"/>
    <x v="37"/>
    <n v="2"/>
    <n v="764"/>
    <n v="0.05"/>
    <n v="1451.6"/>
    <n v="138.99"/>
    <n v="1451.6"/>
    <s v="Q4"/>
    <n v="9.5749517773491331"/>
    <s v="Kochi"/>
    <s v="Regular"/>
  </r>
  <r>
    <s v="ORD009888"/>
    <x v="297"/>
    <s v="CUST0447"/>
    <s v="Gaurang Chaudhary"/>
    <x v="1"/>
    <x v="6"/>
    <x v="63"/>
    <n v="3"/>
    <n v="3205.09"/>
    <n v="0"/>
    <n v="9615.27"/>
    <n v="2464.92"/>
    <n v="9615.27"/>
    <s v="Q3"/>
    <n v="25.635473574845015"/>
    <s v="Guwahati"/>
    <s v="Premium"/>
  </r>
  <r>
    <s v="ORD005392"/>
    <x v="319"/>
    <s v="CUST0136"/>
    <s v="Arin Narula"/>
    <x v="0"/>
    <x v="4"/>
    <x v="20"/>
    <n v="3"/>
    <n v="74141.02"/>
    <n v="0"/>
    <n v="222423.06"/>
    <n v="29672.9"/>
    <n v="222423.06"/>
    <s v="Q4"/>
    <n v="13.340748032150984"/>
    <s v="Bengaluru"/>
    <s v="Premium"/>
  </r>
  <r>
    <s v="ORD001881"/>
    <x v="159"/>
    <s v="CUST0387"/>
    <s v="Vinaya Prashad"/>
    <x v="1"/>
    <x v="6"/>
    <x v="43"/>
    <n v="3"/>
    <n v="1794.75"/>
    <n v="0"/>
    <n v="5384.25"/>
    <n v="1871.23"/>
    <n v="5384.25"/>
    <s v="Q3"/>
    <n v="34.753772577424897"/>
    <s v="Bhubaneswar"/>
    <s v="Regular"/>
  </r>
  <r>
    <s v="ORD007229"/>
    <x v="162"/>
    <s v="CUST0303"/>
    <s v="Tarak Talwar"/>
    <x v="2"/>
    <x v="6"/>
    <x v="43"/>
    <n v="5"/>
    <n v="1206.67"/>
    <n v="0"/>
    <n v="6033.35"/>
    <n v="1762.85"/>
    <n v="6033.35"/>
    <s v="Q2"/>
    <n v="29.218427573404487"/>
    <s v="Delhi"/>
    <s v="Regular"/>
  </r>
  <r>
    <s v="ORD005524"/>
    <x v="85"/>
    <s v="CUST0135"/>
    <s v="Nandini Sarin"/>
    <x v="2"/>
    <x v="5"/>
    <x v="68"/>
    <n v="9"/>
    <n v="642.71"/>
    <n v="0.25"/>
    <n v="4338.29"/>
    <n v="-565.44000000000005"/>
    <n v="4338.2925000000005"/>
    <s v="Q4"/>
    <n v="-13.033706829188461"/>
    <s v="Amritsar"/>
    <s v="Premium"/>
  </r>
  <r>
    <s v="ORD009782"/>
    <x v="141"/>
    <s v="CUST0194"/>
    <s v="Panini Badami"/>
    <x v="0"/>
    <x v="0"/>
    <x v="35"/>
    <n v="4"/>
    <n v="206.63"/>
    <n v="0.15"/>
    <n v="702.54"/>
    <n v="205.77"/>
    <n v="702.54199999999992"/>
    <s v="Q1"/>
    <n v="29.28943547698352"/>
    <s v="Bengaluru"/>
    <s v="Regular"/>
  </r>
  <r>
    <s v="ORD011171"/>
    <x v="73"/>
    <s v="CUST0299"/>
    <s v="Wahab Jain"/>
    <x v="2"/>
    <x v="5"/>
    <x v="11"/>
    <n v="4"/>
    <n v="108.8"/>
    <n v="0.15"/>
    <n v="369.92"/>
    <n v="32.07"/>
    <n v="369.91999999999996"/>
    <s v="Q2"/>
    <n v="8.6694420415224904"/>
    <s v="Jaipur"/>
    <s v="Premium"/>
  </r>
  <r>
    <s v="ORD011904"/>
    <x v="172"/>
    <s v="CUST0487"/>
    <s v="Urvi Johal"/>
    <x v="3"/>
    <x v="0"/>
    <x v="32"/>
    <n v="5"/>
    <n v="539.03"/>
    <n v="0.1"/>
    <n v="2425.63"/>
    <n v="843.94"/>
    <n v="2425.6349999999998"/>
    <s v="Q2"/>
    <n v="34.792610579519554"/>
    <s v="Ahmedabad"/>
    <s v="Premium"/>
  </r>
  <r>
    <s v="ORD004277"/>
    <x v="184"/>
    <s v="CUST0037"/>
    <s v="Janani Sawhney"/>
    <x v="2"/>
    <x v="5"/>
    <x v="39"/>
    <n v="3"/>
    <n v="516.51"/>
    <n v="0.05"/>
    <n v="1472.05"/>
    <n v="146.01"/>
    <n v="1472.0535"/>
    <s v="Q1"/>
    <n v="9.91882069223192"/>
    <s v="Ahmedabad"/>
    <s v="Premium"/>
  </r>
  <r>
    <s v="ORD006365"/>
    <x v="54"/>
    <s v="CUST0073"/>
    <s v="Ethan Kamdar"/>
    <x v="3"/>
    <x v="0"/>
    <x v="15"/>
    <n v="4"/>
    <n v="355.99"/>
    <n v="0.3"/>
    <n v="996.77"/>
    <n v="250.51"/>
    <n v="996.77199999999993"/>
    <s v="Q4"/>
    <n v="25.132176931488708"/>
    <s v="Ahmedabad"/>
    <s v="Premium"/>
  </r>
  <r>
    <s v="ORD001632"/>
    <x v="189"/>
    <s v="CUST0343"/>
    <s v="Ronith Ratti"/>
    <x v="3"/>
    <x v="3"/>
    <x v="16"/>
    <n v="1"/>
    <n v="1925.78"/>
    <n v="0.2"/>
    <n v="1540.62"/>
    <n v="311.29000000000002"/>
    <n v="1540.624"/>
    <s v="Q3"/>
    <n v="20.20550168114136"/>
    <s v="Ahmedabad"/>
    <s v="Premium"/>
  </r>
  <r>
    <s v="ORD010209"/>
    <x v="252"/>
    <s v="CUST0183"/>
    <s v="Hemani Dani"/>
    <x v="2"/>
    <x v="6"/>
    <x v="27"/>
    <n v="2"/>
    <n v="1646.92"/>
    <n v="0.1"/>
    <n v="2964.46"/>
    <n v="1067.28"/>
    <n v="2964.4560000000001"/>
    <s v="Q2"/>
    <n v="36.002509731957929"/>
    <s v="Jaipur"/>
    <s v="Premium"/>
  </r>
  <r>
    <s v="ORD005389"/>
    <x v="249"/>
    <s v="CUST0074"/>
    <s v="Maanas Sandhu"/>
    <x v="1"/>
    <x v="6"/>
    <x v="41"/>
    <n v="4"/>
    <n v="4571"/>
    <n v="0.1"/>
    <n v="16455.599999999999"/>
    <n v="4194.92"/>
    <n v="16455.600000000002"/>
    <s v="Q3"/>
    <n v="25.492355186076477"/>
    <s v="Kolkata"/>
    <s v="Premium"/>
  </r>
  <r>
    <s v="ORD001559"/>
    <x v="283"/>
    <s v="CUST0165"/>
    <s v="Sarthak Oza"/>
    <x v="0"/>
    <x v="6"/>
    <x v="55"/>
    <n v="5"/>
    <n v="775.64"/>
    <n v="0.2"/>
    <n v="3102.56"/>
    <n v="673.48"/>
    <n v="3102.56"/>
    <s v="Q4"/>
    <n v="21.707235315352484"/>
    <s v="Bengaluru"/>
    <s v="Premium"/>
  </r>
  <r>
    <s v="ORD001340"/>
    <x v="192"/>
    <s v="CUST0128"/>
    <s v="Anjali Mall"/>
    <x v="1"/>
    <x v="4"/>
    <x v="20"/>
    <n v="1"/>
    <n v="10544.35"/>
    <n v="0.15"/>
    <n v="8962.7000000000007"/>
    <n v="1264.1500000000001"/>
    <n v="8962.6975000000002"/>
    <s v="Q2"/>
    <n v="14.104566704229752"/>
    <s v="Bhubaneswar"/>
    <s v="Premium"/>
  </r>
  <r>
    <s v="ORD004332"/>
    <x v="331"/>
    <s v="CUST0015"/>
    <s v="Akshay Choudhary"/>
    <x v="2"/>
    <x v="4"/>
    <x v="50"/>
    <n v="1"/>
    <n v="10248.9"/>
    <n v="0.05"/>
    <n v="9736.4500000000007"/>
    <n v="824.72"/>
    <n v="9736.4549999999999"/>
    <s v="Q4"/>
    <n v="8.4704384041411398"/>
    <s v="Chandigarh"/>
    <s v="Regular"/>
  </r>
  <r>
    <s v="ORD007132"/>
    <x v="123"/>
    <s v="CUST0387"/>
    <s v="Vinaya Prashad"/>
    <x v="1"/>
    <x v="0"/>
    <x v="0"/>
    <n v="4"/>
    <n v="850.28"/>
    <n v="0.15"/>
    <n v="2890.95"/>
    <n v="946.73"/>
    <n v="2890.9519999999998"/>
    <s v="Q1"/>
    <n v="32.748058596655085"/>
    <s v="Bhubaneswar"/>
    <s v="Regular"/>
  </r>
  <r>
    <s v="ORD000555"/>
    <x v="147"/>
    <s v="CUST0270"/>
    <s v="Suhani Srivastava"/>
    <x v="1"/>
    <x v="1"/>
    <x v="59"/>
    <n v="4"/>
    <n v="37485.699999999997"/>
    <n v="0"/>
    <n v="149942.79999999999"/>
    <n v="45626.17"/>
    <n v="149942.79999999999"/>
    <s v="Q2"/>
    <n v="30.429050277839281"/>
    <s v="Ranchi"/>
    <s v="Premium"/>
  </r>
  <r>
    <s v="ORD006886"/>
    <x v="219"/>
    <s v="CUST0164"/>
    <s v="Teerth Soman"/>
    <x v="2"/>
    <x v="6"/>
    <x v="43"/>
    <n v="5"/>
    <n v="2603.7600000000002"/>
    <n v="0.3"/>
    <n v="9113.16"/>
    <n v="2878.91"/>
    <n v="9113.16"/>
    <s v="Q1"/>
    <n v="31.590688630507969"/>
    <s v="Chandigarh"/>
    <s v="Occasional"/>
  </r>
  <r>
    <s v="ORD005950"/>
    <x v="247"/>
    <s v="CUST0110"/>
    <s v="Yashica Sheth"/>
    <x v="3"/>
    <x v="4"/>
    <x v="42"/>
    <n v="5"/>
    <n v="42553.77"/>
    <n v="0.1"/>
    <n v="191491.96"/>
    <n v="28904.67"/>
    <n v="191491.965"/>
    <s v="Q2"/>
    <n v="15.094456185001187"/>
    <s v="Nagpur"/>
    <s v="Premium"/>
  </r>
  <r>
    <s v="ORD010819"/>
    <x v="4"/>
    <s v="CUST0270"/>
    <s v="Suhani Srivastava"/>
    <x v="1"/>
    <x v="2"/>
    <x v="9"/>
    <n v="4"/>
    <n v="5582.58"/>
    <n v="0.05"/>
    <n v="21213.8"/>
    <n v="5180.22"/>
    <n v="21213.804"/>
    <s v="Q2"/>
    <n v="24.419104545154571"/>
    <s v="Ranchi"/>
    <s v="Premium"/>
  </r>
  <r>
    <s v="ORD005089"/>
    <x v="15"/>
    <s v="CUST0387"/>
    <s v="Vinaya Prashad"/>
    <x v="1"/>
    <x v="4"/>
    <x v="45"/>
    <n v="2"/>
    <n v="8030.76"/>
    <n v="0.1"/>
    <n v="14455.37"/>
    <n v="2090.54"/>
    <n v="14455.368"/>
    <s v="Q4"/>
    <n v="14.462030373487501"/>
    <s v="Bhubaneswar"/>
    <s v="Regular"/>
  </r>
  <r>
    <s v="ORD007136"/>
    <x v="5"/>
    <s v="CUST0033"/>
    <s v="Vasana Ahuja"/>
    <x v="1"/>
    <x v="4"/>
    <x v="22"/>
    <n v="1"/>
    <n v="18713.34"/>
    <n v="0.1"/>
    <n v="16842.009999999998"/>
    <n v="1678.8"/>
    <n v="16842.006000000001"/>
    <s v="Q1"/>
    <n v="9.9679313811118746"/>
    <s v="Ranchi"/>
    <s v="Premium"/>
  </r>
  <r>
    <s v="ORD006714"/>
    <x v="138"/>
    <s v="CUST0210"/>
    <s v="Yadavi Dani"/>
    <x v="3"/>
    <x v="6"/>
    <x v="27"/>
    <n v="5"/>
    <n v="4478.29"/>
    <n v="0.15"/>
    <n v="19032.73"/>
    <n v="4675.93"/>
    <n v="19032.732500000002"/>
    <s v="Q4"/>
    <n v="24.567836563645891"/>
    <s v="Mumbai"/>
    <s v="Regular"/>
  </r>
  <r>
    <s v="ORD009468"/>
    <x v="245"/>
    <s v="CUST0252"/>
    <s v="Urmi Sehgal"/>
    <x v="1"/>
    <x v="5"/>
    <x v="39"/>
    <n v="4"/>
    <n v="360.06"/>
    <n v="0.2"/>
    <n v="1152.19"/>
    <n v="89.03"/>
    <n v="1152.192"/>
    <s v="Q2"/>
    <n v="7.7270241887188744"/>
    <s v="Kolkata"/>
    <s v="Regular"/>
  </r>
  <r>
    <s v="ORD007668"/>
    <x v="212"/>
    <s v="CUST0245"/>
    <s v="Naveen Dubey"/>
    <x v="1"/>
    <x v="5"/>
    <x v="44"/>
    <n v="4"/>
    <n v="391.48"/>
    <n v="0.1"/>
    <n v="1409.33"/>
    <n v="128.76"/>
    <n v="1409.3280000000002"/>
    <s v="Q3"/>
    <n v="9.1362562352323451"/>
    <s v="Bhubaneswar"/>
    <s v="Regular"/>
  </r>
  <r>
    <s v="ORD005197"/>
    <x v="144"/>
    <s v="CUST0180"/>
    <s v="Leela Talwar"/>
    <x v="3"/>
    <x v="6"/>
    <x v="43"/>
    <n v="5"/>
    <n v="3199.52"/>
    <n v="0.05"/>
    <n v="15197.72"/>
    <n v="4550.51"/>
    <n v="15197.72"/>
    <s v="Q2"/>
    <n v="29.942057098038394"/>
    <s v="Mumbai"/>
    <s v="Regular"/>
  </r>
  <r>
    <s v="ORD000171"/>
    <x v="13"/>
    <s v="CUST0257"/>
    <s v="Idika Dewan"/>
    <x v="3"/>
    <x v="4"/>
    <x v="22"/>
    <n v="3"/>
    <n v="42070"/>
    <n v="0.05"/>
    <n v="119899.5"/>
    <n v="18192.189999999999"/>
    <n v="119899.5"/>
    <s v="Q1"/>
    <n v="15.172865608280267"/>
    <s v="Mumbai"/>
    <s v="Premium"/>
  </r>
  <r>
    <s v="ORD000687"/>
    <x v="202"/>
    <s v="CUST0127"/>
    <s v="Upma Sanghvi"/>
    <x v="1"/>
    <x v="6"/>
    <x v="19"/>
    <n v="3"/>
    <n v="4629.8999999999996"/>
    <n v="0.1"/>
    <n v="12500.73"/>
    <n v="-1290.01"/>
    <n v="12500.73"/>
    <s v="Q4"/>
    <n v="-10.319477342523196"/>
    <s v="Patna"/>
    <s v="Occasional"/>
  </r>
  <r>
    <s v="ORD005724"/>
    <x v="189"/>
    <s v="CUST0314"/>
    <s v="Nathaniel Dani"/>
    <x v="0"/>
    <x v="6"/>
    <x v="14"/>
    <n v="4"/>
    <n v="345.08"/>
    <n v="0.2"/>
    <n v="1104.26"/>
    <n v="256.43"/>
    <n v="1104.2560000000001"/>
    <s v="Q3"/>
    <n v="23.221886150000906"/>
    <s v="Kochi"/>
    <s v="Premium"/>
  </r>
  <r>
    <s v="ORD000061"/>
    <x v="180"/>
    <s v="CUST0081"/>
    <s v="Warhi Bahri"/>
    <x v="3"/>
    <x v="2"/>
    <x v="30"/>
    <n v="3"/>
    <n v="5489.23"/>
    <n v="0.05"/>
    <n v="15644.31"/>
    <n v="3322.07"/>
    <n v="15644.305499999999"/>
    <s v="Q3"/>
    <n v="21.235004931505451"/>
    <s v="Mumbai"/>
    <s v="Premium"/>
  </r>
  <r>
    <s v="ORD007355"/>
    <x v="267"/>
    <s v="CUST0415"/>
    <s v="Ekanta Samra"/>
    <x v="3"/>
    <x v="3"/>
    <x v="58"/>
    <n v="3"/>
    <n v="633.75"/>
    <n v="0.15"/>
    <n v="1616.06"/>
    <n v="473.36"/>
    <n v="1616.0625"/>
    <s v="Q4"/>
    <n v="29.290991671101324"/>
    <s v="Pune"/>
    <s v="Regular"/>
  </r>
  <r>
    <s v="ORD004607"/>
    <x v="83"/>
    <s v="CUST0391"/>
    <s v="Geetika Ghosh"/>
    <x v="1"/>
    <x v="6"/>
    <x v="29"/>
    <n v="2"/>
    <n v="2270.96"/>
    <n v="0"/>
    <n v="4541.92"/>
    <n v="1065.1500000000001"/>
    <n v="4541.92"/>
    <s v="Q2"/>
    <n v="23.451535914326982"/>
    <s v="Patna"/>
    <s v="Premium"/>
  </r>
  <r>
    <s v="ORD010754"/>
    <x v="364"/>
    <s v="CUST0228"/>
    <s v="Azad Nayak"/>
    <x v="2"/>
    <x v="1"/>
    <x v="34"/>
    <n v="1"/>
    <n v="34568.94"/>
    <n v="0"/>
    <n v="34568.94"/>
    <n v="10746.86"/>
    <n v="34568.94"/>
    <s v="Q4"/>
    <n v="31.088196513980471"/>
    <s v="Chandigarh"/>
    <s v="Premium"/>
  </r>
  <r>
    <s v="ORD002832"/>
    <x v="304"/>
    <s v="CUST0490"/>
    <s v="Rajata Suresh"/>
    <x v="0"/>
    <x v="5"/>
    <x v="40"/>
    <n v="9"/>
    <n v="369.54"/>
    <n v="0"/>
    <n v="3325.86"/>
    <n v="272.10000000000002"/>
    <n v="3325.86"/>
    <s v="Q1"/>
    <n v="8.1813425700420339"/>
    <s v="Chennai"/>
    <s v="Regular"/>
  </r>
  <r>
    <s v="ORD003426"/>
    <x v="191"/>
    <s v="CUST0245"/>
    <s v="Naveen Dubey"/>
    <x v="1"/>
    <x v="0"/>
    <x v="56"/>
    <n v="3"/>
    <n v="981.46"/>
    <n v="0.1"/>
    <n v="2649.94"/>
    <n v="836.32"/>
    <n v="2649.942"/>
    <s v="Q2"/>
    <n v="31.559959848147507"/>
    <s v="Bhubaneswar"/>
    <s v="Regular"/>
  </r>
  <r>
    <s v="ORD007218"/>
    <x v="250"/>
    <s v="CUST0417"/>
    <s v="Radha Mander"/>
    <x v="0"/>
    <x v="5"/>
    <x v="21"/>
    <n v="10"/>
    <n v="587.87"/>
    <n v="0.1"/>
    <n v="5290.83"/>
    <n v="472.62"/>
    <n v="5290.83"/>
    <s v="Q4"/>
    <n v="8.9328139441259697"/>
    <s v="Kochi"/>
    <s v="Occasional"/>
  </r>
  <r>
    <s v="ORD004816"/>
    <x v="78"/>
    <s v="CUST0332"/>
    <s v="Tamanna Mukherjee"/>
    <x v="2"/>
    <x v="2"/>
    <x v="2"/>
    <n v="4"/>
    <n v="314.16000000000003"/>
    <n v="0.05"/>
    <n v="1193.81"/>
    <n v="244.02"/>
    <n v="1193.808"/>
    <s v="Q3"/>
    <n v="20.440438595756447"/>
    <s v="Lucknow"/>
    <s v="Premium"/>
  </r>
  <r>
    <s v="ORD003570"/>
    <x v="320"/>
    <s v="CUST0003"/>
    <s v="Avi Johal"/>
    <x v="1"/>
    <x v="6"/>
    <x v="41"/>
    <n v="1"/>
    <n v="4451.82"/>
    <n v="0.1"/>
    <n v="4006.64"/>
    <n v="1433.81"/>
    <n v="4006.6379999999999"/>
    <s v="Q2"/>
    <n v="35.785845496475851"/>
    <s v="Patna"/>
    <s v="Regular"/>
  </r>
  <r>
    <s v="ORD006803"/>
    <x v="100"/>
    <s v="CUST0313"/>
    <s v="Nikita Kala"/>
    <x v="0"/>
    <x v="4"/>
    <x v="42"/>
    <n v="0"/>
    <n v="46300.01"/>
    <n v="0.2"/>
    <n v="148160.03"/>
    <n v="16312.53"/>
    <n v="0"/>
    <s v="Q3"/>
    <n v="11.010074714482712"/>
    <s v="Coimbatore"/>
    <s v="Regular"/>
  </r>
  <r>
    <s v="ORD004076"/>
    <x v="25"/>
    <s v="CUST0489"/>
    <s v="Xavier Bawa"/>
    <x v="3"/>
    <x v="4"/>
    <x v="33"/>
    <n v="3"/>
    <n v="50389.59"/>
    <n v="0.15"/>
    <n v="128493.45"/>
    <n v="18539.75"/>
    <n v="128493.45449999999"/>
    <s v="Q4"/>
    <n v="14.428556475057677"/>
    <s v="Surat"/>
    <s v="Premium"/>
  </r>
  <r>
    <s v="ORD007607"/>
    <x v="342"/>
    <s v="CUST0320"/>
    <s v="Tanish Dhar"/>
    <x v="0"/>
    <x v="3"/>
    <x v="25"/>
    <n v="3"/>
    <n v="3366.02"/>
    <n v="0.05"/>
    <n v="9593.16"/>
    <n v="2586.67"/>
    <n v="9593.1569999999992"/>
    <s v="Q2"/>
    <n v="26.963690796359074"/>
    <s v="Kochi"/>
    <s v="Premium"/>
  </r>
  <r>
    <s v="ORD010635"/>
    <x v="257"/>
    <s v="CUST0098"/>
    <s v="Divya Bhardwaj"/>
    <x v="3"/>
    <x v="4"/>
    <x v="42"/>
    <n v="3"/>
    <n v="28368.68"/>
    <n v="0"/>
    <n v="85106.04"/>
    <n v="7690.86"/>
    <n v="85106.040000000008"/>
    <s v="Q3"/>
    <n v="9.0367969182915822"/>
    <s v="Mumbai"/>
    <s v="Premium"/>
  </r>
  <r>
    <s v="ORD010599"/>
    <x v="210"/>
    <s v="CUST0201"/>
    <s v="Ira Banik"/>
    <x v="2"/>
    <x v="6"/>
    <x v="41"/>
    <n v="1"/>
    <n v="3976.49"/>
    <n v="0.1"/>
    <n v="3578.84"/>
    <n v="1250.75"/>
    <n v="3578.8409999999999"/>
    <s v="Q4"/>
    <n v="34.948474924835985"/>
    <s v="Lucknow"/>
    <s v="Occasional"/>
  </r>
  <r>
    <s v="ORD011283"/>
    <x v="276"/>
    <s v="CUST0037"/>
    <s v="Janani Sawhney"/>
    <x v="3"/>
    <x v="6"/>
    <x v="14"/>
    <n v="3"/>
    <n v="4520.5600000000004"/>
    <n v="0.25"/>
    <n v="10171.26"/>
    <n v="3679.74"/>
    <n v="10171.26"/>
    <s v="Q2"/>
    <n v="36.177818677332006"/>
    <s v="Ahmedabad"/>
    <s v="Premium"/>
  </r>
  <r>
    <s v="ORD010796"/>
    <x v="137"/>
    <s v="CUST0467"/>
    <s v="Deepa Pandit"/>
    <x v="3"/>
    <x v="4"/>
    <x v="42"/>
    <n v="3"/>
    <n v="62349.9"/>
    <n v="0.15"/>
    <n v="158992.24"/>
    <n v="18909.900000000001"/>
    <n v="158992.245"/>
    <s v="Q4"/>
    <n v="11.893599335414107"/>
    <s v="Pune"/>
    <s v="Premium"/>
  </r>
  <r>
    <s v="ORD010417"/>
    <x v="107"/>
    <s v="CUST0085"/>
    <s v="Anthony Sabharwal"/>
    <x v="0"/>
    <x v="6"/>
    <x v="19"/>
    <n v="3"/>
    <n v="3841.59"/>
    <n v="0.05"/>
    <n v="10948.53"/>
    <n v="3261.82"/>
    <n v="10948.531499999999"/>
    <s v="Q4"/>
    <n v="29.792310017874545"/>
    <s v="Chennai"/>
    <s v="Premium"/>
  </r>
  <r>
    <s v="ORD000054"/>
    <x v="246"/>
    <s v="CUST0437"/>
    <s v="Aditya Borah"/>
    <x v="3"/>
    <x v="5"/>
    <x v="11"/>
    <n v="4"/>
    <n v="593.41999999999996"/>
    <n v="0.05"/>
    <n v="2255"/>
    <n v="215.84"/>
    <n v="2254.9959999999996"/>
    <s v="Q2"/>
    <n v="9.5716186252771625"/>
    <s v="Ahmedabad"/>
    <s v="Regular"/>
  </r>
  <r>
    <s v="ORD003228"/>
    <x v="105"/>
    <s v="CUST0079"/>
    <s v="Joshua Acharya"/>
    <x v="3"/>
    <x v="0"/>
    <x v="32"/>
    <n v="3"/>
    <n v="656.79"/>
    <n v="0"/>
    <n v="1970.37"/>
    <n v="488.53"/>
    <n v="1970.37"/>
    <s v="Q2"/>
    <n v="24.793820449966251"/>
    <s v="Ahmedabad"/>
    <s v="Premium"/>
  </r>
  <r>
    <s v="ORD008416"/>
    <x v="49"/>
    <s v="CUST0052"/>
    <s v="Vivaan Parmer"/>
    <x v="1"/>
    <x v="5"/>
    <x v="44"/>
    <n v="8"/>
    <n v="491.67"/>
    <n v="0.15"/>
    <n v="3343.36"/>
    <n v="278.29000000000002"/>
    <n v="3343.3560000000002"/>
    <s v="Q3"/>
    <n v="8.3236624234303225"/>
    <s v="Bhubaneswar"/>
    <s v="Occasional"/>
  </r>
  <r>
    <s v="ORD006339"/>
    <x v="100"/>
    <s v="CUST0260"/>
    <s v="Timothy Nori"/>
    <x v="0"/>
    <x v="4"/>
    <x v="5"/>
    <n v="4"/>
    <n v="69993.69"/>
    <n v="0.05"/>
    <n v="265976.02"/>
    <n v="33789.74"/>
    <n v="265976.022"/>
    <s v="Q3"/>
    <n v="12.704055049774787"/>
    <s v="Kochi"/>
    <s v="Regular"/>
  </r>
  <r>
    <s v="ORD001825"/>
    <x v="237"/>
    <s v="CUST0206"/>
    <s v="Reyansh Gola"/>
    <x v="3"/>
    <x v="4"/>
    <x v="28"/>
    <n v="3"/>
    <n v="72962.58"/>
    <n v="0.05"/>
    <n v="207943.35"/>
    <n v="25083.4"/>
    <n v="207943.35299999997"/>
    <s v="Q1"/>
    <n v="12.062612245113874"/>
    <s v="Nagpur"/>
    <s v="Regular"/>
  </r>
  <r>
    <s v="ORD009643"/>
    <x v="257"/>
    <s v="CUST0047"/>
    <s v="Chameli Dani"/>
    <x v="1"/>
    <x v="1"/>
    <x v="34"/>
    <n v="5"/>
    <n v="2000.01"/>
    <n v="0.15"/>
    <n v="8500.0400000000009"/>
    <n v="2695.65"/>
    <n v="8500.0424999999996"/>
    <s v="Q3"/>
    <n v="31.713380172328598"/>
    <s v="Patna"/>
    <s v="Regular"/>
  </r>
  <r>
    <s v="ORD007627"/>
    <x v="294"/>
    <s v="CUST0454"/>
    <s v="Unknown"/>
    <x v="1"/>
    <x v="0"/>
    <x v="35"/>
    <n v="1"/>
    <n v="579.54999999999995"/>
    <n v="0.05"/>
    <n v="550.57000000000005"/>
    <n v="219.24"/>
    <n v="550.57249999999988"/>
    <s v="Q1"/>
    <n v="39.820549612220063"/>
    <s v="Patna"/>
    <s v="Regular"/>
  </r>
  <r>
    <s v="ORD001971"/>
    <x v="344"/>
    <s v="CUST0263"/>
    <s v="Jacob Radhakrishnan"/>
    <x v="1"/>
    <x v="0"/>
    <x v="0"/>
    <n v="5"/>
    <n v="993.74"/>
    <n v="0.15"/>
    <n v="4223.3900000000003"/>
    <n v="-350.87"/>
    <n v="4223.3949999999995"/>
    <s v="Q2"/>
    <n v="-8.3077811899919247"/>
    <s v="Kolkata"/>
    <s v="Premium"/>
  </r>
  <r>
    <s v="ORD007044"/>
    <x v="76"/>
    <s v="CUST0167"/>
    <s v="Varsha Ben"/>
    <x v="3"/>
    <x v="1"/>
    <x v="26"/>
    <n v="4"/>
    <n v="16135.56"/>
    <n v="0.05"/>
    <n v="61315.13"/>
    <n v="17170.599999999999"/>
    <n v="61315.127999999997"/>
    <s v="Q4"/>
    <n v="28.003854839743468"/>
    <s v="Pune"/>
    <s v="Premium"/>
  </r>
  <r>
    <s v="ORD010331"/>
    <x v="311"/>
    <s v="CUST0363"/>
    <s v="Daksha Nadig"/>
    <x v="3"/>
    <x v="5"/>
    <x v="37"/>
    <n v="7"/>
    <n v="258.82"/>
    <n v="0.2"/>
    <n v="1449.39"/>
    <n v="138.66"/>
    <n v="1449.3920000000001"/>
    <s v="Q1"/>
    <n v="9.5667832674435438"/>
    <s v="Mumbai"/>
    <s v="Premium"/>
  </r>
  <r>
    <s v="ORD000298"/>
    <x v="40"/>
    <s v="CUST0192"/>
    <s v="Kevin Toor"/>
    <x v="0"/>
    <x v="5"/>
    <x v="11"/>
    <n v="1"/>
    <n v="389.71"/>
    <n v="0"/>
    <n v="389.71"/>
    <n v="31.44"/>
    <n v="389.71"/>
    <s v="Q4"/>
    <n v="8.0675373996048343"/>
    <s v="Bengaluru"/>
    <s v="Premium"/>
  </r>
  <r>
    <s v="ORD009142"/>
    <x v="364"/>
    <s v="CUST0034"/>
    <s v="Bachittar Sarma"/>
    <x v="1"/>
    <x v="4"/>
    <x v="33"/>
    <n v="5"/>
    <n v="11847.25"/>
    <n v="0.15"/>
    <n v="50350.81"/>
    <n v="5091.91"/>
    <n v="50350.8125"/>
    <s v="Q4"/>
    <n v="10.112866108807387"/>
    <s v="Bhubaneswar"/>
    <s v="Occasional"/>
  </r>
  <r>
    <s v="ORD010024"/>
    <x v="65"/>
    <s v="CUST0116"/>
    <s v="Gagan Oak"/>
    <x v="2"/>
    <x v="5"/>
    <x v="11"/>
    <n v="5"/>
    <n v="223.26"/>
    <n v="0"/>
    <n v="1116.3"/>
    <n v="65.819999999999993"/>
    <n v="1116.3"/>
    <s v="Q2"/>
    <n v="5.8962644450416555"/>
    <s v="Chandigarh"/>
    <s v="Regular"/>
  </r>
  <r>
    <s v="ORD000284"/>
    <x v="185"/>
    <s v="CUST0467"/>
    <s v="Deepa Pandit"/>
    <x v="3"/>
    <x v="4"/>
    <x v="20"/>
    <n v="2"/>
    <n v="16412.97"/>
    <n v="0"/>
    <n v="32825.94"/>
    <n v="4843.6000000000004"/>
    <n v="32825.94"/>
    <s v="Q4"/>
    <n v="14.755403805648825"/>
    <s v="Pune"/>
    <s v="Premium"/>
  </r>
  <r>
    <s v="ORD009385"/>
    <x v="322"/>
    <s v="CUST0197"/>
    <s v="Wakeeta Chakrabarti"/>
    <x v="0"/>
    <x v="2"/>
    <x v="9"/>
    <n v="2"/>
    <n v="2204.12"/>
    <n v="0.2"/>
    <n v="3526.59"/>
    <n v="880.02"/>
    <n v="3526.5920000000001"/>
    <s v="Q3"/>
    <n v="24.953850603557541"/>
    <s v="Coimbatore"/>
    <s v="Regular"/>
  </r>
  <r>
    <s v="ORD002199"/>
    <x v="19"/>
    <s v="CUST0246"/>
    <s v="Oliver Chander"/>
    <x v="0"/>
    <x v="3"/>
    <x v="12"/>
    <n v="4"/>
    <n v="2479.88"/>
    <n v="0.15"/>
    <n v="8431.59"/>
    <n v="2570.5100000000002"/>
    <n v="8431.5920000000006"/>
    <s v="Q4"/>
    <n v="30.486657913869152"/>
    <s v="Hyderabad"/>
    <s v="Regular"/>
  </r>
  <r>
    <s v="ORD006976"/>
    <x v="335"/>
    <s v="CUST0013"/>
    <s v="Charan Aggarwal"/>
    <x v="0"/>
    <x v="5"/>
    <x v="21"/>
    <n v="5"/>
    <n v="763.39"/>
    <n v="0"/>
    <n v="3816.95"/>
    <n v="259.7"/>
    <n v="3816.95"/>
    <s v="Q4"/>
    <n v="6.8038617220555677"/>
    <s v="Kochi"/>
    <s v="Regular"/>
  </r>
  <r>
    <s v="ORD009127"/>
    <x v="2"/>
    <s v="CUST0199"/>
    <s v="Ikshita Wable"/>
    <x v="3"/>
    <x v="1"/>
    <x v="38"/>
    <n v="4"/>
    <n v="43203.79"/>
    <n v="0"/>
    <n v="172815.16"/>
    <n v="52331.21"/>
    <n v="172815.16"/>
    <s v="Q3"/>
    <n v="30.281608395930075"/>
    <s v="Surat"/>
    <s v="Premium"/>
  </r>
  <r>
    <s v="ORD011724"/>
    <x v="51"/>
    <s v="CUST0174"/>
    <s v="Nitesh Kalita"/>
    <x v="0"/>
    <x v="0"/>
    <x v="51"/>
    <n v="3"/>
    <n v="597.95000000000005"/>
    <n v="0.05"/>
    <n v="1704.16"/>
    <n v="610.89"/>
    <n v="1704.1575"/>
    <s v="Q3"/>
    <n v="35.846986198479016"/>
    <s v="Chennai"/>
    <s v="Premium"/>
  </r>
  <r>
    <s v="ORD007254"/>
    <x v="25"/>
    <s v="CUST0205"/>
    <s v="Harita Kurian"/>
    <x v="0"/>
    <x v="5"/>
    <x v="39"/>
    <n v="3"/>
    <n v="676.82"/>
    <n v="0.1"/>
    <n v="1827.41"/>
    <n v="189.09"/>
    <n v="1827.414"/>
    <s v="Q4"/>
    <n v="10.347431610859084"/>
    <s v="Hyderabad"/>
    <s v="Premium"/>
  </r>
  <r>
    <s v="ORD001889"/>
    <x v="152"/>
    <s v="CUST0269"/>
    <s v="Fiyaz Verma"/>
    <x v="3"/>
    <x v="4"/>
    <x v="23"/>
    <n v="3"/>
    <n v="80644.75"/>
    <n v="0.2"/>
    <n v="193547.4"/>
    <n v="19047.04"/>
    <n v="193547.40000000002"/>
    <s v="Q2"/>
    <n v="9.8410208558730332"/>
    <s v="Mumbai"/>
    <s v="Premium"/>
  </r>
  <r>
    <s v="ORD010184"/>
    <x v="111"/>
    <s v="CUST0212"/>
    <s v="Reva Vyas"/>
    <x v="0"/>
    <x v="3"/>
    <x v="66"/>
    <n v="2"/>
    <n v="2407.0300000000002"/>
    <n v="0.05"/>
    <n v="4573.3599999999997"/>
    <n v="1091.0999999999999"/>
    <n v="4573.357"/>
    <s v="Q1"/>
    <n v="23.85773260797313"/>
    <s v="Hyderabad"/>
    <s v="Premium"/>
  </r>
  <r>
    <s v="ORD002265"/>
    <x v="197"/>
    <s v="CUST0387"/>
    <s v="Vinaya Prashad"/>
    <x v="1"/>
    <x v="1"/>
    <x v="69"/>
    <n v="2"/>
    <n v="29850.720000000001"/>
    <n v="0"/>
    <n v="59701.440000000002"/>
    <n v="10737.17"/>
    <n v="59701.440000000002"/>
    <s v="Q4"/>
    <n v="17.984775576602509"/>
    <s v="Bhubaneswar"/>
    <s v="Regular"/>
  </r>
  <r>
    <s v="ORD009212"/>
    <x v="154"/>
    <s v="CUST0478"/>
    <s v="Ubika Sampath"/>
    <x v="3"/>
    <x v="1"/>
    <x v="52"/>
    <n v="4"/>
    <n v="9483.59"/>
    <n v="0.1"/>
    <n v="34140.92"/>
    <n v="10783.12"/>
    <n v="34140.923999999999"/>
    <s v="Q4"/>
    <n v="31.584151803759248"/>
    <s v="Mumbai"/>
    <s v="Regular"/>
  </r>
  <r>
    <s v="ORD005432"/>
    <x v="354"/>
    <s v="CUST0472"/>
    <s v="Ekaraj Mane"/>
    <x v="2"/>
    <x v="1"/>
    <x v="34"/>
    <n v="1"/>
    <n v="17934.39"/>
    <n v="0.25"/>
    <n v="13450.79"/>
    <n v="3209.19"/>
    <n v="13450.7925"/>
    <s v="Q2"/>
    <n v="23.858747330082469"/>
    <s v="Lucknow"/>
    <s v="Premium"/>
  </r>
  <r>
    <s v="ORD010866"/>
    <x v="20"/>
    <s v="CUST0430"/>
    <s v="Ayush Dar"/>
    <x v="0"/>
    <x v="6"/>
    <x v="55"/>
    <n v="5"/>
    <n v="1804.49"/>
    <n v="0.05"/>
    <n v="8571.33"/>
    <n v="2474.1799999999998"/>
    <n v="8571.3274999999994"/>
    <s v="Q1"/>
    <n v="28.865765289634162"/>
    <s v="Bengaluru"/>
    <s v="Regular"/>
  </r>
  <r>
    <s v="ORD005876"/>
    <x v="353"/>
    <s v="CUST0162"/>
    <s v="Yamini Wadhwa"/>
    <x v="2"/>
    <x v="0"/>
    <x v="51"/>
    <n v="4"/>
    <n v="397.5"/>
    <n v="0"/>
    <n v="1590"/>
    <n v="701.9"/>
    <n v="1590"/>
    <s v="Q2"/>
    <n v="44.144654088050309"/>
    <s v="Jaipur"/>
    <s v="Premium"/>
  </r>
  <r>
    <s v="ORD009237"/>
    <x v="300"/>
    <s v="CUST0282"/>
    <s v="Anmol Nagar"/>
    <x v="1"/>
    <x v="2"/>
    <x v="65"/>
    <n v="0"/>
    <n v="4657.71"/>
    <n v="0.15"/>
    <n v="3959.05"/>
    <n v="673.6"/>
    <n v="0"/>
    <s v="Q2"/>
    <n v="17.014182695343578"/>
    <s v="Bhubaneswar"/>
    <s v="Regular"/>
  </r>
  <r>
    <s v="ORD005372"/>
    <x v="329"/>
    <s v="CUST0280"/>
    <s v="Chandani Narayanan"/>
    <x v="1"/>
    <x v="6"/>
    <x v="19"/>
    <n v="4"/>
    <n v="3663.58"/>
    <n v="0.3"/>
    <n v="10258.02"/>
    <n v="3549"/>
    <n v="10258.023999999999"/>
    <s v="Q4"/>
    <n v="34.597319950633747"/>
    <s v="Patna"/>
    <s v="Regular"/>
  </r>
  <r>
    <s v="ORD011796"/>
    <x v="302"/>
    <s v="CUST0431"/>
    <s v="Neelima Chander"/>
    <x v="2"/>
    <x v="5"/>
    <x v="40"/>
    <n v="10"/>
    <n v="547.30999999999995"/>
    <n v="0.1"/>
    <n v="4925.79"/>
    <n v="438.5"/>
    <n v="4925.79"/>
    <s v="Q1"/>
    <n v="8.9021253443610053"/>
    <s v="Lucknow"/>
    <s v="Regular"/>
  </r>
  <r>
    <s v="ORD006970"/>
    <x v="283"/>
    <s v="CUST0232"/>
    <s v="Yashodhara Keer"/>
    <x v="2"/>
    <x v="3"/>
    <x v="25"/>
    <n v="3"/>
    <n v="2929.93"/>
    <n v="0.05"/>
    <n v="8350.2999999999993"/>
    <n v="3025.37"/>
    <n v="8350.3004999999994"/>
    <s v="Q4"/>
    <n v="36.230674347029449"/>
    <s v="Jaipur"/>
    <s v="Regular"/>
  </r>
  <r>
    <s v="ORD007965"/>
    <x v="25"/>
    <s v="CUST0039"/>
    <s v="Jonathan Dutta"/>
    <x v="3"/>
    <x v="5"/>
    <x v="24"/>
    <n v="9"/>
    <n v="191.75"/>
    <n v="0"/>
    <n v="1725.75"/>
    <n v="111.37"/>
    <n v="1725.75"/>
    <s v="Q4"/>
    <n v="6.4534260466463866"/>
    <s v="Nagpur"/>
    <s v="Premium"/>
  </r>
  <r>
    <s v="ORD002051"/>
    <x v="149"/>
    <s v="CUST0464"/>
    <s v="Chandresh Dasgupta"/>
    <x v="3"/>
    <x v="1"/>
    <x v="36"/>
    <n v="5"/>
    <n v="8528.3799999999992"/>
    <n v="0.1"/>
    <n v="38377.71"/>
    <n v="7245.8"/>
    <n v="38377.71"/>
    <s v="Q4"/>
    <n v="18.880230216967089"/>
    <s v="Mumbai"/>
    <s v="Regular"/>
  </r>
  <r>
    <s v="ORD010181"/>
    <x v="30"/>
    <s v="CUST0454"/>
    <s v="Avi Kar"/>
    <x v="1"/>
    <x v="1"/>
    <x v="26"/>
    <n v="5"/>
    <n v="32056.12"/>
    <n v="0.1"/>
    <n v="144252.54"/>
    <n v="41044.32"/>
    <n v="144252.54"/>
    <s v="Q1"/>
    <n v="28.453100375216962"/>
    <s v="Patna"/>
    <s v="Regular"/>
  </r>
  <r>
    <s v="ORD005273"/>
    <x v="193"/>
    <s v="CUST0416"/>
    <s v="Hitesh Soman"/>
    <x v="3"/>
    <x v="0"/>
    <x v="32"/>
    <n v="4"/>
    <n v="462.89"/>
    <n v="0.1"/>
    <n v="1666.4"/>
    <n v="603.07000000000005"/>
    <n v="1666.404"/>
    <s v="Q1"/>
    <n v="36.189990398463756"/>
    <s v="Mumbai"/>
    <s v="Premium"/>
  </r>
  <r>
    <s v="ORD003822"/>
    <x v="254"/>
    <s v="CUST0382"/>
    <s v="Azaan Bains"/>
    <x v="0"/>
    <x v="5"/>
    <x v="40"/>
    <n v="6"/>
    <n v="165.22"/>
    <n v="0.1"/>
    <n v="892.19"/>
    <n v="64.790000000000006"/>
    <n v="892.18799999999999"/>
    <s v="Q4"/>
    <n v="7.2619060962351076"/>
    <s v="Coimbatore"/>
    <s v="Occasional"/>
  </r>
  <r>
    <s v="ORD004144"/>
    <x v="244"/>
    <s v="CUST0068"/>
    <s v="Atharv Shenoy"/>
    <x v="1"/>
    <x v="3"/>
    <x v="16"/>
    <n v="5"/>
    <n v="3277.32"/>
    <n v="0.2"/>
    <n v="13109.28"/>
    <n v="2773.45"/>
    <n v="13109.280000000002"/>
    <s v="Q2"/>
    <n v="21.156386925902872"/>
    <s v="Ranchi"/>
    <s v="Premium"/>
  </r>
  <r>
    <s v="ORD008798"/>
    <x v="49"/>
    <s v="CUST0045"/>
    <s v="Vritti Tailor"/>
    <x v="2"/>
    <x v="6"/>
    <x v="55"/>
    <n v="2"/>
    <n v="877.48"/>
    <n v="0"/>
    <n v="1754.96"/>
    <n v="494.22"/>
    <n v="1754.96"/>
    <s v="Q3"/>
    <n v="28.161325614259013"/>
    <s v="Delhi"/>
    <s v="Premium"/>
  </r>
  <r>
    <s v="ORD000839"/>
    <x v="108"/>
    <s v="CUST0059"/>
    <s v="Gopal Om"/>
    <x v="1"/>
    <x v="4"/>
    <x v="22"/>
    <n v="2"/>
    <n v="49744.13"/>
    <n v="0"/>
    <n v="99488.26"/>
    <n v="14679.22"/>
    <n v="99488.26"/>
    <s v="Q1"/>
    <n v="14.754725833982823"/>
    <s v="Kolkata"/>
    <s v="Regular"/>
  </r>
  <r>
    <s v="ORD003183"/>
    <x v="230"/>
    <s v="CUST0338"/>
    <s v="Chakradev Mand"/>
    <x v="1"/>
    <x v="0"/>
    <x v="48"/>
    <n v="2"/>
    <n v="843.42"/>
    <n v="0.1"/>
    <n v="1518.16"/>
    <n v="473.22"/>
    <n v="1518.1559999999999"/>
    <s v="Q3"/>
    <n v="31.1706276018338"/>
    <s v="Ranchi"/>
    <s v="Premium"/>
  </r>
  <r>
    <s v="ORD004390"/>
    <x v="11"/>
    <s v="CUST0104"/>
    <s v="Saksham Gola"/>
    <x v="2"/>
    <x v="3"/>
    <x v="4"/>
    <n v="5"/>
    <n v="3259.76"/>
    <n v="0"/>
    <n v="16298.8"/>
    <n v="3590.2"/>
    <n v="16298.800000000001"/>
    <s v="Q1"/>
    <n v="22.027388519400201"/>
    <s v="Chandigarh"/>
    <s v="Premium"/>
  </r>
  <r>
    <s v="ORD000673"/>
    <x v="2"/>
    <s v="CUST0337"/>
    <s v="Tarak Thaker"/>
    <x v="1"/>
    <x v="2"/>
    <x v="62"/>
    <n v="1"/>
    <n v="3140.51"/>
    <n v="0.2"/>
    <n v="2512.41"/>
    <n v="585.52"/>
    <n v="2512.4080000000004"/>
    <s v="Q3"/>
    <n v="23.305113416998022"/>
    <s v="Bhubaneswar"/>
    <s v="Premium"/>
  </r>
  <r>
    <s v="ORD008680"/>
    <x v="243"/>
    <s v="CUST0389"/>
    <s v="Reva Kaul"/>
    <x v="2"/>
    <x v="5"/>
    <x v="11"/>
    <n v="7"/>
    <n v="81.37"/>
    <n v="0"/>
    <n v="569.59"/>
    <n v="33.25"/>
    <n v="569.59"/>
    <s v="Q4"/>
    <n v="5.8375322600466992"/>
    <s v="Delhi"/>
    <s v="Regular"/>
  </r>
  <r>
    <s v="ORD006974"/>
    <x v="119"/>
    <s v="CUST0435"/>
    <s v="Ekalinga Chowdhury"/>
    <x v="1"/>
    <x v="3"/>
    <x v="61"/>
    <n v="3"/>
    <n v="3146.78"/>
    <n v="0.05"/>
    <n v="8968.32"/>
    <n v="3231.15"/>
    <n v="8968.3230000000003"/>
    <s v="Q2"/>
    <n v="36.028486940697924"/>
    <s v="Bhubaneswar"/>
    <s v="Premium"/>
  </r>
  <r>
    <s v="ORD006965"/>
    <x v="59"/>
    <s v="CUST0202"/>
    <s v="Samar Pillay"/>
    <x v="2"/>
    <x v="6"/>
    <x v="27"/>
    <n v="5"/>
    <n v="4773.76"/>
    <n v="0"/>
    <n v="23868.799999999999"/>
    <n v="7588.7"/>
    <n v="23868.800000000003"/>
    <s v="Q4"/>
    <n v="31.793387183268536"/>
    <s v="Chandigarh"/>
    <s v="Regular"/>
  </r>
  <r>
    <s v="ORD004396"/>
    <x v="307"/>
    <s v="CUST0207"/>
    <s v="Dipta Palla"/>
    <x v="3"/>
    <x v="4"/>
    <x v="5"/>
    <n v="3"/>
    <n v="79153.56"/>
    <n v="0"/>
    <n v="237460.68"/>
    <n v="20930.02"/>
    <n v="237460.68"/>
    <s v="Q4"/>
    <n v="8.8140992437147911"/>
    <s v="Pune"/>
    <s v="Premium"/>
  </r>
  <r>
    <s v="ORD004046"/>
    <x v="41"/>
    <s v="CUST0010"/>
    <s v="Jack Goyal"/>
    <x v="2"/>
    <x v="6"/>
    <x v="55"/>
    <n v="5"/>
    <n v="3698.49"/>
    <n v="0.05"/>
    <n v="17567.830000000002"/>
    <n v="6762.71"/>
    <n v="17567.827499999996"/>
    <s v="Q4"/>
    <n v="38.494851099993568"/>
    <s v="Delhi"/>
    <s v="Premium"/>
  </r>
  <r>
    <s v="ORD011753"/>
    <x v="285"/>
    <s v="CUST0145"/>
    <s v="Kavya Sheth"/>
    <x v="3"/>
    <x v="1"/>
    <x v="59"/>
    <n v="5"/>
    <n v="31350.11"/>
    <n v="0.05"/>
    <n v="148913.01999999999"/>
    <n v="46322.99"/>
    <n v="148913.02249999999"/>
    <s v="Q3"/>
    <n v="31.10741424759232"/>
    <s v="Surat"/>
    <s v="Regular"/>
  </r>
  <r>
    <s v="ORD010239"/>
    <x v="151"/>
    <s v="CUST0061"/>
    <s v="Aarush Garg"/>
    <x v="0"/>
    <x v="3"/>
    <x v="6"/>
    <n v="5"/>
    <n v="1408.06"/>
    <n v="0"/>
    <n v="7040.3"/>
    <n v="1900.18"/>
    <n v="7040.2999999999993"/>
    <s v="Q4"/>
    <n v="26.990043037938726"/>
    <s v="Hyderabad"/>
    <s v="Regular"/>
  </r>
  <r>
    <s v="ORD002988"/>
    <x v="28"/>
    <s v="CUST0167"/>
    <s v="Varsha Ben"/>
    <x v="3"/>
    <x v="6"/>
    <x v="27"/>
    <n v="1"/>
    <n v="1888"/>
    <n v="0.1"/>
    <n v="1699.2"/>
    <n v="449.71"/>
    <n v="1699.2"/>
    <s v="Q4"/>
    <n v="26.465983992467041"/>
    <s v="Pune"/>
    <s v="Premium"/>
  </r>
  <r>
    <s v="ORD010563"/>
    <x v="319"/>
    <s v="CUST0376"/>
    <s v="Owen Pandey"/>
    <x v="1"/>
    <x v="5"/>
    <x v="21"/>
    <n v="5"/>
    <n v="271.95999999999998"/>
    <n v="0.1"/>
    <n v="1223.82"/>
    <n v="109.53"/>
    <n v="1223.82"/>
    <s v="Q4"/>
    <n v="8.9498455655243419"/>
    <s v="Guwahati"/>
    <s v="Regular"/>
  </r>
  <r>
    <s v="ORD003054"/>
    <x v="146"/>
    <s v="CUST0186"/>
    <s v="Hemang Barad"/>
    <x v="1"/>
    <x v="5"/>
    <x v="7"/>
    <n v="4"/>
    <n v="290.43"/>
    <n v="0.1"/>
    <n v="1045.55"/>
    <n v="77.08"/>
    <n v="1045.548"/>
    <s v="Q1"/>
    <n v="7.3721964516283292"/>
    <s v="Ranchi"/>
    <s v="Premium"/>
  </r>
  <r>
    <s v="ORD001930"/>
    <x v="250"/>
    <s v="CUST0029"/>
    <s v="Odika Bala"/>
    <x v="2"/>
    <x v="2"/>
    <x v="8"/>
    <n v="3"/>
    <n v="5935.54"/>
    <n v="0"/>
    <n v="17806.62"/>
    <n v="4374.38"/>
    <n v="17806.62"/>
    <s v="Q4"/>
    <n v="24.566032183536237"/>
    <s v="Lucknow"/>
    <s v="Occasional"/>
  </r>
  <r>
    <s v="ORD007665"/>
    <x v="53"/>
    <s v="CUST0015"/>
    <s v="Akshay Choudhary"/>
    <x v="2"/>
    <x v="4"/>
    <x v="50"/>
    <n v="5"/>
    <n v="62772.13"/>
    <n v="0.2"/>
    <n v="251088.52"/>
    <n v="25798.29"/>
    <n v="251088.52"/>
    <s v="Q4"/>
    <n v="10.274579658201818"/>
    <s v="Chandigarh"/>
    <s v="Regular"/>
  </r>
  <r>
    <s v="ORD009765"/>
    <x v="191"/>
    <s v="CUST0105"/>
    <s v="Jacob Ganesh"/>
    <x v="2"/>
    <x v="1"/>
    <x v="64"/>
    <n v="3"/>
    <n v="42687.01"/>
    <n v="0.1"/>
    <n v="115254.93"/>
    <n v="30654.87"/>
    <n v="115254.927"/>
    <s v="Q2"/>
    <n v="26.597447935632772"/>
    <s v="Amritsar"/>
    <s v="Regular"/>
  </r>
  <r>
    <s v="ORD005744"/>
    <x v="7"/>
    <s v="CUST0073"/>
    <s v="Ethan Kamdar"/>
    <x v="3"/>
    <x v="6"/>
    <x v="43"/>
    <n v="4"/>
    <n v="931.18"/>
    <n v="0.3"/>
    <n v="2607.3000000000002"/>
    <n v="944.57"/>
    <n v="2607.3039999999996"/>
    <s v="Q2"/>
    <n v="36.227898592413609"/>
    <s v="Ahmedabad"/>
    <s v="Premium"/>
  </r>
  <r>
    <s v="ORD008799"/>
    <x v="303"/>
    <s v="CUST0129"/>
    <s v="Bimala Basak"/>
    <x v="0"/>
    <x v="6"/>
    <x v="55"/>
    <n v="2"/>
    <n v="2862.46"/>
    <n v="0.05"/>
    <n v="5438.67"/>
    <n v="1910.89"/>
    <n v="5438.674"/>
    <s v="Q3"/>
    <n v="35.135244462340978"/>
    <s v="Chennai"/>
    <s v="Premium"/>
  </r>
  <r>
    <s v="ORD010536"/>
    <x v="84"/>
    <s v="CUST0004"/>
    <s v="Unknown"/>
    <x v="0"/>
    <x v="4"/>
    <x v="47"/>
    <n v="5"/>
    <n v="54714.5"/>
    <n v="0.2"/>
    <n v="218858"/>
    <n v="23874.89"/>
    <n v="218858"/>
    <s v="Q2"/>
    <n v="10.908849573696186"/>
    <s v="Coimbatore"/>
    <s v="Premium"/>
  </r>
  <r>
    <s v="ORD009414"/>
    <x v="337"/>
    <s v="CUST0027"/>
    <s v="Januja Dalal"/>
    <x v="0"/>
    <x v="1"/>
    <x v="36"/>
    <n v="4"/>
    <n v="23105.64"/>
    <n v="0"/>
    <n v="92422.56"/>
    <n v="24428.01"/>
    <n v="92422.56"/>
    <s v="Q3"/>
    <n v="26.430787028621584"/>
    <s v="Kochi"/>
    <s v="Regular"/>
  </r>
  <r>
    <s v="ORD011772"/>
    <x v="147"/>
    <s v="CUST0234"/>
    <s v="Urvi Vig"/>
    <x v="0"/>
    <x v="2"/>
    <x v="2"/>
    <n v="5"/>
    <n v="596.58000000000004"/>
    <n v="0.1"/>
    <n v="2684.61"/>
    <n v="692.3"/>
    <n v="2684.61"/>
    <s v="Q2"/>
    <n v="25.787730806336857"/>
    <s v="Bengaluru"/>
    <s v="Occasional"/>
  </r>
  <r>
    <s v="ORD010669"/>
    <x v="42"/>
    <s v="CUST0117"/>
    <s v="Timothy Brahmbhatt"/>
    <x v="1"/>
    <x v="2"/>
    <x v="8"/>
    <n v="4"/>
    <n v="873.25"/>
    <n v="0.05"/>
    <n v="3318.35"/>
    <n v="603.80999999999995"/>
    <n v="3318.35"/>
    <s v="Q4"/>
    <n v="18.196091430982264"/>
    <s v="Guwahati"/>
    <s v="Premium"/>
  </r>
  <r>
    <s v="ORD004175"/>
    <x v="349"/>
    <s v="CUST0015"/>
    <s v="Akshay Choudhary"/>
    <x v="2"/>
    <x v="6"/>
    <x v="41"/>
    <n v="3"/>
    <n v="1920.18"/>
    <n v="0"/>
    <n v="5760.54"/>
    <n v="1351.15"/>
    <n v="5760.54"/>
    <s v="Q4"/>
    <n v="23.455266346557792"/>
    <s v="Chandigarh"/>
    <s v="Regular"/>
  </r>
  <r>
    <s v="ORD004128"/>
    <x v="47"/>
    <s v="CUST0121"/>
    <s v="Yutika Salvi"/>
    <x v="0"/>
    <x v="0"/>
    <x v="48"/>
    <n v="3"/>
    <n v="840.38"/>
    <n v="0"/>
    <n v="2521.14"/>
    <n v="867.72"/>
    <n v="2521.14"/>
    <s v="Q1"/>
    <n v="34.417763392750899"/>
    <s v="Kochi"/>
    <s v="Regular"/>
  </r>
  <r>
    <s v="ORD006294"/>
    <x v="151"/>
    <s v="CUST0118"/>
    <s v="Jagrati Grover"/>
    <x v="0"/>
    <x v="1"/>
    <x v="26"/>
    <n v="2"/>
    <n v="3644.25"/>
    <n v="0"/>
    <n v="7288.5"/>
    <n v="1279.58"/>
    <n v="7288.5"/>
    <s v="Q4"/>
    <n v="17.556150099471772"/>
    <s v="Hyderabad"/>
    <s v="Premium"/>
  </r>
  <r>
    <s v="ORD010727"/>
    <x v="290"/>
    <s v="CUST0389"/>
    <s v="Reva Kaul"/>
    <x v="2"/>
    <x v="1"/>
    <x v="52"/>
    <n v="5"/>
    <n v="12253.23"/>
    <n v="0.15"/>
    <n v="52076.23"/>
    <n v="15249.3"/>
    <n v="52076.227499999994"/>
    <s v="Q4"/>
    <n v="29.282649684894622"/>
    <s v="Delhi"/>
    <s v="Regular"/>
  </r>
  <r>
    <s v="ORD001467"/>
    <x v="80"/>
    <s v="CUST0251"/>
    <s v="Faris Thakkar"/>
    <x v="0"/>
    <x v="2"/>
    <x v="65"/>
    <n v="1"/>
    <n v="4438.43"/>
    <n v="0.1"/>
    <n v="3994.59"/>
    <n v="1123.8699999999999"/>
    <n v="3994.5870000000004"/>
    <s v="Q2"/>
    <n v="28.134802320137979"/>
    <s v="Kochi"/>
    <s v="Regular"/>
  </r>
  <r>
    <s v="ORD000128"/>
    <x v="46"/>
    <s v="CUST0006"/>
    <s v="Yashica Nagi"/>
    <x v="0"/>
    <x v="6"/>
    <x v="14"/>
    <n v="1"/>
    <n v="3555.01"/>
    <n v="0.1"/>
    <n v="3199.51"/>
    <n v="905.38"/>
    <n v="3199.5090000000005"/>
    <s v="Q3"/>
    <n v="28.297458048263639"/>
    <s v="Hyderabad"/>
    <s v="Regular"/>
  </r>
  <r>
    <s v="ORD001735"/>
    <x v="198"/>
    <s v="CUST0299"/>
    <s v="Wahab Jain"/>
    <x v="2"/>
    <x v="6"/>
    <x v="41"/>
    <n v="4"/>
    <n v="4048.83"/>
    <n v="0.2"/>
    <n v="12956.26"/>
    <n v="3206.47"/>
    <n v="12956.256000000001"/>
    <s v="Q3"/>
    <n v="24.748422770151262"/>
    <s v="Jaipur"/>
    <s v="Premium"/>
  </r>
  <r>
    <s v="ORD000390"/>
    <x v="106"/>
    <s v="CUST0133"/>
    <s v="Lopa Chadha"/>
    <x v="2"/>
    <x v="5"/>
    <x v="39"/>
    <n v="3"/>
    <n v="600.14"/>
    <n v="0.1"/>
    <n v="1620.38"/>
    <n v="-148.46"/>
    <n v="1620.3780000000002"/>
    <s v="Q4"/>
    <n v="-9.1620484083980305"/>
    <s v="Amritsar"/>
    <s v="Premium"/>
  </r>
  <r>
    <s v="ORD011766"/>
    <x v="124"/>
    <s v="CUST0159"/>
    <s v="Gavin Doctor"/>
    <x v="2"/>
    <x v="0"/>
    <x v="51"/>
    <n v="5"/>
    <n v="520.57000000000005"/>
    <n v="0.3"/>
    <n v="1822"/>
    <n v="797.62"/>
    <n v="1821.9950000000001"/>
    <s v="Q2"/>
    <n v="43.777167947310645"/>
    <s v="Lucknow"/>
    <s v="Regular"/>
  </r>
  <r>
    <s v="ORD002771"/>
    <x v="274"/>
    <s v="CUST0101"/>
    <s v="Chakradev Kumar"/>
    <x v="3"/>
    <x v="4"/>
    <x v="42"/>
    <n v="1"/>
    <n v="40753.120000000003"/>
    <n v="0"/>
    <n v="40753.120000000003"/>
    <n v="5238.3"/>
    <n v="40753.120000000003"/>
    <s v="Q2"/>
    <n v="12.853739787284999"/>
    <s v="Surat"/>
    <s v="Premium"/>
  </r>
  <r>
    <s v="ORD006084"/>
    <x v="24"/>
    <s v="CUST0237"/>
    <s v="Oeshi Ram"/>
    <x v="0"/>
    <x v="1"/>
    <x v="59"/>
    <n v="1"/>
    <n v="9785.84"/>
    <n v="0"/>
    <n v="9785.84"/>
    <n v="2461.27"/>
    <n v="9785.84"/>
    <s v="Q3"/>
    <n v="25.151341121457126"/>
    <s v="Hyderabad"/>
    <s v="Occasional"/>
  </r>
  <r>
    <s v="ORD003190"/>
    <x v="220"/>
    <s v="CUST0163"/>
    <s v="Saumya Singh"/>
    <x v="1"/>
    <x v="3"/>
    <x v="12"/>
    <n v="5"/>
    <n v="2090.6799999999998"/>
    <n v="0"/>
    <n v="10453.4"/>
    <n v="2072.17"/>
    <n v="10453.4"/>
    <s v="Q1"/>
    <n v="19.822928425201372"/>
    <s v="Kolkata"/>
    <s v="Premium"/>
  </r>
  <r>
    <s v="ORD001960"/>
    <x v="102"/>
    <s v="CUST0027"/>
    <s v="Januja Dalal"/>
    <x v="0"/>
    <x v="1"/>
    <x v="59"/>
    <n v="4"/>
    <n v="16184.66"/>
    <n v="0.15"/>
    <n v="55027.839999999997"/>
    <n v="10104.4"/>
    <n v="55027.843999999997"/>
    <s v="Q1"/>
    <n v="18.362341680138634"/>
    <s v="Kochi"/>
    <s v="Regular"/>
  </r>
  <r>
    <s v="ORD001056"/>
    <x v="328"/>
    <s v="CUST0403"/>
    <s v="Bimala Rattan"/>
    <x v="1"/>
    <x v="4"/>
    <x v="28"/>
    <n v="2"/>
    <n v="34452.97"/>
    <n v="0"/>
    <n v="68905.94"/>
    <n v="10567.53"/>
    <n v="68905.94"/>
    <s v="Q2"/>
    <n v="15.336166954547025"/>
    <s v="Bhubaneswar"/>
    <s v="Regular"/>
  </r>
  <r>
    <s v="ORD000819"/>
    <x v="41"/>
    <s v="CUST0434"/>
    <s v="Ganga Gandhi"/>
    <x v="3"/>
    <x v="0"/>
    <x v="0"/>
    <n v="1"/>
    <n v="968.5"/>
    <n v="0.1"/>
    <n v="871.65"/>
    <n v="358.91"/>
    <n v="871.65"/>
    <s v="Q4"/>
    <n v="41.17593070613205"/>
    <s v="Nagpur"/>
    <s v="Premium"/>
  </r>
  <r>
    <s v="ORD008900"/>
    <x v="248"/>
    <s v="CUST0385"/>
    <s v="Kamya Sagar"/>
    <x v="3"/>
    <x v="1"/>
    <x v="26"/>
    <n v="1"/>
    <n v="25908.48"/>
    <n v="0"/>
    <n v="25908.48"/>
    <n v="5593.68"/>
    <n v="25908.48"/>
    <s v="Q4"/>
    <n v="21.590151178301468"/>
    <s v="Pune"/>
    <s v="Regular"/>
  </r>
  <r>
    <s v="ORD000811"/>
    <x v="143"/>
    <s v="CUST0304"/>
    <s v="Banjeet Yogi"/>
    <x v="1"/>
    <x v="4"/>
    <x v="20"/>
    <n v="1"/>
    <n v="60728.800000000003"/>
    <n v="0.1"/>
    <n v="54655.92"/>
    <n v="5104.83"/>
    <n v="54655.920000000006"/>
    <s v="Q1"/>
    <n v="9.3399397540101798"/>
    <s v="Bhubaneswar"/>
    <s v="Regular"/>
  </r>
  <r>
    <s v="ORD002197"/>
    <x v="260"/>
    <s v="CUST0280"/>
    <s v="Chandani Narayanan"/>
    <x v="1"/>
    <x v="6"/>
    <x v="55"/>
    <n v="2"/>
    <n v="312.73"/>
    <n v="0.05"/>
    <n v="594.19000000000005"/>
    <n v="209.93"/>
    <n v="594.18700000000001"/>
    <s v="Q4"/>
    <n v="35.330449856106632"/>
    <s v="Patna"/>
    <s v="Regular"/>
  </r>
  <r>
    <s v="ORD004686"/>
    <x v="291"/>
    <s v="CUST0130"/>
    <s v="Varsha Chana"/>
    <x v="2"/>
    <x v="4"/>
    <x v="42"/>
    <n v="1"/>
    <n v="57205.58"/>
    <n v="0.15"/>
    <n v="48624.74"/>
    <n v="5946.51"/>
    <n v="48624.743000000002"/>
    <s v="Q3"/>
    <n v="12.229391869241873"/>
    <s v="Jaipur"/>
    <s v="Premium"/>
  </r>
  <r>
    <s v="ORD006291"/>
    <x v="104"/>
    <s v="CUST0200"/>
    <s v="Bishakha Walla"/>
    <x v="2"/>
    <x v="5"/>
    <x v="21"/>
    <n v="7"/>
    <n v="497.15"/>
    <n v="0"/>
    <n v="3480.05"/>
    <n v="323.19"/>
    <n v="3480.0499999999997"/>
    <s v="Q4"/>
    <n v="9.2869355325354519"/>
    <s v="Lucknow"/>
    <s v="Regular"/>
  </r>
  <r>
    <s v="ORD005984"/>
    <x v="64"/>
    <s v="CUST0223"/>
    <s v="Aarini Dugar"/>
    <x v="1"/>
    <x v="4"/>
    <x v="33"/>
    <n v="4"/>
    <n v="13532.33"/>
    <n v="0.2"/>
    <n v="43303.46"/>
    <n v="-5505.39"/>
    <n v="43303.456000000006"/>
    <s v="Q1"/>
    <n v="-12.713510652497515"/>
    <s v="Guwahati"/>
    <s v="Premium"/>
  </r>
  <r>
    <s v="ORD001650"/>
    <x v="50"/>
    <s v="CUST0145"/>
    <s v="Kavya Sheth"/>
    <x v="3"/>
    <x v="2"/>
    <x v="9"/>
    <n v="5"/>
    <n v="7361.1"/>
    <n v="0.15"/>
    <n v="31284.67"/>
    <n v="5189.7"/>
    <n v="31284.674999999999"/>
    <s v="Q4"/>
    <n v="16.588635903782908"/>
    <s v="Surat"/>
    <s v="Regular"/>
  </r>
  <r>
    <s v="ORD011880"/>
    <x v="32"/>
    <s v="CUST0255"/>
    <s v="Darpan Jhaveri"/>
    <x v="2"/>
    <x v="6"/>
    <x v="57"/>
    <n v="2"/>
    <n v="4365.45"/>
    <n v="0"/>
    <n v="8730.9"/>
    <n v="-417.2"/>
    <n v="8730.9"/>
    <s v="Q4"/>
    <n v="-4.7784306314354765"/>
    <s v="Lucknow"/>
    <s v="Regular"/>
  </r>
  <r>
    <s v="ORD004468"/>
    <x v="248"/>
    <s v="CUST0389"/>
    <s v="Reva Kaul"/>
    <x v="2"/>
    <x v="6"/>
    <x v="41"/>
    <n v="5"/>
    <n v="1655.13"/>
    <n v="0.05"/>
    <n v="7861.87"/>
    <n v="2252.35"/>
    <n v="7861.8675000000012"/>
    <s v="Q4"/>
    <n v="28.649036425176199"/>
    <s v="Delhi"/>
    <s v="Regular"/>
  </r>
  <r>
    <s v="ORD007944"/>
    <x v="291"/>
    <s v="CUST0031"/>
    <s v="Unni Gupta"/>
    <x v="3"/>
    <x v="4"/>
    <x v="33"/>
    <n v="5"/>
    <n v="27429.57"/>
    <n v="0.25"/>
    <n v="102860.89"/>
    <n v="15022.15"/>
    <n v="102860.88750000001"/>
    <s v="Q3"/>
    <n v="14.604336011481136"/>
    <s v="Ahmedabad"/>
    <s v="Premium"/>
  </r>
  <r>
    <s v="ORD005285"/>
    <x v="298"/>
    <s v="CUST0265"/>
    <s v="Ayushman Master"/>
    <x v="0"/>
    <x v="6"/>
    <x v="43"/>
    <n v="2"/>
    <n v="2934.4"/>
    <n v="0.1"/>
    <n v="5281.92"/>
    <n v="1529.56"/>
    <n v="5281.92"/>
    <s v="Q3"/>
    <n v="28.958409063370894"/>
    <s v="Bengaluru"/>
    <s v="Regular"/>
  </r>
  <r>
    <s v="ORD009097"/>
    <x v="343"/>
    <s v="CUST0265"/>
    <s v="Ayushman Master"/>
    <x v="2"/>
    <x v="4"/>
    <x v="23"/>
    <n v="2"/>
    <n v="13113.4"/>
    <n v="0"/>
    <n v="26226.799999999999"/>
    <n v="2344.98"/>
    <n v="26226.799999999999"/>
    <s v="Q3"/>
    <n v="8.9411594247106017"/>
    <s v="Bengaluru"/>
    <s v="Regular"/>
  </r>
  <r>
    <s v="ORD002488"/>
    <x v="226"/>
    <s v="CUST0296"/>
    <s v="Qarin Jha"/>
    <x v="0"/>
    <x v="5"/>
    <x v="39"/>
    <n v="3"/>
    <n v="603.29"/>
    <n v="0.3"/>
    <n v="1266.9100000000001"/>
    <n v="103.4"/>
    <n v="1266.9089999999999"/>
    <s v="Q1"/>
    <n v="8.1615900103401184"/>
    <s v="Bengaluru"/>
    <s v="Premium"/>
  </r>
  <r>
    <s v="ORD009043"/>
    <x v="164"/>
    <s v="CUST0481"/>
    <s v="Warjas Vala"/>
    <x v="3"/>
    <x v="1"/>
    <x v="52"/>
    <n v="4"/>
    <n v="16960.46"/>
    <n v="0.1"/>
    <n v="61057.66"/>
    <n v="16388.54"/>
    <n v="61057.655999999995"/>
    <s v="Q1"/>
    <n v="26.841087588355006"/>
    <s v="Mumbai"/>
    <s v="Regular"/>
  </r>
  <r>
    <s v="ORD001297"/>
    <x v="188"/>
    <s v="CUST0090"/>
    <s v="Pranit Gera"/>
    <x v="0"/>
    <x v="5"/>
    <x v="40"/>
    <n v="3"/>
    <n v="140.31"/>
    <n v="0"/>
    <n v="420.93"/>
    <n v="32.35"/>
    <n v="420.93"/>
    <s v="Q1"/>
    <n v="7.6853633620792063"/>
    <s v="Chennai"/>
    <s v="Premium"/>
  </r>
  <r>
    <s v="ORD011266"/>
    <x v="50"/>
    <s v="CUST0274"/>
    <s v="Radhika Choudhury"/>
    <x v="0"/>
    <x v="6"/>
    <x v="57"/>
    <n v="5"/>
    <n v="4371.3599999999997"/>
    <n v="0.15"/>
    <n v="18578.28"/>
    <n v="4144.9799999999996"/>
    <n v="18578.28"/>
    <s v="Q4"/>
    <n v="22.310892073970248"/>
    <s v="Chennai"/>
    <s v="Premium"/>
  </r>
  <r>
    <s v="ORD006598"/>
    <x v="360"/>
    <s v="CUST0371"/>
    <s v="Unni Hora"/>
    <x v="3"/>
    <x v="4"/>
    <x v="42"/>
    <n v="4"/>
    <n v="29288.98"/>
    <n v="0"/>
    <n v="117155.92"/>
    <n v="13067.88"/>
    <n v="117155.92"/>
    <s v="Q3"/>
    <n v="11.154263480667472"/>
    <s v="Mumbai"/>
    <s v="Premium"/>
  </r>
  <r>
    <s v="ORD007180"/>
    <x v="96"/>
    <s v="CUST0273"/>
    <s v="Tanmayi Pai"/>
    <x v="2"/>
    <x v="5"/>
    <x v="39"/>
    <n v="3"/>
    <n v="508.44"/>
    <n v="0.15"/>
    <n v="1296.52"/>
    <n v="80.39"/>
    <n v="1296.5219999999999"/>
    <s v="Q2"/>
    <n v="6.2004442661894918"/>
    <s v="Lucknow"/>
    <s v="Premium"/>
  </r>
  <r>
    <s v="ORD010903"/>
    <x v="60"/>
    <s v="CUST0004"/>
    <s v="Lucky Aggarwal"/>
    <x v="0"/>
    <x v="5"/>
    <x v="40"/>
    <n v="6"/>
    <n v="731.35"/>
    <n v="0"/>
    <n v="4388.1000000000004"/>
    <n v="378.51"/>
    <n v="4388.1000000000004"/>
    <s v="Q3"/>
    <n v="8.6258289464688573"/>
    <s v="Coimbatore"/>
    <s v="Premium"/>
  </r>
  <r>
    <s v="ORD002514"/>
    <x v="78"/>
    <s v="CUST0060"/>
    <s v="Reva Parsa"/>
    <x v="2"/>
    <x v="3"/>
    <x v="4"/>
    <n v="3"/>
    <n v="3303.87"/>
    <n v="0.05"/>
    <n v="9416.0300000000007"/>
    <n v="2577.9699999999998"/>
    <n v="9416.0295000000006"/>
    <s v="Q3"/>
    <n v="27.378523645315482"/>
    <s v="Lucknow"/>
    <s v="Premium"/>
  </r>
  <r>
    <s v="ORD011571"/>
    <x v="176"/>
    <s v="CUST0445"/>
    <s v="Sachi Sibal"/>
    <x v="3"/>
    <x v="0"/>
    <x v="0"/>
    <n v="5"/>
    <n v="277.51"/>
    <n v="0"/>
    <n v="1387.55"/>
    <n v="588.24"/>
    <n v="1387.55"/>
    <s v="Q1"/>
    <n v="42.394147958632125"/>
    <s v="Ahmedabad"/>
    <s v="Occasional"/>
  </r>
  <r>
    <s v="ORD004338"/>
    <x v="309"/>
    <s v="CUST0233"/>
    <s v="Yahvi Dhar"/>
    <x v="2"/>
    <x v="3"/>
    <x v="4"/>
    <n v="3"/>
    <n v="3342.7"/>
    <n v="0"/>
    <n v="10028.1"/>
    <n v="2040.66"/>
    <n v="10028.099999999999"/>
    <s v="Q3"/>
    <n v="20.349418135040537"/>
    <s v="Jaipur"/>
    <s v="Premium"/>
  </r>
  <r>
    <s v="ORD010824"/>
    <x v="262"/>
    <s v="CUST0071"/>
    <s v="Brijesh Samra"/>
    <x v="2"/>
    <x v="4"/>
    <x v="20"/>
    <n v="3"/>
    <n v="42692.59"/>
    <n v="0.1"/>
    <n v="115269.99"/>
    <n v="9924.69"/>
    <n v="115269.99299999999"/>
    <s v="Q2"/>
    <n v="8.6099512978182791"/>
    <s v="Chandigarh"/>
    <s v="Occasional"/>
  </r>
  <r>
    <s v="ORD009259"/>
    <x v="304"/>
    <s v="CUST0077"/>
    <s v="Veda Dutt"/>
    <x v="1"/>
    <x v="2"/>
    <x v="30"/>
    <n v="1"/>
    <n v="4133.16"/>
    <n v="0"/>
    <n v="4133.16"/>
    <n v="720.2"/>
    <n v="4133.16"/>
    <s v="Q1"/>
    <n v="17.424924271017819"/>
    <s v="Kolkata"/>
    <s v="Occasional"/>
  </r>
  <r>
    <s v="ORD002287"/>
    <x v="240"/>
    <s v="CUST0365"/>
    <s v="Damini Batra"/>
    <x v="1"/>
    <x v="4"/>
    <x v="22"/>
    <n v="4"/>
    <n v="53181.03"/>
    <n v="0.05"/>
    <n v="202087.91"/>
    <n v="28150.82"/>
    <n v="202087.91399999999"/>
    <s v="Q4"/>
    <n v="13.929987202104272"/>
    <s v="Ranchi"/>
    <s v="Occasional"/>
  </r>
  <r>
    <s v="ORD005802"/>
    <x v="164"/>
    <s v="CUST0432"/>
    <s v="Meera Krishnan"/>
    <x v="3"/>
    <x v="4"/>
    <x v="42"/>
    <n v="1"/>
    <n v="48045.79"/>
    <n v="0.3"/>
    <n v="33632.050000000003"/>
    <n v="4268.1099999999997"/>
    <n v="33632.053"/>
    <s v="Q1"/>
    <n v="12.690603159783597"/>
    <s v="Ahmedabad"/>
    <s v="Premium"/>
  </r>
  <r>
    <s v="ORD010415"/>
    <x v="77"/>
    <s v="CUST0353"/>
    <s v="Amruta Ratta"/>
    <x v="1"/>
    <x v="6"/>
    <x v="27"/>
    <n v="5"/>
    <n v="705.9"/>
    <n v="0.05"/>
    <n v="3353.02"/>
    <n v="1073.6500000000001"/>
    <n v="3353.0249999999996"/>
    <s v="Q3"/>
    <n v="32.02038759088822"/>
    <s v="Bhubaneswar"/>
    <s v="Regular"/>
  </r>
  <r>
    <s v="ORD007564"/>
    <x v="177"/>
    <s v="CUST0226"/>
    <s v="Ronith Jaggi"/>
    <x v="2"/>
    <x v="6"/>
    <x v="55"/>
    <n v="5"/>
    <n v="2099.61"/>
    <n v="0.2"/>
    <n v="8398.44"/>
    <n v="2573.41"/>
    <n v="8398.44"/>
    <s v="Q1"/>
    <n v="30.641523902057997"/>
    <s v="Amritsar"/>
    <s v="Premium"/>
  </r>
  <r>
    <s v="ORD001646"/>
    <x v="190"/>
    <s v="CUST0391"/>
    <s v="Geetika Ghosh"/>
    <x v="1"/>
    <x v="5"/>
    <x v="11"/>
    <n v="0"/>
    <n v="301.77"/>
    <n v="0.05"/>
    <n v="2580.13"/>
    <n v="182.33"/>
    <n v="0"/>
    <s v="Q3"/>
    <n v="7.0666981896261039"/>
    <s v="Patna"/>
    <s v="Premium"/>
  </r>
  <r>
    <s v="ORD002366"/>
    <x v="225"/>
    <s v="CUST0414"/>
    <s v="Sai Maharaj"/>
    <x v="2"/>
    <x v="2"/>
    <x v="17"/>
    <n v="2"/>
    <n v="7313.7"/>
    <n v="0"/>
    <n v="14627.4"/>
    <n v="3243.57"/>
    <n v="14627.4"/>
    <s v="Q4"/>
    <n v="22.174617498666887"/>
    <s v="Delhi"/>
    <s v="Occasional"/>
  </r>
  <r>
    <s v="ORD002646"/>
    <x v="267"/>
    <s v="CUST0231"/>
    <s v="Yashica Dugar"/>
    <x v="0"/>
    <x v="4"/>
    <x v="20"/>
    <n v="1"/>
    <n v="18075.330000000002"/>
    <n v="0.15"/>
    <n v="15364.03"/>
    <n v="1740.13"/>
    <n v="15364.030500000001"/>
    <s v="Q4"/>
    <n v="11.3259997539708"/>
    <s v="Hyderabad"/>
    <s v="Premium"/>
  </r>
  <r>
    <s v="ORD010120"/>
    <x v="161"/>
    <s v="CUST0282"/>
    <s v="Anmol Nagar"/>
    <x v="1"/>
    <x v="2"/>
    <x v="9"/>
    <n v="3"/>
    <n v="7493.77"/>
    <n v="0"/>
    <n v="22481.31"/>
    <n v="5220.21"/>
    <n v="22481.31"/>
    <s v="Q2"/>
    <n v="23.220221597406912"/>
    <s v="Bhubaneswar"/>
    <s v="Regular"/>
  </r>
  <r>
    <s v="ORD008895"/>
    <x v="192"/>
    <s v="CUST0337"/>
    <s v="Tarak Thaker"/>
    <x v="1"/>
    <x v="3"/>
    <x v="4"/>
    <n v="3"/>
    <n v="3990.13"/>
    <n v="0.3"/>
    <n v="8379.27"/>
    <n v="2803.89"/>
    <n v="8379.2729999999992"/>
    <s v="Q2"/>
    <n v="33.462222842801339"/>
    <s v="Bhubaneswar"/>
    <s v="Premium"/>
  </r>
  <r>
    <s v="ORD000719"/>
    <x v="10"/>
    <s v="CUST0420"/>
    <s v="Zehaan Choudhury"/>
    <x v="3"/>
    <x v="2"/>
    <x v="60"/>
    <n v="2"/>
    <n v="6101.77"/>
    <n v="0.3"/>
    <n v="8542.48"/>
    <n v="1991.09"/>
    <n v="8542.478000000001"/>
    <s v="Q1"/>
    <n v="23.308102565063074"/>
    <s v="Ahmedabad"/>
    <s v="Premium"/>
  </r>
  <r>
    <s v="ORD007408"/>
    <x v="114"/>
    <s v="CUST0466"/>
    <s v="Inaya Cherian"/>
    <x v="3"/>
    <x v="5"/>
    <x v="11"/>
    <n v="8"/>
    <n v="454.75"/>
    <n v="0.15"/>
    <n v="3092.3"/>
    <n v="-76.55"/>
    <n v="3092.2999999999997"/>
    <s v="Q3"/>
    <n v="-2.4755036704071398"/>
    <s v="Ahmedabad"/>
    <s v="Premium"/>
  </r>
  <r>
    <s v="ORD000721"/>
    <x v="228"/>
    <s v="CUST0279"/>
    <s v="Zaitra Biswas"/>
    <x v="1"/>
    <x v="4"/>
    <x v="22"/>
    <n v="1"/>
    <n v="22611.98"/>
    <n v="0.25"/>
    <n v="16958.990000000002"/>
    <n v="1782.81"/>
    <n v="16958.985000000001"/>
    <s v="Q3"/>
    <n v="10.512477452961527"/>
    <s v="Patna"/>
    <s v="Premium"/>
  </r>
  <r>
    <s v="ORD005580"/>
    <x v="277"/>
    <s v="CUST0302"/>
    <s v="Praneel Solanki"/>
    <x v="0"/>
    <x v="4"/>
    <x v="50"/>
    <n v="4"/>
    <n v="67593.48"/>
    <n v="0.1"/>
    <n v="243336.53"/>
    <n v="34388.74"/>
    <n v="243336.52799999999"/>
    <s v="Q1"/>
    <n v="14.132173249943195"/>
    <s v="Coimbatore"/>
    <s v="Premium"/>
  </r>
  <r>
    <s v="ORD006568"/>
    <x v="32"/>
    <s v="CUST0131"/>
    <s v="Aarna Mukherjee"/>
    <x v="0"/>
    <x v="4"/>
    <x v="45"/>
    <n v="3"/>
    <n v="43606.400000000001"/>
    <n v="0.1"/>
    <n v="117737.28"/>
    <n v="16254.81"/>
    <n v="117737.28000000001"/>
    <s v="Q4"/>
    <n v="13.806000953988404"/>
    <s v="Coimbatore"/>
    <s v="Regular"/>
  </r>
  <r>
    <s v="ORD011952"/>
    <x v="295"/>
    <s v="CUST0455"/>
    <s v="Sara Narang"/>
    <x v="2"/>
    <x v="5"/>
    <x v="24"/>
    <n v="10"/>
    <n v="460.82"/>
    <n v="0.05"/>
    <n v="4377.79"/>
    <n v="280.26"/>
    <n v="4377.79"/>
    <s v="Q4"/>
    <n v="6.4018602993747979"/>
    <s v="Delhi"/>
    <s v="Regular"/>
  </r>
  <r>
    <s v="ORD005117"/>
    <x v="186"/>
    <s v="CUST0195"/>
    <s v="Vedika Rege"/>
    <x v="1"/>
    <x v="2"/>
    <x v="62"/>
    <n v="4"/>
    <n v="6322.54"/>
    <n v="0.05"/>
    <n v="24025.65"/>
    <n v="4288.04"/>
    <n v="24025.651999999998"/>
    <s v="Q3"/>
    <n v="17.847758541392221"/>
    <s v="Bhubaneswar"/>
    <s v="Premium"/>
  </r>
  <r>
    <s v="ORD004762"/>
    <x v="130"/>
    <s v="CUST0340"/>
    <s v="Oscar Wali"/>
    <x v="0"/>
    <x v="1"/>
    <x v="52"/>
    <n v="5"/>
    <n v="10702.93"/>
    <n v="0.05"/>
    <n v="50838.92"/>
    <n v="15941.8"/>
    <n v="50838.917499999996"/>
    <s v="Q2"/>
    <n v="31.357471795230897"/>
    <s v="Coimbatore"/>
    <s v="Premium"/>
  </r>
  <r>
    <s v="ORD005611"/>
    <x v="212"/>
    <s v="CUST0455"/>
    <s v="Sara Narang"/>
    <x v="2"/>
    <x v="4"/>
    <x v="5"/>
    <n v="4"/>
    <n v="78139.009999999995"/>
    <n v="0"/>
    <n v="312556.03999999998"/>
    <n v="47249.77"/>
    <n v="312556.03999999998"/>
    <s v="Q3"/>
    <n v="15.117215459985992"/>
    <s v="Delhi"/>
    <s v="Regular"/>
  </r>
  <r>
    <s v="ORD008397"/>
    <x v="42"/>
    <s v="CUST0209"/>
    <s v="Charles Babu"/>
    <x v="0"/>
    <x v="4"/>
    <x v="50"/>
    <n v="3"/>
    <n v="33919.629999999997"/>
    <n v="0"/>
    <n v="101758.89"/>
    <n v="9787.16"/>
    <n v="101758.88999999998"/>
    <s v="Q4"/>
    <n v="9.617990133343632"/>
    <s v="Bengaluru"/>
    <s v="Premium"/>
  </r>
  <r>
    <s v="ORD002415"/>
    <x v="24"/>
    <s v="CUST0310"/>
    <s v="Hemal Singhal"/>
    <x v="1"/>
    <x v="5"/>
    <x v="39"/>
    <n v="1"/>
    <n v="88.07"/>
    <n v="0.05"/>
    <n v="83.67"/>
    <n v="8.16"/>
    <n v="83.666499999999985"/>
    <s v="Q3"/>
    <n v="9.7525994980279673"/>
    <s v="Ranchi"/>
    <s v="Occasional"/>
  </r>
  <r>
    <s v="ORD009590"/>
    <x v="79"/>
    <s v="CUST0396"/>
    <s v="Ojasvi Krishnan"/>
    <x v="0"/>
    <x v="4"/>
    <x v="47"/>
    <n v="4"/>
    <n v="63841.65"/>
    <n v="0"/>
    <n v="255366.6"/>
    <n v="25740.48"/>
    <n v="255366.6"/>
    <s v="Q2"/>
    <n v="10.079814666444241"/>
    <s v="Pune"/>
    <s v="Premium"/>
  </r>
  <r>
    <s v="ORD011530"/>
    <x v="45"/>
    <s v="CUST0174"/>
    <s v="Nitesh Kalita"/>
    <x v="0"/>
    <x v="1"/>
    <x v="64"/>
    <n v="1"/>
    <n v="13547.13"/>
    <n v="0.15"/>
    <n v="11515.06"/>
    <n v="-453.2"/>
    <n v="11515.0605"/>
    <s v="Q2"/>
    <n v="-3.9357154891073081"/>
    <s v="Chennai"/>
    <s v="Premium"/>
  </r>
  <r>
    <s v="ORD006285"/>
    <x v="304"/>
    <s v="CUST0115"/>
    <s v="Saanvi Atwal"/>
    <x v="0"/>
    <x v="4"/>
    <x v="22"/>
    <n v="1"/>
    <n v="76924.08"/>
    <n v="0.1"/>
    <n v="69231.67"/>
    <n v="9936.52"/>
    <n v="69231.672000000006"/>
    <s v="Q1"/>
    <n v="14.352564368301387"/>
    <s v="Chennai"/>
    <s v="Premium"/>
  </r>
  <r>
    <s v="ORD011187"/>
    <x v="10"/>
    <s v="CUST0226"/>
    <s v="Ronith Jaggi"/>
    <x v="2"/>
    <x v="5"/>
    <x v="37"/>
    <n v="2"/>
    <n v="307.93"/>
    <n v="0"/>
    <n v="615.86"/>
    <n v="49.27"/>
    <n v="615.86"/>
    <s v="Q1"/>
    <n v="8.0001948494787776"/>
    <s v="Amritsar"/>
    <s v="Premium"/>
  </r>
  <r>
    <s v="ORD006400"/>
    <x v="57"/>
    <s v="CUST0093"/>
    <s v="Hitesh Bhardwaj"/>
    <x v="2"/>
    <x v="6"/>
    <x v="19"/>
    <n v="1"/>
    <n v="1689.46"/>
    <n v="0.15"/>
    <n v="1436.04"/>
    <n v="533.9"/>
    <n v="1436.0409999999999"/>
    <s v="Q2"/>
    <n v="37.178630121723629"/>
    <s v="Amritsar"/>
    <s v="Regular"/>
  </r>
  <r>
    <s v="ORD000231"/>
    <x v="120"/>
    <s v="CUST0389"/>
    <s v="Reva Kaul"/>
    <x v="2"/>
    <x v="5"/>
    <x v="7"/>
    <n v="1"/>
    <n v="393.95"/>
    <n v="0"/>
    <n v="393.95"/>
    <n v="24.04"/>
    <n v="393.95"/>
    <s v="Q2"/>
    <n v="6.1022972458433813"/>
    <s v="Delhi"/>
    <s v="Regular"/>
  </r>
  <r>
    <s v="ORD010571"/>
    <x v="95"/>
    <s v="CUST0147"/>
    <s v="Ekiya Bora"/>
    <x v="3"/>
    <x v="4"/>
    <x v="20"/>
    <n v="3"/>
    <n v="24559.1"/>
    <n v="0"/>
    <n v="73677.3"/>
    <n v="7387.88"/>
    <n v="73677.299999999988"/>
    <s v="Q1"/>
    <n v="10.02734899351632"/>
    <s v="Surat"/>
    <s v="Regular"/>
  </r>
  <r>
    <s v="ORD000227"/>
    <x v="153"/>
    <s v="CUST0341"/>
    <s v="Isaac Vala"/>
    <x v="2"/>
    <x v="5"/>
    <x v="7"/>
    <n v="5"/>
    <n v="340"/>
    <n v="0"/>
    <n v="1700"/>
    <n v="172.61"/>
    <n v="1700"/>
    <s v="Q1"/>
    <n v="10.153529411764707"/>
    <s v="Jaipur"/>
    <s v="Premium"/>
  </r>
  <r>
    <s v="ORD002635"/>
    <x v="83"/>
    <s v="CUST0266"/>
    <s v="Tanay Sane"/>
    <x v="1"/>
    <x v="0"/>
    <x v="49"/>
    <n v="5"/>
    <n v="541.69000000000005"/>
    <n v="0.1"/>
    <n v="2437.61"/>
    <n v="847.55"/>
    <n v="2437.6050000000005"/>
    <s v="Q2"/>
    <n v="34.769712956543501"/>
    <s v="Patna"/>
    <s v="Premium"/>
  </r>
  <r>
    <s v="ORD009146"/>
    <x v="178"/>
    <s v="CUST0047"/>
    <s v="Chameli Dani"/>
    <x v="1"/>
    <x v="1"/>
    <x v="38"/>
    <n v="5"/>
    <n v="18970.740000000002"/>
    <n v="0.05"/>
    <n v="90111.02"/>
    <n v="27159.19"/>
    <n v="90111.015000000014"/>
    <s v="Q1"/>
    <n v="30.139698784898894"/>
    <s v="Patna"/>
    <s v="Regular"/>
  </r>
  <r>
    <s v="ORD009076"/>
    <x v="225"/>
    <s v="CUST0408"/>
    <s v="Anvi Jaggi"/>
    <x v="0"/>
    <x v="1"/>
    <x v="3"/>
    <n v="3"/>
    <n v="26307.07"/>
    <n v="0.05"/>
    <n v="74975.149999999994"/>
    <n v="16108.94"/>
    <n v="74975.149499999985"/>
    <s v="Q4"/>
    <n v="21.485705597121182"/>
    <s v="Kochi"/>
    <s v="Premium"/>
  </r>
  <r>
    <s v="ORD007935"/>
    <x v="302"/>
    <s v="CUST0421"/>
    <s v="Benjamin Issac"/>
    <x v="0"/>
    <x v="6"/>
    <x v="27"/>
    <n v="1"/>
    <n v="3619.34"/>
    <n v="0"/>
    <n v="3619.34"/>
    <n v="-91.11"/>
    <n v="3619.34"/>
    <s v="Q1"/>
    <n v="-2.5173097857620448"/>
    <s v="Coimbatore"/>
    <s v="Premium"/>
  </r>
  <r>
    <s v="ORD007342"/>
    <x v="153"/>
    <s v="CUST0048"/>
    <s v="Anika Chauhan"/>
    <x v="2"/>
    <x v="1"/>
    <x v="1"/>
    <n v="1"/>
    <n v="22510.53"/>
    <n v="0.15"/>
    <n v="19133.95"/>
    <n v="6000.4"/>
    <n v="19133.950499999999"/>
    <s v="Q1"/>
    <n v="31.359964879180719"/>
    <s v="Amritsar"/>
    <s v="Regular"/>
  </r>
  <r>
    <s v="ORD007411"/>
    <x v="270"/>
    <s v="CUST0178"/>
    <s v="Unknown"/>
    <x v="1"/>
    <x v="5"/>
    <x v="37"/>
    <n v="6"/>
    <n v="221.41"/>
    <n v="0"/>
    <n v="1328.46"/>
    <n v="107.51"/>
    <n v="1328.46"/>
    <s v="Q1"/>
    <n v="8.0928292910588198"/>
    <s v="Kolkata"/>
    <s v="Regular"/>
  </r>
  <r>
    <s v="ORD008966"/>
    <x v="103"/>
    <s v="CUST0159"/>
    <s v="Gavin Doctor"/>
    <x v="2"/>
    <x v="6"/>
    <x v="27"/>
    <n v="3"/>
    <n v="2753.33"/>
    <n v="0"/>
    <n v="8259.99"/>
    <n v="2963.34"/>
    <n v="8259.99"/>
    <s v="Q1"/>
    <n v="35.875830358148136"/>
    <s v="Lucknow"/>
    <s v="Regular"/>
  </r>
  <r>
    <s v="ORD002143"/>
    <x v="352"/>
    <s v="CUST0427"/>
    <s v="Laksh Gole"/>
    <x v="0"/>
    <x v="0"/>
    <x v="15"/>
    <n v="1"/>
    <n v="270.52999999999997"/>
    <n v="0"/>
    <n v="270.52999999999997"/>
    <n v="96.18"/>
    <n v="270.52999999999997"/>
    <s v="Q1"/>
    <n v="35.552434110819512"/>
    <s v="Kochi"/>
    <s v="Regular"/>
  </r>
  <r>
    <s v="ORD007993"/>
    <x v="21"/>
    <s v="CUST0040"/>
    <s v="Gaurav Majumdar"/>
    <x v="2"/>
    <x v="3"/>
    <x v="6"/>
    <n v="2"/>
    <n v="1914.1"/>
    <n v="0.15"/>
    <n v="3253.97"/>
    <n v="754.84"/>
    <n v="3253.97"/>
    <s v="Q2"/>
    <n v="23.19750950377539"/>
    <s v="Chandigarh"/>
    <s v="Regular"/>
  </r>
  <r>
    <s v="ORD006742"/>
    <x v="210"/>
    <s v="CUST0144"/>
    <s v="Abdul Rajagopalan"/>
    <x v="1"/>
    <x v="5"/>
    <x v="21"/>
    <n v="7"/>
    <n v="64.84"/>
    <n v="0.05"/>
    <n v="431.19"/>
    <n v="28.15"/>
    <n v="431.18599999999998"/>
    <s v="Q4"/>
    <n v="6.5284445372109738"/>
    <s v="Patna"/>
    <s v="Regular"/>
  </r>
  <r>
    <s v="ORD009813"/>
    <x v="258"/>
    <s v="CUST0458"/>
    <s v="Vyanjana Thaman"/>
    <x v="0"/>
    <x v="6"/>
    <x v="27"/>
    <n v="2"/>
    <n v="3721.15"/>
    <n v="0.05"/>
    <n v="7070.18"/>
    <n v="1770.41"/>
    <n v="7070.1849999999995"/>
    <s v="Q2"/>
    <n v="25.040522306362778"/>
    <s v="Chennai"/>
    <s v="Regular"/>
  </r>
  <r>
    <s v="ORD007698"/>
    <x v="33"/>
    <s v="CUST0396"/>
    <s v="Ojasvi Krishnan"/>
    <x v="3"/>
    <x v="6"/>
    <x v="27"/>
    <n v="3"/>
    <n v="2506.16"/>
    <n v="0.3"/>
    <n v="5262.94"/>
    <n v="1479.18"/>
    <n v="5262.9359999999997"/>
    <s v="Q1"/>
    <n v="28.105583571159848"/>
    <s v="Pune"/>
    <s v="Premium"/>
  </r>
  <r>
    <s v="ORD007991"/>
    <x v="54"/>
    <s v="CUST0134"/>
    <s v="Hemang Bhavsar"/>
    <x v="3"/>
    <x v="1"/>
    <x v="34"/>
    <n v="2"/>
    <n v="21359.51"/>
    <n v="0.05"/>
    <n v="40583.07"/>
    <n v="12625.42"/>
    <n v="40583.068999999996"/>
    <s v="Q4"/>
    <n v="31.110066340471533"/>
    <s v="Surat"/>
    <s v="Premium"/>
  </r>
  <r>
    <s v="ORD002887"/>
    <x v="364"/>
    <s v="CUST0009"/>
    <s v="Gayathri Sankar"/>
    <x v="3"/>
    <x v="6"/>
    <x v="41"/>
    <n v="5"/>
    <n v="3962.75"/>
    <n v="0.05"/>
    <n v="18823.060000000001"/>
    <n v="4896.12"/>
    <n v="18823.0625"/>
    <s v="Q4"/>
    <n v="26.011286156448527"/>
    <s v="Surat"/>
    <s v="Occasional"/>
  </r>
  <r>
    <s v="ORD001186"/>
    <x v="50"/>
    <s v="CUST0094"/>
    <s v="Nidra Nigam"/>
    <x v="2"/>
    <x v="6"/>
    <x v="29"/>
    <n v="2"/>
    <n v="4273.03"/>
    <n v="0.15"/>
    <n v="7264.15"/>
    <n v="1677.26"/>
    <n v="7264.1509999999989"/>
    <s v="Q4"/>
    <n v="23.089556245396917"/>
    <s v="Chandigarh"/>
    <s v="Premium"/>
  </r>
  <r>
    <s v="ORD011570"/>
    <x v="79"/>
    <s v="CUST0128"/>
    <s v="Anjali Mall"/>
    <x v="1"/>
    <x v="3"/>
    <x v="61"/>
    <n v="4"/>
    <n v="357.57"/>
    <n v="0"/>
    <n v="1430.28"/>
    <n v="473.54"/>
    <n v="1430.28"/>
    <s v="Q2"/>
    <n v="33.108202589702721"/>
    <s v="Bhubaneswar"/>
    <s v="Premium"/>
  </r>
  <r>
    <s v="ORD007224"/>
    <x v="31"/>
    <s v="CUST0409"/>
    <s v="Kritika Uppal"/>
    <x v="0"/>
    <x v="6"/>
    <x v="27"/>
    <n v="3"/>
    <n v="707.08"/>
    <n v="0.2"/>
    <n v="1696.99"/>
    <n v="546.45000000000005"/>
    <n v="1696.9920000000002"/>
    <s v="Q2"/>
    <n v="32.201132593592185"/>
    <s v="Hyderabad"/>
    <s v="Occasional"/>
  </r>
  <r>
    <s v="ORD004917"/>
    <x v="122"/>
    <s v="CUST0033"/>
    <s v="Vasana Ahuja"/>
    <x v="1"/>
    <x v="5"/>
    <x v="11"/>
    <n v="3"/>
    <n v="384.4"/>
    <n v="0.1"/>
    <n v="1037.8800000000001"/>
    <n v="94.45"/>
    <n v="1037.8799999999999"/>
    <s v="Q1"/>
    <n v="9.1002813427371176"/>
    <s v="Ranchi"/>
    <s v="Premium"/>
  </r>
  <r>
    <s v="ORD009533"/>
    <x v="115"/>
    <s v="CUST0279"/>
    <s v="Zaitra Biswas"/>
    <x v="1"/>
    <x v="5"/>
    <x v="37"/>
    <n v="10"/>
    <n v="138.43"/>
    <n v="0"/>
    <n v="1384.3"/>
    <n v="83.85"/>
    <n v="1384.3000000000002"/>
    <s v="Q2"/>
    <n v="6.0572130318572555"/>
    <s v="Patna"/>
    <s v="Premium"/>
  </r>
  <r>
    <s v="ORD004378"/>
    <x v="100"/>
    <s v="CUST0340"/>
    <s v="Oscar Wali"/>
    <x v="0"/>
    <x v="0"/>
    <x v="0"/>
    <n v="1"/>
    <n v="668.43"/>
    <n v="0.1"/>
    <n v="601.59"/>
    <n v="270.42"/>
    <n v="601.58699999999999"/>
    <s v="Q3"/>
    <n v="44.950880167555979"/>
    <s v="Coimbatore"/>
    <s v="Premium"/>
  </r>
  <r>
    <s v="ORD002679"/>
    <x v="160"/>
    <s v="CUST0144"/>
    <s v="Abdul Rajagopalan"/>
    <x v="1"/>
    <x v="6"/>
    <x v="18"/>
    <n v="4"/>
    <n v="900.05"/>
    <n v="0.2"/>
    <n v="2880.16"/>
    <n v="744.49"/>
    <n v="2880.16"/>
    <s v="Q4"/>
    <n v="25.848911171601578"/>
    <s v="Patna"/>
    <s v="Regular"/>
  </r>
  <r>
    <s v="ORD010964"/>
    <x v="261"/>
    <s v="CUST0366"/>
    <s v="Zaitra Kade"/>
    <x v="2"/>
    <x v="5"/>
    <x v="24"/>
    <n v="7"/>
    <n v="633.70000000000005"/>
    <n v="0"/>
    <n v="4435.8999999999996"/>
    <n v="395.51"/>
    <n v="4435.9000000000005"/>
    <s v="Q4"/>
    <n v="8.9161162334588244"/>
    <s v="Amritsar"/>
    <s v="Occasional"/>
  </r>
  <r>
    <s v="ORD003736"/>
    <x v="212"/>
    <s v="CUST0008"/>
    <s v="Sanya Memon"/>
    <x v="2"/>
    <x v="2"/>
    <x v="9"/>
    <n v="1"/>
    <n v="2031.57"/>
    <n v="0"/>
    <n v="2031.57"/>
    <n v="340.91"/>
    <n v="2031.57"/>
    <s v="Q3"/>
    <n v="16.780617945726707"/>
    <s v="Lucknow"/>
    <s v="Occasional"/>
  </r>
  <r>
    <s v="ORD009219"/>
    <x v="360"/>
    <s v="CUST0388"/>
    <s v="Ekavir Chawla"/>
    <x v="3"/>
    <x v="2"/>
    <x v="62"/>
    <n v="1"/>
    <n v="2434.9499999999998"/>
    <n v="0.15"/>
    <n v="2069.71"/>
    <n v="389.42"/>
    <n v="2069.7075"/>
    <s v="Q3"/>
    <n v="18.815196331853254"/>
    <s v="Ahmedabad"/>
    <s v="Premium"/>
  </r>
  <r>
    <s v="ORD004320"/>
    <x v="99"/>
    <s v="CUST0333"/>
    <s v="Upma Sidhu"/>
    <x v="3"/>
    <x v="4"/>
    <x v="33"/>
    <n v="5"/>
    <n v="38535.4"/>
    <n v="0.05"/>
    <n v="183043.15"/>
    <n v="28244.63"/>
    <n v="183043.15"/>
    <s v="Q3"/>
    <n v="15.430585629672567"/>
    <s v="Ahmedabad"/>
    <s v="Regular"/>
  </r>
  <r>
    <s v="ORD005306"/>
    <x v="52"/>
    <s v="CUST0069"/>
    <s v="Jalsa Konda"/>
    <x v="2"/>
    <x v="4"/>
    <x v="50"/>
    <n v="4"/>
    <n v="28108.83"/>
    <n v="0.15"/>
    <n v="95570.02"/>
    <n v="14107.82"/>
    <n v="95570.021999999997"/>
    <s v="Q1"/>
    <n v="14.761763155433053"/>
    <s v="Jaipur"/>
    <s v="Premium"/>
  </r>
  <r>
    <s v="ORD011624"/>
    <x v="294"/>
    <s v="CUST0107"/>
    <s v="Finn Hayre"/>
    <x v="1"/>
    <x v="0"/>
    <x v="15"/>
    <n v="2"/>
    <n v="423.04"/>
    <n v="0"/>
    <n v="846.08"/>
    <n v="254.87"/>
    <n v="846.08"/>
    <s v="Q1"/>
    <n v="30.123628971255673"/>
    <s v="Bhubaneswar"/>
    <s v="Regular"/>
  </r>
  <r>
    <s v="ORD001100"/>
    <x v="21"/>
    <s v="CUST0406"/>
    <s v="Janani Sen"/>
    <x v="1"/>
    <x v="5"/>
    <x v="7"/>
    <n v="3"/>
    <n v="457.34"/>
    <n v="0.25"/>
    <n v="1029.01"/>
    <n v="92.94"/>
    <n v="1029.0149999999999"/>
    <s v="Q2"/>
    <n v="9.0319821964801115"/>
    <s v="Bhubaneswar"/>
    <s v="Premium"/>
  </r>
  <r>
    <s v="ORD001136"/>
    <x v="258"/>
    <s v="CUST0164"/>
    <s v="Teerth Soman"/>
    <x v="2"/>
    <x v="1"/>
    <x v="59"/>
    <n v="3"/>
    <n v="17614.29"/>
    <n v="0.15"/>
    <n v="44916.44"/>
    <n v="12879.58"/>
    <n v="44916.4395"/>
    <s v="Q2"/>
    <n v="28.674534313048849"/>
    <s v="Chandigarh"/>
    <s v="Occasional"/>
  </r>
  <r>
    <s v="ORD003779"/>
    <x v="287"/>
    <s v="CUST0015"/>
    <s v="Akshay Choudhary"/>
    <x v="2"/>
    <x v="2"/>
    <x v="46"/>
    <n v="4"/>
    <n v="6675.8"/>
    <n v="0.2"/>
    <n v="21362.560000000001"/>
    <n v="5150.92"/>
    <n v="21362.560000000001"/>
    <s v="Q4"/>
    <n v="24.111904191257977"/>
    <s v="Chandigarh"/>
    <s v="Regular"/>
  </r>
  <r>
    <s v="ORD004398"/>
    <x v="221"/>
    <s v="CUST0212"/>
    <s v="Reva Vyas"/>
    <x v="0"/>
    <x v="3"/>
    <x v="58"/>
    <n v="4"/>
    <n v="2863.66"/>
    <n v="0"/>
    <n v="11454.64"/>
    <n v="2332.4899999999998"/>
    <n v="11454.64"/>
    <s v="Q1"/>
    <n v="20.36283986227415"/>
    <s v="Hyderabad"/>
    <s v="Premium"/>
  </r>
  <r>
    <s v="ORD011170"/>
    <x v="263"/>
    <s v="CUST0439"/>
    <s v="Manbir Chacko"/>
    <x v="0"/>
    <x v="6"/>
    <x v="63"/>
    <n v="2"/>
    <n v="1553.27"/>
    <n v="0"/>
    <n v="3106.54"/>
    <n v="-417.42"/>
    <n v="3106.54"/>
    <s v="Q3"/>
    <n v="-13.436813947349785"/>
    <s v="Chennai"/>
    <s v="Regular"/>
  </r>
  <r>
    <s v="ORD003790"/>
    <x v="200"/>
    <s v="CUST0400"/>
    <s v="Baghyawati Bahri"/>
    <x v="0"/>
    <x v="1"/>
    <x v="1"/>
    <n v="1"/>
    <n v="36694.01"/>
    <n v="0.2"/>
    <n v="29355.21"/>
    <n v="8087.43"/>
    <n v="29355.208000000002"/>
    <s v="Q2"/>
    <n v="27.550237249196989"/>
    <s v="Kochi"/>
    <s v="Premium"/>
  </r>
  <r>
    <s v="ORD009945"/>
    <x v="40"/>
    <s v="CUST0244"/>
    <s v="Kala Chand"/>
    <x v="1"/>
    <x v="5"/>
    <x v="68"/>
    <n v="8"/>
    <n v="299.12"/>
    <n v="0.1"/>
    <n v="2153.66"/>
    <n v="206.6"/>
    <n v="2153.6640000000002"/>
    <s v="Q4"/>
    <n v="9.5929719640054607"/>
    <s v="Patna"/>
    <s v="Premium"/>
  </r>
  <r>
    <s v="ORD010307"/>
    <x v="76"/>
    <s v="CUST0208"/>
    <s v="Dev Venkataraman"/>
    <x v="3"/>
    <x v="4"/>
    <x v="5"/>
    <n v="2"/>
    <n v="25111.85"/>
    <n v="0.1"/>
    <n v="45201.33"/>
    <n v="4644.97"/>
    <n v="45201.33"/>
    <s v="Q4"/>
    <n v="10.276179926564108"/>
    <s v="Ahmedabad"/>
    <s v="Premium"/>
  </r>
  <r>
    <s v="ORD007785"/>
    <x v="21"/>
    <s v="CUST0435"/>
    <s v="Ekalinga Chowdhury"/>
    <x v="1"/>
    <x v="5"/>
    <x v="39"/>
    <n v="4"/>
    <n v="507.19"/>
    <n v="0"/>
    <n v="2028.76"/>
    <n v="193.53"/>
    <n v="2028.76"/>
    <s v="Q2"/>
    <n v="9.5393245134959272"/>
    <s v="Bhubaneswar"/>
    <s v="Premium"/>
  </r>
  <r>
    <s v="ORD008273"/>
    <x v="157"/>
    <s v="CUST0494"/>
    <s v="Turvi Bahl"/>
    <x v="3"/>
    <x v="1"/>
    <x v="52"/>
    <n v="1"/>
    <n v="6627.94"/>
    <n v="0.25"/>
    <n v="4970.95"/>
    <n v="1534.82"/>
    <n v="4970.9549999999999"/>
    <s v="Q4"/>
    <n v="30.87578833019845"/>
    <s v="Pune"/>
    <s v="Regular"/>
  </r>
  <r>
    <s v="ORD003839"/>
    <x v="311"/>
    <s v="CUST0085"/>
    <s v="Anthony Sabharwal"/>
    <x v="0"/>
    <x v="4"/>
    <x v="47"/>
    <n v="1"/>
    <n v="47100.87"/>
    <n v="0"/>
    <n v="47100.87"/>
    <n v="4042.69"/>
    <n v="47100.87"/>
    <s v="Q1"/>
    <n v="8.5830474044322322"/>
    <s v="Chennai"/>
    <s v="Premium"/>
  </r>
  <r>
    <s v="ORD000884"/>
    <x v="123"/>
    <s v="CUST0150"/>
    <s v="Rayaan Chaudhary"/>
    <x v="0"/>
    <x v="4"/>
    <x v="28"/>
    <n v="1"/>
    <n v="41732.21"/>
    <n v="0.1"/>
    <n v="37558.99"/>
    <n v="4625.1099999999997"/>
    <n v="37558.989000000001"/>
    <s v="Q1"/>
    <n v="12.314255521780538"/>
    <s v="Kochi"/>
    <s v="Premium"/>
  </r>
  <r>
    <s v="ORD011251"/>
    <x v="351"/>
    <s v="CUST0140"/>
    <s v="Harinakshi Mahal"/>
    <x v="1"/>
    <x v="4"/>
    <x v="22"/>
    <n v="5"/>
    <n v="25133.47"/>
    <n v="0.25"/>
    <n v="94250.51"/>
    <n v="9495.5"/>
    <n v="94250.512500000012"/>
    <s v="Q2"/>
    <n v="10.074746545138058"/>
    <s v="Patna"/>
    <s v="Premium"/>
  </r>
  <r>
    <s v="ORD011438"/>
    <x v="105"/>
    <s v="CUST0361"/>
    <s v="Ranveer Nazareth"/>
    <x v="3"/>
    <x v="2"/>
    <x v="60"/>
    <n v="3"/>
    <n v="466.33"/>
    <n v="0"/>
    <n v="1398.99"/>
    <n v="289.97000000000003"/>
    <n v="1398.99"/>
    <s v="Q2"/>
    <n v="20.727095976382966"/>
    <s v="Pune"/>
    <s v="Regular"/>
  </r>
  <r>
    <s v="ORD000306"/>
    <x v="42"/>
    <s v="CUST0437"/>
    <s v="Aditya Borah"/>
    <x v="3"/>
    <x v="4"/>
    <x v="23"/>
    <n v="5"/>
    <n v="40285.01"/>
    <n v="0"/>
    <n v="201425.05"/>
    <n v="18343.89"/>
    <n v="201425.05000000002"/>
    <s v="Q4"/>
    <n v="9.1070549566699874"/>
    <s v="Ahmedabad"/>
    <s v="Regular"/>
  </r>
  <r>
    <s v="ORD005974"/>
    <x v="321"/>
    <s v="CUST0184"/>
    <s v="Advay Patil"/>
    <x v="2"/>
    <x v="1"/>
    <x v="3"/>
    <n v="1"/>
    <n v="20135.38"/>
    <n v="0.1"/>
    <n v="18121.84"/>
    <n v="4693.8"/>
    <n v="18121.842000000001"/>
    <s v="Q4"/>
    <n v="25.901343351447757"/>
    <s v="Jaipur"/>
    <s v="Premium"/>
  </r>
  <r>
    <s v="ORD006763"/>
    <x v="121"/>
    <s v="CUST0190"/>
    <s v="Chaman Chaudhry"/>
    <x v="0"/>
    <x v="2"/>
    <x v="62"/>
    <n v="0"/>
    <n v="2738.17"/>
    <n v="0.05"/>
    <n v="5202.5200000000004"/>
    <n v="1058.46"/>
    <n v="0"/>
    <s v="Q2"/>
    <n v="20.345140431944518"/>
    <s v="Coimbatore"/>
    <s v="Premium"/>
  </r>
  <r>
    <s v="ORD008408"/>
    <x v="361"/>
    <s v="CUST0451"/>
    <s v="Varsha Sheth"/>
    <x v="0"/>
    <x v="4"/>
    <x v="42"/>
    <n v="5"/>
    <n v="57400.32"/>
    <n v="0"/>
    <n v="287001.59999999998"/>
    <n v="40395.879999999997"/>
    <n v="287001.59999999998"/>
    <s v="Q3"/>
    <n v="14.075141044509856"/>
    <s v="Chennai"/>
    <s v="Regular"/>
  </r>
  <r>
    <s v="ORD007527"/>
    <x v="208"/>
    <s v="CUST0335"/>
    <s v="Ishani Bakshi"/>
    <x v="0"/>
    <x v="0"/>
    <x v="67"/>
    <n v="3"/>
    <n v="419.24"/>
    <n v="0.15"/>
    <n v="1069.06"/>
    <n v="313.06"/>
    <n v="1069.0619999999999"/>
    <s v="Q1"/>
    <n v="29.283669765962621"/>
    <s v="Bengaluru"/>
    <s v="Premium"/>
  </r>
  <r>
    <s v="ORD011332"/>
    <x v="220"/>
    <s v="CUST0174"/>
    <s v="Nitesh Kalita"/>
    <x v="0"/>
    <x v="4"/>
    <x v="23"/>
    <n v="4"/>
    <n v="17549.53"/>
    <n v="0"/>
    <n v="70198.12"/>
    <n v="9118.25"/>
    <n v="70198.12"/>
    <s v="Q1"/>
    <n v="12.989307975769151"/>
    <s v="Chennai"/>
    <s v="Premium"/>
  </r>
  <r>
    <s v="ORD009031"/>
    <x v="129"/>
    <s v="CUST0054"/>
    <s v="Bhavya Chahal"/>
    <x v="1"/>
    <x v="5"/>
    <x v="31"/>
    <n v="3"/>
    <n v="118.5"/>
    <n v="0"/>
    <n v="355.5"/>
    <n v="36.14"/>
    <n v="355.5"/>
    <s v="Q2"/>
    <n v="10.165963431786217"/>
    <s v="Guwahati"/>
    <s v="Premium"/>
  </r>
  <r>
    <s v="ORD001333"/>
    <x v="171"/>
    <s v="CUST0482"/>
    <s v="Priya Batta"/>
    <x v="0"/>
    <x v="2"/>
    <x v="60"/>
    <n v="2"/>
    <n v="7636.41"/>
    <n v="0"/>
    <n v="15272.82"/>
    <n v="3999.9"/>
    <n v="15272.82"/>
    <s v="Q2"/>
    <n v="26.189662419906739"/>
    <s v="Kochi"/>
    <s v="Premium"/>
  </r>
  <r>
    <s v="ORD011781"/>
    <x v="71"/>
    <s v="CUST0214"/>
    <s v="Bimala Chopra"/>
    <x v="2"/>
    <x v="5"/>
    <x v="40"/>
    <n v="6"/>
    <n v="594.30999999999995"/>
    <n v="0.25"/>
    <n v="2674.39"/>
    <n v="255.59"/>
    <n v="2674.3949999999995"/>
    <s v="Q1"/>
    <n v="9.5569456960278796"/>
    <s v="Chandigarh"/>
    <s v="Premium"/>
  </r>
  <r>
    <s v="ORD010107"/>
    <x v="3"/>
    <s v="CUST0224"/>
    <s v="Gayathri Tata"/>
    <x v="0"/>
    <x v="3"/>
    <x v="61"/>
    <n v="1"/>
    <n v="1704.41"/>
    <n v="0.1"/>
    <n v="1533.97"/>
    <n v="355.41"/>
    <n v="1533.9690000000001"/>
    <s v="Q2"/>
    <n v="23.169292750184166"/>
    <s v="Hyderabad"/>
    <s v="Premium"/>
  </r>
  <r>
    <s v="ORD007350"/>
    <x v="170"/>
    <s v="CUST0456"/>
    <s v="Girindra Dutta"/>
    <x v="0"/>
    <x v="0"/>
    <x v="32"/>
    <n v="2"/>
    <n v="996.71"/>
    <n v="0.1"/>
    <n v="1794.08"/>
    <n v="609.55999999999995"/>
    <n v="1794.0780000000002"/>
    <s v="Q4"/>
    <n v="33.976188352804776"/>
    <s v="Chennai"/>
    <s v="Regular"/>
  </r>
  <r>
    <s v="ORD010212"/>
    <x v="90"/>
    <s v="CUST0167"/>
    <s v="Varsha Ben"/>
    <x v="3"/>
    <x v="4"/>
    <x v="45"/>
    <n v="4"/>
    <n v="70277"/>
    <n v="0.1"/>
    <n v="252997.2"/>
    <n v="33151.730000000003"/>
    <n v="252997.2"/>
    <s v="Q4"/>
    <n v="13.103595612915875"/>
    <s v="Pune"/>
    <s v="Premium"/>
  </r>
  <r>
    <s v="ORD005783"/>
    <x v="364"/>
    <s v="CUST0359"/>
    <s v="Yutika Suri"/>
    <x v="1"/>
    <x v="0"/>
    <x v="48"/>
    <n v="2"/>
    <n v="223.68"/>
    <n v="0.2"/>
    <n v="357.89"/>
    <n v="144.26"/>
    <n v="357.88800000000003"/>
    <s v="Q4"/>
    <n v="40.308474670988289"/>
    <s v="Ranchi"/>
    <s v="Premium"/>
  </r>
  <r>
    <s v="ORD009722"/>
    <x v="208"/>
    <s v="CUST0237"/>
    <s v="Oeshi Ram"/>
    <x v="0"/>
    <x v="5"/>
    <x v="39"/>
    <n v="1"/>
    <n v="361.83"/>
    <n v="0.05"/>
    <n v="343.74"/>
    <n v="21.34"/>
    <n v="343.73849999999999"/>
    <s v="Q1"/>
    <n v="6.2081806016175012"/>
    <s v="Hyderabad"/>
    <s v="Occasional"/>
  </r>
  <r>
    <s v="ORD008827"/>
    <x v="325"/>
    <s v="CUST0112"/>
    <s v="Kamala Bandi"/>
    <x v="3"/>
    <x v="4"/>
    <x v="28"/>
    <n v="2"/>
    <n v="51940.959999999999"/>
    <n v="0.15"/>
    <n v="88299.63"/>
    <n v="10021.15"/>
    <n v="88299.631999999998"/>
    <s v="Q4"/>
    <n v="11.349028302836601"/>
    <s v="Ahmedabad"/>
    <s v="Regular"/>
  </r>
  <r>
    <s v="ORD010238"/>
    <x v="360"/>
    <s v="CUST0411"/>
    <s v="Agastya Goyal"/>
    <x v="0"/>
    <x v="6"/>
    <x v="18"/>
    <n v="5"/>
    <n v="1439.32"/>
    <n v="0.05"/>
    <n v="6836.77"/>
    <n v="1845.15"/>
    <n v="6836.7699999999995"/>
    <s v="Q3"/>
    <n v="26.988621819952989"/>
    <s v="Amritsar"/>
    <s v="Premium"/>
  </r>
  <r>
    <s v="ORD011845"/>
    <x v="18"/>
    <s v="CUST0241"/>
    <s v="Victor Puri"/>
    <x v="2"/>
    <x v="5"/>
    <x v="11"/>
    <n v="2"/>
    <n v="191.76"/>
    <n v="0.1"/>
    <n v="345.17"/>
    <n v="21.42"/>
    <n v="345.16800000000001"/>
    <s v="Q3"/>
    <n v="6.2056378016629488"/>
    <s v="Chandigarh"/>
    <s v="Occasional"/>
  </r>
  <r>
    <s v="ORD011519"/>
    <x v="188"/>
    <s v="CUST0466"/>
    <s v="Inaya Cherian"/>
    <x v="3"/>
    <x v="2"/>
    <x v="65"/>
    <n v="2"/>
    <n v="6154.92"/>
    <n v="0.05"/>
    <n v="11694.35"/>
    <n v="-978.13"/>
    <n v="11694.348"/>
    <s v="Q1"/>
    <n v="-8.3641245558752733"/>
    <s v="Ahmedabad"/>
    <s v="Premium"/>
  </r>
  <r>
    <s v="ORD008641"/>
    <x v="157"/>
    <s v="CUST0407"/>
    <s v="Kevin Khanna"/>
    <x v="0"/>
    <x v="2"/>
    <x v="17"/>
    <n v="5"/>
    <n v="983.32"/>
    <n v="0.3"/>
    <n v="3441.62"/>
    <n v="775.35"/>
    <n v="3441.62"/>
    <s v="Q4"/>
    <n v="22.528634770834664"/>
    <s v="Coimbatore"/>
    <s v="Premium"/>
  </r>
  <r>
    <s v="ORD001539"/>
    <x v="324"/>
    <s v="CUST0289"/>
    <s v="Ojasvi Chakraborty"/>
    <x v="3"/>
    <x v="5"/>
    <x v="11"/>
    <n v="10"/>
    <n v="393.85"/>
    <n v="0.2"/>
    <n v="3150.8"/>
    <n v="287.89999999999998"/>
    <n v="3150.8"/>
    <s v="Q1"/>
    <n v="9.1373619398248049"/>
    <s v="Mumbai"/>
    <s v="Premium"/>
  </r>
  <r>
    <s v="ORD002359"/>
    <x v="133"/>
    <s v="CUST0011"/>
    <s v="Xiti Dash"/>
    <x v="2"/>
    <x v="1"/>
    <x v="64"/>
    <n v="5"/>
    <n v="36129.68"/>
    <n v="0"/>
    <n v="180648.4"/>
    <n v="51955.08"/>
    <n v="180648.4"/>
    <s v="Q4"/>
    <n v="28.760332225472247"/>
    <s v="Jaipur"/>
    <s v="Regular"/>
  </r>
  <r>
    <s v="ORD007869"/>
    <x v="21"/>
    <s v="CUST0123"/>
    <s v="Shivani Maharaj"/>
    <x v="1"/>
    <x v="5"/>
    <x v="11"/>
    <n v="1"/>
    <n v="471.13"/>
    <n v="0.05"/>
    <n v="447.57"/>
    <n v="25.98"/>
    <n v="447.57349999999997"/>
    <s v="Q2"/>
    <n v="5.8046785977612441"/>
    <s v="Guwahati"/>
    <s v="Regular"/>
  </r>
  <r>
    <s v="ORD009446"/>
    <x v="172"/>
    <s v="CUST0346"/>
    <s v="Isha Kibe"/>
    <x v="2"/>
    <x v="0"/>
    <x v="0"/>
    <n v="2"/>
    <n v="428.23"/>
    <n v="0.1"/>
    <n v="770.81"/>
    <n v="320.49"/>
    <n v="770.81400000000008"/>
    <s v="Q2"/>
    <n v="41.578339668660249"/>
    <s v="Lucknow"/>
    <s v="Premium"/>
  </r>
  <r>
    <s v="ORD003975"/>
    <x v="303"/>
    <s v="CUST0340"/>
    <s v="Oscar Wali"/>
    <x v="0"/>
    <x v="1"/>
    <x v="59"/>
    <n v="1"/>
    <n v="23580.55"/>
    <n v="0.05"/>
    <n v="22401.52"/>
    <n v="4373.0600000000004"/>
    <n v="22401.522499999999"/>
    <s v="Q3"/>
    <n v="19.521264628471641"/>
    <s v="Coimbatore"/>
    <s v="Premium"/>
  </r>
  <r>
    <s v="ORD004522"/>
    <x v="342"/>
    <s v="CUST0283"/>
    <s v="Dalbir Roy"/>
    <x v="0"/>
    <x v="3"/>
    <x v="12"/>
    <n v="5"/>
    <n v="3924.05"/>
    <n v="0.2"/>
    <n v="15696.2"/>
    <n v="4750.4399999999996"/>
    <n v="15696.2"/>
    <s v="Q2"/>
    <n v="30.264904881436266"/>
    <s v="Chennai"/>
    <s v="Regular"/>
  </r>
  <r>
    <s v="ORD006028"/>
    <x v="66"/>
    <s v="CUST0194"/>
    <s v="Panini Badami"/>
    <x v="0"/>
    <x v="2"/>
    <x v="9"/>
    <n v="1"/>
    <n v="482.35"/>
    <n v="0"/>
    <n v="482.35"/>
    <n v="106.48"/>
    <n v="482.35"/>
    <s v="Q1"/>
    <n v="22.075256556442415"/>
    <s v="Bengaluru"/>
    <s v="Regular"/>
  </r>
  <r>
    <s v="ORD002039"/>
    <x v="203"/>
    <s v="CUST0426"/>
    <s v="Nakul Puri"/>
    <x v="0"/>
    <x v="5"/>
    <x v="40"/>
    <n v="5"/>
    <n v="683.41"/>
    <n v="0"/>
    <n v="3417.05"/>
    <n v="325.18"/>
    <n v="3417.0499999999997"/>
    <s v="Q3"/>
    <n v="9.5163957214556412"/>
    <s v="Bengaluru"/>
    <s v="Regular"/>
  </r>
  <r>
    <s v="ORD003349"/>
    <x v="355"/>
    <s v="CUST0250"/>
    <s v="Vanya Subramaniam"/>
    <x v="3"/>
    <x v="5"/>
    <x v="31"/>
    <n v="7"/>
    <n v="247.69"/>
    <n v="0"/>
    <n v="1733.83"/>
    <n v="164.62"/>
    <n v="1733.83"/>
    <s v="Q2"/>
    <n v="9.4945871279191163"/>
    <s v="Surat"/>
    <s v="Premium"/>
  </r>
  <r>
    <s v="ORD008422"/>
    <x v="190"/>
    <s v="CUST0499"/>
    <s v="Shivansh Walia"/>
    <x v="3"/>
    <x v="3"/>
    <x v="66"/>
    <n v="1"/>
    <n v="3760.48"/>
    <n v="0"/>
    <n v="3760.48"/>
    <n v="804.96"/>
    <n v="3760.48"/>
    <s v="Q3"/>
    <n v="21.405777985789047"/>
    <s v="Pune"/>
    <s v="Regular"/>
  </r>
  <r>
    <s v="ORD006659"/>
    <x v="163"/>
    <s v="CUST0199"/>
    <s v="Ikshita Wable"/>
    <x v="3"/>
    <x v="4"/>
    <x v="5"/>
    <n v="2"/>
    <n v="72980.69"/>
    <n v="0"/>
    <n v="145961.38"/>
    <n v="13506.01"/>
    <n v="145961.38"/>
    <s v="Q4"/>
    <n v="9.2531394263331848"/>
    <s v="Surat"/>
    <s v="Premium"/>
  </r>
  <r>
    <s v="ORD003457"/>
    <x v="221"/>
    <s v="CUST0481"/>
    <s v="Warjas Vala"/>
    <x v="3"/>
    <x v="6"/>
    <x v="29"/>
    <n v="5"/>
    <n v="1944.47"/>
    <n v="0"/>
    <n v="9722.35"/>
    <n v="2823.8"/>
    <n v="9722.35"/>
    <s v="Q1"/>
    <n v="29.044418273359835"/>
    <s v="Mumbai"/>
    <s v="Regular"/>
  </r>
  <r>
    <s v="ORD011069"/>
    <x v="38"/>
    <s v="CUST0323"/>
    <s v="Orinder Chandra"/>
    <x v="2"/>
    <x v="1"/>
    <x v="26"/>
    <n v="3"/>
    <n v="20775.23"/>
    <n v="0.1"/>
    <n v="56093.120000000003"/>
    <n v="18182.72"/>
    <n v="56093.121000000006"/>
    <s v="Q2"/>
    <n v="32.415240942204676"/>
    <s v="Jaipur"/>
    <s v="Occasional"/>
  </r>
  <r>
    <s v="ORD006248"/>
    <x v="94"/>
    <s v="CUST0308"/>
    <s v="Charita Sule"/>
    <x v="2"/>
    <x v="3"/>
    <x v="58"/>
    <n v="2"/>
    <n v="3418.04"/>
    <n v="0.05"/>
    <n v="6494.28"/>
    <n v="1972.52"/>
    <n v="6494.2759999999998"/>
    <s v="Q1"/>
    <n v="30.373189945613678"/>
    <s v="Jaipur"/>
    <s v="Premium"/>
  </r>
  <r>
    <s v="ORD005423"/>
    <x v="303"/>
    <s v="CUST0311"/>
    <s v="Dhriti Rattan"/>
    <x v="2"/>
    <x v="5"/>
    <x v="40"/>
    <n v="1"/>
    <n v="668.23"/>
    <n v="0"/>
    <n v="668.23"/>
    <n v="55.5"/>
    <n v="668.23"/>
    <s v="Q3"/>
    <n v="8.3055235472816253"/>
    <s v="Lucknow"/>
    <s v="Premium"/>
  </r>
  <r>
    <s v="ORD004074"/>
    <x v="90"/>
    <s v="CUST0441"/>
    <s v="Gagan Garg"/>
    <x v="3"/>
    <x v="2"/>
    <x v="30"/>
    <n v="5"/>
    <n v="2938.43"/>
    <n v="0.05"/>
    <n v="13957.54"/>
    <n v="3844.61"/>
    <n v="13957.5425"/>
    <s v="Q4"/>
    <n v="27.545040171835439"/>
    <s v="Mumbai"/>
    <s v="Regular"/>
  </r>
  <r>
    <s v="ORD001206"/>
    <x v="47"/>
    <s v="CUST0352"/>
    <s v="Vincent Loke"/>
    <x v="2"/>
    <x v="1"/>
    <x v="36"/>
    <n v="5"/>
    <n v="40272.050000000003"/>
    <n v="0"/>
    <n v="201360.25"/>
    <n v="54096.24"/>
    <n v="201360.25"/>
    <s v="Q1"/>
    <n v="26.865401686777801"/>
    <s v="Lucknow"/>
    <s v="Occasional"/>
  </r>
  <r>
    <s v="ORD003109"/>
    <x v="242"/>
    <s v="CUST0213"/>
    <s v="Neel Narang"/>
    <x v="3"/>
    <x v="4"/>
    <x v="28"/>
    <n v="5"/>
    <n v="63119.65"/>
    <n v="0.05"/>
    <n v="299818.34000000003"/>
    <n v="43855.68"/>
    <n v="299818.33749999997"/>
    <s v="Q1"/>
    <n v="14.627417388809501"/>
    <s v="Nagpur"/>
    <s v="Occasional"/>
  </r>
  <r>
    <s v="ORD000692"/>
    <x v="355"/>
    <s v="CUST0361"/>
    <s v="Ranveer Nazareth"/>
    <x v="3"/>
    <x v="4"/>
    <x v="42"/>
    <n v="1"/>
    <n v="17104.7"/>
    <n v="0.05"/>
    <n v="16249.47"/>
    <n v="1433.96"/>
    <n v="16249.465"/>
    <s v="Q2"/>
    <n v="8.8246570503530268"/>
    <s v="Pune"/>
    <s v="Regular"/>
  </r>
  <r>
    <s v="ORD011440"/>
    <x v="140"/>
    <s v="CUST0035"/>
    <s v="Sathvik Joshi"/>
    <x v="1"/>
    <x v="2"/>
    <x v="54"/>
    <n v="5"/>
    <n v="496.17"/>
    <n v="0.1"/>
    <n v="2232.7600000000002"/>
    <n v="584.29"/>
    <n v="2232.7649999999999"/>
    <s v="Q4"/>
    <n v="26.168956806822045"/>
    <s v="Patna"/>
    <s v="Regular"/>
  </r>
  <r>
    <s v="ORD010059"/>
    <x v="109"/>
    <s v="CUST0214"/>
    <s v="Bimala Chopra"/>
    <x v="2"/>
    <x v="4"/>
    <x v="28"/>
    <n v="2"/>
    <n v="78229.789999999994"/>
    <n v="0.25"/>
    <n v="117344.68"/>
    <n v="13730.35"/>
    <n v="117344.685"/>
    <s v="Q1"/>
    <n v="11.700871313467301"/>
    <s v="Chandigarh"/>
    <s v="Premium"/>
  </r>
  <r>
    <s v="ORD006386"/>
    <x v="294"/>
    <s v="CUST0480"/>
    <s v="Ranveer Gour"/>
    <x v="0"/>
    <x v="4"/>
    <x v="47"/>
    <n v="1"/>
    <n v="60368.67"/>
    <n v="0"/>
    <n v="60368.67"/>
    <n v="7966.08"/>
    <n v="60368.67"/>
    <s v="Q1"/>
    <n v="13.195718905187078"/>
    <s v="Hyderabad"/>
    <s v="Premium"/>
  </r>
  <r>
    <s v="ORD000475"/>
    <x v="144"/>
    <s v="CUST0277"/>
    <s v="Nirja Sarkar"/>
    <x v="2"/>
    <x v="5"/>
    <x v="37"/>
    <n v="4"/>
    <n v="630.04999999999995"/>
    <n v="0"/>
    <n v="2520.1999999999998"/>
    <n v="159.18"/>
    <n v="2520.1999999999998"/>
    <s v="Q2"/>
    <n v="6.3161653836997065"/>
    <s v="Amritsar"/>
    <s v="Premium"/>
  </r>
  <r>
    <s v="ORD005576"/>
    <x v="71"/>
    <s v="CUST0250"/>
    <s v="Vanya Subramaniam"/>
    <x v="3"/>
    <x v="2"/>
    <x v="9"/>
    <n v="3"/>
    <n v="6161.8"/>
    <n v="0.05"/>
    <n v="17561.13"/>
    <n v="4797.78"/>
    <n v="17561.13"/>
    <s v="Q1"/>
    <n v="27.320451474364116"/>
    <s v="Surat"/>
    <s v="Premium"/>
  </r>
  <r>
    <s v="ORD001053"/>
    <x v="329"/>
    <s v="CUST0052"/>
    <s v="Vivaan Parmer"/>
    <x v="1"/>
    <x v="5"/>
    <x v="39"/>
    <n v="3"/>
    <n v="227.43"/>
    <n v="0.05"/>
    <n v="648.17999999999995"/>
    <n v="42.59"/>
    <n v="648.17549999999994"/>
    <s v="Q4"/>
    <n v="6.5707056681785936"/>
    <s v="Bhubaneswar"/>
    <s v="Occasional"/>
  </r>
  <r>
    <s v="ORD004202"/>
    <x v="180"/>
    <s v="CUST0432"/>
    <s v="Meera Krishnan"/>
    <x v="3"/>
    <x v="6"/>
    <x v="27"/>
    <n v="3"/>
    <n v="2443.9299999999998"/>
    <n v="0.2"/>
    <n v="5865.43"/>
    <n v="2242.5700000000002"/>
    <n v="5865.4319999999998"/>
    <s v="Q3"/>
    <n v="38.233684486900366"/>
    <s v="Ahmedabad"/>
    <s v="Premium"/>
  </r>
  <r>
    <s v="ORD007782"/>
    <x v="11"/>
    <s v="CUST0385"/>
    <s v="Kamya Sagar"/>
    <x v="1"/>
    <x v="5"/>
    <x v="7"/>
    <n v="2"/>
    <n v="197.32"/>
    <n v="0.1"/>
    <n v="355.18"/>
    <n v="21.56"/>
    <n v="355.17599999999999"/>
    <s v="Q1"/>
    <n v="6.0701616081986591"/>
    <s v="Pune"/>
    <s v="Regular"/>
  </r>
  <r>
    <s v="ORD010393"/>
    <x v="138"/>
    <s v="CUST0165"/>
    <s v="Sarthak Oza"/>
    <x v="0"/>
    <x v="2"/>
    <x v="2"/>
    <n v="2"/>
    <n v="900.62"/>
    <n v="0"/>
    <n v="1801.24"/>
    <n v="497.92"/>
    <n v="1801.24"/>
    <s v="Q4"/>
    <n v="27.643179143256869"/>
    <s v="Bengaluru"/>
    <s v="Premium"/>
  </r>
  <r>
    <s v="ORD010938"/>
    <x v="121"/>
    <s v="CUST0389"/>
    <s v="Reva Kaul"/>
    <x v="2"/>
    <x v="2"/>
    <x v="54"/>
    <n v="1"/>
    <n v="4779.76"/>
    <n v="0.15"/>
    <n v="4062.8"/>
    <n v="653.74"/>
    <n v="4062.7960000000003"/>
    <s v="Q2"/>
    <n v="16.090873289357095"/>
    <s v="Delhi"/>
    <s v="Regular"/>
  </r>
  <r>
    <s v="ORD008446"/>
    <x v="264"/>
    <s v="CUST0307"/>
    <s v="Ekani Tak"/>
    <x v="0"/>
    <x v="5"/>
    <x v="24"/>
    <n v="4"/>
    <n v="696.3"/>
    <n v="0.05"/>
    <n v="2645.94"/>
    <n v="208.27"/>
    <n v="2645.9399999999996"/>
    <s v="Q3"/>
    <n v="7.8713047159043672"/>
    <s v="Kochi"/>
    <s v="Premium"/>
  </r>
  <r>
    <s v="ORD001423"/>
    <x v="347"/>
    <s v="CUST0082"/>
    <s v="Nilima Rattan"/>
    <x v="0"/>
    <x v="0"/>
    <x v="15"/>
    <n v="3"/>
    <n v="376.47"/>
    <n v="0"/>
    <n v="1129.4100000000001"/>
    <n v="422.84"/>
    <n v="1129.4100000000001"/>
    <s v="Q1"/>
    <n v="37.439016831797126"/>
    <s v="Bengaluru"/>
    <s v="Regular"/>
  </r>
  <r>
    <s v="ORD002502"/>
    <x v="311"/>
    <s v="CUST0282"/>
    <s v="Anmol Nagar"/>
    <x v="1"/>
    <x v="6"/>
    <x v="27"/>
    <n v="1"/>
    <n v="2507.81"/>
    <n v="0.05"/>
    <n v="2382.42"/>
    <n v="799.72"/>
    <n v="2382.4195"/>
    <s v="Q1"/>
    <n v="33.567548962819316"/>
    <s v="Bhubaneswar"/>
    <s v="Regular"/>
  </r>
  <r>
    <s v="ORD003552"/>
    <x v="348"/>
    <s v="CUST0074"/>
    <s v="Maanas Sandhu"/>
    <x v="1"/>
    <x v="6"/>
    <x v="43"/>
    <n v="5"/>
    <n v="3709.41"/>
    <n v="0"/>
    <n v="18547.05"/>
    <n v="6989.34"/>
    <n v="18547.05"/>
    <s v="Q1"/>
    <n v="37.684375682386154"/>
    <s v="Kolkata"/>
    <s v="Premium"/>
  </r>
  <r>
    <s v="ORD002306"/>
    <x v="222"/>
    <s v="CUST0253"/>
    <s v="Mohammed Dhar"/>
    <x v="3"/>
    <x v="4"/>
    <x v="23"/>
    <n v="5"/>
    <n v="23235.34"/>
    <n v="0.15"/>
    <n v="98750.19"/>
    <n v="12054.23"/>
    <n v="98750.194999999992"/>
    <s v="Q3"/>
    <n v="12.206791703388115"/>
    <s v="Mumbai"/>
    <s v="Occasional"/>
  </r>
  <r>
    <s v="ORD005000"/>
    <x v="108"/>
    <s v="CUST0104"/>
    <s v="Saksham Gola"/>
    <x v="2"/>
    <x v="4"/>
    <x v="28"/>
    <n v="3"/>
    <n v="72790.509999999995"/>
    <n v="0"/>
    <n v="218371.53"/>
    <n v="23715.55"/>
    <n v="218371.52999999997"/>
    <s v="Q1"/>
    <n v="10.860184017577749"/>
    <s v="Chandigarh"/>
    <s v="Premium"/>
  </r>
  <r>
    <s v="ORD009956"/>
    <x v="221"/>
    <s v="CUST0171"/>
    <s v="Isha Kari"/>
    <x v="0"/>
    <x v="1"/>
    <x v="59"/>
    <n v="4"/>
    <n v="19243.55"/>
    <n v="0.3"/>
    <n v="53881.94"/>
    <n v="12774.03"/>
    <n v="53881.939999999995"/>
    <s v="Q1"/>
    <n v="23.70744260507324"/>
    <s v="Bengaluru"/>
    <s v="Premium"/>
  </r>
  <r>
    <s v="ORD001313"/>
    <x v="12"/>
    <s v="CUST0271"/>
    <s v="Gopal Dash"/>
    <x v="2"/>
    <x v="4"/>
    <x v="23"/>
    <n v="1"/>
    <n v="77964.5"/>
    <n v="0"/>
    <n v="77964.5"/>
    <n v="10162.83"/>
    <n v="77964.5"/>
    <s v="Q2"/>
    <n v="13.035201918822029"/>
    <s v="Jaipur"/>
    <s v="Premium"/>
  </r>
  <r>
    <s v="ORD000965"/>
    <x v="325"/>
    <s v="CUST0476"/>
    <s v="Aachal Mukherjee"/>
    <x v="1"/>
    <x v="0"/>
    <x v="32"/>
    <n v="4"/>
    <n v="285.27999999999997"/>
    <n v="0.15"/>
    <n v="969.95"/>
    <n v="243.45"/>
    <n v="969.95199999999988"/>
    <s v="Q4"/>
    <n v="25.099231919171089"/>
    <s v="Bhubaneswar"/>
    <s v="Premium"/>
  </r>
  <r>
    <s v="ORD000018"/>
    <x v="24"/>
    <s v="CUST0241"/>
    <s v="Victor Puri"/>
    <x v="2"/>
    <x v="6"/>
    <x v="63"/>
    <n v="3"/>
    <n v="1653.09"/>
    <n v="0.15"/>
    <n v="4215.38"/>
    <n v="1062.3399999999999"/>
    <n v="4215.3794999999991"/>
    <s v="Q3"/>
    <n v="25.201523943274388"/>
    <s v="Chandigarh"/>
    <s v="Occasional"/>
  </r>
  <r>
    <s v="ORD008583"/>
    <x v="72"/>
    <s v="CUST0498"/>
    <s v="Isaac Sha"/>
    <x v="0"/>
    <x v="0"/>
    <x v="56"/>
    <n v="2"/>
    <n v="614.41"/>
    <n v="0.2"/>
    <n v="983.06"/>
    <n v="309.08999999999997"/>
    <n v="983.05600000000004"/>
    <s v="Q1"/>
    <n v="31.441621060769432"/>
    <s v="Hyderabad"/>
    <s v="Premium"/>
  </r>
  <r>
    <s v="ORD007802"/>
    <x v="256"/>
    <s v="CUST0342"/>
    <s v="Brijesh Uppal"/>
    <x v="0"/>
    <x v="0"/>
    <x v="56"/>
    <n v="4"/>
    <n v="425.7"/>
    <n v="0.1"/>
    <n v="1532.52"/>
    <n v="638.36"/>
    <n v="1532.52"/>
    <s v="Q4"/>
    <n v="41.654268786051738"/>
    <s v="Chennai"/>
    <s v="Premium"/>
  </r>
  <r>
    <s v="ORD002441"/>
    <x v="311"/>
    <s v="CUST0103"/>
    <s v="Aryan Prabhu"/>
    <x v="1"/>
    <x v="4"/>
    <x v="42"/>
    <n v="4"/>
    <n v="59063.56"/>
    <n v="0"/>
    <n v="236254.24"/>
    <n v="21677.9"/>
    <n v="236254.24"/>
    <s v="Q1"/>
    <n v="9.1756660113274595"/>
    <s v="Patna"/>
    <s v="Premium"/>
  </r>
  <r>
    <s v="ORD008073"/>
    <x v="338"/>
    <s v="CUST0240"/>
    <s v="Unknown"/>
    <x v="0"/>
    <x v="1"/>
    <x v="1"/>
    <n v="2"/>
    <n v="44413"/>
    <n v="0.25"/>
    <n v="66619.5"/>
    <n v="20938.330000000002"/>
    <n v="66619.5"/>
    <s v="Q3"/>
    <n v="31.429731535061055"/>
    <s v="Kochi"/>
    <s v="Regular"/>
  </r>
  <r>
    <s v="ORD000463"/>
    <x v="142"/>
    <s v="CUST0489"/>
    <s v="Xavier Bawa"/>
    <x v="3"/>
    <x v="5"/>
    <x v="37"/>
    <n v="9"/>
    <n v="149.69"/>
    <n v="0.25"/>
    <n v="1010.41"/>
    <n v="71.27"/>
    <n v="1010.4075"/>
    <s v="Q3"/>
    <n v="7.0535723122296892"/>
    <s v="Surat"/>
    <s v="Premium"/>
  </r>
  <r>
    <s v="ORD003438"/>
    <x v="27"/>
    <s v="CUST0468"/>
    <s v="Mason Bahl"/>
    <x v="2"/>
    <x v="5"/>
    <x v="11"/>
    <n v="2"/>
    <n v="500.13"/>
    <n v="0.05"/>
    <n v="950.25"/>
    <n v="57.71"/>
    <n v="950.24699999999996"/>
    <s v="Q4"/>
    <n v="6.0731386477242832"/>
    <s v="Chandigarh"/>
    <s v="Regular"/>
  </r>
  <r>
    <s v="ORD004273"/>
    <x v="312"/>
    <s v="CUST0248"/>
    <s v="Noah Varkey"/>
    <x v="0"/>
    <x v="6"/>
    <x v="14"/>
    <n v="2"/>
    <n v="3747.16"/>
    <n v="0.1"/>
    <n v="6744.89"/>
    <n v="2304.1799999999998"/>
    <n v="6744.8879999999999"/>
    <s v="Q4"/>
    <n v="34.161861794632678"/>
    <s v="Kochi"/>
    <s v="Occasional"/>
  </r>
  <r>
    <s v="ORD008853"/>
    <x v="15"/>
    <s v="CUST0215"/>
    <s v="Kamya Apte"/>
    <x v="3"/>
    <x v="5"/>
    <x v="24"/>
    <n v="1"/>
    <n v="622.51"/>
    <n v="0.1"/>
    <n v="560.26"/>
    <n v="37"/>
    <n v="560.25900000000001"/>
    <s v="Q4"/>
    <n v="6.6040766786848959"/>
    <s v="Surat"/>
    <s v="Premium"/>
  </r>
  <r>
    <s v="ORD004377"/>
    <x v="308"/>
    <s v="CUST0042"/>
    <s v="Eesha Jhaveri"/>
    <x v="1"/>
    <x v="2"/>
    <x v="60"/>
    <n v="3"/>
    <n v="7252.38"/>
    <n v="0.3"/>
    <n v="15230"/>
    <n v="3193.45"/>
    <n v="15229.997999999998"/>
    <s v="Q3"/>
    <n v="20.968154957321076"/>
    <s v="Patna"/>
    <s v="Premium"/>
  </r>
  <r>
    <s v="ORD009290"/>
    <x v="200"/>
    <s v="CUST0404"/>
    <s v="Samesh Iyengar"/>
    <x v="2"/>
    <x v="0"/>
    <x v="32"/>
    <n v="4"/>
    <n v="292.02"/>
    <n v="0.05"/>
    <n v="1109.68"/>
    <n v="411.25"/>
    <n v="1109.6759999999999"/>
    <s v="Q2"/>
    <n v="37.060233580852135"/>
    <s v="Amritsar"/>
    <s v="Regular"/>
  </r>
  <r>
    <s v="ORD007701"/>
    <x v="234"/>
    <s v="CUST0079"/>
    <s v="Joshua Acharya"/>
    <x v="3"/>
    <x v="6"/>
    <x v="14"/>
    <n v="5"/>
    <n v="4204.99"/>
    <n v="0.25"/>
    <n v="15768.71"/>
    <n v="3763.04"/>
    <n v="15768.712499999998"/>
    <s v="Q3"/>
    <n v="23.86396858081606"/>
    <s v="Ahmedabad"/>
    <s v="Premium"/>
  </r>
  <r>
    <s v="ORD011315"/>
    <x v="334"/>
    <s v="CUST0106"/>
    <s v="Samarth Vora"/>
    <x v="2"/>
    <x v="2"/>
    <x v="65"/>
    <n v="4"/>
    <n v="1345.25"/>
    <n v="0.1"/>
    <n v="4842.8999999999996"/>
    <n v="1357.3"/>
    <n v="4842.9000000000005"/>
    <s v="Q3"/>
    <n v="28.026595634846892"/>
    <s v="Kolkata"/>
    <s v="Premium"/>
  </r>
  <r>
    <s v="ORD004281"/>
    <x v="167"/>
    <s v="CUST0008"/>
    <s v="Sanya Memon"/>
    <x v="2"/>
    <x v="1"/>
    <x v="69"/>
    <n v="5"/>
    <n v="8185.67"/>
    <n v="0.2"/>
    <n v="32742.68"/>
    <n v="-4729.34"/>
    <n v="32742.68"/>
    <s v="Q2"/>
    <n v="-14.443961215147935"/>
    <s v="Lucknow"/>
    <s v="Occasional"/>
  </r>
  <r>
    <s v="ORD005541"/>
    <x v="228"/>
    <s v="CUST0149"/>
    <s v="Charita Bobal"/>
    <x v="2"/>
    <x v="0"/>
    <x v="0"/>
    <n v="3"/>
    <n v="384.77"/>
    <n v="0"/>
    <n v="1154.31"/>
    <n v="372.98"/>
    <n v="1154.31"/>
    <s v="Q3"/>
    <n v="32.311943931872719"/>
    <s v="Jaipur"/>
    <s v="Occasional"/>
  </r>
  <r>
    <s v="ORD011311"/>
    <x v="293"/>
    <s v="CUST0140"/>
    <s v="Harinakshi Mahal"/>
    <x v="1"/>
    <x v="5"/>
    <x v="21"/>
    <n v="4"/>
    <n v="685.01"/>
    <n v="0.05"/>
    <n v="2603.04"/>
    <n v="201.85"/>
    <n v="2603.038"/>
    <s v="Q1"/>
    <n v="7.7543948613928322"/>
    <s v="Patna"/>
    <s v="Premium"/>
  </r>
  <r>
    <s v="ORD000274"/>
    <x v="258"/>
    <s v="CUST0472"/>
    <s v="Ekaraj Mane"/>
    <x v="2"/>
    <x v="5"/>
    <x v="40"/>
    <n v="2"/>
    <n v="386.11"/>
    <n v="0"/>
    <n v="772.22"/>
    <n v="-101.6"/>
    <n v="772.22"/>
    <s v="Q2"/>
    <n v="-13.156872393877391"/>
    <s v="Lucknow"/>
    <s v="Premium"/>
  </r>
  <r>
    <s v="ORD006527"/>
    <x v="214"/>
    <s v="CUST0406"/>
    <s v="Janani Sen"/>
    <x v="1"/>
    <x v="1"/>
    <x v="26"/>
    <n v="1"/>
    <n v="25775.86"/>
    <n v="0.15"/>
    <n v="21909.48"/>
    <n v="-385.19"/>
    <n v="21909.481"/>
    <s v="Q4"/>
    <n v="-1.7580974080626286"/>
    <s v="Bhubaneswar"/>
    <s v="Premium"/>
  </r>
  <r>
    <s v="ORD009881"/>
    <x v="160"/>
    <s v="CUST0390"/>
    <s v="Waida Manda"/>
    <x v="1"/>
    <x v="2"/>
    <x v="46"/>
    <n v="4"/>
    <n v="402.13"/>
    <n v="0.2"/>
    <n v="1286.82"/>
    <n v="210.62"/>
    <n v="1286.816"/>
    <s v="Q4"/>
    <n v="16.367479523165635"/>
    <s v="Patna"/>
    <s v="Premium"/>
  </r>
  <r>
    <s v="ORD001921"/>
    <x v="127"/>
    <s v="CUST0328"/>
    <s v="Simon Vohra"/>
    <x v="1"/>
    <x v="4"/>
    <x v="33"/>
    <n v="5"/>
    <n v="13226.22"/>
    <n v="0"/>
    <n v="66131.100000000006"/>
    <n v="9208.91"/>
    <n v="66131.099999999991"/>
    <s v="Q1"/>
    <n v="13.925233362215355"/>
    <s v="Ranchi"/>
    <s v="Premium"/>
  </r>
  <r>
    <s v="ORD009476"/>
    <x v="239"/>
    <s v="CUST0368"/>
    <s v="Vedant Kohli"/>
    <x v="2"/>
    <x v="4"/>
    <x v="20"/>
    <n v="4"/>
    <n v="14711.05"/>
    <n v="0.2"/>
    <n v="47075.360000000001"/>
    <n v="-4391.7299999999996"/>
    <n v="47075.360000000001"/>
    <s v="Q2"/>
    <n v="-9.3291479873972278"/>
    <s v="Delhi"/>
    <s v="Premium"/>
  </r>
  <r>
    <s v="ORD009962"/>
    <x v="360"/>
    <s v="CUST0218"/>
    <s v="Chandresh Sibal"/>
    <x v="1"/>
    <x v="1"/>
    <x v="64"/>
    <n v="5"/>
    <n v="14003.07"/>
    <n v="0"/>
    <n v="70015.350000000006"/>
    <n v="16940.150000000001"/>
    <n v="70015.350000000006"/>
    <s v="Q3"/>
    <n v="24.194908687880588"/>
    <s v="Ranchi"/>
    <s v="Regular"/>
  </r>
  <r>
    <s v="ORD009960"/>
    <x v="254"/>
    <s v="CUST0050"/>
    <s v="Nathan Mann"/>
    <x v="2"/>
    <x v="4"/>
    <x v="28"/>
    <n v="2"/>
    <n v="20650.599999999999"/>
    <n v="0"/>
    <n v="41301.199999999997"/>
    <n v="4934.22"/>
    <n v="41301.199999999997"/>
    <s v="Q4"/>
    <n v="11.946916796606395"/>
    <s v="Lucknow"/>
    <s v="Premium"/>
  </r>
  <r>
    <s v="ORD006405"/>
    <x v="245"/>
    <s v="CUST0371"/>
    <s v="Unni Hora"/>
    <x v="3"/>
    <x v="6"/>
    <x v="29"/>
    <n v="2"/>
    <n v="4369.38"/>
    <n v="0.2"/>
    <n v="6991.01"/>
    <n v="-833.32"/>
    <n v="6991.0080000000007"/>
    <s v="Q2"/>
    <n v="-11.919879960120213"/>
    <s v="Mumbai"/>
    <s v="Premium"/>
  </r>
  <r>
    <s v="ORD005152"/>
    <x v="348"/>
    <s v="CUST0356"/>
    <s v="Ganga Hayer"/>
    <x v="2"/>
    <x v="5"/>
    <x v="40"/>
    <n v="6"/>
    <n v="455.14"/>
    <n v="0.1"/>
    <n v="2457.7600000000002"/>
    <n v="152.5"/>
    <n v="2457.7560000000003"/>
    <s v="Q1"/>
    <n v="6.2048369246793822"/>
    <s v="Amritsar"/>
    <s v="Regular"/>
  </r>
  <r>
    <s v="ORD002724"/>
    <x v="179"/>
    <s v="CUST0280"/>
    <s v="Chandani Narayanan"/>
    <x v="1"/>
    <x v="3"/>
    <x v="10"/>
    <n v="1"/>
    <n v="2370.69"/>
    <n v="0.05"/>
    <n v="2252.16"/>
    <n v="545.16"/>
    <n v="2252.1554999999998"/>
    <s v="Q1"/>
    <n v="24.206095481670932"/>
    <s v="Patna"/>
    <s v="Regular"/>
  </r>
  <r>
    <s v="ORD007440"/>
    <x v="288"/>
    <s v="CUST0394"/>
    <s v="Isaac Parekh"/>
    <x v="1"/>
    <x v="6"/>
    <x v="27"/>
    <n v="5"/>
    <n v="4393.37"/>
    <n v="0.25"/>
    <n v="16475.14"/>
    <n v="6366.15"/>
    <n v="16475.137499999997"/>
    <s v="Q1"/>
    <n v="38.640946298483655"/>
    <s v="Kolkata"/>
    <s v="Occasional"/>
  </r>
  <r>
    <s v="ORD005077"/>
    <x v="124"/>
    <s v="CUST0035"/>
    <s v="Sathvik Joshi"/>
    <x v="1"/>
    <x v="5"/>
    <x v="31"/>
    <n v="2"/>
    <n v="695.6"/>
    <n v="0"/>
    <n v="1391.2"/>
    <n v="96.78"/>
    <n v="1391.2"/>
    <s v="Q2"/>
    <n v="6.9565842438182868"/>
    <s v="Patna"/>
    <s v="Regular"/>
  </r>
  <r>
    <s v="ORD000241"/>
    <x v="336"/>
    <s v="CUST0268"/>
    <s v="Rajeshri Kashyap"/>
    <x v="0"/>
    <x v="2"/>
    <x v="60"/>
    <n v="2"/>
    <n v="3490.62"/>
    <n v="0.1"/>
    <n v="6283.12"/>
    <n v="1746.92"/>
    <n v="6283.116"/>
    <s v="Q4"/>
    <n v="27.803384305886247"/>
    <s v="Chennai"/>
    <s v="Premium"/>
  </r>
  <r>
    <s v="ORD007528"/>
    <x v="134"/>
    <s v="CUST0498"/>
    <s v="Isaac Sha"/>
    <x v="0"/>
    <x v="6"/>
    <x v="63"/>
    <n v="5"/>
    <n v="780.55"/>
    <n v="0.05"/>
    <n v="3707.61"/>
    <n v="1136.25"/>
    <n v="3707.6124999999997"/>
    <s v="Q2"/>
    <n v="30.646427213218217"/>
    <s v="Hyderabad"/>
    <s v="Premium"/>
  </r>
  <r>
    <s v="ORD006369"/>
    <x v="320"/>
    <s v="CUST0185"/>
    <s v="Aditya Dugar"/>
    <x v="3"/>
    <x v="1"/>
    <x v="52"/>
    <n v="2"/>
    <n v="36520.699999999997"/>
    <n v="0.15"/>
    <n v="62085.19"/>
    <n v="19837.91"/>
    <n v="62085.189999999995"/>
    <s v="Q2"/>
    <n v="31.952724957433489"/>
    <s v="Nagpur"/>
    <s v="Regular"/>
  </r>
  <r>
    <s v="ORD003679"/>
    <x v="134"/>
    <s v="CUST0479"/>
    <s v="Janya Walia"/>
    <x v="3"/>
    <x v="6"/>
    <x v="14"/>
    <n v="2"/>
    <n v="364.45"/>
    <n v="0.1"/>
    <n v="656.01"/>
    <n v="175.5"/>
    <n v="656.01"/>
    <s v="Q2"/>
    <n v="26.752640965838935"/>
    <s v="Pune"/>
    <s v="Premium"/>
  </r>
  <r>
    <s v="ORD008661"/>
    <x v="354"/>
    <s v="CUST0358"/>
    <s v="Daksh Shan"/>
    <x v="3"/>
    <x v="1"/>
    <x v="34"/>
    <n v="1"/>
    <n v="26175.05"/>
    <n v="0.15"/>
    <n v="22248.79"/>
    <n v="6298.12"/>
    <n v="22248.7925"/>
    <s v="Q2"/>
    <n v="28.307696733170655"/>
    <s v="Pune"/>
    <s v="Premium"/>
  </r>
  <r>
    <s v="ORD005955"/>
    <x v="29"/>
    <s v="CUST0158"/>
    <s v="Zaid Purohit"/>
    <x v="2"/>
    <x v="4"/>
    <x v="20"/>
    <n v="4"/>
    <n v="28713.06"/>
    <n v="0"/>
    <n v="114852.24"/>
    <n v="13046.52"/>
    <n v="114852.24"/>
    <s v="Q2"/>
    <n v="11.359395341353377"/>
    <s v="Jaipur"/>
    <s v="Premium"/>
  </r>
  <r>
    <s v="ORD006189"/>
    <x v="292"/>
    <s v="CUST0337"/>
    <s v="Tarak Thaker"/>
    <x v="1"/>
    <x v="2"/>
    <x v="2"/>
    <n v="1"/>
    <n v="3371.22"/>
    <n v="0.05"/>
    <n v="3202.66"/>
    <n v="788.68"/>
    <n v="3202.6589999999997"/>
    <s v="Q3"/>
    <n v="24.625779820524187"/>
    <s v="Bhubaneswar"/>
    <s v="Premium"/>
  </r>
  <r>
    <s v="ORD001778"/>
    <x v="146"/>
    <s v="CUST0175"/>
    <s v="Balendra Lala"/>
    <x v="2"/>
    <x v="6"/>
    <x v="27"/>
    <n v="0"/>
    <n v="1077.55"/>
    <n v="0"/>
    <n v="1077.55"/>
    <n v="357.4"/>
    <n v="0"/>
    <s v="Q1"/>
    <n v="33.167834439237161"/>
    <s v="Delhi"/>
    <s v="Premium"/>
  </r>
  <r>
    <s v="ORD011030"/>
    <x v="359"/>
    <s v="CUST0092"/>
    <s v="Neelima Sengupta"/>
    <x v="3"/>
    <x v="4"/>
    <x v="42"/>
    <n v="1"/>
    <n v="69679.08"/>
    <n v="0"/>
    <n v="69679.08"/>
    <n v="7682.77"/>
    <n v="69679.08"/>
    <s v="Q4"/>
    <n v="11.025934900403394"/>
    <s v="Mumbai"/>
    <s v="Premium"/>
  </r>
  <r>
    <s v="ORD004842"/>
    <x v="311"/>
    <s v="CUST0376"/>
    <s v="Owen Pandey"/>
    <x v="1"/>
    <x v="5"/>
    <x v="39"/>
    <n v="10"/>
    <n v="207.16"/>
    <n v="0.1"/>
    <n v="1864.44"/>
    <n v="182.64"/>
    <n v="1864.44"/>
    <s v="Q1"/>
    <n v="9.7959709081547253"/>
    <s v="Guwahati"/>
    <s v="Regular"/>
  </r>
  <r>
    <s v="ORD010179"/>
    <x v="124"/>
    <s v="CUST0496"/>
    <s v="Gunbir Sidhu"/>
    <x v="2"/>
    <x v="5"/>
    <x v="40"/>
    <n v="4"/>
    <n v="629.80999999999995"/>
    <n v="0.1"/>
    <n v="2267.3200000000002"/>
    <n v="159.62"/>
    <n v="2267.3159999999998"/>
    <s v="Q2"/>
    <n v="7.0400296385159571"/>
    <s v="Lucknow"/>
    <s v="Regular"/>
  </r>
  <r>
    <s v="ORD004021"/>
    <x v="87"/>
    <s v="CUST0169"/>
    <s v="Charles Patla"/>
    <x v="0"/>
    <x v="6"/>
    <x v="57"/>
    <n v="2"/>
    <n v="3252.39"/>
    <n v="0"/>
    <n v="6504.78"/>
    <n v="1672.77"/>
    <n v="6504.78"/>
    <s v="Q1"/>
    <n v="25.716011917389981"/>
    <s v="Chennai"/>
    <s v="Regular"/>
  </r>
  <r>
    <s v="ORD007521"/>
    <x v="146"/>
    <s v="CUST0072"/>
    <s v="Ekantika Khosla"/>
    <x v="1"/>
    <x v="0"/>
    <x v="67"/>
    <n v="4"/>
    <n v="794.36"/>
    <n v="0.05"/>
    <n v="3018.57"/>
    <n v="870.51"/>
    <n v="3018.5679999999998"/>
    <s v="Q1"/>
    <n v="28.838489748457047"/>
    <s v="Bhubaneswar"/>
    <s v="Occasional"/>
  </r>
  <r>
    <s v="ORD004331"/>
    <x v="62"/>
    <s v="CUST0150"/>
    <s v="Rayaan Chaudhary"/>
    <x v="0"/>
    <x v="4"/>
    <x v="45"/>
    <n v="2"/>
    <n v="70193.62"/>
    <n v="0"/>
    <n v="140387.24"/>
    <n v="15648.89"/>
    <n v="140387.24"/>
    <s v="Q1"/>
    <n v="11.146946118464898"/>
    <s v="Kochi"/>
    <s v="Premium"/>
  </r>
  <r>
    <s v="ORD001405"/>
    <x v="107"/>
    <s v="CUST0306"/>
    <s v="Aahana Agarwal"/>
    <x v="3"/>
    <x v="1"/>
    <x v="26"/>
    <n v="1"/>
    <n v="41113.86"/>
    <n v="0"/>
    <n v="41113.86"/>
    <n v="9210.7999999999993"/>
    <n v="41113.86"/>
    <s v="Q4"/>
    <n v="22.403150665006883"/>
    <s v="Nagpur"/>
    <s v="Premium"/>
  </r>
  <r>
    <s v="ORD004385"/>
    <x v="337"/>
    <s v="CUST0309"/>
    <s v="Hamsini Toor"/>
    <x v="1"/>
    <x v="2"/>
    <x v="17"/>
    <n v="5"/>
    <n v="358.37"/>
    <n v="0"/>
    <n v="1791.85"/>
    <n v="496.26"/>
    <n v="1791.85"/>
    <s v="Q3"/>
    <n v="27.695398610374756"/>
    <s v="Guwahati"/>
    <s v="Occasional"/>
  </r>
  <r>
    <s v="ORD006605"/>
    <x v="291"/>
    <s v="CUST0151"/>
    <s v="Abhimanyu Kalita"/>
    <x v="0"/>
    <x v="5"/>
    <x v="21"/>
    <n v="2"/>
    <n v="360.75"/>
    <n v="0"/>
    <n v="721.5"/>
    <n v="59.7"/>
    <n v="721.5"/>
    <s v="Q3"/>
    <n v="8.2744282744282742"/>
    <s v="Chennai"/>
    <s v="Premium"/>
  </r>
  <r>
    <s v="ORD004549"/>
    <x v="187"/>
    <s v="CUST0411"/>
    <s v="Agastya Goyal"/>
    <x v="2"/>
    <x v="1"/>
    <x v="26"/>
    <n v="2"/>
    <n v="41592.74"/>
    <n v="0.15"/>
    <n v="70707.66"/>
    <n v="18159.97"/>
    <n v="70707.657999999996"/>
    <s v="Q1"/>
    <n v="25.683172091962881"/>
    <s v="Amritsar"/>
    <s v="Premium"/>
  </r>
  <r>
    <s v="ORD008391"/>
    <x v="56"/>
    <s v="CUST0446"/>
    <s v="Anthony Pandit"/>
    <x v="0"/>
    <x v="2"/>
    <x v="46"/>
    <n v="4"/>
    <n v="2129.7800000000002"/>
    <n v="0.05"/>
    <n v="8093.16"/>
    <n v="1338.86"/>
    <n v="8093.1640000000007"/>
    <s v="Q4"/>
    <n v="16.543105536032897"/>
    <s v="Chennai"/>
    <s v="Premium"/>
  </r>
  <r>
    <s v="ORD007337"/>
    <x v="286"/>
    <s v="CUST0379"/>
    <s v="Amrita Contractor"/>
    <x v="1"/>
    <x v="3"/>
    <x v="61"/>
    <n v="3"/>
    <n v="1852.14"/>
    <n v="0"/>
    <n v="5556.42"/>
    <n v="1257.51"/>
    <n v="5556.42"/>
    <s v="Q1"/>
    <n v="22.631658513935232"/>
    <s v="Patna"/>
    <s v="Regular"/>
  </r>
  <r>
    <s v="ORD001813"/>
    <x v="347"/>
    <s v="CUST0114"/>
    <s v="Gayathri Basak"/>
    <x v="1"/>
    <x v="6"/>
    <x v="19"/>
    <n v="5"/>
    <n v="1701.79"/>
    <n v="0.15"/>
    <n v="7232.61"/>
    <n v="2079.23"/>
    <n v="7232.6075000000001"/>
    <s v="Q1"/>
    <n v="28.747990006373914"/>
    <s v="Patna"/>
    <s v="Premium"/>
  </r>
  <r>
    <s v="ORD006859"/>
    <x v="168"/>
    <s v="CUST0044"/>
    <s v="Advay Nadig"/>
    <x v="2"/>
    <x v="5"/>
    <x v="11"/>
    <n v="3"/>
    <n v="634.99"/>
    <n v="0.05"/>
    <n v="1809.72"/>
    <n v="183.27"/>
    <n v="1809.7214999999999"/>
    <s v="Q1"/>
    <n v="10.126980969431736"/>
    <s v="Lucknow"/>
    <s v="Premium"/>
  </r>
  <r>
    <s v="ORD010287"/>
    <x v="114"/>
    <s v="CUST0335"/>
    <s v="Ishani Bakshi"/>
    <x v="0"/>
    <x v="4"/>
    <x v="22"/>
    <n v="4"/>
    <n v="40903.17"/>
    <n v="0.25"/>
    <n v="122709.51"/>
    <n v="17377.009999999998"/>
    <n v="122709.51"/>
    <s v="Q3"/>
    <n v="14.161094767634552"/>
    <s v="Bengaluru"/>
    <s v="Premium"/>
  </r>
  <r>
    <s v="ORD009835"/>
    <x v="277"/>
    <s v="CUST0275"/>
    <s v="Rajata Baria"/>
    <x v="1"/>
    <x v="6"/>
    <x v="14"/>
    <n v="3"/>
    <n v="930.23"/>
    <n v="0"/>
    <n v="2790.69"/>
    <n v="639.46"/>
    <n v="2790.69"/>
    <s v="Q1"/>
    <n v="22.914046346960788"/>
    <s v="Ranchi"/>
    <s v="Premium"/>
  </r>
  <r>
    <s v="ORD001445"/>
    <x v="322"/>
    <s v="CUST0164"/>
    <s v="Teerth Soman"/>
    <x v="2"/>
    <x v="1"/>
    <x v="1"/>
    <n v="2"/>
    <n v="37553.26"/>
    <n v="0.2"/>
    <n v="60085.22"/>
    <n v="13214.74"/>
    <n v="60085.216000000008"/>
    <s v="Q3"/>
    <n v="21.993328808648783"/>
    <s v="Chandigarh"/>
    <s v="Occasional"/>
  </r>
  <r>
    <s v="ORD000775"/>
    <x v="215"/>
    <s v="CUST0236"/>
    <s v="Omisha Sachdeva"/>
    <x v="2"/>
    <x v="4"/>
    <x v="23"/>
    <n v="4"/>
    <n v="82661.03"/>
    <n v="0"/>
    <n v="330644.12"/>
    <n v="31054.66"/>
    <n v="330644.12"/>
    <s v="Q2"/>
    <n v="9.3921706516359649"/>
    <s v="Delhi"/>
    <s v="Premium"/>
  </r>
  <r>
    <s v="ORD001098"/>
    <x v="177"/>
    <s v="CUST0217"/>
    <s v="Jonathan Madan"/>
    <x v="3"/>
    <x v="5"/>
    <x v="31"/>
    <n v="5"/>
    <n v="211.61"/>
    <n v="0.05"/>
    <n v="1005.15"/>
    <n v="76.25"/>
    <n v="1005.1475000000002"/>
    <s v="Q1"/>
    <n v="7.5859324478933496"/>
    <s v="Pune"/>
    <s v="Premium"/>
  </r>
  <r>
    <s v="ORD002129"/>
    <x v="305"/>
    <s v="CUST0247"/>
    <s v="Geetika Chopra"/>
    <x v="1"/>
    <x v="5"/>
    <x v="40"/>
    <n v="10"/>
    <n v="206.83"/>
    <n v="0"/>
    <n v="2068.3000000000002"/>
    <n v="130.36000000000001"/>
    <n v="2068.3000000000002"/>
    <s v="Q3"/>
    <n v="6.3027607213653729"/>
    <s v="Kolkata"/>
    <s v="Regular"/>
  </r>
  <r>
    <s v="ORD008508"/>
    <x v="129"/>
    <s v="CUST0143"/>
    <s v="Krisha Srivastava"/>
    <x v="0"/>
    <x v="6"/>
    <x v="27"/>
    <n v="5"/>
    <n v="1838.38"/>
    <n v="0"/>
    <n v="9191.9"/>
    <n v="2364.61"/>
    <n v="9191.9000000000015"/>
    <s v="Q2"/>
    <n v="25.72493173337395"/>
    <s v="Chennai"/>
    <s v="Occasional"/>
  </r>
  <r>
    <s v="ORD006499"/>
    <x v="109"/>
    <s v="CUST0469"/>
    <s v="Brinda Doshi"/>
    <x v="0"/>
    <x v="3"/>
    <x v="16"/>
    <n v="0"/>
    <n v="2307.4899999999998"/>
    <n v="0"/>
    <n v="9229.9599999999991"/>
    <n v="2983.12"/>
    <n v="0"/>
    <s v="Q1"/>
    <n v="32.319966717082202"/>
    <s v="Kochi"/>
    <s v="Regular"/>
  </r>
  <r>
    <s v="ORD001628"/>
    <x v="246"/>
    <s v="CUST0480"/>
    <s v="Ranveer Gour"/>
    <x v="0"/>
    <x v="0"/>
    <x v="0"/>
    <n v="3"/>
    <n v="239.04"/>
    <n v="0.1"/>
    <n v="645.41"/>
    <n v="282.89"/>
    <n v="645.40800000000002"/>
    <s v="Q2"/>
    <n v="43.831053129018763"/>
    <s v="Hyderabad"/>
    <s v="Premium"/>
  </r>
  <r>
    <s v="ORD009287"/>
    <x v="39"/>
    <s v="CUST0325"/>
    <s v="Advik Palan"/>
    <x v="1"/>
    <x v="5"/>
    <x v="7"/>
    <n v="8"/>
    <n v="163.16"/>
    <n v="0.1"/>
    <n v="1174.75"/>
    <n v="107.07"/>
    <n v="1174.752"/>
    <s v="Q3"/>
    <n v="9.1142796339646726"/>
    <s v="Kolkata"/>
    <s v="Premium"/>
  </r>
  <r>
    <s v="ORD006904"/>
    <x v="179"/>
    <s v="CUST0344"/>
    <s v="Leela Rajagopalan"/>
    <x v="1"/>
    <x v="5"/>
    <x v="31"/>
    <n v="5"/>
    <n v="628.35"/>
    <n v="0"/>
    <n v="3141.75"/>
    <n v="209.88"/>
    <n v="3141.75"/>
    <s v="Q1"/>
    <n v="6.6803533062783487"/>
    <s v="Ranchi"/>
    <s v="Regular"/>
  </r>
  <r>
    <s v="ORD007544"/>
    <x v="109"/>
    <s v="CUST0316"/>
    <s v="Vinaya Varughese"/>
    <x v="1"/>
    <x v="6"/>
    <x v="18"/>
    <n v="1"/>
    <n v="3936.9"/>
    <n v="0.05"/>
    <n v="3740.05"/>
    <n v="956.34"/>
    <n v="3740.0549999999998"/>
    <s v="Q1"/>
    <n v="25.570246387080388"/>
    <s v="Ranchi"/>
    <s v="Regular"/>
  </r>
  <r>
    <s v="ORD010348"/>
    <x v="22"/>
    <s v="CUST0179"/>
    <s v="Yoshita Singhal"/>
    <x v="3"/>
    <x v="2"/>
    <x v="9"/>
    <n v="1"/>
    <n v="3286.02"/>
    <n v="0.1"/>
    <n v="2957.42"/>
    <n v="741.52"/>
    <n v="2957.4180000000001"/>
    <s v="Q3"/>
    <n v="25.073205699562457"/>
    <s v="Surat"/>
    <s v="Occasional"/>
  </r>
  <r>
    <s v="ORD008441"/>
    <x v="29"/>
    <s v="CUST0145"/>
    <s v="Unknown"/>
    <x v="3"/>
    <x v="1"/>
    <x v="64"/>
    <n v="3"/>
    <n v="5217.55"/>
    <n v="0.3"/>
    <n v="10956.85"/>
    <n v="2804.72"/>
    <n v="10956.855"/>
    <s v="Q2"/>
    <n v="25.597868000383318"/>
    <s v="Surat"/>
    <s v="Regular"/>
  </r>
  <r>
    <s v="ORD003180"/>
    <x v="215"/>
    <s v="CUST0480"/>
    <s v="Ranveer Gour"/>
    <x v="0"/>
    <x v="1"/>
    <x v="36"/>
    <n v="1"/>
    <n v="30598.95"/>
    <n v="0.25"/>
    <n v="22949.21"/>
    <n v="6466.94"/>
    <n v="22949.212500000001"/>
    <s v="Q2"/>
    <n v="28.179357807959406"/>
    <s v="Hyderabad"/>
    <s v="Premium"/>
  </r>
  <r>
    <s v="ORD006564"/>
    <x v="24"/>
    <s v="CUST0485"/>
    <s v="Om Seth"/>
    <x v="3"/>
    <x v="1"/>
    <x v="3"/>
    <n v="2"/>
    <n v="14143.19"/>
    <n v="0.15"/>
    <n v="24043.42"/>
    <n v="-1887"/>
    <n v="24043.422999999999"/>
    <s v="Q3"/>
    <n v="-7.848301115232359"/>
    <s v="Nagpur"/>
    <s v="Regular"/>
  </r>
  <r>
    <s v="ORD009372"/>
    <x v="348"/>
    <s v="CUST0134"/>
    <s v="Hemang Bhavsar"/>
    <x v="3"/>
    <x v="0"/>
    <x v="0"/>
    <n v="4"/>
    <n v="524.79999999999995"/>
    <n v="0"/>
    <n v="2099.1999999999998"/>
    <n v="748.34"/>
    <n v="2099.1999999999998"/>
    <s v="Q1"/>
    <n v="35.648818597560982"/>
    <s v="Surat"/>
    <s v="Premium"/>
  </r>
  <r>
    <s v="ORD011360"/>
    <x v="311"/>
    <s v="CUST0258"/>
    <s v="Sanaya Khalsa"/>
    <x v="2"/>
    <x v="4"/>
    <x v="5"/>
    <n v="5"/>
    <n v="37212.019999999997"/>
    <n v="0"/>
    <n v="186060.1"/>
    <n v="18880.86"/>
    <n v="186060.09999999998"/>
    <s v="Q1"/>
    <n v="10.147721085821194"/>
    <s v="Delhi"/>
    <s v="Premium"/>
  </r>
  <r>
    <s v="ORD006223"/>
    <x v="55"/>
    <s v="CUST0153"/>
    <s v="Bakhshi Sathe"/>
    <x v="1"/>
    <x v="5"/>
    <x v="31"/>
    <n v="9"/>
    <n v="211.71"/>
    <n v="0.05"/>
    <n v="1810.12"/>
    <n v="119.14"/>
    <n v="1810.1205"/>
    <s v="Q1"/>
    <n v="6.5818840739840461"/>
    <s v="Kolkata"/>
    <s v="Premium"/>
  </r>
  <r>
    <s v="ORD007103"/>
    <x v="352"/>
    <s v="CUST0336"/>
    <s v="Krishna Saxena"/>
    <x v="0"/>
    <x v="2"/>
    <x v="54"/>
    <n v="5"/>
    <n v="373.04"/>
    <n v="0.05"/>
    <n v="1771.94"/>
    <n v="415.93"/>
    <n v="1771.94"/>
    <s v="Q1"/>
    <n v="23.473142431459305"/>
    <s v="Ahmedabad"/>
    <s v="Premium"/>
  </r>
  <r>
    <s v="ORD005546"/>
    <x v="2"/>
    <s v="CUST0361"/>
    <s v="Ranveer Nazareth"/>
    <x v="3"/>
    <x v="6"/>
    <x v="41"/>
    <n v="5"/>
    <n v="486.17"/>
    <n v="0"/>
    <n v="2430.85"/>
    <n v="657.29"/>
    <n v="2430.85"/>
    <s v="Q3"/>
    <n v="27.039512927576776"/>
    <s v="Pune"/>
    <s v="Regular"/>
  </r>
  <r>
    <s v="ORD001944"/>
    <x v="207"/>
    <s v="CUST0315"/>
    <s v="Kiaan Gulati"/>
    <x v="2"/>
    <x v="6"/>
    <x v="29"/>
    <n v="3"/>
    <n v="2665.09"/>
    <n v="0"/>
    <n v="7995.27"/>
    <n v="2865"/>
    <n v="7995.27"/>
    <s v="Q2"/>
    <n v="35.833686667242006"/>
    <s v="Lucknow"/>
    <s v="Occasional"/>
  </r>
  <r>
    <s v="ORD001434"/>
    <x v="107"/>
    <s v="CUST0394"/>
    <s v="Unknown"/>
    <x v="1"/>
    <x v="3"/>
    <x v="16"/>
    <n v="5"/>
    <n v="3317.08"/>
    <n v="0.15"/>
    <n v="14097.59"/>
    <n v="3401.54"/>
    <n v="14097.59"/>
    <s v="Q4"/>
    <n v="24.12852125788876"/>
    <s v="Kolkata"/>
    <s v="Occasional"/>
  </r>
  <r>
    <s v="ORD000224"/>
    <x v="20"/>
    <s v="CUST0011"/>
    <s v="Xiti Dash"/>
    <x v="2"/>
    <x v="5"/>
    <x v="44"/>
    <n v="10"/>
    <n v="305.48"/>
    <n v="0"/>
    <n v="3054.8"/>
    <n v="197.09"/>
    <n v="3054.8"/>
    <s v="Q1"/>
    <n v="6.4518135393479117"/>
    <s v="Jaipur"/>
    <s v="Regular"/>
  </r>
  <r>
    <s v="ORD011158"/>
    <x v="70"/>
    <s v="CUST0019"/>
    <s v="Saksham Pillay"/>
    <x v="3"/>
    <x v="2"/>
    <x v="2"/>
    <n v="5"/>
    <n v="3485.36"/>
    <n v="0.3"/>
    <n v="12198.76"/>
    <n v="2771.89"/>
    <n v="12198.759999999998"/>
    <s v="Q4"/>
    <n v="22.722719358361012"/>
    <s v="Surat"/>
    <s v="Regular"/>
  </r>
  <r>
    <s v="ORD008882"/>
    <x v="302"/>
    <s v="CUST0493"/>
    <s v="Lakshit Vaidya"/>
    <x v="2"/>
    <x v="5"/>
    <x v="24"/>
    <n v="10"/>
    <n v="175.02"/>
    <n v="0.25"/>
    <n v="1312.65"/>
    <n v="-54.71"/>
    <n v="1312.65"/>
    <s v="Q1"/>
    <n v="-4.1679046204243324"/>
    <s v="Lucknow"/>
    <s v="Occasional"/>
  </r>
  <r>
    <s v="ORD000665"/>
    <x v="33"/>
    <s v="CUST0393"/>
    <s v="Rachita Shroff"/>
    <x v="3"/>
    <x v="2"/>
    <x v="46"/>
    <n v="3"/>
    <n v="3771.66"/>
    <n v="0"/>
    <n v="11314.98"/>
    <n v="1851.83"/>
    <n v="11314.98"/>
    <s v="Q1"/>
    <n v="16.366180055112782"/>
    <s v="Surat"/>
    <s v="Occasional"/>
  </r>
  <r>
    <s v="ORD005222"/>
    <x v="252"/>
    <s v="CUST0415"/>
    <s v="Ekanta Samra"/>
    <x v="3"/>
    <x v="6"/>
    <x v="19"/>
    <n v="1"/>
    <n v="760.74"/>
    <n v="0.05"/>
    <n v="722.7"/>
    <n v="-37.64"/>
    <n v="722.70299999999997"/>
    <s v="Q2"/>
    <n v="-5.2082468520824685"/>
    <s v="Pune"/>
    <s v="Regular"/>
  </r>
  <r>
    <s v="ORD011760"/>
    <x v="135"/>
    <s v="CUST0454"/>
    <s v="Avi Kar"/>
    <x v="1"/>
    <x v="1"/>
    <x v="69"/>
    <n v="1"/>
    <n v="39589.06"/>
    <n v="0.1"/>
    <n v="35630.15"/>
    <n v="11170.45"/>
    <n v="35630.154000000002"/>
    <s v="Q2"/>
    <n v="31.351116961337521"/>
    <s v="Patna"/>
    <s v="Regular"/>
  </r>
  <r>
    <s v="ORD005973"/>
    <x v="196"/>
    <s v="CUST0245"/>
    <s v="Naveen Dubey"/>
    <x v="1"/>
    <x v="6"/>
    <x v="41"/>
    <n v="1"/>
    <n v="4277.1899999999996"/>
    <n v="0"/>
    <n v="4277.1899999999996"/>
    <n v="1579.26"/>
    <n v="4277.1899999999996"/>
    <s v="Q1"/>
    <n v="36.922839527820841"/>
    <s v="Bhubaneswar"/>
    <s v="Regular"/>
  </r>
  <r>
    <s v="ORD003284"/>
    <x v="179"/>
    <s v="CUST0481"/>
    <s v="Warjas Vala"/>
    <x v="3"/>
    <x v="5"/>
    <x v="40"/>
    <n v="4"/>
    <n v="629.82000000000005"/>
    <n v="0"/>
    <n v="2519.2800000000002"/>
    <n v="222.72"/>
    <n v="2519.2800000000002"/>
    <s v="Q1"/>
    <n v="8.8406211298466228"/>
    <s v="Mumbai"/>
    <s v="Regular"/>
  </r>
  <r>
    <s v="ORD010928"/>
    <x v="258"/>
    <s v="CUST0202"/>
    <s v="Samar Pillay"/>
    <x v="2"/>
    <x v="1"/>
    <x v="64"/>
    <n v="2"/>
    <n v="36127.300000000003"/>
    <n v="0.1"/>
    <n v="65029.14"/>
    <n v="12125.65"/>
    <n v="65029.140000000007"/>
    <s v="Q2"/>
    <n v="18.646486790383509"/>
    <s v="Chandigarh"/>
    <s v="Regular"/>
  </r>
  <r>
    <s v="ORD011375"/>
    <x v="47"/>
    <s v="CUST0047"/>
    <s v="Chameli Dani"/>
    <x v="1"/>
    <x v="5"/>
    <x v="21"/>
    <n v="3"/>
    <n v="308.93"/>
    <n v="0"/>
    <n v="926.79"/>
    <n v="64.84"/>
    <n v="926.79"/>
    <s v="Q1"/>
    <n v="6.9961911544147011"/>
    <s v="Patna"/>
    <s v="Regular"/>
  </r>
  <r>
    <s v="ORD005836"/>
    <x v="152"/>
    <s v="CUST0219"/>
    <s v="Nimrat Mall"/>
    <x v="3"/>
    <x v="4"/>
    <x v="20"/>
    <n v="2"/>
    <n v="82346.73"/>
    <n v="0.1"/>
    <n v="148224.10999999999"/>
    <n v="15935.58"/>
    <n v="148224.114"/>
    <s v="Q2"/>
    <n v="10.751004003329824"/>
    <s v="Surat"/>
    <s v="Premium"/>
  </r>
  <r>
    <s v="ORD001531"/>
    <x v="178"/>
    <s v="CUST0192"/>
    <s v="Kevin Toor"/>
    <x v="0"/>
    <x v="5"/>
    <x v="68"/>
    <n v="6"/>
    <n v="168.42"/>
    <n v="0.05"/>
    <n v="959.99"/>
    <n v="98.17"/>
    <n v="959.99399999999991"/>
    <s v="Q1"/>
    <n v="10.226148189043636"/>
    <s v="Bengaluru"/>
    <s v="Premium"/>
  </r>
  <r>
    <s v="ORD007155"/>
    <x v="190"/>
    <s v="CUST0027"/>
    <s v="Januja Dalal"/>
    <x v="0"/>
    <x v="3"/>
    <x v="61"/>
    <n v="5"/>
    <n v="2888.58"/>
    <n v="0.15"/>
    <n v="12276.47"/>
    <n v="3217.98"/>
    <n v="12276.465"/>
    <s v="Q3"/>
    <n v="26.212583910521513"/>
    <s v="Kochi"/>
    <s v="Regular"/>
  </r>
  <r>
    <s v="ORD008019"/>
    <x v="108"/>
    <s v="CUST0414"/>
    <s v="Sai Maharaj"/>
    <x v="2"/>
    <x v="1"/>
    <x v="3"/>
    <n v="3"/>
    <n v="26054.89"/>
    <n v="0.1"/>
    <n v="70348.2"/>
    <n v="15768.16"/>
    <n v="70348.202999999994"/>
    <s v="Q1"/>
    <n v="22.414446993668637"/>
    <s v="Delhi"/>
    <s v="Occasional"/>
  </r>
  <r>
    <s v="ORD004525"/>
    <x v="57"/>
    <s v="CUST0225"/>
    <s v="Avi Das"/>
    <x v="2"/>
    <x v="4"/>
    <x v="50"/>
    <n v="5"/>
    <n v="71966.03"/>
    <n v="0"/>
    <n v="359830.15"/>
    <n v="-3835.45"/>
    <n v="359830.15"/>
    <s v="Q2"/>
    <n v="-1.0659056779983556"/>
    <s v="Lucknow"/>
    <s v="Premium"/>
  </r>
  <r>
    <s v="ORD006741"/>
    <x v="110"/>
    <s v="CUST0027"/>
    <s v="Januja Dalal"/>
    <x v="0"/>
    <x v="4"/>
    <x v="5"/>
    <n v="4"/>
    <n v="38850.050000000003"/>
    <n v="0"/>
    <n v="155400.20000000001"/>
    <n v="22765.03"/>
    <n v="155400.20000000001"/>
    <s v="Q2"/>
    <n v="14.649292600653022"/>
    <s v="Kochi"/>
    <s v="Regular"/>
  </r>
  <r>
    <s v="ORD010266"/>
    <x v="307"/>
    <s v="CUST0210"/>
    <s v="Yadavi Dani"/>
    <x v="3"/>
    <x v="2"/>
    <x v="54"/>
    <n v="4"/>
    <n v="6392.86"/>
    <n v="0"/>
    <n v="25571.439999999999"/>
    <n v="5384.81"/>
    <n v="25571.439999999999"/>
    <s v="Q4"/>
    <n v="21.057906789762331"/>
    <s v="Mumbai"/>
    <s v="Regular"/>
  </r>
  <r>
    <s v="ORD010794"/>
    <x v="294"/>
    <s v="CUST0259"/>
    <s v="Brijesh Patla"/>
    <x v="2"/>
    <x v="4"/>
    <x v="23"/>
    <n v="4"/>
    <n v="49248.41"/>
    <n v="0"/>
    <n v="196993.64"/>
    <n v="24201.45"/>
    <n v="196993.64"/>
    <s v="Q1"/>
    <n v="12.285396624987486"/>
    <s v="Jaipur"/>
    <s v="Regular"/>
  </r>
  <r>
    <s v="ORD003423"/>
    <x v="58"/>
    <s v="CUST0424"/>
    <s v="Adya Sidhu"/>
    <x v="2"/>
    <x v="6"/>
    <x v="55"/>
    <n v="2"/>
    <n v="3001.02"/>
    <n v="0.3"/>
    <n v="4201.43"/>
    <n v="967.1"/>
    <n v="4201.4279999999999"/>
    <s v="Q2"/>
    <n v="23.018353274956382"/>
    <s v="Lucknow"/>
    <s v="Premium"/>
  </r>
  <r>
    <s v="ORD010626"/>
    <x v="344"/>
    <s v="CUST0422"/>
    <s v="David Mahal"/>
    <x v="0"/>
    <x v="6"/>
    <x v="57"/>
    <n v="2"/>
    <n v="1612.09"/>
    <n v="0"/>
    <n v="3224.18"/>
    <n v="704.33"/>
    <n v="3224.18"/>
    <s v="Q2"/>
    <n v="21.845244372212473"/>
    <s v="Coimbatore"/>
    <s v="Premium"/>
  </r>
  <r>
    <s v="ORD007234"/>
    <x v="334"/>
    <s v="CUST0128"/>
    <s v="Anjali Mall"/>
    <x v="1"/>
    <x v="6"/>
    <x v="57"/>
    <n v="1"/>
    <n v="408.06"/>
    <n v="0.15"/>
    <n v="346.85"/>
    <n v="92.21"/>
    <n v="346.851"/>
    <s v="Q3"/>
    <n v="26.584979097592615"/>
    <s v="Bhubaneswar"/>
    <s v="Premium"/>
  </r>
  <r>
    <s v="ORD001963"/>
    <x v="314"/>
    <s v="CUST0491"/>
    <s v="Kashish Sarkar"/>
    <x v="3"/>
    <x v="6"/>
    <x v="63"/>
    <n v="5"/>
    <n v="513.23"/>
    <n v="0"/>
    <n v="2566.15"/>
    <n v="636.89"/>
    <n v="2566.15"/>
    <s v="Q2"/>
    <n v="24.818892114646456"/>
    <s v="Surat"/>
    <s v="Premium"/>
  </r>
  <r>
    <s v="ORD002140"/>
    <x v="178"/>
    <s v="CUST0304"/>
    <s v="Banjeet Yogi"/>
    <x v="1"/>
    <x v="3"/>
    <x v="61"/>
    <n v="3"/>
    <n v="2744.28"/>
    <n v="0"/>
    <n v="8232.84"/>
    <n v="2629.73"/>
    <n v="8232.84"/>
    <s v="Q1"/>
    <n v="31.94195441670189"/>
    <s v="Bhubaneswar"/>
    <s v="Regular"/>
  </r>
  <r>
    <s v="ORD005113"/>
    <x v="252"/>
    <s v="CUST0346"/>
    <s v="Isha Kibe"/>
    <x v="2"/>
    <x v="2"/>
    <x v="17"/>
    <n v="5"/>
    <n v="6189.15"/>
    <n v="0.25"/>
    <n v="23209.31"/>
    <n v="4774.96"/>
    <n v="23209.3125"/>
    <s v="Q2"/>
    <n v="20.57346814704961"/>
    <s v="Lucknow"/>
    <s v="Premium"/>
  </r>
  <r>
    <s v="ORD003391"/>
    <x v="43"/>
    <s v="CUST0257"/>
    <s v="Idika Dewan"/>
    <x v="3"/>
    <x v="3"/>
    <x v="12"/>
    <n v="5"/>
    <n v="3883.61"/>
    <n v="0.25"/>
    <n v="14563.54"/>
    <n v="2898.05"/>
    <n v="14563.537499999999"/>
    <s v="Q1"/>
    <n v="19.899351393960536"/>
    <s v="Mumbai"/>
    <s v="Premium"/>
  </r>
  <r>
    <s v="ORD000182"/>
    <x v="266"/>
    <s v="CUST0218"/>
    <s v="Chandresh Sibal"/>
    <x v="1"/>
    <x v="4"/>
    <x v="5"/>
    <n v="1"/>
    <n v="26709.84"/>
    <n v="0.05"/>
    <n v="25374.35"/>
    <n v="2290.36"/>
    <n v="25374.347999999998"/>
    <s v="Q2"/>
    <n v="9.026280476150129"/>
    <s v="Ranchi"/>
    <s v="Regular"/>
  </r>
  <r>
    <s v="ORD010682"/>
    <x v="10"/>
    <s v="CUST0145"/>
    <s v="Kavya Sheth"/>
    <x v="3"/>
    <x v="5"/>
    <x v="40"/>
    <n v="1"/>
    <n v="284.56"/>
    <n v="0"/>
    <n v="284.56"/>
    <n v="26.03"/>
    <n v="284.56"/>
    <s v="Q1"/>
    <n v="9.1474557211132979"/>
    <s v="Surat"/>
    <s v="Regular"/>
  </r>
  <r>
    <s v="ORD001124"/>
    <x v="114"/>
    <s v="CUST0464"/>
    <s v="Chandresh Dasgupta"/>
    <x v="3"/>
    <x v="4"/>
    <x v="5"/>
    <n v="3"/>
    <n v="60142.74"/>
    <n v="0.05"/>
    <n v="171406.81"/>
    <n v="17765.330000000002"/>
    <n v="171406.80899999998"/>
    <s v="Q3"/>
    <n v="10.364424844030411"/>
    <s v="Mumbai"/>
    <s v="Regular"/>
  </r>
  <r>
    <s v="ORD006935"/>
    <x v="146"/>
    <s v="CUST0041"/>
    <s v="Chakrika Chana"/>
    <x v="1"/>
    <x v="4"/>
    <x v="20"/>
    <n v="4"/>
    <n v="62885.599999999999"/>
    <n v="0.15"/>
    <n v="213811.04"/>
    <n v="28475.94"/>
    <n v="213811.03999999998"/>
    <s v="Q1"/>
    <n v="13.318273930102018"/>
    <s v="Patna"/>
    <s v="Premium"/>
  </r>
  <r>
    <s v="ORD003504"/>
    <x v="23"/>
    <s v="CUST0384"/>
    <s v="Darika Sani"/>
    <x v="3"/>
    <x v="6"/>
    <x v="27"/>
    <n v="1"/>
    <n v="2622.36"/>
    <n v="0.1"/>
    <n v="2360.12"/>
    <n v="698.87"/>
    <n v="2360.1240000000003"/>
    <s v="Q3"/>
    <n v="29.611629917122862"/>
    <s v="Pune"/>
    <s v="Premium"/>
  </r>
  <r>
    <s v="ORD003715"/>
    <x v="235"/>
    <s v="CUST0159"/>
    <s v="Gavin Doctor"/>
    <x v="2"/>
    <x v="1"/>
    <x v="69"/>
    <n v="3"/>
    <n v="29704.77"/>
    <n v="0.05"/>
    <n v="84658.59"/>
    <n v="24740.31"/>
    <n v="84658.594499999992"/>
    <s v="Q1"/>
    <n v="29.223626332543457"/>
    <s v="Lucknow"/>
    <s v="Regular"/>
  </r>
  <r>
    <s v="ORD010919"/>
    <x v="309"/>
    <s v="CUST0210"/>
    <s v="Yadavi Dani"/>
    <x v="3"/>
    <x v="3"/>
    <x v="25"/>
    <n v="2"/>
    <n v="3901.81"/>
    <n v="0.1"/>
    <n v="7023.26"/>
    <n v="2182.38"/>
    <n v="7023.2579999999998"/>
    <s v="Q3"/>
    <n v="31.073603995865167"/>
    <s v="Mumbai"/>
    <s v="Regular"/>
  </r>
  <r>
    <s v="ORD009670"/>
    <x v="254"/>
    <s v="CUST0231"/>
    <s v="Yashica Dugar"/>
    <x v="0"/>
    <x v="5"/>
    <x v="21"/>
    <n v="5"/>
    <n v="753.26"/>
    <n v="0.05"/>
    <n v="3577.99"/>
    <n v="293.22000000000003"/>
    <n v="3577.9850000000001"/>
    <s v="Q4"/>
    <n v="8.1951039550138489"/>
    <s v="Hyderabad"/>
    <s v="Premium"/>
  </r>
  <r>
    <s v="ORD003247"/>
    <x v="45"/>
    <s v="CUST0313"/>
    <s v="Nikita Kala"/>
    <x v="0"/>
    <x v="0"/>
    <x v="32"/>
    <n v="5"/>
    <n v="383.03"/>
    <n v="0"/>
    <n v="1915.15"/>
    <n v="776.03"/>
    <n v="1915.1499999999999"/>
    <s v="Q2"/>
    <n v="40.520585854893874"/>
    <s v="Coimbatore"/>
    <s v="Regular"/>
  </r>
  <r>
    <s v="ORD011435"/>
    <x v="343"/>
    <s v="CUST0279"/>
    <s v="Zaitra Biswas"/>
    <x v="1"/>
    <x v="3"/>
    <x v="4"/>
    <n v="2"/>
    <n v="3130.86"/>
    <n v="0.15"/>
    <n v="5322.46"/>
    <n v="1733.65"/>
    <n v="5322.4620000000004"/>
    <s v="Q3"/>
    <n v="32.572344367078379"/>
    <s v="Patna"/>
    <s v="Premium"/>
  </r>
  <r>
    <s v="ORD003788"/>
    <x v="276"/>
    <s v="CUST0358"/>
    <s v="Daksh Shan"/>
    <x v="3"/>
    <x v="4"/>
    <x v="33"/>
    <n v="1"/>
    <n v="11060.21"/>
    <n v="0"/>
    <n v="11060.21"/>
    <n v="1291.73"/>
    <n v="11060.21"/>
    <s v="Q2"/>
    <n v="11.679073001326378"/>
    <s v="Pune"/>
    <s v="Premium"/>
  </r>
  <r>
    <s v="ORD006595"/>
    <x v="272"/>
    <s v="CUST0439"/>
    <s v="Manbir Chacko"/>
    <x v="0"/>
    <x v="5"/>
    <x v="37"/>
    <n v="3"/>
    <n v="790.51"/>
    <n v="0"/>
    <n v="2371.5300000000002"/>
    <n v="196.5"/>
    <n v="2371.5299999999997"/>
    <s v="Q3"/>
    <n v="8.2857901860824015"/>
    <s v="Chennai"/>
    <s v="Regular"/>
  </r>
  <r>
    <s v="ORD006800"/>
    <x v="307"/>
    <s v="CUST0101"/>
    <s v="Chakradev Kumar"/>
    <x v="3"/>
    <x v="6"/>
    <x v="14"/>
    <n v="2"/>
    <n v="2700.41"/>
    <n v="0.15"/>
    <n v="4590.7"/>
    <n v="1283.48"/>
    <n v="4590.6969999999992"/>
    <s v="Q4"/>
    <n v="27.958263445661885"/>
    <s v="Surat"/>
    <s v="Premium"/>
  </r>
  <r>
    <s v="ORD008780"/>
    <x v="223"/>
    <s v="CUST0170"/>
    <s v="Yash Kibe"/>
    <x v="3"/>
    <x v="0"/>
    <x v="15"/>
    <n v="1"/>
    <n v="402.13"/>
    <n v="0.15"/>
    <n v="341.81"/>
    <n v="85.05"/>
    <n v="341.81049999999999"/>
    <s v="Q3"/>
    <n v="24.882244521810364"/>
    <s v="Ahmedabad"/>
    <s v="Premium"/>
  </r>
  <r>
    <s v="ORD004763"/>
    <x v="125"/>
    <s v="CUST0293"/>
    <s v="Vidhi Khatri"/>
    <x v="1"/>
    <x v="2"/>
    <x v="2"/>
    <n v="1"/>
    <n v="3698.92"/>
    <n v="0.2"/>
    <n v="2959.14"/>
    <n v="791.91"/>
    <n v="2959.1360000000004"/>
    <s v="Q3"/>
    <n v="26.761491514426488"/>
    <s v="Ranchi"/>
    <s v="Premium"/>
  </r>
  <r>
    <s v="ORD008210"/>
    <x v="199"/>
    <s v="CUST0426"/>
    <s v="Nakul Puri"/>
    <x v="0"/>
    <x v="1"/>
    <x v="1"/>
    <n v="2"/>
    <n v="11321.01"/>
    <n v="0"/>
    <n v="22642.02"/>
    <n v="5263.04"/>
    <n v="22642.02"/>
    <s v="Q2"/>
    <n v="23.244569168298586"/>
    <s v="Bengaluru"/>
    <s v="Regular"/>
  </r>
  <r>
    <s v="ORD007382"/>
    <x v="339"/>
    <s v="CUST0481"/>
    <s v="Warjas Vala"/>
    <x v="3"/>
    <x v="5"/>
    <x v="11"/>
    <n v="4"/>
    <n v="572.79"/>
    <n v="0.05"/>
    <n v="2176.6"/>
    <n v="133.97"/>
    <n v="2176.6019999999999"/>
    <s v="Q3"/>
    <n v="6.1550124046678301"/>
    <s v="Mumbai"/>
    <s v="Regular"/>
  </r>
  <r>
    <s v="ORD007244"/>
    <x v="255"/>
    <s v="CUST0378"/>
    <s v="Bahadurjit Nath"/>
    <x v="3"/>
    <x v="1"/>
    <x v="59"/>
    <n v="1"/>
    <n v="8478.1200000000008"/>
    <n v="0.1"/>
    <n v="7630.31"/>
    <n v="1495.07"/>
    <n v="7630.3080000000009"/>
    <s v="Q3"/>
    <n v="19.593830394833237"/>
    <s v="Mumbai"/>
    <s v="Occasional"/>
  </r>
  <r>
    <s v="ORD007734"/>
    <x v="35"/>
    <s v="CUST0133"/>
    <s v="Lopa Chadha"/>
    <x v="2"/>
    <x v="5"/>
    <x v="68"/>
    <n v="1"/>
    <n v="114.2"/>
    <n v="0"/>
    <n v="114.2"/>
    <n v="7.07"/>
    <n v="114.2"/>
    <s v="Q2"/>
    <n v="6.1908931698774081"/>
    <s v="Amritsar"/>
    <s v="Premium"/>
  </r>
  <r>
    <s v="ORD010148"/>
    <x v="175"/>
    <s v="CUST0407"/>
    <s v="Kevin Khanna"/>
    <x v="0"/>
    <x v="0"/>
    <x v="67"/>
    <n v="2"/>
    <n v="433.11"/>
    <n v="0.05"/>
    <n v="822.91"/>
    <n v="258.32"/>
    <n v="822.90899999999999"/>
    <s v="Q3"/>
    <n v="31.391039117278925"/>
    <s v="Coimbatore"/>
    <s v="Premium"/>
  </r>
  <r>
    <s v="ORD002113"/>
    <x v="100"/>
    <s v="CUST0223"/>
    <s v="Aarini Dugar"/>
    <x v="1"/>
    <x v="0"/>
    <x v="51"/>
    <n v="5"/>
    <n v="305.45999999999998"/>
    <n v="0.3"/>
    <n v="1069.1099999999999"/>
    <n v="422.5"/>
    <n v="1069.1099999999999"/>
    <s v="Q3"/>
    <n v="39.518852129341234"/>
    <s v="Guwahati"/>
    <s v="Premium"/>
  </r>
  <r>
    <s v="ORD009447"/>
    <x v="177"/>
    <s v="CUST0213"/>
    <s v="Neel Narang"/>
    <x v="3"/>
    <x v="5"/>
    <x v="40"/>
    <n v="0"/>
    <n v="773.71"/>
    <n v="0"/>
    <n v="6189.68"/>
    <n v="610.24"/>
    <n v="0"/>
    <s v="Q1"/>
    <n v="9.8589910948546606"/>
    <s v="Nagpur"/>
    <s v="Occasional"/>
  </r>
  <r>
    <s v="ORD007889"/>
    <x v="64"/>
    <s v="CUST0287"/>
    <s v="Harish Sahota"/>
    <x v="2"/>
    <x v="4"/>
    <x v="23"/>
    <n v="5"/>
    <n v="76400.02"/>
    <n v="0.05"/>
    <n v="362900.1"/>
    <n v="39941.660000000003"/>
    <n v="362900.09500000003"/>
    <s v="Q1"/>
    <n v="11.006241111534553"/>
    <s v="Delhi"/>
    <s v="Regular"/>
  </r>
  <r>
    <s v="ORD011032"/>
    <x v="206"/>
    <s v="CUST0183"/>
    <s v="Hemani Dani"/>
    <x v="2"/>
    <x v="4"/>
    <x v="33"/>
    <n v="1"/>
    <n v="17306.98"/>
    <n v="0.1"/>
    <n v="15576.28"/>
    <n v="2358.64"/>
    <n v="15576.281999999999"/>
    <s v="Q1"/>
    <n v="15.142511562452651"/>
    <s v="Jaipur"/>
    <s v="Premium"/>
  </r>
  <r>
    <s v="ORD002205"/>
    <x v="349"/>
    <s v="CUST0482"/>
    <s v="Priya Batta"/>
    <x v="0"/>
    <x v="4"/>
    <x v="33"/>
    <n v="4"/>
    <n v="43036.77"/>
    <n v="0"/>
    <n v="172147.08"/>
    <n v="20964.45"/>
    <n v="172147.08"/>
    <s v="Q4"/>
    <n v="12.178219926820717"/>
    <s v="Kochi"/>
    <s v="Premium"/>
  </r>
  <r>
    <s v="ORD001498"/>
    <x v="61"/>
    <s v="CUST0291"/>
    <s v="Kabir Dâ€™Alia"/>
    <x v="2"/>
    <x v="5"/>
    <x v="40"/>
    <n v="10"/>
    <n v="177.89"/>
    <n v="0.05"/>
    <n v="1689.95"/>
    <n v="138.44"/>
    <n v="1689.9549999999997"/>
    <s v="Q1"/>
    <n v="8.1919583419627795"/>
    <s v="Lucknow"/>
    <s v="Premium"/>
  </r>
  <r>
    <s v="ORD006987"/>
    <x v="173"/>
    <s v="CUST0494"/>
    <s v="Turvi Bahl"/>
    <x v="3"/>
    <x v="3"/>
    <x v="66"/>
    <n v="2"/>
    <n v="2410.0300000000002"/>
    <n v="0"/>
    <n v="4820.0600000000004"/>
    <n v="1664.31"/>
    <n v="4820.0600000000004"/>
    <s v="Q2"/>
    <n v="34.528823292656099"/>
    <s v="Pune"/>
    <s v="Regular"/>
  </r>
  <r>
    <s v="ORD001770"/>
    <x v="155"/>
    <s v="CUST0116"/>
    <s v="Gagan Oak"/>
    <x v="2"/>
    <x v="6"/>
    <x v="29"/>
    <n v="5"/>
    <n v="4007.09"/>
    <n v="0.2"/>
    <n v="16028.36"/>
    <n v="5454.82"/>
    <n v="16028.36"/>
    <s v="Q3"/>
    <n v="34.032302743387341"/>
    <s v="Chandigarh"/>
    <s v="Regular"/>
  </r>
  <r>
    <s v="ORD006626"/>
    <x v="88"/>
    <s v="CUST0462"/>
    <s v="Tarak Chadha"/>
    <x v="2"/>
    <x v="6"/>
    <x v="41"/>
    <n v="4"/>
    <n v="855.97"/>
    <n v="0.25"/>
    <n v="2567.91"/>
    <n v="929.43"/>
    <n v="2567.91"/>
    <s v="Q1"/>
    <n v="36.194025491547599"/>
    <s v="Lucknow"/>
    <s v="Premium"/>
  </r>
  <r>
    <s v="ORD004742"/>
    <x v="144"/>
    <s v="CUST0213"/>
    <s v="Neel Narang"/>
    <x v="3"/>
    <x v="6"/>
    <x v="27"/>
    <n v="1"/>
    <n v="2493.04"/>
    <n v="0.05"/>
    <n v="2368.39"/>
    <n v="586.55999999999995"/>
    <n v="2368.3879999999999"/>
    <s v="Q2"/>
    <n v="24.766191378953632"/>
    <s v="Nagpur"/>
    <s v="Occasional"/>
  </r>
  <r>
    <s v="ORD004553"/>
    <x v="119"/>
    <s v="CUST0394"/>
    <s v="Isaac Parekh"/>
    <x v="1"/>
    <x v="5"/>
    <x v="68"/>
    <n v="8"/>
    <n v="481.56"/>
    <n v="0.1"/>
    <n v="3467.23"/>
    <n v="341.32"/>
    <n v="3467.232"/>
    <s v="Q2"/>
    <n v="9.8441695532168332"/>
    <s v="Kolkata"/>
    <s v="Occasional"/>
  </r>
  <r>
    <s v="ORD002034"/>
    <x v="284"/>
    <s v="CUST0212"/>
    <s v="Reva Vyas"/>
    <x v="0"/>
    <x v="2"/>
    <x v="46"/>
    <n v="2"/>
    <n v="5926.34"/>
    <n v="0"/>
    <n v="11852.68"/>
    <n v="2195.12"/>
    <n v="11852.68"/>
    <s v="Q3"/>
    <n v="18.520030912839964"/>
    <s v="Hyderabad"/>
    <s v="Premium"/>
  </r>
  <r>
    <s v="ORD005415"/>
    <x v="270"/>
    <s v="CUST0330"/>
    <s v="Yasti Ramesh"/>
    <x v="2"/>
    <x v="4"/>
    <x v="23"/>
    <n v="3"/>
    <n v="50994.64"/>
    <n v="0.05"/>
    <n v="145334.72"/>
    <n v="22341.91"/>
    <n v="145334.72399999999"/>
    <s v="Q1"/>
    <n v="15.372727177648947"/>
    <s v="Jaipur"/>
    <s v="Occasional"/>
  </r>
  <r>
    <s v="ORD001334"/>
    <x v="17"/>
    <s v="CUST0249"/>
    <s v="Bina Chander"/>
    <x v="1"/>
    <x v="5"/>
    <x v="37"/>
    <n v="9"/>
    <n v="374.11"/>
    <n v="0.1"/>
    <n v="3030.29"/>
    <n v="312.81"/>
    <n v="3030.2910000000002"/>
    <s v="Q1"/>
    <n v="10.322774387929869"/>
    <s v="Kolkata"/>
    <s v="Regular"/>
  </r>
  <r>
    <s v="ORD008102"/>
    <x v="303"/>
    <s v="CUST0377"/>
    <s v="Lucky Dutta"/>
    <x v="1"/>
    <x v="6"/>
    <x v="27"/>
    <n v="1"/>
    <n v="1925.2"/>
    <n v="0.1"/>
    <n v="1732.68"/>
    <n v="-259.22000000000003"/>
    <n v="1732.68"/>
    <s v="Q3"/>
    <n v="-14.960639010088419"/>
    <s v="Ranchi"/>
    <s v="Occasional"/>
  </r>
  <r>
    <s v="ORD004909"/>
    <x v="297"/>
    <s v="CUST0039"/>
    <s v="Jonathan Dutta"/>
    <x v="3"/>
    <x v="5"/>
    <x v="7"/>
    <n v="4"/>
    <n v="612.57000000000005"/>
    <n v="0.1"/>
    <n v="2205.25"/>
    <n v="171.06"/>
    <n v="2205.2520000000004"/>
    <s v="Q3"/>
    <n v="7.7569436571817256"/>
    <s v="Nagpur"/>
    <s v="Premium"/>
  </r>
  <r>
    <s v="ORD004405"/>
    <x v="307"/>
    <s v="CUST0449"/>
    <s v="Pratyush Hans"/>
    <x v="2"/>
    <x v="3"/>
    <x v="6"/>
    <n v="1"/>
    <n v="3732.15"/>
    <n v="0.2"/>
    <n v="2985.72"/>
    <n v="-240.2"/>
    <n v="2985.7200000000003"/>
    <s v="Q4"/>
    <n v="-8.0449606795010933"/>
    <s v="Delhi"/>
    <s v="Premium"/>
  </r>
  <r>
    <s v="ORD005103"/>
    <x v="11"/>
    <s v="CUST0328"/>
    <s v="Simon Vohra"/>
    <x v="1"/>
    <x v="0"/>
    <x v="49"/>
    <n v="3"/>
    <n v="919.02"/>
    <n v="0"/>
    <n v="2757.06"/>
    <n v="886.61"/>
    <n v="2757.06"/>
    <s v="Q1"/>
    <n v="32.157805778619256"/>
    <s v="Ranchi"/>
    <s v="Premium"/>
  </r>
  <r>
    <s v="ORD009094"/>
    <x v="293"/>
    <s v="CUST0363"/>
    <s v="Daksha Nadig"/>
    <x v="3"/>
    <x v="5"/>
    <x v="39"/>
    <n v="0"/>
    <n v="401.2"/>
    <n v="0.05"/>
    <n v="1524.56"/>
    <n v="111.36"/>
    <n v="0"/>
    <s v="Q1"/>
    <n v="7.3044025817284988"/>
    <s v="Mumbai"/>
    <s v="Premium"/>
  </r>
  <r>
    <s v="ORD008453"/>
    <x v="72"/>
    <s v="CUST0262"/>
    <s v="Quincy Ray"/>
    <x v="0"/>
    <x v="4"/>
    <x v="23"/>
    <n v="4"/>
    <n v="60732.22"/>
    <n v="0"/>
    <n v="242928.88"/>
    <n v="35269.14"/>
    <n v="242928.88"/>
    <s v="Q1"/>
    <n v="14.518298524242979"/>
    <s v="Kochi"/>
    <s v="Occasional"/>
  </r>
  <r>
    <s v="ORD001218"/>
    <x v="123"/>
    <s v="CUST0241"/>
    <s v="Victor Puri"/>
    <x v="2"/>
    <x v="3"/>
    <x v="4"/>
    <n v="2"/>
    <n v="1096.73"/>
    <n v="0.1"/>
    <n v="1974.11"/>
    <n v="420.59"/>
    <n v="1974.114"/>
    <s v="Q1"/>
    <n v="21.305297070578639"/>
    <s v="Chandigarh"/>
    <s v="Occasional"/>
  </r>
  <r>
    <s v="ORD002492"/>
    <x v="195"/>
    <s v="CUST0310"/>
    <s v="Hemal Singhal"/>
    <x v="1"/>
    <x v="2"/>
    <x v="30"/>
    <n v="4"/>
    <n v="2766.97"/>
    <n v="0.05"/>
    <n v="10514.49"/>
    <n v="2101.84"/>
    <n v="10514.485999999999"/>
    <s v="Q2"/>
    <n v="19.989937695504015"/>
    <s v="Ranchi"/>
    <s v="Occasional"/>
  </r>
  <r>
    <s v="ORD000817"/>
    <x v="95"/>
    <s v="CUST0079"/>
    <s v="Joshua Acharya"/>
    <x v="3"/>
    <x v="6"/>
    <x v="14"/>
    <n v="2"/>
    <n v="838.51"/>
    <n v="0"/>
    <n v="1677.02"/>
    <n v="571.85"/>
    <n v="1677.02"/>
    <s v="Q1"/>
    <n v="34.099175919189996"/>
    <s v="Ahmedabad"/>
    <s v="Premium"/>
  </r>
  <r>
    <s v="ORD005674"/>
    <x v="358"/>
    <s v="CUST0345"/>
    <s v="Jacob Prabhu"/>
    <x v="1"/>
    <x v="4"/>
    <x v="47"/>
    <n v="4"/>
    <n v="56440.43"/>
    <n v="0"/>
    <n v="225761.72"/>
    <n v="19863.72"/>
    <n v="225761.72"/>
    <s v="Q4"/>
    <n v="8.7985332500124471"/>
    <s v="Bhubaneswar"/>
    <s v="Premium"/>
  </r>
  <r>
    <s v="ORD003792"/>
    <x v="336"/>
    <s v="CUST0250"/>
    <s v="Vanya Subramaniam"/>
    <x v="3"/>
    <x v="6"/>
    <x v="27"/>
    <n v="5"/>
    <n v="2747.26"/>
    <n v="0.1"/>
    <n v="12362.67"/>
    <n v="4535.74"/>
    <n v="12362.670000000002"/>
    <s v="Q4"/>
    <n v="36.689000029928806"/>
    <s v="Surat"/>
    <s v="Premium"/>
  </r>
  <r>
    <s v="ORD003977"/>
    <x v="237"/>
    <s v="CUST0043"/>
    <s v="Zayan Swaminathan"/>
    <x v="0"/>
    <x v="0"/>
    <x v="35"/>
    <n v="1"/>
    <n v="713.35"/>
    <n v="0"/>
    <n v="713.35"/>
    <n v="319.64999999999998"/>
    <n v="713.35"/>
    <s v="Q1"/>
    <n v="44.809700707927377"/>
    <s v="Bengaluru"/>
    <s v="Premium"/>
  </r>
  <r>
    <s v="ORD002491"/>
    <x v="66"/>
    <s v="CUST0393"/>
    <s v="Rachita Shroff"/>
    <x v="3"/>
    <x v="2"/>
    <x v="9"/>
    <n v="1"/>
    <n v="3648.98"/>
    <n v="0.2"/>
    <n v="2919.18"/>
    <n v="751.33"/>
    <n v="2919.1840000000002"/>
    <s v="Q1"/>
    <n v="25.737707164340673"/>
    <s v="Surat"/>
    <s v="Occasional"/>
  </r>
  <r>
    <s v="ORD001886"/>
    <x v="174"/>
    <s v="CUST0006"/>
    <s v="Yashica Nagi"/>
    <x v="0"/>
    <x v="1"/>
    <x v="3"/>
    <n v="4"/>
    <n v="4661.21"/>
    <n v="0.25"/>
    <n v="13983.63"/>
    <n v="2818.23"/>
    <n v="13983.630000000001"/>
    <s v="Q4"/>
    <n v="20.153779812537948"/>
    <s v="Hyderabad"/>
    <s v="Regular"/>
  </r>
  <r>
    <s v="ORD011014"/>
    <x v="82"/>
    <s v="CUST0326"/>
    <s v="Unknown"/>
    <x v="3"/>
    <x v="6"/>
    <x v="19"/>
    <n v="2"/>
    <n v="2149.36"/>
    <n v="0.1"/>
    <n v="3868.85"/>
    <n v="1171.1400000000001"/>
    <n v="3868.8480000000004"/>
    <s v="Q1"/>
    <n v="30.271010765472951"/>
    <s v="Pune"/>
    <s v="Premium"/>
  </r>
  <r>
    <s v="ORD001226"/>
    <x v="342"/>
    <s v="CUST0239"/>
    <s v="Om Bumb"/>
    <x v="2"/>
    <x v="6"/>
    <x v="63"/>
    <n v="4"/>
    <n v="2476.5100000000002"/>
    <n v="0.25"/>
    <n v="7429.53"/>
    <n v="2759.83"/>
    <n v="7429.5300000000007"/>
    <s v="Q2"/>
    <n v="37.146764330987295"/>
    <s v="Chandigarh"/>
    <s v="Regular"/>
  </r>
  <r>
    <s v="ORD007703"/>
    <x v="292"/>
    <s v="CUST0062"/>
    <s v="Veer Tandon"/>
    <x v="0"/>
    <x v="5"/>
    <x v="24"/>
    <n v="2"/>
    <n v="637.55999999999995"/>
    <n v="0.1"/>
    <n v="1147.6099999999999"/>
    <n v="94.76"/>
    <n v="1147.6079999999999"/>
    <s v="Q3"/>
    <n v="8.2571605336307634"/>
    <s v="Coimbatore"/>
    <s v="Regular"/>
  </r>
  <r>
    <s v="ORD010362"/>
    <x v="22"/>
    <s v="CUST0077"/>
    <s v="Veda Dutt"/>
    <x v="1"/>
    <x v="3"/>
    <x v="66"/>
    <n v="4"/>
    <n v="3092.37"/>
    <n v="0.25"/>
    <n v="9277.11"/>
    <n v="2999.56"/>
    <n v="9277.11"/>
    <s v="Q3"/>
    <n v="32.332914021715816"/>
    <s v="Kolkata"/>
    <s v="Occasional"/>
  </r>
  <r>
    <s v="ORD000920"/>
    <x v="185"/>
    <s v="CUST0315"/>
    <s v="Kiaan Gulati"/>
    <x v="2"/>
    <x v="1"/>
    <x v="34"/>
    <n v="3"/>
    <n v="11710.14"/>
    <n v="0.05"/>
    <n v="33373.9"/>
    <n v="10235.219999999999"/>
    <n v="33373.898999999998"/>
    <s v="Q4"/>
    <n v="30.668336634316034"/>
    <s v="Lucknow"/>
    <s v="Occasional"/>
  </r>
  <r>
    <s v="ORD006025"/>
    <x v="263"/>
    <s v="CUST0473"/>
    <s v="Ranbir Jha"/>
    <x v="3"/>
    <x v="4"/>
    <x v="23"/>
    <n v="5"/>
    <n v="33541.11"/>
    <n v="0.1"/>
    <n v="150934.99"/>
    <n v="20531.66"/>
    <n v="150934.995"/>
    <s v="Q3"/>
    <n v="13.602982317088969"/>
    <s v="Pune"/>
    <s v="Regular"/>
  </r>
  <r>
    <s v="ORD005715"/>
    <x v="268"/>
    <s v="CUST0485"/>
    <s v="Om Seth"/>
    <x v="3"/>
    <x v="5"/>
    <x v="7"/>
    <n v="7"/>
    <n v="671.19"/>
    <n v="0.1"/>
    <n v="4228.5"/>
    <n v="387.57"/>
    <n v="4228.4970000000003"/>
    <s v="Q4"/>
    <n v="9.1656615821213183"/>
    <s v="Nagpur"/>
    <s v="Regular"/>
  </r>
  <r>
    <s v="ORD004181"/>
    <x v="242"/>
    <s v="CUST0237"/>
    <s v="Oeshi Ram"/>
    <x v="0"/>
    <x v="3"/>
    <x v="25"/>
    <n v="1"/>
    <n v="630.27"/>
    <n v="0.1"/>
    <n v="567.24"/>
    <n v="201.54"/>
    <n v="567.24300000000005"/>
    <s v="Q1"/>
    <n v="35.529934419293419"/>
    <s v="Hyderabad"/>
    <s v="Occasional"/>
  </r>
  <r>
    <s v="ORD007131"/>
    <x v="322"/>
    <s v="CUST0298"/>
    <s v="Faris Malhotra"/>
    <x v="3"/>
    <x v="5"/>
    <x v="11"/>
    <n v="5"/>
    <n v="398.75"/>
    <n v="0.05"/>
    <n v="1894.06"/>
    <n v="127.61"/>
    <n v="1894.0625"/>
    <s v="Q3"/>
    <n v="6.7373789637075907"/>
    <s v="Mumbai"/>
    <s v="Premium"/>
  </r>
  <r>
    <s v="ORD001703"/>
    <x v="22"/>
    <s v="CUST0162"/>
    <s v="Yamini Wadhwa"/>
    <x v="2"/>
    <x v="4"/>
    <x v="28"/>
    <n v="5"/>
    <n v="78742.77"/>
    <n v="0"/>
    <n v="393713.85"/>
    <n v="56573.63"/>
    <n v="393713.85000000003"/>
    <s v="Q3"/>
    <n v="14.369225263474982"/>
    <s v="Jaipur"/>
    <s v="Premium"/>
  </r>
  <r>
    <s v="ORD003035"/>
    <x v="117"/>
    <s v="CUST0176"/>
    <s v="Ishani Dani"/>
    <x v="2"/>
    <x v="6"/>
    <x v="43"/>
    <n v="2"/>
    <n v="603.9"/>
    <n v="0.05"/>
    <n v="1147.4100000000001"/>
    <n v="310.67"/>
    <n v="1147.4099999999999"/>
    <s v="Q3"/>
    <n v="27.075761933397825"/>
    <s v="Delhi"/>
    <s v="Premium"/>
  </r>
  <r>
    <s v="ORD008866"/>
    <x v="364"/>
    <s v="CUST0411"/>
    <s v="Agastya Goyal"/>
    <x v="2"/>
    <x v="1"/>
    <x v="36"/>
    <n v="4"/>
    <n v="13188.9"/>
    <n v="0.15"/>
    <n v="44842.26"/>
    <n v="14091.34"/>
    <n v="44842.259999999995"/>
    <s v="Q4"/>
    <n v="31.424241329495885"/>
    <s v="Amritsar"/>
    <s v="Premium"/>
  </r>
  <r>
    <s v="ORD008379"/>
    <x v="81"/>
    <s v="CUST0198"/>
    <s v="Dev Wagle"/>
    <x v="2"/>
    <x v="4"/>
    <x v="28"/>
    <n v="1"/>
    <n v="69130.39"/>
    <n v="0"/>
    <n v="69130.39"/>
    <n v="10634.31"/>
    <n v="69130.39"/>
    <s v="Q3"/>
    <n v="15.382974116014678"/>
    <s v="Chandigarh"/>
    <s v="Regular"/>
  </r>
  <r>
    <s v="ORD009626"/>
    <x v="224"/>
    <s v="CUST0111"/>
    <s v="Ishwar Bir"/>
    <x v="0"/>
    <x v="4"/>
    <x v="45"/>
    <n v="5"/>
    <n v="79504"/>
    <n v="0.3"/>
    <n v="278264"/>
    <n v="40254.44"/>
    <n v="278264"/>
    <s v="Q3"/>
    <n v="14.46627662938792"/>
    <s v="Hyderabad"/>
    <s v="Premium"/>
  </r>
  <r>
    <s v="ORD007903"/>
    <x v="190"/>
    <s v="CUST0010"/>
    <s v="Jack Goyal"/>
    <x v="2"/>
    <x v="5"/>
    <x v="21"/>
    <n v="1"/>
    <n v="770.34"/>
    <n v="0"/>
    <n v="770.34"/>
    <n v="52.87"/>
    <n v="770.34"/>
    <s v="Q3"/>
    <n v="6.8632032608977847"/>
    <s v="Delhi"/>
    <s v="Premium"/>
  </r>
  <r>
    <s v="ORD007347"/>
    <x v="243"/>
    <s v="CUST0323"/>
    <s v="Orinder Chandra"/>
    <x v="2"/>
    <x v="4"/>
    <x v="42"/>
    <n v="3"/>
    <n v="25872.71"/>
    <n v="0"/>
    <n v="77618.13"/>
    <n v="7778.6"/>
    <n v="77618.13"/>
    <s v="Q4"/>
    <n v="10.021627678997163"/>
    <s v="Jaipur"/>
    <s v="Occasional"/>
  </r>
  <r>
    <s v="ORD010745"/>
    <x v="255"/>
    <s v="CUST0208"/>
    <s v="Dev Venkataraman"/>
    <x v="3"/>
    <x v="5"/>
    <x v="7"/>
    <n v="2"/>
    <n v="60.61"/>
    <n v="0"/>
    <n v="121.22"/>
    <n v="9.4700000000000006"/>
    <n v="121.22"/>
    <s v="Q3"/>
    <n v="7.8122422042567239"/>
    <s v="Ahmedabad"/>
    <s v="Premium"/>
  </r>
  <r>
    <s v="ORD005998"/>
    <x v="315"/>
    <s v="CUST0303"/>
    <s v="Tarak Talwar"/>
    <x v="2"/>
    <x v="0"/>
    <x v="49"/>
    <n v="2"/>
    <n v="837.95"/>
    <n v="0.05"/>
    <n v="1592.11"/>
    <n v="526.9"/>
    <n v="1592.105"/>
    <s v="Q4"/>
    <n v="33.094446991727963"/>
    <s v="Delhi"/>
    <s v="Regular"/>
  </r>
  <r>
    <s v="ORD009281"/>
    <x v="18"/>
    <s v="CUST0034"/>
    <s v="Bachittar Sarma"/>
    <x v="1"/>
    <x v="2"/>
    <x v="46"/>
    <n v="3"/>
    <n v="6782.83"/>
    <n v="0.1"/>
    <n v="18313.64"/>
    <n v="5090.82"/>
    <n v="18313.641"/>
    <s v="Q3"/>
    <n v="27.797969163967402"/>
    <s v="Bhubaneswar"/>
    <s v="Occasional"/>
  </r>
  <r>
    <s v="ORD003148"/>
    <x v="33"/>
    <s v="CUST0307"/>
    <s v="Ekani Tak"/>
    <x v="0"/>
    <x v="5"/>
    <x v="44"/>
    <n v="5"/>
    <n v="152.44999999999999"/>
    <n v="0.05"/>
    <n v="724.14"/>
    <n v="61.97"/>
    <n v="724.13749999999993"/>
    <s v="Q1"/>
    <n v="8.5577374540834636"/>
    <s v="Kochi"/>
    <s v="Premium"/>
  </r>
  <r>
    <s v="ORD008812"/>
    <x v="252"/>
    <s v="CUST0004"/>
    <s v="Lucky Aggarwal"/>
    <x v="0"/>
    <x v="6"/>
    <x v="63"/>
    <n v="1"/>
    <n v="1125.3900000000001"/>
    <n v="0.05"/>
    <n v="1069.1199999999999"/>
    <n v="356.23"/>
    <n v="1069.1205"/>
    <s v="Q2"/>
    <n v="33.319926668662077"/>
    <s v="Coimbatore"/>
    <s v="Premium"/>
  </r>
  <r>
    <s v="ORD011108"/>
    <x v="322"/>
    <s v="CUST0224"/>
    <s v="Gayathri Tata"/>
    <x v="0"/>
    <x v="5"/>
    <x v="40"/>
    <n v="3"/>
    <n v="172.64"/>
    <n v="0.1"/>
    <n v="466.13"/>
    <n v="37.04"/>
    <n v="466.12799999999999"/>
    <s v="Q3"/>
    <n v="7.946281080385301"/>
    <s v="Hyderabad"/>
    <s v="Premium"/>
  </r>
  <r>
    <s v="ORD009407"/>
    <x v="30"/>
    <s v="CUST0005"/>
    <s v="Mason Dutt"/>
    <x v="0"/>
    <x v="6"/>
    <x v="41"/>
    <n v="2"/>
    <n v="4614.75"/>
    <n v="0.15"/>
    <n v="7845.07"/>
    <n v="2614.83"/>
    <n v="7845.0749999999998"/>
    <s v="Q1"/>
    <n v="33.330868940621308"/>
    <s v="Coimbatore"/>
    <s v="Regular"/>
  </r>
  <r>
    <s v="ORD005799"/>
    <x v="74"/>
    <s v="CUST0130"/>
    <s v="Varsha Chana"/>
    <x v="2"/>
    <x v="3"/>
    <x v="13"/>
    <n v="3"/>
    <n v="768.05"/>
    <n v="0"/>
    <n v="2304.15"/>
    <n v="736.11"/>
    <n v="2304.1499999999996"/>
    <s v="Q3"/>
    <n v="31.947138858147255"/>
    <s v="Jaipur"/>
    <s v="Premium"/>
  </r>
  <r>
    <s v="ORD007361"/>
    <x v="148"/>
    <s v="CUST0466"/>
    <s v="Inaya Cherian"/>
    <x v="3"/>
    <x v="4"/>
    <x v="45"/>
    <n v="2"/>
    <n v="6684.47"/>
    <n v="0.15"/>
    <n v="11363.6"/>
    <n v="1188.31"/>
    <n v="11363.599"/>
    <s v="Q4"/>
    <n v="10.45716146291668"/>
    <s v="Ahmedabad"/>
    <s v="Premium"/>
  </r>
  <r>
    <s v="ORD010258"/>
    <x v="140"/>
    <s v="CUST0213"/>
    <s v="Neel Narang"/>
    <x v="3"/>
    <x v="6"/>
    <x v="19"/>
    <n v="5"/>
    <n v="4164.66"/>
    <n v="0.2"/>
    <n v="16658.64"/>
    <n v="3657.85"/>
    <n v="16658.64"/>
    <s v="Q4"/>
    <n v="21.957674816191478"/>
    <s v="Nagpur"/>
    <s v="Occasional"/>
  </r>
  <r>
    <s v="ORD008976"/>
    <x v="289"/>
    <s v="CUST0351"/>
    <s v="Anirudh Kumer"/>
    <x v="2"/>
    <x v="0"/>
    <x v="67"/>
    <n v="2"/>
    <n v="431.9"/>
    <n v="0.1"/>
    <n v="777.42"/>
    <n v="217.21"/>
    <n v="777.42"/>
    <s v="Q2"/>
    <n v="27.939852332072757"/>
    <s v="Lucknow"/>
    <s v="Premium"/>
  </r>
  <r>
    <s v="ORD011227"/>
    <x v="89"/>
    <s v="CUST0105"/>
    <s v="Jacob Ganesh"/>
    <x v="2"/>
    <x v="6"/>
    <x v="55"/>
    <n v="4"/>
    <n v="1858.31"/>
    <n v="0.3"/>
    <n v="5203.2700000000004"/>
    <n v="1323.69"/>
    <n v="5203.2679999999991"/>
    <s v="Q1"/>
    <n v="25.439579341452585"/>
    <s v="Amritsar"/>
    <s v="Regular"/>
  </r>
  <r>
    <s v="ORD005208"/>
    <x v="152"/>
    <s v="CUST0456"/>
    <s v="Girindra Dutta"/>
    <x v="0"/>
    <x v="4"/>
    <x v="23"/>
    <n v="5"/>
    <n v="16468.8"/>
    <n v="0.1"/>
    <n v="74109.600000000006"/>
    <n v="-8008.8"/>
    <n v="74109.600000000006"/>
    <s v="Q2"/>
    <n v="-10.80669710806697"/>
    <s v="Chennai"/>
    <s v="Regular"/>
  </r>
  <r>
    <s v="ORD003849"/>
    <x v="169"/>
    <s v="CUST0451"/>
    <s v="Varsha Sheth"/>
    <x v="0"/>
    <x v="6"/>
    <x v="43"/>
    <n v="4"/>
    <n v="4912.3900000000003"/>
    <n v="0.25"/>
    <n v="14737.17"/>
    <n v="3449.04"/>
    <n v="14737.170000000002"/>
    <s v="Q1"/>
    <n v="23.403679268136283"/>
    <s v="Chennai"/>
    <s v="Regular"/>
  </r>
  <r>
    <s v="ORD005676"/>
    <x v="277"/>
    <s v="CUST0071"/>
    <s v="Brijesh Samra"/>
    <x v="2"/>
    <x v="5"/>
    <x v="31"/>
    <n v="5"/>
    <n v="729.77"/>
    <n v="0.15"/>
    <n v="3101.52"/>
    <n v="197.09"/>
    <n v="3101.5225"/>
    <s v="Q1"/>
    <n v="6.3546261188062632"/>
    <s v="Chandigarh"/>
    <s v="Occasional"/>
  </r>
  <r>
    <s v="ORD011529"/>
    <x v="360"/>
    <s v="CUST0170"/>
    <s v="Yash Kibe"/>
    <x v="3"/>
    <x v="6"/>
    <x v="41"/>
    <n v="5"/>
    <n v="3509.15"/>
    <n v="0.1"/>
    <n v="15791.18"/>
    <n v="3972.95"/>
    <n v="15791.175000000001"/>
    <s v="Q3"/>
    <n v="25.159297785219341"/>
    <s v="Ahmedabad"/>
    <s v="Premium"/>
  </r>
  <r>
    <s v="ORD011975"/>
    <x v="118"/>
    <s v="CUST0104"/>
    <s v="Saksham Gola"/>
    <x v="2"/>
    <x v="2"/>
    <x v="2"/>
    <n v="2"/>
    <n v="862.36"/>
    <n v="0.15"/>
    <n v="1466.01"/>
    <n v="-56.51"/>
    <n v="1466.0119999999999"/>
    <s v="Q1"/>
    <n v="-3.8546803909932397"/>
    <s v="Chandigarh"/>
    <s v="Premium"/>
  </r>
  <r>
    <s v="ORD004908"/>
    <x v="159"/>
    <s v="CUST0096"/>
    <s v="Vaishnavi Gandhi"/>
    <x v="0"/>
    <x v="2"/>
    <x v="17"/>
    <n v="4"/>
    <n v="993.42"/>
    <n v="0"/>
    <n v="3973.68"/>
    <n v="879.04"/>
    <n v="3973.68"/>
    <s v="Q3"/>
    <n v="22.121559863904491"/>
    <s v="Kochi"/>
    <s v="Occasional"/>
  </r>
  <r>
    <s v="ORD011844"/>
    <x v="184"/>
    <s v="CUST0202"/>
    <s v="Samar Pillay"/>
    <x v="2"/>
    <x v="0"/>
    <x v="32"/>
    <n v="4"/>
    <n v="407.08"/>
    <n v="0.25"/>
    <n v="1221.24"/>
    <n v="318.18"/>
    <n v="1221.24"/>
    <s v="Q1"/>
    <n v="26.053846909698343"/>
    <s v="Chandigarh"/>
    <s v="Regular"/>
  </r>
  <r>
    <s v="ORD007500"/>
    <x v="283"/>
    <s v="CUST0435"/>
    <s v="Ekalinga Chowdhury"/>
    <x v="1"/>
    <x v="2"/>
    <x v="2"/>
    <n v="2"/>
    <n v="1426.12"/>
    <n v="0.05"/>
    <n v="2709.63"/>
    <n v="440.95"/>
    <n v="2709.6279999999997"/>
    <s v="Q4"/>
    <n v="16.273439547096835"/>
    <s v="Bhubaneswar"/>
    <s v="Premium"/>
  </r>
  <r>
    <s v="ORD005255"/>
    <x v="227"/>
    <s v="CUST0079"/>
    <s v="Joshua Acharya"/>
    <x v="3"/>
    <x v="1"/>
    <x v="69"/>
    <n v="0"/>
    <n v="31512.9"/>
    <n v="0.05"/>
    <n v="59874.51"/>
    <n v="13230.55"/>
    <n v="0"/>
    <s v="Q4"/>
    <n v="22.097132819959612"/>
    <s v="Ahmedabad"/>
    <s v="Premium"/>
  </r>
  <r>
    <s v="ORD003270"/>
    <x v="109"/>
    <s v="CUST0263"/>
    <s v="Jacob Radhakrishnan"/>
    <x v="1"/>
    <x v="5"/>
    <x v="21"/>
    <n v="7"/>
    <n v="420.44"/>
    <n v="0.05"/>
    <n v="2795.93"/>
    <n v="179.11"/>
    <n v="2795.9259999999999"/>
    <s v="Q1"/>
    <n v="6.4060974344851278"/>
    <s v="Kolkata"/>
    <s v="Premium"/>
  </r>
  <r>
    <s v="ORD004721"/>
    <x v="75"/>
    <s v="CUST0221"/>
    <s v="Naveen Dass"/>
    <x v="0"/>
    <x v="6"/>
    <x v="27"/>
    <n v="4"/>
    <n v="841.05"/>
    <n v="0.05"/>
    <n v="3195.99"/>
    <n v="925.21"/>
    <n v="3195.99"/>
    <s v="Q1"/>
    <n v="28.949089327563605"/>
    <s v="Kochi"/>
    <s v="Regular"/>
  </r>
  <r>
    <s v="ORD001366"/>
    <x v="216"/>
    <s v="CUST0334"/>
    <s v="Harini Kannan"/>
    <x v="0"/>
    <x v="2"/>
    <x v="17"/>
    <n v="5"/>
    <n v="859.27"/>
    <n v="0"/>
    <n v="4296.3500000000004"/>
    <n v="920.66"/>
    <n v="4296.3500000000004"/>
    <s v="Q4"/>
    <n v="21.428887311322399"/>
    <s v="Coimbatore"/>
    <s v="Premium"/>
  </r>
  <r>
    <s v="ORD007456"/>
    <x v="347"/>
    <s v="CUST0119"/>
    <s v="Advik Dhawan"/>
    <x v="0"/>
    <x v="4"/>
    <x v="33"/>
    <n v="4"/>
    <n v="5754.94"/>
    <n v="0"/>
    <n v="23019.759999999998"/>
    <n v="2992.98"/>
    <n v="23019.759999999998"/>
    <s v="Q1"/>
    <n v="13.001786291429626"/>
    <s v="Hyderabad"/>
    <s v="Premium"/>
  </r>
  <r>
    <s v="ORD002221"/>
    <x v="282"/>
    <s v="CUST0040"/>
    <s v="Gaurav Majumdar"/>
    <x v="2"/>
    <x v="1"/>
    <x v="26"/>
    <n v="5"/>
    <n v="15829.9"/>
    <n v="0"/>
    <n v="79149.5"/>
    <n v="20998.97"/>
    <n v="79149.5"/>
    <s v="Q1"/>
    <n v="26.53076772436971"/>
    <s v="Chandigarh"/>
    <s v="Regular"/>
  </r>
  <r>
    <s v="ORD002063"/>
    <x v="17"/>
    <s v="CUST0369"/>
    <s v="Alka Pal"/>
    <x v="0"/>
    <x v="4"/>
    <x v="33"/>
    <n v="2"/>
    <n v="74225.070000000007"/>
    <n v="0"/>
    <n v="148450.14000000001"/>
    <n v="14404.21"/>
    <n v="148450.14000000001"/>
    <s v="Q1"/>
    <n v="9.7030625905775487"/>
    <s v="Chennai"/>
    <s v="Regular"/>
  </r>
  <r>
    <s v="ORD005097"/>
    <x v="142"/>
    <s v="CUST0404"/>
    <s v="Samesh Iyengar"/>
    <x v="2"/>
    <x v="6"/>
    <x v="14"/>
    <n v="2"/>
    <n v="1334.66"/>
    <n v="0"/>
    <n v="2669.32"/>
    <n v="829.91"/>
    <n v="2669.32"/>
    <s v="Q3"/>
    <n v="31.09068976368513"/>
    <s v="Amritsar"/>
    <s v="Regular"/>
  </r>
  <r>
    <s v="ORD004011"/>
    <x v="173"/>
    <s v="CUST0220"/>
    <s v="Abha Bawa"/>
    <x v="3"/>
    <x v="1"/>
    <x v="38"/>
    <n v="1"/>
    <n v="16031.13"/>
    <n v="0.15"/>
    <n v="13626.46"/>
    <n v="3036.01"/>
    <n v="13626.460499999999"/>
    <s v="Q2"/>
    <n v="22.280254739675602"/>
    <s v="Pune"/>
    <s v="Premium"/>
  </r>
  <r>
    <s v="ORD010411"/>
    <x v="20"/>
    <s v="CUST0121"/>
    <s v="Yutika Salvi"/>
    <x v="0"/>
    <x v="5"/>
    <x v="40"/>
    <n v="10"/>
    <n v="743.56"/>
    <n v="0.3"/>
    <n v="5204.92"/>
    <n v="536.80999999999995"/>
    <n v="5204.9199999999992"/>
    <s v="Q1"/>
    <n v="10.31351106260999"/>
    <s v="Kochi"/>
    <s v="Regular"/>
  </r>
  <r>
    <s v="ORD008157"/>
    <x v="61"/>
    <s v="CUST0423"/>
    <s v="Ayaan Kar"/>
    <x v="2"/>
    <x v="6"/>
    <x v="57"/>
    <n v="5"/>
    <n v="3556.4"/>
    <n v="0.15"/>
    <n v="15114.7"/>
    <n v="4218.03"/>
    <n v="15114.699999999999"/>
    <s v="Q1"/>
    <n v="27.906805957114596"/>
    <s v="Chandigarh"/>
    <s v="Regular"/>
  </r>
  <r>
    <s v="ORD004451"/>
    <x v="142"/>
    <s v="CUST0247"/>
    <s v="Geetika Chopra"/>
    <x v="1"/>
    <x v="5"/>
    <x v="31"/>
    <n v="2"/>
    <n v="728.67"/>
    <n v="0"/>
    <n v="1457.34"/>
    <n v="122.35"/>
    <n v="1457.34"/>
    <s v="Q3"/>
    <n v="8.395432774781451"/>
    <s v="Kolkata"/>
    <s v="Regular"/>
  </r>
  <r>
    <s v="ORD008063"/>
    <x v="301"/>
    <s v="CUST0288"/>
    <s v="Amara Iyer"/>
    <x v="2"/>
    <x v="5"/>
    <x v="37"/>
    <n v="1"/>
    <n v="737.12"/>
    <n v="0"/>
    <n v="737.12"/>
    <n v="63.66"/>
    <n v="737.12"/>
    <s v="Q2"/>
    <n v="8.6363143043195123"/>
    <s v="Delhi"/>
    <s v="Premium"/>
  </r>
  <r>
    <s v="ORD010640"/>
    <x v="15"/>
    <s v="CUST0355"/>
    <s v="Unnati Solanki"/>
    <x v="1"/>
    <x v="4"/>
    <x v="28"/>
    <n v="1"/>
    <n v="11114.58"/>
    <n v="0.05"/>
    <n v="10558.85"/>
    <n v="950.93"/>
    <n v="10558.850999999999"/>
    <s v="Q4"/>
    <n v="9.0059997064074206"/>
    <s v="Patna"/>
    <s v="Premium"/>
  </r>
  <r>
    <s v="ORD002757"/>
    <x v="344"/>
    <s v="CUST0204"/>
    <s v="Madhavi Dutt"/>
    <x v="0"/>
    <x v="4"/>
    <x v="45"/>
    <n v="2"/>
    <n v="47075.69"/>
    <n v="0"/>
    <n v="94151.38"/>
    <n v="14105.62"/>
    <n v="94151.38"/>
    <s v="Q2"/>
    <n v="14.981851567125199"/>
    <s v="Hyderabad"/>
    <s v="Premium"/>
  </r>
  <r>
    <s v="ORD001122"/>
    <x v="232"/>
    <s v="CUST0202"/>
    <s v="Samar Pillay"/>
    <x v="2"/>
    <x v="3"/>
    <x v="16"/>
    <n v="2"/>
    <n v="3972.01"/>
    <n v="0.3"/>
    <n v="5560.81"/>
    <n v="1830.55"/>
    <n v="5560.8140000000003"/>
    <s v="Q2"/>
    <n v="32.918765431654741"/>
    <s v="Chandigarh"/>
    <s v="Regular"/>
  </r>
  <r>
    <s v="ORD008651"/>
    <x v="57"/>
    <s v="CUST0050"/>
    <s v="Nathan Mann"/>
    <x v="2"/>
    <x v="5"/>
    <x v="40"/>
    <n v="3"/>
    <n v="314.85000000000002"/>
    <n v="0.15"/>
    <n v="802.87"/>
    <n v="79.28"/>
    <n v="802.86750000000006"/>
    <s v="Q2"/>
    <n v="9.8745749623226668"/>
    <s v="Lucknow"/>
    <s v="Premium"/>
  </r>
  <r>
    <s v="ORD007312"/>
    <x v="192"/>
    <s v="CUST0264"/>
    <s v="Rudra Konda"/>
    <x v="2"/>
    <x v="6"/>
    <x v="43"/>
    <n v="4"/>
    <n v="1777.46"/>
    <n v="0.1"/>
    <n v="6398.86"/>
    <n v="2236.09"/>
    <n v="6398.8560000000007"/>
    <s v="Q2"/>
    <n v="34.945130851432914"/>
    <s v="Jaipur"/>
    <s v="Regular"/>
  </r>
  <r>
    <s v="ORD000009"/>
    <x v="301"/>
    <s v="CUST0250"/>
    <s v="Vanya Subramaniam"/>
    <x v="3"/>
    <x v="6"/>
    <x v="57"/>
    <n v="5"/>
    <n v="1898.59"/>
    <n v="0.15"/>
    <n v="8069.01"/>
    <n v="2444.85"/>
    <n v="8069.0074999999988"/>
    <s v="Q2"/>
    <n v="30.299256042562838"/>
    <s v="Surat"/>
    <s v="Premium"/>
  </r>
  <r>
    <s v="ORD010359"/>
    <x v="144"/>
    <s v="CUST0454"/>
    <s v="Avi Kar"/>
    <x v="1"/>
    <x v="5"/>
    <x v="40"/>
    <n v="2"/>
    <n v="246.69"/>
    <n v="0.15"/>
    <n v="419.37"/>
    <n v="42.47"/>
    <n v="419.37299999999999"/>
    <s v="Q2"/>
    <n v="10.12709540501228"/>
    <s v="Patna"/>
    <s v="Regular"/>
  </r>
  <r>
    <s v="ORD007378"/>
    <x v="28"/>
    <s v="CUST0045"/>
    <s v="Vritti Tailor"/>
    <x v="2"/>
    <x v="6"/>
    <x v="41"/>
    <n v="1"/>
    <n v="3462.56"/>
    <n v="0.15"/>
    <n v="2943.18"/>
    <n v="834.76"/>
    <n v="2943.1759999999999"/>
    <s v="Q4"/>
    <n v="28.362519451749467"/>
    <s v="Delhi"/>
    <s v="Premium"/>
  </r>
  <r>
    <s v="ORD010749"/>
    <x v="6"/>
    <s v="CUST0258"/>
    <s v="Sanaya Khalsa"/>
    <x v="2"/>
    <x v="2"/>
    <x v="54"/>
    <n v="2"/>
    <n v="5908.4"/>
    <n v="0"/>
    <n v="11816.8"/>
    <n v="2832.21"/>
    <n v="11816.8"/>
    <s v="Q1"/>
    <n v="23.967656218265525"/>
    <s v="Delhi"/>
    <s v="Premium"/>
  </r>
  <r>
    <s v="ORD001542"/>
    <x v="334"/>
    <s v="CUST0491"/>
    <s v="Kashish Sarkar"/>
    <x v="3"/>
    <x v="4"/>
    <x v="20"/>
    <n v="2"/>
    <n v="62221.24"/>
    <n v="0"/>
    <n v="124442.48"/>
    <n v="15132.49"/>
    <n v="124442.48"/>
    <s v="Q3"/>
    <n v="12.160228565036633"/>
    <s v="Surat"/>
    <s v="Premium"/>
  </r>
  <r>
    <s v="ORD002431"/>
    <x v="194"/>
    <s v="CUST0376"/>
    <s v="Owen Pandey"/>
    <x v="1"/>
    <x v="6"/>
    <x v="55"/>
    <n v="5"/>
    <n v="2581.2800000000002"/>
    <n v="0.05"/>
    <n v="12261.08"/>
    <n v="3885.55"/>
    <n v="12261.08"/>
    <s v="Q4"/>
    <n v="31.690112127153565"/>
    <s v="Guwahati"/>
    <s v="Regular"/>
  </r>
  <r>
    <s v="ORD011358"/>
    <x v="120"/>
    <s v="CUST0482"/>
    <s v="Priya Batta"/>
    <x v="0"/>
    <x v="2"/>
    <x v="62"/>
    <n v="3"/>
    <n v="2352.36"/>
    <n v="0.1"/>
    <n v="6351.37"/>
    <n v="1334.95"/>
    <n v="6351.3720000000003"/>
    <s v="Q2"/>
    <n v="21.018299988821308"/>
    <s v="Kochi"/>
    <s v="Premium"/>
  </r>
  <r>
    <s v="ORD000444"/>
    <x v="314"/>
    <s v="CUST0096"/>
    <s v="Vaishnavi Gandhi"/>
    <x v="0"/>
    <x v="1"/>
    <x v="36"/>
    <n v="2"/>
    <n v="26640.32"/>
    <n v="0.15"/>
    <n v="45288.54"/>
    <n v="11635.76"/>
    <n v="45288.544000000002"/>
    <s v="Q2"/>
    <n v="25.692504108103286"/>
    <s v="Kochi"/>
    <s v="Occasional"/>
  </r>
  <r>
    <s v="ORD002939"/>
    <x v="276"/>
    <s v="CUST0017"/>
    <s v="Aashi Chadha"/>
    <x v="3"/>
    <x v="6"/>
    <x v="57"/>
    <n v="5"/>
    <n v="4187.0200000000004"/>
    <n v="0"/>
    <n v="20935.099999999999"/>
    <n v="6084.8"/>
    <n v="20935.100000000002"/>
    <s v="Q2"/>
    <n v="29.065062980353574"/>
    <s v="Surat"/>
    <s v="Premium"/>
  </r>
  <r>
    <s v="ORD005158"/>
    <x v="226"/>
    <s v="CUST0492"/>
    <s v="Pranav Gala"/>
    <x v="0"/>
    <x v="4"/>
    <x v="22"/>
    <n v="1"/>
    <n v="47083.37"/>
    <n v="0.1"/>
    <n v="42375.03"/>
    <n v="6176.6"/>
    <n v="42375.033000000003"/>
    <s v="Q1"/>
    <n v="14.576036878321974"/>
    <s v="Coimbatore"/>
    <s v="Premium"/>
  </r>
  <r>
    <s v="ORD010255"/>
    <x v="204"/>
    <s v="CUST0068"/>
    <s v="Atharv Shenoy"/>
    <x v="1"/>
    <x v="6"/>
    <x v="57"/>
    <n v="4"/>
    <n v="3475.82"/>
    <n v="0.25"/>
    <n v="10427.459999999999"/>
    <n v="3298.91"/>
    <n v="10427.460000000001"/>
    <s v="Q4"/>
    <n v="31.636755259670142"/>
    <s v="Ranchi"/>
    <s v="Premium"/>
  </r>
  <r>
    <s v="ORD004288"/>
    <x v="34"/>
    <s v="CUST0405"/>
    <s v="Vyanjana Buch"/>
    <x v="0"/>
    <x v="6"/>
    <x v="29"/>
    <n v="4"/>
    <n v="824.94"/>
    <n v="0.25"/>
    <n v="2474.8200000000002"/>
    <n v="921.08"/>
    <n v="2474.8200000000002"/>
    <s v="Q3"/>
    <n v="37.218060303375601"/>
    <s v="Coimbatore"/>
    <s v="Regular"/>
  </r>
  <r>
    <s v="ORD010289"/>
    <x v="61"/>
    <s v="CUST0185"/>
    <s v="Aditya Dugar"/>
    <x v="3"/>
    <x v="4"/>
    <x v="33"/>
    <n v="1"/>
    <n v="35197.949999999997"/>
    <n v="0.25"/>
    <n v="26398.46"/>
    <n v="3750.6"/>
    <n v="26398.462499999998"/>
    <s v="Q1"/>
    <n v="14.207646961224254"/>
    <s v="Nagpur"/>
    <s v="Regular"/>
  </r>
  <r>
    <s v="ORD001073"/>
    <x v="68"/>
    <s v="CUST0254"/>
    <s v="Pratyush Morar"/>
    <x v="1"/>
    <x v="6"/>
    <x v="63"/>
    <n v="2"/>
    <n v="1452.15"/>
    <n v="0.05"/>
    <n v="2759.09"/>
    <n v="726.81"/>
    <n v="2759.085"/>
    <s v="Q2"/>
    <n v="26.342381002431956"/>
    <s v="Patna"/>
    <s v="Premium"/>
  </r>
  <r>
    <s v="ORD001644"/>
    <x v="237"/>
    <s v="CUST0437"/>
    <s v="Aditya Borah"/>
    <x v="3"/>
    <x v="0"/>
    <x v="67"/>
    <n v="1"/>
    <n v="250.39"/>
    <n v="0"/>
    <n v="250.39"/>
    <n v="104.93"/>
    <n v="250.39"/>
    <s v="Q1"/>
    <n v="41.906625663964221"/>
    <s v="Ahmedabad"/>
    <s v="Regular"/>
  </r>
  <r>
    <s v="ORD011353"/>
    <x v="359"/>
    <s v="CUST0017"/>
    <s v="Aashi Chadha"/>
    <x v="3"/>
    <x v="5"/>
    <x v="37"/>
    <n v="1"/>
    <n v="357.25"/>
    <n v="0.1"/>
    <n v="321.52999999999997"/>
    <n v="27.53"/>
    <n v="321.52500000000003"/>
    <s v="Q4"/>
    <n v="8.5621870431997031"/>
    <s v="Surat"/>
    <s v="Premium"/>
  </r>
  <r>
    <s v="ORD008374"/>
    <x v="227"/>
    <s v="CUST0405"/>
    <s v="Vyanjana Buch"/>
    <x v="0"/>
    <x v="5"/>
    <x v="40"/>
    <n v="7"/>
    <n v="347.17"/>
    <n v="0.1"/>
    <n v="2187.17"/>
    <n v="160.1"/>
    <n v="2187.1710000000003"/>
    <s v="Q4"/>
    <n v="7.3199614113214793"/>
    <s v="Coimbatore"/>
    <s v="Regular"/>
  </r>
  <r>
    <s v="ORD005915"/>
    <x v="304"/>
    <s v="CUST0153"/>
    <s v="Bakhshi Sathe"/>
    <x v="1"/>
    <x v="3"/>
    <x v="10"/>
    <n v="1"/>
    <n v="2833.29"/>
    <n v="0.05"/>
    <n v="2691.63"/>
    <n v="847.68"/>
    <n v="2691.6254999999996"/>
    <s v="Q1"/>
    <n v="31.49318442728012"/>
    <s v="Kolkata"/>
    <s v="Premium"/>
  </r>
  <r>
    <s v="ORD006524"/>
    <x v="98"/>
    <s v="CUST0467"/>
    <s v="Deepa Pandit"/>
    <x v="3"/>
    <x v="1"/>
    <x v="36"/>
    <n v="1"/>
    <n v="20267.099999999999"/>
    <n v="0.15"/>
    <n v="17227.03"/>
    <n v="4853.74"/>
    <n v="17227.035"/>
    <s v="Q3"/>
    <n v="28.175141042884349"/>
    <s v="Pune"/>
    <s v="Premium"/>
  </r>
  <r>
    <s v="ORD008980"/>
    <x v="184"/>
    <s v="CUST0190"/>
    <s v="Chaman Chaudhry"/>
    <x v="0"/>
    <x v="6"/>
    <x v="18"/>
    <n v="1"/>
    <n v="1283.0899999999999"/>
    <n v="0.05"/>
    <n v="1218.94"/>
    <n v="456.69"/>
    <n v="1218.9354999999998"/>
    <s v="Q1"/>
    <n v="37.466159121859974"/>
    <s v="Coimbatore"/>
    <s v="Premium"/>
  </r>
  <r>
    <s v="ORD009543"/>
    <x v="97"/>
    <s v="CUST0418"/>
    <s v="Osha Gour"/>
    <x v="3"/>
    <x v="5"/>
    <x v="44"/>
    <n v="7"/>
    <n v="219.92"/>
    <n v="0.3"/>
    <n v="1077.6099999999999"/>
    <n v="70.25"/>
    <n v="1077.6079999999997"/>
    <s v="Q3"/>
    <n v="6.519056059242212"/>
    <s v="Ahmedabad"/>
    <s v="Occasional"/>
  </r>
  <r>
    <s v="ORD011843"/>
    <x v="286"/>
    <s v="CUST0034"/>
    <s v="Bachittar Sarma"/>
    <x v="1"/>
    <x v="4"/>
    <x v="22"/>
    <n v="4"/>
    <n v="34508.660000000003"/>
    <n v="0.05"/>
    <n v="131132.91"/>
    <n v="14682.49"/>
    <n v="131132.908"/>
    <s v="Q1"/>
    <n v="11.196647737017351"/>
    <s v="Bhubaneswar"/>
    <s v="Occasional"/>
  </r>
  <r>
    <s v="ORD003554"/>
    <x v="258"/>
    <s v="CUST0334"/>
    <s v="Harini Kannan"/>
    <x v="0"/>
    <x v="2"/>
    <x v="46"/>
    <n v="1"/>
    <n v="3465.01"/>
    <n v="0.1"/>
    <n v="3118.51"/>
    <n v="836.55"/>
    <n v="3118.5090000000005"/>
    <s v="Q2"/>
    <n v="26.825310805480818"/>
    <s v="Coimbatore"/>
    <s v="Premium"/>
  </r>
  <r>
    <s v="ORD009793"/>
    <x v="303"/>
    <s v="CUST0146"/>
    <s v="Pavani Bawa"/>
    <x v="1"/>
    <x v="0"/>
    <x v="51"/>
    <n v="5"/>
    <n v="847.78"/>
    <n v="0"/>
    <n v="4238.8999999999996"/>
    <n v="1213.53"/>
    <n v="4238.8999999999996"/>
    <s v="Q3"/>
    <n v="28.628417749887948"/>
    <s v="Guwahati"/>
    <s v="Regular"/>
  </r>
  <r>
    <s v="ORD002144"/>
    <x v="229"/>
    <s v="CUST0267"/>
    <s v="Dipta Batra"/>
    <x v="1"/>
    <x v="4"/>
    <x v="22"/>
    <n v="3"/>
    <n v="69192.009999999995"/>
    <n v="0.2"/>
    <n v="166060.82"/>
    <n v="16023.42"/>
    <n v="166060.82399999999"/>
    <s v="Q3"/>
    <n v="9.6491273498468804"/>
    <s v="Guwahati"/>
    <s v="Premium"/>
  </r>
  <r>
    <s v="ORD008559"/>
    <x v="130"/>
    <s v="CUST0191"/>
    <s v="Advika Madan"/>
    <x v="3"/>
    <x v="1"/>
    <x v="26"/>
    <n v="5"/>
    <n v="26769.55"/>
    <n v="0.25"/>
    <n v="100385.81"/>
    <n v="28984.93"/>
    <n v="100385.8125"/>
    <s v="Q2"/>
    <n v="28.873533022246871"/>
    <s v="Mumbai"/>
    <s v="Occasional"/>
  </r>
  <r>
    <s v="ORD010280"/>
    <x v="83"/>
    <s v="CUST0403"/>
    <s v="Bimala Rattan"/>
    <x v="1"/>
    <x v="2"/>
    <x v="46"/>
    <n v="4"/>
    <n v="2120.9499999999998"/>
    <n v="0"/>
    <n v="8483.7999999999993"/>
    <n v="1569.31"/>
    <n v="8483.7999999999993"/>
    <s v="Q2"/>
    <n v="18.497725076027251"/>
    <s v="Bhubaneswar"/>
    <s v="Regular"/>
  </r>
  <r>
    <s v="ORD007677"/>
    <x v="235"/>
    <s v="CUST0331"/>
    <s v="Yashvi Manne"/>
    <x v="3"/>
    <x v="4"/>
    <x v="28"/>
    <n v="1"/>
    <n v="76333.009999999995"/>
    <n v="0.2"/>
    <n v="61066.41"/>
    <n v="-913.68"/>
    <n v="61066.407999999996"/>
    <s v="Q1"/>
    <n v="-1.4962071620060846"/>
    <s v="Surat"/>
    <s v="Premium"/>
  </r>
  <r>
    <s v="ORD010993"/>
    <x v="161"/>
    <s v="CUST0294"/>
    <s v="Ekapad Dhingra"/>
    <x v="0"/>
    <x v="3"/>
    <x v="58"/>
    <n v="2"/>
    <n v="3158.86"/>
    <n v="0.05"/>
    <n v="6001.83"/>
    <n v="1401.08"/>
    <n v="6001.8339999999998"/>
    <s v="Q2"/>
    <n v="23.344213348262112"/>
    <s v="Bengaluru"/>
    <s v="Premium"/>
  </r>
  <r>
    <s v="ORD006528"/>
    <x v="192"/>
    <s v="CUST0377"/>
    <s v="Lucky Dutta"/>
    <x v="1"/>
    <x v="5"/>
    <x v="40"/>
    <n v="5"/>
    <n v="225.31"/>
    <n v="0"/>
    <n v="1126.55"/>
    <n v="97.41"/>
    <n v="1126.55"/>
    <s v="Q2"/>
    <n v="8.6467533620345307"/>
    <s v="Ranchi"/>
    <s v="Occasional"/>
  </r>
  <r>
    <s v="ORD004155"/>
    <x v="153"/>
    <s v="CUST0056"/>
    <s v="Siddharth Seth"/>
    <x v="1"/>
    <x v="1"/>
    <x v="26"/>
    <n v="5"/>
    <n v="36965.629999999997"/>
    <n v="0"/>
    <n v="184828.15"/>
    <n v="43098.32"/>
    <n v="184828.15"/>
    <s v="Q1"/>
    <n v="23.318049766769835"/>
    <s v="Bhubaneswar"/>
    <s v="Regular"/>
  </r>
  <r>
    <s v="ORD008715"/>
    <x v="150"/>
    <s v="CUST0348"/>
    <s v="Triya Rastogi"/>
    <x v="1"/>
    <x v="5"/>
    <x v="24"/>
    <n v="8"/>
    <n v="227.28"/>
    <n v="0"/>
    <n v="1818.24"/>
    <n v="-64.36"/>
    <n v="1818.24"/>
    <s v="Q2"/>
    <n v="-3.5396867300246391"/>
    <s v="Bhubaneswar"/>
    <s v="Regular"/>
  </r>
  <r>
    <s v="ORD010093"/>
    <x v="166"/>
    <s v="CUST0081"/>
    <s v="Warhi Bahri"/>
    <x v="3"/>
    <x v="3"/>
    <x v="12"/>
    <n v="3"/>
    <n v="3364.2"/>
    <n v="0.05"/>
    <n v="9587.9699999999993"/>
    <n v="3221.41"/>
    <n v="9587.9699999999975"/>
    <s v="Q3"/>
    <n v="33.598457233387258"/>
    <s v="Mumbai"/>
    <s v="Premium"/>
  </r>
  <r>
    <s v="ORD007082"/>
    <x v="294"/>
    <s v="CUST0036"/>
    <s v="Amaira Venkataraman"/>
    <x v="2"/>
    <x v="0"/>
    <x v="15"/>
    <n v="2"/>
    <n v="802.92"/>
    <n v="0.25"/>
    <n v="1204.3800000000001"/>
    <n v="484.82"/>
    <n v="1204.3799999999999"/>
    <s v="Q1"/>
    <n v="40.254736877065369"/>
    <s v="Amritsar"/>
    <s v="Premium"/>
  </r>
  <r>
    <s v="ORD002275"/>
    <x v="154"/>
    <s v="CUST0193"/>
    <s v="Aashi Virk"/>
    <x v="3"/>
    <x v="4"/>
    <x v="42"/>
    <n v="2"/>
    <n v="27524.85"/>
    <n v="0"/>
    <n v="55049.7"/>
    <n v="5628.27"/>
    <n v="55049.7"/>
    <s v="Q4"/>
    <n v="10.223979422231185"/>
    <s v="Pune"/>
    <s v="Premium"/>
  </r>
  <r>
    <s v="ORD009194"/>
    <x v="243"/>
    <s v="CUST0372"/>
    <s v="Wazir Seshadri"/>
    <x v="2"/>
    <x v="6"/>
    <x v="18"/>
    <n v="4"/>
    <n v="4870.1400000000003"/>
    <n v="0.05"/>
    <n v="18506.53"/>
    <n v="6014.47"/>
    <n v="18506.531999999999"/>
    <s v="Q4"/>
    <n v="32.49917731741175"/>
    <s v="Lucknow"/>
    <s v="Regular"/>
  </r>
  <r>
    <s v="ORD001374"/>
    <x v="190"/>
    <s v="CUST0357"/>
    <s v="Udant Mishra"/>
    <x v="2"/>
    <x v="6"/>
    <x v="19"/>
    <n v="3"/>
    <n v="3417.78"/>
    <n v="0.15"/>
    <n v="8715.34"/>
    <n v="2802.13"/>
    <n v="8715.3389999999999"/>
    <s v="Q3"/>
    <n v="32.151700335270917"/>
    <s v="Delhi"/>
    <s v="Premium"/>
  </r>
  <r>
    <s v="ORD005013"/>
    <x v="167"/>
    <s v="CUST0117"/>
    <s v="Timothy Brahmbhatt"/>
    <x v="1"/>
    <x v="6"/>
    <x v="19"/>
    <n v="5"/>
    <n v="1168.7"/>
    <n v="0.05"/>
    <n v="5551.32"/>
    <n v="-576.98"/>
    <n v="5551.3249999999998"/>
    <s v="Q2"/>
    <n v="-10.393564053234186"/>
    <s v="Guwahati"/>
    <s v="Premium"/>
  </r>
  <r>
    <s v="ORD009019"/>
    <x v="21"/>
    <s v="CUST0022"/>
    <s v="Jagdish Wali"/>
    <x v="0"/>
    <x v="2"/>
    <x v="60"/>
    <n v="4"/>
    <n v="648.46"/>
    <n v="0"/>
    <n v="2593.84"/>
    <n v="478.26"/>
    <n v="2593.84"/>
    <s v="Q2"/>
    <n v="18.438299972241925"/>
    <s v="Coimbatore"/>
    <s v="Premium"/>
  </r>
  <r>
    <s v="ORD004623"/>
    <x v="333"/>
    <s v="CUST0175"/>
    <s v="Balendra Lala"/>
    <x v="2"/>
    <x v="4"/>
    <x v="5"/>
    <n v="4"/>
    <n v="12511.45"/>
    <n v="0.15"/>
    <n v="42538.93"/>
    <n v="5701.91"/>
    <n v="42538.93"/>
    <s v="Q1"/>
    <n v="13.403980777137553"/>
    <s v="Delhi"/>
    <s v="Premium"/>
  </r>
  <r>
    <s v="ORD006519"/>
    <x v="217"/>
    <s v="CUST0127"/>
    <s v="Upma Sanghvi"/>
    <x v="1"/>
    <x v="5"/>
    <x v="39"/>
    <n v="8"/>
    <n v="230.26"/>
    <n v="0"/>
    <n v="1842.08"/>
    <n v="175.61"/>
    <n v="1842.08"/>
    <s v="Q4"/>
    <n v="9.5332450273603762"/>
    <s v="Patna"/>
    <s v="Occasional"/>
  </r>
  <r>
    <s v="ORD002002"/>
    <x v="353"/>
    <s v="CUST0415"/>
    <s v="Ekanta Samra"/>
    <x v="3"/>
    <x v="2"/>
    <x v="17"/>
    <n v="3"/>
    <n v="4426.8500000000004"/>
    <n v="0.1"/>
    <n v="11952.5"/>
    <n v="3056.56"/>
    <n v="11952.495000000001"/>
    <s v="Q2"/>
    <n v="25.572558042250577"/>
    <s v="Pune"/>
    <s v="Regular"/>
  </r>
  <r>
    <s v="ORD001547"/>
    <x v="265"/>
    <s v="CUST0315"/>
    <s v="Kiaan Gulati"/>
    <x v="2"/>
    <x v="6"/>
    <x v="55"/>
    <n v="2"/>
    <n v="3237.78"/>
    <n v="0"/>
    <n v="6475.56"/>
    <n v="1463.23"/>
    <n v="6475.56"/>
    <s v="Q1"/>
    <n v="22.596192452853497"/>
    <s v="Lucknow"/>
    <s v="Occasional"/>
  </r>
  <r>
    <s v="ORD003565"/>
    <x v="301"/>
    <s v="CUST0475"/>
    <s v="Jhalak Kunda"/>
    <x v="2"/>
    <x v="4"/>
    <x v="22"/>
    <n v="2"/>
    <n v="53362.84"/>
    <n v="0"/>
    <n v="106725.68"/>
    <n v="15151.33"/>
    <n v="106725.68"/>
    <s v="Q2"/>
    <n v="14.196517651609247"/>
    <s v="Lucknow"/>
    <s v="Premium"/>
  </r>
  <r>
    <s v="ORD009329"/>
    <x v="282"/>
    <s v="CUST0386"/>
    <s v="Nikita Balan"/>
    <x v="0"/>
    <x v="3"/>
    <x v="16"/>
    <n v="1"/>
    <n v="948.14"/>
    <n v="0"/>
    <n v="948.14"/>
    <n v="221.5"/>
    <n v="948.14"/>
    <s v="Q1"/>
    <n v="23.361528888138881"/>
    <s v="Kochi"/>
    <s v="Premium"/>
  </r>
  <r>
    <s v="ORD003920"/>
    <x v="260"/>
    <s v="CUST0188"/>
    <s v="Anusha Pathak"/>
    <x v="0"/>
    <x v="1"/>
    <x v="1"/>
    <n v="2"/>
    <n v="32400.23"/>
    <n v="0.1"/>
    <n v="58320.41"/>
    <n v="14539.16"/>
    <n v="58320.413999999997"/>
    <s v="Q4"/>
    <n v="24.929797304237056"/>
    <s v="Chennai"/>
    <s v="Regular"/>
  </r>
  <r>
    <s v="ORD000124"/>
    <x v="70"/>
    <s v="CUST0384"/>
    <s v="Darika Sani"/>
    <x v="3"/>
    <x v="3"/>
    <x v="66"/>
    <n v="1"/>
    <n v="3530.62"/>
    <n v="0"/>
    <n v="3530.62"/>
    <n v="1275.06"/>
    <n v="3530.62"/>
    <s v="Q4"/>
    <n v="36.114336858682044"/>
    <s v="Pune"/>
    <s v="Premium"/>
  </r>
  <r>
    <s v="ORD007922"/>
    <x v="293"/>
    <s v="CUST0254"/>
    <s v="Pratyush Morar"/>
    <x v="1"/>
    <x v="4"/>
    <x v="23"/>
    <n v="5"/>
    <n v="4881.26"/>
    <n v="0.05"/>
    <n v="23185.99"/>
    <n v="3526.09"/>
    <n v="23185.985000000001"/>
    <s v="Q1"/>
    <n v="15.207847497562105"/>
    <s v="Patna"/>
    <s v="Premium"/>
  </r>
  <r>
    <s v="ORD008471"/>
    <x v="91"/>
    <s v="CUST0061"/>
    <s v="Aarush Garg"/>
    <x v="0"/>
    <x v="3"/>
    <x v="6"/>
    <n v="2"/>
    <n v="774.81"/>
    <n v="0.05"/>
    <n v="1472.14"/>
    <n v="357.58"/>
    <n v="1472.1389999999999"/>
    <s v="Q2"/>
    <n v="24.289809393128365"/>
    <s v="Hyderabad"/>
    <s v="Regular"/>
  </r>
  <r>
    <s v="ORD009075"/>
    <x v="108"/>
    <s v="CUST0083"/>
    <s v="Tanmayi Pant"/>
    <x v="1"/>
    <x v="4"/>
    <x v="42"/>
    <n v="5"/>
    <n v="53289"/>
    <n v="0"/>
    <n v="266445"/>
    <n v="31564.83"/>
    <n v="266445"/>
    <s v="Q1"/>
    <n v="11.846658785115128"/>
    <s v="Ranchi"/>
    <s v="Premium"/>
  </r>
  <r>
    <s v="ORD000738"/>
    <x v="38"/>
    <s v="CUST0457"/>
    <s v="Amruta Gour"/>
    <x v="0"/>
    <x v="5"/>
    <x v="37"/>
    <n v="1"/>
    <n v="102.55"/>
    <n v="0.1"/>
    <n v="92.3"/>
    <n v="5.64"/>
    <n v="92.295000000000002"/>
    <s v="Q2"/>
    <n v="6.1105092091007585"/>
    <s v="Bengaluru"/>
    <s v="Premium"/>
  </r>
  <r>
    <s v="ORD008803"/>
    <x v="235"/>
    <s v="CUST0199"/>
    <s v="Ikshita Wable"/>
    <x v="3"/>
    <x v="2"/>
    <x v="65"/>
    <n v="1"/>
    <n v="3323.22"/>
    <n v="0.05"/>
    <n v="3157.06"/>
    <n v="670.16"/>
    <n v="3157.0589999999997"/>
    <s v="Q1"/>
    <n v="21.227344428043811"/>
    <s v="Surat"/>
    <s v="Premium"/>
  </r>
  <r>
    <s v="ORD000367"/>
    <x v="82"/>
    <s v="CUST0376"/>
    <s v="Owen Pandey"/>
    <x v="1"/>
    <x v="4"/>
    <x v="28"/>
    <n v="2"/>
    <n v="31727.9"/>
    <n v="0"/>
    <n v="63455.8"/>
    <n v="7329.14"/>
    <n v="63455.8"/>
    <s v="Q1"/>
    <n v="11.549992278089631"/>
    <s v="Guwahati"/>
    <s v="Regular"/>
  </r>
  <r>
    <s v="ORD001660"/>
    <x v="77"/>
    <s v="CUST0247"/>
    <s v="Geetika Chopra"/>
    <x v="1"/>
    <x v="5"/>
    <x v="21"/>
    <n v="7"/>
    <n v="541.48"/>
    <n v="0.15"/>
    <n v="3221.81"/>
    <n v="206.25"/>
    <n v="3221.806"/>
    <s v="Q3"/>
    <n v="6.4016810426437312"/>
    <s v="Kolkata"/>
    <s v="Regular"/>
  </r>
  <r>
    <s v="ORD006216"/>
    <x v="61"/>
    <s v="CUST0470"/>
    <s v="Kabir Tripathi"/>
    <x v="3"/>
    <x v="3"/>
    <x v="12"/>
    <n v="4"/>
    <n v="2486.5"/>
    <n v="0.1"/>
    <n v="8951.4"/>
    <n v="1807.88"/>
    <n v="8951.4"/>
    <s v="Q1"/>
    <n v="20.196617288915704"/>
    <s v="Mumbai"/>
    <s v="Occasional"/>
  </r>
  <r>
    <s v="ORD008413"/>
    <x v="64"/>
    <s v="CUST0286"/>
    <s v="Vanya Dada"/>
    <x v="1"/>
    <x v="4"/>
    <x v="5"/>
    <n v="5"/>
    <n v="51461.02"/>
    <n v="0"/>
    <n v="257305.1"/>
    <n v="31089.54"/>
    <n v="257305.09999999998"/>
    <s v="Q1"/>
    <n v="12.08275312071156"/>
    <s v="Ranchi"/>
    <s v="Occasional"/>
  </r>
  <r>
    <s v="ORD004644"/>
    <x v="247"/>
    <s v="CUST0266"/>
    <s v="Tanay Sane"/>
    <x v="1"/>
    <x v="6"/>
    <x v="63"/>
    <n v="5"/>
    <n v="1663.23"/>
    <n v="0.25"/>
    <n v="6237.11"/>
    <n v="2313.08"/>
    <n v="6237.1124999999993"/>
    <s v="Q2"/>
    <n v="37.085765683144913"/>
    <s v="Patna"/>
    <s v="Premium"/>
  </r>
  <r>
    <s v="ORD004100"/>
    <x v="363"/>
    <s v="CUST0054"/>
    <s v="Bhavya Chahal"/>
    <x v="1"/>
    <x v="4"/>
    <x v="50"/>
    <n v="5"/>
    <n v="81807.7"/>
    <n v="0"/>
    <n v="409038.5"/>
    <n v="52805.93"/>
    <n v="409038.5"/>
    <s v="Q4"/>
    <n v="12.909770107214847"/>
    <s v="Guwahati"/>
    <s v="Premium"/>
  </r>
  <r>
    <s v="ORD000979"/>
    <x v="35"/>
    <s v="CUST0274"/>
    <s v="Radhika Choudhury"/>
    <x v="0"/>
    <x v="4"/>
    <x v="50"/>
    <n v="4"/>
    <n v="54532.36"/>
    <n v="0.2"/>
    <n v="174503.55"/>
    <n v="23314.97"/>
    <n v="174503.55200000003"/>
    <s v="Q2"/>
    <n v="13.360742517845628"/>
    <s v="Chennai"/>
    <s v="Premium"/>
  </r>
  <r>
    <s v="ORD011886"/>
    <x v="344"/>
    <s v="CUST0411"/>
    <s v="Agastya Goyal"/>
    <x v="2"/>
    <x v="5"/>
    <x v="24"/>
    <n v="10"/>
    <n v="421.56"/>
    <n v="0.05"/>
    <n v="4004.82"/>
    <n v="227.26"/>
    <n v="4004.82"/>
    <s v="Q2"/>
    <n v="5.6746620322511365"/>
    <s v="Amritsar"/>
    <s v="Premium"/>
  </r>
  <r>
    <s v="ORD001878"/>
    <x v="250"/>
    <s v="CUST0305"/>
    <s v="Unknown"/>
    <x v="0"/>
    <x v="1"/>
    <x v="52"/>
    <n v="3"/>
    <n v="29423.74"/>
    <n v="0.3"/>
    <n v="61789.85"/>
    <n v="15304.29"/>
    <n v="61789.853999999999"/>
    <s v="Q4"/>
    <n v="24.768291232297862"/>
    <s v="Kochi"/>
    <s v="Regular"/>
  </r>
  <r>
    <s v="ORD005670"/>
    <x v="79"/>
    <s v="CUST0288"/>
    <s v="Amara Iyer"/>
    <x v="2"/>
    <x v="6"/>
    <x v="27"/>
    <n v="4"/>
    <n v="899.26"/>
    <n v="0"/>
    <n v="3597.04"/>
    <n v="977.9"/>
    <n v="3597.04"/>
    <s v="Q2"/>
    <n v="27.186242021217446"/>
    <s v="Delhi"/>
    <s v="Premium"/>
  </r>
  <r>
    <s v="ORD007749"/>
    <x v="317"/>
    <s v="CUST0336"/>
    <s v="Krishna Saxena"/>
    <x v="3"/>
    <x v="6"/>
    <x v="29"/>
    <n v="3"/>
    <n v="2187.29"/>
    <n v="0.05"/>
    <n v="6233.78"/>
    <n v="1579.57"/>
    <n v="6233.7764999999999"/>
    <s v="Q2"/>
    <n v="25.338879459974528"/>
    <s v="Ahmedabad"/>
    <s v="Premium"/>
  </r>
  <r>
    <s v="ORD003019"/>
    <x v="132"/>
    <s v="CUST0011"/>
    <s v="Xiti Dash"/>
    <x v="2"/>
    <x v="1"/>
    <x v="64"/>
    <n v="3"/>
    <n v="23326.89"/>
    <n v="0"/>
    <n v="69980.67"/>
    <n v="13647.24"/>
    <n v="69980.67"/>
    <s v="Q3"/>
    <n v="19.501442326859689"/>
    <s v="Jaipur"/>
    <s v="Regular"/>
  </r>
  <r>
    <s v="ORD008390"/>
    <x v="123"/>
    <s v="CUST0039"/>
    <s v="Jonathan Dutta"/>
    <x v="3"/>
    <x v="3"/>
    <x v="12"/>
    <n v="4"/>
    <n v="2432.85"/>
    <n v="0"/>
    <n v="9731.4"/>
    <n v="2475.73"/>
    <n v="9731.4"/>
    <s v="Q1"/>
    <n v="25.440635468688988"/>
    <s v="Nagpur"/>
    <s v="Premium"/>
  </r>
  <r>
    <s v="ORD004708"/>
    <x v="112"/>
    <s v="CUST0375"/>
    <s v="Veer Halder"/>
    <x v="2"/>
    <x v="0"/>
    <x v="56"/>
    <n v="5"/>
    <n v="737.53"/>
    <n v="0.15"/>
    <n v="3134.5"/>
    <n v="821.75"/>
    <n v="3134.5024999999996"/>
    <s v="Q2"/>
    <n v="26.216302440580634"/>
    <s v="Chandigarh"/>
    <s v="Premium"/>
  </r>
  <r>
    <s v="ORD007316"/>
    <x v="224"/>
    <s v="CUST0063"/>
    <s v="Udant Bansal"/>
    <x v="0"/>
    <x v="2"/>
    <x v="9"/>
    <n v="1"/>
    <n v="3762.27"/>
    <n v="0"/>
    <n v="3762.27"/>
    <n v="744.69"/>
    <n v="3762.27"/>
    <s v="Q3"/>
    <n v="19.793635225542026"/>
    <s v="Bengaluru"/>
    <s v="Premium"/>
  </r>
  <r>
    <s v="ORD010913"/>
    <x v="167"/>
    <s v="CUST0407"/>
    <s v="Kevin Khanna"/>
    <x v="0"/>
    <x v="6"/>
    <x v="43"/>
    <n v="3"/>
    <n v="4613.57"/>
    <n v="0.2"/>
    <n v="11072.57"/>
    <n v="4209.25"/>
    <n v="11072.567999999999"/>
    <s v="Q2"/>
    <n v="38.015113022541293"/>
    <s v="Coimbatore"/>
    <s v="Premium"/>
  </r>
  <r>
    <s v="ORD005899"/>
    <x v="285"/>
    <s v="CUST0248"/>
    <s v="Noah Varkey"/>
    <x v="0"/>
    <x v="4"/>
    <x v="20"/>
    <n v="1"/>
    <n v="10363.34"/>
    <n v="0.05"/>
    <n v="9845.17"/>
    <n v="917.62"/>
    <n v="9845.1729999999989"/>
    <s v="Q3"/>
    <n v="9.3205094477799779"/>
    <s v="Kochi"/>
    <s v="Occasional"/>
  </r>
  <r>
    <s v="ORD001022"/>
    <x v="339"/>
    <s v="CUST0193"/>
    <s v="Aashi Virk"/>
    <x v="3"/>
    <x v="4"/>
    <x v="22"/>
    <n v="3"/>
    <n v="55089.18"/>
    <n v="0.05"/>
    <n v="157004.16"/>
    <n v="14443.47"/>
    <n v="157004.163"/>
    <s v="Q3"/>
    <n v="9.1994186650850516"/>
    <s v="Pune"/>
    <s v="Premium"/>
  </r>
  <r>
    <s v="ORD002476"/>
    <x v="169"/>
    <s v="CUST0287"/>
    <s v="Harish Sahota"/>
    <x v="2"/>
    <x v="5"/>
    <x v="37"/>
    <n v="6"/>
    <n v="705.81"/>
    <n v="0.05"/>
    <n v="4023.12"/>
    <n v="363.77"/>
    <n v="4023.1169999999993"/>
    <s v="Q1"/>
    <n v="9.0419873133289581"/>
    <s v="Delhi"/>
    <s v="Regular"/>
  </r>
  <r>
    <s v="ORD008058"/>
    <x v="305"/>
    <s v="CUST0125"/>
    <s v="Baghyawati Oak"/>
    <x v="2"/>
    <x v="4"/>
    <x v="20"/>
    <n v="5"/>
    <n v="10295.49"/>
    <n v="0.15"/>
    <n v="43755.83"/>
    <n v="6717.83"/>
    <n v="43755.832499999997"/>
    <s v="Q3"/>
    <n v="15.352994103871415"/>
    <s v="Jaipur"/>
    <s v="Regular"/>
  </r>
  <r>
    <s v="ORD000470"/>
    <x v="300"/>
    <s v="CUST0206"/>
    <s v="Reyansh Gola"/>
    <x v="3"/>
    <x v="6"/>
    <x v="29"/>
    <n v="3"/>
    <n v="2864.66"/>
    <n v="0.2"/>
    <n v="6875.18"/>
    <n v="2177.75"/>
    <n v="6875.1840000000002"/>
    <s v="Q2"/>
    <n v="31.675534313283432"/>
    <s v="Nagpur"/>
    <s v="Regular"/>
  </r>
  <r>
    <s v="ORD006536"/>
    <x v="329"/>
    <s v="CUST0359"/>
    <s v="Yutika Suri"/>
    <x v="1"/>
    <x v="4"/>
    <x v="47"/>
    <n v="5"/>
    <n v="65234.54"/>
    <n v="0.05"/>
    <n v="309864.07"/>
    <n v="36010.42"/>
    <n v="309864.065"/>
    <s v="Q4"/>
    <n v="11.621360295177171"/>
    <s v="Ranchi"/>
    <s v="Premium"/>
  </r>
  <r>
    <s v="ORD010011"/>
    <x v="297"/>
    <s v="CUST0425"/>
    <s v="Devika Issac"/>
    <x v="3"/>
    <x v="5"/>
    <x v="7"/>
    <n v="7"/>
    <n v="269.58"/>
    <n v="0"/>
    <n v="1887.06"/>
    <n v="189.98"/>
    <n v="1887.06"/>
    <s v="Q3"/>
    <n v="10.067512426737888"/>
    <s v="Nagpur"/>
    <s v="Premium"/>
  </r>
  <r>
    <s v="ORD011401"/>
    <x v="254"/>
    <s v="CUST0129"/>
    <s v="Bimala Basak"/>
    <x v="0"/>
    <x v="1"/>
    <x v="3"/>
    <n v="4"/>
    <n v="41135.35"/>
    <n v="0.05"/>
    <n v="156314.32999999999"/>
    <n v="38793.5"/>
    <n v="156314.32999999999"/>
    <s v="Q4"/>
    <n v="24.817622287092938"/>
    <s v="Chennai"/>
    <s v="Premium"/>
  </r>
  <r>
    <s v="ORD011637"/>
    <x v="71"/>
    <s v="CUST0467"/>
    <s v="Deepa Pandit"/>
    <x v="3"/>
    <x v="0"/>
    <x v="51"/>
    <n v="2"/>
    <n v="530.51"/>
    <n v="0.2"/>
    <n v="848.82"/>
    <n v="356.3"/>
    <n v="848.81600000000003"/>
    <s v="Q1"/>
    <n v="41.975919511792839"/>
    <s v="Pune"/>
    <s v="Premium"/>
  </r>
  <r>
    <s v="ORD002944"/>
    <x v="221"/>
    <s v="CUST0005"/>
    <s v="Mason Dutt"/>
    <x v="0"/>
    <x v="3"/>
    <x v="6"/>
    <n v="5"/>
    <n v="3121.31"/>
    <n v="0"/>
    <n v="15606.55"/>
    <n v="5109.97"/>
    <n v="15606.55"/>
    <s v="Q1"/>
    <n v="32.742470308940803"/>
    <s v="Coimbatore"/>
    <s v="Regular"/>
  </r>
  <r>
    <s v="ORD006924"/>
    <x v="67"/>
    <s v="CUST0447"/>
    <s v="Gaurang Chaudhary"/>
    <x v="1"/>
    <x v="4"/>
    <x v="28"/>
    <n v="1"/>
    <n v="35988.400000000001"/>
    <n v="0.15"/>
    <n v="30590.14"/>
    <n v="2930.4"/>
    <n v="30590.14"/>
    <s v="Q4"/>
    <n v="9.579557334487518"/>
    <s v="Guwahati"/>
    <s v="Premium"/>
  </r>
  <r>
    <s v="ORD006374"/>
    <x v="288"/>
    <s v="CUST0082"/>
    <s v="Nilima Rattan"/>
    <x v="0"/>
    <x v="4"/>
    <x v="50"/>
    <n v="2"/>
    <n v="17292.439999999999"/>
    <n v="0.05"/>
    <n v="32855.64"/>
    <n v="4893.2299999999996"/>
    <n v="32855.635999999999"/>
    <s v="Q1"/>
    <n v="14.893120328808083"/>
    <s v="Bengaluru"/>
    <s v="Regular"/>
  </r>
  <r>
    <s v="ORD010057"/>
    <x v="119"/>
    <s v="CUST0143"/>
    <s v="Krisha Srivastava"/>
    <x v="0"/>
    <x v="5"/>
    <x v="39"/>
    <n v="1"/>
    <n v="559.29"/>
    <n v="0"/>
    <n v="559.29"/>
    <n v="51.31"/>
    <n v="559.29"/>
    <s v="Q2"/>
    <n v="9.1741314881367462"/>
    <s v="Chennai"/>
    <s v="Occasional"/>
  </r>
  <r>
    <s v="ORD004452"/>
    <x v="125"/>
    <s v="CUST0097"/>
    <s v="Thomas Din"/>
    <x v="0"/>
    <x v="5"/>
    <x v="24"/>
    <n v="1"/>
    <n v="343.91"/>
    <n v="0.25"/>
    <n v="257.93"/>
    <n v="19.32"/>
    <n v="257.9325"/>
    <s v="Q3"/>
    <n v="7.4904043732795715"/>
    <s v="Hyderabad"/>
    <s v="Premium"/>
  </r>
  <r>
    <s v="ORD004159"/>
    <x v="169"/>
    <s v="CUST0362"/>
    <s v="Netra Issac"/>
    <x v="2"/>
    <x v="6"/>
    <x v="57"/>
    <n v="5"/>
    <n v="528.66"/>
    <n v="0.2"/>
    <n v="2114.64"/>
    <n v="625.54999999999995"/>
    <n v="2114.64"/>
    <s v="Q1"/>
    <n v="29.581867362766239"/>
    <s v="Chandigarh"/>
    <s v="Premium"/>
  </r>
  <r>
    <s v="ORD008123"/>
    <x v="88"/>
    <s v="CUST0095"/>
    <s v="Pahal Goyal"/>
    <x v="2"/>
    <x v="2"/>
    <x v="8"/>
    <n v="4"/>
    <n v="1459.86"/>
    <n v="0"/>
    <n v="5839.44"/>
    <n v="1493.41"/>
    <n v="5839.44"/>
    <s v="Q1"/>
    <n v="25.574541394380283"/>
    <s v="Jaipur"/>
    <s v="Premium"/>
  </r>
  <r>
    <s v="ORD001698"/>
    <x v="121"/>
    <s v="CUST0299"/>
    <s v="Wahab Jain"/>
    <x v="2"/>
    <x v="1"/>
    <x v="26"/>
    <n v="1"/>
    <n v="28000.32"/>
    <n v="0.2"/>
    <n v="22400.26"/>
    <n v="4550.16"/>
    <n v="22400.256000000001"/>
    <s v="Q2"/>
    <n v="20.312978510070867"/>
    <s v="Jaipur"/>
    <s v="Premium"/>
  </r>
  <r>
    <s v="ORD000714"/>
    <x v="348"/>
    <s v="CUST0484"/>
    <s v="Yug Srivastava"/>
    <x v="3"/>
    <x v="4"/>
    <x v="23"/>
    <n v="5"/>
    <n v="55958.12"/>
    <n v="0.05"/>
    <n v="265801.07"/>
    <n v="30058.799999999999"/>
    <n v="265801.07"/>
    <s v="Q1"/>
    <n v="11.308758087392198"/>
    <s v="Mumbai"/>
    <s v="Occasional"/>
  </r>
  <r>
    <s v="ORD004849"/>
    <x v="351"/>
    <s v="CUST0099"/>
    <s v="Simon Maharaj"/>
    <x v="2"/>
    <x v="6"/>
    <x v="55"/>
    <n v="5"/>
    <n v="4044.85"/>
    <n v="0.2"/>
    <n v="16179.4"/>
    <n v="5356.04"/>
    <n v="16179.400000000001"/>
    <s v="Q2"/>
    <n v="33.10407060830439"/>
    <s v="Jaipur"/>
    <s v="Occasional"/>
  </r>
  <r>
    <s v="ORD005319"/>
    <x v="282"/>
    <s v="CUST0222"/>
    <s v="Umang Sama"/>
    <x v="0"/>
    <x v="1"/>
    <x v="38"/>
    <n v="2"/>
    <n v="41053.33"/>
    <n v="0.05"/>
    <n v="78001.33"/>
    <n v="14659.5"/>
    <n v="78001.327000000005"/>
    <s v="Q1"/>
    <n v="18.793910308965245"/>
    <s v="Chennai"/>
    <s v="Regular"/>
  </r>
  <r>
    <s v="ORD000971"/>
    <x v="271"/>
    <s v="CUST0121"/>
    <s v="Yutika Salvi"/>
    <x v="0"/>
    <x v="6"/>
    <x v="14"/>
    <n v="1"/>
    <n v="2655.84"/>
    <n v="0.1"/>
    <n v="2390.2600000000002"/>
    <n v="779.71"/>
    <n v="2390.2560000000003"/>
    <s v="Q3"/>
    <n v="32.620300720423714"/>
    <s v="Kochi"/>
    <s v="Regular"/>
  </r>
  <r>
    <s v="ORD002106"/>
    <x v="216"/>
    <s v="CUST0354"/>
    <s v="Laban Sankaran"/>
    <x v="0"/>
    <x v="3"/>
    <x v="6"/>
    <n v="3"/>
    <n v="1289.1199999999999"/>
    <n v="0.3"/>
    <n v="2707.15"/>
    <n v="929.56"/>
    <n v="2707.1519999999996"/>
    <s v="Q4"/>
    <n v="34.337218107603931"/>
    <s v="Hyderabad"/>
    <s v="Regular"/>
  </r>
  <r>
    <s v="ORD007552"/>
    <x v="324"/>
    <s v="CUST0451"/>
    <s v="Varsha Sheth"/>
    <x v="0"/>
    <x v="4"/>
    <x v="33"/>
    <n v="3"/>
    <n v="81449.19"/>
    <n v="0"/>
    <n v="244347.57"/>
    <n v="31362.34"/>
    <n v="244347.57"/>
    <s v="Q1"/>
    <n v="12.835134804082562"/>
    <s v="Chennai"/>
    <s v="Regular"/>
  </r>
  <r>
    <s v="ORD003933"/>
    <x v="38"/>
    <s v="CUST0348"/>
    <s v="Triya Rastogi"/>
    <x v="1"/>
    <x v="0"/>
    <x v="53"/>
    <n v="2"/>
    <n v="414.66"/>
    <n v="0.1"/>
    <n v="746.39"/>
    <n v="205.69"/>
    <n v="746.38800000000003"/>
    <s v="Q2"/>
    <n v="27.557979072602794"/>
    <s v="Bhubaneswar"/>
    <s v="Regular"/>
  </r>
  <r>
    <s v="ORD009381"/>
    <x v="88"/>
    <s v="CUST0094"/>
    <s v="Nidra Nigam"/>
    <x v="2"/>
    <x v="3"/>
    <x v="12"/>
    <n v="5"/>
    <n v="3359"/>
    <n v="0.15"/>
    <n v="14275.75"/>
    <n v="3507.17"/>
    <n v="14275.75"/>
    <s v="Q1"/>
    <n v="24.567325709682507"/>
    <s v="Chandigarh"/>
    <s v="Premium"/>
  </r>
  <r>
    <s v="ORD006067"/>
    <x v="21"/>
    <s v="CUST0493"/>
    <s v="Lakshit Vaidya"/>
    <x v="2"/>
    <x v="0"/>
    <x v="48"/>
    <n v="3"/>
    <n v="822.83"/>
    <n v="0.1"/>
    <n v="2221.64"/>
    <n v="688.67"/>
    <n v="2221.6410000000001"/>
    <s v="Q2"/>
    <n v="30.99827154714535"/>
    <s v="Lucknow"/>
    <s v="Occasional"/>
  </r>
  <r>
    <s v="ORD011557"/>
    <x v="236"/>
    <s v="CUST0263"/>
    <s v="Jacob Radhakrishnan"/>
    <x v="1"/>
    <x v="5"/>
    <x v="44"/>
    <n v="2"/>
    <n v="322.02999999999997"/>
    <n v="0"/>
    <n v="644.05999999999995"/>
    <n v="37.58"/>
    <n v="644.05999999999995"/>
    <s v="Q3"/>
    <n v="5.8348601062012859"/>
    <s v="Kolkata"/>
    <s v="Premium"/>
  </r>
  <r>
    <s v="ORD001447"/>
    <x v="197"/>
    <s v="CUST0201"/>
    <s v="Ira Banik"/>
    <x v="2"/>
    <x v="5"/>
    <x v="37"/>
    <n v="1"/>
    <n v="551.79"/>
    <n v="0"/>
    <n v="551.79"/>
    <n v="49.79"/>
    <n v="551.79"/>
    <s v="Q4"/>
    <n v="9.0233603363598487"/>
    <s v="Lucknow"/>
    <s v="Occasional"/>
  </r>
  <r>
    <s v="ORD011769"/>
    <x v="346"/>
    <s v="CUST0192"/>
    <s v="Kevin Toor"/>
    <x v="0"/>
    <x v="5"/>
    <x v="24"/>
    <n v="4"/>
    <n v="709.56"/>
    <n v="0"/>
    <n v="2838.24"/>
    <n v="171.54"/>
    <n v="2838.24"/>
    <s v="Q4"/>
    <n v="6.0438863521055302"/>
    <s v="Bengaluru"/>
    <s v="Premium"/>
  </r>
  <r>
    <s v="ORD000717"/>
    <x v="26"/>
    <s v="CUST0141"/>
    <s v="Anusha Kapoor"/>
    <x v="3"/>
    <x v="5"/>
    <x v="21"/>
    <n v="3"/>
    <n v="647.80999999999995"/>
    <n v="0.05"/>
    <n v="1846.26"/>
    <n v="129.83000000000001"/>
    <n v="1846.2584999999997"/>
    <s v="Q4"/>
    <n v="7.0320539902288957"/>
    <s v="Pune"/>
    <s v="Regular"/>
  </r>
  <r>
    <s v="ORD005979"/>
    <x v="155"/>
    <s v="CUST0500"/>
    <s v="Pooja Mand"/>
    <x v="0"/>
    <x v="6"/>
    <x v="63"/>
    <n v="4"/>
    <n v="4914.99"/>
    <n v="0.05"/>
    <n v="18676.96"/>
    <n v="5100.5600000000004"/>
    <n v="18676.962"/>
    <s v="Q3"/>
    <n v="27.309369404871031"/>
    <s v="Kochi"/>
    <s v="Premium"/>
  </r>
  <r>
    <s v="ORD009868"/>
    <x v="131"/>
    <s v="CUST0056"/>
    <s v="Siddharth Seth"/>
    <x v="1"/>
    <x v="0"/>
    <x v="51"/>
    <n v="4"/>
    <n v="651.88"/>
    <n v="0"/>
    <n v="2607.52"/>
    <n v="753.69"/>
    <n v="2607.52"/>
    <s v="Q2"/>
    <n v="28.904476283978646"/>
    <s v="Bhubaneswar"/>
    <s v="Regular"/>
  </r>
  <r>
    <s v="ORD000987"/>
    <x v="234"/>
    <s v="CUST0177"/>
    <s v="Pratyush Koshy"/>
    <x v="3"/>
    <x v="4"/>
    <x v="23"/>
    <n v="3"/>
    <n v="32642.89"/>
    <n v="0.15"/>
    <n v="83239.37"/>
    <n v="7169.29"/>
    <n v="83239.369500000001"/>
    <s v="Q3"/>
    <n v="8.6128595158757211"/>
    <s v="Ahmedabad"/>
    <s v="Premium"/>
  </r>
  <r>
    <s v="ORD006773"/>
    <x v="189"/>
    <s v="CUST0034"/>
    <s v="Bachittar Sarma"/>
    <x v="1"/>
    <x v="3"/>
    <x v="66"/>
    <n v="5"/>
    <n v="3003.53"/>
    <n v="0.2"/>
    <n v="12014.12"/>
    <n v="3760.41"/>
    <n v="12014.120000000003"/>
    <s v="Q3"/>
    <n v="31.299920426964267"/>
    <s v="Bhubaneswar"/>
    <s v="Occasional"/>
  </r>
  <r>
    <s v="ORD003353"/>
    <x v="242"/>
    <s v="CUST0149"/>
    <s v="Charita Bobal"/>
    <x v="2"/>
    <x v="4"/>
    <x v="22"/>
    <n v="2"/>
    <n v="22957.37"/>
    <n v="0.15"/>
    <n v="39027.53"/>
    <n v="5706.97"/>
    <n v="39027.528999999995"/>
    <s v="Q1"/>
    <n v="14.622934118556824"/>
    <s v="Jaipur"/>
    <s v="Occasional"/>
  </r>
  <r>
    <s v="ORD001924"/>
    <x v="141"/>
    <s v="CUST0493"/>
    <s v="Lakshit Vaidya"/>
    <x v="2"/>
    <x v="5"/>
    <x v="31"/>
    <n v="4"/>
    <n v="745.04"/>
    <n v="0.05"/>
    <n v="2831.15"/>
    <n v="244.24"/>
    <n v="2831.1519999999996"/>
    <s v="Q1"/>
    <n v="8.6268830687176585"/>
    <s v="Lucknow"/>
    <s v="Occasional"/>
  </r>
  <r>
    <s v="ORD007956"/>
    <x v="305"/>
    <s v="CUST0280"/>
    <s v="Chandani Narayanan"/>
    <x v="1"/>
    <x v="6"/>
    <x v="63"/>
    <n v="1"/>
    <n v="3488.77"/>
    <n v="0.1"/>
    <n v="3139.89"/>
    <n v="1064.44"/>
    <n v="3139.893"/>
    <s v="Q3"/>
    <n v="33.900550656233186"/>
    <s v="Patna"/>
    <s v="Regular"/>
  </r>
  <r>
    <s v="ORD011290"/>
    <x v="110"/>
    <s v="CUST0136"/>
    <s v="Arin Narula"/>
    <x v="0"/>
    <x v="5"/>
    <x v="40"/>
    <n v="1"/>
    <n v="68.739999999999995"/>
    <n v="0"/>
    <n v="68.739999999999995"/>
    <n v="4.5"/>
    <n v="68.739999999999995"/>
    <s v="Q2"/>
    <n v="6.5464067500727374"/>
    <s v="Bengaluru"/>
    <s v="Premium"/>
  </r>
  <r>
    <s v="ORD008141"/>
    <x v="122"/>
    <s v="CUST0394"/>
    <s v="Isaac Parekh"/>
    <x v="1"/>
    <x v="0"/>
    <x v="53"/>
    <n v="1"/>
    <n v="823.13"/>
    <n v="0.1"/>
    <n v="740.82"/>
    <n v="315.54000000000002"/>
    <n v="740.81700000000001"/>
    <s v="Q1"/>
    <n v="42.593342512351178"/>
    <s v="Kolkata"/>
    <s v="Occasional"/>
  </r>
  <r>
    <s v="ORD001112"/>
    <x v="37"/>
    <s v="CUST0371"/>
    <s v="Unni Hora"/>
    <x v="3"/>
    <x v="5"/>
    <x v="24"/>
    <n v="4"/>
    <n v="220.55"/>
    <n v="0.1"/>
    <n v="793.98"/>
    <n v="58.31"/>
    <n v="793.98"/>
    <s v="Q4"/>
    <n v="7.344013703115948"/>
    <s v="Mumbai"/>
    <s v="Premium"/>
  </r>
  <r>
    <s v="ORD000378"/>
    <x v="178"/>
    <s v="CUST0131"/>
    <s v="Aarna Mukherjee"/>
    <x v="0"/>
    <x v="6"/>
    <x v="41"/>
    <n v="4"/>
    <n v="2402.25"/>
    <n v="0"/>
    <n v="9609"/>
    <n v="3048.33"/>
    <n v="9609"/>
    <s v="Q1"/>
    <n v="31.723696534498906"/>
    <s v="Coimbatore"/>
    <s v="Regular"/>
  </r>
  <r>
    <s v="ORD005733"/>
    <x v="40"/>
    <s v="CUST0097"/>
    <s v="Thomas Din"/>
    <x v="0"/>
    <x v="3"/>
    <x v="66"/>
    <n v="5"/>
    <n v="2529.27"/>
    <n v="0"/>
    <n v="12646.35"/>
    <n v="3252.01"/>
    <n v="12646.35"/>
    <s v="Q4"/>
    <n v="25.715008678393371"/>
    <s v="Hyderabad"/>
    <s v="Premium"/>
  </r>
  <r>
    <s v="ORD003789"/>
    <x v="116"/>
    <s v="CUST0412"/>
    <s v="Qadim Mammen"/>
    <x v="0"/>
    <x v="5"/>
    <x v="24"/>
    <n v="3"/>
    <n v="610.1"/>
    <n v="0"/>
    <n v="1830.3"/>
    <n v="121.66"/>
    <n v="1830.3000000000002"/>
    <s v="Q4"/>
    <n v="6.6469977599300663"/>
    <s v="Chennai"/>
    <s v="Regular"/>
  </r>
  <r>
    <s v="ORD007391"/>
    <x v="85"/>
    <s v="CUST0263"/>
    <s v="Jacob Radhakrishnan"/>
    <x v="1"/>
    <x v="1"/>
    <x v="38"/>
    <n v="3"/>
    <n v="31130.47"/>
    <n v="0.1"/>
    <n v="84052.27"/>
    <n v="21510.49"/>
    <n v="84052.269"/>
    <s v="Q4"/>
    <n v="25.591801387398583"/>
    <s v="Kolkata"/>
    <s v="Premium"/>
  </r>
  <r>
    <s v="ORD008692"/>
    <x v="209"/>
    <s v="CUST0245"/>
    <s v="Naveen Dubey"/>
    <x v="1"/>
    <x v="5"/>
    <x v="37"/>
    <n v="7"/>
    <n v="729.28"/>
    <n v="0"/>
    <n v="5104.96"/>
    <n v="357.43"/>
    <n v="5104.96"/>
    <s v="Q2"/>
    <n v="7.0016219519839522"/>
    <s v="Bhubaneswar"/>
    <s v="Regular"/>
  </r>
  <r>
    <s v="ORD006163"/>
    <x v="299"/>
    <s v="CUST0026"/>
    <s v="Mason Oommen"/>
    <x v="0"/>
    <x v="6"/>
    <x v="55"/>
    <n v="4"/>
    <n v="3219.09"/>
    <n v="0"/>
    <n v="12876.36"/>
    <n v="4085.95"/>
    <n v="12876.36"/>
    <s v="Q1"/>
    <n v="31.732182076301065"/>
    <s v="Chennai"/>
    <s v="Premium"/>
  </r>
  <r>
    <s v="ORD003815"/>
    <x v="79"/>
    <s v="CUST0443"/>
    <s v="Wyatt Aggarwal"/>
    <x v="0"/>
    <x v="1"/>
    <x v="36"/>
    <n v="5"/>
    <n v="23098.02"/>
    <n v="0"/>
    <n v="115490.1"/>
    <n v="37519.06"/>
    <n v="115490.1"/>
    <s v="Q2"/>
    <n v="32.486819216538905"/>
    <s v="Bengaluru"/>
    <s v="Regular"/>
  </r>
  <r>
    <s v="ORD011387"/>
    <x v="239"/>
    <s v="CUST0177"/>
    <s v="Pratyush Koshy"/>
    <x v="3"/>
    <x v="5"/>
    <x v="24"/>
    <n v="2"/>
    <n v="714.63"/>
    <n v="0.1"/>
    <n v="1286.33"/>
    <n v="118.85"/>
    <n v="1286.3340000000001"/>
    <s v="Q2"/>
    <n v="9.2394642121384098"/>
    <s v="Ahmedabad"/>
    <s v="Premium"/>
  </r>
  <r>
    <s v="ORD009472"/>
    <x v="137"/>
    <s v="CUST0207"/>
    <s v="Dipta Palla"/>
    <x v="3"/>
    <x v="0"/>
    <x v="53"/>
    <n v="1"/>
    <n v="334.85"/>
    <n v="0.15"/>
    <n v="284.62"/>
    <n v="104.83"/>
    <n v="284.6225"/>
    <s v="Q4"/>
    <n v="36.831564893542264"/>
    <s v="Pune"/>
    <s v="Premium"/>
  </r>
  <r>
    <s v="ORD008337"/>
    <x v="130"/>
    <s v="CUST0072"/>
    <s v="Ekantika Khosla"/>
    <x v="1"/>
    <x v="0"/>
    <x v="15"/>
    <n v="5"/>
    <n v="385.89"/>
    <n v="0.1"/>
    <n v="1736.5"/>
    <n v="747.63"/>
    <n v="1736.5049999999999"/>
    <s v="Q2"/>
    <n v="43.053843938957677"/>
    <s v="Bhubaneswar"/>
    <s v="Occasional"/>
  </r>
  <r>
    <s v="ORD003083"/>
    <x v="317"/>
    <s v="CUST0202"/>
    <s v="Unknown"/>
    <x v="2"/>
    <x v="6"/>
    <x v="57"/>
    <n v="3"/>
    <n v="4203.66"/>
    <n v="0.25"/>
    <n v="9458.24"/>
    <n v="3208.42"/>
    <n v="9458.2350000000006"/>
    <s v="Q2"/>
    <n v="33.921955881855396"/>
    <s v="Chandigarh"/>
    <s v="Regular"/>
  </r>
  <r>
    <s v="ORD004463"/>
    <x v="330"/>
    <s v="CUST0267"/>
    <s v="Dipta Batra"/>
    <x v="1"/>
    <x v="6"/>
    <x v="14"/>
    <n v="5"/>
    <n v="4298.3999999999996"/>
    <n v="0.25"/>
    <n v="16119"/>
    <n v="5116.8599999999997"/>
    <n v="16119"/>
    <s v="Q2"/>
    <n v="31.744276940256839"/>
    <s v="Guwahati"/>
    <s v="Premium"/>
  </r>
  <r>
    <s v="ORD001554"/>
    <x v="100"/>
    <s v="CUST0199"/>
    <s v="Ikshita Wable"/>
    <x v="3"/>
    <x v="1"/>
    <x v="52"/>
    <n v="2"/>
    <n v="26185.78"/>
    <n v="0.25"/>
    <n v="39278.67"/>
    <n v="9826.07"/>
    <n v="39278.67"/>
    <s v="Q3"/>
    <n v="25.016300195500513"/>
    <s v="Surat"/>
    <s v="Premium"/>
  </r>
  <r>
    <s v="ORD005771"/>
    <x v="198"/>
    <s v="CUST0298"/>
    <s v="Faris Malhotra"/>
    <x v="3"/>
    <x v="6"/>
    <x v="41"/>
    <n v="5"/>
    <n v="3155.64"/>
    <n v="0.25"/>
    <n v="11833.65"/>
    <n v="3885.37"/>
    <n v="11833.65"/>
    <s v="Q3"/>
    <n v="32.833234040215828"/>
    <s v="Mumbai"/>
    <s v="Premium"/>
  </r>
  <r>
    <s v="ORD008430"/>
    <x v="361"/>
    <s v="CUST0339"/>
    <s v="Gayathri Kuruvilla"/>
    <x v="0"/>
    <x v="6"/>
    <x v="27"/>
    <n v="5"/>
    <n v="4068.21"/>
    <n v="0"/>
    <n v="20341.05"/>
    <n v="5663.44"/>
    <n v="20341.05"/>
    <s v="Q3"/>
    <n v="27.842417181020647"/>
    <s v="Kochi"/>
    <s v="Premium"/>
  </r>
  <r>
    <s v="ORD006322"/>
    <x v="152"/>
    <s v="CUST0152"/>
    <s v="Shaurya Som"/>
    <x v="2"/>
    <x v="2"/>
    <x v="46"/>
    <n v="5"/>
    <n v="6539.63"/>
    <n v="0.3"/>
    <n v="22888.7"/>
    <n v="3606.52"/>
    <n v="22888.704999999998"/>
    <s v="Q2"/>
    <n v="15.756770808302786"/>
    <s v="Jaipur"/>
    <s v="Regular"/>
  </r>
  <r>
    <s v="ORD003272"/>
    <x v="358"/>
    <s v="CUST0028"/>
    <s v="Kashish Hans"/>
    <x v="1"/>
    <x v="0"/>
    <x v="35"/>
    <n v="5"/>
    <n v="844.52"/>
    <n v="0"/>
    <n v="4222.6000000000004"/>
    <n v="-162.91999999999999"/>
    <n v="4222.6000000000004"/>
    <s v="Q4"/>
    <n v="-3.8582863638516547"/>
    <s v="Bhubaneswar"/>
    <s v="Regular"/>
  </r>
  <r>
    <s v="ORD002599"/>
    <x v="50"/>
    <s v="CUST0170"/>
    <s v="Yash Kibe"/>
    <x v="3"/>
    <x v="6"/>
    <x v="57"/>
    <n v="5"/>
    <n v="4567.74"/>
    <n v="0.1"/>
    <n v="20554.830000000002"/>
    <n v="7946.47"/>
    <n v="20554.829999999998"/>
    <s v="Q4"/>
    <n v="38.65986729153196"/>
    <s v="Ahmedabad"/>
    <s v="Premium"/>
  </r>
  <r>
    <s v="ORD008685"/>
    <x v="233"/>
    <s v="CUST0302"/>
    <s v="Praneel Solanki"/>
    <x v="0"/>
    <x v="3"/>
    <x v="12"/>
    <n v="4"/>
    <n v="1018.52"/>
    <n v="0"/>
    <n v="4074.08"/>
    <n v="830.81"/>
    <n v="4074.08"/>
    <s v="Q1"/>
    <n v="20.392579428975374"/>
    <s v="Coimbatore"/>
    <s v="Premium"/>
  </r>
  <r>
    <s v="ORD004334"/>
    <x v="101"/>
    <s v="CUST0429"/>
    <s v="Daniel Rau"/>
    <x v="2"/>
    <x v="1"/>
    <x v="69"/>
    <n v="5"/>
    <n v="36278.46"/>
    <n v="0.25"/>
    <n v="136044.22"/>
    <n v="29745.62"/>
    <n v="136044.22499999998"/>
    <s v="Q1"/>
    <n v="21.864670178564001"/>
    <s v="Jaipur"/>
    <s v="Premium"/>
  </r>
  <r>
    <s v="ORD006830"/>
    <x v="260"/>
    <s v="CUST0345"/>
    <s v="Unknown"/>
    <x v="1"/>
    <x v="5"/>
    <x v="7"/>
    <n v="1"/>
    <n v="152.9"/>
    <n v="0"/>
    <n v="152.9"/>
    <n v="13.28"/>
    <n v="152.9"/>
    <s v="Q4"/>
    <n v="8.6854153041203386"/>
    <s v="Bhubaneswar"/>
    <s v="Premium"/>
  </r>
  <r>
    <s v="ORD010738"/>
    <x v="141"/>
    <s v="CUST0484"/>
    <s v="Yug Srivastava"/>
    <x v="3"/>
    <x v="5"/>
    <x v="37"/>
    <n v="10"/>
    <n v="797.82"/>
    <n v="0"/>
    <n v="7978.2"/>
    <n v="498.01"/>
    <n v="7978.2000000000007"/>
    <s v="Q1"/>
    <n v="6.2421348173773534"/>
    <s v="Mumbai"/>
    <s v="Occasional"/>
  </r>
  <r>
    <s v="ORD010526"/>
    <x v="164"/>
    <s v="CUST0245"/>
    <s v="Naveen Dubey"/>
    <x v="1"/>
    <x v="1"/>
    <x v="64"/>
    <n v="3"/>
    <n v="43041.29"/>
    <n v="0.05"/>
    <n v="122667.68"/>
    <n v="37098.03"/>
    <n v="122667.67649999999"/>
    <s v="Q1"/>
    <n v="30.242709408052715"/>
    <s v="Bhubaneswar"/>
    <s v="Regular"/>
  </r>
  <r>
    <s v="ORD006442"/>
    <x v="161"/>
    <s v="CUST0326"/>
    <s v="Ekantika Bhatnagar"/>
    <x v="3"/>
    <x v="5"/>
    <x v="31"/>
    <n v="1"/>
    <n v="156.72999999999999"/>
    <n v="0.05"/>
    <n v="148.88999999999999"/>
    <n v="11.6"/>
    <n v="148.89349999999999"/>
    <s v="Q2"/>
    <n v="7.7909866344281014"/>
    <s v="Pune"/>
    <s v="Premium"/>
  </r>
  <r>
    <s v="ORD004637"/>
    <x v="78"/>
    <s v="CUST0161"/>
    <s v="Jalsa Narang"/>
    <x v="2"/>
    <x v="1"/>
    <x v="34"/>
    <n v="5"/>
    <n v="27838.15"/>
    <n v="0.15"/>
    <n v="118312.14"/>
    <n v="26040.69"/>
    <n v="118312.1375"/>
    <s v="Q3"/>
    <n v="22.010158889865401"/>
    <s v="Lucknow"/>
    <s v="Premium"/>
  </r>
  <r>
    <s v="ORD000307"/>
    <x v="144"/>
    <s v="CUST0066"/>
    <s v="Ekaja Khalsa"/>
    <x v="1"/>
    <x v="5"/>
    <x v="24"/>
    <n v="10"/>
    <n v="134.03"/>
    <n v="0"/>
    <n v="1340.3"/>
    <n v="104.05"/>
    <n v="1340.3"/>
    <s v="Q2"/>
    <n v="7.7631873461165419"/>
    <s v="Bhubaneswar"/>
    <s v="Premium"/>
  </r>
  <r>
    <s v="ORD009338"/>
    <x v="326"/>
    <s v="CUST0003"/>
    <s v="Avi Johal"/>
    <x v="1"/>
    <x v="1"/>
    <x v="3"/>
    <n v="5"/>
    <n v="7285.88"/>
    <n v="0"/>
    <n v="36429.4"/>
    <n v="10949.19"/>
    <n v="36429.4"/>
    <s v="Q3"/>
    <n v="30.055916375235388"/>
    <s v="Patna"/>
    <s v="Regular"/>
  </r>
  <r>
    <s v="ORD000640"/>
    <x v="332"/>
    <s v="CUST0170"/>
    <s v="Yash Kibe"/>
    <x v="3"/>
    <x v="2"/>
    <x v="46"/>
    <n v="2"/>
    <n v="1880.14"/>
    <n v="0.2"/>
    <n v="3008.22"/>
    <n v="492.54"/>
    <n v="3008.2240000000002"/>
    <s v="Q1"/>
    <n v="16.373137602967869"/>
    <s v="Ahmedabad"/>
    <s v="Premium"/>
  </r>
  <r>
    <s v="ORD004402"/>
    <x v="266"/>
    <s v="CUST0242"/>
    <s v="Vanya Bhat"/>
    <x v="2"/>
    <x v="4"/>
    <x v="42"/>
    <n v="2"/>
    <n v="35445.33"/>
    <n v="0.1"/>
    <n v="63801.59"/>
    <n v="6036.55"/>
    <n v="63801.594000000005"/>
    <s v="Q2"/>
    <n v="9.4614413214466921"/>
    <s v="Delhi"/>
    <s v="Regular"/>
  </r>
  <r>
    <s v="ORD003645"/>
    <x v="64"/>
    <s v="CUST0159"/>
    <s v="Gavin Doctor"/>
    <x v="2"/>
    <x v="0"/>
    <x v="0"/>
    <n v="5"/>
    <n v="399.88"/>
    <n v="0"/>
    <n v="1999.4"/>
    <n v="726.87"/>
    <n v="1999.4"/>
    <s v="Q1"/>
    <n v="36.354406321896562"/>
    <s v="Lucknow"/>
    <s v="Regular"/>
  </r>
  <r>
    <s v="ORD011793"/>
    <x v="185"/>
    <s v="CUST0063"/>
    <s v="Udant Bansal"/>
    <x v="0"/>
    <x v="5"/>
    <x v="39"/>
    <n v="5"/>
    <n v="703.59"/>
    <n v="0"/>
    <n v="3517.95"/>
    <n v="274.85000000000002"/>
    <n v="3517.9500000000003"/>
    <s v="Q4"/>
    <n v="7.8127886979633034"/>
    <s v="Bengaluru"/>
    <s v="Premium"/>
  </r>
  <r>
    <s v="ORD003580"/>
    <x v="307"/>
    <s v="CUST0417"/>
    <s v="Radha Mander"/>
    <x v="0"/>
    <x v="0"/>
    <x v="49"/>
    <n v="5"/>
    <n v="580.75"/>
    <n v="0.2"/>
    <n v="2323"/>
    <n v="883.87"/>
    <n v="2323"/>
    <s v="Q4"/>
    <n v="38.048643994834265"/>
    <s v="Kochi"/>
    <s v="Occasional"/>
  </r>
  <r>
    <s v="ORD005453"/>
    <x v="54"/>
    <s v="CUST0257"/>
    <s v="Idika Dewan"/>
    <x v="3"/>
    <x v="6"/>
    <x v="19"/>
    <n v="1"/>
    <n v="1627.89"/>
    <n v="0.15"/>
    <n v="1383.71"/>
    <n v="411.7"/>
    <n v="1383.7065"/>
    <s v="Q4"/>
    <n v="29.7533442701144"/>
    <s v="Mumbai"/>
    <s v="Premium"/>
  </r>
  <r>
    <s v="ORD002954"/>
    <x v="42"/>
    <s v="CUST0353"/>
    <s v="Amruta Ratta"/>
    <x v="1"/>
    <x v="6"/>
    <x v="43"/>
    <n v="1"/>
    <n v="947.94"/>
    <n v="0.2"/>
    <n v="758.35"/>
    <n v="176.11"/>
    <n v="758.35200000000009"/>
    <s v="Q4"/>
    <n v="23.222786312388742"/>
    <s v="Bhubaneswar"/>
    <s v="Regular"/>
  </r>
  <r>
    <s v="ORD003050"/>
    <x v="264"/>
    <s v="CUST0297"/>
    <s v="Ikbal Mane"/>
    <x v="3"/>
    <x v="1"/>
    <x v="3"/>
    <n v="2"/>
    <n v="2048.41"/>
    <n v="0.15"/>
    <n v="3482.3"/>
    <n v="689.55"/>
    <n v="3482.2969999999996"/>
    <s v="Q3"/>
    <n v="19.801567929242164"/>
    <s v="Mumbai"/>
    <s v="Premium"/>
  </r>
  <r>
    <s v="ORD009646"/>
    <x v="60"/>
    <s v="CUST0198"/>
    <s v="Dev Wagle"/>
    <x v="0"/>
    <x v="5"/>
    <x v="44"/>
    <n v="9"/>
    <n v="214.39"/>
    <n v="0"/>
    <n v="1929.51"/>
    <n v="154.93"/>
    <n v="1929.5099999999998"/>
    <s v="Q3"/>
    <n v="8.0294997175448692"/>
    <s v="Chandigarh"/>
    <s v="Regular"/>
  </r>
  <r>
    <s v="ORD008782"/>
    <x v="147"/>
    <s v="CUST0054"/>
    <s v="Bhavya Chahal"/>
    <x v="1"/>
    <x v="1"/>
    <x v="26"/>
    <n v="1"/>
    <n v="2315.88"/>
    <n v="0"/>
    <n v="2315.88"/>
    <n v="465.96"/>
    <n v="2315.88"/>
    <s v="Q2"/>
    <n v="20.120213482563862"/>
    <s v="Guwahati"/>
    <s v="Premium"/>
  </r>
  <r>
    <s v="ORD004001"/>
    <x v="49"/>
    <s v="CUST0487"/>
    <s v="Urvi Johal"/>
    <x v="3"/>
    <x v="5"/>
    <x v="68"/>
    <n v="3"/>
    <n v="111.35"/>
    <n v="0"/>
    <n v="334.05"/>
    <n v="30.49"/>
    <n v="334.04999999999995"/>
    <s v="Q3"/>
    <n v="9.127376141296212"/>
    <s v="Ahmedabad"/>
    <s v="Premium"/>
  </r>
  <r>
    <s v="ORD009082"/>
    <x v="224"/>
    <s v="CUST0408"/>
    <s v="Anvi Jaggi"/>
    <x v="0"/>
    <x v="5"/>
    <x v="7"/>
    <n v="4"/>
    <n v="399.26"/>
    <n v="0"/>
    <n v="1597.04"/>
    <n v="141.52000000000001"/>
    <n v="1597.04"/>
    <s v="Q3"/>
    <n v="8.8613935781195217"/>
    <s v="Kochi"/>
    <s v="Premium"/>
  </r>
  <r>
    <s v="ORD004091"/>
    <x v="20"/>
    <s v="CUST0189"/>
    <s v="Ikbal Pall"/>
    <x v="0"/>
    <x v="3"/>
    <x v="25"/>
    <n v="2"/>
    <n v="1721.47"/>
    <n v="0.05"/>
    <n v="3270.79"/>
    <n v="1119.17"/>
    <n v="3270.7930000000001"/>
    <s v="Q1"/>
    <n v="34.217115742679901"/>
    <s v="Kochi"/>
    <s v="Premium"/>
  </r>
  <r>
    <s v="ORD004753"/>
    <x v="171"/>
    <s v="CUST0019"/>
    <s v="Saksham Pillay"/>
    <x v="3"/>
    <x v="4"/>
    <x v="33"/>
    <n v="1"/>
    <n v="17432.990000000002"/>
    <n v="0"/>
    <n v="17432.990000000002"/>
    <n v="2592.12"/>
    <n v="17432.990000000002"/>
    <s v="Q2"/>
    <n v="14.869050002323181"/>
    <s v="Surat"/>
    <s v="Regular"/>
  </r>
  <r>
    <s v="ORD009673"/>
    <x v="10"/>
    <s v="CUST0068"/>
    <s v="Atharv Shenoy"/>
    <x v="1"/>
    <x v="1"/>
    <x v="3"/>
    <n v="4"/>
    <n v="3556.93"/>
    <n v="0"/>
    <n v="14227.72"/>
    <n v="2809.39"/>
    <n v="14227.72"/>
    <s v="Q1"/>
    <n v="19.745890416735783"/>
    <s v="Ranchi"/>
    <s v="Premium"/>
  </r>
  <r>
    <s v="ORD003922"/>
    <x v="163"/>
    <s v="CUST0135"/>
    <s v="Nandini Sarin"/>
    <x v="2"/>
    <x v="2"/>
    <x v="8"/>
    <n v="2"/>
    <n v="4426.6099999999997"/>
    <n v="0.05"/>
    <n v="8410.56"/>
    <n v="1452.55"/>
    <n v="8410.5589999999993"/>
    <s v="Q4"/>
    <n v="17.270550355743257"/>
    <s v="Amritsar"/>
    <s v="Premium"/>
  </r>
  <r>
    <s v="ORD009706"/>
    <x v="90"/>
    <s v="CUST0027"/>
    <s v="Januja Dalal"/>
    <x v="0"/>
    <x v="2"/>
    <x v="2"/>
    <n v="2"/>
    <n v="2675.68"/>
    <n v="0.05"/>
    <n v="5083.79"/>
    <n v="847.92"/>
    <n v="5083.7919999999995"/>
    <s v="Q4"/>
    <n v="16.678895076311175"/>
    <s v="Kochi"/>
    <s v="Regular"/>
  </r>
  <r>
    <s v="ORD008846"/>
    <x v="65"/>
    <s v="CUST0352"/>
    <s v="Vincent Loke"/>
    <x v="2"/>
    <x v="4"/>
    <x v="33"/>
    <n v="5"/>
    <n v="57817.67"/>
    <n v="0.05"/>
    <n v="274633.93"/>
    <n v="37094.410000000003"/>
    <n v="274633.93249999994"/>
    <s v="Q2"/>
    <n v="13.506856199450667"/>
    <s v="Lucknow"/>
    <s v="Occasional"/>
  </r>
  <r>
    <s v="ORD005597"/>
    <x v="121"/>
    <s v="CUST0323"/>
    <s v="Orinder Chandra"/>
    <x v="2"/>
    <x v="5"/>
    <x v="24"/>
    <n v="1"/>
    <n v="142.63999999999999"/>
    <n v="0"/>
    <n v="142.63999999999999"/>
    <n v="12.16"/>
    <n v="142.63999999999999"/>
    <s v="Q2"/>
    <n v="8.5249579360628154"/>
    <s v="Jaipur"/>
    <s v="Occasional"/>
  </r>
  <r>
    <s v="ORD003373"/>
    <x v="264"/>
    <s v="CUST0013"/>
    <s v="Charan Aggarwal"/>
    <x v="0"/>
    <x v="6"/>
    <x v="63"/>
    <n v="4"/>
    <n v="4303.66"/>
    <n v="0.1"/>
    <n v="15493.18"/>
    <n v="5427.37"/>
    <n v="15493.175999999999"/>
    <s v="Q3"/>
    <n v="35.030703832266838"/>
    <s v="Kochi"/>
    <s v="Regular"/>
  </r>
  <r>
    <s v="ORD000631"/>
    <x v="63"/>
    <s v="CUST0038"/>
    <s v="Netra Narasimhan"/>
    <x v="2"/>
    <x v="2"/>
    <x v="62"/>
    <n v="1"/>
    <n v="3676.12"/>
    <n v="0.1"/>
    <n v="3308.51"/>
    <n v="935.11"/>
    <n v="3308.5079999999998"/>
    <s v="Q4"/>
    <n v="28.263780372433512"/>
    <s v="Amritsar"/>
    <s v="Premium"/>
  </r>
  <r>
    <s v="ORD005331"/>
    <x v="79"/>
    <s v="CUST0444"/>
    <s v="Yagnesh Rout"/>
    <x v="1"/>
    <x v="4"/>
    <x v="45"/>
    <n v="5"/>
    <n v="81324.77"/>
    <n v="0"/>
    <n v="406623.85"/>
    <n v="45979.25"/>
    <n v="406623.85000000003"/>
    <s v="Q2"/>
    <n v="11.307563488959145"/>
    <s v="Patna"/>
    <s v="Regular"/>
  </r>
  <r>
    <s v="ORD007868"/>
    <x v="36"/>
    <s v="CUST0390"/>
    <s v="Waida Manda"/>
    <x v="1"/>
    <x v="6"/>
    <x v="18"/>
    <n v="4"/>
    <n v="3960.69"/>
    <n v="0.05"/>
    <n v="15050.62"/>
    <n v="4976.2299999999996"/>
    <n v="15050.621999999999"/>
    <s v="Q4"/>
    <n v="33.063289087094084"/>
    <s v="Patna"/>
    <s v="Premium"/>
  </r>
  <r>
    <s v="ORD002923"/>
    <x v="212"/>
    <s v="CUST0423"/>
    <s v="Ayaan Kar"/>
    <x v="2"/>
    <x v="5"/>
    <x v="7"/>
    <n v="8"/>
    <n v="441.81"/>
    <n v="0"/>
    <n v="3534.48"/>
    <n v="308.86"/>
    <n v="3534.48"/>
    <s v="Q3"/>
    <n v="8.7384848690613612"/>
    <s v="Chandigarh"/>
    <s v="Regular"/>
  </r>
  <r>
    <s v="ORD004556"/>
    <x v="30"/>
    <s v="CUST0254"/>
    <s v="Pratyush Morar"/>
    <x v="1"/>
    <x v="5"/>
    <x v="24"/>
    <n v="2"/>
    <n v="156.78"/>
    <n v="0.1"/>
    <n v="282.2"/>
    <n v="19.059999999999999"/>
    <n v="282.20400000000001"/>
    <s v="Q1"/>
    <n v="6.7540751240255128"/>
    <s v="Patna"/>
    <s v="Premium"/>
  </r>
  <r>
    <s v="ORD005675"/>
    <x v="99"/>
    <s v="CUST0085"/>
    <s v="Anthony Sabharwal"/>
    <x v="0"/>
    <x v="5"/>
    <x v="31"/>
    <n v="4"/>
    <n v="216.86"/>
    <n v="0.1"/>
    <n v="780.7"/>
    <n v="-87.24"/>
    <n v="780.69600000000003"/>
    <s v="Q3"/>
    <n v="-11.174586909184065"/>
    <s v="Chennai"/>
    <s v="Premium"/>
  </r>
  <r>
    <s v="ORD002883"/>
    <x v="123"/>
    <s v="CUST0155"/>
    <s v="Harini Kurian"/>
    <x v="0"/>
    <x v="5"/>
    <x v="24"/>
    <n v="9"/>
    <n v="318.81"/>
    <n v="0.25"/>
    <n v="2151.9699999999998"/>
    <n v="154.63999999999999"/>
    <n v="2151.9674999999997"/>
    <s v="Q1"/>
    <n v="7.1859737821623915"/>
    <s v="Coimbatore"/>
    <s v="Regular"/>
  </r>
  <r>
    <s v="ORD009996"/>
    <x v="207"/>
    <s v="CUST0263"/>
    <s v="Jacob Radhakrishnan"/>
    <x v="1"/>
    <x v="4"/>
    <x v="47"/>
    <n v="1"/>
    <n v="10791.49"/>
    <n v="0"/>
    <n v="10791.49"/>
    <n v="1512.9"/>
    <n v="10791.49"/>
    <s v="Q2"/>
    <n v="14.019380085604491"/>
    <s v="Kolkata"/>
    <s v="Premium"/>
  </r>
  <r>
    <s v="ORD010915"/>
    <x v="299"/>
    <s v="CUST0090"/>
    <s v="Pranit Gera"/>
    <x v="0"/>
    <x v="4"/>
    <x v="33"/>
    <n v="1"/>
    <n v="33331.82"/>
    <n v="0.15"/>
    <n v="28332.05"/>
    <n v="4342.54"/>
    <n v="28332.046999999999"/>
    <s v="Q1"/>
    <n v="15.327306001507127"/>
    <s v="Chennai"/>
    <s v="Premium"/>
  </r>
  <r>
    <s v="ORD000786"/>
    <x v="139"/>
    <s v="CUST0111"/>
    <s v="Ishwar Bir"/>
    <x v="0"/>
    <x v="2"/>
    <x v="17"/>
    <n v="2"/>
    <n v="6219.73"/>
    <n v="0.3"/>
    <n v="8707.6200000000008"/>
    <n v="2178.5700000000002"/>
    <n v="8707.6219999999994"/>
    <s v="Q3"/>
    <n v="25.019121183515125"/>
    <s v="Hyderabad"/>
    <s v="Premium"/>
  </r>
  <r>
    <s v="ORD004610"/>
    <x v="284"/>
    <s v="CUST0419"/>
    <s v="Indrajit Upadhyay"/>
    <x v="3"/>
    <x v="5"/>
    <x v="31"/>
    <n v="6"/>
    <n v="247.71"/>
    <n v="0"/>
    <n v="1486.26"/>
    <n v="126.21"/>
    <n v="1486.26"/>
    <s v="Q3"/>
    <n v="8.4917847482943767"/>
    <s v="Surat"/>
    <s v="Occasional"/>
  </r>
  <r>
    <s v="ORD007656"/>
    <x v="34"/>
    <s v="CUST0150"/>
    <s v="Rayaan Chaudhary"/>
    <x v="0"/>
    <x v="3"/>
    <x v="66"/>
    <n v="5"/>
    <n v="3397.64"/>
    <n v="0"/>
    <n v="16988.2"/>
    <n v="5792.81"/>
    <n v="16988.2"/>
    <s v="Q3"/>
    <n v="34.099021673867746"/>
    <s v="Kochi"/>
    <s v="Premium"/>
  </r>
  <r>
    <s v="ORD009296"/>
    <x v="308"/>
    <s v="CUST0414"/>
    <s v="Sai Maharaj"/>
    <x v="2"/>
    <x v="5"/>
    <x v="7"/>
    <n v="3"/>
    <n v="484.04"/>
    <n v="0.05"/>
    <n v="1379.51"/>
    <n v="90"/>
    <n v="1379.5140000000001"/>
    <s v="Q3"/>
    <n v="6.524055642945684"/>
    <s v="Delhi"/>
    <s v="Occasional"/>
  </r>
  <r>
    <s v="ORD004663"/>
    <x v="200"/>
    <s v="CUST0066"/>
    <s v="Ekaja Khalsa"/>
    <x v="1"/>
    <x v="4"/>
    <x v="47"/>
    <n v="3"/>
    <n v="30700.99"/>
    <n v="0"/>
    <n v="92102.97"/>
    <n v="8258.7800000000007"/>
    <n v="92102.97"/>
    <s v="Q2"/>
    <n v="8.9668986787288176"/>
    <s v="Bhubaneswar"/>
    <s v="Premium"/>
  </r>
  <r>
    <s v="ORD001165"/>
    <x v="205"/>
    <s v="CUST0039"/>
    <s v="Jonathan Dutta"/>
    <x v="3"/>
    <x v="6"/>
    <x v="19"/>
    <n v="1"/>
    <n v="1697.11"/>
    <n v="0.2"/>
    <n v="1357.69"/>
    <n v="396.78"/>
    <n v="1357.6880000000001"/>
    <s v="Q2"/>
    <n v="29.224638908734686"/>
    <s v="Nagpur"/>
    <s v="Premium"/>
  </r>
  <r>
    <s v="ORD007938"/>
    <x v="271"/>
    <s v="CUST0331"/>
    <s v="Yashvi Manne"/>
    <x v="3"/>
    <x v="2"/>
    <x v="46"/>
    <n v="4"/>
    <n v="1078.3800000000001"/>
    <n v="0"/>
    <n v="4313.5200000000004"/>
    <n v="689.16"/>
    <n v="4313.5200000000004"/>
    <s v="Q3"/>
    <n v="15.976742892115951"/>
    <s v="Surat"/>
    <s v="Premium"/>
  </r>
  <r>
    <s v="ORD001612"/>
    <x v="64"/>
    <s v="CUST0115"/>
    <s v="Saanvi Atwal"/>
    <x v="0"/>
    <x v="5"/>
    <x v="44"/>
    <n v="6"/>
    <n v="164.66"/>
    <n v="0"/>
    <n v="987.96"/>
    <n v="96.29"/>
    <n v="987.96"/>
    <s v="Q1"/>
    <n v="9.7463460059111711"/>
    <s v="Chennai"/>
    <s v="Premium"/>
  </r>
  <r>
    <s v="ORD011614"/>
    <x v="62"/>
    <s v="CUST0058"/>
    <s v="Vansha Narula"/>
    <x v="0"/>
    <x v="4"/>
    <x v="22"/>
    <n v="3"/>
    <n v="53113.34"/>
    <n v="0"/>
    <n v="159340.01999999999"/>
    <n v="19115.88"/>
    <n v="159340.01999999999"/>
    <s v="Q1"/>
    <n v="11.996910757259855"/>
    <s v="Kochi"/>
    <s v="Regular"/>
  </r>
  <r>
    <s v="ORD004665"/>
    <x v="118"/>
    <s v="CUST0425"/>
    <s v="Devika Issac"/>
    <x v="3"/>
    <x v="5"/>
    <x v="24"/>
    <n v="7"/>
    <n v="249.51"/>
    <n v="0.05"/>
    <n v="1659.24"/>
    <n v="112.88"/>
    <n v="1659.2414999999999"/>
    <s v="Q1"/>
    <n v="6.803114679009667"/>
    <s v="Nagpur"/>
    <s v="Premium"/>
  </r>
  <r>
    <s v="ORD002038"/>
    <x v="305"/>
    <s v="CUST0063"/>
    <s v="Udant Bansal"/>
    <x v="0"/>
    <x v="3"/>
    <x v="12"/>
    <n v="5"/>
    <n v="3177.27"/>
    <n v="0.15"/>
    <n v="13503.4"/>
    <n v="3380.13"/>
    <n v="13503.397499999999"/>
    <s v="Q3"/>
    <n v="25.031695721077657"/>
    <s v="Bengaluru"/>
    <s v="Premium"/>
  </r>
  <r>
    <s v="ORD005666"/>
    <x v="84"/>
    <s v="CUST0496"/>
    <s v="Gunbir Sidhu"/>
    <x v="2"/>
    <x v="6"/>
    <x v="55"/>
    <n v="5"/>
    <n v="4718.13"/>
    <n v="0.1"/>
    <n v="21231.59"/>
    <n v="6564.32"/>
    <n v="21231.585000000003"/>
    <s v="Q2"/>
    <n v="30.917703290238741"/>
    <s v="Lucknow"/>
    <s v="Regular"/>
  </r>
  <r>
    <s v="ORD009018"/>
    <x v="297"/>
    <s v="CUST0399"/>
    <s v="Saksham Goyal"/>
    <x v="3"/>
    <x v="5"/>
    <x v="68"/>
    <n v="5"/>
    <n v="194.87"/>
    <n v="0.2"/>
    <n v="779.48"/>
    <n v="80.78"/>
    <n v="779.48"/>
    <s v="Q3"/>
    <n v="10.363319135834145"/>
    <s v="Surat"/>
    <s v="Premium"/>
  </r>
  <r>
    <s v="ORD008288"/>
    <x v="83"/>
    <s v="CUST0412"/>
    <s v="Qadim Mammen"/>
    <x v="0"/>
    <x v="3"/>
    <x v="25"/>
    <n v="1"/>
    <n v="3960.52"/>
    <n v="0.15"/>
    <n v="3366.44"/>
    <n v="1146.25"/>
    <n v="3366.442"/>
    <s v="Q2"/>
    <n v="34.049322132579221"/>
    <s v="Chennai"/>
    <s v="Regular"/>
  </r>
  <r>
    <s v="ORD009544"/>
    <x v="4"/>
    <s v="CUST0453"/>
    <s v="Maanav Dâ€™Alia"/>
    <x v="1"/>
    <x v="6"/>
    <x v="19"/>
    <n v="1"/>
    <n v="2228.09"/>
    <n v="0"/>
    <n v="2228.09"/>
    <n v="868.34"/>
    <n v="2228.09"/>
    <s v="Q2"/>
    <n v="38.97239339523987"/>
    <s v="Bhubaneswar"/>
    <s v="Regular"/>
  </r>
  <r>
    <s v="ORD004319"/>
    <x v="92"/>
    <s v="CUST0058"/>
    <s v="Vansha Narula"/>
    <x v="0"/>
    <x v="6"/>
    <x v="29"/>
    <n v="1"/>
    <n v="3171.11"/>
    <n v="0"/>
    <n v="3171.11"/>
    <n v="849.57"/>
    <n v="3171.11"/>
    <s v="Q3"/>
    <n v="26.790934404672186"/>
    <s v="Kochi"/>
    <s v="Regular"/>
  </r>
  <r>
    <s v="ORD005893"/>
    <x v="155"/>
    <s v="CUST0239"/>
    <s v="Om Bumb"/>
    <x v="2"/>
    <x v="3"/>
    <x v="58"/>
    <n v="4"/>
    <n v="3845.94"/>
    <n v="0"/>
    <n v="15383.76"/>
    <n v="4387.2700000000004"/>
    <n v="15383.76"/>
    <s v="Q3"/>
    <n v="28.518840647540006"/>
    <s v="Chandigarh"/>
    <s v="Regular"/>
  </r>
  <r>
    <s v="ORD006796"/>
    <x v="78"/>
    <s v="CUST0119"/>
    <s v="Advik Dhawan"/>
    <x v="0"/>
    <x v="4"/>
    <x v="20"/>
    <n v="2"/>
    <n v="41109.5"/>
    <n v="0.05"/>
    <n v="78108.05"/>
    <n v="7864.81"/>
    <n v="78108.05"/>
    <s v="Q3"/>
    <n v="10.069141400918344"/>
    <s v="Hyderabad"/>
    <s v="Premium"/>
  </r>
  <r>
    <s v="ORD009335"/>
    <x v="86"/>
    <s v="CUST0071"/>
    <s v="Brijesh Samra"/>
    <x v="2"/>
    <x v="4"/>
    <x v="50"/>
    <n v="4"/>
    <n v="73464.34"/>
    <n v="0.05"/>
    <n v="279164.49"/>
    <n v="32265.43"/>
    <n v="279164.49199999997"/>
    <s v="Q4"/>
    <n v="11.557856086925669"/>
    <s v="Chandigarh"/>
    <s v="Occasional"/>
  </r>
  <r>
    <s v="ORD006570"/>
    <x v="246"/>
    <s v="CUST0335"/>
    <s v="Ishani Bakshi"/>
    <x v="0"/>
    <x v="4"/>
    <x v="50"/>
    <n v="5"/>
    <n v="65090.43"/>
    <n v="0"/>
    <n v="325452.15000000002"/>
    <n v="37209.279999999999"/>
    <n v="325452.15000000002"/>
    <s v="Q2"/>
    <n v="11.433103145884886"/>
    <s v="Bengaluru"/>
    <s v="Premium"/>
  </r>
  <r>
    <s v="ORD010282"/>
    <x v="279"/>
    <s v="CUST0284"/>
    <s v="Daksha Karan"/>
    <x v="1"/>
    <x v="4"/>
    <x v="42"/>
    <n v="2"/>
    <n v="25745.15"/>
    <n v="0"/>
    <n v="51490.3"/>
    <n v="5224.08"/>
    <n v="51490.3"/>
    <s v="Q1"/>
    <n v="10.145755608337881"/>
    <s v="Ranchi"/>
    <s v="Premium"/>
  </r>
  <r>
    <s v="ORD005446"/>
    <x v="233"/>
    <s v="CUST0453"/>
    <s v="Maanav Dâ€™Alia"/>
    <x v="1"/>
    <x v="4"/>
    <x v="5"/>
    <n v="5"/>
    <n v="64256.01"/>
    <n v="0"/>
    <n v="321280.05"/>
    <n v="39949.75"/>
    <n v="321280.05"/>
    <s v="Q1"/>
    <n v="12.434556705279398"/>
    <s v="Bhubaneswar"/>
    <s v="Regular"/>
  </r>
  <r>
    <s v="ORD000900"/>
    <x v="337"/>
    <s v="CUST0262"/>
    <s v="Quincy Ray"/>
    <x v="0"/>
    <x v="2"/>
    <x v="9"/>
    <n v="3"/>
    <n v="6332.48"/>
    <n v="0.25"/>
    <n v="14248.08"/>
    <n v="2255.52"/>
    <n v="14248.079999999998"/>
    <s v="Q3"/>
    <n v="15.8303434568026"/>
    <s v="Kochi"/>
    <s v="Occasional"/>
  </r>
  <r>
    <s v="ORD008442"/>
    <x v="329"/>
    <s v="CUST0221"/>
    <s v="Naveen Dass"/>
    <x v="0"/>
    <x v="2"/>
    <x v="9"/>
    <n v="5"/>
    <n v="7267.47"/>
    <n v="0.1"/>
    <n v="32703.61"/>
    <n v="6506.48"/>
    <n v="32703.614999999998"/>
    <s v="Q4"/>
    <n v="19.895295962739279"/>
    <s v="Kochi"/>
    <s v="Regular"/>
  </r>
  <r>
    <s v="ORD005901"/>
    <x v="324"/>
    <s v="CUST0379"/>
    <s v="Amrita Contractor"/>
    <x v="1"/>
    <x v="5"/>
    <x v="31"/>
    <n v="10"/>
    <n v="148.13999999999999"/>
    <n v="0.3"/>
    <n v="1036.98"/>
    <n v="82.38"/>
    <n v="1036.9799999999998"/>
    <s v="Q1"/>
    <n v="7.944222646531272"/>
    <s v="Patna"/>
    <s v="Regular"/>
  </r>
  <r>
    <s v="ORD007009"/>
    <x v="217"/>
    <s v="CUST0105"/>
    <s v="Jacob Ganesh"/>
    <x v="2"/>
    <x v="5"/>
    <x v="7"/>
    <n v="4"/>
    <n v="695.71"/>
    <n v="0"/>
    <n v="2782.84"/>
    <n v="266.10000000000002"/>
    <n v="2782.84"/>
    <s v="Q4"/>
    <n v="9.5621738942950376"/>
    <s v="Amritsar"/>
    <s v="Regular"/>
  </r>
  <r>
    <s v="ORD007037"/>
    <x v="116"/>
    <s v="CUST0244"/>
    <s v="Kala Chand"/>
    <x v="1"/>
    <x v="4"/>
    <x v="5"/>
    <n v="5"/>
    <n v="25049.61"/>
    <n v="0"/>
    <n v="125248.05"/>
    <n v="17614.419999999998"/>
    <n v="125248.05"/>
    <s v="Q4"/>
    <n v="14.063628136326273"/>
    <s v="Patna"/>
    <s v="Premium"/>
  </r>
  <r>
    <s v="ORD004558"/>
    <x v="153"/>
    <s v="CUST0427"/>
    <s v="Laksh Gole"/>
    <x v="0"/>
    <x v="4"/>
    <x v="45"/>
    <n v="3"/>
    <n v="5517.63"/>
    <n v="0.05"/>
    <n v="15725.25"/>
    <n v="1719.4"/>
    <n v="15725.245499999999"/>
    <s v="Q1"/>
    <n v="10.934007408467275"/>
    <s v="Kochi"/>
    <s v="Regular"/>
  </r>
  <r>
    <s v="ORD011484"/>
    <x v="145"/>
    <s v="CUST0420"/>
    <s v="Zehaan Choudhury"/>
    <x v="3"/>
    <x v="1"/>
    <x v="3"/>
    <n v="5"/>
    <n v="9377.6299999999992"/>
    <n v="0.05"/>
    <n v="44543.74"/>
    <n v="-4618.38"/>
    <n v="44543.742499999993"/>
    <s v="Q3"/>
    <n v="-10.368190906286721"/>
    <s v="Ahmedabad"/>
    <s v="Premium"/>
  </r>
  <r>
    <s v="ORD006217"/>
    <x v="22"/>
    <s v="CUST0397"/>
    <s v="Jai Boase"/>
    <x v="3"/>
    <x v="2"/>
    <x v="2"/>
    <n v="2"/>
    <n v="4555.1899999999996"/>
    <n v="0"/>
    <n v="9110.3799999999992"/>
    <n v="1783.99"/>
    <n v="9110.3799999999992"/>
    <s v="Q3"/>
    <n v="19.58194938081617"/>
    <s v="Ahmedabad"/>
    <s v="Occasional"/>
  </r>
  <r>
    <s v="ORD010424"/>
    <x v="80"/>
    <s v="CUST0353"/>
    <s v="Amruta Ratta"/>
    <x v="1"/>
    <x v="6"/>
    <x v="43"/>
    <n v="0"/>
    <n v="4236.8"/>
    <n v="0"/>
    <n v="16947.2"/>
    <n v="4205.08"/>
    <n v="0"/>
    <s v="Q2"/>
    <n v="24.812830438066463"/>
    <s v="Bhubaneswar"/>
    <s v="Regular"/>
  </r>
  <r>
    <s v="ORD011010"/>
    <x v="253"/>
    <s v="CUST0079"/>
    <s v="Joshua Acharya"/>
    <x v="3"/>
    <x v="2"/>
    <x v="8"/>
    <n v="2"/>
    <n v="2784.58"/>
    <n v="0.05"/>
    <n v="5290.7"/>
    <n v="1250.03"/>
    <n v="5290.7019999999993"/>
    <s v="Q3"/>
    <n v="23.626930273876802"/>
    <s v="Ahmedabad"/>
    <s v="Premium"/>
  </r>
  <r>
    <s v="ORD004985"/>
    <x v="178"/>
    <s v="CUST0373"/>
    <s v="Ikbal Randhawa"/>
    <x v="1"/>
    <x v="2"/>
    <x v="54"/>
    <n v="4"/>
    <n v="2609.29"/>
    <n v="0.05"/>
    <n v="9915.2999999999993"/>
    <n v="2692.09"/>
    <n v="9915.3019999999997"/>
    <s v="Q1"/>
    <n v="27.150867850695391"/>
    <s v="Patna"/>
    <s v="Premium"/>
  </r>
  <r>
    <s v="ORD004808"/>
    <x v="348"/>
    <s v="CUST0164"/>
    <s v="Teerth Soman"/>
    <x v="2"/>
    <x v="2"/>
    <x v="2"/>
    <n v="2"/>
    <n v="6256.39"/>
    <n v="0.15"/>
    <n v="10635.86"/>
    <n v="2332.71"/>
    <n v="10635.862999999999"/>
    <s v="Q1"/>
    <n v="21.932500051711852"/>
    <s v="Chandigarh"/>
    <s v="Occasional"/>
  </r>
  <r>
    <s v="ORD011424"/>
    <x v="221"/>
    <s v="CUST0275"/>
    <s v="Rajata Baria"/>
    <x v="1"/>
    <x v="0"/>
    <x v="48"/>
    <n v="4"/>
    <n v="540.89"/>
    <n v="0.05"/>
    <n v="2055.38"/>
    <n v="505.29"/>
    <n v="2055.3820000000001"/>
    <s v="Q1"/>
    <n v="24.583775262968405"/>
    <s v="Ranchi"/>
    <s v="Premium"/>
  </r>
  <r>
    <s v="ORD006446"/>
    <x v="42"/>
    <s v="CUST0036"/>
    <s v="Amaira Venkataraman"/>
    <x v="2"/>
    <x v="0"/>
    <x v="53"/>
    <n v="2"/>
    <n v="364.94"/>
    <n v="0.2"/>
    <n v="583.9"/>
    <n v="174.97"/>
    <n v="583.904"/>
    <s v="Q4"/>
    <n v="29.965747559513616"/>
    <s v="Amritsar"/>
    <s v="Premium"/>
  </r>
  <r>
    <s v="ORD002342"/>
    <x v="24"/>
    <s v="CUST0408"/>
    <s v="Anvi Jaggi"/>
    <x v="0"/>
    <x v="6"/>
    <x v="27"/>
    <n v="1"/>
    <n v="3092.43"/>
    <n v="0.05"/>
    <n v="2937.81"/>
    <n v="899.31"/>
    <n v="2937.8084999999996"/>
    <s v="Q3"/>
    <n v="30.611578012192751"/>
    <s v="Kochi"/>
    <s v="Premium"/>
  </r>
  <r>
    <s v="ORD000492"/>
    <x v="248"/>
    <s v="CUST0085"/>
    <s v="Anthony Sabharwal"/>
    <x v="0"/>
    <x v="6"/>
    <x v="55"/>
    <n v="2"/>
    <n v="2631.75"/>
    <n v="0.05"/>
    <n v="5000.32"/>
    <n v="-341.6"/>
    <n v="5000.3249999999998"/>
    <s v="Q4"/>
    <n v="-6.8315627799820824"/>
    <s v="Chennai"/>
    <s v="Premium"/>
  </r>
  <r>
    <s v="ORD002776"/>
    <x v="248"/>
    <s v="CUST0420"/>
    <s v="Zehaan Choudhury"/>
    <x v="3"/>
    <x v="5"/>
    <x v="31"/>
    <n v="2"/>
    <n v="779.61"/>
    <n v="0"/>
    <n v="1559.22"/>
    <n v="105.17"/>
    <n v="1559.22"/>
    <s v="Q4"/>
    <n v="6.7450391862597963"/>
    <s v="Ahmedabad"/>
    <s v="Premium"/>
  </r>
  <r>
    <s v="ORD002973"/>
    <x v="0"/>
    <s v="CUST0495"/>
    <s v="Chanchal Golla"/>
    <x v="2"/>
    <x v="6"/>
    <x v="55"/>
    <n v="1"/>
    <n v="2535.25"/>
    <n v="0.05"/>
    <n v="2408.4899999999998"/>
    <n v="838.06"/>
    <n v="2408.4874999999997"/>
    <s v="Q2"/>
    <n v="34.796075549410624"/>
    <s v="Amritsar"/>
    <s v="Premium"/>
  </r>
  <r>
    <s v="ORD010525"/>
    <x v="124"/>
    <s v="CUST0298"/>
    <s v="Faris Malhotra"/>
    <x v="3"/>
    <x v="5"/>
    <x v="7"/>
    <n v="4"/>
    <n v="387.12"/>
    <n v="0.3"/>
    <n v="1083.94"/>
    <n v="84.09"/>
    <n v="1083.9359999999999"/>
    <s v="Q2"/>
    <n v="7.7578094728490505"/>
    <s v="Mumbai"/>
    <s v="Premium"/>
  </r>
  <r>
    <s v="ORD007817"/>
    <x v="294"/>
    <s v="CUST0159"/>
    <s v="Gavin Doctor"/>
    <x v="2"/>
    <x v="5"/>
    <x v="37"/>
    <n v="1"/>
    <n v="484.1"/>
    <n v="0.15"/>
    <n v="411.49"/>
    <n v="35.229999999999997"/>
    <n v="411.48500000000001"/>
    <s v="Q1"/>
    <n v="8.5615689324163391"/>
    <s v="Lucknow"/>
    <s v="Regular"/>
  </r>
  <r>
    <s v="ORD009754"/>
    <x v="139"/>
    <s v="CUST0035"/>
    <s v="Sathvik Joshi"/>
    <x v="1"/>
    <x v="0"/>
    <x v="56"/>
    <n v="5"/>
    <n v="668.58"/>
    <n v="0.2"/>
    <n v="2674.32"/>
    <n v="709.86"/>
    <n v="2674.32"/>
    <s v="Q3"/>
    <n v="26.543569954231355"/>
    <s v="Patna"/>
    <s v="Regular"/>
  </r>
  <r>
    <s v="ORD005370"/>
    <x v="103"/>
    <s v="CUST0042"/>
    <s v="Eesha Jhaveri"/>
    <x v="1"/>
    <x v="4"/>
    <x v="45"/>
    <n v="5"/>
    <n v="8550.56"/>
    <n v="0.2"/>
    <n v="34202.239999999998"/>
    <n v="4675.6099999999997"/>
    <n v="34202.239999999998"/>
    <s v="Q1"/>
    <n v="13.670478892610543"/>
    <s v="Patna"/>
    <s v="Premium"/>
  </r>
  <r>
    <s v="ORD007613"/>
    <x v="322"/>
    <s v="CUST0125"/>
    <s v="Baghyawati Oak"/>
    <x v="2"/>
    <x v="6"/>
    <x v="57"/>
    <n v="2"/>
    <n v="3236.38"/>
    <n v="0"/>
    <n v="6472.76"/>
    <n v="1741.17"/>
    <n v="6472.76"/>
    <s v="Q3"/>
    <n v="26.899962303561388"/>
    <s v="Jaipur"/>
    <s v="Regular"/>
  </r>
  <r>
    <s v="ORD001150"/>
    <x v="220"/>
    <s v="CUST0229"/>
    <s v="Tanish Narula"/>
    <x v="2"/>
    <x v="5"/>
    <x v="11"/>
    <n v="8"/>
    <n v="176.16"/>
    <n v="0.15"/>
    <n v="1197.8900000000001"/>
    <n v="93.3"/>
    <n v="1197.8879999999999"/>
    <s v="Q1"/>
    <n v="7.7886951222566339"/>
    <s v="Lucknow"/>
    <s v="Premium"/>
  </r>
  <r>
    <s v="ORD008036"/>
    <x v="154"/>
    <s v="CUST0342"/>
    <s v="Brijesh Uppal"/>
    <x v="0"/>
    <x v="5"/>
    <x v="24"/>
    <n v="10"/>
    <n v="567.29"/>
    <n v="0"/>
    <n v="5672.9"/>
    <n v="388.18"/>
    <n v="5672.9"/>
    <s v="Q4"/>
    <n v="6.8427083149711798"/>
    <s v="Chennai"/>
    <s v="Premium"/>
  </r>
  <r>
    <s v="ORD006073"/>
    <x v="152"/>
    <s v="CUST0146"/>
    <s v="Pavani Bawa"/>
    <x v="1"/>
    <x v="2"/>
    <x v="62"/>
    <n v="3"/>
    <n v="3962.35"/>
    <n v="0.05"/>
    <n v="11292.7"/>
    <n v="2209.52"/>
    <n v="11292.697499999998"/>
    <s v="Q2"/>
    <n v="19.565914263196575"/>
    <s v="Guwahati"/>
    <s v="Regular"/>
  </r>
  <r>
    <s v="ORD008086"/>
    <x v="261"/>
    <s v="CUST0441"/>
    <s v="Gagan Garg"/>
    <x v="3"/>
    <x v="6"/>
    <x v="19"/>
    <n v="5"/>
    <n v="3662.8"/>
    <n v="0.05"/>
    <n v="17398.3"/>
    <n v="3706.49"/>
    <n v="17398.3"/>
    <s v="Q4"/>
    <n v="21.30374806733991"/>
    <s v="Mumbai"/>
    <s v="Regular"/>
  </r>
  <r>
    <s v="ORD004658"/>
    <x v="217"/>
    <s v="CUST0462"/>
    <s v="Tarak Chadha"/>
    <x v="2"/>
    <x v="6"/>
    <x v="63"/>
    <n v="3"/>
    <n v="1610.51"/>
    <n v="0.1"/>
    <n v="4348.38"/>
    <n v="1252.8599999999999"/>
    <n v="4348.3769999999995"/>
    <s v="Q4"/>
    <n v="28.812109337270432"/>
    <s v="Lucknow"/>
    <s v="Premium"/>
  </r>
  <r>
    <s v="ORD007515"/>
    <x v="142"/>
    <s v="CUST0296"/>
    <s v="Qarin Jha"/>
    <x v="0"/>
    <x v="2"/>
    <x v="65"/>
    <n v="5"/>
    <n v="7717.24"/>
    <n v="0.2"/>
    <n v="30868.959999999999"/>
    <n v="5953.62"/>
    <n v="30868.959999999999"/>
    <s v="Q3"/>
    <n v="19.286752776899512"/>
    <s v="Bengaluru"/>
    <s v="Premium"/>
  </r>
  <r>
    <s v="ORD009890"/>
    <x v="329"/>
    <s v="CUST0245"/>
    <s v="Naveen Dubey"/>
    <x v="1"/>
    <x v="3"/>
    <x v="58"/>
    <n v="5"/>
    <n v="1844.74"/>
    <n v="0.05"/>
    <n v="8762.51"/>
    <n v="2562.64"/>
    <n v="8762.5149999999994"/>
    <s v="Q4"/>
    <n v="29.245501574320599"/>
    <s v="Bhubaneswar"/>
    <s v="Regular"/>
  </r>
  <r>
    <s v="ORD002155"/>
    <x v="145"/>
    <s v="CUST0319"/>
    <s v="Veer Sankaran"/>
    <x v="0"/>
    <x v="1"/>
    <x v="59"/>
    <n v="3"/>
    <n v="8124.79"/>
    <n v="0.3"/>
    <n v="17062.060000000001"/>
    <n v="3049.68"/>
    <n v="17062.058999999997"/>
    <s v="Q3"/>
    <n v="17.874043345293593"/>
    <s v="Chennai"/>
    <s v="Premium"/>
  </r>
  <r>
    <s v="ORD000696"/>
    <x v="296"/>
    <s v="CUST0162"/>
    <s v="Unknown"/>
    <x v="2"/>
    <x v="2"/>
    <x v="65"/>
    <n v="4"/>
    <n v="5420.77"/>
    <n v="0.1"/>
    <n v="19514.77"/>
    <n v="5082.1899999999996"/>
    <n v="19514.772000000001"/>
    <s v="Q3"/>
    <n v="26.042787078710123"/>
    <s v="Jaipur"/>
    <s v="Premium"/>
  </r>
  <r>
    <s v="ORD001951"/>
    <x v="103"/>
    <s v="CUST0361"/>
    <s v="Ranveer Nazareth"/>
    <x v="3"/>
    <x v="3"/>
    <x v="25"/>
    <n v="1"/>
    <n v="3260.21"/>
    <n v="0.1"/>
    <n v="2934.19"/>
    <n v="717.23"/>
    <n v="2934.1890000000003"/>
    <s v="Q1"/>
    <n v="24.443884002058489"/>
    <s v="Pune"/>
    <s v="Regular"/>
  </r>
  <r>
    <s v="ORD011953"/>
    <x v="136"/>
    <s v="CUST0493"/>
    <s v="Lakshit Vaidya"/>
    <x v="2"/>
    <x v="5"/>
    <x v="21"/>
    <n v="6"/>
    <n v="230.19"/>
    <n v="0.1"/>
    <n v="1243.03"/>
    <n v="110.7"/>
    <n v="1243.0259999999998"/>
    <s v="Q2"/>
    <n v="8.9056579487220748"/>
    <s v="Lucknow"/>
    <s v="Occasional"/>
  </r>
  <r>
    <s v="ORD011799"/>
    <x v="151"/>
    <s v="CUST0083"/>
    <s v="Tanmayi Pant"/>
    <x v="1"/>
    <x v="6"/>
    <x v="14"/>
    <n v="2"/>
    <n v="3937.42"/>
    <n v="0"/>
    <n v="7874.84"/>
    <n v="1694.26"/>
    <n v="7874.84"/>
    <s v="Q4"/>
    <n v="21.514849825520262"/>
    <s v="Ranchi"/>
    <s v="Premium"/>
  </r>
  <r>
    <s v="ORD008004"/>
    <x v="345"/>
    <s v="CUST0318"/>
    <s v="Unknown"/>
    <x v="0"/>
    <x v="4"/>
    <x v="45"/>
    <n v="5"/>
    <n v="55989.31"/>
    <n v="0.05"/>
    <n v="265949.21999999997"/>
    <n v="28627.94"/>
    <n v="265949.22249999997"/>
    <s v="Q3"/>
    <n v="10.76443841422058"/>
    <s v="Chennai"/>
    <s v="Occasional"/>
  </r>
  <r>
    <s v="ORD002109"/>
    <x v="42"/>
    <s v="CUST0393"/>
    <s v="Rachita Shroff"/>
    <x v="3"/>
    <x v="2"/>
    <x v="30"/>
    <n v="4"/>
    <n v="3344.16"/>
    <n v="0.1"/>
    <n v="12038.98"/>
    <n v="3225.26"/>
    <n v="12038.976000000001"/>
    <s v="Q4"/>
    <n v="26.790143351014787"/>
    <s v="Surat"/>
    <s v="Occasional"/>
  </r>
  <r>
    <s v="ORD002299"/>
    <x v="211"/>
    <s v="CUST0300"/>
    <s v="Maanav Kashyap"/>
    <x v="2"/>
    <x v="5"/>
    <x v="40"/>
    <n v="5"/>
    <n v="350.19"/>
    <n v="0"/>
    <n v="1750.95"/>
    <n v="125.72"/>
    <n v="1750.95"/>
    <s v="Q1"/>
    <n v="7.1801022302178819"/>
    <s v="Amritsar"/>
    <s v="Premium"/>
  </r>
  <r>
    <s v="ORD002203"/>
    <x v="280"/>
    <s v="CUST0059"/>
    <s v="Gopal Om"/>
    <x v="1"/>
    <x v="5"/>
    <x v="37"/>
    <n v="2"/>
    <n v="376.56"/>
    <n v="0"/>
    <n v="753.12"/>
    <n v="71.489999999999995"/>
    <n v="753.12"/>
    <s v="Q3"/>
    <n v="9.4925111536010185"/>
    <s v="Kolkata"/>
    <s v="Regular"/>
  </r>
  <r>
    <s v="ORD002020"/>
    <x v="211"/>
    <s v="CUST0172"/>
    <s v="Sanya Saha"/>
    <x v="3"/>
    <x v="3"/>
    <x v="6"/>
    <n v="2"/>
    <n v="2765.06"/>
    <n v="0"/>
    <n v="5530.12"/>
    <n v="1816.25"/>
    <n v="5530.12"/>
    <s v="Q1"/>
    <n v="32.84286778587083"/>
    <s v="Nagpur"/>
    <s v="Occasional"/>
  </r>
  <r>
    <s v="ORD011115"/>
    <x v="46"/>
    <s v="CUST0004"/>
    <s v="Lucky Aggarwal"/>
    <x v="0"/>
    <x v="2"/>
    <x v="54"/>
    <n v="5"/>
    <n v="5741.61"/>
    <n v="0.1"/>
    <n v="25837.24"/>
    <n v="6531.8"/>
    <n v="25837.244999999999"/>
    <s v="Q3"/>
    <n v="25.28056402309225"/>
    <s v="Coimbatore"/>
    <s v="Premium"/>
  </r>
  <r>
    <s v="ORD006601"/>
    <x v="51"/>
    <s v="CUST0305"/>
    <s v="Barkha Dhingra"/>
    <x v="0"/>
    <x v="1"/>
    <x v="34"/>
    <n v="4"/>
    <n v="42437.01"/>
    <n v="0.2"/>
    <n v="135798.43"/>
    <n v="40447.15"/>
    <n v="135798.432"/>
    <s v="Q3"/>
    <n v="29.784696332645378"/>
    <s v="Kochi"/>
    <s v="Regular"/>
  </r>
  <r>
    <s v="ORD008550"/>
    <x v="136"/>
    <s v="CUST0201"/>
    <s v="Ira Banik"/>
    <x v="2"/>
    <x v="6"/>
    <x v="43"/>
    <n v="5"/>
    <n v="3541.63"/>
    <n v="0"/>
    <n v="17708.150000000001"/>
    <n v="6433.27"/>
    <n v="17708.150000000001"/>
    <s v="Q2"/>
    <n v="36.329430234101245"/>
    <s v="Lucknow"/>
    <s v="Occasional"/>
  </r>
  <r>
    <s v="ORD010944"/>
    <x v="210"/>
    <s v="CUST0068"/>
    <s v="Atharv Shenoy"/>
    <x v="1"/>
    <x v="5"/>
    <x v="24"/>
    <n v="3"/>
    <n v="351.8"/>
    <n v="0"/>
    <n v="1055.4000000000001"/>
    <n v="61.72"/>
    <n v="1055.4000000000001"/>
    <s v="Q4"/>
    <n v="5.8480197081675183"/>
    <s v="Ranchi"/>
    <s v="Premium"/>
  </r>
  <r>
    <s v="ORD010861"/>
    <x v="299"/>
    <s v="CUST0166"/>
    <s v="Harita Nadig"/>
    <x v="1"/>
    <x v="0"/>
    <x v="53"/>
    <n v="2"/>
    <n v="923.7"/>
    <n v="0.1"/>
    <n v="1662.66"/>
    <n v="561.01"/>
    <n v="1662.66"/>
    <s v="Q1"/>
    <n v="33.741715083059674"/>
    <s v="Kolkata"/>
    <s v="Regular"/>
  </r>
  <r>
    <s v="ORD007612"/>
    <x v="16"/>
    <s v="CUST0177"/>
    <s v="Pratyush Koshy"/>
    <x v="3"/>
    <x v="6"/>
    <x v="63"/>
    <n v="2"/>
    <n v="4954.51"/>
    <n v="0.2"/>
    <n v="7927.22"/>
    <n v="1737.21"/>
    <n v="7927.2160000000003"/>
    <s v="Q3"/>
    <n v="21.914492091805197"/>
    <s v="Ahmedabad"/>
    <s v="Premium"/>
  </r>
  <r>
    <s v="ORD009751"/>
    <x v="184"/>
    <s v="CUST0364"/>
    <s v="Robert Mander"/>
    <x v="0"/>
    <x v="5"/>
    <x v="31"/>
    <n v="7"/>
    <n v="144.68"/>
    <n v="0.1"/>
    <n v="911.48"/>
    <n v="91.07"/>
    <n v="911.48400000000004"/>
    <s v="Q1"/>
    <n v="9.9914424891385423"/>
    <s v="Bengaluru"/>
    <s v="Regular"/>
  </r>
  <r>
    <s v="ORD000311"/>
    <x v="348"/>
    <s v="CUST0109"/>
    <s v="Ekapad Tank"/>
    <x v="1"/>
    <x v="3"/>
    <x v="25"/>
    <n v="5"/>
    <n v="1189.3399999999999"/>
    <n v="0.05"/>
    <n v="5649.36"/>
    <n v="1319.21"/>
    <n v="5649.3649999999998"/>
    <s v="Q1"/>
    <n v="23.351494682583514"/>
    <s v="Patna"/>
    <s v="Regular"/>
  </r>
  <r>
    <s v="ORD011468"/>
    <x v="248"/>
    <s v="CUST0384"/>
    <s v="Darika Sani"/>
    <x v="3"/>
    <x v="4"/>
    <x v="28"/>
    <n v="3"/>
    <n v="75729.61"/>
    <n v="0.3"/>
    <n v="159032.18"/>
    <n v="24775.08"/>
    <n v="159032.18100000001"/>
    <s v="Q4"/>
    <n v="15.578658357069623"/>
    <s v="Pune"/>
    <s v="Premium"/>
  </r>
  <r>
    <s v="ORD007320"/>
    <x v="14"/>
    <s v="CUST0325"/>
    <s v="Advik Palan"/>
    <x v="1"/>
    <x v="6"/>
    <x v="63"/>
    <n v="4"/>
    <n v="3554.06"/>
    <n v="0"/>
    <n v="14216.24"/>
    <n v="4980.29"/>
    <n v="14216.24"/>
    <s v="Q2"/>
    <n v="35.032399565567268"/>
    <s v="Kolkata"/>
    <s v="Premium"/>
  </r>
  <r>
    <s v="ORD009500"/>
    <x v="181"/>
    <s v="CUST0105"/>
    <s v="Jacob Ganesh"/>
    <x v="2"/>
    <x v="4"/>
    <x v="5"/>
    <n v="4"/>
    <n v="20931.05"/>
    <n v="0.2"/>
    <n v="66979.360000000001"/>
    <n v="8998.66"/>
    <n v="66979.360000000001"/>
    <s v="Q3"/>
    <n v="13.434974595158867"/>
    <s v="Amritsar"/>
    <s v="Regular"/>
  </r>
  <r>
    <s v="ORD008320"/>
    <x v="87"/>
    <s v="CUST0063"/>
    <s v="Udant Bansal"/>
    <x v="0"/>
    <x v="4"/>
    <x v="33"/>
    <n v="4"/>
    <n v="70066.86"/>
    <n v="0.2"/>
    <n v="224213.95"/>
    <n v="20476.59"/>
    <n v="224213.95200000002"/>
    <s v="Q1"/>
    <n v="9.1326119538949282"/>
    <s v="Bengaluru"/>
    <s v="Premium"/>
  </r>
  <r>
    <s v="ORD011378"/>
    <x v="2"/>
    <s v="CUST0399"/>
    <s v="Saksham Goyal"/>
    <x v="3"/>
    <x v="6"/>
    <x v="57"/>
    <n v="0"/>
    <n v="4322.68"/>
    <n v="0.1"/>
    <n v="15561.65"/>
    <n v="3514.4"/>
    <n v="0"/>
    <s v="Q3"/>
    <n v="22.583723448348987"/>
    <s v="Surat"/>
    <s v="Premium"/>
  </r>
  <r>
    <s v="ORD000104"/>
    <x v="89"/>
    <s v="CUST0149"/>
    <s v="Charita Bobal"/>
    <x v="2"/>
    <x v="5"/>
    <x v="31"/>
    <n v="7"/>
    <n v="417.38"/>
    <n v="0"/>
    <n v="2921.66"/>
    <n v="185.78"/>
    <n v="2921.66"/>
    <s v="Q1"/>
    <n v="6.3587138818343005"/>
    <s v="Jaipur"/>
    <s v="Occasional"/>
  </r>
  <r>
    <s v="ORD000660"/>
    <x v="254"/>
    <s v="CUST0200"/>
    <s v="Bishakha Walla"/>
    <x v="2"/>
    <x v="3"/>
    <x v="58"/>
    <n v="2"/>
    <n v="692.74"/>
    <n v="0"/>
    <n v="1385.48"/>
    <n v="308.51"/>
    <n v="1385.48"/>
    <s v="Q4"/>
    <n v="22.267373040390336"/>
    <s v="Lucknow"/>
    <s v="Regular"/>
  </r>
  <r>
    <s v="ORD005427"/>
    <x v="336"/>
    <s v="CUST0325"/>
    <s v="Advik Palan"/>
    <x v="1"/>
    <x v="2"/>
    <x v="8"/>
    <n v="1"/>
    <n v="4259.43"/>
    <n v="0.1"/>
    <n v="3833.49"/>
    <n v="981.26"/>
    <n v="3833.4870000000005"/>
    <s v="Q4"/>
    <n v="25.597040816592713"/>
    <s v="Kolkata"/>
    <s v="Premium"/>
  </r>
  <r>
    <s v="ORD003566"/>
    <x v="335"/>
    <s v="CUST0138"/>
    <s v="Jagat Zacharia"/>
    <x v="3"/>
    <x v="4"/>
    <x v="42"/>
    <n v="4"/>
    <n v="48409.42"/>
    <n v="0.15"/>
    <n v="164592.03"/>
    <n v="19727.55"/>
    <n v="164592.02799999999"/>
    <s v="Q4"/>
    <n v="11.985726161831773"/>
    <s v="Surat"/>
    <s v="Premium"/>
  </r>
  <r>
    <s v="ORD011282"/>
    <x v="337"/>
    <s v="CUST0397"/>
    <s v="Jai Boase"/>
    <x v="3"/>
    <x v="3"/>
    <x v="66"/>
    <n v="5"/>
    <n v="2421.4499999999998"/>
    <n v="0.05"/>
    <n v="11501.89"/>
    <n v="2397.1"/>
    <n v="11501.887499999999"/>
    <s v="Q3"/>
    <n v="20.840922665753194"/>
    <s v="Ahmedabad"/>
    <s v="Occasional"/>
  </r>
  <r>
    <s v="ORD010772"/>
    <x v="219"/>
    <s v="CUST0325"/>
    <s v="Advik Palan"/>
    <x v="1"/>
    <x v="5"/>
    <x v="44"/>
    <n v="4"/>
    <n v="269.67"/>
    <n v="0"/>
    <n v="1078.68"/>
    <n v="70.61"/>
    <n v="1078.68"/>
    <s v="Q1"/>
    <n v="6.5459635851225562"/>
    <s v="Kolkata"/>
    <s v="Premium"/>
  </r>
  <r>
    <s v="ORD009723"/>
    <x v="273"/>
    <s v="CUST0135"/>
    <s v="Nandini Sarin"/>
    <x v="2"/>
    <x v="5"/>
    <x v="44"/>
    <n v="2"/>
    <n v="565.58000000000004"/>
    <n v="0"/>
    <n v="1131.1600000000001"/>
    <n v="74.5"/>
    <n v="1131.1600000000001"/>
    <s v="Q3"/>
    <n v="6.5861593408536372"/>
    <s v="Amritsar"/>
    <s v="Premium"/>
  </r>
  <r>
    <s v="ORD004140"/>
    <x v="85"/>
    <s v="CUST0497"/>
    <s v="Sai Desai"/>
    <x v="3"/>
    <x v="6"/>
    <x v="43"/>
    <n v="3"/>
    <n v="3348.38"/>
    <n v="0.05"/>
    <n v="9542.8799999999992"/>
    <n v="3001.07"/>
    <n v="9542.8829999999998"/>
    <s v="Q4"/>
    <n v="31.448262998172467"/>
    <s v="Pune"/>
    <s v="Regular"/>
  </r>
  <r>
    <s v="ORD003980"/>
    <x v="336"/>
    <s v="CUST0011"/>
    <s v="Xiti Dash"/>
    <x v="2"/>
    <x v="2"/>
    <x v="46"/>
    <n v="2"/>
    <n v="2058.88"/>
    <n v="0"/>
    <n v="4117.76"/>
    <n v="1161.47"/>
    <n v="4117.76"/>
    <s v="Q4"/>
    <n v="28.206354911408145"/>
    <s v="Jaipur"/>
    <s v="Regular"/>
  </r>
  <r>
    <s v="ORD004010"/>
    <x v="227"/>
    <s v="CUST0469"/>
    <s v="Brinda Doshi"/>
    <x v="0"/>
    <x v="6"/>
    <x v="27"/>
    <n v="1"/>
    <n v="4266.55"/>
    <n v="0.2"/>
    <n v="3413.24"/>
    <n v="1130.46"/>
    <n v="3413.2400000000002"/>
    <s v="Q4"/>
    <n v="33.119850933423969"/>
    <s v="Kochi"/>
    <s v="Regular"/>
  </r>
  <r>
    <s v="ORD002262"/>
    <x v="54"/>
    <s v="CUST0251"/>
    <s v="Faris Thakkar"/>
    <x v="0"/>
    <x v="2"/>
    <x v="8"/>
    <n v="3"/>
    <n v="6333.17"/>
    <n v="0.1"/>
    <n v="17099.560000000001"/>
    <n v="3173.75"/>
    <n v="17099.559000000001"/>
    <s v="Q4"/>
    <n v="18.560419098503118"/>
    <s v="Kochi"/>
    <s v="Regular"/>
  </r>
  <r>
    <s v="ORD005889"/>
    <x v="9"/>
    <s v="CUST0426"/>
    <s v="Nakul Puri"/>
    <x v="0"/>
    <x v="6"/>
    <x v="14"/>
    <n v="3"/>
    <n v="4813.96"/>
    <n v="0.2"/>
    <n v="11553.5"/>
    <n v="2564.16"/>
    <n v="11553.504000000001"/>
    <s v="Q2"/>
    <n v="22.193794088371487"/>
    <s v="Bengaluru"/>
    <s v="Regular"/>
  </r>
  <r>
    <s v="ORD009933"/>
    <x v="357"/>
    <s v="CUST0009"/>
    <s v="Gayathri Sankar"/>
    <x v="3"/>
    <x v="6"/>
    <x v="41"/>
    <n v="1"/>
    <n v="1015.36"/>
    <n v="0.1"/>
    <n v="913.82"/>
    <n v="325.8"/>
    <n v="913.82400000000007"/>
    <s v="Q1"/>
    <n v="35.652535510275548"/>
    <s v="Surat"/>
    <s v="Occasional"/>
  </r>
  <r>
    <s v="ORD005359"/>
    <x v="75"/>
    <s v="CUST0200"/>
    <s v="Bishakha Walla"/>
    <x v="2"/>
    <x v="2"/>
    <x v="54"/>
    <n v="3"/>
    <n v="1507.2"/>
    <n v="0.2"/>
    <n v="3617.28"/>
    <n v="-480.6"/>
    <n v="3617.2800000000007"/>
    <s v="Q1"/>
    <n v="-13.286226114649683"/>
    <s v="Lucknow"/>
    <s v="Regular"/>
  </r>
  <r>
    <s v="ORD003421"/>
    <x v="124"/>
    <s v="CUST0204"/>
    <s v="Madhavi Dutt"/>
    <x v="0"/>
    <x v="2"/>
    <x v="54"/>
    <n v="2"/>
    <n v="355"/>
    <n v="0.3"/>
    <n v="497"/>
    <n v="110.24"/>
    <n v="496.99999999999994"/>
    <s v="Q2"/>
    <n v="22.181086519114686"/>
    <s v="Hyderabad"/>
    <s v="Premium"/>
  </r>
  <r>
    <s v="ORD006635"/>
    <x v="314"/>
    <s v="CUST0377"/>
    <s v="Lucky Dutta"/>
    <x v="1"/>
    <x v="4"/>
    <x v="28"/>
    <n v="5"/>
    <n v="50627.73"/>
    <n v="0.1"/>
    <n v="227824.79"/>
    <n v="19905.939999999999"/>
    <n v="227824.78500000003"/>
    <s v="Q2"/>
    <n v="8.737389816095078"/>
    <s v="Ranchi"/>
    <s v="Occasional"/>
  </r>
  <r>
    <s v="ORD011228"/>
    <x v="3"/>
    <s v="CUST0026"/>
    <s v="Mason Oommen"/>
    <x v="0"/>
    <x v="5"/>
    <x v="68"/>
    <n v="7"/>
    <n v="747.34"/>
    <n v="0.05"/>
    <n v="4969.8100000000004"/>
    <n v="509.29"/>
    <n v="4969.8109999999997"/>
    <s v="Q2"/>
    <n v="10.247675464454375"/>
    <s v="Chennai"/>
    <s v="Premium"/>
  </r>
  <r>
    <s v="ORD009196"/>
    <x v="143"/>
    <s v="CUST0453"/>
    <s v="Maanav Dâ€™Alia"/>
    <x v="1"/>
    <x v="4"/>
    <x v="28"/>
    <n v="3"/>
    <n v="17789.13"/>
    <n v="0"/>
    <n v="53367.39"/>
    <n v="4918.63"/>
    <n v="53367.39"/>
    <s v="Q1"/>
    <n v="9.2165459094027273"/>
    <s v="Bhubaneswar"/>
    <s v="Regular"/>
  </r>
  <r>
    <s v="ORD009581"/>
    <x v="0"/>
    <s v="CUST0172"/>
    <s v="Sanya Saha"/>
    <x v="3"/>
    <x v="4"/>
    <x v="5"/>
    <n v="2"/>
    <n v="36048.26"/>
    <n v="0"/>
    <n v="72096.52"/>
    <n v="6229.48"/>
    <n v="72096.52"/>
    <s v="Q2"/>
    <n v="8.6404725221134093"/>
    <s v="Nagpur"/>
    <s v="Occasional"/>
  </r>
  <r>
    <s v="ORD002496"/>
    <x v="63"/>
    <s v="CUST0370"/>
    <s v="Ishaan Edwin"/>
    <x v="1"/>
    <x v="1"/>
    <x v="34"/>
    <n v="3"/>
    <n v="10007.09"/>
    <n v="0.3"/>
    <n v="21014.89"/>
    <n v="4769.09"/>
    <n v="21014.888999999999"/>
    <s v="Q4"/>
    <n v="22.693861352593327"/>
    <s v="Bhubaneswar"/>
    <s v="Premium"/>
  </r>
  <r>
    <s v="ORD005939"/>
    <x v="241"/>
    <s v="CUST0117"/>
    <s v="Timothy Brahmbhatt"/>
    <x v="1"/>
    <x v="6"/>
    <x v="55"/>
    <n v="2"/>
    <n v="1643.27"/>
    <n v="0.1"/>
    <n v="2957.89"/>
    <n v="1146.81"/>
    <n v="2957.886"/>
    <s v="Q2"/>
    <n v="38.771218672770118"/>
    <s v="Guwahati"/>
    <s v="Premium"/>
  </r>
  <r>
    <s v="ORD011693"/>
    <x v="64"/>
    <s v="CUST0079"/>
    <s v="Joshua Acharya"/>
    <x v="3"/>
    <x v="6"/>
    <x v="19"/>
    <n v="5"/>
    <n v="1380.95"/>
    <n v="0"/>
    <n v="6904.75"/>
    <n v="2425.44"/>
    <n v="6904.75"/>
    <s v="Q1"/>
    <n v="35.127122632970057"/>
    <s v="Ahmedabad"/>
    <s v="Premium"/>
  </r>
  <r>
    <s v="ORD002042"/>
    <x v="220"/>
    <s v="CUST0112"/>
    <s v="Kamala Bandi"/>
    <x v="3"/>
    <x v="6"/>
    <x v="29"/>
    <n v="1"/>
    <n v="820.41"/>
    <n v="0.25"/>
    <n v="615.30999999999995"/>
    <n v="216.19"/>
    <n v="615.3075"/>
    <s v="Q1"/>
    <n v="35.135135135135137"/>
    <s v="Ahmedabad"/>
    <s v="Regular"/>
  </r>
  <r>
    <s v="ORD001184"/>
    <x v="234"/>
    <s v="CUST0025"/>
    <s v="Andrew Bhardwaj"/>
    <x v="1"/>
    <x v="6"/>
    <x v="18"/>
    <n v="4"/>
    <n v="3580.62"/>
    <n v="0"/>
    <n v="14322.48"/>
    <n v="3427.29"/>
    <n v="14322.48"/>
    <s v="Q3"/>
    <n v="23.929445179885047"/>
    <s v="Bhubaneswar"/>
    <s v="Occasional"/>
  </r>
  <r>
    <s v="ORD008005"/>
    <x v="311"/>
    <s v="CUST0246"/>
    <s v="Oliver Chander"/>
    <x v="0"/>
    <x v="6"/>
    <x v="63"/>
    <n v="1"/>
    <n v="3069.41"/>
    <n v="0.15"/>
    <n v="2609"/>
    <n v="575.58000000000004"/>
    <n v="2608.9984999999997"/>
    <s v="Q1"/>
    <n v="22.061326178612497"/>
    <s v="Hyderabad"/>
    <s v="Regular"/>
  </r>
  <r>
    <s v="ORD006017"/>
    <x v="54"/>
    <s v="CUST0283"/>
    <s v="Dalbir Roy"/>
    <x v="0"/>
    <x v="4"/>
    <x v="42"/>
    <n v="1"/>
    <n v="64548.72"/>
    <n v="0.1"/>
    <n v="58093.85"/>
    <n v="5565.62"/>
    <n v="58093.848000000005"/>
    <s v="Q4"/>
    <n v="9.5803944823763612"/>
    <s v="Chennai"/>
    <s v="Regular"/>
  </r>
  <r>
    <s v="ORD011876"/>
    <x v="223"/>
    <s v="CUST0489"/>
    <s v="Xavier Bawa"/>
    <x v="3"/>
    <x v="0"/>
    <x v="51"/>
    <n v="1"/>
    <n v="681.45"/>
    <n v="0.15"/>
    <n v="579.23"/>
    <n v="176.71"/>
    <n v="579.23250000000007"/>
    <s v="Q3"/>
    <n v="30.507743038171363"/>
    <s v="Surat"/>
    <s v="Premium"/>
  </r>
  <r>
    <s v="ORD004931"/>
    <x v="197"/>
    <s v="CUST0131"/>
    <s v="Aarna Mukherjee"/>
    <x v="0"/>
    <x v="3"/>
    <x v="10"/>
    <n v="1"/>
    <n v="3576.58"/>
    <n v="0.15"/>
    <n v="3040.09"/>
    <n v="-217.69"/>
    <n v="3040.0929999999998"/>
    <s v="Q4"/>
    <n v="-7.1606432704294942"/>
    <s v="Coimbatore"/>
    <s v="Regular"/>
  </r>
  <r>
    <s v="ORD007465"/>
    <x v="273"/>
    <s v="CUST0061"/>
    <s v="Aarush Garg"/>
    <x v="0"/>
    <x v="5"/>
    <x v="68"/>
    <n v="2"/>
    <n v="73.37"/>
    <n v="0.1"/>
    <n v="132.07"/>
    <n v="10.44"/>
    <n v="132.066"/>
    <s v="Q3"/>
    <n v="7.9048989172408577"/>
    <s v="Hyderabad"/>
    <s v="Regular"/>
  </r>
  <r>
    <s v="ORD006788"/>
    <x v="211"/>
    <s v="CUST0468"/>
    <s v="Mason Bahl"/>
    <x v="2"/>
    <x v="5"/>
    <x v="37"/>
    <n v="9"/>
    <n v="91.56"/>
    <n v="0"/>
    <n v="824.04"/>
    <n v="-16.34"/>
    <n v="824.04"/>
    <s v="Q1"/>
    <n v="-1.9829134508033592"/>
    <s v="Chandigarh"/>
    <s v="Regular"/>
  </r>
  <r>
    <s v="ORD006833"/>
    <x v="225"/>
    <s v="CUST0466"/>
    <s v="Inaya Cherian"/>
    <x v="3"/>
    <x v="2"/>
    <x v="9"/>
    <n v="3"/>
    <n v="6600.27"/>
    <n v="0.1"/>
    <n v="17820.73"/>
    <n v="4621.18"/>
    <n v="17820.729000000003"/>
    <s v="Q4"/>
    <n v="25.931485410530325"/>
    <s v="Ahmedabad"/>
    <s v="Premium"/>
  </r>
  <r>
    <s v="ORD010031"/>
    <x v="62"/>
    <s v="CUST0224"/>
    <s v="Gayathri Tata"/>
    <x v="0"/>
    <x v="5"/>
    <x v="7"/>
    <n v="4"/>
    <n v="85.27"/>
    <n v="0"/>
    <n v="341.08"/>
    <n v="33.17"/>
    <n v="341.08"/>
    <s v="Q1"/>
    <n v="9.7249912044095232"/>
    <s v="Hyderabad"/>
    <s v="Premium"/>
  </r>
  <r>
    <s v="ORD001917"/>
    <x v="30"/>
    <s v="CUST0068"/>
    <s v="Atharv Shenoy"/>
    <x v="1"/>
    <x v="0"/>
    <x v="67"/>
    <n v="5"/>
    <n v="397.56"/>
    <n v="0.05"/>
    <n v="1888.41"/>
    <n v="849.8"/>
    <n v="1888.4099999999999"/>
    <s v="Q1"/>
    <n v="45.000820796331304"/>
    <s v="Ranchi"/>
    <s v="Premium"/>
  </r>
  <r>
    <s v="ORD009687"/>
    <x v="74"/>
    <s v="CUST0462"/>
    <s v="Tarak Chadha"/>
    <x v="2"/>
    <x v="2"/>
    <x v="65"/>
    <n v="5"/>
    <n v="6742.81"/>
    <n v="0.1"/>
    <n v="30342.65"/>
    <n v="5646.23"/>
    <n v="30342.645000000004"/>
    <s v="Q3"/>
    <n v="18.608229670117801"/>
    <s v="Lucknow"/>
    <s v="Premium"/>
  </r>
  <r>
    <s v="ORD001151"/>
    <x v="165"/>
    <s v="CUST0301"/>
    <s v="Vihaan Saini"/>
    <x v="2"/>
    <x v="4"/>
    <x v="22"/>
    <n v="3"/>
    <n v="12284.94"/>
    <n v="0.1"/>
    <n v="33169.339999999997"/>
    <n v="4772.7299999999996"/>
    <n v="33169.338000000003"/>
    <s v="Q3"/>
    <n v="14.388980908272519"/>
    <s v="Chandigarh"/>
    <s v="Premium"/>
  </r>
  <r>
    <s v="ORD006891"/>
    <x v="153"/>
    <s v="CUST0289"/>
    <s v="Ojasvi Chakraborty"/>
    <x v="3"/>
    <x v="3"/>
    <x v="16"/>
    <n v="4"/>
    <n v="3962.58"/>
    <n v="0.1"/>
    <n v="14265.29"/>
    <n v="4692.26"/>
    <n v="14265.288"/>
    <s v="Q1"/>
    <n v="32.892846903217531"/>
    <s v="Mumbai"/>
    <s v="Premium"/>
  </r>
  <r>
    <s v="ORD009477"/>
    <x v="269"/>
    <s v="CUST0207"/>
    <s v="Dipta Palla"/>
    <x v="3"/>
    <x v="4"/>
    <x v="28"/>
    <n v="2"/>
    <n v="61026.71"/>
    <n v="0"/>
    <n v="122053.42"/>
    <n v="10851.48"/>
    <n v="122053.42"/>
    <s v="Q1"/>
    <n v="8.8907627496222545"/>
    <s v="Pune"/>
    <s v="Premium"/>
  </r>
  <r>
    <s v="ORD006650"/>
    <x v="261"/>
    <s v="CUST0114"/>
    <s v="Gayathri Basak"/>
    <x v="1"/>
    <x v="5"/>
    <x v="44"/>
    <n v="10"/>
    <n v="482.16"/>
    <n v="0"/>
    <n v="4821.6000000000004"/>
    <n v="495.19"/>
    <n v="4821.6000000000004"/>
    <s v="Q4"/>
    <n v="10.270242243238759"/>
    <s v="Patna"/>
    <s v="Premium"/>
  </r>
  <r>
    <s v="ORD009791"/>
    <x v="43"/>
    <s v="CUST0215"/>
    <s v="Kamya Apte"/>
    <x v="3"/>
    <x v="3"/>
    <x v="4"/>
    <n v="2"/>
    <n v="733.11"/>
    <n v="0.2"/>
    <n v="1172.98"/>
    <n v="326.77"/>
    <n v="1172.9760000000001"/>
    <s v="Q1"/>
    <n v="27.858104997527661"/>
    <s v="Surat"/>
    <s v="Premium"/>
  </r>
  <r>
    <s v="ORD011431"/>
    <x v="285"/>
    <s v="CUST0231"/>
    <s v="Yashica Dugar"/>
    <x v="0"/>
    <x v="4"/>
    <x v="33"/>
    <n v="2"/>
    <n v="8557.92"/>
    <n v="0.15"/>
    <n v="14548.46"/>
    <n v="1306.28"/>
    <n v="14548.464"/>
    <s v="Q3"/>
    <n v="8.9788197513688743"/>
    <s v="Hyderabad"/>
    <s v="Premium"/>
  </r>
  <r>
    <s v="ORD001314"/>
    <x v="88"/>
    <s v="CUST0128"/>
    <s v="Anjali Mall"/>
    <x v="1"/>
    <x v="5"/>
    <x v="40"/>
    <n v="4"/>
    <n v="591.45000000000005"/>
    <n v="0.05"/>
    <n v="2247.5100000000002"/>
    <n v="151.99"/>
    <n v="2247.5100000000002"/>
    <s v="Q1"/>
    <n v="6.7625950496327043"/>
    <s v="Bhubaneswar"/>
    <s v="Premium"/>
  </r>
  <r>
    <s v="ORD002740"/>
    <x v="91"/>
    <s v="CUST0273"/>
    <s v="Tanmayi Pai"/>
    <x v="2"/>
    <x v="4"/>
    <x v="42"/>
    <n v="2"/>
    <n v="70389.100000000006"/>
    <n v="0"/>
    <n v="140778.20000000001"/>
    <n v="13125.43"/>
    <n v="140778.20000000001"/>
    <s v="Q2"/>
    <n v="9.3234819027377824"/>
    <s v="Lucknow"/>
    <s v="Premium"/>
  </r>
  <r>
    <s v="ORD001959"/>
    <x v="14"/>
    <s v="CUST0475"/>
    <s v="Jhalak Kunda"/>
    <x v="2"/>
    <x v="5"/>
    <x v="40"/>
    <n v="0"/>
    <n v="298.63"/>
    <n v="0.2"/>
    <n v="1433.42"/>
    <n v="146.74"/>
    <n v="0"/>
    <s v="Q2"/>
    <n v="10.237055433857488"/>
    <s v="Lucknow"/>
    <s v="Premium"/>
  </r>
  <r>
    <s v="ORD003171"/>
    <x v="268"/>
    <s v="CUST0025"/>
    <s v="Andrew Bhardwaj"/>
    <x v="1"/>
    <x v="2"/>
    <x v="2"/>
    <n v="4"/>
    <n v="718.82"/>
    <n v="0.05"/>
    <n v="2731.52"/>
    <n v="705.38"/>
    <n v="2731.5160000000001"/>
    <s v="Q4"/>
    <n v="25.8237171977507"/>
    <s v="Bhubaneswar"/>
    <s v="Occasional"/>
  </r>
  <r>
    <s v="ORD004579"/>
    <x v="259"/>
    <s v="CUST0244"/>
    <s v="Kala Chand"/>
    <x v="1"/>
    <x v="5"/>
    <x v="31"/>
    <n v="7"/>
    <n v="752.28"/>
    <n v="0.2"/>
    <n v="4212.7700000000004"/>
    <n v="273.57"/>
    <n v="4212.768"/>
    <s v="Q2"/>
    <n v="6.4938271018830829"/>
    <s v="Patna"/>
    <s v="Premium"/>
  </r>
  <r>
    <s v="ORD002595"/>
    <x v="84"/>
    <s v="CUST0041"/>
    <s v="Chakrika Chana"/>
    <x v="1"/>
    <x v="3"/>
    <x v="6"/>
    <n v="5"/>
    <n v="1744.46"/>
    <n v="0"/>
    <n v="8722.2999999999993"/>
    <n v="2637.57"/>
    <n v="8722.2999999999993"/>
    <s v="Q2"/>
    <n v="30.239386400376052"/>
    <s v="Patna"/>
    <s v="Premium"/>
  </r>
  <r>
    <s v="ORD010320"/>
    <x v="95"/>
    <s v="CUST0224"/>
    <s v="Gayathri Tata"/>
    <x v="0"/>
    <x v="6"/>
    <x v="41"/>
    <n v="1"/>
    <n v="2515.0700000000002"/>
    <n v="0.05"/>
    <n v="2389.3200000000002"/>
    <n v="596.99"/>
    <n v="2389.3164999999999"/>
    <s v="Q1"/>
    <n v="24.985770009877285"/>
    <s v="Hyderabad"/>
    <s v="Premium"/>
  </r>
  <r>
    <s v="ORD011924"/>
    <x v="354"/>
    <s v="CUST0065"/>
    <s v="Bhavya Kapadia"/>
    <x v="3"/>
    <x v="5"/>
    <x v="44"/>
    <n v="5"/>
    <n v="312.61"/>
    <n v="0.2"/>
    <n v="1250.44"/>
    <n v="93.61"/>
    <n v="1250.4400000000003"/>
    <s v="Q2"/>
    <n v="7.4861648699657728"/>
    <s v="Mumbai"/>
    <s v="Regular"/>
  </r>
  <r>
    <s v="ORD006379"/>
    <x v="157"/>
    <s v="CUST0135"/>
    <s v="Nandini Sarin"/>
    <x v="2"/>
    <x v="4"/>
    <x v="5"/>
    <n v="4"/>
    <n v="82937.38"/>
    <n v="0.1"/>
    <n v="298574.57"/>
    <n v="35352.480000000003"/>
    <n v="298574.56800000003"/>
    <s v="Q4"/>
    <n v="11.840418961333512"/>
    <s v="Amritsar"/>
    <s v="Premium"/>
  </r>
  <r>
    <s v="ORD002964"/>
    <x v="303"/>
    <s v="CUST0414"/>
    <s v="Sai Maharaj"/>
    <x v="2"/>
    <x v="4"/>
    <x v="28"/>
    <n v="5"/>
    <n v="2722.86"/>
    <n v="0.05"/>
    <n v="12933.59"/>
    <n v="1449.76"/>
    <n v="12933.585000000001"/>
    <s v="Q3"/>
    <n v="11.209262084231833"/>
    <s v="Delhi"/>
    <s v="Occasional"/>
  </r>
  <r>
    <s v="ORD007072"/>
    <x v="79"/>
    <s v="CUST0074"/>
    <s v="Maanas Sandhu"/>
    <x v="1"/>
    <x v="0"/>
    <x v="51"/>
    <n v="1"/>
    <n v="440.88"/>
    <n v="0.05"/>
    <n v="418.84"/>
    <n v="132.22"/>
    <n v="418.83599999999996"/>
    <s v="Q2"/>
    <n v="31.568140578741289"/>
    <s v="Kolkata"/>
    <s v="Premium"/>
  </r>
  <r>
    <s v="ORD009095"/>
    <x v="64"/>
    <s v="CUST0371"/>
    <s v="Unni Hora"/>
    <x v="3"/>
    <x v="2"/>
    <x v="46"/>
    <n v="5"/>
    <n v="2978.59"/>
    <n v="0.05"/>
    <n v="14148.3"/>
    <n v="2214.8000000000002"/>
    <n v="14148.3025"/>
    <s v="Q1"/>
    <n v="15.654177533696631"/>
    <s v="Mumbai"/>
    <s v="Premium"/>
  </r>
  <r>
    <s v="ORD008953"/>
    <x v="20"/>
    <s v="CUST0272"/>
    <s v="Zehaan Walia"/>
    <x v="1"/>
    <x v="5"/>
    <x v="31"/>
    <n v="3"/>
    <n v="101.97"/>
    <n v="0.05"/>
    <n v="290.61"/>
    <n v="20.010000000000002"/>
    <n v="290.61449999999996"/>
    <s v="Q1"/>
    <n v="6.8855166718282232"/>
    <s v="Bhubaneswar"/>
    <s v="Premium"/>
  </r>
  <r>
    <s v="ORD005983"/>
    <x v="53"/>
    <s v="CUST0337"/>
    <s v="Tarak Thaker"/>
    <x v="1"/>
    <x v="4"/>
    <x v="5"/>
    <n v="2"/>
    <n v="14956.61"/>
    <n v="0.05"/>
    <n v="28417.56"/>
    <n v="3356.72"/>
    <n v="28417.559000000001"/>
    <s v="Q4"/>
    <n v="11.812133061388803"/>
    <s v="Bhubaneswar"/>
    <s v="Premium"/>
  </r>
  <r>
    <s v="ORD009971"/>
    <x v="75"/>
    <s v="CUST0191"/>
    <s v="Advika Madan"/>
    <x v="3"/>
    <x v="4"/>
    <x v="42"/>
    <n v="4"/>
    <n v="76807.08"/>
    <n v="0"/>
    <n v="307228.32"/>
    <n v="43538.15"/>
    <n v="307228.32"/>
    <s v="Q1"/>
    <n v="14.171268455980881"/>
    <s v="Mumbai"/>
    <s v="Occasional"/>
  </r>
  <r>
    <s v="ORD004928"/>
    <x v="187"/>
    <s v="CUST0483"/>
    <s v="Deepa Tara"/>
    <x v="1"/>
    <x v="6"/>
    <x v="29"/>
    <n v="1"/>
    <n v="1621.83"/>
    <n v="0.15"/>
    <n v="1378.56"/>
    <n v="492.59"/>
    <n v="1378.5554999999999"/>
    <s v="Q1"/>
    <n v="35.732213324048281"/>
    <s v="Ranchi"/>
    <s v="Premium"/>
  </r>
  <r>
    <s v="ORD009556"/>
    <x v="216"/>
    <s v="CUST0214"/>
    <s v="Bimala Chopra"/>
    <x v="2"/>
    <x v="4"/>
    <x v="28"/>
    <n v="2"/>
    <n v="19036.41"/>
    <n v="0.05"/>
    <n v="36169.18"/>
    <n v="4960.3900000000003"/>
    <n v="36169.178999999996"/>
    <s v="Q4"/>
    <n v="13.714410998535218"/>
    <s v="Chandigarh"/>
    <s v="Premium"/>
  </r>
  <r>
    <s v="ORD002180"/>
    <x v="21"/>
    <s v="CUST0244"/>
    <s v="Kala Chand"/>
    <x v="1"/>
    <x v="6"/>
    <x v="43"/>
    <n v="2"/>
    <n v="3678.97"/>
    <n v="0.15"/>
    <n v="6254.25"/>
    <n v="1509.05"/>
    <n v="6254.2489999999998"/>
    <s v="Q2"/>
    <n v="24.128392692968781"/>
    <s v="Patna"/>
    <s v="Premium"/>
  </r>
  <r>
    <s v="ORD011706"/>
    <x v="182"/>
    <s v="CUST0383"/>
    <s v="Ishani Chawla"/>
    <x v="0"/>
    <x v="4"/>
    <x v="50"/>
    <n v="2"/>
    <n v="33093.360000000001"/>
    <n v="0"/>
    <n v="66186.720000000001"/>
    <n v="9921.08"/>
    <n v="66186.720000000001"/>
    <s v="Q4"/>
    <n v="14.989532643406411"/>
    <s v="Bengaluru"/>
    <s v="Regular"/>
  </r>
  <r>
    <s v="ORD000650"/>
    <x v="156"/>
    <s v="CUST0331"/>
    <s v="Yashvi Manne"/>
    <x v="3"/>
    <x v="4"/>
    <x v="47"/>
    <n v="5"/>
    <n v="26444.98"/>
    <n v="0.05"/>
    <n v="125613.65"/>
    <n v="13051.58"/>
    <n v="125613.65499999998"/>
    <s v="Q4"/>
    <n v="10.390256154486396"/>
    <s v="Surat"/>
    <s v="Premium"/>
  </r>
  <r>
    <s v="ORD010465"/>
    <x v="77"/>
    <s v="CUST0171"/>
    <s v="Isha Kari"/>
    <x v="0"/>
    <x v="2"/>
    <x v="54"/>
    <n v="1"/>
    <n v="2440.7800000000002"/>
    <n v="0"/>
    <n v="2440.7800000000002"/>
    <n v="-81.12"/>
    <n v="2440.7800000000002"/>
    <s v="Q3"/>
    <n v="-3.3235277247437294"/>
    <s v="Bengaluru"/>
    <s v="Premium"/>
  </r>
  <r>
    <s v="ORD005961"/>
    <x v="47"/>
    <s v="CUST0375"/>
    <s v="Veer Halder"/>
    <x v="2"/>
    <x v="4"/>
    <x v="28"/>
    <n v="5"/>
    <n v="18565.5"/>
    <n v="0.25"/>
    <n v="69620.62"/>
    <n v="8193.14"/>
    <n v="69620.625"/>
    <s v="Q1"/>
    <n v="11.768266355571095"/>
    <s v="Chandigarh"/>
    <s v="Premium"/>
  </r>
  <r>
    <s v="ORD011356"/>
    <x v="148"/>
    <s v="CUST0086"/>
    <s v="Sara Chandran"/>
    <x v="1"/>
    <x v="4"/>
    <x v="33"/>
    <n v="5"/>
    <n v="67252.41"/>
    <n v="0.05"/>
    <n v="319448.95"/>
    <n v="-44116.01"/>
    <n v="319448.94750000001"/>
    <s v="Q4"/>
    <n v="-13.810034435862132"/>
    <s v="Patna"/>
    <s v="Regular"/>
  </r>
  <r>
    <s v="ORD007865"/>
    <x v="120"/>
    <s v="CUST0129"/>
    <s v="Bimala Basak"/>
    <x v="0"/>
    <x v="6"/>
    <x v="27"/>
    <n v="5"/>
    <n v="616.85"/>
    <n v="0.1"/>
    <n v="2775.83"/>
    <n v="639.20000000000005"/>
    <n v="2775.8250000000003"/>
    <s v="Q2"/>
    <n v="23.027346775559025"/>
    <s v="Chennai"/>
    <s v="Premium"/>
  </r>
  <r>
    <s v="ORD009318"/>
    <x v="105"/>
    <s v="CUST0287"/>
    <s v="Harish Sahota"/>
    <x v="2"/>
    <x v="2"/>
    <x v="8"/>
    <n v="5"/>
    <n v="4675.05"/>
    <n v="0.1"/>
    <n v="21037.73"/>
    <n v="4005.59"/>
    <n v="21037.725000000002"/>
    <s v="Q2"/>
    <n v="19.04002950888713"/>
    <s v="Delhi"/>
    <s v="Regular"/>
  </r>
  <r>
    <s v="ORD005605"/>
    <x v="288"/>
    <s v="CUST0441"/>
    <s v="Gagan Garg"/>
    <x v="3"/>
    <x v="5"/>
    <x v="21"/>
    <n v="4"/>
    <n v="610.03"/>
    <n v="0.2"/>
    <n v="1952.1"/>
    <n v="167.41"/>
    <n v="1952.096"/>
    <s v="Q1"/>
    <n v="8.5758926284514114"/>
    <s v="Mumbai"/>
    <s v="Regular"/>
  </r>
  <r>
    <s v="ORD003133"/>
    <x v="342"/>
    <s v="CUST0365"/>
    <s v="Damini Batra"/>
    <x v="1"/>
    <x v="3"/>
    <x v="16"/>
    <n v="4"/>
    <n v="2026.66"/>
    <n v="0"/>
    <n v="8106.64"/>
    <n v="2716.94"/>
    <n v="8106.64"/>
    <s v="Q2"/>
    <n v="33.514995115115511"/>
    <s v="Ranchi"/>
    <s v="Occasional"/>
  </r>
  <r>
    <s v="ORD000301"/>
    <x v="114"/>
    <s v="CUST0421"/>
    <s v="Benjamin Issac"/>
    <x v="1"/>
    <x v="6"/>
    <x v="57"/>
    <n v="4"/>
    <n v="2214.87"/>
    <n v="0.1"/>
    <n v="7973.53"/>
    <n v="2233.4699999999998"/>
    <n v="7973.5320000000002"/>
    <s v="Q3"/>
    <n v="28.011056583470555"/>
    <s v="Coimbatore"/>
    <s v="Premium"/>
  </r>
  <r>
    <s v="ORD005144"/>
    <x v="186"/>
    <s v="CUST0210"/>
    <s v="Yadavi Dani"/>
    <x v="3"/>
    <x v="6"/>
    <x v="41"/>
    <n v="1"/>
    <n v="813.03"/>
    <n v="0.1"/>
    <n v="731.73"/>
    <n v="183.56"/>
    <n v="731.72699999999998"/>
    <s v="Q3"/>
    <n v="25.085755674907411"/>
    <s v="Mumbai"/>
    <s v="Regular"/>
  </r>
  <r>
    <s v="ORD004357"/>
    <x v="132"/>
    <s v="CUST0196"/>
    <s v="Udyati Rajagopal"/>
    <x v="3"/>
    <x v="6"/>
    <x v="55"/>
    <n v="1"/>
    <n v="4760.45"/>
    <n v="0.2"/>
    <n v="3808.36"/>
    <n v="1394.1"/>
    <n v="3808.36"/>
    <s v="Q3"/>
    <n v="36.606308227163389"/>
    <s v="Ahmedabad"/>
    <s v="Regular"/>
  </r>
  <r>
    <s v="ORD010464"/>
    <x v="182"/>
    <s v="CUST0068"/>
    <s v="Atharv Shenoy"/>
    <x v="1"/>
    <x v="4"/>
    <x v="22"/>
    <n v="1"/>
    <n v="73852.27"/>
    <n v="0"/>
    <n v="73852.27"/>
    <n v="6518.99"/>
    <n v="73852.27"/>
    <s v="Q4"/>
    <n v="8.8270678748263247"/>
    <s v="Ranchi"/>
    <s v="Premium"/>
  </r>
  <r>
    <s v="ORD010497"/>
    <x v="6"/>
    <s v="CUST0248"/>
    <s v="Noah Varkey"/>
    <x v="0"/>
    <x v="2"/>
    <x v="8"/>
    <n v="3"/>
    <n v="1496.87"/>
    <n v="0.1"/>
    <n v="4041.55"/>
    <n v="870.45"/>
    <n v="4041.549"/>
    <s v="Q1"/>
    <n v="21.537528918360529"/>
    <s v="Kochi"/>
    <s v="Occasional"/>
  </r>
  <r>
    <s v="ORD006005"/>
    <x v="14"/>
    <s v="CUST0462"/>
    <s v="Tarak Chadha"/>
    <x v="2"/>
    <x v="3"/>
    <x v="16"/>
    <n v="1"/>
    <n v="889.8"/>
    <n v="0.2"/>
    <n v="711.84"/>
    <n v="198.55"/>
    <n v="711.84"/>
    <s v="Q2"/>
    <n v="27.892503933468195"/>
    <s v="Lucknow"/>
    <s v="Premium"/>
  </r>
  <r>
    <s v="ORD009272"/>
    <x v="92"/>
    <s v="CUST0189"/>
    <s v="Ikbal Pall"/>
    <x v="0"/>
    <x v="4"/>
    <x v="42"/>
    <n v="4"/>
    <n v="41454.959999999999"/>
    <n v="0.25"/>
    <n v="124364.88"/>
    <n v="10704.94"/>
    <n v="124364.88"/>
    <s v="Q3"/>
    <n v="8.6076873149397155"/>
    <s v="Kochi"/>
    <s v="Premium"/>
  </r>
  <r>
    <s v="ORD011000"/>
    <x v="178"/>
    <s v="CUST0062"/>
    <s v="Veer Tandon"/>
    <x v="0"/>
    <x v="3"/>
    <x v="58"/>
    <n v="3"/>
    <n v="2442.5300000000002"/>
    <n v="0.25"/>
    <n v="5495.69"/>
    <n v="1466.42"/>
    <n v="5495.6925000000001"/>
    <s v="Q1"/>
    <n v="26.683091659100132"/>
    <s v="Coimbatore"/>
    <s v="Regular"/>
  </r>
  <r>
    <s v="ORD000480"/>
    <x v="46"/>
    <s v="CUST0172"/>
    <s v="Sanya Saha"/>
    <x v="3"/>
    <x v="4"/>
    <x v="20"/>
    <n v="2"/>
    <n v="6951.09"/>
    <n v="0"/>
    <n v="13902.18"/>
    <n v="1339.15"/>
    <n v="13902.18"/>
    <s v="Q3"/>
    <n v="9.632661927841534"/>
    <s v="Nagpur"/>
    <s v="Occasional"/>
  </r>
  <r>
    <s v="ORD000609"/>
    <x v="213"/>
    <s v="CUST0330"/>
    <s v="Yasti Ramesh"/>
    <x v="2"/>
    <x v="5"/>
    <x v="24"/>
    <n v="9"/>
    <n v="766.82"/>
    <n v="0.1"/>
    <n v="6211.24"/>
    <n v="503.38"/>
    <n v="6211.2420000000002"/>
    <s v="Q1"/>
    <n v="8.1043398741636139"/>
    <s v="Jaipur"/>
    <s v="Occasional"/>
  </r>
  <r>
    <s v="ORD009532"/>
    <x v="199"/>
    <s v="CUST0081"/>
    <s v="Warhi Bahri"/>
    <x v="3"/>
    <x v="4"/>
    <x v="45"/>
    <n v="2"/>
    <n v="2047.65"/>
    <n v="0.05"/>
    <n v="3890.53"/>
    <n v="423.29"/>
    <n v="3890.5349999999999"/>
    <s v="Q2"/>
    <n v="10.880008636355457"/>
    <s v="Mumbai"/>
    <s v="Premium"/>
  </r>
  <r>
    <s v="ORD003260"/>
    <x v="200"/>
    <s v="CUST0385"/>
    <s v="Kamya Sagar"/>
    <x v="3"/>
    <x v="5"/>
    <x v="31"/>
    <n v="2"/>
    <n v="248.9"/>
    <n v="0"/>
    <n v="497.8"/>
    <n v="-9.1"/>
    <n v="497.8"/>
    <s v="Q2"/>
    <n v="-1.8280433909200482"/>
    <s v="Pune"/>
    <s v="Regular"/>
  </r>
  <r>
    <s v="ORD008705"/>
    <x v="133"/>
    <s v="CUST0426"/>
    <s v="Nakul Puri"/>
    <x v="0"/>
    <x v="3"/>
    <x v="58"/>
    <n v="2"/>
    <n v="2351.9899999999998"/>
    <n v="0.05"/>
    <n v="4468.78"/>
    <n v="1284.52"/>
    <n v="4468.780999999999"/>
    <s v="Q4"/>
    <n v="28.744310527705551"/>
    <s v="Bengaluru"/>
    <s v="Regular"/>
  </r>
  <r>
    <s v="ORD002968"/>
    <x v="103"/>
    <s v="CUST0016"/>
    <s v="Hema Raja"/>
    <x v="0"/>
    <x v="1"/>
    <x v="52"/>
    <n v="2"/>
    <n v="18775.54"/>
    <n v="0.05"/>
    <n v="35673.53"/>
    <n v="7830.24"/>
    <n v="35673.525999999998"/>
    <s v="Q1"/>
    <n v="21.949720142637975"/>
    <s v="Hyderabad"/>
    <s v="Regular"/>
  </r>
  <r>
    <s v="ORD002460"/>
    <x v="295"/>
    <s v="CUST0200"/>
    <s v="Bishakha Walla"/>
    <x v="2"/>
    <x v="6"/>
    <x v="41"/>
    <n v="2"/>
    <n v="887.17"/>
    <n v="0.05"/>
    <n v="1685.62"/>
    <n v="535.91999999999996"/>
    <n v="1685.6229999999998"/>
    <s v="Q4"/>
    <n v="31.793642695269398"/>
    <s v="Lucknow"/>
    <s v="Regular"/>
  </r>
  <r>
    <s v="ORD001436"/>
    <x v="262"/>
    <s v="CUST0203"/>
    <s v="Yagnesh Deo"/>
    <x v="2"/>
    <x v="2"/>
    <x v="9"/>
    <n v="2"/>
    <n v="7920.66"/>
    <n v="0.1"/>
    <n v="14257.19"/>
    <n v="3021.82"/>
    <n v="14257.188"/>
    <s v="Q2"/>
    <n v="21.195060176654724"/>
    <s v="Lucknow"/>
    <s v="Premium"/>
  </r>
  <r>
    <s v="ORD010092"/>
    <x v="338"/>
    <s v="CUST0276"/>
    <s v="Manthan Grover"/>
    <x v="2"/>
    <x v="2"/>
    <x v="9"/>
    <n v="1"/>
    <n v="5801.64"/>
    <n v="0"/>
    <n v="5801.64"/>
    <n v="1199.56"/>
    <n v="5801.64"/>
    <s v="Q3"/>
    <n v="20.676222585337936"/>
    <s v="Amritsar"/>
    <s v="Premium"/>
  </r>
  <r>
    <s v="ORD009593"/>
    <x v="22"/>
    <s v="CUST0386"/>
    <s v="Nikita Balan"/>
    <x v="0"/>
    <x v="5"/>
    <x v="39"/>
    <n v="6"/>
    <n v="270.06"/>
    <n v="0"/>
    <n v="1620.36"/>
    <n v="134.4"/>
    <n v="1620.3600000000001"/>
    <s v="Q3"/>
    <n v="8.2944530844997431"/>
    <s v="Kochi"/>
    <s v="Premium"/>
  </r>
  <r>
    <s v="ORD010503"/>
    <x v="187"/>
    <s v="CUST0258"/>
    <s v="Sanaya Khalsa"/>
    <x v="2"/>
    <x v="2"/>
    <x v="30"/>
    <n v="2"/>
    <n v="2026.52"/>
    <n v="0.15"/>
    <n v="3445.08"/>
    <n v="645.91999999999996"/>
    <n v="3445.0839999999998"/>
    <s v="Q1"/>
    <n v="18.74905662568068"/>
    <s v="Delhi"/>
    <s v="Premium"/>
  </r>
  <r>
    <s v="ORD003912"/>
    <x v="299"/>
    <s v="CUST0372"/>
    <s v="Wazir Seshadri"/>
    <x v="2"/>
    <x v="4"/>
    <x v="42"/>
    <n v="1"/>
    <n v="71489.89"/>
    <n v="0.1"/>
    <n v="64340.9"/>
    <n v="6302.03"/>
    <n v="64340.900999999998"/>
    <s v="Q1"/>
    <n v="9.7947495294594873"/>
    <s v="Lucknow"/>
    <s v="Regular"/>
  </r>
  <r>
    <s v="ORD004261"/>
    <x v="36"/>
    <s v="CUST0437"/>
    <s v="Aditya Borah"/>
    <x v="3"/>
    <x v="1"/>
    <x v="52"/>
    <n v="1"/>
    <n v="15863.84"/>
    <n v="0"/>
    <n v="15863.84"/>
    <n v="4999.25"/>
    <n v="15863.84"/>
    <s v="Q4"/>
    <n v="31.513492319640136"/>
    <s v="Ahmedabad"/>
    <s v="Regular"/>
  </r>
  <r>
    <s v="ORD002885"/>
    <x v="32"/>
    <s v="CUST0096"/>
    <s v="Vaishnavi Gandhi"/>
    <x v="1"/>
    <x v="0"/>
    <x v="0"/>
    <n v="5"/>
    <n v="356.66"/>
    <n v="0"/>
    <n v="1783.3"/>
    <n v="746.53"/>
    <n v="1783.3000000000002"/>
    <s v="Q4"/>
    <n v="41.862277799585037"/>
    <s v="Kochi"/>
    <s v="Occasional"/>
  </r>
  <r>
    <s v="ORD010967"/>
    <x v="282"/>
    <s v="CUST0285"/>
    <s v="Mitesh Padmanabhan"/>
    <x v="3"/>
    <x v="3"/>
    <x v="10"/>
    <n v="2"/>
    <n v="2339.25"/>
    <n v="0"/>
    <n v="4678.5"/>
    <n v="1080.26"/>
    <n v="4678.5"/>
    <s v="Q1"/>
    <n v="23.089879234797479"/>
    <s v="Pune"/>
    <s v="Premium"/>
  </r>
  <r>
    <s v="ORD006871"/>
    <x v="320"/>
    <s v="CUST0186"/>
    <s v="Hemang Barad"/>
    <x v="1"/>
    <x v="4"/>
    <x v="23"/>
    <n v="2"/>
    <n v="29006.34"/>
    <n v="0.1"/>
    <n v="52211.41"/>
    <n v="4412.6400000000003"/>
    <n v="52211.412000000004"/>
    <s v="Q2"/>
    <n v="8.4514859874498693"/>
    <s v="Ranchi"/>
    <s v="Premium"/>
  </r>
  <r>
    <s v="ORD003053"/>
    <x v="74"/>
    <s v="CUST0030"/>
    <s v="Kashvi Sahota"/>
    <x v="2"/>
    <x v="4"/>
    <x v="42"/>
    <n v="1"/>
    <n v="5837.79"/>
    <n v="0"/>
    <n v="5837.79"/>
    <n v="738.51"/>
    <n v="5837.79"/>
    <s v="Q3"/>
    <n v="12.650506441650009"/>
    <s v="Delhi"/>
    <s v="Premium"/>
  </r>
  <r>
    <s v="ORD004898"/>
    <x v="37"/>
    <s v="CUST0269"/>
    <s v="Fiyaz Verma"/>
    <x v="3"/>
    <x v="3"/>
    <x v="58"/>
    <n v="5"/>
    <n v="3797.56"/>
    <n v="0.1"/>
    <n v="17089.02"/>
    <n v="3586.65"/>
    <n v="17089.02"/>
    <s v="Q4"/>
    <n v="20.988037933128993"/>
    <s v="Mumbai"/>
    <s v="Premium"/>
  </r>
  <r>
    <s v="ORD002178"/>
    <x v="54"/>
    <s v="CUST0341"/>
    <s v="Isaac Vala"/>
    <x v="2"/>
    <x v="3"/>
    <x v="66"/>
    <n v="3"/>
    <n v="1506.28"/>
    <n v="0"/>
    <n v="4518.84"/>
    <n v="1230.17"/>
    <n v="4518.84"/>
    <s v="Q4"/>
    <n v="27.223136911242708"/>
    <s v="Jaipur"/>
    <s v="Premium"/>
  </r>
  <r>
    <s v="ORD010007"/>
    <x v="47"/>
    <s v="CUST0413"/>
    <s v="Aarini Amble"/>
    <x v="3"/>
    <x v="5"/>
    <x v="11"/>
    <n v="3"/>
    <n v="359.89"/>
    <n v="0"/>
    <n v="1079.67"/>
    <n v="92.25"/>
    <n v="1079.67"/>
    <s v="Q1"/>
    <n v="8.5442774180999734"/>
    <s v="Surat"/>
    <s v="Premium"/>
  </r>
  <r>
    <s v="ORD011730"/>
    <x v="330"/>
    <s v="CUST0272"/>
    <s v="Zehaan Walia"/>
    <x v="1"/>
    <x v="4"/>
    <x v="42"/>
    <n v="4"/>
    <n v="39660.199999999997"/>
    <n v="0.3"/>
    <n v="111048.56"/>
    <n v="11620.19"/>
    <n v="111048.55999999998"/>
    <s v="Q2"/>
    <n v="10.464061848258096"/>
    <s v="Bhubaneswar"/>
    <s v="Premium"/>
  </r>
  <r>
    <s v="ORD003111"/>
    <x v="220"/>
    <s v="CUST0435"/>
    <s v="Ekalinga Chowdhury"/>
    <x v="1"/>
    <x v="2"/>
    <x v="54"/>
    <n v="5"/>
    <n v="942.22"/>
    <n v="0"/>
    <n v="4711.1000000000004"/>
    <n v="923.52"/>
    <n v="4711.1000000000004"/>
    <s v="Q1"/>
    <n v="19.603065101568635"/>
    <s v="Bhubaneswar"/>
    <s v="Premium"/>
  </r>
  <r>
    <s v="ORD008702"/>
    <x v="48"/>
    <s v="CUST0335"/>
    <s v="Ishani Bakshi"/>
    <x v="0"/>
    <x v="6"/>
    <x v="19"/>
    <n v="1"/>
    <n v="2333.98"/>
    <n v="0.2"/>
    <n v="1867.18"/>
    <n v="667.6"/>
    <n v="1867.1840000000002"/>
    <s v="Q4"/>
    <n v="35.75445323964481"/>
    <s v="Bengaluru"/>
    <s v="Premium"/>
  </r>
  <r>
    <s v="ORD011512"/>
    <x v="71"/>
    <s v="CUST0230"/>
    <s v="Inaya Bose"/>
    <x v="3"/>
    <x v="5"/>
    <x v="37"/>
    <n v="10"/>
    <n v="764.4"/>
    <n v="0.1"/>
    <n v="6879.6"/>
    <n v="611.87"/>
    <n v="6879.6"/>
    <s v="Q1"/>
    <n v="8.8939763939763932"/>
    <s v="Ahmedabad"/>
    <s v="Premium"/>
  </r>
  <r>
    <s v="ORD004821"/>
    <x v="331"/>
    <s v="CUST0367"/>
    <s v="Sarthak Kari"/>
    <x v="3"/>
    <x v="6"/>
    <x v="41"/>
    <n v="1"/>
    <n v="1009.77"/>
    <n v="0.05"/>
    <n v="959.28"/>
    <n v="205.38"/>
    <n v="959.28149999999994"/>
    <s v="Q4"/>
    <n v="21.409807355516637"/>
    <s v="Mumbai"/>
    <s v="Premium"/>
  </r>
  <r>
    <s v="ORD010696"/>
    <x v="146"/>
    <s v="CUST0401"/>
    <s v="Mason Kumar"/>
    <x v="2"/>
    <x v="6"/>
    <x v="19"/>
    <n v="3"/>
    <n v="615.54999999999995"/>
    <n v="0.2"/>
    <n v="1477.32"/>
    <n v="465.88"/>
    <n v="1477.32"/>
    <s v="Q1"/>
    <n v="31.535483172230798"/>
    <s v="Chandigarh"/>
    <s v="Premium"/>
  </r>
  <r>
    <s v="ORD010048"/>
    <x v="217"/>
    <s v="CUST0167"/>
    <s v="Varsha Ben"/>
    <x v="3"/>
    <x v="3"/>
    <x v="66"/>
    <n v="3"/>
    <n v="2984.38"/>
    <n v="0.1"/>
    <n v="8057.83"/>
    <n v="2696.68"/>
    <n v="8057.826"/>
    <s v="Q4"/>
    <n v="33.46657847087863"/>
    <s v="Pune"/>
    <s v="Premium"/>
  </r>
  <r>
    <s v="ORD005841"/>
    <x v="36"/>
    <s v="CUST0062"/>
    <s v="Veer Tandon"/>
    <x v="0"/>
    <x v="5"/>
    <x v="11"/>
    <n v="1"/>
    <n v="743.33"/>
    <n v="0.1"/>
    <n v="669"/>
    <n v="69.23"/>
    <n v="668.99700000000007"/>
    <s v="Q4"/>
    <n v="10.348281016442453"/>
    <s v="Coimbatore"/>
    <s v="Regular"/>
  </r>
  <r>
    <s v="ORD000067"/>
    <x v="277"/>
    <s v="CUST0180"/>
    <s v="Leela Talwar"/>
    <x v="3"/>
    <x v="2"/>
    <x v="17"/>
    <n v="2"/>
    <n v="2118.5100000000002"/>
    <n v="0"/>
    <n v="4237.0200000000004"/>
    <n v="1077.68"/>
    <n v="4237.0200000000004"/>
    <s v="Q1"/>
    <n v="25.434857517783726"/>
    <s v="Mumbai"/>
    <s v="Regular"/>
  </r>
  <r>
    <s v="ORD000761"/>
    <x v="78"/>
    <s v="CUST0323"/>
    <s v="Orinder Chandra"/>
    <x v="2"/>
    <x v="2"/>
    <x v="46"/>
    <n v="2"/>
    <n v="1497.6"/>
    <n v="0.15"/>
    <n v="2545.92"/>
    <n v="695.26"/>
    <n v="2545.9199999999996"/>
    <s v="Q3"/>
    <n v="27.308792106586221"/>
    <s v="Jaipur"/>
    <s v="Occasional"/>
  </r>
  <r>
    <s v="ORD001397"/>
    <x v="285"/>
    <s v="CUST0403"/>
    <s v="Bimala Rattan"/>
    <x v="1"/>
    <x v="4"/>
    <x v="33"/>
    <n v="3"/>
    <n v="41846.61"/>
    <n v="0"/>
    <n v="125539.83"/>
    <n v="12946.34"/>
    <n v="125539.83"/>
    <s v="Q3"/>
    <n v="10.312535870089995"/>
    <s v="Bhubaneswar"/>
    <s v="Regular"/>
  </r>
  <r>
    <s v="ORD009814"/>
    <x v="236"/>
    <s v="CUST0044"/>
    <s v="Advay Nadig"/>
    <x v="2"/>
    <x v="5"/>
    <x v="11"/>
    <n v="10"/>
    <n v="781.78"/>
    <n v="0.25"/>
    <n v="5863.35"/>
    <n v="395.94"/>
    <n v="5863.3499999999995"/>
    <s v="Q3"/>
    <n v="6.7527949039371693"/>
    <s v="Lucknow"/>
    <s v="Premium"/>
  </r>
  <r>
    <s v="ORD004707"/>
    <x v="196"/>
    <s v="CUST0070"/>
    <s v="Kiaan Kapur"/>
    <x v="0"/>
    <x v="3"/>
    <x v="61"/>
    <n v="4"/>
    <n v="2254.7199999999998"/>
    <n v="0.1"/>
    <n v="8116.99"/>
    <n v="2924.37"/>
    <n v="8116.9919999999993"/>
    <s v="Q1"/>
    <n v="36.027763986403826"/>
    <s v="Coimbatore"/>
    <s v="Premium"/>
  </r>
  <r>
    <s v="ORD008871"/>
    <x v="45"/>
    <s v="CUST0280"/>
    <s v="Chandani Narayanan"/>
    <x v="1"/>
    <x v="6"/>
    <x v="43"/>
    <n v="4"/>
    <n v="388.02"/>
    <n v="0"/>
    <n v="1552.08"/>
    <n v="-231.99"/>
    <n v="1552.08"/>
    <s v="Q2"/>
    <n v="-14.94703881243235"/>
    <s v="Patna"/>
    <s v="Regular"/>
  </r>
  <r>
    <s v="ORD004469"/>
    <x v="171"/>
    <s v="CUST0186"/>
    <s v="Hemang Barad"/>
    <x v="1"/>
    <x v="4"/>
    <x v="45"/>
    <n v="5"/>
    <n v="19855.810000000001"/>
    <n v="0.2"/>
    <n v="79423.240000000005"/>
    <n v="12000.99"/>
    <n v="79423.240000000005"/>
    <s v="Q2"/>
    <n v="15.110174301627582"/>
    <s v="Ranchi"/>
    <s v="Premium"/>
  </r>
  <r>
    <s v="ORD007207"/>
    <x v="209"/>
    <s v="CUST0029"/>
    <s v="Odika Bala"/>
    <x v="2"/>
    <x v="1"/>
    <x v="38"/>
    <n v="2"/>
    <n v="8406.25"/>
    <n v="0.15"/>
    <n v="14290.62"/>
    <n v="4043.2"/>
    <n v="14290.625"/>
    <s v="Q2"/>
    <n v="28.292684292214048"/>
    <s v="Lucknow"/>
    <s v="Occasional"/>
  </r>
  <r>
    <s v="ORD007825"/>
    <x v="251"/>
    <s v="CUST0025"/>
    <s v="Andrew Bhardwaj"/>
    <x v="1"/>
    <x v="0"/>
    <x v="49"/>
    <n v="4"/>
    <n v="889.32"/>
    <n v="0.05"/>
    <n v="3379.42"/>
    <n v="1493.61"/>
    <n v="3379.4160000000002"/>
    <s v="Q1"/>
    <n v="44.197229110320698"/>
    <s v="Bhubaneswar"/>
    <s v="Occasional"/>
  </r>
  <r>
    <s v="ORD010351"/>
    <x v="63"/>
    <s v="CUST0208"/>
    <s v="Dev Venkataraman"/>
    <x v="3"/>
    <x v="2"/>
    <x v="9"/>
    <n v="2"/>
    <n v="1096.69"/>
    <n v="0.3"/>
    <n v="1535.37"/>
    <n v="261.85000000000002"/>
    <n v="1535.366"/>
    <s v="Q4"/>
    <n v="17.054521060070211"/>
    <s v="Ahmedabad"/>
    <s v="Premium"/>
  </r>
  <r>
    <s v="ORD004285"/>
    <x v="337"/>
    <s v="CUST0323"/>
    <s v="Orinder Chandra"/>
    <x v="2"/>
    <x v="5"/>
    <x v="40"/>
    <n v="2"/>
    <n v="342.15"/>
    <n v="0.05"/>
    <n v="650.08000000000004"/>
    <n v="52.84"/>
    <n v="650.08499999999992"/>
    <s v="Q3"/>
    <n v="8.1282303716465663"/>
    <s v="Jaipur"/>
    <s v="Occasional"/>
  </r>
  <r>
    <s v="ORD002125"/>
    <x v="99"/>
    <s v="CUST0404"/>
    <s v="Samesh Iyengar"/>
    <x v="2"/>
    <x v="5"/>
    <x v="24"/>
    <n v="8"/>
    <n v="176.62"/>
    <n v="0"/>
    <n v="1412.96"/>
    <n v="117.12"/>
    <n v="1412.96"/>
    <s v="Q3"/>
    <n v="8.2889819952440273"/>
    <s v="Amritsar"/>
    <s v="Regular"/>
  </r>
  <r>
    <s v="ORD010311"/>
    <x v="156"/>
    <s v="CUST0134"/>
    <s v="Hemang Bhavsar"/>
    <x v="3"/>
    <x v="4"/>
    <x v="45"/>
    <n v="1"/>
    <n v="54469.13"/>
    <n v="0"/>
    <n v="54469.13"/>
    <n v="6599.69"/>
    <n v="54469.13"/>
    <s v="Q4"/>
    <n v="12.116385923549725"/>
    <s v="Surat"/>
    <s v="Premium"/>
  </r>
  <r>
    <s v="ORD009345"/>
    <x v="84"/>
    <s v="CUST0291"/>
    <s v="Kabir Dâ€™Alia"/>
    <x v="2"/>
    <x v="6"/>
    <x v="14"/>
    <n v="1"/>
    <n v="2762.96"/>
    <n v="0.1"/>
    <n v="2486.66"/>
    <n v="792.2"/>
    <n v="2486.6640000000002"/>
    <s v="Q2"/>
    <n v="31.857994257357262"/>
    <s v="Lucknow"/>
    <s v="Premium"/>
  </r>
  <r>
    <s v="ORD001716"/>
    <x v="277"/>
    <s v="CUST0254"/>
    <s v="Pratyush Morar"/>
    <x v="1"/>
    <x v="1"/>
    <x v="34"/>
    <n v="1"/>
    <n v="28761.279999999999"/>
    <n v="0.1"/>
    <n v="25885.15"/>
    <n v="7494.52"/>
    <n v="25885.151999999998"/>
    <s v="Q1"/>
    <n v="28.952971105054441"/>
    <s v="Patna"/>
    <s v="Premium"/>
  </r>
  <r>
    <s v="ORD008435"/>
    <x v="203"/>
    <s v="CUST0029"/>
    <s v="Odika Bala"/>
    <x v="2"/>
    <x v="2"/>
    <x v="2"/>
    <n v="1"/>
    <n v="1833.44"/>
    <n v="0.05"/>
    <n v="1741.77"/>
    <n v="-239.97"/>
    <n v="1741.768"/>
    <s v="Q3"/>
    <n v="-13.777364405174048"/>
    <s v="Lucknow"/>
    <s v="Occasional"/>
  </r>
  <r>
    <s v="ORD002600"/>
    <x v="59"/>
    <s v="CUST0333"/>
    <s v="Upma Sidhu"/>
    <x v="3"/>
    <x v="4"/>
    <x v="47"/>
    <n v="4"/>
    <n v="10631.91"/>
    <n v="0.3"/>
    <n v="29769.35"/>
    <n v="2648.84"/>
    <n v="29769.347999999998"/>
    <s v="Q4"/>
    <n v="8.8978765072129562"/>
    <s v="Ahmedabad"/>
    <s v="Regular"/>
  </r>
  <r>
    <s v="ORD000215"/>
    <x v="84"/>
    <s v="CUST0237"/>
    <s v="Oeshi Ram"/>
    <x v="0"/>
    <x v="4"/>
    <x v="50"/>
    <n v="1"/>
    <n v="12080.62"/>
    <n v="0.2"/>
    <n v="9664.5"/>
    <n v="1384.97"/>
    <n v="9664.496000000001"/>
    <s v="Q2"/>
    <n v="14.330487867970406"/>
    <s v="Hyderabad"/>
    <s v="Occasional"/>
  </r>
  <r>
    <s v="ORD007507"/>
    <x v="302"/>
    <s v="CUST0047"/>
    <s v="Chameli Dani"/>
    <x v="1"/>
    <x v="2"/>
    <x v="65"/>
    <n v="3"/>
    <n v="4382.7"/>
    <n v="0"/>
    <n v="13148.1"/>
    <n v="2976.49"/>
    <n v="13148.099999999999"/>
    <s v="Q1"/>
    <n v="22.638175858108774"/>
    <s v="Patna"/>
    <s v="Regular"/>
  </r>
  <r>
    <s v="ORD006309"/>
    <x v="112"/>
    <s v="CUST0202"/>
    <s v="Samar Pillay"/>
    <x v="2"/>
    <x v="2"/>
    <x v="62"/>
    <n v="1"/>
    <n v="4320.6099999999997"/>
    <n v="0"/>
    <n v="4320.6099999999997"/>
    <n v="775.74"/>
    <n v="4320.6099999999997"/>
    <s v="Q2"/>
    <n v="17.954409215365423"/>
    <s v="Chandigarh"/>
    <s v="Regular"/>
  </r>
  <r>
    <s v="ORD000453"/>
    <x v="275"/>
    <s v="CUST0223"/>
    <s v="Aarini Dugar"/>
    <x v="1"/>
    <x v="4"/>
    <x v="42"/>
    <n v="3"/>
    <n v="33706.339999999997"/>
    <n v="0.3"/>
    <n v="70783.31"/>
    <n v="6442.01"/>
    <n v="70783.313999999984"/>
    <s v="Q4"/>
    <n v="9.1010296071206636"/>
    <s v="Guwahati"/>
    <s v="Premium"/>
  </r>
  <r>
    <s v="ORD003639"/>
    <x v="322"/>
    <s v="CUST0197"/>
    <s v="Wakeeta Chakrabarti"/>
    <x v="0"/>
    <x v="0"/>
    <x v="51"/>
    <n v="1"/>
    <n v="864.48"/>
    <n v="0.2"/>
    <n v="691.58"/>
    <n v="176.78"/>
    <n v="691.58400000000006"/>
    <s v="Q3"/>
    <n v="25.561757135833886"/>
    <s v="Coimbatore"/>
    <s v="Regular"/>
  </r>
  <r>
    <s v="ORD001380"/>
    <x v="74"/>
    <s v="CUST0198"/>
    <s v="Dev Wagle"/>
    <x v="0"/>
    <x v="3"/>
    <x v="25"/>
    <n v="5"/>
    <n v="1431.63"/>
    <n v="0"/>
    <n v="7158.15"/>
    <n v="1748.5"/>
    <n v="7158.1500000000005"/>
    <s v="Q3"/>
    <n v="24.426702430097162"/>
    <s v="Chandigarh"/>
    <s v="Regular"/>
  </r>
  <r>
    <s v="ORD008616"/>
    <x v="153"/>
    <s v="CUST0036"/>
    <s v="Amaira Venkataraman"/>
    <x v="2"/>
    <x v="4"/>
    <x v="45"/>
    <n v="4"/>
    <n v="38239.449999999997"/>
    <n v="0.05"/>
    <n v="145309.91"/>
    <n v="12736.64"/>
    <n v="145309.90999999997"/>
    <s v="Q1"/>
    <n v="8.7651557970134313"/>
    <s v="Amritsar"/>
    <s v="Premium"/>
  </r>
  <r>
    <s v="ORD005891"/>
    <x v="262"/>
    <s v="CUST0026"/>
    <s v="Mason Oommen"/>
    <x v="0"/>
    <x v="5"/>
    <x v="37"/>
    <n v="8"/>
    <n v="772.68"/>
    <n v="0"/>
    <n v="6181.44"/>
    <n v="420.31"/>
    <n v="6181.44"/>
    <s v="Q2"/>
    <n v="6.7995483253093143"/>
    <s v="Chennai"/>
    <s v="Premium"/>
  </r>
  <r>
    <s v="ORD002149"/>
    <x v="226"/>
    <s v="CUST0314"/>
    <s v="Nathaniel Dani"/>
    <x v="0"/>
    <x v="1"/>
    <x v="69"/>
    <n v="5"/>
    <n v="27802.720000000001"/>
    <n v="0.05"/>
    <n v="132062.92000000001"/>
    <n v="34690.21"/>
    <n v="132062.92000000001"/>
    <s v="Q1"/>
    <n v="26.26794106930242"/>
    <s v="Kochi"/>
    <s v="Premium"/>
  </r>
  <r>
    <s v="ORD005429"/>
    <x v="214"/>
    <s v="CUST0296"/>
    <s v="Qarin Jha"/>
    <x v="0"/>
    <x v="5"/>
    <x v="24"/>
    <n v="4"/>
    <n v="670.38"/>
    <n v="0.1"/>
    <n v="2413.37"/>
    <n v="174.06"/>
    <n v="2413.3679999999999"/>
    <s v="Q4"/>
    <n v="7.212321359758346"/>
    <s v="Bengaluru"/>
    <s v="Premium"/>
  </r>
  <r>
    <s v="ORD004058"/>
    <x v="327"/>
    <s v="CUST0084"/>
    <s v="Atharv Sarma"/>
    <x v="0"/>
    <x v="2"/>
    <x v="30"/>
    <n v="4"/>
    <n v="6793.97"/>
    <n v="0.15"/>
    <n v="23099.5"/>
    <n v="4439.1499999999996"/>
    <n v="23099.498"/>
    <s v="Q4"/>
    <n v="19.21751553063919"/>
    <s v="Hyderabad"/>
    <s v="Regular"/>
  </r>
  <r>
    <s v="ORD011784"/>
    <x v="341"/>
    <s v="CUST0282"/>
    <s v="Anmol Nagar"/>
    <x v="1"/>
    <x v="2"/>
    <x v="2"/>
    <n v="4"/>
    <n v="3656.07"/>
    <n v="0.25"/>
    <n v="10968.21"/>
    <n v="2627.63"/>
    <n v="10968.210000000001"/>
    <s v="Q2"/>
    <n v="23.956780550335928"/>
    <s v="Bhubaneswar"/>
    <s v="Regular"/>
  </r>
  <r>
    <s v="ORD002677"/>
    <x v="331"/>
    <s v="CUST0120"/>
    <s v="Mitesh Rao"/>
    <x v="1"/>
    <x v="2"/>
    <x v="54"/>
    <n v="1"/>
    <n v="6648.88"/>
    <n v="0"/>
    <n v="6648.88"/>
    <n v="1149.06"/>
    <n v="6648.88"/>
    <s v="Q4"/>
    <n v="17.282008398406948"/>
    <s v="Bhubaneswar"/>
    <s v="Regular"/>
  </r>
  <r>
    <s v="ORD009912"/>
    <x v="103"/>
    <s v="CUST0283"/>
    <s v="Unknown"/>
    <x v="0"/>
    <x v="1"/>
    <x v="34"/>
    <n v="4"/>
    <n v="35283.1"/>
    <n v="0.2"/>
    <n v="112905.92"/>
    <n v="36439.97"/>
    <n v="112905.92"/>
    <s v="Q1"/>
    <n v="32.274631835071183"/>
    <s v="Chennai"/>
    <s v="Regular"/>
  </r>
  <r>
    <s v="ORD006014"/>
    <x v="190"/>
    <s v="CUST0371"/>
    <s v="Unni Hora"/>
    <x v="3"/>
    <x v="1"/>
    <x v="26"/>
    <n v="1"/>
    <n v="17950.75"/>
    <n v="0.1"/>
    <n v="16155.68"/>
    <n v="3751.24"/>
    <n v="16155.675000000001"/>
    <s v="Q3"/>
    <n v="23.219325958424527"/>
    <s v="Mumbai"/>
    <s v="Premium"/>
  </r>
  <r>
    <s v="ORD000684"/>
    <x v="173"/>
    <s v="CUST0288"/>
    <s v="Amara Iyer"/>
    <x v="2"/>
    <x v="5"/>
    <x v="21"/>
    <n v="8"/>
    <n v="306.58999999999997"/>
    <n v="0"/>
    <n v="2452.7199999999998"/>
    <n v="-320.39999999999998"/>
    <n v="2452.7199999999998"/>
    <s v="Q2"/>
    <n v="-13.06304837078835"/>
    <s v="Delhi"/>
    <s v="Premium"/>
  </r>
  <r>
    <s v="ORD010999"/>
    <x v="329"/>
    <s v="CUST0027"/>
    <s v="Januja Dalal"/>
    <x v="0"/>
    <x v="2"/>
    <x v="30"/>
    <n v="5"/>
    <n v="6625.36"/>
    <n v="0.25"/>
    <n v="24845.1"/>
    <n v="4741.63"/>
    <n v="24845.1"/>
    <s v="Q4"/>
    <n v="19.084769230150012"/>
    <s v="Kochi"/>
    <s v="Regular"/>
  </r>
  <r>
    <s v="ORD005031"/>
    <x v="233"/>
    <s v="CUST0111"/>
    <s v="Ishwar Bir"/>
    <x v="0"/>
    <x v="6"/>
    <x v="41"/>
    <n v="2"/>
    <n v="1187.94"/>
    <n v="0.05"/>
    <n v="2257.09"/>
    <n v="604.65"/>
    <n v="2257.0859999999998"/>
    <s v="Q1"/>
    <n v="26.788918474673139"/>
    <s v="Hyderabad"/>
    <s v="Premium"/>
  </r>
  <r>
    <s v="ORD001506"/>
    <x v="153"/>
    <s v="CUST0259"/>
    <s v="Brijesh Patla"/>
    <x v="2"/>
    <x v="4"/>
    <x v="20"/>
    <n v="3"/>
    <n v="13747.48"/>
    <n v="0.05"/>
    <n v="39180.32"/>
    <n v="3342.1"/>
    <n v="39180.317999999999"/>
    <s v="Q1"/>
    <n v="8.5300477382522644"/>
    <s v="Jaipur"/>
    <s v="Regular"/>
  </r>
  <r>
    <s v="ORD005929"/>
    <x v="38"/>
    <s v="CUST0237"/>
    <s v="Oeshi Ram"/>
    <x v="0"/>
    <x v="6"/>
    <x v="27"/>
    <n v="4"/>
    <n v="4133.5600000000004"/>
    <n v="0"/>
    <n v="16534.240000000002"/>
    <n v="5643.28"/>
    <n v="16534.240000000002"/>
    <s v="Q2"/>
    <n v="34.130870242599592"/>
    <s v="Hyderabad"/>
    <s v="Occasional"/>
  </r>
  <r>
    <s v="ORD002179"/>
    <x v="241"/>
    <s v="CUST0096"/>
    <s v="Vaishnavi Gandhi"/>
    <x v="0"/>
    <x v="5"/>
    <x v="21"/>
    <n v="4"/>
    <n v="367.64"/>
    <n v="0"/>
    <n v="1470.56"/>
    <n v="152.78"/>
    <n v="1470.56"/>
    <s v="Q2"/>
    <n v="10.38923947339789"/>
    <s v="Kochi"/>
    <s v="Occasional"/>
  </r>
  <r>
    <s v="ORD010186"/>
    <x v="206"/>
    <s v="CUST0027"/>
    <s v="Januja Dalal"/>
    <x v="0"/>
    <x v="4"/>
    <x v="45"/>
    <n v="4"/>
    <n v="82120.22"/>
    <n v="0.25"/>
    <n v="246360.66"/>
    <n v="25081.79"/>
    <n v="246360.66"/>
    <s v="Q1"/>
    <n v="10.180923366579712"/>
    <s v="Kochi"/>
    <s v="Regular"/>
  </r>
  <r>
    <s v="ORD006736"/>
    <x v="171"/>
    <s v="CUST0418"/>
    <s v="Osha Gour"/>
    <x v="3"/>
    <x v="5"/>
    <x v="44"/>
    <n v="4"/>
    <n v="731.73"/>
    <n v="0"/>
    <n v="2926.92"/>
    <n v="223.58"/>
    <n v="2926.92"/>
    <s v="Q2"/>
    <n v="7.6387465321908365"/>
    <s v="Ahmedabad"/>
    <s v="Occasional"/>
  </r>
  <r>
    <s v="ORD008858"/>
    <x v="13"/>
    <s v="CUST0125"/>
    <s v="Baghyawati Oak"/>
    <x v="2"/>
    <x v="5"/>
    <x v="7"/>
    <n v="10"/>
    <n v="640.74"/>
    <n v="0.05"/>
    <n v="6087.03"/>
    <n v="419.57"/>
    <n v="6087.03"/>
    <s v="Q1"/>
    <n v="6.8928525077090148"/>
    <s v="Jaipur"/>
    <s v="Regular"/>
  </r>
  <r>
    <s v="ORD011898"/>
    <x v="101"/>
    <s v="CUST0418"/>
    <s v="Osha Gour"/>
    <x v="3"/>
    <x v="3"/>
    <x v="6"/>
    <n v="2"/>
    <n v="3749.99"/>
    <n v="0.05"/>
    <n v="7124.98"/>
    <n v="1404.82"/>
    <n v="7124.9809999999989"/>
    <s v="Q1"/>
    <n v="19.716827275304631"/>
    <s v="Ahmedabad"/>
    <s v="Occasional"/>
  </r>
  <r>
    <s v="ORD001446"/>
    <x v="206"/>
    <s v="CUST0479"/>
    <s v="Janya Walia"/>
    <x v="3"/>
    <x v="4"/>
    <x v="42"/>
    <n v="5"/>
    <n v="57970.26"/>
    <n v="0"/>
    <n v="289851.3"/>
    <n v="33185.120000000003"/>
    <n v="289851.3"/>
    <s v="Q1"/>
    <n v="11.44901540893555"/>
    <s v="Pune"/>
    <s v="Premium"/>
  </r>
  <r>
    <s v="ORD006273"/>
    <x v="263"/>
    <s v="CUST0231"/>
    <s v="Yashica Dugar"/>
    <x v="0"/>
    <x v="6"/>
    <x v="18"/>
    <n v="4"/>
    <n v="1996.71"/>
    <n v="0.05"/>
    <n v="7587.5"/>
    <n v="2868"/>
    <n v="7587.4979999999996"/>
    <s v="Q3"/>
    <n v="37.799011532125206"/>
    <s v="Hyderabad"/>
    <s v="Premium"/>
  </r>
  <r>
    <s v="ORD009919"/>
    <x v="244"/>
    <s v="CUST0367"/>
    <s v="Sarthak Kari"/>
    <x v="3"/>
    <x v="1"/>
    <x v="59"/>
    <n v="4"/>
    <n v="12094.48"/>
    <n v="0.15"/>
    <n v="41121.230000000003"/>
    <n v="9573.81"/>
    <n v="41121.231999999996"/>
    <s v="Q2"/>
    <n v="23.281915448540811"/>
    <s v="Mumbai"/>
    <s v="Premium"/>
  </r>
  <r>
    <s v="ORD001231"/>
    <x v="340"/>
    <s v="CUST0137"/>
    <s v="Rachita Datta"/>
    <x v="0"/>
    <x v="4"/>
    <x v="5"/>
    <n v="4"/>
    <n v="9734.74"/>
    <n v="0"/>
    <n v="38938.959999999999"/>
    <n v="-2040.69"/>
    <n v="38938.959999999999"/>
    <s v="Q2"/>
    <n v="-5.2407408929257482"/>
    <s v="Hyderabad"/>
    <s v="Regular"/>
  </r>
  <r>
    <s v="ORD003673"/>
    <x v="151"/>
    <s v="CUST0230"/>
    <s v="Inaya Bose"/>
    <x v="3"/>
    <x v="6"/>
    <x v="27"/>
    <n v="2"/>
    <n v="3160.65"/>
    <n v="0.15"/>
    <n v="5373.1"/>
    <n v="1422.12"/>
    <n v="5373.1049999999996"/>
    <s v="Q4"/>
    <n v="26.467402430626635"/>
    <s v="Ahmedabad"/>
    <s v="Premium"/>
  </r>
  <r>
    <s v="ORD002556"/>
    <x v="178"/>
    <s v="CUST0001"/>
    <s v="Aditya Bhakta"/>
    <x v="2"/>
    <x v="6"/>
    <x v="41"/>
    <n v="5"/>
    <n v="649.29999999999995"/>
    <n v="0.25"/>
    <n v="2434.88"/>
    <n v="830.67"/>
    <n v="2434.875"/>
    <s v="Q1"/>
    <n v="34.115438953870417"/>
    <s v="Delhi"/>
    <s v="Regular"/>
  </r>
  <r>
    <s v="ORD007826"/>
    <x v="361"/>
    <s v="CUST0177"/>
    <s v="Pratyush Koshy"/>
    <x v="3"/>
    <x v="5"/>
    <x v="39"/>
    <n v="3"/>
    <n v="408.36"/>
    <n v="0.25"/>
    <n v="918.81"/>
    <n v="73.650000000000006"/>
    <n v="918.81"/>
    <s v="Q3"/>
    <n v="8.0158030495967623"/>
    <s v="Ahmedabad"/>
    <s v="Premium"/>
  </r>
  <r>
    <s v="ORD008258"/>
    <x v="270"/>
    <s v="CUST0211"/>
    <s v="Maanas Arora"/>
    <x v="2"/>
    <x v="5"/>
    <x v="31"/>
    <n v="7"/>
    <n v="403.42"/>
    <n v="0.05"/>
    <n v="2682.74"/>
    <n v="263.07"/>
    <n v="2682.7429999999999"/>
    <s v="Q1"/>
    <n v="9.8060192191565356"/>
    <s v="Delhi"/>
    <s v="Premium"/>
  </r>
  <r>
    <s v="ORD008089"/>
    <x v="23"/>
    <s v="CUST0104"/>
    <s v="Saksham Gola"/>
    <x v="2"/>
    <x v="4"/>
    <x v="5"/>
    <n v="1"/>
    <n v="28165.63"/>
    <n v="0"/>
    <n v="28165.63"/>
    <n v="2860.56"/>
    <n v="28165.63"/>
    <s v="Q3"/>
    <n v="10.156208116062022"/>
    <s v="Chandigarh"/>
    <s v="Premium"/>
  </r>
  <r>
    <s v="ORD002219"/>
    <x v="146"/>
    <s v="CUST0303"/>
    <s v="Tarak Talwar"/>
    <x v="2"/>
    <x v="5"/>
    <x v="39"/>
    <n v="9"/>
    <n v="99.63"/>
    <n v="0.3"/>
    <n v="627.66999999999996"/>
    <n v="38.58"/>
    <n v="627.66899999999998"/>
    <s v="Q1"/>
    <n v="6.1465419726926571"/>
    <s v="Delhi"/>
    <s v="Regular"/>
  </r>
  <r>
    <s v="ORD008548"/>
    <x v="193"/>
    <s v="CUST0029"/>
    <s v="Odika Bala"/>
    <x v="2"/>
    <x v="3"/>
    <x v="6"/>
    <n v="2"/>
    <n v="2588.27"/>
    <n v="0.1"/>
    <n v="4658.8900000000003"/>
    <n v="957.35"/>
    <n v="4658.8860000000004"/>
    <s v="Q1"/>
    <n v="20.548886108064366"/>
    <s v="Lucknow"/>
    <s v="Occasional"/>
  </r>
  <r>
    <s v="ORD001320"/>
    <x v="151"/>
    <s v="CUST0239"/>
    <s v="Om Bumb"/>
    <x v="2"/>
    <x v="5"/>
    <x v="44"/>
    <n v="6"/>
    <n v="558.52"/>
    <n v="0"/>
    <n v="3351.12"/>
    <n v="347.41"/>
    <n v="3351.12"/>
    <s v="Q4"/>
    <n v="10.366981785194204"/>
    <s v="Chandigarh"/>
    <s v="Regular"/>
  </r>
  <r>
    <s v="ORD001980"/>
    <x v="286"/>
    <s v="CUST0432"/>
    <s v="Meera Krishnan"/>
    <x v="3"/>
    <x v="1"/>
    <x v="69"/>
    <n v="1"/>
    <n v="21630.45"/>
    <n v="0.05"/>
    <n v="20548.93"/>
    <n v="5453.26"/>
    <n v="20548.927499999998"/>
    <s v="Q1"/>
    <n v="26.53792679229527"/>
    <s v="Ahmedabad"/>
    <s v="Premium"/>
  </r>
  <r>
    <s v="ORD006834"/>
    <x v="78"/>
    <s v="CUST0255"/>
    <s v="Darpan Jhaveri"/>
    <x v="2"/>
    <x v="6"/>
    <x v="43"/>
    <n v="5"/>
    <n v="2012.17"/>
    <n v="0.1"/>
    <n v="9054.77"/>
    <n v="3362.86"/>
    <n v="9054.7650000000012"/>
    <s v="Q3"/>
    <n v="37.139099060495184"/>
    <s v="Lucknow"/>
    <s v="Regular"/>
  </r>
  <r>
    <s v="ORD000448"/>
    <x v="354"/>
    <s v="CUST0289"/>
    <s v="Ojasvi Chakraborty"/>
    <x v="3"/>
    <x v="6"/>
    <x v="41"/>
    <n v="5"/>
    <n v="3016.26"/>
    <n v="0"/>
    <n v="15081.3"/>
    <n v="4861.87"/>
    <n v="15081.300000000001"/>
    <s v="Q2"/>
    <n v="32.237738126023615"/>
    <s v="Mumbai"/>
    <s v="Premium"/>
  </r>
  <r>
    <s v="ORD010200"/>
    <x v="76"/>
    <s v="CUST0490"/>
    <s v="Rajata Suresh"/>
    <x v="0"/>
    <x v="1"/>
    <x v="69"/>
    <n v="3"/>
    <n v="11441.33"/>
    <n v="0"/>
    <n v="34323.99"/>
    <n v="6129.4"/>
    <n v="34323.99"/>
    <s v="Q4"/>
    <n v="17.85748102129152"/>
    <s v="Chennai"/>
    <s v="Regular"/>
  </r>
  <r>
    <s v="ORD000815"/>
    <x v="37"/>
    <s v="CUST0466"/>
    <s v="Inaya Cherian"/>
    <x v="3"/>
    <x v="1"/>
    <x v="52"/>
    <n v="1"/>
    <n v="9321.58"/>
    <n v="0.25"/>
    <n v="6991.18"/>
    <n v="1859.64"/>
    <n v="6991.1849999999995"/>
    <s v="Q4"/>
    <n v="26.599801464130518"/>
    <s v="Ahmedabad"/>
    <s v="Premium"/>
  </r>
  <r>
    <s v="ORD002685"/>
    <x v="177"/>
    <s v="CUST0177"/>
    <s v="Pratyush Koshy"/>
    <x v="3"/>
    <x v="2"/>
    <x v="60"/>
    <n v="1"/>
    <n v="5542.88"/>
    <n v="0"/>
    <n v="5542.88"/>
    <n v="1171.44"/>
    <n v="5542.88"/>
    <s v="Q1"/>
    <n v="21.13413965303236"/>
    <s v="Ahmedabad"/>
    <s v="Premium"/>
  </r>
  <r>
    <s v="ORD006500"/>
    <x v="97"/>
    <s v="CUST0275"/>
    <s v="Rajata Baria"/>
    <x v="1"/>
    <x v="3"/>
    <x v="10"/>
    <n v="1"/>
    <n v="540.25"/>
    <n v="0"/>
    <n v="540.25"/>
    <n v="152.38"/>
    <n v="540.25"/>
    <s v="Q3"/>
    <n v="28.205460434983802"/>
    <s v="Ranchi"/>
    <s v="Premium"/>
  </r>
  <r>
    <s v="ORD004153"/>
    <x v="353"/>
    <s v="CUST0198"/>
    <s v="Dev Wagle"/>
    <x v="2"/>
    <x v="4"/>
    <x v="47"/>
    <n v="1"/>
    <n v="37635.760000000002"/>
    <n v="0"/>
    <n v="37635.760000000002"/>
    <n v="5009.34"/>
    <n v="37635.760000000002"/>
    <s v="Q2"/>
    <n v="13.31005405497325"/>
    <s v="Chandigarh"/>
    <s v="Regular"/>
  </r>
  <r>
    <s v="ORD004952"/>
    <x v="264"/>
    <s v="CUST0264"/>
    <s v="Rudra Konda"/>
    <x v="2"/>
    <x v="1"/>
    <x v="64"/>
    <n v="3"/>
    <n v="40030.97"/>
    <n v="0.15"/>
    <n v="102078.97"/>
    <n v="24552.51"/>
    <n v="102078.97350000001"/>
    <s v="Q3"/>
    <n v="24.052466438483851"/>
    <s v="Jaipur"/>
    <s v="Regular"/>
  </r>
  <r>
    <s v="ORD000932"/>
    <x v="310"/>
    <s v="CUST0360"/>
    <s v="Harshil Kadakia"/>
    <x v="1"/>
    <x v="5"/>
    <x v="24"/>
    <n v="8"/>
    <n v="342.98"/>
    <n v="0.15"/>
    <n v="2332.2600000000002"/>
    <n v="210.6"/>
    <n v="2332.2640000000001"/>
    <s v="Q3"/>
    <n v="9.0298680250057863"/>
    <s v="Patna"/>
    <s v="Occasional"/>
  </r>
  <r>
    <s v="ORD002370"/>
    <x v="215"/>
    <s v="CUST0238"/>
    <s v="Dominic Kothari"/>
    <x v="3"/>
    <x v="0"/>
    <x v="35"/>
    <n v="1"/>
    <n v="885.17"/>
    <n v="0.05"/>
    <n v="840.91"/>
    <n v="372.33"/>
    <n v="840.91149999999993"/>
    <s v="Q2"/>
    <n v="44.277033214018147"/>
    <s v="Pune"/>
    <s v="Premium"/>
  </r>
  <r>
    <s v="ORD011794"/>
    <x v="256"/>
    <s v="CUST0324"/>
    <s v="Arjun Varughese"/>
    <x v="0"/>
    <x v="2"/>
    <x v="17"/>
    <n v="3"/>
    <n v="1189.19"/>
    <n v="0.3"/>
    <n v="2497.3000000000002"/>
    <n v="541.24"/>
    <n v="2497.299"/>
    <s v="Q4"/>
    <n v="21.673006847395186"/>
    <s v="Chennai"/>
    <s v="Premium"/>
  </r>
  <r>
    <s v="ORD006112"/>
    <x v="246"/>
    <s v="CUST0361"/>
    <s v="Ranveer Nazareth"/>
    <x v="3"/>
    <x v="1"/>
    <x v="34"/>
    <n v="2"/>
    <n v="20494.46"/>
    <n v="0.1"/>
    <n v="36890.03"/>
    <n v="8022.61"/>
    <n v="36890.027999999998"/>
    <s v="Q2"/>
    <n v="21.747366429357744"/>
    <s v="Pune"/>
    <s v="Regular"/>
  </r>
  <r>
    <s v="ORD005575"/>
    <x v="290"/>
    <s v="CUST0347"/>
    <s v="Warjas Varkey"/>
    <x v="1"/>
    <x v="5"/>
    <x v="11"/>
    <n v="7"/>
    <n v="319.33"/>
    <n v="0.1"/>
    <n v="2011.78"/>
    <n v="182.13"/>
    <n v="2011.779"/>
    <s v="Q4"/>
    <n v="9.0531767887144721"/>
    <s v="Patna"/>
    <s v="Occasional"/>
  </r>
  <r>
    <s v="ORD006674"/>
    <x v="18"/>
    <s v="CUST0470"/>
    <s v="Kabir Tripathi"/>
    <x v="3"/>
    <x v="3"/>
    <x v="12"/>
    <n v="5"/>
    <n v="996.21"/>
    <n v="0.15"/>
    <n v="4233.8900000000003"/>
    <n v="1226.4100000000001"/>
    <n v="4233.8924999999999"/>
    <s v="Q3"/>
    <n v="28.966505979135025"/>
    <s v="Mumbai"/>
    <s v="Occasional"/>
  </r>
  <r>
    <s v="ORD010249"/>
    <x v="273"/>
    <s v="CUST0297"/>
    <s v="Ikbal Mane"/>
    <x v="3"/>
    <x v="1"/>
    <x v="3"/>
    <n v="5"/>
    <n v="41546.42"/>
    <n v="0.05"/>
    <n v="197345.49"/>
    <n v="39825.949999999997"/>
    <n v="197345.49499999997"/>
    <s v="Q3"/>
    <n v="20.180826022423922"/>
    <s v="Mumbai"/>
    <s v="Premium"/>
  </r>
  <r>
    <s v="ORD002080"/>
    <x v="162"/>
    <s v="CUST0197"/>
    <s v="Wakeeta Chakrabarti"/>
    <x v="0"/>
    <x v="4"/>
    <x v="42"/>
    <n v="4"/>
    <n v="48737.27"/>
    <n v="0"/>
    <n v="194949.08"/>
    <n v="22722.65"/>
    <n v="194949.08"/>
    <s v="Q2"/>
    <n v="11.655684653654177"/>
    <s v="Coimbatore"/>
    <s v="Regular"/>
  </r>
  <r>
    <s v="ORD001603"/>
    <x v="83"/>
    <s v="CUST0290"/>
    <s v="Ekapad Narasimhan"/>
    <x v="0"/>
    <x v="5"/>
    <x v="7"/>
    <n v="7"/>
    <n v="481.29"/>
    <n v="0"/>
    <n v="3369.03"/>
    <n v="-208.66"/>
    <n v="3369.03"/>
    <s v="Q2"/>
    <n v="-6.1934740860128876"/>
    <s v="Ranchi"/>
    <s v="Premium"/>
  </r>
  <r>
    <s v="ORD002170"/>
    <x v="270"/>
    <s v="CUST0371"/>
    <s v="Unni Hora"/>
    <x v="3"/>
    <x v="2"/>
    <x v="65"/>
    <n v="3"/>
    <n v="6457.57"/>
    <n v="0.3"/>
    <n v="13560.9"/>
    <n v="3040.7"/>
    <n v="13560.896999999999"/>
    <s v="Q1"/>
    <n v="22.422553075385849"/>
    <s v="Mumbai"/>
    <s v="Premium"/>
  </r>
  <r>
    <s v="ORD008935"/>
    <x v="220"/>
    <s v="CUST0431"/>
    <s v="Neelima Chander"/>
    <x v="2"/>
    <x v="3"/>
    <x v="61"/>
    <n v="4"/>
    <n v="227.25"/>
    <n v="0"/>
    <n v="909"/>
    <n v="281.55"/>
    <n v="909"/>
    <s v="Q1"/>
    <n v="30.973597359735976"/>
    <s v="Lucknow"/>
    <s v="Regular"/>
  </r>
  <r>
    <s v="ORD009002"/>
    <x v="196"/>
    <s v="CUST0113"/>
    <s v="Harita Chaudhari"/>
    <x v="2"/>
    <x v="4"/>
    <x v="42"/>
    <n v="2"/>
    <n v="17596.64"/>
    <n v="0"/>
    <n v="35193.279999999999"/>
    <n v="4854.34"/>
    <n v="35193.279999999999"/>
    <s v="Q1"/>
    <n v="13.793371916456779"/>
    <s v="Lucknow"/>
    <s v="Premium"/>
  </r>
  <r>
    <s v="ORD008787"/>
    <x v="97"/>
    <s v="CUST0467"/>
    <s v="Deepa Pandit"/>
    <x v="3"/>
    <x v="3"/>
    <x v="13"/>
    <n v="4"/>
    <n v="2832.19"/>
    <n v="0"/>
    <n v="11328.76"/>
    <n v="4001.73"/>
    <n v="11328.76"/>
    <s v="Q3"/>
    <n v="35.323636479191009"/>
    <s v="Pune"/>
    <s v="Premium"/>
  </r>
  <r>
    <s v="ORD001510"/>
    <x v="153"/>
    <s v="CUST0180"/>
    <s v="Leela Talwar"/>
    <x v="3"/>
    <x v="3"/>
    <x v="6"/>
    <n v="5"/>
    <n v="546.57000000000005"/>
    <n v="0.05"/>
    <n v="2596.21"/>
    <n v="876.91"/>
    <n v="2596.2075000000004"/>
    <s v="Q1"/>
    <n v="33.776543499947998"/>
    <s v="Mumbai"/>
    <s v="Regular"/>
  </r>
  <r>
    <s v="ORD004974"/>
    <x v="317"/>
    <s v="CUST0108"/>
    <s v="Yadavi Golla"/>
    <x v="2"/>
    <x v="0"/>
    <x v="0"/>
    <n v="2"/>
    <n v="973.45"/>
    <n v="0"/>
    <n v="1946.9"/>
    <n v="783.45"/>
    <n v="1946.9"/>
    <s v="Q2"/>
    <n v="40.240895783039704"/>
    <s v="Delhi"/>
    <s v="Regular"/>
  </r>
  <r>
    <s v="ORD008573"/>
    <x v="111"/>
    <s v="CUST0381"/>
    <s v="Pratyush Mani"/>
    <x v="1"/>
    <x v="6"/>
    <x v="63"/>
    <n v="5"/>
    <n v="3541.17"/>
    <n v="0"/>
    <n v="17705.849999999999"/>
    <n v="4664.05"/>
    <n v="17705.849999999999"/>
    <s v="Q1"/>
    <n v="26.341858764193759"/>
    <s v="Patna"/>
    <s v="Regular"/>
  </r>
  <r>
    <s v="ORD007374"/>
    <x v="357"/>
    <s v="CUST0219"/>
    <s v="Nimrat Mall"/>
    <x v="3"/>
    <x v="4"/>
    <x v="50"/>
    <n v="2"/>
    <n v="73313.440000000002"/>
    <n v="0.25"/>
    <n v="109970.16"/>
    <n v="16981.2"/>
    <n v="109970.16"/>
    <s v="Q1"/>
    <n v="15.441643442184679"/>
    <s v="Surat"/>
    <s v="Premium"/>
  </r>
  <r>
    <s v="ORD006843"/>
    <x v="359"/>
    <s v="CUST0058"/>
    <s v="Vansha Narula"/>
    <x v="0"/>
    <x v="6"/>
    <x v="19"/>
    <n v="4"/>
    <n v="4274.24"/>
    <n v="0.05"/>
    <n v="16242.11"/>
    <n v="4496"/>
    <n v="16242.111999999999"/>
    <s v="Q4"/>
    <n v="27.681132562210202"/>
    <s v="Kochi"/>
    <s v="Regular"/>
  </r>
  <r>
    <s v="ORD001884"/>
    <x v="138"/>
    <s v="CUST0119"/>
    <s v="Advik Dhawan"/>
    <x v="0"/>
    <x v="1"/>
    <x v="3"/>
    <n v="4"/>
    <n v="19040.599999999999"/>
    <n v="0.1"/>
    <n v="68546.16"/>
    <n v="16188.06"/>
    <n v="68546.16"/>
    <s v="Q4"/>
    <n v="23.616290102902919"/>
    <s v="Hyderabad"/>
    <s v="Premium"/>
  </r>
  <r>
    <s v="ORD010726"/>
    <x v="315"/>
    <s v="CUST0183"/>
    <s v="Hemani Dani"/>
    <x v="2"/>
    <x v="3"/>
    <x v="12"/>
    <n v="1"/>
    <n v="547.87"/>
    <n v="0.1"/>
    <n v="493.08"/>
    <n v="168.75"/>
    <n v="493.08300000000003"/>
    <s v="Q4"/>
    <n v="34.223655390605991"/>
    <s v="Jaipur"/>
    <s v="Premium"/>
  </r>
  <r>
    <s v="ORD010019"/>
    <x v="154"/>
    <s v="CUST0286"/>
    <s v="Vanya Dada"/>
    <x v="1"/>
    <x v="4"/>
    <x v="23"/>
    <n v="5"/>
    <n v="36919.410000000003"/>
    <n v="0.05"/>
    <n v="175367.2"/>
    <n v="26638.1"/>
    <n v="175367.19750000001"/>
    <s v="Q4"/>
    <n v="15.189898681167286"/>
    <s v="Ranchi"/>
    <s v="Occasional"/>
  </r>
  <r>
    <s v="ORD009412"/>
    <x v="41"/>
    <s v="CUST0325"/>
    <s v="Advik Palan"/>
    <x v="1"/>
    <x v="5"/>
    <x v="68"/>
    <n v="5"/>
    <n v="279.45"/>
    <n v="0"/>
    <n v="1397.25"/>
    <n v="132.81"/>
    <n v="1397.25"/>
    <s v="Q4"/>
    <n v="9.5050993022007528"/>
    <s v="Kolkata"/>
    <s v="Premium"/>
  </r>
  <r>
    <s v="ORD011265"/>
    <x v="133"/>
    <s v="CUST0146"/>
    <s v="Pavani Bawa"/>
    <x v="1"/>
    <x v="4"/>
    <x v="42"/>
    <n v="2"/>
    <n v="67465.73"/>
    <n v="0"/>
    <n v="134931.46"/>
    <n v="13744.02"/>
    <n v="134931.46"/>
    <s v="Q4"/>
    <n v="10.185926988413229"/>
    <s v="Guwahati"/>
    <s v="Regular"/>
  </r>
  <r>
    <s v="ORD008499"/>
    <x v="335"/>
    <s v="CUST0456"/>
    <s v="Girindra Dutta"/>
    <x v="0"/>
    <x v="4"/>
    <x v="33"/>
    <n v="4"/>
    <n v="59290.45"/>
    <n v="0.05"/>
    <n v="225303.71"/>
    <n v="19238.75"/>
    <n v="225303.71"/>
    <s v="Q4"/>
    <n v="8.53902938393691"/>
    <s v="Chennai"/>
    <s v="Regular"/>
  </r>
  <r>
    <s v="ORD011487"/>
    <x v="311"/>
    <s v="CUST0240"/>
    <s v="Suhani Shanker"/>
    <x v="0"/>
    <x v="5"/>
    <x v="44"/>
    <n v="9"/>
    <n v="703.02"/>
    <n v="0.1"/>
    <n v="5694.46"/>
    <n v="481.73"/>
    <n v="5694.4620000000004"/>
    <s v="Q1"/>
    <n v="8.4596256712664584"/>
    <s v="Kochi"/>
    <s v="Regular"/>
  </r>
  <r>
    <s v="ORD010296"/>
    <x v="2"/>
    <s v="CUST0455"/>
    <s v="Sara Narang"/>
    <x v="2"/>
    <x v="6"/>
    <x v="18"/>
    <n v="1"/>
    <n v="4088.56"/>
    <n v="0.05"/>
    <n v="3884.13"/>
    <n v="871.71"/>
    <n v="3884.1319999999996"/>
    <s v="Q3"/>
    <n v="22.442863652864347"/>
    <s v="Delhi"/>
    <s v="Regular"/>
  </r>
  <r>
    <s v="ORD004705"/>
    <x v="276"/>
    <s v="CUST0057"/>
    <s v="Anusha Ganesh"/>
    <x v="1"/>
    <x v="4"/>
    <x v="42"/>
    <n v="5"/>
    <n v="11128.35"/>
    <n v="0.2"/>
    <n v="44513.4"/>
    <n v="6408.3"/>
    <n v="44513.4"/>
    <s v="Q2"/>
    <n v="14.396339079917508"/>
    <s v="Ranchi"/>
    <s v="Premium"/>
  </r>
  <r>
    <s v="ORD005507"/>
    <x v="329"/>
    <s v="CUST0400"/>
    <s v="Baghyawati Bahri"/>
    <x v="0"/>
    <x v="3"/>
    <x v="12"/>
    <n v="3"/>
    <n v="2754.38"/>
    <n v="0.25"/>
    <n v="6197.35"/>
    <n v="1777.05"/>
    <n v="6197.3549999999996"/>
    <s v="Q4"/>
    <n v="28.674352747545317"/>
    <s v="Kochi"/>
    <s v="Premium"/>
  </r>
  <r>
    <s v="ORD001282"/>
    <x v="191"/>
    <s v="CUST0235"/>
    <s v="Dipta Vala"/>
    <x v="2"/>
    <x v="5"/>
    <x v="24"/>
    <n v="5"/>
    <n v="365.92"/>
    <n v="0"/>
    <n v="1829.6"/>
    <n v="170"/>
    <n v="1829.6000000000001"/>
    <s v="Q2"/>
    <n v="9.2916484477481429"/>
    <s v="Amritsar"/>
    <s v="Regular"/>
  </r>
  <r>
    <s v="ORD001240"/>
    <x v="291"/>
    <s v="CUST0437"/>
    <s v="Aditya Borah"/>
    <x v="3"/>
    <x v="4"/>
    <x v="47"/>
    <n v="1"/>
    <n v="8831.75"/>
    <n v="0"/>
    <n v="8831.75"/>
    <n v="800.57"/>
    <n v="8831.75"/>
    <s v="Q3"/>
    <n v="9.0646814051575291"/>
    <s v="Ahmedabad"/>
    <s v="Regular"/>
  </r>
  <r>
    <s v="ORD011771"/>
    <x v="124"/>
    <s v="CUST0265"/>
    <s v="Ayushman Master"/>
    <x v="0"/>
    <x v="6"/>
    <x v="19"/>
    <n v="4"/>
    <n v="2537.4899999999998"/>
    <n v="0.15"/>
    <n v="8627.4699999999993"/>
    <n v="3014.26"/>
    <n v="8627.4659999999985"/>
    <s v="Q2"/>
    <n v="34.937936614094291"/>
    <s v="Bengaluru"/>
    <s v="Regular"/>
  </r>
  <r>
    <s v="ORD007068"/>
    <x v="95"/>
    <s v="CUST0179"/>
    <s v="Yoshita Singhal"/>
    <x v="3"/>
    <x v="1"/>
    <x v="34"/>
    <n v="4"/>
    <n v="40869.269999999997"/>
    <n v="0"/>
    <n v="163477.07999999999"/>
    <n v="37310.730000000003"/>
    <n v="163477.07999999999"/>
    <s v="Q1"/>
    <n v="22.8232177868604"/>
    <s v="Surat"/>
    <s v="Occasional"/>
  </r>
  <r>
    <s v="ORD004421"/>
    <x v="310"/>
    <s v="CUST0319"/>
    <s v="Veer Sankaran"/>
    <x v="0"/>
    <x v="2"/>
    <x v="54"/>
    <n v="1"/>
    <n v="5238.93"/>
    <n v="0.1"/>
    <n v="4715.04"/>
    <n v="1010.77"/>
    <n v="4715.0370000000003"/>
    <s v="Q3"/>
    <n v="21.437145814245479"/>
    <s v="Chennai"/>
    <s v="Premium"/>
  </r>
  <r>
    <s v="ORD010544"/>
    <x v="61"/>
    <s v="CUST0085"/>
    <s v="Anthony Sabharwal"/>
    <x v="0"/>
    <x v="5"/>
    <x v="31"/>
    <n v="7"/>
    <n v="574.38"/>
    <n v="0.15"/>
    <n v="3417.56"/>
    <n v="262.06"/>
    <n v="3417.5609999999997"/>
    <s v="Q1"/>
    <n v="7.6680438675546299"/>
    <s v="Chennai"/>
    <s v="Premium"/>
  </r>
  <r>
    <s v="ORD004955"/>
    <x v="315"/>
    <s v="CUST0011"/>
    <s v="Xiti Dash"/>
    <x v="2"/>
    <x v="6"/>
    <x v="57"/>
    <n v="1"/>
    <n v="662.05"/>
    <n v="0.1"/>
    <n v="595.85"/>
    <n v="202.11"/>
    <n v="595.84500000000003"/>
    <s v="Q4"/>
    <n v="33.919610640261808"/>
    <s v="Jaipur"/>
    <s v="Regular"/>
  </r>
  <r>
    <s v="ORD001796"/>
    <x v="359"/>
    <s v="CUST0258"/>
    <s v="Sanaya Khalsa"/>
    <x v="2"/>
    <x v="0"/>
    <x v="48"/>
    <n v="4"/>
    <n v="736.38"/>
    <n v="0"/>
    <n v="2945.52"/>
    <n v="882.21"/>
    <n v="2945.52"/>
    <s v="Q4"/>
    <n v="29.950908498329671"/>
    <s v="Delhi"/>
    <s v="Premium"/>
  </r>
  <r>
    <s v="ORD009991"/>
    <x v="137"/>
    <s v="CUST0393"/>
    <s v="Rachita Shroff"/>
    <x v="3"/>
    <x v="6"/>
    <x v="63"/>
    <n v="1"/>
    <n v="2414.42"/>
    <n v="0.05"/>
    <n v="2293.6999999999998"/>
    <n v="509.99"/>
    <n v="2293.6990000000001"/>
    <s v="Q4"/>
    <n v="22.234381130923836"/>
    <s v="Surat"/>
    <s v="Occasional"/>
  </r>
  <r>
    <s v="ORD000454"/>
    <x v="105"/>
    <s v="CUST0313"/>
    <s v="Nikita Kala"/>
    <x v="0"/>
    <x v="3"/>
    <x v="66"/>
    <n v="3"/>
    <n v="1471.88"/>
    <n v="0.15"/>
    <n v="3753.29"/>
    <n v="982.29"/>
    <n v="3753.2940000000003"/>
    <s v="Q2"/>
    <n v="26.171438924250456"/>
    <s v="Coimbatore"/>
    <s v="Regular"/>
  </r>
  <r>
    <s v="ORD009809"/>
    <x v="233"/>
    <s v="CUST0349"/>
    <s v="Nakul Deep"/>
    <x v="3"/>
    <x v="6"/>
    <x v="41"/>
    <n v="3"/>
    <n v="1745.66"/>
    <n v="0"/>
    <n v="5236.9799999999996"/>
    <n v="1696.48"/>
    <n v="5236.9800000000005"/>
    <s v="Q1"/>
    <n v="32.394242483263255"/>
    <s v="Pune"/>
    <s v="Premium"/>
  </r>
  <r>
    <s v="ORD006673"/>
    <x v="331"/>
    <s v="CUST0386"/>
    <s v="Nikita Balan"/>
    <x v="0"/>
    <x v="4"/>
    <x v="20"/>
    <n v="2"/>
    <n v="27640.28"/>
    <n v="0.25"/>
    <n v="41460.42"/>
    <n v="3615.97"/>
    <n v="41460.42"/>
    <s v="Q4"/>
    <n v="8.7214987209487997"/>
    <s v="Kochi"/>
    <s v="Premium"/>
  </r>
  <r>
    <s v="ORD006225"/>
    <x v="205"/>
    <s v="CUST0036"/>
    <s v="Amaira Venkataraman"/>
    <x v="2"/>
    <x v="6"/>
    <x v="18"/>
    <n v="4"/>
    <n v="4989.16"/>
    <n v="0.25"/>
    <n v="14967.48"/>
    <n v="5726.51"/>
    <n v="14967.48"/>
    <s v="Q2"/>
    <n v="38.259680320267677"/>
    <s v="Amritsar"/>
    <s v="Premium"/>
  </r>
  <r>
    <s v="ORD004682"/>
    <x v="149"/>
    <s v="CUST0219"/>
    <s v="Nimrat Mall"/>
    <x v="3"/>
    <x v="4"/>
    <x v="5"/>
    <n v="1"/>
    <n v="64926.71"/>
    <n v="0.05"/>
    <n v="61680.37"/>
    <n v="6372.46"/>
    <n v="61680.374499999998"/>
    <s v="Q4"/>
    <n v="10.331423109167471"/>
    <s v="Surat"/>
    <s v="Premium"/>
  </r>
  <r>
    <s v="ORD006672"/>
    <x v="97"/>
    <s v="CUST0352"/>
    <s v="Vincent Loke"/>
    <x v="2"/>
    <x v="4"/>
    <x v="45"/>
    <n v="1"/>
    <n v="41709.79"/>
    <n v="0.3"/>
    <n v="29196.85"/>
    <n v="4476.66"/>
    <n v="29196.852999999999"/>
    <s v="Q3"/>
    <n v="15.332681436524831"/>
    <s v="Lucknow"/>
    <s v="Occasional"/>
  </r>
  <r>
    <s v="ORD001707"/>
    <x v="60"/>
    <s v="CUST0366"/>
    <s v="Zaitra Kade"/>
    <x v="2"/>
    <x v="1"/>
    <x v="3"/>
    <n v="3"/>
    <n v="4531.03"/>
    <n v="0.25"/>
    <n v="10194.82"/>
    <n v="2363.84"/>
    <n v="10194.817500000001"/>
    <s v="Q3"/>
    <n v="23.186677155653559"/>
    <s v="Amritsar"/>
    <s v="Occasional"/>
  </r>
  <r>
    <s v="ORD004957"/>
    <x v="201"/>
    <s v="CUST0086"/>
    <s v="Sara Chandran"/>
    <x v="1"/>
    <x v="0"/>
    <x v="32"/>
    <n v="5"/>
    <n v="742.76"/>
    <n v="0.1"/>
    <n v="3342.42"/>
    <n v="839.92"/>
    <n v="3342.42"/>
    <s v="Q2"/>
    <n v="25.129098078637629"/>
    <s v="Patna"/>
    <s v="Regular"/>
  </r>
  <r>
    <s v="ORD007778"/>
    <x v="268"/>
    <s v="CUST0403"/>
    <s v="Bimala Rattan"/>
    <x v="1"/>
    <x v="5"/>
    <x v="44"/>
    <n v="10"/>
    <n v="79.02"/>
    <n v="0.15"/>
    <n v="671.67"/>
    <n v="51.99"/>
    <n v="671.67"/>
    <s v="Q4"/>
    <n v="7.740408236187414"/>
    <s v="Bhubaneswar"/>
    <s v="Regular"/>
  </r>
  <r>
    <s v="ORD006588"/>
    <x v="192"/>
    <s v="CUST0072"/>
    <s v="Ekantika Khosla"/>
    <x v="1"/>
    <x v="2"/>
    <x v="17"/>
    <n v="4"/>
    <n v="1758.68"/>
    <n v="0.15"/>
    <n v="5979.51"/>
    <n v="1633.42"/>
    <n v="5979.5119999999997"/>
    <s v="Q2"/>
    <n v="27.316954064797947"/>
    <s v="Bhubaneswar"/>
    <s v="Occasional"/>
  </r>
  <r>
    <s v="ORD000066"/>
    <x v="233"/>
    <s v="CUST0269"/>
    <s v="Fiyaz Verma"/>
    <x v="3"/>
    <x v="4"/>
    <x v="45"/>
    <n v="2"/>
    <n v="63901.8"/>
    <n v="0"/>
    <n v="127803.6"/>
    <n v="16562.349999999999"/>
    <n v="127803.6"/>
    <s v="Q1"/>
    <n v="12.95922024105737"/>
    <s v="Mumbai"/>
    <s v="Premium"/>
  </r>
  <r>
    <s v="ORD002751"/>
    <x v="311"/>
    <s v="CUST0252"/>
    <s v="Urmi Sehgal"/>
    <x v="1"/>
    <x v="3"/>
    <x v="13"/>
    <n v="2"/>
    <n v="3495.44"/>
    <n v="0"/>
    <n v="6990.88"/>
    <n v="1639.3"/>
    <n v="6990.88"/>
    <s v="Q1"/>
    <n v="23.449122285034214"/>
    <s v="Kolkata"/>
    <s v="Regular"/>
  </r>
  <r>
    <s v="ORD011016"/>
    <x v="45"/>
    <s v="CUST0270"/>
    <s v="Suhani Srivastava"/>
    <x v="1"/>
    <x v="0"/>
    <x v="53"/>
    <n v="1"/>
    <n v="892.86"/>
    <n v="0.1"/>
    <n v="803.57"/>
    <n v="352.28"/>
    <n v="803.57400000000007"/>
    <s v="Q2"/>
    <n v="43.839366825541013"/>
    <s v="Ranchi"/>
    <s v="Premium"/>
  </r>
  <r>
    <s v="ORD003620"/>
    <x v="145"/>
    <s v="CUST0374"/>
    <s v="Theodore Chaudry"/>
    <x v="1"/>
    <x v="6"/>
    <x v="63"/>
    <n v="2"/>
    <n v="3246.74"/>
    <n v="0.1"/>
    <n v="5844.13"/>
    <n v="1521.02"/>
    <n v="5844.1319999999996"/>
    <s v="Q3"/>
    <n v="26.026457317000133"/>
    <s v="Patna"/>
    <s v="Premium"/>
  </r>
  <r>
    <s v="ORD002990"/>
    <x v="0"/>
    <s v="CUST0148"/>
    <s v="Dhruv Narasimhan"/>
    <x v="3"/>
    <x v="2"/>
    <x v="17"/>
    <n v="2"/>
    <n v="602.11"/>
    <n v="0.1"/>
    <n v="1083.8"/>
    <n v="213.25"/>
    <n v="1083.798"/>
    <s v="Q2"/>
    <n v="19.676139509134526"/>
    <s v="Surat"/>
    <s v="Regular"/>
  </r>
  <r>
    <s v="ORD002107"/>
    <x v="72"/>
    <s v="CUST0336"/>
    <s v="Krishna Saxena"/>
    <x v="3"/>
    <x v="4"/>
    <x v="22"/>
    <n v="5"/>
    <n v="18899.78"/>
    <n v="0.05"/>
    <n v="89773.95"/>
    <n v="11131.61"/>
    <n v="89773.954999999987"/>
    <s v="Q1"/>
    <n v="12.399599215585368"/>
    <s v="Ahmedabad"/>
    <s v="Premium"/>
  </r>
  <r>
    <s v="ORD002043"/>
    <x v="176"/>
    <s v="CUST0127"/>
    <s v="Upma Sanghvi"/>
    <x v="1"/>
    <x v="5"/>
    <x v="31"/>
    <n v="1"/>
    <n v="601.22"/>
    <n v="0.15"/>
    <n v="511.04"/>
    <n v="34.299999999999997"/>
    <n v="511.03700000000003"/>
    <s v="Q1"/>
    <n v="6.7118033813400118"/>
    <s v="Patna"/>
    <s v="Occasional"/>
  </r>
  <r>
    <s v="ORD002254"/>
    <x v="277"/>
    <s v="CUST0440"/>
    <s v="Zansi Saxena"/>
    <x v="3"/>
    <x v="6"/>
    <x v="14"/>
    <n v="4"/>
    <n v="4394.08"/>
    <n v="0.05"/>
    <n v="16697.5"/>
    <n v="6134.96"/>
    <n v="16697.503999999997"/>
    <s v="Q1"/>
    <n v="36.741787692768376"/>
    <s v="Ahmedabad"/>
    <s v="Regular"/>
  </r>
  <r>
    <s v="ORD000451"/>
    <x v="363"/>
    <s v="CUST0079"/>
    <s v="Joshua Acharya"/>
    <x v="3"/>
    <x v="0"/>
    <x v="35"/>
    <n v="2"/>
    <n v="815.29"/>
    <n v="0.1"/>
    <n v="1467.52"/>
    <n v="537.6"/>
    <n v="1467.5219999999999"/>
    <s v="Q4"/>
    <n v="36.633231574356742"/>
    <s v="Ahmedabad"/>
    <s v="Premium"/>
  </r>
  <r>
    <s v="ORD007506"/>
    <x v="100"/>
    <s v="CUST0461"/>
    <s v="Rushil Kakar"/>
    <x v="0"/>
    <x v="5"/>
    <x v="21"/>
    <n v="9"/>
    <n v="340.04"/>
    <n v="0.1"/>
    <n v="2754.32"/>
    <n v="194.96"/>
    <n v="2754.3240000000001"/>
    <s v="Q3"/>
    <n v="7.0783351244590316"/>
    <s v="Hyderabad"/>
    <s v="Regular"/>
  </r>
  <r>
    <s v="ORD007257"/>
    <x v="308"/>
    <s v="CUST0317"/>
    <s v="Balendra Soman"/>
    <x v="3"/>
    <x v="3"/>
    <x v="13"/>
    <n v="3"/>
    <n v="3174.54"/>
    <n v="0.05"/>
    <n v="9047.44"/>
    <n v="3236.15"/>
    <n v="9047.4389999999985"/>
    <s v="Q3"/>
    <n v="35.768681527592335"/>
    <s v="Nagpur"/>
    <s v="Occasional"/>
  </r>
  <r>
    <s v="ORD010806"/>
    <x v="308"/>
    <s v="CUST0259"/>
    <s v="Brijesh Patla"/>
    <x v="2"/>
    <x v="6"/>
    <x v="18"/>
    <n v="5"/>
    <n v="718.63"/>
    <n v="0"/>
    <n v="3593.15"/>
    <n v="1339.81"/>
    <n v="3593.15"/>
    <s v="Q3"/>
    <n v="37.287895022473315"/>
    <s v="Jaipur"/>
    <s v="Regular"/>
  </r>
  <r>
    <s v="ORD008730"/>
    <x v="106"/>
    <s v="CUST0376"/>
    <s v="Owen Pandey"/>
    <x v="1"/>
    <x v="1"/>
    <x v="64"/>
    <n v="1"/>
    <n v="5944.9"/>
    <n v="0"/>
    <n v="5944.9"/>
    <n v="1541.74"/>
    <n v="5944.9"/>
    <s v="Q4"/>
    <n v="25.933825632054369"/>
    <s v="Guwahati"/>
    <s v="Regular"/>
  </r>
  <r>
    <s v="ORD009061"/>
    <x v="57"/>
    <s v="CUST0191"/>
    <s v="Advika Madan"/>
    <x v="3"/>
    <x v="2"/>
    <x v="60"/>
    <n v="4"/>
    <n v="2658.28"/>
    <n v="0"/>
    <n v="10633.12"/>
    <n v="2442.29"/>
    <n v="10633.12"/>
    <s v="Q2"/>
    <n v="22.968705328257364"/>
    <s v="Mumbai"/>
    <s v="Occasional"/>
  </r>
  <r>
    <s v="ORD007619"/>
    <x v="319"/>
    <s v="CUST0059"/>
    <s v="Gopal Om"/>
    <x v="1"/>
    <x v="4"/>
    <x v="47"/>
    <n v="1"/>
    <n v="49441.86"/>
    <n v="0.05"/>
    <n v="46969.77"/>
    <n v="5835.75"/>
    <n v="46969.767"/>
    <s v="Q4"/>
    <n v="12.42448068193649"/>
    <s v="Kolkata"/>
    <s v="Regular"/>
  </r>
  <r>
    <s v="ORD008447"/>
    <x v="164"/>
    <s v="CUST0029"/>
    <s v="Odika Bala"/>
    <x v="2"/>
    <x v="0"/>
    <x v="51"/>
    <n v="1"/>
    <n v="555.35"/>
    <n v="0"/>
    <n v="555.35"/>
    <n v="214.42"/>
    <n v="555.35"/>
    <s v="Q1"/>
    <n v="38.60988565769334"/>
    <s v="Lucknow"/>
    <s v="Occasional"/>
  </r>
  <r>
    <s v="ORD002276"/>
    <x v="214"/>
    <s v="CUST0234"/>
    <s v="Urvi Vig"/>
    <x v="0"/>
    <x v="6"/>
    <x v="57"/>
    <n v="1"/>
    <n v="4188.78"/>
    <n v="0"/>
    <n v="4188.78"/>
    <n v="957.39"/>
    <n v="4188.78"/>
    <s v="Q4"/>
    <n v="22.856058327245641"/>
    <s v="Bengaluru"/>
    <s v="Occasional"/>
  </r>
  <r>
    <s v="ORD005213"/>
    <x v="148"/>
    <s v="CUST0091"/>
    <s v="Unknown"/>
    <x v="2"/>
    <x v="6"/>
    <x v="19"/>
    <n v="2"/>
    <n v="4913.37"/>
    <n v="0.1"/>
    <n v="8844.07"/>
    <n v="2801.23"/>
    <n v="8844.0660000000007"/>
    <s v="Q4"/>
    <n v="31.6735394450745"/>
    <s v="Hyderabad"/>
    <s v="Premium"/>
  </r>
  <r>
    <s v="ORD003090"/>
    <x v="113"/>
    <s v="CUST0172"/>
    <s v="Sanya Saha"/>
    <x v="3"/>
    <x v="5"/>
    <x v="37"/>
    <n v="7"/>
    <n v="648.84"/>
    <n v="0.05"/>
    <n v="4314.79"/>
    <n v="362.68"/>
    <n v="4314.7860000000001"/>
    <s v="Q3"/>
    <n v="8.4055075681551124"/>
    <s v="Nagpur"/>
    <s v="Occasional"/>
  </r>
  <r>
    <s v="ORD003917"/>
    <x v="341"/>
    <s v="CUST0092"/>
    <s v="Neelima Sengupta"/>
    <x v="3"/>
    <x v="2"/>
    <x v="54"/>
    <n v="2"/>
    <n v="2378.1999999999998"/>
    <n v="0"/>
    <n v="4756.3999999999996"/>
    <n v="1055.4000000000001"/>
    <n v="4756.3999999999996"/>
    <s v="Q2"/>
    <n v="22.189050542427051"/>
    <s v="Mumbai"/>
    <s v="Premium"/>
  </r>
  <r>
    <s v="ORD006109"/>
    <x v="218"/>
    <s v="CUST0305"/>
    <s v="Barkha Dhingra"/>
    <x v="0"/>
    <x v="1"/>
    <x v="69"/>
    <n v="5"/>
    <n v="2022.85"/>
    <n v="0.05"/>
    <n v="9608.5400000000009"/>
    <n v="1891.61"/>
    <n v="9608.5375000000004"/>
    <s v="Q3"/>
    <n v="19.686757821687788"/>
    <s v="Kochi"/>
    <s v="Regular"/>
  </r>
  <r>
    <s v="ORD007437"/>
    <x v="357"/>
    <s v="CUST0263"/>
    <s v="Jacob Radhakrishnan"/>
    <x v="1"/>
    <x v="1"/>
    <x v="36"/>
    <n v="3"/>
    <n v="42715.75"/>
    <n v="0"/>
    <n v="128147.25"/>
    <n v="30792.15"/>
    <n v="128147.25"/>
    <s v="Q1"/>
    <n v="24.028724767796422"/>
    <s v="Kolkata"/>
    <s v="Premium"/>
  </r>
  <r>
    <s v="ORD002498"/>
    <x v="343"/>
    <s v="CUST0182"/>
    <s v="Nathaniel Badal"/>
    <x v="2"/>
    <x v="1"/>
    <x v="59"/>
    <n v="1"/>
    <n v="39033.769999999997"/>
    <n v="0"/>
    <n v="39033.769999999997"/>
    <n v="8538.6200000000008"/>
    <n v="39033.769999999997"/>
    <s v="Q3"/>
    <n v="21.874955967614714"/>
    <s v="Lucknow"/>
    <s v="Premium"/>
  </r>
  <r>
    <s v="ORD006123"/>
    <x v="287"/>
    <s v="CUST0346"/>
    <s v="Isha Kibe"/>
    <x v="2"/>
    <x v="4"/>
    <x v="45"/>
    <n v="4"/>
    <n v="72994.570000000007"/>
    <n v="0"/>
    <n v="291978.28000000003"/>
    <n v="25300.74"/>
    <n v="291978.28000000003"/>
    <s v="Q4"/>
    <n v="8.6652815408050206"/>
    <s v="Lucknow"/>
    <s v="Premium"/>
  </r>
  <r>
    <s v="ORD003203"/>
    <x v="51"/>
    <s v="CUST0072"/>
    <s v="Ekantika Khosla"/>
    <x v="1"/>
    <x v="2"/>
    <x v="62"/>
    <n v="1"/>
    <n v="4715.1000000000004"/>
    <n v="0.15"/>
    <n v="4007.84"/>
    <n v="672.35"/>
    <n v="4007.835"/>
    <s v="Q3"/>
    <n v="16.775869296179486"/>
    <s v="Bhubaneswar"/>
    <s v="Occasional"/>
  </r>
  <r>
    <s v="ORD008292"/>
    <x v="301"/>
    <s v="CUST0418"/>
    <s v="Osha Gour"/>
    <x v="3"/>
    <x v="0"/>
    <x v="56"/>
    <n v="3"/>
    <n v="347.01"/>
    <n v="0.05"/>
    <n v="988.98"/>
    <n v="377.47"/>
    <n v="988.97849999999994"/>
    <s v="Q2"/>
    <n v="38.167607029464698"/>
    <s v="Ahmedabad"/>
    <s v="Occasional"/>
  </r>
  <r>
    <s v="ORD002054"/>
    <x v="237"/>
    <s v="CUST0195"/>
    <s v="Vedika Rege"/>
    <x v="1"/>
    <x v="4"/>
    <x v="20"/>
    <n v="2"/>
    <n v="84896.74"/>
    <n v="0"/>
    <n v="169793.48"/>
    <n v="17734.09"/>
    <n v="169793.48"/>
    <s v="Q1"/>
    <n v="10.444505878553169"/>
    <s v="Bhubaneswar"/>
    <s v="Premium"/>
  </r>
  <r>
    <s v="ORD004310"/>
    <x v="149"/>
    <s v="CUST0311"/>
    <s v="Dhriti Rattan"/>
    <x v="2"/>
    <x v="2"/>
    <x v="17"/>
    <n v="3"/>
    <n v="1229.03"/>
    <n v="0"/>
    <n v="3687.09"/>
    <n v="838.74"/>
    <n v="3687.09"/>
    <s v="Q4"/>
    <n v="22.748020796888603"/>
    <s v="Lucknow"/>
    <s v="Premium"/>
  </r>
  <r>
    <s v="ORD010277"/>
    <x v="340"/>
    <s v="CUST0152"/>
    <s v="Shaurya Som"/>
    <x v="2"/>
    <x v="2"/>
    <x v="9"/>
    <n v="1"/>
    <n v="933.8"/>
    <n v="0"/>
    <n v="933.8"/>
    <n v="144.83000000000001"/>
    <n v="933.8"/>
    <s v="Q2"/>
    <n v="15.509745127436284"/>
    <s v="Jaipur"/>
    <s v="Regular"/>
  </r>
  <r>
    <s v="ORD006241"/>
    <x v="323"/>
    <s v="CUST0490"/>
    <s v="Rajata Suresh"/>
    <x v="0"/>
    <x v="6"/>
    <x v="63"/>
    <n v="0"/>
    <n v="4674.55"/>
    <n v="0"/>
    <n v="14023.65"/>
    <n v="3452.33"/>
    <n v="0"/>
    <s v="Q3"/>
    <n v="24.61791331072866"/>
    <s v="Chennai"/>
    <s v="Regular"/>
  </r>
  <r>
    <s v="ORD003167"/>
    <x v="180"/>
    <s v="CUST0041"/>
    <s v="Chakrika Chana"/>
    <x v="1"/>
    <x v="1"/>
    <x v="34"/>
    <n v="2"/>
    <n v="2805.87"/>
    <n v="0.1"/>
    <n v="5050.57"/>
    <n v="1056.98"/>
    <n v="5050.5659999999998"/>
    <s v="Q3"/>
    <n v="20.927934866757614"/>
    <s v="Patna"/>
    <s v="Premium"/>
  </r>
  <r>
    <s v="ORD002402"/>
    <x v="356"/>
    <s v="CUST0463"/>
    <s v="Banjeet Gour"/>
    <x v="3"/>
    <x v="2"/>
    <x v="65"/>
    <n v="4"/>
    <n v="6694.6"/>
    <n v="0"/>
    <n v="26778.400000000001"/>
    <n v="7528.45"/>
    <n v="26778.400000000001"/>
    <s v="Q1"/>
    <n v="28.113890299644488"/>
    <s v="Pune"/>
    <s v="Regular"/>
  </r>
  <r>
    <s v="ORD010790"/>
    <x v="66"/>
    <s v="CUST0099"/>
    <s v="Simon Maharaj"/>
    <x v="2"/>
    <x v="5"/>
    <x v="24"/>
    <n v="2"/>
    <n v="159.09"/>
    <n v="0.05"/>
    <n v="302.27"/>
    <n v="23.86"/>
    <n v="302.27100000000002"/>
    <s v="Q1"/>
    <n v="7.8936050550832038"/>
    <s v="Jaipur"/>
    <s v="Occasional"/>
  </r>
  <r>
    <s v="ORD001304"/>
    <x v="250"/>
    <s v="CUST0227"/>
    <s v="Yashawini Loyal"/>
    <x v="1"/>
    <x v="4"/>
    <x v="23"/>
    <n v="3"/>
    <n v="8653.02"/>
    <n v="0.05"/>
    <n v="24661.11"/>
    <n v="3575.87"/>
    <n v="24661.107"/>
    <s v="Q4"/>
    <n v="14.500036697456034"/>
    <s v="Patna"/>
    <s v="Premium"/>
  </r>
  <r>
    <s v="ORD001932"/>
    <x v="27"/>
    <s v="CUST0368"/>
    <s v="Vedant Kohli"/>
    <x v="2"/>
    <x v="1"/>
    <x v="69"/>
    <n v="4"/>
    <n v="20191.310000000001"/>
    <n v="0.2"/>
    <n v="64612.19"/>
    <n v="19846.669999999998"/>
    <n v="64612.19200000001"/>
    <s v="Q4"/>
    <n v="30.716603167297063"/>
    <s v="Delhi"/>
    <s v="Premium"/>
  </r>
  <r>
    <s v="ORD007818"/>
    <x v="216"/>
    <s v="CUST0435"/>
    <s v="Ekalinga Chowdhury"/>
    <x v="1"/>
    <x v="4"/>
    <x v="20"/>
    <n v="4"/>
    <n v="71011"/>
    <n v="0.05"/>
    <n v="269841.8"/>
    <n v="-18252.12"/>
    <n v="269841.8"/>
    <s v="Q4"/>
    <n v="-6.7640076518908483"/>
    <s v="Bhubaneswar"/>
    <s v="Premium"/>
  </r>
  <r>
    <s v="ORD010115"/>
    <x v="101"/>
    <s v="CUST0324"/>
    <s v="Arjun Varughese"/>
    <x v="0"/>
    <x v="2"/>
    <x v="65"/>
    <n v="2"/>
    <n v="7304.84"/>
    <n v="0"/>
    <n v="14609.68"/>
    <n v="3476.64"/>
    <n v="14609.68"/>
    <s v="Q1"/>
    <n v="23.796825118688432"/>
    <s v="Chennai"/>
    <s v="Premium"/>
  </r>
  <r>
    <s v="ORD002896"/>
    <x v="244"/>
    <s v="CUST0224"/>
    <s v="Gayathri Tata"/>
    <x v="0"/>
    <x v="6"/>
    <x v="18"/>
    <n v="3"/>
    <n v="2784.27"/>
    <n v="0"/>
    <n v="8352.81"/>
    <n v="2050.37"/>
    <n v="8352.81"/>
    <s v="Q2"/>
    <n v="24.54706859128844"/>
    <s v="Hyderabad"/>
    <s v="Premium"/>
  </r>
  <r>
    <s v="ORD011498"/>
    <x v="101"/>
    <s v="CUST0093"/>
    <s v="Hitesh Bhardwaj"/>
    <x v="2"/>
    <x v="6"/>
    <x v="14"/>
    <n v="2"/>
    <n v="3008.94"/>
    <n v="0"/>
    <n v="6017.88"/>
    <n v="1500.87"/>
    <n v="6017.88"/>
    <s v="Q1"/>
    <n v="24.940178268759094"/>
    <s v="Amritsar"/>
    <s v="Regular"/>
  </r>
  <r>
    <s v="ORD011773"/>
    <x v="290"/>
    <s v="CUST0321"/>
    <s v="Vyanjana Ramaswamy"/>
    <x v="0"/>
    <x v="3"/>
    <x v="58"/>
    <n v="4"/>
    <n v="1980.06"/>
    <n v="0"/>
    <n v="7920.24"/>
    <n v="2261.5300000000002"/>
    <n v="7920.24"/>
    <s v="Q4"/>
    <n v="28.553806450309587"/>
    <s v="Coimbatore"/>
    <s v="Premium"/>
  </r>
  <r>
    <s v="ORD005004"/>
    <x v="149"/>
    <s v="CUST0384"/>
    <s v="Darika Sani"/>
    <x v="3"/>
    <x v="5"/>
    <x v="39"/>
    <n v="2"/>
    <n v="264.23"/>
    <n v="0.3"/>
    <n v="369.92"/>
    <n v="25.18"/>
    <n v="369.92200000000003"/>
    <s v="Q4"/>
    <n v="6.8068771626297568"/>
    <s v="Pune"/>
    <s v="Premium"/>
  </r>
  <r>
    <s v="ORD006439"/>
    <x v="129"/>
    <s v="CUST0340"/>
    <s v="Oscar Wali"/>
    <x v="0"/>
    <x v="4"/>
    <x v="47"/>
    <n v="5"/>
    <n v="84080.31"/>
    <n v="0"/>
    <n v="420401.55"/>
    <n v="53750.2"/>
    <n v="420401.55"/>
    <s v="Q2"/>
    <n v="12.785442870036992"/>
    <s v="Coimbatore"/>
    <s v="Premium"/>
  </r>
  <r>
    <s v="ORD007130"/>
    <x v="56"/>
    <s v="CUST0200"/>
    <s v="Bishakha Walla"/>
    <x v="2"/>
    <x v="6"/>
    <x v="19"/>
    <n v="1"/>
    <n v="2269.81"/>
    <n v="0.05"/>
    <n v="2156.3200000000002"/>
    <n v="485.58"/>
    <n v="2156.3195000000001"/>
    <s v="Q4"/>
    <n v="22.518921124879419"/>
    <s v="Lucknow"/>
    <s v="Regular"/>
  </r>
  <r>
    <s v="ORD005067"/>
    <x v="308"/>
    <s v="CUST0091"/>
    <s v="Lila Goel"/>
    <x v="0"/>
    <x v="1"/>
    <x v="26"/>
    <n v="4"/>
    <n v="41854.660000000003"/>
    <n v="0.05"/>
    <n v="159047.71"/>
    <n v="50938.57"/>
    <n v="159047.70800000001"/>
    <s v="Q3"/>
    <n v="32.027226295807722"/>
    <s v="Hyderabad"/>
    <s v="Premium"/>
  </r>
  <r>
    <s v="ORD003357"/>
    <x v="286"/>
    <s v="CUST0314"/>
    <s v="Nathaniel Dani"/>
    <x v="0"/>
    <x v="5"/>
    <x v="31"/>
    <n v="10"/>
    <n v="255.32"/>
    <n v="0.25"/>
    <n v="1914.9"/>
    <n v="129.58000000000001"/>
    <n v="1914.8999999999999"/>
    <s v="Q1"/>
    <n v="6.7669329991122256"/>
    <s v="Kochi"/>
    <s v="Premium"/>
  </r>
  <r>
    <s v="ORD003296"/>
    <x v="173"/>
    <s v="CUST0021"/>
    <s v="Aarush Sodhi"/>
    <x v="2"/>
    <x v="5"/>
    <x v="7"/>
    <n v="10"/>
    <n v="707.97"/>
    <n v="0.2"/>
    <n v="5663.76"/>
    <n v="352.56"/>
    <n v="5663.7600000000011"/>
    <s v="Q2"/>
    <n v="6.2248400355947284"/>
    <s v="Amritsar"/>
    <s v="Premium"/>
  </r>
  <r>
    <s v="ORD000394"/>
    <x v="333"/>
    <s v="CUST0182"/>
    <s v="Nathaniel Badal"/>
    <x v="2"/>
    <x v="5"/>
    <x v="24"/>
    <n v="9"/>
    <n v="797.04"/>
    <n v="0"/>
    <n v="7173.36"/>
    <n v="704.26"/>
    <n v="7173.36"/>
    <s v="Q1"/>
    <n v="9.8177144322883567"/>
    <s v="Lucknow"/>
    <s v="Premium"/>
  </r>
  <r>
    <s v="ORD000706"/>
    <x v="169"/>
    <s v="CUST0098"/>
    <s v="Divya Bhardwaj"/>
    <x v="3"/>
    <x v="0"/>
    <x v="35"/>
    <n v="3"/>
    <n v="454.71"/>
    <n v="0.15"/>
    <n v="1159.51"/>
    <n v="430.57"/>
    <n v="1159.5104999999999"/>
    <s v="Q1"/>
    <n v="37.133789273054994"/>
    <s v="Mumbai"/>
    <s v="Premium"/>
  </r>
  <r>
    <s v="ORD009784"/>
    <x v="62"/>
    <s v="CUST0420"/>
    <s v="Zehaan Choudhury"/>
    <x v="3"/>
    <x v="5"/>
    <x v="40"/>
    <n v="1"/>
    <n v="395.47"/>
    <n v="0"/>
    <n v="395.47"/>
    <n v="23.66"/>
    <n v="395.47"/>
    <s v="Q1"/>
    <n v="5.9827546969428775"/>
    <s v="Ahmedabad"/>
    <s v="Premium"/>
  </r>
  <r>
    <s v="ORD003644"/>
    <x v="187"/>
    <s v="CUST0383"/>
    <s v="Ishani Chawla"/>
    <x v="0"/>
    <x v="0"/>
    <x v="67"/>
    <n v="2"/>
    <n v="733.67"/>
    <n v="0.05"/>
    <n v="1393.97"/>
    <n v="349.22"/>
    <n v="1393.973"/>
    <s v="Q1"/>
    <n v="25.052189071500823"/>
    <s v="Bengaluru"/>
    <s v="Regular"/>
  </r>
  <r>
    <s v="ORD004696"/>
    <x v="111"/>
    <s v="CUST0447"/>
    <s v="Gaurang Chaudhary"/>
    <x v="1"/>
    <x v="2"/>
    <x v="2"/>
    <n v="4"/>
    <n v="343.71"/>
    <n v="0.05"/>
    <n v="1306.0999999999999"/>
    <n v="297.63"/>
    <n v="1306.098"/>
    <s v="Q1"/>
    <n v="22.787688538396754"/>
    <s v="Guwahati"/>
    <s v="Premium"/>
  </r>
  <r>
    <s v="ORD001537"/>
    <x v="76"/>
    <s v="CUST0216"/>
    <s v="Jacob Sengupta"/>
    <x v="2"/>
    <x v="0"/>
    <x v="15"/>
    <n v="1"/>
    <n v="483.94"/>
    <n v="0.1"/>
    <n v="435.55"/>
    <n v="144.58000000000001"/>
    <n v="435.54599999999999"/>
    <s v="Q4"/>
    <n v="33.19481115830559"/>
    <s v="Patna"/>
    <s v="Regular"/>
  </r>
  <r>
    <s v="ORD002665"/>
    <x v="153"/>
    <s v="CUST0389"/>
    <s v="Reva Kaul"/>
    <x v="2"/>
    <x v="0"/>
    <x v="32"/>
    <n v="1"/>
    <n v="305.88"/>
    <n v="0.15"/>
    <n v="260"/>
    <n v="74.010000000000005"/>
    <n v="259.99799999999999"/>
    <s v="Q1"/>
    <n v="28.465384615384615"/>
    <s v="Delhi"/>
    <s v="Regular"/>
  </r>
  <r>
    <s v="ORD008808"/>
    <x v="78"/>
    <s v="CUST0281"/>
    <s v="Chaman Khalsa"/>
    <x v="0"/>
    <x v="5"/>
    <x v="39"/>
    <n v="2"/>
    <n v="615.14"/>
    <n v="0.2"/>
    <n v="984.22"/>
    <n v="71.36"/>
    <n v="984.22400000000005"/>
    <s v="Q3"/>
    <n v="7.2504114933653039"/>
    <s v="Chennai"/>
    <s v="Premium"/>
  </r>
  <r>
    <s v="ORD007854"/>
    <x v="349"/>
    <s v="CUST0169"/>
    <s v="Charles Patla"/>
    <x v="0"/>
    <x v="1"/>
    <x v="3"/>
    <n v="1"/>
    <n v="22033.83"/>
    <n v="0.05"/>
    <n v="20932.14"/>
    <n v="4054.89"/>
    <n v="20932.138500000001"/>
    <s v="Q4"/>
    <n v="19.371597935041521"/>
    <s v="Chennai"/>
    <s v="Regular"/>
  </r>
  <r>
    <s v="ORD004466"/>
    <x v="101"/>
    <s v="CUST0217"/>
    <s v="Jonathan Madan"/>
    <x v="3"/>
    <x v="6"/>
    <x v="41"/>
    <n v="1"/>
    <n v="572.66999999999996"/>
    <n v="0.15"/>
    <n v="486.77"/>
    <n v="157.19"/>
    <n v="486.76949999999994"/>
    <s v="Q1"/>
    <n v="32.292458450602957"/>
    <s v="Pune"/>
    <s v="Premium"/>
  </r>
  <r>
    <s v="ORD008872"/>
    <x v="17"/>
    <s v="CUST0134"/>
    <s v="Hemang Bhavsar"/>
    <x v="3"/>
    <x v="5"/>
    <x v="39"/>
    <n v="3"/>
    <n v="487.87"/>
    <n v="0.05"/>
    <n v="1390.43"/>
    <n v="120.92"/>
    <n v="1390.4295"/>
    <s v="Q1"/>
    <n v="8.6965902634436816"/>
    <s v="Surat"/>
    <s v="Premium"/>
  </r>
  <r>
    <s v="ORD000558"/>
    <x v="111"/>
    <s v="CUST0363"/>
    <s v="Daksha Nadig"/>
    <x v="3"/>
    <x v="1"/>
    <x v="34"/>
    <n v="1"/>
    <n v="12645.81"/>
    <n v="0.1"/>
    <n v="11381.23"/>
    <n v="2392.63"/>
    <n v="11381.228999999999"/>
    <s v="Q1"/>
    <n v="21.022595976006109"/>
    <s v="Mumbai"/>
    <s v="Premium"/>
  </r>
  <r>
    <s v="ORD007416"/>
    <x v="132"/>
    <s v="CUST0372"/>
    <s v="Wazir Seshadri"/>
    <x v="2"/>
    <x v="3"/>
    <x v="25"/>
    <n v="3"/>
    <n v="1089.21"/>
    <n v="0.15"/>
    <n v="2777.49"/>
    <n v="612.25"/>
    <n v="2777.4855000000002"/>
    <s v="Q3"/>
    <n v="22.043283684189685"/>
    <s v="Lucknow"/>
    <s v="Regular"/>
  </r>
  <r>
    <s v="ORD003096"/>
    <x v="202"/>
    <s v="CUST0271"/>
    <s v="Gopal Dash"/>
    <x v="2"/>
    <x v="6"/>
    <x v="43"/>
    <n v="3"/>
    <n v="1644.05"/>
    <n v="0"/>
    <n v="4932.1499999999996"/>
    <n v="1555.58"/>
    <n v="4932.1499999999996"/>
    <s v="Q4"/>
    <n v="31.539592267064059"/>
    <s v="Jaipur"/>
    <s v="Premium"/>
  </r>
  <r>
    <s v="ORD002248"/>
    <x v="68"/>
    <s v="CUST0300"/>
    <s v="Maanav Kashyap"/>
    <x v="2"/>
    <x v="4"/>
    <x v="45"/>
    <n v="1"/>
    <n v="53561.71"/>
    <n v="0"/>
    <n v="53561.71"/>
    <n v="5504.6"/>
    <n v="53561.71"/>
    <s v="Q2"/>
    <n v="10.27711773951952"/>
    <s v="Amritsar"/>
    <s v="Premium"/>
  </r>
  <r>
    <s v="ORD005426"/>
    <x v="1"/>
    <s v="CUST0285"/>
    <s v="Mitesh Padmanabhan"/>
    <x v="3"/>
    <x v="5"/>
    <x v="44"/>
    <n v="5"/>
    <n v="192.01"/>
    <n v="0.05"/>
    <n v="912.05"/>
    <n v="59.81"/>
    <n v="912.0474999999999"/>
    <s v="Q2"/>
    <n v="6.5577545090729679"/>
    <s v="Pune"/>
    <s v="Premium"/>
  </r>
  <r>
    <s v="ORD007414"/>
    <x v="307"/>
    <s v="CUST0082"/>
    <s v="Nilima Rattan"/>
    <x v="0"/>
    <x v="3"/>
    <x v="10"/>
    <n v="5"/>
    <n v="1278.4100000000001"/>
    <n v="0.3"/>
    <n v="4474.43"/>
    <n v="1423.17"/>
    <n v="4474.4349999999995"/>
    <s v="Q4"/>
    <n v="31.806732924640681"/>
    <s v="Bengaluru"/>
    <s v="Regular"/>
  </r>
  <r>
    <s v="ORD010195"/>
    <x v="19"/>
    <s v="CUST0415"/>
    <s v="Ekanta Samra"/>
    <x v="0"/>
    <x v="1"/>
    <x v="1"/>
    <n v="2"/>
    <n v="22115.77"/>
    <n v="0.25"/>
    <n v="33173.65"/>
    <n v="10484.08"/>
    <n v="33173.654999999999"/>
    <s v="Q4"/>
    <n v="31.603637224122156"/>
    <s v="Pune"/>
    <s v="Regular"/>
  </r>
  <r>
    <s v="ORD001402"/>
    <x v="167"/>
    <s v="CUST0405"/>
    <s v="Vyanjana Buch"/>
    <x v="0"/>
    <x v="5"/>
    <x v="11"/>
    <n v="9"/>
    <n v="210.36"/>
    <n v="0.25"/>
    <n v="1419.93"/>
    <n v="112.85"/>
    <n v="1419.9300000000003"/>
    <s v="Q2"/>
    <n v="7.9475748804518522"/>
    <s v="Coimbatore"/>
    <s v="Regular"/>
  </r>
  <r>
    <s v="ORD008071"/>
    <x v="237"/>
    <s v="CUST0174"/>
    <s v="Nitesh Kalita"/>
    <x v="0"/>
    <x v="4"/>
    <x v="22"/>
    <n v="3"/>
    <n v="33180.76"/>
    <n v="0.1"/>
    <n v="89588.05"/>
    <n v="10726.16"/>
    <n v="89588.051999999996"/>
    <s v="Q1"/>
    <n v="11.972757527371117"/>
    <s v="Chennai"/>
    <s v="Premium"/>
  </r>
  <r>
    <s v="ORD005978"/>
    <x v="240"/>
    <s v="CUST0146"/>
    <s v="Pavani Bawa"/>
    <x v="1"/>
    <x v="1"/>
    <x v="36"/>
    <n v="5"/>
    <n v="36825.01"/>
    <n v="0.05"/>
    <n v="174918.8"/>
    <n v="34253.47"/>
    <n v="174918.79750000002"/>
    <s v="Q4"/>
    <n v="19.582497707507716"/>
    <s v="Guwahati"/>
    <s v="Regular"/>
  </r>
  <r>
    <s v="ORD004419"/>
    <x v="316"/>
    <s v="CUST0055"/>
    <s v="Abha Pau"/>
    <x v="0"/>
    <x v="5"/>
    <x v="7"/>
    <n v="1"/>
    <n v="542.92999999999995"/>
    <n v="0"/>
    <n v="542.92999999999995"/>
    <n v="56.43"/>
    <n v="542.92999999999995"/>
    <s v="Q4"/>
    <n v="10.3936050687934"/>
    <s v="Bengaluru"/>
    <s v="Premium"/>
  </r>
  <r>
    <s v="ORD010644"/>
    <x v="12"/>
    <s v="CUST0366"/>
    <s v="Zaitra Kade"/>
    <x v="2"/>
    <x v="1"/>
    <x v="26"/>
    <n v="2"/>
    <n v="6661.53"/>
    <n v="0"/>
    <n v="13323.06"/>
    <n v="2838.86"/>
    <n v="13323.06"/>
    <s v="Q2"/>
    <n v="21.307867712072152"/>
    <s v="Amritsar"/>
    <s v="Occasional"/>
  </r>
  <r>
    <s v="ORD008418"/>
    <x v="38"/>
    <s v="CUST0042"/>
    <s v="Eesha Jhaveri"/>
    <x v="1"/>
    <x v="4"/>
    <x v="33"/>
    <n v="4"/>
    <n v="18405.5"/>
    <n v="0.05"/>
    <n v="69940.899999999994"/>
    <n v="10333.049999999999"/>
    <n v="69940.899999999994"/>
    <s v="Q2"/>
    <n v="14.773973454731065"/>
    <s v="Patna"/>
    <s v="Premium"/>
  </r>
  <r>
    <s v="ORD007813"/>
    <x v="314"/>
    <s v="CUST0495"/>
    <s v="Chanchal Golla"/>
    <x v="2"/>
    <x v="5"/>
    <x v="24"/>
    <n v="1"/>
    <n v="244.61"/>
    <n v="0.1"/>
    <n v="220.15"/>
    <n v="21.74"/>
    <n v="220.14900000000003"/>
    <s v="Q2"/>
    <n v="9.8750851692028156"/>
    <s v="Amritsar"/>
    <s v="Premium"/>
  </r>
  <r>
    <s v="ORD000535"/>
    <x v="63"/>
    <s v="CUST0206"/>
    <s v="Reyansh Gola"/>
    <x v="3"/>
    <x v="2"/>
    <x v="62"/>
    <n v="1"/>
    <n v="6019.98"/>
    <n v="0.15"/>
    <n v="5116.9799999999996"/>
    <n v="1015.53"/>
    <n v="5116.9829999999993"/>
    <s v="Q4"/>
    <n v="19.846276514662947"/>
    <s v="Nagpur"/>
    <s v="Regular"/>
  </r>
  <r>
    <s v="ORD011024"/>
    <x v="315"/>
    <s v="CUST0491"/>
    <s v="Kashish Sarkar"/>
    <x v="3"/>
    <x v="6"/>
    <x v="29"/>
    <n v="4"/>
    <n v="2765.3"/>
    <n v="0.1"/>
    <n v="9955.08"/>
    <n v="3041.45"/>
    <n v="9955.0800000000017"/>
    <s v="Q4"/>
    <n v="30.551738408932927"/>
    <s v="Surat"/>
    <s v="Premium"/>
  </r>
  <r>
    <s v="ORD009834"/>
    <x v="180"/>
    <s v="CUST0238"/>
    <s v="Dominic Kothari"/>
    <x v="3"/>
    <x v="5"/>
    <x v="44"/>
    <n v="5"/>
    <n v="391.31"/>
    <n v="0.2"/>
    <n v="1565.24"/>
    <n v="93.22"/>
    <n v="1565.24"/>
    <s v="Q3"/>
    <n v="5.9556361963660525"/>
    <s v="Pune"/>
    <s v="Premium"/>
  </r>
  <r>
    <s v="ORD007987"/>
    <x v="174"/>
    <s v="CUST0212"/>
    <s v="Reva Vyas"/>
    <x v="0"/>
    <x v="6"/>
    <x v="14"/>
    <n v="3"/>
    <n v="1352.55"/>
    <n v="0.15"/>
    <n v="3449"/>
    <n v="1153.28"/>
    <n v="3449.0024999999996"/>
    <s v="Q4"/>
    <n v="33.438097999420116"/>
    <s v="Hyderabad"/>
    <s v="Premium"/>
  </r>
  <r>
    <s v="ORD010325"/>
    <x v="315"/>
    <s v="CUST0437"/>
    <s v="Aditya Borah"/>
    <x v="3"/>
    <x v="5"/>
    <x v="44"/>
    <n v="8"/>
    <n v="178.5"/>
    <n v="0"/>
    <n v="1428"/>
    <n v="97.11"/>
    <n v="1428"/>
    <s v="Q4"/>
    <n v="6.8004201680672267"/>
    <s v="Ahmedabad"/>
    <s v="Regular"/>
  </r>
  <r>
    <s v="ORD011001"/>
    <x v="283"/>
    <s v="CUST0153"/>
    <s v="Bakhshi Sathe"/>
    <x v="1"/>
    <x v="2"/>
    <x v="62"/>
    <n v="2"/>
    <n v="1621.95"/>
    <n v="0"/>
    <n v="3243.9"/>
    <n v="743.9"/>
    <n v="3243.9"/>
    <s v="Q4"/>
    <n v="22.932272881408181"/>
    <s v="Kolkata"/>
    <s v="Premium"/>
  </r>
  <r>
    <s v="ORD001074"/>
    <x v="228"/>
    <s v="CUST0225"/>
    <s v="Avi Das"/>
    <x v="2"/>
    <x v="1"/>
    <x v="26"/>
    <n v="2"/>
    <n v="44929.21"/>
    <n v="0.05"/>
    <n v="85365.5"/>
    <n v="22970.85"/>
    <n v="85365.498999999996"/>
    <s v="Q3"/>
    <n v="26.908821479403272"/>
    <s v="Lucknow"/>
    <s v="Premium"/>
  </r>
  <r>
    <s v="ORD001413"/>
    <x v="214"/>
    <s v="CUST0107"/>
    <s v="Finn Hayre"/>
    <x v="1"/>
    <x v="4"/>
    <x v="42"/>
    <n v="2"/>
    <n v="36039.26"/>
    <n v="0"/>
    <n v="72078.52"/>
    <n v="9549.5"/>
    <n v="72078.52"/>
    <s v="Q4"/>
    <n v="13.248745950943498"/>
    <s v="Bhubaneswar"/>
    <s v="Regular"/>
  </r>
  <r>
    <s v="ORD009126"/>
    <x v="285"/>
    <s v="CUST0338"/>
    <s v="Chakradev Mand"/>
    <x v="1"/>
    <x v="1"/>
    <x v="1"/>
    <n v="5"/>
    <n v="21673.16"/>
    <n v="0.1"/>
    <n v="97529.22"/>
    <n v="21389.98"/>
    <n v="97529.22"/>
    <s v="Q3"/>
    <n v="21.931868213444133"/>
    <s v="Ranchi"/>
    <s v="Premium"/>
  </r>
  <r>
    <s v="ORD005074"/>
    <x v="21"/>
    <s v="CUST0119"/>
    <s v="Advik Dhawan"/>
    <x v="0"/>
    <x v="3"/>
    <x v="6"/>
    <n v="3"/>
    <n v="3494.23"/>
    <n v="0.25"/>
    <n v="7862.02"/>
    <n v="2614.5300000000002"/>
    <n v="7862.0174999999999"/>
    <s v="Q2"/>
    <n v="33.255193957786929"/>
    <s v="Hyderabad"/>
    <s v="Premium"/>
  </r>
  <r>
    <s v="ORD001504"/>
    <x v="41"/>
    <s v="CUST0224"/>
    <s v="Gayathri Tata"/>
    <x v="0"/>
    <x v="6"/>
    <x v="55"/>
    <n v="4"/>
    <n v="961.29"/>
    <n v="0"/>
    <n v="3845.16"/>
    <n v="844.44"/>
    <n v="3845.16"/>
    <s v="Q4"/>
    <n v="21.961114752051934"/>
    <s v="Hyderabad"/>
    <s v="Premium"/>
  </r>
  <r>
    <s v="ORD011464"/>
    <x v="143"/>
    <s v="CUST0192"/>
    <s v="Kevin Toor"/>
    <x v="0"/>
    <x v="4"/>
    <x v="47"/>
    <n v="3"/>
    <n v="48880.29"/>
    <n v="0.3"/>
    <n v="102648.61"/>
    <n v="15058.87"/>
    <n v="102648.609"/>
    <s v="Q1"/>
    <n v="14.670310684187541"/>
    <s v="Bengaluru"/>
    <s v="Premium"/>
  </r>
  <r>
    <s v="ORD006958"/>
    <x v="201"/>
    <s v="CUST0201"/>
    <s v="Ira Banik"/>
    <x v="2"/>
    <x v="4"/>
    <x v="23"/>
    <n v="5"/>
    <n v="6658.35"/>
    <n v="0.05"/>
    <n v="31627.16"/>
    <n v="3884.39"/>
    <n v="31627.162499999999"/>
    <s v="Q2"/>
    <n v="12.28181727350796"/>
    <s v="Lucknow"/>
    <s v="Occasional"/>
  </r>
  <r>
    <s v="ORD005400"/>
    <x v="350"/>
    <s v="CUST0077"/>
    <s v="Veda Dutt"/>
    <x v="1"/>
    <x v="3"/>
    <x v="61"/>
    <n v="1"/>
    <n v="1451.12"/>
    <n v="0.3"/>
    <n v="1015.78"/>
    <n v="274.98"/>
    <n v="1015.7839999999999"/>
    <s v="Q4"/>
    <n v="27.070822422178033"/>
    <s v="Kolkata"/>
    <s v="Occasional"/>
  </r>
  <r>
    <s v="ORD000214"/>
    <x v="5"/>
    <s v="CUST0496"/>
    <s v="Gunbir Sidhu"/>
    <x v="2"/>
    <x v="6"/>
    <x v="27"/>
    <n v="3"/>
    <n v="529.07000000000005"/>
    <n v="0"/>
    <n v="1587.21"/>
    <n v="-105.73"/>
    <n v="1587.21"/>
    <s v="Q1"/>
    <n v="-6.6613743613006466"/>
    <s v="Lucknow"/>
    <s v="Regular"/>
  </r>
  <r>
    <s v="ORD001032"/>
    <x v="11"/>
    <s v="CUST0309"/>
    <s v="Hamsini Toor"/>
    <x v="1"/>
    <x v="3"/>
    <x v="6"/>
    <n v="5"/>
    <n v="3160.96"/>
    <n v="0"/>
    <n v="15804.8"/>
    <n v="3935.02"/>
    <n v="15804.8"/>
    <s v="Q1"/>
    <n v="24.897626037659446"/>
    <s v="Guwahati"/>
    <s v="Occasional"/>
  </r>
  <r>
    <s v="ORD003435"/>
    <x v="338"/>
    <s v="CUST0476"/>
    <s v="Aachal Mukherjee"/>
    <x v="1"/>
    <x v="3"/>
    <x v="12"/>
    <n v="1"/>
    <n v="2018.96"/>
    <n v="0"/>
    <n v="2018.96"/>
    <n v="539.34"/>
    <n v="2018.96"/>
    <s v="Q3"/>
    <n v="26.713753615722947"/>
    <s v="Bhubaneswar"/>
    <s v="Premium"/>
  </r>
  <r>
    <s v="ORD002146"/>
    <x v="53"/>
    <s v="CUST0325"/>
    <s v="Advik Palan"/>
    <x v="1"/>
    <x v="1"/>
    <x v="3"/>
    <n v="4"/>
    <n v="5350.64"/>
    <n v="0.05"/>
    <n v="20332.43"/>
    <n v="3633.61"/>
    <n v="20332.432000000001"/>
    <s v="Q4"/>
    <n v="17.87100705621512"/>
    <s v="Kolkata"/>
    <s v="Premium"/>
  </r>
  <r>
    <s v="ORD009709"/>
    <x v="316"/>
    <s v="CUST0416"/>
    <s v="Hitesh Soman"/>
    <x v="3"/>
    <x v="1"/>
    <x v="1"/>
    <n v="3"/>
    <n v="30517.67"/>
    <n v="0.05"/>
    <n v="86975.360000000001"/>
    <n v="22196.080000000002"/>
    <n v="86975.359499999991"/>
    <s v="Q4"/>
    <n v="25.519963355138746"/>
    <s v="Mumbai"/>
    <s v="Premium"/>
  </r>
  <r>
    <s v="ORD004656"/>
    <x v="16"/>
    <s v="CUST0406"/>
    <s v="Janani Sen"/>
    <x v="1"/>
    <x v="6"/>
    <x v="27"/>
    <n v="3"/>
    <n v="3745.68"/>
    <n v="0.2"/>
    <n v="8989.6299999999992"/>
    <n v="3430.71"/>
    <n v="8989.6319999999996"/>
    <s v="Q3"/>
    <n v="38.162972224663314"/>
    <s v="Bhubaneswar"/>
    <s v="Premium"/>
  </r>
  <r>
    <s v="ORD009830"/>
    <x v="145"/>
    <s v="CUST0304"/>
    <s v="Banjeet Yogi"/>
    <x v="1"/>
    <x v="6"/>
    <x v="27"/>
    <n v="3"/>
    <n v="3230.92"/>
    <n v="0.05"/>
    <n v="9208.1200000000008"/>
    <n v="3294.37"/>
    <n v="9208.1219999999994"/>
    <s v="Q3"/>
    <n v="35.776792656915845"/>
    <s v="Bhubaneswar"/>
    <s v="Regular"/>
  </r>
  <r>
    <s v="ORD007118"/>
    <x v="6"/>
    <s v="CUST0410"/>
    <s v="Matthew Sule"/>
    <x v="2"/>
    <x v="5"/>
    <x v="40"/>
    <n v="8"/>
    <n v="162.41"/>
    <n v="0.15"/>
    <n v="1104.3900000000001"/>
    <n v="88.09"/>
    <n v="1104.3879999999999"/>
    <s v="Q1"/>
    <n v="7.9763489347060359"/>
    <s v="Amritsar"/>
    <s v="Premium"/>
  </r>
  <r>
    <s v="ORD011165"/>
    <x v="255"/>
    <s v="CUST0361"/>
    <s v="Ranveer Nazareth"/>
    <x v="3"/>
    <x v="1"/>
    <x v="69"/>
    <n v="4"/>
    <n v="2837.51"/>
    <n v="0.05"/>
    <n v="10782.54"/>
    <n v="3222.48"/>
    <n v="10782.538"/>
    <s v="Q3"/>
    <n v="29.886093629144895"/>
    <s v="Pune"/>
    <s v="Regular"/>
  </r>
  <r>
    <s v="ORD010237"/>
    <x v="104"/>
    <s v="CUST0041"/>
    <s v="Chakrika Chana"/>
    <x v="1"/>
    <x v="2"/>
    <x v="2"/>
    <n v="5"/>
    <n v="2646.77"/>
    <n v="0.05"/>
    <n v="12572.16"/>
    <n v="2198.91"/>
    <n v="12572.157499999999"/>
    <s v="Q4"/>
    <n v="17.490311927306045"/>
    <s v="Patna"/>
    <s v="Premium"/>
  </r>
  <r>
    <s v="ORD005655"/>
    <x v="333"/>
    <s v="CUST0129"/>
    <s v="Bimala Basak"/>
    <x v="0"/>
    <x v="4"/>
    <x v="50"/>
    <n v="5"/>
    <n v="54815.94"/>
    <n v="0"/>
    <n v="274079.7"/>
    <n v="31755.42"/>
    <n v="274079.7"/>
    <s v="Q1"/>
    <n v="11.586199196802973"/>
    <s v="Chennai"/>
    <s v="Premium"/>
  </r>
  <r>
    <s v="ORD004793"/>
    <x v="249"/>
    <s v="CUST0061"/>
    <s v="Aarush Garg"/>
    <x v="0"/>
    <x v="1"/>
    <x v="59"/>
    <n v="5"/>
    <n v="14584.95"/>
    <n v="0"/>
    <n v="72924.75"/>
    <n v="15746.8"/>
    <n v="72924.75"/>
    <s v="Q3"/>
    <n v="21.593217666155866"/>
    <s v="Hyderabad"/>
    <s v="Regular"/>
  </r>
  <r>
    <s v="ORD010847"/>
    <x v="356"/>
    <s v="CUST0068"/>
    <s v="Atharv Shenoy"/>
    <x v="1"/>
    <x v="6"/>
    <x v="19"/>
    <n v="4"/>
    <n v="740.14"/>
    <n v="0"/>
    <n v="2960.56"/>
    <n v="693.71"/>
    <n v="2960.56"/>
    <s v="Q1"/>
    <n v="23.43171562136893"/>
    <s v="Ranchi"/>
    <s v="Premium"/>
  </r>
  <r>
    <s v="ORD003495"/>
    <x v="101"/>
    <s v="CUST0495"/>
    <s v="Chanchal Golla"/>
    <x v="2"/>
    <x v="4"/>
    <x v="22"/>
    <n v="5"/>
    <n v="59824.47"/>
    <n v="0"/>
    <n v="299122.34999999998"/>
    <n v="36048.51"/>
    <n v="299122.34999999998"/>
    <s v="Q1"/>
    <n v="12.051426448073842"/>
    <s v="Amritsar"/>
    <s v="Premium"/>
  </r>
  <r>
    <s v="ORD010752"/>
    <x v="259"/>
    <s v="CUST0277"/>
    <s v="Nirja Sarkar"/>
    <x v="2"/>
    <x v="5"/>
    <x v="37"/>
    <n v="7"/>
    <n v="771.86"/>
    <n v="0.05"/>
    <n v="5132.87"/>
    <n v="505.96"/>
    <n v="5132.8690000000006"/>
    <s v="Q2"/>
    <n v="9.8572533494906356"/>
    <s v="Amritsar"/>
    <s v="Premium"/>
  </r>
  <r>
    <s v="ORD004333"/>
    <x v="37"/>
    <s v="CUST0119"/>
    <s v="Advik Dhawan"/>
    <x v="0"/>
    <x v="5"/>
    <x v="21"/>
    <n v="3"/>
    <n v="466.9"/>
    <n v="0"/>
    <n v="1400.7"/>
    <n v="133.51"/>
    <n v="1400.6999999999998"/>
    <s v="Q4"/>
    <n v="9.5316627400585414"/>
    <s v="Hyderabad"/>
    <s v="Premium"/>
  </r>
  <r>
    <s v="ORD009720"/>
    <x v="188"/>
    <s v="CUST0253"/>
    <s v="Mohammed Dhar"/>
    <x v="3"/>
    <x v="2"/>
    <x v="62"/>
    <n v="1"/>
    <n v="1177.04"/>
    <n v="0.1"/>
    <n v="1059.3399999999999"/>
    <n v="224.23"/>
    <n v="1059.336"/>
    <s v="Q1"/>
    <n v="21.166953008476977"/>
    <s v="Mumbai"/>
    <s v="Occasional"/>
  </r>
  <r>
    <s v="ORD001715"/>
    <x v="209"/>
    <s v="CUST0347"/>
    <s v="Warjas Varkey"/>
    <x v="1"/>
    <x v="6"/>
    <x v="18"/>
    <n v="5"/>
    <n v="2784.68"/>
    <n v="0"/>
    <n v="13923.4"/>
    <n v="5246.08"/>
    <n v="13923.4"/>
    <s v="Q2"/>
    <n v="37.678153324618982"/>
    <s v="Patna"/>
    <s v="Occasional"/>
  </r>
  <r>
    <s v="ORD011240"/>
    <x v="298"/>
    <s v="CUST0396"/>
    <s v="Ojasvi Krishnan"/>
    <x v="3"/>
    <x v="2"/>
    <x v="65"/>
    <n v="2"/>
    <n v="3672.22"/>
    <n v="0"/>
    <n v="7344.44"/>
    <n v="1547.41"/>
    <n v="7344.44"/>
    <s v="Q3"/>
    <n v="21.069135291458572"/>
    <s v="Pune"/>
    <s v="Premium"/>
  </r>
  <r>
    <s v="ORD004362"/>
    <x v="131"/>
    <s v="CUST0261"/>
    <s v="Dalaja Nayak"/>
    <x v="1"/>
    <x v="5"/>
    <x v="39"/>
    <n v="9"/>
    <n v="405.58"/>
    <n v="0.05"/>
    <n v="3467.71"/>
    <n v="277.51"/>
    <n v="3467.7089999999998"/>
    <s v="Q2"/>
    <n v="8.0026876526583823"/>
    <s v="Kolkata"/>
    <s v="Premium"/>
  </r>
  <r>
    <s v="ORD009900"/>
    <x v="163"/>
    <s v="CUST0222"/>
    <s v="Umang Sama"/>
    <x v="0"/>
    <x v="6"/>
    <x v="41"/>
    <n v="2"/>
    <n v="1338.65"/>
    <n v="0.05"/>
    <n v="2543.4299999999998"/>
    <n v="534.75"/>
    <n v="2543.4349999999999"/>
    <s v="Q4"/>
    <n v="21.024757905662828"/>
    <s v="Chennai"/>
    <s v="Regular"/>
  </r>
  <r>
    <s v="ORD008599"/>
    <x v="111"/>
    <s v="CUST0370"/>
    <s v="Ishaan Edwin"/>
    <x v="1"/>
    <x v="2"/>
    <x v="17"/>
    <n v="0"/>
    <n v="5181.78"/>
    <n v="0.05"/>
    <n v="9845.3799999999992"/>
    <n v="1814.2"/>
    <n v="0"/>
    <s v="Q1"/>
    <n v="18.426916990507223"/>
    <s v="Bhubaneswar"/>
    <s v="Premium"/>
  </r>
  <r>
    <s v="ORD002661"/>
    <x v="106"/>
    <s v="CUST0470"/>
    <s v="Kabir Tripathi"/>
    <x v="3"/>
    <x v="5"/>
    <x v="68"/>
    <n v="3"/>
    <n v="777.85"/>
    <n v="0"/>
    <n v="2333.5500000000002"/>
    <n v="163.43"/>
    <n v="2333.5500000000002"/>
    <s v="Q4"/>
    <n v="7.0034925328362361"/>
    <s v="Mumbai"/>
    <s v="Occasional"/>
  </r>
  <r>
    <s v="ORD004276"/>
    <x v="70"/>
    <s v="CUST0346"/>
    <s v="Isha Kibe"/>
    <x v="2"/>
    <x v="2"/>
    <x v="62"/>
    <n v="1"/>
    <n v="2313.11"/>
    <n v="0"/>
    <n v="2313.11"/>
    <n v="563.64"/>
    <n v="2313.11"/>
    <s v="Q4"/>
    <n v="24.367193951001031"/>
    <s v="Lucknow"/>
    <s v="Premium"/>
  </r>
  <r>
    <s v="ORD007924"/>
    <x v="65"/>
    <s v="CUST0321"/>
    <s v="Vyanjana Ramaswamy"/>
    <x v="0"/>
    <x v="4"/>
    <x v="28"/>
    <n v="3"/>
    <n v="38030.019999999997"/>
    <n v="0.15"/>
    <n v="96976.55"/>
    <n v="12601.55"/>
    <n v="96976.550999999992"/>
    <s v="Q2"/>
    <n v="12.994430096760503"/>
    <s v="Coimbatore"/>
    <s v="Premium"/>
  </r>
  <r>
    <s v="ORD008771"/>
    <x v="190"/>
    <s v="CUST0435"/>
    <s v="Unknown"/>
    <x v="1"/>
    <x v="1"/>
    <x v="3"/>
    <n v="2"/>
    <n v="9809.81"/>
    <n v="0"/>
    <n v="19619.62"/>
    <n v="-2726.29"/>
    <n v="19619.62"/>
    <s v="Q3"/>
    <n v="-13.895732944878647"/>
    <s v="Bhubaneswar"/>
    <s v="Premium"/>
  </r>
  <r>
    <s v="ORD011866"/>
    <x v="362"/>
    <s v="CUST0361"/>
    <s v="Ranveer Nazareth"/>
    <x v="3"/>
    <x v="1"/>
    <x v="59"/>
    <n v="2"/>
    <n v="26511.57"/>
    <n v="0.05"/>
    <n v="50371.98"/>
    <n v="9062.86"/>
    <n v="50371.983"/>
    <s v="Q4"/>
    <n v="17.991867701051259"/>
    <s v="Pune"/>
    <s v="Regular"/>
  </r>
  <r>
    <s v="ORD004158"/>
    <x v="274"/>
    <s v="CUST0074"/>
    <s v="Maanas Sandhu"/>
    <x v="1"/>
    <x v="5"/>
    <x v="68"/>
    <n v="2"/>
    <n v="242.6"/>
    <n v="0.05"/>
    <n v="460.94"/>
    <n v="25.84"/>
    <n v="460.93999999999994"/>
    <s v="Q2"/>
    <n v="5.6059356966199507"/>
    <s v="Kolkata"/>
    <s v="Premium"/>
  </r>
  <r>
    <s v="ORD000368"/>
    <x v="44"/>
    <s v="CUST0096"/>
    <s v="Vaishnavi Gandhi"/>
    <x v="0"/>
    <x v="5"/>
    <x v="68"/>
    <n v="5"/>
    <n v="601.98"/>
    <n v="0.2"/>
    <n v="2407.92"/>
    <n v="198.94"/>
    <n v="2407.92"/>
    <s v="Q4"/>
    <n v="8.26190238878368"/>
    <s v="Kochi"/>
    <s v="Occasional"/>
  </r>
  <r>
    <s v="ORD002993"/>
    <x v="196"/>
    <s v="CUST0480"/>
    <s v="Ranveer Gour"/>
    <x v="0"/>
    <x v="5"/>
    <x v="68"/>
    <n v="8"/>
    <n v="454.34"/>
    <n v="0"/>
    <n v="3634.72"/>
    <n v="218.56"/>
    <n v="3634.72"/>
    <s v="Q1"/>
    <n v="6.0131179293040464"/>
    <s v="Hyderabad"/>
    <s v="Premium"/>
  </r>
  <r>
    <s v="ORD007217"/>
    <x v="357"/>
    <s v="CUST0047"/>
    <s v="Chameli Dani"/>
    <x v="1"/>
    <x v="4"/>
    <x v="20"/>
    <n v="4"/>
    <n v="65180.82"/>
    <n v="0"/>
    <n v="260723.28"/>
    <n v="24678.84"/>
    <n v="260723.28"/>
    <s v="Q1"/>
    <n v="9.4655298905414202"/>
    <s v="Patna"/>
    <s v="Regular"/>
  </r>
  <r>
    <s v="ORD008729"/>
    <x v="232"/>
    <s v="CUST0186"/>
    <s v="Hemang Barad"/>
    <x v="1"/>
    <x v="6"/>
    <x v="19"/>
    <n v="4"/>
    <n v="1333.94"/>
    <n v="0"/>
    <n v="5335.76"/>
    <n v="1839.03"/>
    <n v="5335.76"/>
    <s v="Q2"/>
    <n v="34.466130410663148"/>
    <s v="Ranchi"/>
    <s v="Premium"/>
  </r>
  <r>
    <s v="ORD000148"/>
    <x v="316"/>
    <s v="CUST0371"/>
    <s v="Unni Hora"/>
    <x v="3"/>
    <x v="5"/>
    <x v="37"/>
    <n v="6"/>
    <n v="401.01"/>
    <n v="0"/>
    <n v="2406.06"/>
    <n v="240.63"/>
    <n v="2406.06"/>
    <s v="Q4"/>
    <n v="10.000997481359567"/>
    <s v="Mumbai"/>
    <s v="Premium"/>
  </r>
  <r>
    <s v="ORD004743"/>
    <x v="30"/>
    <s v="CUST0223"/>
    <s v="Aarini Dugar"/>
    <x v="1"/>
    <x v="2"/>
    <x v="9"/>
    <n v="5"/>
    <n v="5789.17"/>
    <n v="0"/>
    <n v="28945.85"/>
    <n v="5053.49"/>
    <n v="28945.85"/>
    <s v="Q1"/>
    <n v="17.458426682926913"/>
    <s v="Guwahati"/>
    <s v="Premium"/>
  </r>
  <r>
    <s v="ORD006887"/>
    <x v="172"/>
    <s v="CUST0292"/>
    <s v="Hardik Mukherjee"/>
    <x v="2"/>
    <x v="6"/>
    <x v="55"/>
    <n v="5"/>
    <n v="1301.79"/>
    <n v="0.2"/>
    <n v="5207.16"/>
    <n v="1410.67"/>
    <n v="5207.16"/>
    <s v="Q2"/>
    <n v="27.090967053057714"/>
    <s v="Jaipur"/>
    <s v="Premium"/>
  </r>
  <r>
    <s v="ORD007455"/>
    <x v="233"/>
    <s v="CUST0078"/>
    <s v="Warinder Naidu"/>
    <x v="0"/>
    <x v="0"/>
    <x v="53"/>
    <n v="2"/>
    <n v="652.96"/>
    <n v="0.05"/>
    <n v="1240.6199999999999"/>
    <n v="476.06"/>
    <n v="1240.624"/>
    <s v="Q1"/>
    <n v="38.37274910931631"/>
    <s v="Hyderabad"/>
    <s v="Regular"/>
  </r>
  <r>
    <s v="ORD002001"/>
    <x v="147"/>
    <s v="CUST0246"/>
    <s v="Oliver Chander"/>
    <x v="0"/>
    <x v="1"/>
    <x v="36"/>
    <n v="3"/>
    <n v="32177.65"/>
    <n v="0.15"/>
    <n v="82053.009999999995"/>
    <n v="24339.32"/>
    <n v="82053.007500000007"/>
    <s v="Q2"/>
    <n v="29.662921567411114"/>
    <s v="Hyderabad"/>
    <s v="Regular"/>
  </r>
  <r>
    <s v="ORD010619"/>
    <x v="343"/>
    <s v="CUST0453"/>
    <s v="Maanav Dâ€™Alia"/>
    <x v="1"/>
    <x v="6"/>
    <x v="14"/>
    <n v="5"/>
    <n v="819.39"/>
    <n v="0"/>
    <n v="4096.95"/>
    <n v="1513.41"/>
    <n v="4096.95"/>
    <s v="Q3"/>
    <n v="36.939918720023435"/>
    <s v="Bhubaneswar"/>
    <s v="Regular"/>
  </r>
  <r>
    <s v="ORD000651"/>
    <x v="275"/>
    <s v="CUST0280"/>
    <s v="Chandani Narayanan"/>
    <x v="1"/>
    <x v="6"/>
    <x v="63"/>
    <n v="3"/>
    <n v="3472"/>
    <n v="0"/>
    <n v="10416"/>
    <n v="2544.79"/>
    <n v="10416"/>
    <s v="Q4"/>
    <n v="24.43154761904762"/>
    <s v="Patna"/>
    <s v="Regular"/>
  </r>
  <r>
    <s v="ORD008386"/>
    <x v="97"/>
    <s v="CUST0410"/>
    <s v="Matthew Sule"/>
    <x v="2"/>
    <x v="5"/>
    <x v="68"/>
    <n v="1"/>
    <n v="63.85"/>
    <n v="0.2"/>
    <n v="51.08"/>
    <n v="4.3499999999999996"/>
    <n v="51.080000000000005"/>
    <s v="Q3"/>
    <n v="8.5160532498042283"/>
    <s v="Amritsar"/>
    <s v="Premium"/>
  </r>
  <r>
    <s v="ORD010136"/>
    <x v="106"/>
    <s v="CUST0037"/>
    <s v="Janani Sawhney"/>
    <x v="3"/>
    <x v="5"/>
    <x v="24"/>
    <n v="2"/>
    <n v="750.79"/>
    <n v="0.1"/>
    <n v="1351.42"/>
    <n v="82.21"/>
    <n v="1351.422"/>
    <s v="Q4"/>
    <n v="6.0832309718666284"/>
    <s v="Ahmedabad"/>
    <s v="Premium"/>
  </r>
  <r>
    <s v="ORD000939"/>
    <x v="318"/>
    <s v="CUST0268"/>
    <s v="Rajeshri Kashyap"/>
    <x v="0"/>
    <x v="6"/>
    <x v="14"/>
    <n v="2"/>
    <n v="2948.91"/>
    <n v="0"/>
    <n v="5897.82"/>
    <n v="2090.8200000000002"/>
    <n v="5897.82"/>
    <s v="Q3"/>
    <n v="35.450725861419983"/>
    <s v="Chennai"/>
    <s v="Premium"/>
  </r>
  <r>
    <s v="ORD008359"/>
    <x v="0"/>
    <s v="CUST0359"/>
    <s v="Yutika Suri"/>
    <x v="1"/>
    <x v="0"/>
    <x v="0"/>
    <n v="5"/>
    <n v="601.15"/>
    <n v="0"/>
    <n v="3005.75"/>
    <n v="1044.73"/>
    <n v="3005.75"/>
    <s v="Q2"/>
    <n v="34.757714380770196"/>
    <s v="Ranchi"/>
    <s v="Premium"/>
  </r>
  <r>
    <s v="ORD000543"/>
    <x v="170"/>
    <s v="CUST0058"/>
    <s v="Vansha Narula"/>
    <x v="0"/>
    <x v="5"/>
    <x v="11"/>
    <n v="9"/>
    <n v="750.37"/>
    <n v="0.1"/>
    <n v="6078"/>
    <n v="612.14"/>
    <n v="6077.9970000000003"/>
    <s v="Q4"/>
    <n v="10.0714050674564"/>
    <s v="Kochi"/>
    <s v="Regular"/>
  </r>
  <r>
    <s v="ORD000628"/>
    <x v="144"/>
    <s v="CUST0025"/>
    <s v="Andrew Bhardwaj"/>
    <x v="1"/>
    <x v="6"/>
    <x v="43"/>
    <n v="3"/>
    <n v="2801.33"/>
    <n v="0"/>
    <n v="8403.99"/>
    <n v="3096.18"/>
    <n v="8403.99"/>
    <s v="Q2"/>
    <n v="36.841785865999363"/>
    <s v="Bhubaneswar"/>
    <s v="Occasional"/>
  </r>
  <r>
    <s v="ORD006063"/>
    <x v="335"/>
    <s v="CUST0337"/>
    <s v="Tarak Thaker"/>
    <x v="1"/>
    <x v="4"/>
    <x v="20"/>
    <n v="5"/>
    <n v="81240.179999999993"/>
    <n v="0.15"/>
    <n v="345270.76"/>
    <n v="-24503"/>
    <n v="345270.76499999996"/>
    <s v="Q4"/>
    <n v="-7.0967492295032448"/>
    <s v="Bhubaneswar"/>
    <s v="Premium"/>
  </r>
  <r>
    <s v="ORD002592"/>
    <x v="208"/>
    <s v="CUST0316"/>
    <s v="Vinaya Varughese"/>
    <x v="1"/>
    <x v="5"/>
    <x v="37"/>
    <n v="3"/>
    <n v="127.47"/>
    <n v="0"/>
    <n v="382.41"/>
    <n v="25.23"/>
    <n v="382.40999999999997"/>
    <s v="Q1"/>
    <n v="6.5976308150937468"/>
    <s v="Ranchi"/>
    <s v="Regular"/>
  </r>
  <r>
    <s v="ORD006062"/>
    <x v="282"/>
    <s v="CUST0320"/>
    <s v="Tanish Dhar"/>
    <x v="0"/>
    <x v="4"/>
    <x v="50"/>
    <n v="5"/>
    <n v="57630.35"/>
    <n v="0.1"/>
    <n v="259336.58"/>
    <n v="31930.02"/>
    <n v="259336.57500000001"/>
    <s v="Q1"/>
    <n v="12.31219290390889"/>
    <s v="Kochi"/>
    <s v="Premium"/>
  </r>
  <r>
    <s v="ORD001102"/>
    <x v="67"/>
    <s v="CUST0241"/>
    <s v="Victor Puri"/>
    <x v="2"/>
    <x v="1"/>
    <x v="1"/>
    <n v="4"/>
    <n v="11446.06"/>
    <n v="0"/>
    <n v="45784.24"/>
    <n v="9672.51"/>
    <n v="45784.24"/>
    <s v="Q4"/>
    <n v="21.126287124128304"/>
    <s v="Chandigarh"/>
    <s v="Occasional"/>
  </r>
  <r>
    <s v="ORD006476"/>
    <x v="133"/>
    <s v="CUST0257"/>
    <s v="Idika Dewan"/>
    <x v="3"/>
    <x v="4"/>
    <x v="33"/>
    <n v="4"/>
    <n v="63069.71"/>
    <n v="0.15"/>
    <n v="214437.01"/>
    <n v="32502.95"/>
    <n v="214437.014"/>
    <s v="Q4"/>
    <n v="15.157341542861468"/>
    <s v="Mumbai"/>
    <s v="Premium"/>
  </r>
  <r>
    <s v="ORD004400"/>
    <x v="268"/>
    <s v="CUST0072"/>
    <s v="Ekantika Khosla"/>
    <x v="1"/>
    <x v="1"/>
    <x v="36"/>
    <n v="2"/>
    <n v="32349.57"/>
    <n v="0"/>
    <n v="64699.14"/>
    <n v="16156.32"/>
    <n v="64699.14"/>
    <s v="Q4"/>
    <n v="24.971460207971852"/>
    <s v="Bhubaneswar"/>
    <s v="Occasional"/>
  </r>
  <r>
    <s v="ORD006774"/>
    <x v="134"/>
    <s v="CUST0329"/>
    <s v="Pushti Gour"/>
    <x v="0"/>
    <x v="6"/>
    <x v="27"/>
    <n v="3"/>
    <n v="589.82000000000005"/>
    <n v="0"/>
    <n v="1769.46"/>
    <n v="563.39"/>
    <n v="1769.46"/>
    <s v="Q2"/>
    <n v="31.839657296576355"/>
    <s v="Kochi"/>
    <s v="Regular"/>
  </r>
  <r>
    <s v="ORD008778"/>
    <x v="61"/>
    <s v="CUST0111"/>
    <s v="Ishwar Bir"/>
    <x v="0"/>
    <x v="4"/>
    <x v="47"/>
    <n v="5"/>
    <n v="38094.42"/>
    <n v="0"/>
    <n v="190472.1"/>
    <n v="23713.72"/>
    <n v="190472.09999999998"/>
    <s v="Q1"/>
    <n v="12.449970363113549"/>
    <s v="Hyderabad"/>
    <s v="Premium"/>
  </r>
  <r>
    <s v="ORD002766"/>
    <x v="267"/>
    <s v="CUST0129"/>
    <s v="Bimala Basak"/>
    <x v="0"/>
    <x v="5"/>
    <x v="7"/>
    <n v="5"/>
    <n v="621.02"/>
    <n v="0.3"/>
    <n v="2173.5700000000002"/>
    <n v="-22.51"/>
    <n v="2173.5699999999997"/>
    <s v="Q4"/>
    <n v="-1.035623421375893"/>
    <s v="Chennai"/>
    <s v="Premium"/>
  </r>
  <r>
    <s v="ORD005377"/>
    <x v="316"/>
    <s v="CUST0128"/>
    <s v="Anjali Mall"/>
    <x v="1"/>
    <x v="1"/>
    <x v="34"/>
    <n v="1"/>
    <n v="44987.75"/>
    <n v="0.05"/>
    <n v="42738.36"/>
    <n v="10938.98"/>
    <n v="42738.362499999996"/>
    <s v="Q4"/>
    <n v="25.595226396146227"/>
    <s v="Bhubaneswar"/>
    <s v="Premium"/>
  </r>
  <r>
    <s v="ORD008564"/>
    <x v="233"/>
    <s v="CUST0481"/>
    <s v="Warjas Vala"/>
    <x v="3"/>
    <x v="6"/>
    <x v="14"/>
    <n v="4"/>
    <n v="4624.99"/>
    <n v="0.1"/>
    <n v="16649.96"/>
    <n v="4913.41"/>
    <n v="16649.964"/>
    <s v="Q1"/>
    <n v="29.510040864963038"/>
    <s v="Mumbai"/>
    <s v="Regular"/>
  </r>
  <r>
    <s v="ORD005657"/>
    <x v="286"/>
    <s v="CUST0165"/>
    <s v="Sarthak Oza"/>
    <x v="0"/>
    <x v="6"/>
    <x v="55"/>
    <n v="2"/>
    <n v="868.67"/>
    <n v="0.25"/>
    <n v="1303"/>
    <n v="419.31"/>
    <n v="1303.0049999999999"/>
    <s v="Q1"/>
    <n v="32.180353031465849"/>
    <s v="Bengaluru"/>
    <s v="Premium"/>
  </r>
  <r>
    <s v="ORD000594"/>
    <x v="122"/>
    <s v="CUST0215"/>
    <s v="Kamya Apte"/>
    <x v="3"/>
    <x v="1"/>
    <x v="26"/>
    <n v="3"/>
    <n v="39499.269999999997"/>
    <n v="0.25"/>
    <n v="88873.36"/>
    <n v="27553.52"/>
    <n v="88873.357499999998"/>
    <s v="Q1"/>
    <n v="31.003126246155205"/>
    <s v="Surat"/>
    <s v="Premium"/>
  </r>
  <r>
    <s v="ORD009745"/>
    <x v="293"/>
    <s v="CUST0204"/>
    <s v="Madhavi Dutt"/>
    <x v="0"/>
    <x v="6"/>
    <x v="57"/>
    <n v="5"/>
    <n v="2515.67"/>
    <n v="0"/>
    <n v="12578.35"/>
    <n v="3546.09"/>
    <n v="12578.35"/>
    <s v="Q1"/>
    <n v="28.192012465863964"/>
    <s v="Hyderabad"/>
    <s v="Premium"/>
  </r>
  <r>
    <s v="ORD004811"/>
    <x v="107"/>
    <s v="CUST0203"/>
    <s v="Yagnesh Deo"/>
    <x v="2"/>
    <x v="4"/>
    <x v="20"/>
    <n v="1"/>
    <n v="49067.040000000001"/>
    <n v="0"/>
    <n v="49067.040000000001"/>
    <n v="5919.94"/>
    <n v="49067.040000000001"/>
    <s v="Q4"/>
    <n v="12.065003309757424"/>
    <s v="Lucknow"/>
    <s v="Premium"/>
  </r>
  <r>
    <s v="ORD009464"/>
    <x v="186"/>
    <s v="CUST0395"/>
    <s v="Amrita Balan"/>
    <x v="3"/>
    <x v="4"/>
    <x v="47"/>
    <n v="1"/>
    <n v="83067.11"/>
    <n v="0.2"/>
    <n v="66453.69"/>
    <n v="6084.43"/>
    <n v="66453.688000000009"/>
    <s v="Q3"/>
    <n v="9.1558948795770405"/>
    <s v="Mumbai"/>
    <s v="Regular"/>
  </r>
  <r>
    <s v="ORD005261"/>
    <x v="277"/>
    <s v="CUST0191"/>
    <s v="Advika Madan"/>
    <x v="3"/>
    <x v="4"/>
    <x v="5"/>
    <n v="3"/>
    <n v="56497.31"/>
    <n v="0.15"/>
    <n v="144068.14000000001"/>
    <n v="14845.55"/>
    <n v="144068.14049999998"/>
    <s v="Q1"/>
    <n v="10.304533674135028"/>
    <s v="Mumbai"/>
    <s v="Occasional"/>
  </r>
  <r>
    <s v="ORD011193"/>
    <x v="162"/>
    <s v="CUST0131"/>
    <s v="Aarna Mukherjee"/>
    <x v="0"/>
    <x v="1"/>
    <x v="36"/>
    <n v="2"/>
    <n v="22206.34"/>
    <n v="0.1"/>
    <n v="39971.410000000003"/>
    <n v="8669.3700000000008"/>
    <n v="39971.412000000004"/>
    <s v="Q2"/>
    <n v="21.688927160688102"/>
    <s v="Coimbatore"/>
    <s v="Regular"/>
  </r>
  <r>
    <s v="ORD006610"/>
    <x v="245"/>
    <s v="CUST0174"/>
    <s v="Nitesh Kalita"/>
    <x v="0"/>
    <x v="4"/>
    <x v="23"/>
    <n v="1"/>
    <n v="16517.490000000002"/>
    <n v="0.2"/>
    <n v="13213.99"/>
    <n v="1752.5"/>
    <n v="13213.992000000002"/>
    <s v="Q2"/>
    <n v="13.262458954486874"/>
    <s v="Chennai"/>
    <s v="Premium"/>
  </r>
  <r>
    <s v="ORD000989"/>
    <x v="73"/>
    <s v="CUST0064"/>
    <s v="Lopa Date"/>
    <x v="3"/>
    <x v="4"/>
    <x v="5"/>
    <n v="1"/>
    <n v="19538.330000000002"/>
    <n v="0.1"/>
    <n v="17584.5"/>
    <n v="2448.0300000000002"/>
    <n v="17584.497000000003"/>
    <s v="Q2"/>
    <n v="13.921521794762434"/>
    <s v="Mumbai"/>
    <s v="Premium"/>
  </r>
  <r>
    <s v="ORD010853"/>
    <x v="71"/>
    <s v="CUST0100"/>
    <s v="Faqid Zachariah"/>
    <x v="3"/>
    <x v="6"/>
    <x v="57"/>
    <n v="2"/>
    <n v="2762.82"/>
    <n v="0.05"/>
    <n v="5249.36"/>
    <n v="1929.15"/>
    <n v="5249.3580000000002"/>
    <s v="Q1"/>
    <n v="36.750194309401529"/>
    <s v="Ahmedabad"/>
    <s v="Premium"/>
  </r>
  <r>
    <s v="ORD002211"/>
    <x v="75"/>
    <s v="CUST0362"/>
    <s v="Netra Issac"/>
    <x v="2"/>
    <x v="3"/>
    <x v="13"/>
    <n v="2"/>
    <n v="630.74"/>
    <n v="0.05"/>
    <n v="1198.4100000000001"/>
    <n v="355.35"/>
    <n v="1198.4059999999999"/>
    <s v="Q1"/>
    <n v="29.651788619921394"/>
    <s v="Chandigarh"/>
    <s v="Premium"/>
  </r>
  <r>
    <s v="ORD003186"/>
    <x v="272"/>
    <s v="CUST0091"/>
    <s v="Lila Goel"/>
    <x v="0"/>
    <x v="1"/>
    <x v="3"/>
    <n v="3"/>
    <n v="7058.43"/>
    <n v="0.3"/>
    <n v="14822.7"/>
    <n v="4120.16"/>
    <n v="14822.703"/>
    <s v="Q3"/>
    <n v="27.796285427081436"/>
    <s v="Hyderabad"/>
    <s v="Premium"/>
  </r>
  <r>
    <s v="ORD007577"/>
    <x v="215"/>
    <s v="CUST0020"/>
    <s v="Neelima Menon"/>
    <x v="1"/>
    <x v="5"/>
    <x v="37"/>
    <n v="5"/>
    <n v="315.45"/>
    <n v="0.15"/>
    <n v="1340.66"/>
    <n v="122.92"/>
    <n v="1340.6624999999999"/>
    <s v="Q2"/>
    <n v="9.1686184416630603"/>
    <s v="Guwahati"/>
    <s v="Regular"/>
  </r>
  <r>
    <s v="ORD010960"/>
    <x v="68"/>
    <s v="CUST0295"/>
    <s v="Sathvik Dara"/>
    <x v="1"/>
    <x v="3"/>
    <x v="61"/>
    <n v="5"/>
    <n v="1375.63"/>
    <n v="0"/>
    <n v="6878.15"/>
    <n v="2405.94"/>
    <n v="6878.1500000000005"/>
    <s v="Q2"/>
    <n v="34.979463954697124"/>
    <s v="Ranchi"/>
    <s v="Premium"/>
  </r>
  <r>
    <s v="ORD009096"/>
    <x v="16"/>
    <s v="CUST0498"/>
    <s v="Isaac Sha"/>
    <x v="0"/>
    <x v="4"/>
    <x v="5"/>
    <n v="2"/>
    <n v="73195.73"/>
    <n v="0.05"/>
    <n v="139071.89000000001"/>
    <n v="15912.54"/>
    <n v="139071.88699999999"/>
    <s v="Q3"/>
    <n v="11.44195279146634"/>
    <s v="Hyderabad"/>
    <s v="Premium"/>
  </r>
  <r>
    <s v="ORD004422"/>
    <x v="315"/>
    <s v="CUST0079"/>
    <s v="Joshua Acharya"/>
    <x v="3"/>
    <x v="6"/>
    <x v="19"/>
    <n v="4"/>
    <n v="4217.3100000000004"/>
    <n v="0.3"/>
    <n v="11808.47"/>
    <n v="3136"/>
    <n v="11808.468000000001"/>
    <s v="Q4"/>
    <n v="26.557208512195064"/>
    <s v="Ahmedabad"/>
    <s v="Premium"/>
  </r>
  <r>
    <s v="ORD006290"/>
    <x v="306"/>
    <s v="CUST0098"/>
    <s v="Divya Bhardwaj"/>
    <x v="3"/>
    <x v="4"/>
    <x v="23"/>
    <n v="3"/>
    <n v="74583.06"/>
    <n v="0"/>
    <n v="223749.18"/>
    <n v="21409.24"/>
    <n v="223749.18"/>
    <s v="Q3"/>
    <n v="9.5684104853479255"/>
    <s v="Mumbai"/>
    <s v="Premium"/>
  </r>
  <r>
    <s v="ORD001635"/>
    <x v="26"/>
    <s v="CUST0091"/>
    <s v="Lila Goel"/>
    <x v="0"/>
    <x v="6"/>
    <x v="14"/>
    <n v="0"/>
    <n v="3518.97"/>
    <n v="0.1"/>
    <n v="9501.2199999999993"/>
    <n v="3633.84"/>
    <n v="0"/>
    <s v="Q4"/>
    <n v="38.246035772248199"/>
    <s v="Hyderabad"/>
    <s v="Premium"/>
  </r>
  <r>
    <s v="ORD000556"/>
    <x v="330"/>
    <s v="CUST0067"/>
    <s v="Neha Chadha"/>
    <x v="0"/>
    <x v="1"/>
    <x v="69"/>
    <n v="3"/>
    <n v="27603.599999999999"/>
    <n v="0.15"/>
    <n v="70389.179999999993"/>
    <n v="16631.46"/>
    <n v="70389.179999999993"/>
    <s v="Q2"/>
    <n v="23.627864396204075"/>
    <s v="Coimbatore"/>
    <s v="Regular"/>
  </r>
  <r>
    <s v="ORD003603"/>
    <x v="31"/>
    <s v="CUST0060"/>
    <s v="Reva Parsa"/>
    <x v="2"/>
    <x v="5"/>
    <x v="37"/>
    <n v="6"/>
    <n v="438.14"/>
    <n v="0.2"/>
    <n v="2103.0700000000002"/>
    <n v="149.68"/>
    <n v="2103.0720000000001"/>
    <s v="Q2"/>
    <n v="7.1172143580575069"/>
    <s v="Lucknow"/>
    <s v="Premium"/>
  </r>
  <r>
    <s v="ORD011408"/>
    <x v="83"/>
    <s v="CUST0214"/>
    <s v="Bimala Chopra"/>
    <x v="2"/>
    <x v="0"/>
    <x v="0"/>
    <n v="5"/>
    <n v="381.57"/>
    <n v="0.15"/>
    <n v="1621.67"/>
    <n v="670.24"/>
    <n v="1621.6724999999999"/>
    <s v="Q2"/>
    <n v="41.330233648029505"/>
    <s v="Chandigarh"/>
    <s v="Premium"/>
  </r>
  <r>
    <s v="ORD011867"/>
    <x v="203"/>
    <s v="CUST0037"/>
    <s v="Janani Sawhney"/>
    <x v="3"/>
    <x v="2"/>
    <x v="8"/>
    <n v="4"/>
    <n v="4759.04"/>
    <n v="0.1"/>
    <n v="17132.54"/>
    <n v="4888.99"/>
    <n v="17132.544000000002"/>
    <s v="Q3"/>
    <n v="28.536282419302683"/>
    <s v="Ahmedabad"/>
    <s v="Premium"/>
  </r>
  <r>
    <s v="ORD006948"/>
    <x v="197"/>
    <s v="CUST0071"/>
    <s v="Brijesh Samra"/>
    <x v="2"/>
    <x v="1"/>
    <x v="34"/>
    <n v="1"/>
    <n v="36293.14"/>
    <n v="0.25"/>
    <n v="27219.85"/>
    <n v="7634.09"/>
    <n v="27219.855"/>
    <s v="Q4"/>
    <n v="28.046039930418427"/>
    <s v="Chandigarh"/>
    <s v="Occasional"/>
  </r>
  <r>
    <s v="ORD010671"/>
    <x v="53"/>
    <s v="CUST0104"/>
    <s v="Saksham Gola"/>
    <x v="2"/>
    <x v="6"/>
    <x v="41"/>
    <n v="2"/>
    <n v="2130.15"/>
    <n v="0"/>
    <n v="4260.3"/>
    <n v="1349.5"/>
    <n v="4260.3"/>
    <s v="Q4"/>
    <n v="31.676173039457311"/>
    <s v="Chandigarh"/>
    <s v="Premium"/>
  </r>
  <r>
    <s v="ORD009842"/>
    <x v="343"/>
    <s v="CUST0094"/>
    <s v="Nidra Nigam"/>
    <x v="2"/>
    <x v="0"/>
    <x v="53"/>
    <n v="5"/>
    <n v="923.13"/>
    <n v="0.2"/>
    <n v="3692.52"/>
    <n v="1506.33"/>
    <n v="3692.52"/>
    <s v="Q3"/>
    <n v="40.794091839719215"/>
    <s v="Chandigarh"/>
    <s v="Premium"/>
  </r>
  <r>
    <s v="ORD003416"/>
    <x v="342"/>
    <s v="CUST0357"/>
    <s v="Udant Mishra"/>
    <x v="2"/>
    <x v="4"/>
    <x v="28"/>
    <n v="1"/>
    <n v="81818.34"/>
    <n v="0.25"/>
    <n v="61363.75"/>
    <n v="9375.99"/>
    <n v="61363.754999999997"/>
    <s v="Q2"/>
    <n v="15.279362815994785"/>
    <s v="Delhi"/>
    <s v="Premium"/>
  </r>
  <r>
    <s v="ORD008476"/>
    <x v="72"/>
    <s v="CUST0190"/>
    <s v="Chaman Chaudhry"/>
    <x v="0"/>
    <x v="1"/>
    <x v="1"/>
    <n v="3"/>
    <n v="34981.78"/>
    <n v="0"/>
    <n v="104945.34"/>
    <n v="31976.79"/>
    <n v="104945.34"/>
    <s v="Q1"/>
    <n v="30.469947498383448"/>
    <s v="Coimbatore"/>
    <s v="Premium"/>
  </r>
  <r>
    <s v="ORD006470"/>
    <x v="349"/>
    <s v="CUST0235"/>
    <s v="Dipta Vala"/>
    <x v="2"/>
    <x v="1"/>
    <x v="1"/>
    <n v="5"/>
    <n v="26012.560000000001"/>
    <n v="0.15"/>
    <n v="110553.38"/>
    <n v="31680.81"/>
    <n v="110553.38"/>
    <s v="Q4"/>
    <n v="28.65657296050107"/>
    <s v="Amritsar"/>
    <s v="Regular"/>
  </r>
  <r>
    <s v="ORD009637"/>
    <x v="351"/>
    <s v="CUST0025"/>
    <s v="Andrew Bhardwaj"/>
    <x v="1"/>
    <x v="5"/>
    <x v="31"/>
    <n v="10"/>
    <n v="422.81"/>
    <n v="0.2"/>
    <n v="3382.48"/>
    <n v="250.51"/>
    <n v="3382.4800000000005"/>
    <s v="Q2"/>
    <n v="7.4061043967739648"/>
    <s v="Bhubaneswar"/>
    <s v="Occasional"/>
  </r>
  <r>
    <s v="ORD011871"/>
    <x v="284"/>
    <s v="CUST0421"/>
    <s v="Benjamin Issac"/>
    <x v="0"/>
    <x v="3"/>
    <x v="12"/>
    <n v="3"/>
    <n v="1852.13"/>
    <n v="0.05"/>
    <n v="5278.57"/>
    <n v="1698.83"/>
    <n v="5278.5704999999998"/>
    <s v="Q3"/>
    <n v="32.183526977950464"/>
    <s v="Coimbatore"/>
    <s v="Premium"/>
  </r>
  <r>
    <s v="ORD002017"/>
    <x v="120"/>
    <s v="CUST0281"/>
    <s v="Chaman Khalsa"/>
    <x v="0"/>
    <x v="1"/>
    <x v="36"/>
    <n v="4"/>
    <n v="28258.57"/>
    <n v="0.1"/>
    <n v="101730.85"/>
    <n v="19769.47"/>
    <n v="101730.852"/>
    <s v="Q2"/>
    <n v="19.433111981272148"/>
    <s v="Chennai"/>
    <s v="Premium"/>
  </r>
  <r>
    <s v="ORD003403"/>
    <x v="319"/>
    <s v="CUST0396"/>
    <s v="Ojasvi Krishnan"/>
    <x v="3"/>
    <x v="4"/>
    <x v="42"/>
    <n v="3"/>
    <n v="30159.279999999999"/>
    <n v="0.05"/>
    <n v="85953.95"/>
    <n v="7602.34"/>
    <n v="85953.947999999989"/>
    <s v="Q4"/>
    <n v="8.8446662427962881"/>
    <s v="Pune"/>
    <s v="Premium"/>
  </r>
  <r>
    <s v="ORD008088"/>
    <x v="237"/>
    <s v="CUST0322"/>
    <s v="Gavin Acharya"/>
    <x v="3"/>
    <x v="1"/>
    <x v="34"/>
    <n v="2"/>
    <n v="40430.69"/>
    <n v="0.05"/>
    <n v="76818.31"/>
    <n v="18666.96"/>
    <n v="76818.311000000002"/>
    <s v="Q1"/>
    <n v="24.300144067215225"/>
    <s v="Surat"/>
    <s v="Premium"/>
  </r>
  <r>
    <s v="ORD005490"/>
    <x v="214"/>
    <s v="CUST0417"/>
    <s v="Radha Mander"/>
    <x v="0"/>
    <x v="6"/>
    <x v="29"/>
    <n v="3"/>
    <n v="4131.26"/>
    <n v="0.1"/>
    <n v="11154.4"/>
    <n v="4235.99"/>
    <n v="11154.402"/>
    <s v="Q4"/>
    <n v="37.97595567668364"/>
    <s v="Kochi"/>
    <s v="Occasional"/>
  </r>
  <r>
    <s v="ORD000676"/>
    <x v="141"/>
    <s v="CUST0301"/>
    <s v="Vihaan Saini"/>
    <x v="2"/>
    <x v="2"/>
    <x v="30"/>
    <n v="5"/>
    <n v="2090.3000000000002"/>
    <n v="0.15"/>
    <n v="8883.77"/>
    <n v="2233.42"/>
    <n v="8883.7749999999996"/>
    <s v="Q1"/>
    <n v="25.140452758232147"/>
    <s v="Chandigarh"/>
    <s v="Premium"/>
  </r>
  <r>
    <s v="ORD001990"/>
    <x v="40"/>
    <s v="CUST0054"/>
    <s v="Bhavya Chahal"/>
    <x v="1"/>
    <x v="3"/>
    <x v="66"/>
    <n v="4"/>
    <n v="441.79"/>
    <n v="0.25"/>
    <n v="1325.37"/>
    <n v="282.57"/>
    <n v="1325.3700000000001"/>
    <s v="Q4"/>
    <n v="21.320084202901832"/>
    <s v="Guwahati"/>
    <s v="Premium"/>
  </r>
  <r>
    <s v="ORD006247"/>
    <x v="195"/>
    <s v="CUST0166"/>
    <s v="Harita Nadig"/>
    <x v="1"/>
    <x v="2"/>
    <x v="30"/>
    <n v="4"/>
    <n v="884.11"/>
    <n v="0.15"/>
    <n v="3005.97"/>
    <n v="647.37"/>
    <n v="3005.9740000000002"/>
    <s v="Q2"/>
    <n v="21.536143075280194"/>
    <s v="Kolkata"/>
    <s v="Regular"/>
  </r>
  <r>
    <s v="ORD003348"/>
    <x v="177"/>
    <s v="CUST0180"/>
    <s v="Leela Talwar"/>
    <x v="3"/>
    <x v="2"/>
    <x v="65"/>
    <n v="1"/>
    <n v="4480.1499999999996"/>
    <n v="0"/>
    <n v="4480.1499999999996"/>
    <n v="1022.31"/>
    <n v="4480.1499999999996"/>
    <s v="Q1"/>
    <n v="22.818655625369686"/>
    <s v="Mumbai"/>
    <s v="Regular"/>
  </r>
  <r>
    <s v="ORD011041"/>
    <x v="110"/>
    <s v="CUST0448"/>
    <s v="Wyatt Gade"/>
    <x v="3"/>
    <x v="1"/>
    <x v="36"/>
    <n v="2"/>
    <n v="7417.01"/>
    <n v="0"/>
    <n v="14834.02"/>
    <n v="2893.71"/>
    <n v="14834.02"/>
    <s v="Q2"/>
    <n v="19.507254270925888"/>
    <s v="Nagpur"/>
    <s v="Premium"/>
  </r>
  <r>
    <s v="ORD001378"/>
    <x v="28"/>
    <s v="CUST0390"/>
    <s v="Waida Manda"/>
    <x v="1"/>
    <x v="6"/>
    <x v="41"/>
    <n v="3"/>
    <n v="1135.1199999999999"/>
    <n v="0.05"/>
    <n v="3235.09"/>
    <n v="1230.28"/>
    <n v="3235.0919999999996"/>
    <s v="Q4"/>
    <n v="38.029235662686354"/>
    <s v="Patna"/>
    <s v="Premium"/>
  </r>
  <r>
    <s v="ORD006044"/>
    <x v="274"/>
    <s v="CUST0006"/>
    <s v="Yashica Nagi"/>
    <x v="0"/>
    <x v="2"/>
    <x v="65"/>
    <n v="2"/>
    <n v="5504.46"/>
    <n v="0"/>
    <n v="11008.92"/>
    <n v="2915.08"/>
    <n v="11008.92"/>
    <s v="Q2"/>
    <n v="26.479255004123932"/>
    <s v="Hyderabad"/>
    <s v="Regular"/>
  </r>
  <r>
    <s v="ORD001350"/>
    <x v="162"/>
    <s v="CUST0014"/>
    <s v="Dipta Wable"/>
    <x v="0"/>
    <x v="4"/>
    <x v="47"/>
    <n v="1"/>
    <n v="33140.89"/>
    <n v="0.1"/>
    <n v="29826.799999999999"/>
    <n v="3858.1"/>
    <n v="29826.800999999999"/>
    <s v="Q2"/>
    <n v="12.935011466198185"/>
    <s v="Hyderabad"/>
    <s v="Premium"/>
  </r>
  <r>
    <s v="ORD009035"/>
    <x v="218"/>
    <s v="CUST0417"/>
    <s v="Radha Mander"/>
    <x v="0"/>
    <x v="2"/>
    <x v="2"/>
    <n v="3"/>
    <n v="5218.47"/>
    <n v="0.05"/>
    <n v="14872.64"/>
    <n v="3866.21"/>
    <n v="14872.639499999999"/>
    <s v="Q3"/>
    <n v="25.99545205155238"/>
    <s v="Kochi"/>
    <s v="Occasional"/>
  </r>
  <r>
    <s v="ORD010161"/>
    <x v="46"/>
    <s v="CUST0155"/>
    <s v="Harini Kurian"/>
    <x v="0"/>
    <x v="5"/>
    <x v="7"/>
    <n v="9"/>
    <n v="758.24"/>
    <n v="0.05"/>
    <n v="6482.95"/>
    <n v="467.55"/>
    <n v="6482.9519999999993"/>
    <s v="Q3"/>
    <n v="7.2119945395229017"/>
    <s v="Coimbatore"/>
    <s v="Regular"/>
  </r>
  <r>
    <s v="ORD000071"/>
    <x v="16"/>
    <s v="CUST0334"/>
    <s v="Harini Kannan"/>
    <x v="0"/>
    <x v="4"/>
    <x v="20"/>
    <n v="2"/>
    <n v="41477.21"/>
    <n v="0.25"/>
    <n v="62215.82"/>
    <n v="9253.7999999999993"/>
    <n v="62215.815000000002"/>
    <s v="Q3"/>
    <n v="14.873708969840788"/>
    <s v="Coimbatore"/>
    <s v="Premium"/>
  </r>
  <r>
    <s v="ORD001664"/>
    <x v="294"/>
    <s v="CUST0071"/>
    <s v="Brijesh Samra"/>
    <x v="2"/>
    <x v="6"/>
    <x v="63"/>
    <n v="5"/>
    <n v="1746.83"/>
    <n v="0.1"/>
    <n v="7860.73"/>
    <n v="1967.01"/>
    <n v="7860.7349999999997"/>
    <s v="Q1"/>
    <n v="25.023248476922628"/>
    <s v="Chandigarh"/>
    <s v="Occasional"/>
  </r>
  <r>
    <s v="ORD000047"/>
    <x v="301"/>
    <s v="CUST0051"/>
    <s v="Shivansh Mistry"/>
    <x v="3"/>
    <x v="3"/>
    <x v="10"/>
    <n v="3"/>
    <n v="2267.9699999999998"/>
    <n v="0"/>
    <n v="6803.91"/>
    <n v="1473.2"/>
    <n v="6803.91"/>
    <s v="Q2"/>
    <n v="21.652255835247676"/>
    <s v="Nagpur"/>
    <s v="Premium"/>
  </r>
  <r>
    <s v="ORD007596"/>
    <x v="200"/>
    <s v="CUST0196"/>
    <s v="Udyati Rajagopal"/>
    <x v="3"/>
    <x v="4"/>
    <x v="42"/>
    <n v="5"/>
    <n v="43298.36"/>
    <n v="0.2"/>
    <n v="173193.44"/>
    <n v="25474.11"/>
    <n v="173193.44"/>
    <s v="Q2"/>
    <n v="14.708472792041086"/>
    <s v="Ahmedabad"/>
    <s v="Regular"/>
  </r>
  <r>
    <s v="ORD009356"/>
    <x v="258"/>
    <s v="CUST0283"/>
    <s v="Dalbir Roy"/>
    <x v="0"/>
    <x v="1"/>
    <x v="59"/>
    <n v="0"/>
    <n v="24799.02"/>
    <n v="0.25"/>
    <n v="92996.33"/>
    <n v="28592.09"/>
    <n v="0"/>
    <s v="Q2"/>
    <n v="30.745396081759356"/>
    <s v="Chennai"/>
    <s v="Regular"/>
  </r>
  <r>
    <s v="ORD004494"/>
    <x v="289"/>
    <s v="CUST0345"/>
    <s v="Jacob Prabhu"/>
    <x v="1"/>
    <x v="6"/>
    <x v="29"/>
    <n v="4"/>
    <n v="3585.68"/>
    <n v="0.05"/>
    <n v="13625.58"/>
    <n v="3316.93"/>
    <n v="13625.583999999999"/>
    <s v="Q2"/>
    <n v="24.343404097293472"/>
    <s v="Bhubaneswar"/>
    <s v="Premium"/>
  </r>
  <r>
    <s v="ORD002874"/>
    <x v="341"/>
    <s v="CUST0058"/>
    <s v="Vansha Narula"/>
    <x v="0"/>
    <x v="5"/>
    <x v="37"/>
    <n v="8"/>
    <n v="253.98"/>
    <n v="0.25"/>
    <n v="1523.88"/>
    <n v="129.75"/>
    <n v="1523.8799999999999"/>
    <s v="Q2"/>
    <n v="8.5144499566895036"/>
    <s v="Kochi"/>
    <s v="Regular"/>
  </r>
  <r>
    <s v="ORD007460"/>
    <x v="27"/>
    <s v="CUST0381"/>
    <s v="Pratyush Mani"/>
    <x v="1"/>
    <x v="2"/>
    <x v="30"/>
    <n v="4"/>
    <n v="4259.82"/>
    <n v="0.2"/>
    <n v="13631.42"/>
    <n v="2738.15"/>
    <n v="13631.423999999999"/>
    <s v="Q4"/>
    <n v="20.087048891458117"/>
    <s v="Patna"/>
    <s v="Regular"/>
  </r>
  <r>
    <s v="ORD002932"/>
    <x v="168"/>
    <s v="CUST0156"/>
    <s v="Aarush Bhagat"/>
    <x v="0"/>
    <x v="4"/>
    <x v="42"/>
    <n v="2"/>
    <n v="65066.66"/>
    <n v="0.1"/>
    <n v="117119.99"/>
    <n v="14870.64"/>
    <n v="117119.98800000001"/>
    <s v="Q1"/>
    <n v="12.696927313603764"/>
    <s v="Bengaluru"/>
    <s v="Premium"/>
  </r>
  <r>
    <s v="ORD008977"/>
    <x v="159"/>
    <s v="CUST0344"/>
    <s v="Leela Rajagopalan"/>
    <x v="1"/>
    <x v="6"/>
    <x v="57"/>
    <n v="4"/>
    <n v="3148.36"/>
    <n v="0"/>
    <n v="12593.44"/>
    <n v="3120.68"/>
    <n v="12593.44"/>
    <s v="Q3"/>
    <n v="24.780203026337517"/>
    <s v="Ranchi"/>
    <s v="Regular"/>
  </r>
  <r>
    <s v="ORD005660"/>
    <x v="117"/>
    <s v="CUST0420"/>
    <s v="Zehaan Choudhury"/>
    <x v="3"/>
    <x v="5"/>
    <x v="39"/>
    <n v="9"/>
    <n v="164.17"/>
    <n v="0"/>
    <n v="1477.53"/>
    <n v="103.76"/>
    <n v="1477.53"/>
    <s v="Q3"/>
    <n v="7.0225308453973874"/>
    <s v="Ahmedabad"/>
    <s v="Premium"/>
  </r>
  <r>
    <s v="ORD007173"/>
    <x v="316"/>
    <s v="CUST0276"/>
    <s v="Manthan Grover"/>
    <x v="2"/>
    <x v="1"/>
    <x v="69"/>
    <n v="3"/>
    <n v="25716.68"/>
    <n v="0.05"/>
    <n v="73292.539999999994"/>
    <n v="19746.86"/>
    <n v="73292.538"/>
    <s v="Q4"/>
    <n v="26.942523754805066"/>
    <s v="Amritsar"/>
    <s v="Premium"/>
  </r>
  <r>
    <s v="ORD004798"/>
    <x v="294"/>
    <s v="CUST0403"/>
    <s v="Bimala Rattan"/>
    <x v="1"/>
    <x v="6"/>
    <x v="57"/>
    <n v="4"/>
    <n v="3740.59"/>
    <n v="0.1"/>
    <n v="13466.12"/>
    <n v="3260.46"/>
    <n v="13466.124000000002"/>
    <s v="Q1"/>
    <n v="24.212319509999912"/>
    <s v="Bhubaneswar"/>
    <s v="Regular"/>
  </r>
  <r>
    <s v="ORD008615"/>
    <x v="298"/>
    <s v="CUST0446"/>
    <s v="Anthony Pandit"/>
    <x v="0"/>
    <x v="0"/>
    <x v="56"/>
    <n v="4"/>
    <n v="680.95"/>
    <n v="0.1"/>
    <n v="2451.42"/>
    <n v="947.79"/>
    <n v="2451.42"/>
    <s v="Q3"/>
    <n v="38.66289742271826"/>
    <s v="Chennai"/>
    <s v="Premium"/>
  </r>
  <r>
    <s v="ORD000925"/>
    <x v="160"/>
    <s v="CUST0158"/>
    <s v="Zaid Purohit"/>
    <x v="2"/>
    <x v="1"/>
    <x v="69"/>
    <n v="2"/>
    <n v="26404"/>
    <n v="0.05"/>
    <n v="50167.6"/>
    <n v="16065.59"/>
    <n v="50167.6"/>
    <s v="Q4"/>
    <n v="32.023836101388149"/>
    <s v="Jaipur"/>
    <s v="Premium"/>
  </r>
  <r>
    <s v="ORD000926"/>
    <x v="27"/>
    <s v="CUST0487"/>
    <s v="Urvi Johal"/>
    <x v="3"/>
    <x v="2"/>
    <x v="46"/>
    <n v="3"/>
    <n v="994.04"/>
    <n v="0.25"/>
    <n v="2236.59"/>
    <n v="358.96"/>
    <n v="2236.59"/>
    <s v="Q4"/>
    <n v="16.049432394851088"/>
    <s v="Ahmedabad"/>
    <s v="Premium"/>
  </r>
  <r>
    <s v="ORD009887"/>
    <x v="166"/>
    <s v="CUST0481"/>
    <s v="Warjas Vala"/>
    <x v="3"/>
    <x v="6"/>
    <x v="18"/>
    <n v="5"/>
    <n v="2355.5300000000002"/>
    <n v="0.05"/>
    <n v="11188.77"/>
    <n v="4028.29"/>
    <n v="11188.767500000002"/>
    <s v="Q3"/>
    <n v="36.002974410949548"/>
    <s v="Mumbai"/>
    <s v="Regular"/>
  </r>
  <r>
    <s v="ORD009009"/>
    <x v="121"/>
    <s v="CUST0037"/>
    <s v="Janani Sawhney"/>
    <x v="3"/>
    <x v="4"/>
    <x v="50"/>
    <n v="5"/>
    <n v="51148.71"/>
    <n v="0"/>
    <n v="255743.55"/>
    <n v="24206.79"/>
    <n v="255743.55"/>
    <s v="Q2"/>
    <n v="9.465259241142153"/>
    <s v="Ahmedabad"/>
    <s v="Premium"/>
  </r>
  <r>
    <s v="ORD000865"/>
    <x v="88"/>
    <s v="CUST0441"/>
    <s v="Gagan Garg"/>
    <x v="3"/>
    <x v="5"/>
    <x v="68"/>
    <n v="9"/>
    <n v="727.89"/>
    <n v="0.05"/>
    <n v="6223.46"/>
    <n v="393.74"/>
    <n v="6223.4594999999999"/>
    <s v="Q1"/>
    <n v="6.3267057231829238"/>
    <s v="Mumbai"/>
    <s v="Regular"/>
  </r>
  <r>
    <s v="ORD003605"/>
    <x v="115"/>
    <s v="CUST0316"/>
    <s v="Vinaya Varughese"/>
    <x v="1"/>
    <x v="6"/>
    <x v="43"/>
    <n v="1"/>
    <n v="3430.17"/>
    <n v="0"/>
    <n v="3430.17"/>
    <n v="1039.4000000000001"/>
    <n v="3430.17"/>
    <s v="Q2"/>
    <n v="30.301705163300944"/>
    <s v="Ranchi"/>
    <s v="Regular"/>
  </r>
  <r>
    <s v="ORD006205"/>
    <x v="216"/>
    <s v="CUST0451"/>
    <s v="Varsha Sheth"/>
    <x v="0"/>
    <x v="5"/>
    <x v="24"/>
    <n v="10"/>
    <n v="723.79"/>
    <n v="0.15"/>
    <n v="6152.21"/>
    <n v="426.95"/>
    <n v="6152.2149999999992"/>
    <s v="Q4"/>
    <n v="6.9397826147026844"/>
    <s v="Chennai"/>
    <s v="Regular"/>
  </r>
  <r>
    <s v="ORD006310"/>
    <x v="332"/>
    <s v="CUST0344"/>
    <s v="Leela Rajagopalan"/>
    <x v="1"/>
    <x v="6"/>
    <x v="14"/>
    <n v="1"/>
    <n v="4581.9799999999996"/>
    <n v="0.2"/>
    <n v="3665.58"/>
    <n v="947.1"/>
    <n v="3665.5839999999998"/>
    <s v="Q1"/>
    <n v="25.83765734208502"/>
    <s v="Ranchi"/>
    <s v="Regular"/>
  </r>
  <r>
    <s v="ORD011496"/>
    <x v="92"/>
    <s v="CUST0476"/>
    <s v="Aachal Mukherjee"/>
    <x v="1"/>
    <x v="6"/>
    <x v="57"/>
    <n v="3"/>
    <n v="2080.44"/>
    <n v="0.15"/>
    <n v="5305.12"/>
    <n v="1486.57"/>
    <n v="5305.1219999999994"/>
    <s v="Q3"/>
    <n v="28.02142081611726"/>
    <s v="Bhubaneswar"/>
    <s v="Premium"/>
  </r>
  <r>
    <s v="ORD006839"/>
    <x v="185"/>
    <s v="CUST0116"/>
    <s v="Gagan Oak"/>
    <x v="2"/>
    <x v="6"/>
    <x v="27"/>
    <n v="4"/>
    <n v="4229.1000000000004"/>
    <n v="0.15"/>
    <n v="14378.94"/>
    <n v="4636.6099999999997"/>
    <n v="14378.94"/>
    <s v="Q4"/>
    <n v="32.245840096696973"/>
    <s v="Chandigarh"/>
    <s v="Regular"/>
  </r>
  <r>
    <s v="ORD002121"/>
    <x v="117"/>
    <s v="CUST0377"/>
    <s v="Lucky Dutta"/>
    <x v="1"/>
    <x v="2"/>
    <x v="2"/>
    <n v="2"/>
    <n v="5412.43"/>
    <n v="0.05"/>
    <n v="10283.620000000001"/>
    <n v="2560.2399999999998"/>
    <n v="10283.617"/>
    <s v="Q3"/>
    <n v="24.896291383773413"/>
    <s v="Ranchi"/>
    <s v="Occasional"/>
  </r>
  <r>
    <s v="ORD006619"/>
    <x v="203"/>
    <s v="CUST0360"/>
    <s v="Harshil Kadakia"/>
    <x v="1"/>
    <x v="3"/>
    <x v="16"/>
    <n v="2"/>
    <n v="1417.85"/>
    <n v="0.05"/>
    <n v="2693.91"/>
    <n v="810.58"/>
    <n v="2693.9149999999995"/>
    <s v="Q3"/>
    <n v="30.089349681318232"/>
    <s v="Patna"/>
    <s v="Occasional"/>
  </r>
  <r>
    <s v="ORD010276"/>
    <x v="294"/>
    <s v="CUST0371"/>
    <s v="Unni Hora"/>
    <x v="3"/>
    <x v="3"/>
    <x v="4"/>
    <n v="1"/>
    <n v="893.68"/>
    <n v="0.15"/>
    <n v="759.63"/>
    <n v="153.94"/>
    <n v="759.62799999999993"/>
    <s v="Q1"/>
    <n v="20.265129075997525"/>
    <s v="Mumbai"/>
    <s v="Premium"/>
  </r>
  <r>
    <s v="ORD002407"/>
    <x v="169"/>
    <s v="CUST0391"/>
    <s v="Geetika Ghosh"/>
    <x v="1"/>
    <x v="2"/>
    <x v="8"/>
    <n v="1"/>
    <n v="7446.27"/>
    <n v="0.1"/>
    <n v="6701.64"/>
    <n v="1546.18"/>
    <n v="6701.6430000000009"/>
    <s v="Q1"/>
    <n v="23.071666039954401"/>
    <s v="Patna"/>
    <s v="Premium"/>
  </r>
  <r>
    <s v="ORD001459"/>
    <x v="103"/>
    <s v="CUST0283"/>
    <s v="Dalbir Roy"/>
    <x v="0"/>
    <x v="4"/>
    <x v="45"/>
    <n v="3"/>
    <n v="8608.41"/>
    <n v="0.05"/>
    <n v="24533.97"/>
    <n v="3544.2"/>
    <n v="24533.968499999999"/>
    <s v="Q1"/>
    <n v="14.446092499501709"/>
    <s v="Chennai"/>
    <s v="Regular"/>
  </r>
  <r>
    <s v="ORD009909"/>
    <x v="151"/>
    <s v="CUST0360"/>
    <s v="Harshil Kadakia"/>
    <x v="1"/>
    <x v="1"/>
    <x v="36"/>
    <n v="5"/>
    <n v="35022.370000000003"/>
    <n v="0"/>
    <n v="175111.85"/>
    <n v="43072.55"/>
    <n v="175111.85"/>
    <s v="Q4"/>
    <n v="24.597164612217849"/>
    <s v="Patna"/>
    <s v="Occasional"/>
  </r>
  <r>
    <s v="ORD003968"/>
    <x v="178"/>
    <s v="CUST0371"/>
    <s v="Unni Hora"/>
    <x v="3"/>
    <x v="2"/>
    <x v="8"/>
    <n v="5"/>
    <n v="7433.25"/>
    <n v="0.05"/>
    <n v="35307.94"/>
    <n v="7434.57"/>
    <n v="35307.9375"/>
    <s v="Q1"/>
    <n v="21.056368624167821"/>
    <s v="Mumbai"/>
    <s v="Premium"/>
  </r>
  <r>
    <s v="ORD003928"/>
    <x v="241"/>
    <s v="CUST0497"/>
    <s v="Sai Desai"/>
    <x v="3"/>
    <x v="4"/>
    <x v="28"/>
    <n v="3"/>
    <n v="2080.44"/>
    <n v="0"/>
    <n v="6241.32"/>
    <n v="932.76"/>
    <n v="6241.32"/>
    <s v="Q2"/>
    <n v="14.944915498644518"/>
    <s v="Pune"/>
    <s v="Regular"/>
  </r>
  <r>
    <s v="ORD009571"/>
    <x v="153"/>
    <s v="CUST0056"/>
    <s v="Siddharth Seth"/>
    <x v="1"/>
    <x v="6"/>
    <x v="29"/>
    <n v="2"/>
    <n v="926.28"/>
    <n v="0"/>
    <n v="1852.56"/>
    <n v="649.4"/>
    <n v="1852.56"/>
    <s v="Q1"/>
    <n v="35.054195275726563"/>
    <s v="Bhubaneswar"/>
    <s v="Regular"/>
  </r>
  <r>
    <s v="ORD007659"/>
    <x v="174"/>
    <s v="CUST0272"/>
    <s v="Zehaan Walia"/>
    <x v="1"/>
    <x v="6"/>
    <x v="14"/>
    <n v="2"/>
    <n v="4461.5200000000004"/>
    <n v="0.15"/>
    <n v="7584.58"/>
    <n v="2783.42"/>
    <n v="7584.5840000000007"/>
    <s v="Q4"/>
    <n v="36.698406503722026"/>
    <s v="Bhubaneswar"/>
    <s v="Premium"/>
  </r>
  <r>
    <s v="ORD011319"/>
    <x v="146"/>
    <s v="CUST0165"/>
    <s v="Sarthak Oza"/>
    <x v="0"/>
    <x v="6"/>
    <x v="29"/>
    <n v="5"/>
    <n v="422.46"/>
    <n v="0"/>
    <n v="2112.3000000000002"/>
    <n v="718.4"/>
    <n v="2112.2999999999997"/>
    <s v="Q1"/>
    <n v="34.010320503716322"/>
    <s v="Bengaluru"/>
    <s v="Premium"/>
  </r>
  <r>
    <s v="ORD009181"/>
    <x v="11"/>
    <s v="CUST0050"/>
    <s v="Nathan Mann"/>
    <x v="2"/>
    <x v="4"/>
    <x v="5"/>
    <n v="2"/>
    <n v="17092.73"/>
    <n v="0"/>
    <n v="34185.46"/>
    <n v="3694.37"/>
    <n v="34185.46"/>
    <s v="Q1"/>
    <n v="10.806845951465915"/>
    <s v="Lucknow"/>
    <s v="Premium"/>
  </r>
  <r>
    <s v="ORD002078"/>
    <x v="93"/>
    <s v="CUST0346"/>
    <s v="Isha Kibe"/>
    <x v="2"/>
    <x v="4"/>
    <x v="50"/>
    <n v="2"/>
    <n v="76779.19"/>
    <n v="0"/>
    <n v="153558.38"/>
    <n v="-2221.58"/>
    <n v="153558.38"/>
    <s v="Q3"/>
    <n v="-1.4467331577736102"/>
    <s v="Lucknow"/>
    <s v="Premium"/>
  </r>
  <r>
    <s v="ORD000269"/>
    <x v="156"/>
    <s v="CUST0487"/>
    <s v="Urvi Johal"/>
    <x v="3"/>
    <x v="4"/>
    <x v="23"/>
    <n v="1"/>
    <n v="8229"/>
    <n v="0.25"/>
    <n v="6171.75"/>
    <n v="957.76"/>
    <n v="6171.75"/>
    <s v="Q4"/>
    <n v="15.518451006602666"/>
    <s v="Ahmedabad"/>
    <s v="Premium"/>
  </r>
  <r>
    <s v="ORD005829"/>
    <x v="269"/>
    <s v="CUST0407"/>
    <s v="Kevin Khanna"/>
    <x v="0"/>
    <x v="6"/>
    <x v="55"/>
    <n v="4"/>
    <n v="2478.42"/>
    <n v="0.1"/>
    <n v="8922.31"/>
    <n v="1977.46"/>
    <n v="8922.3119999999999"/>
    <s v="Q1"/>
    <n v="22.163094534935464"/>
    <s v="Coimbatore"/>
    <s v="Premium"/>
  </r>
  <r>
    <s v="ORD007412"/>
    <x v="121"/>
    <s v="CUST0257"/>
    <s v="Idika Dewan"/>
    <x v="3"/>
    <x v="2"/>
    <x v="54"/>
    <n v="1"/>
    <n v="1833.25"/>
    <n v="0.1"/>
    <n v="1649.92"/>
    <n v="443.96"/>
    <n v="1649.925"/>
    <s v="Q2"/>
    <n v="26.907971295577966"/>
    <s v="Mumbai"/>
    <s v="Premium"/>
  </r>
  <r>
    <s v="ORD007594"/>
    <x v="351"/>
    <s v="CUST0390"/>
    <s v="Waida Manda"/>
    <x v="1"/>
    <x v="5"/>
    <x v="37"/>
    <n v="6"/>
    <n v="664.33"/>
    <n v="0"/>
    <n v="3985.98"/>
    <n v="243.93"/>
    <n v="3985.9800000000005"/>
    <s v="Q2"/>
    <n v="6.1196995469119262"/>
    <s v="Patna"/>
    <s v="Premium"/>
  </r>
  <r>
    <s v="ORD006616"/>
    <x v="11"/>
    <s v="CUST0476"/>
    <s v="Aachal Mukherjee"/>
    <x v="1"/>
    <x v="4"/>
    <x v="50"/>
    <n v="5"/>
    <n v="84069.4"/>
    <n v="0.1"/>
    <n v="378312.3"/>
    <n v="51267.76"/>
    <n v="378312.3"/>
    <s v="Q1"/>
    <n v="13.551703182793688"/>
    <s v="Bhubaneswar"/>
    <s v="Premium"/>
  </r>
  <r>
    <s v="ORD001484"/>
    <x v="36"/>
    <s v="CUST0112"/>
    <s v="Kamala Bandi"/>
    <x v="3"/>
    <x v="1"/>
    <x v="26"/>
    <n v="3"/>
    <n v="6161.16"/>
    <n v="0"/>
    <n v="18483.48"/>
    <n v="4722.43"/>
    <n v="18483.48"/>
    <s v="Q4"/>
    <n v="25.549463629143432"/>
    <s v="Ahmedabad"/>
    <s v="Regular"/>
  </r>
  <r>
    <s v="ORD002584"/>
    <x v="29"/>
    <s v="CUST0459"/>
    <s v="Vidhi Kari"/>
    <x v="3"/>
    <x v="4"/>
    <x v="42"/>
    <n v="4"/>
    <n v="4342.5"/>
    <n v="0"/>
    <n v="17370"/>
    <n v="2542.62"/>
    <n v="17370"/>
    <s v="Q2"/>
    <n v="14.637996545768567"/>
    <s v="Surat"/>
    <s v="Occasional"/>
  </r>
  <r>
    <s v="ORD000189"/>
    <x v="127"/>
    <s v="CUST0350"/>
    <s v="Vrishti Dubey"/>
    <x v="1"/>
    <x v="2"/>
    <x v="30"/>
    <n v="4"/>
    <n v="1065.83"/>
    <n v="0"/>
    <n v="4263.32"/>
    <n v="656.93"/>
    <n v="4263.32"/>
    <s v="Q1"/>
    <n v="15.408883217773942"/>
    <s v="Bhubaneswar"/>
    <s v="Premium"/>
  </r>
  <r>
    <s v="ORD007415"/>
    <x v="319"/>
    <s v="CUST0325"/>
    <s v="Advik Palan"/>
    <x v="1"/>
    <x v="3"/>
    <x v="6"/>
    <n v="2"/>
    <n v="678.24"/>
    <n v="0.05"/>
    <n v="1288.6600000000001"/>
    <n v="449.07"/>
    <n v="1288.6559999999999"/>
    <s v="Q4"/>
    <n v="34.847826424347772"/>
    <s v="Kolkata"/>
    <s v="Premium"/>
  </r>
  <r>
    <s v="ORD006415"/>
    <x v="182"/>
    <s v="CUST0500"/>
    <s v="Pooja Mand"/>
    <x v="0"/>
    <x v="5"/>
    <x v="40"/>
    <n v="5"/>
    <n v="339.47"/>
    <n v="0.1"/>
    <n v="1527.62"/>
    <n v="144.97999999999999"/>
    <n v="1527.6150000000002"/>
    <s v="Q4"/>
    <n v="9.4905801180921951"/>
    <s v="Kochi"/>
    <s v="Premium"/>
  </r>
  <r>
    <s v="ORD000285"/>
    <x v="234"/>
    <s v="CUST0469"/>
    <s v="Brinda Doshi"/>
    <x v="0"/>
    <x v="5"/>
    <x v="24"/>
    <n v="6"/>
    <n v="262.45999999999998"/>
    <n v="0.3"/>
    <n v="1102.33"/>
    <n v="69.040000000000006"/>
    <n v="1102.3319999999997"/>
    <s v="Q3"/>
    <n v="6.2630972576270274"/>
    <s v="Kochi"/>
    <s v="Regular"/>
  </r>
  <r>
    <s v="ORD011616"/>
    <x v="197"/>
    <s v="CUST0470"/>
    <s v="Kabir Tripathi"/>
    <x v="3"/>
    <x v="5"/>
    <x v="37"/>
    <n v="4"/>
    <n v="716.74"/>
    <n v="0.15"/>
    <n v="2436.92"/>
    <n v="217.95"/>
    <n v="2436.9160000000002"/>
    <s v="Q4"/>
    <n v="8.9436665955386303"/>
    <s v="Mumbai"/>
    <s v="Occasional"/>
  </r>
  <r>
    <s v="ORD000760"/>
    <x v="163"/>
    <s v="CUST0400"/>
    <s v="Baghyawati Bahri"/>
    <x v="0"/>
    <x v="5"/>
    <x v="40"/>
    <n v="5"/>
    <n v="759.79"/>
    <n v="0.2"/>
    <n v="3039.16"/>
    <n v="200.27"/>
    <n v="3039.16"/>
    <s v="Q4"/>
    <n v="6.5896497716474292"/>
    <s v="Kochi"/>
    <s v="Premium"/>
  </r>
  <r>
    <s v="ORD010254"/>
    <x v="277"/>
    <s v="CUST0015"/>
    <s v="Akshay Choudhary"/>
    <x v="2"/>
    <x v="0"/>
    <x v="49"/>
    <n v="5"/>
    <n v="418.74"/>
    <n v="0.15"/>
    <n v="1779.64"/>
    <n v="502.7"/>
    <n v="1779.6449999999998"/>
    <s v="Q1"/>
    <n v="28.247285967948571"/>
    <s v="Chandigarh"/>
    <s v="Regular"/>
  </r>
  <r>
    <s v="ORD003949"/>
    <x v="322"/>
    <s v="CUST0381"/>
    <s v="Pratyush Mani"/>
    <x v="1"/>
    <x v="5"/>
    <x v="31"/>
    <n v="6"/>
    <n v="465.31"/>
    <n v="0.25"/>
    <n v="2093.89"/>
    <n v="121.41"/>
    <n v="2093.895"/>
    <s v="Q3"/>
    <n v="5.7982988600165246"/>
    <s v="Patna"/>
    <s v="Regular"/>
  </r>
  <r>
    <s v="ORD010511"/>
    <x v="209"/>
    <s v="CUST0047"/>
    <s v="Chameli Dani"/>
    <x v="1"/>
    <x v="1"/>
    <x v="52"/>
    <n v="3"/>
    <n v="31204.959999999999"/>
    <n v="0.2"/>
    <n v="74891.899999999994"/>
    <n v="16522.919999999998"/>
    <n v="74891.90400000001"/>
    <s v="Q2"/>
    <n v="22.062359213746745"/>
    <s v="Patna"/>
    <s v="Regular"/>
  </r>
  <r>
    <s v="ORD002158"/>
    <x v="40"/>
    <s v="CUST0059"/>
    <s v="Gopal Om"/>
    <x v="1"/>
    <x v="0"/>
    <x v="0"/>
    <n v="1"/>
    <n v="619.47"/>
    <n v="0"/>
    <n v="619.47"/>
    <n v="157.44"/>
    <n v="619.47"/>
    <s v="Q4"/>
    <n v="25.415274347426024"/>
    <s v="Kolkata"/>
    <s v="Regular"/>
  </r>
  <r>
    <s v="ORD005545"/>
    <x v="234"/>
    <s v="CUST0294"/>
    <s v="Ekapad Dhingra"/>
    <x v="0"/>
    <x v="6"/>
    <x v="29"/>
    <n v="3"/>
    <n v="2895.56"/>
    <n v="0.15"/>
    <n v="7383.68"/>
    <n v="2819.82"/>
    <n v="7383.6779999999999"/>
    <s v="Q3"/>
    <n v="38.189899887319065"/>
    <s v="Bengaluru"/>
    <s v="Premium"/>
  </r>
  <r>
    <s v="ORD005193"/>
    <x v="120"/>
    <s v="CUST0246"/>
    <s v="Oliver Chander"/>
    <x v="0"/>
    <x v="5"/>
    <x v="11"/>
    <n v="5"/>
    <n v="769.02"/>
    <n v="0"/>
    <n v="3845.1"/>
    <n v="373.74"/>
    <n v="3845.1"/>
    <s v="Q2"/>
    <n v="9.7199032534914576"/>
    <s v="Hyderabad"/>
    <s v="Regular"/>
  </r>
  <r>
    <s v="ORD000055"/>
    <x v="13"/>
    <s v="CUST0161"/>
    <s v="Jalsa Narang"/>
    <x v="2"/>
    <x v="5"/>
    <x v="68"/>
    <n v="8"/>
    <n v="765.66"/>
    <n v="0"/>
    <n v="6125.28"/>
    <n v="371.41"/>
    <n v="6125.28"/>
    <s v="Q1"/>
    <n v="6.0635595434004657"/>
    <s v="Lucknow"/>
    <s v="Premium"/>
  </r>
  <r>
    <s v="ORD004534"/>
    <x v="287"/>
    <s v="CUST0455"/>
    <s v="Sara Narang"/>
    <x v="2"/>
    <x v="4"/>
    <x v="20"/>
    <n v="3"/>
    <n v="55857.3"/>
    <n v="0.05"/>
    <n v="159193.31"/>
    <n v="21225.3"/>
    <n v="159193.30500000002"/>
    <s v="Q4"/>
    <n v="13.333035163349516"/>
    <s v="Delhi"/>
    <s v="Regular"/>
  </r>
  <r>
    <s v="ORD000880"/>
    <x v="96"/>
    <s v="CUST0245"/>
    <s v="Naveen Dubey"/>
    <x v="1"/>
    <x v="6"/>
    <x v="63"/>
    <n v="1"/>
    <n v="399.78"/>
    <n v="0"/>
    <n v="399.78"/>
    <n v="145.86000000000001"/>
    <n v="399.78"/>
    <s v="Q2"/>
    <n v="36.485066786732709"/>
    <s v="Bhubaneswar"/>
    <s v="Regular"/>
  </r>
  <r>
    <s v="ORD011890"/>
    <x v="168"/>
    <s v="CUST0112"/>
    <s v="Kamala Bandi"/>
    <x v="3"/>
    <x v="6"/>
    <x v="27"/>
    <n v="3"/>
    <n v="2830.55"/>
    <n v="0"/>
    <n v="8491.65"/>
    <n v="2030.22"/>
    <n v="8491.6500000000015"/>
    <s v="Q1"/>
    <n v="23.908427690731486"/>
    <s v="Ahmedabad"/>
    <s v="Regular"/>
  </r>
  <r>
    <s v="ORD006042"/>
    <x v="237"/>
    <s v="CUST0081"/>
    <s v="Warhi Bahri"/>
    <x v="3"/>
    <x v="6"/>
    <x v="27"/>
    <n v="5"/>
    <n v="3500.7"/>
    <n v="0.1"/>
    <n v="15753.15"/>
    <n v="6032.99"/>
    <n v="15753.15"/>
    <s v="Q1"/>
    <n v="38.297039004897435"/>
    <s v="Mumbai"/>
    <s v="Premium"/>
  </r>
  <r>
    <s v="ORD005148"/>
    <x v="169"/>
    <s v="CUST0265"/>
    <s v="Ayushman Master"/>
    <x v="0"/>
    <x v="4"/>
    <x v="5"/>
    <n v="5"/>
    <n v="36894.31"/>
    <n v="0.25"/>
    <n v="138353.66"/>
    <n v="12066.82"/>
    <n v="138353.66249999998"/>
    <s v="Q1"/>
    <n v="8.7217208420796375"/>
    <s v="Bengaluru"/>
    <s v="Regular"/>
  </r>
  <r>
    <s v="ORD002279"/>
    <x v="266"/>
    <s v="CUST0101"/>
    <s v="Chakradev Kumar"/>
    <x v="3"/>
    <x v="6"/>
    <x v="43"/>
    <n v="5"/>
    <n v="3929.5"/>
    <n v="0.15"/>
    <n v="16700.38"/>
    <n v="5376.86"/>
    <n v="16700.375"/>
    <s v="Q2"/>
    <n v="32.196033862702521"/>
    <s v="Surat"/>
    <s v="Premium"/>
  </r>
  <r>
    <s v="ORD006751"/>
    <x v="277"/>
    <s v="CUST0023"/>
    <s v="Udyati Dâ€™Alia"/>
    <x v="3"/>
    <x v="2"/>
    <x v="8"/>
    <n v="4"/>
    <n v="1018.93"/>
    <n v="0.25"/>
    <n v="3056.79"/>
    <n v="542.54999999999995"/>
    <n v="3056.79"/>
    <s v="Q1"/>
    <n v="17.749011217649887"/>
    <s v="Mumbai"/>
    <s v="Regular"/>
  </r>
  <r>
    <s v="ORD002555"/>
    <x v="151"/>
    <s v="CUST0205"/>
    <s v="Harita Kurian"/>
    <x v="0"/>
    <x v="5"/>
    <x v="39"/>
    <n v="3"/>
    <n v="160.88"/>
    <n v="0.2"/>
    <n v="386.11"/>
    <n v="34.729999999999997"/>
    <n v="386.11200000000002"/>
    <s v="Q4"/>
    <n v="8.9948460283338925"/>
    <s v="Hyderabad"/>
    <s v="Premium"/>
  </r>
  <r>
    <s v="ORD003125"/>
    <x v="265"/>
    <s v="CUST0249"/>
    <s v="Bina Chander"/>
    <x v="1"/>
    <x v="0"/>
    <x v="0"/>
    <n v="3"/>
    <n v="647.1"/>
    <n v="0.15"/>
    <n v="1650.11"/>
    <n v="463.35"/>
    <n v="1650.105"/>
    <s v="Q1"/>
    <n v="28.079946185405824"/>
    <s v="Kolkata"/>
    <s v="Regular"/>
  </r>
  <r>
    <s v="ORD011167"/>
    <x v="102"/>
    <s v="CUST0490"/>
    <s v="Rajata Suresh"/>
    <x v="0"/>
    <x v="4"/>
    <x v="33"/>
    <n v="4"/>
    <n v="32147.81"/>
    <n v="0.2"/>
    <n v="102872.99"/>
    <n v="-6554.74"/>
    <n v="102872.99200000001"/>
    <s v="Q1"/>
    <n v="-6.3716822073510242"/>
    <s v="Chennai"/>
    <s v="Regular"/>
  </r>
  <r>
    <s v="ORD004978"/>
    <x v="176"/>
    <s v="CUST0026"/>
    <s v="Mason Oommen"/>
    <x v="0"/>
    <x v="3"/>
    <x v="61"/>
    <n v="5"/>
    <n v="2881.43"/>
    <n v="0.1"/>
    <n v="12966.43"/>
    <n v="3857.11"/>
    <n v="12966.434999999999"/>
    <s v="Q1"/>
    <n v="29.746892552537592"/>
    <s v="Chennai"/>
    <s v="Premium"/>
  </r>
  <r>
    <s v="ORD009972"/>
    <x v="25"/>
    <s v="CUST0028"/>
    <s v="Kashish Hans"/>
    <x v="1"/>
    <x v="4"/>
    <x v="45"/>
    <n v="4"/>
    <n v="55099.09"/>
    <n v="0"/>
    <n v="220396.36"/>
    <n v="31799.81"/>
    <n v="220396.36"/>
    <s v="Q4"/>
    <n v="14.428464245053776"/>
    <s v="Bhubaneswar"/>
    <s v="Regular"/>
  </r>
  <r>
    <s v="ORD009803"/>
    <x v="290"/>
    <s v="CUST0197"/>
    <s v="Wakeeta Chakrabarti"/>
    <x v="0"/>
    <x v="4"/>
    <x v="47"/>
    <n v="5"/>
    <n v="40269.54"/>
    <n v="0.15"/>
    <n v="171145.55"/>
    <n v="14843.03"/>
    <n v="171145.54500000001"/>
    <s v="Q4"/>
    <n v="8.6727525197120237"/>
    <s v="Coimbatore"/>
    <s v="Regular"/>
  </r>
  <r>
    <s v="ORD010204"/>
    <x v="153"/>
    <s v="CUST0457"/>
    <s v="Amruta Gour"/>
    <x v="0"/>
    <x v="2"/>
    <x v="65"/>
    <n v="4"/>
    <n v="5761.1"/>
    <n v="0.25"/>
    <n v="17283.3"/>
    <n v="3123.04"/>
    <n v="17283.300000000003"/>
    <s v="Q1"/>
    <n v="18.069697337892649"/>
    <s v="Bengaluru"/>
    <s v="Premium"/>
  </r>
  <r>
    <s v="ORD006945"/>
    <x v="275"/>
    <s v="CUST0001"/>
    <s v="Aditya Bhakta"/>
    <x v="1"/>
    <x v="2"/>
    <x v="54"/>
    <n v="3"/>
    <n v="2896.67"/>
    <n v="0"/>
    <n v="8690.01"/>
    <n v="1580.8"/>
    <n v="8690.01"/>
    <s v="Q4"/>
    <n v="18.191003232447372"/>
    <s v="Delhi"/>
    <s v="Regular"/>
  </r>
  <r>
    <s v="ORD000376"/>
    <x v="127"/>
    <s v="CUST0054"/>
    <s v="Bhavya Chahal"/>
    <x v="1"/>
    <x v="4"/>
    <x v="50"/>
    <n v="5"/>
    <n v="47647.13"/>
    <n v="0"/>
    <n v="238235.65"/>
    <n v="30302.13"/>
    <n v="238235.65"/>
    <s v="Q1"/>
    <n v="12.719393592016981"/>
    <s v="Guwahati"/>
    <s v="Premium"/>
  </r>
  <r>
    <s v="ORD009775"/>
    <x v="313"/>
    <s v="CUST0177"/>
    <s v="Pratyush Koshy"/>
    <x v="3"/>
    <x v="4"/>
    <x v="23"/>
    <n v="4"/>
    <n v="71415.600000000006"/>
    <n v="0.2"/>
    <n v="228529.92000000001"/>
    <n v="25982.23"/>
    <n v="228529.92000000004"/>
    <s v="Q4"/>
    <n v="11.369290288116321"/>
    <s v="Ahmedabad"/>
    <s v="Premium"/>
  </r>
  <r>
    <s v="ORD002245"/>
    <x v="240"/>
    <s v="CUST0442"/>
    <s v="Jackson Khare"/>
    <x v="1"/>
    <x v="1"/>
    <x v="38"/>
    <n v="4"/>
    <n v="3448.87"/>
    <n v="0"/>
    <n v="13795.48"/>
    <n v="2423.58"/>
    <n v="13795.48"/>
    <s v="Q4"/>
    <n v="17.567928045997675"/>
    <s v="Guwahati"/>
    <s v="Regular"/>
  </r>
  <r>
    <s v="ORD011538"/>
    <x v="111"/>
    <s v="CUST0497"/>
    <s v="Sai Desai"/>
    <x v="3"/>
    <x v="6"/>
    <x v="63"/>
    <n v="1"/>
    <n v="2951.52"/>
    <n v="0"/>
    <n v="2951.52"/>
    <n v="873.87"/>
    <n v="2951.52"/>
    <s v="Q1"/>
    <n v="29.607456496991379"/>
    <s v="Pune"/>
    <s v="Regular"/>
  </r>
  <r>
    <s v="ORD005433"/>
    <x v="87"/>
    <s v="CUST0031"/>
    <s v="Unni Gupta"/>
    <x v="3"/>
    <x v="5"/>
    <x v="39"/>
    <n v="6"/>
    <n v="652.64"/>
    <n v="0.05"/>
    <n v="3720.05"/>
    <n v="276.92"/>
    <n v="3720.0479999999998"/>
    <s v="Q1"/>
    <n v="7.4439859679305389"/>
    <s v="Ahmedabad"/>
    <s v="Premium"/>
  </r>
  <r>
    <s v="ORD006128"/>
    <x v="277"/>
    <s v="CUST0199"/>
    <s v="Ikshita Wable"/>
    <x v="3"/>
    <x v="3"/>
    <x v="6"/>
    <n v="5"/>
    <n v="1119.8499999999999"/>
    <n v="0.2"/>
    <n v="4479.3999999999996"/>
    <n v="1345.16"/>
    <n v="4479.4000000000005"/>
    <s v="Q1"/>
    <n v="30.029914720721528"/>
    <s v="Surat"/>
    <s v="Premium"/>
  </r>
  <r>
    <s v="ORD009855"/>
    <x v="278"/>
    <s v="CUST0078"/>
    <s v="Warinder Naidu"/>
    <x v="0"/>
    <x v="0"/>
    <x v="67"/>
    <n v="3"/>
    <n v="484.25"/>
    <n v="0"/>
    <n v="1452.75"/>
    <n v="606.86"/>
    <n v="1452.75"/>
    <s v="Q3"/>
    <n v="41.773188779900188"/>
    <s v="Hyderabad"/>
    <s v="Regular"/>
  </r>
  <r>
    <s v="ORD005190"/>
    <x v="344"/>
    <s v="CUST0446"/>
    <s v="Anthony Pandit"/>
    <x v="0"/>
    <x v="2"/>
    <x v="8"/>
    <n v="3"/>
    <n v="6312.9"/>
    <n v="0.05"/>
    <n v="17991.759999999998"/>
    <n v="4100.2"/>
    <n v="17991.764999999996"/>
    <s v="Q2"/>
    <n v="22.789321333766125"/>
    <s v="Chennai"/>
    <s v="Premium"/>
  </r>
  <r>
    <s v="ORD003672"/>
    <x v="347"/>
    <s v="CUST0166"/>
    <s v="Harita Nadig"/>
    <x v="1"/>
    <x v="2"/>
    <x v="17"/>
    <n v="1"/>
    <n v="2492.8000000000002"/>
    <n v="0"/>
    <n v="2492.8000000000002"/>
    <n v="504.16"/>
    <n v="2492.8000000000002"/>
    <s v="Q1"/>
    <n v="20.224646983311938"/>
    <s v="Kolkata"/>
    <s v="Regular"/>
  </r>
  <r>
    <s v="ORD009040"/>
    <x v="340"/>
    <s v="CUST0261"/>
    <s v="Dalaja Nayak"/>
    <x v="1"/>
    <x v="5"/>
    <x v="24"/>
    <n v="10"/>
    <n v="318.06"/>
    <n v="0.15"/>
    <n v="2703.51"/>
    <n v="257.70999999999998"/>
    <n v="2703.5099999999998"/>
    <s v="Q2"/>
    <n v="9.5324226653498592"/>
    <s v="Kolkata"/>
    <s v="Premium"/>
  </r>
  <r>
    <s v="ORD000846"/>
    <x v="55"/>
    <s v="CUST0255"/>
    <s v="Darpan Jhaveri"/>
    <x v="2"/>
    <x v="4"/>
    <x v="20"/>
    <n v="4"/>
    <n v="63504.03"/>
    <n v="0.05"/>
    <n v="241315.31"/>
    <n v="36860.1"/>
    <n v="241315.31399999998"/>
    <s v="Q1"/>
    <n v="15.274662846712875"/>
    <s v="Lucknow"/>
    <s v="Regular"/>
  </r>
  <r>
    <s v="ORD007933"/>
    <x v="159"/>
    <s v="CUST0298"/>
    <s v="Faris Malhotra"/>
    <x v="3"/>
    <x v="6"/>
    <x v="43"/>
    <n v="1"/>
    <n v="4814.6400000000003"/>
    <n v="0"/>
    <n v="4814.6400000000003"/>
    <n v="1118.45"/>
    <n v="4814.6400000000003"/>
    <s v="Q3"/>
    <n v="23.230189588421979"/>
    <s v="Mumbai"/>
    <s v="Premium"/>
  </r>
  <r>
    <s v="ORD007743"/>
    <x v="39"/>
    <s v="CUST0057"/>
    <s v="Anusha Ganesh"/>
    <x v="2"/>
    <x v="6"/>
    <x v="19"/>
    <n v="1"/>
    <n v="3490.92"/>
    <n v="0"/>
    <n v="3490.92"/>
    <n v="885.89"/>
    <n v="3490.92"/>
    <s v="Q3"/>
    <n v="25.376977988610449"/>
    <s v="Ranchi"/>
    <s v="Premium"/>
  </r>
  <r>
    <s v="ORD007387"/>
    <x v="182"/>
    <s v="CUST0051"/>
    <s v="Shivansh Mistry"/>
    <x v="3"/>
    <x v="6"/>
    <x v="27"/>
    <n v="5"/>
    <n v="522.17999999999995"/>
    <n v="0.25"/>
    <n v="1958.17"/>
    <n v="493.05"/>
    <n v="1958.1749999999997"/>
    <s v="Q4"/>
    <n v="25.179121322459235"/>
    <s v="Nagpur"/>
    <s v="Premium"/>
  </r>
  <r>
    <s v="ORD006502"/>
    <x v="255"/>
    <s v="CUST0075"/>
    <s v="Odika Mani"/>
    <x v="2"/>
    <x v="0"/>
    <x v="53"/>
    <n v="3"/>
    <n v="660.02"/>
    <n v="0.05"/>
    <n v="1881.06"/>
    <n v="710.09"/>
    <n v="1881.0569999999998"/>
    <s v="Q3"/>
    <n v="37.749460410619548"/>
    <s v="Chandigarh"/>
    <s v="Premium"/>
  </r>
  <r>
    <s v="ORD000484"/>
    <x v="249"/>
    <s v="CUST0232"/>
    <s v="Yashodhara Keer"/>
    <x v="2"/>
    <x v="5"/>
    <x v="21"/>
    <n v="1"/>
    <n v="473.28"/>
    <n v="0.1"/>
    <n v="425.95"/>
    <n v="26.57"/>
    <n v="425.952"/>
    <s v="Q3"/>
    <n v="6.2378213405329266"/>
    <s v="Jaipur"/>
    <s v="Regular"/>
  </r>
  <r>
    <s v="ORD007375"/>
    <x v="156"/>
    <s v="CUST0486"/>
    <s v="Nathan Loke"/>
    <x v="2"/>
    <x v="6"/>
    <x v="27"/>
    <n v="4"/>
    <n v="335.99"/>
    <n v="0.2"/>
    <n v="1075.17"/>
    <n v="278.26"/>
    <n v="1075.1680000000001"/>
    <s v="Q4"/>
    <n v="25.880558423319101"/>
    <s v="Jaipur"/>
    <s v="Occasional"/>
  </r>
  <r>
    <s v="ORD008428"/>
    <x v="340"/>
    <s v="CUST0223"/>
    <s v="Aarini Dugar"/>
    <x v="1"/>
    <x v="5"/>
    <x v="11"/>
    <n v="6"/>
    <n v="169.91"/>
    <n v="0.05"/>
    <n v="968.49"/>
    <n v="62.48"/>
    <n v="968.48699999999997"/>
    <s v="Q2"/>
    <n v="6.4512798273601168"/>
    <s v="Guwahati"/>
    <s v="Premium"/>
  </r>
  <r>
    <s v="ORD003624"/>
    <x v="206"/>
    <s v="CUST0306"/>
    <s v="Aahana Agarwal"/>
    <x v="3"/>
    <x v="5"/>
    <x v="11"/>
    <n v="3"/>
    <n v="275.77"/>
    <n v="0.1"/>
    <n v="744.58"/>
    <n v="50.55"/>
    <n v="744.57899999999995"/>
    <s v="Q1"/>
    <n v="6.7890622901501514"/>
    <s v="Nagpur"/>
    <s v="Premium"/>
  </r>
  <r>
    <s v="ORD008158"/>
    <x v="73"/>
    <s v="CUST0184"/>
    <s v="Advay Patil"/>
    <x v="2"/>
    <x v="5"/>
    <x v="68"/>
    <n v="6"/>
    <n v="163.6"/>
    <n v="0.2"/>
    <n v="785.28"/>
    <n v="57.95"/>
    <n v="785.28"/>
    <s v="Q2"/>
    <n v="7.3795334148329266"/>
    <s v="Jaipur"/>
    <s v="Premium"/>
  </r>
  <r>
    <s v="ORD003453"/>
    <x v="132"/>
    <s v="CUST0166"/>
    <s v="Harita Nadig"/>
    <x v="1"/>
    <x v="5"/>
    <x v="31"/>
    <n v="8"/>
    <n v="532.66"/>
    <n v="0"/>
    <n v="4261.28"/>
    <n v="293.33999999999997"/>
    <n v="4261.28"/>
    <s v="Q3"/>
    <n v="6.8838471069725529"/>
    <s v="Kolkata"/>
    <s v="Regular"/>
  </r>
  <r>
    <s v="ORD007864"/>
    <x v="364"/>
    <s v="CUST0258"/>
    <s v="Sanaya Khalsa"/>
    <x v="2"/>
    <x v="6"/>
    <x v="63"/>
    <n v="5"/>
    <n v="4027.33"/>
    <n v="0.05"/>
    <n v="19129.82"/>
    <n v="6524.64"/>
    <n v="19129.817500000001"/>
    <s v="Q4"/>
    <n v="34.107168807652137"/>
    <s v="Delhi"/>
    <s v="Premium"/>
  </r>
  <r>
    <s v="ORD006101"/>
    <x v="206"/>
    <s v="CUST0194"/>
    <s v="Panini Badami"/>
    <x v="0"/>
    <x v="6"/>
    <x v="27"/>
    <n v="2"/>
    <n v="2722.62"/>
    <n v="0.25"/>
    <n v="4083.93"/>
    <n v="864.1"/>
    <n v="4083.93"/>
    <s v="Q1"/>
    <n v="21.158540915245855"/>
    <s v="Bengaluru"/>
    <s v="Regular"/>
  </r>
  <r>
    <s v="ORD005868"/>
    <x v="142"/>
    <s v="CUST0195"/>
    <s v="Vedika Rege"/>
    <x v="1"/>
    <x v="6"/>
    <x v="57"/>
    <n v="3"/>
    <n v="1433.13"/>
    <n v="0"/>
    <n v="4299.3900000000003"/>
    <n v="1464.77"/>
    <n v="4299.3900000000003"/>
    <s v="Q3"/>
    <n v="34.069251684541292"/>
    <s v="Bhubaneswar"/>
    <s v="Premium"/>
  </r>
  <r>
    <s v="ORD006491"/>
    <x v="237"/>
    <s v="CUST0315"/>
    <s v="Kiaan Gulati"/>
    <x v="2"/>
    <x v="6"/>
    <x v="18"/>
    <n v="3"/>
    <n v="3259.81"/>
    <n v="0.1"/>
    <n v="8801.49"/>
    <n v="3219.93"/>
    <n v="8801.487000000001"/>
    <s v="Q1"/>
    <n v="36.58391931366166"/>
    <s v="Lucknow"/>
    <s v="Occasional"/>
  </r>
  <r>
    <s v="ORD008854"/>
    <x v="190"/>
    <s v="CUST0242"/>
    <s v="Vanya Bhat"/>
    <x v="2"/>
    <x v="5"/>
    <x v="40"/>
    <n v="4"/>
    <n v="773.99"/>
    <n v="0"/>
    <n v="3095.96"/>
    <n v="184.52"/>
    <n v="3095.96"/>
    <s v="Q3"/>
    <n v="5.960025323324591"/>
    <s v="Delhi"/>
    <s v="Regular"/>
  </r>
  <r>
    <s v="ORD010625"/>
    <x v="320"/>
    <s v="CUST0398"/>
    <s v="Christopher Basu"/>
    <x v="0"/>
    <x v="4"/>
    <x v="28"/>
    <n v="3"/>
    <n v="55677.760000000002"/>
    <n v="0.15"/>
    <n v="141978.29"/>
    <n v="-5100.5200000000004"/>
    <n v="141978.288"/>
    <s v="Q2"/>
    <n v="-3.5924647352774848"/>
    <s v="Chennai"/>
    <s v="Premium"/>
  </r>
  <r>
    <s v="ORD006848"/>
    <x v="116"/>
    <s v="CUST0030"/>
    <s v="Kashvi Sahota"/>
    <x v="2"/>
    <x v="6"/>
    <x v="43"/>
    <n v="4"/>
    <n v="4329.3599999999997"/>
    <n v="0.05"/>
    <n v="16451.57"/>
    <n v="5635.99"/>
    <n v="16451.567999999999"/>
    <s v="Q4"/>
    <n v="34.258067771039478"/>
    <s v="Delhi"/>
    <s v="Premium"/>
  </r>
  <r>
    <s v="ORD001125"/>
    <x v="25"/>
    <s v="CUST0171"/>
    <s v="Isha Kari"/>
    <x v="0"/>
    <x v="5"/>
    <x v="7"/>
    <n v="10"/>
    <n v="705.31"/>
    <n v="0"/>
    <n v="7053.1"/>
    <n v="-446.42"/>
    <n v="7053.0999999999995"/>
    <s v="Q4"/>
    <n v="-6.3294154343480162"/>
    <s v="Bengaluru"/>
    <s v="Premium"/>
  </r>
  <r>
    <s v="ORD002639"/>
    <x v="135"/>
    <s v="CUST0130"/>
    <s v="Varsha Chana"/>
    <x v="2"/>
    <x v="2"/>
    <x v="65"/>
    <n v="5"/>
    <n v="3682.91"/>
    <n v="0"/>
    <n v="18414.55"/>
    <n v="4544.75"/>
    <n v="18414.55"/>
    <s v="Q2"/>
    <n v="24.68021211487655"/>
    <s v="Jaipur"/>
    <s v="Premium"/>
  </r>
  <r>
    <s v="ORD001357"/>
    <x v="137"/>
    <s v="CUST0500"/>
    <s v="Pooja Mand"/>
    <x v="0"/>
    <x v="6"/>
    <x v="18"/>
    <n v="4"/>
    <n v="1193.82"/>
    <n v="0"/>
    <n v="4775.28"/>
    <n v="1266.78"/>
    <n v="4775.28"/>
    <s v="Q4"/>
    <n v="26.527868522892899"/>
    <s v="Kochi"/>
    <s v="Premium"/>
  </r>
  <r>
    <s v="ORD010416"/>
    <x v="38"/>
    <s v="CUST0473"/>
    <s v="Ranbir Jha"/>
    <x v="3"/>
    <x v="3"/>
    <x v="12"/>
    <n v="4"/>
    <n v="865.72"/>
    <n v="0"/>
    <n v="3462.88"/>
    <n v="1124.67"/>
    <n v="3462.88"/>
    <s v="Q2"/>
    <n v="32.477879683962485"/>
    <s v="Pune"/>
    <s v="Regular"/>
  </r>
  <r>
    <s v="ORD011666"/>
    <x v="353"/>
    <s v="CUST0174"/>
    <s v="Nitesh Kalita"/>
    <x v="0"/>
    <x v="1"/>
    <x v="34"/>
    <n v="5"/>
    <n v="6840.61"/>
    <n v="0"/>
    <n v="34203.050000000003"/>
    <n v="8587.1"/>
    <n v="34203.049999999996"/>
    <s v="Q2"/>
    <n v="25.106240525333266"/>
    <s v="Chennai"/>
    <s v="Premium"/>
  </r>
  <r>
    <s v="ORD005561"/>
    <x v="97"/>
    <s v="CUST0498"/>
    <s v="Isaac Sha"/>
    <x v="0"/>
    <x v="4"/>
    <x v="22"/>
    <n v="4"/>
    <n v="51295.32"/>
    <n v="0"/>
    <n v="205181.28"/>
    <n v="23062.16"/>
    <n v="205181.28"/>
    <s v="Q3"/>
    <n v="11.239894789622133"/>
    <s v="Hyderabad"/>
    <s v="Premium"/>
  </r>
  <r>
    <s v="ORD002484"/>
    <x v="263"/>
    <s v="CUST0347"/>
    <s v="Warjas Varkey"/>
    <x v="1"/>
    <x v="0"/>
    <x v="48"/>
    <n v="2"/>
    <n v="957.95"/>
    <n v="0.1"/>
    <n v="1724.31"/>
    <n v="762.36"/>
    <n v="1724.3100000000002"/>
    <s v="Q3"/>
    <n v="44.212467595733948"/>
    <s v="Patna"/>
    <s v="Occasional"/>
  </r>
  <r>
    <s v="ORD008122"/>
    <x v="296"/>
    <s v="CUST0277"/>
    <s v="Nirja Sarkar"/>
    <x v="2"/>
    <x v="6"/>
    <x v="43"/>
    <n v="4"/>
    <n v="4045.39"/>
    <n v="0"/>
    <n v="16181.56"/>
    <n v="3942.61"/>
    <n v="16181.56"/>
    <s v="Q3"/>
    <n v="24.364832562497067"/>
    <s v="Amritsar"/>
    <s v="Premium"/>
  </r>
  <r>
    <s v="ORD009015"/>
    <x v="229"/>
    <s v="CUST0016"/>
    <s v="Hema Raja"/>
    <x v="0"/>
    <x v="5"/>
    <x v="37"/>
    <n v="5"/>
    <n v="119.72"/>
    <n v="0.3"/>
    <n v="419.02"/>
    <n v="41.64"/>
    <n v="419.02"/>
    <s v="Q3"/>
    <n v="9.9374731516395407"/>
    <s v="Hyderabad"/>
    <s v="Regular"/>
  </r>
  <r>
    <s v="ORD008138"/>
    <x v="225"/>
    <s v="CUST0279"/>
    <s v="Zaitra Biswas"/>
    <x v="1"/>
    <x v="2"/>
    <x v="54"/>
    <n v="2"/>
    <n v="6771.17"/>
    <n v="0"/>
    <n v="13542.34"/>
    <n v="-1324.89"/>
    <n v="13542.34"/>
    <s v="Q4"/>
    <n v="-9.7833166203182031"/>
    <s v="Patna"/>
    <s v="Premium"/>
  </r>
  <r>
    <s v="ORD008749"/>
    <x v="163"/>
    <s v="CUST0288"/>
    <s v="Amara Iyer"/>
    <x v="2"/>
    <x v="4"/>
    <x v="42"/>
    <n v="3"/>
    <n v="18991.02"/>
    <n v="0.25"/>
    <n v="42729.79"/>
    <n v="4279.93"/>
    <n v="42729.794999999998"/>
    <s v="Q4"/>
    <n v="10.016267339483766"/>
    <s v="Delhi"/>
    <s v="Premium"/>
  </r>
  <r>
    <s v="ORD001283"/>
    <x v="190"/>
    <s v="CUST0233"/>
    <s v="Yahvi Dhar"/>
    <x v="2"/>
    <x v="6"/>
    <x v="63"/>
    <n v="3"/>
    <n v="2410.91"/>
    <n v="0.2"/>
    <n v="5786.18"/>
    <n v="1715.39"/>
    <n v="5786.1840000000002"/>
    <s v="Q3"/>
    <n v="29.646329702843673"/>
    <s v="Jaipur"/>
    <s v="Premium"/>
  </r>
  <r>
    <s v="ORD003723"/>
    <x v="248"/>
    <s v="CUST0298"/>
    <s v="Faris Malhotra"/>
    <x v="3"/>
    <x v="6"/>
    <x v="19"/>
    <n v="1"/>
    <n v="4797.8"/>
    <n v="0"/>
    <n v="4797.8"/>
    <n v="1023.48"/>
    <n v="4797.8"/>
    <s v="Q4"/>
    <n v="21.332277293759638"/>
    <s v="Mumbai"/>
    <s v="Premium"/>
  </r>
  <r>
    <s v="ORD004471"/>
    <x v="142"/>
    <s v="CUST0365"/>
    <s v="Damini Batra"/>
    <x v="1"/>
    <x v="2"/>
    <x v="17"/>
    <n v="3"/>
    <n v="7785.32"/>
    <n v="0.05"/>
    <n v="22188.16"/>
    <n v="4356.8100000000004"/>
    <n v="22188.161999999997"/>
    <s v="Q3"/>
    <n v="19.635742666358997"/>
    <s v="Ranchi"/>
    <s v="Occasional"/>
  </r>
  <r>
    <s v="ORD000824"/>
    <x v="78"/>
    <s v="CUST0453"/>
    <s v="Maanav Dâ€™Alia"/>
    <x v="1"/>
    <x v="2"/>
    <x v="60"/>
    <n v="4"/>
    <n v="4718.9799999999996"/>
    <n v="0.1"/>
    <n v="16988.330000000002"/>
    <n v="3334.06"/>
    <n v="16988.327999999998"/>
    <s v="Q3"/>
    <n v="19.625590037396258"/>
    <s v="Bhubaneswar"/>
    <s v="Regular"/>
  </r>
  <r>
    <s v="ORD011923"/>
    <x v="174"/>
    <s v="CUST0326"/>
    <s v="Ekantika Bhatnagar"/>
    <x v="3"/>
    <x v="2"/>
    <x v="62"/>
    <n v="1"/>
    <n v="1768.59"/>
    <n v="0.25"/>
    <n v="1326.44"/>
    <n v="347.54"/>
    <n v="1326.4424999999999"/>
    <s v="Q4"/>
    <n v="26.200958957811888"/>
    <s v="Pune"/>
    <s v="Premium"/>
  </r>
  <r>
    <s v="ORD011043"/>
    <x v="275"/>
    <s v="CUST0380"/>
    <s v="Pahal Nori"/>
    <x v="3"/>
    <x v="5"/>
    <x v="11"/>
    <n v="9"/>
    <n v="551.67999999999995"/>
    <n v="0.15"/>
    <n v="4220.3500000000004"/>
    <n v="338.57"/>
    <n v="4220.3519999999999"/>
    <s v="Q4"/>
    <n v="8.0223204236615437"/>
    <s v="Ahmedabad"/>
    <s v="Regular"/>
  </r>
  <r>
    <s v="ORD003262"/>
    <x v="126"/>
    <s v="CUST0300"/>
    <s v="Maanav Kashyap"/>
    <x v="2"/>
    <x v="1"/>
    <x v="52"/>
    <n v="5"/>
    <n v="9176.23"/>
    <n v="0.05"/>
    <n v="43587.09"/>
    <n v="9625.15"/>
    <n v="43587.092499999992"/>
    <s v="Q2"/>
    <n v="22.082570779558811"/>
    <s v="Amritsar"/>
    <s v="Premium"/>
  </r>
  <r>
    <s v="ORD006697"/>
    <x v="40"/>
    <s v="CUST0287"/>
    <s v="Unknown"/>
    <x v="2"/>
    <x v="5"/>
    <x v="24"/>
    <n v="5"/>
    <n v="221.86"/>
    <n v="0.05"/>
    <n v="1053.8399999999999"/>
    <n v="87.35"/>
    <n v="1053.835"/>
    <s v="Q4"/>
    <n v="8.288734532756397"/>
    <s v="Delhi"/>
    <s v="Regular"/>
  </r>
  <r>
    <s v="ORD006950"/>
    <x v="175"/>
    <s v="CUST0022"/>
    <s v="Jagdish Wali"/>
    <x v="0"/>
    <x v="5"/>
    <x v="31"/>
    <n v="7"/>
    <n v="242.7"/>
    <n v="0.2"/>
    <n v="1359.12"/>
    <n v="108.27"/>
    <n v="1359.12"/>
    <s v="Q3"/>
    <n v="7.9661840014126799"/>
    <s v="Coimbatore"/>
    <s v="Premium"/>
  </r>
  <r>
    <s v="ORD007241"/>
    <x v="228"/>
    <s v="CUST0234"/>
    <s v="Urvi Vig"/>
    <x v="0"/>
    <x v="5"/>
    <x v="31"/>
    <n v="1"/>
    <n v="571.98"/>
    <n v="0"/>
    <n v="571.98"/>
    <n v="39.090000000000003"/>
    <n v="571.98"/>
    <s v="Q3"/>
    <n v="6.8341550403860278"/>
    <s v="Bengaluru"/>
    <s v="Occasional"/>
  </r>
  <r>
    <s v="ORD002844"/>
    <x v="102"/>
    <s v="CUST0471"/>
    <s v="Deepa Borde"/>
    <x v="3"/>
    <x v="6"/>
    <x v="43"/>
    <n v="5"/>
    <n v="1999.69"/>
    <n v="0"/>
    <n v="9998.4500000000007"/>
    <n v="3365.4"/>
    <n v="9998.4500000000007"/>
    <s v="Q1"/>
    <n v="33.659217178662693"/>
    <s v="Mumbai"/>
    <s v="Premium"/>
  </r>
  <r>
    <s v="ORD010037"/>
    <x v="296"/>
    <s v="CUST0208"/>
    <s v="Dev Venkataraman"/>
    <x v="3"/>
    <x v="3"/>
    <x v="16"/>
    <n v="2"/>
    <n v="2454.4299999999998"/>
    <n v="0.1"/>
    <n v="4417.97"/>
    <n v="1279.3599999999999"/>
    <n v="4417.9740000000002"/>
    <s v="Q3"/>
    <n v="28.958096139177037"/>
    <s v="Ahmedabad"/>
    <s v="Premium"/>
  </r>
  <r>
    <s v="ORD005492"/>
    <x v="56"/>
    <s v="CUST0309"/>
    <s v="Hamsini Toor"/>
    <x v="1"/>
    <x v="4"/>
    <x v="23"/>
    <n v="1"/>
    <n v="19492.810000000001"/>
    <n v="0.15"/>
    <n v="16568.89"/>
    <n v="1731.65"/>
    <n v="16568.888500000001"/>
    <s v="Q4"/>
    <n v="10.451213086694402"/>
    <s v="Guwahati"/>
    <s v="Occasional"/>
  </r>
  <r>
    <s v="ORD009444"/>
    <x v="86"/>
    <s v="CUST0285"/>
    <s v="Mitesh Padmanabhan"/>
    <x v="3"/>
    <x v="2"/>
    <x v="54"/>
    <n v="2"/>
    <n v="835.08"/>
    <n v="0.1"/>
    <n v="1503.14"/>
    <n v="278.38"/>
    <n v="1503.144"/>
    <s v="Q4"/>
    <n v="18.51989834612877"/>
    <s v="Pune"/>
    <s v="Premium"/>
  </r>
  <r>
    <s v="ORD008403"/>
    <x v="322"/>
    <s v="CUST0188"/>
    <s v="Anusha Pathak"/>
    <x v="0"/>
    <x v="3"/>
    <x v="12"/>
    <n v="2"/>
    <n v="3684.94"/>
    <n v="0"/>
    <n v="7369.88"/>
    <n v="2021.84"/>
    <n v="7369.88"/>
    <s v="Q3"/>
    <n v="27.433825245458543"/>
    <s v="Chennai"/>
    <s v="Regular"/>
  </r>
  <r>
    <s v="ORD001532"/>
    <x v="339"/>
    <s v="CUST0204"/>
    <s v="Madhavi Dutt"/>
    <x v="0"/>
    <x v="5"/>
    <x v="11"/>
    <n v="9"/>
    <n v="103.5"/>
    <n v="0.05"/>
    <n v="884.92"/>
    <n v="51.43"/>
    <n v="884.92499999999995"/>
    <s v="Q3"/>
    <n v="5.8118247977218287"/>
    <s v="Hyderabad"/>
    <s v="Premium"/>
  </r>
  <r>
    <s v="ORD009808"/>
    <x v="308"/>
    <s v="CUST0484"/>
    <s v="Yug Srivastava"/>
    <x v="3"/>
    <x v="5"/>
    <x v="21"/>
    <n v="10"/>
    <n v="276.58999999999997"/>
    <n v="0.05"/>
    <n v="2627.6"/>
    <n v="193.72"/>
    <n v="2627.6049999999996"/>
    <s v="Q3"/>
    <n v="7.3725072309331718"/>
    <s v="Mumbai"/>
    <s v="Occasional"/>
  </r>
  <r>
    <s v="ORD000140"/>
    <x v="156"/>
    <s v="CUST0467"/>
    <s v="Deepa Pandit"/>
    <x v="3"/>
    <x v="4"/>
    <x v="28"/>
    <n v="1"/>
    <n v="48135.61"/>
    <n v="0.3"/>
    <n v="33694.93"/>
    <n v="4736.76"/>
    <n v="33694.926999999996"/>
    <s v="Q4"/>
    <n v="14.057782580346659"/>
    <s v="Pune"/>
    <s v="Premium"/>
  </r>
  <r>
    <s v="ORD002417"/>
    <x v="314"/>
    <s v="CUST0362"/>
    <s v="Netra Issac"/>
    <x v="2"/>
    <x v="2"/>
    <x v="46"/>
    <n v="3"/>
    <n v="3709.58"/>
    <n v="0.15"/>
    <n v="9459.43"/>
    <n v="1737.24"/>
    <n v="9459.4290000000001"/>
    <s v="Q2"/>
    <n v="18.365165765801954"/>
    <s v="Chandigarh"/>
    <s v="Premium"/>
  </r>
  <r>
    <s v="ORD010691"/>
    <x v="121"/>
    <s v="CUST0179"/>
    <s v="Yoshita Singhal"/>
    <x v="1"/>
    <x v="6"/>
    <x v="43"/>
    <n v="5"/>
    <n v="3328.37"/>
    <n v="0.25"/>
    <n v="12481.39"/>
    <n v="4566.04"/>
    <n v="12481.387499999999"/>
    <s v="Q2"/>
    <n v="36.5827844494884"/>
    <s v="Surat"/>
    <s v="Occasional"/>
  </r>
  <r>
    <s v="ORD010518"/>
    <x v="142"/>
    <s v="CUST0481"/>
    <s v="Warjas Vala"/>
    <x v="3"/>
    <x v="5"/>
    <x v="31"/>
    <n v="5"/>
    <n v="272.32"/>
    <n v="0"/>
    <n v="1361.6"/>
    <n v="108.4"/>
    <n v="1361.6"/>
    <s v="Q3"/>
    <n v="7.9612220916568752"/>
    <s v="Mumbai"/>
    <s v="Regular"/>
  </r>
  <r>
    <s v="ORD003371"/>
    <x v="38"/>
    <s v="CUST0236"/>
    <s v="Omisha Sachdeva"/>
    <x v="2"/>
    <x v="5"/>
    <x v="11"/>
    <n v="5"/>
    <n v="556.73"/>
    <n v="0"/>
    <n v="2783.65"/>
    <n v="258.08"/>
    <n v="2783.65"/>
    <s v="Q2"/>
    <n v="9.271280512995526"/>
    <s v="Delhi"/>
    <s v="Premium"/>
  </r>
  <r>
    <s v="ORD011688"/>
    <x v="286"/>
    <s v="CUST0371"/>
    <s v="Unni Hora"/>
    <x v="3"/>
    <x v="3"/>
    <x v="58"/>
    <n v="3"/>
    <n v="1131.93"/>
    <n v="0.1"/>
    <n v="3056.21"/>
    <n v="735.46"/>
    <n v="3056.2110000000002"/>
    <s v="Q1"/>
    <n v="24.064445833237897"/>
    <s v="Mumbai"/>
    <s v="Premium"/>
  </r>
  <r>
    <s v="ORD001054"/>
    <x v="121"/>
    <s v="CUST0200"/>
    <s v="Bishakha Walla"/>
    <x v="2"/>
    <x v="3"/>
    <x v="12"/>
    <n v="4"/>
    <n v="3595.23"/>
    <n v="0"/>
    <n v="14380.92"/>
    <n v="-649.82000000000005"/>
    <n v="14380.92"/>
    <s v="Q2"/>
    <n v="-4.5186260684295583"/>
    <s v="Lucknow"/>
    <s v="Regular"/>
  </r>
  <r>
    <s v="ORD010812"/>
    <x v="26"/>
    <s v="CUST0452"/>
    <s v="Rachita Mammen"/>
    <x v="1"/>
    <x v="0"/>
    <x v="67"/>
    <n v="5"/>
    <n v="210.26"/>
    <n v="0.2"/>
    <n v="841.04"/>
    <n v="250.39"/>
    <n v="841.04"/>
    <s v="Q4"/>
    <n v="29.771473413868542"/>
    <s v="Kolkata"/>
    <s v="Premium"/>
  </r>
  <r>
    <s v="ORD006821"/>
    <x v="254"/>
    <s v="CUST0230"/>
    <s v="Inaya Bose"/>
    <x v="3"/>
    <x v="4"/>
    <x v="47"/>
    <n v="5"/>
    <n v="68270.06"/>
    <n v="0.25"/>
    <n v="256012.72"/>
    <n v="33355.89"/>
    <n v="256012.72499999998"/>
    <s v="Q4"/>
    <n v="13.028997152953961"/>
    <s v="Ahmedabad"/>
    <s v="Premium"/>
  </r>
  <r>
    <s v="ORD000121"/>
    <x v="108"/>
    <s v="CUST0116"/>
    <s v="Gagan Oak"/>
    <x v="2"/>
    <x v="5"/>
    <x v="44"/>
    <n v="6"/>
    <n v="134.15"/>
    <n v="0.15"/>
    <n v="684.17"/>
    <n v="42.83"/>
    <n v="684.16500000000008"/>
    <s v="Q1"/>
    <n v="6.2601400236783258"/>
    <s v="Chandigarh"/>
    <s v="Regular"/>
  </r>
  <r>
    <s v="ORD004232"/>
    <x v="207"/>
    <s v="CUST0439"/>
    <s v="Manbir Chacko"/>
    <x v="0"/>
    <x v="4"/>
    <x v="42"/>
    <n v="5"/>
    <n v="53150.35"/>
    <n v="0.05"/>
    <n v="252464.16"/>
    <n v="22685.42"/>
    <n v="252464.16249999998"/>
    <s v="Q2"/>
    <n v="8.9856001739019096"/>
    <s v="Chennai"/>
    <s v="Regular"/>
  </r>
  <r>
    <s v="ORD002015"/>
    <x v="108"/>
    <s v="CUST0100"/>
    <s v="Faqid Zachariah"/>
    <x v="3"/>
    <x v="4"/>
    <x v="23"/>
    <n v="5"/>
    <n v="68764.47"/>
    <n v="0"/>
    <n v="343822.35"/>
    <n v="42147.73"/>
    <n v="343822.35"/>
    <s v="Q1"/>
    <n v="12.258577721896208"/>
    <s v="Ahmedabad"/>
    <s v="Premium"/>
  </r>
  <r>
    <s v="ORD005253"/>
    <x v="92"/>
    <s v="CUST0364"/>
    <s v="Robert Mander"/>
    <x v="0"/>
    <x v="5"/>
    <x v="44"/>
    <n v="5"/>
    <n v="547.92999999999995"/>
    <n v="0.3"/>
    <n v="1917.75"/>
    <n v="159.25"/>
    <n v="1917.7549999999997"/>
    <s v="Q3"/>
    <n v="8.3040020857776042"/>
    <s v="Bengaluru"/>
    <s v="Regular"/>
  </r>
  <r>
    <s v="ORD007260"/>
    <x v="45"/>
    <s v="CUST0233"/>
    <s v="Yahvi Dhar"/>
    <x v="2"/>
    <x v="2"/>
    <x v="46"/>
    <n v="5"/>
    <n v="7373.46"/>
    <n v="0.05"/>
    <n v="35023.93"/>
    <n v="5913.3"/>
    <n v="35023.934999999998"/>
    <s v="Q2"/>
    <n v="16.883599299107782"/>
    <s v="Jaipur"/>
    <s v="Premium"/>
  </r>
  <r>
    <s v="ORD006106"/>
    <x v="327"/>
    <s v="CUST0448"/>
    <s v="Wyatt Gade"/>
    <x v="3"/>
    <x v="6"/>
    <x v="29"/>
    <n v="4"/>
    <n v="4802.1499999999996"/>
    <n v="0.25"/>
    <n v="14406.45"/>
    <n v="3294.06"/>
    <n v="14406.449999999999"/>
    <s v="Q4"/>
    <n v="22.865174973709689"/>
    <s v="Nagpur"/>
    <s v="Premium"/>
  </r>
  <r>
    <s v="ORD011855"/>
    <x v="246"/>
    <s v="CUST0024"/>
    <s v="Udyati Lanka"/>
    <x v="1"/>
    <x v="3"/>
    <x v="4"/>
    <n v="5"/>
    <n v="1450.44"/>
    <n v="0.1"/>
    <n v="6526.98"/>
    <n v="1686.66"/>
    <n v="6526.9800000000005"/>
    <s v="Q2"/>
    <n v="25.841353888015593"/>
    <s v="Patna"/>
    <s v="Premium"/>
  </r>
  <r>
    <s v="ORD008786"/>
    <x v="209"/>
    <s v="CUST0458"/>
    <s v="Vyanjana Thaman"/>
    <x v="0"/>
    <x v="6"/>
    <x v="27"/>
    <n v="3"/>
    <n v="1404.22"/>
    <n v="0"/>
    <n v="4212.66"/>
    <n v="946.19"/>
    <n v="4212.66"/>
    <s v="Q2"/>
    <n v="22.460630575455891"/>
    <s v="Chennai"/>
    <s v="Regular"/>
  </r>
  <r>
    <s v="ORD011075"/>
    <x v="203"/>
    <s v="CUST0231"/>
    <s v="Yashica Dugar"/>
    <x v="0"/>
    <x v="3"/>
    <x v="12"/>
    <n v="1"/>
    <n v="3636.15"/>
    <n v="0.2"/>
    <n v="2908.92"/>
    <n v="810.09"/>
    <n v="2908.92"/>
    <s v="Q3"/>
    <n v="27.848479848191083"/>
    <s v="Hyderabad"/>
    <s v="Premium"/>
  </r>
  <r>
    <s v="ORD007978"/>
    <x v="109"/>
    <s v="CUST0194"/>
    <s v="Panini Badami"/>
    <x v="0"/>
    <x v="2"/>
    <x v="17"/>
    <n v="4"/>
    <n v="3622"/>
    <n v="0.05"/>
    <n v="13763.6"/>
    <n v="3487.73"/>
    <n v="13763.599999999999"/>
    <s v="Q1"/>
    <n v="25.340245284663897"/>
    <s v="Bengaluru"/>
    <s v="Regular"/>
  </r>
  <r>
    <s v="ORD006573"/>
    <x v="236"/>
    <s v="CUST0429"/>
    <s v="Daniel Rau"/>
    <x v="2"/>
    <x v="1"/>
    <x v="69"/>
    <n v="2"/>
    <n v="44643.61"/>
    <n v="0.2"/>
    <n v="71429.78"/>
    <n v="23053.17"/>
    <n v="71429.775999999998"/>
    <s v="Q3"/>
    <n v="32.273891925748615"/>
    <s v="Jaipur"/>
    <s v="Premium"/>
  </r>
  <r>
    <s v="ORD009072"/>
    <x v="305"/>
    <s v="CUST0413"/>
    <s v="Aarini Amble"/>
    <x v="3"/>
    <x v="3"/>
    <x v="61"/>
    <n v="2"/>
    <n v="654.55999999999995"/>
    <n v="0"/>
    <n v="1309.1199999999999"/>
    <n v="432.6"/>
    <n v="1309.1199999999999"/>
    <s v="Q3"/>
    <n v="33.045098997800054"/>
    <s v="Surat"/>
    <s v="Premium"/>
  </r>
  <r>
    <s v="ORD003636"/>
    <x v="219"/>
    <s v="CUST0499"/>
    <s v="Shivansh Walia"/>
    <x v="3"/>
    <x v="2"/>
    <x v="62"/>
    <n v="2"/>
    <n v="1481.97"/>
    <n v="0.05"/>
    <n v="2815.74"/>
    <n v="440.26"/>
    <n v="2815.7429999999999"/>
    <s v="Q1"/>
    <n v="15.635676589457834"/>
    <s v="Pune"/>
    <s v="Regular"/>
  </r>
  <r>
    <s v="ORD001033"/>
    <x v="242"/>
    <s v="CUST0218"/>
    <s v="Chandresh Sibal"/>
    <x v="1"/>
    <x v="3"/>
    <x v="58"/>
    <n v="2"/>
    <n v="3756.95"/>
    <n v="0.15"/>
    <n v="6386.81"/>
    <n v="2216.3000000000002"/>
    <n v="6386.8149999999996"/>
    <s v="Q1"/>
    <n v="34.701204513677411"/>
    <s v="Ranchi"/>
    <s v="Regular"/>
  </r>
  <r>
    <s v="ORD000345"/>
    <x v="320"/>
    <s v="CUST0413"/>
    <s v="Aarini Amble"/>
    <x v="3"/>
    <x v="4"/>
    <x v="28"/>
    <n v="5"/>
    <n v="43466.62"/>
    <n v="0.05"/>
    <n v="206466.45"/>
    <n v="21803.37"/>
    <n v="206466.44500000001"/>
    <s v="Q2"/>
    <n v="10.560248408397586"/>
    <s v="Surat"/>
    <s v="Premium"/>
  </r>
  <r>
    <s v="ORD000842"/>
    <x v="184"/>
    <s v="CUST0243"/>
    <s v="Oviya Nagy"/>
    <x v="3"/>
    <x v="1"/>
    <x v="36"/>
    <n v="3"/>
    <n v="9221.9"/>
    <n v="0.2"/>
    <n v="22132.560000000001"/>
    <n v="6705.36"/>
    <n v="22132.559999999998"/>
    <s v="Q1"/>
    <n v="30.296359752328694"/>
    <s v="Surat"/>
    <s v="Regular"/>
  </r>
  <r>
    <s v="ORD011443"/>
    <x v="213"/>
    <s v="CUST0457"/>
    <s v="Amruta Gour"/>
    <x v="0"/>
    <x v="1"/>
    <x v="3"/>
    <n v="3"/>
    <n v="15110.86"/>
    <n v="0.05"/>
    <n v="43065.95"/>
    <n v="9825.7099999999991"/>
    <n v="43065.951000000001"/>
    <s v="Q1"/>
    <n v="22.815495768698938"/>
    <s v="Bengaluru"/>
    <s v="Premium"/>
  </r>
  <r>
    <s v="ORD007385"/>
    <x v="106"/>
    <s v="CUST0309"/>
    <s v="Hamsini Toor"/>
    <x v="1"/>
    <x v="4"/>
    <x v="45"/>
    <n v="4"/>
    <n v="45065.08"/>
    <n v="0.15"/>
    <n v="153221.26999999999"/>
    <n v="18308.580000000002"/>
    <n v="153221.272"/>
    <s v="Q4"/>
    <n v="11.949111242845072"/>
    <s v="Guwahati"/>
    <s v="Occasional"/>
  </r>
  <r>
    <s v="ORD010666"/>
    <x v="224"/>
    <s v="CUST0048"/>
    <s v="Anika Chauhan"/>
    <x v="2"/>
    <x v="0"/>
    <x v="53"/>
    <n v="3"/>
    <n v="981.59"/>
    <n v="0"/>
    <n v="2944.77"/>
    <n v="737.72"/>
    <n v="2944.77"/>
    <s v="Q3"/>
    <n v="25.051871623250715"/>
    <s v="Amritsar"/>
    <s v="Regular"/>
  </r>
  <r>
    <s v="ORD005181"/>
    <x v="42"/>
    <s v="CUST0108"/>
    <s v="Yadavi Golla"/>
    <x v="1"/>
    <x v="3"/>
    <x v="6"/>
    <n v="2"/>
    <n v="1349.07"/>
    <n v="0.05"/>
    <n v="2563.23"/>
    <n v="888.47"/>
    <n v="2563.2329999999997"/>
    <s v="Q4"/>
    <n v="34.662125521314898"/>
    <s v="Delhi"/>
    <s v="Regular"/>
  </r>
  <r>
    <s v="ORD003253"/>
    <x v="270"/>
    <s v="CUST0495"/>
    <s v="Chanchal Golla"/>
    <x v="2"/>
    <x v="0"/>
    <x v="35"/>
    <n v="3"/>
    <n v="698.92"/>
    <n v="0.2"/>
    <n v="1677.41"/>
    <n v="662.27"/>
    <n v="1677.4079999999999"/>
    <s v="Q1"/>
    <n v="39.481700955639944"/>
    <s v="Amritsar"/>
    <s v="Premium"/>
  </r>
  <r>
    <s v="ORD010056"/>
    <x v="72"/>
    <s v="CUST0119"/>
    <s v="Advik Dhawan"/>
    <x v="2"/>
    <x v="5"/>
    <x v="39"/>
    <n v="3"/>
    <n v="152.44999999999999"/>
    <n v="0.3"/>
    <n v="320.14"/>
    <n v="18.13"/>
    <n v="320.14499999999998"/>
    <s v="Q1"/>
    <n v="5.6631473730243016"/>
    <s v="Hyderabad"/>
    <s v="Premium"/>
  </r>
  <r>
    <s v="ORD003394"/>
    <x v="230"/>
    <s v="CUST0484"/>
    <s v="Yug Srivastava"/>
    <x v="3"/>
    <x v="0"/>
    <x v="56"/>
    <n v="5"/>
    <n v="941.31"/>
    <n v="0.25"/>
    <n v="3529.91"/>
    <n v="892.35"/>
    <n v="3529.9124999999995"/>
    <s v="Q3"/>
    <n v="25.279681351649192"/>
    <s v="Mumbai"/>
    <s v="Occasional"/>
  </r>
  <r>
    <s v="ORD005070"/>
    <x v="185"/>
    <s v="CUST0242"/>
    <s v="Vanya Bhat"/>
    <x v="2"/>
    <x v="4"/>
    <x v="45"/>
    <n v="1"/>
    <n v="27173.96"/>
    <n v="0.05"/>
    <n v="25815.26"/>
    <n v="3394.44"/>
    <n v="25815.261999999999"/>
    <s v="Q4"/>
    <n v="13.148966928863008"/>
    <s v="Delhi"/>
    <s v="Regular"/>
  </r>
  <r>
    <s v="ORD003720"/>
    <x v="283"/>
    <s v="CUST0146"/>
    <s v="Pavani Bawa"/>
    <x v="1"/>
    <x v="3"/>
    <x v="13"/>
    <n v="3"/>
    <n v="2759.7"/>
    <n v="0.05"/>
    <n v="7865.14"/>
    <n v="2543.9899999999998"/>
    <n v="7865.1449999999986"/>
    <s v="Q4"/>
    <n v="32.345133080911459"/>
    <s v="Guwahati"/>
    <s v="Regular"/>
  </r>
  <r>
    <s v="ORD010044"/>
    <x v="169"/>
    <s v="CUST0374"/>
    <s v="Theodore Chaudry"/>
    <x v="1"/>
    <x v="2"/>
    <x v="8"/>
    <n v="5"/>
    <n v="2153.71"/>
    <n v="0.3"/>
    <n v="7537.98"/>
    <n v="1772.34"/>
    <n v="7537.9849999999988"/>
    <s v="Q1"/>
    <n v="23.512134550635583"/>
    <s v="Patna"/>
    <s v="Premium"/>
  </r>
  <r>
    <s v="ORD006968"/>
    <x v="159"/>
    <s v="CUST0084"/>
    <s v="Atharv Sarma"/>
    <x v="0"/>
    <x v="6"/>
    <x v="18"/>
    <n v="5"/>
    <n v="2363.04"/>
    <n v="0"/>
    <n v="11815.2"/>
    <n v="-624.69000000000005"/>
    <n v="11815.2"/>
    <s v="Q3"/>
    <n v="-5.287172455819622"/>
    <s v="Hyderabad"/>
    <s v="Regular"/>
  </r>
  <r>
    <s v="ORD003179"/>
    <x v="58"/>
    <s v="CUST0045"/>
    <s v="Vritti Tailor"/>
    <x v="2"/>
    <x v="4"/>
    <x v="42"/>
    <n v="4"/>
    <n v="4547.3500000000004"/>
    <n v="0"/>
    <n v="18189.400000000001"/>
    <n v="2064.5500000000002"/>
    <n v="18189.400000000001"/>
    <s v="Q2"/>
    <n v="11.350291928265912"/>
    <s v="Delhi"/>
    <s v="Premium"/>
  </r>
  <r>
    <s v="ORD004615"/>
    <x v="338"/>
    <s v="CUST0438"/>
    <s v="Baljiwan Srinivasan"/>
    <x v="3"/>
    <x v="5"/>
    <x v="11"/>
    <n v="4"/>
    <n v="82.95"/>
    <n v="0.05"/>
    <n v="315.20999999999998"/>
    <n v="31.13"/>
    <n v="315.20999999999998"/>
    <s v="Q3"/>
    <n v="9.8759557120649717"/>
    <s v="Nagpur"/>
    <s v="Regular"/>
  </r>
  <r>
    <s v="ORD011330"/>
    <x v="8"/>
    <s v="CUST0469"/>
    <s v="Brinda Doshi"/>
    <x v="0"/>
    <x v="2"/>
    <x v="30"/>
    <n v="4"/>
    <n v="1699.12"/>
    <n v="0.25"/>
    <n v="5097.3599999999997"/>
    <n v="1153.6199999999999"/>
    <n v="5097.3599999999997"/>
    <s v="Q2"/>
    <n v="22.631715240830548"/>
    <s v="Kochi"/>
    <s v="Regular"/>
  </r>
  <r>
    <s v="ORD004976"/>
    <x v="7"/>
    <s v="CUST0360"/>
    <s v="Harshil Kadakia"/>
    <x v="1"/>
    <x v="5"/>
    <x v="24"/>
    <n v="8"/>
    <n v="607.72"/>
    <n v="0.15"/>
    <n v="4132.5"/>
    <n v="247.45"/>
    <n v="4132.4960000000001"/>
    <s v="Q2"/>
    <n v="5.9879007864488809"/>
    <s v="Patna"/>
    <s v="Occasional"/>
  </r>
  <r>
    <s v="ORD006441"/>
    <x v="339"/>
    <s v="CUST0214"/>
    <s v="Bimala Chopra"/>
    <x v="2"/>
    <x v="4"/>
    <x v="50"/>
    <n v="4"/>
    <n v="82485.98"/>
    <n v="0.1"/>
    <n v="296949.53000000003"/>
    <n v="39560.400000000001"/>
    <n v="296949.52799999999"/>
    <s v="Q3"/>
    <n v="13.322263887738767"/>
    <s v="Chandigarh"/>
    <s v="Premium"/>
  </r>
  <r>
    <s v="ORD003448"/>
    <x v="65"/>
    <s v="CUST0029"/>
    <s v="Odika Bala"/>
    <x v="2"/>
    <x v="6"/>
    <x v="29"/>
    <n v="1"/>
    <n v="4101.0600000000004"/>
    <n v="0.1"/>
    <n v="3690.95"/>
    <n v="933.26"/>
    <n v="3690.9540000000006"/>
    <s v="Q2"/>
    <n v="25.285089204676304"/>
    <s v="Lucknow"/>
    <s v="Occasional"/>
  </r>
  <r>
    <s v="ORD005049"/>
    <x v="19"/>
    <s v="CUST0318"/>
    <s v="Ethan Manda"/>
    <x v="0"/>
    <x v="6"/>
    <x v="29"/>
    <n v="4"/>
    <n v="3478.1"/>
    <n v="0.15"/>
    <n v="11825.54"/>
    <n v="2981.65"/>
    <n v="11825.539999999999"/>
    <s v="Q4"/>
    <n v="25.213647748855443"/>
    <s v="Chennai"/>
    <s v="Occasional"/>
  </r>
  <r>
    <s v="ORD002023"/>
    <x v="196"/>
    <s v="CUST0072"/>
    <s v="Ekantika Khosla"/>
    <x v="1"/>
    <x v="5"/>
    <x v="21"/>
    <n v="10"/>
    <n v="771.05"/>
    <n v="0.15"/>
    <n v="6553.93"/>
    <n v="432.37"/>
    <n v="6553.9250000000002"/>
    <s v="Q1"/>
    <n v="6.5971104360284594"/>
    <s v="Bhubaneswar"/>
    <s v="Occasional"/>
  </r>
  <r>
    <s v="ORD003099"/>
    <x v="271"/>
    <s v="CUST0400"/>
    <s v="Baghyawati Bahri"/>
    <x v="0"/>
    <x v="4"/>
    <x v="45"/>
    <n v="2"/>
    <n v="59365.99"/>
    <n v="0"/>
    <n v="118731.98"/>
    <n v="12157.05"/>
    <n v="118731.98"/>
    <s v="Q3"/>
    <n v="10.239069541331661"/>
    <s v="Kochi"/>
    <s v="Premium"/>
  </r>
  <r>
    <s v="ORD001810"/>
    <x v="162"/>
    <s v="CUST0296"/>
    <s v="Qarin Jha"/>
    <x v="0"/>
    <x v="6"/>
    <x v="18"/>
    <n v="4"/>
    <n v="4355.22"/>
    <n v="0"/>
    <n v="17420.88"/>
    <n v="5016.8900000000003"/>
    <n v="17420.88"/>
    <s v="Q2"/>
    <n v="28.798143377372444"/>
    <s v="Bengaluru"/>
    <s v="Premium"/>
  </r>
  <r>
    <s v="ORD002910"/>
    <x v="44"/>
    <s v="CUST0112"/>
    <s v="Kamala Bandi"/>
    <x v="3"/>
    <x v="5"/>
    <x v="68"/>
    <n v="1"/>
    <n v="692.31"/>
    <n v="0.1"/>
    <n v="623.08000000000004"/>
    <n v="49.64"/>
    <n v="623.07899999999995"/>
    <s v="Q4"/>
    <n v="7.966874237658085"/>
    <s v="Ahmedabad"/>
    <s v="Regular"/>
  </r>
  <r>
    <s v="ORD009382"/>
    <x v="186"/>
    <s v="CUST0097"/>
    <s v="Thomas Din"/>
    <x v="0"/>
    <x v="0"/>
    <x v="53"/>
    <n v="4"/>
    <n v="722.04"/>
    <n v="0.25"/>
    <n v="2166.12"/>
    <n v="783.93"/>
    <n v="2166.12"/>
    <s v="Q3"/>
    <n v="36.190515760899672"/>
    <s v="Hyderabad"/>
    <s v="Premium"/>
  </r>
  <r>
    <s v="ORD010427"/>
    <x v="43"/>
    <s v="CUST0250"/>
    <s v="Vanya Subramaniam"/>
    <x v="3"/>
    <x v="5"/>
    <x v="37"/>
    <n v="10"/>
    <n v="715.42"/>
    <n v="0.1"/>
    <n v="6438.78"/>
    <n v="475.87"/>
    <n v="6438.78"/>
    <s v="Q1"/>
    <n v="7.390685813150939"/>
    <s v="Surat"/>
    <s v="Premium"/>
  </r>
  <r>
    <s v="ORD007857"/>
    <x v="60"/>
    <s v="CUST0301"/>
    <s v="Vihaan Saini"/>
    <x v="2"/>
    <x v="2"/>
    <x v="8"/>
    <n v="2"/>
    <n v="958.72"/>
    <n v="0.05"/>
    <n v="1821.57"/>
    <n v="472.96"/>
    <n v="1821.568"/>
    <s v="Q3"/>
    <n v="25.964415312065963"/>
    <s v="Chandigarh"/>
    <s v="Premium"/>
  </r>
  <r>
    <s v="ORD005094"/>
    <x v="153"/>
    <s v="CUST0054"/>
    <s v="Bhavya Chahal"/>
    <x v="1"/>
    <x v="3"/>
    <x v="25"/>
    <n v="1"/>
    <n v="2379.5700000000002"/>
    <n v="0"/>
    <n v="2379.5700000000002"/>
    <n v="665.1"/>
    <n v="2379.5700000000002"/>
    <s v="Q1"/>
    <n v="27.950428018507544"/>
    <s v="Guwahati"/>
    <s v="Premium"/>
  </r>
  <r>
    <s v="ORD007919"/>
    <x v="108"/>
    <s v="CUST0063"/>
    <s v="Udant Bansal"/>
    <x v="0"/>
    <x v="5"/>
    <x v="7"/>
    <n v="1"/>
    <n v="553.49"/>
    <n v="0"/>
    <n v="553.49"/>
    <n v="48.17"/>
    <n v="553.49"/>
    <s v="Q1"/>
    <n v="8.7029575963432038"/>
    <s v="Bengaluru"/>
    <s v="Premium"/>
  </r>
  <r>
    <s v="ORD009551"/>
    <x v="154"/>
    <s v="CUST0281"/>
    <s v="Chaman Khalsa"/>
    <x v="0"/>
    <x v="3"/>
    <x v="61"/>
    <n v="4"/>
    <n v="3381.8"/>
    <n v="0.15"/>
    <n v="11498.12"/>
    <n v="2434.88"/>
    <n v="11498.12"/>
    <s v="Q4"/>
    <n v="21.176331435051988"/>
    <s v="Chennai"/>
    <s v="Premium"/>
  </r>
  <r>
    <s v="ORD001490"/>
    <x v="282"/>
    <s v="CUST0002"/>
    <s v="Nitara Dhawan"/>
    <x v="2"/>
    <x v="4"/>
    <x v="23"/>
    <n v="4"/>
    <n v="34033"/>
    <n v="0.05"/>
    <n v="129325.4"/>
    <n v="15592.82"/>
    <n v="129325.4"/>
    <s v="Q1"/>
    <n v="12.057043705258209"/>
    <s v="Chandigarh"/>
    <s v="Premium"/>
  </r>
  <r>
    <s v="ORD001565"/>
    <x v="309"/>
    <s v="CUST0439"/>
    <s v="Manbir Chacko"/>
    <x v="0"/>
    <x v="6"/>
    <x v="43"/>
    <n v="5"/>
    <n v="4675.6099999999997"/>
    <n v="0.15"/>
    <n v="19871.34"/>
    <n v="4400.3999999999996"/>
    <n v="19871.342499999999"/>
    <s v="Q3"/>
    <n v="22.144455280821525"/>
    <s v="Chennai"/>
    <s v="Regular"/>
  </r>
  <r>
    <s v="ORD011618"/>
    <x v="226"/>
    <s v="CUST0278"/>
    <s v="Reyansh Dayal"/>
    <x v="0"/>
    <x v="2"/>
    <x v="17"/>
    <n v="1"/>
    <n v="5859.35"/>
    <n v="0.05"/>
    <n v="5566.38"/>
    <n v="1527.72"/>
    <n v="5566.3824999999997"/>
    <s v="Q1"/>
    <n v="27.44548521660397"/>
    <s v="Chennai"/>
    <s v="Regular"/>
  </r>
  <r>
    <s v="ORD010711"/>
    <x v="138"/>
    <s v="CUST0127"/>
    <s v="Upma Sanghvi"/>
    <x v="1"/>
    <x v="1"/>
    <x v="69"/>
    <n v="5"/>
    <n v="26050.15"/>
    <n v="0.3"/>
    <n v="91175.52"/>
    <n v="20336.11"/>
    <n v="91175.524999999994"/>
    <s v="Q4"/>
    <n v="22.304353186030639"/>
    <s v="Patna"/>
    <s v="Occasional"/>
  </r>
  <r>
    <s v="ORD006124"/>
    <x v="39"/>
    <s v="CUST0436"/>
    <s v="Lekha Kulkarni"/>
    <x v="3"/>
    <x v="5"/>
    <x v="40"/>
    <n v="7"/>
    <n v="111.56"/>
    <n v="0.05"/>
    <n v="741.87"/>
    <n v="67.989999999999995"/>
    <n v="741.87400000000002"/>
    <s v="Q3"/>
    <n v="9.1646784477064696"/>
    <s v="Ahmedabad"/>
    <s v="Premium"/>
  </r>
  <r>
    <s v="ORD008318"/>
    <x v="233"/>
    <s v="CUST0490"/>
    <s v="Rajata Suresh"/>
    <x v="0"/>
    <x v="6"/>
    <x v="14"/>
    <n v="5"/>
    <n v="4243.92"/>
    <n v="0"/>
    <n v="21219.599999999999"/>
    <n v="4737.91"/>
    <n v="21219.599999999999"/>
    <s v="Q1"/>
    <n v="22.327989217515881"/>
    <s v="Chennai"/>
    <s v="Regular"/>
  </r>
  <r>
    <s v="ORD000365"/>
    <x v="132"/>
    <s v="CUST0244"/>
    <s v="Kala Chand"/>
    <x v="1"/>
    <x v="5"/>
    <x v="7"/>
    <n v="2"/>
    <n v="334.84"/>
    <n v="0"/>
    <n v="669.68"/>
    <n v="57.39"/>
    <n v="669.68"/>
    <s v="Q3"/>
    <n v="8.5697646637199867"/>
    <s v="Patna"/>
    <s v="Premium"/>
  </r>
  <r>
    <s v="ORD008035"/>
    <x v="66"/>
    <s v="CUST0427"/>
    <s v="Laksh Gole"/>
    <x v="0"/>
    <x v="3"/>
    <x v="66"/>
    <n v="1"/>
    <n v="1067.8399999999999"/>
    <n v="0.1"/>
    <n v="961.06"/>
    <n v="296.69"/>
    <n v="961.05599999999993"/>
    <s v="Q1"/>
    <n v="30.871121470043494"/>
    <s v="Kochi"/>
    <s v="Regular"/>
  </r>
  <r>
    <s v="ORD000118"/>
    <x v="266"/>
    <s v="CUST0395"/>
    <s v="Amrita Balan"/>
    <x v="3"/>
    <x v="6"/>
    <x v="63"/>
    <n v="4"/>
    <n v="3543.13"/>
    <n v="0"/>
    <n v="14172.52"/>
    <n v="5360.15"/>
    <n v="14172.52"/>
    <s v="Q2"/>
    <n v="37.820726306965867"/>
    <s v="Mumbai"/>
    <s v="Regular"/>
  </r>
  <r>
    <s v="ORD003678"/>
    <x v="316"/>
    <s v="CUST0052"/>
    <s v="Vivaan Parmer"/>
    <x v="1"/>
    <x v="5"/>
    <x v="68"/>
    <n v="2"/>
    <n v="703.87"/>
    <n v="0"/>
    <n v="1407.74"/>
    <n v="103.33"/>
    <n v="1407.74"/>
    <s v="Q4"/>
    <n v="7.3401338315313911"/>
    <s v="Bhubaneswar"/>
    <s v="Occasional"/>
  </r>
  <r>
    <s v="ORD005199"/>
    <x v="44"/>
    <s v="CUST0218"/>
    <s v="Chandresh Sibal"/>
    <x v="1"/>
    <x v="6"/>
    <x v="57"/>
    <n v="3"/>
    <n v="4666.1899999999996"/>
    <n v="0.15"/>
    <n v="11898.78"/>
    <n v="2846.42"/>
    <n v="11898.7845"/>
    <s v="Q4"/>
    <n v="23.921948300582077"/>
    <s v="Ranchi"/>
    <s v="Regular"/>
  </r>
  <r>
    <s v="ORD000630"/>
    <x v="247"/>
    <s v="CUST0409"/>
    <s v="Kritika Uppal"/>
    <x v="0"/>
    <x v="5"/>
    <x v="68"/>
    <n v="4"/>
    <n v="681.98"/>
    <n v="0"/>
    <n v="2727.92"/>
    <n v="261.77"/>
    <n v="2727.92"/>
    <s v="Q2"/>
    <n v="9.5959558931346951"/>
    <s v="Hyderabad"/>
    <s v="Occasional"/>
  </r>
  <r>
    <s v="ORD006443"/>
    <x v="291"/>
    <s v="CUST0083"/>
    <s v="Tanmayi Pant"/>
    <x v="1"/>
    <x v="2"/>
    <x v="17"/>
    <n v="2"/>
    <n v="2984.31"/>
    <n v="0.15"/>
    <n v="5073.33"/>
    <n v="994.22"/>
    <n v="5073.3270000000002"/>
    <s v="Q3"/>
    <n v="19.596990536787477"/>
    <s v="Ranchi"/>
    <s v="Premium"/>
  </r>
  <r>
    <s v="ORD008154"/>
    <x v="323"/>
    <s v="CUST0197"/>
    <s v="Wakeeta Chakrabarti"/>
    <x v="0"/>
    <x v="2"/>
    <x v="65"/>
    <n v="2"/>
    <n v="3331.81"/>
    <n v="0"/>
    <n v="6663.62"/>
    <n v="1361.59"/>
    <n v="6663.62"/>
    <s v="Q3"/>
    <n v="20.433187966900874"/>
    <s v="Coimbatore"/>
    <s v="Regular"/>
  </r>
  <r>
    <s v="ORD002576"/>
    <x v="341"/>
    <s v="CUST0443"/>
    <s v="Wyatt Aggarwal"/>
    <x v="0"/>
    <x v="4"/>
    <x v="20"/>
    <n v="1"/>
    <n v="13695.22"/>
    <n v="0.2"/>
    <n v="10956.18"/>
    <n v="1459.17"/>
    <n v="10956.175999999999"/>
    <s v="Q2"/>
    <n v="13.318236830720195"/>
    <s v="Bengaluru"/>
    <s v="Regular"/>
  </r>
  <r>
    <s v="ORD011897"/>
    <x v="241"/>
    <s v="CUST0377"/>
    <s v="Lucky Dutta"/>
    <x v="2"/>
    <x v="5"/>
    <x v="24"/>
    <n v="3"/>
    <n v="361.98"/>
    <n v="0.1"/>
    <n v="977.35"/>
    <n v="89.82"/>
    <n v="977.34600000000012"/>
    <s v="Q2"/>
    <n v="9.1901570573489533"/>
    <s v="Ranchi"/>
    <s v="Occasional"/>
  </r>
  <r>
    <s v="ORD001686"/>
    <x v="296"/>
    <s v="CUST0233"/>
    <s v="Yahvi Dhar"/>
    <x v="2"/>
    <x v="6"/>
    <x v="41"/>
    <n v="3"/>
    <n v="1381.51"/>
    <n v="0.1"/>
    <n v="3730.08"/>
    <n v="983.1"/>
    <n v="3730.0769999999998"/>
    <s v="Q3"/>
    <n v="26.356003088405611"/>
    <s v="Jaipur"/>
    <s v="Premium"/>
  </r>
  <r>
    <s v="ORD010205"/>
    <x v="191"/>
    <s v="CUST0229"/>
    <s v="Tanish Narula"/>
    <x v="2"/>
    <x v="3"/>
    <x v="58"/>
    <n v="1"/>
    <n v="589.20000000000005"/>
    <n v="0.2"/>
    <n v="471.36"/>
    <n v="105.5"/>
    <n v="471.36000000000007"/>
    <s v="Q2"/>
    <n v="22.38204344874406"/>
    <s v="Lucknow"/>
    <s v="Premium"/>
  </r>
  <r>
    <s v="ORD001989"/>
    <x v="254"/>
    <s v="CUST0330"/>
    <s v="Yasti Ramesh"/>
    <x v="2"/>
    <x v="4"/>
    <x v="42"/>
    <n v="2"/>
    <n v="53282.99"/>
    <n v="0.05"/>
    <n v="101237.68"/>
    <n v="10423.969999999999"/>
    <n v="101237.681"/>
    <s v="Q4"/>
    <n v="10.296531884175932"/>
    <s v="Jaipur"/>
    <s v="Occasional"/>
  </r>
  <r>
    <s v="ORD005402"/>
    <x v="112"/>
    <s v="CUST0378"/>
    <s v="Bahadurjit Nath"/>
    <x v="3"/>
    <x v="6"/>
    <x v="19"/>
    <n v="3"/>
    <n v="509.59"/>
    <n v="0.15"/>
    <n v="1299.45"/>
    <n v="407.45"/>
    <n v="1299.4545000000001"/>
    <s v="Q2"/>
    <n v="31.355573511870404"/>
    <s v="Mumbai"/>
    <s v="Occasional"/>
  </r>
  <r>
    <s v="ORD001519"/>
    <x v="95"/>
    <s v="CUST0163"/>
    <s v="Saumya Singh"/>
    <x v="1"/>
    <x v="2"/>
    <x v="46"/>
    <n v="3"/>
    <n v="7392.68"/>
    <n v="0.05"/>
    <n v="21069.14"/>
    <n v="4164.78"/>
    <n v="21069.137999999999"/>
    <s v="Q1"/>
    <n v="19.767204546554819"/>
    <s v="Kolkata"/>
    <s v="Premium"/>
  </r>
  <r>
    <s v="ORD006851"/>
    <x v="139"/>
    <s v="CUST0273"/>
    <s v="Tanmayi Pai"/>
    <x v="2"/>
    <x v="5"/>
    <x v="21"/>
    <n v="1"/>
    <n v="520.02"/>
    <n v="0"/>
    <n v="520.02"/>
    <n v="35.39"/>
    <n v="520.02"/>
    <s v="Q3"/>
    <n v="6.8055074804815208"/>
    <s v="Lucknow"/>
    <s v="Premium"/>
  </r>
  <r>
    <s v="ORD007624"/>
    <x v="320"/>
    <s v="CUST0041"/>
    <s v="Chakrika Chana"/>
    <x v="1"/>
    <x v="2"/>
    <x v="9"/>
    <n v="2"/>
    <n v="6271.56"/>
    <n v="0.05"/>
    <n v="11915.96"/>
    <n v="1963.02"/>
    <n v="11915.964"/>
    <s v="Q2"/>
    <n v="16.473872017025908"/>
    <s v="Patna"/>
    <s v="Premium"/>
  </r>
  <r>
    <s v="ORD011862"/>
    <x v="103"/>
    <s v="CUST0337"/>
    <s v="Tarak Thaker"/>
    <x v="1"/>
    <x v="4"/>
    <x v="33"/>
    <n v="2"/>
    <n v="31755.82"/>
    <n v="0.05"/>
    <n v="60336.06"/>
    <n v="5349.54"/>
    <n v="60336.057999999997"/>
    <s v="Q1"/>
    <n v="8.866240188703074"/>
    <s v="Bhubaneswar"/>
    <s v="Premium"/>
  </r>
  <r>
    <s v="ORD009705"/>
    <x v="125"/>
    <s v="CUST0160"/>
    <s v="Warhi Radhakrishnan"/>
    <x v="0"/>
    <x v="4"/>
    <x v="23"/>
    <n v="2"/>
    <n v="18941.490000000002"/>
    <n v="0"/>
    <n v="37882.980000000003"/>
    <n v="4436.7"/>
    <n v="37882.980000000003"/>
    <s v="Q3"/>
    <n v="11.711591854706255"/>
    <s v="Coimbatore"/>
    <s v="Premium"/>
  </r>
  <r>
    <s v="ORD006791"/>
    <x v="0"/>
    <s v="CUST0422"/>
    <s v="David Mahal"/>
    <x v="0"/>
    <x v="2"/>
    <x v="17"/>
    <n v="2"/>
    <n v="1814.1"/>
    <n v="0.1"/>
    <n v="3265.38"/>
    <n v="663.89"/>
    <n v="3265.38"/>
    <s v="Q2"/>
    <n v="20.331171257250304"/>
    <s v="Coimbatore"/>
    <s v="Premium"/>
  </r>
  <r>
    <s v="ORD003178"/>
    <x v="154"/>
    <s v="CUST0264"/>
    <s v="Unknown"/>
    <x v="2"/>
    <x v="4"/>
    <x v="5"/>
    <n v="3"/>
    <n v="48838.63"/>
    <n v="0.25"/>
    <n v="109886.92"/>
    <n v="12265.67"/>
    <n v="109886.91749999998"/>
    <s v="Q4"/>
    <n v="11.16208371296602"/>
    <s v="Jaipur"/>
    <s v="Regular"/>
  </r>
  <r>
    <s v="ORD007432"/>
    <x v="329"/>
    <s v="CUST0420"/>
    <s v="Zehaan Choudhury"/>
    <x v="3"/>
    <x v="2"/>
    <x v="30"/>
    <n v="5"/>
    <n v="2270.46"/>
    <n v="0"/>
    <n v="11352.3"/>
    <n v="2547.11"/>
    <n v="11352.3"/>
    <s v="Q4"/>
    <n v="22.436951102419776"/>
    <s v="Ahmedabad"/>
    <s v="Premium"/>
  </r>
  <r>
    <s v="ORD000976"/>
    <x v="361"/>
    <s v="CUST0446"/>
    <s v="Anthony Pandit"/>
    <x v="0"/>
    <x v="5"/>
    <x v="7"/>
    <n v="10"/>
    <n v="65.150000000000006"/>
    <n v="0"/>
    <n v="651.5"/>
    <n v="59.24"/>
    <n v="651.5"/>
    <s v="Q3"/>
    <n v="9.0928626247122022"/>
    <s v="Chennai"/>
    <s v="Premium"/>
  </r>
  <r>
    <s v="ORD011534"/>
    <x v="111"/>
    <s v="CUST0208"/>
    <s v="Dev Venkataraman"/>
    <x v="3"/>
    <x v="4"/>
    <x v="33"/>
    <n v="1"/>
    <n v="47475.47"/>
    <n v="0"/>
    <n v="47475.47"/>
    <n v="6602.32"/>
    <n v="47475.47"/>
    <s v="Q1"/>
    <n v="13.906802818381786"/>
    <s v="Ahmedabad"/>
    <s v="Premium"/>
  </r>
  <r>
    <s v="ORD003750"/>
    <x v="313"/>
    <s v="CUST0208"/>
    <s v="Dev Venkataraman"/>
    <x v="3"/>
    <x v="6"/>
    <x v="43"/>
    <n v="5"/>
    <n v="344.94"/>
    <n v="0.3"/>
    <n v="1207.29"/>
    <n v="311.02999999999997"/>
    <n v="1207.29"/>
    <s v="Q4"/>
    <n v="25.762658516180863"/>
    <s v="Ahmedabad"/>
    <s v="Premium"/>
  </r>
  <r>
    <s v="ORD004481"/>
    <x v="174"/>
    <s v="CUST0201"/>
    <s v="Ira Banik"/>
    <x v="2"/>
    <x v="5"/>
    <x v="39"/>
    <n v="9"/>
    <n v="479"/>
    <n v="0.25"/>
    <n v="3233.25"/>
    <n v="200.2"/>
    <n v="3233.25"/>
    <s v="Q4"/>
    <n v="6.1919121626846048"/>
    <s v="Lucknow"/>
    <s v="Occasional"/>
  </r>
  <r>
    <s v="ORD004258"/>
    <x v="302"/>
    <s v="CUST0071"/>
    <s v="Brijesh Samra"/>
    <x v="2"/>
    <x v="6"/>
    <x v="41"/>
    <n v="1"/>
    <n v="2028.09"/>
    <n v="0.3"/>
    <n v="1419.66"/>
    <n v="517.96"/>
    <n v="1419.6629999999998"/>
    <s v="Q1"/>
    <n v="36.484792133327701"/>
    <s v="Chandigarh"/>
    <s v="Occasional"/>
  </r>
  <r>
    <s v="ORD011704"/>
    <x v="247"/>
    <s v="CUST0471"/>
    <s v="Deepa Borde"/>
    <x v="3"/>
    <x v="6"/>
    <x v="41"/>
    <n v="2"/>
    <n v="2701.09"/>
    <n v="0"/>
    <n v="5402.18"/>
    <n v="1674.75"/>
    <n v="5402.18"/>
    <s v="Q2"/>
    <n v="31.001373519579129"/>
    <s v="Mumbai"/>
    <s v="Premium"/>
  </r>
  <r>
    <s v="ORD003059"/>
    <x v="337"/>
    <s v="CUST0172"/>
    <s v="Sanya Saha"/>
    <x v="3"/>
    <x v="2"/>
    <x v="46"/>
    <n v="4"/>
    <n v="1570.95"/>
    <n v="0.15"/>
    <n v="5341.23"/>
    <n v="1351.88"/>
    <n v="5341.23"/>
    <s v="Q3"/>
    <n v="25.310274974116453"/>
    <s v="Nagpur"/>
    <s v="Occasional"/>
  </r>
  <r>
    <s v="ORD009928"/>
    <x v="96"/>
    <s v="CUST0399"/>
    <s v="Saksham Goyal"/>
    <x v="3"/>
    <x v="2"/>
    <x v="8"/>
    <n v="5"/>
    <n v="401.13"/>
    <n v="0.15"/>
    <n v="1704.8"/>
    <n v="423.78"/>
    <n v="1704.8025"/>
    <s v="Q2"/>
    <n v="24.858047864852182"/>
    <s v="Surat"/>
    <s v="Premium"/>
  </r>
  <r>
    <s v="ORD008670"/>
    <x v="340"/>
    <s v="CUST0217"/>
    <s v="Jonathan Madan"/>
    <x v="3"/>
    <x v="4"/>
    <x v="47"/>
    <n v="3"/>
    <n v="27777.37"/>
    <n v="0"/>
    <n v="83332.11"/>
    <n v="7157.56"/>
    <n v="83332.11"/>
    <s v="Q2"/>
    <n v="8.5891980894279527"/>
    <s v="Pune"/>
    <s v="Premium"/>
  </r>
  <r>
    <s v="ORD001798"/>
    <x v="57"/>
    <s v="CUST0106"/>
    <s v="Samarth Vora"/>
    <x v="1"/>
    <x v="4"/>
    <x v="47"/>
    <n v="2"/>
    <n v="73352.34"/>
    <n v="0.25"/>
    <n v="110028.51"/>
    <n v="16902.189999999999"/>
    <n v="110028.51"/>
    <s v="Q2"/>
    <n v="15.361645813435082"/>
    <s v="Kolkata"/>
    <s v="Premium"/>
  </r>
  <r>
    <s v="ORD001006"/>
    <x v="174"/>
    <s v="CUST0143"/>
    <s v="Krisha Srivastava"/>
    <x v="0"/>
    <x v="5"/>
    <x v="21"/>
    <n v="6"/>
    <n v="541"/>
    <n v="0.05"/>
    <n v="3083.7"/>
    <n v="306.83999999999997"/>
    <n v="3083.7"/>
    <s v="Q4"/>
    <n v="9.9503842786263252"/>
    <s v="Chennai"/>
    <s v="Occasional"/>
  </r>
  <r>
    <s v="ORD005494"/>
    <x v="30"/>
    <s v="CUST0493"/>
    <s v="Lakshit Vaidya"/>
    <x v="2"/>
    <x v="3"/>
    <x v="13"/>
    <n v="4"/>
    <n v="3336.96"/>
    <n v="0.15"/>
    <n v="11345.66"/>
    <n v="3396.23"/>
    <n v="11345.664000000001"/>
    <s v="Q1"/>
    <n v="29.934177474029717"/>
    <s v="Lucknow"/>
    <s v="Occasional"/>
  </r>
  <r>
    <s v="ORD006586"/>
    <x v="94"/>
    <s v="CUST0370"/>
    <s v="Ishaan Edwin"/>
    <x v="1"/>
    <x v="5"/>
    <x v="11"/>
    <n v="8"/>
    <n v="208.74"/>
    <n v="0.1"/>
    <n v="1502.93"/>
    <n v="124.11"/>
    <n v="1502.9280000000001"/>
    <s v="Q1"/>
    <n v="8.257869627993319"/>
    <s v="Bhubaneswar"/>
    <s v="Premium"/>
  </r>
  <r>
    <s v="ORD000632"/>
    <x v="329"/>
    <s v="CUST0356"/>
    <s v="Ganga Hayer"/>
    <x v="2"/>
    <x v="4"/>
    <x v="50"/>
    <n v="4"/>
    <n v="7146.19"/>
    <n v="0"/>
    <n v="28584.76"/>
    <n v="2536.52"/>
    <n v="28584.76"/>
    <s v="Q4"/>
    <n v="8.873679541126112"/>
    <s v="Amritsar"/>
    <s v="Regular"/>
  </r>
  <r>
    <s v="ORD006122"/>
    <x v="240"/>
    <s v="CUST0306"/>
    <s v="Aahana Agarwal"/>
    <x v="3"/>
    <x v="0"/>
    <x v="35"/>
    <n v="2"/>
    <n v="490.06"/>
    <n v="0.05"/>
    <n v="931.11"/>
    <n v="336.09"/>
    <n v="931.11399999999992"/>
    <s v="Q4"/>
    <n v="36.095627799078514"/>
    <s v="Nagpur"/>
    <s v="Premium"/>
  </r>
  <r>
    <s v="ORD010833"/>
    <x v="42"/>
    <s v="CUST0076"/>
    <s v="Vaishnavi Dar"/>
    <x v="0"/>
    <x v="1"/>
    <x v="3"/>
    <n v="1"/>
    <n v="16155.01"/>
    <n v="0.15"/>
    <n v="13731.76"/>
    <n v="3823.05"/>
    <n v="13731.7585"/>
    <s v="Q4"/>
    <n v="27.840932262142655"/>
    <s v="Bengaluru"/>
    <s v="Premium"/>
  </r>
  <r>
    <s v="ORD004736"/>
    <x v="113"/>
    <s v="CUST0463"/>
    <s v="Banjeet Gour"/>
    <x v="3"/>
    <x v="1"/>
    <x v="1"/>
    <n v="4"/>
    <n v="21558.39"/>
    <n v="0"/>
    <n v="86233.56"/>
    <n v="21622.22"/>
    <n v="86233.56"/>
    <s v="Q3"/>
    <n v="25.074019905939178"/>
    <s v="Pune"/>
    <s v="Regular"/>
  </r>
  <r>
    <s v="ORD001521"/>
    <x v="181"/>
    <s v="CUST0018"/>
    <s v="Shivani Parikh"/>
    <x v="0"/>
    <x v="5"/>
    <x v="68"/>
    <n v="6"/>
    <n v="727.71"/>
    <n v="0"/>
    <n v="4366.26"/>
    <n v="309.37"/>
    <n v="4366.26"/>
    <s v="Q3"/>
    <n v="7.0854690284133328"/>
    <s v="Coimbatore"/>
    <s v="Occasional"/>
  </r>
  <r>
    <s v="ORD000868"/>
    <x v="313"/>
    <s v="CUST0024"/>
    <s v="Udyati Lanka"/>
    <x v="1"/>
    <x v="4"/>
    <x v="50"/>
    <n v="1"/>
    <n v="21231.46"/>
    <n v="0.05"/>
    <n v="20169.89"/>
    <n v="2797.84"/>
    <n v="20169.886999999999"/>
    <s v="Q4"/>
    <n v="13.871369650503794"/>
    <s v="Patna"/>
    <s v="Premium"/>
  </r>
  <r>
    <s v="ORD001399"/>
    <x v="262"/>
    <s v="CUST0226"/>
    <s v="Ronith Jaggi"/>
    <x v="2"/>
    <x v="3"/>
    <x v="61"/>
    <n v="4"/>
    <n v="866.09"/>
    <n v="0.1"/>
    <n v="3117.92"/>
    <n v="986.79"/>
    <n v="3117.924"/>
    <s v="Q2"/>
    <n v="31.648983938009955"/>
    <s v="Amritsar"/>
    <s v="Premium"/>
  </r>
  <r>
    <s v="ORD006559"/>
    <x v="234"/>
    <s v="CUST0364"/>
    <s v="Robert Mander"/>
    <x v="0"/>
    <x v="0"/>
    <x v="0"/>
    <n v="2"/>
    <n v="477.31"/>
    <n v="0.2"/>
    <n v="763.7"/>
    <n v="246.93"/>
    <n v="763.69600000000003"/>
    <s v="Q3"/>
    <n v="32.333376980489717"/>
    <s v="Bengaluru"/>
    <s v="Regular"/>
  </r>
  <r>
    <s v="ORD004215"/>
    <x v="77"/>
    <s v="CUST0172"/>
    <s v="Sanya Saha"/>
    <x v="3"/>
    <x v="3"/>
    <x v="16"/>
    <n v="5"/>
    <n v="2502.62"/>
    <n v="0"/>
    <n v="12513.1"/>
    <n v="4048.41"/>
    <n v="12513.099999999999"/>
    <s v="Q3"/>
    <n v="32.353373664399712"/>
    <s v="Nagpur"/>
    <s v="Occasional"/>
  </r>
  <r>
    <s v="ORD010521"/>
    <x v="126"/>
    <s v="CUST0216"/>
    <s v="Jacob Sengupta"/>
    <x v="1"/>
    <x v="0"/>
    <x v="51"/>
    <n v="4"/>
    <n v="506.43"/>
    <n v="0.15"/>
    <n v="1721.86"/>
    <n v="769.78"/>
    <n v="1721.8620000000001"/>
    <s v="Q2"/>
    <n v="44.706305971449481"/>
    <s v="Patna"/>
    <s v="Regular"/>
  </r>
  <r>
    <s v="ORD008378"/>
    <x v="70"/>
    <s v="CUST0098"/>
    <s v="Divya Bhardwaj"/>
    <x v="3"/>
    <x v="2"/>
    <x v="2"/>
    <n v="1"/>
    <n v="3063.24"/>
    <n v="0.15"/>
    <n v="2603.75"/>
    <n v="415.17"/>
    <n v="2603.7539999999999"/>
    <s v="Q4"/>
    <n v="15.945079212674029"/>
    <s v="Mumbai"/>
    <s v="Premium"/>
  </r>
  <r>
    <s v="ORD005187"/>
    <x v="140"/>
    <s v="CUST0444"/>
    <s v="Yagnesh Rout"/>
    <x v="1"/>
    <x v="2"/>
    <x v="46"/>
    <n v="4"/>
    <n v="2512.41"/>
    <n v="0.1"/>
    <n v="9044.68"/>
    <n v="2205.2800000000002"/>
    <n v="9044.6759999999995"/>
    <s v="Q4"/>
    <n v="24.382067690620342"/>
    <s v="Patna"/>
    <s v="Regular"/>
  </r>
  <r>
    <s v="ORD002938"/>
    <x v="231"/>
    <s v="CUST0249"/>
    <s v="Bina Chander"/>
    <x v="1"/>
    <x v="2"/>
    <x v="9"/>
    <n v="2"/>
    <n v="2851.51"/>
    <n v="0.25"/>
    <n v="4277.2700000000004"/>
    <n v="963.21"/>
    <n v="4277.2650000000003"/>
    <s v="Q1"/>
    <n v="22.519270469247907"/>
    <s v="Kolkata"/>
    <s v="Regular"/>
  </r>
  <r>
    <s v="ORD010655"/>
    <x v="225"/>
    <s v="CUST0420"/>
    <s v="Zehaan Choudhury"/>
    <x v="3"/>
    <x v="0"/>
    <x v="49"/>
    <n v="2"/>
    <n v="403.62"/>
    <n v="0"/>
    <n v="807.24"/>
    <n v="307.69"/>
    <n v="807.24"/>
    <s v="Q4"/>
    <n v="38.11629750755661"/>
    <s v="Ahmedabad"/>
    <s v="Premium"/>
  </r>
  <r>
    <s v="ORD006371"/>
    <x v="314"/>
    <s v="CUST0134"/>
    <s v="Hemang Bhavsar"/>
    <x v="3"/>
    <x v="3"/>
    <x v="61"/>
    <n v="5"/>
    <n v="1092.31"/>
    <n v="0.1"/>
    <n v="4915.3900000000003"/>
    <n v="994.74"/>
    <n v="4915.3949999999995"/>
    <s v="Q2"/>
    <n v="20.237254826168421"/>
    <s v="Surat"/>
    <s v="Premium"/>
  </r>
  <r>
    <s v="ORD005572"/>
    <x v="338"/>
    <s v="CUST0470"/>
    <s v="Kabir Tripathi"/>
    <x v="3"/>
    <x v="4"/>
    <x v="28"/>
    <n v="3"/>
    <n v="78650.06"/>
    <n v="0.05"/>
    <n v="224152.67"/>
    <n v="33837.21"/>
    <n v="224152.67099999997"/>
    <s v="Q3"/>
    <n v="15.095608720609929"/>
    <s v="Mumbai"/>
    <s v="Occasional"/>
  </r>
  <r>
    <s v="ORD004867"/>
    <x v="123"/>
    <s v="CUST0018"/>
    <s v="Shivani Parikh"/>
    <x v="0"/>
    <x v="5"/>
    <x v="31"/>
    <n v="4"/>
    <n v="301.69"/>
    <n v="0.25"/>
    <n v="905.07"/>
    <n v="61.59"/>
    <n v="905.06999999999994"/>
    <s v="Q1"/>
    <n v="6.8049985084026652"/>
    <s v="Coimbatore"/>
    <s v="Occasional"/>
  </r>
  <r>
    <s v="ORD006949"/>
    <x v="331"/>
    <s v="CUST0218"/>
    <s v="Chandresh Sibal"/>
    <x v="1"/>
    <x v="6"/>
    <x v="19"/>
    <n v="3"/>
    <n v="3866.59"/>
    <n v="0"/>
    <n v="11599.77"/>
    <n v="4172.6099999999997"/>
    <n v="11599.77"/>
    <s v="Q4"/>
    <n v="35.971489089869877"/>
    <s v="Ranchi"/>
    <s v="Regular"/>
  </r>
  <r>
    <s v="ORD003856"/>
    <x v="75"/>
    <s v="CUST0050"/>
    <s v="Nathan Mann"/>
    <x v="2"/>
    <x v="5"/>
    <x v="40"/>
    <n v="4"/>
    <n v="599.01"/>
    <n v="0"/>
    <n v="2396.04"/>
    <n v="190.26"/>
    <n v="2396.04"/>
    <s v="Q1"/>
    <n v="7.9406019932889258"/>
    <s v="Lucknow"/>
    <s v="Premium"/>
  </r>
  <r>
    <s v="ORD005248"/>
    <x v="300"/>
    <s v="CUST0484"/>
    <s v="Yug Srivastava"/>
    <x v="3"/>
    <x v="1"/>
    <x v="52"/>
    <n v="4"/>
    <n v="17676.810000000001"/>
    <n v="0"/>
    <n v="70707.240000000005"/>
    <n v="17553.09"/>
    <n v="70707.240000000005"/>
    <s v="Q2"/>
    <n v="24.825024990368735"/>
    <s v="Mumbai"/>
    <s v="Occasional"/>
  </r>
  <r>
    <s v="ORD011189"/>
    <x v="68"/>
    <s v="CUST0081"/>
    <s v="Warhi Bahri"/>
    <x v="3"/>
    <x v="5"/>
    <x v="21"/>
    <n v="3"/>
    <n v="760.14"/>
    <n v="0.05"/>
    <n v="2166.4"/>
    <n v="197.51"/>
    <n v="2166.3989999999999"/>
    <s v="Q2"/>
    <n v="9.1169682422451999"/>
    <s v="Mumbai"/>
    <s v="Premium"/>
  </r>
  <r>
    <s v="ORD002918"/>
    <x v="21"/>
    <s v="CUST0006"/>
    <s v="Yashica Nagi"/>
    <x v="0"/>
    <x v="2"/>
    <x v="62"/>
    <n v="5"/>
    <n v="3059.06"/>
    <n v="0.15"/>
    <n v="13001"/>
    <n v="3271.83"/>
    <n v="13001.004999999999"/>
    <s v="Q2"/>
    <n v="25.165987231751402"/>
    <s v="Hyderabad"/>
    <s v="Regular"/>
  </r>
  <r>
    <s v="ORD002621"/>
    <x v="263"/>
    <s v="CUST0026"/>
    <s v="Mason Oommen"/>
    <x v="0"/>
    <x v="5"/>
    <x v="11"/>
    <n v="10"/>
    <n v="586.44000000000005"/>
    <n v="0.05"/>
    <n v="5571.18"/>
    <n v="408.38"/>
    <n v="5571.18"/>
    <s v="Q3"/>
    <n v="7.3302244766817797"/>
    <s v="Chennai"/>
    <s v="Premium"/>
  </r>
  <r>
    <s v="ORD010190"/>
    <x v="292"/>
    <s v="CUST0103"/>
    <s v="Aryan Prabhu"/>
    <x v="1"/>
    <x v="6"/>
    <x v="57"/>
    <n v="0"/>
    <n v="2576.39"/>
    <n v="0.05"/>
    <n v="4895.1400000000003"/>
    <n v="1059.8800000000001"/>
    <n v="0"/>
    <s v="Q3"/>
    <n v="21.651679012244799"/>
    <s v="Patna"/>
    <s v="Premium"/>
  </r>
  <r>
    <s v="ORD004302"/>
    <x v="290"/>
    <s v="CUST0256"/>
    <s v="Kabir Bhagat"/>
    <x v="2"/>
    <x v="0"/>
    <x v="51"/>
    <n v="3"/>
    <n v="815.36"/>
    <n v="0.3"/>
    <n v="1712.26"/>
    <n v="645.32000000000005"/>
    <n v="1712.2559999999999"/>
    <s v="Q4"/>
    <n v="37.688201558174576"/>
    <s v="Jaipur"/>
    <s v="Regular"/>
  </r>
  <r>
    <s v="ORD003118"/>
    <x v="57"/>
    <s v="CUST0256"/>
    <s v="Kabir Bhagat"/>
    <x v="2"/>
    <x v="1"/>
    <x v="59"/>
    <n v="5"/>
    <n v="30213.37"/>
    <n v="0.1"/>
    <n v="135960.17000000001"/>
    <n v="32655.22"/>
    <n v="135960.16500000001"/>
    <s v="Q2"/>
    <n v="24.018225337611742"/>
    <s v="Jaipur"/>
    <s v="Regular"/>
  </r>
  <r>
    <s v="ORD007967"/>
    <x v="268"/>
    <s v="CUST0442"/>
    <s v="Jackson Khare"/>
    <x v="1"/>
    <x v="4"/>
    <x v="23"/>
    <n v="4"/>
    <n v="13984.55"/>
    <n v="0"/>
    <n v="55938.2"/>
    <n v="6089.1"/>
    <n v="55938.2"/>
    <s v="Q4"/>
    <n v="10.885405679839538"/>
    <s v="Guwahati"/>
    <s v="Regular"/>
  </r>
  <r>
    <s v="ORD006817"/>
    <x v="132"/>
    <s v="CUST0262"/>
    <s v="Quincy Ray"/>
    <x v="0"/>
    <x v="5"/>
    <x v="68"/>
    <n v="10"/>
    <n v="761.14"/>
    <n v="0"/>
    <n v="7611.4"/>
    <n v="608.54999999999995"/>
    <n v="7611.4"/>
    <s v="Q3"/>
    <n v="7.9952439761410519"/>
    <s v="Kochi"/>
    <s v="Occasional"/>
  </r>
  <r>
    <s v="ORD001807"/>
    <x v="61"/>
    <s v="CUST0461"/>
    <s v="Rushil Kakar"/>
    <x v="0"/>
    <x v="4"/>
    <x v="28"/>
    <n v="5"/>
    <n v="84576.85"/>
    <n v="0.15"/>
    <n v="359451.61"/>
    <n v="55538.68"/>
    <n v="359451.61249999999"/>
    <s v="Q1"/>
    <n v="15.450947625467585"/>
    <s v="Hyderabad"/>
    <s v="Regular"/>
  </r>
  <r>
    <s v="ORD004496"/>
    <x v="122"/>
    <s v="CUST0082"/>
    <s v="Nilima Rattan"/>
    <x v="0"/>
    <x v="2"/>
    <x v="9"/>
    <n v="4"/>
    <n v="600.29999999999995"/>
    <n v="0"/>
    <n v="2401.1999999999998"/>
    <n v="636.67999999999995"/>
    <n v="2401.1999999999998"/>
    <s v="Q1"/>
    <n v="26.515075795435617"/>
    <s v="Bengaluru"/>
    <s v="Regular"/>
  </r>
  <r>
    <s v="ORD010182"/>
    <x v="228"/>
    <s v="CUST0494"/>
    <s v="Turvi Bahl"/>
    <x v="3"/>
    <x v="4"/>
    <x v="45"/>
    <n v="5"/>
    <n v="42287.12"/>
    <n v="0"/>
    <n v="211435.6"/>
    <n v="27043.56"/>
    <n v="211435.6"/>
    <s v="Q3"/>
    <n v="12.790447777006333"/>
    <s v="Pune"/>
    <s v="Regular"/>
  </r>
  <r>
    <s v="ORD001576"/>
    <x v="144"/>
    <s v="CUST0092"/>
    <s v="Neelima Sengupta"/>
    <x v="3"/>
    <x v="2"/>
    <x v="60"/>
    <n v="3"/>
    <n v="2680.06"/>
    <n v="0.05"/>
    <n v="7638.17"/>
    <n v="1202.97"/>
    <n v="7638.1710000000003"/>
    <s v="Q2"/>
    <n v="15.749453075802188"/>
    <s v="Mumbai"/>
    <s v="Premium"/>
  </r>
  <r>
    <s v="ORD010792"/>
    <x v="293"/>
    <s v="CUST0232"/>
    <s v="Yashodhara Keer"/>
    <x v="2"/>
    <x v="5"/>
    <x v="7"/>
    <n v="3"/>
    <n v="714.96"/>
    <n v="0.2"/>
    <n v="1715.9"/>
    <n v="121.31"/>
    <n v="1715.9040000000002"/>
    <s v="Q1"/>
    <n v="7.0697593099830991"/>
    <s v="Jaipur"/>
    <s v="Regular"/>
  </r>
  <r>
    <s v="ORD003951"/>
    <x v="2"/>
    <s v="CUST0053"/>
    <s v="Anjali Ganesh"/>
    <x v="3"/>
    <x v="2"/>
    <x v="30"/>
    <n v="3"/>
    <n v="7169.51"/>
    <n v="0.05"/>
    <n v="20433.099999999999"/>
    <n v="3964.7"/>
    <n v="20433.103499999997"/>
    <s v="Q3"/>
    <n v="19.403321081969942"/>
    <s v="Mumbai"/>
    <s v="Regular"/>
  </r>
  <r>
    <s v="ORD001199"/>
    <x v="112"/>
    <s v="CUST0479"/>
    <s v="Janya Walia"/>
    <x v="3"/>
    <x v="6"/>
    <x v="57"/>
    <n v="2"/>
    <n v="3092.84"/>
    <n v="0"/>
    <n v="6185.68"/>
    <n v="1929.21"/>
    <n v="6185.68"/>
    <s v="Q2"/>
    <n v="31.188325293257975"/>
    <s v="Pune"/>
    <s v="Premium"/>
  </r>
  <r>
    <s v="ORD002369"/>
    <x v="238"/>
    <s v="CUST0277"/>
    <s v="Nirja Sarkar"/>
    <x v="2"/>
    <x v="2"/>
    <x v="9"/>
    <n v="2"/>
    <n v="4847.18"/>
    <n v="0"/>
    <n v="9694.36"/>
    <n v="1640.48"/>
    <n v="9694.36"/>
    <s v="Q3"/>
    <n v="16.922004134362659"/>
    <s v="Amritsar"/>
    <s v="Premium"/>
  </r>
  <r>
    <s v="ORD003597"/>
    <x v="143"/>
    <s v="CUST0311"/>
    <s v="Unknown"/>
    <x v="2"/>
    <x v="0"/>
    <x v="48"/>
    <n v="3"/>
    <n v="707.33"/>
    <n v="0"/>
    <n v="2121.9899999999998"/>
    <n v="842.87"/>
    <n v="2121.9900000000002"/>
    <s v="Q1"/>
    <n v="39.720733839462021"/>
    <s v="Lucknow"/>
    <s v="Premium"/>
  </r>
  <r>
    <s v="ORD008662"/>
    <x v="187"/>
    <s v="CUST0235"/>
    <s v="Dipta Vala"/>
    <x v="2"/>
    <x v="1"/>
    <x v="38"/>
    <n v="4"/>
    <n v="8654.25"/>
    <n v="0"/>
    <n v="34617"/>
    <n v="8091.44"/>
    <n v="34617"/>
    <s v="Q1"/>
    <n v="23.374180316029694"/>
    <s v="Amritsar"/>
    <s v="Regular"/>
  </r>
  <r>
    <s v="ORD011640"/>
    <x v="198"/>
    <s v="CUST0145"/>
    <s v="Kavya Sheth"/>
    <x v="3"/>
    <x v="0"/>
    <x v="0"/>
    <n v="5"/>
    <n v="904.67"/>
    <n v="0.05"/>
    <n v="4297.18"/>
    <n v="1413.11"/>
    <n v="4297.182499999999"/>
    <s v="Q3"/>
    <n v="32.884589428415836"/>
    <s v="Surat"/>
    <s v="Regular"/>
  </r>
  <r>
    <s v="ORD000867"/>
    <x v="243"/>
    <s v="CUST0295"/>
    <s v="Sathvik Dara"/>
    <x v="1"/>
    <x v="2"/>
    <x v="9"/>
    <n v="5"/>
    <n v="6270.34"/>
    <n v="0"/>
    <n v="31351.7"/>
    <n v="8781.16"/>
    <n v="31351.7"/>
    <s v="Q4"/>
    <n v="28.00856093927921"/>
    <s v="Ranchi"/>
    <s v="Premium"/>
  </r>
  <r>
    <s v="ORD000080"/>
    <x v="48"/>
    <s v="CUST0447"/>
    <s v="Gaurang Chaudhary"/>
    <x v="1"/>
    <x v="6"/>
    <x v="41"/>
    <n v="5"/>
    <n v="4407.3500000000004"/>
    <n v="0.25"/>
    <n v="16527.560000000001"/>
    <n v="6002.97"/>
    <n v="16527.5625"/>
    <s v="Q4"/>
    <n v="36.320969338486748"/>
    <s v="Guwahati"/>
    <s v="Premium"/>
  </r>
  <r>
    <s v="ORD000534"/>
    <x v="196"/>
    <s v="CUST0086"/>
    <s v="Sara Chandran"/>
    <x v="1"/>
    <x v="5"/>
    <x v="68"/>
    <n v="4"/>
    <n v="777.38"/>
    <n v="0.05"/>
    <n v="2954.04"/>
    <n v="241.4"/>
    <n v="2954.0439999999999"/>
    <s v="Q1"/>
    <n v="8.1718595550500339"/>
    <s v="Patna"/>
    <s v="Regular"/>
  </r>
  <r>
    <s v="ORD009302"/>
    <x v="359"/>
    <s v="CUST0026"/>
    <s v="Mason Oommen"/>
    <x v="0"/>
    <x v="5"/>
    <x v="68"/>
    <n v="10"/>
    <n v="436.34"/>
    <n v="0.15"/>
    <n v="3708.89"/>
    <n v="213.37"/>
    <n v="3708.8899999999994"/>
    <s v="Q4"/>
    <n v="5.7529341662869484"/>
    <s v="Chennai"/>
    <s v="Premium"/>
  </r>
  <r>
    <s v="ORD010531"/>
    <x v="88"/>
    <s v="CUST0419"/>
    <s v="Indrajit Upadhyay"/>
    <x v="3"/>
    <x v="5"/>
    <x v="24"/>
    <n v="3"/>
    <n v="116.58"/>
    <n v="0.15"/>
    <n v="297.27999999999997"/>
    <n v="27.24"/>
    <n v="297.279"/>
    <s v="Q1"/>
    <n v="9.1630785791173306"/>
    <s v="Surat"/>
    <s v="Occasional"/>
  </r>
  <r>
    <s v="ORD004467"/>
    <x v="205"/>
    <s v="CUST0495"/>
    <s v="Chanchal Golla"/>
    <x v="2"/>
    <x v="5"/>
    <x v="68"/>
    <n v="5"/>
    <n v="641.66"/>
    <n v="0"/>
    <n v="3208.3"/>
    <n v="258.41000000000003"/>
    <n v="3208.2999999999997"/>
    <s v="Q2"/>
    <n v="8.0544213446373476"/>
    <s v="Amritsar"/>
    <s v="Premium"/>
  </r>
  <r>
    <s v="ORD005598"/>
    <x v="218"/>
    <s v="CUST0353"/>
    <s v="Amruta Ratta"/>
    <x v="1"/>
    <x v="6"/>
    <x v="18"/>
    <n v="3"/>
    <n v="1866.19"/>
    <n v="0.1"/>
    <n v="5038.71"/>
    <n v="1278.0899999999999"/>
    <n v="5038.7129999999997"/>
    <s v="Q3"/>
    <n v="25.365420911304675"/>
    <s v="Bhubaneswar"/>
    <s v="Regular"/>
  </r>
  <r>
    <s v="ORD011929"/>
    <x v="6"/>
    <s v="CUST0229"/>
    <s v="Tanish Narula"/>
    <x v="2"/>
    <x v="3"/>
    <x v="61"/>
    <n v="3"/>
    <n v="1147.01"/>
    <n v="0"/>
    <n v="3441.03"/>
    <n v="882.76"/>
    <n v="3441.0299999999997"/>
    <s v="Q1"/>
    <n v="25.653946638070575"/>
    <s v="Lucknow"/>
    <s v="Premium"/>
  </r>
  <r>
    <s v="ORD008357"/>
    <x v="177"/>
    <s v="CUST0251"/>
    <s v="Faris Thakkar"/>
    <x v="0"/>
    <x v="1"/>
    <x v="36"/>
    <n v="1"/>
    <n v="31608.6"/>
    <n v="0"/>
    <n v="31608.6"/>
    <n v="9818.33"/>
    <n v="31608.6"/>
    <s v="Q1"/>
    <n v="31.062210917282009"/>
    <s v="Kochi"/>
    <s v="Regular"/>
  </r>
  <r>
    <s v="ORD004015"/>
    <x v="181"/>
    <s v="CUST0243"/>
    <s v="Oviya Nagy"/>
    <x v="3"/>
    <x v="6"/>
    <x v="43"/>
    <n v="4"/>
    <n v="620.08000000000004"/>
    <n v="0"/>
    <n v="2480.3200000000002"/>
    <n v="862.8"/>
    <n v="2480.3200000000002"/>
    <s v="Q3"/>
    <n v="34.785834085924392"/>
    <s v="Surat"/>
    <s v="Regular"/>
  </r>
  <r>
    <s v="ORD002976"/>
    <x v="1"/>
    <s v="CUST0485"/>
    <s v="Om Seth"/>
    <x v="3"/>
    <x v="3"/>
    <x v="4"/>
    <n v="4"/>
    <n v="1879.94"/>
    <n v="0.05"/>
    <n v="7143.77"/>
    <n v="2150.21"/>
    <n v="7143.7719999999999"/>
    <s v="Q2"/>
    <n v="30.099093335871675"/>
    <s v="Nagpur"/>
    <s v="Regular"/>
  </r>
  <r>
    <s v="ORD007262"/>
    <x v="24"/>
    <s v="CUST0098"/>
    <s v="Divya Bhardwaj"/>
    <x v="3"/>
    <x v="4"/>
    <x v="45"/>
    <n v="1"/>
    <n v="65778.720000000001"/>
    <n v="0.3"/>
    <n v="46045.1"/>
    <n v="4779.8900000000003"/>
    <n v="46045.103999999999"/>
    <s v="Q3"/>
    <n v="10.380887434276396"/>
    <s v="Mumbai"/>
    <s v="Premium"/>
  </r>
  <r>
    <s v="ORD004570"/>
    <x v="116"/>
    <s v="CUST0500"/>
    <s v="Pooja Mand"/>
    <x v="0"/>
    <x v="2"/>
    <x v="30"/>
    <n v="5"/>
    <n v="6962.5"/>
    <n v="0"/>
    <n v="34812.5"/>
    <n v="7284.66"/>
    <n v="34812.5"/>
    <s v="Q4"/>
    <n v="20.925414721723516"/>
    <s v="Kochi"/>
    <s v="Premium"/>
  </r>
  <r>
    <s v="ORD000876"/>
    <x v="316"/>
    <s v="CUST0437"/>
    <s v="Aditya Borah"/>
    <x v="3"/>
    <x v="5"/>
    <x v="39"/>
    <n v="7"/>
    <n v="430.03"/>
    <n v="0.1"/>
    <n v="2709.19"/>
    <n v="166.13"/>
    <n v="2709.1890000000003"/>
    <s v="Q4"/>
    <n v="6.1320911416327384"/>
    <s v="Ahmedabad"/>
    <s v="Regular"/>
  </r>
  <r>
    <s v="ORD006342"/>
    <x v="306"/>
    <s v="CUST0402"/>
    <s v="Upkaar Chandran"/>
    <x v="1"/>
    <x v="5"/>
    <x v="40"/>
    <n v="9"/>
    <n v="762.79"/>
    <n v="0.25"/>
    <n v="5148.83"/>
    <n v="321.11"/>
    <n v="5148.8324999999995"/>
    <s v="Q3"/>
    <n v="6.2365624811850466"/>
    <s v="Guwahati"/>
    <s v="Premium"/>
  </r>
  <r>
    <s v="ORD000186"/>
    <x v="163"/>
    <s v="CUST0251"/>
    <s v="Faris Thakkar"/>
    <x v="0"/>
    <x v="4"/>
    <x v="45"/>
    <n v="4"/>
    <n v="54108.46"/>
    <n v="0.05"/>
    <n v="205612.15"/>
    <n v="28654.04"/>
    <n v="205612.14799999999"/>
    <s v="Q4"/>
    <n v="13.93596633272888"/>
    <s v="Kochi"/>
    <s v="Regular"/>
  </r>
  <r>
    <s v="ORD002166"/>
    <x v="361"/>
    <s v="CUST0336"/>
    <s v="Krishna Saxena"/>
    <x v="3"/>
    <x v="1"/>
    <x v="26"/>
    <n v="4"/>
    <n v="43920.47"/>
    <n v="0.05"/>
    <n v="166897.79"/>
    <n v="47921.49"/>
    <n v="166897.78599999999"/>
    <s v="Q3"/>
    <n v="28.713076428393684"/>
    <s v="Ahmedabad"/>
    <s v="Premium"/>
  </r>
  <r>
    <s v="ORD002470"/>
    <x v="311"/>
    <s v="CUST0340"/>
    <s v="Oscar Wali"/>
    <x v="0"/>
    <x v="5"/>
    <x v="40"/>
    <n v="6"/>
    <n v="788.85"/>
    <n v="0.05"/>
    <n v="4496.4399999999996"/>
    <n v="464.53"/>
    <n v="4496.4449999999997"/>
    <s v="Q1"/>
    <n v="10.331061906752897"/>
    <s v="Coimbatore"/>
    <s v="Premium"/>
  </r>
  <r>
    <s v="ORD001476"/>
    <x v="202"/>
    <s v="CUST0120"/>
    <s v="Mitesh Rao"/>
    <x v="1"/>
    <x v="5"/>
    <x v="31"/>
    <n v="5"/>
    <n v="327.9"/>
    <n v="0"/>
    <n v="1639.5"/>
    <n v="111.84"/>
    <n v="1639.5"/>
    <s v="Q4"/>
    <n v="6.8215919487648673"/>
    <s v="Bhubaneswar"/>
    <s v="Regular"/>
  </r>
  <r>
    <s v="ORD006401"/>
    <x v="138"/>
    <s v="CUST0316"/>
    <s v="Vinaya Varughese"/>
    <x v="1"/>
    <x v="5"/>
    <x v="24"/>
    <n v="8"/>
    <n v="738.79"/>
    <n v="0.05"/>
    <n v="5614.8"/>
    <n v="416.49"/>
    <n v="5614.8039999999992"/>
    <s v="Q4"/>
    <n v="7.4177174609959389"/>
    <s v="Ranchi"/>
    <s v="Regular"/>
  </r>
  <r>
    <s v="ORD008328"/>
    <x v="189"/>
    <s v="CUST0136"/>
    <s v="Arin Narula"/>
    <x v="0"/>
    <x v="5"/>
    <x v="31"/>
    <n v="8"/>
    <n v="729.45"/>
    <n v="0.1"/>
    <n v="5252.04"/>
    <n v="424.11"/>
    <n v="5252.0400000000009"/>
    <s v="Q3"/>
    <n v="8.075147942513766"/>
    <s v="Bengaluru"/>
    <s v="Premium"/>
  </r>
  <r>
    <s v="ORD010612"/>
    <x v="180"/>
    <s v="CUST0316"/>
    <s v="Vinaya Varughese"/>
    <x v="1"/>
    <x v="6"/>
    <x v="27"/>
    <n v="3"/>
    <n v="2634.57"/>
    <n v="0"/>
    <n v="7903.71"/>
    <n v="2819.91"/>
    <n v="7903.7100000000009"/>
    <s v="Q3"/>
    <n v="35.678308035087319"/>
    <s v="Ranchi"/>
    <s v="Regular"/>
  </r>
  <r>
    <s v="ORD003937"/>
    <x v="285"/>
    <s v="CUST0394"/>
    <s v="Isaac Parekh"/>
    <x v="1"/>
    <x v="5"/>
    <x v="39"/>
    <n v="0"/>
    <n v="702.47"/>
    <n v="0.1"/>
    <n v="5057.78"/>
    <n v="300.01"/>
    <n v="0"/>
    <s v="Q3"/>
    <n v="5.9316538085879573"/>
    <s v="Kolkata"/>
    <s v="Occasional"/>
  </r>
  <r>
    <s v="ORD001636"/>
    <x v="302"/>
    <s v="CUST0277"/>
    <s v="Nirja Sarkar"/>
    <x v="2"/>
    <x v="2"/>
    <x v="2"/>
    <n v="3"/>
    <n v="7816.42"/>
    <n v="0"/>
    <n v="23449.26"/>
    <n v="6213.15"/>
    <n v="23449.260000000002"/>
    <s v="Q1"/>
    <n v="26.496145294137214"/>
    <s v="Amritsar"/>
    <s v="Premium"/>
  </r>
  <r>
    <s v="ORD007022"/>
    <x v="64"/>
    <s v="CUST0392"/>
    <s v="Yashawini Bhalla"/>
    <x v="0"/>
    <x v="2"/>
    <x v="54"/>
    <n v="3"/>
    <n v="2084.86"/>
    <n v="0"/>
    <n v="6254.58"/>
    <n v="1045.55"/>
    <n v="6254.58"/>
    <s v="Q1"/>
    <n v="16.716550112077869"/>
    <s v="Chennai"/>
    <s v="Premium"/>
  </r>
  <r>
    <s v="ORD007220"/>
    <x v="168"/>
    <s v="CUST0479"/>
    <s v="Janya Walia"/>
    <x v="3"/>
    <x v="2"/>
    <x v="2"/>
    <n v="2"/>
    <n v="7964.37"/>
    <n v="0.3"/>
    <n v="11150.12"/>
    <n v="2942.39"/>
    <n v="11150.117999999999"/>
    <s v="Q1"/>
    <n v="26.388863976351821"/>
    <s v="Pune"/>
    <s v="Premium"/>
  </r>
  <r>
    <s v="ORD003656"/>
    <x v="87"/>
    <s v="CUST0412"/>
    <s v="Qadim Mammen"/>
    <x v="0"/>
    <x v="5"/>
    <x v="21"/>
    <n v="1"/>
    <n v="320.2"/>
    <n v="0.05"/>
    <n v="304.19"/>
    <n v="18.809999999999999"/>
    <n v="304.19"/>
    <s v="Q1"/>
    <n v="6.1836352279825109"/>
    <s v="Chennai"/>
    <s v="Regular"/>
  </r>
  <r>
    <s v="ORD007011"/>
    <x v="214"/>
    <s v="CUST0040"/>
    <s v="Gaurav Majumdar"/>
    <x v="2"/>
    <x v="3"/>
    <x v="58"/>
    <n v="1"/>
    <n v="1841.48"/>
    <n v="0.15"/>
    <n v="1565.26"/>
    <n v="454.66"/>
    <n v="1565.258"/>
    <s v="Q4"/>
    <n v="29.046931500198053"/>
    <s v="Chandigarh"/>
    <s v="Regular"/>
  </r>
  <r>
    <s v="ORD004415"/>
    <x v="47"/>
    <s v="CUST0363"/>
    <s v="Daksha Nadig"/>
    <x v="3"/>
    <x v="4"/>
    <x v="28"/>
    <n v="2"/>
    <n v="70244.45"/>
    <n v="0.05"/>
    <n v="133464.45000000001"/>
    <n v="11823.16"/>
    <n v="133464.45499999999"/>
    <s v="Q1"/>
    <n v="8.8586586165829164"/>
    <s v="Mumbai"/>
    <s v="Premium"/>
  </r>
  <r>
    <s v="ORD002892"/>
    <x v="152"/>
    <s v="CUST0128"/>
    <s v="Anjali Mall"/>
    <x v="1"/>
    <x v="5"/>
    <x v="44"/>
    <n v="2"/>
    <n v="422.74"/>
    <n v="0.15"/>
    <n v="718.66"/>
    <n v="48.15"/>
    <n v="718.65800000000002"/>
    <s v="Q2"/>
    <n v="6.6999693874711275"/>
    <s v="Bhubaneswar"/>
    <s v="Premium"/>
  </r>
  <r>
    <s v="ORD010290"/>
    <x v="198"/>
    <s v="CUST0001"/>
    <s v="Aditya Bhakta"/>
    <x v="2"/>
    <x v="0"/>
    <x v="35"/>
    <n v="2"/>
    <n v="897.17"/>
    <n v="0.05"/>
    <n v="1704.62"/>
    <n v="429.61"/>
    <n v="1704.6229999999998"/>
    <s v="Q3"/>
    <n v="25.202684469265879"/>
    <s v="Delhi"/>
    <s v="Regular"/>
  </r>
  <r>
    <s v="ORD003414"/>
    <x v="322"/>
    <s v="CUST0397"/>
    <s v="Jai Boase"/>
    <x v="3"/>
    <x v="1"/>
    <x v="26"/>
    <n v="2"/>
    <n v="19780.400000000001"/>
    <n v="0"/>
    <n v="39560.800000000003"/>
    <n v="8642.2800000000007"/>
    <n v="39560.800000000003"/>
    <s v="Q3"/>
    <n v="21.845564295969748"/>
    <s v="Ahmedabad"/>
    <s v="Occasional"/>
  </r>
  <r>
    <s v="ORD003870"/>
    <x v="285"/>
    <s v="CUST0180"/>
    <s v="Leela Talwar"/>
    <x v="3"/>
    <x v="5"/>
    <x v="11"/>
    <n v="3"/>
    <n v="190.58"/>
    <n v="0.25"/>
    <n v="428.81"/>
    <n v="41.02"/>
    <n v="428.80500000000001"/>
    <s v="Q3"/>
    <n v="9.5660082554044923"/>
    <s v="Mumbai"/>
    <s v="Regular"/>
  </r>
  <r>
    <s v="ORD002575"/>
    <x v="294"/>
    <s v="CUST0496"/>
    <s v="Gunbir Sidhu"/>
    <x v="2"/>
    <x v="3"/>
    <x v="4"/>
    <n v="3"/>
    <n v="231.88"/>
    <n v="0"/>
    <n v="695.64"/>
    <n v="196.77"/>
    <n v="695.64"/>
    <s v="Q1"/>
    <n v="28.286182508193896"/>
    <s v="Lucknow"/>
    <s v="Regular"/>
  </r>
  <r>
    <s v="ORD002501"/>
    <x v="348"/>
    <s v="CUST0226"/>
    <s v="Unknown"/>
    <x v="2"/>
    <x v="6"/>
    <x v="43"/>
    <n v="3"/>
    <n v="4912.47"/>
    <n v="0.05"/>
    <n v="14000.54"/>
    <n v="4129.4399999999996"/>
    <n v="14000.539499999999"/>
    <s v="Q1"/>
    <n v="29.494862341023985"/>
    <s v="Amritsar"/>
    <s v="Premium"/>
  </r>
  <r>
    <s v="ORD010923"/>
    <x v="87"/>
    <s v="CUST0072"/>
    <s v="Ekantika Khosla"/>
    <x v="1"/>
    <x v="0"/>
    <x v="48"/>
    <n v="2"/>
    <n v="925.22"/>
    <n v="0"/>
    <n v="1850.44"/>
    <n v="736.07"/>
    <n v="1850.44"/>
    <s v="Q1"/>
    <n v="39.778106828646159"/>
    <s v="Bhubaneswar"/>
    <s v="Occasional"/>
  </r>
  <r>
    <s v="ORD004559"/>
    <x v="183"/>
    <s v="CUST0411"/>
    <s v="Agastya Goyal"/>
    <x v="2"/>
    <x v="5"/>
    <x v="39"/>
    <n v="1"/>
    <n v="300.43"/>
    <n v="0"/>
    <n v="300.43"/>
    <n v="24.95"/>
    <n v="300.43"/>
    <s v="Q3"/>
    <n v="8.3047631727856732"/>
    <s v="Amritsar"/>
    <s v="Premium"/>
  </r>
  <r>
    <s v="ORD009421"/>
    <x v="24"/>
    <s v="CUST0332"/>
    <s v="Tamanna Mukherjee"/>
    <x v="2"/>
    <x v="5"/>
    <x v="7"/>
    <n v="5"/>
    <n v="399.3"/>
    <n v="0"/>
    <n v="1996.5"/>
    <n v="170.85"/>
    <n v="1996.5"/>
    <s v="Q3"/>
    <n v="8.557475582268971"/>
    <s v="Lucknow"/>
    <s v="Premium"/>
  </r>
  <r>
    <s v="ORD007080"/>
    <x v="235"/>
    <s v="CUST0360"/>
    <s v="Harshil Kadakia"/>
    <x v="1"/>
    <x v="4"/>
    <x v="47"/>
    <n v="1"/>
    <n v="70307.67"/>
    <n v="0.25"/>
    <n v="52730.75"/>
    <n v="7614.63"/>
    <n v="52730.752500000002"/>
    <s v="Q1"/>
    <n v="14.440587323336004"/>
    <s v="Patna"/>
    <s v="Occasional"/>
  </r>
  <r>
    <s v="ORD004646"/>
    <x v="308"/>
    <s v="CUST0041"/>
    <s v="Unknown"/>
    <x v="1"/>
    <x v="3"/>
    <x v="16"/>
    <n v="4"/>
    <n v="1666.23"/>
    <n v="0"/>
    <n v="6664.92"/>
    <n v="1411.35"/>
    <n v="6664.92"/>
    <s v="Q3"/>
    <n v="21.17579805909148"/>
    <s v="Patna"/>
    <s v="Premium"/>
  </r>
  <r>
    <s v="ORD000648"/>
    <x v="13"/>
    <s v="CUST0112"/>
    <s v="Kamala Bandi"/>
    <x v="3"/>
    <x v="6"/>
    <x v="43"/>
    <n v="3"/>
    <n v="2984.44"/>
    <n v="0"/>
    <n v="8953.32"/>
    <n v="2015.62"/>
    <n v="8953.32"/>
    <s v="Q1"/>
    <n v="22.51254283327302"/>
    <s v="Ahmedabad"/>
    <s v="Regular"/>
  </r>
  <r>
    <s v="ORD011740"/>
    <x v="168"/>
    <s v="CUST0477"/>
    <s v="Teerth Bobal"/>
    <x v="1"/>
    <x v="3"/>
    <x v="61"/>
    <n v="4"/>
    <n v="3895.3"/>
    <n v="0"/>
    <n v="15581.2"/>
    <n v="4753.28"/>
    <n v="15581.2"/>
    <s v="Q1"/>
    <n v="30.506507842784892"/>
    <s v="Patna"/>
    <s v="Occasional"/>
  </r>
  <r>
    <s v="ORD008109"/>
    <x v="246"/>
    <s v="CUST0222"/>
    <s v="Umang Sama"/>
    <x v="0"/>
    <x v="1"/>
    <x v="1"/>
    <n v="2"/>
    <n v="36802.120000000003"/>
    <n v="0.1"/>
    <n v="66243.820000000007"/>
    <n v="18815.14"/>
    <n v="66243.816000000006"/>
    <s v="Q2"/>
    <n v="28.402860825356989"/>
    <s v="Chennai"/>
    <s v="Regular"/>
  </r>
  <r>
    <s v="ORD011298"/>
    <x v="247"/>
    <s v="CUST0112"/>
    <s v="Kamala Bandi"/>
    <x v="3"/>
    <x v="4"/>
    <x v="50"/>
    <n v="4"/>
    <n v="73304.62"/>
    <n v="0.05"/>
    <n v="278557.56"/>
    <n v="30780.04"/>
    <n v="278557.55599999998"/>
    <s v="Q2"/>
    <n v="11.049795238011132"/>
    <s v="Ahmedabad"/>
    <s v="Regular"/>
  </r>
  <r>
    <s v="ORD007585"/>
    <x v="204"/>
    <s v="CUST0413"/>
    <s v="Aarini Amble"/>
    <x v="3"/>
    <x v="4"/>
    <x v="45"/>
    <n v="3"/>
    <n v="25286.79"/>
    <n v="0.1"/>
    <n v="68274.33"/>
    <n v="9255.09"/>
    <n v="68274.332999999999"/>
    <s v="Q4"/>
    <n v="13.555739031053104"/>
    <s v="Surat"/>
    <s v="Premium"/>
  </r>
  <r>
    <s v="ORD002296"/>
    <x v="182"/>
    <s v="CUST0096"/>
    <s v="Vaishnavi Gandhi"/>
    <x v="0"/>
    <x v="3"/>
    <x v="6"/>
    <n v="5"/>
    <n v="1457.49"/>
    <n v="0.2"/>
    <n v="5829.96"/>
    <n v="-817.15"/>
    <n v="5829.96"/>
    <s v="Q4"/>
    <n v="-14.016391193078512"/>
    <s v="Kochi"/>
    <s v="Occasional"/>
  </r>
  <r>
    <s v="ORD003039"/>
    <x v="267"/>
    <s v="CUST0111"/>
    <s v="Ishwar Bir"/>
    <x v="0"/>
    <x v="2"/>
    <x v="62"/>
    <n v="2"/>
    <n v="837.07"/>
    <n v="0.1"/>
    <n v="1506.73"/>
    <n v="276"/>
    <n v="1506.7260000000001"/>
    <s v="Q4"/>
    <n v="18.317814074187147"/>
    <s v="Hyderabad"/>
    <s v="Premium"/>
  </r>
  <r>
    <s v="ORD008884"/>
    <x v="11"/>
    <s v="CUST0487"/>
    <s v="Urvi Johal"/>
    <x v="3"/>
    <x v="4"/>
    <x v="5"/>
    <n v="1"/>
    <n v="54359.81"/>
    <n v="0"/>
    <n v="54359.81"/>
    <n v="-4591.6899999999996"/>
    <n v="54359.81"/>
    <s v="Q1"/>
    <n v="-8.4468470364410759"/>
    <s v="Ahmedabad"/>
    <s v="Premium"/>
  </r>
  <r>
    <s v="ORD001464"/>
    <x v="322"/>
    <s v="CUST0065"/>
    <s v="Bhavya Kapadia"/>
    <x v="3"/>
    <x v="4"/>
    <x v="20"/>
    <n v="3"/>
    <n v="23572.14"/>
    <n v="0.1"/>
    <n v="63644.78"/>
    <n v="5571.4"/>
    <n v="63644.777999999998"/>
    <s v="Q3"/>
    <n v="8.7538993771366638"/>
    <s v="Mumbai"/>
    <s v="Regular"/>
  </r>
  <r>
    <s v="ORD010580"/>
    <x v="299"/>
    <s v="CUST0206"/>
    <s v="Reyansh Gola"/>
    <x v="3"/>
    <x v="6"/>
    <x v="18"/>
    <n v="1"/>
    <n v="2892.74"/>
    <n v="0"/>
    <n v="2892.74"/>
    <n v="1031.6400000000001"/>
    <n v="2892.74"/>
    <s v="Q1"/>
    <n v="35.663073763974644"/>
    <s v="Nagpur"/>
    <s v="Regular"/>
  </r>
  <r>
    <s v="ORD005678"/>
    <x v="200"/>
    <s v="CUST0338"/>
    <s v="Chakradev Mand"/>
    <x v="1"/>
    <x v="1"/>
    <x v="3"/>
    <n v="3"/>
    <n v="5863.15"/>
    <n v="0.05"/>
    <n v="16709.98"/>
    <n v="4607.26"/>
    <n v="16709.977499999997"/>
    <s v="Q2"/>
    <n v="27.571906130348449"/>
    <s v="Ranchi"/>
    <s v="Premium"/>
  </r>
  <r>
    <s v="ORD010221"/>
    <x v="179"/>
    <s v="CUST0135"/>
    <s v="Nandini Sarin"/>
    <x v="2"/>
    <x v="1"/>
    <x v="26"/>
    <n v="2"/>
    <n v="13451.68"/>
    <n v="0"/>
    <n v="26903.360000000001"/>
    <n v="4767.7"/>
    <n v="26903.360000000001"/>
    <s v="Q1"/>
    <n v="17.721578271264256"/>
    <s v="Amritsar"/>
    <s v="Premium"/>
  </r>
  <r>
    <s v="ORD009469"/>
    <x v="27"/>
    <s v="CUST0227"/>
    <s v="Yashawini Loyal"/>
    <x v="1"/>
    <x v="2"/>
    <x v="17"/>
    <n v="1"/>
    <n v="7601.66"/>
    <n v="0"/>
    <n v="7601.66"/>
    <n v="1673.92"/>
    <n v="7601.66"/>
    <s v="Q4"/>
    <n v="22.020453427277729"/>
    <s v="Patna"/>
    <s v="Premium"/>
  </r>
  <r>
    <s v="ORD008736"/>
    <x v="280"/>
    <s v="CUST0298"/>
    <s v="Faris Malhotra"/>
    <x v="3"/>
    <x v="2"/>
    <x v="46"/>
    <n v="4"/>
    <n v="4787.12"/>
    <n v="0.15"/>
    <n v="16276.21"/>
    <n v="2929.96"/>
    <n v="16276.207999999999"/>
    <s v="Q3"/>
    <n v="18.001488061409876"/>
    <s v="Mumbai"/>
    <s v="Premium"/>
  </r>
  <r>
    <s v="ORD002759"/>
    <x v="302"/>
    <s v="CUST0384"/>
    <s v="Darika Sani"/>
    <x v="3"/>
    <x v="6"/>
    <x v="27"/>
    <n v="4"/>
    <n v="3505.38"/>
    <n v="0.15"/>
    <n v="11918.29"/>
    <n v="4026.69"/>
    <n v="11918.291999999999"/>
    <s v="Q1"/>
    <n v="33.785803164715745"/>
    <s v="Pune"/>
    <s v="Premium"/>
  </r>
  <r>
    <s v="ORD008069"/>
    <x v="126"/>
    <s v="CUST0167"/>
    <s v="Varsha Ben"/>
    <x v="3"/>
    <x v="4"/>
    <x v="42"/>
    <n v="4"/>
    <n v="74926.81"/>
    <n v="0"/>
    <n v="299707.24"/>
    <n v="40285.07"/>
    <n v="299707.24"/>
    <s v="Q2"/>
    <n v="13.44147375285295"/>
    <s v="Pune"/>
    <s v="Premium"/>
  </r>
  <r>
    <s v="ORD006142"/>
    <x v="54"/>
    <s v="CUST0351"/>
    <s v="Anirudh Kumer"/>
    <x v="2"/>
    <x v="5"/>
    <x v="44"/>
    <n v="1"/>
    <n v="367.84"/>
    <n v="0.05"/>
    <n v="349.45"/>
    <n v="27.68"/>
    <n v="349.44799999999998"/>
    <s v="Q4"/>
    <n v="7.9210187437401629"/>
    <s v="Lucknow"/>
    <s v="Premium"/>
  </r>
  <r>
    <s v="ORD007773"/>
    <x v="330"/>
    <s v="CUST0212"/>
    <s v="Reva Vyas"/>
    <x v="0"/>
    <x v="2"/>
    <x v="60"/>
    <n v="1"/>
    <n v="5420.58"/>
    <n v="0.1"/>
    <n v="4878.5200000000004"/>
    <n v="1206.77"/>
    <n v="4878.5219999999999"/>
    <s v="Q2"/>
    <n v="24.736395464198154"/>
    <s v="Hyderabad"/>
    <s v="Premium"/>
  </r>
  <r>
    <s v="ORD005585"/>
    <x v="318"/>
    <s v="CUST0475"/>
    <s v="Jhalak Kunda"/>
    <x v="2"/>
    <x v="5"/>
    <x v="40"/>
    <n v="5"/>
    <n v="244.72"/>
    <n v="0.05"/>
    <n v="1162.42"/>
    <n v="94.64"/>
    <n v="1162.4199999999998"/>
    <s v="Q3"/>
    <n v="8.141635553414428"/>
    <s v="Lucknow"/>
    <s v="Premium"/>
  </r>
  <r>
    <s v="ORD007560"/>
    <x v="159"/>
    <s v="CUST0199"/>
    <s v="Ikshita Wable"/>
    <x v="3"/>
    <x v="3"/>
    <x v="10"/>
    <n v="1"/>
    <n v="3506.24"/>
    <n v="0"/>
    <n v="3506.24"/>
    <n v="863.5"/>
    <n v="3506.24"/>
    <s v="Q3"/>
    <n v="24.627521219311856"/>
    <s v="Surat"/>
    <s v="Premium"/>
  </r>
  <r>
    <s v="ORD005779"/>
    <x v="95"/>
    <s v="CUST0435"/>
    <s v="Ekalinga Chowdhury"/>
    <x v="1"/>
    <x v="2"/>
    <x v="9"/>
    <n v="2"/>
    <n v="1756.73"/>
    <n v="0"/>
    <n v="3513.46"/>
    <n v="993.77"/>
    <n v="3513.46"/>
    <s v="Q1"/>
    <n v="28.284653873959005"/>
    <s v="Bhubaneswar"/>
    <s v="Premium"/>
  </r>
  <r>
    <s v="ORD004067"/>
    <x v="1"/>
    <s v="CUST0128"/>
    <s v="Anjali Mall"/>
    <x v="1"/>
    <x v="5"/>
    <x v="40"/>
    <n v="6"/>
    <n v="168.12"/>
    <n v="0.05"/>
    <n v="958.28"/>
    <n v="96.75"/>
    <n v="958.28399999999999"/>
    <s v="Q2"/>
    <n v="10.096214050173227"/>
    <s v="Bhubaneswar"/>
    <s v="Premium"/>
  </r>
  <r>
    <s v="ORD010679"/>
    <x v="192"/>
    <s v="CUST0447"/>
    <s v="Gaurang Chaudhary"/>
    <x v="1"/>
    <x v="4"/>
    <x v="50"/>
    <n v="4"/>
    <n v="9183.2900000000009"/>
    <n v="0.3"/>
    <n v="25713.21"/>
    <n v="3298.02"/>
    <n v="25713.212"/>
    <s v="Q2"/>
    <n v="12.826169894773932"/>
    <s v="Guwahati"/>
    <s v="Premium"/>
  </r>
  <r>
    <s v="ORD011734"/>
    <x v="40"/>
    <s v="CUST0425"/>
    <s v="Devika Issac"/>
    <x v="3"/>
    <x v="4"/>
    <x v="33"/>
    <n v="3"/>
    <n v="82935.210000000006"/>
    <n v="0.15"/>
    <n v="211484.79"/>
    <n v="30612.29"/>
    <n v="211484.7855"/>
    <s v="Q4"/>
    <n v="14.474936944637957"/>
    <s v="Nagpur"/>
    <s v="Premium"/>
  </r>
  <r>
    <s v="ORD010178"/>
    <x v="98"/>
    <s v="CUST0392"/>
    <s v="Yashawini Bhalla"/>
    <x v="0"/>
    <x v="1"/>
    <x v="34"/>
    <n v="5"/>
    <n v="13520.91"/>
    <n v="0"/>
    <n v="67604.55"/>
    <n v="14682.93"/>
    <n v="67604.55"/>
    <s v="Q3"/>
    <n v="21.718848805294911"/>
    <s v="Chennai"/>
    <s v="Premium"/>
  </r>
  <r>
    <s v="ORD002909"/>
    <x v="335"/>
    <s v="CUST0459"/>
    <s v="Vidhi Kari"/>
    <x v="3"/>
    <x v="0"/>
    <x v="48"/>
    <n v="1"/>
    <n v="889.61"/>
    <n v="0"/>
    <n v="889.61"/>
    <n v="366.19"/>
    <n v="889.61"/>
    <s v="Q4"/>
    <n v="41.162981531232781"/>
    <s v="Surat"/>
    <s v="Occasional"/>
  </r>
  <r>
    <s v="ORD011191"/>
    <x v="312"/>
    <s v="CUST0121"/>
    <s v="Yutika Salvi"/>
    <x v="0"/>
    <x v="3"/>
    <x v="13"/>
    <n v="4"/>
    <n v="2145.9"/>
    <n v="0"/>
    <n v="8583.6"/>
    <n v="2558.87"/>
    <n v="8583.6"/>
    <s v="Q4"/>
    <n v="29.811151498205881"/>
    <s v="Kochi"/>
    <s v="Regular"/>
  </r>
  <r>
    <s v="ORD010567"/>
    <x v="81"/>
    <s v="CUST0446"/>
    <s v="Anthony Pandit"/>
    <x v="0"/>
    <x v="5"/>
    <x v="24"/>
    <n v="4"/>
    <n v="776.68"/>
    <n v="0"/>
    <n v="3106.72"/>
    <n v="272.64999999999998"/>
    <n v="3106.72"/>
    <s v="Q3"/>
    <n v="8.7761368903538148"/>
    <s v="Chennai"/>
    <s v="Premium"/>
  </r>
  <r>
    <s v="ORD008419"/>
    <x v="83"/>
    <s v="CUST0198"/>
    <s v="Dev Wagle"/>
    <x v="2"/>
    <x v="5"/>
    <x v="7"/>
    <n v="9"/>
    <n v="584.54999999999995"/>
    <n v="0.2"/>
    <n v="4208.76"/>
    <n v="319.25"/>
    <n v="4208.76"/>
    <s v="Q2"/>
    <n v="7.585369562531481"/>
    <s v="Chandigarh"/>
    <s v="Regular"/>
  </r>
  <r>
    <s v="ORD007634"/>
    <x v="335"/>
    <s v="CUST0496"/>
    <s v="Gunbir Sidhu"/>
    <x v="2"/>
    <x v="4"/>
    <x v="50"/>
    <n v="3"/>
    <n v="13233.19"/>
    <n v="0"/>
    <n v="39699.57"/>
    <n v="5103.54"/>
    <n v="39699.57"/>
    <s v="Q4"/>
    <n v="12.855403723516401"/>
    <s v="Lucknow"/>
    <s v="Regular"/>
  </r>
  <r>
    <s v="ORD008746"/>
    <x v="321"/>
    <s v="CUST0358"/>
    <s v="Daksh Shan"/>
    <x v="3"/>
    <x v="1"/>
    <x v="64"/>
    <n v="5"/>
    <n v="16310.05"/>
    <n v="0"/>
    <n v="81550.25"/>
    <n v="24905.32"/>
    <n v="81550.25"/>
    <s v="Q4"/>
    <n v="30.539845064852649"/>
    <s v="Pune"/>
    <s v="Premium"/>
  </r>
  <r>
    <s v="ORD002933"/>
    <x v="116"/>
    <s v="CUST0238"/>
    <s v="Dominic Kothari"/>
    <x v="3"/>
    <x v="4"/>
    <x v="47"/>
    <n v="1"/>
    <n v="42597.07"/>
    <n v="0.15"/>
    <n v="36207.51"/>
    <n v="4499.5"/>
    <n v="36207.5095"/>
    <s v="Q4"/>
    <n v="12.426979927644846"/>
    <s v="Pune"/>
    <s v="Premium"/>
  </r>
  <r>
    <s v="ORD005539"/>
    <x v="250"/>
    <s v="CUST0254"/>
    <s v="Pratyush Morar"/>
    <x v="1"/>
    <x v="5"/>
    <x v="11"/>
    <n v="4"/>
    <n v="394.18"/>
    <n v="0.3"/>
    <n v="1103.7"/>
    <n v="82.29"/>
    <n v="1103.704"/>
    <s v="Q4"/>
    <n v="7.4558303886925801"/>
    <s v="Patna"/>
    <s v="Premium"/>
  </r>
  <r>
    <s v="ORD001733"/>
    <x v="205"/>
    <s v="CUST0157"/>
    <s v="Bhavini Patla"/>
    <x v="2"/>
    <x v="6"/>
    <x v="19"/>
    <n v="2"/>
    <n v="4920.28"/>
    <n v="0.2"/>
    <n v="7872.45"/>
    <n v="2767.74"/>
    <n v="7872.4480000000003"/>
    <s v="Q2"/>
    <n v="35.157289026923003"/>
    <s v="Jaipur"/>
    <s v="Regular"/>
  </r>
  <r>
    <s v="ORD010252"/>
    <x v="123"/>
    <s v="CUST0430"/>
    <s v="Ayush Dar"/>
    <x v="0"/>
    <x v="0"/>
    <x v="0"/>
    <n v="3"/>
    <n v="622.70000000000005"/>
    <n v="0"/>
    <n v="1868.1"/>
    <n v="735.65"/>
    <n v="1868.1000000000001"/>
    <s v="Q1"/>
    <n v="39.379583534072054"/>
    <s v="Bengaluru"/>
    <s v="Regular"/>
  </r>
  <r>
    <s v="ORD004004"/>
    <x v="262"/>
    <s v="CUST0353"/>
    <s v="Amruta Ratta"/>
    <x v="1"/>
    <x v="6"/>
    <x v="29"/>
    <n v="2"/>
    <n v="2886.51"/>
    <n v="0.05"/>
    <n v="5484.37"/>
    <n v="1523.9"/>
    <n v="5484.3690000000006"/>
    <s v="Q2"/>
    <n v="27.78623615839194"/>
    <s v="Bhubaneswar"/>
    <s v="Regular"/>
  </r>
  <r>
    <s v="ORD006300"/>
    <x v="322"/>
    <s v="CUST0239"/>
    <s v="Om Bumb"/>
    <x v="2"/>
    <x v="0"/>
    <x v="49"/>
    <n v="1"/>
    <n v="926.77"/>
    <n v="0"/>
    <n v="926.77"/>
    <n v="412.43"/>
    <n v="926.77"/>
    <s v="Q3"/>
    <n v="44.501872093399655"/>
    <s v="Chandigarh"/>
    <s v="Regular"/>
  </r>
  <r>
    <s v="ORD003869"/>
    <x v="79"/>
    <s v="CUST0160"/>
    <s v="Warhi Radhakrishnan"/>
    <x v="0"/>
    <x v="5"/>
    <x v="11"/>
    <n v="4"/>
    <n v="280.61"/>
    <n v="0.05"/>
    <n v="1066.32"/>
    <n v="83.06"/>
    <n v="1066.318"/>
    <s v="Q2"/>
    <n v="7.789406557131068"/>
    <s v="Coimbatore"/>
    <s v="Premium"/>
  </r>
  <r>
    <s v="ORD002658"/>
    <x v="162"/>
    <s v="CUST0034"/>
    <s v="Unknown"/>
    <x v="1"/>
    <x v="0"/>
    <x v="48"/>
    <n v="5"/>
    <n v="966.83"/>
    <n v="0.15"/>
    <n v="4109.03"/>
    <n v="1629.32"/>
    <n v="4109.0275000000001"/>
    <s v="Q2"/>
    <n v="39.652180684979186"/>
    <s v="Bhubaneswar"/>
    <s v="Occasional"/>
  </r>
  <r>
    <s v="ORD001840"/>
    <x v="19"/>
    <s v="CUST0318"/>
    <s v="Ethan Manda"/>
    <x v="0"/>
    <x v="4"/>
    <x v="50"/>
    <n v="4"/>
    <n v="26723.93"/>
    <n v="0"/>
    <n v="106895.72"/>
    <n v="15538.02"/>
    <n v="106895.72"/>
    <s v="Q4"/>
    <n v="14.535680193743961"/>
    <s v="Chennai"/>
    <s v="Occasional"/>
  </r>
  <r>
    <s v="ORD005086"/>
    <x v="281"/>
    <s v="CUST0080"/>
    <s v="Balvan Gaba"/>
    <x v="3"/>
    <x v="1"/>
    <x v="3"/>
    <n v="3"/>
    <n v="10035.06"/>
    <n v="0.05"/>
    <n v="28599.919999999998"/>
    <n v="8343.33"/>
    <n v="28599.920999999998"/>
    <s v="Q3"/>
    <n v="29.172564119060475"/>
    <s v="Mumbai"/>
    <s v="Regular"/>
  </r>
  <r>
    <s v="ORD011347"/>
    <x v="217"/>
    <s v="CUST0122"/>
    <s v="Kalpit Bail"/>
    <x v="2"/>
    <x v="1"/>
    <x v="36"/>
    <n v="2"/>
    <n v="41140.79"/>
    <n v="0.05"/>
    <n v="78167.5"/>
    <n v="19712.580000000002"/>
    <n v="78167.501000000004"/>
    <s v="Q4"/>
    <n v="25.218383599321971"/>
    <s v="Chandigarh"/>
    <s v="Premium"/>
  </r>
  <r>
    <s v="ORD002108"/>
    <x v="216"/>
    <s v="CUST0397"/>
    <s v="Jai Boase"/>
    <x v="3"/>
    <x v="6"/>
    <x v="41"/>
    <n v="2"/>
    <n v="3331.01"/>
    <n v="0.1"/>
    <n v="5995.82"/>
    <n v="1550.22"/>
    <n v="5995.8180000000002"/>
    <s v="Q4"/>
    <n v="25.855012325253263"/>
    <s v="Ahmedabad"/>
    <s v="Occasional"/>
  </r>
  <r>
    <s v="ORD000662"/>
    <x v="48"/>
    <s v="CUST0237"/>
    <s v="Oeshi Ram"/>
    <x v="0"/>
    <x v="5"/>
    <x v="21"/>
    <n v="8"/>
    <n v="273.05"/>
    <n v="0"/>
    <n v="2184.4"/>
    <n v="163.33000000000001"/>
    <n v="2184.4"/>
    <s v="Q4"/>
    <n v="7.4771104193371185"/>
    <s v="Hyderabad"/>
    <s v="Occasional"/>
  </r>
  <r>
    <s v="ORD009828"/>
    <x v="50"/>
    <s v="CUST0407"/>
    <s v="Kevin Khanna"/>
    <x v="0"/>
    <x v="5"/>
    <x v="7"/>
    <n v="9"/>
    <n v="251.16"/>
    <n v="0.15"/>
    <n v="1921.37"/>
    <n v="-158.19"/>
    <n v="1921.374"/>
    <s v="Q4"/>
    <n v="-8.2331877774712829"/>
    <s v="Coimbatore"/>
    <s v="Premium"/>
  </r>
  <r>
    <s v="ORD008187"/>
    <x v="276"/>
    <s v="CUST0287"/>
    <s v="Harish Sahota"/>
    <x v="2"/>
    <x v="0"/>
    <x v="35"/>
    <n v="2"/>
    <n v="278.58999999999997"/>
    <n v="0.05"/>
    <n v="529.32000000000005"/>
    <n v="216.87"/>
    <n v="529.32099999999991"/>
    <s v="Q2"/>
    <n v="40.971435048741775"/>
    <s v="Delhi"/>
    <s v="Regular"/>
  </r>
  <r>
    <s v="ORD000349"/>
    <x v="31"/>
    <s v="CUST0324"/>
    <s v="Arjun Varughese"/>
    <x v="0"/>
    <x v="5"/>
    <x v="40"/>
    <n v="2"/>
    <n v="688.19"/>
    <n v="0"/>
    <n v="1376.38"/>
    <n v="98.01"/>
    <n v="1376.38"/>
    <s v="Q2"/>
    <n v="7.1208532527354356"/>
    <s v="Chennai"/>
    <s v="Premium"/>
  </r>
  <r>
    <s v="ORD008490"/>
    <x v="134"/>
    <s v="CUST0395"/>
    <s v="Amrita Balan"/>
    <x v="3"/>
    <x v="3"/>
    <x v="6"/>
    <n v="5"/>
    <n v="546.34"/>
    <n v="0.2"/>
    <n v="2185.36"/>
    <n v="727.9"/>
    <n v="2185.36"/>
    <s v="Q2"/>
    <n v="33.308013325035688"/>
    <s v="Mumbai"/>
    <s v="Regular"/>
  </r>
  <r>
    <s v="ORD010776"/>
    <x v="207"/>
    <s v="CUST0258"/>
    <s v="Sanaya Khalsa"/>
    <x v="2"/>
    <x v="5"/>
    <x v="21"/>
    <n v="4"/>
    <n v="563.83000000000004"/>
    <n v="0.15"/>
    <n v="1917.02"/>
    <n v="188.98"/>
    <n v="1917.0220000000002"/>
    <s v="Q2"/>
    <n v="9.8580087844675592"/>
    <s v="Delhi"/>
    <s v="Premium"/>
  </r>
  <r>
    <s v="ORD003619"/>
    <x v="206"/>
    <s v="CUST0036"/>
    <s v="Amaira Venkataraman"/>
    <x v="2"/>
    <x v="5"/>
    <x v="68"/>
    <n v="9"/>
    <n v="181.1"/>
    <n v="0.15"/>
    <n v="1385.41"/>
    <n v="80.89"/>
    <n v="1385.4149999999997"/>
    <s v="Q1"/>
    <n v="5.8387047877523619"/>
    <s v="Amritsar"/>
    <s v="Premium"/>
  </r>
  <r>
    <s v="ORD004301"/>
    <x v="337"/>
    <s v="CUST0238"/>
    <s v="Dominic Kothari"/>
    <x v="3"/>
    <x v="2"/>
    <x v="17"/>
    <n v="2"/>
    <n v="7517.02"/>
    <n v="0.15"/>
    <n v="12778.93"/>
    <n v="2508.4299999999998"/>
    <n v="12778.934000000001"/>
    <s v="Q3"/>
    <n v="19.6294212426236"/>
    <s v="Pune"/>
    <s v="Premium"/>
  </r>
  <r>
    <s v="ORD007714"/>
    <x v="124"/>
    <s v="CUST0101"/>
    <s v="Chakradev Kumar"/>
    <x v="3"/>
    <x v="6"/>
    <x v="14"/>
    <n v="2"/>
    <n v="2476.06"/>
    <n v="0.15"/>
    <n v="4209.3"/>
    <n v="1123.68"/>
    <n v="4209.3019999999997"/>
    <s v="Q2"/>
    <n v="26.695174969709928"/>
    <s v="Surat"/>
    <s v="Premium"/>
  </r>
  <r>
    <s v="ORD005003"/>
    <x v="345"/>
    <s v="CUST0061"/>
    <s v="Aarush Garg"/>
    <x v="0"/>
    <x v="6"/>
    <x v="27"/>
    <n v="2"/>
    <n v="4931.01"/>
    <n v="0"/>
    <n v="9862.02"/>
    <n v="2340.85"/>
    <n v="9862.02"/>
    <s v="Q3"/>
    <n v="23.736009458508498"/>
    <s v="Hyderabad"/>
    <s v="Regular"/>
  </r>
  <r>
    <s v="ORD010595"/>
    <x v="148"/>
    <s v="CUST0268"/>
    <s v="Rajeshri Kashyap"/>
    <x v="0"/>
    <x v="5"/>
    <x v="7"/>
    <n v="6"/>
    <n v="601.38"/>
    <n v="0.1"/>
    <n v="3247.45"/>
    <n v="250.89"/>
    <n v="3247.4519999999998"/>
    <s v="Q4"/>
    <n v="7.7257540531801876"/>
    <s v="Chennai"/>
    <s v="Premium"/>
  </r>
  <r>
    <s v="ORD006922"/>
    <x v="39"/>
    <s v="CUST0224"/>
    <s v="Gayathri Tata"/>
    <x v="0"/>
    <x v="6"/>
    <x v="14"/>
    <n v="1"/>
    <n v="4054.82"/>
    <n v="0"/>
    <n v="4054.82"/>
    <n v="1062.0999999999999"/>
    <n v="4054.82"/>
    <s v="Q3"/>
    <n v="26.193517838029802"/>
    <s v="Hyderabad"/>
    <s v="Premium"/>
  </r>
  <r>
    <s v="ORD006744"/>
    <x v="132"/>
    <s v="CUST0238"/>
    <s v="Dominic Kothari"/>
    <x v="3"/>
    <x v="6"/>
    <x v="18"/>
    <n v="1"/>
    <n v="1471.35"/>
    <n v="0"/>
    <n v="1471.35"/>
    <n v="530.89"/>
    <n v="1471.35"/>
    <s v="Q3"/>
    <n v="36.081829612260854"/>
    <s v="Pune"/>
    <s v="Premium"/>
  </r>
  <r>
    <s v="ORD001034"/>
    <x v="262"/>
    <s v="CUST0228"/>
    <s v="Azad Nayak"/>
    <x v="2"/>
    <x v="0"/>
    <x v="49"/>
    <n v="4"/>
    <n v="503.33"/>
    <n v="0.05"/>
    <n v="1912.65"/>
    <n v="621.42999999999995"/>
    <n v="1912.6539999999998"/>
    <s v="Q2"/>
    <n v="32.490523619062557"/>
    <s v="Chandigarh"/>
    <s v="Premium"/>
  </r>
  <r>
    <s v="ORD004688"/>
    <x v="294"/>
    <s v="CUST0330"/>
    <s v="Yasti Ramesh"/>
    <x v="2"/>
    <x v="0"/>
    <x v="48"/>
    <n v="2"/>
    <n v="901.52"/>
    <n v="0.3"/>
    <n v="1262.1300000000001"/>
    <n v="346.08"/>
    <n v="1262.1279999999999"/>
    <s v="Q1"/>
    <n v="27.420313279931541"/>
    <s v="Jaipur"/>
    <s v="Occasional"/>
  </r>
  <r>
    <s v="ORD005401"/>
    <x v="320"/>
    <s v="CUST0217"/>
    <s v="Jonathan Madan"/>
    <x v="3"/>
    <x v="2"/>
    <x v="46"/>
    <n v="2"/>
    <n v="7466.39"/>
    <n v="0"/>
    <n v="14932.78"/>
    <n v="3328.71"/>
    <n v="14932.78"/>
    <s v="Q2"/>
    <n v="22.291294722081219"/>
    <s v="Pune"/>
    <s v="Premium"/>
  </r>
  <r>
    <s v="ORD003703"/>
    <x v="94"/>
    <s v="CUST0109"/>
    <s v="Ekapad Tank"/>
    <x v="1"/>
    <x v="4"/>
    <x v="47"/>
    <n v="1"/>
    <n v="42613.67"/>
    <n v="0.05"/>
    <n v="40482.99"/>
    <n v="5450.39"/>
    <n v="40482.986499999999"/>
    <s v="Q1"/>
    <n v="13.463407717661172"/>
    <s v="Patna"/>
    <s v="Regular"/>
  </r>
  <r>
    <s v="ORD003818"/>
    <x v="266"/>
    <s v="CUST0012"/>
    <s v="Bina Sha"/>
    <x v="2"/>
    <x v="5"/>
    <x v="40"/>
    <n v="10"/>
    <n v="140.4"/>
    <n v="0.25"/>
    <n v="1053"/>
    <n v="81.93"/>
    <n v="1053"/>
    <s v="Q2"/>
    <n v="7.7806267806267817"/>
    <s v="Chandigarh"/>
    <s v="Occasional"/>
  </r>
  <r>
    <s v="ORD009426"/>
    <x v="314"/>
    <s v="CUST0049"/>
    <s v="Niharika Aurora"/>
    <x v="0"/>
    <x v="4"/>
    <x v="5"/>
    <n v="0"/>
    <n v="48666.02"/>
    <n v="0.2"/>
    <n v="116798.45"/>
    <n v="16602.900000000001"/>
    <n v="0"/>
    <s v="Q2"/>
    <n v="14.215000284678435"/>
    <s v="Kochi"/>
    <s v="Premium"/>
  </r>
  <r>
    <s v="ORD010189"/>
    <x v="40"/>
    <s v="CUST0200"/>
    <s v="Bishakha Walla"/>
    <x v="2"/>
    <x v="5"/>
    <x v="24"/>
    <n v="8"/>
    <n v="767.96"/>
    <n v="0.25"/>
    <n v="4607.76"/>
    <n v="328.9"/>
    <n v="4607.76"/>
    <s v="Q4"/>
    <n v="7.1379585742312956"/>
    <s v="Lucknow"/>
    <s v="Regular"/>
  </r>
  <r>
    <s v="ORD006434"/>
    <x v="263"/>
    <s v="CUST0251"/>
    <s v="Faris Thakkar"/>
    <x v="0"/>
    <x v="1"/>
    <x v="26"/>
    <n v="3"/>
    <n v="17062.96"/>
    <n v="0"/>
    <n v="51188.88"/>
    <n v="14772.73"/>
    <n v="51188.88"/>
    <s v="Q3"/>
    <n v="28.859256150945285"/>
    <s v="Kochi"/>
    <s v="Regular"/>
  </r>
  <r>
    <s v="ORD003801"/>
    <x v="54"/>
    <s v="CUST0062"/>
    <s v="Veer Tandon"/>
    <x v="0"/>
    <x v="6"/>
    <x v="63"/>
    <n v="4"/>
    <n v="968.34"/>
    <n v="0"/>
    <n v="3873.36"/>
    <n v="1172.96"/>
    <n v="3873.36"/>
    <s v="Q4"/>
    <n v="30.282751925976413"/>
    <s v="Coimbatore"/>
    <s v="Regular"/>
  </r>
  <r>
    <s v="ORD009778"/>
    <x v="164"/>
    <s v="CUST0319"/>
    <s v="Veer Sankaran"/>
    <x v="0"/>
    <x v="1"/>
    <x v="69"/>
    <n v="1"/>
    <n v="8117.41"/>
    <n v="0.2"/>
    <n v="6493.93"/>
    <n v="1219.98"/>
    <n v="6493.9279999999999"/>
    <s v="Q1"/>
    <n v="18.786466746638784"/>
    <s v="Chennai"/>
    <s v="Premium"/>
  </r>
  <r>
    <s v="ORD001947"/>
    <x v="264"/>
    <s v="CUST0484"/>
    <s v="Yug Srivastava"/>
    <x v="3"/>
    <x v="1"/>
    <x v="64"/>
    <n v="1"/>
    <n v="42645.1"/>
    <n v="0"/>
    <n v="42645.1"/>
    <n v="11269.05"/>
    <n v="42645.1"/>
    <s v="Q3"/>
    <n v="26.425193046797872"/>
    <s v="Mumbai"/>
    <s v="Occasional"/>
  </r>
  <r>
    <s v="ORD006234"/>
    <x v="340"/>
    <s v="CUST0286"/>
    <s v="Vanya Dada"/>
    <x v="1"/>
    <x v="6"/>
    <x v="14"/>
    <n v="2"/>
    <n v="4533.6099999999997"/>
    <n v="0.1"/>
    <n v="8160.5"/>
    <n v="2106.7399999999998"/>
    <n v="8160.4979999999996"/>
    <s v="Q2"/>
    <n v="25.816310275105693"/>
    <s v="Ranchi"/>
    <s v="Occasional"/>
  </r>
  <r>
    <s v="ORD001592"/>
    <x v="42"/>
    <s v="CUST0393"/>
    <s v="Rachita Shroff"/>
    <x v="3"/>
    <x v="3"/>
    <x v="10"/>
    <n v="3"/>
    <n v="1452.8"/>
    <n v="0"/>
    <n v="4358.3999999999996"/>
    <n v="1382.09"/>
    <n v="4358.3999999999996"/>
    <s v="Q4"/>
    <n v="31.710948972099857"/>
    <s v="Surat"/>
    <s v="Occasional"/>
  </r>
  <r>
    <s v="ORD008849"/>
    <x v="1"/>
    <s v="CUST0185"/>
    <s v="Aditya Dugar"/>
    <x v="3"/>
    <x v="5"/>
    <x v="44"/>
    <n v="3"/>
    <n v="698.4"/>
    <n v="0.2"/>
    <n v="1676.16"/>
    <n v="134.56"/>
    <n v="1676.1599999999999"/>
    <s v="Q2"/>
    <n v="8.0278732340588004"/>
    <s v="Nagpur"/>
    <s v="Regular"/>
  </r>
  <r>
    <s v="ORD005888"/>
    <x v="339"/>
    <s v="CUST0472"/>
    <s v="Ekaraj Mane"/>
    <x v="2"/>
    <x v="3"/>
    <x v="6"/>
    <n v="2"/>
    <n v="2426.3000000000002"/>
    <n v="0"/>
    <n v="4852.6000000000004"/>
    <n v="1183.56"/>
    <n v="4852.6000000000004"/>
    <s v="Q3"/>
    <n v="24.390223797551826"/>
    <s v="Lucknow"/>
    <s v="Premium"/>
  </r>
  <r>
    <s v="ORD002200"/>
    <x v="92"/>
    <s v="CUST0182"/>
    <s v="Nathaniel Badal"/>
    <x v="2"/>
    <x v="4"/>
    <x v="45"/>
    <n v="1"/>
    <n v="59996.2"/>
    <n v="0.15"/>
    <n v="50996.77"/>
    <n v="5960.82"/>
    <n v="50996.77"/>
    <s v="Q3"/>
    <n v="11.68862263237456"/>
    <s v="Lucknow"/>
    <s v="Premium"/>
  </r>
  <r>
    <s v="ORD002894"/>
    <x v="142"/>
    <s v="CUST0270"/>
    <s v="Suhani Srivastava"/>
    <x v="1"/>
    <x v="0"/>
    <x v="53"/>
    <n v="5"/>
    <n v="240.18"/>
    <n v="0.3"/>
    <n v="840.63"/>
    <n v="239.48"/>
    <n v="840.63"/>
    <s v="Q3"/>
    <n v="28.488157691255367"/>
    <s v="Ranchi"/>
    <s v="Premium"/>
  </r>
  <r>
    <s v="ORD003185"/>
    <x v="75"/>
    <s v="CUST0026"/>
    <s v="Mason Oommen"/>
    <x v="0"/>
    <x v="2"/>
    <x v="9"/>
    <n v="4"/>
    <n v="7754.39"/>
    <n v="0.05"/>
    <n v="29466.68"/>
    <n v="5823.44"/>
    <n v="29466.682000000001"/>
    <s v="Q1"/>
    <n v="19.762796487422403"/>
    <s v="Chennai"/>
    <s v="Premium"/>
  </r>
  <r>
    <s v="ORD008002"/>
    <x v="119"/>
    <s v="CUST0383"/>
    <s v="Ishani Chawla"/>
    <x v="0"/>
    <x v="0"/>
    <x v="56"/>
    <n v="4"/>
    <n v="680.87"/>
    <n v="0.3"/>
    <n v="1906.44"/>
    <n v="565.71"/>
    <n v="1906.4359999999999"/>
    <s v="Q2"/>
    <n v="29.673632529741301"/>
    <s v="Bengaluru"/>
    <s v="Regular"/>
  </r>
  <r>
    <s v="ORD006204"/>
    <x v="230"/>
    <s v="CUST0120"/>
    <s v="Mitesh Rao"/>
    <x v="1"/>
    <x v="6"/>
    <x v="18"/>
    <n v="2"/>
    <n v="732.21"/>
    <n v="0.1"/>
    <n v="1317.98"/>
    <n v="380.4"/>
    <n v="1317.9780000000001"/>
    <s v="Q3"/>
    <n v="28.862349959786943"/>
    <s v="Bhubaneswar"/>
    <s v="Regular"/>
  </r>
  <r>
    <s v="ORD007592"/>
    <x v="77"/>
    <s v="CUST0086"/>
    <s v="Sara Chandran"/>
    <x v="1"/>
    <x v="2"/>
    <x v="17"/>
    <n v="5"/>
    <n v="2935.87"/>
    <n v="0.2"/>
    <n v="11743.48"/>
    <n v="2500.4499999999998"/>
    <n v="11743.48"/>
    <s v="Q3"/>
    <n v="21.292240460238361"/>
    <s v="Patna"/>
    <s v="Regular"/>
  </r>
  <r>
    <s v="ORD001897"/>
    <x v="80"/>
    <s v="CUST0388"/>
    <s v="Ekavir Chawla"/>
    <x v="3"/>
    <x v="2"/>
    <x v="8"/>
    <n v="1"/>
    <n v="6841.57"/>
    <n v="0"/>
    <n v="6841.57"/>
    <n v="1162.44"/>
    <n v="6841.57"/>
    <s v="Q2"/>
    <n v="16.990836898548142"/>
    <s v="Ahmedabad"/>
    <s v="Premium"/>
  </r>
  <r>
    <s v="ORD006035"/>
    <x v="221"/>
    <s v="CUST0433"/>
    <s v="Oliver Ram"/>
    <x v="0"/>
    <x v="2"/>
    <x v="54"/>
    <n v="1"/>
    <n v="1601.59"/>
    <n v="0.05"/>
    <n v="1521.51"/>
    <n v="368.66"/>
    <n v="1521.5104999999999"/>
    <s v="Q1"/>
    <n v="24.229876898607305"/>
    <s v="Kochi"/>
    <s v="Premium"/>
  </r>
  <r>
    <s v="ORD004227"/>
    <x v="350"/>
    <s v="CUST0123"/>
    <s v="Shivani Maharaj"/>
    <x v="1"/>
    <x v="0"/>
    <x v="53"/>
    <n v="5"/>
    <n v="681.98"/>
    <n v="0.15"/>
    <n v="2898.41"/>
    <n v="1246.17"/>
    <n v="2898.415"/>
    <s v="Q4"/>
    <n v="42.994952404939262"/>
    <s v="Guwahati"/>
    <s v="Regular"/>
  </r>
  <r>
    <s v="ORD001723"/>
    <x v="256"/>
    <s v="CUST0144"/>
    <s v="Abdul Rajagopalan"/>
    <x v="1"/>
    <x v="4"/>
    <x v="22"/>
    <n v="4"/>
    <n v="60703.92"/>
    <n v="0.1"/>
    <n v="218534.11"/>
    <n v="27247.24"/>
    <n v="218534.11199999999"/>
    <s v="Q4"/>
    <n v="12.468186316543447"/>
    <s v="Patna"/>
    <s v="Regular"/>
  </r>
  <r>
    <s v="ORD006995"/>
    <x v="342"/>
    <s v="CUST0268"/>
    <s v="Rajeshri Kashyap"/>
    <x v="0"/>
    <x v="4"/>
    <x v="28"/>
    <n v="4"/>
    <n v="9075.7099999999991"/>
    <n v="0"/>
    <n v="36302.839999999997"/>
    <n v="4975.16"/>
    <n v="36302.839999999997"/>
    <s v="Q2"/>
    <n v="13.704602725296425"/>
    <s v="Chennai"/>
    <s v="Premium"/>
  </r>
  <r>
    <s v="ORD008326"/>
    <x v="268"/>
    <s v="CUST0134"/>
    <s v="Hemang Bhavsar"/>
    <x v="3"/>
    <x v="5"/>
    <x v="24"/>
    <n v="3"/>
    <n v="756.89"/>
    <n v="0"/>
    <n v="2270.67"/>
    <n v="163.07"/>
    <n v="2270.67"/>
    <s v="Q4"/>
    <n v="7.1815807669102059"/>
    <s v="Surat"/>
    <s v="Premium"/>
  </r>
  <r>
    <s v="ORD004097"/>
    <x v="51"/>
    <s v="CUST0459"/>
    <s v="Vidhi Kari"/>
    <x v="3"/>
    <x v="6"/>
    <x v="63"/>
    <n v="1"/>
    <n v="3317.43"/>
    <n v="0.1"/>
    <n v="2985.69"/>
    <n v="850.24"/>
    <n v="2985.6869999999999"/>
    <s v="Q3"/>
    <n v="28.477169431521691"/>
    <s v="Surat"/>
    <s v="Occasional"/>
  </r>
  <r>
    <s v="ORD004348"/>
    <x v="77"/>
    <s v="CUST0402"/>
    <s v="Upkaar Chandran"/>
    <x v="1"/>
    <x v="2"/>
    <x v="65"/>
    <n v="4"/>
    <n v="5049.3599999999997"/>
    <n v="0.05"/>
    <n v="19187.57"/>
    <n v="5136.5200000000004"/>
    <n v="19187.567999999999"/>
    <s v="Q3"/>
    <n v="26.770039145134067"/>
    <s v="Guwahati"/>
    <s v="Premium"/>
  </r>
  <r>
    <s v="ORD010080"/>
    <x v="170"/>
    <s v="CUST0174"/>
    <s v="Nitesh Kalita"/>
    <x v="0"/>
    <x v="0"/>
    <x v="32"/>
    <n v="4"/>
    <n v="628.97"/>
    <n v="0.05"/>
    <n v="2390.09"/>
    <n v="818.58"/>
    <n v="2390.0859999999998"/>
    <s v="Q4"/>
    <n v="34.248919496755356"/>
    <s v="Chennai"/>
    <s v="Premium"/>
  </r>
  <r>
    <s v="ORD004796"/>
    <x v="330"/>
    <s v="CUST0224"/>
    <s v="Gayathri Tata"/>
    <x v="0"/>
    <x v="4"/>
    <x v="20"/>
    <n v="3"/>
    <n v="74195.73"/>
    <n v="0.2"/>
    <n v="178069.75"/>
    <n v="15682.17"/>
    <n v="178069.75200000001"/>
    <s v="Q2"/>
    <n v="8.8067569028428458"/>
    <s v="Hyderabad"/>
    <s v="Premium"/>
  </r>
  <r>
    <s v="ORD003238"/>
    <x v="75"/>
    <s v="CUST0303"/>
    <s v="Tarak Talwar"/>
    <x v="2"/>
    <x v="5"/>
    <x v="11"/>
    <n v="1"/>
    <n v="296.3"/>
    <n v="0"/>
    <n v="296.3"/>
    <n v="20.47"/>
    <n v="296.3"/>
    <s v="Q1"/>
    <n v="6.908538643266958"/>
    <s v="Delhi"/>
    <s v="Regular"/>
  </r>
  <r>
    <s v="ORD003144"/>
    <x v="13"/>
    <s v="CUST0093"/>
    <s v="Hitesh Bhardwaj"/>
    <x v="2"/>
    <x v="5"/>
    <x v="11"/>
    <n v="9"/>
    <n v="789.91"/>
    <n v="0.1"/>
    <n v="6398.27"/>
    <n v="631.74"/>
    <n v="6398.2709999999997"/>
    <s v="Q1"/>
    <n v="9.8736064592460142"/>
    <s v="Amritsar"/>
    <s v="Regular"/>
  </r>
  <r>
    <s v="ORD008431"/>
    <x v="201"/>
    <s v="CUST0300"/>
    <s v="Maanav Kashyap"/>
    <x v="2"/>
    <x v="5"/>
    <x v="40"/>
    <n v="8"/>
    <n v="237.99"/>
    <n v="0.1"/>
    <n v="1713.53"/>
    <n v="122.36"/>
    <n v="1713.528"/>
    <s v="Q2"/>
    <n v="7.1408145757588137"/>
    <s v="Amritsar"/>
    <s v="Premium"/>
  </r>
  <r>
    <s v="ORD002371"/>
    <x v="33"/>
    <s v="CUST0367"/>
    <s v="Sarthak Kari"/>
    <x v="3"/>
    <x v="1"/>
    <x v="69"/>
    <n v="4"/>
    <n v="38160"/>
    <n v="0.15"/>
    <n v="129744"/>
    <n v="26150.82"/>
    <n v="129744"/>
    <s v="Q1"/>
    <n v="20.155706622271548"/>
    <s v="Mumbai"/>
    <s v="Premium"/>
  </r>
  <r>
    <s v="ORD006146"/>
    <x v="252"/>
    <s v="CUST0170"/>
    <s v="Yash Kibe"/>
    <x v="3"/>
    <x v="4"/>
    <x v="23"/>
    <n v="3"/>
    <n v="5485.04"/>
    <n v="0.2"/>
    <n v="13164.1"/>
    <n v="1294.48"/>
    <n v="13164.096"/>
    <s v="Q2"/>
    <n v="9.8334105635782176"/>
    <s v="Ahmedabad"/>
    <s v="Premium"/>
  </r>
  <r>
    <s v="ORD003184"/>
    <x v="180"/>
    <s v="CUST0039"/>
    <s v="Jonathan Dutta"/>
    <x v="3"/>
    <x v="1"/>
    <x v="34"/>
    <n v="3"/>
    <n v="1745.24"/>
    <n v="0"/>
    <n v="5235.72"/>
    <n v="1429.72"/>
    <n v="5235.72"/>
    <s v="Q3"/>
    <n v="27.307037045525735"/>
    <s v="Nagpur"/>
    <s v="Premium"/>
  </r>
  <r>
    <s v="ORD000957"/>
    <x v="177"/>
    <s v="CUST0045"/>
    <s v="Vritti Tailor"/>
    <x v="2"/>
    <x v="4"/>
    <x v="20"/>
    <n v="1"/>
    <n v="54009.87"/>
    <n v="0.15"/>
    <n v="45908.39"/>
    <n v="5094.28"/>
    <n v="45908.389499999997"/>
    <s v="Q1"/>
    <n v="11.096620900885437"/>
    <s v="Delhi"/>
    <s v="Premium"/>
  </r>
  <r>
    <s v="ORD005159"/>
    <x v="144"/>
    <s v="CUST0475"/>
    <s v="Jhalak Kunda"/>
    <x v="2"/>
    <x v="1"/>
    <x v="69"/>
    <n v="0"/>
    <n v="27699.23"/>
    <n v="0.05"/>
    <n v="78942.81"/>
    <n v="20087"/>
    <n v="0"/>
    <s v="Q2"/>
    <n v="25.445002527779288"/>
    <s v="Lucknow"/>
    <s v="Premium"/>
  </r>
  <r>
    <s v="ORD006328"/>
    <x v="36"/>
    <s v="CUST0314"/>
    <s v="Nathaniel Dani"/>
    <x v="0"/>
    <x v="2"/>
    <x v="9"/>
    <n v="3"/>
    <n v="3182.48"/>
    <n v="0"/>
    <n v="9547.44"/>
    <n v="2280.4499999999998"/>
    <n v="9547.44"/>
    <s v="Q4"/>
    <n v="23.885460395666268"/>
    <s v="Kochi"/>
    <s v="Premium"/>
  </r>
  <r>
    <s v="ORD001954"/>
    <x v="185"/>
    <s v="CUST0066"/>
    <s v="Ekaja Khalsa"/>
    <x v="1"/>
    <x v="6"/>
    <x v="27"/>
    <n v="4"/>
    <n v="3320.91"/>
    <n v="0"/>
    <n v="13283.64"/>
    <n v="4816.75"/>
    <n v="13283.64"/>
    <s v="Q4"/>
    <n v="36.260768885636772"/>
    <s v="Bhubaneswar"/>
    <s v="Premium"/>
  </r>
  <r>
    <s v="ORD006000"/>
    <x v="132"/>
    <s v="CUST0116"/>
    <s v="Gagan Oak"/>
    <x v="2"/>
    <x v="5"/>
    <x v="37"/>
    <n v="3"/>
    <n v="640.71"/>
    <n v="0.1"/>
    <n v="1729.92"/>
    <n v="159.58000000000001"/>
    <n v="1729.9170000000001"/>
    <s v="Q3"/>
    <n v="9.2247040325564189"/>
    <s v="Chandigarh"/>
    <s v="Regular"/>
  </r>
  <r>
    <s v="ORD011482"/>
    <x v="299"/>
    <s v="CUST0484"/>
    <s v="Yug Srivastava"/>
    <x v="3"/>
    <x v="4"/>
    <x v="33"/>
    <n v="1"/>
    <n v="75275.929999999993"/>
    <n v="0.05"/>
    <n v="71512.13"/>
    <n v="-3080.64"/>
    <n v="71512.133499999996"/>
    <s v="Q1"/>
    <n v="-4.3078565832118265"/>
    <s v="Mumbai"/>
    <s v="Occasional"/>
  </r>
  <r>
    <s v="ORD007591"/>
    <x v="175"/>
    <s v="CUST0310"/>
    <s v="Hemal Singhal"/>
    <x v="1"/>
    <x v="4"/>
    <x v="42"/>
    <n v="4"/>
    <n v="71500.67"/>
    <n v="0.2"/>
    <n v="228802.14"/>
    <n v="30569.14"/>
    <n v="228802.144"/>
    <s v="Q3"/>
    <n v="13.360513149046593"/>
    <s v="Ranchi"/>
    <s v="Occasional"/>
  </r>
  <r>
    <s v="ORD001879"/>
    <x v="36"/>
    <s v="CUST0152"/>
    <s v="Shaurya Som"/>
    <x v="2"/>
    <x v="2"/>
    <x v="17"/>
    <n v="3"/>
    <n v="2595.87"/>
    <n v="0"/>
    <n v="7787.61"/>
    <n v="-176.03"/>
    <n v="7787.61"/>
    <s v="Q4"/>
    <n v="-2.2603854070761118"/>
    <s v="Jaipur"/>
    <s v="Regular"/>
  </r>
  <r>
    <s v="ORD008922"/>
    <x v="347"/>
    <s v="CUST0310"/>
    <s v="Hemal Singhal"/>
    <x v="1"/>
    <x v="4"/>
    <x v="23"/>
    <n v="4"/>
    <n v="45475.93"/>
    <n v="0.1"/>
    <n v="163713.35"/>
    <n v="24697.68"/>
    <n v="163713.348"/>
    <s v="Q1"/>
    <n v="15.08592915605233"/>
    <s v="Ranchi"/>
    <s v="Occasional"/>
  </r>
  <r>
    <s v="ORD003950"/>
    <x v="202"/>
    <s v="CUST0430"/>
    <s v="Ayush Dar"/>
    <x v="0"/>
    <x v="4"/>
    <x v="22"/>
    <n v="3"/>
    <n v="63941.23"/>
    <n v="0.15"/>
    <n v="163050.14000000001"/>
    <n v="23121.34"/>
    <n v="163050.13649999999"/>
    <s v="Q4"/>
    <n v="14.180509136637355"/>
    <s v="Bengaluru"/>
    <s v="Regular"/>
  </r>
  <r>
    <s v="ORD009202"/>
    <x v="74"/>
    <s v="CUST0323"/>
    <s v="Orinder Chandra"/>
    <x v="2"/>
    <x v="5"/>
    <x v="21"/>
    <n v="10"/>
    <n v="358.81"/>
    <n v="0.05"/>
    <n v="3408.69"/>
    <n v="234.42"/>
    <n v="3408.6949999999997"/>
    <s v="Q3"/>
    <n v="6.8771287503410399"/>
    <s v="Jaipur"/>
    <s v="Occasional"/>
  </r>
  <r>
    <s v="ORD000550"/>
    <x v="260"/>
    <s v="CUST0083"/>
    <s v="Tanmayi Pant"/>
    <x v="1"/>
    <x v="5"/>
    <x v="11"/>
    <n v="7"/>
    <n v="109.11"/>
    <n v="0.1"/>
    <n v="687.39"/>
    <n v="53.45"/>
    <n v="687.39300000000003"/>
    <s v="Q4"/>
    <n v="7.7757895808783948"/>
    <s v="Ranchi"/>
    <s v="Premium"/>
  </r>
  <r>
    <s v="ORD005434"/>
    <x v="337"/>
    <s v="CUST0086"/>
    <s v="Sara Chandran"/>
    <x v="1"/>
    <x v="5"/>
    <x v="68"/>
    <n v="10"/>
    <n v="721.8"/>
    <n v="0.05"/>
    <n v="6857.1"/>
    <n v="555.49"/>
    <n v="6857.0999999999995"/>
    <s v="Q3"/>
    <n v="8.1009464642487341"/>
    <s v="Patna"/>
    <s v="Regular"/>
  </r>
  <r>
    <s v="ORD005066"/>
    <x v="175"/>
    <s v="CUST0050"/>
    <s v="Nathan Mann"/>
    <x v="2"/>
    <x v="1"/>
    <x v="3"/>
    <n v="5"/>
    <n v="15398.18"/>
    <n v="0.1"/>
    <n v="69291.81"/>
    <n v="18382.8"/>
    <n v="69291.81"/>
    <s v="Q3"/>
    <n v="26.529542235943904"/>
    <s v="Lucknow"/>
    <s v="Premium"/>
  </r>
  <r>
    <s v="ORD009552"/>
    <x v="201"/>
    <s v="CUST0470"/>
    <s v="Kabir Tripathi"/>
    <x v="3"/>
    <x v="5"/>
    <x v="39"/>
    <n v="9"/>
    <n v="561.42999999999995"/>
    <n v="0.15"/>
    <n v="4294.9399999999996"/>
    <n v="376.17"/>
    <n v="4294.9394999999995"/>
    <s v="Q2"/>
    <n v="8.7584459852756975"/>
    <s v="Mumbai"/>
    <s v="Occasional"/>
  </r>
  <r>
    <s v="ORD005821"/>
    <x v="239"/>
    <s v="CUST0313"/>
    <s v="Nikita Kala"/>
    <x v="0"/>
    <x v="2"/>
    <x v="46"/>
    <n v="5"/>
    <n v="3075.77"/>
    <n v="0.05"/>
    <n v="14609.91"/>
    <n v="2543.11"/>
    <n v="14609.907499999999"/>
    <s v="Q2"/>
    <n v="17.406746516576764"/>
    <s v="Coimbatore"/>
    <s v="Regular"/>
  </r>
  <r>
    <s v="ORD011301"/>
    <x v="302"/>
    <s v="CUST0451"/>
    <s v="Varsha Sheth"/>
    <x v="0"/>
    <x v="3"/>
    <x v="16"/>
    <n v="2"/>
    <n v="331.74"/>
    <n v="0.05"/>
    <n v="630.30999999999995"/>
    <n v="181.13"/>
    <n v="630.30600000000004"/>
    <s v="Q1"/>
    <n v="28.736653392774986"/>
    <s v="Chennai"/>
    <s v="Regular"/>
  </r>
  <r>
    <s v="ORD004207"/>
    <x v="301"/>
    <s v="CUST0047"/>
    <s v="Chameli Dani"/>
    <x v="1"/>
    <x v="6"/>
    <x v="18"/>
    <n v="5"/>
    <n v="917.3"/>
    <n v="0.25"/>
    <n v="3439.88"/>
    <n v="1221.1099999999999"/>
    <n v="3439.875"/>
    <s v="Q2"/>
    <n v="35.498622044955056"/>
    <s v="Patna"/>
    <s v="Regular"/>
  </r>
  <r>
    <s v="ORD008352"/>
    <x v="362"/>
    <s v="CUST0310"/>
    <s v="Hemal Singhal"/>
    <x v="1"/>
    <x v="4"/>
    <x v="23"/>
    <n v="2"/>
    <n v="47447.74"/>
    <n v="0"/>
    <n v="94895.48"/>
    <n v="14289.29"/>
    <n v="94895.48"/>
    <s v="Q4"/>
    <n v="15.057924782086568"/>
    <s v="Ranchi"/>
    <s v="Occasional"/>
  </r>
  <r>
    <s v="ORD002937"/>
    <x v="135"/>
    <s v="CUST0285"/>
    <s v="Mitesh Padmanabhan"/>
    <x v="3"/>
    <x v="0"/>
    <x v="15"/>
    <n v="5"/>
    <n v="597.9"/>
    <n v="0.1"/>
    <n v="2690.55"/>
    <n v="681.81"/>
    <n v="2690.55"/>
    <s v="Q2"/>
    <n v="25.340915426213968"/>
    <s v="Pune"/>
    <s v="Premium"/>
  </r>
  <r>
    <s v="ORD008802"/>
    <x v="159"/>
    <s v="CUST0234"/>
    <s v="Urvi Vig"/>
    <x v="0"/>
    <x v="2"/>
    <x v="17"/>
    <n v="2"/>
    <n v="3578.57"/>
    <n v="0.2"/>
    <n v="5725.71"/>
    <n v="1010.67"/>
    <n v="5725.7120000000004"/>
    <s v="Q3"/>
    <n v="17.651435367840843"/>
    <s v="Bengaluru"/>
    <s v="Occasional"/>
  </r>
  <r>
    <s v="ORD000292"/>
    <x v="96"/>
    <s v="CUST0325"/>
    <s v="Advik Palan"/>
    <x v="1"/>
    <x v="2"/>
    <x v="65"/>
    <n v="5"/>
    <n v="6114.08"/>
    <n v="0.15"/>
    <n v="25984.84"/>
    <n v="7309.18"/>
    <n v="25984.84"/>
    <s v="Q2"/>
    <n v="28.128631925384184"/>
    <s v="Kolkata"/>
    <s v="Premium"/>
  </r>
  <r>
    <s v="ORD002975"/>
    <x v="23"/>
    <s v="CUST0363"/>
    <s v="Daksha Nadig"/>
    <x v="3"/>
    <x v="0"/>
    <x v="67"/>
    <n v="5"/>
    <n v="624.52"/>
    <n v="0"/>
    <n v="3122.6"/>
    <n v="956.48"/>
    <n v="3122.6"/>
    <s v="Q3"/>
    <n v="30.630884519310829"/>
    <s v="Mumbai"/>
    <s v="Premium"/>
  </r>
  <r>
    <s v="ORD008938"/>
    <x v="333"/>
    <s v="CUST0380"/>
    <s v="Pahal Nori"/>
    <x v="3"/>
    <x v="4"/>
    <x v="45"/>
    <n v="3"/>
    <n v="70514.210000000006"/>
    <n v="0.05"/>
    <n v="200965.5"/>
    <n v="20431.490000000002"/>
    <n v="200965.49849999999"/>
    <s v="Q1"/>
    <n v="10.166665422672052"/>
    <s v="Ahmedabad"/>
    <s v="Regular"/>
  </r>
  <r>
    <s v="ORD005735"/>
    <x v="204"/>
    <s v="CUST0467"/>
    <s v="Deepa Pandit"/>
    <x v="3"/>
    <x v="6"/>
    <x v="14"/>
    <n v="1"/>
    <n v="4985.9399999999996"/>
    <n v="0.05"/>
    <n v="4736.6400000000003"/>
    <n v="-301.89999999999998"/>
    <n v="4736.6429999999991"/>
    <s v="Q4"/>
    <n v="-6.3737163896770701"/>
    <s v="Pune"/>
    <s v="Premium"/>
  </r>
  <r>
    <s v="ORD000776"/>
    <x v="89"/>
    <s v="CUST0014"/>
    <s v="Dipta Wable"/>
    <x v="0"/>
    <x v="5"/>
    <x v="40"/>
    <n v="2"/>
    <n v="335.05"/>
    <n v="0.1"/>
    <n v="603.09"/>
    <n v="50.97"/>
    <n v="603.09"/>
    <s v="Q1"/>
    <n v="8.4514749042431472"/>
    <s v="Hyderabad"/>
    <s v="Premium"/>
  </r>
  <r>
    <s v="ORD002747"/>
    <x v="134"/>
    <s v="CUST0246"/>
    <s v="Oliver Chander"/>
    <x v="0"/>
    <x v="4"/>
    <x v="47"/>
    <n v="3"/>
    <n v="58732.59"/>
    <n v="0"/>
    <n v="176197.77"/>
    <n v="24765.54"/>
    <n v="176197.77"/>
    <s v="Q2"/>
    <n v="14.055535436118177"/>
    <s v="Hyderabad"/>
    <s v="Regular"/>
  </r>
  <r>
    <s v="ORD004674"/>
    <x v="160"/>
    <s v="CUST0204"/>
    <s v="Madhavi Dutt"/>
    <x v="0"/>
    <x v="6"/>
    <x v="19"/>
    <n v="4"/>
    <n v="4092.21"/>
    <n v="0.1"/>
    <n v="14731.96"/>
    <n v="4366.25"/>
    <n v="14731.956"/>
    <s v="Q4"/>
    <n v="29.637943627324542"/>
    <s v="Hyderabad"/>
    <s v="Premium"/>
  </r>
  <r>
    <s v="ORD009650"/>
    <x v="110"/>
    <s v="CUST0226"/>
    <s v="Ronith Jaggi"/>
    <x v="2"/>
    <x v="3"/>
    <x v="25"/>
    <n v="1"/>
    <n v="361.75"/>
    <n v="0.05"/>
    <n v="343.66"/>
    <n v="112.46"/>
    <n v="343.66249999999997"/>
    <s v="Q2"/>
    <n v="32.724204155269739"/>
    <s v="Amritsar"/>
    <s v="Premium"/>
  </r>
  <r>
    <s v="ORD003236"/>
    <x v="45"/>
    <s v="CUST0486"/>
    <s v="Nathan Loke"/>
    <x v="2"/>
    <x v="3"/>
    <x v="58"/>
    <n v="4"/>
    <n v="2029.96"/>
    <n v="0.05"/>
    <n v="7713.85"/>
    <n v="2278.94"/>
    <n v="7713.848"/>
    <s v="Q2"/>
    <n v="29.54348347452958"/>
    <s v="Jaipur"/>
    <s v="Occasional"/>
  </r>
  <r>
    <s v="ORD008456"/>
    <x v="326"/>
    <s v="CUST0277"/>
    <s v="Nirja Sarkar"/>
    <x v="2"/>
    <x v="4"/>
    <x v="20"/>
    <n v="3"/>
    <n v="81077.440000000002"/>
    <n v="0.15"/>
    <n v="206747.47"/>
    <n v="19808.7"/>
    <n v="206747.47200000001"/>
    <s v="Q3"/>
    <n v="9.5811087797108225"/>
    <s v="Amritsar"/>
    <s v="Premium"/>
  </r>
  <r>
    <s v="ORD009448"/>
    <x v="95"/>
    <s v="CUST0025"/>
    <s v="Unknown"/>
    <x v="1"/>
    <x v="4"/>
    <x v="22"/>
    <n v="3"/>
    <n v="28750.74"/>
    <n v="0.1"/>
    <n v="77627"/>
    <n v="8261.6299999999992"/>
    <n v="77626.998000000007"/>
    <s v="Q1"/>
    <n v="10.642727401548429"/>
    <s v="Bhubaneswar"/>
    <s v="Occasional"/>
  </r>
  <r>
    <s v="ORD004399"/>
    <x v="285"/>
    <s v="CUST0257"/>
    <s v="Idika Dewan"/>
    <x v="3"/>
    <x v="3"/>
    <x v="13"/>
    <n v="2"/>
    <n v="3598.85"/>
    <n v="0"/>
    <n v="7197.7"/>
    <n v="1998.32"/>
    <n v="7197.7"/>
    <s v="Q3"/>
    <n v="27.763313280631312"/>
    <s v="Mumbai"/>
    <s v="Premium"/>
  </r>
  <r>
    <s v="ORD001772"/>
    <x v="6"/>
    <s v="CUST0160"/>
    <s v="Warhi Radhakrishnan"/>
    <x v="0"/>
    <x v="4"/>
    <x v="45"/>
    <n v="2"/>
    <n v="8827.7199999999993"/>
    <n v="0"/>
    <n v="17655.439999999999"/>
    <n v="1993.38"/>
    <n v="17655.439999999999"/>
    <s v="Q1"/>
    <n v="11.290457785249194"/>
    <s v="Coimbatore"/>
    <s v="Premium"/>
  </r>
  <r>
    <s v="ORD004085"/>
    <x v="173"/>
    <s v="CUST0149"/>
    <s v="Charita Bobal"/>
    <x v="2"/>
    <x v="5"/>
    <x v="40"/>
    <n v="8"/>
    <n v="394.26"/>
    <n v="0.15"/>
    <n v="2680.97"/>
    <n v="203.01"/>
    <n v="2680.9679999999998"/>
    <s v="Q2"/>
    <n v="7.572259294210677"/>
    <s v="Jaipur"/>
    <s v="Occasional"/>
  </r>
  <r>
    <s v="ORD011168"/>
    <x v="184"/>
    <s v="CUST0244"/>
    <s v="Kala Chand"/>
    <x v="1"/>
    <x v="0"/>
    <x v="49"/>
    <n v="2"/>
    <n v="605.30999999999995"/>
    <n v="0"/>
    <n v="1210.6199999999999"/>
    <n v="469.86"/>
    <n v="1210.6199999999999"/>
    <s v="Q1"/>
    <n v="38.811518065123664"/>
    <s v="Patna"/>
    <s v="Premium"/>
  </r>
  <r>
    <s v="ORD001200"/>
    <x v="330"/>
    <s v="CUST0266"/>
    <s v="Tanay Sane"/>
    <x v="1"/>
    <x v="5"/>
    <x v="31"/>
    <n v="7"/>
    <n v="255.29"/>
    <n v="0.1"/>
    <n v="1608.33"/>
    <n v="158.82"/>
    <n v="1608.327"/>
    <s v="Q2"/>
    <n v="9.8748391188375511"/>
    <s v="Patna"/>
    <s v="Premium"/>
  </r>
  <r>
    <s v="ORD011757"/>
    <x v="302"/>
    <s v="CUST0283"/>
    <s v="Dalbir Roy"/>
    <x v="0"/>
    <x v="1"/>
    <x v="52"/>
    <n v="3"/>
    <n v="44411.03"/>
    <n v="0.3"/>
    <n v="93263.16"/>
    <n v="16882.93"/>
    <n v="93263.162999999986"/>
    <s v="Q1"/>
    <n v="18.102464038319095"/>
    <s v="Chennai"/>
    <s v="Regular"/>
  </r>
  <r>
    <s v="ORD004246"/>
    <x v="73"/>
    <s v="CUST0470"/>
    <s v="Kabir Tripathi"/>
    <x v="3"/>
    <x v="5"/>
    <x v="37"/>
    <n v="9"/>
    <n v="330.62"/>
    <n v="0.2"/>
    <n v="2380.46"/>
    <n v="241.19"/>
    <n v="2380.4639999999999"/>
    <s v="Q2"/>
    <n v="10.132075313174765"/>
    <s v="Mumbai"/>
    <s v="Occasional"/>
  </r>
  <r>
    <s v="ORD008282"/>
    <x v="145"/>
    <s v="CUST0040"/>
    <s v="Gaurav Majumdar"/>
    <x v="2"/>
    <x v="1"/>
    <x v="3"/>
    <n v="2"/>
    <n v="11390.28"/>
    <n v="0.25"/>
    <n v="17085.419999999998"/>
    <n v="3285.74"/>
    <n v="17085.420000000002"/>
    <s v="Q3"/>
    <n v="19.231250973051878"/>
    <s v="Chandigarh"/>
    <s v="Regular"/>
  </r>
  <r>
    <s v="ORD001512"/>
    <x v="61"/>
    <s v="CUST0023"/>
    <s v="Udyati Dâ€™Alia"/>
    <x v="3"/>
    <x v="4"/>
    <x v="47"/>
    <n v="5"/>
    <n v="69201.94"/>
    <n v="0"/>
    <n v="346009.7"/>
    <n v="-26899.27"/>
    <n v="346009.7"/>
    <s v="Q1"/>
    <n v="-7.774137545854928"/>
    <s v="Mumbai"/>
    <s v="Regular"/>
  </r>
  <r>
    <s v="ORD010562"/>
    <x v="106"/>
    <s v="CUST0357"/>
    <s v="Udant Mishra"/>
    <x v="2"/>
    <x v="1"/>
    <x v="64"/>
    <n v="2"/>
    <n v="4973.32"/>
    <n v="0.05"/>
    <n v="9449.31"/>
    <n v="-149.94999999999999"/>
    <n v="9449.3079999999991"/>
    <s v="Q4"/>
    <n v="-1.5868883548110921"/>
    <s v="Delhi"/>
    <s v="Premium"/>
  </r>
  <r>
    <s v="ORD007119"/>
    <x v="103"/>
    <s v="CUST0411"/>
    <s v="Agastya Goyal"/>
    <x v="2"/>
    <x v="5"/>
    <x v="7"/>
    <n v="3"/>
    <n v="458.81"/>
    <n v="0"/>
    <n v="1376.43"/>
    <n v="82.32"/>
    <n v="1376.43"/>
    <s v="Q1"/>
    <n v="5.9806891741679555"/>
    <s v="Amritsar"/>
    <s v="Premium"/>
  </r>
  <r>
    <s v="ORD001209"/>
    <x v="191"/>
    <s v="CUST0114"/>
    <s v="Gayathri Basak"/>
    <x v="1"/>
    <x v="6"/>
    <x v="29"/>
    <n v="2"/>
    <n v="1077.52"/>
    <n v="0.25"/>
    <n v="1616.28"/>
    <n v="408.88"/>
    <n v="1616.28"/>
    <s v="Q2"/>
    <n v="25.297596951023337"/>
    <s v="Patna"/>
    <s v="Premium"/>
  </r>
  <r>
    <s v="ORD000460"/>
    <x v="201"/>
    <s v="CUST0313"/>
    <s v="Nikita Kala"/>
    <x v="0"/>
    <x v="1"/>
    <x v="59"/>
    <n v="5"/>
    <n v="6216.73"/>
    <n v="0.15"/>
    <n v="26421.1"/>
    <n v="5044.78"/>
    <n v="26421.102499999997"/>
    <s v="Q2"/>
    <n v="19.093754612790534"/>
    <s v="Coimbatore"/>
    <s v="Regular"/>
  </r>
  <r>
    <s v="ORD010410"/>
    <x v="205"/>
    <s v="CUST0138"/>
    <s v="Jagat Zacharia"/>
    <x v="3"/>
    <x v="2"/>
    <x v="46"/>
    <n v="5"/>
    <n v="2078.4699999999998"/>
    <n v="0.2"/>
    <n v="8313.8799999999992"/>
    <n v="1388.85"/>
    <n v="8313.8799999999992"/>
    <s v="Q2"/>
    <n v="16.705196610968645"/>
    <s v="Surat"/>
    <s v="Premium"/>
  </r>
  <r>
    <s v="ORD004325"/>
    <x v="224"/>
    <s v="CUST0159"/>
    <s v="Gavin Doctor"/>
    <x v="2"/>
    <x v="6"/>
    <x v="27"/>
    <n v="5"/>
    <n v="2627.72"/>
    <n v="0.05"/>
    <n v="12481.67"/>
    <n v="3140.09"/>
    <n v="12481.669999999998"/>
    <s v="Q3"/>
    <n v="25.15761112094776"/>
    <s v="Lucknow"/>
    <s v="Regular"/>
  </r>
  <r>
    <s v="ORD010130"/>
    <x v="210"/>
    <s v="CUST0133"/>
    <s v="Lopa Chadha"/>
    <x v="2"/>
    <x v="4"/>
    <x v="47"/>
    <n v="4"/>
    <n v="29440.25"/>
    <n v="0.05"/>
    <n v="111872.95"/>
    <n v="10605.19"/>
    <n v="111872.95"/>
    <s v="Q4"/>
    <n v="9.4796731470833659"/>
    <s v="Amritsar"/>
    <s v="Premium"/>
  </r>
  <r>
    <s v="ORD004841"/>
    <x v="76"/>
    <s v="CUST0081"/>
    <s v="Warhi Bahri"/>
    <x v="3"/>
    <x v="2"/>
    <x v="2"/>
    <n v="3"/>
    <n v="3969.29"/>
    <n v="0"/>
    <n v="11907.87"/>
    <n v="3005"/>
    <n v="11907.869999999999"/>
    <s v="Q4"/>
    <n v="25.235411538755457"/>
    <s v="Mumbai"/>
    <s v="Premium"/>
  </r>
  <r>
    <s v="ORD006729"/>
    <x v="158"/>
    <s v="CUST0005"/>
    <s v="Mason Dutt"/>
    <x v="0"/>
    <x v="1"/>
    <x v="59"/>
    <n v="2"/>
    <n v="41884.97"/>
    <n v="0.05"/>
    <n v="79581.440000000002"/>
    <n v="22129.599999999999"/>
    <n v="79581.442999999999"/>
    <s v="Q3"/>
    <n v="27.807488781303778"/>
    <s v="Coimbatore"/>
    <s v="Regular"/>
  </r>
  <r>
    <s v="ORD011220"/>
    <x v="360"/>
    <s v="CUST0063"/>
    <s v="Udant Bansal"/>
    <x v="0"/>
    <x v="5"/>
    <x v="21"/>
    <n v="8"/>
    <n v="585.89"/>
    <n v="0.25"/>
    <n v="3515.34"/>
    <n v="362.9"/>
    <n v="3515.34"/>
    <s v="Q3"/>
    <n v="10.323325766497691"/>
    <s v="Bengaluru"/>
    <s v="Premium"/>
  </r>
  <r>
    <s v="ORD004095"/>
    <x v="224"/>
    <s v="CUST0220"/>
    <s v="Abha Bawa"/>
    <x v="3"/>
    <x v="3"/>
    <x v="66"/>
    <n v="4"/>
    <n v="1375.32"/>
    <n v="0.15"/>
    <n v="4676.09"/>
    <n v="1339.6"/>
    <n v="4676.0879999999997"/>
    <s v="Q3"/>
    <n v="28.647866059036499"/>
    <s v="Pune"/>
    <s v="Premium"/>
  </r>
  <r>
    <s v="ORD002319"/>
    <x v="94"/>
    <s v="CUST0249"/>
    <s v="Bina Chander"/>
    <x v="1"/>
    <x v="4"/>
    <x v="33"/>
    <n v="3"/>
    <n v="29082.57"/>
    <n v="0.05"/>
    <n v="82885.320000000007"/>
    <n v="10458.09"/>
    <n v="82885.324499999988"/>
    <s v="Q1"/>
    <n v="12.617541924191158"/>
    <s v="Kolkata"/>
    <s v="Regular"/>
  </r>
  <r>
    <s v="ORD011376"/>
    <x v="176"/>
    <s v="CUST0381"/>
    <s v="Pratyush Mani"/>
    <x v="1"/>
    <x v="2"/>
    <x v="60"/>
    <n v="2"/>
    <n v="2225.1799999999998"/>
    <n v="0.3"/>
    <n v="3115.25"/>
    <n v="777.09"/>
    <n v="3115.2519999999995"/>
    <s v="Q1"/>
    <n v="24.944707487360564"/>
    <s v="Patna"/>
    <s v="Regular"/>
  </r>
  <r>
    <s v="ORD006740"/>
    <x v="22"/>
    <s v="CUST0074"/>
    <s v="Maanas Sandhu"/>
    <x v="1"/>
    <x v="5"/>
    <x v="44"/>
    <n v="8"/>
    <n v="287.11"/>
    <n v="0.1"/>
    <n v="2067.19"/>
    <n v="182.52"/>
    <n v="2067.192"/>
    <s v="Q3"/>
    <n v="8.8293770770949944"/>
    <s v="Kolkata"/>
    <s v="Premium"/>
  </r>
  <r>
    <s v="ORD004882"/>
    <x v="297"/>
    <s v="CUST0069"/>
    <s v="Jalsa Konda"/>
    <x v="2"/>
    <x v="2"/>
    <x v="62"/>
    <n v="2"/>
    <n v="1195.6300000000001"/>
    <n v="0.05"/>
    <n v="2271.6999999999998"/>
    <n v="525.41"/>
    <n v="2271.6970000000001"/>
    <s v="Q3"/>
    <n v="23.128494079323854"/>
    <s v="Jaipur"/>
    <s v="Premium"/>
  </r>
  <r>
    <s v="ORD007395"/>
    <x v="161"/>
    <s v="CUST0172"/>
    <s v="Sanya Saha"/>
    <x v="3"/>
    <x v="5"/>
    <x v="21"/>
    <n v="10"/>
    <n v="104.68"/>
    <n v="0"/>
    <n v="1046.8"/>
    <n v="77.17"/>
    <n v="1046.8000000000002"/>
    <s v="Q2"/>
    <n v="7.3719908291937335"/>
    <s v="Nagpur"/>
    <s v="Occasional"/>
  </r>
  <r>
    <s v="ORD008689"/>
    <x v="183"/>
    <s v="CUST0152"/>
    <s v="Shaurya Som"/>
    <x v="2"/>
    <x v="5"/>
    <x v="11"/>
    <n v="5"/>
    <n v="534.32000000000005"/>
    <n v="0.1"/>
    <n v="2404.44"/>
    <n v="197.07"/>
    <n v="2404.4400000000005"/>
    <s v="Q3"/>
    <n v="8.1960872386085732"/>
    <s v="Jaipur"/>
    <s v="Regular"/>
  </r>
  <r>
    <s v="ORD005619"/>
    <x v="246"/>
    <s v="CUST0123"/>
    <s v="Shivani Maharaj"/>
    <x v="1"/>
    <x v="6"/>
    <x v="29"/>
    <n v="2"/>
    <n v="606.49"/>
    <n v="0.05"/>
    <n v="1152.33"/>
    <n v="396.53"/>
    <n v="1152.3309999999999"/>
    <s v="Q2"/>
    <n v="34.411149583886555"/>
    <s v="Guwahati"/>
    <s v="Regular"/>
  </r>
  <r>
    <s v="ORD008144"/>
    <x v="37"/>
    <s v="CUST0436"/>
    <s v="Lekha Kulkarni"/>
    <x v="3"/>
    <x v="0"/>
    <x v="67"/>
    <n v="4"/>
    <n v="910.17"/>
    <n v="0.2"/>
    <n v="2912.54"/>
    <n v="786.56"/>
    <n v="2912.5439999999999"/>
    <s v="Q4"/>
    <n v="27.005981033736877"/>
    <s v="Ahmedabad"/>
    <s v="Premium"/>
  </r>
  <r>
    <s v="ORD000221"/>
    <x v="353"/>
    <s v="CUST0393"/>
    <s v="Rachita Shroff"/>
    <x v="3"/>
    <x v="5"/>
    <x v="24"/>
    <n v="2"/>
    <n v="780.75"/>
    <n v="0"/>
    <n v="1561.5"/>
    <n v="148.63"/>
    <n v="1561.5"/>
    <s v="Q2"/>
    <n v="9.5184117835414668"/>
    <s v="Surat"/>
    <s v="Occasional"/>
  </r>
  <r>
    <s v="ORD004501"/>
    <x v="246"/>
    <s v="CUST0121"/>
    <s v="Yutika Salvi"/>
    <x v="0"/>
    <x v="4"/>
    <x v="47"/>
    <n v="5"/>
    <n v="31612.93"/>
    <n v="0.05"/>
    <n v="150161.42000000001"/>
    <n v="23283.8"/>
    <n v="150161.41749999998"/>
    <s v="Q2"/>
    <n v="15.505846974542461"/>
    <s v="Kochi"/>
    <s v="Regular"/>
  </r>
  <r>
    <s v="ORD007364"/>
    <x v="103"/>
    <s v="CUST0087"/>
    <s v="Jairaj Tak"/>
    <x v="3"/>
    <x v="4"/>
    <x v="47"/>
    <n v="1"/>
    <n v="27504.32"/>
    <n v="0.1"/>
    <n v="24753.89"/>
    <n v="3461.37"/>
    <n v="24753.887999999999"/>
    <s v="Q1"/>
    <n v="13.983135579902795"/>
    <s v="Surat"/>
    <s v="Premium"/>
  </r>
  <r>
    <s v="ORD005457"/>
    <x v="20"/>
    <s v="CUST0125"/>
    <s v="Baghyawati Oak"/>
    <x v="2"/>
    <x v="5"/>
    <x v="44"/>
    <n v="4"/>
    <n v="140.01"/>
    <n v="0.05"/>
    <n v="532.04"/>
    <n v="42.74"/>
    <n v="532.0379999999999"/>
    <s v="Q1"/>
    <n v="8.0332305841666045"/>
    <s v="Jaipur"/>
    <s v="Regular"/>
  </r>
  <r>
    <s v="ORD011118"/>
    <x v="73"/>
    <s v="CUST0027"/>
    <s v="Januja Dalal"/>
    <x v="0"/>
    <x v="2"/>
    <x v="46"/>
    <n v="4"/>
    <n v="5099.41"/>
    <n v="0.1"/>
    <n v="18357.88"/>
    <n v="-1838.62"/>
    <n v="18357.876"/>
    <s v="Q2"/>
    <n v="-10.015426617888339"/>
    <s v="Kochi"/>
    <s v="Regular"/>
  </r>
  <r>
    <s v="ORD009113"/>
    <x v="347"/>
    <s v="CUST0103"/>
    <s v="Aryan Prabhu"/>
    <x v="1"/>
    <x v="3"/>
    <x v="10"/>
    <n v="5"/>
    <n v="2351.2600000000002"/>
    <n v="0.05"/>
    <n v="11168.49"/>
    <n v="3044.1"/>
    <n v="11168.485000000001"/>
    <s v="Q1"/>
    <n v="27.256146533685392"/>
    <s v="Patna"/>
    <s v="Premium"/>
  </r>
  <r>
    <s v="ORD011750"/>
    <x v="301"/>
    <s v="CUST0021"/>
    <s v="Aarush Sodhi"/>
    <x v="2"/>
    <x v="5"/>
    <x v="7"/>
    <n v="5"/>
    <n v="393.58"/>
    <n v="0.05"/>
    <n v="1869.5"/>
    <n v="163.47"/>
    <n v="1869.5049999999999"/>
    <s v="Q2"/>
    <n v="8.7440492110189894"/>
    <s v="Amritsar"/>
    <s v="Premium"/>
  </r>
  <r>
    <s v="ORD009177"/>
    <x v="67"/>
    <s v="CUST0022"/>
    <s v="Jagdish Wali"/>
    <x v="0"/>
    <x v="4"/>
    <x v="23"/>
    <n v="1"/>
    <n v="23838"/>
    <n v="0.05"/>
    <n v="22646.1"/>
    <n v="2342.65"/>
    <n v="22646.1"/>
    <s v="Q4"/>
    <n v="10.344606797638447"/>
    <s v="Coimbatore"/>
    <s v="Premium"/>
  </r>
  <r>
    <s v="ORD011768"/>
    <x v="61"/>
    <s v="CUST0068"/>
    <s v="Atharv Shenoy"/>
    <x v="1"/>
    <x v="4"/>
    <x v="22"/>
    <n v="5"/>
    <n v="22142.52"/>
    <n v="0.05"/>
    <n v="105176.97"/>
    <n v="14354.12"/>
    <n v="105176.97"/>
    <s v="Q1"/>
    <n v="13.647588440701419"/>
    <s v="Ranchi"/>
    <s v="Premium"/>
  </r>
  <r>
    <s v="ORD005430"/>
    <x v="59"/>
    <s v="CUST0214"/>
    <s v="Bimala Chopra"/>
    <x v="2"/>
    <x v="5"/>
    <x v="21"/>
    <n v="4"/>
    <n v="262.13"/>
    <n v="0.2"/>
    <n v="838.82"/>
    <n v="82.71"/>
    <n v="838.81600000000003"/>
    <s v="Q4"/>
    <n v="9.8602799170262969"/>
    <s v="Chandigarh"/>
    <s v="Premium"/>
  </r>
  <r>
    <s v="ORD001916"/>
    <x v="134"/>
    <s v="CUST0385"/>
    <s v="Kamya Sagar"/>
    <x v="3"/>
    <x v="4"/>
    <x v="28"/>
    <n v="5"/>
    <n v="63909.52"/>
    <n v="0.1"/>
    <n v="287592.84000000003"/>
    <n v="32879.96"/>
    <n v="287592.83999999997"/>
    <s v="Q2"/>
    <n v="11.432815921286494"/>
    <s v="Pune"/>
    <s v="Regular"/>
  </r>
  <r>
    <s v="ORD000313"/>
    <x v="39"/>
    <s v="CUST0229"/>
    <s v="Tanish Narula"/>
    <x v="2"/>
    <x v="4"/>
    <x v="20"/>
    <n v="2"/>
    <n v="80743.08"/>
    <n v="0.15"/>
    <n v="137263.24"/>
    <n v="11929.58"/>
    <n v="137263.236"/>
    <s v="Q3"/>
    <n v="8.691023175614971"/>
    <s v="Lucknow"/>
    <s v="Premium"/>
  </r>
  <r>
    <s v="ORD011406"/>
    <x v="285"/>
    <s v="CUST0044"/>
    <s v="Advay Nadig"/>
    <x v="2"/>
    <x v="3"/>
    <x v="6"/>
    <n v="4"/>
    <n v="3818.78"/>
    <n v="0.15"/>
    <n v="12983.85"/>
    <n v="3655.26"/>
    <n v="12983.852000000001"/>
    <s v="Q3"/>
    <n v="28.152358506914361"/>
    <s v="Lucknow"/>
    <s v="Premium"/>
  </r>
  <r>
    <s v="ORD002442"/>
    <x v="351"/>
    <s v="CUST0437"/>
    <s v="Aditya Borah"/>
    <x v="3"/>
    <x v="4"/>
    <x v="45"/>
    <n v="2"/>
    <n v="57177.27"/>
    <n v="0.25"/>
    <n v="85765.9"/>
    <n v="7351.15"/>
    <n v="85765.904999999999"/>
    <s v="Q2"/>
    <n v="8.5711803875433006"/>
    <s v="Ahmedabad"/>
    <s v="Regular"/>
  </r>
  <r>
    <s v="ORD003455"/>
    <x v="235"/>
    <s v="CUST0124"/>
    <s v="Unknown"/>
    <x v="3"/>
    <x v="4"/>
    <x v="42"/>
    <n v="3"/>
    <n v="68152.55"/>
    <n v="0"/>
    <n v="204457.65"/>
    <n v="20328.650000000001"/>
    <n v="204457.65000000002"/>
    <s v="Q1"/>
    <n v="9.9427191890349924"/>
    <s v="Mumbai"/>
    <s v="Premium"/>
  </r>
  <r>
    <s v="ORD006554"/>
    <x v="287"/>
    <s v="CUST0292"/>
    <s v="Hardik Mukherjee"/>
    <x v="2"/>
    <x v="4"/>
    <x v="23"/>
    <n v="2"/>
    <n v="48284.39"/>
    <n v="0"/>
    <n v="96568.78"/>
    <n v="11875.56"/>
    <n v="96568.78"/>
    <s v="Q4"/>
    <n v="12.297514786870043"/>
    <s v="Jaipur"/>
    <s v="Premium"/>
  </r>
  <r>
    <s v="ORD000678"/>
    <x v="207"/>
    <s v="CUST0143"/>
    <s v="Krisha Srivastava"/>
    <x v="0"/>
    <x v="6"/>
    <x v="19"/>
    <n v="4"/>
    <n v="2747.1"/>
    <n v="0.1"/>
    <n v="9889.56"/>
    <n v="2484.4699999999998"/>
    <n v="9889.56"/>
    <s v="Q2"/>
    <n v="25.122149013707386"/>
    <s v="Chennai"/>
    <s v="Occasional"/>
  </r>
  <r>
    <s v="ORD007097"/>
    <x v="4"/>
    <s v="CUST0478"/>
    <s v="Ubika Sampath"/>
    <x v="3"/>
    <x v="5"/>
    <x v="40"/>
    <n v="5"/>
    <n v="732.9"/>
    <n v="0.05"/>
    <n v="3481.27"/>
    <n v="326.14999999999998"/>
    <n v="3481.2749999999996"/>
    <s v="Q2"/>
    <n v="9.3687073970131589"/>
    <s v="Mumbai"/>
    <s v="Regular"/>
  </r>
  <r>
    <s v="ORD008358"/>
    <x v="116"/>
    <s v="CUST0074"/>
    <s v="Maanas Sandhu"/>
    <x v="1"/>
    <x v="3"/>
    <x v="12"/>
    <n v="3"/>
    <n v="3732.95"/>
    <n v="0.05"/>
    <n v="10638.91"/>
    <n v="3546.03"/>
    <n v="10638.907499999998"/>
    <s v="Q4"/>
    <n v="33.330764147830941"/>
    <s v="Kolkata"/>
    <s v="Premium"/>
  </r>
  <r>
    <s v="ORD010326"/>
    <x v="220"/>
    <s v="CUST0425"/>
    <s v="Devika Issac"/>
    <x v="3"/>
    <x v="6"/>
    <x v="14"/>
    <n v="1"/>
    <n v="3727.74"/>
    <n v="0"/>
    <n v="3727.74"/>
    <n v="1122.52"/>
    <n v="3727.74"/>
    <s v="Q1"/>
    <n v="30.112615150198245"/>
    <s v="Nagpur"/>
    <s v="Premium"/>
  </r>
  <r>
    <s v="ORD010324"/>
    <x v="68"/>
    <s v="CUST0191"/>
    <s v="Advika Madan"/>
    <x v="3"/>
    <x v="3"/>
    <x v="6"/>
    <n v="4"/>
    <n v="3110.81"/>
    <n v="0"/>
    <n v="12443.24"/>
    <n v="3468.34"/>
    <n v="12443.24"/>
    <s v="Q2"/>
    <n v="27.873287021708176"/>
    <s v="Mumbai"/>
    <s v="Occasional"/>
  </r>
  <r>
    <s v="ORD010447"/>
    <x v="318"/>
    <s v="CUST0013"/>
    <s v="Charan Aggarwal"/>
    <x v="0"/>
    <x v="3"/>
    <x v="6"/>
    <n v="5"/>
    <n v="3644.33"/>
    <n v="0"/>
    <n v="18221.650000000001"/>
    <n v="6460.82"/>
    <n v="18221.650000000001"/>
    <s v="Q3"/>
    <n v="35.456832943229614"/>
    <s v="Kochi"/>
    <s v="Regular"/>
  </r>
  <r>
    <s v="ORD011459"/>
    <x v="157"/>
    <s v="CUST0423"/>
    <s v="Ayaan Kar"/>
    <x v="2"/>
    <x v="2"/>
    <x v="60"/>
    <n v="2"/>
    <n v="3545.86"/>
    <n v="0"/>
    <n v="7091.72"/>
    <n v="1695.4"/>
    <n v="7091.72"/>
    <s v="Q4"/>
    <n v="23.906753227707807"/>
    <s v="Chandigarh"/>
    <s v="Regular"/>
  </r>
  <r>
    <s v="ORD000735"/>
    <x v="334"/>
    <s v="CUST0351"/>
    <s v="Anirudh Kumer"/>
    <x v="2"/>
    <x v="5"/>
    <x v="39"/>
    <n v="3"/>
    <n v="392"/>
    <n v="0.1"/>
    <n v="1058.4000000000001"/>
    <n v="68.150000000000006"/>
    <n v="1058.4000000000001"/>
    <s v="Q3"/>
    <n v="6.4389644746787598"/>
    <s v="Lucknow"/>
    <s v="Premium"/>
  </r>
  <r>
    <s v="ORD005301"/>
    <x v="95"/>
    <s v="CUST0474"/>
    <s v="Tanay Basak"/>
    <x v="3"/>
    <x v="5"/>
    <x v="31"/>
    <n v="8"/>
    <n v="645.58000000000004"/>
    <n v="0.25"/>
    <n v="3873.48"/>
    <n v="342.41"/>
    <n v="3873.4800000000005"/>
    <s v="Q1"/>
    <n v="8.8398546010305985"/>
    <s v="Ahmedabad"/>
    <s v="Premium"/>
  </r>
  <r>
    <s v="ORD008887"/>
    <x v="97"/>
    <s v="CUST0452"/>
    <s v="Rachita Mammen"/>
    <x v="1"/>
    <x v="4"/>
    <x v="50"/>
    <n v="3"/>
    <n v="48950.85"/>
    <n v="0.1"/>
    <n v="132167.29"/>
    <n v="17255.45"/>
    <n v="132167.29499999998"/>
    <s v="Q3"/>
    <n v="13.055764402826146"/>
    <s v="Kolkata"/>
    <s v="Premium"/>
  </r>
  <r>
    <s v="ORD011430"/>
    <x v="275"/>
    <s v="CUST0029"/>
    <s v="Odika Bala"/>
    <x v="2"/>
    <x v="3"/>
    <x v="4"/>
    <n v="2"/>
    <n v="1964.3"/>
    <n v="0.05"/>
    <n v="3732.17"/>
    <n v="1024.8800000000001"/>
    <n v="3732.1699999999996"/>
    <s v="Q4"/>
    <n v="27.460699807350686"/>
    <s v="Lucknow"/>
    <s v="Occasional"/>
  </r>
  <r>
    <s v="ORD004594"/>
    <x v="151"/>
    <s v="CUST0499"/>
    <s v="Shivansh Walia"/>
    <x v="3"/>
    <x v="5"/>
    <x v="68"/>
    <n v="8"/>
    <n v="326.33"/>
    <n v="0"/>
    <n v="2610.64"/>
    <n v="164.95"/>
    <n v="2610.64"/>
    <s v="Q4"/>
    <n v="6.3183740385499343"/>
    <s v="Pune"/>
    <s v="Regular"/>
  </r>
  <r>
    <s v="ORD005437"/>
    <x v="158"/>
    <s v="CUST0222"/>
    <s v="Umang Sama"/>
    <x v="0"/>
    <x v="5"/>
    <x v="40"/>
    <n v="1"/>
    <n v="502.82"/>
    <n v="0.1"/>
    <n v="452.54"/>
    <n v="35.69"/>
    <n v="452.53800000000001"/>
    <s v="Q3"/>
    <n v="7.8865956600521496"/>
    <s v="Chennai"/>
    <s v="Regular"/>
  </r>
  <r>
    <s v="ORD005262"/>
    <x v="324"/>
    <s v="CUST0108"/>
    <s v="Yadavi Golla"/>
    <x v="2"/>
    <x v="4"/>
    <x v="28"/>
    <n v="1"/>
    <n v="47305.77"/>
    <n v="0"/>
    <n v="47305.77"/>
    <n v="6199.94"/>
    <n v="47305.77"/>
    <s v="Q1"/>
    <n v="13.106096782696911"/>
    <s v="Delhi"/>
    <s v="Regular"/>
  </r>
  <r>
    <s v="ORD009541"/>
    <x v="178"/>
    <s v="CUST0297"/>
    <s v="Ikbal Mane"/>
    <x v="3"/>
    <x v="5"/>
    <x v="37"/>
    <n v="6"/>
    <n v="745.75"/>
    <n v="0.25"/>
    <n v="3355.88"/>
    <n v="337.86"/>
    <n v="3355.875"/>
    <s v="Q1"/>
    <n v="10.067702063244216"/>
    <s v="Mumbai"/>
    <s v="Premium"/>
  </r>
  <r>
    <s v="ORD006975"/>
    <x v="54"/>
    <s v="CUST0066"/>
    <s v="Ekaja Khalsa"/>
    <x v="1"/>
    <x v="2"/>
    <x v="46"/>
    <n v="3"/>
    <n v="1827.65"/>
    <n v="0.05"/>
    <n v="5208.8"/>
    <n v="1210.06"/>
    <n v="5208.8025000000007"/>
    <s v="Q4"/>
    <n v="23.23107049608355"/>
    <s v="Bhubaneswar"/>
    <s v="Premium"/>
  </r>
  <r>
    <s v="ORD004443"/>
    <x v="1"/>
    <s v="CUST0178"/>
    <s v="Sachi Chaudhuri"/>
    <x v="1"/>
    <x v="5"/>
    <x v="68"/>
    <n v="9"/>
    <n v="553.04999999999995"/>
    <n v="0.3"/>
    <n v="3484.21"/>
    <n v="215.2"/>
    <n v="3484.2149999999997"/>
    <s v="Q2"/>
    <n v="6.1764359783135916"/>
    <s v="Kolkata"/>
    <s v="Regular"/>
  </r>
  <r>
    <s v="ORD004000"/>
    <x v="74"/>
    <s v="CUST0364"/>
    <s v="Robert Mander"/>
    <x v="0"/>
    <x v="5"/>
    <x v="44"/>
    <n v="10"/>
    <n v="177.25"/>
    <n v="0"/>
    <n v="1772.5"/>
    <n v="167"/>
    <n v="1772.5"/>
    <s v="Q3"/>
    <n v="9.421720733427362"/>
    <s v="Bengaluru"/>
    <s v="Regular"/>
  </r>
  <r>
    <s v="ORD002259"/>
    <x v="59"/>
    <s v="CUST0133"/>
    <s v="Lopa Chadha"/>
    <x v="2"/>
    <x v="1"/>
    <x v="34"/>
    <n v="2"/>
    <n v="17922.12"/>
    <n v="0"/>
    <n v="35844.239999999998"/>
    <n v="11450.46"/>
    <n v="35844.239999999998"/>
    <s v="Q4"/>
    <n v="31.945048911624298"/>
    <s v="Amritsar"/>
    <s v="Premium"/>
  </r>
  <r>
    <s v="ORD002616"/>
    <x v="225"/>
    <s v="CUST0046"/>
    <s v="Kiaan Radhakrishnan"/>
    <x v="0"/>
    <x v="0"/>
    <x v="15"/>
    <n v="2"/>
    <n v="488.36"/>
    <n v="0.05"/>
    <n v="927.88"/>
    <n v="338.04"/>
    <n v="927.88400000000001"/>
    <s v="Q4"/>
    <n v="36.431435099366297"/>
    <s v="Hyderabad"/>
    <s v="Premium"/>
  </r>
  <r>
    <s v="ORD000515"/>
    <x v="270"/>
    <s v="CUST0040"/>
    <s v="Gaurav Majumdar"/>
    <x v="2"/>
    <x v="4"/>
    <x v="42"/>
    <n v="1"/>
    <n v="64858.720000000001"/>
    <n v="0"/>
    <n v="64858.720000000001"/>
    <n v="7845.99"/>
    <n v="64858.720000000001"/>
    <s v="Q1"/>
    <n v="12.097047243608877"/>
    <s v="Chandigarh"/>
    <s v="Regular"/>
  </r>
  <r>
    <s v="ORD007531"/>
    <x v="118"/>
    <s v="CUST0026"/>
    <s v="Mason Oommen"/>
    <x v="2"/>
    <x v="0"/>
    <x v="53"/>
    <n v="3"/>
    <n v="284.75"/>
    <n v="0"/>
    <n v="854.25"/>
    <n v="388.09"/>
    <n v="854.25"/>
    <s v="Q1"/>
    <n v="45.430494585894053"/>
    <s v="Chennai"/>
    <s v="Premium"/>
  </r>
  <r>
    <s v="ORD005125"/>
    <x v="357"/>
    <s v="CUST0195"/>
    <s v="Vedika Rege"/>
    <x v="1"/>
    <x v="4"/>
    <x v="22"/>
    <n v="2"/>
    <n v="35202.129999999997"/>
    <n v="0.1"/>
    <n v="63363.83"/>
    <n v="7476.94"/>
    <n v="63363.833999999995"/>
    <s v="Q1"/>
    <n v="11.800012720190683"/>
    <s v="Bhubaneswar"/>
    <s v="Premium"/>
  </r>
  <r>
    <s v="ORD004961"/>
    <x v="300"/>
    <s v="CUST0067"/>
    <s v="Neha Chadha"/>
    <x v="0"/>
    <x v="2"/>
    <x v="65"/>
    <n v="4"/>
    <n v="6656.06"/>
    <n v="0.1"/>
    <n v="23961.82"/>
    <n v="5811.68"/>
    <n v="23961.816000000003"/>
    <s v="Q2"/>
    <n v="24.253917273395761"/>
    <s v="Coimbatore"/>
    <s v="Regular"/>
  </r>
  <r>
    <s v="ORD007036"/>
    <x v="103"/>
    <s v="CUST0488"/>
    <s v="Lucky Butala"/>
    <x v="1"/>
    <x v="4"/>
    <x v="20"/>
    <n v="2"/>
    <n v="35858.36"/>
    <n v="0.3"/>
    <n v="50201.7"/>
    <n v="7661.46"/>
    <n v="50201.703999999998"/>
    <s v="Q1"/>
    <n v="15.261355691141935"/>
    <s v="Guwahati"/>
    <s v="Regular"/>
  </r>
  <r>
    <s v="ORD011055"/>
    <x v="97"/>
    <s v="CUST0185"/>
    <s v="Aditya Dugar"/>
    <x v="3"/>
    <x v="4"/>
    <x v="45"/>
    <n v="2"/>
    <n v="9615.18"/>
    <n v="0"/>
    <n v="19230.36"/>
    <n v="2805.38"/>
    <n v="19230.36"/>
    <s v="Q3"/>
    <n v="14.588286438735418"/>
    <s v="Nagpur"/>
    <s v="Regular"/>
  </r>
  <r>
    <s v="ORD011623"/>
    <x v="49"/>
    <s v="CUST0123"/>
    <s v="Shivani Maharaj"/>
    <x v="1"/>
    <x v="5"/>
    <x v="37"/>
    <n v="10"/>
    <n v="660.76"/>
    <n v="0"/>
    <n v="6607.6"/>
    <n v="575.30999999999995"/>
    <n v="6607.6"/>
    <s v="Q3"/>
    <n v="8.70679217870331"/>
    <s v="Guwahati"/>
    <s v="Regular"/>
  </r>
  <r>
    <s v="ORD008383"/>
    <x v="16"/>
    <s v="CUST0321"/>
    <s v="Vyanjana Ramaswamy"/>
    <x v="0"/>
    <x v="0"/>
    <x v="48"/>
    <n v="2"/>
    <n v="907.34"/>
    <n v="0.2"/>
    <n v="1451.74"/>
    <n v="-61.98"/>
    <n v="1451.7440000000001"/>
    <s v="Q3"/>
    <n v="-4.2693595271880636"/>
    <s v="Coimbatore"/>
    <s v="Premium"/>
  </r>
  <r>
    <s v="ORD009204"/>
    <x v="89"/>
    <s v="CUST0145"/>
    <s v="Kavya Sheth"/>
    <x v="3"/>
    <x v="3"/>
    <x v="25"/>
    <n v="3"/>
    <n v="2157.4"/>
    <n v="0"/>
    <n v="6472.2"/>
    <n v="1804.27"/>
    <n v="6472.2000000000007"/>
    <s v="Q1"/>
    <n v="27.877228763017214"/>
    <s v="Surat"/>
    <s v="Regular"/>
  </r>
  <r>
    <s v="ORD000891"/>
    <x v="25"/>
    <s v="CUST0488"/>
    <s v="Lucky Butala"/>
    <x v="1"/>
    <x v="2"/>
    <x v="8"/>
    <n v="5"/>
    <n v="6910.42"/>
    <n v="0.05"/>
    <n v="32824.49"/>
    <n v="8386.9699999999993"/>
    <n v="32824.494999999995"/>
    <s v="Q4"/>
    <n v="25.550952962254708"/>
    <s v="Guwahati"/>
    <s v="Regular"/>
  </r>
  <r>
    <s v="ORD002792"/>
    <x v="205"/>
    <s v="CUST0254"/>
    <s v="Pratyush Morar"/>
    <x v="1"/>
    <x v="4"/>
    <x v="42"/>
    <n v="5"/>
    <n v="45799.95"/>
    <n v="0.1"/>
    <n v="206099.77"/>
    <n v="28156.13"/>
    <n v="206099.77499999999"/>
    <s v="Q2"/>
    <n v="13.661407773526385"/>
    <s v="Patna"/>
    <s v="Premium"/>
  </r>
  <r>
    <s v="ORD005358"/>
    <x v="346"/>
    <s v="CUST0465"/>
    <s v="Xalak Kari"/>
    <x v="1"/>
    <x v="3"/>
    <x v="10"/>
    <n v="1"/>
    <n v="1059.24"/>
    <n v="0.05"/>
    <n v="1006.28"/>
    <n v="289.57"/>
    <n v="1006.2779999999999"/>
    <s v="Q4"/>
    <n v="28.776284930635608"/>
    <s v="Patna"/>
    <s v="Premium"/>
  </r>
  <r>
    <s v="ORD003461"/>
    <x v="190"/>
    <s v="CUST0423"/>
    <s v="Unknown"/>
    <x v="2"/>
    <x v="0"/>
    <x v="49"/>
    <n v="1"/>
    <n v="392.13"/>
    <n v="0"/>
    <n v="392.13"/>
    <n v="107.35"/>
    <n v="392.13"/>
    <s v="Q3"/>
    <n v="27.376125264580626"/>
    <s v="Chandigarh"/>
    <s v="Regular"/>
  </r>
  <r>
    <s v="ORD004729"/>
    <x v="14"/>
    <s v="CUST0153"/>
    <s v="Bakhshi Sathe"/>
    <x v="1"/>
    <x v="0"/>
    <x v="32"/>
    <n v="4"/>
    <n v="440.06"/>
    <n v="0.1"/>
    <n v="1584.22"/>
    <n v="518.20000000000005"/>
    <n v="1584.2160000000001"/>
    <s v="Q2"/>
    <n v="32.710103394730531"/>
    <s v="Kolkata"/>
    <s v="Premium"/>
  </r>
  <r>
    <s v="ORD003966"/>
    <x v="243"/>
    <s v="CUST0019"/>
    <s v="Saksham Pillay"/>
    <x v="3"/>
    <x v="1"/>
    <x v="3"/>
    <n v="1"/>
    <n v="43411.6"/>
    <n v="0.1"/>
    <n v="39070.44"/>
    <n v="7931.93"/>
    <n v="39070.44"/>
    <s v="Q4"/>
    <n v="20.301614212688669"/>
    <s v="Surat"/>
    <s v="Regular"/>
  </r>
  <r>
    <s v="ORD008387"/>
    <x v="128"/>
    <s v="CUST0144"/>
    <s v="Abdul Rajagopalan"/>
    <x v="1"/>
    <x v="1"/>
    <x v="1"/>
    <n v="5"/>
    <n v="39642.720000000001"/>
    <n v="0.25"/>
    <n v="148660.20000000001"/>
    <n v="44413.33"/>
    <n v="148660.20000000001"/>
    <s v="Q1"/>
    <n v="29.875736747293491"/>
    <s v="Patna"/>
    <s v="Regular"/>
  </r>
  <r>
    <s v="ORD008706"/>
    <x v="324"/>
    <s v="CUST0077"/>
    <s v="Veda Dutt"/>
    <x v="1"/>
    <x v="3"/>
    <x v="16"/>
    <n v="5"/>
    <n v="3452.79"/>
    <n v="0.25"/>
    <n v="12947.96"/>
    <n v="4129.8100000000004"/>
    <n v="12947.962500000001"/>
    <s v="Q1"/>
    <n v="31.895449167281953"/>
    <s v="Kolkata"/>
    <s v="Occasional"/>
  </r>
  <r>
    <s v="ORD009831"/>
    <x v="87"/>
    <s v="CUST0322"/>
    <s v="Unknown"/>
    <x v="3"/>
    <x v="4"/>
    <x v="23"/>
    <n v="4"/>
    <n v="84118.5"/>
    <n v="0"/>
    <n v="336474"/>
    <n v="34857.9"/>
    <n v="336474"/>
    <s v="Q1"/>
    <n v="10.359760338094475"/>
    <s v="Surat"/>
    <s v="Premium"/>
  </r>
  <r>
    <s v="ORD001456"/>
    <x v="145"/>
    <s v="CUST0425"/>
    <s v="Devika Issac"/>
    <x v="3"/>
    <x v="2"/>
    <x v="17"/>
    <n v="3"/>
    <n v="3073.79"/>
    <n v="0.15"/>
    <n v="7838.16"/>
    <n v="1335.96"/>
    <n v="7838.164499999999"/>
    <s v="Q3"/>
    <n v="17.044306316788635"/>
    <s v="Nagpur"/>
    <s v="Premium"/>
  </r>
  <r>
    <s v="ORD007843"/>
    <x v="297"/>
    <s v="CUST0476"/>
    <s v="Aachal Mukherjee"/>
    <x v="1"/>
    <x v="6"/>
    <x v="63"/>
    <n v="3"/>
    <n v="617.65"/>
    <n v="0.05"/>
    <n v="1760.3"/>
    <n v="566.58000000000004"/>
    <n v="1760.3024999999998"/>
    <s v="Q3"/>
    <n v="32.186559109242744"/>
    <s v="Bhubaneswar"/>
    <s v="Premium"/>
  </r>
  <r>
    <s v="ORD007679"/>
    <x v="131"/>
    <s v="CUST0229"/>
    <s v="Tanish Narula"/>
    <x v="2"/>
    <x v="5"/>
    <x v="7"/>
    <n v="10"/>
    <n v="499.81"/>
    <n v="0.1"/>
    <n v="4498.29"/>
    <n v="409.31"/>
    <n v="4498.2900000000009"/>
    <s v="Q2"/>
    <n v="9.0992354872629377"/>
    <s v="Lucknow"/>
    <s v="Premium"/>
  </r>
  <r>
    <s v="ORD004306"/>
    <x v="47"/>
    <s v="CUST0077"/>
    <s v="Veda Dutt"/>
    <x v="1"/>
    <x v="5"/>
    <x v="24"/>
    <n v="10"/>
    <n v="682.54"/>
    <n v="0.05"/>
    <n v="6484.13"/>
    <n v="615.04999999999995"/>
    <n v="6484.1299999999992"/>
    <s v="Q1"/>
    <n v="9.4854668243850746"/>
    <s v="Kolkata"/>
    <s v="Occasional"/>
  </r>
  <r>
    <s v="ORD004045"/>
    <x v="63"/>
    <s v="CUST0026"/>
    <s v="Mason Oommen"/>
    <x v="0"/>
    <x v="1"/>
    <x v="59"/>
    <n v="2"/>
    <n v="25055.040000000001"/>
    <n v="0"/>
    <n v="50110.080000000002"/>
    <n v="12547.36"/>
    <n v="50110.080000000002"/>
    <s v="Q4"/>
    <n v="25.039592832420144"/>
    <s v="Chennai"/>
    <s v="Premium"/>
  </r>
  <r>
    <s v="ORD008828"/>
    <x v="316"/>
    <s v="CUST0210"/>
    <s v="Yadavi Dani"/>
    <x v="3"/>
    <x v="6"/>
    <x v="18"/>
    <n v="4"/>
    <n v="3731.89"/>
    <n v="0.05"/>
    <n v="14181.18"/>
    <n v="4654.13"/>
    <n v="14181.181999999999"/>
    <s v="Q4"/>
    <n v="32.819060191041935"/>
    <s v="Mumbai"/>
    <s v="Regular"/>
  </r>
  <r>
    <s v="ORD011765"/>
    <x v="159"/>
    <s v="CUST0029"/>
    <s v="Odika Bala"/>
    <x v="2"/>
    <x v="2"/>
    <x v="9"/>
    <n v="3"/>
    <n v="5192.38"/>
    <n v="0.1"/>
    <n v="14019.43"/>
    <n v="-1095.5999999999999"/>
    <n v="14019.425999999999"/>
    <s v="Q3"/>
    <n v="-7.8148683648336617"/>
    <s v="Lucknow"/>
    <s v="Occasional"/>
  </r>
  <r>
    <s v="ORD005218"/>
    <x v="349"/>
    <s v="CUST0311"/>
    <s v="Dhriti Rattan"/>
    <x v="2"/>
    <x v="6"/>
    <x v="27"/>
    <n v="1"/>
    <n v="760.33"/>
    <n v="0"/>
    <n v="760.33"/>
    <n v="210.42"/>
    <n v="760.33"/>
    <s v="Q4"/>
    <n v="27.674825404758458"/>
    <s v="Lucknow"/>
    <s v="Premium"/>
  </r>
  <r>
    <s v="ORD000088"/>
    <x v="224"/>
    <s v="CUST0351"/>
    <s v="Anirudh Kumer"/>
    <x v="2"/>
    <x v="1"/>
    <x v="59"/>
    <n v="2"/>
    <n v="28980.51"/>
    <n v="0"/>
    <n v="57961.02"/>
    <n v="-2215.4299999999998"/>
    <n v="57961.02"/>
    <s v="Q3"/>
    <n v="-3.8222757294471355"/>
    <s v="Lucknow"/>
    <s v="Premium"/>
  </r>
  <r>
    <s v="ORD009562"/>
    <x v="302"/>
    <s v="CUST0189"/>
    <s v="Ikbal Pall"/>
    <x v="0"/>
    <x v="0"/>
    <x v="35"/>
    <n v="1"/>
    <n v="369.67"/>
    <n v="0"/>
    <n v="369.67"/>
    <n v="91.81"/>
    <n v="369.67"/>
    <s v="Q1"/>
    <n v="24.835664241079883"/>
    <s v="Kochi"/>
    <s v="Premium"/>
  </r>
  <r>
    <s v="ORD004567"/>
    <x v="196"/>
    <s v="CUST0337"/>
    <s v="Tarak Thaker"/>
    <x v="1"/>
    <x v="2"/>
    <x v="8"/>
    <n v="2"/>
    <n v="1930.03"/>
    <n v="0.05"/>
    <n v="3667.06"/>
    <n v="715.1"/>
    <n v="3667.0569999999998"/>
    <s v="Q1"/>
    <n v="19.500635386385827"/>
    <s v="Bhubaneswar"/>
    <s v="Premium"/>
  </r>
  <r>
    <s v="ORD006076"/>
    <x v="297"/>
    <s v="CUST0342"/>
    <s v="Brijesh Uppal"/>
    <x v="0"/>
    <x v="2"/>
    <x v="62"/>
    <n v="2"/>
    <n v="5137.41"/>
    <n v="0"/>
    <n v="10274.82"/>
    <n v="1625.77"/>
    <n v="10274.82"/>
    <s v="Q3"/>
    <n v="15.822856264148665"/>
    <s v="Chennai"/>
    <s v="Premium"/>
  </r>
  <r>
    <s v="ORD000191"/>
    <x v="153"/>
    <s v="CUST0157"/>
    <s v="Bhavini Patla"/>
    <x v="2"/>
    <x v="2"/>
    <x v="2"/>
    <n v="1"/>
    <n v="3604.51"/>
    <n v="0.15"/>
    <n v="3063.83"/>
    <n v="503.35"/>
    <n v="3063.8335000000002"/>
    <s v="Q1"/>
    <n v="16.428783581334475"/>
    <s v="Jaipur"/>
    <s v="Regular"/>
  </r>
  <r>
    <s v="ORD000179"/>
    <x v="81"/>
    <s v="CUST0488"/>
    <s v="Lucky Butala"/>
    <x v="1"/>
    <x v="4"/>
    <x v="50"/>
    <n v="4"/>
    <n v="18195.66"/>
    <n v="0.3"/>
    <n v="50947.85"/>
    <n v="5780.42"/>
    <n v="50947.847999999998"/>
    <s v="Q3"/>
    <n v="11.345758456931941"/>
    <s v="Guwahati"/>
    <s v="Regular"/>
  </r>
  <r>
    <s v="ORD006701"/>
    <x v="8"/>
    <s v="CUST0301"/>
    <s v="Vihaan Saini"/>
    <x v="2"/>
    <x v="5"/>
    <x v="68"/>
    <n v="6"/>
    <n v="522.05999999999995"/>
    <n v="0"/>
    <n v="3132.36"/>
    <n v="208.83"/>
    <n v="3132.3599999999997"/>
    <s v="Q2"/>
    <n v="6.6668582155307829"/>
    <s v="Chandigarh"/>
    <s v="Premium"/>
  </r>
  <r>
    <s v="ORD010781"/>
    <x v="261"/>
    <s v="CUST0498"/>
    <s v="Isaac Sha"/>
    <x v="0"/>
    <x v="4"/>
    <x v="20"/>
    <n v="4"/>
    <n v="69107.509999999995"/>
    <n v="0.05"/>
    <n v="262608.53999999998"/>
    <n v="31931.89"/>
    <n v="262608.53799999994"/>
    <s v="Q4"/>
    <n v="12.159501743545736"/>
    <s v="Hyderabad"/>
    <s v="Premium"/>
  </r>
  <r>
    <s v="ORD011657"/>
    <x v="56"/>
    <s v="CUST0135"/>
    <s v="Nandini Sarin"/>
    <x v="2"/>
    <x v="6"/>
    <x v="19"/>
    <n v="4"/>
    <n v="3446.26"/>
    <n v="0"/>
    <n v="13785.04"/>
    <n v="-252.34"/>
    <n v="13785.04"/>
    <s v="Q4"/>
    <n v="-1.8305351308374875"/>
    <s v="Amritsar"/>
    <s v="Premium"/>
  </r>
  <r>
    <s v="ORD006120"/>
    <x v="104"/>
    <s v="CUST0297"/>
    <s v="Ikbal Mane"/>
    <x v="3"/>
    <x v="3"/>
    <x v="6"/>
    <n v="1"/>
    <n v="2885.38"/>
    <n v="0.05"/>
    <n v="2741.11"/>
    <n v="898.89"/>
    <n v="2741.1109999999999"/>
    <s v="Q4"/>
    <n v="32.792919656635448"/>
    <s v="Mumbai"/>
    <s v="Premium"/>
  </r>
  <r>
    <s v="ORD006200"/>
    <x v="35"/>
    <s v="CUST0425"/>
    <s v="Devika Issac"/>
    <x v="3"/>
    <x v="5"/>
    <x v="37"/>
    <n v="7"/>
    <n v="788.44"/>
    <n v="0.15"/>
    <n v="4691.22"/>
    <n v="481.59"/>
    <n v="4691.2179999999998"/>
    <s v="Q2"/>
    <n v="10.265773082481742"/>
    <s v="Nagpur"/>
    <s v="Premium"/>
  </r>
  <r>
    <s v="ORD001688"/>
    <x v="201"/>
    <s v="CUST0119"/>
    <s v="Advik Dhawan"/>
    <x v="0"/>
    <x v="5"/>
    <x v="11"/>
    <n v="4"/>
    <n v="82.41"/>
    <n v="0"/>
    <n v="329.64"/>
    <n v="32.29"/>
    <n v="329.64"/>
    <s v="Q2"/>
    <n v="9.7955345225094046"/>
    <s v="Hyderabad"/>
    <s v="Premium"/>
  </r>
  <r>
    <s v="ORD008072"/>
    <x v="5"/>
    <s v="CUST0378"/>
    <s v="Bahadurjit Nath"/>
    <x v="3"/>
    <x v="3"/>
    <x v="4"/>
    <n v="4"/>
    <n v="2603.7399999999998"/>
    <n v="0.05"/>
    <n v="9894.2099999999991"/>
    <n v="3251.24"/>
    <n v="9894.2119999999995"/>
    <s v="Q1"/>
    <n v="32.860026217353386"/>
    <s v="Mumbai"/>
    <s v="Occasional"/>
  </r>
  <r>
    <s v="ORD006889"/>
    <x v="298"/>
    <s v="CUST0026"/>
    <s v="Mason Oommen"/>
    <x v="0"/>
    <x v="2"/>
    <x v="62"/>
    <n v="5"/>
    <n v="1158.8699999999999"/>
    <n v="0.05"/>
    <n v="5504.63"/>
    <n v="1089.97"/>
    <n v="5504.6324999999988"/>
    <s v="Q3"/>
    <n v="19.800967549135908"/>
    <s v="Chennai"/>
    <s v="Premium"/>
  </r>
  <r>
    <s v="ORD003322"/>
    <x v="14"/>
    <s v="CUST0412"/>
    <s v="Qadim Mammen"/>
    <x v="0"/>
    <x v="4"/>
    <x v="23"/>
    <n v="3"/>
    <n v="2657.58"/>
    <n v="0.1"/>
    <n v="7175.47"/>
    <n v="852.66"/>
    <n v="7175.4660000000003"/>
    <s v="Q2"/>
    <n v="11.882984668600105"/>
    <s v="Chennai"/>
    <s v="Regular"/>
  </r>
  <r>
    <s v="ORD009321"/>
    <x v="7"/>
    <s v="CUST0402"/>
    <s v="Upkaar Chandran"/>
    <x v="1"/>
    <x v="1"/>
    <x v="64"/>
    <n v="4"/>
    <n v="25962.05"/>
    <n v="0.2"/>
    <n v="83078.559999999998"/>
    <n v="22777.88"/>
    <n v="83078.559999999998"/>
    <s v="Q2"/>
    <n v="27.417278296590602"/>
    <s v="Guwahati"/>
    <s v="Premium"/>
  </r>
  <r>
    <s v="ORD011260"/>
    <x v="352"/>
    <s v="CUST0192"/>
    <s v="Kevin Toor"/>
    <x v="0"/>
    <x v="5"/>
    <x v="31"/>
    <n v="3"/>
    <n v="776.48"/>
    <n v="0.25"/>
    <n v="1747.08"/>
    <n v="-201.87"/>
    <n v="1747.08"/>
    <s v="Q1"/>
    <n v="-11.554708427776633"/>
    <s v="Bengaluru"/>
    <s v="Premium"/>
  </r>
  <r>
    <s v="ORD003146"/>
    <x v="315"/>
    <s v="CUST0151"/>
    <s v="Abhimanyu Kalita"/>
    <x v="0"/>
    <x v="3"/>
    <x v="12"/>
    <n v="3"/>
    <n v="1154.4000000000001"/>
    <n v="0"/>
    <n v="3463.2"/>
    <n v="-159.63999999999999"/>
    <n v="3463.2000000000003"/>
    <s v="Q4"/>
    <n v="-4.6096096096096089"/>
    <s v="Chennai"/>
    <s v="Premium"/>
  </r>
  <r>
    <s v="ORD002560"/>
    <x v="335"/>
    <s v="CUST0351"/>
    <s v="Anirudh Kumer"/>
    <x v="2"/>
    <x v="1"/>
    <x v="1"/>
    <n v="1"/>
    <n v="17465.330000000002"/>
    <n v="0.05"/>
    <n v="16592.060000000001"/>
    <n v="5265.62"/>
    <n v="16592.0635"/>
    <s v="Q4"/>
    <n v="31.735782054790057"/>
    <s v="Lucknow"/>
    <s v="Premium"/>
  </r>
  <r>
    <s v="ORD007608"/>
    <x v="23"/>
    <s v="CUST0044"/>
    <s v="Advay Nadig"/>
    <x v="2"/>
    <x v="4"/>
    <x v="42"/>
    <n v="2"/>
    <n v="6327.03"/>
    <n v="0"/>
    <n v="12654.06"/>
    <n v="1069.47"/>
    <n v="12654.06"/>
    <s v="Q3"/>
    <n v="8.4515957724240298"/>
    <s v="Lucknow"/>
    <s v="Premium"/>
  </r>
  <r>
    <s v="ORD009216"/>
    <x v="235"/>
    <s v="CUST0475"/>
    <s v="Unknown"/>
    <x v="2"/>
    <x v="5"/>
    <x v="68"/>
    <n v="8"/>
    <n v="88.1"/>
    <n v="0"/>
    <n v="704.8"/>
    <n v="62.53"/>
    <n v="704.8"/>
    <s v="Q1"/>
    <n v="8.8720204313280373"/>
    <s v="Lucknow"/>
    <s v="Premium"/>
  </r>
  <r>
    <s v="ORD004568"/>
    <x v="252"/>
    <s v="CUST0224"/>
    <s v="Gayathri Tata"/>
    <x v="0"/>
    <x v="5"/>
    <x v="24"/>
    <n v="8"/>
    <n v="648.61"/>
    <n v="0.25"/>
    <n v="3891.66"/>
    <n v="341.82"/>
    <n v="3891.66"/>
    <s v="Q2"/>
    <n v="8.7833983441513386"/>
    <s v="Hyderabad"/>
    <s v="Premium"/>
  </r>
  <r>
    <s v="ORD000399"/>
    <x v="252"/>
    <s v="CUST0227"/>
    <s v="Yashawini Loyal"/>
    <x v="1"/>
    <x v="2"/>
    <x v="8"/>
    <n v="2"/>
    <n v="1469.22"/>
    <n v="0"/>
    <n v="2938.44"/>
    <n v="-434.99"/>
    <n v="2938.44"/>
    <s v="Q2"/>
    <n v="-14.803433114169422"/>
    <s v="Patna"/>
    <s v="Premium"/>
  </r>
  <r>
    <s v="ORD007595"/>
    <x v="39"/>
    <s v="CUST0242"/>
    <s v="Vanya Bhat"/>
    <x v="2"/>
    <x v="3"/>
    <x v="61"/>
    <n v="4"/>
    <n v="3320.84"/>
    <n v="0.05"/>
    <n v="12619.19"/>
    <n v="4462.3599999999997"/>
    <n v="12619.191999999999"/>
    <s v="Q3"/>
    <n v="35.3616991264891"/>
    <s v="Delhi"/>
    <s v="Regular"/>
  </r>
  <r>
    <s v="ORD000036"/>
    <x v="202"/>
    <s v="CUST0131"/>
    <s v="Aarna Mukherjee"/>
    <x v="0"/>
    <x v="1"/>
    <x v="36"/>
    <n v="4"/>
    <n v="40602.519999999997"/>
    <n v="0.25"/>
    <n v="121807.56"/>
    <n v="22665.86"/>
    <n v="121807.56"/>
    <s v="Q4"/>
    <n v="18.607925485084834"/>
    <s v="Coimbatore"/>
    <s v="Regular"/>
  </r>
  <r>
    <s v="ORD010446"/>
    <x v="266"/>
    <s v="CUST0260"/>
    <s v="Timothy Nori"/>
    <x v="0"/>
    <x v="0"/>
    <x v="56"/>
    <n v="1"/>
    <n v="591.58000000000004"/>
    <n v="0"/>
    <n v="591.58000000000004"/>
    <n v="233.96"/>
    <n v="591.58000000000004"/>
    <s v="Q2"/>
    <n v="39.548328205821697"/>
    <s v="Kochi"/>
    <s v="Regular"/>
  </r>
  <r>
    <s v="ORD002657"/>
    <x v="18"/>
    <s v="CUST0213"/>
    <s v="Neel Narang"/>
    <x v="3"/>
    <x v="0"/>
    <x v="35"/>
    <n v="4"/>
    <n v="418.14"/>
    <n v="0.25"/>
    <n v="1254.42"/>
    <n v="329.14"/>
    <n v="1254.42"/>
    <s v="Q3"/>
    <n v="26.238420943543627"/>
    <s v="Nagpur"/>
    <s v="Occasional"/>
  </r>
  <r>
    <s v="ORD000253"/>
    <x v="75"/>
    <s v="CUST0134"/>
    <s v="Hemang Bhavsar"/>
    <x v="3"/>
    <x v="5"/>
    <x v="31"/>
    <n v="9"/>
    <n v="199.39"/>
    <n v="0.15"/>
    <n v="1525.33"/>
    <n v="144.16"/>
    <n v="1525.3334999999997"/>
    <s v="Q1"/>
    <n v="9.4510696046101508"/>
    <s v="Surat"/>
    <s v="Premium"/>
  </r>
  <r>
    <s v="ORD006752"/>
    <x v="347"/>
    <s v="CUST0146"/>
    <s v="Pavani Bawa"/>
    <x v="1"/>
    <x v="6"/>
    <x v="43"/>
    <n v="5"/>
    <n v="3215.57"/>
    <n v="0.25"/>
    <n v="12058.39"/>
    <n v="3666.17"/>
    <n v="12058.387500000001"/>
    <s v="Q1"/>
    <n v="30.40347840797984"/>
    <s v="Guwahati"/>
    <s v="Regular"/>
  </r>
  <r>
    <s v="ORD005164"/>
    <x v="313"/>
    <s v="CUST0338"/>
    <s v="Chakradev Mand"/>
    <x v="1"/>
    <x v="4"/>
    <x v="47"/>
    <n v="5"/>
    <n v="53459.57"/>
    <n v="0.05"/>
    <n v="253932.96"/>
    <n v="21669.16"/>
    <n v="253932.95749999996"/>
    <s v="Q4"/>
    <n v="8.5334176390492988"/>
    <s v="Ranchi"/>
    <s v="Premium"/>
  </r>
  <r>
    <s v="ORD005382"/>
    <x v="259"/>
    <s v="CUST0158"/>
    <s v="Zaid Purohit"/>
    <x v="2"/>
    <x v="6"/>
    <x v="41"/>
    <n v="2"/>
    <n v="1077.1500000000001"/>
    <n v="0.05"/>
    <n v="2046.59"/>
    <n v="588.04999999999995"/>
    <n v="2046.585"/>
    <s v="Q2"/>
    <n v="28.733161014174797"/>
    <s v="Jaipur"/>
    <s v="Premium"/>
  </r>
  <r>
    <s v="ORD006574"/>
    <x v="159"/>
    <s v="CUST0125"/>
    <s v="Baghyawati Oak"/>
    <x v="2"/>
    <x v="6"/>
    <x v="27"/>
    <n v="5"/>
    <n v="659.16"/>
    <n v="0.2"/>
    <n v="2636.64"/>
    <n v="984.49"/>
    <n v="2636.64"/>
    <s v="Q3"/>
    <n v="37.338810000606834"/>
    <s v="Jaipur"/>
    <s v="Regular"/>
  </r>
  <r>
    <s v="ORD002941"/>
    <x v="335"/>
    <s v="CUST0337"/>
    <s v="Tarak Thaker"/>
    <x v="1"/>
    <x v="6"/>
    <x v="19"/>
    <n v="3"/>
    <n v="3526.88"/>
    <n v="0.05"/>
    <n v="10051.61"/>
    <n v="2719.8"/>
    <n v="10051.607999999998"/>
    <s v="Q4"/>
    <n v="27.058351846122164"/>
    <s v="Bhubaneswar"/>
    <s v="Premium"/>
  </r>
  <r>
    <s v="ORD001876"/>
    <x v="203"/>
    <s v="CUST0308"/>
    <s v="Charita Sule"/>
    <x v="2"/>
    <x v="0"/>
    <x v="35"/>
    <n v="2"/>
    <n v="885.86"/>
    <n v="0.15"/>
    <n v="1505.96"/>
    <n v="373.88"/>
    <n v="1505.962"/>
    <s v="Q3"/>
    <n v="24.826688623867831"/>
    <s v="Jaipur"/>
    <s v="Premium"/>
  </r>
  <r>
    <s v="ORD000229"/>
    <x v="130"/>
    <s v="CUST0164"/>
    <s v="Teerth Soman"/>
    <x v="2"/>
    <x v="4"/>
    <x v="47"/>
    <n v="3"/>
    <n v="70197.929999999993"/>
    <n v="0.05"/>
    <n v="200064.1"/>
    <n v="26790.32"/>
    <n v="200064.10049999997"/>
    <s v="Q2"/>
    <n v="13.390868226733332"/>
    <s v="Chandigarh"/>
    <s v="Occasional"/>
  </r>
  <r>
    <s v="ORD011244"/>
    <x v="157"/>
    <s v="CUST0075"/>
    <s v="Odika Mani"/>
    <x v="2"/>
    <x v="2"/>
    <x v="8"/>
    <n v="5"/>
    <n v="1425.02"/>
    <n v="0"/>
    <n v="7125.1"/>
    <n v="1606.69"/>
    <n v="7125.1"/>
    <s v="Q4"/>
    <n v="22.549718600440695"/>
    <s v="Chandigarh"/>
    <s v="Premium"/>
  </r>
  <r>
    <s v="ORD009941"/>
    <x v="319"/>
    <s v="CUST0393"/>
    <s v="Rachita Shroff"/>
    <x v="3"/>
    <x v="0"/>
    <x v="48"/>
    <n v="5"/>
    <n v="474.02"/>
    <n v="0.1"/>
    <n v="2133.09"/>
    <n v="907.93"/>
    <n v="2133.09"/>
    <s v="Q4"/>
    <n v="42.564073714658072"/>
    <s v="Surat"/>
    <s v="Occasional"/>
  </r>
  <r>
    <s v="ORD007174"/>
    <x v="38"/>
    <s v="CUST0482"/>
    <s v="Priya Batta"/>
    <x v="0"/>
    <x v="6"/>
    <x v="55"/>
    <n v="4"/>
    <n v="2577.85"/>
    <n v="0"/>
    <n v="10311.4"/>
    <n v="2402.6799999999998"/>
    <n v="10311.4"/>
    <s v="Q2"/>
    <n v="23.30120061291386"/>
    <s v="Kochi"/>
    <s v="Premium"/>
  </r>
  <r>
    <s v="ORD004870"/>
    <x v="86"/>
    <s v="CUST0491"/>
    <s v="Kashish Sarkar"/>
    <x v="3"/>
    <x v="2"/>
    <x v="9"/>
    <n v="3"/>
    <n v="4562.95"/>
    <n v="0.1"/>
    <n v="12319.96"/>
    <n v="3183.99"/>
    <n v="12319.964999999998"/>
    <s v="Q4"/>
    <n v="25.844158584930472"/>
    <s v="Surat"/>
    <s v="Premium"/>
  </r>
  <r>
    <s v="ORD001645"/>
    <x v="78"/>
    <s v="CUST0340"/>
    <s v="Oscar Wali"/>
    <x v="0"/>
    <x v="3"/>
    <x v="16"/>
    <n v="0"/>
    <n v="2901.67"/>
    <n v="0"/>
    <n v="14508.35"/>
    <n v="4149.5600000000004"/>
    <n v="0"/>
    <s v="Q3"/>
    <n v="28.601184834939879"/>
    <s v="Coimbatore"/>
    <s v="Premium"/>
  </r>
  <r>
    <s v="ORD004156"/>
    <x v="204"/>
    <s v="CUST0229"/>
    <s v="Tanish Narula"/>
    <x v="2"/>
    <x v="3"/>
    <x v="6"/>
    <n v="5"/>
    <n v="1235.8399999999999"/>
    <n v="0.05"/>
    <n v="5870.24"/>
    <n v="1757.93"/>
    <n v="5870.24"/>
    <s v="Q4"/>
    <n v="29.946475782932215"/>
    <s v="Lucknow"/>
    <s v="Premium"/>
  </r>
  <r>
    <s v="ORD005361"/>
    <x v="87"/>
    <s v="CUST0290"/>
    <s v="Ekapad Narasimhan"/>
    <x v="1"/>
    <x v="1"/>
    <x v="38"/>
    <n v="1"/>
    <n v="2156.62"/>
    <n v="0.1"/>
    <n v="1940.96"/>
    <n v="615.85"/>
    <n v="1940.9579999999999"/>
    <s v="Q1"/>
    <n v="31.729144340944686"/>
    <s v="Ranchi"/>
    <s v="Premium"/>
  </r>
  <r>
    <s v="ORD009802"/>
    <x v="187"/>
    <s v="CUST0203"/>
    <s v="Yagnesh Deo"/>
    <x v="2"/>
    <x v="5"/>
    <x v="11"/>
    <n v="2"/>
    <n v="572.57000000000005"/>
    <n v="0.1"/>
    <n v="1030.6300000000001"/>
    <n v="72.010000000000005"/>
    <n v="1030.6260000000002"/>
    <s v="Q1"/>
    <n v="6.9869885409894916"/>
    <s v="Lucknow"/>
    <s v="Premium"/>
  </r>
  <r>
    <s v="ORD010559"/>
    <x v="277"/>
    <s v="CUST0325"/>
    <s v="Advik Palan"/>
    <x v="1"/>
    <x v="4"/>
    <x v="50"/>
    <n v="5"/>
    <n v="66365.919999999998"/>
    <n v="0"/>
    <n v="331829.59999999998"/>
    <n v="33315.57"/>
    <n v="331829.59999999998"/>
    <s v="Q1"/>
    <n v="10.039963282359381"/>
    <s v="Kolkata"/>
    <s v="Premium"/>
  </r>
  <r>
    <s v="ORD005022"/>
    <x v="163"/>
    <s v="CUST0481"/>
    <s v="Warjas Vala"/>
    <x v="3"/>
    <x v="4"/>
    <x v="5"/>
    <n v="3"/>
    <n v="26995.31"/>
    <n v="0.25"/>
    <n v="60739.45"/>
    <n v="9354.91"/>
    <n v="60739.447500000009"/>
    <s v="Q4"/>
    <n v="15.401703505711692"/>
    <s v="Mumbai"/>
    <s v="Regular"/>
  </r>
  <r>
    <s v="ORD007038"/>
    <x v="357"/>
    <s v="CUST0027"/>
    <s v="Januja Dalal"/>
    <x v="0"/>
    <x v="3"/>
    <x v="4"/>
    <n v="2"/>
    <n v="1434.73"/>
    <n v="0.3"/>
    <n v="2008.62"/>
    <n v="617.52"/>
    <n v="2008.6219999999998"/>
    <s v="Q1"/>
    <n v="30.743495534247394"/>
    <s v="Kochi"/>
    <s v="Regular"/>
  </r>
  <r>
    <s v="ORD001020"/>
    <x v="85"/>
    <s v="CUST0219"/>
    <s v="Nimrat Mall"/>
    <x v="3"/>
    <x v="2"/>
    <x v="65"/>
    <n v="2"/>
    <n v="4596.68"/>
    <n v="0.15"/>
    <n v="7814.36"/>
    <n v="2086.79"/>
    <n v="7814.3560000000007"/>
    <s v="Q4"/>
    <n v="26.704554179740885"/>
    <s v="Surat"/>
    <s v="Premium"/>
  </r>
  <r>
    <s v="ORD008813"/>
    <x v="174"/>
    <s v="CUST0021"/>
    <s v="Aarush Sodhi"/>
    <x v="2"/>
    <x v="5"/>
    <x v="40"/>
    <n v="6"/>
    <n v="639.99"/>
    <n v="0.05"/>
    <n v="3647.94"/>
    <n v="212.52"/>
    <n v="3647.9429999999998"/>
    <s v="Q4"/>
    <n v="5.8257537130544916"/>
    <s v="Amritsar"/>
    <s v="Premium"/>
  </r>
  <r>
    <s v="ORD010275"/>
    <x v="201"/>
    <s v="CUST0454"/>
    <s v="Avi Kar"/>
    <x v="1"/>
    <x v="4"/>
    <x v="5"/>
    <n v="1"/>
    <n v="37184.44"/>
    <n v="0.05"/>
    <n v="35325.22"/>
    <n v="4960.75"/>
    <n v="35325.218000000001"/>
    <s v="Q2"/>
    <n v="14.043083100402487"/>
    <s v="Patna"/>
    <s v="Regular"/>
  </r>
  <r>
    <s v="ORD007481"/>
    <x v="143"/>
    <s v="CUST0292"/>
    <s v="Hardik Mukherjee"/>
    <x v="2"/>
    <x v="6"/>
    <x v="63"/>
    <n v="2"/>
    <n v="4663.04"/>
    <n v="0.1"/>
    <n v="8393.4699999999993"/>
    <n v="2267.2399999999998"/>
    <n v="8393.4719999999998"/>
    <s v="Q1"/>
    <n v="27.01195095711309"/>
    <s v="Jaipur"/>
    <s v="Premium"/>
  </r>
  <r>
    <s v="ORD009979"/>
    <x v="339"/>
    <s v="CUST0105"/>
    <s v="Jacob Ganesh"/>
    <x v="2"/>
    <x v="0"/>
    <x v="32"/>
    <n v="3"/>
    <n v="755.39"/>
    <n v="0"/>
    <n v="2266.17"/>
    <n v="681.53"/>
    <n v="2266.17"/>
    <s v="Q3"/>
    <n v="30.074089763786478"/>
    <s v="Amritsar"/>
    <s v="Regular"/>
  </r>
  <r>
    <s v="ORD002124"/>
    <x v="180"/>
    <s v="CUST0172"/>
    <s v="Sanya Saha"/>
    <x v="2"/>
    <x v="5"/>
    <x v="21"/>
    <n v="0"/>
    <n v="564.17999999999995"/>
    <n v="0.15"/>
    <n v="4315.9799999999996"/>
    <n v="342.15"/>
    <n v="0"/>
    <s v="Q3"/>
    <n v="7.927515882835416"/>
    <s v="Nagpur"/>
    <s v="Occasional"/>
  </r>
  <r>
    <s v="ORD002222"/>
    <x v="171"/>
    <s v="CUST0183"/>
    <s v="Hemani Dani"/>
    <x v="2"/>
    <x v="2"/>
    <x v="65"/>
    <n v="3"/>
    <n v="4271.8599999999997"/>
    <n v="0.05"/>
    <n v="12174.8"/>
    <n v="3327.4"/>
    <n v="12174.800999999998"/>
    <s v="Q2"/>
    <n v="27.330223083746759"/>
    <s v="Jaipur"/>
    <s v="Premium"/>
  </r>
  <r>
    <s v="ORD009268"/>
    <x v="0"/>
    <s v="CUST0234"/>
    <s v="Urvi Vig"/>
    <x v="0"/>
    <x v="6"/>
    <x v="14"/>
    <n v="4"/>
    <n v="4876.99"/>
    <n v="0.05"/>
    <n v="18532.560000000001"/>
    <n v="6873.08"/>
    <n v="18532.561999999998"/>
    <s v="Q2"/>
    <n v="37.086511523502416"/>
    <s v="Bengaluru"/>
    <s v="Occasional"/>
  </r>
  <r>
    <s v="ORD007720"/>
    <x v="37"/>
    <s v="CUST0196"/>
    <s v="Udyati Rajagopal"/>
    <x v="3"/>
    <x v="0"/>
    <x v="56"/>
    <n v="1"/>
    <n v="458.01"/>
    <n v="0.1"/>
    <n v="412.21"/>
    <n v="181.27"/>
    <n v="412.209"/>
    <s v="Q4"/>
    <n v="43.975158293103036"/>
    <s v="Ahmedabad"/>
    <s v="Regular"/>
  </r>
  <r>
    <s v="ORD002950"/>
    <x v="25"/>
    <s v="CUST0238"/>
    <s v="Dominic Kothari"/>
    <x v="3"/>
    <x v="1"/>
    <x v="34"/>
    <n v="5"/>
    <n v="39708.239999999998"/>
    <n v="0.25"/>
    <n v="148905.9"/>
    <n v="35080.959999999999"/>
    <n v="148905.9"/>
    <s v="Q4"/>
    <n v="23.559147085508364"/>
    <s v="Pune"/>
    <s v="Premium"/>
  </r>
  <r>
    <s v="ORD003861"/>
    <x v="362"/>
    <s v="CUST0388"/>
    <s v="Ekavir Chawla"/>
    <x v="3"/>
    <x v="3"/>
    <x v="58"/>
    <n v="2"/>
    <n v="1279.6199999999999"/>
    <n v="0"/>
    <n v="2559.2399999999998"/>
    <n v="804.23"/>
    <n v="2559.2399999999998"/>
    <s v="Q4"/>
    <n v="31.424563542301627"/>
    <s v="Ahmedabad"/>
    <s v="Premium"/>
  </r>
  <r>
    <s v="ORD002507"/>
    <x v="49"/>
    <s v="CUST0447"/>
    <s v="Gaurang Chaudhary"/>
    <x v="1"/>
    <x v="1"/>
    <x v="3"/>
    <n v="0"/>
    <n v="11118.44"/>
    <n v="0.2"/>
    <n v="35579.01"/>
    <n v="10688.73"/>
    <n v="0"/>
    <s v="Q3"/>
    <n v="30.042235576537962"/>
    <s v="Guwahati"/>
    <s v="Premium"/>
  </r>
  <r>
    <s v="ORD003904"/>
    <x v="290"/>
    <s v="CUST0500"/>
    <s v="Pooja Mand"/>
    <x v="0"/>
    <x v="5"/>
    <x v="31"/>
    <n v="5"/>
    <n v="396.79"/>
    <n v="0.15"/>
    <n v="1686.36"/>
    <n v="124.54"/>
    <n v="1686.3575000000001"/>
    <s v="Q4"/>
    <n v="7.385137218624731"/>
    <s v="Kochi"/>
    <s v="Premium"/>
  </r>
  <r>
    <s v="ORD001850"/>
    <x v="167"/>
    <s v="CUST0144"/>
    <s v="Abdul Rajagopalan"/>
    <x v="1"/>
    <x v="5"/>
    <x v="7"/>
    <n v="7"/>
    <n v="206.42"/>
    <n v="0.15"/>
    <n v="1228.2"/>
    <n v="69.489999999999995"/>
    <n v="1228.1989999999998"/>
    <s v="Q2"/>
    <n v="5.6578733105357433"/>
    <s v="Patna"/>
    <s v="Regular"/>
  </r>
  <r>
    <s v="ORD011684"/>
    <x v="177"/>
    <s v="CUST0192"/>
    <s v="Kevin Toor"/>
    <x v="0"/>
    <x v="0"/>
    <x v="49"/>
    <n v="4"/>
    <n v="796.52"/>
    <n v="0"/>
    <n v="3186.08"/>
    <n v="1278.47"/>
    <n v="3186.08"/>
    <s v="Q1"/>
    <n v="40.126738813840205"/>
    <s v="Bengaluru"/>
    <s v="Premium"/>
  </r>
  <r>
    <s v="ORD010988"/>
    <x v="223"/>
    <s v="CUST0203"/>
    <s v="Yagnesh Deo"/>
    <x v="2"/>
    <x v="5"/>
    <x v="39"/>
    <n v="8"/>
    <n v="253.69"/>
    <n v="0"/>
    <n v="2029.52"/>
    <n v="-189.46"/>
    <n v="2029.52"/>
    <s v="Q3"/>
    <n v="-9.3352122669399673"/>
    <s v="Lucknow"/>
    <s v="Premium"/>
  </r>
  <r>
    <s v="ORD002971"/>
    <x v="158"/>
    <s v="CUST0157"/>
    <s v="Bhavini Patla"/>
    <x v="2"/>
    <x v="5"/>
    <x v="68"/>
    <n v="6"/>
    <n v="586.33000000000004"/>
    <n v="0.2"/>
    <n v="2814.38"/>
    <n v="181.02"/>
    <n v="2814.3840000000005"/>
    <s v="Q3"/>
    <n v="6.4319672538889563"/>
    <s v="Jaipur"/>
    <s v="Regular"/>
  </r>
  <r>
    <s v="ORD004807"/>
    <x v="71"/>
    <s v="CUST0161"/>
    <s v="Jalsa Narang"/>
    <x v="2"/>
    <x v="6"/>
    <x v="29"/>
    <n v="2"/>
    <n v="991.99"/>
    <n v="0.25"/>
    <n v="1487.99"/>
    <n v="459.15"/>
    <n v="1487.9850000000001"/>
    <s v="Q1"/>
    <n v="30.85706221143959"/>
    <s v="Lucknow"/>
    <s v="Premium"/>
  </r>
  <r>
    <s v="ORD005241"/>
    <x v="9"/>
    <s v="CUST0433"/>
    <s v="Oliver Ram"/>
    <x v="0"/>
    <x v="3"/>
    <x v="6"/>
    <n v="2"/>
    <n v="1566.75"/>
    <n v="0.3"/>
    <n v="2193.4499999999998"/>
    <n v="784.8"/>
    <n v="2193.4499999999998"/>
    <s v="Q2"/>
    <n v="35.779251863502701"/>
    <s v="Kochi"/>
    <s v="Premium"/>
  </r>
  <r>
    <s v="ORD000608"/>
    <x v="107"/>
    <s v="CUST0491"/>
    <s v="Kashish Sarkar"/>
    <x v="3"/>
    <x v="5"/>
    <x v="37"/>
    <n v="2"/>
    <n v="604.58000000000004"/>
    <n v="0.2"/>
    <n v="967.33"/>
    <n v="-95.01"/>
    <n v="967.32800000000009"/>
    <s v="Q4"/>
    <n v="-9.8218808472806582"/>
    <s v="Surat"/>
    <s v="Premium"/>
  </r>
  <r>
    <s v="ORD004484"/>
    <x v="229"/>
    <s v="CUST0397"/>
    <s v="Jai Boase"/>
    <x v="3"/>
    <x v="2"/>
    <x v="62"/>
    <n v="4"/>
    <n v="3393.51"/>
    <n v="0.05"/>
    <n v="12895.34"/>
    <n v="2903.93"/>
    <n v="12895.338"/>
    <s v="Q3"/>
    <n v="22.519220121377177"/>
    <s v="Ahmedabad"/>
    <s v="Occasional"/>
  </r>
  <r>
    <s v="ORD009060"/>
    <x v="212"/>
    <s v="CUST0149"/>
    <s v="Charita Bobal"/>
    <x v="2"/>
    <x v="4"/>
    <x v="50"/>
    <n v="5"/>
    <n v="64377.07"/>
    <n v="0.1"/>
    <n v="289696.82"/>
    <n v="29860.52"/>
    <n v="289696.815"/>
    <s v="Q3"/>
    <n v="10.307506999904245"/>
    <s v="Jaipur"/>
    <s v="Occasional"/>
  </r>
  <r>
    <s v="ORD010992"/>
    <x v="303"/>
    <s v="CUST0099"/>
    <s v="Simon Maharaj"/>
    <x v="2"/>
    <x v="1"/>
    <x v="64"/>
    <n v="4"/>
    <n v="2540.13"/>
    <n v="0.25"/>
    <n v="7620.39"/>
    <n v="1673.08"/>
    <n v="7620.39"/>
    <s v="Q3"/>
    <n v="21.95530674939209"/>
    <s v="Jaipur"/>
    <s v="Occasional"/>
  </r>
  <r>
    <s v="ORD004850"/>
    <x v="102"/>
    <s v="CUST0131"/>
    <s v="Aarna Mukherjee"/>
    <x v="0"/>
    <x v="4"/>
    <x v="47"/>
    <n v="3"/>
    <n v="73958.44"/>
    <n v="0.2"/>
    <n v="177500.26"/>
    <n v="18301.54"/>
    <n v="177500.25600000002"/>
    <s v="Q1"/>
    <n v="10.31071165754912"/>
    <s v="Coimbatore"/>
    <s v="Regular"/>
  </r>
  <r>
    <s v="ORD003555"/>
    <x v="356"/>
    <s v="CUST0254"/>
    <s v="Unknown"/>
    <x v="1"/>
    <x v="1"/>
    <x v="1"/>
    <n v="4"/>
    <n v="31419.81"/>
    <n v="0"/>
    <n v="125679.24"/>
    <n v="32115.15"/>
    <n v="125679.24"/>
    <s v="Q1"/>
    <n v="25.553265598996301"/>
    <s v="Patna"/>
    <s v="Premium"/>
  </r>
  <r>
    <s v="ORD001274"/>
    <x v="94"/>
    <s v="CUST0087"/>
    <s v="Jairaj Tak"/>
    <x v="3"/>
    <x v="4"/>
    <x v="20"/>
    <n v="1"/>
    <n v="60157.89"/>
    <n v="0.1"/>
    <n v="54142.1"/>
    <n v="7388.77"/>
    <n v="54142.101000000002"/>
    <s v="Q1"/>
    <n v="13.646995591231223"/>
    <s v="Surat"/>
    <s v="Premium"/>
  </r>
  <r>
    <s v="ORD007811"/>
    <x v="275"/>
    <s v="CUST0442"/>
    <s v="Jackson Khare"/>
    <x v="1"/>
    <x v="2"/>
    <x v="62"/>
    <n v="1"/>
    <n v="6100.84"/>
    <n v="0.15"/>
    <n v="5185.71"/>
    <n v="1417.72"/>
    <n v="5185.7139999999999"/>
    <s v="Q4"/>
    <n v="27.33897576223892"/>
    <s v="Guwahati"/>
    <s v="Regular"/>
  </r>
  <r>
    <s v="ORD009308"/>
    <x v="254"/>
    <s v="CUST0439"/>
    <s v="Manbir Chacko"/>
    <x v="0"/>
    <x v="4"/>
    <x v="42"/>
    <n v="4"/>
    <n v="57365.57"/>
    <n v="0.25"/>
    <n v="172096.71"/>
    <n v="18800.46"/>
    <n v="172096.71"/>
    <s v="Q4"/>
    <n v="10.924357589404236"/>
    <s v="Chennai"/>
    <s v="Regular"/>
  </r>
  <r>
    <s v="ORD006877"/>
    <x v="1"/>
    <s v="CUST0076"/>
    <s v="Vaishnavi Dar"/>
    <x v="0"/>
    <x v="0"/>
    <x v="53"/>
    <n v="2"/>
    <n v="393.98"/>
    <n v="0.15"/>
    <n v="669.77"/>
    <n v="176.76"/>
    <n v="669.76599999999996"/>
    <s v="Q2"/>
    <n v="26.391149200471801"/>
    <s v="Bengaluru"/>
    <s v="Premium"/>
  </r>
  <r>
    <s v="ORD008733"/>
    <x v="48"/>
    <s v="CUST0428"/>
    <s v="Abdul Gour"/>
    <x v="3"/>
    <x v="5"/>
    <x v="21"/>
    <n v="9"/>
    <n v="259.01"/>
    <n v="0"/>
    <n v="2331.09"/>
    <n v="153.84"/>
    <n v="2331.09"/>
    <s v="Q4"/>
    <n v="6.5994877932640943"/>
    <s v="Surat"/>
    <s v="Occasional"/>
  </r>
  <r>
    <s v="ORD010932"/>
    <x v="224"/>
    <s v="CUST0218"/>
    <s v="Chandresh Sibal"/>
    <x v="1"/>
    <x v="5"/>
    <x v="31"/>
    <n v="9"/>
    <n v="661.35"/>
    <n v="0.15"/>
    <n v="5059.33"/>
    <n v="443.61"/>
    <n v="5059.3275000000003"/>
    <s v="Q3"/>
    <n v="8.768157048462939"/>
    <s v="Ranchi"/>
    <s v="Regular"/>
  </r>
  <r>
    <s v="ORD009659"/>
    <x v="202"/>
    <s v="CUST0248"/>
    <s v="Noah Varkey"/>
    <x v="0"/>
    <x v="5"/>
    <x v="39"/>
    <n v="10"/>
    <n v="488.68"/>
    <n v="0"/>
    <n v="4886.8"/>
    <n v="330.42"/>
    <n v="4886.8"/>
    <s v="Q4"/>
    <n v="6.76147990505034"/>
    <s v="Kochi"/>
    <s v="Occasional"/>
  </r>
  <r>
    <s v="ORD010850"/>
    <x v="308"/>
    <s v="CUST0339"/>
    <s v="Gayathri Kuruvilla"/>
    <x v="0"/>
    <x v="1"/>
    <x v="26"/>
    <n v="4"/>
    <n v="27104.240000000002"/>
    <n v="0.1"/>
    <n v="97575.26"/>
    <n v="26418.5"/>
    <n v="97575.26400000001"/>
    <s v="Q3"/>
    <n v="27.074998314121839"/>
    <s v="Kochi"/>
    <s v="Premium"/>
  </r>
  <r>
    <s v="ORD005052"/>
    <x v="40"/>
    <s v="CUST0207"/>
    <s v="Dipta Palla"/>
    <x v="3"/>
    <x v="4"/>
    <x v="42"/>
    <n v="1"/>
    <n v="31983.39"/>
    <n v="0"/>
    <n v="31983.39"/>
    <n v="2949.68"/>
    <n v="31983.39"/>
    <s v="Q4"/>
    <n v="9.2225370731495318"/>
    <s v="Pune"/>
    <s v="Premium"/>
  </r>
  <r>
    <s v="ORD000281"/>
    <x v="218"/>
    <s v="CUST0268"/>
    <s v="Rajeshri Kashyap"/>
    <x v="0"/>
    <x v="6"/>
    <x v="18"/>
    <n v="2"/>
    <n v="514.16"/>
    <n v="0.05"/>
    <n v="976.9"/>
    <n v="312.56"/>
    <n v="976.90399999999988"/>
    <s v="Q3"/>
    <n v="31.995086498106257"/>
    <s v="Chennai"/>
    <s v="Premium"/>
  </r>
  <r>
    <s v="ORD002459"/>
    <x v="355"/>
    <s v="CUST0198"/>
    <s v="Dev Wagle"/>
    <x v="2"/>
    <x v="1"/>
    <x v="64"/>
    <n v="5"/>
    <n v="30235.32"/>
    <n v="0.05"/>
    <n v="143617.76999999999"/>
    <n v="29397.1"/>
    <n v="143617.76999999999"/>
    <s v="Q2"/>
    <n v="20.468985140209323"/>
    <s v="Chandigarh"/>
    <s v="Regular"/>
  </r>
  <r>
    <s v="ORD008703"/>
    <x v="56"/>
    <s v="CUST0125"/>
    <s v="Baghyawati Oak"/>
    <x v="2"/>
    <x v="5"/>
    <x v="31"/>
    <n v="8"/>
    <n v="226.49"/>
    <n v="0.2"/>
    <n v="1449.54"/>
    <n v="141.93"/>
    <n v="1449.5360000000001"/>
    <s v="Q4"/>
    <n v="9.7913820936297036"/>
    <s v="Jaipur"/>
    <s v="Regular"/>
  </r>
  <r>
    <s v="ORD010798"/>
    <x v="329"/>
    <s v="CUST0412"/>
    <s v="Qadim Mammen"/>
    <x v="0"/>
    <x v="6"/>
    <x v="43"/>
    <n v="4"/>
    <n v="1570.76"/>
    <n v="0.05"/>
    <n v="5968.89"/>
    <n v="1381.36"/>
    <n v="5968.8879999999999"/>
    <s v="Q4"/>
    <n v="23.142661365848589"/>
    <s v="Chennai"/>
    <s v="Regular"/>
  </r>
  <r>
    <s v="ORD003767"/>
    <x v="354"/>
    <s v="CUST0286"/>
    <s v="Vanya Dada"/>
    <x v="1"/>
    <x v="5"/>
    <x v="39"/>
    <n v="6"/>
    <n v="96.44"/>
    <n v="0.15"/>
    <n v="491.84"/>
    <n v="37.29"/>
    <n v="491.84399999999999"/>
    <s v="Q2"/>
    <n v="7.5817338972023416"/>
    <s v="Ranchi"/>
    <s v="Occasional"/>
  </r>
  <r>
    <s v="ORD009707"/>
    <x v="191"/>
    <s v="CUST0224"/>
    <s v="Gayathri Tata"/>
    <x v="0"/>
    <x v="5"/>
    <x v="37"/>
    <n v="3"/>
    <n v="775.26"/>
    <n v="0"/>
    <n v="2325.7800000000002"/>
    <n v="231.28"/>
    <n v="2325.7799999999997"/>
    <s v="Q2"/>
    <n v="9.9441907661085729"/>
    <s v="Hyderabad"/>
    <s v="Premium"/>
  </r>
  <r>
    <s v="ORD000688"/>
    <x v="72"/>
    <s v="CUST0076"/>
    <s v="Vaishnavi Dar"/>
    <x v="0"/>
    <x v="6"/>
    <x v="29"/>
    <n v="2"/>
    <n v="3017.21"/>
    <n v="0"/>
    <n v="6034.42"/>
    <n v="2263.14"/>
    <n v="6034.42"/>
    <s v="Q1"/>
    <n v="37.503852897212987"/>
    <s v="Bengaluru"/>
    <s v="Premium"/>
  </r>
  <r>
    <s v="ORD000336"/>
    <x v="163"/>
    <s v="CUST0460"/>
    <s v="Zaitra Basak"/>
    <x v="0"/>
    <x v="5"/>
    <x v="44"/>
    <n v="5"/>
    <n v="416.66"/>
    <n v="0"/>
    <n v="2083.3000000000002"/>
    <n v="138.69999999999999"/>
    <n v="2083.3000000000002"/>
    <s v="Q4"/>
    <n v="6.6577065233043715"/>
    <s v="Kochi"/>
    <s v="Regular"/>
  </r>
  <r>
    <s v="ORD010555"/>
    <x v="314"/>
    <s v="CUST0036"/>
    <s v="Amaira Venkataraman"/>
    <x v="2"/>
    <x v="2"/>
    <x v="62"/>
    <n v="4"/>
    <n v="3513.07"/>
    <n v="0.05"/>
    <n v="13349.67"/>
    <n v="2663.76"/>
    <n v="13349.665999999999"/>
    <s v="Q2"/>
    <n v="19.953751665771517"/>
    <s v="Amritsar"/>
    <s v="Premium"/>
  </r>
  <r>
    <s v="ORD002028"/>
    <x v="195"/>
    <s v="CUST0048"/>
    <s v="Anika Chauhan"/>
    <x v="2"/>
    <x v="6"/>
    <x v="55"/>
    <n v="4"/>
    <n v="4986.21"/>
    <n v="0.05"/>
    <n v="18947.599999999999"/>
    <n v="4205.24"/>
    <n v="18947.597999999998"/>
    <s v="Q2"/>
    <n v="22.194050961599359"/>
    <s v="Amritsar"/>
    <s v="Regular"/>
  </r>
  <r>
    <s v="ORD008975"/>
    <x v="17"/>
    <s v="CUST0385"/>
    <s v="Kamya Sagar"/>
    <x v="3"/>
    <x v="4"/>
    <x v="28"/>
    <n v="1"/>
    <n v="69212.3"/>
    <n v="0.15"/>
    <n v="58830.46"/>
    <n v="8319.26"/>
    <n v="58830.455000000002"/>
    <s v="Q1"/>
    <n v="14.141075898437647"/>
    <s v="Pune"/>
    <s v="Regular"/>
  </r>
  <r>
    <s v="ORD011804"/>
    <x v="152"/>
    <s v="CUST0241"/>
    <s v="Victor Puri"/>
    <x v="2"/>
    <x v="3"/>
    <x v="61"/>
    <n v="5"/>
    <n v="447.24"/>
    <n v="0.15"/>
    <n v="1900.77"/>
    <n v="381.38"/>
    <n v="1900.7699999999998"/>
    <s v="Q2"/>
    <n v="20.064500176244366"/>
    <s v="Chandigarh"/>
    <s v="Occasional"/>
  </r>
  <r>
    <s v="ORD004157"/>
    <x v="12"/>
    <s v="CUST0283"/>
    <s v="Dalbir Roy"/>
    <x v="0"/>
    <x v="3"/>
    <x v="61"/>
    <n v="5"/>
    <n v="1390.38"/>
    <n v="0.05"/>
    <n v="6604.31"/>
    <n v="1581.24"/>
    <n v="6604.3050000000003"/>
    <s v="Q2"/>
    <n v="23.942546609713958"/>
    <s v="Chennai"/>
    <s v="Regular"/>
  </r>
  <r>
    <s v="ORD003579"/>
    <x v="323"/>
    <s v="CUST0190"/>
    <s v="Chaman Chaudhry"/>
    <x v="0"/>
    <x v="4"/>
    <x v="5"/>
    <n v="4"/>
    <n v="52026.62"/>
    <n v="0.3"/>
    <n v="145674.54"/>
    <n v="16552.37"/>
    <n v="145674.53599999999"/>
    <s v="Q3"/>
    <n v="11.362568915611471"/>
    <s v="Coimbatore"/>
    <s v="Premium"/>
  </r>
  <r>
    <s v="ORD009350"/>
    <x v="159"/>
    <s v="CUST0145"/>
    <s v="Kavya Sheth"/>
    <x v="3"/>
    <x v="5"/>
    <x v="39"/>
    <n v="8"/>
    <n v="789.38"/>
    <n v="0.15"/>
    <n v="5367.78"/>
    <n v="450.27"/>
    <n v="5367.7839999999997"/>
    <s v="Q3"/>
    <n v="8.3883840246805939"/>
    <s v="Surat"/>
    <s v="Regular"/>
  </r>
  <r>
    <s v="ORD009027"/>
    <x v="172"/>
    <s v="CUST0179"/>
    <s v="Yoshita Singhal"/>
    <x v="3"/>
    <x v="6"/>
    <x v="41"/>
    <n v="3"/>
    <n v="396.56"/>
    <n v="0.25"/>
    <n v="892.26"/>
    <n v="218.85"/>
    <n v="892.26"/>
    <s v="Q2"/>
    <n v="24.527604061596396"/>
    <s v="Surat"/>
    <s v="Occasional"/>
  </r>
  <r>
    <s v="ORD002044"/>
    <x v="108"/>
    <s v="CUST0215"/>
    <s v="Kamya Apte"/>
    <x v="3"/>
    <x v="0"/>
    <x v="49"/>
    <n v="3"/>
    <n v="964.6"/>
    <n v="0.05"/>
    <n v="2749.11"/>
    <n v="1150.1199999999999"/>
    <n v="2749.11"/>
    <s v="Q1"/>
    <n v="41.836085133006677"/>
    <s v="Surat"/>
    <s v="Premium"/>
  </r>
  <r>
    <s v="ORD005547"/>
    <x v="361"/>
    <s v="CUST0300"/>
    <s v="Maanav Kashyap"/>
    <x v="2"/>
    <x v="0"/>
    <x v="0"/>
    <n v="2"/>
    <n v="704.54"/>
    <n v="0.15"/>
    <n v="1197.72"/>
    <n v="295.52999999999997"/>
    <n v="1197.7179999999998"/>
    <s v="Q3"/>
    <n v="24.674381324516578"/>
    <s v="Amritsar"/>
    <s v="Premium"/>
  </r>
  <r>
    <s v="ORD004942"/>
    <x v="349"/>
    <s v="CUST0298"/>
    <s v="Faris Malhotra"/>
    <x v="3"/>
    <x v="6"/>
    <x v="55"/>
    <n v="1"/>
    <n v="2844.63"/>
    <n v="0.05"/>
    <n v="2702.4"/>
    <n v="759.11"/>
    <n v="2702.3984999999998"/>
    <s v="Q4"/>
    <n v="28.09021610420367"/>
    <s v="Mumbai"/>
    <s v="Premium"/>
  </r>
  <r>
    <s v="ORD010816"/>
    <x v="302"/>
    <s v="CUST0144"/>
    <s v="Abdul Rajagopalan"/>
    <x v="1"/>
    <x v="6"/>
    <x v="29"/>
    <n v="2"/>
    <n v="833.75"/>
    <n v="0.05"/>
    <n v="1584.12"/>
    <n v="564.98"/>
    <n v="1584.125"/>
    <s v="Q1"/>
    <n v="35.665227381764012"/>
    <s v="Patna"/>
    <s v="Regular"/>
  </r>
  <r>
    <s v="ORD004033"/>
    <x v="32"/>
    <s v="CUST0266"/>
    <s v="Tanay Sane"/>
    <x v="1"/>
    <x v="5"/>
    <x v="68"/>
    <n v="3"/>
    <n v="400.59"/>
    <n v="0"/>
    <n v="1201.77"/>
    <n v="77.25"/>
    <n v="1201.77"/>
    <s v="Q4"/>
    <n v="6.4280186724581245"/>
    <s v="Patna"/>
    <s v="Premium"/>
  </r>
  <r>
    <s v="ORD010814"/>
    <x v="294"/>
    <s v="CUST0405"/>
    <s v="Vyanjana Buch"/>
    <x v="0"/>
    <x v="0"/>
    <x v="53"/>
    <n v="4"/>
    <n v="238.87"/>
    <n v="0"/>
    <n v="955.48"/>
    <n v="424.06"/>
    <n v="955.48"/>
    <s v="Q1"/>
    <n v="44.381881358060873"/>
    <s v="Coimbatore"/>
    <s v="Regular"/>
  </r>
  <r>
    <s v="ORD011543"/>
    <x v="155"/>
    <s v="CUST0354"/>
    <s v="Laban Sankaran"/>
    <x v="0"/>
    <x v="3"/>
    <x v="25"/>
    <n v="3"/>
    <n v="2961.24"/>
    <n v="0.1"/>
    <n v="7995.35"/>
    <n v="1570.48"/>
    <n v="7995.348"/>
    <s v="Q3"/>
    <n v="19.642417154971326"/>
    <s v="Hyderabad"/>
    <s v="Regular"/>
  </r>
  <r>
    <s v="ORD010976"/>
    <x v="16"/>
    <s v="CUST0088"/>
    <s v="Ekavir Som"/>
    <x v="3"/>
    <x v="2"/>
    <x v="2"/>
    <n v="4"/>
    <n v="5165.24"/>
    <n v="0.1"/>
    <n v="18594.86"/>
    <n v="4418.79"/>
    <n v="18594.864000000001"/>
    <s v="Q3"/>
    <n v="23.763502387218832"/>
    <s v="Pune"/>
    <s v="Occasional"/>
  </r>
  <r>
    <s v="ORD000950"/>
    <x v="178"/>
    <s v="CUST0467"/>
    <s v="Deepa Pandit"/>
    <x v="3"/>
    <x v="6"/>
    <x v="57"/>
    <n v="1"/>
    <n v="2662.13"/>
    <n v="0.1"/>
    <n v="2395.92"/>
    <n v="779.88"/>
    <n v="2395.9170000000004"/>
    <s v="Q1"/>
    <n v="32.550335570469798"/>
    <s v="Pune"/>
    <s v="Premium"/>
  </r>
  <r>
    <s v="ORD001762"/>
    <x v="175"/>
    <s v="CUST0159"/>
    <s v="Gavin Doctor"/>
    <x v="2"/>
    <x v="5"/>
    <x v="7"/>
    <n v="6"/>
    <n v="252.01"/>
    <n v="0.1"/>
    <n v="1360.85"/>
    <n v="141.47"/>
    <n v="1360.854"/>
    <s v="Q3"/>
    <n v="10.395708564500129"/>
    <s v="Lucknow"/>
    <s v="Regular"/>
  </r>
  <r>
    <s v="ORD010520"/>
    <x v="43"/>
    <s v="CUST0279"/>
    <s v="Zaitra Biswas"/>
    <x v="1"/>
    <x v="4"/>
    <x v="33"/>
    <n v="1"/>
    <n v="5862.44"/>
    <n v="0"/>
    <n v="5862.44"/>
    <n v="667.58"/>
    <n v="5862.44"/>
    <s v="Q1"/>
    <n v="11.387408655781552"/>
    <s v="Patna"/>
    <s v="Premium"/>
  </r>
  <r>
    <s v="ORD000338"/>
    <x v="129"/>
    <s v="CUST0161"/>
    <s v="Jalsa Narang"/>
    <x v="2"/>
    <x v="6"/>
    <x v="29"/>
    <n v="2"/>
    <n v="1563.66"/>
    <n v="0.05"/>
    <n v="2970.95"/>
    <n v="753.34"/>
    <n v="2970.9540000000002"/>
    <s v="Q2"/>
    <n v="25.356872380888273"/>
    <s v="Lucknow"/>
    <s v="Premium"/>
  </r>
  <r>
    <s v="ORD006372"/>
    <x v="318"/>
    <s v="CUST0115"/>
    <s v="Saanvi Atwal"/>
    <x v="0"/>
    <x v="4"/>
    <x v="23"/>
    <n v="1"/>
    <n v="43016.66"/>
    <n v="0.05"/>
    <n v="40865.83"/>
    <n v="5955.85"/>
    <n v="40865.827000000005"/>
    <s v="Q3"/>
    <n v="14.574156452958375"/>
    <s v="Chennai"/>
    <s v="Premium"/>
  </r>
  <r>
    <s v="ORD002057"/>
    <x v="142"/>
    <s v="CUST0278"/>
    <s v="Reyansh Dayal"/>
    <x v="0"/>
    <x v="5"/>
    <x v="39"/>
    <n v="9"/>
    <n v="264.18"/>
    <n v="0.25"/>
    <n v="1783.21"/>
    <n v="151.6"/>
    <n v="1783.2149999999999"/>
    <s v="Q3"/>
    <n v="8.5015225352033692"/>
    <s v="Chennai"/>
    <s v="Regular"/>
  </r>
  <r>
    <s v="ORD005206"/>
    <x v="212"/>
    <s v="CUST0236"/>
    <s v="Omisha Sachdeva"/>
    <x v="2"/>
    <x v="0"/>
    <x v="53"/>
    <n v="2"/>
    <n v="509.26"/>
    <n v="0"/>
    <n v="1018.52"/>
    <n v="336.46"/>
    <n v="1018.52"/>
    <s v="Q3"/>
    <n v="33.034206495699642"/>
    <s v="Delhi"/>
    <s v="Premium"/>
  </r>
  <r>
    <s v="ORD004073"/>
    <x v="74"/>
    <s v="CUST0158"/>
    <s v="Zaid Purohit"/>
    <x v="2"/>
    <x v="6"/>
    <x v="55"/>
    <n v="5"/>
    <n v="1122.51"/>
    <n v="0"/>
    <n v="5612.55"/>
    <n v="1787.57"/>
    <n v="5612.55"/>
    <s v="Q3"/>
    <n v="31.849515817231023"/>
    <s v="Jaipur"/>
    <s v="Premium"/>
  </r>
  <r>
    <s v="ORD000294"/>
    <x v="205"/>
    <s v="CUST0080"/>
    <s v="Balvan Gaba"/>
    <x v="3"/>
    <x v="4"/>
    <x v="33"/>
    <n v="5"/>
    <n v="51541.07"/>
    <n v="0.2"/>
    <n v="206164.28"/>
    <n v="25818.52"/>
    <n v="206164.28000000003"/>
    <s v="Q2"/>
    <n v="12.523275127970763"/>
    <s v="Mumbai"/>
    <s v="Regular"/>
  </r>
  <r>
    <s v="ORD002206"/>
    <x v="292"/>
    <s v="CUST0374"/>
    <s v="Theodore Chaudry"/>
    <x v="1"/>
    <x v="4"/>
    <x v="45"/>
    <n v="0"/>
    <n v="57379"/>
    <n v="0"/>
    <n v="57379"/>
    <n v="5546.57"/>
    <n v="0"/>
    <s v="Q3"/>
    <n v="9.6665504801408169"/>
    <s v="Patna"/>
    <s v="Premium"/>
  </r>
  <r>
    <s v="ORD007265"/>
    <x v="127"/>
    <s v="CUST0144"/>
    <s v="Abdul Rajagopalan"/>
    <x v="1"/>
    <x v="1"/>
    <x v="1"/>
    <n v="5"/>
    <n v="1632.66"/>
    <n v="0.15"/>
    <n v="6938.81"/>
    <n v="2135.16"/>
    <n v="6938.8050000000003"/>
    <s v="Q1"/>
    <n v="30.771270578096239"/>
    <s v="Patna"/>
    <s v="Regular"/>
  </r>
  <r>
    <s v="ORD011606"/>
    <x v="74"/>
    <s v="CUST0076"/>
    <s v="Vaishnavi Dar"/>
    <x v="0"/>
    <x v="2"/>
    <x v="54"/>
    <n v="2"/>
    <n v="1756.36"/>
    <n v="0.05"/>
    <n v="3337.08"/>
    <n v="616.94000000000005"/>
    <n v="3337.0839999999998"/>
    <s v="Q3"/>
    <n v="18.487420139762907"/>
    <s v="Bengaluru"/>
    <s v="Premium"/>
  </r>
  <r>
    <s v="ORD011386"/>
    <x v="115"/>
    <s v="CUST0472"/>
    <s v="Ekaraj Mane"/>
    <x v="2"/>
    <x v="3"/>
    <x v="58"/>
    <n v="4"/>
    <n v="1907.75"/>
    <n v="0"/>
    <n v="7631"/>
    <n v="2180.86"/>
    <n v="7631"/>
    <s v="Q2"/>
    <n v="28.578954265496005"/>
    <s v="Lucknow"/>
    <s v="Premium"/>
  </r>
  <r>
    <s v="ORD002594"/>
    <x v="81"/>
    <s v="CUST0271"/>
    <s v="Gopal Dash"/>
    <x v="2"/>
    <x v="1"/>
    <x v="3"/>
    <n v="2"/>
    <n v="44197.74"/>
    <n v="0"/>
    <n v="88395.48"/>
    <n v="21875.01"/>
    <n v="88395.48"/>
    <s v="Q3"/>
    <n v="24.746751756990289"/>
    <s v="Jaipur"/>
    <s v="Premium"/>
  </r>
  <r>
    <s v="ORD002073"/>
    <x v="162"/>
    <s v="CUST0191"/>
    <s v="Unknown"/>
    <x v="3"/>
    <x v="5"/>
    <x v="31"/>
    <n v="1"/>
    <n v="576.42999999999995"/>
    <n v="0.05"/>
    <n v="547.61"/>
    <n v="54.19"/>
    <n v="547.60849999999994"/>
    <s v="Q2"/>
    <n v="9.89572871203959"/>
    <s v="Mumbai"/>
    <s v="Occasional"/>
  </r>
  <r>
    <s v="ORD006778"/>
    <x v="104"/>
    <s v="CUST0399"/>
    <s v="Saksham Goyal"/>
    <x v="3"/>
    <x v="5"/>
    <x v="11"/>
    <n v="4"/>
    <n v="137.81"/>
    <n v="0.15"/>
    <n v="468.55"/>
    <n v="29.3"/>
    <n v="468.55399999999997"/>
    <s v="Q4"/>
    <n v="6.2533347561626291"/>
    <s v="Surat"/>
    <s v="Premium"/>
  </r>
  <r>
    <s v="ORD008663"/>
    <x v="133"/>
    <s v="CUST0467"/>
    <s v="Deepa Pandit"/>
    <x v="3"/>
    <x v="2"/>
    <x v="17"/>
    <n v="1"/>
    <n v="5728.19"/>
    <n v="0"/>
    <n v="5728.19"/>
    <n v="1078.3699999999999"/>
    <n v="5728.19"/>
    <s v="Q4"/>
    <n v="18.825667444690204"/>
    <s v="Pune"/>
    <s v="Premium"/>
  </r>
  <r>
    <s v="ORD008750"/>
    <x v="271"/>
    <s v="CUST0495"/>
    <s v="Chanchal Golla"/>
    <x v="2"/>
    <x v="1"/>
    <x v="59"/>
    <n v="1"/>
    <n v="25086.66"/>
    <n v="0"/>
    <n v="25086.66"/>
    <n v="6495.46"/>
    <n v="25086.66"/>
    <s v="Q3"/>
    <n v="25.892087667310037"/>
    <s v="Amritsar"/>
    <s v="Premium"/>
  </r>
  <r>
    <s v="ORD007892"/>
    <x v="305"/>
    <s v="CUST0454"/>
    <s v="Avi Kar"/>
    <x v="1"/>
    <x v="6"/>
    <x v="57"/>
    <n v="2"/>
    <n v="1510.4"/>
    <n v="0.05"/>
    <n v="2869.76"/>
    <n v="748.22"/>
    <n v="2869.76"/>
    <s v="Q3"/>
    <n v="26.072563559322031"/>
    <s v="Patna"/>
    <s v="Regular"/>
  </r>
  <r>
    <s v="ORD006917"/>
    <x v="326"/>
    <s v="CUST0462"/>
    <s v="Tarak Chadha"/>
    <x v="2"/>
    <x v="5"/>
    <x v="7"/>
    <n v="9"/>
    <n v="302.58999999999997"/>
    <n v="0.1"/>
    <n v="2450.98"/>
    <n v="205.11"/>
    <n v="2450.9789999999998"/>
    <s v="Q3"/>
    <n v="8.3684893389582946"/>
    <s v="Lucknow"/>
    <s v="Premium"/>
  </r>
  <r>
    <s v="ORD009455"/>
    <x v="64"/>
    <s v="CUST0156"/>
    <s v="Aarush Bhagat"/>
    <x v="0"/>
    <x v="5"/>
    <x v="7"/>
    <n v="7"/>
    <n v="673.13"/>
    <n v="0.1"/>
    <n v="4240.72"/>
    <n v="245.7"/>
    <n v="4240.7190000000001"/>
    <s v="Q1"/>
    <n v="5.7938274632609552"/>
    <s v="Bengaluru"/>
    <s v="Premium"/>
  </r>
  <r>
    <s v="ORD003237"/>
    <x v="157"/>
    <s v="CUST0378"/>
    <s v="Bahadurjit Nath"/>
    <x v="3"/>
    <x v="5"/>
    <x v="24"/>
    <n v="1"/>
    <n v="226.33"/>
    <n v="0.05"/>
    <n v="215.01"/>
    <n v="13.03"/>
    <n v="215.01349999999999"/>
    <s v="Q4"/>
    <n v="6.0601832472908237"/>
    <s v="Mumbai"/>
    <s v="Occasional"/>
  </r>
  <r>
    <s v="ORD009215"/>
    <x v="256"/>
    <s v="CUST0043"/>
    <s v="Zayan Swaminathan"/>
    <x v="0"/>
    <x v="4"/>
    <x v="28"/>
    <n v="1"/>
    <n v="74196.899999999994"/>
    <n v="0"/>
    <n v="74196.899999999994"/>
    <n v="8942.35"/>
    <n v="74196.899999999994"/>
    <s v="Q4"/>
    <n v="12.05218816419554"/>
    <s v="Bengaluru"/>
    <s v="Premium"/>
  </r>
  <r>
    <s v="ORD008313"/>
    <x v="129"/>
    <s v="CUST0128"/>
    <s v="Anjali Mall"/>
    <x v="1"/>
    <x v="5"/>
    <x v="24"/>
    <n v="10"/>
    <n v="254.13"/>
    <n v="0.05"/>
    <n v="2414.2399999999998"/>
    <n v="197.7"/>
    <n v="2414.2350000000001"/>
    <s v="Q2"/>
    <n v="8.1889124527801709"/>
    <s v="Bhubaneswar"/>
    <s v="Premium"/>
  </r>
  <r>
    <s v="ORD000906"/>
    <x v="284"/>
    <s v="CUST0008"/>
    <s v="Sanya Memon"/>
    <x v="2"/>
    <x v="4"/>
    <x v="28"/>
    <n v="5"/>
    <n v="23860.22"/>
    <n v="0.15"/>
    <n v="101405.93"/>
    <n v="9440.9599999999991"/>
    <n v="101405.935"/>
    <s v="Q3"/>
    <n v="9.310066975373136"/>
    <s v="Lucknow"/>
    <s v="Occasional"/>
  </r>
  <r>
    <s v="ORD003769"/>
    <x v="290"/>
    <s v="CUST0247"/>
    <s v="Geetika Chopra"/>
    <x v="1"/>
    <x v="1"/>
    <x v="59"/>
    <n v="3"/>
    <n v="40180.019999999997"/>
    <n v="0.1"/>
    <n v="108486.05"/>
    <n v="34680.910000000003"/>
    <n v="108486.054"/>
    <s v="Q4"/>
    <n v="31.96808253227028"/>
    <s v="Kolkata"/>
    <s v="Regular"/>
  </r>
  <r>
    <s v="ORD009499"/>
    <x v="25"/>
    <s v="CUST0497"/>
    <s v="Sai Desai"/>
    <x v="3"/>
    <x v="2"/>
    <x v="65"/>
    <n v="5"/>
    <n v="1721.29"/>
    <n v="0.05"/>
    <n v="8176.13"/>
    <n v="2245.69"/>
    <n v="8176.1275000000005"/>
    <s v="Q4"/>
    <n v="27.466417486023335"/>
    <s v="Pune"/>
    <s v="Regular"/>
  </r>
  <r>
    <s v="ORD005485"/>
    <x v="195"/>
    <s v="CUST0135"/>
    <s v="Nandini Sarin"/>
    <x v="2"/>
    <x v="5"/>
    <x v="39"/>
    <n v="7"/>
    <n v="619.73"/>
    <n v="0"/>
    <n v="4338.1099999999997"/>
    <n v="398.78"/>
    <n v="4338.1100000000006"/>
    <s v="Q2"/>
    <n v="9.1924824405098065"/>
    <s v="Amritsar"/>
    <s v="Premium"/>
  </r>
  <r>
    <s v="ORD010751"/>
    <x v="149"/>
    <s v="CUST0412"/>
    <s v="Qadim Mammen"/>
    <x v="0"/>
    <x v="5"/>
    <x v="37"/>
    <n v="5"/>
    <n v="69.319999999999993"/>
    <n v="0.05"/>
    <n v="329.27"/>
    <n v="25.76"/>
    <n v="329.26999999999992"/>
    <s v="Q4"/>
    <n v="7.8233668418015618"/>
    <s v="Chennai"/>
    <s v="Regular"/>
  </r>
  <r>
    <s v="ORD006324"/>
    <x v="317"/>
    <s v="CUST0388"/>
    <s v="Ekavir Chawla"/>
    <x v="3"/>
    <x v="5"/>
    <x v="7"/>
    <n v="6"/>
    <n v="291.68"/>
    <n v="0.3"/>
    <n v="1225.06"/>
    <n v="99.91"/>
    <n v="1225.0559999999998"/>
    <s v="Q2"/>
    <n v="8.1555189133593462"/>
    <s v="Ahmedabad"/>
    <s v="Premium"/>
  </r>
  <r>
    <s v="ORD010128"/>
    <x v="94"/>
    <s v="CUST0454"/>
    <s v="Avi Kar"/>
    <x v="1"/>
    <x v="3"/>
    <x v="66"/>
    <n v="2"/>
    <n v="3014.47"/>
    <n v="0"/>
    <n v="6028.94"/>
    <n v="1612.75"/>
    <n v="6028.94"/>
    <s v="Q1"/>
    <n v="26.750141815974288"/>
    <s v="Patna"/>
    <s v="Regular"/>
  </r>
  <r>
    <s v="ORD003882"/>
    <x v="56"/>
    <s v="CUST0201"/>
    <s v="Ira Banik"/>
    <x v="2"/>
    <x v="4"/>
    <x v="33"/>
    <n v="3"/>
    <n v="24336.46"/>
    <n v="0.2"/>
    <n v="58407.5"/>
    <n v="7338.75"/>
    <n v="58407.504000000008"/>
    <s v="Q4"/>
    <n v="12.564739117407866"/>
    <s v="Lucknow"/>
    <s v="Occasional"/>
  </r>
  <r>
    <s v="ORD009286"/>
    <x v="122"/>
    <s v="CUST0222"/>
    <s v="Umang Sama"/>
    <x v="0"/>
    <x v="2"/>
    <x v="62"/>
    <n v="2"/>
    <n v="5330.72"/>
    <n v="0"/>
    <n v="10661.44"/>
    <n v="2127.29"/>
    <n v="10661.44"/>
    <s v="Q1"/>
    <n v="19.953120779181798"/>
    <s v="Chennai"/>
    <s v="Regular"/>
  </r>
  <r>
    <s v="ORD007692"/>
    <x v="107"/>
    <s v="CUST0290"/>
    <s v="Ekapad Narasimhan"/>
    <x v="1"/>
    <x v="4"/>
    <x v="33"/>
    <n v="3"/>
    <n v="32379.279999999999"/>
    <n v="0.05"/>
    <n v="92280.95"/>
    <n v="13938.8"/>
    <n v="92280.947999999989"/>
    <s v="Q4"/>
    <n v="15.10474263648131"/>
    <s v="Ranchi"/>
    <s v="Premium"/>
  </r>
  <r>
    <s v="ORD005656"/>
    <x v="121"/>
    <s v="CUST0186"/>
    <s v="Hemang Barad"/>
    <x v="1"/>
    <x v="1"/>
    <x v="1"/>
    <n v="1"/>
    <n v="8441.99"/>
    <n v="0.15"/>
    <n v="7175.69"/>
    <n v="2040.15"/>
    <n v="7175.6914999999999"/>
    <s v="Q2"/>
    <n v="28.431412170815634"/>
    <s v="Ranchi"/>
    <s v="Premium"/>
  </r>
  <r>
    <s v="ORD007328"/>
    <x v="230"/>
    <s v="CUST0436"/>
    <s v="Lekha Kulkarni"/>
    <x v="3"/>
    <x v="5"/>
    <x v="37"/>
    <n v="3"/>
    <n v="180.15"/>
    <n v="0"/>
    <n v="540.45000000000005"/>
    <n v="33.69"/>
    <n v="540.45000000000005"/>
    <s v="Q3"/>
    <n v="6.2336941437690809"/>
    <s v="Ahmedabad"/>
    <s v="Premium"/>
  </r>
  <r>
    <s v="ORD000816"/>
    <x v="105"/>
    <s v="CUST0248"/>
    <s v="Noah Varkey"/>
    <x v="0"/>
    <x v="3"/>
    <x v="13"/>
    <n v="2"/>
    <n v="2275.63"/>
    <n v="0.05"/>
    <n v="4323.7"/>
    <n v="987.52"/>
    <n v="4323.6970000000001"/>
    <s v="Q2"/>
    <n v="22.839697481323867"/>
    <s v="Kochi"/>
    <s v="Occasional"/>
  </r>
  <r>
    <s v="ORD004960"/>
    <x v="122"/>
    <s v="CUST0397"/>
    <s v="Jai Boase"/>
    <x v="3"/>
    <x v="0"/>
    <x v="53"/>
    <n v="1"/>
    <n v="720.87"/>
    <n v="0.05"/>
    <n v="684.83"/>
    <n v="230.7"/>
    <n v="684.82650000000001"/>
    <s v="Q1"/>
    <n v="33.68719244191989"/>
    <s v="Ahmedabad"/>
    <s v="Occasional"/>
  </r>
  <r>
    <s v="ORD001083"/>
    <x v="345"/>
    <s v="CUST0071"/>
    <s v="Brijesh Samra"/>
    <x v="2"/>
    <x v="0"/>
    <x v="67"/>
    <n v="3"/>
    <n v="275.69"/>
    <n v="0"/>
    <n v="827.07"/>
    <n v="289.42"/>
    <n v="827.06999999999994"/>
    <s v="Q3"/>
    <n v="34.993410473115937"/>
    <s v="Chandigarh"/>
    <s v="Occasional"/>
  </r>
  <r>
    <s v="ORD009401"/>
    <x v="331"/>
    <s v="CUST0320"/>
    <s v="Tanish Dhar"/>
    <x v="0"/>
    <x v="6"/>
    <x v="55"/>
    <n v="3"/>
    <n v="2836.51"/>
    <n v="0.3"/>
    <n v="5956.67"/>
    <n v="1573.14"/>
    <n v="5956.6710000000003"/>
    <s v="Q4"/>
    <n v="26.409722210563956"/>
    <s v="Kochi"/>
    <s v="Premium"/>
  </r>
  <r>
    <s v="ORD005484"/>
    <x v="108"/>
    <s v="CUST0220"/>
    <s v="Abha Bawa"/>
    <x v="3"/>
    <x v="0"/>
    <x v="32"/>
    <n v="3"/>
    <n v="724.27"/>
    <n v="0.1"/>
    <n v="1955.53"/>
    <n v="656.43"/>
    <n v="1955.529"/>
    <s v="Q1"/>
    <n v="33.567881853001488"/>
    <s v="Pune"/>
    <s v="Premium"/>
  </r>
  <r>
    <s v="ORD007760"/>
    <x v="149"/>
    <s v="CUST0046"/>
    <s v="Kiaan Radhakrishnan"/>
    <x v="1"/>
    <x v="5"/>
    <x v="11"/>
    <n v="3"/>
    <n v="361.93"/>
    <n v="0.05"/>
    <n v="1031.5"/>
    <n v="87.91"/>
    <n v="1031.5004999999999"/>
    <s v="Q4"/>
    <n v="8.5225399903053809"/>
    <s v="Hyderabad"/>
    <s v="Premium"/>
  </r>
  <r>
    <s v="ORD001290"/>
    <x v="260"/>
    <s v="CUST0105"/>
    <s v="Jacob Ganesh"/>
    <x v="2"/>
    <x v="1"/>
    <x v="26"/>
    <n v="1"/>
    <n v="44824.09"/>
    <n v="0"/>
    <n v="44824.09"/>
    <n v="8756.75"/>
    <n v="44824.09"/>
    <s v="Q4"/>
    <n v="19.535812104607146"/>
    <s v="Amritsar"/>
    <s v="Regular"/>
  </r>
  <r>
    <s v="ORD005954"/>
    <x v="221"/>
    <s v="CUST0113"/>
    <s v="Harita Chaudhari"/>
    <x v="2"/>
    <x v="0"/>
    <x v="32"/>
    <n v="5"/>
    <n v="605.52"/>
    <n v="0.1"/>
    <n v="2724.84"/>
    <n v="915.57"/>
    <n v="2724.84"/>
    <s v="Q1"/>
    <n v="33.600871977804204"/>
    <s v="Lucknow"/>
    <s v="Premium"/>
  </r>
  <r>
    <s v="ORD004192"/>
    <x v="196"/>
    <s v="CUST0384"/>
    <s v="Darika Sani"/>
    <x v="3"/>
    <x v="0"/>
    <x v="51"/>
    <n v="5"/>
    <n v="949.56"/>
    <n v="0"/>
    <n v="4747.8"/>
    <n v="-702.14"/>
    <n v="4747.7999999999993"/>
    <s v="Q1"/>
    <n v="-14.788744260499598"/>
    <s v="Pune"/>
    <s v="Premium"/>
  </r>
  <r>
    <s v="ORD007417"/>
    <x v="5"/>
    <s v="CUST0346"/>
    <s v="Isha Kibe"/>
    <x v="2"/>
    <x v="3"/>
    <x v="6"/>
    <n v="3"/>
    <n v="1265.5"/>
    <n v="0"/>
    <n v="3796.5"/>
    <n v="987.88"/>
    <n v="3796.5"/>
    <s v="Q1"/>
    <n v="26.020808639536412"/>
    <s v="Lucknow"/>
    <s v="Premium"/>
  </r>
  <r>
    <s v="ORD010621"/>
    <x v="163"/>
    <s v="CUST0471"/>
    <s v="Deepa Borde"/>
    <x v="3"/>
    <x v="2"/>
    <x v="65"/>
    <n v="2"/>
    <n v="7185.85"/>
    <n v="0.15"/>
    <n v="12215.94"/>
    <n v="2129.3200000000002"/>
    <n v="12215.945"/>
    <s v="Q4"/>
    <n v="17.4306684544947"/>
    <s v="Mumbai"/>
    <s v="Premium"/>
  </r>
  <r>
    <s v="ORD000605"/>
    <x v="68"/>
    <s v="CUST0073"/>
    <s v="Unknown"/>
    <x v="3"/>
    <x v="2"/>
    <x v="46"/>
    <n v="3"/>
    <n v="673.66"/>
    <n v="0.2"/>
    <n v="1616.78"/>
    <n v="406.84"/>
    <n v="1616.7840000000001"/>
    <s v="Q2"/>
    <n v="25.163596778782516"/>
    <s v="Ahmedabad"/>
    <s v="Premium"/>
  </r>
  <r>
    <s v="ORD002115"/>
    <x v="118"/>
    <s v="CUST0057"/>
    <s v="Anusha Ganesh"/>
    <x v="1"/>
    <x v="1"/>
    <x v="26"/>
    <n v="1"/>
    <n v="32619.69"/>
    <n v="0.05"/>
    <n v="30988.71"/>
    <n v="7858.38"/>
    <n v="30988.705499999996"/>
    <s v="Q1"/>
    <n v="25.35884843221935"/>
    <s v="Ranchi"/>
    <s v="Premium"/>
  </r>
  <r>
    <s v="ORD008743"/>
    <x v="225"/>
    <s v="CUST0069"/>
    <s v="Jalsa Konda"/>
    <x v="2"/>
    <x v="5"/>
    <x v="39"/>
    <n v="7"/>
    <n v="588.61"/>
    <n v="0"/>
    <n v="4120.2700000000004"/>
    <n v="327.48"/>
    <n v="4120.2700000000004"/>
    <s v="Q4"/>
    <n v="7.9480228237469879"/>
    <s v="Jaipur"/>
    <s v="Premium"/>
  </r>
  <r>
    <s v="ORD010492"/>
    <x v="65"/>
    <s v="CUST0406"/>
    <s v="Janani Sen"/>
    <x v="1"/>
    <x v="5"/>
    <x v="37"/>
    <n v="6"/>
    <n v="381.7"/>
    <n v="0.2"/>
    <n v="1832.16"/>
    <n v="185.26"/>
    <n v="1832.1599999999999"/>
    <s v="Q2"/>
    <n v="10.111562308968649"/>
    <s v="Bhubaneswar"/>
    <s v="Premium"/>
  </r>
  <r>
    <s v="ORD008668"/>
    <x v="30"/>
    <s v="CUST0298"/>
    <s v="Faris Malhotra"/>
    <x v="3"/>
    <x v="5"/>
    <x v="24"/>
    <n v="6"/>
    <n v="563.70000000000005"/>
    <n v="0"/>
    <n v="3382.2"/>
    <n v="333.57"/>
    <n v="3382.2000000000003"/>
    <s v="Q1"/>
    <n v="9.862515522441015"/>
    <s v="Mumbai"/>
    <s v="Premium"/>
  </r>
  <r>
    <s v="ORD008405"/>
    <x v="339"/>
    <s v="CUST0221"/>
    <s v="Naveen Dass"/>
    <x v="0"/>
    <x v="2"/>
    <x v="60"/>
    <n v="3"/>
    <n v="3774.91"/>
    <n v="0"/>
    <n v="11324.73"/>
    <n v="2377.29"/>
    <n v="11324.73"/>
    <s v="Q3"/>
    <n v="20.992023650894989"/>
    <s v="Kochi"/>
    <s v="Regular"/>
  </r>
  <r>
    <s v="ORD003513"/>
    <x v="327"/>
    <s v="CUST0183"/>
    <s v="Hemani Dani"/>
    <x v="2"/>
    <x v="6"/>
    <x v="14"/>
    <n v="4"/>
    <n v="3633.74"/>
    <n v="0.05"/>
    <n v="13808.21"/>
    <n v="3501.27"/>
    <n v="13808.211999999998"/>
    <s v="Q4"/>
    <n v="25.356436496837752"/>
    <s v="Jaipur"/>
    <s v="Premium"/>
  </r>
  <r>
    <s v="ORD011927"/>
    <x v="104"/>
    <s v="CUST0373"/>
    <s v="Ikbal Randhawa"/>
    <x v="1"/>
    <x v="5"/>
    <x v="44"/>
    <n v="7"/>
    <n v="633.72"/>
    <n v="0.3"/>
    <n v="3105.23"/>
    <n v="288.89"/>
    <n v="3105.2279999999996"/>
    <s v="Q4"/>
    <n v="9.3033366288487471"/>
    <s v="Patna"/>
    <s v="Premium"/>
  </r>
  <r>
    <s v="ORD002025"/>
    <x v="273"/>
    <s v="CUST0211"/>
    <s v="Maanas Arora"/>
    <x v="2"/>
    <x v="5"/>
    <x v="68"/>
    <n v="0"/>
    <n v="153.41999999999999"/>
    <n v="0"/>
    <n v="767.1"/>
    <n v="72.569999999999993"/>
    <n v="0"/>
    <s v="Q3"/>
    <n v="9.4603050449745787"/>
    <s v="Delhi"/>
    <s v="Premium"/>
  </r>
  <r>
    <s v="ORD006475"/>
    <x v="283"/>
    <s v="CUST0125"/>
    <s v="Baghyawati Oak"/>
    <x v="2"/>
    <x v="4"/>
    <x v="33"/>
    <n v="5"/>
    <n v="19438.330000000002"/>
    <n v="0"/>
    <n v="97191.65"/>
    <n v="13211.52"/>
    <n v="97191.650000000009"/>
    <s v="Q4"/>
    <n v="13.593266499745607"/>
    <s v="Jaipur"/>
    <s v="Regular"/>
  </r>
  <r>
    <s v="ORD010673"/>
    <x v="268"/>
    <s v="CUST0094"/>
    <s v="Nidra Nigam"/>
    <x v="2"/>
    <x v="6"/>
    <x v="29"/>
    <n v="2"/>
    <n v="3634.79"/>
    <n v="0.25"/>
    <n v="5452.18"/>
    <n v="1953.07"/>
    <n v="5452.1849999999995"/>
    <s v="Q4"/>
    <n v="35.821818061766116"/>
    <s v="Chandigarh"/>
    <s v="Premium"/>
  </r>
  <r>
    <s v="ORD008469"/>
    <x v="64"/>
    <s v="CUST0020"/>
    <s v="Neelima Menon"/>
    <x v="1"/>
    <x v="2"/>
    <x v="30"/>
    <n v="3"/>
    <n v="4483.75"/>
    <n v="0"/>
    <n v="13451.25"/>
    <n v="2702.51"/>
    <n v="13451.25"/>
    <s v="Q1"/>
    <n v="20.091143945729954"/>
    <s v="Guwahati"/>
    <s v="Regular"/>
  </r>
  <r>
    <s v="ORD004602"/>
    <x v="162"/>
    <s v="CUST0071"/>
    <s v="Brijesh Samra"/>
    <x v="2"/>
    <x v="5"/>
    <x v="11"/>
    <n v="4"/>
    <n v="321.93"/>
    <n v="0.05"/>
    <n v="1223.33"/>
    <n v="-62.01"/>
    <n v="1223.3340000000001"/>
    <s v="Q2"/>
    <n v="-5.0689511415562443"/>
    <s v="Chandigarh"/>
    <s v="Occasional"/>
  </r>
  <r>
    <s v="ORD011858"/>
    <x v="89"/>
    <s v="CUST0434"/>
    <s v="Ganga Gandhi"/>
    <x v="3"/>
    <x v="2"/>
    <x v="9"/>
    <n v="2"/>
    <n v="2771.57"/>
    <n v="0"/>
    <n v="5543.14"/>
    <n v="971.26"/>
    <n v="5543.14"/>
    <s v="Q1"/>
    <n v="17.521837803122416"/>
    <s v="Nagpur"/>
    <s v="Premium"/>
  </r>
  <r>
    <s v="ORD010532"/>
    <x v="354"/>
    <s v="CUST0198"/>
    <s v="Dev Wagle"/>
    <x v="2"/>
    <x v="6"/>
    <x v="63"/>
    <n v="2"/>
    <n v="3899.14"/>
    <n v="0"/>
    <n v="7798.28"/>
    <n v="2226.12"/>
    <n v="7798.28"/>
    <s v="Q2"/>
    <n v="28.546294823986827"/>
    <s v="Chandigarh"/>
    <s v="Regular"/>
  </r>
  <r>
    <s v="ORD000902"/>
    <x v="161"/>
    <s v="CUST0338"/>
    <s v="Chakradev Mand"/>
    <x v="1"/>
    <x v="5"/>
    <x v="37"/>
    <n v="4"/>
    <n v="294.54000000000002"/>
    <n v="0.2"/>
    <n v="942.53"/>
    <n v="67.650000000000006"/>
    <n v="942.52800000000013"/>
    <s v="Q2"/>
    <n v="7.1774903716592577"/>
    <s v="Ranchi"/>
    <s v="Premium"/>
  </r>
  <r>
    <s v="ORD009602"/>
    <x v="46"/>
    <s v="CUST0209"/>
    <s v="Charles Babu"/>
    <x v="0"/>
    <x v="4"/>
    <x v="47"/>
    <n v="1"/>
    <n v="45223.56"/>
    <n v="0"/>
    <n v="45223.56"/>
    <n v="3991.25"/>
    <n v="45223.56"/>
    <s v="Q3"/>
    <n v="8.8255988692619507"/>
    <s v="Bengaluru"/>
    <s v="Premium"/>
  </r>
  <r>
    <s v="ORD006631"/>
    <x v="36"/>
    <s v="CUST0271"/>
    <s v="Gopal Dash"/>
    <x v="2"/>
    <x v="0"/>
    <x v="51"/>
    <n v="4"/>
    <n v="945.43"/>
    <n v="0"/>
    <n v="3781.72"/>
    <n v="1618.79"/>
    <n v="3781.72"/>
    <s v="Q4"/>
    <n v="42.805654569878257"/>
    <s v="Jaipur"/>
    <s v="Premium"/>
  </r>
  <r>
    <s v="ORD007693"/>
    <x v="77"/>
    <s v="CUST0138"/>
    <s v="Jagat Zacharia"/>
    <x v="3"/>
    <x v="1"/>
    <x v="52"/>
    <n v="3"/>
    <n v="24249.31"/>
    <n v="0.1"/>
    <n v="65473.14"/>
    <n v="14796.53"/>
    <n v="65473.13700000001"/>
    <s v="Q3"/>
    <n v="22.599389612289865"/>
    <s v="Surat"/>
    <s v="Premium"/>
  </r>
  <r>
    <s v="ORD000990"/>
    <x v="285"/>
    <s v="CUST0181"/>
    <s v="Chasmum Narang"/>
    <x v="3"/>
    <x v="2"/>
    <x v="46"/>
    <n v="3"/>
    <n v="7233.43"/>
    <n v="0"/>
    <n v="21700.29"/>
    <n v="5244.5"/>
    <n v="21700.29"/>
    <s v="Q3"/>
    <n v="24.167879784095049"/>
    <s v="Ahmedabad"/>
    <s v="Premium"/>
  </r>
  <r>
    <s v="ORD008496"/>
    <x v="309"/>
    <s v="CUST0148"/>
    <s v="Dhruv Narasimhan"/>
    <x v="3"/>
    <x v="5"/>
    <x v="40"/>
    <n v="6"/>
    <n v="569.41999999999996"/>
    <n v="0.2"/>
    <n v="2733.22"/>
    <n v="242.09"/>
    <n v="2733.2159999999999"/>
    <s v="Q3"/>
    <n v="8.8573184741806372"/>
    <s v="Surat"/>
    <s v="Regular"/>
  </r>
  <r>
    <s v="ORD003560"/>
    <x v="53"/>
    <s v="CUST0138"/>
    <s v="Jagat Zacharia"/>
    <x v="3"/>
    <x v="2"/>
    <x v="54"/>
    <n v="4"/>
    <n v="5135.6099999999997"/>
    <n v="0.1"/>
    <n v="18488.2"/>
    <n v="4163.8"/>
    <n v="18488.196"/>
    <s v="Q4"/>
    <n v="22.521392023020091"/>
    <s v="Surat"/>
    <s v="Premium"/>
  </r>
  <r>
    <s v="ORD004492"/>
    <x v="167"/>
    <s v="CUST0456"/>
    <s v="Girindra Dutta"/>
    <x v="0"/>
    <x v="4"/>
    <x v="28"/>
    <n v="2"/>
    <n v="27166.26"/>
    <n v="0"/>
    <n v="54332.52"/>
    <n v="7299.79"/>
    <n v="54332.52"/>
    <s v="Q2"/>
    <n v="13.435397437851218"/>
    <s v="Chennai"/>
    <s v="Regular"/>
  </r>
  <r>
    <s v="ORD007085"/>
    <x v="280"/>
    <s v="CUST0097"/>
    <s v="Thomas Din"/>
    <x v="0"/>
    <x v="0"/>
    <x v="35"/>
    <n v="5"/>
    <n v="647.38"/>
    <n v="0.15"/>
    <n v="2751.36"/>
    <n v="1126.01"/>
    <n v="2751.3649999999998"/>
    <s v="Q3"/>
    <n v="40.925578622935568"/>
    <s v="Hyderabad"/>
    <s v="Premium"/>
  </r>
  <r>
    <s v="ORD001997"/>
    <x v="7"/>
    <s v="CUST0090"/>
    <s v="Pranit Gera"/>
    <x v="0"/>
    <x v="6"/>
    <x v="43"/>
    <n v="3"/>
    <n v="4315.32"/>
    <n v="0"/>
    <n v="12945.96"/>
    <n v="3311.22"/>
    <n v="12945.96"/>
    <s v="Q2"/>
    <n v="25.577245719900262"/>
    <s v="Chennai"/>
    <s v="Premium"/>
  </r>
  <r>
    <s v="ORD010308"/>
    <x v="41"/>
    <s v="CUST0398"/>
    <s v="Christopher Basu"/>
    <x v="0"/>
    <x v="1"/>
    <x v="38"/>
    <n v="5"/>
    <n v="8587.68"/>
    <n v="0.1"/>
    <n v="38644.559999999998"/>
    <n v="10942.19"/>
    <n v="38644.560000000005"/>
    <s v="Q4"/>
    <n v="28.314955584951672"/>
    <s v="Chennai"/>
    <s v="Premium"/>
  </r>
  <r>
    <s v="ORD010094"/>
    <x v="200"/>
    <s v="CUST0134"/>
    <s v="Hemang Bhavsar"/>
    <x v="3"/>
    <x v="4"/>
    <x v="33"/>
    <n v="4"/>
    <n v="83359.429999999993"/>
    <n v="0"/>
    <n v="333437.71999999997"/>
    <n v="45316.89"/>
    <n v="333437.71999999997"/>
    <s v="Q2"/>
    <n v="13.590810901658038"/>
    <s v="Surat"/>
    <s v="Premium"/>
  </r>
  <r>
    <s v="ORD000325"/>
    <x v="332"/>
    <s v="CUST0043"/>
    <s v="Unknown"/>
    <x v="0"/>
    <x v="6"/>
    <x v="27"/>
    <n v="2"/>
    <n v="2219.64"/>
    <n v="0"/>
    <n v="4439.28"/>
    <n v="1026.4000000000001"/>
    <n v="4439.28"/>
    <s v="Q1"/>
    <n v="23.120866446811199"/>
    <s v="Bengaluru"/>
    <s v="Premium"/>
  </r>
  <r>
    <s v="ORD011525"/>
    <x v="198"/>
    <s v="CUST0202"/>
    <s v="Samar Pillay"/>
    <x v="2"/>
    <x v="0"/>
    <x v="67"/>
    <n v="2"/>
    <n v="373.77"/>
    <n v="0"/>
    <n v="747.54"/>
    <n v="284.08999999999997"/>
    <n v="747.54"/>
    <s v="Q3"/>
    <n v="38.003317548224842"/>
    <s v="Chandigarh"/>
    <s v="Regular"/>
  </r>
  <r>
    <s v="ORD009347"/>
    <x v="259"/>
    <s v="CUST0109"/>
    <s v="Ekapad Tank"/>
    <x v="1"/>
    <x v="5"/>
    <x v="21"/>
    <n v="8"/>
    <n v="460.04"/>
    <n v="0"/>
    <n v="3680.32"/>
    <n v="262.75"/>
    <n v="3680.32"/>
    <s v="Q2"/>
    <n v="7.1393248413181452"/>
    <s v="Patna"/>
    <s v="Regular"/>
  </r>
  <r>
    <s v="ORD003473"/>
    <x v="221"/>
    <s v="CUST0193"/>
    <s v="Aashi Virk"/>
    <x v="3"/>
    <x v="5"/>
    <x v="11"/>
    <n v="10"/>
    <n v="64.83"/>
    <n v="0"/>
    <n v="648.29999999999995"/>
    <n v="55.74"/>
    <n v="648.29999999999995"/>
    <s v="Q1"/>
    <n v="8.5978713558537727"/>
    <s v="Pune"/>
    <s v="Premium"/>
  </r>
  <r>
    <s v="ORD009666"/>
    <x v="263"/>
    <s v="CUST0410"/>
    <s v="Matthew Sule"/>
    <x v="2"/>
    <x v="1"/>
    <x v="38"/>
    <n v="1"/>
    <n v="34899.199999999997"/>
    <n v="0.05"/>
    <n v="33154.239999999998"/>
    <n v="8076.43"/>
    <n v="33154.239999999998"/>
    <s v="Q3"/>
    <n v="24.360172333915664"/>
    <s v="Amritsar"/>
    <s v="Premium"/>
  </r>
  <r>
    <s v="ORD011204"/>
    <x v="284"/>
    <s v="CUST0001"/>
    <s v="Aditya Bhakta"/>
    <x v="2"/>
    <x v="0"/>
    <x v="56"/>
    <n v="1"/>
    <n v="347.43"/>
    <n v="0"/>
    <n v="347.43"/>
    <n v="96.77"/>
    <n v="347.43"/>
    <s v="Q3"/>
    <n v="27.853092709322741"/>
    <s v="Delhi"/>
    <s v="Regular"/>
  </r>
  <r>
    <s v="ORD007076"/>
    <x v="246"/>
    <s v="CUST0435"/>
    <s v="Ekalinga Chowdhury"/>
    <x v="1"/>
    <x v="3"/>
    <x v="6"/>
    <n v="1"/>
    <n v="3946.45"/>
    <n v="0.1"/>
    <n v="3551.8"/>
    <n v="1219.6500000000001"/>
    <n v="3551.8049999999998"/>
    <s v="Q2"/>
    <n v="34.338926741370571"/>
    <s v="Bhubaneswar"/>
    <s v="Premium"/>
  </r>
  <r>
    <s v="ORD010428"/>
    <x v="179"/>
    <s v="CUST0301"/>
    <s v="Vihaan Saini"/>
    <x v="2"/>
    <x v="5"/>
    <x v="40"/>
    <n v="5"/>
    <n v="196.52"/>
    <n v="0"/>
    <n v="982.6"/>
    <n v="98.8"/>
    <n v="982.6"/>
    <s v="Q1"/>
    <n v="10.054956238550783"/>
    <s v="Chandigarh"/>
    <s v="Premium"/>
  </r>
  <r>
    <s v="ORD000151"/>
    <x v="73"/>
    <s v="CUST0275"/>
    <s v="Rajata Baria"/>
    <x v="1"/>
    <x v="3"/>
    <x v="6"/>
    <n v="4"/>
    <n v="2107.42"/>
    <n v="0.15"/>
    <n v="7165.23"/>
    <n v="1520.32"/>
    <n v="7165.2280000000001"/>
    <s v="Q2"/>
    <n v="21.218020914890381"/>
    <s v="Ranchi"/>
    <s v="Premium"/>
  </r>
  <r>
    <s v="ORD007200"/>
    <x v="295"/>
    <s v="CUST0221"/>
    <s v="Naveen Dass"/>
    <x v="0"/>
    <x v="6"/>
    <x v="57"/>
    <n v="5"/>
    <n v="3123.66"/>
    <n v="0.05"/>
    <n v="14837.38"/>
    <n v="-1309.5999999999999"/>
    <n v="14837.384999999998"/>
    <s v="Q4"/>
    <n v="-8.8263561356519826"/>
    <s v="Kochi"/>
    <s v="Regular"/>
  </r>
  <r>
    <s v="ORD009314"/>
    <x v="139"/>
    <s v="CUST0006"/>
    <s v="Yashica Nagi"/>
    <x v="0"/>
    <x v="0"/>
    <x v="49"/>
    <n v="4"/>
    <n v="909.63"/>
    <n v="0.25"/>
    <n v="2728.89"/>
    <n v="1081.99"/>
    <n v="2728.89"/>
    <s v="Q3"/>
    <n v="39.649454540124374"/>
    <s v="Hyderabad"/>
    <s v="Regular"/>
  </r>
  <r>
    <s v="ORD004075"/>
    <x v="13"/>
    <s v="CUST0224"/>
    <s v="Gayathri Tata"/>
    <x v="0"/>
    <x v="5"/>
    <x v="40"/>
    <n v="8"/>
    <n v="172.78"/>
    <n v="0.05"/>
    <n v="1313.13"/>
    <n v="-105.4"/>
    <n v="1313.1279999999999"/>
    <s v="Q1"/>
    <n v="-8.0266234112387949"/>
    <s v="Hyderabad"/>
    <s v="Premium"/>
  </r>
  <r>
    <s v="ORD009323"/>
    <x v="159"/>
    <s v="CUST0493"/>
    <s v="Lakshit Vaidya"/>
    <x v="2"/>
    <x v="3"/>
    <x v="6"/>
    <n v="2"/>
    <n v="2536.36"/>
    <n v="0"/>
    <n v="5072.72"/>
    <n v="1304.6400000000001"/>
    <n v="5072.72"/>
    <s v="Q3"/>
    <n v="25.718746550174266"/>
    <s v="Lucknow"/>
    <s v="Occasional"/>
  </r>
  <r>
    <s v="ORD010990"/>
    <x v="13"/>
    <s v="CUST0213"/>
    <s v="Neel Narang"/>
    <x v="3"/>
    <x v="0"/>
    <x v="56"/>
    <n v="1"/>
    <n v="470.91"/>
    <n v="0"/>
    <n v="470.91"/>
    <n v="180.48"/>
    <n v="470.91"/>
    <s v="Q1"/>
    <n v="38.325794737847993"/>
    <s v="Nagpur"/>
    <s v="Occasional"/>
  </r>
  <r>
    <s v="ORD002804"/>
    <x v="103"/>
    <s v="CUST0139"/>
    <s v="Bina Chacko"/>
    <x v="0"/>
    <x v="0"/>
    <x v="56"/>
    <n v="3"/>
    <n v="709.47"/>
    <n v="0"/>
    <n v="2128.41"/>
    <n v="559.29"/>
    <n v="2128.41"/>
    <s v="Q1"/>
    <n v="26.277361974431617"/>
    <s v="Bengaluru"/>
    <s v="Regular"/>
  </r>
  <r>
    <s v="ORD001049"/>
    <x v="297"/>
    <s v="CUST0457"/>
    <s v="Amruta Gour"/>
    <x v="0"/>
    <x v="4"/>
    <x v="33"/>
    <n v="4"/>
    <n v="68980.05"/>
    <n v="0.15"/>
    <n v="234532.17"/>
    <n v="30980.98"/>
    <n v="234532.17"/>
    <s v="Q3"/>
    <n v="13.209693152116403"/>
    <s v="Bengaluru"/>
    <s v="Premium"/>
  </r>
  <r>
    <s v="ORD000812"/>
    <x v="337"/>
    <s v="CUST0123"/>
    <s v="Shivani Maharaj"/>
    <x v="1"/>
    <x v="5"/>
    <x v="24"/>
    <n v="9"/>
    <n v="279.72000000000003"/>
    <n v="0.2"/>
    <n v="2013.98"/>
    <n v="176.51"/>
    <n v="2013.9840000000004"/>
    <s v="Q3"/>
    <n v="8.7642379765439564"/>
    <s v="Guwahati"/>
    <s v="Regular"/>
  </r>
  <r>
    <s v="ORD010902"/>
    <x v="20"/>
    <s v="CUST0256"/>
    <s v="Kabir Bhagat"/>
    <x v="2"/>
    <x v="0"/>
    <x v="56"/>
    <n v="3"/>
    <n v="505.14"/>
    <n v="0.05"/>
    <n v="1439.65"/>
    <n v="519.85"/>
    <n v="1439.6490000000001"/>
    <s v="Q1"/>
    <n v="36.109471051991804"/>
    <s v="Jaipur"/>
    <s v="Regular"/>
  </r>
  <r>
    <s v="ORD003911"/>
    <x v="128"/>
    <s v="CUST0413"/>
    <s v="Aarini Amble"/>
    <x v="3"/>
    <x v="1"/>
    <x v="64"/>
    <n v="3"/>
    <n v="43589.8"/>
    <n v="0.05"/>
    <n v="124230.93"/>
    <n v="25263.33"/>
    <n v="124230.93000000001"/>
    <s v="Q1"/>
    <n v="20.335781113447354"/>
    <s v="Surat"/>
    <s v="Premium"/>
  </r>
  <r>
    <s v="ORD001558"/>
    <x v="2"/>
    <s v="CUST0452"/>
    <s v="Rachita Mammen"/>
    <x v="1"/>
    <x v="0"/>
    <x v="53"/>
    <n v="2"/>
    <n v="435.41"/>
    <n v="0"/>
    <n v="870.82"/>
    <n v="381.53"/>
    <n v="870.82"/>
    <s v="Q3"/>
    <n v="43.81272823315954"/>
    <s v="Kolkata"/>
    <s v="Premium"/>
  </r>
  <r>
    <s v="ORD001064"/>
    <x v="255"/>
    <s v="CUST0392"/>
    <s v="Yashawini Bhalla"/>
    <x v="0"/>
    <x v="6"/>
    <x v="29"/>
    <n v="5"/>
    <n v="3460.26"/>
    <n v="0.05"/>
    <n v="16436.240000000002"/>
    <n v="3569.55"/>
    <n v="16436.235000000001"/>
    <s v="Q3"/>
    <n v="21.717558273668431"/>
    <s v="Chennai"/>
    <s v="Premium"/>
  </r>
  <r>
    <s v="ORD003155"/>
    <x v="357"/>
    <s v="CUST0008"/>
    <s v="Sanya Memon"/>
    <x v="2"/>
    <x v="6"/>
    <x v="14"/>
    <n v="4"/>
    <n v="1772.84"/>
    <n v="0"/>
    <n v="7091.36"/>
    <n v="2238.4699999999998"/>
    <n v="7091.36"/>
    <s v="Q1"/>
    <n v="31.566159382685406"/>
    <s v="Lucknow"/>
    <s v="Occasional"/>
  </r>
  <r>
    <s v="ORD002304"/>
    <x v="359"/>
    <s v="CUST0368"/>
    <s v="Vedant Kohli"/>
    <x v="2"/>
    <x v="5"/>
    <x v="31"/>
    <n v="2"/>
    <n v="114.33"/>
    <n v="0"/>
    <n v="228.66"/>
    <n v="23.31"/>
    <n v="228.66"/>
    <s v="Q4"/>
    <n v="10.194174757281553"/>
    <s v="Delhi"/>
    <s v="Premium"/>
  </r>
  <r>
    <s v="ORD011175"/>
    <x v="285"/>
    <s v="CUST0251"/>
    <s v="Faris Thakkar"/>
    <x v="0"/>
    <x v="6"/>
    <x v="41"/>
    <n v="4"/>
    <n v="762.04"/>
    <n v="0.05"/>
    <n v="2895.75"/>
    <n v="1116.8499999999999"/>
    <n v="2895.752"/>
    <s v="Q3"/>
    <n v="38.568591901925231"/>
    <s v="Kochi"/>
    <s v="Regular"/>
  </r>
  <r>
    <s v="ORD010400"/>
    <x v="256"/>
    <s v="CUST0054"/>
    <s v="Bhavya Chahal"/>
    <x v="1"/>
    <x v="5"/>
    <x v="44"/>
    <n v="7"/>
    <n v="232.16"/>
    <n v="0.05"/>
    <n v="1543.86"/>
    <n v="154.79"/>
    <n v="1543.8639999999998"/>
    <s v="Q4"/>
    <n v="10.02616817587087"/>
    <s v="Guwahati"/>
    <s v="Premium"/>
  </r>
  <r>
    <s v="ORD009085"/>
    <x v="30"/>
    <s v="CUST0215"/>
    <s v="Kamya Apte"/>
    <x v="3"/>
    <x v="6"/>
    <x v="27"/>
    <n v="5"/>
    <n v="4958.2700000000004"/>
    <n v="0.1"/>
    <n v="22312.22"/>
    <n v="8267.25"/>
    <n v="22312.215000000004"/>
    <s v="Q1"/>
    <n v="37.052565813711048"/>
    <s v="Surat"/>
    <s v="Premium"/>
  </r>
  <r>
    <s v="ORD002922"/>
    <x v="82"/>
    <s v="CUST0134"/>
    <s v="Hemang Bhavsar"/>
    <x v="3"/>
    <x v="4"/>
    <x v="42"/>
    <n v="4"/>
    <n v="71992.08"/>
    <n v="0.2"/>
    <n v="230374.66"/>
    <n v="22647.67"/>
    <n v="230374.65600000002"/>
    <s v="Q1"/>
    <n v="9.830799099171756"/>
    <s v="Surat"/>
    <s v="Premium"/>
  </r>
  <r>
    <s v="ORD005500"/>
    <x v="171"/>
    <s v="CUST0047"/>
    <s v="Chameli Dani"/>
    <x v="1"/>
    <x v="6"/>
    <x v="43"/>
    <n v="4"/>
    <n v="4884.8599999999997"/>
    <n v="0.3"/>
    <n v="13677.61"/>
    <n v="5283.07"/>
    <n v="13677.607999999998"/>
    <s v="Q2"/>
    <n v="38.625680948645261"/>
    <s v="Patna"/>
    <s v="Regular"/>
  </r>
  <r>
    <s v="ORD001101"/>
    <x v="344"/>
    <s v="CUST0439"/>
    <s v="Manbir Chacko"/>
    <x v="0"/>
    <x v="5"/>
    <x v="21"/>
    <n v="7"/>
    <n v="623.13"/>
    <n v="0.2"/>
    <n v="3489.53"/>
    <n v="288.33"/>
    <n v="3489.5280000000002"/>
    <s v="Q2"/>
    <n v="8.2627173286946931"/>
    <s v="Chennai"/>
    <s v="Regular"/>
  </r>
  <r>
    <s v="ORD002437"/>
    <x v="101"/>
    <s v="CUST0178"/>
    <s v="Sachi Chaudhuri"/>
    <x v="1"/>
    <x v="3"/>
    <x v="13"/>
    <n v="4"/>
    <n v="2283.77"/>
    <n v="0.05"/>
    <n v="8678.33"/>
    <n v="2401.9499999999998"/>
    <n v="8678.3259999999991"/>
    <s v="Q1"/>
    <n v="27.677560083564462"/>
    <s v="Kolkata"/>
    <s v="Regular"/>
  </r>
  <r>
    <s v="ORD011177"/>
    <x v="143"/>
    <s v="CUST0146"/>
    <s v="Pavani Bawa"/>
    <x v="1"/>
    <x v="1"/>
    <x v="3"/>
    <n v="2"/>
    <n v="12187.24"/>
    <n v="0.1"/>
    <n v="21937.03"/>
    <n v="6293.07"/>
    <n v="21937.031999999999"/>
    <s v="Q1"/>
    <n v="28.68697357846527"/>
    <s v="Guwahati"/>
    <s v="Regular"/>
  </r>
  <r>
    <s v="ORD006551"/>
    <x v="240"/>
    <s v="CUST0326"/>
    <s v="Ekantika Bhatnagar"/>
    <x v="3"/>
    <x v="4"/>
    <x v="28"/>
    <n v="3"/>
    <n v="20414.490000000002"/>
    <n v="0.1"/>
    <n v="55119.12"/>
    <n v="7720.28"/>
    <n v="55119.123"/>
    <s v="Q4"/>
    <n v="14.006537114525774"/>
    <s v="Pune"/>
    <s v="Premium"/>
  </r>
  <r>
    <s v="ORD001316"/>
    <x v="82"/>
    <s v="CUST0433"/>
    <s v="Oliver Ram"/>
    <x v="0"/>
    <x v="5"/>
    <x v="24"/>
    <n v="5"/>
    <n v="137.03"/>
    <n v="0"/>
    <n v="685.15"/>
    <n v="47.96"/>
    <n v="685.15"/>
    <s v="Q1"/>
    <n v="6.9999270232795743"/>
    <s v="Kochi"/>
    <s v="Premium"/>
  </r>
  <r>
    <s v="ORD006860"/>
    <x v="16"/>
    <s v="CUST0298"/>
    <s v="Faris Malhotra"/>
    <x v="3"/>
    <x v="5"/>
    <x v="40"/>
    <n v="5"/>
    <n v="747.55"/>
    <n v="0"/>
    <n v="3737.75"/>
    <n v="364.62"/>
    <n v="3737.75"/>
    <s v="Q3"/>
    <n v="9.7550665507323924"/>
    <s v="Mumbai"/>
    <s v="Premium"/>
  </r>
  <r>
    <s v="ORD005231"/>
    <x v="258"/>
    <s v="CUST0454"/>
    <s v="Avi Kar"/>
    <x v="1"/>
    <x v="4"/>
    <x v="23"/>
    <n v="4"/>
    <n v="31390.2"/>
    <n v="0.05"/>
    <n v="119282.76"/>
    <n v="10859.44"/>
    <n v="119282.76"/>
    <s v="Q2"/>
    <n v="9.1039476283077292"/>
    <s v="Patna"/>
    <s v="Regular"/>
  </r>
  <r>
    <s v="ORD001649"/>
    <x v="88"/>
    <s v="CUST0415"/>
    <s v="Ekanta Samra"/>
    <x v="3"/>
    <x v="4"/>
    <x v="47"/>
    <n v="1"/>
    <n v="18044.560000000001"/>
    <n v="0"/>
    <n v="18044.560000000001"/>
    <n v="-592.46"/>
    <n v="18044.560000000001"/>
    <s v="Q1"/>
    <n v="-3.2833164122594285"/>
    <s v="Pune"/>
    <s v="Regular"/>
  </r>
  <r>
    <s v="ORD005120"/>
    <x v="346"/>
    <s v="CUST0431"/>
    <s v="Neelima Chander"/>
    <x v="2"/>
    <x v="5"/>
    <x v="39"/>
    <n v="1"/>
    <n v="290.61"/>
    <n v="0.05"/>
    <n v="276.08"/>
    <n v="26.68"/>
    <n v="276.0795"/>
    <s v="Q4"/>
    <n v="9.6638655462184886"/>
    <s v="Lucknow"/>
    <s v="Regular"/>
  </r>
  <r>
    <s v="ORD011296"/>
    <x v="357"/>
    <s v="CUST0377"/>
    <s v="Lucky Dutta"/>
    <x v="1"/>
    <x v="5"/>
    <x v="24"/>
    <n v="5"/>
    <n v="437.46"/>
    <n v="0.05"/>
    <n v="2077.9299999999998"/>
    <n v="208.93"/>
    <n v="2077.9349999999995"/>
    <s v="Q1"/>
    <n v="10.054717916387945"/>
    <s v="Ranchi"/>
    <s v="Occasional"/>
  </r>
  <r>
    <s v="ORD002701"/>
    <x v="206"/>
    <s v="CUST0331"/>
    <s v="Yashvi Manne"/>
    <x v="3"/>
    <x v="5"/>
    <x v="40"/>
    <n v="10"/>
    <n v="267.51"/>
    <n v="0.25"/>
    <n v="2006.32"/>
    <n v="133.76"/>
    <n v="2006.3249999999998"/>
    <s v="Q1"/>
    <n v="6.6669324933211049"/>
    <s v="Surat"/>
    <s v="Premium"/>
  </r>
  <r>
    <s v="ORD004343"/>
    <x v="53"/>
    <s v="CUST0304"/>
    <s v="Banjeet Yogi"/>
    <x v="1"/>
    <x v="5"/>
    <x v="24"/>
    <n v="2"/>
    <n v="473.68"/>
    <n v="0.25"/>
    <n v="710.52"/>
    <n v="60.39"/>
    <n v="710.52"/>
    <s v="Q4"/>
    <n v="8.499408883634521"/>
    <s v="Bhubaneswar"/>
    <s v="Regular"/>
  </r>
  <r>
    <s v="ORD008988"/>
    <x v="119"/>
    <s v="CUST0288"/>
    <s v="Amara Iyer"/>
    <x v="2"/>
    <x v="0"/>
    <x v="53"/>
    <n v="3"/>
    <n v="446.22"/>
    <n v="0"/>
    <n v="1338.66"/>
    <n v="402.51"/>
    <n v="1338.66"/>
    <s v="Q2"/>
    <n v="30.068127829321856"/>
    <s v="Delhi"/>
    <s v="Premium"/>
  </r>
  <r>
    <s v="ORD007297"/>
    <x v="4"/>
    <s v="CUST0264"/>
    <s v="Rudra Konda"/>
    <x v="2"/>
    <x v="4"/>
    <x v="23"/>
    <n v="4"/>
    <n v="16856.05"/>
    <n v="0.05"/>
    <n v="64052.99"/>
    <n v="6281.88"/>
    <n v="64052.989999999991"/>
    <s v="Q2"/>
    <n v="9.8073173477147595"/>
    <s v="Jaipur"/>
    <s v="Regular"/>
  </r>
  <r>
    <s v="ORD000590"/>
    <x v="81"/>
    <s v="CUST0497"/>
    <s v="Sai Desai"/>
    <x v="3"/>
    <x v="1"/>
    <x v="36"/>
    <n v="4"/>
    <n v="12171.25"/>
    <n v="0"/>
    <n v="48685"/>
    <n v="10462.52"/>
    <n v="48685"/>
    <s v="Q3"/>
    <n v="21.490233131354628"/>
    <s v="Pune"/>
    <s v="Regular"/>
  </r>
  <r>
    <s v="ORD008266"/>
    <x v="116"/>
    <s v="CUST0338"/>
    <s v="Chakradev Mand"/>
    <x v="1"/>
    <x v="4"/>
    <x v="33"/>
    <n v="4"/>
    <n v="65660.45"/>
    <n v="0"/>
    <n v="262641.8"/>
    <n v="40702.51"/>
    <n v="262641.8"/>
    <s v="Q4"/>
    <n v="15.497346576211404"/>
    <s v="Ranchi"/>
    <s v="Premium"/>
  </r>
  <r>
    <s v="ORD008653"/>
    <x v="85"/>
    <s v="CUST0260"/>
    <s v="Timothy Nori"/>
    <x v="0"/>
    <x v="6"/>
    <x v="63"/>
    <n v="1"/>
    <n v="1904.25"/>
    <n v="0"/>
    <n v="1904.25"/>
    <n v="632.99"/>
    <n v="1904.25"/>
    <s v="Q4"/>
    <n v="33.240908494157807"/>
    <s v="Kochi"/>
    <s v="Regular"/>
  </r>
  <r>
    <s v="ORD008679"/>
    <x v="10"/>
    <s v="CUST0025"/>
    <s v="Andrew Bhardwaj"/>
    <x v="1"/>
    <x v="3"/>
    <x v="58"/>
    <n v="4"/>
    <n v="3845.45"/>
    <n v="0.25"/>
    <n v="11536.35"/>
    <n v="4182.74"/>
    <n v="11536.349999999999"/>
    <s v="Q1"/>
    <n v="36.257048373185626"/>
    <s v="Bhubaneswar"/>
    <s v="Occasional"/>
  </r>
  <r>
    <s v="ORD004543"/>
    <x v="300"/>
    <s v="CUST0054"/>
    <s v="Bhavya Chahal"/>
    <x v="1"/>
    <x v="5"/>
    <x v="21"/>
    <n v="0"/>
    <n v="553.29999999999995"/>
    <n v="0.1"/>
    <n v="1991.88"/>
    <n v="-236.33"/>
    <n v="0"/>
    <s v="Q2"/>
    <n v="-11.864670562483685"/>
    <s v="Guwahati"/>
    <s v="Premium"/>
  </r>
  <r>
    <s v="ORD002139"/>
    <x v="164"/>
    <s v="CUST0107"/>
    <s v="Finn Hayre"/>
    <x v="1"/>
    <x v="4"/>
    <x v="42"/>
    <n v="4"/>
    <n v="59491.88"/>
    <n v="0.05"/>
    <n v="226069.14"/>
    <n v="21300.93"/>
    <n v="226069.14399999997"/>
    <s v="Q1"/>
    <n v="9.4223077063945997"/>
    <s v="Bhubaneswar"/>
    <s v="Regular"/>
  </r>
  <r>
    <s v="ORD009422"/>
    <x v="63"/>
    <s v="CUST0041"/>
    <s v="Chakrika Chana"/>
    <x v="1"/>
    <x v="0"/>
    <x v="49"/>
    <n v="2"/>
    <n v="471.88"/>
    <n v="0.15"/>
    <n v="802.2"/>
    <n v="312.25"/>
    <n v="802.19600000000003"/>
    <s v="Q4"/>
    <n v="38.924208426826226"/>
    <s v="Patna"/>
    <s v="Premium"/>
  </r>
  <r>
    <s v="ORD000493"/>
    <x v="317"/>
    <s v="CUST0216"/>
    <s v="Jacob Sengupta"/>
    <x v="1"/>
    <x v="1"/>
    <x v="36"/>
    <n v="1"/>
    <n v="14180.98"/>
    <n v="0"/>
    <n v="14180.98"/>
    <n v="3586.98"/>
    <n v="14180.98"/>
    <s v="Q2"/>
    <n v="25.294302650451524"/>
    <s v="Patna"/>
    <s v="Regular"/>
  </r>
  <r>
    <s v="ORD003694"/>
    <x v="173"/>
    <s v="CUST0359"/>
    <s v="Yutika Suri"/>
    <x v="1"/>
    <x v="5"/>
    <x v="21"/>
    <n v="4"/>
    <n v="615.15"/>
    <n v="0.05"/>
    <n v="2337.5700000000002"/>
    <n v="171.33"/>
    <n v="2337.5699999999997"/>
    <s v="Q2"/>
    <n v="7.3294061782107054"/>
    <s v="Ranchi"/>
    <s v="Premium"/>
  </r>
  <r>
    <s v="ORD009961"/>
    <x v="220"/>
    <s v="CUST0289"/>
    <s v="Ojasvi Chakraborty"/>
    <x v="3"/>
    <x v="5"/>
    <x v="24"/>
    <n v="9"/>
    <n v="120.73"/>
    <n v="0"/>
    <n v="1086.57"/>
    <n v="87.61"/>
    <n v="1086.57"/>
    <s v="Q1"/>
    <n v="8.0629871982476971"/>
    <s v="Mumbai"/>
    <s v="Premium"/>
  </r>
  <r>
    <s v="ORD010297"/>
    <x v="36"/>
    <s v="CUST0500"/>
    <s v="Pooja Mand"/>
    <x v="0"/>
    <x v="5"/>
    <x v="21"/>
    <n v="2"/>
    <n v="593.33000000000004"/>
    <n v="0.05"/>
    <n v="1127.33"/>
    <n v="63.26"/>
    <n v="1127.327"/>
    <s v="Q4"/>
    <n v="5.6114890936992721"/>
    <s v="Kochi"/>
    <s v="Premium"/>
  </r>
  <r>
    <s v="ORD009458"/>
    <x v="252"/>
    <s v="CUST0333"/>
    <s v="Upma Sidhu"/>
    <x v="3"/>
    <x v="4"/>
    <x v="42"/>
    <n v="5"/>
    <n v="7814.83"/>
    <n v="0.2"/>
    <n v="31259.32"/>
    <n v="4525.37"/>
    <n v="31259.320000000003"/>
    <s v="Q2"/>
    <n v="14.476866419359091"/>
    <s v="Ahmedabad"/>
    <s v="Regular"/>
  </r>
  <r>
    <s v="ORD003419"/>
    <x v="136"/>
    <s v="CUST0201"/>
    <s v="Ira Banik"/>
    <x v="2"/>
    <x v="5"/>
    <x v="7"/>
    <n v="1"/>
    <n v="144.15"/>
    <n v="0.05"/>
    <n v="136.94"/>
    <n v="8.9600000000000009"/>
    <n v="136.9425"/>
    <s v="Q2"/>
    <n v="6.5430115378998108"/>
    <s v="Lucknow"/>
    <s v="Occasional"/>
  </r>
  <r>
    <s v="ORD000098"/>
    <x v="27"/>
    <s v="CUST0063"/>
    <s v="Udant Bansal"/>
    <x v="0"/>
    <x v="3"/>
    <x v="4"/>
    <n v="4"/>
    <n v="1098.5999999999999"/>
    <n v="0"/>
    <n v="4394.3999999999996"/>
    <n v="1206.3699999999999"/>
    <n v="4394.3999999999996"/>
    <s v="Q4"/>
    <n v="27.452439468414347"/>
    <s v="Bengaluru"/>
    <s v="Premium"/>
  </r>
  <r>
    <s v="ORD011466"/>
    <x v="330"/>
    <s v="CUST0383"/>
    <s v="Ishani Chawla"/>
    <x v="0"/>
    <x v="5"/>
    <x v="40"/>
    <n v="8"/>
    <n v="770.29"/>
    <n v="0.2"/>
    <n v="4929.8599999999997"/>
    <n v="333.74"/>
    <n v="4929.8559999999998"/>
    <s v="Q2"/>
    <n v="6.769766281395416"/>
    <s v="Bengaluru"/>
    <s v="Regular"/>
  </r>
  <r>
    <s v="ORD003398"/>
    <x v="97"/>
    <s v="CUST0132"/>
    <s v="Aadhya Kuruvilla"/>
    <x v="2"/>
    <x v="4"/>
    <x v="20"/>
    <n v="1"/>
    <n v="68247.41"/>
    <n v="0.2"/>
    <n v="54597.93"/>
    <n v="5585.86"/>
    <n v="54597.928000000007"/>
    <s v="Q3"/>
    <n v="10.2309006953194"/>
    <s v="Lucknow"/>
    <s v="Occasional"/>
  </r>
  <r>
    <s v="ORD010720"/>
    <x v="309"/>
    <s v="CUST0292"/>
    <s v="Hardik Mukherjee"/>
    <x v="2"/>
    <x v="5"/>
    <x v="68"/>
    <n v="3"/>
    <n v="171.5"/>
    <n v="0.15"/>
    <n v="437.32"/>
    <n v="42.61"/>
    <n v="437.32499999999999"/>
    <s v="Q3"/>
    <n v="9.7434372999176801"/>
    <s v="Jaipur"/>
    <s v="Premium"/>
  </r>
  <r>
    <s v="ORD009965"/>
    <x v="10"/>
    <s v="CUST0287"/>
    <s v="Harish Sahota"/>
    <x v="2"/>
    <x v="5"/>
    <x v="68"/>
    <n v="10"/>
    <n v="599.04"/>
    <n v="0"/>
    <n v="5990.4"/>
    <n v="403.98"/>
    <n v="5990.4"/>
    <s v="Q1"/>
    <n v="6.7437900641025648"/>
    <s v="Delhi"/>
    <s v="Regular"/>
  </r>
  <r>
    <s v="ORD009660"/>
    <x v="263"/>
    <s v="CUST0249"/>
    <s v="Bina Chander"/>
    <x v="1"/>
    <x v="2"/>
    <x v="46"/>
    <n v="2"/>
    <n v="6277.9"/>
    <n v="0.05"/>
    <n v="11928.01"/>
    <n v="3266.79"/>
    <n v="11928.009999999998"/>
    <s v="Q3"/>
    <n v="27.387552491991542"/>
    <s v="Kolkata"/>
    <s v="Regular"/>
  </r>
  <r>
    <s v="ORD001750"/>
    <x v="77"/>
    <s v="CUST0268"/>
    <s v="Rajeshri Kashyap"/>
    <x v="0"/>
    <x v="0"/>
    <x v="56"/>
    <n v="5"/>
    <n v="272.97000000000003"/>
    <n v="0.1"/>
    <n v="1228.3699999999999"/>
    <n v="386.01"/>
    <n v="1228.3650000000002"/>
    <s v="Q3"/>
    <n v="31.424570772649936"/>
    <s v="Chennai"/>
    <s v="Premium"/>
  </r>
  <r>
    <s v="ORD011992"/>
    <x v="331"/>
    <s v="CUST0337"/>
    <s v="Unknown"/>
    <x v="1"/>
    <x v="1"/>
    <x v="38"/>
    <n v="4"/>
    <n v="26218.53"/>
    <n v="0"/>
    <n v="104874.12"/>
    <n v="31956.03"/>
    <n v="104874.12"/>
    <s v="Q4"/>
    <n v="30.470844475262343"/>
    <s v="Bhubaneswar"/>
    <s v="Premium"/>
  </r>
  <r>
    <s v="ORD001479"/>
    <x v="268"/>
    <s v="CUST0331"/>
    <s v="Yashvi Manne"/>
    <x v="3"/>
    <x v="5"/>
    <x v="7"/>
    <n v="1"/>
    <n v="422.07"/>
    <n v="0"/>
    <n v="422.07"/>
    <n v="37.520000000000003"/>
    <n v="422.07"/>
    <s v="Q4"/>
    <n v="8.8895206956192112"/>
    <s v="Surat"/>
    <s v="Premium"/>
  </r>
  <r>
    <s v="ORD010083"/>
    <x v="349"/>
    <s v="CUST0225"/>
    <s v="Unknown"/>
    <x v="2"/>
    <x v="3"/>
    <x v="61"/>
    <n v="0"/>
    <n v="2378.81"/>
    <n v="0.15"/>
    <n v="6065.97"/>
    <n v="1206.75"/>
    <n v="0"/>
    <s v="Q4"/>
    <n v="19.893768020613358"/>
    <s v="Lucknow"/>
    <s v="Premium"/>
  </r>
  <r>
    <s v="ORD004195"/>
    <x v="208"/>
    <s v="CUST0478"/>
    <s v="Ubika Sampath"/>
    <x v="3"/>
    <x v="5"/>
    <x v="24"/>
    <n v="1"/>
    <n v="213.81"/>
    <n v="0.15"/>
    <n v="181.74"/>
    <n v="14.25"/>
    <n v="181.73849999999999"/>
    <s v="Q1"/>
    <n v="7.8408715747771547"/>
    <s v="Mumbai"/>
    <s v="Regular"/>
  </r>
  <r>
    <s v="ORD003141"/>
    <x v="127"/>
    <s v="CUST0324"/>
    <s v="Arjun Varughese"/>
    <x v="0"/>
    <x v="3"/>
    <x v="66"/>
    <n v="5"/>
    <n v="1360.7"/>
    <n v="0.05"/>
    <n v="6463.32"/>
    <n v="2283.44"/>
    <n v="6463.3249999999998"/>
    <s v="Q1"/>
    <n v="35.329211612607764"/>
    <s v="Chennai"/>
    <s v="Premium"/>
  </r>
  <r>
    <s v="ORD010537"/>
    <x v="354"/>
    <s v="CUST0249"/>
    <s v="Bina Chander"/>
    <x v="1"/>
    <x v="3"/>
    <x v="4"/>
    <n v="2"/>
    <n v="857.02"/>
    <n v="0.2"/>
    <n v="1371.23"/>
    <n v="-138"/>
    <n v="1371.232"/>
    <s v="Q2"/>
    <n v="-10.063957177132938"/>
    <s v="Kolkata"/>
    <s v="Regular"/>
  </r>
  <r>
    <s v="ORD006882"/>
    <x v="268"/>
    <s v="CUST0496"/>
    <s v="Gunbir Sidhu"/>
    <x v="2"/>
    <x v="0"/>
    <x v="53"/>
    <n v="5"/>
    <n v="737.06"/>
    <n v="0.25"/>
    <n v="2763.97"/>
    <n v="1102.52"/>
    <n v="2763.9749999999999"/>
    <s v="Q4"/>
    <n v="39.889000242404947"/>
    <s v="Lucknow"/>
    <s v="Regular"/>
  </r>
  <r>
    <s v="ORD004444"/>
    <x v="299"/>
    <s v="CUST0349"/>
    <s v="Nakul Deep"/>
    <x v="3"/>
    <x v="5"/>
    <x v="44"/>
    <n v="5"/>
    <n v="450.52"/>
    <n v="0.05"/>
    <n v="2139.9699999999998"/>
    <n v="139.9"/>
    <n v="2139.9699999999998"/>
    <s v="Q1"/>
    <n v="6.5374748244134278"/>
    <s v="Pune"/>
    <s v="Premium"/>
  </r>
  <r>
    <s v="ORD002951"/>
    <x v="303"/>
    <s v="CUST0438"/>
    <s v="Baljiwan Srinivasan"/>
    <x v="3"/>
    <x v="5"/>
    <x v="21"/>
    <n v="4"/>
    <n v="747.53"/>
    <n v="0"/>
    <n v="2990.12"/>
    <n v="307.76"/>
    <n v="2990.12"/>
    <s v="Q3"/>
    <n v="10.292563509156823"/>
    <s v="Nagpur"/>
    <s v="Regular"/>
  </r>
  <r>
    <s v="ORD000602"/>
    <x v="113"/>
    <s v="CUST0326"/>
    <s v="Ekantika Bhatnagar"/>
    <x v="3"/>
    <x v="1"/>
    <x v="59"/>
    <n v="4"/>
    <n v="31472.28"/>
    <n v="0.15"/>
    <n v="107005.75"/>
    <n v="21042.89"/>
    <n v="107005.75199999999"/>
    <s v="Q3"/>
    <n v="19.665195561920736"/>
    <s v="Pune"/>
    <s v="Premium"/>
  </r>
  <r>
    <s v="ORD007144"/>
    <x v="174"/>
    <s v="CUST0439"/>
    <s v="Manbir Chacko"/>
    <x v="0"/>
    <x v="5"/>
    <x v="21"/>
    <n v="8"/>
    <n v="100.87"/>
    <n v="0.1"/>
    <n v="726.26"/>
    <n v="42.32"/>
    <n v="726.26400000000001"/>
    <s v="Q4"/>
    <n v="5.8271142566023189"/>
    <s v="Chennai"/>
    <s v="Regular"/>
  </r>
  <r>
    <s v="ORD003943"/>
    <x v="265"/>
    <s v="CUST0143"/>
    <s v="Krisha Srivastava"/>
    <x v="0"/>
    <x v="6"/>
    <x v="55"/>
    <n v="2"/>
    <n v="1763.05"/>
    <n v="0"/>
    <n v="3526.1"/>
    <n v="975.12"/>
    <n v="3526.1"/>
    <s v="Q1"/>
    <n v="27.654348997475964"/>
    <s v="Chennai"/>
    <s v="Occasional"/>
  </r>
  <r>
    <s v="ORD011414"/>
    <x v="210"/>
    <s v="CUST0125"/>
    <s v="Baghyawati Oak"/>
    <x v="2"/>
    <x v="4"/>
    <x v="50"/>
    <n v="1"/>
    <n v="10057.66"/>
    <n v="0.05"/>
    <n v="9554.7800000000007"/>
    <n v="1443.41"/>
    <n v="9554.777"/>
    <s v="Q4"/>
    <n v="15.106679588645683"/>
    <s v="Jaipur"/>
    <s v="Regular"/>
  </r>
  <r>
    <s v="ORD000396"/>
    <x v="38"/>
    <s v="CUST0214"/>
    <s v="Bimala Chopra"/>
    <x v="2"/>
    <x v="6"/>
    <x v="55"/>
    <n v="3"/>
    <n v="2303.39"/>
    <n v="0.25"/>
    <n v="5182.63"/>
    <n v="1211.28"/>
    <n v="5182.6275000000005"/>
    <s v="Q2"/>
    <n v="23.371917346984059"/>
    <s v="Chandigarh"/>
    <s v="Premium"/>
  </r>
  <r>
    <s v="ORD000427"/>
    <x v="120"/>
    <s v="CUST0328"/>
    <s v="Simon Vohra"/>
    <x v="1"/>
    <x v="0"/>
    <x v="56"/>
    <n v="3"/>
    <n v="359.44"/>
    <n v="0"/>
    <n v="1078.32"/>
    <n v="416.16"/>
    <n v="1078.32"/>
    <s v="Q2"/>
    <n v="38.593367460494107"/>
    <s v="Ranchi"/>
    <s v="Premium"/>
  </r>
  <r>
    <s v="ORD008214"/>
    <x v="244"/>
    <s v="CUST0295"/>
    <s v="Sathvik Dara"/>
    <x v="1"/>
    <x v="5"/>
    <x v="68"/>
    <n v="9"/>
    <n v="273.86"/>
    <n v="0"/>
    <n v="2464.7399999999998"/>
    <n v="194.1"/>
    <n v="2464.7400000000002"/>
    <s v="Q2"/>
    <n v="7.8750699870980307"/>
    <s v="Ranchi"/>
    <s v="Premium"/>
  </r>
  <r>
    <s v="ORD009231"/>
    <x v="304"/>
    <s v="CUST0337"/>
    <s v="Tarak Thaker"/>
    <x v="1"/>
    <x v="5"/>
    <x v="11"/>
    <n v="1"/>
    <n v="663.88"/>
    <n v="0.1"/>
    <n v="597.49"/>
    <n v="34.53"/>
    <n v="597.49199999999996"/>
    <s v="Q1"/>
    <n v="5.779176220522519"/>
    <s v="Bhubaneswar"/>
    <s v="Premium"/>
  </r>
  <r>
    <s v="ORD002301"/>
    <x v="95"/>
    <s v="CUST0038"/>
    <s v="Netra Narasimhan"/>
    <x v="2"/>
    <x v="6"/>
    <x v="19"/>
    <n v="2"/>
    <n v="2257.4499999999998"/>
    <n v="0.2"/>
    <n v="3611.92"/>
    <n v="773.48"/>
    <n v="3611.92"/>
    <s v="Q1"/>
    <n v="21.414649272409132"/>
    <s v="Amritsar"/>
    <s v="Premium"/>
  </r>
  <r>
    <s v="ORD006383"/>
    <x v="96"/>
    <s v="CUST0184"/>
    <s v="Advay Patil"/>
    <x v="2"/>
    <x v="6"/>
    <x v="14"/>
    <n v="5"/>
    <n v="1850.04"/>
    <n v="0.15"/>
    <n v="7862.67"/>
    <n v="1907.4"/>
    <n v="7862.67"/>
    <s v="Q2"/>
    <n v="24.258934941947203"/>
    <s v="Jaipur"/>
    <s v="Premium"/>
  </r>
  <r>
    <s v="ORD000845"/>
    <x v="157"/>
    <s v="CUST0171"/>
    <s v="Isha Kari"/>
    <x v="0"/>
    <x v="0"/>
    <x v="51"/>
    <n v="3"/>
    <n v="586.48"/>
    <n v="0.1"/>
    <n v="1583.5"/>
    <n v="-232.79"/>
    <n v="1583.4960000000001"/>
    <s v="Q4"/>
    <n v="-14.700978844332175"/>
    <s v="Bengaluru"/>
    <s v="Premium"/>
  </r>
  <r>
    <s v="ORD011550"/>
    <x v="350"/>
    <s v="CUST0368"/>
    <s v="Vedant Kohli"/>
    <x v="2"/>
    <x v="4"/>
    <x v="45"/>
    <n v="3"/>
    <n v="44861.77"/>
    <n v="0.05"/>
    <n v="127856.04"/>
    <n v="15126.92"/>
    <n v="127856.04449999999"/>
    <s v="Q4"/>
    <n v="11.831212666996413"/>
    <s v="Delhi"/>
    <s v="Premium"/>
  </r>
  <r>
    <s v="ORD011086"/>
    <x v="220"/>
    <s v="CUST0274"/>
    <s v="Radhika Choudhury"/>
    <x v="0"/>
    <x v="1"/>
    <x v="34"/>
    <n v="3"/>
    <n v="14905.37"/>
    <n v="0.15"/>
    <n v="38008.69"/>
    <n v="9381.44"/>
    <n v="38008.693500000001"/>
    <s v="Q1"/>
    <n v="24.682355535010547"/>
    <s v="Chennai"/>
    <s v="Premium"/>
  </r>
  <r>
    <s v="ORD010795"/>
    <x v="239"/>
    <s v="CUST0113"/>
    <s v="Harita Chaudhari"/>
    <x v="2"/>
    <x v="5"/>
    <x v="39"/>
    <n v="10"/>
    <n v="737.62"/>
    <n v="0"/>
    <n v="7376.2"/>
    <n v="698.21"/>
    <n v="7376.2"/>
    <s v="Q2"/>
    <n v="9.4657140533065807"/>
    <s v="Lucknow"/>
    <s v="Premium"/>
  </r>
  <r>
    <s v="ORD003418"/>
    <x v="100"/>
    <s v="CUST0314"/>
    <s v="Nathaniel Dani"/>
    <x v="0"/>
    <x v="1"/>
    <x v="38"/>
    <n v="4"/>
    <n v="9501.19"/>
    <n v="0.05"/>
    <n v="36104.519999999997"/>
    <n v="6587"/>
    <n v="36104.521999999997"/>
    <s v="Q3"/>
    <n v="18.244253074130331"/>
    <s v="Kochi"/>
    <s v="Premium"/>
  </r>
  <r>
    <s v="ORD006690"/>
    <x v="98"/>
    <s v="CUST0388"/>
    <s v="Ekavir Chawla"/>
    <x v="3"/>
    <x v="1"/>
    <x v="1"/>
    <n v="1"/>
    <n v="29507.98"/>
    <n v="0"/>
    <n v="29507.98"/>
    <n v="6573.74"/>
    <n v="29507.98"/>
    <s v="Q3"/>
    <n v="22.277838062788437"/>
    <s v="Ahmedabad"/>
    <s v="Premium"/>
  </r>
  <r>
    <s v="ORD004836"/>
    <x v="281"/>
    <s v="CUST0214"/>
    <s v="Bimala Chopra"/>
    <x v="2"/>
    <x v="1"/>
    <x v="38"/>
    <n v="4"/>
    <n v="36066.160000000003"/>
    <n v="0"/>
    <n v="144264.64000000001"/>
    <n v="39387.599999999999"/>
    <n v="144264.64000000001"/>
    <s v="Q3"/>
    <n v="27.302324394945288"/>
    <s v="Chandigarh"/>
    <s v="Premium"/>
  </r>
  <r>
    <s v="ORD005061"/>
    <x v="267"/>
    <s v="CUST0487"/>
    <s v="Urvi Johal"/>
    <x v="3"/>
    <x v="1"/>
    <x v="34"/>
    <n v="4"/>
    <n v="37276.9"/>
    <n v="0"/>
    <n v="149107.6"/>
    <n v="27832.98"/>
    <n v="149107.6"/>
    <s v="Q4"/>
    <n v="18.666372471959846"/>
    <s v="Ahmedabad"/>
    <s v="Premium"/>
  </r>
  <r>
    <s v="ORD001670"/>
    <x v="82"/>
    <s v="CUST0088"/>
    <s v="Ekavir Som"/>
    <x v="3"/>
    <x v="4"/>
    <x v="22"/>
    <n v="2"/>
    <n v="15614.19"/>
    <n v="0.3"/>
    <n v="21859.87"/>
    <n v="2292.4699999999998"/>
    <n v="21859.865999999998"/>
    <s v="Q1"/>
    <n v="10.487116346071591"/>
    <s v="Pune"/>
    <s v="Occasional"/>
  </r>
  <r>
    <s v="ORD003485"/>
    <x v="340"/>
    <s v="CUST0169"/>
    <s v="Charles Patla"/>
    <x v="0"/>
    <x v="0"/>
    <x v="51"/>
    <n v="1"/>
    <n v="727.46"/>
    <n v="0"/>
    <n v="727.46"/>
    <n v="318.04000000000002"/>
    <n v="727.46"/>
    <s v="Q2"/>
    <n v="43.719242295109012"/>
    <s v="Chennai"/>
    <s v="Regular"/>
  </r>
  <r>
    <s v="ORD011695"/>
    <x v="223"/>
    <s v="CUST0334"/>
    <s v="Harini Kannan"/>
    <x v="0"/>
    <x v="4"/>
    <x v="50"/>
    <n v="5"/>
    <n v="62272.94"/>
    <n v="0.1"/>
    <n v="280228.23"/>
    <n v="36001.949999999997"/>
    <n v="280228.23000000004"/>
    <s v="Q3"/>
    <n v="12.847367304857189"/>
    <s v="Coimbatore"/>
    <s v="Premium"/>
  </r>
  <r>
    <s v="ORD007042"/>
    <x v="82"/>
    <s v="CUST0463"/>
    <s v="Banjeet Gour"/>
    <x v="3"/>
    <x v="4"/>
    <x v="28"/>
    <n v="3"/>
    <n v="37855.089999999997"/>
    <n v="0.25"/>
    <n v="85173.95"/>
    <n v="8263.85"/>
    <n v="85173.952499999985"/>
    <s v="Q1"/>
    <n v="9.7023209561139296"/>
    <s v="Pune"/>
    <s v="Regular"/>
  </r>
  <r>
    <s v="ORD007302"/>
    <x v="28"/>
    <s v="CUST0023"/>
    <s v="Udyati Dâ€™Alia"/>
    <x v="3"/>
    <x v="5"/>
    <x v="24"/>
    <n v="1"/>
    <n v="416.58"/>
    <n v="0.05"/>
    <n v="395.75"/>
    <n v="39.43"/>
    <n v="395.75099999999998"/>
    <s v="Q4"/>
    <n v="9.9633607075173707"/>
    <s v="Mumbai"/>
    <s v="Regular"/>
  </r>
  <r>
    <s v="ORD009507"/>
    <x v="29"/>
    <s v="CUST0204"/>
    <s v="Madhavi Dutt"/>
    <x v="0"/>
    <x v="0"/>
    <x v="51"/>
    <n v="3"/>
    <n v="544.4"/>
    <n v="0.25"/>
    <n v="1224.9000000000001"/>
    <n v="550.1"/>
    <n v="1224.8999999999999"/>
    <s v="Q2"/>
    <n v="44.909788554167683"/>
    <s v="Hyderabad"/>
    <s v="Premium"/>
  </r>
  <r>
    <s v="ORD001847"/>
    <x v="121"/>
    <s v="CUST0011"/>
    <s v="Xiti Dash"/>
    <x v="2"/>
    <x v="3"/>
    <x v="61"/>
    <n v="5"/>
    <n v="2553.9499999999998"/>
    <n v="0"/>
    <n v="12769.75"/>
    <n v="2591.21"/>
    <n v="12769.75"/>
    <s v="Q2"/>
    <n v="20.291783316039862"/>
    <s v="Jaipur"/>
    <s v="Regular"/>
  </r>
  <r>
    <s v="ORD011281"/>
    <x v="26"/>
    <s v="CUST0309"/>
    <s v="Hamsini Toor"/>
    <x v="1"/>
    <x v="2"/>
    <x v="60"/>
    <n v="1"/>
    <n v="1832.95"/>
    <n v="0"/>
    <n v="1832.95"/>
    <n v="405.17"/>
    <n v="1832.95"/>
    <s v="Q4"/>
    <n v="22.104803731689355"/>
    <s v="Guwahati"/>
    <s v="Occasional"/>
  </r>
  <r>
    <s v="ORD000244"/>
    <x v="246"/>
    <s v="CUST0156"/>
    <s v="Aarush Bhagat"/>
    <x v="0"/>
    <x v="6"/>
    <x v="41"/>
    <n v="1"/>
    <n v="4332.7"/>
    <n v="0.3"/>
    <n v="3032.89"/>
    <n v="1168.75"/>
    <n v="3032.89"/>
    <s v="Q2"/>
    <n v="38.5358519431961"/>
    <s v="Bengaluru"/>
    <s v="Premium"/>
  </r>
  <r>
    <s v="ORD000934"/>
    <x v="92"/>
    <s v="CUST0483"/>
    <s v="Deepa Tara"/>
    <x v="1"/>
    <x v="5"/>
    <x v="24"/>
    <n v="7"/>
    <n v="122.08"/>
    <n v="0.1"/>
    <n v="769.1"/>
    <n v="74.069999999999993"/>
    <n v="769.10399999999993"/>
    <s v="Q3"/>
    <n v="9.6307372253283052"/>
    <s v="Ranchi"/>
    <s v="Premium"/>
  </r>
  <r>
    <s v="ORD010600"/>
    <x v="40"/>
    <s v="CUST0329"/>
    <s v="Pushti Gour"/>
    <x v="0"/>
    <x v="4"/>
    <x v="50"/>
    <n v="1"/>
    <n v="34025.410000000003"/>
    <n v="0.3"/>
    <n v="23817.79"/>
    <n v="3438.68"/>
    <n v="23817.787"/>
    <s v="Q4"/>
    <n v="14.43744360832806"/>
    <s v="Kochi"/>
    <s v="Regular"/>
  </r>
  <r>
    <s v="ORD010336"/>
    <x v="200"/>
    <s v="CUST0448"/>
    <s v="Wyatt Gade"/>
    <x v="3"/>
    <x v="5"/>
    <x v="68"/>
    <n v="0"/>
    <n v="499.67"/>
    <n v="0"/>
    <n v="999.34"/>
    <n v="98.71"/>
    <n v="0"/>
    <s v="Q2"/>
    <n v="9.8775191626473475"/>
    <s v="Nagpur"/>
    <s v="Premium"/>
  </r>
  <r>
    <s v="ORD005752"/>
    <x v="138"/>
    <s v="CUST0457"/>
    <s v="Amruta Gour"/>
    <x v="0"/>
    <x v="5"/>
    <x v="37"/>
    <n v="1"/>
    <n v="526.13"/>
    <n v="0"/>
    <n v="526.13"/>
    <n v="46.81"/>
    <n v="526.13"/>
    <s v="Q4"/>
    <n v="8.8970406553513381"/>
    <s v="Bengaluru"/>
    <s v="Premium"/>
  </r>
  <r>
    <s v="ORD009721"/>
    <x v="337"/>
    <s v="CUST0403"/>
    <s v="Unknown"/>
    <x v="1"/>
    <x v="4"/>
    <x v="28"/>
    <n v="1"/>
    <n v="10385.959999999999"/>
    <n v="0.05"/>
    <n v="9866.66"/>
    <n v="1202.26"/>
    <n v="9866.6619999999984"/>
    <s v="Q3"/>
    <n v="12.185075800726892"/>
    <s v="Bhubaneswar"/>
    <s v="Regular"/>
  </r>
  <r>
    <s v="ORD009689"/>
    <x v="246"/>
    <s v="CUST0096"/>
    <s v="Vaishnavi Gandhi"/>
    <x v="0"/>
    <x v="0"/>
    <x v="15"/>
    <n v="5"/>
    <n v="859.94"/>
    <n v="0.2"/>
    <n v="3439.76"/>
    <n v="1397.91"/>
    <n v="3439.7600000000007"/>
    <s v="Q2"/>
    <n v="40.639753936321135"/>
    <s v="Kochi"/>
    <s v="Occasional"/>
  </r>
  <r>
    <s v="ORD007746"/>
    <x v="101"/>
    <s v="CUST0390"/>
    <s v="Waida Manda"/>
    <x v="1"/>
    <x v="5"/>
    <x v="21"/>
    <n v="7"/>
    <n v="627.24"/>
    <n v="0"/>
    <n v="4390.68"/>
    <n v="272.77999999999997"/>
    <n v="4390.68"/>
    <s v="Q1"/>
    <n v="6.2127050935162655"/>
    <s v="Patna"/>
    <s v="Premium"/>
  </r>
  <r>
    <s v="ORD004847"/>
    <x v="311"/>
    <s v="CUST0308"/>
    <s v="Charita Sule"/>
    <x v="2"/>
    <x v="4"/>
    <x v="23"/>
    <n v="2"/>
    <n v="83569.33"/>
    <n v="0.25"/>
    <n v="125353.99"/>
    <n v="12490.6"/>
    <n v="125353.995"/>
    <s v="Q1"/>
    <n v="9.9642620071367496"/>
    <s v="Jaipur"/>
    <s v="Premium"/>
  </r>
  <r>
    <s v="ORD010762"/>
    <x v="13"/>
    <s v="CUST0026"/>
    <s v="Mason Oommen"/>
    <x v="0"/>
    <x v="6"/>
    <x v="57"/>
    <n v="3"/>
    <n v="1695.74"/>
    <n v="0.05"/>
    <n v="4832.8599999999997"/>
    <n v="1648"/>
    <n v="4832.8590000000004"/>
    <s v="Q1"/>
    <n v="34.099891161755153"/>
    <s v="Chennai"/>
    <s v="Premium"/>
  </r>
  <r>
    <s v="ORD005441"/>
    <x v="141"/>
    <s v="CUST0260"/>
    <s v="Timothy Nori"/>
    <x v="0"/>
    <x v="6"/>
    <x v="57"/>
    <n v="2"/>
    <n v="394.17"/>
    <n v="0.05"/>
    <n v="748.92"/>
    <n v="163.82"/>
    <n v="748.923"/>
    <s v="Q1"/>
    <n v="21.874165464936173"/>
    <s v="Kochi"/>
    <s v="Regular"/>
  </r>
  <r>
    <s v="ORD009747"/>
    <x v="45"/>
    <s v="CUST0313"/>
    <s v="Nikita Kala"/>
    <x v="0"/>
    <x v="6"/>
    <x v="57"/>
    <n v="1"/>
    <n v="1888.83"/>
    <n v="0"/>
    <n v="1888.83"/>
    <n v="623.89"/>
    <n v="1888.83"/>
    <s v="Q2"/>
    <n v="33.030500362658366"/>
    <s v="Coimbatore"/>
    <s v="Regular"/>
  </r>
  <r>
    <s v="ORD005529"/>
    <x v="141"/>
    <s v="CUST0220"/>
    <s v="Abha Bawa"/>
    <x v="3"/>
    <x v="4"/>
    <x v="50"/>
    <n v="3"/>
    <n v="18696.23"/>
    <n v="0.05"/>
    <n v="53284.26"/>
    <n v="5480.58"/>
    <n v="53284.255499999999"/>
    <s v="Q1"/>
    <n v="10.285551493067558"/>
    <s v="Pune"/>
    <s v="Premium"/>
  </r>
  <r>
    <s v="ORD003023"/>
    <x v="326"/>
    <s v="CUST0129"/>
    <s v="Bimala Basak"/>
    <x v="0"/>
    <x v="4"/>
    <x v="23"/>
    <n v="3"/>
    <n v="78644.160000000003"/>
    <n v="0.25"/>
    <n v="176949.36"/>
    <n v="23686.45"/>
    <n v="176949.36000000002"/>
    <s v="Q3"/>
    <n v="13.386004899932955"/>
    <s v="Chennai"/>
    <s v="Premium"/>
  </r>
  <r>
    <s v="ORD006810"/>
    <x v="263"/>
    <s v="CUST0113"/>
    <s v="Harita Chaudhari"/>
    <x v="2"/>
    <x v="6"/>
    <x v="14"/>
    <n v="5"/>
    <n v="616.15"/>
    <n v="0.3"/>
    <n v="2156.52"/>
    <n v="722.45"/>
    <n v="2156.5249999999996"/>
    <s v="Q3"/>
    <n v="33.50073266188118"/>
    <s v="Lucknow"/>
    <s v="Premium"/>
  </r>
  <r>
    <s v="ORD004458"/>
    <x v="35"/>
    <s v="CUST0085"/>
    <s v="Anthony Sabharwal"/>
    <x v="0"/>
    <x v="1"/>
    <x v="38"/>
    <n v="2"/>
    <n v="12817.66"/>
    <n v="0"/>
    <n v="25635.32"/>
    <n v="8182.99"/>
    <n v="25635.32"/>
    <s v="Q2"/>
    <n v="31.920764008407147"/>
    <s v="Chennai"/>
    <s v="Premium"/>
  </r>
  <r>
    <s v="ORD004581"/>
    <x v="323"/>
    <s v="CUST0272"/>
    <s v="Zehaan Walia"/>
    <x v="1"/>
    <x v="6"/>
    <x v="41"/>
    <n v="4"/>
    <n v="2879.98"/>
    <n v="0.2"/>
    <n v="9215.94"/>
    <n v="3089.14"/>
    <n v="9215.9359999999997"/>
    <s v="Q3"/>
    <n v="33.519532462233911"/>
    <s v="Bhubaneswar"/>
    <s v="Premium"/>
  </r>
  <r>
    <s v="ORD011416"/>
    <x v="192"/>
    <s v="CUST0395"/>
    <s v="Amrita Balan"/>
    <x v="3"/>
    <x v="0"/>
    <x v="53"/>
    <n v="1"/>
    <n v="231.67"/>
    <n v="0.25"/>
    <n v="173.75"/>
    <n v="76.53"/>
    <n v="173.7525"/>
    <s v="Q2"/>
    <n v="44.046043165467623"/>
    <s v="Mumbai"/>
    <s v="Regular"/>
  </r>
  <r>
    <s v="ORD003400"/>
    <x v="115"/>
    <s v="CUST0214"/>
    <s v="Unknown"/>
    <x v="2"/>
    <x v="4"/>
    <x v="42"/>
    <n v="1"/>
    <n v="25349.39"/>
    <n v="0"/>
    <n v="25349.39"/>
    <n v="3760.21"/>
    <n v="25349.39"/>
    <s v="Q2"/>
    <n v="14.83353248342465"/>
    <s v="Chandigarh"/>
    <s v="Premium"/>
  </r>
  <r>
    <s v="ORD011521"/>
    <x v="189"/>
    <s v="CUST0088"/>
    <s v="Ekavir Som"/>
    <x v="3"/>
    <x v="6"/>
    <x v="41"/>
    <n v="3"/>
    <n v="3242.75"/>
    <n v="0"/>
    <n v="9728.25"/>
    <n v="2334.09"/>
    <n v="9728.25"/>
    <s v="Q3"/>
    <n v="23.99290725464498"/>
    <s v="Pune"/>
    <s v="Occasional"/>
  </r>
  <r>
    <s v="ORD002360"/>
    <x v="213"/>
    <s v="CUST0417"/>
    <s v="Radha Mander"/>
    <x v="0"/>
    <x v="5"/>
    <x v="21"/>
    <n v="10"/>
    <n v="581.82000000000005"/>
    <n v="0.05"/>
    <n v="5527.29"/>
    <n v="327.87"/>
    <n v="5527.2900000000009"/>
    <s v="Q1"/>
    <n v="5.9318400156315301"/>
    <s v="Kochi"/>
    <s v="Occasional"/>
  </r>
  <r>
    <s v="ORD007832"/>
    <x v="264"/>
    <s v="CUST0320"/>
    <s v="Tanish Dhar"/>
    <x v="0"/>
    <x v="4"/>
    <x v="20"/>
    <n v="3"/>
    <n v="18115.830000000002"/>
    <n v="0.05"/>
    <n v="51630.12"/>
    <n v="7674.58"/>
    <n v="51630.1155"/>
    <s v="Q3"/>
    <n v="14.864540310965769"/>
    <s v="Kochi"/>
    <s v="Premium"/>
  </r>
  <r>
    <s v="ORD001809"/>
    <x v="262"/>
    <s v="CUST0399"/>
    <s v="Saksham Goyal"/>
    <x v="3"/>
    <x v="4"/>
    <x v="33"/>
    <n v="1"/>
    <n v="58875.82"/>
    <n v="0"/>
    <n v="58875.82"/>
    <n v="6697.44"/>
    <n v="58875.82"/>
    <s v="Q2"/>
    <n v="11.375535831178233"/>
    <s v="Surat"/>
    <s v="Premium"/>
  </r>
  <r>
    <s v="ORD002891"/>
    <x v="171"/>
    <s v="CUST0214"/>
    <s v="Bimala Chopra"/>
    <x v="2"/>
    <x v="3"/>
    <x v="6"/>
    <n v="1"/>
    <n v="3664.72"/>
    <n v="0.2"/>
    <n v="2931.78"/>
    <n v="965.24"/>
    <n v="2931.7759999999998"/>
    <s v="Q2"/>
    <n v="32.92334349780679"/>
    <s v="Chandigarh"/>
    <s v="Premium"/>
  </r>
  <r>
    <s v="ORD002462"/>
    <x v="119"/>
    <s v="CUST0055"/>
    <s v="Abha Pau"/>
    <x v="0"/>
    <x v="2"/>
    <x v="46"/>
    <n v="5"/>
    <n v="6057.76"/>
    <n v="0"/>
    <n v="30288.799999999999"/>
    <n v="6281.8"/>
    <n v="30288.800000000003"/>
    <s v="Q2"/>
    <n v="20.739679353424371"/>
    <s v="Bengaluru"/>
    <s v="Premium"/>
  </r>
  <r>
    <s v="ORD010699"/>
    <x v="22"/>
    <s v="CUST0301"/>
    <s v="Vihaan Saini"/>
    <x v="2"/>
    <x v="6"/>
    <x v="14"/>
    <n v="4"/>
    <n v="471.85"/>
    <n v="0"/>
    <n v="1887.4"/>
    <n v="724.54"/>
    <n v="1887.4"/>
    <s v="Q3"/>
    <n v="38.388258980608242"/>
    <s v="Chandigarh"/>
    <s v="Premium"/>
  </r>
  <r>
    <s v="ORD009378"/>
    <x v="45"/>
    <s v="CUST0480"/>
    <s v="Ranveer Gour"/>
    <x v="0"/>
    <x v="2"/>
    <x v="46"/>
    <n v="5"/>
    <n v="3167.5"/>
    <n v="0.1"/>
    <n v="14253.75"/>
    <n v="3717.46"/>
    <n v="14253.75"/>
    <s v="Q2"/>
    <n v="26.080575287205122"/>
    <s v="Hyderabad"/>
    <s v="Premium"/>
  </r>
  <r>
    <s v="ORD002388"/>
    <x v="178"/>
    <s v="CUST0303"/>
    <s v="Tarak Talwar"/>
    <x v="2"/>
    <x v="3"/>
    <x v="4"/>
    <n v="1"/>
    <n v="663.9"/>
    <n v="0.25"/>
    <n v="497.92"/>
    <n v="105.37"/>
    <n v="497.92499999999995"/>
    <s v="Q1"/>
    <n v="21.162034061696659"/>
    <s v="Delhi"/>
    <s v="Regular"/>
  </r>
  <r>
    <s v="ORD004383"/>
    <x v="82"/>
    <s v="CUST0359"/>
    <s v="Yutika Suri"/>
    <x v="1"/>
    <x v="3"/>
    <x v="58"/>
    <n v="4"/>
    <n v="2503.4499999999998"/>
    <n v="0.05"/>
    <n v="9513.11"/>
    <n v="3116.11"/>
    <n v="9513.1099999999988"/>
    <s v="Q1"/>
    <n v="32.75595467728219"/>
    <s v="Ranchi"/>
    <s v="Premium"/>
  </r>
  <r>
    <s v="ORD011513"/>
    <x v="296"/>
    <s v="CUST0127"/>
    <s v="Upma Sanghvi"/>
    <x v="1"/>
    <x v="0"/>
    <x v="49"/>
    <n v="3"/>
    <n v="446.13"/>
    <n v="0.25"/>
    <n v="1003.79"/>
    <n v="396.09"/>
    <n v="1003.7924999999999"/>
    <s v="Q3"/>
    <n v="39.459448689466917"/>
    <s v="Patna"/>
    <s v="Occasional"/>
  </r>
  <r>
    <s v="ORD010746"/>
    <x v="304"/>
    <s v="CUST0193"/>
    <s v="Aashi Virk"/>
    <x v="3"/>
    <x v="2"/>
    <x v="65"/>
    <n v="3"/>
    <n v="412.42"/>
    <n v="0"/>
    <n v="1237.26"/>
    <n v="272.56"/>
    <n v="1237.26"/>
    <s v="Q1"/>
    <n v="22.029322858574591"/>
    <s v="Pune"/>
    <s v="Premium"/>
  </r>
  <r>
    <s v="ORD005700"/>
    <x v="175"/>
    <s v="CUST0450"/>
    <s v="Abhimanyu Sehgal"/>
    <x v="1"/>
    <x v="2"/>
    <x v="17"/>
    <n v="2"/>
    <n v="4171.67"/>
    <n v="0"/>
    <n v="8343.34"/>
    <n v="1321.5"/>
    <n v="8343.34"/>
    <s v="Q3"/>
    <n v="15.838980552152973"/>
    <s v="Bhubaneswar"/>
    <s v="Premium"/>
  </r>
  <r>
    <s v="ORD001761"/>
    <x v="332"/>
    <s v="CUST0325"/>
    <s v="Advik Palan"/>
    <x v="1"/>
    <x v="6"/>
    <x v="19"/>
    <n v="1"/>
    <n v="802.23"/>
    <n v="0"/>
    <n v="802.23"/>
    <n v="272.32"/>
    <n v="802.23"/>
    <s v="Q1"/>
    <n v="33.94537726088528"/>
    <s v="Kolkata"/>
    <s v="Premium"/>
  </r>
  <r>
    <s v="ORD003280"/>
    <x v="152"/>
    <s v="CUST0478"/>
    <s v="Ubika Sampath"/>
    <x v="3"/>
    <x v="3"/>
    <x v="25"/>
    <n v="2"/>
    <n v="1708.16"/>
    <n v="0.2"/>
    <n v="2733.06"/>
    <n v="547.14"/>
    <n v="2733.0560000000005"/>
    <s v="Q2"/>
    <n v="20.019319005071239"/>
    <s v="Mumbai"/>
    <s v="Regular"/>
  </r>
  <r>
    <s v="ORD010158"/>
    <x v="161"/>
    <s v="CUST0123"/>
    <s v="Shivani Maharaj"/>
    <x v="1"/>
    <x v="6"/>
    <x v="18"/>
    <n v="3"/>
    <n v="1281.53"/>
    <n v="0.15"/>
    <n v="3267.9"/>
    <n v="878.85"/>
    <n v="3267.9014999999999"/>
    <s v="Q2"/>
    <n v="26.893417791242079"/>
    <s v="Guwahati"/>
    <s v="Regular"/>
  </r>
  <r>
    <s v="ORD007798"/>
    <x v="114"/>
    <s v="CUST0262"/>
    <s v="Quincy Ray"/>
    <x v="0"/>
    <x v="5"/>
    <x v="31"/>
    <n v="2"/>
    <n v="201.77"/>
    <n v="0.3"/>
    <n v="282.48"/>
    <n v="16.66"/>
    <n v="282.47800000000001"/>
    <s v="Q3"/>
    <n v="5.8977626734636077"/>
    <s v="Kochi"/>
    <s v="Occasional"/>
  </r>
  <r>
    <s v="ORD002949"/>
    <x v="157"/>
    <s v="CUST0448"/>
    <s v="Wyatt Gade"/>
    <x v="3"/>
    <x v="5"/>
    <x v="31"/>
    <n v="1"/>
    <n v="504.53"/>
    <n v="0.15"/>
    <n v="428.85"/>
    <n v="29.38"/>
    <n v="428.85049999999995"/>
    <s v="Q4"/>
    <n v="6.8508802611635762"/>
    <s v="Nagpur"/>
    <s v="Premium"/>
  </r>
  <r>
    <s v="ORD011335"/>
    <x v="16"/>
    <s v="CUST0328"/>
    <s v="Simon Vohra"/>
    <x v="1"/>
    <x v="4"/>
    <x v="23"/>
    <n v="5"/>
    <n v="7538.19"/>
    <n v="0"/>
    <n v="37690.949999999997"/>
    <n v="5139.3"/>
    <n v="37690.949999999997"/>
    <s v="Q3"/>
    <n v="13.635368702566533"/>
    <s v="Ranchi"/>
    <s v="Premium"/>
  </r>
  <r>
    <s v="ORD005761"/>
    <x v="313"/>
    <s v="CUST0346"/>
    <s v="Isha Kibe"/>
    <x v="2"/>
    <x v="5"/>
    <x v="39"/>
    <n v="5"/>
    <n v="747.64"/>
    <n v="0.2"/>
    <n v="2990.56"/>
    <n v="257.54000000000002"/>
    <n v="2990.56"/>
    <s v="Q4"/>
    <n v="8.6117650205981491"/>
    <s v="Lucknow"/>
    <s v="Premium"/>
  </r>
  <r>
    <s v="ORD000445"/>
    <x v="212"/>
    <s v="CUST0361"/>
    <s v="Ranveer Nazareth"/>
    <x v="3"/>
    <x v="6"/>
    <x v="29"/>
    <n v="1"/>
    <n v="2562.1999999999998"/>
    <n v="0"/>
    <n v="2562.1999999999998"/>
    <n v="991.73"/>
    <n v="2562.1999999999998"/>
    <s v="Q3"/>
    <n v="38.706189992974792"/>
    <s v="Pune"/>
    <s v="Regular"/>
  </r>
  <r>
    <s v="ORD002088"/>
    <x v="364"/>
    <s v="CUST0189"/>
    <s v="Unknown"/>
    <x v="0"/>
    <x v="6"/>
    <x v="29"/>
    <n v="4"/>
    <n v="1751.79"/>
    <n v="0.1"/>
    <n v="6306.44"/>
    <n v="1486.26"/>
    <n v="6306.4440000000004"/>
    <s v="Q4"/>
    <n v="23.567337515301819"/>
    <s v="Kochi"/>
    <s v="Premium"/>
  </r>
  <r>
    <s v="ORD001265"/>
    <x v="30"/>
    <s v="CUST0165"/>
    <s v="Sarthak Oza"/>
    <x v="0"/>
    <x v="5"/>
    <x v="24"/>
    <n v="1"/>
    <n v="725.98"/>
    <n v="0.05"/>
    <n v="689.68"/>
    <n v="39.19"/>
    <n v="689.68100000000004"/>
    <s v="Q1"/>
    <n v="5.6823454355643195"/>
    <s v="Bengaluru"/>
    <s v="Premium"/>
  </r>
  <r>
    <s v="ORD010946"/>
    <x v="200"/>
    <s v="CUST0284"/>
    <s v="Daksha Karan"/>
    <x v="1"/>
    <x v="0"/>
    <x v="56"/>
    <n v="2"/>
    <n v="594.15"/>
    <n v="0"/>
    <n v="1188.3"/>
    <n v="484.93"/>
    <n v="1188.3"/>
    <s v="Q2"/>
    <n v="40.808718337120261"/>
    <s v="Ranchi"/>
    <s v="Premium"/>
  </r>
  <r>
    <s v="ORD002566"/>
    <x v="206"/>
    <s v="CUST0178"/>
    <s v="Sachi Chaudhuri"/>
    <x v="1"/>
    <x v="4"/>
    <x v="20"/>
    <n v="3"/>
    <n v="65374.79"/>
    <n v="0.1"/>
    <n v="176511.93"/>
    <n v="15886.67"/>
    <n v="176511.93299999999"/>
    <s v="Q1"/>
    <n v="9.000337824191261"/>
    <s v="Kolkata"/>
    <s v="Regular"/>
  </r>
  <r>
    <s v="ORD005270"/>
    <x v="148"/>
    <s v="CUST0239"/>
    <s v="Om Bumb"/>
    <x v="2"/>
    <x v="2"/>
    <x v="46"/>
    <n v="5"/>
    <n v="5637.53"/>
    <n v="0.1"/>
    <n v="25368.880000000001"/>
    <n v="5886.01"/>
    <n v="25368.884999999998"/>
    <s v="Q4"/>
    <n v="23.201694359388352"/>
    <s v="Chandigarh"/>
    <s v="Regular"/>
  </r>
  <r>
    <s v="ORD008060"/>
    <x v="102"/>
    <s v="CUST0265"/>
    <s v="Ayushman Master"/>
    <x v="0"/>
    <x v="3"/>
    <x v="12"/>
    <n v="4"/>
    <n v="1467.8"/>
    <n v="0.15"/>
    <n v="4990.5200000000004"/>
    <n v="1731.31"/>
    <n v="4990.5199999999995"/>
    <s v="Q1"/>
    <n v="34.691975986470339"/>
    <s v="Bengaluru"/>
    <s v="Regular"/>
  </r>
  <r>
    <s v="ORD006037"/>
    <x v="237"/>
    <s v="CUST0095"/>
    <s v="Pahal Goyal"/>
    <x v="2"/>
    <x v="6"/>
    <x v="55"/>
    <n v="4"/>
    <n v="2100.7399999999998"/>
    <n v="0"/>
    <n v="8402.9599999999991"/>
    <n v="2661.53"/>
    <n v="8402.9599999999991"/>
    <s v="Q1"/>
    <n v="31.67371973685464"/>
    <s v="Jaipur"/>
    <s v="Premium"/>
  </r>
  <r>
    <s v="ORD009269"/>
    <x v="151"/>
    <s v="CUST0267"/>
    <s v="Dipta Batra"/>
    <x v="1"/>
    <x v="5"/>
    <x v="44"/>
    <n v="1"/>
    <n v="167.8"/>
    <n v="0"/>
    <n v="167.8"/>
    <n v="16.68"/>
    <n v="167.8"/>
    <s v="Q4"/>
    <n v="9.940405244338498"/>
    <s v="Guwahati"/>
    <s v="Premium"/>
  </r>
  <r>
    <s v="ORD011080"/>
    <x v="62"/>
    <s v="CUST0419"/>
    <s v="Indrajit Upadhyay"/>
    <x v="3"/>
    <x v="5"/>
    <x v="68"/>
    <n v="4"/>
    <n v="276.39"/>
    <n v="0.25"/>
    <n v="829.17"/>
    <n v="57.67"/>
    <n v="829.17"/>
    <s v="Q1"/>
    <n v="6.9551479190033421"/>
    <s v="Surat"/>
    <s v="Occasional"/>
  </r>
  <r>
    <s v="ORD011463"/>
    <x v="11"/>
    <s v="CUST0286"/>
    <s v="Vanya Dada"/>
    <x v="1"/>
    <x v="3"/>
    <x v="58"/>
    <n v="5"/>
    <n v="3302.53"/>
    <n v="0.25"/>
    <n v="12384.49"/>
    <n v="3569.14"/>
    <n v="12384.487500000001"/>
    <s v="Q1"/>
    <n v="28.81943463154316"/>
    <s v="Ranchi"/>
    <s v="Occasional"/>
  </r>
  <r>
    <s v="ORD006267"/>
    <x v="364"/>
    <s v="CUST0459"/>
    <s v="Vidhi Kari"/>
    <x v="3"/>
    <x v="5"/>
    <x v="21"/>
    <n v="6"/>
    <n v="650.12"/>
    <n v="0.1"/>
    <n v="3510.65"/>
    <n v="275.17"/>
    <n v="3510.6480000000001"/>
    <s v="Q4"/>
    <n v="7.8381496304103235"/>
    <s v="Surat"/>
    <s v="Occasional"/>
  </r>
  <r>
    <s v="ORD009420"/>
    <x v="59"/>
    <s v="CUST0400"/>
    <s v="Baghyawati Bahri"/>
    <x v="0"/>
    <x v="1"/>
    <x v="64"/>
    <n v="4"/>
    <n v="44478.05"/>
    <n v="0.1"/>
    <n v="160120.98000000001"/>
    <n v="30294.31"/>
    <n v="160120.98000000001"/>
    <s v="Q4"/>
    <n v="18.919638138612441"/>
    <s v="Kochi"/>
    <s v="Premium"/>
  </r>
  <r>
    <s v="ORD005188"/>
    <x v="260"/>
    <s v="CUST0254"/>
    <s v="Pratyush Morar"/>
    <x v="1"/>
    <x v="3"/>
    <x v="10"/>
    <n v="5"/>
    <n v="1096.48"/>
    <n v="0.15"/>
    <n v="4660.04"/>
    <n v="1265.6199999999999"/>
    <n v="4660.04"/>
    <s v="Q4"/>
    <n v="27.158994343396191"/>
    <s v="Patna"/>
    <s v="Premium"/>
  </r>
  <r>
    <s v="ORD007392"/>
    <x v="121"/>
    <s v="CUST0224"/>
    <s v="Gayathri Tata"/>
    <x v="0"/>
    <x v="6"/>
    <x v="63"/>
    <n v="4"/>
    <n v="2750.81"/>
    <n v="0.05"/>
    <n v="10453.08"/>
    <n v="4017.45"/>
    <n v="10453.078"/>
    <s v="Q2"/>
    <n v="38.433169936516315"/>
    <s v="Hyderabad"/>
    <s v="Premium"/>
  </r>
  <r>
    <s v="ORD001152"/>
    <x v="112"/>
    <s v="CUST0166"/>
    <s v="Harita Nadig"/>
    <x v="1"/>
    <x v="1"/>
    <x v="38"/>
    <n v="1"/>
    <n v="28169.07"/>
    <n v="0.1"/>
    <n v="25352.16"/>
    <n v="6598.65"/>
    <n v="25352.163"/>
    <s v="Q2"/>
    <n v="26.02795974780847"/>
    <s v="Kolkata"/>
    <s v="Regular"/>
  </r>
  <r>
    <s v="ORD011920"/>
    <x v="280"/>
    <s v="CUST0486"/>
    <s v="Nathan Loke"/>
    <x v="2"/>
    <x v="6"/>
    <x v="43"/>
    <n v="4"/>
    <n v="1292.29"/>
    <n v="0.1"/>
    <n v="4652.24"/>
    <n v="1435.74"/>
    <n v="4652.2439999999997"/>
    <s v="Q3"/>
    <n v="30.861262531597681"/>
    <s v="Jaipur"/>
    <s v="Occasional"/>
  </r>
  <r>
    <s v="ORD005959"/>
    <x v="136"/>
    <s v="CUST0342"/>
    <s v="Brijesh Uppal"/>
    <x v="0"/>
    <x v="4"/>
    <x v="42"/>
    <n v="3"/>
    <n v="70907.289999999994"/>
    <n v="0.2"/>
    <n v="170177.5"/>
    <n v="15910.22"/>
    <n v="170177.49600000001"/>
    <s v="Q2"/>
    <n v="9.3491912855694785"/>
    <s v="Chennai"/>
    <s v="Premium"/>
  </r>
  <r>
    <s v="ORD000418"/>
    <x v="344"/>
    <s v="CUST0212"/>
    <s v="Reva Vyas"/>
    <x v="0"/>
    <x v="4"/>
    <x v="33"/>
    <n v="2"/>
    <n v="48514.49"/>
    <n v="0"/>
    <n v="97028.98"/>
    <n v="9927.82"/>
    <n v="97028.98"/>
    <s v="Q2"/>
    <n v="10.231809094561234"/>
    <s v="Hyderabad"/>
    <s v="Premium"/>
  </r>
  <r>
    <s v="ORD001243"/>
    <x v="204"/>
    <s v="CUST0252"/>
    <s v="Urmi Sehgal"/>
    <x v="1"/>
    <x v="4"/>
    <x v="20"/>
    <n v="5"/>
    <n v="26188.560000000001"/>
    <n v="0"/>
    <n v="130942.8"/>
    <n v="11611.47"/>
    <n v="130942.8"/>
    <s v="Q4"/>
    <n v="8.8675895123672319"/>
    <s v="Kolkata"/>
    <s v="Regular"/>
  </r>
  <r>
    <s v="ORD001867"/>
    <x v="47"/>
    <s v="CUST0395"/>
    <s v="Amrita Balan"/>
    <x v="3"/>
    <x v="6"/>
    <x v="14"/>
    <n v="5"/>
    <n v="1720.69"/>
    <n v="0.1"/>
    <n v="7743.11"/>
    <n v="2706.34"/>
    <n v="7743.1050000000005"/>
    <s v="Q1"/>
    <n v="34.951589219318855"/>
    <s v="Mumbai"/>
    <s v="Regular"/>
  </r>
  <r>
    <s v="ORD011359"/>
    <x v="277"/>
    <s v="CUST0246"/>
    <s v="Oliver Chander"/>
    <x v="0"/>
    <x v="4"/>
    <x v="45"/>
    <n v="1"/>
    <n v="66212.53"/>
    <n v="0.1"/>
    <n v="59591.28"/>
    <n v="7839.26"/>
    <n v="59591.277000000002"/>
    <s v="Q1"/>
    <n v="13.155045503301826"/>
    <s v="Hyderabad"/>
    <s v="Regular"/>
  </r>
  <r>
    <s v="ORD007424"/>
    <x v="294"/>
    <s v="CUST0382"/>
    <s v="Azaan Bains"/>
    <x v="0"/>
    <x v="1"/>
    <x v="69"/>
    <n v="5"/>
    <n v="13217.25"/>
    <n v="0.05"/>
    <n v="62781.94"/>
    <n v="15068.89"/>
    <n v="62781.9375"/>
    <s v="Q1"/>
    <n v="24.001950242378619"/>
    <s v="Coimbatore"/>
    <s v="Occasional"/>
  </r>
  <r>
    <s v="ORD011856"/>
    <x v="92"/>
    <s v="CUST0016"/>
    <s v="Hema Raja"/>
    <x v="0"/>
    <x v="6"/>
    <x v="55"/>
    <n v="5"/>
    <n v="2468.0700000000002"/>
    <n v="0.1"/>
    <n v="11106.32"/>
    <n v="2608.6"/>
    <n v="11106.315000000001"/>
    <s v="Q3"/>
    <n v="23.487527821996846"/>
    <s v="Hyderabad"/>
    <s v="Regular"/>
  </r>
  <r>
    <s v="ORD003716"/>
    <x v="207"/>
    <s v="CUST0190"/>
    <s v="Chaman Chaudhry"/>
    <x v="0"/>
    <x v="0"/>
    <x v="56"/>
    <n v="3"/>
    <n v="607.70000000000005"/>
    <n v="0.05"/>
    <n v="1731.94"/>
    <n v="445.66"/>
    <n v="1731.9449999999999"/>
    <s v="Q2"/>
    <n v="25.73183828539095"/>
    <s v="Coimbatore"/>
    <s v="Premium"/>
  </r>
  <r>
    <s v="ORD005859"/>
    <x v="95"/>
    <s v="CUST0378"/>
    <s v="Bahadurjit Nath"/>
    <x v="3"/>
    <x v="4"/>
    <x v="47"/>
    <n v="3"/>
    <n v="27867.48"/>
    <n v="0"/>
    <n v="83602.44"/>
    <n v="8658.85"/>
    <n v="83602.44"/>
    <s v="Q1"/>
    <n v="10.357173785836874"/>
    <s v="Mumbai"/>
    <s v="Occasional"/>
  </r>
  <r>
    <s v="ORD007208"/>
    <x v="279"/>
    <s v="CUST0071"/>
    <s v="Brijesh Samra"/>
    <x v="2"/>
    <x v="5"/>
    <x v="44"/>
    <n v="6"/>
    <n v="358.86"/>
    <n v="0.25"/>
    <n v="1614.87"/>
    <n v="125.18"/>
    <n v="1614.87"/>
    <s v="Q1"/>
    <n v="7.7517075677918355"/>
    <s v="Chandigarh"/>
    <s v="Occasional"/>
  </r>
  <r>
    <s v="ORD001279"/>
    <x v="61"/>
    <s v="CUST0492"/>
    <s v="Pranav Gala"/>
    <x v="0"/>
    <x v="4"/>
    <x v="22"/>
    <n v="1"/>
    <n v="56103.8"/>
    <n v="0.2"/>
    <n v="44883.040000000001"/>
    <n v="4873.3"/>
    <n v="44883.040000000008"/>
    <s v="Q1"/>
    <n v="10.857776122116505"/>
    <s v="Coimbatore"/>
    <s v="Premium"/>
  </r>
  <r>
    <s v="ORD006334"/>
    <x v="194"/>
    <s v="CUST0287"/>
    <s v="Harish Sahota"/>
    <x v="2"/>
    <x v="2"/>
    <x v="65"/>
    <n v="0"/>
    <n v="7850.48"/>
    <n v="0.05"/>
    <n v="37289.78"/>
    <n v="6941.74"/>
    <n v="0"/>
    <s v="Q4"/>
    <n v="18.61566359469002"/>
    <s v="Delhi"/>
    <s v="Regular"/>
  </r>
  <r>
    <s v="ORD007900"/>
    <x v="94"/>
    <s v="CUST0225"/>
    <s v="Avi Das"/>
    <x v="2"/>
    <x v="0"/>
    <x v="15"/>
    <n v="4"/>
    <n v="933.73"/>
    <n v="0.05"/>
    <n v="3548.17"/>
    <n v="1327.63"/>
    <n v="3548.174"/>
    <s v="Q1"/>
    <n v="37.417316532184195"/>
    <s v="Lucknow"/>
    <s v="Premium"/>
  </r>
  <r>
    <s v="ORD010830"/>
    <x v="118"/>
    <s v="CUST0413"/>
    <s v="Aarini Amble"/>
    <x v="3"/>
    <x v="5"/>
    <x v="31"/>
    <n v="2"/>
    <n v="388.61"/>
    <n v="0"/>
    <n v="777.22"/>
    <n v="54.92"/>
    <n v="777.22"/>
    <s v="Q1"/>
    <n v="7.0662103394148374"/>
    <s v="Surat"/>
    <s v="Premium"/>
  </r>
  <r>
    <s v="ORD005523"/>
    <x v="179"/>
    <s v="CUST0125"/>
    <s v="Baghyawati Oak"/>
    <x v="2"/>
    <x v="5"/>
    <x v="21"/>
    <n v="9"/>
    <n v="671.85"/>
    <n v="0.1"/>
    <n v="5441.99"/>
    <n v="484.58"/>
    <n v="5441.9850000000006"/>
    <s v="Q1"/>
    <n v="8.9044632570070874"/>
    <s v="Jaipur"/>
    <s v="Regular"/>
  </r>
  <r>
    <s v="ORD004857"/>
    <x v="5"/>
    <s v="CUST0495"/>
    <s v="Chanchal Golla"/>
    <x v="2"/>
    <x v="0"/>
    <x v="48"/>
    <n v="3"/>
    <n v="827.32"/>
    <n v="0"/>
    <n v="2481.96"/>
    <n v="737.6"/>
    <n v="2481.96"/>
    <s v="Q1"/>
    <n v="29.718448323099487"/>
    <s v="Amritsar"/>
    <s v="Premium"/>
  </r>
  <r>
    <s v="ORD011303"/>
    <x v="356"/>
    <s v="CUST0313"/>
    <s v="Nikita Kala"/>
    <x v="0"/>
    <x v="3"/>
    <x v="6"/>
    <n v="3"/>
    <n v="248.17"/>
    <n v="0"/>
    <n v="744.51"/>
    <n v="-90.77"/>
    <n v="744.51"/>
    <s v="Q1"/>
    <n v="-12.191911458543203"/>
    <s v="Coimbatore"/>
    <s v="Regular"/>
  </r>
  <r>
    <s v="ORD004339"/>
    <x v="307"/>
    <s v="CUST0264"/>
    <s v="Rudra Konda"/>
    <x v="2"/>
    <x v="3"/>
    <x v="4"/>
    <n v="1"/>
    <n v="1819.84"/>
    <n v="0.05"/>
    <n v="1728.85"/>
    <n v="439.39"/>
    <n v="1728.8479999999997"/>
    <s v="Q4"/>
    <n v="25.41516036671776"/>
    <s v="Jaipur"/>
    <s v="Regular"/>
  </r>
  <r>
    <s v="ORD000885"/>
    <x v="354"/>
    <s v="CUST0469"/>
    <s v="Brinda Doshi"/>
    <x v="0"/>
    <x v="0"/>
    <x v="48"/>
    <n v="3"/>
    <n v="769.51"/>
    <n v="0.15"/>
    <n v="1962.25"/>
    <n v="581.38"/>
    <n v="1962.2504999999996"/>
    <s v="Q2"/>
    <n v="29.628232895910305"/>
    <s v="Kochi"/>
    <s v="Regular"/>
  </r>
  <r>
    <s v="ORD000621"/>
    <x v="335"/>
    <s v="CUST0212"/>
    <s v="Reva Vyas"/>
    <x v="0"/>
    <x v="5"/>
    <x v="37"/>
    <n v="9"/>
    <n v="624.22"/>
    <n v="0"/>
    <n v="5617.98"/>
    <n v="459.86"/>
    <n v="5617.9800000000005"/>
    <s v="Q4"/>
    <n v="8.1855043983780664"/>
    <s v="Hyderabad"/>
    <s v="Premium"/>
  </r>
  <r>
    <s v="ORD006795"/>
    <x v="38"/>
    <s v="CUST0135"/>
    <s v="Nandini Sarin"/>
    <x v="2"/>
    <x v="5"/>
    <x v="31"/>
    <n v="6"/>
    <n v="498.67"/>
    <n v="0"/>
    <n v="2992.02"/>
    <n v="253.16"/>
    <n v="2992.02"/>
    <s v="Q2"/>
    <n v="8.4611733878784232"/>
    <s v="Amritsar"/>
    <s v="Premium"/>
  </r>
  <r>
    <s v="ORD002552"/>
    <x v="67"/>
    <s v="CUST0355"/>
    <s v="Unnati Solanki"/>
    <x v="1"/>
    <x v="0"/>
    <x v="35"/>
    <n v="3"/>
    <n v="907.89"/>
    <n v="0.05"/>
    <n v="2587.4899999999998"/>
    <n v="1132.1099999999999"/>
    <n v="2587.4865"/>
    <s v="Q4"/>
    <n v="43.753212572802212"/>
    <s v="Patna"/>
    <s v="Premium"/>
  </r>
  <r>
    <s v="ORD011163"/>
    <x v="219"/>
    <s v="CUST0264"/>
    <s v="Rudra Konda"/>
    <x v="2"/>
    <x v="4"/>
    <x v="5"/>
    <n v="3"/>
    <n v="59422.1"/>
    <n v="0.1"/>
    <n v="160439.67000000001"/>
    <n v="17325.97"/>
    <n v="160439.66999999998"/>
    <s v="Q1"/>
    <n v="10.799056118726746"/>
    <s v="Jaipur"/>
    <s v="Regular"/>
  </r>
  <r>
    <s v="ORD002208"/>
    <x v="338"/>
    <s v="CUST0058"/>
    <s v="Vansha Narula"/>
    <x v="0"/>
    <x v="5"/>
    <x v="11"/>
    <n v="4"/>
    <n v="605.47"/>
    <n v="0.2"/>
    <n v="1937.5"/>
    <n v="111.03"/>
    <n v="1937.5040000000001"/>
    <s v="Q3"/>
    <n v="5.7305806451612904"/>
    <s v="Kochi"/>
    <s v="Regular"/>
  </r>
  <r>
    <s v="ORD011659"/>
    <x v="81"/>
    <s v="CUST0234"/>
    <s v="Urvi Vig"/>
    <x v="0"/>
    <x v="5"/>
    <x v="44"/>
    <n v="8"/>
    <n v="286.92"/>
    <n v="0.1"/>
    <n v="2065.8200000000002"/>
    <n v="-213.28"/>
    <n v="2065.8240000000001"/>
    <s v="Q3"/>
    <n v="-10.324229603740886"/>
    <s v="Bengaluru"/>
    <s v="Occasional"/>
  </r>
  <r>
    <s v="ORD000538"/>
    <x v="160"/>
    <s v="CUST0240"/>
    <s v="Suhani Shanker"/>
    <x v="0"/>
    <x v="6"/>
    <x v="27"/>
    <n v="4"/>
    <n v="4100.99"/>
    <n v="0.25"/>
    <n v="12302.97"/>
    <n v="3027.97"/>
    <n v="12302.97"/>
    <s v="Q4"/>
    <n v="24.611699451433271"/>
    <s v="Kochi"/>
    <s v="Regular"/>
  </r>
  <r>
    <s v="ORD011960"/>
    <x v="173"/>
    <s v="CUST0162"/>
    <s v="Yamini Wadhwa"/>
    <x v="2"/>
    <x v="6"/>
    <x v="57"/>
    <n v="5"/>
    <n v="628.38"/>
    <n v="0.05"/>
    <n v="2984.8"/>
    <n v="1046.0999999999999"/>
    <n v="2984.8049999999998"/>
    <s v="Q2"/>
    <n v="35.047574376842668"/>
    <s v="Jaipur"/>
    <s v="Premium"/>
  </r>
  <r>
    <s v="ORD002289"/>
    <x v="54"/>
    <s v="CUST0440"/>
    <s v="Zansi Saxena"/>
    <x v="3"/>
    <x v="3"/>
    <x v="66"/>
    <n v="1"/>
    <n v="1495.72"/>
    <n v="0.05"/>
    <n v="1420.93"/>
    <n v="426.06"/>
    <n v="1420.934"/>
    <s v="Q4"/>
    <n v="29.984587558852301"/>
    <s v="Ahmedabad"/>
    <s v="Regular"/>
  </r>
  <r>
    <s v="ORD000014"/>
    <x v="171"/>
    <s v="CUST0252"/>
    <s v="Urmi Sehgal"/>
    <x v="1"/>
    <x v="4"/>
    <x v="22"/>
    <n v="4"/>
    <n v="49647.33"/>
    <n v="0.05"/>
    <n v="188659.85"/>
    <n v="16545.3"/>
    <n v="188659.85399999999"/>
    <s v="Q2"/>
    <n v="8.7699105029501503"/>
    <s v="Kolkata"/>
    <s v="Regular"/>
  </r>
  <r>
    <s v="ORD009874"/>
    <x v="171"/>
    <s v="CUST0195"/>
    <s v="Vedika Rege"/>
    <x v="1"/>
    <x v="3"/>
    <x v="66"/>
    <n v="5"/>
    <n v="3432.39"/>
    <n v="0"/>
    <n v="17161.95"/>
    <n v="6021.05"/>
    <n v="17161.95"/>
    <s v="Q2"/>
    <n v="35.08371717666116"/>
    <s v="Bhubaneswar"/>
    <s v="Premium"/>
  </r>
  <r>
    <s v="ORD000741"/>
    <x v="278"/>
    <s v="CUST0223"/>
    <s v="Aarini Dugar"/>
    <x v="1"/>
    <x v="4"/>
    <x v="5"/>
    <n v="3"/>
    <n v="11185.25"/>
    <n v="0"/>
    <n v="33555.75"/>
    <n v="3618.9"/>
    <n v="33555.75"/>
    <s v="Q3"/>
    <n v="10.784738830155787"/>
    <s v="Guwahati"/>
    <s v="Premium"/>
  </r>
  <r>
    <s v="ORD002977"/>
    <x v="51"/>
    <s v="CUST0118"/>
    <s v="Jagrati Grover"/>
    <x v="0"/>
    <x v="2"/>
    <x v="54"/>
    <n v="2"/>
    <n v="1789.35"/>
    <n v="0.15"/>
    <n v="3041.89"/>
    <n v="712.55"/>
    <n v="3041.895"/>
    <s v="Q3"/>
    <n v="23.424581427993779"/>
    <s v="Hyderabad"/>
    <s v="Premium"/>
  </r>
  <r>
    <s v="ORD011579"/>
    <x v="320"/>
    <s v="CUST0269"/>
    <s v="Fiyaz Verma"/>
    <x v="3"/>
    <x v="2"/>
    <x v="9"/>
    <n v="4"/>
    <n v="1672.87"/>
    <n v="0.15"/>
    <n v="5687.76"/>
    <n v="972.56"/>
    <n v="5687.7579999999998"/>
    <s v="Q2"/>
    <n v="17.099174367413532"/>
    <s v="Mumbai"/>
    <s v="Premium"/>
  </r>
  <r>
    <s v="ORD001386"/>
    <x v="266"/>
    <s v="CUST0140"/>
    <s v="Harinakshi Mahal"/>
    <x v="1"/>
    <x v="6"/>
    <x v="63"/>
    <n v="5"/>
    <n v="4269.1000000000004"/>
    <n v="0.1"/>
    <n v="19210.95"/>
    <n v="7112.53"/>
    <n v="19210.95"/>
    <s v="Q2"/>
    <n v="37.02331222557968"/>
    <s v="Patna"/>
    <s v="Premium"/>
  </r>
  <r>
    <s v="ORD007489"/>
    <x v="185"/>
    <s v="CUST0035"/>
    <s v="Sathvik Joshi"/>
    <x v="1"/>
    <x v="4"/>
    <x v="42"/>
    <n v="4"/>
    <n v="73543.17"/>
    <n v="0.1"/>
    <n v="264755.40999999997"/>
    <n v="39124.92"/>
    <n v="264755.41200000001"/>
    <s v="Q4"/>
    <n v="14.777760348693159"/>
    <s v="Patna"/>
    <s v="Regular"/>
  </r>
  <r>
    <s v="ORD011036"/>
    <x v="17"/>
    <s v="CUST0059"/>
    <s v="Gopal Om"/>
    <x v="1"/>
    <x v="5"/>
    <x v="37"/>
    <n v="8"/>
    <n v="466.96"/>
    <n v="0"/>
    <n v="3735.68"/>
    <n v="282.23"/>
    <n v="3735.68"/>
    <s v="Q1"/>
    <n v="7.554983296213809"/>
    <s v="Kolkata"/>
    <s v="Regular"/>
  </r>
  <r>
    <s v="ORD005865"/>
    <x v="119"/>
    <s v="CUST0329"/>
    <s v="Pushti Gour"/>
    <x v="0"/>
    <x v="4"/>
    <x v="50"/>
    <n v="4"/>
    <n v="12544.73"/>
    <n v="0"/>
    <n v="50178.92"/>
    <n v="5812.85"/>
    <n v="50178.92"/>
    <s v="Q2"/>
    <n v="11.584246930782887"/>
    <s v="Kochi"/>
    <s v="Regular"/>
  </r>
  <r>
    <s v="ORD005793"/>
    <x v="271"/>
    <s v="CUST0388"/>
    <s v="Ekavir Chawla"/>
    <x v="3"/>
    <x v="1"/>
    <x v="69"/>
    <n v="3"/>
    <n v="9649.39"/>
    <n v="0"/>
    <n v="28948.17"/>
    <n v="8429.99"/>
    <n v="28948.17"/>
    <s v="Q3"/>
    <n v="29.120977250029966"/>
    <s v="Ahmedabad"/>
    <s v="Premium"/>
  </r>
  <r>
    <s v="ORD007733"/>
    <x v="288"/>
    <s v="CUST0370"/>
    <s v="Ishaan Edwin"/>
    <x v="1"/>
    <x v="4"/>
    <x v="33"/>
    <n v="3"/>
    <n v="36651.4"/>
    <n v="0.1"/>
    <n v="98958.78"/>
    <n v="11464.07"/>
    <n v="98958.780000000013"/>
    <s v="Q1"/>
    <n v="11.584692131410675"/>
    <s v="Bhubaneswar"/>
    <s v="Premium"/>
  </r>
  <r>
    <s v="ORD010596"/>
    <x v="191"/>
    <s v="CUST0464"/>
    <s v="Chandresh Dasgupta"/>
    <x v="3"/>
    <x v="4"/>
    <x v="5"/>
    <n v="3"/>
    <n v="32161.59"/>
    <n v="0"/>
    <n v="96484.77"/>
    <n v="12706.83"/>
    <n v="96484.77"/>
    <s v="Q2"/>
    <n v="13.16977798672267"/>
    <s v="Mumbai"/>
    <s v="Regular"/>
  </r>
  <r>
    <s v="ORD008527"/>
    <x v="364"/>
    <s v="CUST0299"/>
    <s v="Wahab Jain"/>
    <x v="2"/>
    <x v="5"/>
    <x v="37"/>
    <n v="5"/>
    <n v="352.82"/>
    <n v="0.1"/>
    <n v="1587.69"/>
    <n v="123.16"/>
    <n v="1587.69"/>
    <s v="Q4"/>
    <n v="7.7571818176092311"/>
    <s v="Jaipur"/>
    <s v="Premium"/>
  </r>
  <r>
    <s v="ORD002737"/>
    <x v="133"/>
    <s v="CUST0219"/>
    <s v="Nimrat Mall"/>
    <x v="3"/>
    <x v="3"/>
    <x v="4"/>
    <n v="2"/>
    <n v="1065.73"/>
    <n v="0.05"/>
    <n v="2024.89"/>
    <n v="703.45"/>
    <n v="2024.8869999999999"/>
    <s v="Q4"/>
    <n v="34.740158724671467"/>
    <s v="Surat"/>
    <s v="Premium"/>
  </r>
  <r>
    <s v="ORD007545"/>
    <x v="23"/>
    <s v="CUST0291"/>
    <s v="Kabir Dâ€™Alia"/>
    <x v="2"/>
    <x v="4"/>
    <x v="5"/>
    <n v="4"/>
    <n v="72429.289999999994"/>
    <n v="0"/>
    <n v="289717.15999999997"/>
    <n v="25498.59"/>
    <n v="289717.15999999997"/>
    <s v="Q3"/>
    <n v="8.8012011439018671"/>
    <s v="Lucknow"/>
    <s v="Premium"/>
  </r>
  <r>
    <s v="ORD003496"/>
    <x v="38"/>
    <s v="CUST0197"/>
    <s v="Wakeeta Chakrabarti"/>
    <x v="0"/>
    <x v="6"/>
    <x v="14"/>
    <n v="1"/>
    <n v="580.42999999999995"/>
    <n v="0.05"/>
    <n v="551.41"/>
    <n v="146.38999999999999"/>
    <n v="551.40849999999989"/>
    <s v="Q2"/>
    <n v="26.548303440271305"/>
    <s v="Coimbatore"/>
    <s v="Regular"/>
  </r>
  <r>
    <s v="ORD011182"/>
    <x v="307"/>
    <s v="CUST0495"/>
    <s v="Chanchal Golla"/>
    <x v="2"/>
    <x v="6"/>
    <x v="41"/>
    <n v="5"/>
    <n v="3385.09"/>
    <n v="0.2"/>
    <n v="13540.36"/>
    <n v="4624.04"/>
    <n v="13540.36"/>
    <s v="Q4"/>
    <n v="34.150052140415767"/>
    <s v="Amritsar"/>
    <s v="Premium"/>
  </r>
  <r>
    <s v="ORD011590"/>
    <x v="142"/>
    <s v="CUST0238"/>
    <s v="Dominic Kothari"/>
    <x v="3"/>
    <x v="0"/>
    <x v="35"/>
    <n v="3"/>
    <n v="813.46"/>
    <n v="0.3"/>
    <n v="1708.27"/>
    <n v="629.16999999999996"/>
    <n v="1708.2660000000001"/>
    <s v="Q3"/>
    <n v="36.830828850240302"/>
    <s v="Pune"/>
    <s v="Premium"/>
  </r>
  <r>
    <s v="ORD011242"/>
    <x v="179"/>
    <s v="CUST0299"/>
    <s v="Wahab Jain"/>
    <x v="2"/>
    <x v="5"/>
    <x v="44"/>
    <n v="6"/>
    <n v="754.79"/>
    <n v="0.05"/>
    <n v="4302.3"/>
    <n v="408.83"/>
    <n v="4302.3029999999999"/>
    <s v="Q1"/>
    <n v="9.5025916370313546"/>
    <s v="Jaipur"/>
    <s v="Premium"/>
  </r>
  <r>
    <s v="ORD002236"/>
    <x v="73"/>
    <s v="CUST0326"/>
    <s v="Ekantika Bhatnagar"/>
    <x v="3"/>
    <x v="4"/>
    <x v="33"/>
    <n v="5"/>
    <n v="84179.82"/>
    <n v="0"/>
    <n v="420899.1"/>
    <n v="37661.51"/>
    <n v="420899.10000000003"/>
    <s v="Q2"/>
    <n v="8.9478713544410056"/>
    <s v="Pune"/>
    <s v="Premium"/>
  </r>
  <r>
    <s v="ORD009134"/>
    <x v="57"/>
    <s v="CUST0282"/>
    <s v="Anmol Nagar"/>
    <x v="1"/>
    <x v="4"/>
    <x v="5"/>
    <n v="4"/>
    <n v="69508.14"/>
    <n v="0.3"/>
    <n v="194622.79"/>
    <n v="23983.73"/>
    <n v="194622.79199999999"/>
    <s v="Q2"/>
    <n v="12.323186816919025"/>
    <s v="Bhubaneswar"/>
    <s v="Regular"/>
  </r>
  <r>
    <s v="ORD004381"/>
    <x v="23"/>
    <s v="CUST0100"/>
    <s v="Faqid Zachariah"/>
    <x v="3"/>
    <x v="0"/>
    <x v="51"/>
    <n v="0"/>
    <n v="829.19"/>
    <n v="0.05"/>
    <n v="3150.92"/>
    <n v="-412.06"/>
    <n v="0"/>
    <s v="Q3"/>
    <n v="-13.077450395440064"/>
    <s v="Ahmedabad"/>
    <s v="Premium"/>
  </r>
  <r>
    <s v="ORD009377"/>
    <x v="10"/>
    <s v="CUST0216"/>
    <s v="Jacob Sengupta"/>
    <x v="1"/>
    <x v="5"/>
    <x v="11"/>
    <n v="2"/>
    <n v="779.45"/>
    <n v="0.15"/>
    <n v="1325.07"/>
    <n v="94.37"/>
    <n v="1325.0650000000001"/>
    <s v="Q1"/>
    <n v="7.121887900261874"/>
    <s v="Patna"/>
    <s v="Regular"/>
  </r>
  <r>
    <s v="ORD004262"/>
    <x v="288"/>
    <s v="CUST0045"/>
    <s v="Vritti Tailor"/>
    <x v="2"/>
    <x v="4"/>
    <x v="28"/>
    <n v="4"/>
    <n v="14689.47"/>
    <n v="0"/>
    <n v="58757.88"/>
    <n v="6857.86"/>
    <n v="58757.88"/>
    <s v="Q1"/>
    <n v="11.671387735568404"/>
    <s v="Delhi"/>
    <s v="Premium"/>
  </r>
  <r>
    <s v="ORD006492"/>
    <x v="319"/>
    <s v="CUST0053"/>
    <s v="Anjali Ganesh"/>
    <x v="3"/>
    <x v="4"/>
    <x v="23"/>
    <n v="1"/>
    <n v="75849.509999999995"/>
    <n v="0.15"/>
    <n v="64472.08"/>
    <n v="9713.6299999999992"/>
    <n v="64472.083499999993"/>
    <s v="Q4"/>
    <n v="15.06641324430668"/>
    <s v="Mumbai"/>
    <s v="Regular"/>
  </r>
  <r>
    <s v="ORD006680"/>
    <x v="39"/>
    <s v="CUST0141"/>
    <s v="Anusha Kapoor"/>
    <x v="3"/>
    <x v="4"/>
    <x v="50"/>
    <n v="5"/>
    <n v="11325.68"/>
    <n v="0.15"/>
    <n v="48134.14"/>
    <n v="5367.44"/>
    <n v="48134.14"/>
    <s v="Q3"/>
    <n v="11.151004256022855"/>
    <s v="Pune"/>
    <s v="Regular"/>
  </r>
  <r>
    <s v="ORD003932"/>
    <x v="188"/>
    <s v="CUST0344"/>
    <s v="Leela Rajagopalan"/>
    <x v="1"/>
    <x v="2"/>
    <x v="60"/>
    <n v="2"/>
    <n v="6807.36"/>
    <n v="0.2"/>
    <n v="10891.78"/>
    <n v="1833.77"/>
    <n v="10891.776"/>
    <s v="Q1"/>
    <n v="16.836274695228877"/>
    <s v="Ranchi"/>
    <s v="Regular"/>
  </r>
  <r>
    <s v="ORD001852"/>
    <x v="49"/>
    <s v="CUST0017"/>
    <s v="Aashi Chadha"/>
    <x v="3"/>
    <x v="5"/>
    <x v="24"/>
    <n v="2"/>
    <n v="412.95"/>
    <n v="0"/>
    <n v="825.9"/>
    <n v="-64.77"/>
    <n v="825.9"/>
    <s v="Q3"/>
    <n v="-7.8423537958590623"/>
    <s v="Surat"/>
    <s v="Premium"/>
  </r>
  <r>
    <s v="ORD002797"/>
    <x v="213"/>
    <s v="CUST0003"/>
    <s v="Avi Johal"/>
    <x v="1"/>
    <x v="0"/>
    <x v="56"/>
    <n v="5"/>
    <n v="322.61"/>
    <n v="0.1"/>
    <n v="1451.75"/>
    <n v="465.92"/>
    <n v="1451.7450000000001"/>
    <s v="Q1"/>
    <n v="32.093680041329428"/>
    <s v="Patna"/>
    <s v="Regular"/>
  </r>
  <r>
    <s v="ORD010079"/>
    <x v="142"/>
    <s v="CUST0083"/>
    <s v="Tanmayi Pant"/>
    <x v="1"/>
    <x v="6"/>
    <x v="18"/>
    <n v="1"/>
    <n v="4799.33"/>
    <n v="0"/>
    <n v="4799.33"/>
    <n v="1755.15"/>
    <n v="4799.33"/>
    <s v="Q3"/>
    <n v="36.570729664348981"/>
    <s v="Ranchi"/>
    <s v="Premium"/>
  </r>
  <r>
    <s v="ORD003660"/>
    <x v="364"/>
    <s v="CUST0289"/>
    <s v="Ojasvi Chakraborty"/>
    <x v="3"/>
    <x v="5"/>
    <x v="11"/>
    <n v="4"/>
    <n v="173.32"/>
    <n v="0.05"/>
    <n v="658.62"/>
    <n v="53.67"/>
    <n v="658.61599999999999"/>
    <s v="Q4"/>
    <n v="8.1488567003735071"/>
    <s v="Mumbai"/>
    <s v="Premium"/>
  </r>
  <r>
    <s v="ORD011808"/>
    <x v="84"/>
    <s v="CUST0473"/>
    <s v="Ranbir Jha"/>
    <x v="3"/>
    <x v="0"/>
    <x v="35"/>
    <n v="3"/>
    <n v="926.63"/>
    <n v="0"/>
    <n v="2779.89"/>
    <n v="1188.9000000000001"/>
    <n v="2779.89"/>
    <s v="Q2"/>
    <n v="42.767879304576809"/>
    <s v="Pune"/>
    <s v="Regular"/>
  </r>
  <r>
    <s v="ORD011712"/>
    <x v="218"/>
    <s v="CUST0239"/>
    <s v="Om Bumb"/>
    <x v="2"/>
    <x v="4"/>
    <x v="42"/>
    <n v="1"/>
    <n v="19536.03"/>
    <n v="0.15"/>
    <n v="16605.63"/>
    <n v="1831.35"/>
    <n v="16605.625499999998"/>
    <s v="Q3"/>
    <n v="11.028488530697118"/>
    <s v="Chandigarh"/>
    <s v="Regular"/>
  </r>
  <r>
    <s v="ORD002398"/>
    <x v="231"/>
    <s v="CUST0052"/>
    <s v="Vivaan Parmer"/>
    <x v="1"/>
    <x v="5"/>
    <x v="37"/>
    <n v="6"/>
    <n v="65.16"/>
    <n v="0"/>
    <n v="390.96"/>
    <n v="31.21"/>
    <n v="390.96"/>
    <s v="Q1"/>
    <n v="7.9829138530795998"/>
    <s v="Bhubaneswar"/>
    <s v="Occasional"/>
  </r>
  <r>
    <s v="ORD002094"/>
    <x v="141"/>
    <s v="CUST0219"/>
    <s v="Nimrat Mall"/>
    <x v="3"/>
    <x v="6"/>
    <x v="63"/>
    <n v="2"/>
    <n v="935.77"/>
    <n v="0.1"/>
    <n v="1684.39"/>
    <n v="531.32000000000005"/>
    <n v="1684.386"/>
    <s v="Q1"/>
    <n v="31.543763617689493"/>
    <s v="Surat"/>
    <s v="Premium"/>
  </r>
  <r>
    <s v="ORD007074"/>
    <x v="5"/>
    <s v="CUST0444"/>
    <s v="Yagnesh Rout"/>
    <x v="1"/>
    <x v="1"/>
    <x v="59"/>
    <n v="1"/>
    <n v="18124.12"/>
    <n v="0.05"/>
    <n v="17217.91"/>
    <n v="4658.71"/>
    <n v="17217.913999999997"/>
    <s v="Q1"/>
    <n v="27.057349004612057"/>
    <s v="Patna"/>
    <s v="Regular"/>
  </r>
  <r>
    <s v="ORD002157"/>
    <x v="14"/>
    <s v="CUST0283"/>
    <s v="Dalbir Roy"/>
    <x v="0"/>
    <x v="5"/>
    <x v="39"/>
    <n v="3"/>
    <n v="111.78"/>
    <n v="0.1"/>
    <n v="301.81"/>
    <n v="21.99"/>
    <n v="301.80600000000004"/>
    <s v="Q2"/>
    <n v="7.2860408866505413"/>
    <s v="Chennai"/>
    <s v="Regular"/>
  </r>
  <r>
    <s v="ORD011882"/>
    <x v="121"/>
    <s v="CUST0202"/>
    <s v="Samar Pillay"/>
    <x v="2"/>
    <x v="6"/>
    <x v="63"/>
    <n v="2"/>
    <n v="2715.45"/>
    <n v="0.3"/>
    <n v="3801.63"/>
    <n v="1279.52"/>
    <n v="3801.6299999999997"/>
    <s v="Q2"/>
    <n v="33.657141804962606"/>
    <s v="Chandigarh"/>
    <s v="Regular"/>
  </r>
  <r>
    <s v="ORD000030"/>
    <x v="309"/>
    <s v="CUST0120"/>
    <s v="Mitesh Rao"/>
    <x v="1"/>
    <x v="0"/>
    <x v="35"/>
    <n v="4"/>
    <n v="233.92"/>
    <n v="0.15"/>
    <n v="795.33"/>
    <n v="305.7"/>
    <n v="795.32799999999997"/>
    <s v="Q3"/>
    <n v="38.436875259326314"/>
    <s v="Bhubaneswar"/>
    <s v="Regular"/>
  </r>
  <r>
    <s v="ORD002670"/>
    <x v="325"/>
    <s v="CUST0083"/>
    <s v="Tanmayi Pant"/>
    <x v="1"/>
    <x v="5"/>
    <x v="37"/>
    <n v="5"/>
    <n v="798.47"/>
    <n v="0.05"/>
    <n v="3792.73"/>
    <n v="368.79"/>
    <n v="3792.7325000000001"/>
    <s v="Q4"/>
    <n v="9.7236027874380717"/>
    <s v="Ranchi"/>
    <s v="Premium"/>
  </r>
  <r>
    <s v="ORD003492"/>
    <x v="142"/>
    <s v="CUST0246"/>
    <s v="Oliver Chander"/>
    <x v="0"/>
    <x v="4"/>
    <x v="47"/>
    <n v="3"/>
    <n v="71961.02"/>
    <n v="0.25"/>
    <n v="161912.29"/>
    <n v="16601.12"/>
    <n v="161912.29499999998"/>
    <s v="Q3"/>
    <n v="10.253156199569531"/>
    <s v="Hyderabad"/>
    <s v="Regular"/>
  </r>
  <r>
    <s v="ORD007964"/>
    <x v="356"/>
    <s v="CUST0161"/>
    <s v="Jalsa Narang"/>
    <x v="2"/>
    <x v="6"/>
    <x v="41"/>
    <n v="1"/>
    <n v="3699.48"/>
    <n v="0"/>
    <n v="3699.48"/>
    <n v="931.94"/>
    <n v="3699.48"/>
    <s v="Q1"/>
    <n v="25.191107939494202"/>
    <s v="Lucknow"/>
    <s v="Premium"/>
  </r>
  <r>
    <s v="ORD004201"/>
    <x v="221"/>
    <s v="CUST0307"/>
    <s v="Unknown"/>
    <x v="0"/>
    <x v="2"/>
    <x v="62"/>
    <n v="3"/>
    <n v="3483.81"/>
    <n v="0.2"/>
    <n v="8361.14"/>
    <n v="1934.25"/>
    <n v="8361.1440000000002"/>
    <s v="Q1"/>
    <n v="23.133807112427256"/>
    <s v="Kochi"/>
    <s v="Premium"/>
  </r>
  <r>
    <s v="ORD001108"/>
    <x v="199"/>
    <s v="CUST0293"/>
    <s v="Vidhi Khatri"/>
    <x v="1"/>
    <x v="5"/>
    <x v="31"/>
    <n v="7"/>
    <n v="567.35"/>
    <n v="0.05"/>
    <n v="3772.88"/>
    <n v="322.22000000000003"/>
    <n v="3772.8775000000001"/>
    <s v="Q2"/>
    <n v="8.540425351455653"/>
    <s v="Ranchi"/>
    <s v="Premium"/>
  </r>
  <r>
    <s v="ORD008683"/>
    <x v="340"/>
    <s v="CUST0006"/>
    <s v="Yashica Nagi"/>
    <x v="0"/>
    <x v="1"/>
    <x v="69"/>
    <n v="2"/>
    <n v="23090.18"/>
    <n v="0"/>
    <n v="46180.36"/>
    <n v="13524.84"/>
    <n v="46180.36"/>
    <s v="Q2"/>
    <n v="29.28699559726256"/>
    <s v="Hyderabad"/>
    <s v="Regular"/>
  </r>
  <r>
    <s v="ORD000316"/>
    <x v="186"/>
    <s v="CUST0499"/>
    <s v="Shivansh Walia"/>
    <x v="3"/>
    <x v="3"/>
    <x v="25"/>
    <n v="3"/>
    <n v="1741.2"/>
    <n v="0.05"/>
    <n v="4962.42"/>
    <n v="978.13"/>
    <n v="4962.42"/>
    <s v="Q3"/>
    <n v="19.710745966685607"/>
    <s v="Pune"/>
    <s v="Regular"/>
  </r>
  <r>
    <s v="ORD001475"/>
    <x v="130"/>
    <s v="CUST0273"/>
    <s v="Tanmayi Pai"/>
    <x v="2"/>
    <x v="4"/>
    <x v="23"/>
    <n v="2"/>
    <n v="31079.42"/>
    <n v="0.05"/>
    <n v="59050.9"/>
    <n v="5703.59"/>
    <n v="59050.897999999994"/>
    <s v="Q2"/>
    <n v="9.658768960337607"/>
    <s v="Lucknow"/>
    <s v="Premium"/>
  </r>
  <r>
    <s v="ORD000382"/>
    <x v="78"/>
    <s v="CUST0414"/>
    <s v="Sai Maharaj"/>
    <x v="2"/>
    <x v="5"/>
    <x v="21"/>
    <n v="6"/>
    <n v="637.29"/>
    <n v="0"/>
    <n v="3823.74"/>
    <n v="373.41"/>
    <n v="3823.74"/>
    <s v="Q3"/>
    <n v="9.7655698347691011"/>
    <s v="Delhi"/>
    <s v="Occasional"/>
  </r>
  <r>
    <s v="ORD004211"/>
    <x v="30"/>
    <s v="CUST0014"/>
    <s v="Dipta Wable"/>
    <x v="0"/>
    <x v="5"/>
    <x v="39"/>
    <n v="1"/>
    <n v="591.30999999999995"/>
    <n v="0"/>
    <n v="591.30999999999995"/>
    <n v="61.36"/>
    <n v="591.30999999999995"/>
    <s v="Q1"/>
    <n v="10.376959632003519"/>
    <s v="Hyderabad"/>
    <s v="Premium"/>
  </r>
  <r>
    <s v="ORD003596"/>
    <x v="236"/>
    <s v="CUST0031"/>
    <s v="Unni Gupta"/>
    <x v="3"/>
    <x v="4"/>
    <x v="5"/>
    <n v="5"/>
    <n v="7830.27"/>
    <n v="0.1"/>
    <n v="35236.22"/>
    <n v="4856.75"/>
    <n v="35236.215000000004"/>
    <s v="Q3"/>
    <n v="13.783402419442266"/>
    <s v="Ahmedabad"/>
    <s v="Premium"/>
  </r>
  <r>
    <s v="ORD008638"/>
    <x v="203"/>
    <s v="CUST0210"/>
    <s v="Yadavi Dani"/>
    <x v="0"/>
    <x v="5"/>
    <x v="24"/>
    <n v="2"/>
    <n v="504.35"/>
    <n v="0.2"/>
    <n v="806.96"/>
    <n v="69.22"/>
    <n v="806.96"/>
    <s v="Q3"/>
    <n v="8.5778725091702182"/>
    <s v="Mumbai"/>
    <s v="Regular"/>
  </r>
  <r>
    <s v="ORD005121"/>
    <x v="51"/>
    <s v="CUST0151"/>
    <s v="Abhimanyu Kalita"/>
    <x v="0"/>
    <x v="3"/>
    <x v="25"/>
    <n v="2"/>
    <n v="1815.48"/>
    <n v="0"/>
    <n v="3630.96"/>
    <n v="1018.69"/>
    <n v="3630.96"/>
    <s v="Q3"/>
    <n v="28.055665719258823"/>
    <s v="Chennai"/>
    <s v="Premium"/>
  </r>
  <r>
    <s v="ORD011020"/>
    <x v="233"/>
    <s v="CUST0193"/>
    <s v="Aashi Virk"/>
    <x v="3"/>
    <x v="3"/>
    <x v="12"/>
    <n v="3"/>
    <n v="3939.93"/>
    <n v="0.2"/>
    <n v="9455.83"/>
    <n v="2586.0300000000002"/>
    <n v="9455.8320000000003"/>
    <s v="Q1"/>
    <n v="27.348524666792866"/>
    <s v="Pune"/>
    <s v="Premium"/>
  </r>
  <r>
    <s v="ORD007674"/>
    <x v="325"/>
    <s v="CUST0134"/>
    <s v="Hemang Bhavsar"/>
    <x v="3"/>
    <x v="5"/>
    <x v="7"/>
    <n v="10"/>
    <n v="453.33"/>
    <n v="0.05"/>
    <n v="4306.6400000000003"/>
    <n v="440.1"/>
    <n v="4306.6350000000002"/>
    <s v="Q4"/>
    <n v="10.219103523860829"/>
    <s v="Surat"/>
    <s v="Premium"/>
  </r>
  <r>
    <s v="ORD000627"/>
    <x v="250"/>
    <s v="CUST0027"/>
    <s v="Januja Dalal"/>
    <x v="0"/>
    <x v="0"/>
    <x v="56"/>
    <n v="4"/>
    <n v="545.04"/>
    <n v="0"/>
    <n v="2180.16"/>
    <n v="761.03"/>
    <n v="2180.16"/>
    <s v="Q4"/>
    <n v="34.90707104065757"/>
    <s v="Kochi"/>
    <s v="Regular"/>
  </r>
  <r>
    <s v="ORD005578"/>
    <x v="354"/>
    <s v="CUST0026"/>
    <s v="Mason Oommen"/>
    <x v="0"/>
    <x v="0"/>
    <x v="0"/>
    <n v="1"/>
    <n v="922.01"/>
    <n v="0.15"/>
    <n v="783.71"/>
    <n v="-79.78"/>
    <n v="783.70849999999996"/>
    <s v="Q2"/>
    <n v="-10.179785890188972"/>
    <s v="Chennai"/>
    <s v="Premium"/>
  </r>
  <r>
    <s v="ORD001113"/>
    <x v="40"/>
    <s v="CUST0192"/>
    <s v="Kevin Toor"/>
    <x v="0"/>
    <x v="5"/>
    <x v="24"/>
    <n v="8"/>
    <n v="350.69"/>
    <n v="0"/>
    <n v="2805.52"/>
    <n v="278.94"/>
    <n v="2805.52"/>
    <s v="Q4"/>
    <n v="9.9425418460748816"/>
    <s v="Bengaluru"/>
    <s v="Premium"/>
  </r>
  <r>
    <s v="ORD009677"/>
    <x v="63"/>
    <s v="CUST0080"/>
    <s v="Balvan Gaba"/>
    <x v="3"/>
    <x v="0"/>
    <x v="0"/>
    <n v="3"/>
    <n v="885.77"/>
    <n v="0.2"/>
    <n v="2125.85"/>
    <n v="569.73"/>
    <n v="2125.848"/>
    <s v="Q4"/>
    <n v="26.800103488016557"/>
    <s v="Mumbai"/>
    <s v="Regular"/>
  </r>
  <r>
    <s v="ORD004365"/>
    <x v="271"/>
    <s v="CUST0439"/>
    <s v="Manbir Chacko"/>
    <x v="0"/>
    <x v="2"/>
    <x v="2"/>
    <n v="4"/>
    <n v="7601.51"/>
    <n v="0.1"/>
    <n v="27365.439999999999"/>
    <n v="7308.68"/>
    <n v="27365.436000000002"/>
    <s v="Q3"/>
    <n v="26.707701392705545"/>
    <s v="Chennai"/>
    <s v="Regular"/>
  </r>
  <r>
    <s v="ORD002978"/>
    <x v="281"/>
    <s v="CUST0491"/>
    <s v="Kashish Sarkar"/>
    <x v="3"/>
    <x v="6"/>
    <x v="19"/>
    <n v="4"/>
    <n v="355.02"/>
    <n v="0"/>
    <n v="1420.08"/>
    <n v="315.52999999999997"/>
    <n v="1420.08"/>
    <s v="Q3"/>
    <n v="22.219170750943608"/>
    <s v="Surat"/>
    <s v="Premium"/>
  </r>
  <r>
    <s v="ORD003196"/>
    <x v="309"/>
    <s v="CUST0325"/>
    <s v="Unknown"/>
    <x v="1"/>
    <x v="5"/>
    <x v="37"/>
    <n v="3"/>
    <n v="582.17999999999995"/>
    <n v="0.05"/>
    <n v="1659.21"/>
    <n v="106.2"/>
    <n v="1659.213"/>
    <s v="Q3"/>
    <n v="6.4006364474659625"/>
    <s v="Kolkata"/>
    <s v="Premium"/>
  </r>
  <r>
    <s v="ORD006002"/>
    <x v="115"/>
    <s v="CUST0020"/>
    <s v="Neelima Menon"/>
    <x v="1"/>
    <x v="4"/>
    <x v="45"/>
    <n v="2"/>
    <n v="41534.65"/>
    <n v="0"/>
    <n v="83069.3"/>
    <n v="11050.22"/>
    <n v="83069.3"/>
    <s v="Q2"/>
    <n v="13.30241136015351"/>
    <s v="Guwahati"/>
    <s v="Regular"/>
  </r>
  <r>
    <s v="ORD005216"/>
    <x v="291"/>
    <s v="CUST0131"/>
    <s v="Aarna Mukherjee"/>
    <x v="0"/>
    <x v="6"/>
    <x v="63"/>
    <n v="3"/>
    <n v="4341.21"/>
    <n v="0.15"/>
    <n v="11070.09"/>
    <n v="2575.83"/>
    <n v="11070.085500000001"/>
    <s v="Q3"/>
    <n v="23.268374511860337"/>
    <s v="Coimbatore"/>
    <s v="Regular"/>
  </r>
  <r>
    <s v="ORD011998"/>
    <x v="319"/>
    <s v="CUST0340"/>
    <s v="Oscar Wali"/>
    <x v="0"/>
    <x v="4"/>
    <x v="23"/>
    <n v="2"/>
    <n v="58368.56"/>
    <n v="0.2"/>
    <n v="93389.7"/>
    <n v="13595.15"/>
    <n v="93389.695999999996"/>
    <s v="Q4"/>
    <n v="14.557440488619195"/>
    <s v="Coimbatore"/>
    <s v="Premium"/>
  </r>
  <r>
    <s v="ORD000012"/>
    <x v="197"/>
    <s v="CUST0381"/>
    <s v="Pratyush Mani"/>
    <x v="1"/>
    <x v="5"/>
    <x v="7"/>
    <n v="8"/>
    <n v="201.74"/>
    <n v="0"/>
    <n v="1613.92"/>
    <n v="131.02000000000001"/>
    <n v="1613.92"/>
    <s v="Q4"/>
    <n v="8.1181223356795886"/>
    <s v="Patna"/>
    <s v="Regular"/>
  </r>
  <r>
    <s v="ORD009036"/>
    <x v="295"/>
    <s v="CUST0014"/>
    <s v="Dipta Wable"/>
    <x v="0"/>
    <x v="6"/>
    <x v="41"/>
    <n v="3"/>
    <n v="4255.38"/>
    <n v="0.05"/>
    <n v="12127.83"/>
    <n v="3255.44"/>
    <n v="12127.832999999999"/>
    <s v="Q4"/>
    <n v="26.842724543467384"/>
    <s v="Hyderabad"/>
    <s v="Premium"/>
  </r>
  <r>
    <s v="ORD009645"/>
    <x v="324"/>
    <s v="CUST0317"/>
    <s v="Balendra Soman"/>
    <x v="3"/>
    <x v="5"/>
    <x v="68"/>
    <n v="6"/>
    <n v="461.91"/>
    <n v="0"/>
    <n v="2771.46"/>
    <n v="198.53"/>
    <n v="2771.46"/>
    <s v="Q1"/>
    <n v="7.1633723741277162"/>
    <s v="Nagpur"/>
    <s v="Occasional"/>
  </r>
  <r>
    <s v="ORD005852"/>
    <x v="152"/>
    <s v="CUST0286"/>
    <s v="Vanya Dada"/>
    <x v="1"/>
    <x v="4"/>
    <x v="50"/>
    <n v="2"/>
    <n v="30138.84"/>
    <n v="0.25"/>
    <n v="45208.26"/>
    <n v="-4131.1099999999997"/>
    <n v="45208.26"/>
    <s v="Q2"/>
    <n v="-9.1379539933631584"/>
    <s v="Ranchi"/>
    <s v="Occasional"/>
  </r>
  <r>
    <s v="ORD010166"/>
    <x v="206"/>
    <s v="CUST0420"/>
    <s v="Zehaan Choudhury"/>
    <x v="3"/>
    <x v="3"/>
    <x v="12"/>
    <n v="4"/>
    <n v="2735.46"/>
    <n v="0.1"/>
    <n v="9847.66"/>
    <n v="-632.88"/>
    <n v="9847.6560000000009"/>
    <s v="Q1"/>
    <n v="-6.4267044150590094"/>
    <s v="Ahmedabad"/>
    <s v="Premium"/>
  </r>
  <r>
    <s v="ORD009981"/>
    <x v="49"/>
    <s v="CUST0069"/>
    <s v="Jalsa Konda"/>
    <x v="2"/>
    <x v="0"/>
    <x v="32"/>
    <n v="3"/>
    <n v="724.79"/>
    <n v="0"/>
    <n v="2174.37"/>
    <n v="573.11"/>
    <n v="2174.37"/>
    <s v="Q3"/>
    <n v="26.357519649369703"/>
    <s v="Jaipur"/>
    <s v="Premium"/>
  </r>
  <r>
    <s v="ORD010593"/>
    <x v="254"/>
    <s v="CUST0316"/>
    <s v="Vinaya Varughese"/>
    <x v="1"/>
    <x v="5"/>
    <x v="68"/>
    <n v="2"/>
    <n v="657.47"/>
    <n v="0.1"/>
    <n v="1183.45"/>
    <n v="104.54"/>
    <n v="1183.4460000000001"/>
    <s v="Q4"/>
    <n v="8.8334952891968399"/>
    <s v="Ranchi"/>
    <s v="Regular"/>
  </r>
  <r>
    <s v="ORD010893"/>
    <x v="266"/>
    <s v="CUST0204"/>
    <s v="Madhavi Dutt"/>
    <x v="0"/>
    <x v="3"/>
    <x v="16"/>
    <n v="3"/>
    <n v="3560.46"/>
    <n v="0.15"/>
    <n v="9079.17"/>
    <n v="2048.1999999999998"/>
    <n v="9079.1730000000007"/>
    <s v="Q2"/>
    <n v="22.559330863944609"/>
    <s v="Hyderabad"/>
    <s v="Premium"/>
  </r>
  <r>
    <s v="ORD000774"/>
    <x v="347"/>
    <s v="CUST0436"/>
    <s v="Lekha Kulkarni"/>
    <x v="3"/>
    <x v="4"/>
    <x v="23"/>
    <n v="2"/>
    <n v="41335.89"/>
    <n v="0.25"/>
    <n v="62003.83"/>
    <n v="6819.29"/>
    <n v="62003.834999999999"/>
    <s v="Q1"/>
    <n v="10.998175435291659"/>
    <s v="Ahmedabad"/>
    <s v="Premium"/>
  </r>
  <r>
    <s v="ORD004787"/>
    <x v="123"/>
    <s v="CUST0349"/>
    <s v="Nakul Deep"/>
    <x v="3"/>
    <x v="5"/>
    <x v="11"/>
    <n v="10"/>
    <n v="402.58"/>
    <n v="0.15"/>
    <n v="3421.93"/>
    <n v="346.22"/>
    <n v="3421.93"/>
    <s v="Q1"/>
    <n v="10.117682126753033"/>
    <s v="Pune"/>
    <s v="Premium"/>
  </r>
  <r>
    <s v="ORD008983"/>
    <x v="228"/>
    <s v="CUST0078"/>
    <s v="Warinder Naidu"/>
    <x v="0"/>
    <x v="5"/>
    <x v="40"/>
    <n v="1"/>
    <n v="330.54"/>
    <n v="0"/>
    <n v="330.54"/>
    <n v="19.190000000000001"/>
    <n v="330.54"/>
    <s v="Q3"/>
    <n v="5.8056513583832512"/>
    <s v="Hyderabad"/>
    <s v="Regular"/>
  </r>
  <r>
    <s v="ORD002916"/>
    <x v="194"/>
    <s v="CUST0004"/>
    <s v="Lucky Aggarwal"/>
    <x v="0"/>
    <x v="2"/>
    <x v="30"/>
    <n v="3"/>
    <n v="4115.76"/>
    <n v="0"/>
    <n v="12347.28"/>
    <n v="3163.51"/>
    <n v="12347.28"/>
    <s v="Q4"/>
    <n v="25.621108454655602"/>
    <s v="Coimbatore"/>
    <s v="Premium"/>
  </r>
  <r>
    <s v="ORD006384"/>
    <x v="161"/>
    <s v="CUST0167"/>
    <s v="Varsha Ben"/>
    <x v="3"/>
    <x v="2"/>
    <x v="30"/>
    <n v="4"/>
    <n v="322.79000000000002"/>
    <n v="0.15"/>
    <n v="1097.49"/>
    <n v="169.34"/>
    <n v="1097.4860000000001"/>
    <s v="Q2"/>
    <n v="15.42975334627195"/>
    <s v="Pune"/>
    <s v="Premium"/>
  </r>
  <r>
    <s v="ORD011542"/>
    <x v="86"/>
    <s v="CUST0058"/>
    <s v="Vansha Narula"/>
    <x v="0"/>
    <x v="2"/>
    <x v="60"/>
    <n v="4"/>
    <n v="5669.99"/>
    <n v="0.1"/>
    <n v="20411.96"/>
    <n v="5590.53"/>
    <n v="20411.964"/>
    <s v="Q4"/>
    <n v="27.388501643154306"/>
    <s v="Kochi"/>
    <s v="Regular"/>
  </r>
  <r>
    <s v="ORD002122"/>
    <x v="266"/>
    <s v="CUST0107"/>
    <s v="Finn Hayre"/>
    <x v="1"/>
    <x v="6"/>
    <x v="57"/>
    <n v="5"/>
    <n v="1974.72"/>
    <n v="0"/>
    <n v="9873.6"/>
    <n v="2854.97"/>
    <n v="9873.6"/>
    <s v="Q2"/>
    <n v="28.915187976016849"/>
    <s v="Bhubaneswar"/>
    <s v="Regular"/>
  </r>
  <r>
    <s v="ORD009746"/>
    <x v="236"/>
    <s v="CUST0198"/>
    <s v="Dev Wagle"/>
    <x v="2"/>
    <x v="3"/>
    <x v="4"/>
    <n v="4"/>
    <n v="285.97000000000003"/>
    <n v="0"/>
    <n v="1143.8800000000001"/>
    <n v="308.68"/>
    <n v="1143.8800000000001"/>
    <s v="Q3"/>
    <n v="26.985348113438473"/>
    <s v="Chandigarh"/>
    <s v="Regular"/>
  </r>
  <r>
    <s v="ORD003135"/>
    <x v="208"/>
    <s v="CUST0471"/>
    <s v="Deepa Borde"/>
    <x v="3"/>
    <x v="4"/>
    <x v="5"/>
    <n v="5"/>
    <n v="41111.74"/>
    <n v="0.05"/>
    <n v="195280.76"/>
    <n v="17343"/>
    <n v="195280.76499999998"/>
    <s v="Q1"/>
    <n v="8.881059250281492"/>
    <s v="Mumbai"/>
    <s v="Premium"/>
  </r>
  <r>
    <s v="ORD006906"/>
    <x v="338"/>
    <s v="CUST0370"/>
    <s v="Ishaan Edwin"/>
    <x v="1"/>
    <x v="6"/>
    <x v="63"/>
    <n v="2"/>
    <n v="4860.92"/>
    <n v="0"/>
    <n v="9721.84"/>
    <n v="2190.31"/>
    <n v="9721.84"/>
    <s v="Q3"/>
    <n v="22.529788599688946"/>
    <s v="Bhubaneswar"/>
    <s v="Premium"/>
  </r>
  <r>
    <s v="ORD006885"/>
    <x v="22"/>
    <s v="CUST0175"/>
    <s v="Balendra Lala"/>
    <x v="2"/>
    <x v="4"/>
    <x v="5"/>
    <n v="2"/>
    <n v="8536.07"/>
    <n v="0.25"/>
    <n v="12804.1"/>
    <n v="1548.58"/>
    <n v="12804.105"/>
    <s v="Q3"/>
    <n v="12.094407260174474"/>
    <s v="Delhi"/>
    <s v="Premium"/>
  </r>
  <r>
    <s v="ORD011071"/>
    <x v="113"/>
    <s v="CUST0214"/>
    <s v="Bimala Chopra"/>
    <x v="2"/>
    <x v="5"/>
    <x v="7"/>
    <n v="2"/>
    <n v="288"/>
    <n v="0.25"/>
    <n v="432"/>
    <n v="31.12"/>
    <n v="432"/>
    <s v="Q3"/>
    <n v="7.2037037037037042"/>
    <s v="Chandigarh"/>
    <s v="Premium"/>
  </r>
  <r>
    <s v="ORD001820"/>
    <x v="152"/>
    <s v="CUST0320"/>
    <s v="Tanish Dhar"/>
    <x v="1"/>
    <x v="4"/>
    <x v="5"/>
    <n v="2"/>
    <n v="17998.09"/>
    <n v="0"/>
    <n v="35996.18"/>
    <n v="3446.68"/>
    <n v="35996.18"/>
    <s v="Q2"/>
    <n v="9.5751271384908065"/>
    <s v="Kochi"/>
    <s v="Premium"/>
  </r>
  <r>
    <s v="ORD006192"/>
    <x v="31"/>
    <s v="CUST0416"/>
    <s v="Hitesh Soman"/>
    <x v="3"/>
    <x v="6"/>
    <x v="55"/>
    <n v="3"/>
    <n v="1909.48"/>
    <n v="0.25"/>
    <n v="4296.33"/>
    <n v="1432.09"/>
    <n v="4296.33"/>
    <s v="Q2"/>
    <n v="33.332867819743825"/>
    <s v="Mumbai"/>
    <s v="Premium"/>
  </r>
  <r>
    <s v="ORD002811"/>
    <x v="110"/>
    <s v="CUST0429"/>
    <s v="Daniel Rau"/>
    <x v="2"/>
    <x v="1"/>
    <x v="59"/>
    <n v="3"/>
    <n v="42119.07"/>
    <n v="0.05"/>
    <n v="120039.35"/>
    <n v="36840.99"/>
    <n v="120039.34949999998"/>
    <s v="Q2"/>
    <n v="30.690760987959365"/>
    <s v="Jaipur"/>
    <s v="Premium"/>
  </r>
  <r>
    <s v="ORD000592"/>
    <x v="298"/>
    <s v="CUST0186"/>
    <s v="Hemang Barad"/>
    <x v="1"/>
    <x v="3"/>
    <x v="61"/>
    <n v="1"/>
    <n v="752.22"/>
    <n v="0.15"/>
    <n v="639.39"/>
    <n v="134.43"/>
    <n v="639.38700000000006"/>
    <s v="Q3"/>
    <n v="21.024726692628914"/>
    <s v="Ranchi"/>
    <s v="Premium"/>
  </r>
  <r>
    <s v="ORD001045"/>
    <x v="183"/>
    <s v="CUST0054"/>
    <s v="Bhavya Chahal"/>
    <x v="1"/>
    <x v="6"/>
    <x v="57"/>
    <n v="3"/>
    <n v="1166.75"/>
    <n v="0"/>
    <n v="3500.25"/>
    <n v="1062.6199999999999"/>
    <n v="3500.25"/>
    <s v="Q3"/>
    <n v="30.358402971216336"/>
    <s v="Guwahati"/>
    <s v="Premium"/>
  </r>
  <r>
    <s v="ORD004041"/>
    <x v="18"/>
    <s v="CUST0111"/>
    <s v="Ishwar Bir"/>
    <x v="0"/>
    <x v="6"/>
    <x v="14"/>
    <n v="2"/>
    <n v="2124.2600000000002"/>
    <n v="0.15"/>
    <n v="3611.24"/>
    <n v="1093.52"/>
    <n v="3611.2420000000002"/>
    <s v="Q3"/>
    <n v="30.281011508512311"/>
    <s v="Hyderabad"/>
    <s v="Premium"/>
  </r>
  <r>
    <s v="ORD006337"/>
    <x v="87"/>
    <s v="CUST0060"/>
    <s v="Reva Parsa"/>
    <x v="2"/>
    <x v="5"/>
    <x v="11"/>
    <n v="4"/>
    <n v="405.64"/>
    <n v="0.05"/>
    <n v="1541.43"/>
    <n v="116.82"/>
    <n v="1541.4319999999998"/>
    <s v="Q1"/>
    <n v="7.5786769428387917"/>
    <s v="Lucknow"/>
    <s v="Premium"/>
  </r>
  <r>
    <s v="ORD005763"/>
    <x v="167"/>
    <s v="CUST0451"/>
    <s v="Varsha Sheth"/>
    <x v="0"/>
    <x v="6"/>
    <x v="57"/>
    <n v="2"/>
    <n v="3148.41"/>
    <n v="0.25"/>
    <n v="4722.6099999999997"/>
    <n v="1730.04"/>
    <n v="4722.6149999999998"/>
    <s v="Q2"/>
    <n v="36.633132949788362"/>
    <s v="Chennai"/>
    <s v="Regular"/>
  </r>
  <r>
    <s v="ORD008437"/>
    <x v="327"/>
    <s v="CUST0164"/>
    <s v="Teerth Soman"/>
    <x v="2"/>
    <x v="2"/>
    <x v="2"/>
    <n v="5"/>
    <n v="577.29"/>
    <n v="0.1"/>
    <n v="2597.8000000000002"/>
    <n v="605.4"/>
    <n v="2597.8049999999998"/>
    <s v="Q4"/>
    <n v="23.304334436831162"/>
    <s v="Chandigarh"/>
    <s v="Occasional"/>
  </r>
  <r>
    <s v="ORD009580"/>
    <x v="229"/>
    <s v="CUST0416"/>
    <s v="Hitesh Soman"/>
    <x v="3"/>
    <x v="3"/>
    <x v="61"/>
    <n v="2"/>
    <n v="2550.83"/>
    <n v="0.05"/>
    <n v="4846.58"/>
    <n v="1258.8900000000001"/>
    <n v="4846.5769999999993"/>
    <s v="Q3"/>
    <n v="25.974811103912455"/>
    <s v="Mumbai"/>
    <s v="Premium"/>
  </r>
  <r>
    <s v="ORD010215"/>
    <x v="181"/>
    <s v="CUST0386"/>
    <s v="Nikita Balan"/>
    <x v="1"/>
    <x v="4"/>
    <x v="50"/>
    <n v="5"/>
    <n v="32921.25"/>
    <n v="0.25"/>
    <n v="123454.69"/>
    <n v="17194.830000000002"/>
    <n v="123454.6875"/>
    <s v="Q3"/>
    <n v="13.928049230045453"/>
    <s v="Kochi"/>
    <s v="Premium"/>
  </r>
  <r>
    <s v="ORD000060"/>
    <x v="135"/>
    <s v="CUST0383"/>
    <s v="Ishani Chawla"/>
    <x v="0"/>
    <x v="5"/>
    <x v="40"/>
    <n v="6"/>
    <n v="370.68"/>
    <n v="0"/>
    <n v="2224.08"/>
    <n v="207.48"/>
    <n v="2224.08"/>
    <s v="Q2"/>
    <n v="9.3288011222617886"/>
    <s v="Bengaluru"/>
    <s v="Regular"/>
  </r>
  <r>
    <s v="ORD005342"/>
    <x v="192"/>
    <s v="CUST0242"/>
    <s v="Vanya Bhat"/>
    <x v="2"/>
    <x v="4"/>
    <x v="47"/>
    <n v="5"/>
    <n v="11907.16"/>
    <n v="0.3"/>
    <n v="41675.06"/>
    <n v="-4929.24"/>
    <n v="41675.06"/>
    <s v="Q2"/>
    <n v="-11.827793409295632"/>
    <s v="Delhi"/>
    <s v="Regular"/>
  </r>
  <r>
    <s v="ORD008369"/>
    <x v="100"/>
    <s v="CUST0269"/>
    <s v="Fiyaz Verma"/>
    <x v="3"/>
    <x v="2"/>
    <x v="2"/>
    <n v="5"/>
    <n v="3473.01"/>
    <n v="0.2"/>
    <n v="13892.04"/>
    <n v="3793.44"/>
    <n v="13892.040000000003"/>
    <s v="Q3"/>
    <n v="27.306572684789277"/>
    <s v="Mumbai"/>
    <s v="Premium"/>
  </r>
  <r>
    <s v="ORD000450"/>
    <x v="98"/>
    <s v="CUST0229"/>
    <s v="Tanish Narula"/>
    <x v="2"/>
    <x v="6"/>
    <x v="55"/>
    <n v="2"/>
    <n v="1526.89"/>
    <n v="0.05"/>
    <n v="2901.09"/>
    <n v="788.26"/>
    <n v="2901.0909999999999"/>
    <s v="Q3"/>
    <n v="27.171166699412979"/>
    <s v="Lucknow"/>
    <s v="Premium"/>
  </r>
  <r>
    <s v="ORD000056"/>
    <x v="217"/>
    <s v="CUST0301"/>
    <s v="Vihaan Saini"/>
    <x v="2"/>
    <x v="3"/>
    <x v="25"/>
    <n v="1"/>
    <n v="1451.65"/>
    <n v="0.05"/>
    <n v="1379.07"/>
    <n v="368.29"/>
    <n v="1379.0675000000001"/>
    <s v="Q4"/>
    <n v="26.705678464472438"/>
    <s v="Chandigarh"/>
    <s v="Premium"/>
  </r>
  <r>
    <s v="ORD007972"/>
    <x v="87"/>
    <s v="CUST0336"/>
    <s v="Krishna Saxena"/>
    <x v="3"/>
    <x v="4"/>
    <x v="22"/>
    <n v="3"/>
    <n v="83364.899999999994"/>
    <n v="0.05"/>
    <n v="237589.96"/>
    <n v="34763.69"/>
    <n v="237589.96499999997"/>
    <s v="Q1"/>
    <n v="14.63180093973668"/>
    <s v="Ahmedabad"/>
    <s v="Premium"/>
  </r>
  <r>
    <s v="ORD003458"/>
    <x v="49"/>
    <s v="CUST0485"/>
    <s v="Om Seth"/>
    <x v="3"/>
    <x v="6"/>
    <x v="29"/>
    <n v="2"/>
    <n v="3145.34"/>
    <n v="0"/>
    <n v="6290.68"/>
    <n v="1428.44"/>
    <n v="6290.68"/>
    <s v="Q3"/>
    <n v="22.707243096135869"/>
    <s v="Nagpur"/>
    <s v="Regular"/>
  </r>
  <r>
    <s v="ORD007366"/>
    <x v="338"/>
    <s v="CUST0344"/>
    <s v="Leela Rajagopalan"/>
    <x v="1"/>
    <x v="5"/>
    <x v="7"/>
    <n v="9"/>
    <n v="739.16"/>
    <n v="0"/>
    <n v="6652.44"/>
    <n v="619.66"/>
    <n v="6652.44"/>
    <s v="Q3"/>
    <n v="9.314777735687958"/>
    <s v="Ranchi"/>
    <s v="Regular"/>
  </r>
  <r>
    <s v="ORD005189"/>
    <x v="261"/>
    <s v="CUST0141"/>
    <s v="Anusha Kapoor"/>
    <x v="3"/>
    <x v="1"/>
    <x v="1"/>
    <n v="1"/>
    <n v="36636.339999999997"/>
    <n v="0"/>
    <n v="36636.339999999997"/>
    <n v="10769.8"/>
    <n v="36636.339999999997"/>
    <s v="Q4"/>
    <n v="29.39649539227991"/>
    <s v="Pune"/>
    <s v="Regular"/>
  </r>
  <r>
    <s v="ORD007891"/>
    <x v="315"/>
    <s v="CUST0208"/>
    <s v="Dev Venkataraman"/>
    <x v="3"/>
    <x v="2"/>
    <x v="17"/>
    <n v="4"/>
    <n v="5864.22"/>
    <n v="0"/>
    <n v="23456.880000000001"/>
    <n v="4707.7"/>
    <n v="23456.880000000001"/>
    <s v="Q4"/>
    <n v="20.069591522828269"/>
    <s v="Ahmedabad"/>
    <s v="Premium"/>
  </r>
  <r>
    <s v="ORD001769"/>
    <x v="176"/>
    <s v="CUST0052"/>
    <s v="Unknown"/>
    <x v="1"/>
    <x v="5"/>
    <x v="39"/>
    <n v="4"/>
    <n v="424.86"/>
    <n v="0.05"/>
    <n v="1614.47"/>
    <n v="126.34"/>
    <n v="1614.4680000000001"/>
    <s v="Q1"/>
    <n v="7.825478330349898"/>
    <s v="Bhubaneswar"/>
    <s v="Occasional"/>
  </r>
  <r>
    <s v="ORD009930"/>
    <x v="147"/>
    <s v="CUST0081"/>
    <s v="Warhi Bahri"/>
    <x v="3"/>
    <x v="6"/>
    <x v="43"/>
    <n v="1"/>
    <n v="2736.32"/>
    <n v="0.1"/>
    <n v="2462.69"/>
    <n v="846.2"/>
    <n v="2462.6880000000001"/>
    <s v="Q2"/>
    <n v="34.360800587974936"/>
    <s v="Mumbai"/>
    <s v="Premium"/>
  </r>
  <r>
    <s v="ORD003241"/>
    <x v="287"/>
    <s v="CUST0202"/>
    <s v="Samar Pillay"/>
    <x v="2"/>
    <x v="5"/>
    <x v="11"/>
    <n v="9"/>
    <n v="568.98"/>
    <n v="0.05"/>
    <n v="4864.78"/>
    <n v="448.57"/>
    <n v="4864.7789999999995"/>
    <s v="Q4"/>
    <n v="9.2207664067028716"/>
    <s v="Chandigarh"/>
    <s v="Regular"/>
  </r>
  <r>
    <s v="ORD007204"/>
    <x v="289"/>
    <s v="CUST0284"/>
    <s v="Daksha Karan"/>
    <x v="1"/>
    <x v="5"/>
    <x v="24"/>
    <n v="3"/>
    <n v="443.96"/>
    <n v="0.05"/>
    <n v="1265.29"/>
    <n v="113.58"/>
    <n v="1265.2859999999998"/>
    <s v="Q2"/>
    <n v="8.9765982502035104"/>
    <s v="Ranchi"/>
    <s v="Premium"/>
  </r>
  <r>
    <m/>
    <x v="365"/>
    <m/>
    <m/>
    <x v="4"/>
    <x v="7"/>
    <x v="70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7">
  <r>
    <x v="0"/>
    <s v="Electronics"/>
    <x v="0"/>
    <n v="1"/>
    <n v="2023"/>
    <x v="0"/>
    <x v="0"/>
    <n v="87"/>
  </r>
  <r>
    <x v="0"/>
    <s v="Electronics"/>
    <x v="1"/>
    <n v="2"/>
    <n v="2023"/>
    <x v="1"/>
    <x v="1"/>
    <n v="86.6"/>
  </r>
  <r>
    <x v="0"/>
    <s v="Electronics"/>
    <x v="2"/>
    <n v="3"/>
    <n v="2023"/>
    <x v="2"/>
    <x v="2"/>
    <n v="84.9"/>
  </r>
  <r>
    <x v="0"/>
    <s v="Electronics"/>
    <x v="3"/>
    <n v="4"/>
    <n v="2023"/>
    <x v="3"/>
    <x v="3"/>
    <n v="108.6"/>
  </r>
  <r>
    <x v="0"/>
    <s v="Electronics"/>
    <x v="4"/>
    <n v="5"/>
    <n v="2023"/>
    <x v="4"/>
    <x v="4"/>
    <n v="116"/>
  </r>
  <r>
    <x v="0"/>
    <s v="Electronics"/>
    <x v="5"/>
    <n v="6"/>
    <n v="2023"/>
    <x v="5"/>
    <x v="5"/>
    <n v="104.1"/>
  </r>
  <r>
    <x v="0"/>
    <s v="Electronics"/>
    <x v="6"/>
    <n v="7"/>
    <n v="2023"/>
    <x v="6"/>
    <x v="6"/>
    <n v="103.6"/>
  </r>
  <r>
    <x v="0"/>
    <s v="Electronics"/>
    <x v="7"/>
    <n v="8"/>
    <n v="2023"/>
    <x v="7"/>
    <x v="7"/>
    <n v="84.5"/>
  </r>
  <r>
    <x v="0"/>
    <s v="Electronics"/>
    <x v="8"/>
    <n v="9"/>
    <n v="2023"/>
    <x v="8"/>
    <x v="8"/>
    <n v="101.5"/>
  </r>
  <r>
    <x v="0"/>
    <s v="Electronics"/>
    <x v="9"/>
    <n v="10"/>
    <n v="2023"/>
    <x v="9"/>
    <x v="9"/>
    <n v="77"/>
  </r>
  <r>
    <x v="0"/>
    <s v="Electronics"/>
    <x v="10"/>
    <n v="11"/>
    <n v="2023"/>
    <x v="10"/>
    <x v="10"/>
    <n v="86.7"/>
  </r>
  <r>
    <x v="0"/>
    <s v="Electronics"/>
    <x v="11"/>
    <n v="12"/>
    <n v="2023"/>
    <x v="11"/>
    <x v="11"/>
    <n v="84.7"/>
  </r>
  <r>
    <x v="0"/>
    <s v="Clothing"/>
    <x v="0"/>
    <n v="1"/>
    <n v="2023"/>
    <x v="12"/>
    <x v="12"/>
    <n v="96.9"/>
  </r>
  <r>
    <x v="0"/>
    <s v="Clothing"/>
    <x v="1"/>
    <n v="2"/>
    <n v="2023"/>
    <x v="13"/>
    <x v="13"/>
    <n v="122.3"/>
  </r>
  <r>
    <x v="0"/>
    <s v="Clothing"/>
    <x v="2"/>
    <n v="3"/>
    <n v="2023"/>
    <x v="14"/>
    <x v="14"/>
    <n v="81"/>
  </r>
  <r>
    <x v="0"/>
    <s v="Clothing"/>
    <x v="3"/>
    <n v="4"/>
    <n v="2023"/>
    <x v="15"/>
    <x v="15"/>
    <n v="117.9"/>
  </r>
  <r>
    <x v="0"/>
    <s v="Clothing"/>
    <x v="4"/>
    <n v="5"/>
    <n v="2023"/>
    <x v="16"/>
    <x v="16"/>
    <n v="123.3"/>
  </r>
  <r>
    <x v="0"/>
    <s v="Clothing"/>
    <x v="5"/>
    <n v="6"/>
    <n v="2023"/>
    <x v="17"/>
    <x v="17"/>
    <n v="124.9"/>
  </r>
  <r>
    <x v="0"/>
    <s v="Clothing"/>
    <x v="6"/>
    <n v="7"/>
    <n v="2023"/>
    <x v="18"/>
    <x v="18"/>
    <n v="95.6"/>
  </r>
  <r>
    <x v="0"/>
    <s v="Clothing"/>
    <x v="7"/>
    <n v="8"/>
    <n v="2023"/>
    <x v="19"/>
    <x v="19"/>
    <n v="102.8"/>
  </r>
  <r>
    <x v="0"/>
    <s v="Clothing"/>
    <x v="8"/>
    <n v="9"/>
    <n v="2023"/>
    <x v="20"/>
    <x v="20"/>
    <n v="102.1"/>
  </r>
  <r>
    <x v="0"/>
    <s v="Clothing"/>
    <x v="9"/>
    <n v="10"/>
    <n v="2023"/>
    <x v="21"/>
    <x v="21"/>
    <n v="92"/>
  </r>
  <r>
    <x v="0"/>
    <s v="Clothing"/>
    <x v="10"/>
    <n v="11"/>
    <n v="2023"/>
    <x v="22"/>
    <x v="22"/>
    <n v="85.6"/>
  </r>
  <r>
    <x v="0"/>
    <s v="Clothing"/>
    <x v="11"/>
    <n v="12"/>
    <n v="2023"/>
    <x v="23"/>
    <x v="23"/>
    <n v="114"/>
  </r>
  <r>
    <x v="0"/>
    <s v="Furniture"/>
    <x v="0"/>
    <n v="1"/>
    <n v="2023"/>
    <x v="24"/>
    <x v="24"/>
    <n v="103.7"/>
  </r>
  <r>
    <x v="0"/>
    <s v="Furniture"/>
    <x v="1"/>
    <n v="2"/>
    <n v="2023"/>
    <x v="25"/>
    <x v="25"/>
    <n v="87.9"/>
  </r>
  <r>
    <x v="0"/>
    <s v="Furniture"/>
    <x v="2"/>
    <n v="3"/>
    <n v="2023"/>
    <x v="26"/>
    <x v="26"/>
    <n v="84.5"/>
  </r>
  <r>
    <x v="0"/>
    <s v="Furniture"/>
    <x v="3"/>
    <n v="4"/>
    <n v="2023"/>
    <x v="27"/>
    <x v="27"/>
    <n v="107.2"/>
  </r>
  <r>
    <x v="0"/>
    <s v="Furniture"/>
    <x v="4"/>
    <n v="5"/>
    <n v="2023"/>
    <x v="28"/>
    <x v="28"/>
    <n v="100.6"/>
  </r>
  <r>
    <x v="0"/>
    <s v="Furniture"/>
    <x v="5"/>
    <n v="6"/>
    <n v="2023"/>
    <x v="29"/>
    <x v="29"/>
    <n v="105.9"/>
  </r>
  <r>
    <x v="0"/>
    <s v="Furniture"/>
    <x v="6"/>
    <n v="7"/>
    <n v="2023"/>
    <x v="30"/>
    <x v="30"/>
    <n v="124.6"/>
  </r>
  <r>
    <x v="0"/>
    <s v="Furniture"/>
    <x v="7"/>
    <n v="8"/>
    <n v="2023"/>
    <x v="31"/>
    <x v="31"/>
    <n v="123.2"/>
  </r>
  <r>
    <x v="0"/>
    <s v="Furniture"/>
    <x v="8"/>
    <n v="9"/>
    <n v="2023"/>
    <x v="32"/>
    <x v="32"/>
    <n v="78.099999999999994"/>
  </r>
  <r>
    <x v="0"/>
    <s v="Furniture"/>
    <x v="9"/>
    <n v="10"/>
    <n v="2023"/>
    <x v="33"/>
    <x v="33"/>
    <n v="94.7"/>
  </r>
  <r>
    <x v="0"/>
    <s v="Furniture"/>
    <x v="10"/>
    <n v="11"/>
    <n v="2023"/>
    <x v="34"/>
    <x v="34"/>
    <n v="116.3"/>
  </r>
  <r>
    <x v="0"/>
    <s v="Furniture"/>
    <x v="11"/>
    <n v="12"/>
    <n v="2023"/>
    <x v="35"/>
    <x v="35"/>
    <n v="90.3"/>
  </r>
  <r>
    <x v="0"/>
    <s v="Groceries"/>
    <x v="0"/>
    <n v="1"/>
    <n v="2023"/>
    <x v="36"/>
    <x v="36"/>
    <n v="109.8"/>
  </r>
  <r>
    <x v="0"/>
    <s v="Groceries"/>
    <x v="1"/>
    <n v="2"/>
    <n v="2023"/>
    <x v="37"/>
    <x v="37"/>
    <n v="92.7"/>
  </r>
  <r>
    <x v="0"/>
    <s v="Groceries"/>
    <x v="2"/>
    <n v="3"/>
    <n v="2023"/>
    <x v="38"/>
    <x v="38"/>
    <n v="102.9"/>
  </r>
  <r>
    <x v="0"/>
    <s v="Groceries"/>
    <x v="3"/>
    <n v="4"/>
    <n v="2023"/>
    <x v="39"/>
    <x v="39"/>
    <n v="123.4"/>
  </r>
  <r>
    <x v="0"/>
    <s v="Groceries"/>
    <x v="4"/>
    <n v="5"/>
    <n v="2023"/>
    <x v="40"/>
    <x v="40"/>
    <n v="122"/>
  </r>
  <r>
    <x v="0"/>
    <s v="Groceries"/>
    <x v="5"/>
    <n v="6"/>
    <n v="2023"/>
    <x v="41"/>
    <x v="41"/>
    <n v="96.6"/>
  </r>
  <r>
    <x v="0"/>
    <s v="Groceries"/>
    <x v="6"/>
    <n v="7"/>
    <n v="2023"/>
    <x v="42"/>
    <x v="42"/>
    <n v="82.5"/>
  </r>
  <r>
    <x v="0"/>
    <s v="Groceries"/>
    <x v="7"/>
    <n v="8"/>
    <n v="2023"/>
    <x v="43"/>
    <x v="43"/>
    <n v="90"/>
  </r>
  <r>
    <x v="0"/>
    <s v="Groceries"/>
    <x v="8"/>
    <n v="9"/>
    <n v="2023"/>
    <x v="44"/>
    <x v="44"/>
    <n v="110.2"/>
  </r>
  <r>
    <x v="0"/>
    <s v="Groceries"/>
    <x v="9"/>
    <n v="10"/>
    <n v="2023"/>
    <x v="45"/>
    <x v="45"/>
    <n v="117.1"/>
  </r>
  <r>
    <x v="0"/>
    <s v="Groceries"/>
    <x v="10"/>
    <n v="11"/>
    <n v="2023"/>
    <x v="46"/>
    <x v="46"/>
    <n v="93.9"/>
  </r>
  <r>
    <x v="0"/>
    <s v="Groceries"/>
    <x v="11"/>
    <n v="12"/>
    <n v="2023"/>
    <x v="47"/>
    <x v="47"/>
    <n v="123.1"/>
  </r>
  <r>
    <x v="0"/>
    <s v="Sports"/>
    <x v="0"/>
    <n v="1"/>
    <n v="2023"/>
    <x v="48"/>
    <x v="48"/>
    <n v="95.9"/>
  </r>
  <r>
    <x v="0"/>
    <s v="Sports"/>
    <x v="1"/>
    <n v="2"/>
    <n v="2023"/>
    <x v="49"/>
    <x v="49"/>
    <n v="99.9"/>
  </r>
  <r>
    <x v="0"/>
    <s v="Sports"/>
    <x v="2"/>
    <n v="3"/>
    <n v="2023"/>
    <x v="50"/>
    <x v="50"/>
    <n v="87.2"/>
  </r>
  <r>
    <x v="0"/>
    <s v="Sports"/>
    <x v="3"/>
    <n v="4"/>
    <n v="2023"/>
    <x v="51"/>
    <x v="51"/>
    <n v="96.8"/>
  </r>
  <r>
    <x v="0"/>
    <s v="Sports"/>
    <x v="4"/>
    <n v="5"/>
    <n v="2023"/>
    <x v="52"/>
    <x v="52"/>
    <n v="121.7"/>
  </r>
  <r>
    <x v="0"/>
    <s v="Sports"/>
    <x v="5"/>
    <n v="6"/>
    <n v="2023"/>
    <x v="53"/>
    <x v="53"/>
    <n v="91.6"/>
  </r>
  <r>
    <x v="0"/>
    <s v="Sports"/>
    <x v="6"/>
    <n v="7"/>
    <n v="2023"/>
    <x v="54"/>
    <x v="54"/>
    <n v="86.1"/>
  </r>
  <r>
    <x v="0"/>
    <s v="Sports"/>
    <x v="7"/>
    <n v="8"/>
    <n v="2023"/>
    <x v="55"/>
    <x v="55"/>
    <n v="117.5"/>
  </r>
  <r>
    <x v="0"/>
    <s v="Sports"/>
    <x v="8"/>
    <n v="9"/>
    <n v="2023"/>
    <x v="56"/>
    <x v="56"/>
    <n v="98.9"/>
  </r>
  <r>
    <x v="0"/>
    <s v="Sports"/>
    <x v="9"/>
    <n v="10"/>
    <n v="2023"/>
    <x v="57"/>
    <x v="57"/>
    <n v="93.3"/>
  </r>
  <r>
    <x v="0"/>
    <s v="Sports"/>
    <x v="10"/>
    <n v="11"/>
    <n v="2023"/>
    <x v="58"/>
    <x v="58"/>
    <n v="97.1"/>
  </r>
  <r>
    <x v="0"/>
    <s v="Sports"/>
    <x v="11"/>
    <n v="12"/>
    <n v="2023"/>
    <x v="59"/>
    <x v="59"/>
    <n v="116.5"/>
  </r>
  <r>
    <x v="0"/>
    <s v="Books"/>
    <x v="0"/>
    <n v="1"/>
    <n v="2023"/>
    <x v="60"/>
    <x v="60"/>
    <n v="113.3"/>
  </r>
  <r>
    <x v="0"/>
    <s v="Books"/>
    <x v="1"/>
    <n v="2"/>
    <n v="2023"/>
    <x v="61"/>
    <x v="61"/>
    <n v="82.7"/>
  </r>
  <r>
    <x v="0"/>
    <s v="Books"/>
    <x v="2"/>
    <n v="3"/>
    <n v="2023"/>
    <x v="62"/>
    <x v="62"/>
    <n v="104.5"/>
  </r>
  <r>
    <x v="0"/>
    <s v="Books"/>
    <x v="3"/>
    <n v="4"/>
    <n v="2023"/>
    <x v="63"/>
    <x v="63"/>
    <n v="78.5"/>
  </r>
  <r>
    <x v="0"/>
    <s v="Books"/>
    <x v="4"/>
    <n v="5"/>
    <n v="2023"/>
    <x v="64"/>
    <x v="64"/>
    <n v="111.1"/>
  </r>
  <r>
    <x v="0"/>
    <s v="Books"/>
    <x v="5"/>
    <n v="6"/>
    <n v="2023"/>
    <x v="65"/>
    <x v="65"/>
    <n v="95"/>
  </r>
  <r>
    <x v="0"/>
    <s v="Books"/>
    <x v="6"/>
    <n v="7"/>
    <n v="2023"/>
    <x v="66"/>
    <x v="66"/>
    <n v="97.1"/>
  </r>
  <r>
    <x v="0"/>
    <s v="Books"/>
    <x v="7"/>
    <n v="8"/>
    <n v="2023"/>
    <x v="67"/>
    <x v="67"/>
    <n v="119.6"/>
  </r>
  <r>
    <x v="0"/>
    <s v="Books"/>
    <x v="8"/>
    <n v="9"/>
    <n v="2023"/>
    <x v="68"/>
    <x v="68"/>
    <n v="105.7"/>
  </r>
  <r>
    <x v="0"/>
    <s v="Books"/>
    <x v="9"/>
    <n v="10"/>
    <n v="2023"/>
    <x v="69"/>
    <x v="69"/>
    <n v="76.5"/>
  </r>
  <r>
    <x v="0"/>
    <s v="Books"/>
    <x v="10"/>
    <n v="11"/>
    <n v="2023"/>
    <x v="70"/>
    <x v="70"/>
    <n v="79.900000000000006"/>
  </r>
  <r>
    <x v="0"/>
    <s v="Books"/>
    <x v="11"/>
    <n v="12"/>
    <n v="2023"/>
    <x v="71"/>
    <x v="71"/>
    <n v="99.5"/>
  </r>
  <r>
    <x v="0"/>
    <s v="Toys"/>
    <x v="0"/>
    <n v="1"/>
    <n v="2023"/>
    <x v="72"/>
    <x v="72"/>
    <n v="114.8"/>
  </r>
  <r>
    <x v="0"/>
    <s v="Toys"/>
    <x v="1"/>
    <n v="2"/>
    <n v="2023"/>
    <x v="73"/>
    <x v="73"/>
    <n v="93.4"/>
  </r>
  <r>
    <x v="0"/>
    <s v="Toys"/>
    <x v="2"/>
    <n v="3"/>
    <n v="2023"/>
    <x v="74"/>
    <x v="74"/>
    <n v="75.7"/>
  </r>
  <r>
    <x v="0"/>
    <s v="Toys"/>
    <x v="3"/>
    <n v="4"/>
    <n v="2023"/>
    <x v="75"/>
    <x v="75"/>
    <n v="110.1"/>
  </r>
  <r>
    <x v="0"/>
    <s v="Toys"/>
    <x v="4"/>
    <n v="5"/>
    <n v="2023"/>
    <x v="76"/>
    <x v="76"/>
    <n v="115.8"/>
  </r>
  <r>
    <x v="0"/>
    <s v="Toys"/>
    <x v="5"/>
    <n v="6"/>
    <n v="2023"/>
    <x v="77"/>
    <x v="77"/>
    <n v="85.5"/>
  </r>
  <r>
    <x v="0"/>
    <s v="Toys"/>
    <x v="6"/>
    <n v="7"/>
    <n v="2023"/>
    <x v="78"/>
    <x v="78"/>
    <n v="79.900000000000006"/>
  </r>
  <r>
    <x v="0"/>
    <s v="Toys"/>
    <x v="7"/>
    <n v="8"/>
    <n v="2023"/>
    <x v="79"/>
    <x v="79"/>
    <n v="117"/>
  </r>
  <r>
    <x v="0"/>
    <s v="Toys"/>
    <x v="8"/>
    <n v="9"/>
    <n v="2023"/>
    <x v="80"/>
    <x v="80"/>
    <n v="109.1"/>
  </r>
  <r>
    <x v="0"/>
    <s v="Toys"/>
    <x v="9"/>
    <n v="10"/>
    <n v="2023"/>
    <x v="81"/>
    <x v="81"/>
    <n v="78.3"/>
  </r>
  <r>
    <x v="0"/>
    <s v="Toys"/>
    <x v="10"/>
    <n v="11"/>
    <n v="2023"/>
    <x v="82"/>
    <x v="82"/>
    <n v="97.3"/>
  </r>
  <r>
    <x v="0"/>
    <s v="Toys"/>
    <x v="11"/>
    <n v="12"/>
    <n v="2023"/>
    <x v="83"/>
    <x v="83"/>
    <n v="111.4"/>
  </r>
  <r>
    <x v="1"/>
    <s v="Electronics"/>
    <x v="0"/>
    <n v="1"/>
    <n v="2023"/>
    <x v="84"/>
    <x v="84"/>
    <n v="123.5"/>
  </r>
  <r>
    <x v="1"/>
    <s v="Electronics"/>
    <x v="1"/>
    <n v="2"/>
    <n v="2023"/>
    <x v="85"/>
    <x v="85"/>
    <n v="89.6"/>
  </r>
  <r>
    <x v="1"/>
    <s v="Electronics"/>
    <x v="2"/>
    <n v="3"/>
    <n v="2023"/>
    <x v="86"/>
    <x v="86"/>
    <n v="113.9"/>
  </r>
  <r>
    <x v="1"/>
    <s v="Electronics"/>
    <x v="3"/>
    <n v="4"/>
    <n v="2023"/>
    <x v="87"/>
    <x v="87"/>
    <n v="104"/>
  </r>
  <r>
    <x v="1"/>
    <s v="Electronics"/>
    <x v="4"/>
    <n v="5"/>
    <n v="2023"/>
    <x v="88"/>
    <x v="88"/>
    <n v="75.599999999999994"/>
  </r>
  <r>
    <x v="1"/>
    <s v="Electronics"/>
    <x v="5"/>
    <n v="6"/>
    <n v="2023"/>
    <x v="89"/>
    <x v="89"/>
    <n v="114.9"/>
  </r>
  <r>
    <x v="1"/>
    <s v="Electronics"/>
    <x v="6"/>
    <n v="7"/>
    <n v="2023"/>
    <x v="90"/>
    <x v="90"/>
    <n v="120.2"/>
  </r>
  <r>
    <x v="1"/>
    <s v="Electronics"/>
    <x v="7"/>
    <n v="8"/>
    <n v="2023"/>
    <x v="91"/>
    <x v="91"/>
    <n v="94.7"/>
  </r>
  <r>
    <x v="1"/>
    <s v="Electronics"/>
    <x v="8"/>
    <n v="9"/>
    <n v="2023"/>
    <x v="92"/>
    <x v="92"/>
    <n v="95.1"/>
  </r>
  <r>
    <x v="1"/>
    <s v="Electronics"/>
    <x v="9"/>
    <n v="10"/>
    <n v="2023"/>
    <x v="93"/>
    <x v="93"/>
    <n v="93.9"/>
  </r>
  <r>
    <x v="1"/>
    <s v="Electronics"/>
    <x v="10"/>
    <n v="11"/>
    <n v="2023"/>
    <x v="94"/>
    <x v="94"/>
    <n v="94.9"/>
  </r>
  <r>
    <x v="1"/>
    <s v="Electronics"/>
    <x v="11"/>
    <n v="12"/>
    <n v="2023"/>
    <x v="95"/>
    <x v="95"/>
    <n v="93.6"/>
  </r>
  <r>
    <x v="1"/>
    <s v="Clothing"/>
    <x v="0"/>
    <n v="1"/>
    <n v="2023"/>
    <x v="96"/>
    <x v="96"/>
    <n v="106.9"/>
  </r>
  <r>
    <x v="1"/>
    <s v="Clothing"/>
    <x v="1"/>
    <n v="2"/>
    <n v="2023"/>
    <x v="97"/>
    <x v="97"/>
    <n v="87.3"/>
  </r>
  <r>
    <x v="1"/>
    <s v="Clothing"/>
    <x v="2"/>
    <n v="3"/>
    <n v="2023"/>
    <x v="98"/>
    <x v="98"/>
    <n v="112.5"/>
  </r>
  <r>
    <x v="1"/>
    <s v="Clothing"/>
    <x v="3"/>
    <n v="4"/>
    <n v="2023"/>
    <x v="99"/>
    <x v="99"/>
    <n v="108.2"/>
  </r>
  <r>
    <x v="1"/>
    <s v="Clothing"/>
    <x v="4"/>
    <n v="5"/>
    <n v="2023"/>
    <x v="100"/>
    <x v="100"/>
    <n v="110.6"/>
  </r>
  <r>
    <x v="1"/>
    <s v="Clothing"/>
    <x v="5"/>
    <n v="6"/>
    <n v="2023"/>
    <x v="101"/>
    <x v="101"/>
    <n v="84.3"/>
  </r>
  <r>
    <x v="1"/>
    <s v="Clothing"/>
    <x v="6"/>
    <n v="7"/>
    <n v="2023"/>
    <x v="102"/>
    <x v="102"/>
    <n v="95.7"/>
  </r>
  <r>
    <x v="1"/>
    <s v="Clothing"/>
    <x v="7"/>
    <n v="8"/>
    <n v="2023"/>
    <x v="103"/>
    <x v="103"/>
    <n v="95.5"/>
  </r>
  <r>
    <x v="1"/>
    <s v="Clothing"/>
    <x v="8"/>
    <n v="9"/>
    <n v="2023"/>
    <x v="104"/>
    <x v="104"/>
    <n v="104.1"/>
  </r>
  <r>
    <x v="1"/>
    <s v="Clothing"/>
    <x v="9"/>
    <n v="10"/>
    <n v="2023"/>
    <x v="105"/>
    <x v="105"/>
    <n v="99.4"/>
  </r>
  <r>
    <x v="1"/>
    <s v="Clothing"/>
    <x v="10"/>
    <n v="11"/>
    <n v="2023"/>
    <x v="106"/>
    <x v="106"/>
    <n v="123.3"/>
  </r>
  <r>
    <x v="1"/>
    <s v="Clothing"/>
    <x v="11"/>
    <n v="12"/>
    <n v="2023"/>
    <x v="107"/>
    <x v="107"/>
    <n v="119.8"/>
  </r>
  <r>
    <x v="1"/>
    <s v="Furniture"/>
    <x v="0"/>
    <n v="1"/>
    <n v="2023"/>
    <x v="108"/>
    <x v="108"/>
    <n v="107.4"/>
  </r>
  <r>
    <x v="1"/>
    <s v="Furniture"/>
    <x v="1"/>
    <n v="2"/>
    <n v="2023"/>
    <x v="109"/>
    <x v="109"/>
    <n v="92.5"/>
  </r>
  <r>
    <x v="1"/>
    <s v="Furniture"/>
    <x v="2"/>
    <n v="3"/>
    <n v="2023"/>
    <x v="110"/>
    <x v="110"/>
    <n v="80.599999999999994"/>
  </r>
  <r>
    <x v="1"/>
    <s v="Furniture"/>
    <x v="3"/>
    <n v="4"/>
    <n v="2023"/>
    <x v="111"/>
    <x v="111"/>
    <n v="121.4"/>
  </r>
  <r>
    <x v="1"/>
    <s v="Furniture"/>
    <x v="4"/>
    <n v="5"/>
    <n v="2023"/>
    <x v="112"/>
    <x v="112"/>
    <n v="94.2"/>
  </r>
  <r>
    <x v="1"/>
    <s v="Furniture"/>
    <x v="5"/>
    <n v="6"/>
    <n v="2023"/>
    <x v="113"/>
    <x v="113"/>
    <n v="123.4"/>
  </r>
  <r>
    <x v="1"/>
    <s v="Furniture"/>
    <x v="6"/>
    <n v="7"/>
    <n v="2023"/>
    <x v="114"/>
    <x v="114"/>
    <n v="118.4"/>
  </r>
  <r>
    <x v="1"/>
    <s v="Furniture"/>
    <x v="7"/>
    <n v="8"/>
    <n v="2023"/>
    <x v="115"/>
    <x v="115"/>
    <n v="76.5"/>
  </r>
  <r>
    <x v="1"/>
    <s v="Furniture"/>
    <x v="8"/>
    <n v="9"/>
    <n v="2023"/>
    <x v="116"/>
    <x v="116"/>
    <n v="112.7"/>
  </r>
  <r>
    <x v="1"/>
    <s v="Furniture"/>
    <x v="9"/>
    <n v="10"/>
    <n v="2023"/>
    <x v="117"/>
    <x v="117"/>
    <n v="111.2"/>
  </r>
  <r>
    <x v="1"/>
    <s v="Furniture"/>
    <x v="10"/>
    <n v="11"/>
    <n v="2023"/>
    <x v="118"/>
    <x v="118"/>
    <n v="82.5"/>
  </r>
  <r>
    <x v="1"/>
    <s v="Furniture"/>
    <x v="11"/>
    <n v="12"/>
    <n v="2023"/>
    <x v="119"/>
    <x v="119"/>
    <n v="123.3"/>
  </r>
  <r>
    <x v="1"/>
    <s v="Groceries"/>
    <x v="0"/>
    <n v="1"/>
    <n v="2023"/>
    <x v="120"/>
    <x v="120"/>
    <n v="91.1"/>
  </r>
  <r>
    <x v="1"/>
    <s v="Groceries"/>
    <x v="1"/>
    <n v="2"/>
    <n v="2023"/>
    <x v="121"/>
    <x v="121"/>
    <n v="75.400000000000006"/>
  </r>
  <r>
    <x v="1"/>
    <s v="Groceries"/>
    <x v="2"/>
    <n v="3"/>
    <n v="2023"/>
    <x v="122"/>
    <x v="122"/>
    <n v="91.4"/>
  </r>
  <r>
    <x v="1"/>
    <s v="Groceries"/>
    <x v="3"/>
    <n v="4"/>
    <n v="2023"/>
    <x v="123"/>
    <x v="123"/>
    <n v="102.3"/>
  </r>
  <r>
    <x v="1"/>
    <s v="Groceries"/>
    <x v="4"/>
    <n v="5"/>
    <n v="2023"/>
    <x v="124"/>
    <x v="124"/>
    <n v="108.4"/>
  </r>
  <r>
    <x v="1"/>
    <s v="Groceries"/>
    <x v="5"/>
    <n v="6"/>
    <n v="2023"/>
    <x v="125"/>
    <x v="125"/>
    <n v="81.3"/>
  </r>
  <r>
    <x v="1"/>
    <s v="Groceries"/>
    <x v="6"/>
    <n v="7"/>
    <n v="2023"/>
    <x v="126"/>
    <x v="126"/>
    <n v="75.2"/>
  </r>
  <r>
    <x v="1"/>
    <s v="Groceries"/>
    <x v="7"/>
    <n v="8"/>
    <n v="2023"/>
    <x v="127"/>
    <x v="127"/>
    <n v="103.1"/>
  </r>
  <r>
    <x v="1"/>
    <s v="Groceries"/>
    <x v="8"/>
    <n v="9"/>
    <n v="2023"/>
    <x v="128"/>
    <x v="128"/>
    <n v="100.7"/>
  </r>
  <r>
    <x v="1"/>
    <s v="Groceries"/>
    <x v="9"/>
    <n v="10"/>
    <n v="2023"/>
    <x v="129"/>
    <x v="129"/>
    <n v="112"/>
  </r>
  <r>
    <x v="1"/>
    <s v="Groceries"/>
    <x v="10"/>
    <n v="11"/>
    <n v="2023"/>
    <x v="130"/>
    <x v="130"/>
    <n v="107.1"/>
  </r>
  <r>
    <x v="1"/>
    <s v="Groceries"/>
    <x v="11"/>
    <n v="12"/>
    <n v="2023"/>
    <x v="131"/>
    <x v="131"/>
    <n v="94.2"/>
  </r>
  <r>
    <x v="1"/>
    <s v="Sports"/>
    <x v="0"/>
    <n v="1"/>
    <n v="2023"/>
    <x v="132"/>
    <x v="132"/>
    <n v="88"/>
  </r>
  <r>
    <x v="1"/>
    <s v="Sports"/>
    <x v="1"/>
    <n v="2"/>
    <n v="2023"/>
    <x v="133"/>
    <x v="133"/>
    <n v="104.9"/>
  </r>
  <r>
    <x v="1"/>
    <s v="Sports"/>
    <x v="2"/>
    <n v="3"/>
    <n v="2023"/>
    <x v="134"/>
    <x v="134"/>
    <n v="88.9"/>
  </r>
  <r>
    <x v="1"/>
    <s v="Sports"/>
    <x v="3"/>
    <n v="4"/>
    <n v="2023"/>
    <x v="135"/>
    <x v="135"/>
    <n v="91.1"/>
  </r>
  <r>
    <x v="1"/>
    <s v="Sports"/>
    <x v="4"/>
    <n v="5"/>
    <n v="2023"/>
    <x v="136"/>
    <x v="136"/>
    <n v="87.1"/>
  </r>
  <r>
    <x v="1"/>
    <s v="Sports"/>
    <x v="5"/>
    <n v="6"/>
    <n v="2023"/>
    <x v="137"/>
    <x v="137"/>
    <n v="75.099999999999994"/>
  </r>
  <r>
    <x v="1"/>
    <s v="Sports"/>
    <x v="6"/>
    <n v="7"/>
    <n v="2023"/>
    <x v="138"/>
    <x v="138"/>
    <n v="84.6"/>
  </r>
  <r>
    <x v="1"/>
    <s v="Sports"/>
    <x v="7"/>
    <n v="8"/>
    <n v="2023"/>
    <x v="139"/>
    <x v="139"/>
    <n v="110.6"/>
  </r>
  <r>
    <x v="1"/>
    <s v="Sports"/>
    <x v="8"/>
    <n v="9"/>
    <n v="2023"/>
    <x v="140"/>
    <x v="140"/>
    <n v="82.5"/>
  </r>
  <r>
    <x v="1"/>
    <s v="Sports"/>
    <x v="9"/>
    <n v="10"/>
    <n v="2023"/>
    <x v="141"/>
    <x v="141"/>
    <n v="107.2"/>
  </r>
  <r>
    <x v="1"/>
    <s v="Sports"/>
    <x v="10"/>
    <n v="11"/>
    <n v="2023"/>
    <x v="142"/>
    <x v="142"/>
    <n v="109.8"/>
  </r>
  <r>
    <x v="1"/>
    <s v="Sports"/>
    <x v="11"/>
    <n v="12"/>
    <n v="2023"/>
    <x v="143"/>
    <x v="143"/>
    <n v="122"/>
  </r>
  <r>
    <x v="1"/>
    <s v="Books"/>
    <x v="0"/>
    <n v="1"/>
    <n v="2023"/>
    <x v="144"/>
    <x v="144"/>
    <n v="107"/>
  </r>
  <r>
    <x v="1"/>
    <s v="Books"/>
    <x v="1"/>
    <n v="2"/>
    <n v="2023"/>
    <x v="145"/>
    <x v="145"/>
    <n v="82.8"/>
  </r>
  <r>
    <x v="1"/>
    <s v="Books"/>
    <x v="2"/>
    <n v="3"/>
    <n v="2023"/>
    <x v="146"/>
    <x v="146"/>
    <n v="88.8"/>
  </r>
  <r>
    <x v="1"/>
    <s v="Books"/>
    <x v="3"/>
    <n v="4"/>
    <n v="2023"/>
    <x v="147"/>
    <x v="147"/>
    <n v="83.9"/>
  </r>
  <r>
    <x v="1"/>
    <s v="Books"/>
    <x v="4"/>
    <n v="5"/>
    <n v="2023"/>
    <x v="148"/>
    <x v="148"/>
    <n v="119.6"/>
  </r>
  <r>
    <x v="1"/>
    <s v="Books"/>
    <x v="5"/>
    <n v="6"/>
    <n v="2023"/>
    <x v="149"/>
    <x v="149"/>
    <n v="97.7"/>
  </r>
  <r>
    <x v="1"/>
    <s v="Books"/>
    <x v="6"/>
    <n v="7"/>
    <n v="2023"/>
    <x v="150"/>
    <x v="150"/>
    <n v="96.2"/>
  </r>
  <r>
    <x v="1"/>
    <s v="Books"/>
    <x v="7"/>
    <n v="8"/>
    <n v="2023"/>
    <x v="151"/>
    <x v="151"/>
    <n v="102.4"/>
  </r>
  <r>
    <x v="1"/>
    <s v="Books"/>
    <x v="8"/>
    <n v="9"/>
    <n v="2023"/>
    <x v="152"/>
    <x v="152"/>
    <n v="87"/>
  </r>
  <r>
    <x v="1"/>
    <s v="Books"/>
    <x v="9"/>
    <n v="10"/>
    <n v="2023"/>
    <x v="153"/>
    <x v="153"/>
    <n v="116.8"/>
  </r>
  <r>
    <x v="1"/>
    <s v="Books"/>
    <x v="10"/>
    <n v="11"/>
    <n v="2023"/>
    <x v="154"/>
    <x v="154"/>
    <n v="113"/>
  </r>
  <r>
    <x v="1"/>
    <s v="Books"/>
    <x v="11"/>
    <n v="12"/>
    <n v="2023"/>
    <x v="155"/>
    <x v="155"/>
    <n v="92.3"/>
  </r>
  <r>
    <x v="1"/>
    <s v="Toys"/>
    <x v="0"/>
    <n v="1"/>
    <n v="2023"/>
    <x v="156"/>
    <x v="156"/>
    <n v="95.2"/>
  </r>
  <r>
    <x v="1"/>
    <s v="Toys"/>
    <x v="1"/>
    <n v="2"/>
    <n v="2023"/>
    <x v="157"/>
    <x v="157"/>
    <n v="82.6"/>
  </r>
  <r>
    <x v="1"/>
    <s v="Toys"/>
    <x v="2"/>
    <n v="3"/>
    <n v="2023"/>
    <x v="158"/>
    <x v="158"/>
    <n v="84.4"/>
  </r>
  <r>
    <x v="1"/>
    <s v="Toys"/>
    <x v="3"/>
    <n v="4"/>
    <n v="2023"/>
    <x v="159"/>
    <x v="159"/>
    <n v="103.7"/>
  </r>
  <r>
    <x v="1"/>
    <s v="Toys"/>
    <x v="4"/>
    <n v="5"/>
    <n v="2023"/>
    <x v="160"/>
    <x v="160"/>
    <n v="103.8"/>
  </r>
  <r>
    <x v="1"/>
    <s v="Toys"/>
    <x v="5"/>
    <n v="6"/>
    <n v="2023"/>
    <x v="161"/>
    <x v="161"/>
    <n v="82"/>
  </r>
  <r>
    <x v="1"/>
    <s v="Toys"/>
    <x v="6"/>
    <n v="7"/>
    <n v="2023"/>
    <x v="162"/>
    <x v="162"/>
    <n v="114.2"/>
  </r>
  <r>
    <x v="1"/>
    <s v="Toys"/>
    <x v="7"/>
    <n v="8"/>
    <n v="2023"/>
    <x v="163"/>
    <x v="163"/>
    <n v="91.3"/>
  </r>
  <r>
    <x v="1"/>
    <s v="Toys"/>
    <x v="8"/>
    <n v="9"/>
    <n v="2023"/>
    <x v="164"/>
    <x v="164"/>
    <n v="78.900000000000006"/>
  </r>
  <r>
    <x v="1"/>
    <s v="Toys"/>
    <x v="9"/>
    <n v="10"/>
    <n v="2023"/>
    <x v="165"/>
    <x v="165"/>
    <n v="116.4"/>
  </r>
  <r>
    <x v="1"/>
    <s v="Toys"/>
    <x v="10"/>
    <n v="11"/>
    <n v="2023"/>
    <x v="166"/>
    <x v="166"/>
    <n v="86.8"/>
  </r>
  <r>
    <x v="1"/>
    <s v="Toys"/>
    <x v="11"/>
    <n v="12"/>
    <n v="2023"/>
    <x v="167"/>
    <x v="167"/>
    <n v="80.599999999999994"/>
  </r>
  <r>
    <x v="2"/>
    <s v="Electronics"/>
    <x v="0"/>
    <n v="1"/>
    <n v="2023"/>
    <x v="168"/>
    <x v="168"/>
    <n v="122"/>
  </r>
  <r>
    <x v="2"/>
    <s v="Electronics"/>
    <x v="1"/>
    <n v="2"/>
    <n v="2023"/>
    <x v="169"/>
    <x v="169"/>
    <n v="111.1"/>
  </r>
  <r>
    <x v="2"/>
    <s v="Electronics"/>
    <x v="2"/>
    <n v="3"/>
    <n v="2023"/>
    <x v="170"/>
    <x v="170"/>
    <n v="76.599999999999994"/>
  </r>
  <r>
    <x v="2"/>
    <s v="Electronics"/>
    <x v="3"/>
    <n v="4"/>
    <n v="2023"/>
    <x v="171"/>
    <x v="171"/>
    <n v="122.5"/>
  </r>
  <r>
    <x v="2"/>
    <s v="Electronics"/>
    <x v="4"/>
    <n v="5"/>
    <n v="2023"/>
    <x v="172"/>
    <x v="172"/>
    <n v="89.4"/>
  </r>
  <r>
    <x v="2"/>
    <s v="Electronics"/>
    <x v="5"/>
    <n v="6"/>
    <n v="2023"/>
    <x v="173"/>
    <x v="173"/>
    <n v="101.7"/>
  </r>
  <r>
    <x v="2"/>
    <s v="Electronics"/>
    <x v="6"/>
    <n v="7"/>
    <n v="2023"/>
    <x v="174"/>
    <x v="174"/>
    <n v="117.4"/>
  </r>
  <r>
    <x v="2"/>
    <s v="Electronics"/>
    <x v="7"/>
    <n v="8"/>
    <n v="2023"/>
    <x v="175"/>
    <x v="175"/>
    <n v="122.6"/>
  </r>
  <r>
    <x v="2"/>
    <s v="Electronics"/>
    <x v="8"/>
    <n v="9"/>
    <n v="2023"/>
    <x v="176"/>
    <x v="176"/>
    <n v="80.3"/>
  </r>
  <r>
    <x v="2"/>
    <s v="Electronics"/>
    <x v="9"/>
    <n v="10"/>
    <n v="2023"/>
    <x v="177"/>
    <x v="177"/>
    <n v="119.2"/>
  </r>
  <r>
    <x v="2"/>
    <s v="Electronics"/>
    <x v="10"/>
    <n v="11"/>
    <n v="2023"/>
    <x v="178"/>
    <x v="178"/>
    <n v="122.7"/>
  </r>
  <r>
    <x v="2"/>
    <s v="Electronics"/>
    <x v="11"/>
    <n v="12"/>
    <n v="2023"/>
    <x v="179"/>
    <x v="179"/>
    <n v="90"/>
  </r>
  <r>
    <x v="2"/>
    <s v="Clothing"/>
    <x v="0"/>
    <n v="1"/>
    <n v="2023"/>
    <x v="180"/>
    <x v="180"/>
    <n v="107"/>
  </r>
  <r>
    <x v="2"/>
    <s v="Clothing"/>
    <x v="1"/>
    <n v="2"/>
    <n v="2023"/>
    <x v="181"/>
    <x v="181"/>
    <n v="122.3"/>
  </r>
  <r>
    <x v="2"/>
    <s v="Clothing"/>
    <x v="2"/>
    <n v="3"/>
    <n v="2023"/>
    <x v="182"/>
    <x v="182"/>
    <n v="115.2"/>
  </r>
  <r>
    <x v="2"/>
    <s v="Clothing"/>
    <x v="3"/>
    <n v="4"/>
    <n v="2023"/>
    <x v="183"/>
    <x v="183"/>
    <n v="94.4"/>
  </r>
  <r>
    <x v="2"/>
    <s v="Clothing"/>
    <x v="4"/>
    <n v="5"/>
    <n v="2023"/>
    <x v="184"/>
    <x v="184"/>
    <n v="121.2"/>
  </r>
  <r>
    <x v="2"/>
    <s v="Clothing"/>
    <x v="5"/>
    <n v="6"/>
    <n v="2023"/>
    <x v="185"/>
    <x v="185"/>
    <n v="101"/>
  </r>
  <r>
    <x v="2"/>
    <s v="Clothing"/>
    <x v="6"/>
    <n v="7"/>
    <n v="2023"/>
    <x v="186"/>
    <x v="186"/>
    <n v="92.6"/>
  </r>
  <r>
    <x v="2"/>
    <s v="Clothing"/>
    <x v="7"/>
    <n v="8"/>
    <n v="2023"/>
    <x v="187"/>
    <x v="187"/>
    <n v="93.9"/>
  </r>
  <r>
    <x v="2"/>
    <s v="Clothing"/>
    <x v="8"/>
    <n v="9"/>
    <n v="2023"/>
    <x v="188"/>
    <x v="188"/>
    <n v="75.3"/>
  </r>
  <r>
    <x v="2"/>
    <s v="Clothing"/>
    <x v="9"/>
    <n v="10"/>
    <n v="2023"/>
    <x v="189"/>
    <x v="189"/>
    <n v="106.5"/>
  </r>
  <r>
    <x v="2"/>
    <s v="Clothing"/>
    <x v="10"/>
    <n v="11"/>
    <n v="2023"/>
    <x v="190"/>
    <x v="190"/>
    <n v="90.7"/>
  </r>
  <r>
    <x v="2"/>
    <s v="Clothing"/>
    <x v="11"/>
    <n v="12"/>
    <n v="2023"/>
    <x v="191"/>
    <x v="191"/>
    <n v="112.5"/>
  </r>
  <r>
    <x v="2"/>
    <s v="Furniture"/>
    <x v="0"/>
    <n v="1"/>
    <n v="2023"/>
    <x v="192"/>
    <x v="192"/>
    <n v="90.6"/>
  </r>
  <r>
    <x v="2"/>
    <s v="Furniture"/>
    <x v="1"/>
    <n v="2"/>
    <n v="2023"/>
    <x v="193"/>
    <x v="193"/>
    <n v="94.9"/>
  </r>
  <r>
    <x v="2"/>
    <s v="Furniture"/>
    <x v="2"/>
    <n v="3"/>
    <n v="2023"/>
    <x v="194"/>
    <x v="194"/>
    <n v="106.1"/>
  </r>
  <r>
    <x v="2"/>
    <s v="Furniture"/>
    <x v="3"/>
    <n v="4"/>
    <n v="2023"/>
    <x v="195"/>
    <x v="195"/>
    <n v="80.5"/>
  </r>
  <r>
    <x v="2"/>
    <s v="Furniture"/>
    <x v="4"/>
    <n v="5"/>
    <n v="2023"/>
    <x v="196"/>
    <x v="196"/>
    <n v="80.2"/>
  </r>
  <r>
    <x v="2"/>
    <s v="Furniture"/>
    <x v="5"/>
    <n v="6"/>
    <n v="2023"/>
    <x v="197"/>
    <x v="197"/>
    <n v="103.4"/>
  </r>
  <r>
    <x v="2"/>
    <s v="Furniture"/>
    <x v="6"/>
    <n v="7"/>
    <n v="2023"/>
    <x v="198"/>
    <x v="198"/>
    <n v="118.5"/>
  </r>
  <r>
    <x v="2"/>
    <s v="Furniture"/>
    <x v="7"/>
    <n v="8"/>
    <n v="2023"/>
    <x v="199"/>
    <x v="199"/>
    <n v="84.8"/>
  </r>
  <r>
    <x v="2"/>
    <s v="Furniture"/>
    <x v="8"/>
    <n v="9"/>
    <n v="2023"/>
    <x v="200"/>
    <x v="200"/>
    <n v="122.9"/>
  </r>
  <r>
    <x v="2"/>
    <s v="Furniture"/>
    <x v="9"/>
    <n v="10"/>
    <n v="2023"/>
    <x v="201"/>
    <x v="201"/>
    <n v="75.8"/>
  </r>
  <r>
    <x v="2"/>
    <s v="Furniture"/>
    <x v="10"/>
    <n v="11"/>
    <n v="2023"/>
    <x v="202"/>
    <x v="202"/>
    <n v="83.2"/>
  </r>
  <r>
    <x v="2"/>
    <s v="Furniture"/>
    <x v="11"/>
    <n v="12"/>
    <n v="2023"/>
    <x v="203"/>
    <x v="203"/>
    <n v="122.5"/>
  </r>
  <r>
    <x v="2"/>
    <s v="Groceries"/>
    <x v="0"/>
    <n v="1"/>
    <n v="2023"/>
    <x v="204"/>
    <x v="204"/>
    <n v="104.8"/>
  </r>
  <r>
    <x v="2"/>
    <s v="Groceries"/>
    <x v="1"/>
    <n v="2"/>
    <n v="2023"/>
    <x v="205"/>
    <x v="205"/>
    <n v="95.2"/>
  </r>
  <r>
    <x v="2"/>
    <s v="Groceries"/>
    <x v="2"/>
    <n v="3"/>
    <n v="2023"/>
    <x v="206"/>
    <x v="206"/>
    <n v="97.9"/>
  </r>
  <r>
    <x v="2"/>
    <s v="Groceries"/>
    <x v="3"/>
    <n v="4"/>
    <n v="2023"/>
    <x v="207"/>
    <x v="207"/>
    <n v="90.4"/>
  </r>
  <r>
    <x v="2"/>
    <s v="Groceries"/>
    <x v="4"/>
    <n v="5"/>
    <n v="2023"/>
    <x v="208"/>
    <x v="208"/>
    <n v="120.8"/>
  </r>
  <r>
    <x v="2"/>
    <s v="Groceries"/>
    <x v="5"/>
    <n v="6"/>
    <n v="2023"/>
    <x v="209"/>
    <x v="209"/>
    <n v="110.1"/>
  </r>
  <r>
    <x v="2"/>
    <s v="Groceries"/>
    <x v="6"/>
    <n v="7"/>
    <n v="2023"/>
    <x v="210"/>
    <x v="210"/>
    <n v="79.8"/>
  </r>
  <r>
    <x v="2"/>
    <s v="Groceries"/>
    <x v="7"/>
    <n v="8"/>
    <n v="2023"/>
    <x v="211"/>
    <x v="211"/>
    <n v="123.6"/>
  </r>
  <r>
    <x v="2"/>
    <s v="Groceries"/>
    <x v="8"/>
    <n v="9"/>
    <n v="2023"/>
    <x v="212"/>
    <x v="212"/>
    <n v="92.2"/>
  </r>
  <r>
    <x v="2"/>
    <s v="Groceries"/>
    <x v="9"/>
    <n v="10"/>
    <n v="2023"/>
    <x v="213"/>
    <x v="213"/>
    <n v="93"/>
  </r>
  <r>
    <x v="2"/>
    <s v="Groceries"/>
    <x v="10"/>
    <n v="11"/>
    <n v="2023"/>
    <x v="214"/>
    <x v="214"/>
    <n v="82.2"/>
  </r>
  <r>
    <x v="2"/>
    <s v="Groceries"/>
    <x v="11"/>
    <n v="12"/>
    <n v="2023"/>
    <x v="215"/>
    <x v="215"/>
    <n v="119.3"/>
  </r>
  <r>
    <x v="2"/>
    <s v="Sports"/>
    <x v="0"/>
    <n v="1"/>
    <n v="2023"/>
    <x v="216"/>
    <x v="216"/>
    <n v="95.6"/>
  </r>
  <r>
    <x v="2"/>
    <s v="Sports"/>
    <x v="1"/>
    <n v="2"/>
    <n v="2023"/>
    <x v="217"/>
    <x v="217"/>
    <n v="122.4"/>
  </r>
  <r>
    <x v="2"/>
    <s v="Sports"/>
    <x v="2"/>
    <n v="3"/>
    <n v="2023"/>
    <x v="218"/>
    <x v="218"/>
    <n v="104.1"/>
  </r>
  <r>
    <x v="2"/>
    <s v="Sports"/>
    <x v="3"/>
    <n v="4"/>
    <n v="2023"/>
    <x v="219"/>
    <x v="219"/>
    <n v="91.5"/>
  </r>
  <r>
    <x v="2"/>
    <s v="Sports"/>
    <x v="4"/>
    <n v="5"/>
    <n v="2023"/>
    <x v="220"/>
    <x v="220"/>
    <n v="120.3"/>
  </r>
  <r>
    <x v="2"/>
    <s v="Sports"/>
    <x v="5"/>
    <n v="6"/>
    <n v="2023"/>
    <x v="221"/>
    <x v="221"/>
    <n v="89.9"/>
  </r>
  <r>
    <x v="2"/>
    <s v="Sports"/>
    <x v="6"/>
    <n v="7"/>
    <n v="2023"/>
    <x v="222"/>
    <x v="222"/>
    <n v="106.2"/>
  </r>
  <r>
    <x v="2"/>
    <s v="Sports"/>
    <x v="7"/>
    <n v="8"/>
    <n v="2023"/>
    <x v="223"/>
    <x v="223"/>
    <n v="96.4"/>
  </r>
  <r>
    <x v="2"/>
    <s v="Sports"/>
    <x v="8"/>
    <n v="9"/>
    <n v="2023"/>
    <x v="224"/>
    <x v="224"/>
    <n v="110.5"/>
  </r>
  <r>
    <x v="2"/>
    <s v="Sports"/>
    <x v="9"/>
    <n v="10"/>
    <n v="2023"/>
    <x v="225"/>
    <x v="225"/>
    <n v="119"/>
  </r>
  <r>
    <x v="2"/>
    <s v="Sports"/>
    <x v="10"/>
    <n v="11"/>
    <n v="2023"/>
    <x v="226"/>
    <x v="226"/>
    <n v="90"/>
  </r>
  <r>
    <x v="2"/>
    <s v="Sports"/>
    <x v="11"/>
    <n v="12"/>
    <n v="2023"/>
    <x v="227"/>
    <x v="227"/>
    <n v="77.3"/>
  </r>
  <r>
    <x v="2"/>
    <s v="Books"/>
    <x v="0"/>
    <n v="1"/>
    <n v="2023"/>
    <x v="228"/>
    <x v="228"/>
    <n v="121.8"/>
  </r>
  <r>
    <x v="2"/>
    <s v="Books"/>
    <x v="1"/>
    <n v="2"/>
    <n v="2023"/>
    <x v="229"/>
    <x v="229"/>
    <n v="84.7"/>
  </r>
  <r>
    <x v="2"/>
    <s v="Books"/>
    <x v="2"/>
    <n v="3"/>
    <n v="2023"/>
    <x v="230"/>
    <x v="230"/>
    <n v="117.4"/>
  </r>
  <r>
    <x v="2"/>
    <s v="Books"/>
    <x v="3"/>
    <n v="4"/>
    <n v="2023"/>
    <x v="231"/>
    <x v="231"/>
    <n v="111.2"/>
  </r>
  <r>
    <x v="2"/>
    <s v="Books"/>
    <x v="4"/>
    <n v="5"/>
    <n v="2023"/>
    <x v="232"/>
    <x v="232"/>
    <n v="81.2"/>
  </r>
  <r>
    <x v="2"/>
    <s v="Books"/>
    <x v="5"/>
    <n v="6"/>
    <n v="2023"/>
    <x v="233"/>
    <x v="233"/>
    <n v="104"/>
  </r>
  <r>
    <x v="2"/>
    <s v="Books"/>
    <x v="6"/>
    <n v="7"/>
    <n v="2023"/>
    <x v="234"/>
    <x v="234"/>
    <n v="106.4"/>
  </r>
  <r>
    <x v="2"/>
    <s v="Books"/>
    <x v="7"/>
    <n v="8"/>
    <n v="2023"/>
    <x v="235"/>
    <x v="235"/>
    <n v="90.3"/>
  </r>
  <r>
    <x v="2"/>
    <s v="Books"/>
    <x v="8"/>
    <n v="9"/>
    <n v="2023"/>
    <x v="236"/>
    <x v="236"/>
    <n v="120.2"/>
  </r>
  <r>
    <x v="2"/>
    <s v="Books"/>
    <x v="9"/>
    <n v="10"/>
    <n v="2023"/>
    <x v="237"/>
    <x v="237"/>
    <n v="101.7"/>
  </r>
  <r>
    <x v="2"/>
    <s v="Books"/>
    <x v="10"/>
    <n v="11"/>
    <n v="2023"/>
    <x v="238"/>
    <x v="238"/>
    <n v="83"/>
  </r>
  <r>
    <x v="2"/>
    <s v="Books"/>
    <x v="11"/>
    <n v="12"/>
    <n v="2023"/>
    <x v="239"/>
    <x v="239"/>
    <n v="86.9"/>
  </r>
  <r>
    <x v="2"/>
    <s v="Toys"/>
    <x v="0"/>
    <n v="1"/>
    <n v="2023"/>
    <x v="240"/>
    <x v="240"/>
    <n v="118.8"/>
  </r>
  <r>
    <x v="2"/>
    <s v="Toys"/>
    <x v="1"/>
    <n v="2"/>
    <n v="2023"/>
    <x v="241"/>
    <x v="241"/>
    <n v="121.6"/>
  </r>
  <r>
    <x v="2"/>
    <s v="Toys"/>
    <x v="2"/>
    <n v="3"/>
    <n v="2023"/>
    <x v="242"/>
    <x v="242"/>
    <n v="113.7"/>
  </r>
  <r>
    <x v="2"/>
    <s v="Toys"/>
    <x v="3"/>
    <n v="4"/>
    <n v="2023"/>
    <x v="243"/>
    <x v="243"/>
    <n v="95.3"/>
  </r>
  <r>
    <x v="2"/>
    <s v="Toys"/>
    <x v="4"/>
    <n v="5"/>
    <n v="2023"/>
    <x v="244"/>
    <x v="244"/>
    <n v="118.1"/>
  </r>
  <r>
    <x v="2"/>
    <s v="Toys"/>
    <x v="5"/>
    <n v="6"/>
    <n v="2023"/>
    <x v="245"/>
    <x v="245"/>
    <n v="92.2"/>
  </r>
  <r>
    <x v="2"/>
    <s v="Toys"/>
    <x v="6"/>
    <n v="7"/>
    <n v="2023"/>
    <x v="246"/>
    <x v="246"/>
    <n v="118.5"/>
  </r>
  <r>
    <x v="2"/>
    <s v="Toys"/>
    <x v="7"/>
    <n v="8"/>
    <n v="2023"/>
    <x v="247"/>
    <x v="247"/>
    <n v="104.9"/>
  </r>
  <r>
    <x v="2"/>
    <s v="Toys"/>
    <x v="8"/>
    <n v="9"/>
    <n v="2023"/>
    <x v="248"/>
    <x v="248"/>
    <n v="103.2"/>
  </r>
  <r>
    <x v="2"/>
    <s v="Toys"/>
    <x v="9"/>
    <n v="10"/>
    <n v="2023"/>
    <x v="249"/>
    <x v="249"/>
    <n v="87.2"/>
  </r>
  <r>
    <x v="2"/>
    <s v="Toys"/>
    <x v="10"/>
    <n v="11"/>
    <n v="2023"/>
    <x v="250"/>
    <x v="250"/>
    <n v="98.1"/>
  </r>
  <r>
    <x v="2"/>
    <s v="Toys"/>
    <x v="11"/>
    <n v="12"/>
    <n v="2023"/>
    <x v="251"/>
    <x v="251"/>
    <n v="110.3"/>
  </r>
  <r>
    <x v="3"/>
    <s v="Electronics"/>
    <x v="0"/>
    <n v="1"/>
    <n v="2023"/>
    <x v="252"/>
    <x v="252"/>
    <n v="80.900000000000006"/>
  </r>
  <r>
    <x v="3"/>
    <s v="Electronics"/>
    <x v="1"/>
    <n v="2"/>
    <n v="2023"/>
    <x v="253"/>
    <x v="253"/>
    <n v="97.3"/>
  </r>
  <r>
    <x v="3"/>
    <s v="Electronics"/>
    <x v="2"/>
    <n v="3"/>
    <n v="2023"/>
    <x v="254"/>
    <x v="254"/>
    <n v="78.900000000000006"/>
  </r>
  <r>
    <x v="3"/>
    <s v="Electronics"/>
    <x v="3"/>
    <n v="4"/>
    <n v="2023"/>
    <x v="255"/>
    <x v="255"/>
    <n v="104.7"/>
  </r>
  <r>
    <x v="3"/>
    <s v="Electronics"/>
    <x v="4"/>
    <n v="5"/>
    <n v="2023"/>
    <x v="256"/>
    <x v="256"/>
    <n v="113.9"/>
  </r>
  <r>
    <x v="3"/>
    <s v="Electronics"/>
    <x v="5"/>
    <n v="6"/>
    <n v="2023"/>
    <x v="257"/>
    <x v="257"/>
    <n v="93.4"/>
  </r>
  <r>
    <x v="3"/>
    <s v="Electronics"/>
    <x v="6"/>
    <n v="7"/>
    <n v="2023"/>
    <x v="258"/>
    <x v="258"/>
    <n v="85.6"/>
  </r>
  <r>
    <x v="3"/>
    <s v="Electronics"/>
    <x v="7"/>
    <n v="8"/>
    <n v="2023"/>
    <x v="259"/>
    <x v="259"/>
    <n v="113.6"/>
  </r>
  <r>
    <x v="3"/>
    <s v="Electronics"/>
    <x v="8"/>
    <n v="9"/>
    <n v="2023"/>
    <x v="260"/>
    <x v="260"/>
    <n v="83.7"/>
  </r>
  <r>
    <x v="3"/>
    <s v="Electronics"/>
    <x v="9"/>
    <n v="10"/>
    <n v="2023"/>
    <x v="261"/>
    <x v="261"/>
    <n v="83.6"/>
  </r>
  <r>
    <x v="3"/>
    <s v="Electronics"/>
    <x v="10"/>
    <n v="11"/>
    <n v="2023"/>
    <x v="262"/>
    <x v="262"/>
    <n v="87.1"/>
  </r>
  <r>
    <x v="3"/>
    <s v="Electronics"/>
    <x v="11"/>
    <n v="12"/>
    <n v="2023"/>
    <x v="263"/>
    <x v="263"/>
    <n v="121.5"/>
  </r>
  <r>
    <x v="3"/>
    <s v="Clothing"/>
    <x v="0"/>
    <n v="1"/>
    <n v="2023"/>
    <x v="264"/>
    <x v="264"/>
    <n v="96.9"/>
  </r>
  <r>
    <x v="3"/>
    <s v="Clothing"/>
    <x v="1"/>
    <n v="2"/>
    <n v="2023"/>
    <x v="265"/>
    <x v="265"/>
    <n v="97.1"/>
  </r>
  <r>
    <x v="3"/>
    <s v="Clothing"/>
    <x v="2"/>
    <n v="3"/>
    <n v="2023"/>
    <x v="266"/>
    <x v="266"/>
    <n v="122"/>
  </r>
  <r>
    <x v="3"/>
    <s v="Clothing"/>
    <x v="3"/>
    <n v="4"/>
    <n v="2023"/>
    <x v="267"/>
    <x v="267"/>
    <n v="111.9"/>
  </r>
  <r>
    <x v="3"/>
    <s v="Clothing"/>
    <x v="4"/>
    <n v="5"/>
    <n v="2023"/>
    <x v="268"/>
    <x v="268"/>
    <n v="76"/>
  </r>
  <r>
    <x v="3"/>
    <s v="Clothing"/>
    <x v="5"/>
    <n v="6"/>
    <n v="2023"/>
    <x v="269"/>
    <x v="269"/>
    <n v="91.7"/>
  </r>
  <r>
    <x v="3"/>
    <s v="Clothing"/>
    <x v="6"/>
    <n v="7"/>
    <n v="2023"/>
    <x v="270"/>
    <x v="270"/>
    <n v="107.7"/>
  </r>
  <r>
    <x v="3"/>
    <s v="Clothing"/>
    <x v="7"/>
    <n v="8"/>
    <n v="2023"/>
    <x v="271"/>
    <x v="271"/>
    <n v="100.6"/>
  </r>
  <r>
    <x v="3"/>
    <s v="Clothing"/>
    <x v="8"/>
    <n v="9"/>
    <n v="2023"/>
    <x v="272"/>
    <x v="272"/>
    <n v="90.1"/>
  </r>
  <r>
    <x v="3"/>
    <s v="Clothing"/>
    <x v="9"/>
    <n v="10"/>
    <n v="2023"/>
    <x v="273"/>
    <x v="273"/>
    <n v="83.2"/>
  </r>
  <r>
    <x v="3"/>
    <s v="Clothing"/>
    <x v="10"/>
    <n v="11"/>
    <n v="2023"/>
    <x v="274"/>
    <x v="274"/>
    <n v="91"/>
  </r>
  <r>
    <x v="3"/>
    <s v="Clothing"/>
    <x v="11"/>
    <n v="12"/>
    <n v="2023"/>
    <x v="275"/>
    <x v="275"/>
    <n v="120.4"/>
  </r>
  <r>
    <x v="3"/>
    <s v="Furniture"/>
    <x v="0"/>
    <n v="1"/>
    <n v="2023"/>
    <x v="276"/>
    <x v="276"/>
    <n v="85.6"/>
  </r>
  <r>
    <x v="3"/>
    <s v="Furniture"/>
    <x v="1"/>
    <n v="2"/>
    <n v="2023"/>
    <x v="277"/>
    <x v="277"/>
    <n v="99.4"/>
  </r>
  <r>
    <x v="3"/>
    <s v="Furniture"/>
    <x v="2"/>
    <n v="3"/>
    <n v="2023"/>
    <x v="278"/>
    <x v="278"/>
    <n v="123.3"/>
  </r>
  <r>
    <x v="3"/>
    <s v="Furniture"/>
    <x v="3"/>
    <n v="4"/>
    <n v="2023"/>
    <x v="279"/>
    <x v="279"/>
    <n v="87.1"/>
  </r>
  <r>
    <x v="3"/>
    <s v="Furniture"/>
    <x v="4"/>
    <n v="5"/>
    <n v="2023"/>
    <x v="280"/>
    <x v="280"/>
    <n v="115.2"/>
  </r>
  <r>
    <x v="3"/>
    <s v="Furniture"/>
    <x v="5"/>
    <n v="6"/>
    <n v="2023"/>
    <x v="281"/>
    <x v="281"/>
    <n v="83"/>
  </r>
  <r>
    <x v="3"/>
    <s v="Furniture"/>
    <x v="6"/>
    <n v="7"/>
    <n v="2023"/>
    <x v="282"/>
    <x v="282"/>
    <n v="119.8"/>
  </r>
  <r>
    <x v="3"/>
    <s v="Furniture"/>
    <x v="7"/>
    <n v="8"/>
    <n v="2023"/>
    <x v="283"/>
    <x v="283"/>
    <n v="123.1"/>
  </r>
  <r>
    <x v="3"/>
    <s v="Furniture"/>
    <x v="8"/>
    <n v="9"/>
    <n v="2023"/>
    <x v="284"/>
    <x v="284"/>
    <n v="105.9"/>
  </r>
  <r>
    <x v="3"/>
    <s v="Furniture"/>
    <x v="9"/>
    <n v="10"/>
    <n v="2023"/>
    <x v="285"/>
    <x v="285"/>
    <n v="91.8"/>
  </r>
  <r>
    <x v="3"/>
    <s v="Furniture"/>
    <x v="10"/>
    <n v="11"/>
    <n v="2023"/>
    <x v="286"/>
    <x v="286"/>
    <n v="91.1"/>
  </r>
  <r>
    <x v="3"/>
    <s v="Furniture"/>
    <x v="11"/>
    <n v="12"/>
    <n v="2023"/>
    <x v="287"/>
    <x v="287"/>
    <n v="110"/>
  </r>
  <r>
    <x v="3"/>
    <s v="Groceries"/>
    <x v="0"/>
    <n v="1"/>
    <n v="2023"/>
    <x v="288"/>
    <x v="288"/>
    <n v="99.3"/>
  </r>
  <r>
    <x v="3"/>
    <s v="Groceries"/>
    <x v="1"/>
    <n v="2"/>
    <n v="2023"/>
    <x v="289"/>
    <x v="289"/>
    <n v="124.7"/>
  </r>
  <r>
    <x v="3"/>
    <s v="Groceries"/>
    <x v="2"/>
    <n v="3"/>
    <n v="2023"/>
    <x v="290"/>
    <x v="290"/>
    <n v="92.9"/>
  </r>
  <r>
    <x v="3"/>
    <s v="Groceries"/>
    <x v="3"/>
    <n v="4"/>
    <n v="2023"/>
    <x v="291"/>
    <x v="291"/>
    <n v="104.3"/>
  </r>
  <r>
    <x v="3"/>
    <s v="Groceries"/>
    <x v="4"/>
    <n v="5"/>
    <n v="2023"/>
    <x v="292"/>
    <x v="292"/>
    <n v="87"/>
  </r>
  <r>
    <x v="3"/>
    <s v="Groceries"/>
    <x v="5"/>
    <n v="6"/>
    <n v="2023"/>
    <x v="293"/>
    <x v="293"/>
    <n v="103.3"/>
  </r>
  <r>
    <x v="3"/>
    <s v="Groceries"/>
    <x v="6"/>
    <n v="7"/>
    <n v="2023"/>
    <x v="294"/>
    <x v="294"/>
    <n v="102.8"/>
  </r>
  <r>
    <x v="3"/>
    <s v="Groceries"/>
    <x v="7"/>
    <n v="8"/>
    <n v="2023"/>
    <x v="295"/>
    <x v="295"/>
    <n v="86.4"/>
  </r>
  <r>
    <x v="3"/>
    <s v="Groceries"/>
    <x v="8"/>
    <n v="9"/>
    <n v="2023"/>
    <x v="296"/>
    <x v="296"/>
    <n v="107.8"/>
  </r>
  <r>
    <x v="3"/>
    <s v="Groceries"/>
    <x v="9"/>
    <n v="10"/>
    <n v="2023"/>
    <x v="297"/>
    <x v="297"/>
    <n v="117.2"/>
  </r>
  <r>
    <x v="3"/>
    <s v="Groceries"/>
    <x v="10"/>
    <n v="11"/>
    <n v="2023"/>
    <x v="298"/>
    <x v="298"/>
    <n v="121.1"/>
  </r>
  <r>
    <x v="3"/>
    <s v="Groceries"/>
    <x v="11"/>
    <n v="12"/>
    <n v="2023"/>
    <x v="299"/>
    <x v="299"/>
    <n v="105.9"/>
  </r>
  <r>
    <x v="3"/>
    <s v="Sports"/>
    <x v="0"/>
    <n v="1"/>
    <n v="2023"/>
    <x v="300"/>
    <x v="300"/>
    <n v="89.3"/>
  </r>
  <r>
    <x v="3"/>
    <s v="Sports"/>
    <x v="1"/>
    <n v="2"/>
    <n v="2023"/>
    <x v="301"/>
    <x v="301"/>
    <n v="121.2"/>
  </r>
  <r>
    <x v="3"/>
    <s v="Sports"/>
    <x v="2"/>
    <n v="3"/>
    <n v="2023"/>
    <x v="302"/>
    <x v="302"/>
    <n v="83.8"/>
  </r>
  <r>
    <x v="3"/>
    <s v="Sports"/>
    <x v="3"/>
    <n v="4"/>
    <n v="2023"/>
    <x v="303"/>
    <x v="303"/>
    <n v="88"/>
  </r>
  <r>
    <x v="3"/>
    <s v="Sports"/>
    <x v="4"/>
    <n v="5"/>
    <n v="2023"/>
    <x v="304"/>
    <x v="304"/>
    <n v="104"/>
  </r>
  <r>
    <x v="3"/>
    <s v="Sports"/>
    <x v="5"/>
    <n v="6"/>
    <n v="2023"/>
    <x v="305"/>
    <x v="305"/>
    <n v="103.5"/>
  </r>
  <r>
    <x v="3"/>
    <s v="Sports"/>
    <x v="6"/>
    <n v="7"/>
    <n v="2023"/>
    <x v="306"/>
    <x v="306"/>
    <n v="123.3"/>
  </r>
  <r>
    <x v="3"/>
    <s v="Sports"/>
    <x v="7"/>
    <n v="8"/>
    <n v="2023"/>
    <x v="307"/>
    <x v="307"/>
    <n v="122.3"/>
  </r>
  <r>
    <x v="3"/>
    <s v="Sports"/>
    <x v="8"/>
    <n v="9"/>
    <n v="2023"/>
    <x v="308"/>
    <x v="308"/>
    <n v="93.4"/>
  </r>
  <r>
    <x v="3"/>
    <s v="Sports"/>
    <x v="9"/>
    <n v="10"/>
    <n v="2023"/>
    <x v="309"/>
    <x v="309"/>
    <n v="121.5"/>
  </r>
  <r>
    <x v="3"/>
    <s v="Sports"/>
    <x v="10"/>
    <n v="11"/>
    <n v="2023"/>
    <x v="310"/>
    <x v="310"/>
    <n v="117.2"/>
  </r>
  <r>
    <x v="3"/>
    <s v="Sports"/>
    <x v="11"/>
    <n v="12"/>
    <n v="2023"/>
    <x v="311"/>
    <x v="311"/>
    <n v="119.6"/>
  </r>
  <r>
    <x v="3"/>
    <s v="Books"/>
    <x v="0"/>
    <n v="1"/>
    <n v="2023"/>
    <x v="312"/>
    <x v="312"/>
    <n v="121.7"/>
  </r>
  <r>
    <x v="3"/>
    <s v="Books"/>
    <x v="1"/>
    <n v="2"/>
    <n v="2023"/>
    <x v="313"/>
    <x v="313"/>
    <n v="96.3"/>
  </r>
  <r>
    <x v="3"/>
    <s v="Books"/>
    <x v="2"/>
    <n v="3"/>
    <n v="2023"/>
    <x v="314"/>
    <x v="314"/>
    <n v="115.3"/>
  </r>
  <r>
    <x v="3"/>
    <s v="Books"/>
    <x v="3"/>
    <n v="4"/>
    <n v="2023"/>
    <x v="315"/>
    <x v="315"/>
    <n v="121"/>
  </r>
  <r>
    <x v="3"/>
    <s v="Books"/>
    <x v="4"/>
    <n v="5"/>
    <n v="2023"/>
    <x v="316"/>
    <x v="316"/>
    <n v="112.5"/>
  </r>
  <r>
    <x v="3"/>
    <s v="Books"/>
    <x v="5"/>
    <n v="6"/>
    <n v="2023"/>
    <x v="317"/>
    <x v="317"/>
    <n v="82.4"/>
  </r>
  <r>
    <x v="3"/>
    <s v="Books"/>
    <x v="6"/>
    <n v="7"/>
    <n v="2023"/>
    <x v="318"/>
    <x v="318"/>
    <n v="121.3"/>
  </r>
  <r>
    <x v="3"/>
    <s v="Books"/>
    <x v="7"/>
    <n v="8"/>
    <n v="2023"/>
    <x v="319"/>
    <x v="319"/>
    <n v="79"/>
  </r>
  <r>
    <x v="3"/>
    <s v="Books"/>
    <x v="8"/>
    <n v="9"/>
    <n v="2023"/>
    <x v="320"/>
    <x v="320"/>
    <n v="88"/>
  </r>
  <r>
    <x v="3"/>
    <s v="Books"/>
    <x v="9"/>
    <n v="10"/>
    <n v="2023"/>
    <x v="321"/>
    <x v="321"/>
    <n v="124.8"/>
  </r>
  <r>
    <x v="3"/>
    <s v="Books"/>
    <x v="10"/>
    <n v="11"/>
    <n v="2023"/>
    <x v="322"/>
    <x v="322"/>
    <n v="119.1"/>
  </r>
  <r>
    <x v="3"/>
    <s v="Books"/>
    <x v="11"/>
    <n v="12"/>
    <n v="2023"/>
    <x v="323"/>
    <x v="323"/>
    <n v="106.9"/>
  </r>
  <r>
    <x v="3"/>
    <s v="Toys"/>
    <x v="0"/>
    <n v="1"/>
    <n v="2023"/>
    <x v="324"/>
    <x v="324"/>
    <n v="122"/>
  </r>
  <r>
    <x v="3"/>
    <s v="Toys"/>
    <x v="1"/>
    <n v="2"/>
    <n v="2023"/>
    <x v="325"/>
    <x v="325"/>
    <n v="102.1"/>
  </r>
  <r>
    <x v="3"/>
    <s v="Toys"/>
    <x v="2"/>
    <n v="3"/>
    <n v="2023"/>
    <x v="326"/>
    <x v="326"/>
    <n v="91.8"/>
  </r>
  <r>
    <x v="3"/>
    <s v="Toys"/>
    <x v="3"/>
    <n v="4"/>
    <n v="2023"/>
    <x v="327"/>
    <x v="327"/>
    <n v="86.5"/>
  </r>
  <r>
    <x v="3"/>
    <s v="Toys"/>
    <x v="4"/>
    <n v="5"/>
    <n v="2023"/>
    <x v="328"/>
    <x v="328"/>
    <n v="87.2"/>
  </r>
  <r>
    <x v="3"/>
    <s v="Toys"/>
    <x v="5"/>
    <n v="6"/>
    <n v="2023"/>
    <x v="329"/>
    <x v="329"/>
    <n v="92.6"/>
  </r>
  <r>
    <x v="3"/>
    <s v="Toys"/>
    <x v="6"/>
    <n v="7"/>
    <n v="2023"/>
    <x v="330"/>
    <x v="330"/>
    <n v="97.7"/>
  </r>
  <r>
    <x v="3"/>
    <s v="Toys"/>
    <x v="7"/>
    <n v="8"/>
    <n v="2023"/>
    <x v="331"/>
    <x v="331"/>
    <n v="86.4"/>
  </r>
  <r>
    <x v="3"/>
    <s v="Toys"/>
    <x v="8"/>
    <n v="9"/>
    <n v="2023"/>
    <x v="332"/>
    <x v="332"/>
    <n v="115.9"/>
  </r>
  <r>
    <x v="3"/>
    <s v="Toys"/>
    <x v="9"/>
    <n v="10"/>
    <n v="2023"/>
    <x v="333"/>
    <x v="333"/>
    <n v="94.7"/>
  </r>
  <r>
    <x v="3"/>
    <s v="Toys"/>
    <x v="10"/>
    <n v="11"/>
    <n v="2023"/>
    <x v="334"/>
    <x v="334"/>
    <n v="96.8"/>
  </r>
  <r>
    <x v="3"/>
    <s v="Toys"/>
    <x v="11"/>
    <n v="12"/>
    <n v="2023"/>
    <x v="335"/>
    <x v="335"/>
    <n v="112.5"/>
  </r>
  <r>
    <x v="4"/>
    <m/>
    <x v="12"/>
    <m/>
    <m/>
    <x v="336"/>
    <x v="33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N15" firstHeaderRow="1" firstDataRow="2" firstDataCol="1"/>
  <pivotFields count="18">
    <pivotField showAll="0"/>
    <pivotField showAll="0">
      <items count="369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72">
        <item x="70"/>
        <item x="17"/>
        <item x="1"/>
        <item x="18"/>
        <item x="47"/>
        <item x="63"/>
        <item x="24"/>
        <item x="59"/>
        <item x="42"/>
        <item x="38"/>
        <item x="39"/>
        <item x="43"/>
        <item x="21"/>
        <item x="45"/>
        <item x="62"/>
        <item x="7"/>
        <item x="56"/>
        <item x="57"/>
        <item x="25"/>
        <item x="23"/>
        <item x="50"/>
        <item x="3"/>
        <item x="12"/>
        <item x="14"/>
        <item x="2"/>
        <item x="54"/>
        <item x="16"/>
        <item x="29"/>
        <item x="53"/>
        <item x="35"/>
        <item x="61"/>
        <item x="31"/>
        <item x="36"/>
        <item x="11"/>
        <item x="37"/>
        <item x="19"/>
        <item x="49"/>
        <item x="6"/>
        <item x="51"/>
        <item x="22"/>
        <item x="69"/>
        <item x="9"/>
        <item x="58"/>
        <item x="40"/>
        <item x="8"/>
        <item x="68"/>
        <item x="28"/>
        <item x="46"/>
        <item x="32"/>
        <item x="0"/>
        <item x="41"/>
        <item x="20"/>
        <item x="34"/>
        <item x="48"/>
        <item x="55"/>
        <item x="15"/>
        <item x="65"/>
        <item x="60"/>
        <item x="26"/>
        <item x="27"/>
        <item x="67"/>
        <item x="13"/>
        <item x="64"/>
        <item x="4"/>
        <item x="33"/>
        <item x="44"/>
        <item x="66"/>
        <item x="30"/>
        <item x="10"/>
        <item x="5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6"/>
  </rowFields>
  <rowItems count="11">
    <i>
      <x v="19"/>
    </i>
    <i>
      <x v="8"/>
    </i>
    <i>
      <x v="46"/>
    </i>
    <i>
      <x v="20"/>
    </i>
    <i>
      <x v="51"/>
    </i>
    <i>
      <x v="64"/>
    </i>
    <i>
      <x v="4"/>
    </i>
    <i>
      <x v="13"/>
    </i>
    <i>
      <x v="69"/>
    </i>
    <i>
      <x v="39"/>
    </i>
    <i t="grand">
      <x/>
    </i>
  </rowItems>
  <colFields count="1">
    <field x="17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Monthly Trend" fld="10" showDataAs="percentOfCol" baseField="17" baseItem="1" numFmtId="10"/>
  </dataField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2" firstHeaderRow="1" firstDataRow="2" firstDataCol="1"/>
  <pivotFields count="18"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Col" showAll="0">
      <items count="6">
        <item x="1"/>
        <item x="2"/>
        <item x="0"/>
        <item x="3"/>
        <item h="1" x="4"/>
        <item t="default"/>
      </items>
    </pivotField>
    <pivotField axis="axisRow" showAll="0" sortType="descending">
      <items count="9">
        <item x="0"/>
        <item x="6"/>
        <item x="4"/>
        <item x="1"/>
        <item x="5"/>
        <item x="2"/>
        <item x="3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8">
    <i>
      <x v="2"/>
    </i>
    <i>
      <x v="3"/>
    </i>
    <i>
      <x v="5"/>
    </i>
    <i>
      <x v="1"/>
    </i>
    <i>
      <x v="6"/>
    </i>
    <i>
      <x v="4"/>
    </i>
    <i>
      <x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s">
  <location ref="G9:H14" firstHeaderRow="1" firstDataRow="1" firstDataCol="1"/>
  <pivotFields count="8"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chievement_Pct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Month">
  <location ref="A3:C16" firstHeaderRow="0" firstDataRow="1" firstDataCol="1" rowPageCount="1" colPageCount="1"/>
  <pivotFields count="8">
    <pivotField axis="axisPage" showAll="0">
      <items count="6">
        <item x="2"/>
        <item x="0"/>
        <item x="1"/>
        <item x="3"/>
        <item x="4"/>
        <item t="default"/>
      </items>
    </pivotField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dataField="1" showAll="0">
      <items count="338">
        <item x="260"/>
        <item x="255"/>
        <item x="254"/>
        <item x="257"/>
        <item x="256"/>
        <item x="259"/>
        <item x="253"/>
        <item x="252"/>
        <item x="258"/>
        <item x="263"/>
        <item x="261"/>
        <item x="262"/>
        <item x="120"/>
        <item x="124"/>
        <item x="121"/>
        <item x="122"/>
        <item x="128"/>
        <item x="264"/>
        <item x="126"/>
        <item x="271"/>
        <item x="266"/>
        <item x="139"/>
        <item x="267"/>
        <item x="127"/>
        <item x="135"/>
        <item x="123"/>
        <item x="272"/>
        <item x="132"/>
        <item x="265"/>
        <item x="269"/>
        <item x="125"/>
        <item x="140"/>
        <item x="268"/>
        <item x="134"/>
        <item x="137"/>
        <item x="133"/>
        <item x="129"/>
        <item x="270"/>
        <item x="138"/>
        <item x="136"/>
        <item x="131"/>
        <item x="130"/>
        <item x="63"/>
        <item x="176"/>
        <item x="37"/>
        <item x="40"/>
        <item x="275"/>
        <item x="64"/>
        <item x="171"/>
        <item x="36"/>
        <item x="39"/>
        <item x="184"/>
        <item x="274"/>
        <item x="72"/>
        <item x="180"/>
        <item x="172"/>
        <item x="169"/>
        <item x="38"/>
        <item x="142"/>
        <item x="273"/>
        <item x="182"/>
        <item x="62"/>
        <item x="175"/>
        <item x="188"/>
        <item x="43"/>
        <item x="79"/>
        <item x="174"/>
        <item x="187"/>
        <item x="44"/>
        <item x="60"/>
        <item x="67"/>
        <item x="66"/>
        <item x="170"/>
        <item x="168"/>
        <item x="143"/>
        <item x="228"/>
        <item x="61"/>
        <item x="68"/>
        <item x="247"/>
        <item x="240"/>
        <item x="307"/>
        <item x="300"/>
        <item x="302"/>
        <item x="78"/>
        <item x="141"/>
        <item x="73"/>
        <item x="181"/>
        <item x="183"/>
        <item x="301"/>
        <item x="244"/>
        <item x="75"/>
        <item x="80"/>
        <item x="241"/>
        <item x="173"/>
        <item x="186"/>
        <item x="74"/>
        <item x="235"/>
        <item x="41"/>
        <item x="232"/>
        <item x="42"/>
        <item x="308"/>
        <item x="76"/>
        <item x="306"/>
        <item x="179"/>
        <item x="69"/>
        <item x="248"/>
        <item x="65"/>
        <item x="229"/>
        <item x="177"/>
        <item x="236"/>
        <item x="178"/>
        <item x="279"/>
        <item x="304"/>
        <item x="243"/>
        <item x="245"/>
        <item x="185"/>
        <item x="283"/>
        <item x="46"/>
        <item x="230"/>
        <item x="71"/>
        <item x="277"/>
        <item x="47"/>
        <item x="303"/>
        <item x="234"/>
        <item x="190"/>
        <item x="70"/>
        <item x="231"/>
        <item x="242"/>
        <item x="77"/>
        <item x="233"/>
        <item x="278"/>
        <item x="332"/>
        <item x="330"/>
        <item x="45"/>
        <item x="327"/>
        <item x="280"/>
        <item x="325"/>
        <item x="328"/>
        <item x="246"/>
        <item x="305"/>
        <item x="324"/>
        <item x="276"/>
        <item x="282"/>
        <item x="82"/>
        <item x="189"/>
        <item x="281"/>
        <item x="164"/>
        <item x="249"/>
        <item x="331"/>
        <item x="251"/>
        <item x="326"/>
        <item x="116"/>
        <item x="81"/>
        <item x="311"/>
        <item x="284"/>
        <item x="115"/>
        <item x="191"/>
        <item x="111"/>
        <item x="309"/>
        <item x="108"/>
        <item x="238"/>
        <item x="237"/>
        <item x="0"/>
        <item x="83"/>
        <item x="163"/>
        <item x="250"/>
        <item x="160"/>
        <item x="329"/>
        <item x="310"/>
        <item x="156"/>
        <item x="286"/>
        <item x="334"/>
        <item x="8"/>
        <item x="109"/>
        <item x="3"/>
        <item x="158"/>
        <item x="110"/>
        <item x="239"/>
        <item x="316"/>
        <item x="159"/>
        <item x="157"/>
        <item x="287"/>
        <item x="320"/>
        <item x="112"/>
        <item x="14"/>
        <item x="319"/>
        <item x="4"/>
        <item x="19"/>
        <item x="5"/>
        <item x="7"/>
        <item x="104"/>
        <item x="335"/>
        <item x="98"/>
        <item x="314"/>
        <item x="2"/>
        <item x="162"/>
        <item x="12"/>
        <item x="1"/>
        <item x="333"/>
        <item x="96"/>
        <item x="161"/>
        <item x="313"/>
        <item x="103"/>
        <item x="285"/>
        <item x="113"/>
        <item x="97"/>
        <item x="13"/>
        <item x="114"/>
        <item x="315"/>
        <item x="6"/>
        <item x="312"/>
        <item x="166"/>
        <item x="196"/>
        <item x="167"/>
        <item x="193"/>
        <item x="99"/>
        <item x="204"/>
        <item x="144"/>
        <item x="16"/>
        <item x="195"/>
        <item x="85"/>
        <item x="145"/>
        <item x="152"/>
        <item x="15"/>
        <item x="101"/>
        <item x="20"/>
        <item x="151"/>
        <item x="28"/>
        <item x="317"/>
        <item x="100"/>
        <item x="322"/>
        <item x="25"/>
        <item x="165"/>
        <item x="205"/>
        <item x="9"/>
        <item x="148"/>
        <item x="147"/>
        <item x="194"/>
        <item x="318"/>
        <item x="149"/>
        <item x="119"/>
        <item x="27"/>
        <item x="17"/>
        <item x="146"/>
        <item x="289"/>
        <item x="150"/>
        <item x="22"/>
        <item x="21"/>
        <item x="200"/>
        <item x="199"/>
        <item x="118"/>
        <item x="10"/>
        <item x="92"/>
        <item x="18"/>
        <item x="211"/>
        <item x="29"/>
        <item x="88"/>
        <item x="117"/>
        <item x="86"/>
        <item x="212"/>
        <item x="26"/>
        <item x="292"/>
        <item x="209"/>
        <item x="52"/>
        <item x="192"/>
        <item x="32"/>
        <item x="102"/>
        <item x="206"/>
        <item x="87"/>
        <item x="56"/>
        <item x="291"/>
        <item x="208"/>
        <item x="207"/>
        <item x="48"/>
        <item x="49"/>
        <item x="321"/>
        <item x="210"/>
        <item x="220"/>
        <item x="51"/>
        <item x="23"/>
        <item x="91"/>
        <item x="31"/>
        <item x="224"/>
        <item x="223"/>
        <item x="11"/>
        <item x="288"/>
        <item x="50"/>
        <item x="198"/>
        <item x="84"/>
        <item x="24"/>
        <item x="107"/>
        <item x="53"/>
        <item x="295"/>
        <item x="323"/>
        <item x="89"/>
        <item x="90"/>
        <item x="106"/>
        <item x="296"/>
        <item x="154"/>
        <item x="30"/>
        <item x="197"/>
        <item x="214"/>
        <item x="293"/>
        <item x="55"/>
        <item x="290"/>
        <item x="217"/>
        <item x="219"/>
        <item x="105"/>
        <item x="218"/>
        <item x="93"/>
        <item x="216"/>
        <item x="153"/>
        <item x="54"/>
        <item x="95"/>
        <item x="297"/>
        <item x="201"/>
        <item x="221"/>
        <item x="213"/>
        <item x="294"/>
        <item x="203"/>
        <item x="34"/>
        <item x="155"/>
        <item x="215"/>
        <item x="35"/>
        <item x="222"/>
        <item x="33"/>
        <item x="202"/>
        <item x="59"/>
        <item x="58"/>
        <item x="94"/>
        <item x="227"/>
        <item x="299"/>
        <item x="57"/>
        <item x="298"/>
        <item x="225"/>
        <item x="226"/>
        <item x="336"/>
        <item t="default"/>
      </items>
    </pivotField>
    <pivotField dataField="1" showAll="0">
      <items count="338">
        <item x="260"/>
        <item x="254"/>
        <item x="252"/>
        <item x="258"/>
        <item x="257"/>
        <item x="255"/>
        <item x="253"/>
        <item x="261"/>
        <item x="256"/>
        <item x="259"/>
        <item x="262"/>
        <item x="121"/>
        <item x="126"/>
        <item x="263"/>
        <item x="120"/>
        <item x="268"/>
        <item x="137"/>
        <item x="125"/>
        <item x="122"/>
        <item x="140"/>
        <item x="132"/>
        <item x="264"/>
        <item x="135"/>
        <item x="272"/>
        <item x="128"/>
        <item x="124"/>
        <item x="269"/>
        <item x="63"/>
        <item x="138"/>
        <item x="134"/>
        <item x="176"/>
        <item x="271"/>
        <item x="136"/>
        <item x="265"/>
        <item x="188"/>
        <item x="127"/>
        <item x="123"/>
        <item x="131"/>
        <item x="170"/>
        <item x="139"/>
        <item x="267"/>
        <item x="273"/>
        <item x="133"/>
        <item x="37"/>
        <item x="74"/>
        <item x="78"/>
        <item x="61"/>
        <item x="172"/>
        <item x="274"/>
        <item x="270"/>
        <item x="266"/>
        <item x="69"/>
        <item x="43"/>
        <item x="302"/>
        <item x="129"/>
        <item x="130"/>
        <item x="232"/>
        <item x="187"/>
        <item x="42"/>
        <item x="300"/>
        <item x="229"/>
        <item x="70"/>
        <item x="66"/>
        <item x="38"/>
        <item x="73"/>
        <item x="235"/>
        <item x="279"/>
        <item x="183"/>
        <item x="62"/>
        <item x="36"/>
        <item x="179"/>
        <item x="186"/>
        <item x="180"/>
        <item x="64"/>
        <item x="308"/>
        <item x="77"/>
        <item x="164"/>
        <item x="142"/>
        <item x="303"/>
        <item x="115"/>
        <item x="169"/>
        <item x="245"/>
        <item x="41"/>
        <item x="81"/>
        <item x="65"/>
        <item x="44"/>
        <item x="247"/>
        <item x="327"/>
        <item x="68"/>
        <item x="72"/>
        <item x="40"/>
        <item x="190"/>
        <item x="281"/>
        <item x="275"/>
        <item x="328"/>
        <item x="182"/>
        <item x="243"/>
        <item x="46"/>
        <item x="173"/>
        <item x="276"/>
        <item x="171"/>
        <item x="184"/>
        <item x="141"/>
        <item x="60"/>
        <item x="39"/>
        <item x="79"/>
        <item x="174"/>
        <item x="331"/>
        <item x="249"/>
        <item x="248"/>
        <item x="71"/>
        <item x="185"/>
        <item x="238"/>
        <item x="277"/>
        <item x="80"/>
        <item x="175"/>
        <item x="67"/>
        <item x="75"/>
        <item x="304"/>
        <item x="330"/>
        <item x="110"/>
        <item x="240"/>
        <item x="326"/>
        <item x="168"/>
        <item x="228"/>
        <item x="143"/>
        <item x="0"/>
        <item x="82"/>
        <item x="233"/>
        <item x="307"/>
        <item x="244"/>
        <item x="158"/>
        <item x="234"/>
        <item x="325"/>
        <item x="319"/>
        <item x="76"/>
        <item x="181"/>
        <item x="301"/>
        <item x="157"/>
        <item x="241"/>
        <item x="163"/>
        <item x="14"/>
        <item x="305"/>
        <item x="239"/>
        <item x="231"/>
        <item x="177"/>
        <item x="329"/>
        <item x="286"/>
        <item x="236"/>
        <item x="242"/>
        <item x="306"/>
        <item x="230"/>
        <item x="109"/>
        <item x="189"/>
        <item x="156"/>
        <item x="178"/>
        <item x="320"/>
        <item x="7"/>
        <item x="250"/>
        <item x="161"/>
        <item x="332"/>
        <item x="283"/>
        <item x="334"/>
        <item x="2"/>
        <item x="280"/>
        <item x="284"/>
        <item x="45"/>
        <item x="237"/>
        <item x="47"/>
        <item x="251"/>
        <item x="196"/>
        <item x="1"/>
        <item x="167"/>
        <item x="160"/>
        <item x="246"/>
        <item x="108"/>
        <item x="112"/>
        <item x="8"/>
        <item x="278"/>
        <item x="116"/>
        <item x="195"/>
        <item x="191"/>
        <item x="9"/>
        <item x="282"/>
        <item x="97"/>
        <item x="324"/>
        <item x="145"/>
        <item x="166"/>
        <item x="83"/>
        <item x="285"/>
        <item x="88"/>
        <item x="159"/>
        <item x="317"/>
        <item x="3"/>
        <item x="333"/>
        <item x="311"/>
        <item x="101"/>
        <item x="12"/>
        <item x="103"/>
        <item x="111"/>
        <item x="313"/>
        <item x="152"/>
        <item x="309"/>
        <item x="147"/>
        <item x="32"/>
        <item x="19"/>
        <item x="310"/>
        <item x="85"/>
        <item x="5"/>
        <item x="316"/>
        <item x="287"/>
        <item x="118"/>
        <item x="104"/>
        <item x="25"/>
        <item x="193"/>
        <item x="210"/>
        <item x="199"/>
        <item x="22"/>
        <item x="26"/>
        <item x="10"/>
        <item x="146"/>
        <item x="96"/>
        <item x="292"/>
        <item x="335"/>
        <item x="98"/>
        <item x="205"/>
        <item x="6"/>
        <item x="4"/>
        <item x="11"/>
        <item x="21"/>
        <item x="314"/>
        <item x="162"/>
        <item x="204"/>
        <item x="192"/>
        <item x="214"/>
        <item x="50"/>
        <item x="28"/>
        <item x="212"/>
        <item x="207"/>
        <item x="149"/>
        <item x="20"/>
        <item x="295"/>
        <item x="151"/>
        <item x="92"/>
        <item x="150"/>
        <item x="99"/>
        <item x="18"/>
        <item x="144"/>
        <item x="201"/>
        <item x="102"/>
        <item x="48"/>
        <item x="53"/>
        <item x="91"/>
        <item x="114"/>
        <item x="194"/>
        <item x="206"/>
        <item x="51"/>
        <item x="223"/>
        <item x="56"/>
        <item x="100"/>
        <item x="315"/>
        <item x="113"/>
        <item x="27"/>
        <item x="13"/>
        <item x="49"/>
        <item x="312"/>
        <item x="288"/>
        <item x="29"/>
        <item x="290"/>
        <item x="219"/>
        <item x="54"/>
        <item x="87"/>
        <item x="15"/>
        <item x="291"/>
        <item x="165"/>
        <item x="16"/>
        <item x="322"/>
        <item x="117"/>
        <item x="202"/>
        <item x="209"/>
        <item x="24"/>
        <item x="93"/>
        <item x="227"/>
        <item x="148"/>
        <item x="221"/>
        <item x="86"/>
        <item x="318"/>
        <item x="216"/>
        <item x="197"/>
        <item x="323"/>
        <item x="224"/>
        <item x="293"/>
        <item x="95"/>
        <item x="105"/>
        <item x="213"/>
        <item x="119"/>
        <item x="23"/>
        <item x="35"/>
        <item x="296"/>
        <item x="155"/>
        <item x="200"/>
        <item x="17"/>
        <item x="289"/>
        <item x="211"/>
        <item x="52"/>
        <item x="218"/>
        <item x="208"/>
        <item x="220"/>
        <item x="154"/>
        <item x="33"/>
        <item x="198"/>
        <item x="89"/>
        <item x="321"/>
        <item x="31"/>
        <item x="107"/>
        <item x="294"/>
        <item x="84"/>
        <item x="55"/>
        <item x="90"/>
        <item x="94"/>
        <item x="58"/>
        <item x="106"/>
        <item x="30"/>
        <item x="217"/>
        <item x="57"/>
        <item x="222"/>
        <item x="153"/>
        <item x="226"/>
        <item x="297"/>
        <item x="34"/>
        <item x="215"/>
        <item x="299"/>
        <item x="203"/>
        <item x="59"/>
        <item x="298"/>
        <item x="225"/>
        <item x="336"/>
        <item t="default"/>
      </items>
    </pivotField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Sales_Target" fld="5" baseField="0" baseItem="0"/>
    <dataField name="Sum of Sales_Actual" fld="6" baseField="0" baseItem="0"/>
  </dataFields>
  <formats count="2">
    <format dxfId="1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Q12001"/>
  <sheetViews>
    <sheetView tabSelected="1" zoomScale="85" zoomScaleNormal="85" workbookViewId="0">
      <selection activeCell="V15" sqref="V15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5.33203125" customWidth="1"/>
    <col min="4" max="4" width="19.44140625" bestFit="1" customWidth="1"/>
    <col min="7" max="7" width="20.44140625" bestFit="1" customWidth="1"/>
    <col min="14" max="14" width="8.88671875" customWidth="1"/>
    <col min="15" max="15" width="15.21875" customWidth="1"/>
    <col min="16" max="16" width="12.109375" customWidth="1"/>
    <col min="27" max="27" width="8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13094</v>
      </c>
      <c r="N1" t="s">
        <v>13095</v>
      </c>
      <c r="O1" t="s">
        <v>13096</v>
      </c>
      <c r="P1" t="s">
        <v>13097</v>
      </c>
      <c r="Q1" t="s">
        <v>13098</v>
      </c>
    </row>
    <row r="2" spans="1:17" x14ac:dyDescent="0.3">
      <c r="A2" t="s">
        <v>12</v>
      </c>
      <c r="B2" s="1">
        <v>45065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</v>
      </c>
      <c r="I2">
        <v>671.24</v>
      </c>
      <c r="J2">
        <v>0</v>
      </c>
      <c r="K2">
        <v>2013.72</v>
      </c>
      <c r="L2">
        <v>689.84</v>
      </c>
      <c r="M2">
        <f>H2*I2*(1-J2)</f>
        <v>2013.72</v>
      </c>
      <c r="N2" t="str">
        <f>"Q"&amp;ROUNDUP(MONTH(B2)/3,0)</f>
        <v>Q2</v>
      </c>
      <c r="O2" s="2">
        <f>(L2/K2)*100</f>
        <v>34.25699700057605</v>
      </c>
      <c r="P2" t="str">
        <f>VLOOKUP(retail_sales_2023!C2,customers!A:J,5,)</f>
        <v>Kochi</v>
      </c>
      <c r="Q2" t="str">
        <f>VLOOKUP(C2,customers!A:J,10,0)</f>
        <v>Regular</v>
      </c>
    </row>
    <row r="3" spans="1:17" x14ac:dyDescent="0.3">
      <c r="A3" t="s">
        <v>18</v>
      </c>
      <c r="B3" s="1">
        <v>45066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3</v>
      </c>
      <c r="I3">
        <v>21336.22</v>
      </c>
      <c r="J3">
        <v>0</v>
      </c>
      <c r="K3">
        <v>64008.66</v>
      </c>
      <c r="L3">
        <v>16168.33</v>
      </c>
      <c r="M3">
        <f>H3*I3*(1-J3)</f>
        <v>64008.66</v>
      </c>
      <c r="N3" t="str">
        <f t="shared" ref="N3:N66" si="0">"Q"&amp;ROUNDUP(MONTH(B3)/3,0)</f>
        <v>Q2</v>
      </c>
      <c r="O3" s="2">
        <f t="shared" ref="O3:O66" si="1">(L3/K3)*100</f>
        <v>25.259597685688156</v>
      </c>
      <c r="P3" t="str">
        <f>VLOOKUP(retail_sales_2023!C3,customers!A:J,5,)</f>
        <v>Guwahati</v>
      </c>
      <c r="Q3" t="str">
        <f>VLOOKUP(C3,customers!A:J,10,0)</f>
        <v>Premium</v>
      </c>
    </row>
    <row r="4" spans="1:17" x14ac:dyDescent="0.3">
      <c r="A4" t="s">
        <v>24</v>
      </c>
      <c r="B4" s="1">
        <v>45137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1</v>
      </c>
      <c r="I4">
        <v>649.49</v>
      </c>
      <c r="J4">
        <v>0.3</v>
      </c>
      <c r="K4">
        <v>454.64</v>
      </c>
      <c r="L4">
        <v>126.47</v>
      </c>
      <c r="M4">
        <f>H4*I4*(1-J4)</f>
        <v>454.64299999999997</v>
      </c>
      <c r="N4" t="str">
        <f t="shared" si="0"/>
        <v>Q3</v>
      </c>
      <c r="O4" s="2">
        <f t="shared" si="1"/>
        <v>27.81761393630125</v>
      </c>
      <c r="P4" t="str">
        <f>VLOOKUP(retail_sales_2023!C4,customers!A:J,5,)</f>
        <v>Delhi</v>
      </c>
      <c r="Q4" t="str">
        <f>VLOOKUP(C4,customers!A:J,10,0)</f>
        <v>Premium</v>
      </c>
    </row>
    <row r="5" spans="1:17" x14ac:dyDescent="0.3">
      <c r="A5" t="s">
        <v>30</v>
      </c>
      <c r="B5" s="1">
        <v>45017</v>
      </c>
      <c r="C5" t="s">
        <v>31</v>
      </c>
      <c r="D5" t="s">
        <v>32</v>
      </c>
      <c r="E5" t="s">
        <v>33</v>
      </c>
      <c r="F5" t="s">
        <v>22</v>
      </c>
      <c r="G5" t="s">
        <v>34</v>
      </c>
      <c r="H5">
        <v>4</v>
      </c>
      <c r="I5">
        <v>41779.660000000003</v>
      </c>
      <c r="J5">
        <v>0.2</v>
      </c>
      <c r="K5">
        <v>133694.91</v>
      </c>
      <c r="L5">
        <v>39801.410000000003</v>
      </c>
      <c r="M5">
        <f t="shared" ref="M5:M68" si="2">H5*I5*(1-J5)</f>
        <v>133694.91200000001</v>
      </c>
      <c r="N5" t="str">
        <f t="shared" si="0"/>
        <v>Q2</v>
      </c>
      <c r="O5" s="2">
        <f t="shared" si="1"/>
        <v>29.770325586815538</v>
      </c>
      <c r="P5" t="str">
        <f>VLOOKUP(retail_sales_2023!C5,customers!A:J,5,)</f>
        <v>Ahmedabad</v>
      </c>
      <c r="Q5" t="str">
        <f>VLOOKUP(C5,customers!A:J,10,0)</f>
        <v>Premium</v>
      </c>
    </row>
    <row r="6" spans="1:17" x14ac:dyDescent="0.3">
      <c r="A6" t="s">
        <v>35</v>
      </c>
      <c r="B6" s="1">
        <v>45137</v>
      </c>
      <c r="C6" t="s">
        <v>36</v>
      </c>
      <c r="D6" t="s">
        <v>37</v>
      </c>
      <c r="E6" t="s">
        <v>27</v>
      </c>
      <c r="F6" t="s">
        <v>38</v>
      </c>
      <c r="G6" t="s">
        <v>39</v>
      </c>
      <c r="H6">
        <v>5</v>
      </c>
      <c r="I6">
        <v>3035.91</v>
      </c>
      <c r="J6">
        <v>0.05</v>
      </c>
      <c r="K6">
        <v>14420.57</v>
      </c>
      <c r="L6">
        <v>2873.99</v>
      </c>
      <c r="M6">
        <f t="shared" si="2"/>
        <v>14420.572499999998</v>
      </c>
      <c r="N6" t="str">
        <f t="shared" si="0"/>
        <v>Q3</v>
      </c>
      <c r="O6" s="2">
        <f t="shared" si="1"/>
        <v>19.929794730721461</v>
      </c>
      <c r="P6" t="str">
        <f>VLOOKUP(retail_sales_2023!C6,customers!A:J,5,)</f>
        <v>Lucknow</v>
      </c>
      <c r="Q6" t="str">
        <f>VLOOKUP(C6,customers!A:J,10,0)</f>
        <v>Premium</v>
      </c>
    </row>
    <row r="7" spans="1:17" x14ac:dyDescent="0.3">
      <c r="A7" t="s">
        <v>40</v>
      </c>
      <c r="B7" s="1">
        <v>45073</v>
      </c>
      <c r="C7" t="s">
        <v>41</v>
      </c>
      <c r="D7" t="s">
        <v>42</v>
      </c>
      <c r="E7" t="s">
        <v>15</v>
      </c>
      <c r="F7" t="s">
        <v>43</v>
      </c>
      <c r="G7" t="s">
        <v>44</v>
      </c>
      <c r="H7">
        <v>4</v>
      </c>
      <c r="I7">
        <v>25815.94</v>
      </c>
      <c r="J7">
        <v>0.05</v>
      </c>
      <c r="K7">
        <v>98100.57</v>
      </c>
      <c r="L7">
        <v>11250.48</v>
      </c>
      <c r="M7">
        <f t="shared" si="2"/>
        <v>98100.571999999986</v>
      </c>
      <c r="N7" t="str">
        <f t="shared" si="0"/>
        <v>Q2</v>
      </c>
      <c r="O7" s="2">
        <f t="shared" si="1"/>
        <v>11.46831256943767</v>
      </c>
      <c r="P7" t="str">
        <f>VLOOKUP(retail_sales_2023!C7,customers!A:J,5,)</f>
        <v>Kochi</v>
      </c>
      <c r="Q7" t="str">
        <f>VLOOKUP(C7,customers!A:J,10,0)</f>
        <v>Regular</v>
      </c>
    </row>
    <row r="8" spans="1:17" x14ac:dyDescent="0.3">
      <c r="A8" t="s">
        <v>45</v>
      </c>
      <c r="B8" s="1">
        <v>45016</v>
      </c>
      <c r="C8" t="s">
        <v>46</v>
      </c>
      <c r="D8" t="s">
        <v>47</v>
      </c>
      <c r="E8" t="s">
        <v>21</v>
      </c>
      <c r="F8" t="s">
        <v>38</v>
      </c>
      <c r="G8" t="s">
        <v>48</v>
      </c>
      <c r="H8">
        <v>5</v>
      </c>
      <c r="I8">
        <v>2120.52</v>
      </c>
      <c r="J8">
        <v>0</v>
      </c>
      <c r="K8">
        <v>10602.6</v>
      </c>
      <c r="L8">
        <v>3680.74</v>
      </c>
      <c r="M8">
        <f>H8*I8*(1-J8)</f>
        <v>10602.6</v>
      </c>
      <c r="N8" t="str">
        <f t="shared" si="0"/>
        <v>Q1</v>
      </c>
      <c r="O8" s="2">
        <f t="shared" si="1"/>
        <v>34.715447154471541</v>
      </c>
      <c r="P8" t="str">
        <f>VLOOKUP(retail_sales_2023!C8,customers!A:J,5,)</f>
        <v>Bhubaneswar</v>
      </c>
      <c r="Q8" t="str">
        <f>VLOOKUP(C8,customers!A:J,10,0)</f>
        <v>Premium</v>
      </c>
    </row>
    <row r="9" spans="1:17" x14ac:dyDescent="0.3">
      <c r="A9" t="s">
        <v>49</v>
      </c>
      <c r="B9" s="1">
        <v>44942</v>
      </c>
      <c r="C9" t="s">
        <v>50</v>
      </c>
      <c r="D9" t="s">
        <v>51</v>
      </c>
      <c r="E9" t="s">
        <v>21</v>
      </c>
      <c r="F9" t="s">
        <v>52</v>
      </c>
      <c r="G9" t="s">
        <v>53</v>
      </c>
      <c r="H9">
        <v>4</v>
      </c>
      <c r="I9">
        <v>496.51</v>
      </c>
      <c r="J9">
        <v>0</v>
      </c>
      <c r="K9">
        <v>1986.04</v>
      </c>
      <c r="L9">
        <v>198.32</v>
      </c>
      <c r="M9">
        <f t="shared" si="2"/>
        <v>1986.04</v>
      </c>
      <c r="N9" t="str">
        <f t="shared" si="0"/>
        <v>Q1</v>
      </c>
      <c r="O9" s="2">
        <f t="shared" si="1"/>
        <v>9.9857001873074065</v>
      </c>
      <c r="P9" t="str">
        <f>VLOOKUP(retail_sales_2023!C9,customers!A:J,5,)</f>
        <v>Patna</v>
      </c>
      <c r="Q9" t="str">
        <f>VLOOKUP(C9,customers!A:J,10,0)</f>
        <v>Premium</v>
      </c>
    </row>
    <row r="10" spans="1:17" x14ac:dyDescent="0.3">
      <c r="A10" t="s">
        <v>54</v>
      </c>
      <c r="B10" s="1">
        <v>45104</v>
      </c>
      <c r="C10" t="s">
        <v>55</v>
      </c>
      <c r="D10" t="s">
        <v>56</v>
      </c>
      <c r="E10" t="s">
        <v>27</v>
      </c>
      <c r="F10" t="s">
        <v>28</v>
      </c>
      <c r="G10" t="s">
        <v>57</v>
      </c>
      <c r="H10">
        <v>2</v>
      </c>
      <c r="I10">
        <v>4112.32</v>
      </c>
      <c r="J10">
        <v>0.15</v>
      </c>
      <c r="K10">
        <v>6990.94</v>
      </c>
      <c r="L10">
        <v>1727.97</v>
      </c>
      <c r="M10">
        <f t="shared" si="2"/>
        <v>6990.9439999999995</v>
      </c>
      <c r="N10" t="str">
        <f t="shared" si="0"/>
        <v>Q2</v>
      </c>
      <c r="O10" s="2">
        <f t="shared" si="1"/>
        <v>24.717276932715773</v>
      </c>
      <c r="P10" t="str">
        <f>VLOOKUP(retail_sales_2023!C10,customers!A:J,5,)</f>
        <v>Lucknow</v>
      </c>
      <c r="Q10" t="str">
        <f>VLOOKUP(C10,customers!A:J,10,0)</f>
        <v>Premium</v>
      </c>
    </row>
    <row r="11" spans="1:17" x14ac:dyDescent="0.3">
      <c r="A11" t="s">
        <v>58</v>
      </c>
      <c r="B11" s="1">
        <v>45061</v>
      </c>
      <c r="C11" t="s">
        <v>59</v>
      </c>
      <c r="D11" t="s">
        <v>60</v>
      </c>
      <c r="E11" t="s">
        <v>33</v>
      </c>
      <c r="F11" t="s">
        <v>28</v>
      </c>
      <c r="G11" t="s">
        <v>61</v>
      </c>
      <c r="H11">
        <v>1</v>
      </c>
      <c r="I11">
        <v>5036.18</v>
      </c>
      <c r="J11">
        <v>0</v>
      </c>
      <c r="K11">
        <v>5036.18</v>
      </c>
      <c r="L11">
        <v>829.34</v>
      </c>
      <c r="M11">
        <f t="shared" si="2"/>
        <v>5036.18</v>
      </c>
      <c r="N11" t="str">
        <f t="shared" si="0"/>
        <v>Q2</v>
      </c>
      <c r="O11" s="2">
        <f t="shared" si="1"/>
        <v>16.467640155832399</v>
      </c>
      <c r="P11" t="str">
        <f>VLOOKUP(retail_sales_2023!C11,customers!A:J,5,)</f>
        <v>Nagpur</v>
      </c>
      <c r="Q11" t="str">
        <f>VLOOKUP(C11,customers!A:J,10,0)</f>
        <v>Premium</v>
      </c>
    </row>
    <row r="12" spans="1:17" x14ac:dyDescent="0.3">
      <c r="A12" t="s">
        <v>62</v>
      </c>
      <c r="B12" s="1">
        <v>45044</v>
      </c>
      <c r="C12" t="s">
        <v>63</v>
      </c>
      <c r="D12" t="s">
        <v>64</v>
      </c>
      <c r="E12" t="s">
        <v>21</v>
      </c>
      <c r="F12" t="s">
        <v>38</v>
      </c>
      <c r="G12" t="s">
        <v>65</v>
      </c>
      <c r="H12">
        <v>2</v>
      </c>
      <c r="I12">
        <v>3890.76</v>
      </c>
      <c r="J12">
        <v>0</v>
      </c>
      <c r="K12">
        <v>7781.52</v>
      </c>
      <c r="L12">
        <v>1530.84</v>
      </c>
      <c r="M12">
        <f t="shared" si="2"/>
        <v>7781.52</v>
      </c>
      <c r="N12" t="str">
        <f t="shared" si="0"/>
        <v>Q2</v>
      </c>
      <c r="O12" s="2">
        <f t="shared" si="1"/>
        <v>19.672763161952933</v>
      </c>
      <c r="P12" t="str">
        <f>VLOOKUP(retail_sales_2023!C12,customers!A:J,5,)</f>
        <v>Guwahati</v>
      </c>
      <c r="Q12" t="str">
        <f>VLOOKUP(C12,customers!A:J,10,0)</f>
        <v>Regular</v>
      </c>
    </row>
    <row r="13" spans="1:17" x14ac:dyDescent="0.3">
      <c r="A13" t="s">
        <v>66</v>
      </c>
      <c r="B13" s="1">
        <v>44987</v>
      </c>
      <c r="C13" t="s">
        <v>67</v>
      </c>
      <c r="D13" t="s">
        <v>68</v>
      </c>
      <c r="E13" t="s">
        <v>33</v>
      </c>
      <c r="F13" t="s">
        <v>52</v>
      </c>
      <c r="G13" t="s">
        <v>69</v>
      </c>
      <c r="H13">
        <v>1</v>
      </c>
      <c r="I13">
        <v>464.5</v>
      </c>
      <c r="J13">
        <v>0.3</v>
      </c>
      <c r="K13">
        <v>325.14999999999998</v>
      </c>
      <c r="L13">
        <v>23.12</v>
      </c>
      <c r="M13">
        <f t="shared" si="2"/>
        <v>325.14999999999998</v>
      </c>
      <c r="N13" t="str">
        <f t="shared" si="0"/>
        <v>Q1</v>
      </c>
      <c r="O13" s="2">
        <f>(L13/K13)*100</f>
        <v>7.1105643549131177</v>
      </c>
      <c r="P13" t="str">
        <f>VLOOKUP(retail_sales_2023!C13,customers!A:J,5,)</f>
        <v>Surat</v>
      </c>
      <c r="Q13" t="str">
        <f>VLOOKUP(C13,customers!A:J,10,0)</f>
        <v>Premium</v>
      </c>
    </row>
    <row r="14" spans="1:17" x14ac:dyDescent="0.3">
      <c r="A14" t="s">
        <v>70</v>
      </c>
      <c r="B14" s="1">
        <v>44962</v>
      </c>
      <c r="C14" t="s">
        <v>71</v>
      </c>
      <c r="D14" t="s">
        <v>72</v>
      </c>
      <c r="E14" t="s">
        <v>15</v>
      </c>
      <c r="F14" t="s">
        <v>38</v>
      </c>
      <c r="G14" t="s">
        <v>73</v>
      </c>
      <c r="H14">
        <v>1</v>
      </c>
      <c r="I14">
        <v>2673.16</v>
      </c>
      <c r="J14">
        <v>0.2</v>
      </c>
      <c r="K14">
        <v>2138.5300000000002</v>
      </c>
      <c r="L14">
        <v>687.74</v>
      </c>
      <c r="M14">
        <f t="shared" si="2"/>
        <v>2138.5279999999998</v>
      </c>
      <c r="N14" t="str">
        <f t="shared" si="0"/>
        <v>Q1</v>
      </c>
      <c r="O14" s="2">
        <f t="shared" si="1"/>
        <v>32.159474031227056</v>
      </c>
      <c r="P14" t="str">
        <f>VLOOKUP(retail_sales_2023!C14,customers!A:J,5,)</f>
        <v>Bengaluru</v>
      </c>
      <c r="Q14" t="str">
        <f>VLOOKUP(C14,customers!A:J,10,0)</f>
        <v>Premium</v>
      </c>
    </row>
    <row r="15" spans="1:17" x14ac:dyDescent="0.3">
      <c r="A15" t="s">
        <v>74</v>
      </c>
      <c r="B15" s="1">
        <v>45059</v>
      </c>
      <c r="C15" t="s">
        <v>75</v>
      </c>
      <c r="D15" t="s">
        <v>76</v>
      </c>
      <c r="E15" t="s">
        <v>21</v>
      </c>
      <c r="F15" t="s">
        <v>38</v>
      </c>
      <c r="G15" t="s">
        <v>77</v>
      </c>
      <c r="H15">
        <v>3</v>
      </c>
      <c r="I15">
        <v>1282.2</v>
      </c>
      <c r="J15">
        <v>0.1</v>
      </c>
      <c r="K15">
        <v>3461.94</v>
      </c>
      <c r="L15">
        <v>768.16</v>
      </c>
      <c r="M15">
        <f t="shared" si="2"/>
        <v>3461.9400000000005</v>
      </c>
      <c r="N15" t="str">
        <f t="shared" si="0"/>
        <v>Q2</v>
      </c>
      <c r="O15" s="2">
        <f t="shared" si="1"/>
        <v>22.188714997949123</v>
      </c>
      <c r="P15" t="str">
        <f>VLOOKUP(retail_sales_2023!C15,customers!A:J,5,)</f>
        <v>Patna</v>
      </c>
      <c r="Q15" t="str">
        <f>VLOOKUP(C15,customers!A:J,10,0)</f>
        <v>Regular</v>
      </c>
    </row>
    <row r="16" spans="1:17" x14ac:dyDescent="0.3">
      <c r="A16" t="s">
        <v>78</v>
      </c>
      <c r="B16" s="1">
        <v>44970</v>
      </c>
      <c r="C16" t="s">
        <v>79</v>
      </c>
      <c r="D16" t="s">
        <v>80</v>
      </c>
      <c r="E16" t="s">
        <v>15</v>
      </c>
      <c r="F16" t="s">
        <v>81</v>
      </c>
      <c r="G16" t="s">
        <v>82</v>
      </c>
      <c r="H16">
        <v>5</v>
      </c>
      <c r="I16">
        <v>3252.43</v>
      </c>
      <c r="J16">
        <v>0</v>
      </c>
      <c r="K16">
        <v>16262.15</v>
      </c>
      <c r="L16">
        <v>6006.11</v>
      </c>
      <c r="M16">
        <f t="shared" si="2"/>
        <v>16262.15</v>
      </c>
      <c r="N16" t="str">
        <f t="shared" si="0"/>
        <v>Q1</v>
      </c>
      <c r="O16" s="2">
        <f t="shared" si="1"/>
        <v>36.933062356453483</v>
      </c>
      <c r="P16" t="str">
        <f>VLOOKUP(retail_sales_2023!C16,customers!A:J,5,)</f>
        <v>Coimbatore</v>
      </c>
      <c r="Q16" t="str">
        <f>VLOOKUP(C16,customers!A:J,10,0)</f>
        <v>Regular</v>
      </c>
    </row>
    <row r="17" spans="1:17" x14ac:dyDescent="0.3">
      <c r="A17" t="s">
        <v>83</v>
      </c>
      <c r="B17" s="1">
        <v>45107</v>
      </c>
      <c r="C17" t="s">
        <v>84</v>
      </c>
      <c r="D17" t="s">
        <v>85</v>
      </c>
      <c r="E17" t="s">
        <v>33</v>
      </c>
      <c r="F17" t="s">
        <v>16</v>
      </c>
      <c r="G17" t="s">
        <v>86</v>
      </c>
      <c r="H17">
        <v>4</v>
      </c>
      <c r="I17">
        <v>974.99</v>
      </c>
      <c r="J17">
        <v>0</v>
      </c>
      <c r="K17">
        <v>3899.96</v>
      </c>
      <c r="L17">
        <v>979.82</v>
      </c>
      <c r="M17">
        <f t="shared" si="2"/>
        <v>3899.96</v>
      </c>
      <c r="N17" t="str">
        <f t="shared" si="0"/>
        <v>Q2</v>
      </c>
      <c r="O17" s="2">
        <f t="shared" si="1"/>
        <v>25.123847424076146</v>
      </c>
      <c r="P17" t="str">
        <f>VLOOKUP(retail_sales_2023!C17,customers!A:J,5,)</f>
        <v>Mumbai</v>
      </c>
      <c r="Q17" t="str">
        <f>VLOOKUP(C17,customers!A:J,10,0)</f>
        <v>Regular</v>
      </c>
    </row>
    <row r="18" spans="1:17" x14ac:dyDescent="0.3">
      <c r="A18" t="s">
        <v>87</v>
      </c>
      <c r="B18" s="1">
        <v>45250</v>
      </c>
      <c r="C18" t="s">
        <v>88</v>
      </c>
      <c r="D18" t="s">
        <v>89</v>
      </c>
      <c r="E18" t="s">
        <v>15</v>
      </c>
      <c r="F18" t="s">
        <v>38</v>
      </c>
      <c r="G18" t="s">
        <v>90</v>
      </c>
      <c r="H18">
        <v>4</v>
      </c>
      <c r="I18">
        <v>500.56</v>
      </c>
      <c r="J18">
        <v>0.3</v>
      </c>
      <c r="K18">
        <v>1401.57</v>
      </c>
      <c r="L18">
        <v>478.78</v>
      </c>
      <c r="M18">
        <f t="shared" si="2"/>
        <v>1401.568</v>
      </c>
      <c r="N18" t="str">
        <f t="shared" si="0"/>
        <v>Q4</v>
      </c>
      <c r="O18" s="2">
        <f t="shared" si="1"/>
        <v>34.160263133486019</v>
      </c>
      <c r="P18" t="str">
        <f>VLOOKUP(retail_sales_2023!C18,customers!A:J,5,)</f>
        <v>Coimbatore</v>
      </c>
      <c r="Q18" t="str">
        <f>VLOOKUP(C18,customers!A:J,10,0)</f>
        <v>Regular</v>
      </c>
    </row>
    <row r="19" spans="1:17" x14ac:dyDescent="0.3">
      <c r="A19" t="s">
        <v>91</v>
      </c>
      <c r="B19" s="1">
        <v>45157</v>
      </c>
      <c r="C19" t="s">
        <v>92</v>
      </c>
      <c r="D19" t="s">
        <v>93</v>
      </c>
      <c r="E19" t="s">
        <v>27</v>
      </c>
      <c r="F19" t="s">
        <v>52</v>
      </c>
      <c r="G19" t="s">
        <v>53</v>
      </c>
      <c r="H19">
        <v>2</v>
      </c>
      <c r="I19">
        <v>679.76</v>
      </c>
      <c r="J19">
        <v>0</v>
      </c>
      <c r="K19">
        <v>1359.52</v>
      </c>
      <c r="L19">
        <v>92.69</v>
      </c>
      <c r="M19">
        <f t="shared" si="2"/>
        <v>1359.52</v>
      </c>
      <c r="N19" t="str">
        <f t="shared" si="0"/>
        <v>Q3</v>
      </c>
      <c r="O19" s="2">
        <f t="shared" si="1"/>
        <v>6.8178474755796161</v>
      </c>
      <c r="P19" t="str">
        <f>VLOOKUP(retail_sales_2023!C19,customers!A:J,5,)</f>
        <v>Jaipur</v>
      </c>
      <c r="Q19" t="str">
        <f>VLOOKUP(C19,customers!A:J,10,0)</f>
        <v>Premium</v>
      </c>
    </row>
    <row r="20" spans="1:17" x14ac:dyDescent="0.3">
      <c r="A20" t="s">
        <v>94</v>
      </c>
      <c r="B20" s="1">
        <v>45000</v>
      </c>
      <c r="C20" t="s">
        <v>95</v>
      </c>
      <c r="D20" t="s">
        <v>96</v>
      </c>
      <c r="E20" t="s">
        <v>15</v>
      </c>
      <c r="F20" t="s">
        <v>28</v>
      </c>
      <c r="G20" t="s">
        <v>97</v>
      </c>
      <c r="H20">
        <v>2</v>
      </c>
      <c r="I20">
        <v>3419.14</v>
      </c>
      <c r="J20">
        <v>0</v>
      </c>
      <c r="K20">
        <v>6838.28</v>
      </c>
      <c r="L20">
        <v>1239.49</v>
      </c>
      <c r="M20">
        <f t="shared" si="2"/>
        <v>6838.28</v>
      </c>
      <c r="N20" t="str">
        <f t="shared" si="0"/>
        <v>Q1</v>
      </c>
      <c r="O20" s="2">
        <f t="shared" si="1"/>
        <v>18.125756769246067</v>
      </c>
      <c r="P20" t="str">
        <f>VLOOKUP(retail_sales_2023!C20,customers!A:J,5,)</f>
        <v>Bengaluru</v>
      </c>
      <c r="Q20" t="str">
        <f>VLOOKUP(C20,customers!A:J,10,0)</f>
        <v>Premium</v>
      </c>
    </row>
    <row r="21" spans="1:17" x14ac:dyDescent="0.3">
      <c r="A21" t="s">
        <v>98</v>
      </c>
      <c r="B21" s="1">
        <v>45168</v>
      </c>
      <c r="C21" t="s">
        <v>99</v>
      </c>
      <c r="D21" t="s">
        <v>100</v>
      </c>
      <c r="E21" t="s">
        <v>15</v>
      </c>
      <c r="F21" t="s">
        <v>81</v>
      </c>
      <c r="G21" t="s">
        <v>101</v>
      </c>
      <c r="H21">
        <v>5</v>
      </c>
      <c r="I21">
        <v>3863.68</v>
      </c>
      <c r="J21">
        <v>0</v>
      </c>
      <c r="K21">
        <v>19318.400000000001</v>
      </c>
      <c r="L21">
        <v>6472.27</v>
      </c>
      <c r="M21">
        <f>H21*I21*(1-J21)</f>
        <v>19318.399999999998</v>
      </c>
      <c r="N21" t="str">
        <f t="shared" si="0"/>
        <v>Q3</v>
      </c>
      <c r="O21" s="2">
        <f t="shared" si="1"/>
        <v>33.503136905747887</v>
      </c>
      <c r="P21" t="str">
        <f>VLOOKUP(retail_sales_2023!C21,customers!A:J,5,)</f>
        <v>Kochi</v>
      </c>
      <c r="Q21" t="str">
        <f>VLOOKUP(C21,customers!A:J,10,0)</f>
        <v>Regular</v>
      </c>
    </row>
    <row r="22" spans="1:17" x14ac:dyDescent="0.3">
      <c r="A22" t="s">
        <v>102</v>
      </c>
      <c r="B22" s="1">
        <v>45230</v>
      </c>
      <c r="C22" t="s">
        <v>103</v>
      </c>
      <c r="D22" t="s">
        <v>104</v>
      </c>
      <c r="E22" t="s">
        <v>15</v>
      </c>
      <c r="F22" t="s">
        <v>81</v>
      </c>
      <c r="G22" t="s">
        <v>105</v>
      </c>
      <c r="H22">
        <v>3</v>
      </c>
      <c r="I22">
        <v>4717.16</v>
      </c>
      <c r="J22">
        <v>0</v>
      </c>
      <c r="K22">
        <v>14151.48</v>
      </c>
      <c r="L22">
        <v>3763.03</v>
      </c>
      <c r="M22">
        <f t="shared" si="2"/>
        <v>14151.48</v>
      </c>
      <c r="N22" t="str">
        <f t="shared" si="0"/>
        <v>Q4</v>
      </c>
      <c r="O22" s="2">
        <f t="shared" si="1"/>
        <v>26.591070333279632</v>
      </c>
      <c r="P22" t="str">
        <f>VLOOKUP(retail_sales_2023!C22,customers!A:J,5,)</f>
        <v>Coimbatore</v>
      </c>
      <c r="Q22" t="str">
        <f>VLOOKUP(C22,customers!A:J,10,0)</f>
        <v>Regular</v>
      </c>
    </row>
    <row r="23" spans="1:17" x14ac:dyDescent="0.3">
      <c r="A23" t="s">
        <v>106</v>
      </c>
      <c r="B23" s="1">
        <v>44993</v>
      </c>
      <c r="C23" t="s">
        <v>107</v>
      </c>
      <c r="D23" t="s">
        <v>108</v>
      </c>
      <c r="E23" t="s">
        <v>15</v>
      </c>
      <c r="F23" t="s">
        <v>81</v>
      </c>
      <c r="G23" t="s">
        <v>82</v>
      </c>
      <c r="H23">
        <v>2</v>
      </c>
      <c r="I23">
        <v>3601.24</v>
      </c>
      <c r="J23">
        <v>0.25</v>
      </c>
      <c r="K23">
        <v>5401.86</v>
      </c>
      <c r="L23">
        <v>1609.83</v>
      </c>
      <c r="M23">
        <f t="shared" si="2"/>
        <v>5401.86</v>
      </c>
      <c r="N23" t="str">
        <f t="shared" si="0"/>
        <v>Q1</v>
      </c>
      <c r="O23" s="2">
        <f t="shared" si="1"/>
        <v>29.801401739400873</v>
      </c>
      <c r="P23" t="str">
        <f>VLOOKUP(retail_sales_2023!C23,customers!A:J,5,)</f>
        <v>Chennai</v>
      </c>
      <c r="Q23" t="str">
        <f>VLOOKUP(C23,customers!A:J,10,0)</f>
        <v>Premium</v>
      </c>
    </row>
    <row r="24" spans="1:17" x14ac:dyDescent="0.3">
      <c r="A24" t="s">
        <v>109</v>
      </c>
      <c r="B24" s="1">
        <v>45058</v>
      </c>
      <c r="C24" t="s">
        <v>95</v>
      </c>
      <c r="D24" t="s">
        <v>96</v>
      </c>
      <c r="E24" t="s">
        <v>15</v>
      </c>
      <c r="F24" t="s">
        <v>43</v>
      </c>
      <c r="G24" t="s">
        <v>110</v>
      </c>
      <c r="H24">
        <v>2</v>
      </c>
      <c r="I24">
        <v>19117.080000000002</v>
      </c>
      <c r="J24">
        <v>0</v>
      </c>
      <c r="K24">
        <v>38234.160000000003</v>
      </c>
      <c r="L24">
        <v>3308.03</v>
      </c>
      <c r="M24">
        <f t="shared" si="2"/>
        <v>38234.160000000003</v>
      </c>
      <c r="N24" t="str">
        <f t="shared" si="0"/>
        <v>Q2</v>
      </c>
      <c r="O24" s="2">
        <f t="shared" si="1"/>
        <v>8.6520274016743137</v>
      </c>
      <c r="P24" t="str">
        <f>VLOOKUP(retail_sales_2023!C24,customers!A:J,5,)</f>
        <v>Bengaluru</v>
      </c>
      <c r="Q24" t="str">
        <f>VLOOKUP(C24,customers!A:J,10,0)</f>
        <v>Premium</v>
      </c>
    </row>
    <row r="25" spans="1:17" x14ac:dyDescent="0.3">
      <c r="A25" t="s">
        <v>111</v>
      </c>
      <c r="B25" s="1">
        <v>45118</v>
      </c>
      <c r="C25" t="s">
        <v>112</v>
      </c>
      <c r="D25" t="s">
        <v>113</v>
      </c>
      <c r="E25" t="s">
        <v>33</v>
      </c>
      <c r="F25" t="s">
        <v>81</v>
      </c>
      <c r="G25" t="s">
        <v>105</v>
      </c>
      <c r="H25">
        <v>3</v>
      </c>
      <c r="I25">
        <v>1734.15</v>
      </c>
      <c r="J25">
        <v>0</v>
      </c>
      <c r="K25">
        <v>5202.45</v>
      </c>
      <c r="L25">
        <v>1475.93</v>
      </c>
      <c r="M25">
        <f t="shared" si="2"/>
        <v>5202.4500000000007</v>
      </c>
      <c r="N25" t="str">
        <f t="shared" si="0"/>
        <v>Q3</v>
      </c>
      <c r="O25" s="2">
        <f t="shared" si="1"/>
        <v>28.369902642024432</v>
      </c>
      <c r="P25" t="str">
        <f>VLOOKUP(retail_sales_2023!C25,customers!A:J,5,)</f>
        <v>Surat</v>
      </c>
      <c r="Q25" t="str">
        <f>VLOOKUP(C25,customers!A:J,10,0)</f>
        <v>Occasional</v>
      </c>
    </row>
    <row r="26" spans="1:17" x14ac:dyDescent="0.3">
      <c r="A26" t="s">
        <v>114</v>
      </c>
      <c r="B26" s="1">
        <v>45171</v>
      </c>
      <c r="C26" t="s">
        <v>115</v>
      </c>
      <c r="D26" t="s">
        <v>116</v>
      </c>
      <c r="E26" t="s">
        <v>15</v>
      </c>
      <c r="F26" t="s">
        <v>52</v>
      </c>
      <c r="G26" t="s">
        <v>117</v>
      </c>
      <c r="H26">
        <v>7</v>
      </c>
      <c r="I26">
        <v>791.23</v>
      </c>
      <c r="J26">
        <v>0.1</v>
      </c>
      <c r="K26">
        <v>4984.75</v>
      </c>
      <c r="L26">
        <v>370.8</v>
      </c>
      <c r="M26">
        <f t="shared" si="2"/>
        <v>4984.7490000000007</v>
      </c>
      <c r="N26" t="str">
        <f t="shared" si="0"/>
        <v>Q3</v>
      </c>
      <c r="O26" s="2">
        <f t="shared" si="1"/>
        <v>7.4386879983951051</v>
      </c>
      <c r="P26" t="str">
        <f>VLOOKUP(retail_sales_2023!C26,customers!A:J,5,)</f>
        <v>Coimbatore</v>
      </c>
      <c r="Q26" t="str">
        <f>VLOOKUP(C26,customers!A:J,10,0)</f>
        <v>Regular</v>
      </c>
    </row>
    <row r="27" spans="1:17" x14ac:dyDescent="0.3">
      <c r="A27" t="s">
        <v>118</v>
      </c>
      <c r="B27" s="1">
        <v>45159</v>
      </c>
      <c r="C27" t="s">
        <v>119</v>
      </c>
      <c r="D27" t="s">
        <v>120</v>
      </c>
      <c r="E27" t="s">
        <v>15</v>
      </c>
      <c r="F27" t="s">
        <v>43</v>
      </c>
      <c r="G27" t="s">
        <v>121</v>
      </c>
      <c r="H27">
        <v>3</v>
      </c>
      <c r="I27">
        <v>25349.94</v>
      </c>
      <c r="J27">
        <v>0.15</v>
      </c>
      <c r="K27">
        <v>64642.35</v>
      </c>
      <c r="L27">
        <v>6286.37</v>
      </c>
      <c r="M27">
        <f t="shared" si="2"/>
        <v>64642.346999999994</v>
      </c>
      <c r="N27" t="str">
        <f t="shared" si="0"/>
        <v>Q3</v>
      </c>
      <c r="O27" s="2">
        <f t="shared" si="1"/>
        <v>9.7248475651024435</v>
      </c>
      <c r="P27" t="str">
        <f>VLOOKUP(retail_sales_2023!C27,customers!A:J,5,)</f>
        <v>Kochi</v>
      </c>
      <c r="Q27" t="str">
        <f>VLOOKUP(C27,customers!A:J,10,0)</f>
        <v>Premium</v>
      </c>
    </row>
    <row r="28" spans="1:17" x14ac:dyDescent="0.3">
      <c r="A28" t="s">
        <v>122</v>
      </c>
      <c r="B28" s="1">
        <v>45220</v>
      </c>
      <c r="C28" t="s">
        <v>123</v>
      </c>
      <c r="D28" t="s">
        <v>124</v>
      </c>
      <c r="E28" t="s">
        <v>33</v>
      </c>
      <c r="F28" t="s">
        <v>52</v>
      </c>
      <c r="G28" t="s">
        <v>117</v>
      </c>
      <c r="H28">
        <v>2</v>
      </c>
      <c r="I28">
        <v>95.32</v>
      </c>
      <c r="J28">
        <v>0.05</v>
      </c>
      <c r="K28">
        <v>181.11</v>
      </c>
      <c r="L28">
        <v>14.08</v>
      </c>
      <c r="M28">
        <f t="shared" si="2"/>
        <v>181.10799999999998</v>
      </c>
      <c r="N28" t="str">
        <f t="shared" si="0"/>
        <v>Q4</v>
      </c>
      <c r="O28" s="2">
        <f t="shared" si="1"/>
        <v>7.7742808238087342</v>
      </c>
      <c r="P28" t="str">
        <f>VLOOKUP(retail_sales_2023!C28,customers!A:J,5,)</f>
        <v>Surat</v>
      </c>
      <c r="Q28" t="str">
        <f>VLOOKUP(C28,customers!A:J,10,0)</f>
        <v>Premium</v>
      </c>
    </row>
    <row r="29" spans="1:17" x14ac:dyDescent="0.3">
      <c r="A29" t="s">
        <v>125</v>
      </c>
      <c r="B29" s="1">
        <v>45257</v>
      </c>
      <c r="C29" t="s">
        <v>126</v>
      </c>
      <c r="D29" t="s">
        <v>127</v>
      </c>
      <c r="E29" t="s">
        <v>15</v>
      </c>
      <c r="F29" t="s">
        <v>43</v>
      </c>
      <c r="G29" t="s">
        <v>128</v>
      </c>
      <c r="H29">
        <v>1</v>
      </c>
      <c r="I29">
        <v>47967.17</v>
      </c>
      <c r="J29">
        <v>0</v>
      </c>
      <c r="K29">
        <v>47967.17</v>
      </c>
      <c r="L29">
        <v>5297.43</v>
      </c>
      <c r="M29">
        <f t="shared" si="2"/>
        <v>47967.17</v>
      </c>
      <c r="N29" t="str">
        <f t="shared" si="0"/>
        <v>Q4</v>
      </c>
      <c r="O29" s="2">
        <f t="shared" si="1"/>
        <v>11.043866044213157</v>
      </c>
      <c r="P29" t="str">
        <f>VLOOKUP(retail_sales_2023!C29,customers!A:J,5,)</f>
        <v>Coimbatore</v>
      </c>
      <c r="Q29" t="str">
        <f>VLOOKUP(C29,customers!A:J,10,0)</f>
        <v>Premium</v>
      </c>
    </row>
    <row r="30" spans="1:17" x14ac:dyDescent="0.3">
      <c r="A30" t="s">
        <v>129</v>
      </c>
      <c r="B30" s="1">
        <v>45210</v>
      </c>
      <c r="C30" t="s">
        <v>130</v>
      </c>
      <c r="D30" t="s">
        <v>131</v>
      </c>
      <c r="E30" t="s">
        <v>21</v>
      </c>
      <c r="F30" t="s">
        <v>28</v>
      </c>
      <c r="G30" t="s">
        <v>97</v>
      </c>
      <c r="H30">
        <v>4</v>
      </c>
      <c r="I30">
        <v>1501.18</v>
      </c>
      <c r="J30">
        <v>0</v>
      </c>
      <c r="K30">
        <v>6004.72</v>
      </c>
      <c r="L30">
        <v>1044.6300000000001</v>
      </c>
      <c r="M30">
        <f t="shared" si="2"/>
        <v>6004.72</v>
      </c>
      <c r="N30" t="str">
        <f t="shared" si="0"/>
        <v>Q4</v>
      </c>
      <c r="O30" s="2">
        <f t="shared" si="1"/>
        <v>17.396814505922009</v>
      </c>
      <c r="P30" t="str">
        <f>VLOOKUP(retail_sales_2023!C30,customers!A:J,5,)</f>
        <v>Bhubaneswar</v>
      </c>
      <c r="Q30" t="str">
        <f>VLOOKUP(C30,customers!A:J,10,0)</f>
        <v>Regular</v>
      </c>
    </row>
    <row r="31" spans="1:17" x14ac:dyDescent="0.3">
      <c r="A31" t="s">
        <v>132</v>
      </c>
      <c r="B31" s="1">
        <v>45221</v>
      </c>
      <c r="C31" t="s">
        <v>41</v>
      </c>
      <c r="D31" t="s">
        <v>42</v>
      </c>
      <c r="E31" t="s">
        <v>15</v>
      </c>
      <c r="F31" t="s">
        <v>52</v>
      </c>
      <c r="G31" t="s">
        <v>133</v>
      </c>
      <c r="H31">
        <v>1</v>
      </c>
      <c r="I31">
        <v>122.71</v>
      </c>
      <c r="J31">
        <v>0.1</v>
      </c>
      <c r="K31">
        <v>110.44</v>
      </c>
      <c r="L31">
        <v>8.5299999999999994</v>
      </c>
      <c r="M31">
        <f t="shared" si="2"/>
        <v>110.43899999999999</v>
      </c>
      <c r="N31" t="str">
        <f t="shared" si="0"/>
        <v>Q4</v>
      </c>
      <c r="O31" s="2">
        <f t="shared" si="1"/>
        <v>7.7236508511408912</v>
      </c>
      <c r="P31" t="str">
        <f>VLOOKUP(retail_sales_2023!C31,customers!A:J,5,)</f>
        <v>Kochi</v>
      </c>
      <c r="Q31" t="str">
        <f>VLOOKUP(C31,customers!A:J,10,0)</f>
        <v>Regular</v>
      </c>
    </row>
    <row r="32" spans="1:17" x14ac:dyDescent="0.3">
      <c r="A32" t="s">
        <v>134</v>
      </c>
      <c r="B32" s="1">
        <v>45056</v>
      </c>
      <c r="C32" t="s">
        <v>13</v>
      </c>
      <c r="D32" t="s">
        <v>14</v>
      </c>
      <c r="E32" t="s">
        <v>15</v>
      </c>
      <c r="F32" t="s">
        <v>43</v>
      </c>
      <c r="G32" t="s">
        <v>110</v>
      </c>
      <c r="H32">
        <v>5</v>
      </c>
      <c r="I32">
        <v>78812.86</v>
      </c>
      <c r="J32">
        <v>0.1</v>
      </c>
      <c r="K32">
        <v>354657.87</v>
      </c>
      <c r="L32">
        <v>41370.6</v>
      </c>
      <c r="M32">
        <f t="shared" si="2"/>
        <v>354657.87</v>
      </c>
      <c r="N32" t="str">
        <f t="shared" si="0"/>
        <v>Q2</v>
      </c>
      <c r="O32" s="2">
        <f t="shared" si="1"/>
        <v>11.664932178158065</v>
      </c>
      <c r="P32" t="str">
        <f>VLOOKUP(retail_sales_2023!C32,customers!A:J,5,)</f>
        <v>Kochi</v>
      </c>
      <c r="Q32" t="str">
        <f>VLOOKUP(C32,customers!A:J,10,0)</f>
        <v>Regular</v>
      </c>
    </row>
    <row r="33" spans="1:17" x14ac:dyDescent="0.3">
      <c r="A33" t="s">
        <v>135</v>
      </c>
      <c r="B33" s="1">
        <v>44928</v>
      </c>
      <c r="C33" t="s">
        <v>136</v>
      </c>
      <c r="D33" t="s">
        <v>137</v>
      </c>
      <c r="E33" t="s">
        <v>15</v>
      </c>
      <c r="F33" t="s">
        <v>43</v>
      </c>
      <c r="G33" t="s">
        <v>121</v>
      </c>
      <c r="H33">
        <v>3</v>
      </c>
      <c r="I33">
        <v>39475.120000000003</v>
      </c>
      <c r="J33">
        <v>0.3</v>
      </c>
      <c r="K33">
        <v>82897.75</v>
      </c>
      <c r="L33">
        <v>11083.49</v>
      </c>
      <c r="M33">
        <f t="shared" si="2"/>
        <v>82897.752000000008</v>
      </c>
      <c r="N33" t="str">
        <f t="shared" si="0"/>
        <v>Q1</v>
      </c>
      <c r="O33" s="2">
        <f t="shared" si="1"/>
        <v>13.370073373523406</v>
      </c>
      <c r="P33" t="str">
        <f>VLOOKUP(retail_sales_2023!C33,customers!A:J,5,)</f>
        <v>Hyderabad</v>
      </c>
      <c r="Q33" t="str">
        <f>VLOOKUP(C33,customers!A:J,10,0)</f>
        <v>Regular</v>
      </c>
    </row>
    <row r="34" spans="1:17" x14ac:dyDescent="0.3">
      <c r="A34" t="s">
        <v>138</v>
      </c>
      <c r="B34" s="1">
        <v>45102</v>
      </c>
      <c r="C34" t="s">
        <v>139</v>
      </c>
      <c r="D34" t="s">
        <v>140</v>
      </c>
      <c r="E34" t="s">
        <v>21</v>
      </c>
      <c r="F34" t="s">
        <v>38</v>
      </c>
      <c r="G34" t="s">
        <v>141</v>
      </c>
      <c r="H34">
        <v>3</v>
      </c>
      <c r="I34">
        <v>2606.25</v>
      </c>
      <c r="J34">
        <v>0</v>
      </c>
      <c r="K34">
        <v>7818.75</v>
      </c>
      <c r="L34">
        <v>2448.5500000000002</v>
      </c>
      <c r="M34">
        <f t="shared" si="2"/>
        <v>7818.75</v>
      </c>
      <c r="N34" t="str">
        <f t="shared" si="0"/>
        <v>Q2</v>
      </c>
      <c r="O34" s="2">
        <f t="shared" si="1"/>
        <v>31.316386890487614</v>
      </c>
      <c r="P34" t="str">
        <f>VLOOKUP(retail_sales_2023!C34,customers!A:J,5,)</f>
        <v>Ranchi</v>
      </c>
      <c r="Q34" t="str">
        <f>VLOOKUP(C34,customers!A:J,10,0)</f>
        <v>Premium</v>
      </c>
    </row>
    <row r="35" spans="1:17" x14ac:dyDescent="0.3">
      <c r="A35" t="s">
        <v>142</v>
      </c>
      <c r="B35" s="1">
        <v>45201</v>
      </c>
      <c r="C35" t="s">
        <v>115</v>
      </c>
      <c r="D35" t="s">
        <v>116</v>
      </c>
      <c r="E35" t="s">
        <v>15</v>
      </c>
      <c r="F35" t="s">
        <v>43</v>
      </c>
      <c r="G35" t="s">
        <v>121</v>
      </c>
      <c r="H35">
        <v>1</v>
      </c>
      <c r="I35">
        <v>83580.02</v>
      </c>
      <c r="J35">
        <v>0</v>
      </c>
      <c r="K35">
        <v>83580.02</v>
      </c>
      <c r="L35">
        <v>13002.3</v>
      </c>
      <c r="M35">
        <f t="shared" si="2"/>
        <v>83580.02</v>
      </c>
      <c r="N35" t="str">
        <f t="shared" si="0"/>
        <v>Q4</v>
      </c>
      <c r="O35" s="2">
        <f t="shared" si="1"/>
        <v>15.556708409497865</v>
      </c>
      <c r="P35" t="str">
        <f>VLOOKUP(retail_sales_2023!C35,customers!A:J,5,)</f>
        <v>Coimbatore</v>
      </c>
      <c r="Q35" t="str">
        <f>VLOOKUP(C35,customers!A:J,10,0)</f>
        <v>Regular</v>
      </c>
    </row>
    <row r="36" spans="1:17" x14ac:dyDescent="0.3">
      <c r="A36" t="s">
        <v>143</v>
      </c>
      <c r="B36" s="1">
        <v>44949</v>
      </c>
      <c r="C36" t="s">
        <v>144</v>
      </c>
      <c r="D36" t="s">
        <v>145</v>
      </c>
      <c r="E36" t="s">
        <v>33</v>
      </c>
      <c r="F36" t="s">
        <v>22</v>
      </c>
      <c r="G36" t="s">
        <v>146</v>
      </c>
      <c r="H36">
        <v>5</v>
      </c>
      <c r="I36">
        <v>3328.43</v>
      </c>
      <c r="J36">
        <v>0</v>
      </c>
      <c r="K36">
        <v>16642.150000000001</v>
      </c>
      <c r="L36">
        <v>3622.65</v>
      </c>
      <c r="M36">
        <f t="shared" si="2"/>
        <v>16642.149999999998</v>
      </c>
      <c r="N36" t="str">
        <f t="shared" si="0"/>
        <v>Q1</v>
      </c>
      <c r="O36" s="2">
        <f t="shared" si="1"/>
        <v>21.7679206112191</v>
      </c>
      <c r="P36" t="str">
        <f>VLOOKUP(retail_sales_2023!C36,customers!A:J,5,)</f>
        <v>Pune</v>
      </c>
      <c r="Q36" t="str">
        <f>VLOOKUP(C36,customers!A:J,10,0)</f>
        <v>Regular</v>
      </c>
    </row>
    <row r="37" spans="1:17" x14ac:dyDescent="0.3">
      <c r="A37" t="s">
        <v>147</v>
      </c>
      <c r="B37" s="1">
        <v>45150</v>
      </c>
      <c r="C37" t="s">
        <v>148</v>
      </c>
      <c r="D37" t="s">
        <v>149</v>
      </c>
      <c r="E37" t="s">
        <v>21</v>
      </c>
      <c r="F37" t="s">
        <v>81</v>
      </c>
      <c r="G37" t="s">
        <v>150</v>
      </c>
      <c r="H37">
        <v>3</v>
      </c>
      <c r="I37">
        <v>1633.56</v>
      </c>
      <c r="J37">
        <v>0.05</v>
      </c>
      <c r="K37">
        <v>4655.6499999999996</v>
      </c>
      <c r="L37">
        <v>1501.56</v>
      </c>
      <c r="M37">
        <f t="shared" si="2"/>
        <v>4655.6459999999997</v>
      </c>
      <c r="N37" t="str">
        <f t="shared" si="0"/>
        <v>Q3</v>
      </c>
      <c r="O37" s="2">
        <f t="shared" si="1"/>
        <v>32.252424473489206</v>
      </c>
      <c r="P37" t="str">
        <f>VLOOKUP(retail_sales_2023!C37,customers!A:J,5,)</f>
        <v>Ranchi</v>
      </c>
      <c r="Q37" t="str">
        <f>VLOOKUP(C37,customers!A:J,10,0)</f>
        <v>Premium</v>
      </c>
    </row>
    <row r="38" spans="1:17" x14ac:dyDescent="0.3">
      <c r="A38" t="s">
        <v>151</v>
      </c>
      <c r="B38" s="1">
        <v>44987</v>
      </c>
      <c r="C38" t="s">
        <v>152</v>
      </c>
      <c r="D38" t="s">
        <v>153</v>
      </c>
      <c r="E38" t="s">
        <v>27</v>
      </c>
      <c r="F38" t="s">
        <v>43</v>
      </c>
      <c r="G38" t="s">
        <v>154</v>
      </c>
      <c r="H38">
        <v>5</v>
      </c>
      <c r="I38">
        <v>15511.66</v>
      </c>
      <c r="J38">
        <v>0</v>
      </c>
      <c r="K38">
        <v>77558.3</v>
      </c>
      <c r="L38">
        <v>10798.91</v>
      </c>
      <c r="M38">
        <f t="shared" si="2"/>
        <v>77558.3</v>
      </c>
      <c r="N38" t="str">
        <f t="shared" si="0"/>
        <v>Q1</v>
      </c>
      <c r="O38" s="2">
        <f t="shared" si="1"/>
        <v>13.923603276502966</v>
      </c>
      <c r="P38" t="str">
        <f>VLOOKUP(retail_sales_2023!C38,customers!A:J,5,)</f>
        <v>Lucknow</v>
      </c>
      <c r="Q38" t="str">
        <f>VLOOKUP(C38,customers!A:J,10,0)</f>
        <v>Premium</v>
      </c>
    </row>
    <row r="39" spans="1:17" x14ac:dyDescent="0.3">
      <c r="A39" t="s">
        <v>155</v>
      </c>
      <c r="B39" s="1">
        <v>45103</v>
      </c>
      <c r="C39" t="s">
        <v>156</v>
      </c>
      <c r="D39" t="s">
        <v>157</v>
      </c>
      <c r="E39" t="s">
        <v>27</v>
      </c>
      <c r="F39" t="s">
        <v>81</v>
      </c>
      <c r="G39" t="s">
        <v>158</v>
      </c>
      <c r="H39">
        <v>5</v>
      </c>
      <c r="I39">
        <v>4452.68</v>
      </c>
      <c r="J39">
        <v>0</v>
      </c>
      <c r="K39">
        <v>22263.4</v>
      </c>
      <c r="L39">
        <v>5078.45</v>
      </c>
      <c r="M39">
        <f t="shared" si="2"/>
        <v>22263.4</v>
      </c>
      <c r="N39" t="str">
        <f t="shared" si="0"/>
        <v>Q2</v>
      </c>
      <c r="O39" s="2">
        <f t="shared" si="1"/>
        <v>22.810756667894388</v>
      </c>
      <c r="P39" t="str">
        <f>VLOOKUP(retail_sales_2023!C39,customers!A:J,5,)</f>
        <v>Amritsar</v>
      </c>
      <c r="Q39" t="str">
        <f>VLOOKUP(C39,customers!A:J,10,0)</f>
        <v>Premium</v>
      </c>
    </row>
    <row r="40" spans="1:17" x14ac:dyDescent="0.3">
      <c r="A40" t="s">
        <v>159</v>
      </c>
      <c r="B40" s="1">
        <v>45232</v>
      </c>
      <c r="C40" t="s">
        <v>160</v>
      </c>
      <c r="D40" t="s">
        <v>161</v>
      </c>
      <c r="E40" t="s">
        <v>33</v>
      </c>
      <c r="F40" t="s">
        <v>43</v>
      </c>
      <c r="G40" t="s">
        <v>44</v>
      </c>
      <c r="H40">
        <v>4</v>
      </c>
      <c r="I40">
        <v>82147.38</v>
      </c>
      <c r="J40">
        <v>0.2</v>
      </c>
      <c r="K40">
        <v>262871.62</v>
      </c>
      <c r="L40">
        <v>33304.699999999997</v>
      </c>
      <c r="M40">
        <f t="shared" si="2"/>
        <v>262871.61600000004</v>
      </c>
      <c r="N40" t="str">
        <f t="shared" si="0"/>
        <v>Q4</v>
      </c>
      <c r="O40" s="2">
        <f t="shared" si="1"/>
        <v>12.669568514090642</v>
      </c>
      <c r="P40" t="str">
        <f>VLOOKUP(retail_sales_2023!C40,customers!A:J,5,)</f>
        <v>Pune</v>
      </c>
      <c r="Q40" t="str">
        <f>VLOOKUP(C40,customers!A:J,10,0)</f>
        <v>Premium</v>
      </c>
    </row>
    <row r="41" spans="1:17" x14ac:dyDescent="0.3">
      <c r="A41" t="s">
        <v>162</v>
      </c>
      <c r="B41" s="1">
        <v>45264</v>
      </c>
      <c r="C41" t="s">
        <v>163</v>
      </c>
      <c r="D41" t="s">
        <v>164</v>
      </c>
      <c r="E41" t="s">
        <v>27</v>
      </c>
      <c r="F41" t="s">
        <v>28</v>
      </c>
      <c r="G41" t="s">
        <v>165</v>
      </c>
      <c r="H41">
        <v>1</v>
      </c>
      <c r="I41">
        <v>7843.79</v>
      </c>
      <c r="J41">
        <v>0.15</v>
      </c>
      <c r="K41">
        <v>6667.22</v>
      </c>
      <c r="L41">
        <v>-852.56</v>
      </c>
      <c r="M41">
        <f t="shared" si="2"/>
        <v>6667.2214999999997</v>
      </c>
      <c r="N41" t="str">
        <f t="shared" si="0"/>
        <v>Q4</v>
      </c>
      <c r="O41" s="2">
        <f t="shared" si="1"/>
        <v>-12.787338650891975</v>
      </c>
      <c r="P41" t="str">
        <f>VLOOKUP(retail_sales_2023!C41,customers!A:J,5,)</f>
        <v>Lucknow</v>
      </c>
      <c r="Q41" t="str">
        <f>VLOOKUP(C41,customers!A:J,10,0)</f>
        <v>Occasional</v>
      </c>
    </row>
    <row r="42" spans="1:17" x14ac:dyDescent="0.3">
      <c r="A42" t="s">
        <v>166</v>
      </c>
      <c r="B42" s="1">
        <v>45095</v>
      </c>
      <c r="C42" t="s">
        <v>167</v>
      </c>
      <c r="D42" t="s">
        <v>168</v>
      </c>
      <c r="E42" t="s">
        <v>33</v>
      </c>
      <c r="F42" t="s">
        <v>52</v>
      </c>
      <c r="G42" t="s">
        <v>169</v>
      </c>
      <c r="H42">
        <v>7</v>
      </c>
      <c r="I42">
        <v>180.48</v>
      </c>
      <c r="J42">
        <v>0.05</v>
      </c>
      <c r="K42">
        <v>1200.19</v>
      </c>
      <c r="L42">
        <v>84.32</v>
      </c>
      <c r="M42">
        <f t="shared" si="2"/>
        <v>1200.1919999999998</v>
      </c>
      <c r="N42" t="str">
        <f t="shared" si="0"/>
        <v>Q2</v>
      </c>
      <c r="O42" s="2">
        <f t="shared" si="1"/>
        <v>7.0255542872378536</v>
      </c>
      <c r="P42" t="str">
        <f>VLOOKUP(retail_sales_2023!C42,customers!A:J,5,)</f>
        <v>Surat</v>
      </c>
      <c r="Q42" t="str">
        <f>VLOOKUP(C42,customers!A:J,10,0)</f>
        <v>Regular</v>
      </c>
    </row>
    <row r="43" spans="1:17" x14ac:dyDescent="0.3">
      <c r="A43" t="s">
        <v>170</v>
      </c>
      <c r="B43" s="1">
        <v>45174</v>
      </c>
      <c r="C43" t="s">
        <v>167</v>
      </c>
      <c r="D43" t="s">
        <v>168</v>
      </c>
      <c r="E43" t="s">
        <v>33</v>
      </c>
      <c r="F43" t="s">
        <v>16</v>
      </c>
      <c r="G43" t="s">
        <v>171</v>
      </c>
      <c r="H43">
        <v>5</v>
      </c>
      <c r="I43">
        <v>317.52999999999997</v>
      </c>
      <c r="J43">
        <v>0</v>
      </c>
      <c r="K43">
        <v>1587.65</v>
      </c>
      <c r="L43">
        <v>665.77</v>
      </c>
      <c r="M43">
        <f t="shared" si="2"/>
        <v>1587.6499999999999</v>
      </c>
      <c r="N43" t="str">
        <f t="shared" si="0"/>
        <v>Q3</v>
      </c>
      <c r="O43" s="2">
        <f t="shared" si="1"/>
        <v>41.934305419960317</v>
      </c>
      <c r="P43" t="str">
        <f>VLOOKUP(retail_sales_2023!C43,customers!A:J,5,)</f>
        <v>Surat</v>
      </c>
      <c r="Q43" t="str">
        <f>VLOOKUP(C43,customers!A:J,10,0)</f>
        <v>Regular</v>
      </c>
    </row>
    <row r="44" spans="1:17" x14ac:dyDescent="0.3">
      <c r="A44" t="s">
        <v>172</v>
      </c>
      <c r="B44" s="1">
        <v>45260</v>
      </c>
      <c r="C44" t="s">
        <v>173</v>
      </c>
      <c r="D44" t="s">
        <v>174</v>
      </c>
      <c r="E44" t="s">
        <v>27</v>
      </c>
      <c r="F44" t="s">
        <v>43</v>
      </c>
      <c r="G44" t="s">
        <v>44</v>
      </c>
      <c r="H44">
        <v>2</v>
      </c>
      <c r="I44">
        <v>58317.37</v>
      </c>
      <c r="J44">
        <v>0</v>
      </c>
      <c r="K44">
        <v>116634.74</v>
      </c>
      <c r="L44">
        <v>12553.49</v>
      </c>
      <c r="M44">
        <f t="shared" si="2"/>
        <v>116634.74</v>
      </c>
      <c r="N44" t="str">
        <f t="shared" si="0"/>
        <v>Q4</v>
      </c>
      <c r="O44" s="2">
        <f t="shared" si="1"/>
        <v>10.763079679347678</v>
      </c>
      <c r="P44" t="str">
        <f>VLOOKUP(retail_sales_2023!C44,customers!A:J,5,)</f>
        <v>Chandigarh</v>
      </c>
      <c r="Q44" t="str">
        <f>VLOOKUP(C44,customers!A:J,10,0)</f>
        <v>Regular</v>
      </c>
    </row>
    <row r="45" spans="1:17" x14ac:dyDescent="0.3">
      <c r="A45" t="s">
        <v>175</v>
      </c>
      <c r="B45" s="1">
        <v>45227</v>
      </c>
      <c r="C45" t="s">
        <v>176</v>
      </c>
      <c r="D45" t="s">
        <v>177</v>
      </c>
      <c r="E45" t="s">
        <v>15</v>
      </c>
      <c r="F45" t="s">
        <v>43</v>
      </c>
      <c r="G45" t="s">
        <v>178</v>
      </c>
      <c r="H45">
        <v>1</v>
      </c>
      <c r="I45">
        <v>36006.71</v>
      </c>
      <c r="J45">
        <v>0</v>
      </c>
      <c r="K45">
        <v>36006.71</v>
      </c>
      <c r="L45">
        <v>5115.8</v>
      </c>
      <c r="M45">
        <f t="shared" si="2"/>
        <v>36006.71</v>
      </c>
      <c r="N45" t="str">
        <f t="shared" si="0"/>
        <v>Q4</v>
      </c>
      <c r="O45" s="2">
        <f t="shared" si="1"/>
        <v>14.207907359489386</v>
      </c>
      <c r="P45" t="str">
        <f>VLOOKUP(retail_sales_2023!C45,customers!A:J,5,)</f>
        <v>Hyderabad</v>
      </c>
      <c r="Q45" t="str">
        <f>VLOOKUP(C45,customers!A:J,10,0)</f>
        <v>Premium</v>
      </c>
    </row>
    <row r="46" spans="1:17" x14ac:dyDescent="0.3">
      <c r="A46" t="s">
        <v>179</v>
      </c>
      <c r="B46" s="1">
        <v>45270</v>
      </c>
      <c r="C46" t="s">
        <v>180</v>
      </c>
      <c r="D46" t="s">
        <v>181</v>
      </c>
      <c r="E46" t="s">
        <v>15</v>
      </c>
      <c r="F46" t="s">
        <v>22</v>
      </c>
      <c r="G46" t="s">
        <v>182</v>
      </c>
      <c r="H46">
        <v>3</v>
      </c>
      <c r="I46">
        <v>20285.75</v>
      </c>
      <c r="J46">
        <v>0.3</v>
      </c>
      <c r="K46">
        <v>42600.07</v>
      </c>
      <c r="L46">
        <v>12703.92</v>
      </c>
      <c r="M46">
        <f t="shared" si="2"/>
        <v>42600.074999999997</v>
      </c>
      <c r="N46" t="str">
        <f t="shared" si="0"/>
        <v>Q4</v>
      </c>
      <c r="O46" s="2">
        <f t="shared" si="1"/>
        <v>29.821359448470393</v>
      </c>
      <c r="P46" t="str">
        <f>VLOOKUP(retail_sales_2023!C46,customers!A:J,5,)</f>
        <v>Kochi</v>
      </c>
      <c r="Q46" t="str">
        <f>VLOOKUP(C46,customers!A:J,10,0)</f>
        <v>Premium</v>
      </c>
    </row>
    <row r="47" spans="1:17" x14ac:dyDescent="0.3">
      <c r="A47" t="s">
        <v>183</v>
      </c>
      <c r="B47" s="1">
        <v>44979</v>
      </c>
      <c r="C47" t="s">
        <v>184</v>
      </c>
      <c r="D47" t="s">
        <v>185</v>
      </c>
      <c r="E47" t="s">
        <v>15</v>
      </c>
      <c r="F47" t="s">
        <v>43</v>
      </c>
      <c r="G47" t="s">
        <v>178</v>
      </c>
      <c r="H47">
        <v>2</v>
      </c>
      <c r="I47">
        <v>75692.87</v>
      </c>
      <c r="J47">
        <v>0</v>
      </c>
      <c r="K47">
        <v>151385.74</v>
      </c>
      <c r="L47">
        <v>20857.37</v>
      </c>
      <c r="M47">
        <f t="shared" si="2"/>
        <v>151385.74</v>
      </c>
      <c r="N47" t="str">
        <f t="shared" si="0"/>
        <v>Q1</v>
      </c>
      <c r="O47" s="2">
        <f t="shared" si="1"/>
        <v>13.777631895844349</v>
      </c>
      <c r="P47" t="str">
        <f>VLOOKUP(retail_sales_2023!C47,customers!A:J,5,)</f>
        <v>Hyderabad</v>
      </c>
      <c r="Q47" t="str">
        <f>VLOOKUP(C47,customers!A:J,10,0)</f>
        <v>Premium</v>
      </c>
    </row>
    <row r="48" spans="1:17" x14ac:dyDescent="0.3">
      <c r="A48" t="s">
        <v>186</v>
      </c>
      <c r="B48" s="1">
        <v>45233</v>
      </c>
      <c r="C48" t="s">
        <v>187</v>
      </c>
      <c r="D48" t="s">
        <v>188</v>
      </c>
      <c r="E48" t="s">
        <v>33</v>
      </c>
      <c r="F48" t="s">
        <v>52</v>
      </c>
      <c r="G48" t="s">
        <v>53</v>
      </c>
      <c r="H48">
        <v>5</v>
      </c>
      <c r="I48">
        <v>347.08</v>
      </c>
      <c r="J48">
        <v>0</v>
      </c>
      <c r="K48">
        <v>1735.4</v>
      </c>
      <c r="L48">
        <v>110.3</v>
      </c>
      <c r="M48">
        <f t="shared" si="2"/>
        <v>1735.3999999999999</v>
      </c>
      <c r="N48" t="str">
        <f t="shared" si="0"/>
        <v>Q4</v>
      </c>
      <c r="O48" s="2">
        <f t="shared" si="1"/>
        <v>6.3558833698282813</v>
      </c>
      <c r="P48" t="str">
        <f>VLOOKUP(retail_sales_2023!C48,customers!A:J,5,)</f>
        <v>Pune</v>
      </c>
      <c r="Q48" t="str">
        <f>VLOOKUP(C48,customers!A:J,10,0)</f>
        <v>Regular</v>
      </c>
    </row>
    <row r="49" spans="1:17" x14ac:dyDescent="0.3">
      <c r="A49" t="s">
        <v>189</v>
      </c>
      <c r="B49" s="1">
        <v>45220</v>
      </c>
      <c r="C49" t="s">
        <v>190</v>
      </c>
      <c r="D49" t="s">
        <v>191</v>
      </c>
      <c r="E49" t="s">
        <v>33</v>
      </c>
      <c r="F49" t="s">
        <v>16</v>
      </c>
      <c r="G49" t="s">
        <v>192</v>
      </c>
      <c r="H49">
        <v>1</v>
      </c>
      <c r="I49">
        <v>932.11</v>
      </c>
      <c r="J49">
        <v>0</v>
      </c>
      <c r="K49">
        <v>932.11</v>
      </c>
      <c r="L49">
        <v>369.03</v>
      </c>
      <c r="M49">
        <f t="shared" si="2"/>
        <v>932.11</v>
      </c>
      <c r="N49" t="str">
        <f t="shared" si="0"/>
        <v>Q4</v>
      </c>
      <c r="O49" s="2">
        <f t="shared" si="1"/>
        <v>39.590820825868192</v>
      </c>
      <c r="P49" t="str">
        <f>VLOOKUP(retail_sales_2023!C49,customers!A:J,5,)</f>
        <v>Surat</v>
      </c>
      <c r="Q49" t="str">
        <f>VLOOKUP(C49,customers!A:J,10,0)</f>
        <v>Premium</v>
      </c>
    </row>
    <row r="50" spans="1:17" x14ac:dyDescent="0.3">
      <c r="A50" t="s">
        <v>193</v>
      </c>
      <c r="B50" s="1">
        <v>45034</v>
      </c>
      <c r="C50" t="s">
        <v>194</v>
      </c>
      <c r="D50" t="s">
        <v>195</v>
      </c>
      <c r="E50" t="s">
        <v>33</v>
      </c>
      <c r="F50" t="s">
        <v>22</v>
      </c>
      <c r="G50" t="s">
        <v>196</v>
      </c>
      <c r="H50">
        <v>4</v>
      </c>
      <c r="I50">
        <v>14928.32</v>
      </c>
      <c r="J50">
        <v>0</v>
      </c>
      <c r="K50">
        <v>59713.279999999999</v>
      </c>
      <c r="L50">
        <v>18789.66</v>
      </c>
      <c r="M50">
        <f t="shared" si="2"/>
        <v>59713.279999999999</v>
      </c>
      <c r="N50" t="str">
        <f t="shared" si="0"/>
        <v>Q2</v>
      </c>
      <c r="O50" s="2">
        <f t="shared" si="1"/>
        <v>31.466467760605347</v>
      </c>
      <c r="P50" t="str">
        <f>VLOOKUP(retail_sales_2023!C50,customers!A:J,5,)</f>
        <v>Surat</v>
      </c>
      <c r="Q50" t="str">
        <f>VLOOKUP(C50,customers!A:J,10,0)</f>
        <v>Regular</v>
      </c>
    </row>
    <row r="51" spans="1:17" x14ac:dyDescent="0.3">
      <c r="A51" t="s">
        <v>197</v>
      </c>
      <c r="B51" s="1">
        <v>45165</v>
      </c>
      <c r="C51" t="s">
        <v>198</v>
      </c>
      <c r="D51" t="s">
        <v>199</v>
      </c>
      <c r="E51" t="s">
        <v>27</v>
      </c>
      <c r="F51" t="s">
        <v>52</v>
      </c>
      <c r="G51" t="s">
        <v>200</v>
      </c>
      <c r="H51">
        <v>4</v>
      </c>
      <c r="I51">
        <v>142.33000000000001</v>
      </c>
      <c r="J51">
        <v>0</v>
      </c>
      <c r="K51">
        <v>569.32000000000005</v>
      </c>
      <c r="L51">
        <v>47.79</v>
      </c>
      <c r="M51">
        <f t="shared" si="2"/>
        <v>569.32000000000005</v>
      </c>
      <c r="N51" t="str">
        <f t="shared" si="0"/>
        <v>Q3</v>
      </c>
      <c r="O51" s="2">
        <f t="shared" si="1"/>
        <v>8.3942246891027885</v>
      </c>
      <c r="P51" t="str">
        <f>VLOOKUP(retail_sales_2023!C51,customers!A:J,5,)</f>
        <v>Delhi</v>
      </c>
      <c r="Q51" t="str">
        <f>VLOOKUP(C51,customers!A:J,10,0)</f>
        <v>Regular</v>
      </c>
    </row>
    <row r="52" spans="1:17" x14ac:dyDescent="0.3">
      <c r="A52" t="s">
        <v>201</v>
      </c>
      <c r="B52" s="1">
        <v>44984</v>
      </c>
      <c r="C52" t="s">
        <v>202</v>
      </c>
      <c r="D52" t="s">
        <v>203</v>
      </c>
      <c r="E52" t="s">
        <v>27</v>
      </c>
      <c r="F52" t="s">
        <v>22</v>
      </c>
      <c r="G52" t="s">
        <v>146</v>
      </c>
      <c r="H52">
        <v>2</v>
      </c>
      <c r="I52">
        <v>12291.12</v>
      </c>
      <c r="J52">
        <v>0</v>
      </c>
      <c r="K52">
        <v>24582.240000000002</v>
      </c>
      <c r="L52">
        <v>5309.58</v>
      </c>
      <c r="M52">
        <f t="shared" si="2"/>
        <v>24582.240000000002</v>
      </c>
      <c r="N52" t="str">
        <f t="shared" si="0"/>
        <v>Q1</v>
      </c>
      <c r="O52" s="2">
        <f t="shared" si="1"/>
        <v>21.59925214301056</v>
      </c>
      <c r="P52" t="str">
        <f>VLOOKUP(retail_sales_2023!C52,customers!A:J,5,)</f>
        <v>Lucknow</v>
      </c>
      <c r="Q52" t="str">
        <f>VLOOKUP(C52,customers!A:J,10,0)</f>
        <v>Premium</v>
      </c>
    </row>
    <row r="53" spans="1:17" x14ac:dyDescent="0.3">
      <c r="A53" t="s">
        <v>204</v>
      </c>
      <c r="B53" s="1">
        <v>45034</v>
      </c>
      <c r="C53" t="s">
        <v>205</v>
      </c>
      <c r="D53" t="s">
        <v>206</v>
      </c>
      <c r="E53" t="s">
        <v>15</v>
      </c>
      <c r="F53" t="s">
        <v>43</v>
      </c>
      <c r="G53" t="s">
        <v>44</v>
      </c>
      <c r="H53">
        <v>1</v>
      </c>
      <c r="I53">
        <v>66906.83</v>
      </c>
      <c r="J53">
        <v>0</v>
      </c>
      <c r="K53">
        <v>66906.83</v>
      </c>
      <c r="L53">
        <v>7864.31</v>
      </c>
      <c r="M53">
        <f t="shared" si="2"/>
        <v>66906.83</v>
      </c>
      <c r="N53" t="str">
        <f t="shared" si="0"/>
        <v>Q2</v>
      </c>
      <c r="O53" s="2">
        <f t="shared" si="1"/>
        <v>11.754121365486903</v>
      </c>
      <c r="P53" t="str">
        <f>VLOOKUP(retail_sales_2023!C53,customers!A:J,5,)</f>
        <v>Coimbatore</v>
      </c>
      <c r="Q53" t="str">
        <f>VLOOKUP(C53,customers!A:J,10,0)</f>
        <v>Premium</v>
      </c>
    </row>
    <row r="54" spans="1:17" x14ac:dyDescent="0.3">
      <c r="A54" t="s">
        <v>207</v>
      </c>
      <c r="B54" s="1">
        <v>45291</v>
      </c>
      <c r="C54" t="s">
        <v>208</v>
      </c>
      <c r="D54" t="s">
        <v>209</v>
      </c>
      <c r="E54" t="s">
        <v>21</v>
      </c>
      <c r="F54" t="s">
        <v>22</v>
      </c>
      <c r="G54" t="s">
        <v>210</v>
      </c>
      <c r="H54">
        <v>3</v>
      </c>
      <c r="I54">
        <v>4465.68</v>
      </c>
      <c r="J54">
        <v>0</v>
      </c>
      <c r="K54">
        <v>13397.04</v>
      </c>
      <c r="L54">
        <v>3973.37</v>
      </c>
      <c r="M54">
        <f t="shared" si="2"/>
        <v>13397.04</v>
      </c>
      <c r="N54" t="str">
        <f t="shared" si="0"/>
        <v>Q4</v>
      </c>
      <c r="O54" s="2">
        <f t="shared" si="1"/>
        <v>29.658566369884689</v>
      </c>
      <c r="P54" t="str">
        <f>VLOOKUP(retail_sales_2023!C54,customers!A:J,5,)</f>
        <v>Bhubaneswar</v>
      </c>
      <c r="Q54" t="str">
        <f>VLOOKUP(C54,customers!A:J,10,0)</f>
        <v>Regular</v>
      </c>
    </row>
    <row r="55" spans="1:17" x14ac:dyDescent="0.3">
      <c r="A55" t="s">
        <v>211</v>
      </c>
      <c r="B55" s="1">
        <v>45145</v>
      </c>
      <c r="C55" t="s">
        <v>212</v>
      </c>
      <c r="D55" t="s">
        <v>213</v>
      </c>
      <c r="E55" t="s">
        <v>33</v>
      </c>
      <c r="F55" t="s">
        <v>16</v>
      </c>
      <c r="G55" t="s">
        <v>86</v>
      </c>
      <c r="H55">
        <v>5</v>
      </c>
      <c r="I55">
        <v>997.88</v>
      </c>
      <c r="J55">
        <v>0</v>
      </c>
      <c r="K55">
        <v>4989.3999999999996</v>
      </c>
      <c r="L55">
        <v>1687.21</v>
      </c>
      <c r="M55">
        <f t="shared" si="2"/>
        <v>4989.3999999999996</v>
      </c>
      <c r="N55" t="str">
        <f t="shared" si="0"/>
        <v>Q3</v>
      </c>
      <c r="O55" s="2">
        <f t="shared" si="1"/>
        <v>33.815889686134611</v>
      </c>
      <c r="P55" t="str">
        <f>VLOOKUP(retail_sales_2023!C55,customers!A:J,5,)</f>
        <v>Nagpur</v>
      </c>
      <c r="Q55" t="str">
        <f>VLOOKUP(C55,customers!A:J,10,0)</f>
        <v>Premium</v>
      </c>
    </row>
    <row r="56" spans="1:17" x14ac:dyDescent="0.3">
      <c r="A56" t="s">
        <v>214</v>
      </c>
      <c r="B56" s="1">
        <v>45034</v>
      </c>
      <c r="C56" t="s">
        <v>215</v>
      </c>
      <c r="D56" t="s">
        <v>216</v>
      </c>
      <c r="E56" t="s">
        <v>27</v>
      </c>
      <c r="F56" t="s">
        <v>81</v>
      </c>
      <c r="G56" t="s">
        <v>158</v>
      </c>
      <c r="H56">
        <v>2</v>
      </c>
      <c r="I56">
        <v>306.35000000000002</v>
      </c>
      <c r="J56">
        <v>0.1</v>
      </c>
      <c r="K56">
        <v>551.42999999999995</v>
      </c>
      <c r="L56">
        <v>130.41</v>
      </c>
      <c r="M56">
        <f t="shared" si="2"/>
        <v>551.43000000000006</v>
      </c>
      <c r="N56" t="str">
        <f t="shared" si="0"/>
        <v>Q2</v>
      </c>
      <c r="O56" s="2">
        <f t="shared" si="1"/>
        <v>23.649420597355967</v>
      </c>
      <c r="P56" t="str">
        <f>VLOOKUP(retail_sales_2023!C56,customers!A:J,5,)</f>
        <v>Lucknow</v>
      </c>
      <c r="Q56" t="str">
        <f>VLOOKUP(C56,customers!A:J,10,0)</f>
        <v>Occasional</v>
      </c>
    </row>
    <row r="57" spans="1:17" x14ac:dyDescent="0.3">
      <c r="A57" t="s">
        <v>217</v>
      </c>
      <c r="B57" s="1">
        <v>45285</v>
      </c>
      <c r="C57" t="s">
        <v>218</v>
      </c>
      <c r="D57" t="s">
        <v>219</v>
      </c>
      <c r="E57" t="s">
        <v>21</v>
      </c>
      <c r="F57" t="s">
        <v>38</v>
      </c>
      <c r="G57" t="s">
        <v>73</v>
      </c>
      <c r="H57">
        <v>3</v>
      </c>
      <c r="I57">
        <v>3471.35</v>
      </c>
      <c r="J57">
        <v>0</v>
      </c>
      <c r="K57">
        <v>10414.049999999999</v>
      </c>
      <c r="L57">
        <v>3402.36</v>
      </c>
      <c r="M57">
        <f t="shared" si="2"/>
        <v>10414.049999999999</v>
      </c>
      <c r="N57" t="str">
        <f t="shared" si="0"/>
        <v>Q4</v>
      </c>
      <c r="O57" s="2">
        <f t="shared" si="1"/>
        <v>32.6708629207657</v>
      </c>
      <c r="P57" t="str">
        <f>VLOOKUP(retail_sales_2023!C57,customers!A:J,5,)</f>
        <v>Lucknow</v>
      </c>
      <c r="Q57" t="str">
        <f>VLOOKUP(C57,customers!A:J,10,0)</f>
        <v>Premium</v>
      </c>
    </row>
    <row r="58" spans="1:17" x14ac:dyDescent="0.3">
      <c r="A58" t="s">
        <v>220</v>
      </c>
      <c r="B58" s="1">
        <v>45193</v>
      </c>
      <c r="C58" t="s">
        <v>221</v>
      </c>
      <c r="D58" t="s">
        <v>222</v>
      </c>
      <c r="E58" t="s">
        <v>27</v>
      </c>
      <c r="F58" t="s">
        <v>22</v>
      </c>
      <c r="G58" t="s">
        <v>23</v>
      </c>
      <c r="H58">
        <v>3</v>
      </c>
      <c r="I58">
        <v>30776.66</v>
      </c>
      <c r="J58">
        <v>0.25</v>
      </c>
      <c r="K58">
        <v>69247.490000000005</v>
      </c>
      <c r="L58">
        <v>19071.89</v>
      </c>
      <c r="M58">
        <f t="shared" si="2"/>
        <v>69247.485000000001</v>
      </c>
      <c r="N58" t="str">
        <f t="shared" si="0"/>
        <v>Q3</v>
      </c>
      <c r="O58" s="2">
        <f t="shared" si="1"/>
        <v>27.541633638995432</v>
      </c>
      <c r="P58" t="str">
        <f>VLOOKUP(retail_sales_2023!C58,customers!A:J,5,)</f>
        <v>Lucknow</v>
      </c>
      <c r="Q58" t="str">
        <f>VLOOKUP(C58,customers!A:J,10,0)</f>
        <v>Premium</v>
      </c>
    </row>
    <row r="59" spans="1:17" x14ac:dyDescent="0.3">
      <c r="A59" t="s">
        <v>223</v>
      </c>
      <c r="B59" s="1">
        <v>44970</v>
      </c>
      <c r="C59" t="s">
        <v>224</v>
      </c>
      <c r="D59" t="s">
        <v>225</v>
      </c>
      <c r="E59" t="s">
        <v>33</v>
      </c>
      <c r="F59" t="s">
        <v>52</v>
      </c>
      <c r="G59" t="s">
        <v>226</v>
      </c>
      <c r="H59">
        <v>8</v>
      </c>
      <c r="I59">
        <v>280.94</v>
      </c>
      <c r="J59">
        <v>0.15</v>
      </c>
      <c r="K59">
        <v>1910.39</v>
      </c>
      <c r="L59">
        <v>192.9</v>
      </c>
      <c r="M59">
        <f t="shared" si="2"/>
        <v>1910.3919999999998</v>
      </c>
      <c r="N59" t="str">
        <f t="shared" si="0"/>
        <v>Q1</v>
      </c>
      <c r="O59" s="2">
        <f t="shared" si="1"/>
        <v>10.097414664021482</v>
      </c>
      <c r="P59" t="str">
        <f>VLOOKUP(retail_sales_2023!C59,customers!A:J,5,)</f>
        <v>Surat</v>
      </c>
      <c r="Q59" t="str">
        <f>VLOOKUP(C59,customers!A:J,10,0)</f>
        <v>Premium</v>
      </c>
    </row>
    <row r="60" spans="1:17" x14ac:dyDescent="0.3">
      <c r="A60" t="s">
        <v>227</v>
      </c>
      <c r="B60" s="1">
        <v>44976</v>
      </c>
      <c r="C60" t="s">
        <v>228</v>
      </c>
      <c r="D60" t="s">
        <v>229</v>
      </c>
      <c r="E60" t="s">
        <v>21</v>
      </c>
      <c r="F60" t="s">
        <v>38</v>
      </c>
      <c r="G60" t="s">
        <v>141</v>
      </c>
      <c r="H60">
        <v>4</v>
      </c>
      <c r="I60">
        <v>718.61</v>
      </c>
      <c r="J60">
        <v>0</v>
      </c>
      <c r="K60">
        <v>2874.44</v>
      </c>
      <c r="L60">
        <v>891.66</v>
      </c>
      <c r="M60">
        <f t="shared" si="2"/>
        <v>2874.44</v>
      </c>
      <c r="N60" t="str">
        <f t="shared" si="0"/>
        <v>Q1</v>
      </c>
      <c r="O60" s="2">
        <f t="shared" si="1"/>
        <v>31.020303085122663</v>
      </c>
      <c r="P60" t="str">
        <f>VLOOKUP(retail_sales_2023!C60,customers!A:J,5,)</f>
        <v>Ranchi</v>
      </c>
      <c r="Q60" t="str">
        <f>VLOOKUP(C60,customers!A:J,10,0)</f>
        <v>Occasional</v>
      </c>
    </row>
    <row r="61" spans="1:17" x14ac:dyDescent="0.3">
      <c r="A61" t="s">
        <v>230</v>
      </c>
      <c r="B61" s="1">
        <v>45200</v>
      </c>
      <c r="C61" t="s">
        <v>231</v>
      </c>
      <c r="D61" t="s">
        <v>232</v>
      </c>
      <c r="E61" t="s">
        <v>27</v>
      </c>
      <c r="F61" t="s">
        <v>22</v>
      </c>
      <c r="G61" t="s">
        <v>23</v>
      </c>
      <c r="H61">
        <v>5</v>
      </c>
      <c r="I61">
        <v>12191.5</v>
      </c>
      <c r="J61">
        <v>0.15</v>
      </c>
      <c r="K61">
        <v>51813.88</v>
      </c>
      <c r="L61">
        <v>14565.56</v>
      </c>
      <c r="M61">
        <f t="shared" si="2"/>
        <v>51813.875</v>
      </c>
      <c r="N61" t="str">
        <f t="shared" si="0"/>
        <v>Q4</v>
      </c>
      <c r="O61" s="2">
        <f t="shared" si="1"/>
        <v>28.111309170438503</v>
      </c>
      <c r="P61" t="str">
        <f>VLOOKUP(retail_sales_2023!C61,customers!A:J,5,)</f>
        <v>Delhi</v>
      </c>
      <c r="Q61" t="str">
        <f>VLOOKUP(C61,customers!A:J,10,0)</f>
        <v>Regular</v>
      </c>
    </row>
    <row r="62" spans="1:17" x14ac:dyDescent="0.3">
      <c r="A62" t="s">
        <v>233</v>
      </c>
      <c r="B62" s="1">
        <v>45145</v>
      </c>
      <c r="C62" t="s">
        <v>234</v>
      </c>
      <c r="D62" t="s">
        <v>13093</v>
      </c>
      <c r="E62" t="s">
        <v>33</v>
      </c>
      <c r="F62" t="s">
        <v>52</v>
      </c>
      <c r="G62" t="s">
        <v>235</v>
      </c>
      <c r="H62">
        <v>8</v>
      </c>
      <c r="I62">
        <v>481.92</v>
      </c>
      <c r="J62">
        <v>0.05</v>
      </c>
      <c r="K62">
        <v>3662.59</v>
      </c>
      <c r="L62">
        <v>305.39</v>
      </c>
      <c r="M62">
        <f t="shared" si="2"/>
        <v>3662.5920000000001</v>
      </c>
      <c r="N62" t="str">
        <f t="shared" si="0"/>
        <v>Q3</v>
      </c>
      <c r="O62" s="2">
        <f t="shared" si="1"/>
        <v>8.3380886203478966</v>
      </c>
      <c r="P62" t="str">
        <f>VLOOKUP(retail_sales_2023!C62,customers!A:J,5,)</f>
        <v>Mumbai</v>
      </c>
      <c r="Q62" t="str">
        <f>VLOOKUP(C62,customers!A:J,10,0)</f>
        <v>Occasional</v>
      </c>
    </row>
    <row r="63" spans="1:17" x14ac:dyDescent="0.3">
      <c r="A63" t="s">
        <v>236</v>
      </c>
      <c r="B63" s="1">
        <v>45150</v>
      </c>
      <c r="C63" t="s">
        <v>237</v>
      </c>
      <c r="D63" t="s">
        <v>238</v>
      </c>
      <c r="E63" t="s">
        <v>33</v>
      </c>
      <c r="F63" t="s">
        <v>81</v>
      </c>
      <c r="G63" t="s">
        <v>239</v>
      </c>
      <c r="H63">
        <v>1</v>
      </c>
      <c r="I63">
        <v>634.85</v>
      </c>
      <c r="J63">
        <v>0</v>
      </c>
      <c r="K63">
        <v>634.85</v>
      </c>
      <c r="L63">
        <v>152.71</v>
      </c>
      <c r="M63">
        <f t="shared" si="2"/>
        <v>634.85</v>
      </c>
      <c r="N63" t="str">
        <f t="shared" si="0"/>
        <v>Q3</v>
      </c>
      <c r="O63" s="2">
        <f t="shared" si="1"/>
        <v>24.054501063243286</v>
      </c>
      <c r="P63" t="str">
        <f>VLOOKUP(retail_sales_2023!C63,customers!A:J,5,)</f>
        <v>Ahmedabad</v>
      </c>
      <c r="Q63" t="str">
        <f>VLOOKUP(C63,customers!A:J,10,0)</f>
        <v>Regular</v>
      </c>
    </row>
    <row r="64" spans="1:17" x14ac:dyDescent="0.3">
      <c r="A64" t="s">
        <v>240</v>
      </c>
      <c r="B64" s="1">
        <v>45107</v>
      </c>
      <c r="C64" t="s">
        <v>241</v>
      </c>
      <c r="D64" t="s">
        <v>242</v>
      </c>
      <c r="E64" t="s">
        <v>27</v>
      </c>
      <c r="F64" t="s">
        <v>43</v>
      </c>
      <c r="G64" t="s">
        <v>243</v>
      </c>
      <c r="H64">
        <v>3</v>
      </c>
      <c r="I64">
        <v>54404.959999999999</v>
      </c>
      <c r="J64">
        <v>0.1</v>
      </c>
      <c r="K64">
        <v>146893.39000000001</v>
      </c>
      <c r="L64">
        <v>15622.02</v>
      </c>
      <c r="M64">
        <f t="shared" si="2"/>
        <v>146893.39200000002</v>
      </c>
      <c r="N64" t="str">
        <f t="shared" si="0"/>
        <v>Q2</v>
      </c>
      <c r="O64" s="2">
        <f t="shared" si="1"/>
        <v>10.634937351503698</v>
      </c>
      <c r="P64" t="str">
        <f>VLOOKUP(retail_sales_2023!C64,customers!A:J,5,)</f>
        <v>Amritsar</v>
      </c>
      <c r="Q64" t="str">
        <f>VLOOKUP(C64,customers!A:J,10,0)</f>
        <v>Premium</v>
      </c>
    </row>
    <row r="65" spans="1:17" x14ac:dyDescent="0.3">
      <c r="A65" t="s">
        <v>244</v>
      </c>
      <c r="B65" s="1">
        <v>45277</v>
      </c>
      <c r="C65" t="s">
        <v>245</v>
      </c>
      <c r="D65" t="s">
        <v>246</v>
      </c>
      <c r="E65" t="s">
        <v>27</v>
      </c>
      <c r="F65" t="s">
        <v>43</v>
      </c>
      <c r="G65" t="s">
        <v>128</v>
      </c>
      <c r="H65">
        <v>5</v>
      </c>
      <c r="I65">
        <v>32854.980000000003</v>
      </c>
      <c r="J65">
        <v>0.1</v>
      </c>
      <c r="K65">
        <v>147847.41</v>
      </c>
      <c r="L65">
        <v>19107.89</v>
      </c>
      <c r="M65">
        <f t="shared" si="2"/>
        <v>147847.41000000003</v>
      </c>
      <c r="N65" t="str">
        <f t="shared" si="0"/>
        <v>Q4</v>
      </c>
      <c r="O65" s="2">
        <f t="shared" si="1"/>
        <v>12.924061368406791</v>
      </c>
      <c r="P65" t="str">
        <f>VLOOKUP(retail_sales_2023!C65,customers!A:J,5,)</f>
        <v>Chandigarh</v>
      </c>
      <c r="Q65" t="str">
        <f>VLOOKUP(C65,customers!A:J,10,0)</f>
        <v>Premium</v>
      </c>
    </row>
    <row r="66" spans="1:17" x14ac:dyDescent="0.3">
      <c r="A66" t="s">
        <v>247</v>
      </c>
      <c r="B66" s="1">
        <v>45058</v>
      </c>
      <c r="C66" t="s">
        <v>248</v>
      </c>
      <c r="D66" t="s">
        <v>249</v>
      </c>
      <c r="E66" t="s">
        <v>33</v>
      </c>
      <c r="F66" t="s">
        <v>28</v>
      </c>
      <c r="G66" t="s">
        <v>57</v>
      </c>
      <c r="H66">
        <v>3</v>
      </c>
      <c r="I66">
        <v>1319.68</v>
      </c>
      <c r="J66">
        <v>0</v>
      </c>
      <c r="K66">
        <v>3959.04</v>
      </c>
      <c r="L66">
        <v>-101.42</v>
      </c>
      <c r="M66">
        <f t="shared" si="2"/>
        <v>3959.04</v>
      </c>
      <c r="N66" t="str">
        <f t="shared" si="0"/>
        <v>Q2</v>
      </c>
      <c r="O66" s="2">
        <f t="shared" si="1"/>
        <v>-2.5617321370837378</v>
      </c>
      <c r="P66" t="str">
        <f>VLOOKUP(retail_sales_2023!C66,customers!A:J,5,)</f>
        <v>Ahmedabad</v>
      </c>
      <c r="Q66" t="str">
        <f>VLOOKUP(C66,customers!A:J,10,0)</f>
        <v>Premium</v>
      </c>
    </row>
    <row r="67" spans="1:17" x14ac:dyDescent="0.3">
      <c r="A67" t="s">
        <v>250</v>
      </c>
      <c r="B67" s="1">
        <v>44972</v>
      </c>
      <c r="C67" t="s">
        <v>251</v>
      </c>
      <c r="D67" t="s">
        <v>252</v>
      </c>
      <c r="E67" t="s">
        <v>15</v>
      </c>
      <c r="F67" t="s">
        <v>16</v>
      </c>
      <c r="G67" t="s">
        <v>171</v>
      </c>
      <c r="H67">
        <v>4</v>
      </c>
      <c r="I67">
        <v>512.99</v>
      </c>
      <c r="J67">
        <v>0.1</v>
      </c>
      <c r="K67">
        <v>1846.76</v>
      </c>
      <c r="L67">
        <v>737.26</v>
      </c>
      <c r="M67">
        <f t="shared" si="2"/>
        <v>1846.7640000000001</v>
      </c>
      <c r="N67" t="str">
        <f t="shared" ref="N67:N130" si="3">"Q"&amp;ROUNDUP(MONTH(B67)/3,0)</f>
        <v>Q1</v>
      </c>
      <c r="O67" s="2">
        <f t="shared" ref="O67:O130" si="4">(L67/K67)*100</f>
        <v>39.921809006043013</v>
      </c>
      <c r="P67" t="str">
        <f>VLOOKUP(retail_sales_2023!C67,customers!A:J,5,)</f>
        <v>Chennai</v>
      </c>
      <c r="Q67" t="str">
        <f>VLOOKUP(C67,customers!A:J,10,0)</f>
        <v>Occasional</v>
      </c>
    </row>
    <row r="68" spans="1:17" x14ac:dyDescent="0.3">
      <c r="A68" t="s">
        <v>253</v>
      </c>
      <c r="B68" s="1">
        <v>45283</v>
      </c>
      <c r="C68" t="s">
        <v>254</v>
      </c>
      <c r="D68" t="s">
        <v>255</v>
      </c>
      <c r="E68" t="s">
        <v>33</v>
      </c>
      <c r="F68" t="s">
        <v>43</v>
      </c>
      <c r="G68" t="s">
        <v>243</v>
      </c>
      <c r="H68">
        <v>3</v>
      </c>
      <c r="I68">
        <v>31276.7</v>
      </c>
      <c r="J68">
        <v>0.05</v>
      </c>
      <c r="K68">
        <v>89138.6</v>
      </c>
      <c r="L68">
        <v>10712.11</v>
      </c>
      <c r="M68">
        <f t="shared" si="2"/>
        <v>89138.595000000001</v>
      </c>
      <c r="N68" t="str">
        <f t="shared" si="3"/>
        <v>Q4</v>
      </c>
      <c r="O68" s="2">
        <f t="shared" si="4"/>
        <v>12.017363970266528</v>
      </c>
      <c r="P68" t="str">
        <f>VLOOKUP(retail_sales_2023!C68,customers!A:J,5,)</f>
        <v>Nagpur</v>
      </c>
      <c r="Q68" t="str">
        <f>VLOOKUP(C68,customers!A:J,10,0)</f>
        <v>Premium</v>
      </c>
    </row>
    <row r="69" spans="1:17" x14ac:dyDescent="0.3">
      <c r="A69" t="s">
        <v>256</v>
      </c>
      <c r="B69" s="1">
        <v>45033</v>
      </c>
      <c r="C69" t="s">
        <v>257</v>
      </c>
      <c r="D69" t="s">
        <v>258</v>
      </c>
      <c r="E69" t="s">
        <v>27</v>
      </c>
      <c r="F69" t="s">
        <v>43</v>
      </c>
      <c r="G69" t="s">
        <v>44</v>
      </c>
      <c r="H69">
        <v>2</v>
      </c>
      <c r="I69">
        <v>2686.62</v>
      </c>
      <c r="J69">
        <v>0.05</v>
      </c>
      <c r="K69">
        <v>5104.58</v>
      </c>
      <c r="L69">
        <v>771.92</v>
      </c>
      <c r="M69">
        <f t="shared" ref="M69:M132" si="5">H69*I69*(1-J69)</f>
        <v>5104.5779999999995</v>
      </c>
      <c r="N69" t="str">
        <f t="shared" si="3"/>
        <v>Q2</v>
      </c>
      <c r="O69" s="2">
        <f t="shared" si="4"/>
        <v>15.122106030270855</v>
      </c>
      <c r="P69" t="str">
        <f>VLOOKUP(retail_sales_2023!C69,customers!A:J,5,)</f>
        <v>Delhi</v>
      </c>
      <c r="Q69" t="str">
        <f>VLOOKUP(C69,customers!A:J,10,0)</f>
        <v>Regular</v>
      </c>
    </row>
    <row r="70" spans="1:17" x14ac:dyDescent="0.3">
      <c r="A70" t="s">
        <v>259</v>
      </c>
      <c r="B70" s="1">
        <v>45094</v>
      </c>
      <c r="C70" t="s">
        <v>234</v>
      </c>
      <c r="D70" t="s">
        <v>260</v>
      </c>
      <c r="E70" t="s">
        <v>33</v>
      </c>
      <c r="F70" t="s">
        <v>52</v>
      </c>
      <c r="G70" t="s">
        <v>117</v>
      </c>
      <c r="H70">
        <v>1</v>
      </c>
      <c r="I70">
        <v>138.05000000000001</v>
      </c>
      <c r="J70">
        <v>0</v>
      </c>
      <c r="K70">
        <v>138.05000000000001</v>
      </c>
      <c r="L70">
        <v>12.81</v>
      </c>
      <c r="M70">
        <f t="shared" si="5"/>
        <v>138.05000000000001</v>
      </c>
      <c r="N70" t="str">
        <f t="shared" si="3"/>
        <v>Q2</v>
      </c>
      <c r="O70" s="2">
        <f t="shared" si="4"/>
        <v>9.2792466497645769</v>
      </c>
      <c r="P70" t="str">
        <f>VLOOKUP(retail_sales_2023!C70,customers!A:J,5,)</f>
        <v>Mumbai</v>
      </c>
      <c r="Q70" t="str">
        <f>VLOOKUP(C70,customers!A:J,10,0)</f>
        <v>Occasional</v>
      </c>
    </row>
    <row r="71" spans="1:17" x14ac:dyDescent="0.3">
      <c r="A71" t="s">
        <v>261</v>
      </c>
      <c r="B71" s="1">
        <v>45202</v>
      </c>
      <c r="C71" t="s">
        <v>262</v>
      </c>
      <c r="D71" t="s">
        <v>263</v>
      </c>
      <c r="E71" t="s">
        <v>27</v>
      </c>
      <c r="F71" t="s">
        <v>81</v>
      </c>
      <c r="G71" t="s">
        <v>264</v>
      </c>
      <c r="H71">
        <v>3</v>
      </c>
      <c r="I71">
        <v>1303.52</v>
      </c>
      <c r="J71">
        <v>0.25</v>
      </c>
      <c r="K71">
        <v>2932.92</v>
      </c>
      <c r="L71">
        <v>714.04</v>
      </c>
      <c r="M71">
        <f t="shared" si="5"/>
        <v>2932.92</v>
      </c>
      <c r="N71" t="str">
        <f t="shared" si="3"/>
        <v>Q4</v>
      </c>
      <c r="O71" s="2">
        <f t="shared" si="4"/>
        <v>24.345703258186379</v>
      </c>
      <c r="P71" t="str">
        <f>VLOOKUP(retail_sales_2023!C71,customers!A:J,5,)</f>
        <v>Jaipur</v>
      </c>
      <c r="Q71" t="str">
        <f>VLOOKUP(C71,customers!A:J,10,0)</f>
        <v>Premium</v>
      </c>
    </row>
    <row r="72" spans="1:17" x14ac:dyDescent="0.3">
      <c r="A72" t="s">
        <v>265</v>
      </c>
      <c r="B72" s="1">
        <v>45198</v>
      </c>
      <c r="C72" t="s">
        <v>266</v>
      </c>
      <c r="D72" t="s">
        <v>267</v>
      </c>
      <c r="E72" t="s">
        <v>27</v>
      </c>
      <c r="F72" t="s">
        <v>52</v>
      </c>
      <c r="G72" t="s">
        <v>268</v>
      </c>
      <c r="H72">
        <v>5</v>
      </c>
      <c r="I72">
        <v>687.79</v>
      </c>
      <c r="J72">
        <v>0.3</v>
      </c>
      <c r="K72">
        <v>2407.2600000000002</v>
      </c>
      <c r="L72">
        <v>146.24</v>
      </c>
      <c r="M72">
        <f t="shared" si="5"/>
        <v>2407.2649999999999</v>
      </c>
      <c r="N72" t="str">
        <f t="shared" si="3"/>
        <v>Q3</v>
      </c>
      <c r="O72" s="2">
        <f t="shared" si="4"/>
        <v>6.0749565896496431</v>
      </c>
      <c r="P72" t="str">
        <f>VLOOKUP(retail_sales_2023!C72,customers!A:J,5,)</f>
        <v>Amritsar</v>
      </c>
      <c r="Q72" t="str">
        <f>VLOOKUP(C72,customers!A:J,10,0)</f>
        <v>Premium</v>
      </c>
    </row>
    <row r="73" spans="1:17" x14ac:dyDescent="0.3">
      <c r="A73" t="s">
        <v>269</v>
      </c>
      <c r="B73" s="1">
        <v>44934</v>
      </c>
      <c r="C73" t="s">
        <v>270</v>
      </c>
      <c r="D73" t="s">
        <v>271</v>
      </c>
      <c r="E73" t="s">
        <v>15</v>
      </c>
      <c r="F73" t="s">
        <v>43</v>
      </c>
      <c r="G73" t="s">
        <v>272</v>
      </c>
      <c r="H73">
        <v>5</v>
      </c>
      <c r="I73">
        <v>19542.23</v>
      </c>
      <c r="J73">
        <v>0</v>
      </c>
      <c r="K73">
        <v>97711.15</v>
      </c>
      <c r="L73">
        <v>10387.450000000001</v>
      </c>
      <c r="M73">
        <f t="shared" si="5"/>
        <v>97711.15</v>
      </c>
      <c r="N73" t="str">
        <f t="shared" si="3"/>
        <v>Q1</v>
      </c>
      <c r="O73" s="2">
        <f t="shared" si="4"/>
        <v>10.630772434875652</v>
      </c>
      <c r="P73" t="str">
        <f>VLOOKUP(retail_sales_2023!C73,customers!A:J,5,)</f>
        <v>Chennai</v>
      </c>
      <c r="Q73" t="str">
        <f>VLOOKUP(C73,customers!A:J,10,0)</f>
        <v>Regular</v>
      </c>
    </row>
    <row r="74" spans="1:17" x14ac:dyDescent="0.3">
      <c r="A74" t="s">
        <v>273</v>
      </c>
      <c r="B74" s="1">
        <v>44969</v>
      </c>
      <c r="C74" t="s">
        <v>194</v>
      </c>
      <c r="D74" t="s">
        <v>195</v>
      </c>
      <c r="E74" t="s">
        <v>33</v>
      </c>
      <c r="F74" t="s">
        <v>38</v>
      </c>
      <c r="G74" t="s">
        <v>141</v>
      </c>
      <c r="H74">
        <v>3</v>
      </c>
      <c r="I74">
        <v>3679.23</v>
      </c>
      <c r="J74">
        <v>0.05</v>
      </c>
      <c r="K74">
        <v>10485.81</v>
      </c>
      <c r="L74">
        <v>-970.8</v>
      </c>
      <c r="M74">
        <f t="shared" si="5"/>
        <v>10485.8055</v>
      </c>
      <c r="N74" t="str">
        <f t="shared" si="3"/>
        <v>Q1</v>
      </c>
      <c r="O74" s="2">
        <f t="shared" si="4"/>
        <v>-9.2582261170095581</v>
      </c>
      <c r="P74" t="str">
        <f>VLOOKUP(retail_sales_2023!C74,customers!A:J,5,)</f>
        <v>Surat</v>
      </c>
      <c r="Q74" t="str">
        <f>VLOOKUP(C74,customers!A:J,10,0)</f>
        <v>Regular</v>
      </c>
    </row>
    <row r="75" spans="1:17" x14ac:dyDescent="0.3">
      <c r="A75" t="s">
        <v>274</v>
      </c>
      <c r="B75" s="1">
        <v>45223</v>
      </c>
      <c r="C75" t="s">
        <v>275</v>
      </c>
      <c r="D75" t="s">
        <v>276</v>
      </c>
      <c r="E75" t="s">
        <v>27</v>
      </c>
      <c r="F75" t="s">
        <v>43</v>
      </c>
      <c r="G75" t="s">
        <v>128</v>
      </c>
      <c r="H75">
        <v>5</v>
      </c>
      <c r="I75">
        <v>52451.94</v>
      </c>
      <c r="J75">
        <v>0</v>
      </c>
      <c r="K75">
        <v>262259.7</v>
      </c>
      <c r="L75">
        <v>34377.699999999997</v>
      </c>
      <c r="M75">
        <f t="shared" si="5"/>
        <v>262259.7</v>
      </c>
      <c r="N75" t="str">
        <f t="shared" si="3"/>
        <v>Q4</v>
      </c>
      <c r="O75" s="2">
        <f t="shared" si="4"/>
        <v>13.108266348203706</v>
      </c>
      <c r="P75" t="str">
        <f>VLOOKUP(retail_sales_2023!C75,customers!A:J,5,)</f>
        <v>Lucknow</v>
      </c>
      <c r="Q75" t="str">
        <f>VLOOKUP(C75,customers!A:J,10,0)</f>
        <v>Premium</v>
      </c>
    </row>
    <row r="76" spans="1:17" x14ac:dyDescent="0.3">
      <c r="A76" t="s">
        <v>277</v>
      </c>
      <c r="B76" s="1">
        <v>44985</v>
      </c>
      <c r="C76" t="s">
        <v>278</v>
      </c>
      <c r="D76" t="s">
        <v>279</v>
      </c>
      <c r="E76" t="s">
        <v>33</v>
      </c>
      <c r="F76" t="s">
        <v>28</v>
      </c>
      <c r="G76" t="s">
        <v>280</v>
      </c>
      <c r="H76">
        <v>5</v>
      </c>
      <c r="I76">
        <v>1800.91</v>
      </c>
      <c r="J76">
        <v>0.1</v>
      </c>
      <c r="K76">
        <v>8104.1</v>
      </c>
      <c r="L76">
        <v>1910.21</v>
      </c>
      <c r="M76">
        <f t="shared" si="5"/>
        <v>8104.0950000000012</v>
      </c>
      <c r="N76" t="str">
        <f t="shared" si="3"/>
        <v>Q1</v>
      </c>
      <c r="O76" s="2">
        <f t="shared" si="4"/>
        <v>23.570908552461102</v>
      </c>
      <c r="P76" t="str">
        <f>VLOOKUP(retail_sales_2023!C76,customers!A:J,5,)</f>
        <v>Pune</v>
      </c>
      <c r="Q76" t="str">
        <f>VLOOKUP(C76,customers!A:J,10,0)</f>
        <v>Premium</v>
      </c>
    </row>
    <row r="77" spans="1:17" x14ac:dyDescent="0.3">
      <c r="A77" t="s">
        <v>281</v>
      </c>
      <c r="B77" s="1">
        <v>45100</v>
      </c>
      <c r="C77" t="s">
        <v>139</v>
      </c>
      <c r="D77" t="s">
        <v>140</v>
      </c>
      <c r="E77" t="s">
        <v>21</v>
      </c>
      <c r="F77" t="s">
        <v>43</v>
      </c>
      <c r="G77" t="s">
        <v>282</v>
      </c>
      <c r="H77">
        <v>5</v>
      </c>
      <c r="I77">
        <v>7257.64</v>
      </c>
      <c r="J77">
        <v>0</v>
      </c>
      <c r="K77">
        <v>36288.199999999997</v>
      </c>
      <c r="L77">
        <v>3272.37</v>
      </c>
      <c r="M77">
        <f t="shared" si="5"/>
        <v>36288.200000000004</v>
      </c>
      <c r="N77" t="str">
        <f t="shared" si="3"/>
        <v>Q2</v>
      </c>
      <c r="O77" s="2">
        <f t="shared" si="4"/>
        <v>9.0177247700354393</v>
      </c>
      <c r="P77" t="str">
        <f>VLOOKUP(retail_sales_2023!C77,customers!A:J,5,)</f>
        <v>Ranchi</v>
      </c>
      <c r="Q77" t="str">
        <f>VLOOKUP(C77,customers!A:J,10,0)</f>
        <v>Premium</v>
      </c>
    </row>
    <row r="78" spans="1:17" x14ac:dyDescent="0.3">
      <c r="A78" t="s">
        <v>283</v>
      </c>
      <c r="B78" s="1">
        <v>45017</v>
      </c>
      <c r="C78" t="s">
        <v>284</v>
      </c>
      <c r="D78" t="s">
        <v>285</v>
      </c>
      <c r="E78" t="s">
        <v>33</v>
      </c>
      <c r="F78" t="s">
        <v>16</v>
      </c>
      <c r="G78" t="s">
        <v>286</v>
      </c>
      <c r="H78">
        <v>2</v>
      </c>
      <c r="I78">
        <v>373.78</v>
      </c>
      <c r="J78">
        <v>0</v>
      </c>
      <c r="K78">
        <v>747.56</v>
      </c>
      <c r="L78">
        <v>268.94</v>
      </c>
      <c r="M78">
        <f t="shared" si="5"/>
        <v>747.56</v>
      </c>
      <c r="N78" t="str">
        <f t="shared" si="3"/>
        <v>Q2</v>
      </c>
      <c r="O78" s="2">
        <f t="shared" si="4"/>
        <v>35.975707635507518</v>
      </c>
      <c r="P78" t="str">
        <f>VLOOKUP(retail_sales_2023!C78,customers!A:J,5,)</f>
        <v>Mumbai</v>
      </c>
      <c r="Q78" t="str">
        <f>VLOOKUP(C78,customers!A:J,10,0)</f>
        <v>Premium</v>
      </c>
    </row>
    <row r="79" spans="1:17" x14ac:dyDescent="0.3">
      <c r="A79" t="s">
        <v>287</v>
      </c>
      <c r="B79" s="1">
        <v>45168</v>
      </c>
      <c r="C79" t="s">
        <v>288</v>
      </c>
      <c r="D79" t="s">
        <v>289</v>
      </c>
      <c r="E79" t="s">
        <v>27</v>
      </c>
      <c r="F79" t="s">
        <v>38</v>
      </c>
      <c r="G79" t="s">
        <v>77</v>
      </c>
      <c r="H79">
        <v>2</v>
      </c>
      <c r="I79">
        <v>3097.62</v>
      </c>
      <c r="J79">
        <v>0</v>
      </c>
      <c r="K79">
        <v>6195.24</v>
      </c>
      <c r="L79">
        <v>2070.7199999999998</v>
      </c>
      <c r="M79">
        <f t="shared" si="5"/>
        <v>6195.24</v>
      </c>
      <c r="N79" t="str">
        <f t="shared" si="3"/>
        <v>Q3</v>
      </c>
      <c r="O79" s="2">
        <f t="shared" si="4"/>
        <v>33.424370968679177</v>
      </c>
      <c r="P79" t="str">
        <f>VLOOKUP(retail_sales_2023!C79,customers!A:J,5,)</f>
        <v>Delhi</v>
      </c>
      <c r="Q79" t="str">
        <f>VLOOKUP(C79,customers!A:J,10,0)</f>
        <v>Premium</v>
      </c>
    </row>
    <row r="80" spans="1:17" x14ac:dyDescent="0.3">
      <c r="A80" t="s">
        <v>290</v>
      </c>
      <c r="B80" s="1">
        <v>44986</v>
      </c>
      <c r="C80" t="s">
        <v>291</v>
      </c>
      <c r="D80" t="s">
        <v>292</v>
      </c>
      <c r="E80" t="s">
        <v>33</v>
      </c>
      <c r="F80" t="s">
        <v>81</v>
      </c>
      <c r="G80" t="s">
        <v>150</v>
      </c>
      <c r="H80">
        <v>0</v>
      </c>
      <c r="I80">
        <v>2549.7199999999998</v>
      </c>
      <c r="J80">
        <v>0</v>
      </c>
      <c r="K80">
        <v>0</v>
      </c>
      <c r="L80">
        <v>0</v>
      </c>
      <c r="M80">
        <f t="shared" si="5"/>
        <v>0</v>
      </c>
      <c r="N80" t="str">
        <f t="shared" si="3"/>
        <v>Q1</v>
      </c>
      <c r="O80" s="2">
        <v>0</v>
      </c>
      <c r="P80" t="str">
        <f>VLOOKUP(retail_sales_2023!C80,customers!A:J,5,)</f>
        <v>Pune</v>
      </c>
      <c r="Q80" t="str">
        <f>VLOOKUP(C80,customers!A:J,10,0)</f>
        <v>Premium</v>
      </c>
    </row>
    <row r="81" spans="1:17" x14ac:dyDescent="0.3">
      <c r="A81" t="s">
        <v>293</v>
      </c>
      <c r="B81" s="1">
        <v>45282</v>
      </c>
      <c r="C81" t="s">
        <v>294</v>
      </c>
      <c r="D81" t="s">
        <v>295</v>
      </c>
      <c r="E81" t="s">
        <v>21</v>
      </c>
      <c r="F81" t="s">
        <v>16</v>
      </c>
      <c r="G81" t="s">
        <v>296</v>
      </c>
      <c r="H81">
        <v>1</v>
      </c>
      <c r="I81">
        <v>757.58</v>
      </c>
      <c r="J81">
        <v>0</v>
      </c>
      <c r="K81">
        <v>757.58</v>
      </c>
      <c r="L81">
        <v>236.9</v>
      </c>
      <c r="M81">
        <f t="shared" si="5"/>
        <v>757.58</v>
      </c>
      <c r="N81" t="str">
        <f t="shared" si="3"/>
        <v>Q4</v>
      </c>
      <c r="O81" s="2">
        <f t="shared" si="4"/>
        <v>31.270624884500648</v>
      </c>
      <c r="P81" t="str">
        <f>VLOOKUP(retail_sales_2023!C81,customers!A:J,5,)</f>
        <v>Patna</v>
      </c>
      <c r="Q81" t="str">
        <f>VLOOKUP(C81,customers!A:J,10,0)</f>
        <v>Occasional</v>
      </c>
    </row>
    <row r="82" spans="1:17" x14ac:dyDescent="0.3">
      <c r="A82" t="s">
        <v>297</v>
      </c>
      <c r="B82" s="1">
        <v>45037</v>
      </c>
      <c r="C82" t="s">
        <v>298</v>
      </c>
      <c r="D82" t="s">
        <v>299</v>
      </c>
      <c r="E82" t="s">
        <v>33</v>
      </c>
      <c r="F82" t="s">
        <v>43</v>
      </c>
      <c r="G82" t="s">
        <v>272</v>
      </c>
      <c r="H82">
        <v>5</v>
      </c>
      <c r="I82">
        <v>12177.73</v>
      </c>
      <c r="J82">
        <v>0.1</v>
      </c>
      <c r="K82">
        <v>54799.78</v>
      </c>
      <c r="L82">
        <v>5120.1400000000003</v>
      </c>
      <c r="M82">
        <f t="shared" si="5"/>
        <v>54799.784999999996</v>
      </c>
      <c r="N82" t="str">
        <f t="shared" si="3"/>
        <v>Q2</v>
      </c>
      <c r="O82" s="2">
        <f t="shared" si="4"/>
        <v>9.3433586777173208</v>
      </c>
      <c r="P82" t="str">
        <f>VLOOKUP(retail_sales_2023!C82,customers!A:J,5,)</f>
        <v>Mumbai</v>
      </c>
      <c r="Q82" t="str">
        <f>VLOOKUP(C82,customers!A:J,10,0)</f>
        <v>Regular</v>
      </c>
    </row>
    <row r="83" spans="1:17" x14ac:dyDescent="0.3">
      <c r="A83" t="s">
        <v>300</v>
      </c>
      <c r="B83" s="1">
        <v>44933</v>
      </c>
      <c r="C83" t="s">
        <v>294</v>
      </c>
      <c r="D83" t="s">
        <v>295</v>
      </c>
      <c r="E83" t="s">
        <v>21</v>
      </c>
      <c r="F83" t="s">
        <v>43</v>
      </c>
      <c r="G83" t="s">
        <v>301</v>
      </c>
      <c r="H83">
        <v>5</v>
      </c>
      <c r="I83">
        <v>33411.97</v>
      </c>
      <c r="J83">
        <v>0.1</v>
      </c>
      <c r="K83">
        <v>150353.87</v>
      </c>
      <c r="L83">
        <v>21925.55</v>
      </c>
      <c r="M83">
        <f t="shared" si="5"/>
        <v>150353.86500000002</v>
      </c>
      <c r="N83" t="str">
        <f t="shared" si="3"/>
        <v>Q1</v>
      </c>
      <c r="O83" s="2">
        <f t="shared" si="4"/>
        <v>14.5826309625419</v>
      </c>
      <c r="P83" t="str">
        <f>VLOOKUP(retail_sales_2023!C83,customers!A:J,5,)</f>
        <v>Patna</v>
      </c>
      <c r="Q83" t="str">
        <f>VLOOKUP(C83,customers!A:J,10,0)</f>
        <v>Occasional</v>
      </c>
    </row>
    <row r="84" spans="1:17" x14ac:dyDescent="0.3">
      <c r="A84" t="s">
        <v>302</v>
      </c>
      <c r="B84" s="1">
        <v>45235</v>
      </c>
      <c r="C84" t="s">
        <v>303</v>
      </c>
      <c r="D84" t="s">
        <v>304</v>
      </c>
      <c r="E84" t="s">
        <v>27</v>
      </c>
      <c r="F84" t="s">
        <v>16</v>
      </c>
      <c r="G84" t="s">
        <v>305</v>
      </c>
      <c r="H84">
        <v>4</v>
      </c>
      <c r="I84">
        <v>845.82</v>
      </c>
      <c r="J84">
        <v>0.05</v>
      </c>
      <c r="K84">
        <v>3214.12</v>
      </c>
      <c r="L84">
        <v>1389.1</v>
      </c>
      <c r="M84">
        <f t="shared" si="5"/>
        <v>3214.116</v>
      </c>
      <c r="N84" t="str">
        <f t="shared" si="3"/>
        <v>Q4</v>
      </c>
      <c r="O84" s="2">
        <f t="shared" si="4"/>
        <v>43.218672607121078</v>
      </c>
      <c r="P84" t="str">
        <f>VLOOKUP(retail_sales_2023!C84,customers!A:J,5,)</f>
        <v>Jaipur</v>
      </c>
      <c r="Q84" t="str">
        <f>VLOOKUP(C84,customers!A:J,10,0)</f>
        <v>Premium</v>
      </c>
    </row>
    <row r="85" spans="1:17" x14ac:dyDescent="0.3">
      <c r="A85" t="s">
        <v>306</v>
      </c>
      <c r="B85" s="1">
        <v>44988</v>
      </c>
      <c r="C85" t="s">
        <v>307</v>
      </c>
      <c r="D85" t="s">
        <v>308</v>
      </c>
      <c r="E85" t="s">
        <v>21</v>
      </c>
      <c r="F85" t="s">
        <v>43</v>
      </c>
      <c r="G85" t="s">
        <v>121</v>
      </c>
      <c r="H85">
        <v>5</v>
      </c>
      <c r="I85">
        <v>37707.69</v>
      </c>
      <c r="J85">
        <v>0.25</v>
      </c>
      <c r="K85">
        <v>141403.84</v>
      </c>
      <c r="L85">
        <v>15241.73</v>
      </c>
      <c r="M85">
        <f t="shared" si="5"/>
        <v>141403.83750000002</v>
      </c>
      <c r="N85" t="str">
        <f t="shared" si="3"/>
        <v>Q1</v>
      </c>
      <c r="O85" s="2">
        <f t="shared" si="4"/>
        <v>10.778865694170682</v>
      </c>
      <c r="P85" t="str">
        <f>VLOOKUP(retail_sales_2023!C85,customers!A:J,5,)</f>
        <v>Patna</v>
      </c>
      <c r="Q85" t="str">
        <f>VLOOKUP(C85,customers!A:J,10,0)</f>
        <v>Occasional</v>
      </c>
    </row>
    <row r="86" spans="1:17" x14ac:dyDescent="0.3">
      <c r="A86" t="s">
        <v>309</v>
      </c>
      <c r="B86" s="1">
        <v>44974</v>
      </c>
      <c r="C86" t="s">
        <v>310</v>
      </c>
      <c r="D86" t="s">
        <v>311</v>
      </c>
      <c r="E86" t="s">
        <v>21</v>
      </c>
      <c r="F86" t="s">
        <v>43</v>
      </c>
      <c r="G86" t="s">
        <v>282</v>
      </c>
      <c r="H86">
        <v>1</v>
      </c>
      <c r="I86">
        <v>35714.080000000002</v>
      </c>
      <c r="J86">
        <v>0</v>
      </c>
      <c r="K86">
        <v>35714.080000000002</v>
      </c>
      <c r="L86">
        <v>4936.18</v>
      </c>
      <c r="M86">
        <f t="shared" si="5"/>
        <v>35714.080000000002</v>
      </c>
      <c r="N86" t="str">
        <f t="shared" si="3"/>
        <v>Q1</v>
      </c>
      <c r="O86" s="2">
        <f t="shared" si="4"/>
        <v>13.821383611169599</v>
      </c>
      <c r="P86" t="str">
        <f>VLOOKUP(retail_sales_2023!C86,customers!A:J,5,)</f>
        <v>Patna</v>
      </c>
      <c r="Q86" t="str">
        <f>VLOOKUP(C86,customers!A:J,10,0)</f>
        <v>Regular</v>
      </c>
    </row>
    <row r="87" spans="1:17" x14ac:dyDescent="0.3">
      <c r="A87" t="s">
        <v>312</v>
      </c>
      <c r="B87" s="1">
        <v>45018</v>
      </c>
      <c r="C87" t="s">
        <v>313</v>
      </c>
      <c r="D87" t="s">
        <v>314</v>
      </c>
      <c r="E87" t="s">
        <v>21</v>
      </c>
      <c r="F87" t="s">
        <v>22</v>
      </c>
      <c r="G87" t="s">
        <v>315</v>
      </c>
      <c r="H87">
        <v>2</v>
      </c>
      <c r="I87">
        <v>7624.45</v>
      </c>
      <c r="J87">
        <v>0</v>
      </c>
      <c r="K87">
        <v>15248.9</v>
      </c>
      <c r="L87">
        <v>3176.57</v>
      </c>
      <c r="M87">
        <f t="shared" si="5"/>
        <v>15248.9</v>
      </c>
      <c r="N87" t="str">
        <f t="shared" si="3"/>
        <v>Q2</v>
      </c>
      <c r="O87" s="2">
        <f t="shared" si="4"/>
        <v>20.831469810937183</v>
      </c>
      <c r="P87" t="str">
        <f>VLOOKUP(retail_sales_2023!C87,customers!A:J,5,)</f>
        <v>Kolkata</v>
      </c>
      <c r="Q87" t="str">
        <f>VLOOKUP(C87,customers!A:J,10,0)</f>
        <v>Premium</v>
      </c>
    </row>
    <row r="88" spans="1:17" x14ac:dyDescent="0.3">
      <c r="A88" t="s">
        <v>316</v>
      </c>
      <c r="B88" s="1">
        <v>45176</v>
      </c>
      <c r="C88" t="s">
        <v>317</v>
      </c>
      <c r="D88" t="s">
        <v>318</v>
      </c>
      <c r="E88" t="s">
        <v>21</v>
      </c>
      <c r="F88" t="s">
        <v>16</v>
      </c>
      <c r="G88" t="s">
        <v>319</v>
      </c>
      <c r="H88">
        <v>2</v>
      </c>
      <c r="I88">
        <v>398.96</v>
      </c>
      <c r="J88">
        <v>0</v>
      </c>
      <c r="K88">
        <v>797.92</v>
      </c>
      <c r="L88">
        <v>250.02</v>
      </c>
      <c r="M88">
        <f t="shared" si="5"/>
        <v>797.92</v>
      </c>
      <c r="N88" t="str">
        <f t="shared" si="3"/>
        <v>Q3</v>
      </c>
      <c r="O88" s="2">
        <f t="shared" si="4"/>
        <v>31.333968317625832</v>
      </c>
      <c r="P88" t="str">
        <f>VLOOKUP(retail_sales_2023!C88,customers!A:J,5,)</f>
        <v>Patna</v>
      </c>
      <c r="Q88" t="str">
        <f>VLOOKUP(C88,customers!A:J,10,0)</f>
        <v>Regular</v>
      </c>
    </row>
    <row r="89" spans="1:17" x14ac:dyDescent="0.3">
      <c r="A89" t="s">
        <v>320</v>
      </c>
      <c r="B89" s="1">
        <v>44956</v>
      </c>
      <c r="C89" t="s">
        <v>224</v>
      </c>
      <c r="D89" t="s">
        <v>225</v>
      </c>
      <c r="E89" t="s">
        <v>33</v>
      </c>
      <c r="F89" t="s">
        <v>43</v>
      </c>
      <c r="G89" t="s">
        <v>128</v>
      </c>
      <c r="H89">
        <v>4</v>
      </c>
      <c r="I89">
        <v>3635.76</v>
      </c>
      <c r="J89">
        <v>0</v>
      </c>
      <c r="K89">
        <v>14543.04</v>
      </c>
      <c r="L89">
        <v>2229.38</v>
      </c>
      <c r="M89">
        <f t="shared" si="5"/>
        <v>14543.04</v>
      </c>
      <c r="N89" t="str">
        <f t="shared" si="3"/>
        <v>Q1</v>
      </c>
      <c r="O89" s="2">
        <f t="shared" si="4"/>
        <v>15.32953220234559</v>
      </c>
      <c r="P89" t="str">
        <f>VLOOKUP(retail_sales_2023!C89,customers!A:J,5,)</f>
        <v>Surat</v>
      </c>
      <c r="Q89" t="str">
        <f>VLOOKUP(C89,customers!A:J,10,0)</f>
        <v>Premium</v>
      </c>
    </row>
    <row r="90" spans="1:17" x14ac:dyDescent="0.3">
      <c r="A90" t="s">
        <v>321</v>
      </c>
      <c r="B90" s="1">
        <v>45203</v>
      </c>
      <c r="C90" t="s">
        <v>156</v>
      </c>
      <c r="D90" t="s">
        <v>157</v>
      </c>
      <c r="E90" t="s">
        <v>27</v>
      </c>
      <c r="F90" t="s">
        <v>16</v>
      </c>
      <c r="G90" t="s">
        <v>286</v>
      </c>
      <c r="H90">
        <v>5</v>
      </c>
      <c r="I90">
        <v>553.03</v>
      </c>
      <c r="J90">
        <v>0.05</v>
      </c>
      <c r="K90">
        <v>2626.89</v>
      </c>
      <c r="L90">
        <v>1182.3599999999999</v>
      </c>
      <c r="M90">
        <f t="shared" si="5"/>
        <v>2626.8924999999995</v>
      </c>
      <c r="N90" t="str">
        <f t="shared" si="3"/>
        <v>Q4</v>
      </c>
      <c r="O90" s="2">
        <f t="shared" si="4"/>
        <v>45.009878601692492</v>
      </c>
      <c r="P90" t="str">
        <f>VLOOKUP(retail_sales_2023!C90,customers!A:J,5,)</f>
        <v>Amritsar</v>
      </c>
      <c r="Q90" t="str">
        <f>VLOOKUP(C90,customers!A:J,10,0)</f>
        <v>Premium</v>
      </c>
    </row>
    <row r="91" spans="1:17" x14ac:dyDescent="0.3">
      <c r="A91" t="s">
        <v>322</v>
      </c>
      <c r="B91" s="1">
        <v>45116</v>
      </c>
      <c r="C91" t="s">
        <v>323</v>
      </c>
      <c r="D91" t="s">
        <v>324</v>
      </c>
      <c r="E91" t="s">
        <v>15</v>
      </c>
      <c r="F91" t="s">
        <v>28</v>
      </c>
      <c r="G91" t="s">
        <v>325</v>
      </c>
      <c r="H91">
        <v>3</v>
      </c>
      <c r="I91">
        <v>3137.33</v>
      </c>
      <c r="J91">
        <v>0.1</v>
      </c>
      <c r="K91">
        <v>8470.7900000000009</v>
      </c>
      <c r="L91">
        <v>2061.56</v>
      </c>
      <c r="M91">
        <f t="shared" si="5"/>
        <v>8470.7909999999993</v>
      </c>
      <c r="N91" t="str">
        <f t="shared" si="3"/>
        <v>Q3</v>
      </c>
      <c r="O91" s="2">
        <f t="shared" si="4"/>
        <v>24.33728141058862</v>
      </c>
      <c r="P91" t="str">
        <f>VLOOKUP(retail_sales_2023!C91,customers!A:J,5,)</f>
        <v>Kochi</v>
      </c>
      <c r="Q91" t="str">
        <f>VLOOKUP(C91,customers!A:J,10,0)</f>
        <v>Regular</v>
      </c>
    </row>
    <row r="92" spans="1:17" x14ac:dyDescent="0.3">
      <c r="A92" t="s">
        <v>326</v>
      </c>
      <c r="B92" s="1">
        <v>45149</v>
      </c>
      <c r="C92" t="s">
        <v>327</v>
      </c>
      <c r="D92" t="s">
        <v>328</v>
      </c>
      <c r="E92" t="s">
        <v>21</v>
      </c>
      <c r="F92" t="s">
        <v>28</v>
      </c>
      <c r="G92" t="s">
        <v>325</v>
      </c>
      <c r="H92">
        <v>4</v>
      </c>
      <c r="I92">
        <v>2168.37</v>
      </c>
      <c r="J92">
        <v>0</v>
      </c>
      <c r="K92">
        <v>8673.48</v>
      </c>
      <c r="L92">
        <v>1454.75</v>
      </c>
      <c r="M92">
        <f t="shared" si="5"/>
        <v>8673.48</v>
      </c>
      <c r="N92" t="str">
        <f t="shared" si="3"/>
        <v>Q3</v>
      </c>
      <c r="O92" s="2">
        <f t="shared" si="4"/>
        <v>16.77239124319189</v>
      </c>
      <c r="P92" t="str">
        <f>VLOOKUP(retail_sales_2023!C92,customers!A:J,5,)</f>
        <v>Bhubaneswar</v>
      </c>
      <c r="Q92" t="str">
        <f>VLOOKUP(C92,customers!A:J,10,0)</f>
        <v>Occasional</v>
      </c>
    </row>
    <row r="93" spans="1:17" x14ac:dyDescent="0.3">
      <c r="A93" t="s">
        <v>329</v>
      </c>
      <c r="B93" s="1">
        <v>45054</v>
      </c>
      <c r="C93" t="s">
        <v>221</v>
      </c>
      <c r="D93" t="s">
        <v>222</v>
      </c>
      <c r="E93" t="s">
        <v>27</v>
      </c>
      <c r="F93" t="s">
        <v>28</v>
      </c>
      <c r="G93" t="s">
        <v>165</v>
      </c>
      <c r="H93">
        <v>3</v>
      </c>
      <c r="I93">
        <v>7371.92</v>
      </c>
      <c r="J93">
        <v>0.15</v>
      </c>
      <c r="K93">
        <v>18798.400000000001</v>
      </c>
      <c r="L93">
        <v>3932.78</v>
      </c>
      <c r="M93">
        <f t="shared" si="5"/>
        <v>18798.396000000001</v>
      </c>
      <c r="N93" t="str">
        <f t="shared" si="3"/>
        <v>Q2</v>
      </c>
      <c r="O93" s="2">
        <f t="shared" si="4"/>
        <v>20.920823048770107</v>
      </c>
      <c r="P93" t="str">
        <f>VLOOKUP(retail_sales_2023!C93,customers!A:J,5,)</f>
        <v>Lucknow</v>
      </c>
      <c r="Q93" t="str">
        <f>VLOOKUP(C93,customers!A:J,10,0)</f>
        <v>Premium</v>
      </c>
    </row>
    <row r="94" spans="1:17" x14ac:dyDescent="0.3">
      <c r="A94" t="s">
        <v>330</v>
      </c>
      <c r="B94" s="1">
        <v>45270</v>
      </c>
      <c r="C94" t="s">
        <v>331</v>
      </c>
      <c r="D94" t="s">
        <v>332</v>
      </c>
      <c r="E94" t="s">
        <v>15</v>
      </c>
      <c r="F94" t="s">
        <v>81</v>
      </c>
      <c r="G94" t="s">
        <v>333</v>
      </c>
      <c r="H94">
        <v>1</v>
      </c>
      <c r="I94">
        <v>4511.92</v>
      </c>
      <c r="J94">
        <v>0.2</v>
      </c>
      <c r="K94">
        <v>3609.54</v>
      </c>
      <c r="L94">
        <v>775.32</v>
      </c>
      <c r="M94">
        <f t="shared" si="5"/>
        <v>3609.5360000000001</v>
      </c>
      <c r="N94" t="str">
        <f t="shared" si="3"/>
        <v>Q4</v>
      </c>
      <c r="O94" s="2">
        <f t="shared" si="4"/>
        <v>21.479745341511663</v>
      </c>
      <c r="P94" t="str">
        <f>VLOOKUP(retail_sales_2023!C94,customers!A:J,5,)</f>
        <v>Kochi</v>
      </c>
      <c r="Q94" t="str">
        <f>VLOOKUP(C94,customers!A:J,10,0)</f>
        <v>Premium</v>
      </c>
    </row>
    <row r="95" spans="1:17" x14ac:dyDescent="0.3">
      <c r="A95" t="s">
        <v>334</v>
      </c>
      <c r="B95" s="1">
        <v>45084</v>
      </c>
      <c r="C95" t="s">
        <v>335</v>
      </c>
      <c r="D95" t="s">
        <v>336</v>
      </c>
      <c r="E95" t="s">
        <v>33</v>
      </c>
      <c r="F95" t="s">
        <v>52</v>
      </c>
      <c r="G95" t="s">
        <v>117</v>
      </c>
      <c r="H95">
        <v>9</v>
      </c>
      <c r="I95">
        <v>141.03</v>
      </c>
      <c r="J95">
        <v>0</v>
      </c>
      <c r="K95">
        <v>1269.27</v>
      </c>
      <c r="L95">
        <v>115.17</v>
      </c>
      <c r="M95">
        <f t="shared" si="5"/>
        <v>1269.27</v>
      </c>
      <c r="N95" t="str">
        <f t="shared" si="3"/>
        <v>Q2</v>
      </c>
      <c r="O95" s="2">
        <f t="shared" si="4"/>
        <v>9.0737195395778674</v>
      </c>
      <c r="P95" t="str">
        <f>VLOOKUP(retail_sales_2023!C95,customers!A:J,5,)</f>
        <v>Surat</v>
      </c>
      <c r="Q95" t="str">
        <f>VLOOKUP(C95,customers!A:J,10,0)</f>
        <v>Occasional</v>
      </c>
    </row>
    <row r="96" spans="1:17" x14ac:dyDescent="0.3">
      <c r="A96" t="s">
        <v>337</v>
      </c>
      <c r="B96" s="1">
        <v>45103</v>
      </c>
      <c r="C96" t="s">
        <v>338</v>
      </c>
      <c r="D96" t="s">
        <v>339</v>
      </c>
      <c r="E96" t="s">
        <v>15</v>
      </c>
      <c r="F96" t="s">
        <v>22</v>
      </c>
      <c r="G96" t="s">
        <v>196</v>
      </c>
      <c r="H96">
        <v>2</v>
      </c>
      <c r="I96">
        <v>4157.78</v>
      </c>
      <c r="J96">
        <v>0.15</v>
      </c>
      <c r="K96">
        <v>7068.23</v>
      </c>
      <c r="L96">
        <v>2171.75</v>
      </c>
      <c r="M96">
        <f t="shared" si="5"/>
        <v>7068.2259999999997</v>
      </c>
      <c r="N96" t="str">
        <f t="shared" si="3"/>
        <v>Q2</v>
      </c>
      <c r="O96" s="2">
        <f t="shared" si="4"/>
        <v>30.72551402543494</v>
      </c>
      <c r="P96" t="str">
        <f>VLOOKUP(retail_sales_2023!C96,customers!A:J,5,)</f>
        <v>Kochi</v>
      </c>
      <c r="Q96" t="str">
        <f>VLOOKUP(C96,customers!A:J,10,0)</f>
        <v>Regular</v>
      </c>
    </row>
    <row r="97" spans="1:17" x14ac:dyDescent="0.3">
      <c r="A97" t="s">
        <v>340</v>
      </c>
      <c r="B97" s="1">
        <v>45223</v>
      </c>
      <c r="C97" t="s">
        <v>198</v>
      </c>
      <c r="D97" t="s">
        <v>199</v>
      </c>
      <c r="E97" t="s">
        <v>27</v>
      </c>
      <c r="F97" t="s">
        <v>28</v>
      </c>
      <c r="G97" t="s">
        <v>57</v>
      </c>
      <c r="H97">
        <v>4</v>
      </c>
      <c r="I97">
        <v>5388.61</v>
      </c>
      <c r="J97">
        <v>0.1</v>
      </c>
      <c r="K97">
        <v>19399</v>
      </c>
      <c r="L97">
        <v>3127.08</v>
      </c>
      <c r="M97">
        <f t="shared" si="5"/>
        <v>19398.995999999999</v>
      </c>
      <c r="N97" t="str">
        <f t="shared" si="3"/>
        <v>Q4</v>
      </c>
      <c r="O97" s="2">
        <f t="shared" si="4"/>
        <v>16.11979998969019</v>
      </c>
      <c r="P97" t="str">
        <f>VLOOKUP(retail_sales_2023!C97,customers!A:J,5,)</f>
        <v>Delhi</v>
      </c>
      <c r="Q97" t="str">
        <f>VLOOKUP(C97,customers!A:J,10,0)</f>
        <v>Regular</v>
      </c>
    </row>
    <row r="98" spans="1:17" x14ac:dyDescent="0.3">
      <c r="A98" t="s">
        <v>341</v>
      </c>
      <c r="B98" s="1">
        <v>45176</v>
      </c>
      <c r="C98" t="s">
        <v>342</v>
      </c>
      <c r="D98" t="s">
        <v>343</v>
      </c>
      <c r="E98" t="s">
        <v>15</v>
      </c>
      <c r="F98" t="s">
        <v>43</v>
      </c>
      <c r="G98" t="s">
        <v>110</v>
      </c>
      <c r="H98">
        <v>3</v>
      </c>
      <c r="I98">
        <v>34173.82</v>
      </c>
      <c r="J98">
        <v>0.1</v>
      </c>
      <c r="K98">
        <v>92269.31</v>
      </c>
      <c r="L98">
        <v>13009.55</v>
      </c>
      <c r="M98">
        <f t="shared" si="5"/>
        <v>92269.313999999998</v>
      </c>
      <c r="N98" t="str">
        <f t="shared" si="3"/>
        <v>Q3</v>
      </c>
      <c r="O98" s="2">
        <f t="shared" si="4"/>
        <v>14.099541873673921</v>
      </c>
      <c r="P98" t="str">
        <f>VLOOKUP(retail_sales_2023!C98,customers!A:J,5,)</f>
        <v>Coimbatore</v>
      </c>
      <c r="Q98" t="str">
        <f>VLOOKUP(C98,customers!A:J,10,0)</f>
        <v>Premium</v>
      </c>
    </row>
    <row r="99" spans="1:17" x14ac:dyDescent="0.3">
      <c r="A99" t="s">
        <v>344</v>
      </c>
      <c r="B99" s="1">
        <v>45185</v>
      </c>
      <c r="C99" t="s">
        <v>345</v>
      </c>
      <c r="D99" t="s">
        <v>346</v>
      </c>
      <c r="E99" t="s">
        <v>33</v>
      </c>
      <c r="F99" t="s">
        <v>16</v>
      </c>
      <c r="G99" t="s">
        <v>17</v>
      </c>
      <c r="H99">
        <v>5</v>
      </c>
      <c r="I99">
        <v>437.13</v>
      </c>
      <c r="J99">
        <v>0</v>
      </c>
      <c r="K99">
        <v>2185.65</v>
      </c>
      <c r="L99">
        <v>834.97</v>
      </c>
      <c r="M99">
        <f t="shared" si="5"/>
        <v>2185.65</v>
      </c>
      <c r="N99" t="str">
        <f t="shared" si="3"/>
        <v>Q3</v>
      </c>
      <c r="O99" s="2">
        <f t="shared" si="4"/>
        <v>38.202365429048569</v>
      </c>
      <c r="P99" t="str">
        <f>VLOOKUP(retail_sales_2023!C99,customers!A:J,5,)</f>
        <v>Ahmedabad</v>
      </c>
      <c r="Q99" t="str">
        <f>VLOOKUP(C99,customers!A:J,10,0)</f>
        <v>Premium</v>
      </c>
    </row>
    <row r="100" spans="1:17" x14ac:dyDescent="0.3">
      <c r="A100" t="s">
        <v>347</v>
      </c>
      <c r="B100" s="1">
        <v>45283</v>
      </c>
      <c r="C100" t="s">
        <v>348</v>
      </c>
      <c r="D100" t="s">
        <v>349</v>
      </c>
      <c r="E100" t="s">
        <v>15</v>
      </c>
      <c r="F100" t="s">
        <v>81</v>
      </c>
      <c r="G100" t="s">
        <v>158</v>
      </c>
      <c r="H100">
        <v>4</v>
      </c>
      <c r="I100">
        <v>3494.59</v>
      </c>
      <c r="J100">
        <v>0.25</v>
      </c>
      <c r="K100">
        <v>10483.77</v>
      </c>
      <c r="L100">
        <v>3264.18</v>
      </c>
      <c r="M100">
        <f t="shared" si="5"/>
        <v>10483.77</v>
      </c>
      <c r="N100" t="str">
        <f t="shared" si="3"/>
        <v>Q4</v>
      </c>
      <c r="O100" s="2">
        <f t="shared" si="4"/>
        <v>31.135555243962809</v>
      </c>
      <c r="P100" t="str">
        <f>VLOOKUP(retail_sales_2023!C100,customers!A:J,5,)</f>
        <v>Bengaluru</v>
      </c>
      <c r="Q100" t="str">
        <f>VLOOKUP(C100,customers!A:J,10,0)</f>
        <v>Premium</v>
      </c>
    </row>
    <row r="101" spans="1:17" x14ac:dyDescent="0.3">
      <c r="A101" t="s">
        <v>350</v>
      </c>
      <c r="B101" s="1">
        <v>44947</v>
      </c>
      <c r="C101" t="s">
        <v>351</v>
      </c>
      <c r="D101" t="s">
        <v>352</v>
      </c>
      <c r="E101" t="s">
        <v>15</v>
      </c>
      <c r="F101" t="s">
        <v>22</v>
      </c>
      <c r="G101" t="s">
        <v>146</v>
      </c>
      <c r="H101">
        <v>3</v>
      </c>
      <c r="I101">
        <v>2982.15</v>
      </c>
      <c r="J101">
        <v>0.25</v>
      </c>
      <c r="K101">
        <v>6709.84</v>
      </c>
      <c r="L101">
        <v>-739.25</v>
      </c>
      <c r="M101">
        <f t="shared" si="5"/>
        <v>6709.8375000000005</v>
      </c>
      <c r="N101" t="str">
        <f t="shared" si="3"/>
        <v>Q1</v>
      </c>
      <c r="O101" s="2">
        <f t="shared" si="4"/>
        <v>-11.017401309122125</v>
      </c>
      <c r="P101" t="str">
        <f>VLOOKUP(retail_sales_2023!C101,customers!A:J,5,)</f>
        <v>Chennai</v>
      </c>
      <c r="Q101" t="str">
        <f>VLOOKUP(C101,customers!A:J,10,0)</f>
        <v>Regular</v>
      </c>
    </row>
    <row r="102" spans="1:17" x14ac:dyDescent="0.3">
      <c r="A102" t="s">
        <v>353</v>
      </c>
      <c r="B102" s="1">
        <v>45260</v>
      </c>
      <c r="C102" t="s">
        <v>354</v>
      </c>
      <c r="D102" t="s">
        <v>355</v>
      </c>
      <c r="E102" t="s">
        <v>21</v>
      </c>
      <c r="F102" t="s">
        <v>16</v>
      </c>
      <c r="G102" t="s">
        <v>356</v>
      </c>
      <c r="H102">
        <v>5</v>
      </c>
      <c r="I102">
        <v>814.45</v>
      </c>
      <c r="J102">
        <v>0</v>
      </c>
      <c r="K102">
        <v>4072.25</v>
      </c>
      <c r="L102">
        <v>1663.23</v>
      </c>
      <c r="M102">
        <f t="shared" si="5"/>
        <v>4072.25</v>
      </c>
      <c r="N102" t="str">
        <f t="shared" si="3"/>
        <v>Q4</v>
      </c>
      <c r="O102" s="2">
        <f t="shared" si="4"/>
        <v>40.843022898888819</v>
      </c>
      <c r="P102" t="str">
        <f>VLOOKUP(retail_sales_2023!C102,customers!A:J,5,)</f>
        <v>Ranchi</v>
      </c>
      <c r="Q102" t="str">
        <f>VLOOKUP(C102,customers!A:J,10,0)</f>
        <v>Premium</v>
      </c>
    </row>
    <row r="103" spans="1:17" x14ac:dyDescent="0.3">
      <c r="A103" t="s">
        <v>357</v>
      </c>
      <c r="B103" s="1">
        <v>45032</v>
      </c>
      <c r="C103" t="s">
        <v>358</v>
      </c>
      <c r="D103" t="s">
        <v>359</v>
      </c>
      <c r="E103" t="s">
        <v>15</v>
      </c>
      <c r="F103" t="s">
        <v>22</v>
      </c>
      <c r="G103" t="s">
        <v>182</v>
      </c>
      <c r="H103">
        <v>1</v>
      </c>
      <c r="I103">
        <v>17794.46</v>
      </c>
      <c r="J103">
        <v>0.15</v>
      </c>
      <c r="K103">
        <v>15125.29</v>
      </c>
      <c r="L103">
        <v>4673.1400000000003</v>
      </c>
      <c r="M103">
        <f t="shared" si="5"/>
        <v>15125.290999999999</v>
      </c>
      <c r="N103" t="str">
        <f t="shared" si="3"/>
        <v>Q2</v>
      </c>
      <c r="O103" s="2">
        <f t="shared" si="4"/>
        <v>30.896200998460195</v>
      </c>
      <c r="P103" t="str">
        <f>VLOOKUP(retail_sales_2023!C103,customers!A:J,5,)</f>
        <v>Chennai</v>
      </c>
      <c r="Q103" t="str">
        <f>VLOOKUP(C103,customers!A:J,10,0)</f>
        <v>Regular</v>
      </c>
    </row>
    <row r="104" spans="1:17" x14ac:dyDescent="0.3">
      <c r="A104" t="s">
        <v>360</v>
      </c>
      <c r="B104" s="1">
        <v>45040</v>
      </c>
      <c r="C104" t="s">
        <v>361</v>
      </c>
      <c r="D104" t="s">
        <v>362</v>
      </c>
      <c r="E104" t="s">
        <v>15</v>
      </c>
      <c r="F104" t="s">
        <v>28</v>
      </c>
      <c r="G104" t="s">
        <v>325</v>
      </c>
      <c r="H104">
        <v>3</v>
      </c>
      <c r="I104">
        <v>5573.16</v>
      </c>
      <c r="J104">
        <v>0.15</v>
      </c>
      <c r="K104">
        <v>14211.56</v>
      </c>
      <c r="L104">
        <v>4014.79</v>
      </c>
      <c r="M104">
        <f t="shared" si="5"/>
        <v>14211.557999999999</v>
      </c>
      <c r="N104" t="str">
        <f t="shared" si="3"/>
        <v>Q2</v>
      </c>
      <c r="O104" s="2">
        <f t="shared" si="4"/>
        <v>28.250170987562239</v>
      </c>
      <c r="P104" t="str">
        <f>VLOOKUP(retail_sales_2023!C104,customers!A:J,5,)</f>
        <v>Hyderabad</v>
      </c>
      <c r="Q104" t="str">
        <f>VLOOKUP(C104,customers!A:J,10,0)</f>
        <v>Premium</v>
      </c>
    </row>
    <row r="105" spans="1:17" x14ac:dyDescent="0.3">
      <c r="A105" t="s">
        <v>363</v>
      </c>
      <c r="B105" s="1">
        <v>45243</v>
      </c>
      <c r="C105" t="s">
        <v>364</v>
      </c>
      <c r="D105" t="s">
        <v>365</v>
      </c>
      <c r="E105" t="s">
        <v>15</v>
      </c>
      <c r="F105" t="s">
        <v>28</v>
      </c>
      <c r="G105" t="s">
        <v>97</v>
      </c>
      <c r="H105">
        <v>2</v>
      </c>
      <c r="I105">
        <v>2099.36</v>
      </c>
      <c r="J105">
        <v>0</v>
      </c>
      <c r="K105">
        <v>4198.72</v>
      </c>
      <c r="L105">
        <v>1197.1199999999999</v>
      </c>
      <c r="M105">
        <f t="shared" si="5"/>
        <v>4198.72</v>
      </c>
      <c r="N105" t="str">
        <f t="shared" si="3"/>
        <v>Q4</v>
      </c>
      <c r="O105" s="2">
        <f t="shared" si="4"/>
        <v>28.511546376038403</v>
      </c>
      <c r="P105" t="str">
        <f>VLOOKUP(retail_sales_2023!C105,customers!A:J,5,)</f>
        <v>Bengaluru</v>
      </c>
      <c r="Q105" t="str">
        <f>VLOOKUP(C105,customers!A:J,10,0)</f>
        <v>Regular</v>
      </c>
    </row>
    <row r="106" spans="1:17" x14ac:dyDescent="0.3">
      <c r="A106" t="s">
        <v>366</v>
      </c>
      <c r="B106" s="1">
        <v>45288</v>
      </c>
      <c r="C106" t="s">
        <v>262</v>
      </c>
      <c r="D106" t="s">
        <v>263</v>
      </c>
      <c r="E106" t="s">
        <v>27</v>
      </c>
      <c r="F106" t="s">
        <v>38</v>
      </c>
      <c r="G106" t="s">
        <v>73</v>
      </c>
      <c r="H106">
        <v>1</v>
      </c>
      <c r="I106">
        <v>748.28</v>
      </c>
      <c r="J106">
        <v>0.15</v>
      </c>
      <c r="K106">
        <v>636.04</v>
      </c>
      <c r="L106">
        <v>230.11</v>
      </c>
      <c r="M106">
        <f t="shared" si="5"/>
        <v>636.03800000000001</v>
      </c>
      <c r="N106" t="str">
        <f t="shared" si="3"/>
        <v>Q4</v>
      </c>
      <c r="O106" s="2">
        <f t="shared" si="4"/>
        <v>36.178542230048429</v>
      </c>
      <c r="P106" t="str">
        <f>VLOOKUP(retail_sales_2023!C106,customers!A:J,5,)</f>
        <v>Jaipur</v>
      </c>
      <c r="Q106" t="str">
        <f>VLOOKUP(C106,customers!A:J,10,0)</f>
        <v>Premium</v>
      </c>
    </row>
    <row r="107" spans="1:17" x14ac:dyDescent="0.3">
      <c r="A107" t="s">
        <v>367</v>
      </c>
      <c r="B107" s="1">
        <v>45171</v>
      </c>
      <c r="C107" t="s">
        <v>368</v>
      </c>
      <c r="D107" t="s">
        <v>369</v>
      </c>
      <c r="E107" t="s">
        <v>21</v>
      </c>
      <c r="F107" t="s">
        <v>81</v>
      </c>
      <c r="G107" t="s">
        <v>370</v>
      </c>
      <c r="H107">
        <v>3</v>
      </c>
      <c r="I107">
        <v>4175.0600000000004</v>
      </c>
      <c r="J107">
        <v>0</v>
      </c>
      <c r="K107">
        <v>12525.18</v>
      </c>
      <c r="L107">
        <v>2858.54</v>
      </c>
      <c r="M107">
        <f t="shared" si="5"/>
        <v>12525.18</v>
      </c>
      <c r="N107" t="str">
        <f t="shared" si="3"/>
        <v>Q3</v>
      </c>
      <c r="O107" s="2">
        <f t="shared" si="4"/>
        <v>22.822346664878268</v>
      </c>
      <c r="P107" t="str">
        <f>VLOOKUP(retail_sales_2023!C107,customers!A:J,5,)</f>
        <v>Kolkata</v>
      </c>
      <c r="Q107" t="str">
        <f>VLOOKUP(C107,customers!A:J,10,0)</f>
        <v>Occasional</v>
      </c>
    </row>
    <row r="108" spans="1:17" x14ac:dyDescent="0.3">
      <c r="A108" t="s">
        <v>371</v>
      </c>
      <c r="B108" s="1">
        <v>44952</v>
      </c>
      <c r="C108" t="s">
        <v>372</v>
      </c>
      <c r="D108" t="s">
        <v>373</v>
      </c>
      <c r="E108" t="s">
        <v>33</v>
      </c>
      <c r="F108" t="s">
        <v>38</v>
      </c>
      <c r="G108" t="s">
        <v>90</v>
      </c>
      <c r="H108">
        <v>2</v>
      </c>
      <c r="I108">
        <v>3014.59</v>
      </c>
      <c r="J108">
        <v>0</v>
      </c>
      <c r="K108">
        <v>6029.18</v>
      </c>
      <c r="L108">
        <v>1424.11</v>
      </c>
      <c r="M108">
        <f t="shared" si="5"/>
        <v>6029.18</v>
      </c>
      <c r="N108" t="str">
        <f t="shared" si="3"/>
        <v>Q1</v>
      </c>
      <c r="O108" s="2">
        <f t="shared" si="4"/>
        <v>23.620293306884182</v>
      </c>
      <c r="P108" t="str">
        <f>VLOOKUP(retail_sales_2023!C108,customers!A:J,5,)</f>
        <v>Pune</v>
      </c>
      <c r="Q108" t="str">
        <f>VLOOKUP(C108,customers!A:J,10,0)</f>
        <v>Premium</v>
      </c>
    </row>
    <row r="109" spans="1:17" x14ac:dyDescent="0.3">
      <c r="A109" t="s">
        <v>374</v>
      </c>
      <c r="B109" s="1">
        <v>45176</v>
      </c>
      <c r="C109" t="s">
        <v>375</v>
      </c>
      <c r="D109" t="s">
        <v>376</v>
      </c>
      <c r="E109" t="s">
        <v>21</v>
      </c>
      <c r="F109" t="s">
        <v>22</v>
      </c>
      <c r="G109" t="s">
        <v>315</v>
      </c>
      <c r="H109">
        <v>1</v>
      </c>
      <c r="I109">
        <v>28284.76</v>
      </c>
      <c r="J109">
        <v>0.3</v>
      </c>
      <c r="K109">
        <v>19799.330000000002</v>
      </c>
      <c r="L109">
        <v>3508.3</v>
      </c>
      <c r="M109">
        <f t="shared" si="5"/>
        <v>19799.331999999999</v>
      </c>
      <c r="N109" t="str">
        <f t="shared" si="3"/>
        <v>Q3</v>
      </c>
      <c r="O109" s="2">
        <f t="shared" si="4"/>
        <v>17.719286460703469</v>
      </c>
      <c r="P109" t="str">
        <f>VLOOKUP(retail_sales_2023!C109,customers!A:J,5,)</f>
        <v>Ranchi</v>
      </c>
      <c r="Q109" t="str">
        <f>VLOOKUP(C109,customers!A:J,10,0)</f>
        <v>Occasional</v>
      </c>
    </row>
    <row r="110" spans="1:17" x14ac:dyDescent="0.3">
      <c r="A110" t="s">
        <v>377</v>
      </c>
      <c r="B110" s="1">
        <v>44959</v>
      </c>
      <c r="C110" t="s">
        <v>291</v>
      </c>
      <c r="D110" t="s">
        <v>292</v>
      </c>
      <c r="E110" t="s">
        <v>33</v>
      </c>
      <c r="F110" t="s">
        <v>28</v>
      </c>
      <c r="G110" t="s">
        <v>29</v>
      </c>
      <c r="H110">
        <v>1</v>
      </c>
      <c r="I110">
        <v>6937.36</v>
      </c>
      <c r="J110">
        <v>0</v>
      </c>
      <c r="K110">
        <v>6937.36</v>
      </c>
      <c r="L110">
        <v>1971.35</v>
      </c>
      <c r="M110">
        <f t="shared" si="5"/>
        <v>6937.36</v>
      </c>
      <c r="N110" t="str">
        <f t="shared" si="3"/>
        <v>Q1</v>
      </c>
      <c r="O110" s="2">
        <f t="shared" si="4"/>
        <v>28.416429304519298</v>
      </c>
      <c r="P110" t="str">
        <f>VLOOKUP(retail_sales_2023!C110,customers!A:J,5,)</f>
        <v>Pune</v>
      </c>
      <c r="Q110" t="str">
        <f>VLOOKUP(C110,customers!A:J,10,0)</f>
        <v>Premium</v>
      </c>
    </row>
    <row r="111" spans="1:17" x14ac:dyDescent="0.3">
      <c r="A111" t="s">
        <v>378</v>
      </c>
      <c r="B111" s="1">
        <v>45288</v>
      </c>
      <c r="C111" t="s">
        <v>379</v>
      </c>
      <c r="D111" t="s">
        <v>380</v>
      </c>
      <c r="E111" t="s">
        <v>27</v>
      </c>
      <c r="F111" t="s">
        <v>43</v>
      </c>
      <c r="G111" t="s">
        <v>178</v>
      </c>
      <c r="H111">
        <v>3</v>
      </c>
      <c r="I111">
        <v>54512.68</v>
      </c>
      <c r="J111">
        <v>0</v>
      </c>
      <c r="K111">
        <v>163538.04</v>
      </c>
      <c r="L111">
        <v>16846.18</v>
      </c>
      <c r="M111">
        <f t="shared" si="5"/>
        <v>163538.04</v>
      </c>
      <c r="N111" t="str">
        <f t="shared" si="3"/>
        <v>Q4</v>
      </c>
      <c r="O111" s="2">
        <f t="shared" si="4"/>
        <v>10.301077351789223</v>
      </c>
      <c r="P111" t="str">
        <f>VLOOKUP(retail_sales_2023!C111,customers!A:J,5,)</f>
        <v>Lucknow</v>
      </c>
      <c r="Q111" t="str">
        <f>VLOOKUP(C111,customers!A:J,10,0)</f>
        <v>Premium</v>
      </c>
    </row>
    <row r="112" spans="1:17" x14ac:dyDescent="0.3">
      <c r="A112" t="s">
        <v>381</v>
      </c>
      <c r="B112" s="1">
        <v>44964</v>
      </c>
      <c r="C112" t="s">
        <v>382</v>
      </c>
      <c r="D112" t="s">
        <v>383</v>
      </c>
      <c r="E112" t="s">
        <v>27</v>
      </c>
      <c r="F112" t="s">
        <v>81</v>
      </c>
      <c r="G112" t="s">
        <v>158</v>
      </c>
      <c r="H112">
        <v>4</v>
      </c>
      <c r="I112">
        <v>3826.4</v>
      </c>
      <c r="J112">
        <v>0</v>
      </c>
      <c r="K112">
        <v>15305.6</v>
      </c>
      <c r="L112">
        <v>5261.61</v>
      </c>
      <c r="M112">
        <f t="shared" si="5"/>
        <v>15305.6</v>
      </c>
      <c r="N112" t="str">
        <f t="shared" si="3"/>
        <v>Q1</v>
      </c>
      <c r="O112" s="2">
        <f t="shared" si="4"/>
        <v>34.377025402467062</v>
      </c>
      <c r="P112" t="str">
        <f>VLOOKUP(retail_sales_2023!C112,customers!A:J,5,)</f>
        <v>Jaipur</v>
      </c>
      <c r="Q112" t="str">
        <f>VLOOKUP(C112,customers!A:J,10,0)</f>
        <v>Regular</v>
      </c>
    </row>
    <row r="113" spans="1:17" x14ac:dyDescent="0.3">
      <c r="A113" t="s">
        <v>384</v>
      </c>
      <c r="B113" s="1">
        <v>45118</v>
      </c>
      <c r="C113" t="s">
        <v>385</v>
      </c>
      <c r="D113" t="s">
        <v>386</v>
      </c>
      <c r="E113" t="s">
        <v>15</v>
      </c>
      <c r="F113" t="s">
        <v>43</v>
      </c>
      <c r="G113" t="s">
        <v>44</v>
      </c>
      <c r="H113">
        <v>5</v>
      </c>
      <c r="I113">
        <v>14793.45</v>
      </c>
      <c r="J113">
        <v>0.2</v>
      </c>
      <c r="K113">
        <v>59173.8</v>
      </c>
      <c r="L113">
        <v>-1911.68</v>
      </c>
      <c r="M113">
        <f t="shared" si="5"/>
        <v>59173.8</v>
      </c>
      <c r="N113" t="str">
        <f t="shared" si="3"/>
        <v>Q3</v>
      </c>
      <c r="O113" s="2">
        <f t="shared" si="4"/>
        <v>-3.2306189563624446</v>
      </c>
      <c r="P113" t="str">
        <f>VLOOKUP(retail_sales_2023!C113,customers!A:J,5,)</f>
        <v>Hyderabad</v>
      </c>
      <c r="Q113" t="str">
        <f>VLOOKUP(C113,customers!A:J,10,0)</f>
        <v>Premium</v>
      </c>
    </row>
    <row r="114" spans="1:17" x14ac:dyDescent="0.3">
      <c r="A114" t="s">
        <v>387</v>
      </c>
      <c r="B114" s="1">
        <v>45241</v>
      </c>
      <c r="C114" t="s">
        <v>388</v>
      </c>
      <c r="D114" t="s">
        <v>13093</v>
      </c>
      <c r="E114" t="s">
        <v>21</v>
      </c>
      <c r="F114" t="s">
        <v>81</v>
      </c>
      <c r="G114" t="s">
        <v>239</v>
      </c>
      <c r="H114">
        <v>5</v>
      </c>
      <c r="I114">
        <v>1546.97</v>
      </c>
      <c r="J114">
        <v>0.1</v>
      </c>
      <c r="K114">
        <v>6961.37</v>
      </c>
      <c r="L114">
        <v>2120.0700000000002</v>
      </c>
      <c r="M114">
        <f t="shared" si="5"/>
        <v>6961.3650000000007</v>
      </c>
      <c r="N114" t="str">
        <f t="shared" si="3"/>
        <v>Q4</v>
      </c>
      <c r="O114" s="2">
        <f t="shared" si="4"/>
        <v>30.454781170947676</v>
      </c>
      <c r="P114" t="str">
        <f>VLOOKUP(retail_sales_2023!C114,customers!A:J,5,)</f>
        <v>Patna</v>
      </c>
      <c r="Q114" t="str">
        <f>VLOOKUP(C114,customers!A:J,10,0)</f>
        <v>Premium</v>
      </c>
    </row>
    <row r="115" spans="1:17" x14ac:dyDescent="0.3">
      <c r="A115" t="s">
        <v>389</v>
      </c>
      <c r="B115" s="1">
        <v>44970</v>
      </c>
      <c r="C115" t="s">
        <v>390</v>
      </c>
      <c r="D115" t="s">
        <v>391</v>
      </c>
      <c r="E115" t="s">
        <v>33</v>
      </c>
      <c r="F115" t="s">
        <v>28</v>
      </c>
      <c r="G115" t="s">
        <v>325</v>
      </c>
      <c r="H115">
        <v>5</v>
      </c>
      <c r="I115">
        <v>5552.41</v>
      </c>
      <c r="J115">
        <v>0.15</v>
      </c>
      <c r="K115">
        <v>23597.74</v>
      </c>
      <c r="L115">
        <v>6441.11</v>
      </c>
      <c r="M115">
        <f t="shared" si="5"/>
        <v>23597.7425</v>
      </c>
      <c r="N115" t="str">
        <f t="shared" si="3"/>
        <v>Q1</v>
      </c>
      <c r="O115" s="2">
        <f t="shared" si="4"/>
        <v>27.29545286963921</v>
      </c>
      <c r="P115" t="str">
        <f>VLOOKUP(retail_sales_2023!C115,customers!A:J,5,)</f>
        <v>Mumbai</v>
      </c>
      <c r="Q115" t="str">
        <f>VLOOKUP(C115,customers!A:J,10,0)</f>
        <v>Occasional</v>
      </c>
    </row>
    <row r="116" spans="1:17" x14ac:dyDescent="0.3">
      <c r="A116" t="s">
        <v>392</v>
      </c>
      <c r="B116" s="1">
        <v>45078</v>
      </c>
      <c r="C116" t="s">
        <v>393</v>
      </c>
      <c r="D116" t="s">
        <v>394</v>
      </c>
      <c r="E116" t="s">
        <v>33</v>
      </c>
      <c r="F116" t="s">
        <v>38</v>
      </c>
      <c r="G116" t="s">
        <v>395</v>
      </c>
      <c r="H116">
        <v>4</v>
      </c>
      <c r="I116">
        <v>2018.43</v>
      </c>
      <c r="J116">
        <v>0.15</v>
      </c>
      <c r="K116">
        <v>6862.66</v>
      </c>
      <c r="L116">
        <v>1581.95</v>
      </c>
      <c r="M116">
        <f t="shared" si="5"/>
        <v>6862.6620000000003</v>
      </c>
      <c r="N116" t="str">
        <f t="shared" si="3"/>
        <v>Q2</v>
      </c>
      <c r="O116" s="2">
        <f t="shared" si="4"/>
        <v>23.051557267881549</v>
      </c>
      <c r="P116" t="str">
        <f>VLOOKUP(retail_sales_2023!C116,customers!A:J,5,)</f>
        <v>Ahmedabad</v>
      </c>
      <c r="Q116" t="str">
        <f>VLOOKUP(C116,customers!A:J,10,0)</f>
        <v>Premium</v>
      </c>
    </row>
    <row r="117" spans="1:17" x14ac:dyDescent="0.3">
      <c r="A117" t="s">
        <v>396</v>
      </c>
      <c r="B117" s="1">
        <v>45169</v>
      </c>
      <c r="C117" t="s">
        <v>397</v>
      </c>
      <c r="D117" t="s">
        <v>398</v>
      </c>
      <c r="E117" t="s">
        <v>21</v>
      </c>
      <c r="F117" t="s">
        <v>28</v>
      </c>
      <c r="G117" t="s">
        <v>325</v>
      </c>
      <c r="H117">
        <v>5</v>
      </c>
      <c r="I117">
        <v>4754.53</v>
      </c>
      <c r="J117">
        <v>0.05</v>
      </c>
      <c r="K117">
        <v>22584.02</v>
      </c>
      <c r="L117">
        <v>6253.76</v>
      </c>
      <c r="M117">
        <f t="shared" si="5"/>
        <v>22584.017499999998</v>
      </c>
      <c r="N117" t="str">
        <f t="shared" si="3"/>
        <v>Q3</v>
      </c>
      <c r="O117" s="2">
        <f t="shared" si="4"/>
        <v>27.691084226811704</v>
      </c>
      <c r="P117" t="str">
        <f>VLOOKUP(retail_sales_2023!C117,customers!A:J,5,)</f>
        <v>Patna</v>
      </c>
      <c r="Q117" t="str">
        <f>VLOOKUP(C117,customers!A:J,10,0)</f>
        <v>Premium</v>
      </c>
    </row>
    <row r="118" spans="1:17" x14ac:dyDescent="0.3">
      <c r="A118" t="s">
        <v>399</v>
      </c>
      <c r="B118" s="1">
        <v>45189</v>
      </c>
      <c r="C118" t="s">
        <v>400</v>
      </c>
      <c r="D118" t="s">
        <v>401</v>
      </c>
      <c r="E118" t="s">
        <v>33</v>
      </c>
      <c r="F118" t="s">
        <v>43</v>
      </c>
      <c r="G118" t="s">
        <v>243</v>
      </c>
      <c r="H118">
        <v>3</v>
      </c>
      <c r="I118">
        <v>44015.99</v>
      </c>
      <c r="J118">
        <v>0</v>
      </c>
      <c r="K118">
        <v>132047.97</v>
      </c>
      <c r="L118">
        <v>20560.75</v>
      </c>
      <c r="M118">
        <f t="shared" si="5"/>
        <v>132047.97</v>
      </c>
      <c r="N118" t="str">
        <f t="shared" si="3"/>
        <v>Q3</v>
      </c>
      <c r="O118" s="2">
        <f t="shared" si="4"/>
        <v>15.57066723555084</v>
      </c>
      <c r="P118" t="str">
        <f>VLOOKUP(retail_sales_2023!C118,customers!A:J,5,)</f>
        <v>Ahmedabad</v>
      </c>
      <c r="Q118" t="str">
        <f>VLOOKUP(C118,customers!A:J,10,0)</f>
        <v>Premium</v>
      </c>
    </row>
    <row r="119" spans="1:17" x14ac:dyDescent="0.3">
      <c r="A119" t="s">
        <v>402</v>
      </c>
      <c r="B119" s="1">
        <v>44935</v>
      </c>
      <c r="C119" t="s">
        <v>403</v>
      </c>
      <c r="D119" t="s">
        <v>404</v>
      </c>
      <c r="E119" t="s">
        <v>27</v>
      </c>
      <c r="F119" t="s">
        <v>22</v>
      </c>
      <c r="G119" t="s">
        <v>182</v>
      </c>
      <c r="H119">
        <v>4</v>
      </c>
      <c r="I119">
        <v>35658.239999999998</v>
      </c>
      <c r="J119">
        <v>0</v>
      </c>
      <c r="K119">
        <v>142632.95999999999</v>
      </c>
      <c r="L119">
        <v>34293.769999999997</v>
      </c>
      <c r="M119">
        <f t="shared" si="5"/>
        <v>142632.95999999999</v>
      </c>
      <c r="N119" t="str">
        <f t="shared" si="3"/>
        <v>Q1</v>
      </c>
      <c r="O119" s="2">
        <f t="shared" si="4"/>
        <v>24.043369779327303</v>
      </c>
      <c r="P119" t="str">
        <f>VLOOKUP(retail_sales_2023!C119,customers!A:J,5,)</f>
        <v>Jaipur</v>
      </c>
      <c r="Q119" t="str">
        <f>VLOOKUP(C119,customers!A:J,10,0)</f>
        <v>Regular</v>
      </c>
    </row>
    <row r="120" spans="1:17" x14ac:dyDescent="0.3">
      <c r="A120" t="s">
        <v>405</v>
      </c>
      <c r="B120" s="1">
        <v>45095</v>
      </c>
      <c r="C120" t="s">
        <v>406</v>
      </c>
      <c r="D120" t="s">
        <v>407</v>
      </c>
      <c r="E120" t="s">
        <v>15</v>
      </c>
      <c r="F120" t="s">
        <v>43</v>
      </c>
      <c r="G120" t="s">
        <v>110</v>
      </c>
      <c r="H120">
        <v>1</v>
      </c>
      <c r="I120">
        <v>45177.24</v>
      </c>
      <c r="J120">
        <v>0.05</v>
      </c>
      <c r="K120">
        <v>42918.38</v>
      </c>
      <c r="L120">
        <v>5300.55</v>
      </c>
      <c r="M120">
        <f t="shared" si="5"/>
        <v>42918.377999999997</v>
      </c>
      <c r="N120" t="str">
        <f t="shared" si="3"/>
        <v>Q2</v>
      </c>
      <c r="O120" s="2">
        <f t="shared" si="4"/>
        <v>12.35030306362915</v>
      </c>
      <c r="P120" t="str">
        <f>VLOOKUP(retail_sales_2023!C120,customers!A:J,5,)</f>
        <v>Hyderabad</v>
      </c>
      <c r="Q120" t="str">
        <f>VLOOKUP(C120,customers!A:J,10,0)</f>
        <v>Premium</v>
      </c>
    </row>
    <row r="121" spans="1:17" x14ac:dyDescent="0.3">
      <c r="A121" t="s">
        <v>408</v>
      </c>
      <c r="B121" s="1">
        <v>44997</v>
      </c>
      <c r="C121" t="s">
        <v>409</v>
      </c>
      <c r="D121" t="s">
        <v>410</v>
      </c>
      <c r="E121" t="s">
        <v>21</v>
      </c>
      <c r="F121" t="s">
        <v>22</v>
      </c>
      <c r="G121" t="s">
        <v>182</v>
      </c>
      <c r="H121">
        <v>2</v>
      </c>
      <c r="I121">
        <v>44212.69</v>
      </c>
      <c r="J121">
        <v>0.25</v>
      </c>
      <c r="K121">
        <v>66319.039999999994</v>
      </c>
      <c r="L121">
        <v>17223.46</v>
      </c>
      <c r="M121">
        <f t="shared" si="5"/>
        <v>66319.035000000003</v>
      </c>
      <c r="N121" t="str">
        <f t="shared" si="3"/>
        <v>Q1</v>
      </c>
      <c r="O121" s="2">
        <f t="shared" si="4"/>
        <v>25.970611154805617</v>
      </c>
      <c r="P121" t="str">
        <f>VLOOKUP(retail_sales_2023!C121,customers!A:J,5,)</f>
        <v>Patna</v>
      </c>
      <c r="Q121" t="str">
        <f>VLOOKUP(C121,customers!A:J,10,0)</f>
        <v>Regular</v>
      </c>
    </row>
    <row r="122" spans="1:17" x14ac:dyDescent="0.3">
      <c r="A122" t="s">
        <v>411</v>
      </c>
      <c r="B122" s="1">
        <v>45027</v>
      </c>
      <c r="C122" t="s">
        <v>385</v>
      </c>
      <c r="D122" t="s">
        <v>386</v>
      </c>
      <c r="E122" t="s">
        <v>15</v>
      </c>
      <c r="F122" t="s">
        <v>52</v>
      </c>
      <c r="G122" t="s">
        <v>268</v>
      </c>
      <c r="H122">
        <v>1</v>
      </c>
      <c r="I122">
        <v>553.75</v>
      </c>
      <c r="J122">
        <v>0.05</v>
      </c>
      <c r="K122">
        <v>526.05999999999995</v>
      </c>
      <c r="L122">
        <v>33.6</v>
      </c>
      <c r="M122">
        <f t="shared" si="5"/>
        <v>526.0625</v>
      </c>
      <c r="N122" t="str">
        <f t="shared" si="3"/>
        <v>Q2</v>
      </c>
      <c r="O122" s="2">
        <f t="shared" si="4"/>
        <v>6.3871041326084486</v>
      </c>
      <c r="P122" t="str">
        <f>VLOOKUP(retail_sales_2023!C122,customers!A:J,5,)</f>
        <v>Hyderabad</v>
      </c>
      <c r="Q122" t="str">
        <f>VLOOKUP(C122,customers!A:J,10,0)</f>
        <v>Premium</v>
      </c>
    </row>
    <row r="123" spans="1:17" x14ac:dyDescent="0.3">
      <c r="A123" t="s">
        <v>412</v>
      </c>
      <c r="B123" s="1">
        <v>45032</v>
      </c>
      <c r="C123" t="s">
        <v>310</v>
      </c>
      <c r="D123" t="s">
        <v>311</v>
      </c>
      <c r="E123" t="s">
        <v>21</v>
      </c>
      <c r="F123" t="s">
        <v>22</v>
      </c>
      <c r="G123" t="s">
        <v>34</v>
      </c>
      <c r="H123">
        <v>2</v>
      </c>
      <c r="I123">
        <v>30168.01</v>
      </c>
      <c r="J123">
        <v>0.1</v>
      </c>
      <c r="K123">
        <v>54302.42</v>
      </c>
      <c r="L123">
        <v>16720.2</v>
      </c>
      <c r="M123">
        <f t="shared" si="5"/>
        <v>54302.417999999998</v>
      </c>
      <c r="N123" t="str">
        <f t="shared" si="3"/>
        <v>Q2</v>
      </c>
      <c r="O123" s="2">
        <f t="shared" si="4"/>
        <v>30.790892928897094</v>
      </c>
      <c r="P123" t="str">
        <f>VLOOKUP(retail_sales_2023!C123,customers!A:J,5,)</f>
        <v>Patna</v>
      </c>
      <c r="Q123" t="str">
        <f>VLOOKUP(C123,customers!A:J,10,0)</f>
        <v>Regular</v>
      </c>
    </row>
    <row r="124" spans="1:17" x14ac:dyDescent="0.3">
      <c r="A124" t="s">
        <v>413</v>
      </c>
      <c r="B124" s="1">
        <v>45164</v>
      </c>
      <c r="C124" t="s">
        <v>414</v>
      </c>
      <c r="D124" t="s">
        <v>415</v>
      </c>
      <c r="E124" t="s">
        <v>33</v>
      </c>
      <c r="F124" t="s">
        <v>81</v>
      </c>
      <c r="G124" t="s">
        <v>333</v>
      </c>
      <c r="H124">
        <v>1</v>
      </c>
      <c r="I124">
        <v>4601.99</v>
      </c>
      <c r="J124">
        <v>0.15</v>
      </c>
      <c r="K124">
        <v>3911.69</v>
      </c>
      <c r="L124">
        <v>1262.1600000000001</v>
      </c>
      <c r="M124">
        <f t="shared" si="5"/>
        <v>3911.6914999999999</v>
      </c>
      <c r="N124" t="str">
        <f t="shared" si="3"/>
        <v>Q3</v>
      </c>
      <c r="O124" s="2">
        <f t="shared" si="4"/>
        <v>32.26636057560799</v>
      </c>
      <c r="P124" t="str">
        <f>VLOOKUP(retail_sales_2023!C124,customers!A:J,5,)</f>
        <v>Pune</v>
      </c>
      <c r="Q124" t="str">
        <f>VLOOKUP(C124,customers!A:J,10,0)</f>
        <v>Premium</v>
      </c>
    </row>
    <row r="125" spans="1:17" x14ac:dyDescent="0.3">
      <c r="A125" t="s">
        <v>416</v>
      </c>
      <c r="B125" s="1">
        <v>45197</v>
      </c>
      <c r="C125" t="s">
        <v>417</v>
      </c>
      <c r="D125" t="s">
        <v>418</v>
      </c>
      <c r="E125" t="s">
        <v>27</v>
      </c>
      <c r="F125" t="s">
        <v>81</v>
      </c>
      <c r="G125" t="s">
        <v>370</v>
      </c>
      <c r="H125">
        <v>1</v>
      </c>
      <c r="I125">
        <v>4103.04</v>
      </c>
      <c r="J125">
        <v>0</v>
      </c>
      <c r="K125">
        <v>4103.04</v>
      </c>
      <c r="L125">
        <v>1594.12</v>
      </c>
      <c r="M125">
        <f t="shared" si="5"/>
        <v>4103.04</v>
      </c>
      <c r="N125" t="str">
        <f t="shared" si="3"/>
        <v>Q3</v>
      </c>
      <c r="O125" s="2">
        <f t="shared" si="4"/>
        <v>38.852168148494769</v>
      </c>
      <c r="P125" t="str">
        <f>VLOOKUP(retail_sales_2023!C125,customers!A:J,5,)</f>
        <v>Lucknow</v>
      </c>
      <c r="Q125" t="str">
        <f>VLOOKUP(C125,customers!A:J,10,0)</f>
        <v>Occasional</v>
      </c>
    </row>
    <row r="126" spans="1:17" x14ac:dyDescent="0.3">
      <c r="A126" t="s">
        <v>419</v>
      </c>
      <c r="B126" s="1">
        <v>44947</v>
      </c>
      <c r="C126" t="s">
        <v>420</v>
      </c>
      <c r="D126" t="s">
        <v>421</v>
      </c>
      <c r="E126" t="s">
        <v>33</v>
      </c>
      <c r="F126" t="s">
        <v>52</v>
      </c>
      <c r="G126" t="s">
        <v>226</v>
      </c>
      <c r="H126">
        <v>9</v>
      </c>
      <c r="I126">
        <v>618.37</v>
      </c>
      <c r="J126">
        <v>0.05</v>
      </c>
      <c r="K126">
        <v>5287.06</v>
      </c>
      <c r="L126">
        <v>392.47</v>
      </c>
      <c r="M126">
        <f t="shared" si="5"/>
        <v>5287.0634999999993</v>
      </c>
      <c r="N126" t="str">
        <f t="shared" si="3"/>
        <v>Q1</v>
      </c>
      <c r="O126" s="2">
        <f t="shared" si="4"/>
        <v>7.4232181968806863</v>
      </c>
      <c r="P126" t="str">
        <f>VLOOKUP(retail_sales_2023!C126,customers!A:J,5,)</f>
        <v>Surat</v>
      </c>
      <c r="Q126" t="str">
        <f>VLOOKUP(C126,customers!A:J,10,0)</f>
        <v>Premium</v>
      </c>
    </row>
    <row r="127" spans="1:17" x14ac:dyDescent="0.3">
      <c r="A127" t="s">
        <v>422</v>
      </c>
      <c r="B127" s="1">
        <v>45123</v>
      </c>
      <c r="C127" t="s">
        <v>167</v>
      </c>
      <c r="D127" t="s">
        <v>168</v>
      </c>
      <c r="E127" t="s">
        <v>33</v>
      </c>
      <c r="F127" t="s">
        <v>22</v>
      </c>
      <c r="G127" t="s">
        <v>423</v>
      </c>
      <c r="H127">
        <v>4</v>
      </c>
      <c r="I127">
        <v>29195.54</v>
      </c>
      <c r="J127">
        <v>0</v>
      </c>
      <c r="K127">
        <v>116782.16</v>
      </c>
      <c r="L127">
        <v>32902.720000000001</v>
      </c>
      <c r="M127">
        <f t="shared" si="5"/>
        <v>116782.16</v>
      </c>
      <c r="N127" t="str">
        <f t="shared" si="3"/>
        <v>Q3</v>
      </c>
      <c r="O127" s="2">
        <f t="shared" si="4"/>
        <v>28.174440342600278</v>
      </c>
      <c r="P127" t="str">
        <f>VLOOKUP(retail_sales_2023!C127,customers!A:J,5,)</f>
        <v>Surat</v>
      </c>
      <c r="Q127" t="str">
        <f>VLOOKUP(C127,customers!A:J,10,0)</f>
        <v>Regular</v>
      </c>
    </row>
    <row r="128" spans="1:17" x14ac:dyDescent="0.3">
      <c r="A128" t="s">
        <v>424</v>
      </c>
      <c r="B128" s="1">
        <v>45141</v>
      </c>
      <c r="C128" t="s">
        <v>425</v>
      </c>
      <c r="D128" t="s">
        <v>426</v>
      </c>
      <c r="E128" t="s">
        <v>33</v>
      </c>
      <c r="F128" t="s">
        <v>43</v>
      </c>
      <c r="G128" t="s">
        <v>121</v>
      </c>
      <c r="H128">
        <v>3</v>
      </c>
      <c r="I128">
        <v>43483.42</v>
      </c>
      <c r="J128">
        <v>0</v>
      </c>
      <c r="K128">
        <v>130450.26</v>
      </c>
      <c r="L128">
        <v>18026.8</v>
      </c>
      <c r="M128">
        <f t="shared" si="5"/>
        <v>130450.26</v>
      </c>
      <c r="N128" t="str">
        <f t="shared" si="3"/>
        <v>Q3</v>
      </c>
      <c r="O128" s="2">
        <f t="shared" si="4"/>
        <v>13.818906915172114</v>
      </c>
      <c r="P128" t="str">
        <f>VLOOKUP(retail_sales_2023!C128,customers!A:J,5,)</f>
        <v>Nagpur</v>
      </c>
      <c r="Q128" t="str">
        <f>VLOOKUP(C128,customers!A:J,10,0)</f>
        <v>Premium</v>
      </c>
    </row>
    <row r="129" spans="1:17" x14ac:dyDescent="0.3">
      <c r="A129" t="s">
        <v>427</v>
      </c>
      <c r="B129" s="1">
        <v>44933</v>
      </c>
      <c r="C129" t="s">
        <v>428</v>
      </c>
      <c r="D129" t="s">
        <v>429</v>
      </c>
      <c r="E129" t="s">
        <v>21</v>
      </c>
      <c r="F129" t="s">
        <v>81</v>
      </c>
      <c r="G129" t="s">
        <v>333</v>
      </c>
      <c r="H129">
        <v>5</v>
      </c>
      <c r="I129">
        <v>2579.77</v>
      </c>
      <c r="J129">
        <v>0</v>
      </c>
      <c r="K129">
        <v>12898.85</v>
      </c>
      <c r="L129">
        <v>3416.91</v>
      </c>
      <c r="M129">
        <f t="shared" si="5"/>
        <v>12898.85</v>
      </c>
      <c r="N129" t="str">
        <f t="shared" si="3"/>
        <v>Q1</v>
      </c>
      <c r="O129" s="2">
        <f t="shared" si="4"/>
        <v>26.490035933435923</v>
      </c>
      <c r="P129" t="str">
        <f>VLOOKUP(retail_sales_2023!C129,customers!A:J,5,)</f>
        <v>Kolkata</v>
      </c>
      <c r="Q129" t="str">
        <f>VLOOKUP(C129,customers!A:J,10,0)</f>
        <v>Premium</v>
      </c>
    </row>
    <row r="130" spans="1:17" x14ac:dyDescent="0.3">
      <c r="A130" t="s">
        <v>430</v>
      </c>
      <c r="B130" s="1">
        <v>45044</v>
      </c>
      <c r="C130" t="s">
        <v>431</v>
      </c>
      <c r="D130" t="s">
        <v>432</v>
      </c>
      <c r="E130" t="s">
        <v>27</v>
      </c>
      <c r="F130" t="s">
        <v>38</v>
      </c>
      <c r="G130" t="s">
        <v>39</v>
      </c>
      <c r="H130">
        <v>4</v>
      </c>
      <c r="I130">
        <v>1504.65</v>
      </c>
      <c r="J130">
        <v>0</v>
      </c>
      <c r="K130">
        <v>6018.6</v>
      </c>
      <c r="L130">
        <v>1476.01</v>
      </c>
      <c r="M130">
        <f t="shared" si="5"/>
        <v>6018.6</v>
      </c>
      <c r="N130" t="str">
        <f t="shared" si="3"/>
        <v>Q2</v>
      </c>
      <c r="O130" s="2">
        <f t="shared" si="4"/>
        <v>24.524141827002957</v>
      </c>
      <c r="P130" t="str">
        <f>VLOOKUP(retail_sales_2023!C130,customers!A:J,5,)</f>
        <v>Delhi</v>
      </c>
      <c r="Q130" t="str">
        <f>VLOOKUP(C130,customers!A:J,10,0)</f>
        <v>Regular</v>
      </c>
    </row>
    <row r="131" spans="1:17" x14ac:dyDescent="0.3">
      <c r="A131" t="s">
        <v>433</v>
      </c>
      <c r="B131" s="1">
        <v>44967</v>
      </c>
      <c r="C131" t="s">
        <v>434</v>
      </c>
      <c r="D131" t="s">
        <v>435</v>
      </c>
      <c r="E131" t="s">
        <v>33</v>
      </c>
      <c r="F131" t="s">
        <v>43</v>
      </c>
      <c r="G131" t="s">
        <v>110</v>
      </c>
      <c r="H131">
        <v>3</v>
      </c>
      <c r="I131">
        <v>9690.48</v>
      </c>
      <c r="J131">
        <v>0.2</v>
      </c>
      <c r="K131">
        <v>23257.15</v>
      </c>
      <c r="L131">
        <v>3093.53</v>
      </c>
      <c r="M131">
        <f t="shared" si="5"/>
        <v>23257.152000000002</v>
      </c>
      <c r="N131" t="str">
        <f t="shared" ref="N131:N194" si="6">"Q"&amp;ROUNDUP(MONTH(B131)/3,0)</f>
        <v>Q1</v>
      </c>
      <c r="O131" s="2">
        <f t="shared" ref="O131:O194" si="7">(L131/K131)*100</f>
        <v>13.301414833717804</v>
      </c>
      <c r="P131" t="str">
        <f>VLOOKUP(retail_sales_2023!C131,customers!A:J,5,)</f>
        <v>Mumbai</v>
      </c>
      <c r="Q131" t="str">
        <f>VLOOKUP(C131,customers!A:J,10,0)</f>
        <v>Premium</v>
      </c>
    </row>
    <row r="132" spans="1:17" x14ac:dyDescent="0.3">
      <c r="A132" t="s">
        <v>436</v>
      </c>
      <c r="B132" s="1">
        <v>44994</v>
      </c>
      <c r="C132" t="s">
        <v>437</v>
      </c>
      <c r="D132" t="s">
        <v>438</v>
      </c>
      <c r="E132" t="s">
        <v>21</v>
      </c>
      <c r="F132" t="s">
        <v>28</v>
      </c>
      <c r="G132" t="s">
        <v>439</v>
      </c>
      <c r="H132">
        <v>5</v>
      </c>
      <c r="I132">
        <v>6630.29</v>
      </c>
      <c r="J132">
        <v>0.1</v>
      </c>
      <c r="K132">
        <v>29836.3</v>
      </c>
      <c r="L132">
        <v>4738.75</v>
      </c>
      <c r="M132">
        <f t="shared" si="5"/>
        <v>29836.304999999997</v>
      </c>
      <c r="N132" t="str">
        <f t="shared" si="6"/>
        <v>Q1</v>
      </c>
      <c r="O132" s="2">
        <f t="shared" si="7"/>
        <v>15.882498835311349</v>
      </c>
      <c r="P132" t="str">
        <f>VLOOKUP(retail_sales_2023!C132,customers!A:J,5,)</f>
        <v>Kolkata</v>
      </c>
      <c r="Q132" t="str">
        <f>VLOOKUP(C132,customers!A:J,10,0)</f>
        <v>Premium</v>
      </c>
    </row>
    <row r="133" spans="1:17" x14ac:dyDescent="0.3">
      <c r="A133" t="s">
        <v>440</v>
      </c>
      <c r="B133" s="1">
        <v>45094</v>
      </c>
      <c r="C133" t="s">
        <v>441</v>
      </c>
      <c r="D133" t="s">
        <v>442</v>
      </c>
      <c r="E133" t="s">
        <v>15</v>
      </c>
      <c r="F133" t="s">
        <v>38</v>
      </c>
      <c r="G133" t="s">
        <v>77</v>
      </c>
      <c r="H133">
        <v>3</v>
      </c>
      <c r="I133">
        <v>2321.56</v>
      </c>
      <c r="J133">
        <v>0.1</v>
      </c>
      <c r="K133">
        <v>6268.21</v>
      </c>
      <c r="L133">
        <v>1931.75</v>
      </c>
      <c r="M133">
        <f t="shared" ref="M133:M196" si="8">H133*I133*(1-J133)</f>
        <v>6268.2120000000004</v>
      </c>
      <c r="N133" t="str">
        <f t="shared" si="6"/>
        <v>Q2</v>
      </c>
      <c r="O133" s="2">
        <f t="shared" si="7"/>
        <v>30.81820806897025</v>
      </c>
      <c r="P133" t="str">
        <f>VLOOKUP(retail_sales_2023!C133,customers!A:J,5,)</f>
        <v>Chennai</v>
      </c>
      <c r="Q133" t="str">
        <f>VLOOKUP(C133,customers!A:J,10,0)</f>
        <v>Regular</v>
      </c>
    </row>
    <row r="134" spans="1:17" x14ac:dyDescent="0.3">
      <c r="A134" t="s">
        <v>443</v>
      </c>
      <c r="B134" s="1">
        <v>44980</v>
      </c>
      <c r="C134" t="s">
        <v>444</v>
      </c>
      <c r="D134" t="s">
        <v>445</v>
      </c>
      <c r="E134" t="s">
        <v>27</v>
      </c>
      <c r="F134" t="s">
        <v>43</v>
      </c>
      <c r="G134" t="s">
        <v>301</v>
      </c>
      <c r="H134">
        <v>4</v>
      </c>
      <c r="I134">
        <v>2181.8200000000002</v>
      </c>
      <c r="J134">
        <v>0.3</v>
      </c>
      <c r="K134">
        <v>6109.1</v>
      </c>
      <c r="L134">
        <v>754.01</v>
      </c>
      <c r="M134">
        <f t="shared" si="8"/>
        <v>6109.0960000000005</v>
      </c>
      <c r="N134" t="str">
        <f t="shared" si="6"/>
        <v>Q1</v>
      </c>
      <c r="O134" s="2">
        <f t="shared" si="7"/>
        <v>12.342407228560672</v>
      </c>
      <c r="P134" t="str">
        <f>VLOOKUP(retail_sales_2023!C134,customers!A:J,5,)</f>
        <v>Jaipur</v>
      </c>
      <c r="Q134" t="str">
        <f>VLOOKUP(C134,customers!A:J,10,0)</f>
        <v>Regular</v>
      </c>
    </row>
    <row r="135" spans="1:17" x14ac:dyDescent="0.3">
      <c r="A135" t="s">
        <v>446</v>
      </c>
      <c r="B135" s="1">
        <v>45280</v>
      </c>
      <c r="C135" t="s">
        <v>447</v>
      </c>
      <c r="D135" t="s">
        <v>448</v>
      </c>
      <c r="E135" t="s">
        <v>15</v>
      </c>
      <c r="F135" t="s">
        <v>52</v>
      </c>
      <c r="G135" t="s">
        <v>226</v>
      </c>
      <c r="H135">
        <v>8</v>
      </c>
      <c r="I135">
        <v>795.63</v>
      </c>
      <c r="J135">
        <v>0</v>
      </c>
      <c r="K135">
        <v>6365.04</v>
      </c>
      <c r="L135">
        <v>518.6</v>
      </c>
      <c r="M135">
        <f t="shared" si="8"/>
        <v>6365.04</v>
      </c>
      <c r="N135" t="str">
        <f t="shared" si="6"/>
        <v>Q4</v>
      </c>
      <c r="O135" s="2">
        <f t="shared" si="7"/>
        <v>8.1476314367231009</v>
      </c>
      <c r="P135" t="str">
        <f>VLOOKUP(retail_sales_2023!C135,customers!A:J,5,)</f>
        <v>Kochi</v>
      </c>
      <c r="Q135" t="str">
        <f>VLOOKUP(C135,customers!A:J,10,0)</f>
        <v>Occasional</v>
      </c>
    </row>
    <row r="136" spans="1:17" x14ac:dyDescent="0.3">
      <c r="A136" t="s">
        <v>449</v>
      </c>
      <c r="B136" s="1">
        <v>45057</v>
      </c>
      <c r="C136" t="s">
        <v>450</v>
      </c>
      <c r="D136" t="s">
        <v>451</v>
      </c>
      <c r="E136" t="s">
        <v>21</v>
      </c>
      <c r="F136" t="s">
        <v>81</v>
      </c>
      <c r="G136" t="s">
        <v>239</v>
      </c>
      <c r="H136">
        <v>3</v>
      </c>
      <c r="I136">
        <v>2987.78</v>
      </c>
      <c r="J136">
        <v>0</v>
      </c>
      <c r="K136">
        <v>8963.34</v>
      </c>
      <c r="L136">
        <v>2219.81</v>
      </c>
      <c r="M136">
        <f t="shared" si="8"/>
        <v>8963.34</v>
      </c>
      <c r="N136" t="str">
        <f t="shared" si="6"/>
        <v>Q2</v>
      </c>
      <c r="O136" s="2">
        <f t="shared" si="7"/>
        <v>24.765433421023857</v>
      </c>
      <c r="P136" t="str">
        <f>VLOOKUP(retail_sales_2023!C136,customers!A:J,5,)</f>
        <v>Bhubaneswar</v>
      </c>
      <c r="Q136" t="str">
        <f>VLOOKUP(C136,customers!A:J,10,0)</f>
        <v>Regular</v>
      </c>
    </row>
    <row r="137" spans="1:17" x14ac:dyDescent="0.3">
      <c r="A137" t="s">
        <v>452</v>
      </c>
      <c r="B137" s="1">
        <v>45269</v>
      </c>
      <c r="C137" t="s">
        <v>262</v>
      </c>
      <c r="D137" t="s">
        <v>263</v>
      </c>
      <c r="E137" t="s">
        <v>27</v>
      </c>
      <c r="F137" t="s">
        <v>52</v>
      </c>
      <c r="G137" t="s">
        <v>200</v>
      </c>
      <c r="H137">
        <v>2</v>
      </c>
      <c r="I137">
        <v>699.5</v>
      </c>
      <c r="J137">
        <v>0.15</v>
      </c>
      <c r="K137">
        <v>1189.1500000000001</v>
      </c>
      <c r="L137">
        <v>95.15</v>
      </c>
      <c r="M137">
        <f t="shared" si="8"/>
        <v>1189.1499999999999</v>
      </c>
      <c r="N137" t="str">
        <f t="shared" si="6"/>
        <v>Q4</v>
      </c>
      <c r="O137" s="2">
        <f t="shared" si="7"/>
        <v>8.0015136862464775</v>
      </c>
      <c r="P137" t="str">
        <f>VLOOKUP(retail_sales_2023!C137,customers!A:J,5,)</f>
        <v>Jaipur</v>
      </c>
      <c r="Q137" t="str">
        <f>VLOOKUP(C137,customers!A:J,10,0)</f>
        <v>Premium</v>
      </c>
    </row>
    <row r="138" spans="1:17" x14ac:dyDescent="0.3">
      <c r="A138" t="s">
        <v>453</v>
      </c>
      <c r="B138" s="1">
        <v>45233</v>
      </c>
      <c r="C138" t="s">
        <v>454</v>
      </c>
      <c r="D138" t="s">
        <v>455</v>
      </c>
      <c r="E138" t="s">
        <v>33</v>
      </c>
      <c r="F138" t="s">
        <v>38</v>
      </c>
      <c r="G138" t="s">
        <v>456</v>
      </c>
      <c r="H138">
        <v>5</v>
      </c>
      <c r="I138">
        <v>1419.73</v>
      </c>
      <c r="J138">
        <v>0.15</v>
      </c>
      <c r="K138">
        <v>6033.85</v>
      </c>
      <c r="L138">
        <v>2186.5100000000002</v>
      </c>
      <c r="M138">
        <f t="shared" si="8"/>
        <v>6033.8525</v>
      </c>
      <c r="N138" t="str">
        <f t="shared" si="6"/>
        <v>Q4</v>
      </c>
      <c r="O138" s="2">
        <f t="shared" si="7"/>
        <v>36.237394035317422</v>
      </c>
      <c r="P138" t="str">
        <f>VLOOKUP(retail_sales_2023!C138,customers!A:J,5,)</f>
        <v>Mumbai</v>
      </c>
      <c r="Q138" t="str">
        <f>VLOOKUP(C138,customers!A:J,10,0)</f>
        <v>Premium</v>
      </c>
    </row>
    <row r="139" spans="1:17" x14ac:dyDescent="0.3">
      <c r="A139" t="s">
        <v>457</v>
      </c>
      <c r="B139" s="1">
        <v>45104</v>
      </c>
      <c r="C139" t="s">
        <v>434</v>
      </c>
      <c r="D139" t="s">
        <v>435</v>
      </c>
      <c r="E139" t="s">
        <v>33</v>
      </c>
      <c r="F139" t="s">
        <v>28</v>
      </c>
      <c r="G139" t="s">
        <v>57</v>
      </c>
      <c r="H139">
        <v>3</v>
      </c>
      <c r="I139">
        <v>364.72</v>
      </c>
      <c r="J139">
        <v>0</v>
      </c>
      <c r="K139">
        <v>1094.1600000000001</v>
      </c>
      <c r="L139">
        <v>226.82</v>
      </c>
      <c r="M139">
        <f t="shared" si="8"/>
        <v>1094.1600000000001</v>
      </c>
      <c r="N139" t="str">
        <f t="shared" si="6"/>
        <v>Q2</v>
      </c>
      <c r="O139" s="2">
        <f t="shared" si="7"/>
        <v>20.730057761204939</v>
      </c>
      <c r="P139" t="str">
        <f>VLOOKUP(retail_sales_2023!C139,customers!A:J,5,)</f>
        <v>Mumbai</v>
      </c>
      <c r="Q139" t="str">
        <f>VLOOKUP(C139,customers!A:J,10,0)</f>
        <v>Premium</v>
      </c>
    </row>
    <row r="140" spans="1:17" x14ac:dyDescent="0.3">
      <c r="A140" t="s">
        <v>458</v>
      </c>
      <c r="B140" s="1">
        <v>45034</v>
      </c>
      <c r="C140" t="s">
        <v>459</v>
      </c>
      <c r="D140" t="s">
        <v>460</v>
      </c>
      <c r="E140" t="s">
        <v>27</v>
      </c>
      <c r="F140" t="s">
        <v>28</v>
      </c>
      <c r="G140" t="s">
        <v>97</v>
      </c>
      <c r="H140">
        <v>5</v>
      </c>
      <c r="I140">
        <v>3586.65</v>
      </c>
      <c r="J140">
        <v>0</v>
      </c>
      <c r="K140">
        <v>17933.25</v>
      </c>
      <c r="L140">
        <v>-345.61</v>
      </c>
      <c r="M140">
        <f t="shared" si="8"/>
        <v>17933.25</v>
      </c>
      <c r="N140" t="str">
        <f t="shared" si="6"/>
        <v>Q2</v>
      </c>
      <c r="O140" s="2">
        <f t="shared" si="7"/>
        <v>-1.9272022639510407</v>
      </c>
      <c r="P140" t="str">
        <f>VLOOKUP(retail_sales_2023!C140,customers!A:J,5,)</f>
        <v>Chandigarh</v>
      </c>
      <c r="Q140" t="str">
        <f>VLOOKUP(C140,customers!A:J,10,0)</f>
        <v>Premium</v>
      </c>
    </row>
    <row r="141" spans="1:17" x14ac:dyDescent="0.3">
      <c r="A141" t="s">
        <v>461</v>
      </c>
      <c r="B141" s="1">
        <v>45103</v>
      </c>
      <c r="C141" t="s">
        <v>414</v>
      </c>
      <c r="D141" t="s">
        <v>415</v>
      </c>
      <c r="E141" t="s">
        <v>27</v>
      </c>
      <c r="F141" t="s">
        <v>16</v>
      </c>
      <c r="G141" t="s">
        <v>305</v>
      </c>
      <c r="H141">
        <v>4</v>
      </c>
      <c r="I141">
        <v>299.87</v>
      </c>
      <c r="J141">
        <v>0</v>
      </c>
      <c r="K141">
        <v>1199.48</v>
      </c>
      <c r="L141">
        <v>350.71</v>
      </c>
      <c r="M141">
        <f t="shared" si="8"/>
        <v>1199.48</v>
      </c>
      <c r="N141" t="str">
        <f t="shared" si="6"/>
        <v>Q2</v>
      </c>
      <c r="O141" s="2">
        <f t="shared" si="7"/>
        <v>29.238503351452295</v>
      </c>
      <c r="P141" t="str">
        <f>VLOOKUP(retail_sales_2023!C141,customers!A:J,5,)</f>
        <v>Pune</v>
      </c>
      <c r="Q141" t="str">
        <f>VLOOKUP(C141,customers!A:J,10,0)</f>
        <v>Premium</v>
      </c>
    </row>
    <row r="142" spans="1:17" x14ac:dyDescent="0.3">
      <c r="A142" t="s">
        <v>462</v>
      </c>
      <c r="B142" s="1">
        <v>45193</v>
      </c>
      <c r="C142" t="s">
        <v>463</v>
      </c>
      <c r="D142" t="s">
        <v>464</v>
      </c>
      <c r="E142" t="s">
        <v>33</v>
      </c>
      <c r="F142" t="s">
        <v>52</v>
      </c>
      <c r="G142" t="s">
        <v>200</v>
      </c>
      <c r="H142">
        <v>3</v>
      </c>
      <c r="I142">
        <v>678.38</v>
      </c>
      <c r="J142">
        <v>0.1</v>
      </c>
      <c r="K142">
        <v>1831.63</v>
      </c>
      <c r="L142">
        <v>147.68</v>
      </c>
      <c r="M142">
        <f t="shared" si="8"/>
        <v>1831.626</v>
      </c>
      <c r="N142" t="str">
        <f t="shared" si="6"/>
        <v>Q3</v>
      </c>
      <c r="O142" s="2">
        <f t="shared" si="7"/>
        <v>8.0627637677915303</v>
      </c>
      <c r="P142" t="str">
        <f>VLOOKUP(retail_sales_2023!C142,customers!A:J,5,)</f>
        <v>Nagpur</v>
      </c>
      <c r="Q142" t="str">
        <f>VLOOKUP(C142,customers!A:J,10,0)</f>
        <v>Regular</v>
      </c>
    </row>
    <row r="143" spans="1:17" x14ac:dyDescent="0.3">
      <c r="A143" t="s">
        <v>465</v>
      </c>
      <c r="B143" s="1">
        <v>44986</v>
      </c>
      <c r="C143" t="s">
        <v>152</v>
      </c>
      <c r="D143" t="s">
        <v>153</v>
      </c>
      <c r="E143" t="s">
        <v>27</v>
      </c>
      <c r="F143" t="s">
        <v>28</v>
      </c>
      <c r="G143" t="s">
        <v>466</v>
      </c>
      <c r="H143">
        <v>4</v>
      </c>
      <c r="I143">
        <v>7247.99</v>
      </c>
      <c r="J143">
        <v>0</v>
      </c>
      <c r="K143">
        <v>28991.96</v>
      </c>
      <c r="L143">
        <v>4983.42</v>
      </c>
      <c r="M143">
        <f t="shared" si="8"/>
        <v>28991.96</v>
      </c>
      <c r="N143" t="str">
        <f t="shared" si="6"/>
        <v>Q1</v>
      </c>
      <c r="O143" s="2">
        <f t="shared" si="7"/>
        <v>17.188972390966324</v>
      </c>
      <c r="P143" t="str">
        <f>VLOOKUP(retail_sales_2023!C143,customers!A:J,5,)</f>
        <v>Lucknow</v>
      </c>
      <c r="Q143" t="str">
        <f>VLOOKUP(C143,customers!A:J,10,0)</f>
        <v>Premium</v>
      </c>
    </row>
    <row r="144" spans="1:17" x14ac:dyDescent="0.3">
      <c r="A144" t="s">
        <v>467</v>
      </c>
      <c r="B144" s="1">
        <v>45073</v>
      </c>
      <c r="C144" t="s">
        <v>468</v>
      </c>
      <c r="D144" t="s">
        <v>469</v>
      </c>
      <c r="E144" t="s">
        <v>15</v>
      </c>
      <c r="F144" t="s">
        <v>81</v>
      </c>
      <c r="G144" t="s">
        <v>470</v>
      </c>
      <c r="H144">
        <v>2</v>
      </c>
      <c r="I144">
        <v>429.25</v>
      </c>
      <c r="J144">
        <v>0.2</v>
      </c>
      <c r="K144">
        <v>686.8</v>
      </c>
      <c r="L144">
        <v>233.63</v>
      </c>
      <c r="M144">
        <f t="shared" si="8"/>
        <v>686.80000000000007</v>
      </c>
      <c r="N144" t="str">
        <f t="shared" si="6"/>
        <v>Q2</v>
      </c>
      <c r="O144" s="2">
        <f t="shared" si="7"/>
        <v>34.017181129877692</v>
      </c>
      <c r="P144" t="str">
        <f>VLOOKUP(retail_sales_2023!C144,customers!A:J,5,)</f>
        <v>Bengaluru</v>
      </c>
      <c r="Q144" t="str">
        <f>VLOOKUP(C144,customers!A:J,10,0)</f>
        <v>Regular</v>
      </c>
    </row>
    <row r="145" spans="1:17" x14ac:dyDescent="0.3">
      <c r="A145" t="s">
        <v>471</v>
      </c>
      <c r="B145" s="1">
        <v>45289</v>
      </c>
      <c r="C145" t="s">
        <v>472</v>
      </c>
      <c r="D145" t="s">
        <v>473</v>
      </c>
      <c r="E145" t="s">
        <v>21</v>
      </c>
      <c r="F145" t="s">
        <v>22</v>
      </c>
      <c r="G145" t="s">
        <v>210</v>
      </c>
      <c r="H145">
        <v>3</v>
      </c>
      <c r="I145">
        <v>12892.27</v>
      </c>
      <c r="J145">
        <v>0</v>
      </c>
      <c r="K145">
        <v>38676.81</v>
      </c>
      <c r="L145">
        <v>9287.27</v>
      </c>
      <c r="M145">
        <f t="shared" si="8"/>
        <v>38676.81</v>
      </c>
      <c r="N145" t="str">
        <f t="shared" si="6"/>
        <v>Q4</v>
      </c>
      <c r="O145" s="2">
        <f t="shared" si="7"/>
        <v>24.012502582296733</v>
      </c>
      <c r="P145" t="str">
        <f>VLOOKUP(retail_sales_2023!C145,customers!A:J,5,)</f>
        <v>Kolkata</v>
      </c>
      <c r="Q145" t="str">
        <f>VLOOKUP(C145,customers!A:J,10,0)</f>
        <v>Occasional</v>
      </c>
    </row>
    <row r="146" spans="1:17" x14ac:dyDescent="0.3">
      <c r="A146" t="s">
        <v>474</v>
      </c>
      <c r="B146" s="1">
        <v>45232</v>
      </c>
      <c r="C146" t="s">
        <v>257</v>
      </c>
      <c r="D146" t="s">
        <v>258</v>
      </c>
      <c r="E146" t="s">
        <v>27</v>
      </c>
      <c r="F146" t="s">
        <v>81</v>
      </c>
      <c r="G146" t="s">
        <v>82</v>
      </c>
      <c r="H146">
        <v>4</v>
      </c>
      <c r="I146">
        <v>2814.18</v>
      </c>
      <c r="J146">
        <v>0</v>
      </c>
      <c r="K146">
        <v>11256.72</v>
      </c>
      <c r="L146">
        <v>2913.96</v>
      </c>
      <c r="M146">
        <f t="shared" si="8"/>
        <v>11256.72</v>
      </c>
      <c r="N146" t="str">
        <f t="shared" si="6"/>
        <v>Q4</v>
      </c>
      <c r="O146" s="2">
        <f t="shared" si="7"/>
        <v>25.88640385476409</v>
      </c>
      <c r="P146" t="str">
        <f>VLOOKUP(retail_sales_2023!C146,customers!A:J,5,)</f>
        <v>Delhi</v>
      </c>
      <c r="Q146" t="str">
        <f>VLOOKUP(C146,customers!A:J,10,0)</f>
        <v>Regular</v>
      </c>
    </row>
    <row r="147" spans="1:17" x14ac:dyDescent="0.3">
      <c r="A147" t="s">
        <v>475</v>
      </c>
      <c r="B147" s="1">
        <v>44962</v>
      </c>
      <c r="C147" t="s">
        <v>476</v>
      </c>
      <c r="D147" t="s">
        <v>477</v>
      </c>
      <c r="E147" t="s">
        <v>33</v>
      </c>
      <c r="F147" t="s">
        <v>28</v>
      </c>
      <c r="G147" t="s">
        <v>466</v>
      </c>
      <c r="H147">
        <v>5</v>
      </c>
      <c r="I147">
        <v>5602.89</v>
      </c>
      <c r="J147">
        <v>0.2</v>
      </c>
      <c r="K147">
        <v>22411.56</v>
      </c>
      <c r="L147">
        <v>3799.45</v>
      </c>
      <c r="M147">
        <f t="shared" si="8"/>
        <v>22411.56</v>
      </c>
      <c r="N147" t="str">
        <f t="shared" si="6"/>
        <v>Q1</v>
      </c>
      <c r="O147" s="2">
        <f t="shared" si="7"/>
        <v>16.953081356228658</v>
      </c>
      <c r="P147" t="str">
        <f>VLOOKUP(retail_sales_2023!C147,customers!A:J,5,)</f>
        <v>Mumbai</v>
      </c>
      <c r="Q147" t="str">
        <f>VLOOKUP(C147,customers!A:J,10,0)</f>
        <v>Regular</v>
      </c>
    </row>
    <row r="148" spans="1:17" x14ac:dyDescent="0.3">
      <c r="A148" t="s">
        <v>478</v>
      </c>
      <c r="B148" s="1">
        <v>44978</v>
      </c>
      <c r="C148" t="s">
        <v>479</v>
      </c>
      <c r="D148" t="s">
        <v>480</v>
      </c>
      <c r="E148" t="s">
        <v>21</v>
      </c>
      <c r="F148" t="s">
        <v>52</v>
      </c>
      <c r="G148" t="s">
        <v>133</v>
      </c>
      <c r="H148">
        <v>4</v>
      </c>
      <c r="I148">
        <v>97.35</v>
      </c>
      <c r="J148">
        <v>0.05</v>
      </c>
      <c r="K148">
        <v>369.93</v>
      </c>
      <c r="L148">
        <v>23.42</v>
      </c>
      <c r="M148">
        <f t="shared" si="8"/>
        <v>369.92999999999995</v>
      </c>
      <c r="N148" t="str">
        <f t="shared" si="6"/>
        <v>Q1</v>
      </c>
      <c r="O148" s="2">
        <f t="shared" si="7"/>
        <v>6.3309274727651177</v>
      </c>
      <c r="P148" t="str">
        <f>VLOOKUP(retail_sales_2023!C148,customers!A:J,5,)</f>
        <v>Bhubaneswar</v>
      </c>
      <c r="Q148" t="str">
        <f>VLOOKUP(C148,customers!A:J,10,0)</f>
        <v>Premium</v>
      </c>
    </row>
    <row r="149" spans="1:17" x14ac:dyDescent="0.3">
      <c r="A149" t="s">
        <v>481</v>
      </c>
      <c r="B149" s="1">
        <v>44996</v>
      </c>
      <c r="C149" t="s">
        <v>482</v>
      </c>
      <c r="D149" t="s">
        <v>483</v>
      </c>
      <c r="E149" t="s">
        <v>15</v>
      </c>
      <c r="F149" t="s">
        <v>16</v>
      </c>
      <c r="G149" t="s">
        <v>356</v>
      </c>
      <c r="H149">
        <v>4</v>
      </c>
      <c r="I149">
        <v>830.36</v>
      </c>
      <c r="J149">
        <v>0</v>
      </c>
      <c r="K149">
        <v>3321.44</v>
      </c>
      <c r="L149">
        <v>822.47</v>
      </c>
      <c r="M149">
        <f t="shared" si="8"/>
        <v>3321.44</v>
      </c>
      <c r="N149" t="str">
        <f t="shared" si="6"/>
        <v>Q1</v>
      </c>
      <c r="O149" s="2">
        <f t="shared" si="7"/>
        <v>24.76245243027121</v>
      </c>
      <c r="P149" t="str">
        <f>VLOOKUP(retail_sales_2023!C149,customers!A:J,5,)</f>
        <v>Bengaluru</v>
      </c>
      <c r="Q149" t="str">
        <f>VLOOKUP(C149,customers!A:J,10,0)</f>
        <v>Premium</v>
      </c>
    </row>
    <row r="150" spans="1:17" x14ac:dyDescent="0.3">
      <c r="A150" t="s">
        <v>484</v>
      </c>
      <c r="B150" s="1">
        <v>45019</v>
      </c>
      <c r="C150" t="s">
        <v>485</v>
      </c>
      <c r="D150" t="s">
        <v>486</v>
      </c>
      <c r="E150" t="s">
        <v>27</v>
      </c>
      <c r="F150" t="s">
        <v>22</v>
      </c>
      <c r="G150" t="s">
        <v>182</v>
      </c>
      <c r="H150">
        <v>1</v>
      </c>
      <c r="I150">
        <v>44390.29</v>
      </c>
      <c r="J150">
        <v>0.1</v>
      </c>
      <c r="K150">
        <v>39951.26</v>
      </c>
      <c r="L150">
        <v>7447</v>
      </c>
      <c r="M150">
        <f t="shared" si="8"/>
        <v>39951.260999999999</v>
      </c>
      <c r="N150" t="str">
        <f t="shared" si="6"/>
        <v>Q2</v>
      </c>
      <c r="O150" s="2">
        <f t="shared" si="7"/>
        <v>18.640213099661938</v>
      </c>
      <c r="P150" t="str">
        <f>VLOOKUP(retail_sales_2023!C150,customers!A:J,5,)</f>
        <v>Lucknow</v>
      </c>
      <c r="Q150" t="str">
        <f>VLOOKUP(C150,customers!A:J,10,0)</f>
        <v>Premium</v>
      </c>
    </row>
    <row r="151" spans="1:17" x14ac:dyDescent="0.3">
      <c r="A151" t="s">
        <v>487</v>
      </c>
      <c r="B151" s="1">
        <v>44953</v>
      </c>
      <c r="C151" t="s">
        <v>488</v>
      </c>
      <c r="D151" t="s">
        <v>489</v>
      </c>
      <c r="E151" t="s">
        <v>33</v>
      </c>
      <c r="F151" t="s">
        <v>52</v>
      </c>
      <c r="G151" t="s">
        <v>235</v>
      </c>
      <c r="H151">
        <v>9</v>
      </c>
      <c r="I151">
        <v>218.88</v>
      </c>
      <c r="J151">
        <v>0.05</v>
      </c>
      <c r="K151">
        <v>1871.42</v>
      </c>
      <c r="L151">
        <v>182.62</v>
      </c>
      <c r="M151">
        <f t="shared" si="8"/>
        <v>1871.424</v>
      </c>
      <c r="N151" t="str">
        <f t="shared" si="6"/>
        <v>Q1</v>
      </c>
      <c r="O151" s="2">
        <f t="shared" si="7"/>
        <v>9.7583653054899475</v>
      </c>
      <c r="P151" t="str">
        <f>VLOOKUP(retail_sales_2023!C151,customers!A:J,5,)</f>
        <v>Ahmedabad</v>
      </c>
      <c r="Q151" t="str">
        <f>VLOOKUP(C151,customers!A:J,10,0)</f>
        <v>Occasional</v>
      </c>
    </row>
    <row r="152" spans="1:17" x14ac:dyDescent="0.3">
      <c r="A152" t="s">
        <v>490</v>
      </c>
      <c r="B152" s="1">
        <v>45092</v>
      </c>
      <c r="C152" t="s">
        <v>491</v>
      </c>
      <c r="D152" t="s">
        <v>492</v>
      </c>
      <c r="E152" t="s">
        <v>21</v>
      </c>
      <c r="F152" t="s">
        <v>43</v>
      </c>
      <c r="G152" t="s">
        <v>128</v>
      </c>
      <c r="H152">
        <v>2</v>
      </c>
      <c r="I152">
        <v>84598.57</v>
      </c>
      <c r="J152">
        <v>0.05</v>
      </c>
      <c r="K152">
        <v>160737.28</v>
      </c>
      <c r="L152">
        <v>14607.83</v>
      </c>
      <c r="M152">
        <f t="shared" si="8"/>
        <v>160737.283</v>
      </c>
      <c r="N152" t="str">
        <f t="shared" si="6"/>
        <v>Q2</v>
      </c>
      <c r="O152" s="2">
        <f t="shared" si="7"/>
        <v>9.0880161714818115</v>
      </c>
      <c r="P152" t="str">
        <f>VLOOKUP(retail_sales_2023!C152,customers!A:J,5,)</f>
        <v>Patna</v>
      </c>
      <c r="Q152" t="str">
        <f>VLOOKUP(C152,customers!A:J,10,0)</f>
        <v>Premium</v>
      </c>
    </row>
    <row r="153" spans="1:17" x14ac:dyDescent="0.3">
      <c r="A153" t="s">
        <v>493</v>
      </c>
      <c r="B153" s="1">
        <v>44947</v>
      </c>
      <c r="C153" t="s">
        <v>494</v>
      </c>
      <c r="D153" t="s">
        <v>495</v>
      </c>
      <c r="E153" t="s">
        <v>15</v>
      </c>
      <c r="F153" t="s">
        <v>43</v>
      </c>
      <c r="G153" t="s">
        <v>272</v>
      </c>
      <c r="H153">
        <v>4</v>
      </c>
      <c r="I153">
        <v>74418.67</v>
      </c>
      <c r="J153">
        <v>0.1</v>
      </c>
      <c r="K153">
        <v>267907.21000000002</v>
      </c>
      <c r="L153">
        <v>39830.400000000001</v>
      </c>
      <c r="M153">
        <f t="shared" si="8"/>
        <v>267907.212</v>
      </c>
      <c r="N153" t="str">
        <f t="shared" si="6"/>
        <v>Q1</v>
      </c>
      <c r="O153" s="2">
        <f t="shared" si="7"/>
        <v>14.867237055695515</v>
      </c>
      <c r="P153" t="str">
        <f>VLOOKUP(retail_sales_2023!C153,customers!A:J,5,)</f>
        <v>Kochi</v>
      </c>
      <c r="Q153" t="str">
        <f>VLOOKUP(C153,customers!A:J,10,0)</f>
        <v>Premium</v>
      </c>
    </row>
    <row r="154" spans="1:17" x14ac:dyDescent="0.3">
      <c r="A154" t="s">
        <v>496</v>
      </c>
      <c r="B154" s="1">
        <v>45140</v>
      </c>
      <c r="C154" t="s">
        <v>497</v>
      </c>
      <c r="D154" t="s">
        <v>498</v>
      </c>
      <c r="E154" t="s">
        <v>27</v>
      </c>
      <c r="F154" t="s">
        <v>52</v>
      </c>
      <c r="G154" t="s">
        <v>235</v>
      </c>
      <c r="H154">
        <v>10</v>
      </c>
      <c r="I154">
        <v>134.57</v>
      </c>
      <c r="J154">
        <v>0</v>
      </c>
      <c r="K154">
        <v>1345.7</v>
      </c>
      <c r="L154">
        <v>131.19999999999999</v>
      </c>
      <c r="M154">
        <f t="shared" si="8"/>
        <v>1345.6999999999998</v>
      </c>
      <c r="N154" t="str">
        <f t="shared" si="6"/>
        <v>Q3</v>
      </c>
      <c r="O154" s="2">
        <f t="shared" si="7"/>
        <v>9.7495727130861258</v>
      </c>
      <c r="P154" t="str">
        <f>VLOOKUP(retail_sales_2023!C154,customers!A:J,5,)</f>
        <v>Chandigarh</v>
      </c>
      <c r="Q154" t="str">
        <f>VLOOKUP(C154,customers!A:J,10,0)</f>
        <v>Regular</v>
      </c>
    </row>
    <row r="155" spans="1:17" x14ac:dyDescent="0.3">
      <c r="A155" t="s">
        <v>499</v>
      </c>
      <c r="B155" s="1">
        <v>45148</v>
      </c>
      <c r="C155" t="s">
        <v>500</v>
      </c>
      <c r="D155" t="s">
        <v>501</v>
      </c>
      <c r="E155" t="s">
        <v>15</v>
      </c>
      <c r="F155" t="s">
        <v>52</v>
      </c>
      <c r="G155" t="s">
        <v>69</v>
      </c>
      <c r="H155">
        <v>9</v>
      </c>
      <c r="I155">
        <v>127.76</v>
      </c>
      <c r="J155">
        <v>0.1</v>
      </c>
      <c r="K155">
        <v>1034.8599999999999</v>
      </c>
      <c r="L155">
        <v>65.599999999999994</v>
      </c>
      <c r="M155">
        <f t="shared" si="8"/>
        <v>1034.8560000000002</v>
      </c>
      <c r="N155" t="str">
        <f t="shared" si="6"/>
        <v>Q3</v>
      </c>
      <c r="O155" s="2">
        <f t="shared" si="7"/>
        <v>6.3390217034188208</v>
      </c>
      <c r="P155" t="str">
        <f>VLOOKUP(retail_sales_2023!C155,customers!A:J,5,)</f>
        <v>Coimbatore</v>
      </c>
      <c r="Q155" t="str">
        <f>VLOOKUP(C155,customers!A:J,10,0)</f>
        <v>Premium</v>
      </c>
    </row>
    <row r="156" spans="1:17" x14ac:dyDescent="0.3">
      <c r="A156" t="s">
        <v>502</v>
      </c>
      <c r="B156" s="1">
        <v>45060</v>
      </c>
      <c r="C156" t="s">
        <v>503</v>
      </c>
      <c r="D156" t="s">
        <v>504</v>
      </c>
      <c r="E156" t="s">
        <v>21</v>
      </c>
      <c r="F156" t="s">
        <v>38</v>
      </c>
      <c r="G156" t="s">
        <v>77</v>
      </c>
      <c r="H156">
        <v>5</v>
      </c>
      <c r="I156">
        <v>472</v>
      </c>
      <c r="J156">
        <v>0.05</v>
      </c>
      <c r="K156">
        <v>2242</v>
      </c>
      <c r="L156">
        <v>543.62</v>
      </c>
      <c r="M156">
        <f t="shared" si="8"/>
        <v>2242</v>
      </c>
      <c r="N156" t="str">
        <f t="shared" si="6"/>
        <v>Q2</v>
      </c>
      <c r="O156" s="2">
        <f t="shared" si="7"/>
        <v>24.247100802854593</v>
      </c>
      <c r="P156" t="str">
        <f>VLOOKUP(retail_sales_2023!C156,customers!A:J,5,)</f>
        <v>Patna</v>
      </c>
      <c r="Q156" t="str">
        <f>VLOOKUP(C156,customers!A:J,10,0)</f>
        <v>Premium</v>
      </c>
    </row>
    <row r="157" spans="1:17" x14ac:dyDescent="0.3">
      <c r="A157" t="s">
        <v>505</v>
      </c>
      <c r="B157" s="1">
        <v>45234</v>
      </c>
      <c r="C157" t="s">
        <v>310</v>
      </c>
      <c r="D157" t="s">
        <v>311</v>
      </c>
      <c r="E157" t="s">
        <v>21</v>
      </c>
      <c r="F157" t="s">
        <v>38</v>
      </c>
      <c r="G157" t="s">
        <v>90</v>
      </c>
      <c r="H157">
        <v>4</v>
      </c>
      <c r="I157">
        <v>3667.37</v>
      </c>
      <c r="J157">
        <v>0.15</v>
      </c>
      <c r="K157">
        <v>12469.06</v>
      </c>
      <c r="L157">
        <v>2667.65</v>
      </c>
      <c r="M157">
        <f t="shared" si="8"/>
        <v>12469.057999999999</v>
      </c>
      <c r="N157" t="str">
        <f t="shared" si="6"/>
        <v>Q4</v>
      </c>
      <c r="O157" s="2">
        <f t="shared" si="7"/>
        <v>21.394154811990639</v>
      </c>
      <c r="P157" t="str">
        <f>VLOOKUP(retail_sales_2023!C157,customers!A:J,5,)</f>
        <v>Patna</v>
      </c>
      <c r="Q157" t="str">
        <f>VLOOKUP(C157,customers!A:J,10,0)</f>
        <v>Regular</v>
      </c>
    </row>
    <row r="158" spans="1:17" x14ac:dyDescent="0.3">
      <c r="A158" t="s">
        <v>506</v>
      </c>
      <c r="B158" s="1">
        <v>45170</v>
      </c>
      <c r="C158" t="s">
        <v>507</v>
      </c>
      <c r="D158" t="s">
        <v>508</v>
      </c>
      <c r="E158" t="s">
        <v>33</v>
      </c>
      <c r="F158" t="s">
        <v>81</v>
      </c>
      <c r="G158" t="s">
        <v>101</v>
      </c>
      <c r="H158">
        <v>4</v>
      </c>
      <c r="I158">
        <v>4667.75</v>
      </c>
      <c r="J158">
        <v>0.1</v>
      </c>
      <c r="K158">
        <v>16803.900000000001</v>
      </c>
      <c r="L158">
        <v>5697.78</v>
      </c>
      <c r="M158">
        <f t="shared" si="8"/>
        <v>16803.900000000001</v>
      </c>
      <c r="N158" t="str">
        <f t="shared" si="6"/>
        <v>Q3</v>
      </c>
      <c r="O158" s="2">
        <f t="shared" si="7"/>
        <v>33.907485762233762</v>
      </c>
      <c r="P158" t="str">
        <f>VLOOKUP(retail_sales_2023!C158,customers!A:J,5,)</f>
        <v>Nagpur</v>
      </c>
      <c r="Q158" t="str">
        <f>VLOOKUP(C158,customers!A:J,10,0)</f>
        <v>Premium</v>
      </c>
    </row>
    <row r="159" spans="1:17" x14ac:dyDescent="0.3">
      <c r="A159" t="s">
        <v>509</v>
      </c>
      <c r="B159" s="1">
        <v>44951</v>
      </c>
      <c r="C159" t="s">
        <v>510</v>
      </c>
      <c r="D159" t="s">
        <v>511</v>
      </c>
      <c r="E159" t="s">
        <v>21</v>
      </c>
      <c r="F159" t="s">
        <v>52</v>
      </c>
      <c r="G159" t="s">
        <v>69</v>
      </c>
      <c r="H159">
        <v>8</v>
      </c>
      <c r="I159">
        <v>159.63</v>
      </c>
      <c r="J159">
        <v>0</v>
      </c>
      <c r="K159">
        <v>1277.04</v>
      </c>
      <c r="L159">
        <v>98.04</v>
      </c>
      <c r="M159">
        <f t="shared" si="8"/>
        <v>1277.04</v>
      </c>
      <c r="N159" t="str">
        <f t="shared" si="6"/>
        <v>Q1</v>
      </c>
      <c r="O159" s="2">
        <f t="shared" si="7"/>
        <v>7.6771283593309541</v>
      </c>
      <c r="P159" t="str">
        <f>VLOOKUP(retail_sales_2023!C159,customers!A:J,5,)</f>
        <v>Ranchi</v>
      </c>
      <c r="Q159" t="str">
        <f>VLOOKUP(C159,customers!A:J,10,0)</f>
        <v>Premium</v>
      </c>
    </row>
    <row r="160" spans="1:17" x14ac:dyDescent="0.3">
      <c r="A160" t="s">
        <v>512</v>
      </c>
      <c r="B160" s="1">
        <v>45022</v>
      </c>
      <c r="C160" t="s">
        <v>379</v>
      </c>
      <c r="D160" t="s">
        <v>380</v>
      </c>
      <c r="E160" t="s">
        <v>27</v>
      </c>
      <c r="F160" t="s">
        <v>43</v>
      </c>
      <c r="G160" t="s">
        <v>243</v>
      </c>
      <c r="H160">
        <v>5</v>
      </c>
      <c r="I160">
        <v>52099.42</v>
      </c>
      <c r="J160">
        <v>0.05</v>
      </c>
      <c r="K160">
        <v>247472.24</v>
      </c>
      <c r="L160">
        <v>28630.11</v>
      </c>
      <c r="M160">
        <f t="shared" si="8"/>
        <v>247472.24499999997</v>
      </c>
      <c r="N160" t="str">
        <f t="shared" si="6"/>
        <v>Q2</v>
      </c>
      <c r="O160" s="2">
        <f t="shared" si="7"/>
        <v>11.569018811968569</v>
      </c>
      <c r="P160" t="str">
        <f>VLOOKUP(retail_sales_2023!C160,customers!A:J,5,)</f>
        <v>Lucknow</v>
      </c>
      <c r="Q160" t="str">
        <f>VLOOKUP(C160,customers!A:J,10,0)</f>
        <v>Premium</v>
      </c>
    </row>
    <row r="161" spans="1:17" x14ac:dyDescent="0.3">
      <c r="A161" t="s">
        <v>513</v>
      </c>
      <c r="B161" s="1">
        <v>45102</v>
      </c>
      <c r="C161" t="s">
        <v>514</v>
      </c>
      <c r="D161" t="s">
        <v>515</v>
      </c>
      <c r="E161" t="s">
        <v>27</v>
      </c>
      <c r="F161" t="s">
        <v>22</v>
      </c>
      <c r="G161" t="s">
        <v>516</v>
      </c>
      <c r="H161">
        <v>5</v>
      </c>
      <c r="I161">
        <v>37991.96</v>
      </c>
      <c r="J161">
        <v>0.25</v>
      </c>
      <c r="K161">
        <v>142469.85</v>
      </c>
      <c r="L161">
        <v>40598.410000000003</v>
      </c>
      <c r="M161">
        <f t="shared" si="8"/>
        <v>142469.84999999998</v>
      </c>
      <c r="N161" t="str">
        <f t="shared" si="6"/>
        <v>Q2</v>
      </c>
      <c r="O161" s="2">
        <f t="shared" si="7"/>
        <v>28.496141464316839</v>
      </c>
      <c r="P161" t="str">
        <f>VLOOKUP(retail_sales_2023!C161,customers!A:J,5,)</f>
        <v>Delhi</v>
      </c>
      <c r="Q161" t="str">
        <f>VLOOKUP(C161,customers!A:J,10,0)</f>
        <v>Premium</v>
      </c>
    </row>
    <row r="162" spans="1:17" x14ac:dyDescent="0.3">
      <c r="A162" t="s">
        <v>517</v>
      </c>
      <c r="B162" s="1">
        <v>45264</v>
      </c>
      <c r="C162" t="s">
        <v>518</v>
      </c>
      <c r="D162" t="s">
        <v>519</v>
      </c>
      <c r="E162" t="s">
        <v>21</v>
      </c>
      <c r="F162" t="s">
        <v>81</v>
      </c>
      <c r="G162" t="s">
        <v>101</v>
      </c>
      <c r="H162">
        <v>3</v>
      </c>
      <c r="I162">
        <v>3830.78</v>
      </c>
      <c r="J162">
        <v>0.2</v>
      </c>
      <c r="K162">
        <v>9193.8700000000008</v>
      </c>
      <c r="L162">
        <v>2446.1</v>
      </c>
      <c r="M162">
        <f t="shared" si="8"/>
        <v>9193.8720000000012</v>
      </c>
      <c r="N162" t="str">
        <f t="shared" si="6"/>
        <v>Q4</v>
      </c>
      <c r="O162" s="2">
        <f t="shared" si="7"/>
        <v>26.605771019168202</v>
      </c>
      <c r="P162" t="str">
        <f>VLOOKUP(retail_sales_2023!C162,customers!A:J,5,)</f>
        <v>Ranchi</v>
      </c>
      <c r="Q162" t="str">
        <f>VLOOKUP(C162,customers!A:J,10,0)</f>
        <v>Premium</v>
      </c>
    </row>
    <row r="163" spans="1:17" x14ac:dyDescent="0.3">
      <c r="A163" t="s">
        <v>520</v>
      </c>
      <c r="B163" s="1">
        <v>45090</v>
      </c>
      <c r="C163" t="s">
        <v>521</v>
      </c>
      <c r="D163" t="s">
        <v>522</v>
      </c>
      <c r="E163" t="s">
        <v>21</v>
      </c>
      <c r="F163" t="s">
        <v>52</v>
      </c>
      <c r="G163" t="s">
        <v>226</v>
      </c>
      <c r="H163">
        <v>9</v>
      </c>
      <c r="I163">
        <v>546.65</v>
      </c>
      <c r="J163">
        <v>0.25</v>
      </c>
      <c r="K163">
        <v>3689.89</v>
      </c>
      <c r="L163">
        <v>315.07</v>
      </c>
      <c r="M163">
        <f t="shared" si="8"/>
        <v>3689.8874999999998</v>
      </c>
      <c r="N163" t="str">
        <f t="shared" si="6"/>
        <v>Q2</v>
      </c>
      <c r="O163" s="2">
        <f t="shared" si="7"/>
        <v>8.5387369271170694</v>
      </c>
      <c r="P163" t="str">
        <f>VLOOKUP(retail_sales_2023!C163,customers!A:J,5,)</f>
        <v>Patna</v>
      </c>
      <c r="Q163" t="str">
        <f>VLOOKUP(C163,customers!A:J,10,0)</f>
        <v>Regular</v>
      </c>
    </row>
    <row r="164" spans="1:17" x14ac:dyDescent="0.3">
      <c r="A164" t="s">
        <v>523</v>
      </c>
      <c r="B164" s="1">
        <v>45080</v>
      </c>
      <c r="C164" t="s">
        <v>307</v>
      </c>
      <c r="D164" t="s">
        <v>308</v>
      </c>
      <c r="E164" t="s">
        <v>21</v>
      </c>
      <c r="F164" t="s">
        <v>28</v>
      </c>
      <c r="G164" t="s">
        <v>280</v>
      </c>
      <c r="H164">
        <v>1</v>
      </c>
      <c r="I164">
        <v>559</v>
      </c>
      <c r="J164">
        <v>0.05</v>
      </c>
      <c r="K164">
        <v>531.04999999999995</v>
      </c>
      <c r="L164">
        <v>121.94</v>
      </c>
      <c r="M164">
        <f t="shared" si="8"/>
        <v>531.04999999999995</v>
      </c>
      <c r="N164" t="str">
        <f t="shared" si="6"/>
        <v>Q2</v>
      </c>
      <c r="O164" s="2">
        <f t="shared" si="7"/>
        <v>22.962056303549573</v>
      </c>
      <c r="P164" t="str">
        <f>VLOOKUP(retail_sales_2023!C164,customers!A:J,5,)</f>
        <v>Patna</v>
      </c>
      <c r="Q164" t="str">
        <f>VLOOKUP(C164,customers!A:J,10,0)</f>
        <v>Occasional</v>
      </c>
    </row>
    <row r="165" spans="1:17" x14ac:dyDescent="0.3">
      <c r="A165" t="s">
        <v>524</v>
      </c>
      <c r="B165" s="1">
        <v>44931</v>
      </c>
      <c r="C165" t="s">
        <v>525</v>
      </c>
      <c r="D165" t="s">
        <v>526</v>
      </c>
      <c r="E165" t="s">
        <v>21</v>
      </c>
      <c r="F165" t="s">
        <v>81</v>
      </c>
      <c r="G165" t="s">
        <v>105</v>
      </c>
      <c r="H165">
        <v>5</v>
      </c>
      <c r="I165">
        <v>2534.15</v>
      </c>
      <c r="J165">
        <v>0.25</v>
      </c>
      <c r="K165">
        <v>9503.06</v>
      </c>
      <c r="L165">
        <v>-767.03</v>
      </c>
      <c r="M165">
        <f t="shared" si="8"/>
        <v>9503.0625</v>
      </c>
      <c r="N165" t="str">
        <f t="shared" si="6"/>
        <v>Q1</v>
      </c>
      <c r="O165" s="2">
        <f t="shared" si="7"/>
        <v>-8.0714001595275633</v>
      </c>
      <c r="P165" t="str">
        <f>VLOOKUP(retail_sales_2023!C165,customers!A:J,5,)</f>
        <v>Patna</v>
      </c>
      <c r="Q165" t="str">
        <f>VLOOKUP(C165,customers!A:J,10,0)</f>
        <v>Occasional</v>
      </c>
    </row>
    <row r="166" spans="1:17" x14ac:dyDescent="0.3">
      <c r="A166" t="s">
        <v>527</v>
      </c>
      <c r="B166" s="1">
        <v>44997</v>
      </c>
      <c r="C166" t="s">
        <v>528</v>
      </c>
      <c r="D166" t="s">
        <v>529</v>
      </c>
      <c r="E166" t="s">
        <v>27</v>
      </c>
      <c r="F166" t="s">
        <v>52</v>
      </c>
      <c r="G166" t="s">
        <v>117</v>
      </c>
      <c r="H166">
        <v>5</v>
      </c>
      <c r="I166">
        <v>557</v>
      </c>
      <c r="J166">
        <v>0</v>
      </c>
      <c r="K166">
        <v>2785</v>
      </c>
      <c r="L166">
        <v>267.24</v>
      </c>
      <c r="M166">
        <f t="shared" si="8"/>
        <v>2785</v>
      </c>
      <c r="N166" t="str">
        <f t="shared" si="6"/>
        <v>Q1</v>
      </c>
      <c r="O166" s="2">
        <f t="shared" si="7"/>
        <v>9.5956912028725316</v>
      </c>
      <c r="P166" t="str">
        <f>VLOOKUP(retail_sales_2023!C166,customers!A:J,5,)</f>
        <v>Amritsar</v>
      </c>
      <c r="Q166" t="str">
        <f>VLOOKUP(C166,customers!A:J,10,0)</f>
        <v>Premium</v>
      </c>
    </row>
    <row r="167" spans="1:17" x14ac:dyDescent="0.3">
      <c r="A167" t="s">
        <v>530</v>
      </c>
      <c r="B167" s="1">
        <v>44966</v>
      </c>
      <c r="C167" t="s">
        <v>531</v>
      </c>
      <c r="D167" t="s">
        <v>532</v>
      </c>
      <c r="E167" t="s">
        <v>15</v>
      </c>
      <c r="F167" t="s">
        <v>43</v>
      </c>
      <c r="G167" t="s">
        <v>121</v>
      </c>
      <c r="H167">
        <v>3</v>
      </c>
      <c r="I167">
        <v>26029.13</v>
      </c>
      <c r="J167">
        <v>0</v>
      </c>
      <c r="K167">
        <v>78087.39</v>
      </c>
      <c r="L167">
        <v>8275.09</v>
      </c>
      <c r="M167">
        <f t="shared" si="8"/>
        <v>78087.39</v>
      </c>
      <c r="N167" t="str">
        <f t="shared" si="6"/>
        <v>Q1</v>
      </c>
      <c r="O167" s="2">
        <f t="shared" si="7"/>
        <v>10.597216784938004</v>
      </c>
      <c r="P167" t="str">
        <f>VLOOKUP(retail_sales_2023!C167,customers!A:J,5,)</f>
        <v>Hyderabad</v>
      </c>
      <c r="Q167" t="str">
        <f>VLOOKUP(C167,customers!A:J,10,0)</f>
        <v>Regular</v>
      </c>
    </row>
    <row r="168" spans="1:17" x14ac:dyDescent="0.3">
      <c r="A168" t="s">
        <v>533</v>
      </c>
      <c r="B168" s="1">
        <v>45072</v>
      </c>
      <c r="C168" t="s">
        <v>254</v>
      </c>
      <c r="D168" t="s">
        <v>255</v>
      </c>
      <c r="E168" t="s">
        <v>33</v>
      </c>
      <c r="F168" t="s">
        <v>22</v>
      </c>
      <c r="G168" t="s">
        <v>210</v>
      </c>
      <c r="H168">
        <v>5</v>
      </c>
      <c r="I168">
        <v>40595.360000000001</v>
      </c>
      <c r="J168">
        <v>0</v>
      </c>
      <c r="K168">
        <v>202976.8</v>
      </c>
      <c r="L168">
        <v>51574.239999999998</v>
      </c>
      <c r="M168">
        <f t="shared" si="8"/>
        <v>202976.8</v>
      </c>
      <c r="N168" t="str">
        <f t="shared" si="6"/>
        <v>Q2</v>
      </c>
      <c r="O168" s="2">
        <f t="shared" si="7"/>
        <v>25.408933434757074</v>
      </c>
      <c r="P168" t="str">
        <f>VLOOKUP(retail_sales_2023!C168,customers!A:J,5,)</f>
        <v>Nagpur</v>
      </c>
      <c r="Q168" t="str">
        <f>VLOOKUP(C168,customers!A:J,10,0)</f>
        <v>Premium</v>
      </c>
    </row>
    <row r="169" spans="1:17" x14ac:dyDescent="0.3">
      <c r="A169" t="s">
        <v>534</v>
      </c>
      <c r="B169" s="1">
        <v>45166</v>
      </c>
      <c r="C169" t="s">
        <v>535</v>
      </c>
      <c r="D169" t="s">
        <v>536</v>
      </c>
      <c r="E169" t="s">
        <v>21</v>
      </c>
      <c r="F169" t="s">
        <v>81</v>
      </c>
      <c r="G169" t="s">
        <v>105</v>
      </c>
      <c r="H169">
        <v>1</v>
      </c>
      <c r="I169">
        <v>4531.1499999999996</v>
      </c>
      <c r="J169">
        <v>0.15</v>
      </c>
      <c r="K169">
        <v>3851.48</v>
      </c>
      <c r="L169">
        <v>1466.7</v>
      </c>
      <c r="M169">
        <f t="shared" si="8"/>
        <v>3851.4774999999995</v>
      </c>
      <c r="N169" t="str">
        <f t="shared" si="6"/>
        <v>Q3</v>
      </c>
      <c r="O169" s="2">
        <f t="shared" si="7"/>
        <v>38.081464787562183</v>
      </c>
      <c r="P169" t="str">
        <f>VLOOKUP(retail_sales_2023!C169,customers!A:J,5,)</f>
        <v>Guwahati</v>
      </c>
      <c r="Q169" t="str">
        <f>VLOOKUP(C169,customers!A:J,10,0)</f>
        <v>Premium</v>
      </c>
    </row>
    <row r="170" spans="1:17" x14ac:dyDescent="0.3">
      <c r="A170" t="s">
        <v>537</v>
      </c>
      <c r="B170" s="1">
        <v>45096</v>
      </c>
      <c r="C170" t="s">
        <v>538</v>
      </c>
      <c r="D170" t="s">
        <v>539</v>
      </c>
      <c r="E170" t="s">
        <v>33</v>
      </c>
      <c r="F170" t="s">
        <v>81</v>
      </c>
      <c r="G170" t="s">
        <v>105</v>
      </c>
      <c r="H170">
        <v>2</v>
      </c>
      <c r="I170">
        <v>397.11</v>
      </c>
      <c r="J170">
        <v>0.25</v>
      </c>
      <c r="K170">
        <v>595.66</v>
      </c>
      <c r="L170">
        <v>149.57</v>
      </c>
      <c r="M170">
        <f t="shared" si="8"/>
        <v>595.66499999999996</v>
      </c>
      <c r="N170" t="str">
        <f t="shared" si="6"/>
        <v>Q2</v>
      </c>
      <c r="O170" s="2">
        <f t="shared" si="7"/>
        <v>25.109962058892659</v>
      </c>
      <c r="P170" t="str">
        <f>VLOOKUP(retail_sales_2023!C170,customers!A:J,5,)</f>
        <v>Mumbai</v>
      </c>
      <c r="Q170" t="str">
        <f>VLOOKUP(C170,customers!A:J,10,0)</f>
        <v>Premium</v>
      </c>
    </row>
    <row r="171" spans="1:17" x14ac:dyDescent="0.3">
      <c r="A171" t="s">
        <v>540</v>
      </c>
      <c r="B171" s="1">
        <v>45007</v>
      </c>
      <c r="C171" t="s">
        <v>541</v>
      </c>
      <c r="D171" t="s">
        <v>542</v>
      </c>
      <c r="E171" t="s">
        <v>21</v>
      </c>
      <c r="F171" t="s">
        <v>43</v>
      </c>
      <c r="G171" t="s">
        <v>110</v>
      </c>
      <c r="H171">
        <v>2</v>
      </c>
      <c r="I171">
        <v>18212.57</v>
      </c>
      <c r="J171">
        <v>0.1</v>
      </c>
      <c r="K171">
        <v>32782.629999999997</v>
      </c>
      <c r="L171">
        <v>4609.87</v>
      </c>
      <c r="M171">
        <f t="shared" si="8"/>
        <v>32782.626000000004</v>
      </c>
      <c r="N171" t="str">
        <f t="shared" si="6"/>
        <v>Q1</v>
      </c>
      <c r="O171" s="2">
        <f t="shared" si="7"/>
        <v>14.061928527393929</v>
      </c>
      <c r="P171" t="str">
        <f>VLOOKUP(retail_sales_2023!C171,customers!A:J,5,)</f>
        <v>Kolkata</v>
      </c>
      <c r="Q171" t="str">
        <f>VLOOKUP(C171,customers!A:J,10,0)</f>
        <v>Premium</v>
      </c>
    </row>
    <row r="172" spans="1:17" x14ac:dyDescent="0.3">
      <c r="A172" t="s">
        <v>543</v>
      </c>
      <c r="B172" s="1">
        <v>44955</v>
      </c>
      <c r="C172" t="s">
        <v>544</v>
      </c>
      <c r="D172" t="s">
        <v>545</v>
      </c>
      <c r="E172" t="s">
        <v>15</v>
      </c>
      <c r="F172" t="s">
        <v>52</v>
      </c>
      <c r="G172" t="s">
        <v>268</v>
      </c>
      <c r="H172">
        <v>4</v>
      </c>
      <c r="I172">
        <v>66.88</v>
      </c>
      <c r="J172">
        <v>0.1</v>
      </c>
      <c r="K172">
        <v>240.77</v>
      </c>
      <c r="L172">
        <v>23.05</v>
      </c>
      <c r="M172">
        <f t="shared" si="8"/>
        <v>240.768</v>
      </c>
      <c r="N172" t="str">
        <f t="shared" si="6"/>
        <v>Q1</v>
      </c>
      <c r="O172" s="2">
        <f t="shared" si="7"/>
        <v>9.5734518420068948</v>
      </c>
      <c r="P172" t="str">
        <f>VLOOKUP(retail_sales_2023!C172,customers!A:J,5,)</f>
        <v>Bengaluru</v>
      </c>
      <c r="Q172" t="str">
        <f>VLOOKUP(C172,customers!A:J,10,0)</f>
        <v>Premium</v>
      </c>
    </row>
    <row r="173" spans="1:17" x14ac:dyDescent="0.3">
      <c r="A173" t="s">
        <v>546</v>
      </c>
      <c r="B173" s="1">
        <v>45061</v>
      </c>
      <c r="C173" t="s">
        <v>547</v>
      </c>
      <c r="D173" t="s">
        <v>548</v>
      </c>
      <c r="E173" t="s">
        <v>33</v>
      </c>
      <c r="F173" t="s">
        <v>28</v>
      </c>
      <c r="G173" t="s">
        <v>97</v>
      </c>
      <c r="H173">
        <v>1</v>
      </c>
      <c r="I173">
        <v>4136.71</v>
      </c>
      <c r="J173">
        <v>0.3</v>
      </c>
      <c r="K173">
        <v>2895.7</v>
      </c>
      <c r="L173">
        <v>542.01</v>
      </c>
      <c r="M173">
        <f t="shared" si="8"/>
        <v>2895.6969999999997</v>
      </c>
      <c r="N173" t="str">
        <f t="shared" si="6"/>
        <v>Q2</v>
      </c>
      <c r="O173" s="2">
        <f t="shared" si="7"/>
        <v>18.717753910971442</v>
      </c>
      <c r="P173" t="str">
        <f>VLOOKUP(retail_sales_2023!C173,customers!A:J,5,)</f>
        <v>Pune</v>
      </c>
      <c r="Q173" t="str">
        <f>VLOOKUP(C173,customers!A:J,10,0)</f>
        <v>Regular</v>
      </c>
    </row>
    <row r="174" spans="1:17" x14ac:dyDescent="0.3">
      <c r="A174" t="s">
        <v>549</v>
      </c>
      <c r="B174" s="1">
        <v>45029</v>
      </c>
      <c r="C174" t="s">
        <v>550</v>
      </c>
      <c r="D174" t="s">
        <v>551</v>
      </c>
      <c r="E174" t="s">
        <v>15</v>
      </c>
      <c r="F174" t="s">
        <v>28</v>
      </c>
      <c r="G174" t="s">
        <v>280</v>
      </c>
      <c r="H174">
        <v>1</v>
      </c>
      <c r="I174">
        <v>2020.12</v>
      </c>
      <c r="J174">
        <v>0.25</v>
      </c>
      <c r="K174">
        <v>1515.09</v>
      </c>
      <c r="L174">
        <v>263.72000000000003</v>
      </c>
      <c r="M174">
        <f t="shared" si="8"/>
        <v>1515.09</v>
      </c>
      <c r="N174" t="str">
        <f t="shared" si="6"/>
        <v>Q2</v>
      </c>
      <c r="O174" s="2">
        <f t="shared" si="7"/>
        <v>17.406226692803731</v>
      </c>
      <c r="P174" t="str">
        <f>VLOOKUP(retail_sales_2023!C174,customers!A:J,5,)</f>
        <v>Coimbatore</v>
      </c>
      <c r="Q174" t="str">
        <f>VLOOKUP(C174,customers!A:J,10,0)</f>
        <v>Occasional</v>
      </c>
    </row>
    <row r="175" spans="1:17" x14ac:dyDescent="0.3">
      <c r="A175" t="s">
        <v>552</v>
      </c>
      <c r="B175" s="1">
        <v>45062</v>
      </c>
      <c r="C175" t="s">
        <v>75</v>
      </c>
      <c r="D175" t="s">
        <v>76</v>
      </c>
      <c r="E175" t="s">
        <v>21</v>
      </c>
      <c r="F175" t="s">
        <v>43</v>
      </c>
      <c r="G175" t="s">
        <v>154</v>
      </c>
      <c r="H175">
        <v>1</v>
      </c>
      <c r="I175">
        <v>32315.55</v>
      </c>
      <c r="J175">
        <v>0</v>
      </c>
      <c r="K175">
        <v>32315.55</v>
      </c>
      <c r="L175">
        <v>3881.75</v>
      </c>
      <c r="M175">
        <f t="shared" si="8"/>
        <v>32315.55</v>
      </c>
      <c r="N175" t="str">
        <f t="shared" si="6"/>
        <v>Q2</v>
      </c>
      <c r="O175" s="2">
        <f t="shared" si="7"/>
        <v>12.012018981573886</v>
      </c>
      <c r="P175" t="str">
        <f>VLOOKUP(retail_sales_2023!C175,customers!A:J,5,)</f>
        <v>Patna</v>
      </c>
      <c r="Q175" t="str">
        <f>VLOOKUP(C175,customers!A:J,10,0)</f>
        <v>Regular</v>
      </c>
    </row>
    <row r="176" spans="1:17" x14ac:dyDescent="0.3">
      <c r="A176" t="s">
        <v>553</v>
      </c>
      <c r="B176" s="1">
        <v>45082</v>
      </c>
      <c r="C176" t="s">
        <v>554</v>
      </c>
      <c r="D176" t="s">
        <v>555</v>
      </c>
      <c r="E176" t="s">
        <v>33</v>
      </c>
      <c r="F176" t="s">
        <v>43</v>
      </c>
      <c r="G176" t="s">
        <v>44</v>
      </c>
      <c r="H176">
        <v>2</v>
      </c>
      <c r="I176">
        <v>4687.54</v>
      </c>
      <c r="J176">
        <v>0.1</v>
      </c>
      <c r="K176">
        <v>8437.57</v>
      </c>
      <c r="L176">
        <v>985.96</v>
      </c>
      <c r="M176">
        <f t="shared" si="8"/>
        <v>8437.5720000000001</v>
      </c>
      <c r="N176" t="str">
        <f t="shared" si="6"/>
        <v>Q2</v>
      </c>
      <c r="O176" s="2">
        <f t="shared" si="7"/>
        <v>11.68535490668522</v>
      </c>
      <c r="P176" t="str">
        <f>VLOOKUP(retail_sales_2023!C176,customers!A:J,5,)</f>
        <v>Ahmedabad</v>
      </c>
      <c r="Q176" t="str">
        <f>VLOOKUP(C176,customers!A:J,10,0)</f>
        <v>Occasional</v>
      </c>
    </row>
    <row r="177" spans="1:17" x14ac:dyDescent="0.3">
      <c r="A177" t="s">
        <v>556</v>
      </c>
      <c r="B177" s="1">
        <v>45223</v>
      </c>
      <c r="C177" t="s">
        <v>557</v>
      </c>
      <c r="D177" t="s">
        <v>558</v>
      </c>
      <c r="E177" t="s">
        <v>27</v>
      </c>
      <c r="F177" t="s">
        <v>81</v>
      </c>
      <c r="G177" t="s">
        <v>105</v>
      </c>
      <c r="H177">
        <v>1</v>
      </c>
      <c r="I177">
        <v>2159.96</v>
      </c>
      <c r="J177">
        <v>0.15</v>
      </c>
      <c r="K177">
        <v>1835.97</v>
      </c>
      <c r="L177">
        <v>525.57000000000005</v>
      </c>
      <c r="M177">
        <f t="shared" si="8"/>
        <v>1835.9659999999999</v>
      </c>
      <c r="N177" t="str">
        <f t="shared" si="6"/>
        <v>Q4</v>
      </c>
      <c r="O177" s="2">
        <f t="shared" si="7"/>
        <v>28.626284743214757</v>
      </c>
      <c r="P177" t="str">
        <f>VLOOKUP(retail_sales_2023!C177,customers!A:J,5,)</f>
        <v>Delhi</v>
      </c>
      <c r="Q177" t="str">
        <f>VLOOKUP(C177,customers!A:J,10,0)</f>
        <v>Occasional</v>
      </c>
    </row>
    <row r="178" spans="1:17" x14ac:dyDescent="0.3">
      <c r="A178" t="s">
        <v>559</v>
      </c>
      <c r="B178" s="1">
        <v>45270</v>
      </c>
      <c r="C178" t="s">
        <v>560</v>
      </c>
      <c r="D178" t="s">
        <v>561</v>
      </c>
      <c r="E178" t="s">
        <v>27</v>
      </c>
      <c r="F178" t="s">
        <v>52</v>
      </c>
      <c r="G178" t="s">
        <v>133</v>
      </c>
      <c r="H178">
        <v>1</v>
      </c>
      <c r="I178">
        <v>745.53</v>
      </c>
      <c r="J178">
        <v>0</v>
      </c>
      <c r="K178">
        <v>745.53</v>
      </c>
      <c r="L178">
        <v>46.32</v>
      </c>
      <c r="M178">
        <f t="shared" si="8"/>
        <v>745.53</v>
      </c>
      <c r="N178" t="str">
        <f t="shared" si="6"/>
        <v>Q4</v>
      </c>
      <c r="O178" s="2">
        <f t="shared" si="7"/>
        <v>6.213029656754256</v>
      </c>
      <c r="P178" t="str">
        <f>VLOOKUP(retail_sales_2023!C178,customers!A:J,5,)</f>
        <v>Chandigarh</v>
      </c>
      <c r="Q178" t="str">
        <f>VLOOKUP(C178,customers!A:J,10,0)</f>
        <v>Premium</v>
      </c>
    </row>
    <row r="179" spans="1:17" x14ac:dyDescent="0.3">
      <c r="A179" t="s">
        <v>562</v>
      </c>
      <c r="B179" s="1">
        <v>44942</v>
      </c>
      <c r="C179" t="s">
        <v>228</v>
      </c>
      <c r="D179" t="s">
        <v>229</v>
      </c>
      <c r="E179" t="s">
        <v>21</v>
      </c>
      <c r="F179" t="s">
        <v>22</v>
      </c>
      <c r="G179" t="s">
        <v>34</v>
      </c>
      <c r="H179">
        <v>4</v>
      </c>
      <c r="I179">
        <v>29350.42</v>
      </c>
      <c r="J179">
        <v>0.15</v>
      </c>
      <c r="K179">
        <v>99791.43</v>
      </c>
      <c r="L179">
        <v>20066.78</v>
      </c>
      <c r="M179">
        <f t="shared" si="8"/>
        <v>99791.427999999985</v>
      </c>
      <c r="N179" t="str">
        <f t="shared" si="6"/>
        <v>Q1</v>
      </c>
      <c r="O179" s="2">
        <f t="shared" si="7"/>
        <v>20.108720758886811</v>
      </c>
      <c r="P179" t="str">
        <f>VLOOKUP(retail_sales_2023!C179,customers!A:J,5,)</f>
        <v>Ranchi</v>
      </c>
      <c r="Q179" t="str">
        <f>VLOOKUP(C179,customers!A:J,10,0)</f>
        <v>Occasional</v>
      </c>
    </row>
    <row r="180" spans="1:17" x14ac:dyDescent="0.3">
      <c r="A180" t="s">
        <v>563</v>
      </c>
      <c r="B180" s="1">
        <v>44974</v>
      </c>
      <c r="C180" t="s">
        <v>564</v>
      </c>
      <c r="D180" t="s">
        <v>565</v>
      </c>
      <c r="E180" t="s">
        <v>27</v>
      </c>
      <c r="F180" t="s">
        <v>22</v>
      </c>
      <c r="G180" t="s">
        <v>146</v>
      </c>
      <c r="H180">
        <v>2</v>
      </c>
      <c r="I180">
        <v>41803.050000000003</v>
      </c>
      <c r="J180">
        <v>0</v>
      </c>
      <c r="K180">
        <v>83606.100000000006</v>
      </c>
      <c r="L180">
        <v>15114.06</v>
      </c>
      <c r="M180">
        <f t="shared" si="8"/>
        <v>83606.100000000006</v>
      </c>
      <c r="N180" t="str">
        <f t="shared" si="6"/>
        <v>Q1</v>
      </c>
      <c r="O180" s="2">
        <f t="shared" si="7"/>
        <v>18.077700072123921</v>
      </c>
      <c r="P180" t="str">
        <f>VLOOKUP(retail_sales_2023!C180,customers!A:J,5,)</f>
        <v>Lucknow</v>
      </c>
      <c r="Q180" t="str">
        <f>VLOOKUP(C180,customers!A:J,10,0)</f>
        <v>Premium</v>
      </c>
    </row>
    <row r="181" spans="1:17" x14ac:dyDescent="0.3">
      <c r="A181" t="s">
        <v>566</v>
      </c>
      <c r="B181" s="1">
        <v>44962</v>
      </c>
      <c r="C181" t="s">
        <v>567</v>
      </c>
      <c r="D181" t="s">
        <v>568</v>
      </c>
      <c r="E181" t="s">
        <v>27</v>
      </c>
      <c r="F181" t="s">
        <v>52</v>
      </c>
      <c r="G181" t="s">
        <v>268</v>
      </c>
      <c r="H181">
        <v>2</v>
      </c>
      <c r="I181">
        <v>529.73</v>
      </c>
      <c r="J181">
        <v>0.15</v>
      </c>
      <c r="K181">
        <v>900.54</v>
      </c>
      <c r="L181">
        <v>80.760000000000005</v>
      </c>
      <c r="M181">
        <f t="shared" si="8"/>
        <v>900.54100000000005</v>
      </c>
      <c r="N181" t="str">
        <f t="shared" si="6"/>
        <v>Q1</v>
      </c>
      <c r="O181" s="2">
        <f t="shared" si="7"/>
        <v>8.9679525617962561</v>
      </c>
      <c r="P181" t="str">
        <f>VLOOKUP(retail_sales_2023!C181,customers!A:J,5,)</f>
        <v>Amritsar</v>
      </c>
      <c r="Q181" t="str">
        <f>VLOOKUP(C181,customers!A:J,10,0)</f>
        <v>Premium</v>
      </c>
    </row>
    <row r="182" spans="1:17" x14ac:dyDescent="0.3">
      <c r="A182" t="s">
        <v>569</v>
      </c>
      <c r="B182" s="1">
        <v>45182</v>
      </c>
      <c r="C182" t="s">
        <v>570</v>
      </c>
      <c r="D182" t="s">
        <v>571</v>
      </c>
      <c r="E182" t="s">
        <v>33</v>
      </c>
      <c r="F182" t="s">
        <v>52</v>
      </c>
      <c r="G182" t="s">
        <v>268</v>
      </c>
      <c r="H182">
        <v>6</v>
      </c>
      <c r="I182">
        <v>459.83</v>
      </c>
      <c r="J182">
        <v>0</v>
      </c>
      <c r="K182">
        <v>2758.98</v>
      </c>
      <c r="L182">
        <v>190.46</v>
      </c>
      <c r="M182">
        <f t="shared" si="8"/>
        <v>2758.98</v>
      </c>
      <c r="N182" t="str">
        <f t="shared" si="6"/>
        <v>Q3</v>
      </c>
      <c r="O182" s="2">
        <f t="shared" si="7"/>
        <v>6.9032758483207575</v>
      </c>
      <c r="P182" t="str">
        <f>VLOOKUP(retail_sales_2023!C182,customers!A:J,5,)</f>
        <v>Pune</v>
      </c>
      <c r="Q182" t="str">
        <f>VLOOKUP(C182,customers!A:J,10,0)</f>
        <v>Premium</v>
      </c>
    </row>
    <row r="183" spans="1:17" x14ac:dyDescent="0.3">
      <c r="A183" t="s">
        <v>572</v>
      </c>
      <c r="B183" s="1">
        <v>45197</v>
      </c>
      <c r="C183" t="s">
        <v>573</v>
      </c>
      <c r="D183" t="s">
        <v>574</v>
      </c>
      <c r="E183" t="s">
        <v>21</v>
      </c>
      <c r="F183" t="s">
        <v>28</v>
      </c>
      <c r="G183" t="s">
        <v>29</v>
      </c>
      <c r="H183">
        <v>3</v>
      </c>
      <c r="I183">
        <v>6788.68</v>
      </c>
      <c r="J183">
        <v>0.2</v>
      </c>
      <c r="K183">
        <v>16292.83</v>
      </c>
      <c r="L183">
        <v>2655.39</v>
      </c>
      <c r="M183">
        <f t="shared" si="8"/>
        <v>16292.832000000002</v>
      </c>
      <c r="N183" t="str">
        <f t="shared" si="6"/>
        <v>Q3</v>
      </c>
      <c r="O183" s="2">
        <f t="shared" si="7"/>
        <v>16.297905274896994</v>
      </c>
      <c r="P183" t="str">
        <f>VLOOKUP(retail_sales_2023!C183,customers!A:J,5,)</f>
        <v>Kolkata</v>
      </c>
      <c r="Q183" t="str">
        <f>VLOOKUP(C183,customers!A:J,10,0)</f>
        <v>Premium</v>
      </c>
    </row>
    <row r="184" spans="1:17" x14ac:dyDescent="0.3">
      <c r="A184" t="s">
        <v>575</v>
      </c>
      <c r="B184" s="1">
        <v>45216</v>
      </c>
      <c r="C184" t="s">
        <v>55</v>
      </c>
      <c r="D184" t="s">
        <v>56</v>
      </c>
      <c r="E184" t="s">
        <v>27</v>
      </c>
      <c r="F184" t="s">
        <v>22</v>
      </c>
      <c r="G184" t="s">
        <v>196</v>
      </c>
      <c r="H184">
        <v>4</v>
      </c>
      <c r="I184">
        <v>27115.55</v>
      </c>
      <c r="J184">
        <v>0.3</v>
      </c>
      <c r="K184">
        <v>75923.539999999994</v>
      </c>
      <c r="L184">
        <v>15410.26</v>
      </c>
      <c r="M184">
        <f t="shared" si="8"/>
        <v>75923.539999999994</v>
      </c>
      <c r="N184" t="str">
        <f t="shared" si="6"/>
        <v>Q4</v>
      </c>
      <c r="O184" s="2">
        <f t="shared" si="7"/>
        <v>20.297077823294334</v>
      </c>
      <c r="P184" t="str">
        <f>VLOOKUP(retail_sales_2023!C184,customers!A:J,5,)</f>
        <v>Lucknow</v>
      </c>
      <c r="Q184" t="str">
        <f>VLOOKUP(C184,customers!A:J,10,0)</f>
        <v>Premium</v>
      </c>
    </row>
    <row r="185" spans="1:17" x14ac:dyDescent="0.3">
      <c r="A185" t="s">
        <v>576</v>
      </c>
      <c r="B185" s="1">
        <v>45051</v>
      </c>
      <c r="C185" t="s">
        <v>403</v>
      </c>
      <c r="D185" t="s">
        <v>404</v>
      </c>
      <c r="E185" t="s">
        <v>27</v>
      </c>
      <c r="F185" t="s">
        <v>81</v>
      </c>
      <c r="G185" t="s">
        <v>264</v>
      </c>
      <c r="H185">
        <v>3</v>
      </c>
      <c r="I185">
        <v>2269.67</v>
      </c>
      <c r="J185">
        <v>0</v>
      </c>
      <c r="K185">
        <v>6809.01</v>
      </c>
      <c r="L185">
        <v>2019.63</v>
      </c>
      <c r="M185">
        <f t="shared" si="8"/>
        <v>6809.01</v>
      </c>
      <c r="N185" t="str">
        <f t="shared" si="6"/>
        <v>Q2</v>
      </c>
      <c r="O185" s="2">
        <f t="shared" si="7"/>
        <v>29.661140165750972</v>
      </c>
      <c r="P185" t="str">
        <f>VLOOKUP(retail_sales_2023!C185,customers!A:J,5,)</f>
        <v>Jaipur</v>
      </c>
      <c r="Q185" t="str">
        <f>VLOOKUP(C185,customers!A:J,10,0)</f>
        <v>Regular</v>
      </c>
    </row>
    <row r="186" spans="1:17" x14ac:dyDescent="0.3">
      <c r="A186" t="s">
        <v>577</v>
      </c>
      <c r="B186" s="1">
        <v>45086</v>
      </c>
      <c r="C186" t="s">
        <v>531</v>
      </c>
      <c r="D186" t="s">
        <v>532</v>
      </c>
      <c r="E186" t="s">
        <v>15</v>
      </c>
      <c r="F186" t="s">
        <v>16</v>
      </c>
      <c r="G186" t="s">
        <v>192</v>
      </c>
      <c r="H186">
        <v>1</v>
      </c>
      <c r="I186">
        <v>539.13</v>
      </c>
      <c r="J186">
        <v>0.05</v>
      </c>
      <c r="K186">
        <v>512.16999999999996</v>
      </c>
      <c r="L186">
        <v>196.58</v>
      </c>
      <c r="M186">
        <f t="shared" si="8"/>
        <v>512.17349999999999</v>
      </c>
      <c r="N186" t="str">
        <f t="shared" si="6"/>
        <v>Q2</v>
      </c>
      <c r="O186" s="2">
        <f t="shared" si="7"/>
        <v>38.381787297186484</v>
      </c>
      <c r="P186" t="str">
        <f>VLOOKUP(retail_sales_2023!C186,customers!A:J,5,)</f>
        <v>Hyderabad</v>
      </c>
      <c r="Q186" t="str">
        <f>VLOOKUP(C186,customers!A:J,10,0)</f>
        <v>Regular</v>
      </c>
    </row>
    <row r="187" spans="1:17" x14ac:dyDescent="0.3">
      <c r="A187" t="s">
        <v>578</v>
      </c>
      <c r="B187" s="1">
        <v>45042</v>
      </c>
      <c r="C187" t="s">
        <v>254</v>
      </c>
      <c r="D187" t="s">
        <v>255</v>
      </c>
      <c r="E187" t="s">
        <v>33</v>
      </c>
      <c r="F187" t="s">
        <v>52</v>
      </c>
      <c r="G187" t="s">
        <v>133</v>
      </c>
      <c r="H187">
        <v>8</v>
      </c>
      <c r="I187">
        <v>576.62</v>
      </c>
      <c r="J187">
        <v>0</v>
      </c>
      <c r="K187">
        <v>4612.96</v>
      </c>
      <c r="L187">
        <v>269.92</v>
      </c>
      <c r="M187">
        <f t="shared" si="8"/>
        <v>4612.96</v>
      </c>
      <c r="N187" t="str">
        <f t="shared" si="6"/>
        <v>Q2</v>
      </c>
      <c r="O187" s="2">
        <f t="shared" si="7"/>
        <v>5.8513405709132531</v>
      </c>
      <c r="P187" t="str">
        <f>VLOOKUP(retail_sales_2023!C187,customers!A:J,5,)</f>
        <v>Nagpur</v>
      </c>
      <c r="Q187" t="str">
        <f>VLOOKUP(C187,customers!A:J,10,0)</f>
        <v>Premium</v>
      </c>
    </row>
    <row r="188" spans="1:17" x14ac:dyDescent="0.3">
      <c r="A188" t="s">
        <v>579</v>
      </c>
      <c r="B188" s="1">
        <v>45268</v>
      </c>
      <c r="C188" t="s">
        <v>580</v>
      </c>
      <c r="D188" t="s">
        <v>581</v>
      </c>
      <c r="E188" t="s">
        <v>21</v>
      </c>
      <c r="F188" t="s">
        <v>52</v>
      </c>
      <c r="G188" t="s">
        <v>235</v>
      </c>
      <c r="H188">
        <v>4</v>
      </c>
      <c r="I188">
        <v>608.71</v>
      </c>
      <c r="J188">
        <v>0</v>
      </c>
      <c r="K188">
        <v>2434.84</v>
      </c>
      <c r="L188">
        <v>198.01</v>
      </c>
      <c r="M188">
        <f t="shared" si="8"/>
        <v>2434.84</v>
      </c>
      <c r="N188" t="str">
        <f t="shared" si="6"/>
        <v>Q4</v>
      </c>
      <c r="O188" s="2">
        <f t="shared" si="7"/>
        <v>8.1323618800413993</v>
      </c>
      <c r="P188" t="str">
        <f>VLOOKUP(retail_sales_2023!C188,customers!A:J,5,)</f>
        <v>Patna</v>
      </c>
      <c r="Q188" t="str">
        <f>VLOOKUP(C188,customers!A:J,10,0)</f>
        <v>Regular</v>
      </c>
    </row>
    <row r="189" spans="1:17" x14ac:dyDescent="0.3">
      <c r="A189" t="s">
        <v>582</v>
      </c>
      <c r="B189" s="1">
        <v>45246</v>
      </c>
      <c r="C189" t="s">
        <v>583</v>
      </c>
      <c r="D189" t="s">
        <v>584</v>
      </c>
      <c r="E189" t="s">
        <v>27</v>
      </c>
      <c r="F189" t="s">
        <v>43</v>
      </c>
      <c r="G189" t="s">
        <v>301</v>
      </c>
      <c r="H189">
        <v>2</v>
      </c>
      <c r="I189">
        <v>11315.7</v>
      </c>
      <c r="J189">
        <v>0.05</v>
      </c>
      <c r="K189">
        <v>21499.83</v>
      </c>
      <c r="L189">
        <v>2422.65</v>
      </c>
      <c r="M189">
        <f t="shared" si="8"/>
        <v>21499.83</v>
      </c>
      <c r="N189" t="str">
        <f t="shared" si="6"/>
        <v>Q4</v>
      </c>
      <c r="O189" s="2">
        <f t="shared" si="7"/>
        <v>11.268228632505465</v>
      </c>
      <c r="P189" t="str">
        <f>VLOOKUP(retail_sales_2023!C189,customers!A:J,5,)</f>
        <v>Amritsar</v>
      </c>
      <c r="Q189" t="str">
        <f>VLOOKUP(C189,customers!A:J,10,0)</f>
        <v>Premium</v>
      </c>
    </row>
    <row r="190" spans="1:17" x14ac:dyDescent="0.3">
      <c r="A190" t="s">
        <v>585</v>
      </c>
      <c r="B190" s="1">
        <v>45183</v>
      </c>
      <c r="C190" t="s">
        <v>586</v>
      </c>
      <c r="D190" t="s">
        <v>587</v>
      </c>
      <c r="E190" t="s">
        <v>33</v>
      </c>
      <c r="F190" t="s">
        <v>43</v>
      </c>
      <c r="G190" t="s">
        <v>243</v>
      </c>
      <c r="H190">
        <v>5</v>
      </c>
      <c r="I190">
        <v>75658.12</v>
      </c>
      <c r="J190">
        <v>0</v>
      </c>
      <c r="K190">
        <v>378290.6</v>
      </c>
      <c r="L190">
        <v>54091.35</v>
      </c>
      <c r="M190">
        <f t="shared" si="8"/>
        <v>378290.6</v>
      </c>
      <c r="N190" t="str">
        <f t="shared" si="6"/>
        <v>Q3</v>
      </c>
      <c r="O190" s="2">
        <f t="shared" si="7"/>
        <v>14.298888209223279</v>
      </c>
      <c r="P190" t="str">
        <f>VLOOKUP(retail_sales_2023!C190,customers!A:J,5,)</f>
        <v>Mumbai</v>
      </c>
      <c r="Q190" t="str">
        <f>VLOOKUP(C190,customers!A:J,10,0)</f>
        <v>Premium</v>
      </c>
    </row>
    <row r="191" spans="1:17" x14ac:dyDescent="0.3">
      <c r="A191" t="s">
        <v>588</v>
      </c>
      <c r="B191" s="1">
        <v>45213</v>
      </c>
      <c r="C191" t="s">
        <v>589</v>
      </c>
      <c r="D191" t="s">
        <v>590</v>
      </c>
      <c r="E191" t="s">
        <v>15</v>
      </c>
      <c r="F191" t="s">
        <v>52</v>
      </c>
      <c r="G191" t="s">
        <v>169</v>
      </c>
      <c r="H191">
        <v>6</v>
      </c>
      <c r="I191">
        <v>133.94</v>
      </c>
      <c r="J191">
        <v>0.1</v>
      </c>
      <c r="K191">
        <v>723.28</v>
      </c>
      <c r="L191">
        <v>70.900000000000006</v>
      </c>
      <c r="M191">
        <f t="shared" si="8"/>
        <v>723.27599999999995</v>
      </c>
      <c r="N191" t="str">
        <f t="shared" si="6"/>
        <v>Q4</v>
      </c>
      <c r="O191" s="2">
        <f t="shared" si="7"/>
        <v>9.8025660878221448</v>
      </c>
      <c r="P191" t="str">
        <f>VLOOKUP(retail_sales_2023!C191,customers!A:J,5,)</f>
        <v>Hyderabad</v>
      </c>
      <c r="Q191" t="str">
        <f>VLOOKUP(C191,customers!A:J,10,0)</f>
        <v>Premium</v>
      </c>
    </row>
    <row r="192" spans="1:17" x14ac:dyDescent="0.3">
      <c r="A192" t="s">
        <v>591</v>
      </c>
      <c r="B192" s="1">
        <v>44990</v>
      </c>
      <c r="C192" t="s">
        <v>592</v>
      </c>
      <c r="D192" t="s">
        <v>593</v>
      </c>
      <c r="E192" t="s">
        <v>21</v>
      </c>
      <c r="F192" t="s">
        <v>38</v>
      </c>
      <c r="G192" t="s">
        <v>77</v>
      </c>
      <c r="H192">
        <v>2</v>
      </c>
      <c r="I192">
        <v>2057.73</v>
      </c>
      <c r="J192">
        <v>0.3</v>
      </c>
      <c r="K192">
        <v>2880.82</v>
      </c>
      <c r="L192">
        <v>910.03</v>
      </c>
      <c r="M192">
        <f t="shared" si="8"/>
        <v>2880.8219999999997</v>
      </c>
      <c r="N192" t="str">
        <f t="shared" si="6"/>
        <v>Q1</v>
      </c>
      <c r="O192" s="2">
        <f t="shared" si="7"/>
        <v>31.589269721815317</v>
      </c>
      <c r="P192" t="str">
        <f>VLOOKUP(retail_sales_2023!C192,customers!A:J,5,)</f>
        <v>Patna</v>
      </c>
      <c r="Q192" t="str">
        <f>VLOOKUP(C192,customers!A:J,10,0)</f>
        <v>Premium</v>
      </c>
    </row>
    <row r="193" spans="1:17" x14ac:dyDescent="0.3">
      <c r="A193" t="s">
        <v>594</v>
      </c>
      <c r="B193" s="1">
        <v>45221</v>
      </c>
      <c r="C193" t="s">
        <v>595</v>
      </c>
      <c r="D193" t="s">
        <v>596</v>
      </c>
      <c r="E193" t="s">
        <v>27</v>
      </c>
      <c r="F193" t="s">
        <v>81</v>
      </c>
      <c r="G193" t="s">
        <v>264</v>
      </c>
      <c r="H193">
        <v>5</v>
      </c>
      <c r="I193">
        <v>868.82</v>
      </c>
      <c r="J193">
        <v>0</v>
      </c>
      <c r="K193">
        <v>4344.1000000000004</v>
      </c>
      <c r="L193">
        <v>1333.29</v>
      </c>
      <c r="M193">
        <f t="shared" si="8"/>
        <v>4344.1000000000004</v>
      </c>
      <c r="N193" t="str">
        <f t="shared" si="6"/>
        <v>Q4</v>
      </c>
      <c r="O193" s="2">
        <f t="shared" si="7"/>
        <v>30.691973020878887</v>
      </c>
      <c r="P193" t="str">
        <f>VLOOKUP(retail_sales_2023!C193,customers!A:J,5,)</f>
        <v>Lucknow</v>
      </c>
      <c r="Q193" t="str">
        <f>VLOOKUP(C193,customers!A:J,10,0)</f>
        <v>Occasional</v>
      </c>
    </row>
    <row r="194" spans="1:17" x14ac:dyDescent="0.3">
      <c r="A194" t="s">
        <v>597</v>
      </c>
      <c r="B194" s="1">
        <v>45110</v>
      </c>
      <c r="C194" t="s">
        <v>598</v>
      </c>
      <c r="D194" t="s">
        <v>599</v>
      </c>
      <c r="E194" t="s">
        <v>33</v>
      </c>
      <c r="F194" t="s">
        <v>43</v>
      </c>
      <c r="G194" t="s">
        <v>110</v>
      </c>
      <c r="H194">
        <v>2</v>
      </c>
      <c r="I194">
        <v>31538.95</v>
      </c>
      <c r="J194">
        <v>0</v>
      </c>
      <c r="K194">
        <v>63077.9</v>
      </c>
      <c r="L194">
        <v>5739.49</v>
      </c>
      <c r="M194">
        <f t="shared" si="8"/>
        <v>63077.9</v>
      </c>
      <c r="N194" t="str">
        <f t="shared" si="6"/>
        <v>Q3</v>
      </c>
      <c r="O194" s="2">
        <f t="shared" si="7"/>
        <v>9.0990505390953089</v>
      </c>
      <c r="P194" t="str">
        <f>VLOOKUP(retail_sales_2023!C194,customers!A:J,5,)</f>
        <v>Pune</v>
      </c>
      <c r="Q194" t="str">
        <f>VLOOKUP(C194,customers!A:J,10,0)</f>
        <v>Premium</v>
      </c>
    </row>
    <row r="195" spans="1:17" x14ac:dyDescent="0.3">
      <c r="A195" t="s">
        <v>600</v>
      </c>
      <c r="B195" s="1">
        <v>44939</v>
      </c>
      <c r="C195" t="s">
        <v>601</v>
      </c>
      <c r="D195" t="s">
        <v>602</v>
      </c>
      <c r="E195" t="s">
        <v>15</v>
      </c>
      <c r="F195" t="s">
        <v>43</v>
      </c>
      <c r="G195" t="s">
        <v>128</v>
      </c>
      <c r="H195">
        <v>5</v>
      </c>
      <c r="I195">
        <v>13353.48</v>
      </c>
      <c r="J195">
        <v>0</v>
      </c>
      <c r="K195">
        <v>66767.399999999994</v>
      </c>
      <c r="L195">
        <v>7622.18</v>
      </c>
      <c r="M195">
        <f t="shared" si="8"/>
        <v>66767.399999999994</v>
      </c>
      <c r="N195" t="str">
        <f t="shared" ref="N195:N258" si="9">"Q"&amp;ROUNDUP(MONTH(B195)/3,0)</f>
        <v>Q1</v>
      </c>
      <c r="O195" s="2">
        <f t="shared" ref="O195:O258" si="10">(L195/K195)*100</f>
        <v>11.416020393185898</v>
      </c>
      <c r="P195" t="str">
        <f>VLOOKUP(retail_sales_2023!C195,customers!A:J,5,)</f>
        <v>Bengaluru</v>
      </c>
      <c r="Q195" t="str">
        <f>VLOOKUP(C195,customers!A:J,10,0)</f>
        <v>Regular</v>
      </c>
    </row>
    <row r="196" spans="1:17" x14ac:dyDescent="0.3">
      <c r="A196" t="s">
        <v>603</v>
      </c>
      <c r="B196" s="1">
        <v>45026</v>
      </c>
      <c r="C196" t="s">
        <v>604</v>
      </c>
      <c r="D196" t="s">
        <v>605</v>
      </c>
      <c r="E196" t="s">
        <v>27</v>
      </c>
      <c r="F196" t="s">
        <v>16</v>
      </c>
      <c r="G196" t="s">
        <v>86</v>
      </c>
      <c r="H196">
        <v>5</v>
      </c>
      <c r="I196">
        <v>962.25</v>
      </c>
      <c r="J196">
        <v>0.25</v>
      </c>
      <c r="K196">
        <v>3608.44</v>
      </c>
      <c r="L196">
        <v>1464.06</v>
      </c>
      <c r="M196">
        <f t="shared" si="8"/>
        <v>3608.4375</v>
      </c>
      <c r="N196" t="str">
        <f t="shared" si="9"/>
        <v>Q2</v>
      </c>
      <c r="O196" s="2">
        <f t="shared" si="10"/>
        <v>40.573211692587371</v>
      </c>
      <c r="P196" t="str">
        <f>VLOOKUP(retail_sales_2023!C196,customers!A:J,5,)</f>
        <v>Delhi</v>
      </c>
      <c r="Q196" t="str">
        <f>VLOOKUP(C196,customers!A:J,10,0)</f>
        <v>Premium</v>
      </c>
    </row>
    <row r="197" spans="1:17" x14ac:dyDescent="0.3">
      <c r="A197" t="s">
        <v>606</v>
      </c>
      <c r="B197" s="1">
        <v>45180</v>
      </c>
      <c r="C197" t="s">
        <v>607</v>
      </c>
      <c r="D197" t="s">
        <v>608</v>
      </c>
      <c r="E197" t="s">
        <v>21</v>
      </c>
      <c r="F197" t="s">
        <v>28</v>
      </c>
      <c r="G197" t="s">
        <v>280</v>
      </c>
      <c r="H197">
        <v>2</v>
      </c>
      <c r="I197">
        <v>5275.64</v>
      </c>
      <c r="J197">
        <v>0.3</v>
      </c>
      <c r="K197">
        <v>7385.9</v>
      </c>
      <c r="L197">
        <v>1228.7</v>
      </c>
      <c r="M197">
        <f t="shared" ref="M197:M260" si="11">H197*I197*(1-J197)</f>
        <v>7385.8959999999997</v>
      </c>
      <c r="N197" t="str">
        <f t="shared" si="9"/>
        <v>Q3</v>
      </c>
      <c r="O197" s="2">
        <f t="shared" si="10"/>
        <v>16.635751905658079</v>
      </c>
      <c r="P197" t="str">
        <f>VLOOKUP(retail_sales_2023!C197,customers!A:J,5,)</f>
        <v>Ranchi</v>
      </c>
      <c r="Q197" t="str">
        <f>VLOOKUP(C197,customers!A:J,10,0)</f>
        <v>Regular</v>
      </c>
    </row>
    <row r="198" spans="1:17" x14ac:dyDescent="0.3">
      <c r="A198" t="s">
        <v>609</v>
      </c>
      <c r="B198" s="1">
        <v>45012</v>
      </c>
      <c r="C198" t="s">
        <v>610</v>
      </c>
      <c r="D198" t="s">
        <v>611</v>
      </c>
      <c r="E198" t="s">
        <v>21</v>
      </c>
      <c r="F198" t="s">
        <v>52</v>
      </c>
      <c r="G198" t="s">
        <v>268</v>
      </c>
      <c r="H198">
        <v>9</v>
      </c>
      <c r="I198">
        <v>586.65</v>
      </c>
      <c r="J198">
        <v>0.25</v>
      </c>
      <c r="K198">
        <v>3959.89</v>
      </c>
      <c r="L198">
        <v>230.27</v>
      </c>
      <c r="M198">
        <f t="shared" si="11"/>
        <v>3959.8874999999998</v>
      </c>
      <c r="N198" t="str">
        <f t="shared" si="9"/>
        <v>Q1</v>
      </c>
      <c r="O198" s="2">
        <f t="shared" si="10"/>
        <v>5.8150605193578615</v>
      </c>
      <c r="P198" t="str">
        <f>VLOOKUP(retail_sales_2023!C198,customers!A:J,5,)</f>
        <v>Patna</v>
      </c>
      <c r="Q198" t="str">
        <f>VLOOKUP(C198,customers!A:J,10,0)</f>
        <v>Regular</v>
      </c>
    </row>
    <row r="199" spans="1:17" x14ac:dyDescent="0.3">
      <c r="A199" t="s">
        <v>612</v>
      </c>
      <c r="B199" s="1">
        <v>45037</v>
      </c>
      <c r="C199" t="s">
        <v>564</v>
      </c>
      <c r="D199" t="s">
        <v>565</v>
      </c>
      <c r="E199" t="s">
        <v>27</v>
      </c>
      <c r="F199" t="s">
        <v>16</v>
      </c>
      <c r="G199" t="s">
        <v>305</v>
      </c>
      <c r="H199">
        <v>4</v>
      </c>
      <c r="I199">
        <v>656.58</v>
      </c>
      <c r="J199">
        <v>0</v>
      </c>
      <c r="K199">
        <v>2626.32</v>
      </c>
      <c r="L199">
        <v>720.75</v>
      </c>
      <c r="M199">
        <f t="shared" si="11"/>
        <v>2626.32</v>
      </c>
      <c r="N199" t="str">
        <f t="shared" si="9"/>
        <v>Q2</v>
      </c>
      <c r="O199" s="2">
        <f t="shared" si="10"/>
        <v>27.443342776203966</v>
      </c>
      <c r="P199" t="str">
        <f>VLOOKUP(retail_sales_2023!C199,customers!A:J,5,)</f>
        <v>Lucknow</v>
      </c>
      <c r="Q199" t="str">
        <f>VLOOKUP(C199,customers!A:J,10,0)</f>
        <v>Premium</v>
      </c>
    </row>
    <row r="200" spans="1:17" x14ac:dyDescent="0.3">
      <c r="A200" t="s">
        <v>613</v>
      </c>
      <c r="B200" s="1">
        <v>45268</v>
      </c>
      <c r="C200" t="s">
        <v>614</v>
      </c>
      <c r="D200" t="s">
        <v>615</v>
      </c>
      <c r="E200" t="s">
        <v>15</v>
      </c>
      <c r="F200" t="s">
        <v>28</v>
      </c>
      <c r="G200" t="s">
        <v>29</v>
      </c>
      <c r="H200">
        <v>5</v>
      </c>
      <c r="I200">
        <v>5507.88</v>
      </c>
      <c r="J200">
        <v>0</v>
      </c>
      <c r="K200">
        <v>27539.4</v>
      </c>
      <c r="L200">
        <v>5427.83</v>
      </c>
      <c r="M200">
        <f t="shared" si="11"/>
        <v>27539.4</v>
      </c>
      <c r="N200" t="str">
        <f t="shared" si="9"/>
        <v>Q4</v>
      </c>
      <c r="O200" s="2">
        <f t="shared" si="10"/>
        <v>19.709325548123775</v>
      </c>
      <c r="P200" t="str">
        <f>VLOOKUP(retail_sales_2023!C200,customers!A:J,5,)</f>
        <v>Kochi</v>
      </c>
      <c r="Q200" t="str">
        <f>VLOOKUP(C200,customers!A:J,10,0)</f>
        <v>Regular</v>
      </c>
    </row>
    <row r="201" spans="1:17" x14ac:dyDescent="0.3">
      <c r="A201" t="s">
        <v>616</v>
      </c>
      <c r="B201" s="1">
        <v>45169</v>
      </c>
      <c r="C201" t="s">
        <v>176</v>
      </c>
      <c r="D201" t="s">
        <v>177</v>
      </c>
      <c r="E201" t="s">
        <v>15</v>
      </c>
      <c r="F201" t="s">
        <v>43</v>
      </c>
      <c r="G201" t="s">
        <v>178</v>
      </c>
      <c r="H201">
        <v>2</v>
      </c>
      <c r="I201">
        <v>28846.81</v>
      </c>
      <c r="J201">
        <v>0</v>
      </c>
      <c r="K201">
        <v>57693.62</v>
      </c>
      <c r="L201">
        <v>5026.6499999999996</v>
      </c>
      <c r="M201">
        <f t="shared" si="11"/>
        <v>57693.62</v>
      </c>
      <c r="N201" t="str">
        <f t="shared" si="9"/>
        <v>Q3</v>
      </c>
      <c r="O201" s="2">
        <f t="shared" si="10"/>
        <v>8.7126618159858911</v>
      </c>
      <c r="P201" t="str">
        <f>VLOOKUP(retail_sales_2023!C201,customers!A:J,5,)</f>
        <v>Hyderabad</v>
      </c>
      <c r="Q201" t="str">
        <f>VLOOKUP(C201,customers!A:J,10,0)</f>
        <v>Premium</v>
      </c>
    </row>
    <row r="202" spans="1:17" x14ac:dyDescent="0.3">
      <c r="A202" t="s">
        <v>617</v>
      </c>
      <c r="B202" s="1">
        <v>45031</v>
      </c>
      <c r="C202" t="s">
        <v>397</v>
      </c>
      <c r="D202" t="s">
        <v>398</v>
      </c>
      <c r="E202" t="s">
        <v>21</v>
      </c>
      <c r="F202" t="s">
        <v>52</v>
      </c>
      <c r="G202" t="s">
        <v>226</v>
      </c>
      <c r="H202">
        <v>2</v>
      </c>
      <c r="I202">
        <v>117.93</v>
      </c>
      <c r="J202">
        <v>0.05</v>
      </c>
      <c r="K202">
        <v>224.07</v>
      </c>
      <c r="L202">
        <v>14.29</v>
      </c>
      <c r="M202">
        <f t="shared" si="11"/>
        <v>224.06700000000001</v>
      </c>
      <c r="N202" t="str">
        <f t="shared" si="9"/>
        <v>Q2</v>
      </c>
      <c r="O202" s="2">
        <f t="shared" si="10"/>
        <v>6.377471325924934</v>
      </c>
      <c r="P202" t="str">
        <f>VLOOKUP(retail_sales_2023!C202,customers!A:J,5,)</f>
        <v>Patna</v>
      </c>
      <c r="Q202" t="str">
        <f>VLOOKUP(C202,customers!A:J,10,0)</f>
        <v>Premium</v>
      </c>
    </row>
    <row r="203" spans="1:17" x14ac:dyDescent="0.3">
      <c r="A203" t="s">
        <v>618</v>
      </c>
      <c r="B203" s="1">
        <v>45249</v>
      </c>
      <c r="C203" t="s">
        <v>619</v>
      </c>
      <c r="D203" t="s">
        <v>13093</v>
      </c>
      <c r="E203" t="s">
        <v>15</v>
      </c>
      <c r="F203" t="s">
        <v>43</v>
      </c>
      <c r="G203" t="s">
        <v>272</v>
      </c>
      <c r="H203">
        <v>4</v>
      </c>
      <c r="I203">
        <v>64463.99</v>
      </c>
      <c r="J203">
        <v>0.15</v>
      </c>
      <c r="K203">
        <v>219177.57</v>
      </c>
      <c r="L203">
        <v>28783.54</v>
      </c>
      <c r="M203">
        <f t="shared" si="11"/>
        <v>219177.56599999999</v>
      </c>
      <c r="N203" t="str">
        <f t="shared" si="9"/>
        <v>Q4</v>
      </c>
      <c r="O203" s="2">
        <f t="shared" si="10"/>
        <v>13.132520814059578</v>
      </c>
      <c r="P203" t="str">
        <f>VLOOKUP(retail_sales_2023!C203,customers!A:J,5,)</f>
        <v>Coimbatore</v>
      </c>
      <c r="Q203" t="str">
        <f>VLOOKUP(C203,customers!A:J,10,0)</f>
        <v>Premium</v>
      </c>
    </row>
    <row r="204" spans="1:17" x14ac:dyDescent="0.3">
      <c r="A204" t="s">
        <v>620</v>
      </c>
      <c r="B204" s="1">
        <v>44993</v>
      </c>
      <c r="C204" t="s">
        <v>46</v>
      </c>
      <c r="D204" t="s">
        <v>47</v>
      </c>
      <c r="E204" t="s">
        <v>21</v>
      </c>
      <c r="F204" t="s">
        <v>81</v>
      </c>
      <c r="G204" t="s">
        <v>150</v>
      </c>
      <c r="H204">
        <v>5</v>
      </c>
      <c r="I204">
        <v>3002.17</v>
      </c>
      <c r="J204">
        <v>0.05</v>
      </c>
      <c r="K204">
        <v>14260.31</v>
      </c>
      <c r="L204">
        <v>4268.84</v>
      </c>
      <c r="M204">
        <f t="shared" si="11"/>
        <v>14260.307499999999</v>
      </c>
      <c r="N204" t="str">
        <f t="shared" si="9"/>
        <v>Q1</v>
      </c>
      <c r="O204" s="2">
        <f t="shared" si="10"/>
        <v>29.93511361253718</v>
      </c>
      <c r="P204" t="str">
        <f>VLOOKUP(retail_sales_2023!C204,customers!A:J,5,)</f>
        <v>Bhubaneswar</v>
      </c>
      <c r="Q204" t="str">
        <f>VLOOKUP(C204,customers!A:J,10,0)</f>
        <v>Premium</v>
      </c>
    </row>
    <row r="205" spans="1:17" x14ac:dyDescent="0.3">
      <c r="A205" t="s">
        <v>621</v>
      </c>
      <c r="B205" s="1">
        <v>45262</v>
      </c>
      <c r="C205" t="s">
        <v>428</v>
      </c>
      <c r="D205" t="s">
        <v>429</v>
      </c>
      <c r="E205" t="s">
        <v>21</v>
      </c>
      <c r="F205" t="s">
        <v>43</v>
      </c>
      <c r="G205" t="s">
        <v>178</v>
      </c>
      <c r="H205">
        <v>3</v>
      </c>
      <c r="I205">
        <v>24083.35</v>
      </c>
      <c r="J205">
        <v>0.1</v>
      </c>
      <c r="K205">
        <v>65025.04</v>
      </c>
      <c r="L205">
        <v>6070.98</v>
      </c>
      <c r="M205">
        <f t="shared" si="11"/>
        <v>65025.044999999991</v>
      </c>
      <c r="N205" t="str">
        <f t="shared" si="9"/>
        <v>Q4</v>
      </c>
      <c r="O205" s="2">
        <f t="shared" si="10"/>
        <v>9.3363725727811939</v>
      </c>
      <c r="P205" t="str">
        <f>VLOOKUP(retail_sales_2023!C205,customers!A:J,5,)</f>
        <v>Kolkata</v>
      </c>
      <c r="Q205" t="str">
        <f>VLOOKUP(C205,customers!A:J,10,0)</f>
        <v>Premium</v>
      </c>
    </row>
    <row r="206" spans="1:17" x14ac:dyDescent="0.3">
      <c r="A206" t="s">
        <v>622</v>
      </c>
      <c r="B206" s="1">
        <v>45019</v>
      </c>
      <c r="C206" t="s">
        <v>284</v>
      </c>
      <c r="D206" t="s">
        <v>285</v>
      </c>
      <c r="E206" t="s">
        <v>33</v>
      </c>
      <c r="F206" t="s">
        <v>16</v>
      </c>
      <c r="G206" t="s">
        <v>296</v>
      </c>
      <c r="H206">
        <v>5</v>
      </c>
      <c r="I206">
        <v>380.11</v>
      </c>
      <c r="J206">
        <v>0</v>
      </c>
      <c r="K206">
        <v>1900.55</v>
      </c>
      <c r="L206">
        <v>699.54</v>
      </c>
      <c r="M206">
        <f t="shared" si="11"/>
        <v>1900.5500000000002</v>
      </c>
      <c r="N206" t="str">
        <f t="shared" si="9"/>
        <v>Q2</v>
      </c>
      <c r="O206" s="2">
        <f t="shared" si="10"/>
        <v>36.807240009470945</v>
      </c>
      <c r="P206" t="str">
        <f>VLOOKUP(retail_sales_2023!C206,customers!A:J,5,)</f>
        <v>Mumbai</v>
      </c>
      <c r="Q206" t="str">
        <f>VLOOKUP(C206,customers!A:J,10,0)</f>
        <v>Premium</v>
      </c>
    </row>
    <row r="207" spans="1:17" x14ac:dyDescent="0.3">
      <c r="A207" t="s">
        <v>623</v>
      </c>
      <c r="B207" s="1">
        <v>44962</v>
      </c>
      <c r="C207" t="s">
        <v>275</v>
      </c>
      <c r="D207" t="s">
        <v>276</v>
      </c>
      <c r="E207" t="s">
        <v>27</v>
      </c>
      <c r="F207" t="s">
        <v>43</v>
      </c>
      <c r="G207" t="s">
        <v>301</v>
      </c>
      <c r="H207">
        <v>1</v>
      </c>
      <c r="I207">
        <v>12202.08</v>
      </c>
      <c r="J207">
        <v>0</v>
      </c>
      <c r="K207">
        <v>12202.08</v>
      </c>
      <c r="L207">
        <v>1506.85</v>
      </c>
      <c r="M207">
        <f t="shared" si="11"/>
        <v>12202.08</v>
      </c>
      <c r="N207" t="str">
        <f t="shared" si="9"/>
        <v>Q1</v>
      </c>
      <c r="O207" s="2">
        <f t="shared" si="10"/>
        <v>12.349124083762767</v>
      </c>
      <c r="P207" t="str">
        <f>VLOOKUP(retail_sales_2023!C207,customers!A:J,5,)</f>
        <v>Lucknow</v>
      </c>
      <c r="Q207" t="str">
        <f>VLOOKUP(C207,customers!A:J,10,0)</f>
        <v>Premium</v>
      </c>
    </row>
    <row r="208" spans="1:17" x14ac:dyDescent="0.3">
      <c r="A208" t="s">
        <v>624</v>
      </c>
      <c r="B208" s="1">
        <v>45203</v>
      </c>
      <c r="C208" t="s">
        <v>625</v>
      </c>
      <c r="D208" t="s">
        <v>626</v>
      </c>
      <c r="E208" t="s">
        <v>21</v>
      </c>
      <c r="F208" t="s">
        <v>22</v>
      </c>
      <c r="G208" t="s">
        <v>516</v>
      </c>
      <c r="H208">
        <v>3</v>
      </c>
      <c r="I208">
        <v>3688.9</v>
      </c>
      <c r="J208">
        <v>0</v>
      </c>
      <c r="K208">
        <v>11066.7</v>
      </c>
      <c r="L208">
        <v>2721.07</v>
      </c>
      <c r="M208">
        <f t="shared" si="11"/>
        <v>11066.7</v>
      </c>
      <c r="N208" t="str">
        <f t="shared" si="9"/>
        <v>Q4</v>
      </c>
      <c r="O208" s="2">
        <f t="shared" si="10"/>
        <v>24.587907867747386</v>
      </c>
      <c r="P208" t="str">
        <f>VLOOKUP(retail_sales_2023!C208,customers!A:J,5,)</f>
        <v>Ranchi</v>
      </c>
      <c r="Q208" t="str">
        <f>VLOOKUP(C208,customers!A:J,10,0)</f>
        <v>Premium</v>
      </c>
    </row>
    <row r="209" spans="1:17" x14ac:dyDescent="0.3">
      <c r="A209" t="s">
        <v>627</v>
      </c>
      <c r="B209" s="1">
        <v>44969</v>
      </c>
      <c r="C209" t="s">
        <v>628</v>
      </c>
      <c r="D209" t="s">
        <v>629</v>
      </c>
      <c r="E209" t="s">
        <v>27</v>
      </c>
      <c r="F209" t="s">
        <v>38</v>
      </c>
      <c r="G209" t="s">
        <v>73</v>
      </c>
      <c r="H209">
        <v>5</v>
      </c>
      <c r="I209">
        <v>1577.01</v>
      </c>
      <c r="J209">
        <v>0.05</v>
      </c>
      <c r="K209">
        <v>7490.8</v>
      </c>
      <c r="L209">
        <v>2359.6799999999998</v>
      </c>
      <c r="M209">
        <f t="shared" si="11"/>
        <v>7490.7974999999997</v>
      </c>
      <c r="N209" t="str">
        <f t="shared" si="9"/>
        <v>Q1</v>
      </c>
      <c r="O209" s="2">
        <f t="shared" si="10"/>
        <v>31.50104127730015</v>
      </c>
      <c r="P209" t="str">
        <f>VLOOKUP(retail_sales_2023!C209,customers!A:J,5,)</f>
        <v>Chandigarh</v>
      </c>
      <c r="Q209" t="str">
        <f>VLOOKUP(C209,customers!A:J,10,0)</f>
        <v>Premium</v>
      </c>
    </row>
    <row r="210" spans="1:17" x14ac:dyDescent="0.3">
      <c r="A210" t="s">
        <v>630</v>
      </c>
      <c r="B210" s="1">
        <v>45020</v>
      </c>
      <c r="C210" t="s">
        <v>190</v>
      </c>
      <c r="D210" t="s">
        <v>191</v>
      </c>
      <c r="E210" t="s">
        <v>33</v>
      </c>
      <c r="F210" t="s">
        <v>22</v>
      </c>
      <c r="G210" t="s">
        <v>516</v>
      </c>
      <c r="H210">
        <v>4</v>
      </c>
      <c r="I210">
        <v>8960.1200000000008</v>
      </c>
      <c r="J210">
        <v>0.15</v>
      </c>
      <c r="K210">
        <v>30464.41</v>
      </c>
      <c r="L210">
        <v>-4272.29</v>
      </c>
      <c r="M210">
        <f t="shared" si="11"/>
        <v>30464.408000000003</v>
      </c>
      <c r="N210" t="str">
        <f t="shared" si="9"/>
        <v>Q2</v>
      </c>
      <c r="O210" s="2">
        <f t="shared" si="10"/>
        <v>-14.023872446569621</v>
      </c>
      <c r="P210" t="str">
        <f>VLOOKUP(retail_sales_2023!C210,customers!A:J,5,)</f>
        <v>Surat</v>
      </c>
      <c r="Q210" t="str">
        <f>VLOOKUP(C210,customers!A:J,10,0)</f>
        <v>Premium</v>
      </c>
    </row>
    <row r="211" spans="1:17" x14ac:dyDescent="0.3">
      <c r="A211" t="s">
        <v>631</v>
      </c>
      <c r="B211" s="1">
        <v>45278</v>
      </c>
      <c r="C211" t="s">
        <v>414</v>
      </c>
      <c r="D211" t="s">
        <v>415</v>
      </c>
      <c r="E211" t="s">
        <v>33</v>
      </c>
      <c r="F211" t="s">
        <v>52</v>
      </c>
      <c r="G211" t="s">
        <v>268</v>
      </c>
      <c r="H211">
        <v>4</v>
      </c>
      <c r="I211">
        <v>286.56</v>
      </c>
      <c r="J211">
        <v>0.1</v>
      </c>
      <c r="K211">
        <v>1031.6199999999999</v>
      </c>
      <c r="L211">
        <v>77.12</v>
      </c>
      <c r="M211">
        <f t="shared" si="11"/>
        <v>1031.616</v>
      </c>
      <c r="N211" t="str">
        <f t="shared" si="9"/>
        <v>Q4</v>
      </c>
      <c r="O211" s="2">
        <f t="shared" si="10"/>
        <v>7.4756208681491261</v>
      </c>
      <c r="P211" t="str">
        <f>VLOOKUP(retail_sales_2023!C211,customers!A:J,5,)</f>
        <v>Pune</v>
      </c>
      <c r="Q211" t="str">
        <f>VLOOKUP(C211,customers!A:J,10,0)</f>
        <v>Premium</v>
      </c>
    </row>
    <row r="212" spans="1:17" x14ac:dyDescent="0.3">
      <c r="A212" t="s">
        <v>632</v>
      </c>
      <c r="B212" s="1">
        <v>45053</v>
      </c>
      <c r="C212" t="s">
        <v>633</v>
      </c>
      <c r="D212" t="s">
        <v>634</v>
      </c>
      <c r="E212" t="s">
        <v>21</v>
      </c>
      <c r="F212" t="s">
        <v>81</v>
      </c>
      <c r="G212" t="s">
        <v>105</v>
      </c>
      <c r="H212">
        <v>5</v>
      </c>
      <c r="I212">
        <v>1564.05</v>
      </c>
      <c r="J212">
        <v>0.1</v>
      </c>
      <c r="K212">
        <v>7038.23</v>
      </c>
      <c r="L212">
        <v>2303.4699999999998</v>
      </c>
      <c r="M212">
        <f t="shared" si="11"/>
        <v>7038.2250000000004</v>
      </c>
      <c r="N212" t="str">
        <f t="shared" si="9"/>
        <v>Q2</v>
      </c>
      <c r="O212" s="2">
        <f t="shared" si="10"/>
        <v>32.72797279997954</v>
      </c>
      <c r="P212" t="str">
        <f>VLOOKUP(retail_sales_2023!C212,customers!A:J,5,)</f>
        <v>Kolkata</v>
      </c>
      <c r="Q212" t="str">
        <f>VLOOKUP(C212,customers!A:J,10,0)</f>
        <v>Premium</v>
      </c>
    </row>
    <row r="213" spans="1:17" x14ac:dyDescent="0.3">
      <c r="A213" t="s">
        <v>635</v>
      </c>
      <c r="B213" s="1">
        <v>44927</v>
      </c>
      <c r="C213" t="s">
        <v>636</v>
      </c>
      <c r="D213" t="s">
        <v>637</v>
      </c>
      <c r="E213" t="s">
        <v>21</v>
      </c>
      <c r="F213" t="s">
        <v>81</v>
      </c>
      <c r="G213" t="s">
        <v>370</v>
      </c>
      <c r="H213">
        <v>3</v>
      </c>
      <c r="I213">
        <v>3289.36</v>
      </c>
      <c r="J213">
        <v>0</v>
      </c>
      <c r="K213">
        <v>9868.08</v>
      </c>
      <c r="L213">
        <v>2194.63</v>
      </c>
      <c r="M213">
        <f t="shared" si="11"/>
        <v>9868.08</v>
      </c>
      <c r="N213" t="str">
        <f t="shared" si="9"/>
        <v>Q1</v>
      </c>
      <c r="O213" s="2">
        <f t="shared" si="10"/>
        <v>22.239685936879315</v>
      </c>
      <c r="P213" t="str">
        <f>VLOOKUP(retail_sales_2023!C213,customers!A:J,5,)</f>
        <v>Ranchi</v>
      </c>
      <c r="Q213" t="str">
        <f>VLOOKUP(C213,customers!A:J,10,0)</f>
        <v>Premium</v>
      </c>
    </row>
    <row r="214" spans="1:17" x14ac:dyDescent="0.3">
      <c r="A214" t="s">
        <v>638</v>
      </c>
      <c r="B214" s="1">
        <v>44956</v>
      </c>
      <c r="C214" t="s">
        <v>589</v>
      </c>
      <c r="D214" t="s">
        <v>590</v>
      </c>
      <c r="E214" t="s">
        <v>15</v>
      </c>
      <c r="F214" t="s">
        <v>38</v>
      </c>
      <c r="G214" t="s">
        <v>77</v>
      </c>
      <c r="H214">
        <v>3</v>
      </c>
      <c r="I214">
        <v>1067.76</v>
      </c>
      <c r="J214">
        <v>0.1</v>
      </c>
      <c r="K214">
        <v>2882.95</v>
      </c>
      <c r="L214">
        <v>1020.83</v>
      </c>
      <c r="M214">
        <f t="shared" si="11"/>
        <v>2882.9519999999998</v>
      </c>
      <c r="N214" t="str">
        <f t="shared" si="9"/>
        <v>Q1</v>
      </c>
      <c r="O214" s="2">
        <f t="shared" si="10"/>
        <v>35.409216254184081</v>
      </c>
      <c r="P214" t="str">
        <f>VLOOKUP(retail_sales_2023!C214,customers!A:J,5,)</f>
        <v>Hyderabad</v>
      </c>
      <c r="Q214" t="str">
        <f>VLOOKUP(C214,customers!A:J,10,0)</f>
        <v>Premium</v>
      </c>
    </row>
    <row r="215" spans="1:17" x14ac:dyDescent="0.3">
      <c r="A215" t="s">
        <v>639</v>
      </c>
      <c r="B215" s="1">
        <v>44949</v>
      </c>
      <c r="C215" t="s">
        <v>92</v>
      </c>
      <c r="D215" t="s">
        <v>93</v>
      </c>
      <c r="E215" t="s">
        <v>27</v>
      </c>
      <c r="F215" t="s">
        <v>52</v>
      </c>
      <c r="G215" t="s">
        <v>268</v>
      </c>
      <c r="H215">
        <v>8</v>
      </c>
      <c r="I215">
        <v>216.95</v>
      </c>
      <c r="J215">
        <v>0</v>
      </c>
      <c r="K215">
        <v>1735.6</v>
      </c>
      <c r="L215">
        <v>107.27</v>
      </c>
      <c r="M215">
        <f t="shared" si="11"/>
        <v>1735.6</v>
      </c>
      <c r="N215" t="str">
        <f t="shared" si="9"/>
        <v>Q1</v>
      </c>
      <c r="O215" s="2">
        <f t="shared" si="10"/>
        <v>6.1805715602673432</v>
      </c>
      <c r="P215" t="str">
        <f>VLOOKUP(retail_sales_2023!C215,customers!A:J,5,)</f>
        <v>Jaipur</v>
      </c>
      <c r="Q215" t="str">
        <f>VLOOKUP(C215,customers!A:J,10,0)</f>
        <v>Premium</v>
      </c>
    </row>
    <row r="216" spans="1:17" x14ac:dyDescent="0.3">
      <c r="A216" t="s">
        <v>640</v>
      </c>
      <c r="B216" s="1">
        <v>45171</v>
      </c>
      <c r="C216" t="s">
        <v>641</v>
      </c>
      <c r="D216" t="s">
        <v>642</v>
      </c>
      <c r="E216" t="s">
        <v>33</v>
      </c>
      <c r="F216" t="s">
        <v>38</v>
      </c>
      <c r="G216" t="s">
        <v>73</v>
      </c>
      <c r="H216">
        <v>5</v>
      </c>
      <c r="I216">
        <v>3899.28</v>
      </c>
      <c r="J216">
        <v>0</v>
      </c>
      <c r="K216">
        <v>19496.400000000001</v>
      </c>
      <c r="L216">
        <v>4384.4799999999996</v>
      </c>
      <c r="M216">
        <f t="shared" si="11"/>
        <v>19496.400000000001</v>
      </c>
      <c r="N216" t="str">
        <f t="shared" si="9"/>
        <v>Q3</v>
      </c>
      <c r="O216" s="2">
        <f t="shared" si="10"/>
        <v>22.488664573972628</v>
      </c>
      <c r="P216" t="str">
        <f>VLOOKUP(retail_sales_2023!C216,customers!A:J,5,)</f>
        <v>Surat</v>
      </c>
      <c r="Q216" t="str">
        <f>VLOOKUP(C216,customers!A:J,10,0)</f>
        <v>Regular</v>
      </c>
    </row>
    <row r="217" spans="1:17" x14ac:dyDescent="0.3">
      <c r="A217" t="s">
        <v>643</v>
      </c>
      <c r="B217" s="1">
        <v>45095</v>
      </c>
      <c r="C217" t="s">
        <v>644</v>
      </c>
      <c r="D217" t="s">
        <v>645</v>
      </c>
      <c r="E217" t="s">
        <v>15</v>
      </c>
      <c r="F217" t="s">
        <v>16</v>
      </c>
      <c r="G217" t="s">
        <v>356</v>
      </c>
      <c r="H217">
        <v>2</v>
      </c>
      <c r="I217">
        <v>288.51</v>
      </c>
      <c r="J217">
        <v>0.2</v>
      </c>
      <c r="K217">
        <v>461.62</v>
      </c>
      <c r="L217">
        <v>199.64</v>
      </c>
      <c r="M217">
        <f t="shared" si="11"/>
        <v>461.61599999999999</v>
      </c>
      <c r="N217" t="str">
        <f t="shared" si="9"/>
        <v>Q2</v>
      </c>
      <c r="O217" s="2">
        <f t="shared" si="10"/>
        <v>43.24769290758632</v>
      </c>
      <c r="P217" t="str">
        <f>VLOOKUP(retail_sales_2023!C217,customers!A:J,5,)</f>
        <v>Bengaluru</v>
      </c>
      <c r="Q217" t="str">
        <f>VLOOKUP(C217,customers!A:J,10,0)</f>
        <v>Regular</v>
      </c>
    </row>
    <row r="218" spans="1:17" x14ac:dyDescent="0.3">
      <c r="A218" t="s">
        <v>646</v>
      </c>
      <c r="B218" s="1">
        <v>45229</v>
      </c>
      <c r="C218" t="s">
        <v>647</v>
      </c>
      <c r="D218" t="s">
        <v>648</v>
      </c>
      <c r="E218" t="s">
        <v>27</v>
      </c>
      <c r="F218" t="s">
        <v>43</v>
      </c>
      <c r="G218" t="s">
        <v>110</v>
      </c>
      <c r="H218">
        <v>5</v>
      </c>
      <c r="I218">
        <v>20563.669999999998</v>
      </c>
      <c r="J218">
        <v>0</v>
      </c>
      <c r="K218">
        <v>102818.35</v>
      </c>
      <c r="L218">
        <v>12509.89</v>
      </c>
      <c r="M218">
        <f t="shared" si="11"/>
        <v>102818.34999999999</v>
      </c>
      <c r="N218" t="str">
        <f t="shared" si="9"/>
        <v>Q4</v>
      </c>
      <c r="O218" s="2">
        <f t="shared" si="10"/>
        <v>12.166981866563701</v>
      </c>
      <c r="P218" t="str">
        <f>VLOOKUP(retail_sales_2023!C218,customers!A:J,5,)</f>
        <v>Chandigarh</v>
      </c>
      <c r="Q218" t="str">
        <f>VLOOKUP(C218,customers!A:J,10,0)</f>
        <v>Regular</v>
      </c>
    </row>
    <row r="219" spans="1:17" x14ac:dyDescent="0.3">
      <c r="A219" t="s">
        <v>649</v>
      </c>
      <c r="B219" s="1">
        <v>45184</v>
      </c>
      <c r="C219" t="s">
        <v>650</v>
      </c>
      <c r="D219" t="s">
        <v>651</v>
      </c>
      <c r="E219" t="s">
        <v>33</v>
      </c>
      <c r="F219" t="s">
        <v>43</v>
      </c>
      <c r="G219" t="s">
        <v>110</v>
      </c>
      <c r="H219">
        <v>1</v>
      </c>
      <c r="I219">
        <v>40388.99</v>
      </c>
      <c r="J219">
        <v>0.2</v>
      </c>
      <c r="K219">
        <v>32311.19</v>
      </c>
      <c r="L219">
        <v>4553.6400000000003</v>
      </c>
      <c r="M219">
        <f t="shared" si="11"/>
        <v>32311.191999999999</v>
      </c>
      <c r="N219" t="str">
        <f t="shared" si="9"/>
        <v>Q3</v>
      </c>
      <c r="O219" s="2">
        <f t="shared" si="10"/>
        <v>14.093074256936994</v>
      </c>
      <c r="P219" t="str">
        <f>VLOOKUP(retail_sales_2023!C219,customers!A:J,5,)</f>
        <v>Ahmedabad</v>
      </c>
      <c r="Q219" t="str">
        <f>VLOOKUP(C219,customers!A:J,10,0)</f>
        <v>Regular</v>
      </c>
    </row>
    <row r="220" spans="1:17" x14ac:dyDescent="0.3">
      <c r="A220" t="s">
        <v>652</v>
      </c>
      <c r="B220" s="1">
        <v>45256</v>
      </c>
      <c r="C220" t="s">
        <v>636</v>
      </c>
      <c r="D220" t="s">
        <v>637</v>
      </c>
      <c r="E220" t="s">
        <v>21</v>
      </c>
      <c r="F220" t="s">
        <v>43</v>
      </c>
      <c r="G220" t="s">
        <v>121</v>
      </c>
      <c r="H220">
        <v>1</v>
      </c>
      <c r="I220">
        <v>75201.61</v>
      </c>
      <c r="J220">
        <v>0.05</v>
      </c>
      <c r="K220">
        <v>71441.53</v>
      </c>
      <c r="L220">
        <v>7105.26</v>
      </c>
      <c r="M220">
        <f t="shared" si="11"/>
        <v>71441.529500000004</v>
      </c>
      <c r="N220" t="str">
        <f t="shared" si="9"/>
        <v>Q4</v>
      </c>
      <c r="O220" s="2">
        <f t="shared" si="10"/>
        <v>9.9455596765634784</v>
      </c>
      <c r="P220" t="str">
        <f>VLOOKUP(retail_sales_2023!C220,customers!A:J,5,)</f>
        <v>Ranchi</v>
      </c>
      <c r="Q220" t="str">
        <f>VLOOKUP(C220,customers!A:J,10,0)</f>
        <v>Premium</v>
      </c>
    </row>
    <row r="221" spans="1:17" x14ac:dyDescent="0.3">
      <c r="A221" t="s">
        <v>653</v>
      </c>
      <c r="B221" s="1">
        <v>45189</v>
      </c>
      <c r="C221" t="s">
        <v>654</v>
      </c>
      <c r="D221" t="s">
        <v>655</v>
      </c>
      <c r="E221" t="s">
        <v>15</v>
      </c>
      <c r="F221" t="s">
        <v>28</v>
      </c>
      <c r="G221" t="s">
        <v>61</v>
      </c>
      <c r="H221">
        <v>5</v>
      </c>
      <c r="I221">
        <v>3501.79</v>
      </c>
      <c r="J221">
        <v>0</v>
      </c>
      <c r="K221">
        <v>17508.95</v>
      </c>
      <c r="L221">
        <v>3915.07</v>
      </c>
      <c r="M221">
        <f t="shared" si="11"/>
        <v>17508.95</v>
      </c>
      <c r="N221" t="str">
        <f t="shared" si="9"/>
        <v>Q3</v>
      </c>
      <c r="O221" s="2">
        <f t="shared" si="10"/>
        <v>22.360392827668136</v>
      </c>
      <c r="P221" t="str">
        <f>VLOOKUP(retail_sales_2023!C221,customers!A:J,5,)</f>
        <v>Kochi</v>
      </c>
      <c r="Q221" t="str">
        <f>VLOOKUP(C221,customers!A:J,10,0)</f>
        <v>Premium</v>
      </c>
    </row>
    <row r="222" spans="1:17" x14ac:dyDescent="0.3">
      <c r="A222" t="s">
        <v>656</v>
      </c>
      <c r="B222" s="1">
        <v>45254</v>
      </c>
      <c r="C222" t="s">
        <v>657</v>
      </c>
      <c r="D222" t="s">
        <v>658</v>
      </c>
      <c r="E222" t="s">
        <v>33</v>
      </c>
      <c r="F222" t="s">
        <v>52</v>
      </c>
      <c r="G222" t="s">
        <v>235</v>
      </c>
      <c r="H222">
        <v>8</v>
      </c>
      <c r="I222">
        <v>334.07</v>
      </c>
      <c r="J222">
        <v>0.3</v>
      </c>
      <c r="K222">
        <v>1870.79</v>
      </c>
      <c r="L222">
        <v>105.03</v>
      </c>
      <c r="M222">
        <f t="shared" si="11"/>
        <v>1870.7919999999999</v>
      </c>
      <c r="N222" t="str">
        <f t="shared" si="9"/>
        <v>Q4</v>
      </c>
      <c r="O222" s="2">
        <f t="shared" si="10"/>
        <v>5.614205763340621</v>
      </c>
      <c r="P222" t="str">
        <f>VLOOKUP(retail_sales_2023!C222,customers!A:J,5,)</f>
        <v>Pune</v>
      </c>
      <c r="Q222" t="str">
        <f>VLOOKUP(C222,customers!A:J,10,0)</f>
        <v>Occasional</v>
      </c>
    </row>
    <row r="223" spans="1:17" x14ac:dyDescent="0.3">
      <c r="A223" t="s">
        <v>659</v>
      </c>
      <c r="B223" s="1">
        <v>45186</v>
      </c>
      <c r="C223" t="s">
        <v>660</v>
      </c>
      <c r="D223" t="s">
        <v>661</v>
      </c>
      <c r="E223" t="s">
        <v>21</v>
      </c>
      <c r="F223" t="s">
        <v>28</v>
      </c>
      <c r="G223" t="s">
        <v>325</v>
      </c>
      <c r="H223">
        <v>3</v>
      </c>
      <c r="I223">
        <v>7883.74</v>
      </c>
      <c r="J223">
        <v>0.05</v>
      </c>
      <c r="K223">
        <v>22468.66</v>
      </c>
      <c r="L223">
        <v>5781.16</v>
      </c>
      <c r="M223">
        <f t="shared" si="11"/>
        <v>22468.659</v>
      </c>
      <c r="N223" t="str">
        <f t="shared" si="9"/>
        <v>Q3</v>
      </c>
      <c r="O223" s="2">
        <f t="shared" si="10"/>
        <v>25.72988331302356</v>
      </c>
      <c r="P223" t="str">
        <f>VLOOKUP(retail_sales_2023!C223,customers!A:J,5,)</f>
        <v>Ranchi</v>
      </c>
      <c r="Q223" t="str">
        <f>VLOOKUP(C223,customers!A:J,10,0)</f>
        <v>Regular</v>
      </c>
    </row>
    <row r="224" spans="1:17" x14ac:dyDescent="0.3">
      <c r="A224" t="s">
        <v>662</v>
      </c>
      <c r="B224" s="1">
        <v>45108</v>
      </c>
      <c r="C224" t="s">
        <v>663</v>
      </c>
      <c r="D224" t="s">
        <v>13093</v>
      </c>
      <c r="E224" t="s">
        <v>27</v>
      </c>
      <c r="F224" t="s">
        <v>81</v>
      </c>
      <c r="G224" t="s">
        <v>105</v>
      </c>
      <c r="H224">
        <v>2</v>
      </c>
      <c r="I224">
        <v>357.27</v>
      </c>
      <c r="J224">
        <v>0.1</v>
      </c>
      <c r="K224">
        <v>643.09</v>
      </c>
      <c r="L224">
        <v>211.64</v>
      </c>
      <c r="M224">
        <f t="shared" si="11"/>
        <v>643.08600000000001</v>
      </c>
      <c r="N224" t="str">
        <f t="shared" si="9"/>
        <v>Q3</v>
      </c>
      <c r="O224" s="2">
        <f t="shared" si="10"/>
        <v>32.909857096207368</v>
      </c>
      <c r="P224" t="str">
        <f>VLOOKUP(retail_sales_2023!C224,customers!A:J,5,)</f>
        <v>Lucknow</v>
      </c>
      <c r="Q224" t="str">
        <f>VLOOKUP(C224,customers!A:J,10,0)</f>
        <v>Premium</v>
      </c>
    </row>
    <row r="225" spans="1:17" x14ac:dyDescent="0.3">
      <c r="A225" t="s">
        <v>664</v>
      </c>
      <c r="B225" s="1">
        <v>45247</v>
      </c>
      <c r="C225" t="s">
        <v>275</v>
      </c>
      <c r="D225" t="s">
        <v>276</v>
      </c>
      <c r="E225" t="s">
        <v>27</v>
      </c>
      <c r="F225" t="s">
        <v>52</v>
      </c>
      <c r="G225" t="s">
        <v>200</v>
      </c>
      <c r="H225">
        <v>6</v>
      </c>
      <c r="I225">
        <v>545.80999999999995</v>
      </c>
      <c r="J225">
        <v>0</v>
      </c>
      <c r="K225">
        <v>3274.86</v>
      </c>
      <c r="L225">
        <v>259.86</v>
      </c>
      <c r="M225">
        <f t="shared" si="11"/>
        <v>3274.8599999999997</v>
      </c>
      <c r="N225" t="str">
        <f t="shared" si="9"/>
        <v>Q4</v>
      </c>
      <c r="O225" s="2">
        <f t="shared" si="10"/>
        <v>7.9349956944724358</v>
      </c>
      <c r="P225" t="str">
        <f>VLOOKUP(retail_sales_2023!C225,customers!A:J,5,)</f>
        <v>Lucknow</v>
      </c>
      <c r="Q225" t="str">
        <f>VLOOKUP(C225,customers!A:J,10,0)</f>
        <v>Premium</v>
      </c>
    </row>
    <row r="226" spans="1:17" x14ac:dyDescent="0.3">
      <c r="A226" t="s">
        <v>665</v>
      </c>
      <c r="B226" s="1">
        <v>45077</v>
      </c>
      <c r="C226" t="s">
        <v>19</v>
      </c>
      <c r="D226" t="s">
        <v>20</v>
      </c>
      <c r="E226" t="s">
        <v>21</v>
      </c>
      <c r="F226" t="s">
        <v>43</v>
      </c>
      <c r="G226" t="s">
        <v>272</v>
      </c>
      <c r="H226">
        <v>0</v>
      </c>
      <c r="I226">
        <v>40088</v>
      </c>
      <c r="J226">
        <v>0.15</v>
      </c>
      <c r="K226">
        <v>0</v>
      </c>
      <c r="L226">
        <v>0</v>
      </c>
      <c r="M226">
        <f t="shared" si="11"/>
        <v>0</v>
      </c>
      <c r="N226" t="str">
        <f t="shared" si="9"/>
        <v>Q2</v>
      </c>
      <c r="O226" s="2">
        <v>0</v>
      </c>
      <c r="P226" t="str">
        <f>VLOOKUP(retail_sales_2023!C226,customers!A:J,5,)</f>
        <v>Guwahati</v>
      </c>
      <c r="Q226" t="str">
        <f>VLOOKUP(C226,customers!A:J,10,0)</f>
        <v>Premium</v>
      </c>
    </row>
    <row r="227" spans="1:17" x14ac:dyDescent="0.3">
      <c r="A227" t="s">
        <v>666</v>
      </c>
      <c r="B227" s="1">
        <v>45069</v>
      </c>
      <c r="C227" t="s">
        <v>667</v>
      </c>
      <c r="D227" t="s">
        <v>668</v>
      </c>
      <c r="E227" t="s">
        <v>33</v>
      </c>
      <c r="F227" t="s">
        <v>81</v>
      </c>
      <c r="G227" t="s">
        <v>105</v>
      </c>
      <c r="H227">
        <v>1</v>
      </c>
      <c r="I227">
        <v>1055.81</v>
      </c>
      <c r="J227">
        <v>0.25</v>
      </c>
      <c r="K227">
        <v>791.86</v>
      </c>
      <c r="L227">
        <v>177.36</v>
      </c>
      <c r="M227">
        <f t="shared" si="11"/>
        <v>791.85749999999996</v>
      </c>
      <c r="N227" t="str">
        <f t="shared" si="9"/>
        <v>Q2</v>
      </c>
      <c r="O227" s="2">
        <f t="shared" si="10"/>
        <v>22.397898618442653</v>
      </c>
      <c r="P227" t="str">
        <f>VLOOKUP(retail_sales_2023!C227,customers!A:J,5,)</f>
        <v>Nagpur</v>
      </c>
      <c r="Q227" t="str">
        <f>VLOOKUP(C227,customers!A:J,10,0)</f>
        <v>Occasional</v>
      </c>
    </row>
    <row r="228" spans="1:17" x14ac:dyDescent="0.3">
      <c r="A228" t="s">
        <v>669</v>
      </c>
      <c r="B228" s="1">
        <v>45251</v>
      </c>
      <c r="C228" t="s">
        <v>670</v>
      </c>
      <c r="D228" t="s">
        <v>671</v>
      </c>
      <c r="E228" t="s">
        <v>27</v>
      </c>
      <c r="F228" t="s">
        <v>28</v>
      </c>
      <c r="G228" t="s">
        <v>672</v>
      </c>
      <c r="H228">
        <v>4</v>
      </c>
      <c r="I228">
        <v>5959.73</v>
      </c>
      <c r="J228">
        <v>0.2</v>
      </c>
      <c r="K228">
        <v>19071.14</v>
      </c>
      <c r="L228">
        <v>4403.71</v>
      </c>
      <c r="M228">
        <f t="shared" si="11"/>
        <v>19071.135999999999</v>
      </c>
      <c r="N228" t="str">
        <f t="shared" si="9"/>
        <v>Q4</v>
      </c>
      <c r="O228" s="2">
        <f t="shared" si="10"/>
        <v>23.090963623569436</v>
      </c>
      <c r="P228" t="str">
        <f>VLOOKUP(retail_sales_2023!C228,customers!A:J,5,)</f>
        <v>Amritsar</v>
      </c>
      <c r="Q228" t="str">
        <f>VLOOKUP(C228,customers!A:J,10,0)</f>
        <v>Premium</v>
      </c>
    </row>
    <row r="229" spans="1:17" x14ac:dyDescent="0.3">
      <c r="A229" t="s">
        <v>673</v>
      </c>
      <c r="B229" s="1">
        <v>45165</v>
      </c>
      <c r="C229" t="s">
        <v>674</v>
      </c>
      <c r="D229" t="s">
        <v>675</v>
      </c>
      <c r="E229" t="s">
        <v>27</v>
      </c>
      <c r="F229" t="s">
        <v>28</v>
      </c>
      <c r="G229" t="s">
        <v>439</v>
      </c>
      <c r="H229">
        <v>4</v>
      </c>
      <c r="I229">
        <v>2576.1999999999998</v>
      </c>
      <c r="J229">
        <v>0.1</v>
      </c>
      <c r="K229">
        <v>9274.32</v>
      </c>
      <c r="L229">
        <v>2328.5</v>
      </c>
      <c r="M229">
        <f t="shared" si="11"/>
        <v>9274.32</v>
      </c>
      <c r="N229" t="str">
        <f t="shared" si="9"/>
        <v>Q3</v>
      </c>
      <c r="O229" s="2">
        <f t="shared" si="10"/>
        <v>25.106962019856983</v>
      </c>
      <c r="P229" t="str">
        <f>VLOOKUP(retail_sales_2023!C229,customers!A:J,5,)</f>
        <v>Jaipur</v>
      </c>
      <c r="Q229" t="str">
        <f>VLOOKUP(C229,customers!A:J,10,0)</f>
        <v>Premium</v>
      </c>
    </row>
    <row r="230" spans="1:17" x14ac:dyDescent="0.3">
      <c r="A230" t="s">
        <v>676</v>
      </c>
      <c r="B230" s="1">
        <v>45001</v>
      </c>
      <c r="C230" t="s">
        <v>317</v>
      </c>
      <c r="D230" t="s">
        <v>318</v>
      </c>
      <c r="E230" t="s">
        <v>21</v>
      </c>
      <c r="F230" t="s">
        <v>52</v>
      </c>
      <c r="G230" t="s">
        <v>169</v>
      </c>
      <c r="H230">
        <v>1</v>
      </c>
      <c r="I230">
        <v>733.4</v>
      </c>
      <c r="J230">
        <v>0.2</v>
      </c>
      <c r="K230">
        <v>586.72</v>
      </c>
      <c r="L230">
        <v>45.87</v>
      </c>
      <c r="M230">
        <f t="shared" si="11"/>
        <v>586.72</v>
      </c>
      <c r="N230" t="str">
        <f t="shared" si="9"/>
        <v>Q1</v>
      </c>
      <c r="O230" s="2">
        <f t="shared" si="10"/>
        <v>7.8180392691573477</v>
      </c>
      <c r="P230" t="str">
        <f>VLOOKUP(retail_sales_2023!C230,customers!A:J,5,)</f>
        <v>Patna</v>
      </c>
      <c r="Q230" t="str">
        <f>VLOOKUP(C230,customers!A:J,10,0)</f>
        <v>Regular</v>
      </c>
    </row>
    <row r="231" spans="1:17" x14ac:dyDescent="0.3">
      <c r="A231" t="s">
        <v>677</v>
      </c>
      <c r="B231" s="1">
        <v>45115</v>
      </c>
      <c r="C231" t="s">
        <v>678</v>
      </c>
      <c r="D231" t="s">
        <v>679</v>
      </c>
      <c r="E231" t="s">
        <v>27</v>
      </c>
      <c r="F231" t="s">
        <v>28</v>
      </c>
      <c r="G231" t="s">
        <v>29</v>
      </c>
      <c r="H231">
        <v>5</v>
      </c>
      <c r="I231">
        <v>3306.85</v>
      </c>
      <c r="J231">
        <v>0</v>
      </c>
      <c r="K231">
        <v>16534.25</v>
      </c>
      <c r="L231">
        <v>4455.4399999999996</v>
      </c>
      <c r="M231">
        <f t="shared" si="11"/>
        <v>16534.25</v>
      </c>
      <c r="N231" t="str">
        <f t="shared" si="9"/>
        <v>Q3</v>
      </c>
      <c r="O231" s="2">
        <f t="shared" si="10"/>
        <v>26.94673178402407</v>
      </c>
      <c r="P231" t="str">
        <f>VLOOKUP(retail_sales_2023!C231,customers!A:J,5,)</f>
        <v>Amritsar</v>
      </c>
      <c r="Q231" t="str">
        <f>VLOOKUP(C231,customers!A:J,10,0)</f>
        <v>Premium</v>
      </c>
    </row>
    <row r="232" spans="1:17" x14ac:dyDescent="0.3">
      <c r="A232" t="s">
        <v>680</v>
      </c>
      <c r="B232" s="1">
        <v>45181</v>
      </c>
      <c r="C232" t="s">
        <v>194</v>
      </c>
      <c r="D232" t="s">
        <v>195</v>
      </c>
      <c r="E232" t="s">
        <v>33</v>
      </c>
      <c r="F232" t="s">
        <v>22</v>
      </c>
      <c r="G232" t="s">
        <v>34</v>
      </c>
      <c r="H232">
        <v>3</v>
      </c>
      <c r="I232">
        <v>19095.490000000002</v>
      </c>
      <c r="J232">
        <v>0.1</v>
      </c>
      <c r="K232">
        <v>51557.82</v>
      </c>
      <c r="L232">
        <v>13308.76</v>
      </c>
      <c r="M232">
        <f t="shared" si="11"/>
        <v>51557.823000000004</v>
      </c>
      <c r="N232" t="str">
        <f t="shared" si="9"/>
        <v>Q3</v>
      </c>
      <c r="O232" s="2">
        <f t="shared" si="10"/>
        <v>25.813271391226394</v>
      </c>
      <c r="P232" t="str">
        <f>VLOOKUP(retail_sales_2023!C232,customers!A:J,5,)</f>
        <v>Surat</v>
      </c>
      <c r="Q232" t="str">
        <f>VLOOKUP(C232,customers!A:J,10,0)</f>
        <v>Regular</v>
      </c>
    </row>
    <row r="233" spans="1:17" x14ac:dyDescent="0.3">
      <c r="A233" t="s">
        <v>681</v>
      </c>
      <c r="B233" s="1">
        <v>44931</v>
      </c>
      <c r="C233" t="s">
        <v>682</v>
      </c>
      <c r="D233" t="s">
        <v>683</v>
      </c>
      <c r="E233" t="s">
        <v>27</v>
      </c>
      <c r="F233" t="s">
        <v>38</v>
      </c>
      <c r="G233" t="s">
        <v>684</v>
      </c>
      <c r="H233">
        <v>4</v>
      </c>
      <c r="I233">
        <v>2382.14</v>
      </c>
      <c r="J233">
        <v>0.15</v>
      </c>
      <c r="K233">
        <v>8099.28</v>
      </c>
      <c r="L233">
        <v>2620.2800000000002</v>
      </c>
      <c r="M233">
        <f t="shared" si="11"/>
        <v>8099.2759999999989</v>
      </c>
      <c r="N233" t="str">
        <f t="shared" si="9"/>
        <v>Q1</v>
      </c>
      <c r="O233" s="2">
        <f t="shared" si="10"/>
        <v>32.352011536827966</v>
      </c>
      <c r="P233" t="str">
        <f>VLOOKUP(retail_sales_2023!C233,customers!A:J,5,)</f>
        <v>Delhi</v>
      </c>
      <c r="Q233" t="str">
        <f>VLOOKUP(C233,customers!A:J,10,0)</f>
        <v>Regular</v>
      </c>
    </row>
    <row r="234" spans="1:17" x14ac:dyDescent="0.3">
      <c r="A234" t="s">
        <v>685</v>
      </c>
      <c r="B234" s="1">
        <v>45110</v>
      </c>
      <c r="C234" t="s">
        <v>686</v>
      </c>
      <c r="D234" t="s">
        <v>687</v>
      </c>
      <c r="E234" t="s">
        <v>15</v>
      </c>
      <c r="F234" t="s">
        <v>52</v>
      </c>
      <c r="G234" t="s">
        <v>53</v>
      </c>
      <c r="H234">
        <v>3</v>
      </c>
      <c r="I234">
        <v>456.13</v>
      </c>
      <c r="J234">
        <v>0.1</v>
      </c>
      <c r="K234">
        <v>1231.55</v>
      </c>
      <c r="L234">
        <v>73.52</v>
      </c>
      <c r="M234">
        <f t="shared" si="11"/>
        <v>1231.5509999999999</v>
      </c>
      <c r="N234" t="str">
        <f t="shared" si="9"/>
        <v>Q3</v>
      </c>
      <c r="O234" s="2">
        <f t="shared" si="10"/>
        <v>5.9697129633388819</v>
      </c>
      <c r="P234" t="str">
        <f>VLOOKUP(retail_sales_2023!C234,customers!A:J,5,)</f>
        <v>Kochi</v>
      </c>
      <c r="Q234" t="str">
        <f>VLOOKUP(C234,customers!A:J,10,0)</f>
        <v>Premium</v>
      </c>
    </row>
    <row r="235" spans="1:17" x14ac:dyDescent="0.3">
      <c r="A235" t="s">
        <v>688</v>
      </c>
      <c r="B235" s="1">
        <v>45063</v>
      </c>
      <c r="C235" t="s">
        <v>538</v>
      </c>
      <c r="D235" t="s">
        <v>539</v>
      </c>
      <c r="E235" t="s">
        <v>33</v>
      </c>
      <c r="F235" t="s">
        <v>52</v>
      </c>
      <c r="G235" t="s">
        <v>235</v>
      </c>
      <c r="H235">
        <v>2</v>
      </c>
      <c r="I235">
        <v>112.94</v>
      </c>
      <c r="J235">
        <v>0.05</v>
      </c>
      <c r="K235">
        <v>214.59</v>
      </c>
      <c r="L235">
        <v>19.02</v>
      </c>
      <c r="M235">
        <f t="shared" si="11"/>
        <v>214.58599999999998</v>
      </c>
      <c r="N235" t="str">
        <f t="shared" si="9"/>
        <v>Q2</v>
      </c>
      <c r="O235" s="2">
        <f t="shared" si="10"/>
        <v>8.8634139521878925</v>
      </c>
      <c r="P235" t="str">
        <f>VLOOKUP(retail_sales_2023!C235,customers!A:J,5,)</f>
        <v>Mumbai</v>
      </c>
      <c r="Q235" t="str">
        <f>VLOOKUP(C235,customers!A:J,10,0)</f>
        <v>Premium</v>
      </c>
    </row>
    <row r="236" spans="1:17" x14ac:dyDescent="0.3">
      <c r="A236" t="s">
        <v>689</v>
      </c>
      <c r="B236" s="1">
        <v>45115</v>
      </c>
      <c r="C236" t="s">
        <v>690</v>
      </c>
      <c r="D236" t="s">
        <v>691</v>
      </c>
      <c r="E236" t="s">
        <v>33</v>
      </c>
      <c r="F236" t="s">
        <v>22</v>
      </c>
      <c r="G236" t="s">
        <v>315</v>
      </c>
      <c r="H236">
        <v>1</v>
      </c>
      <c r="I236">
        <v>2843.84</v>
      </c>
      <c r="J236">
        <v>0.15</v>
      </c>
      <c r="K236">
        <v>2417.2600000000002</v>
      </c>
      <c r="L236">
        <v>689.21</v>
      </c>
      <c r="M236">
        <f t="shared" si="11"/>
        <v>2417.2640000000001</v>
      </c>
      <c r="N236" t="str">
        <f t="shared" si="9"/>
        <v>Q3</v>
      </c>
      <c r="O236" s="2">
        <f t="shared" si="10"/>
        <v>28.512034286754425</v>
      </c>
      <c r="P236" t="str">
        <f>VLOOKUP(retail_sales_2023!C236,customers!A:J,5,)</f>
        <v>Surat</v>
      </c>
      <c r="Q236" t="str">
        <f>VLOOKUP(C236,customers!A:J,10,0)</f>
        <v>Premium</v>
      </c>
    </row>
    <row r="237" spans="1:17" x14ac:dyDescent="0.3">
      <c r="A237" t="s">
        <v>692</v>
      </c>
      <c r="B237" s="1">
        <v>45251</v>
      </c>
      <c r="C237" t="s">
        <v>693</v>
      </c>
      <c r="D237" t="s">
        <v>694</v>
      </c>
      <c r="E237" t="s">
        <v>27</v>
      </c>
      <c r="F237" t="s">
        <v>52</v>
      </c>
      <c r="G237" t="s">
        <v>169</v>
      </c>
      <c r="H237">
        <v>9</v>
      </c>
      <c r="I237">
        <v>344.46</v>
      </c>
      <c r="J237">
        <v>0.25</v>
      </c>
      <c r="K237">
        <v>2325.11</v>
      </c>
      <c r="L237">
        <v>161.86000000000001</v>
      </c>
      <c r="M237">
        <f t="shared" si="11"/>
        <v>2325.105</v>
      </c>
      <c r="N237" t="str">
        <f t="shared" si="9"/>
        <v>Q4</v>
      </c>
      <c r="O237" s="2">
        <f t="shared" si="10"/>
        <v>6.9613910739706935</v>
      </c>
      <c r="P237" t="str">
        <f>VLOOKUP(retail_sales_2023!C237,customers!A:J,5,)</f>
        <v>Delhi</v>
      </c>
      <c r="Q237" t="str">
        <f>VLOOKUP(C237,customers!A:J,10,0)</f>
        <v>Regular</v>
      </c>
    </row>
    <row r="238" spans="1:17" x14ac:dyDescent="0.3">
      <c r="A238" t="s">
        <v>695</v>
      </c>
      <c r="B238" s="1">
        <v>45090</v>
      </c>
      <c r="C238" t="s">
        <v>614</v>
      </c>
      <c r="D238" t="s">
        <v>615</v>
      </c>
      <c r="E238" t="s">
        <v>15</v>
      </c>
      <c r="F238" t="s">
        <v>81</v>
      </c>
      <c r="G238" t="s">
        <v>101</v>
      </c>
      <c r="H238">
        <v>1</v>
      </c>
      <c r="I238">
        <v>4591.78</v>
      </c>
      <c r="J238">
        <v>0.15</v>
      </c>
      <c r="K238">
        <v>3903.01</v>
      </c>
      <c r="L238">
        <v>1448.98</v>
      </c>
      <c r="M238">
        <f t="shared" si="11"/>
        <v>3903.0129999999995</v>
      </c>
      <c r="N238" t="str">
        <f t="shared" si="9"/>
        <v>Q2</v>
      </c>
      <c r="O238" s="2">
        <f t="shared" si="10"/>
        <v>37.124680695155789</v>
      </c>
      <c r="P238" t="str">
        <f>VLOOKUP(retail_sales_2023!C238,customers!A:J,5,)</f>
        <v>Kochi</v>
      </c>
      <c r="Q238" t="str">
        <f>VLOOKUP(C238,customers!A:J,10,0)</f>
        <v>Regular</v>
      </c>
    </row>
    <row r="239" spans="1:17" x14ac:dyDescent="0.3">
      <c r="A239" t="s">
        <v>696</v>
      </c>
      <c r="B239" s="1">
        <v>44952</v>
      </c>
      <c r="C239" t="s">
        <v>682</v>
      </c>
      <c r="D239" t="s">
        <v>683</v>
      </c>
      <c r="E239" t="s">
        <v>27</v>
      </c>
      <c r="F239" t="s">
        <v>22</v>
      </c>
      <c r="G239" t="s">
        <v>146</v>
      </c>
      <c r="H239">
        <v>3</v>
      </c>
      <c r="I239">
        <v>43035.78</v>
      </c>
      <c r="J239">
        <v>0.1</v>
      </c>
      <c r="K239">
        <v>116196.61</v>
      </c>
      <c r="L239">
        <v>37250.93</v>
      </c>
      <c r="M239">
        <f t="shared" si="11"/>
        <v>116196.606</v>
      </c>
      <c r="N239" t="str">
        <f t="shared" si="9"/>
        <v>Q1</v>
      </c>
      <c r="O239" s="2">
        <f t="shared" si="10"/>
        <v>32.058534237788869</v>
      </c>
      <c r="P239" t="str">
        <f>VLOOKUP(retail_sales_2023!C239,customers!A:J,5,)</f>
        <v>Delhi</v>
      </c>
      <c r="Q239" t="str">
        <f>VLOOKUP(C239,customers!A:J,10,0)</f>
        <v>Regular</v>
      </c>
    </row>
    <row r="240" spans="1:17" x14ac:dyDescent="0.3">
      <c r="A240" t="s">
        <v>697</v>
      </c>
      <c r="B240" s="1">
        <v>45059</v>
      </c>
      <c r="C240" t="s">
        <v>698</v>
      </c>
      <c r="D240" t="s">
        <v>699</v>
      </c>
      <c r="E240" t="s">
        <v>27</v>
      </c>
      <c r="F240" t="s">
        <v>52</v>
      </c>
      <c r="G240" t="s">
        <v>268</v>
      </c>
      <c r="H240">
        <v>6</v>
      </c>
      <c r="I240">
        <v>391.05</v>
      </c>
      <c r="J240">
        <v>0</v>
      </c>
      <c r="K240">
        <v>2346.3000000000002</v>
      </c>
      <c r="L240">
        <v>149.84</v>
      </c>
      <c r="M240">
        <f t="shared" si="11"/>
        <v>2346.3000000000002</v>
      </c>
      <c r="N240" t="str">
        <f t="shared" si="9"/>
        <v>Q2</v>
      </c>
      <c r="O240" s="2">
        <f t="shared" si="10"/>
        <v>6.3862251204023348</v>
      </c>
      <c r="P240" t="str">
        <f>VLOOKUP(retail_sales_2023!C240,customers!A:J,5,)</f>
        <v>Jaipur</v>
      </c>
      <c r="Q240" t="str">
        <f>VLOOKUP(C240,customers!A:J,10,0)</f>
        <v>Premium</v>
      </c>
    </row>
    <row r="241" spans="1:17" x14ac:dyDescent="0.3">
      <c r="A241" t="s">
        <v>700</v>
      </c>
      <c r="B241" s="1">
        <v>45250</v>
      </c>
      <c r="C241" t="s">
        <v>701</v>
      </c>
      <c r="D241" t="s">
        <v>702</v>
      </c>
      <c r="E241" t="s">
        <v>15</v>
      </c>
      <c r="F241" t="s">
        <v>22</v>
      </c>
      <c r="G241" t="s">
        <v>516</v>
      </c>
      <c r="H241">
        <v>3</v>
      </c>
      <c r="I241">
        <v>37295.99</v>
      </c>
      <c r="J241">
        <v>0.1</v>
      </c>
      <c r="K241">
        <v>100699.17</v>
      </c>
      <c r="L241">
        <v>21765.200000000001</v>
      </c>
      <c r="M241">
        <f t="shared" si="11"/>
        <v>100699.17300000001</v>
      </c>
      <c r="N241" t="str">
        <f t="shared" si="9"/>
        <v>Q4</v>
      </c>
      <c r="O241" s="2">
        <f t="shared" si="10"/>
        <v>21.614080831053524</v>
      </c>
      <c r="P241" t="str">
        <f>VLOOKUP(retail_sales_2023!C241,customers!A:J,5,)</f>
        <v>Bengaluru</v>
      </c>
      <c r="Q241" t="str">
        <f>VLOOKUP(C241,customers!A:J,10,0)</f>
        <v>Premium</v>
      </c>
    </row>
    <row r="242" spans="1:17" x14ac:dyDescent="0.3">
      <c r="A242" t="s">
        <v>703</v>
      </c>
      <c r="B242" s="1">
        <v>45141</v>
      </c>
      <c r="C242" t="s">
        <v>567</v>
      </c>
      <c r="D242" t="s">
        <v>568</v>
      </c>
      <c r="E242" t="s">
        <v>27</v>
      </c>
      <c r="F242" t="s">
        <v>81</v>
      </c>
      <c r="G242" t="s">
        <v>370</v>
      </c>
      <c r="H242">
        <v>4</v>
      </c>
      <c r="I242">
        <v>2046.01</v>
      </c>
      <c r="J242">
        <v>0.2</v>
      </c>
      <c r="K242">
        <v>6547.23</v>
      </c>
      <c r="L242">
        <v>2478.34</v>
      </c>
      <c r="M242">
        <f t="shared" si="11"/>
        <v>6547.232</v>
      </c>
      <c r="N242" t="str">
        <f t="shared" si="9"/>
        <v>Q3</v>
      </c>
      <c r="O242" s="2">
        <f t="shared" si="10"/>
        <v>37.853260080980817</v>
      </c>
      <c r="P242" t="str">
        <f>VLOOKUP(retail_sales_2023!C242,customers!A:J,5,)</f>
        <v>Amritsar</v>
      </c>
      <c r="Q242" t="str">
        <f>VLOOKUP(C242,customers!A:J,10,0)</f>
        <v>Premium</v>
      </c>
    </row>
    <row r="243" spans="1:17" x14ac:dyDescent="0.3">
      <c r="A243" t="s">
        <v>704</v>
      </c>
      <c r="B243" s="1">
        <v>44992</v>
      </c>
      <c r="C243" t="s">
        <v>705</v>
      </c>
      <c r="D243" t="s">
        <v>706</v>
      </c>
      <c r="E243" t="s">
        <v>15</v>
      </c>
      <c r="F243" t="s">
        <v>43</v>
      </c>
      <c r="G243" t="s">
        <v>282</v>
      </c>
      <c r="H243">
        <v>1</v>
      </c>
      <c r="I243">
        <v>20117.48</v>
      </c>
      <c r="J243">
        <v>0.15</v>
      </c>
      <c r="K243">
        <v>17099.86</v>
      </c>
      <c r="L243">
        <v>-355.76</v>
      </c>
      <c r="M243">
        <f t="shared" si="11"/>
        <v>17099.858</v>
      </c>
      <c r="N243" t="str">
        <f t="shared" si="9"/>
        <v>Q1</v>
      </c>
      <c r="O243" s="2">
        <f t="shared" si="10"/>
        <v>-2.0804848694667677</v>
      </c>
      <c r="P243" t="str">
        <f>VLOOKUP(retail_sales_2023!C243,customers!A:J,5,)</f>
        <v>Coimbatore</v>
      </c>
      <c r="Q243" t="str">
        <f>VLOOKUP(C243,customers!A:J,10,0)</f>
        <v>Premium</v>
      </c>
    </row>
    <row r="244" spans="1:17" x14ac:dyDescent="0.3">
      <c r="A244" t="s">
        <v>707</v>
      </c>
      <c r="B244" s="1">
        <v>44991</v>
      </c>
      <c r="C244" t="s">
        <v>708</v>
      </c>
      <c r="D244" t="s">
        <v>709</v>
      </c>
      <c r="E244" t="s">
        <v>33</v>
      </c>
      <c r="F244" t="s">
        <v>38</v>
      </c>
      <c r="G244" t="s">
        <v>48</v>
      </c>
      <c r="H244">
        <v>5</v>
      </c>
      <c r="I244">
        <v>2232.65</v>
      </c>
      <c r="J244">
        <v>0.25</v>
      </c>
      <c r="K244">
        <v>8372.44</v>
      </c>
      <c r="L244">
        <v>2825.85</v>
      </c>
      <c r="M244">
        <f t="shared" si="11"/>
        <v>8372.4375</v>
      </c>
      <c r="N244" t="str">
        <f t="shared" si="9"/>
        <v>Q1</v>
      </c>
      <c r="O244" s="2">
        <f t="shared" si="10"/>
        <v>33.751809508339264</v>
      </c>
      <c r="P244" t="str">
        <f>VLOOKUP(retail_sales_2023!C244,customers!A:J,5,)</f>
        <v>Mumbai</v>
      </c>
      <c r="Q244" t="str">
        <f>VLOOKUP(C244,customers!A:J,10,0)</f>
        <v>Premium</v>
      </c>
    </row>
    <row r="245" spans="1:17" x14ac:dyDescent="0.3">
      <c r="A245" t="s">
        <v>710</v>
      </c>
      <c r="B245" s="1">
        <v>45058</v>
      </c>
      <c r="C245" t="s">
        <v>288</v>
      </c>
      <c r="D245" t="s">
        <v>289</v>
      </c>
      <c r="E245" t="s">
        <v>27</v>
      </c>
      <c r="F245" t="s">
        <v>81</v>
      </c>
      <c r="G245" t="s">
        <v>239</v>
      </c>
      <c r="H245">
        <v>4</v>
      </c>
      <c r="I245">
        <v>1718.07</v>
      </c>
      <c r="J245">
        <v>0</v>
      </c>
      <c r="K245">
        <v>6872.28</v>
      </c>
      <c r="L245">
        <v>2637.09</v>
      </c>
      <c r="M245">
        <f t="shared" si="11"/>
        <v>6872.28</v>
      </c>
      <c r="N245" t="str">
        <f t="shared" si="9"/>
        <v>Q2</v>
      </c>
      <c r="O245" s="2">
        <f t="shared" si="10"/>
        <v>38.37285442385933</v>
      </c>
      <c r="P245" t="str">
        <f>VLOOKUP(retail_sales_2023!C245,customers!A:J,5,)</f>
        <v>Delhi</v>
      </c>
      <c r="Q245" t="str">
        <f>VLOOKUP(C245,customers!A:J,10,0)</f>
        <v>Premium</v>
      </c>
    </row>
    <row r="246" spans="1:17" x14ac:dyDescent="0.3">
      <c r="A246" t="s">
        <v>711</v>
      </c>
      <c r="B246" s="1">
        <v>45224</v>
      </c>
      <c r="C246" t="s">
        <v>598</v>
      </c>
      <c r="D246" t="s">
        <v>599</v>
      </c>
      <c r="E246" t="s">
        <v>33</v>
      </c>
      <c r="F246" t="s">
        <v>52</v>
      </c>
      <c r="G246" t="s">
        <v>133</v>
      </c>
      <c r="H246">
        <v>10</v>
      </c>
      <c r="I246">
        <v>68.489999999999995</v>
      </c>
      <c r="J246">
        <v>0.1</v>
      </c>
      <c r="K246">
        <v>616.41</v>
      </c>
      <c r="L246">
        <v>57.43</v>
      </c>
      <c r="M246">
        <f t="shared" si="11"/>
        <v>616.41</v>
      </c>
      <c r="N246" t="str">
        <f t="shared" si="9"/>
        <v>Q4</v>
      </c>
      <c r="O246" s="2">
        <f t="shared" si="10"/>
        <v>9.3168507973589012</v>
      </c>
      <c r="P246" t="str">
        <f>VLOOKUP(retail_sales_2023!C246,customers!A:J,5,)</f>
        <v>Pune</v>
      </c>
      <c r="Q246" t="str">
        <f>VLOOKUP(C246,customers!A:J,10,0)</f>
        <v>Premium</v>
      </c>
    </row>
    <row r="247" spans="1:17" x14ac:dyDescent="0.3">
      <c r="A247" t="s">
        <v>712</v>
      </c>
      <c r="B247" s="1">
        <v>45101</v>
      </c>
      <c r="C247" t="s">
        <v>713</v>
      </c>
      <c r="D247" t="s">
        <v>714</v>
      </c>
      <c r="E247" t="s">
        <v>21</v>
      </c>
      <c r="F247" t="s">
        <v>22</v>
      </c>
      <c r="G247" t="s">
        <v>34</v>
      </c>
      <c r="H247">
        <v>2</v>
      </c>
      <c r="I247">
        <v>34742.660000000003</v>
      </c>
      <c r="J247">
        <v>0.15</v>
      </c>
      <c r="K247">
        <v>59062.52</v>
      </c>
      <c r="L247">
        <v>10820.96</v>
      </c>
      <c r="M247">
        <f t="shared" si="11"/>
        <v>59062.522000000004</v>
      </c>
      <c r="N247" t="str">
        <f t="shared" si="9"/>
        <v>Q2</v>
      </c>
      <c r="O247" s="2">
        <f t="shared" si="10"/>
        <v>18.321195912399268</v>
      </c>
      <c r="P247" t="str">
        <f>VLOOKUP(retail_sales_2023!C247,customers!A:J,5,)</f>
        <v>Bhubaneswar</v>
      </c>
      <c r="Q247" t="str">
        <f>VLOOKUP(C247,customers!A:J,10,0)</f>
        <v>Premium</v>
      </c>
    </row>
    <row r="248" spans="1:17" x14ac:dyDescent="0.3">
      <c r="A248" t="s">
        <v>715</v>
      </c>
      <c r="B248" s="1">
        <v>45046</v>
      </c>
      <c r="C248" t="s">
        <v>716</v>
      </c>
      <c r="D248" t="s">
        <v>717</v>
      </c>
      <c r="E248" t="s">
        <v>33</v>
      </c>
      <c r="F248" t="s">
        <v>81</v>
      </c>
      <c r="G248" t="s">
        <v>333</v>
      </c>
      <c r="H248">
        <v>1</v>
      </c>
      <c r="I248">
        <v>3595.24</v>
      </c>
      <c r="J248">
        <v>0</v>
      </c>
      <c r="K248">
        <v>3595.24</v>
      </c>
      <c r="L248">
        <v>1116.33</v>
      </c>
      <c r="M248">
        <f t="shared" si="11"/>
        <v>3595.24</v>
      </c>
      <c r="N248" t="str">
        <f t="shared" si="9"/>
        <v>Q2</v>
      </c>
      <c r="O248" s="2">
        <f t="shared" si="10"/>
        <v>31.050221960147304</v>
      </c>
      <c r="P248" t="str">
        <f>VLOOKUP(retail_sales_2023!C248,customers!A:J,5,)</f>
        <v>Ahmedabad</v>
      </c>
      <c r="Q248" t="str">
        <f>VLOOKUP(C248,customers!A:J,10,0)</f>
        <v>Premium</v>
      </c>
    </row>
    <row r="249" spans="1:17" x14ac:dyDescent="0.3">
      <c r="A249" t="s">
        <v>718</v>
      </c>
      <c r="B249" s="1">
        <v>45092</v>
      </c>
      <c r="C249" t="s">
        <v>719</v>
      </c>
      <c r="D249" t="s">
        <v>720</v>
      </c>
      <c r="E249" t="s">
        <v>33</v>
      </c>
      <c r="F249" t="s">
        <v>52</v>
      </c>
      <c r="G249" t="s">
        <v>235</v>
      </c>
      <c r="H249">
        <v>1</v>
      </c>
      <c r="I249">
        <v>65.33</v>
      </c>
      <c r="J249">
        <v>0</v>
      </c>
      <c r="K249">
        <v>65.33</v>
      </c>
      <c r="L249">
        <v>5.3</v>
      </c>
      <c r="M249">
        <f t="shared" si="11"/>
        <v>65.33</v>
      </c>
      <c r="N249" t="str">
        <f t="shared" si="9"/>
        <v>Q2</v>
      </c>
      <c r="O249" s="2">
        <f t="shared" si="10"/>
        <v>8.1126588091229141</v>
      </c>
      <c r="P249" t="str">
        <f>VLOOKUP(retail_sales_2023!C249,customers!A:J,5,)</f>
        <v>Pune</v>
      </c>
      <c r="Q249" t="str">
        <f>VLOOKUP(C249,customers!A:J,10,0)</f>
        <v>Regular</v>
      </c>
    </row>
    <row r="250" spans="1:17" x14ac:dyDescent="0.3">
      <c r="A250" t="s">
        <v>721</v>
      </c>
      <c r="B250" s="1">
        <v>45060</v>
      </c>
      <c r="C250" t="s">
        <v>722</v>
      </c>
      <c r="D250" t="s">
        <v>723</v>
      </c>
      <c r="E250" t="s">
        <v>15</v>
      </c>
      <c r="F250" t="s">
        <v>43</v>
      </c>
      <c r="G250" t="s">
        <v>178</v>
      </c>
      <c r="H250">
        <v>1</v>
      </c>
      <c r="I250">
        <v>17581.080000000002</v>
      </c>
      <c r="J250">
        <v>0</v>
      </c>
      <c r="K250">
        <v>17581.080000000002</v>
      </c>
      <c r="L250">
        <v>2206.91</v>
      </c>
      <c r="M250">
        <f t="shared" si="11"/>
        <v>17581.080000000002</v>
      </c>
      <c r="N250" t="str">
        <f t="shared" si="9"/>
        <v>Q2</v>
      </c>
      <c r="O250" s="2">
        <f t="shared" si="10"/>
        <v>12.552755575880434</v>
      </c>
      <c r="P250" t="str">
        <f>VLOOKUP(retail_sales_2023!C250,customers!A:J,5,)</f>
        <v>Bengaluru</v>
      </c>
      <c r="Q250" t="str">
        <f>VLOOKUP(C250,customers!A:J,10,0)</f>
        <v>Premium</v>
      </c>
    </row>
    <row r="251" spans="1:17" x14ac:dyDescent="0.3">
      <c r="A251" t="s">
        <v>724</v>
      </c>
      <c r="B251" s="1">
        <v>45184</v>
      </c>
      <c r="C251" t="s">
        <v>420</v>
      </c>
      <c r="D251" t="s">
        <v>421</v>
      </c>
      <c r="E251" t="s">
        <v>33</v>
      </c>
      <c r="F251" t="s">
        <v>52</v>
      </c>
      <c r="G251" t="s">
        <v>200</v>
      </c>
      <c r="H251">
        <v>5</v>
      </c>
      <c r="I251">
        <v>615.84</v>
      </c>
      <c r="J251">
        <v>0</v>
      </c>
      <c r="K251">
        <v>3079.2</v>
      </c>
      <c r="L251">
        <v>232.47</v>
      </c>
      <c r="M251">
        <f t="shared" si="11"/>
        <v>3079.2000000000003</v>
      </c>
      <c r="N251" t="str">
        <f t="shared" si="9"/>
        <v>Q3</v>
      </c>
      <c r="O251" s="2">
        <f t="shared" si="10"/>
        <v>7.5496882307092754</v>
      </c>
      <c r="P251" t="str">
        <f>VLOOKUP(retail_sales_2023!C251,customers!A:J,5,)</f>
        <v>Surat</v>
      </c>
      <c r="Q251" t="str">
        <f>VLOOKUP(C251,customers!A:J,10,0)</f>
        <v>Premium</v>
      </c>
    </row>
    <row r="252" spans="1:17" x14ac:dyDescent="0.3">
      <c r="A252" t="s">
        <v>725</v>
      </c>
      <c r="B252" s="1">
        <v>45100</v>
      </c>
      <c r="C252" t="s">
        <v>726</v>
      </c>
      <c r="D252" t="s">
        <v>727</v>
      </c>
      <c r="E252" t="s">
        <v>15</v>
      </c>
      <c r="F252" t="s">
        <v>81</v>
      </c>
      <c r="G252" t="s">
        <v>150</v>
      </c>
      <c r="H252">
        <v>5</v>
      </c>
      <c r="I252">
        <v>4108.17</v>
      </c>
      <c r="J252">
        <v>0</v>
      </c>
      <c r="K252">
        <v>20540.849999999999</v>
      </c>
      <c r="L252">
        <v>4729.1899999999996</v>
      </c>
      <c r="M252">
        <f t="shared" si="11"/>
        <v>20540.849999999999</v>
      </c>
      <c r="N252" t="str">
        <f t="shared" si="9"/>
        <v>Q2</v>
      </c>
      <c r="O252" s="2">
        <f t="shared" si="10"/>
        <v>23.023341293081835</v>
      </c>
      <c r="P252" t="str">
        <f>VLOOKUP(retail_sales_2023!C252,customers!A:J,5,)</f>
        <v>Kochi</v>
      </c>
      <c r="Q252" t="str">
        <f>VLOOKUP(C252,customers!A:J,10,0)</f>
        <v>Occasional</v>
      </c>
    </row>
    <row r="253" spans="1:17" x14ac:dyDescent="0.3">
      <c r="A253" t="s">
        <v>728</v>
      </c>
      <c r="B253" s="1">
        <v>45024</v>
      </c>
      <c r="C253" t="s">
        <v>729</v>
      </c>
      <c r="D253" t="s">
        <v>730</v>
      </c>
      <c r="E253" t="s">
        <v>21</v>
      </c>
      <c r="F253" t="s">
        <v>38</v>
      </c>
      <c r="G253" t="s">
        <v>73</v>
      </c>
      <c r="H253">
        <v>4</v>
      </c>
      <c r="I253">
        <v>2413.75</v>
      </c>
      <c r="J253">
        <v>0.15</v>
      </c>
      <c r="K253">
        <v>8206.75</v>
      </c>
      <c r="L253">
        <v>2153.9</v>
      </c>
      <c r="M253">
        <f t="shared" si="11"/>
        <v>8206.75</v>
      </c>
      <c r="N253" t="str">
        <f t="shared" si="9"/>
        <v>Q2</v>
      </c>
      <c r="O253" s="2">
        <f t="shared" si="10"/>
        <v>26.245468669083376</v>
      </c>
      <c r="P253" t="str">
        <f>VLOOKUP(retail_sales_2023!C253,customers!A:J,5,)</f>
        <v>Patna</v>
      </c>
      <c r="Q253" t="str">
        <f>VLOOKUP(C253,customers!A:J,10,0)</f>
        <v>Premium</v>
      </c>
    </row>
    <row r="254" spans="1:17" x14ac:dyDescent="0.3">
      <c r="A254" t="s">
        <v>731</v>
      </c>
      <c r="B254" s="1">
        <v>45218</v>
      </c>
      <c r="C254" t="s">
        <v>732</v>
      </c>
      <c r="D254" t="s">
        <v>733</v>
      </c>
      <c r="E254" t="s">
        <v>15</v>
      </c>
      <c r="F254" t="s">
        <v>81</v>
      </c>
      <c r="G254" t="s">
        <v>82</v>
      </c>
      <c r="H254">
        <v>4</v>
      </c>
      <c r="I254">
        <v>2458.02</v>
      </c>
      <c r="J254">
        <v>0.05</v>
      </c>
      <c r="K254">
        <v>9340.48</v>
      </c>
      <c r="L254">
        <v>2787.54</v>
      </c>
      <c r="M254">
        <f t="shared" si="11"/>
        <v>9340.4759999999987</v>
      </c>
      <c r="N254" t="str">
        <f t="shared" si="9"/>
        <v>Q4</v>
      </c>
      <c r="O254" s="2">
        <f t="shared" si="10"/>
        <v>29.843648292164858</v>
      </c>
      <c r="P254" t="str">
        <f>VLOOKUP(retail_sales_2023!C254,customers!A:J,5,)</f>
        <v>Kochi</v>
      </c>
      <c r="Q254" t="str">
        <f>VLOOKUP(C254,customers!A:J,10,0)</f>
        <v>Occasional</v>
      </c>
    </row>
    <row r="255" spans="1:17" x14ac:dyDescent="0.3">
      <c r="A255" t="s">
        <v>734</v>
      </c>
      <c r="B255" s="1">
        <v>45066</v>
      </c>
      <c r="C255" t="s">
        <v>234</v>
      </c>
      <c r="D255" t="s">
        <v>260</v>
      </c>
      <c r="E255" t="s">
        <v>33</v>
      </c>
      <c r="F255" t="s">
        <v>52</v>
      </c>
      <c r="G255" t="s">
        <v>226</v>
      </c>
      <c r="H255">
        <v>10</v>
      </c>
      <c r="I255">
        <v>245.28</v>
      </c>
      <c r="J255">
        <v>0.2</v>
      </c>
      <c r="K255">
        <v>1962.24</v>
      </c>
      <c r="L255">
        <v>150.57</v>
      </c>
      <c r="M255">
        <f t="shared" si="11"/>
        <v>1962.2400000000002</v>
      </c>
      <c r="N255" t="str">
        <f t="shared" si="9"/>
        <v>Q2</v>
      </c>
      <c r="O255" s="2">
        <f t="shared" si="10"/>
        <v>7.6733732876712324</v>
      </c>
      <c r="P255" t="str">
        <f>VLOOKUP(retail_sales_2023!C255,customers!A:J,5,)</f>
        <v>Mumbai</v>
      </c>
      <c r="Q255" t="str">
        <f>VLOOKUP(C255,customers!A:J,10,0)</f>
        <v>Occasional</v>
      </c>
    </row>
    <row r="256" spans="1:17" x14ac:dyDescent="0.3">
      <c r="A256" t="s">
        <v>735</v>
      </c>
      <c r="B256" s="1">
        <v>45142</v>
      </c>
      <c r="C256" t="s">
        <v>736</v>
      </c>
      <c r="D256" t="s">
        <v>13093</v>
      </c>
      <c r="E256" t="s">
        <v>33</v>
      </c>
      <c r="F256" t="s">
        <v>52</v>
      </c>
      <c r="G256" t="s">
        <v>268</v>
      </c>
      <c r="H256">
        <v>1</v>
      </c>
      <c r="I256">
        <v>533.48</v>
      </c>
      <c r="J256">
        <v>0.15</v>
      </c>
      <c r="K256">
        <v>453.46</v>
      </c>
      <c r="L256">
        <v>33.880000000000003</v>
      </c>
      <c r="M256">
        <f t="shared" si="11"/>
        <v>453.45800000000003</v>
      </c>
      <c r="N256" t="str">
        <f t="shared" si="9"/>
        <v>Q3</v>
      </c>
      <c r="O256" s="2">
        <f t="shared" si="10"/>
        <v>7.471441803025626</v>
      </c>
      <c r="P256" t="str">
        <f>VLOOKUP(retail_sales_2023!C256,customers!A:J,5,)</f>
        <v>Pune</v>
      </c>
      <c r="Q256" t="str">
        <f>VLOOKUP(C256,customers!A:J,10,0)</f>
        <v>Premium</v>
      </c>
    </row>
    <row r="257" spans="1:17" x14ac:dyDescent="0.3">
      <c r="A257" t="s">
        <v>737</v>
      </c>
      <c r="B257" s="1">
        <v>44968</v>
      </c>
      <c r="C257" t="s">
        <v>738</v>
      </c>
      <c r="D257" t="s">
        <v>739</v>
      </c>
      <c r="E257" t="s">
        <v>15</v>
      </c>
      <c r="F257" t="s">
        <v>81</v>
      </c>
      <c r="G257" t="s">
        <v>158</v>
      </c>
      <c r="H257">
        <v>3</v>
      </c>
      <c r="I257">
        <v>1861.51</v>
      </c>
      <c r="J257">
        <v>0</v>
      </c>
      <c r="K257">
        <v>5584.53</v>
      </c>
      <c r="L257">
        <v>1707</v>
      </c>
      <c r="M257">
        <f t="shared" si="11"/>
        <v>5584.53</v>
      </c>
      <c r="N257" t="str">
        <f t="shared" si="9"/>
        <v>Q1</v>
      </c>
      <c r="O257" s="2">
        <f t="shared" si="10"/>
        <v>30.566583042798591</v>
      </c>
      <c r="P257" t="str">
        <f>VLOOKUP(retail_sales_2023!C257,customers!A:J,5,)</f>
        <v>Bengaluru</v>
      </c>
      <c r="Q257" t="str">
        <f>VLOOKUP(C257,customers!A:J,10,0)</f>
        <v>Premium</v>
      </c>
    </row>
    <row r="258" spans="1:17" x14ac:dyDescent="0.3">
      <c r="A258" t="s">
        <v>740</v>
      </c>
      <c r="B258" s="1">
        <v>44986</v>
      </c>
      <c r="C258" t="s">
        <v>741</v>
      </c>
      <c r="D258" t="s">
        <v>742</v>
      </c>
      <c r="E258" t="s">
        <v>15</v>
      </c>
      <c r="F258" t="s">
        <v>43</v>
      </c>
      <c r="G258" t="s">
        <v>154</v>
      </c>
      <c r="H258">
        <v>4</v>
      </c>
      <c r="I258">
        <v>3051.22</v>
      </c>
      <c r="J258">
        <v>0.25</v>
      </c>
      <c r="K258">
        <v>9153.66</v>
      </c>
      <c r="L258">
        <v>1150</v>
      </c>
      <c r="M258">
        <f t="shared" si="11"/>
        <v>9153.66</v>
      </c>
      <c r="N258" t="str">
        <f t="shared" si="9"/>
        <v>Q1</v>
      </c>
      <c r="O258" s="2">
        <f t="shared" si="10"/>
        <v>12.563280698649502</v>
      </c>
      <c r="P258" t="str">
        <f>VLOOKUP(retail_sales_2023!C258,customers!A:J,5,)</f>
        <v>Coimbatore</v>
      </c>
      <c r="Q258" t="str">
        <f>VLOOKUP(C258,customers!A:J,10,0)</f>
        <v>Regular</v>
      </c>
    </row>
    <row r="259" spans="1:17" x14ac:dyDescent="0.3">
      <c r="A259" t="s">
        <v>743</v>
      </c>
      <c r="B259" s="1">
        <v>44953</v>
      </c>
      <c r="C259" t="s">
        <v>19</v>
      </c>
      <c r="D259" t="s">
        <v>20</v>
      </c>
      <c r="E259" t="s">
        <v>21</v>
      </c>
      <c r="F259" t="s">
        <v>28</v>
      </c>
      <c r="G259" t="s">
        <v>466</v>
      </c>
      <c r="H259">
        <v>5</v>
      </c>
      <c r="I259">
        <v>3805.37</v>
      </c>
      <c r="J259">
        <v>0.2</v>
      </c>
      <c r="K259">
        <v>15221.48</v>
      </c>
      <c r="L259">
        <v>4275.5200000000004</v>
      </c>
      <c r="M259">
        <f t="shared" si="11"/>
        <v>15221.48</v>
      </c>
      <c r="N259" t="str">
        <f t="shared" ref="N259:N322" si="12">"Q"&amp;ROUNDUP(MONTH(B259)/3,0)</f>
        <v>Q1</v>
      </c>
      <c r="O259" s="2">
        <f t="shared" ref="O259:O322" si="13">(L259/K259)*100</f>
        <v>28.08872724597083</v>
      </c>
      <c r="P259" t="str">
        <f>VLOOKUP(retail_sales_2023!C259,customers!A:J,5,)</f>
        <v>Guwahati</v>
      </c>
      <c r="Q259" t="str">
        <f>VLOOKUP(C259,customers!A:J,10,0)</f>
        <v>Premium</v>
      </c>
    </row>
    <row r="260" spans="1:17" x14ac:dyDescent="0.3">
      <c r="A260" t="s">
        <v>744</v>
      </c>
      <c r="B260" s="1">
        <v>44932</v>
      </c>
      <c r="C260" t="s">
        <v>745</v>
      </c>
      <c r="D260" t="s">
        <v>746</v>
      </c>
      <c r="E260" t="s">
        <v>33</v>
      </c>
      <c r="F260" t="s">
        <v>52</v>
      </c>
      <c r="G260" t="s">
        <v>200</v>
      </c>
      <c r="H260">
        <v>2</v>
      </c>
      <c r="I260">
        <v>663.88</v>
      </c>
      <c r="J260">
        <v>0.2</v>
      </c>
      <c r="K260">
        <v>1062.21</v>
      </c>
      <c r="L260">
        <v>110.09</v>
      </c>
      <c r="M260">
        <f t="shared" si="11"/>
        <v>1062.2080000000001</v>
      </c>
      <c r="N260" t="str">
        <f t="shared" si="12"/>
        <v>Q1</v>
      </c>
      <c r="O260" s="2">
        <f t="shared" si="13"/>
        <v>10.364240592726485</v>
      </c>
      <c r="P260" t="str">
        <f>VLOOKUP(retail_sales_2023!C260,customers!A:J,5,)</f>
        <v>Ahmedabad</v>
      </c>
      <c r="Q260" t="str">
        <f>VLOOKUP(C260,customers!A:J,10,0)</f>
        <v>Regular</v>
      </c>
    </row>
    <row r="261" spans="1:17" x14ac:dyDescent="0.3">
      <c r="A261" t="s">
        <v>747</v>
      </c>
      <c r="B261" s="1">
        <v>44944</v>
      </c>
      <c r="C261" t="s">
        <v>748</v>
      </c>
      <c r="D261" t="s">
        <v>749</v>
      </c>
      <c r="E261" t="s">
        <v>33</v>
      </c>
      <c r="F261" t="s">
        <v>28</v>
      </c>
      <c r="G261" t="s">
        <v>97</v>
      </c>
      <c r="H261">
        <v>2</v>
      </c>
      <c r="I261">
        <v>4077.35</v>
      </c>
      <c r="J261">
        <v>0</v>
      </c>
      <c r="K261">
        <v>8154.7</v>
      </c>
      <c r="L261">
        <v>1916.33</v>
      </c>
      <c r="M261">
        <f t="shared" ref="M261:M324" si="14">H261*I261*(1-J261)</f>
        <v>8154.7</v>
      </c>
      <c r="N261" t="str">
        <f t="shared" si="12"/>
        <v>Q1</v>
      </c>
      <c r="O261" s="2">
        <f t="shared" si="13"/>
        <v>23.499699559763084</v>
      </c>
      <c r="P261" t="str">
        <f>VLOOKUP(retail_sales_2023!C261,customers!A:J,5,)</f>
        <v>Surat</v>
      </c>
      <c r="Q261" t="str">
        <f>VLOOKUP(C261,customers!A:J,10,0)</f>
        <v>Premium</v>
      </c>
    </row>
    <row r="262" spans="1:17" x14ac:dyDescent="0.3">
      <c r="A262" t="s">
        <v>750</v>
      </c>
      <c r="B262" s="1">
        <v>45065</v>
      </c>
      <c r="C262" t="s">
        <v>592</v>
      </c>
      <c r="D262" t="s">
        <v>593</v>
      </c>
      <c r="E262" t="s">
        <v>21</v>
      </c>
      <c r="F262" t="s">
        <v>52</v>
      </c>
      <c r="G262" t="s">
        <v>200</v>
      </c>
      <c r="H262">
        <v>3</v>
      </c>
      <c r="I262">
        <v>165.26</v>
      </c>
      <c r="J262">
        <v>0.05</v>
      </c>
      <c r="K262">
        <v>470.99</v>
      </c>
      <c r="L262">
        <v>45.4</v>
      </c>
      <c r="M262">
        <f t="shared" si="14"/>
        <v>470.99099999999993</v>
      </c>
      <c r="N262" t="str">
        <f t="shared" si="12"/>
        <v>Q2</v>
      </c>
      <c r="O262" s="2">
        <f t="shared" si="13"/>
        <v>9.6392704728338181</v>
      </c>
      <c r="P262" t="str">
        <f>VLOOKUP(retail_sales_2023!C262,customers!A:J,5,)</f>
        <v>Patna</v>
      </c>
      <c r="Q262" t="str">
        <f>VLOOKUP(C262,customers!A:J,10,0)</f>
        <v>Premium</v>
      </c>
    </row>
    <row r="263" spans="1:17" x14ac:dyDescent="0.3">
      <c r="A263" t="s">
        <v>751</v>
      </c>
      <c r="B263" s="1">
        <v>45218</v>
      </c>
      <c r="C263" t="s">
        <v>752</v>
      </c>
      <c r="D263" t="s">
        <v>753</v>
      </c>
      <c r="E263" t="s">
        <v>21</v>
      </c>
      <c r="F263" t="s">
        <v>43</v>
      </c>
      <c r="G263" t="s">
        <v>301</v>
      </c>
      <c r="H263">
        <v>5</v>
      </c>
      <c r="I263">
        <v>57840.2</v>
      </c>
      <c r="J263">
        <v>0</v>
      </c>
      <c r="K263">
        <v>289201</v>
      </c>
      <c r="L263">
        <v>26823.9</v>
      </c>
      <c r="M263">
        <f t="shared" si="14"/>
        <v>289201</v>
      </c>
      <c r="N263" t="str">
        <f t="shared" si="12"/>
        <v>Q4</v>
      </c>
      <c r="O263" s="2">
        <f t="shared" si="13"/>
        <v>9.2751753970421955</v>
      </c>
      <c r="P263" t="str">
        <f>VLOOKUP(retail_sales_2023!C263,customers!A:J,5,)</f>
        <v>Kolkata</v>
      </c>
      <c r="Q263" t="str">
        <f>VLOOKUP(C263,customers!A:J,10,0)</f>
        <v>Premium</v>
      </c>
    </row>
    <row r="264" spans="1:17" x14ac:dyDescent="0.3">
      <c r="A264" t="s">
        <v>754</v>
      </c>
      <c r="B264" s="1">
        <v>44999</v>
      </c>
      <c r="C264" t="s">
        <v>755</v>
      </c>
      <c r="D264" t="s">
        <v>756</v>
      </c>
      <c r="E264" t="s">
        <v>15</v>
      </c>
      <c r="F264" t="s">
        <v>52</v>
      </c>
      <c r="G264" t="s">
        <v>69</v>
      </c>
      <c r="H264">
        <v>5</v>
      </c>
      <c r="I264">
        <v>397.07</v>
      </c>
      <c r="J264">
        <v>0.05</v>
      </c>
      <c r="K264">
        <v>1886.08</v>
      </c>
      <c r="L264">
        <v>189.64</v>
      </c>
      <c r="M264">
        <f t="shared" si="14"/>
        <v>1886.0824999999998</v>
      </c>
      <c r="N264" t="str">
        <f t="shared" si="12"/>
        <v>Q1</v>
      </c>
      <c r="O264" s="2">
        <f t="shared" si="13"/>
        <v>10.054716661011197</v>
      </c>
      <c r="P264" t="str">
        <f>VLOOKUP(retail_sales_2023!C264,customers!A:J,5,)</f>
        <v>Kochi</v>
      </c>
      <c r="Q264" t="str">
        <f>VLOOKUP(C264,customers!A:J,10,0)</f>
        <v>Regular</v>
      </c>
    </row>
    <row r="265" spans="1:17" x14ac:dyDescent="0.3">
      <c r="A265" t="s">
        <v>757</v>
      </c>
      <c r="B265" s="1">
        <v>45234</v>
      </c>
      <c r="C265" t="s">
        <v>144</v>
      </c>
      <c r="D265" t="s">
        <v>145</v>
      </c>
      <c r="E265" t="s">
        <v>33</v>
      </c>
      <c r="F265" t="s">
        <v>22</v>
      </c>
      <c r="G265" t="s">
        <v>315</v>
      </c>
      <c r="H265">
        <v>1</v>
      </c>
      <c r="I265">
        <v>12278.71</v>
      </c>
      <c r="J265">
        <v>0</v>
      </c>
      <c r="K265">
        <v>12278.71</v>
      </c>
      <c r="L265">
        <v>3267.84</v>
      </c>
      <c r="M265">
        <f t="shared" si="14"/>
        <v>12278.71</v>
      </c>
      <c r="N265" t="str">
        <f t="shared" si="12"/>
        <v>Q4</v>
      </c>
      <c r="O265" s="2">
        <f t="shared" si="13"/>
        <v>26.613870675339673</v>
      </c>
      <c r="P265" t="str">
        <f>VLOOKUP(retail_sales_2023!C265,customers!A:J,5,)</f>
        <v>Pune</v>
      </c>
      <c r="Q265" t="str">
        <f>VLOOKUP(C265,customers!A:J,10,0)</f>
        <v>Regular</v>
      </c>
    </row>
    <row r="266" spans="1:17" x14ac:dyDescent="0.3">
      <c r="A266" t="s">
        <v>758</v>
      </c>
      <c r="B266" s="1">
        <v>45144</v>
      </c>
      <c r="C266" t="s">
        <v>521</v>
      </c>
      <c r="D266" t="s">
        <v>522</v>
      </c>
      <c r="E266" t="s">
        <v>21</v>
      </c>
      <c r="F266" t="s">
        <v>38</v>
      </c>
      <c r="G266" t="s">
        <v>90</v>
      </c>
      <c r="H266">
        <v>4</v>
      </c>
      <c r="I266">
        <v>787.82</v>
      </c>
      <c r="J266">
        <v>0</v>
      </c>
      <c r="K266">
        <v>3151.28</v>
      </c>
      <c r="L266">
        <v>726.12</v>
      </c>
      <c r="M266">
        <f t="shared" si="14"/>
        <v>3151.28</v>
      </c>
      <c r="N266" t="str">
        <f t="shared" si="12"/>
        <v>Q3</v>
      </c>
      <c r="O266" s="2">
        <f t="shared" si="13"/>
        <v>23.04206544642177</v>
      </c>
      <c r="P266" t="str">
        <f>VLOOKUP(retail_sales_2023!C266,customers!A:J,5,)</f>
        <v>Patna</v>
      </c>
      <c r="Q266" t="str">
        <f>VLOOKUP(C266,customers!A:J,10,0)</f>
        <v>Regular</v>
      </c>
    </row>
    <row r="267" spans="1:17" x14ac:dyDescent="0.3">
      <c r="A267" t="s">
        <v>759</v>
      </c>
      <c r="B267" s="1">
        <v>45084</v>
      </c>
      <c r="C267" t="s">
        <v>760</v>
      </c>
      <c r="D267" t="s">
        <v>761</v>
      </c>
      <c r="E267" t="s">
        <v>21</v>
      </c>
      <c r="F267" t="s">
        <v>22</v>
      </c>
      <c r="G267" t="s">
        <v>23</v>
      </c>
      <c r="H267">
        <v>2</v>
      </c>
      <c r="I267">
        <v>36716.879999999997</v>
      </c>
      <c r="J267">
        <v>0.15</v>
      </c>
      <c r="K267">
        <v>62418.7</v>
      </c>
      <c r="L267">
        <v>12817.69</v>
      </c>
      <c r="M267">
        <f t="shared" si="14"/>
        <v>62418.695999999996</v>
      </c>
      <c r="N267" t="str">
        <f t="shared" si="12"/>
        <v>Q2</v>
      </c>
      <c r="O267" s="2">
        <f t="shared" si="13"/>
        <v>20.535015948746128</v>
      </c>
      <c r="P267" t="str">
        <f>VLOOKUP(retail_sales_2023!C267,customers!A:J,5,)</f>
        <v>Guwahati</v>
      </c>
      <c r="Q267" t="str">
        <f>VLOOKUP(C267,customers!A:J,10,0)</f>
        <v>Regular</v>
      </c>
    </row>
    <row r="268" spans="1:17" x14ac:dyDescent="0.3">
      <c r="A268" t="s">
        <v>762</v>
      </c>
      <c r="B268" s="1">
        <v>45179</v>
      </c>
      <c r="C268" t="s">
        <v>763</v>
      </c>
      <c r="D268" t="s">
        <v>764</v>
      </c>
      <c r="E268" t="s">
        <v>21</v>
      </c>
      <c r="F268" t="s">
        <v>52</v>
      </c>
      <c r="G268" t="s">
        <v>169</v>
      </c>
      <c r="H268">
        <v>9</v>
      </c>
      <c r="I268">
        <v>342.74</v>
      </c>
      <c r="J268">
        <v>0.15</v>
      </c>
      <c r="K268">
        <v>2621.96</v>
      </c>
      <c r="L268">
        <v>268.35000000000002</v>
      </c>
      <c r="M268">
        <f t="shared" si="14"/>
        <v>2621.9609999999998</v>
      </c>
      <c r="N268" t="str">
        <f t="shared" si="12"/>
        <v>Q3</v>
      </c>
      <c r="O268" s="2">
        <f t="shared" si="13"/>
        <v>10.234709911669134</v>
      </c>
      <c r="P268" t="str">
        <f>VLOOKUP(retail_sales_2023!C268,customers!A:J,5,)</f>
        <v>Bhubaneswar</v>
      </c>
      <c r="Q268" t="str">
        <f>VLOOKUP(C268,customers!A:J,10,0)</f>
        <v>Regular</v>
      </c>
    </row>
    <row r="269" spans="1:17" x14ac:dyDescent="0.3">
      <c r="A269" t="s">
        <v>765</v>
      </c>
      <c r="B269" s="1">
        <v>45255</v>
      </c>
      <c r="C269" t="s">
        <v>766</v>
      </c>
      <c r="D269" t="s">
        <v>767</v>
      </c>
      <c r="E269" t="s">
        <v>15</v>
      </c>
      <c r="F269" t="s">
        <v>52</v>
      </c>
      <c r="G269" t="s">
        <v>53</v>
      </c>
      <c r="H269">
        <v>7</v>
      </c>
      <c r="I269">
        <v>544.42999999999995</v>
      </c>
      <c r="J269">
        <v>0</v>
      </c>
      <c r="K269">
        <v>3811.01</v>
      </c>
      <c r="L269">
        <v>254.93</v>
      </c>
      <c r="M269">
        <f t="shared" si="14"/>
        <v>3811.0099999999998</v>
      </c>
      <c r="N269" t="str">
        <f t="shared" si="12"/>
        <v>Q4</v>
      </c>
      <c r="O269" s="2">
        <f t="shared" si="13"/>
        <v>6.6893028357312101</v>
      </c>
      <c r="P269" t="str">
        <f>VLOOKUP(retail_sales_2023!C269,customers!A:J,5,)</f>
        <v>Coimbatore</v>
      </c>
      <c r="Q269" t="str">
        <f>VLOOKUP(C269,customers!A:J,10,0)</f>
        <v>Premium</v>
      </c>
    </row>
    <row r="270" spans="1:17" x14ac:dyDescent="0.3">
      <c r="A270" t="s">
        <v>768</v>
      </c>
      <c r="B270" s="1">
        <v>45163</v>
      </c>
      <c r="C270" t="s">
        <v>167</v>
      </c>
      <c r="D270" t="s">
        <v>168</v>
      </c>
      <c r="E270" t="s">
        <v>33</v>
      </c>
      <c r="F270" t="s">
        <v>38</v>
      </c>
      <c r="G270" t="s">
        <v>48</v>
      </c>
      <c r="H270">
        <v>4</v>
      </c>
      <c r="I270">
        <v>1496.71</v>
      </c>
      <c r="J270">
        <v>0</v>
      </c>
      <c r="K270">
        <v>5986.84</v>
      </c>
      <c r="L270">
        <v>2021.72</v>
      </c>
      <c r="M270">
        <f t="shared" si="14"/>
        <v>5986.84</v>
      </c>
      <c r="N270" t="str">
        <f t="shared" si="12"/>
        <v>Q3</v>
      </c>
      <c r="O270" s="2">
        <f t="shared" si="13"/>
        <v>33.76940088594317</v>
      </c>
      <c r="P270" t="str">
        <f>VLOOKUP(retail_sales_2023!C270,customers!A:J,5,)</f>
        <v>Surat</v>
      </c>
      <c r="Q270" t="str">
        <f>VLOOKUP(C270,customers!A:J,10,0)</f>
        <v>Regular</v>
      </c>
    </row>
    <row r="271" spans="1:17" x14ac:dyDescent="0.3">
      <c r="A271" t="s">
        <v>769</v>
      </c>
      <c r="B271" s="1">
        <v>45014</v>
      </c>
      <c r="C271" t="s">
        <v>770</v>
      </c>
      <c r="D271" t="s">
        <v>771</v>
      </c>
      <c r="E271" t="s">
        <v>27</v>
      </c>
      <c r="F271" t="s">
        <v>52</v>
      </c>
      <c r="G271" t="s">
        <v>117</v>
      </c>
      <c r="H271">
        <v>6</v>
      </c>
      <c r="I271">
        <v>411.75</v>
      </c>
      <c r="J271">
        <v>0.05</v>
      </c>
      <c r="K271">
        <v>2346.9699999999998</v>
      </c>
      <c r="L271">
        <v>170.7</v>
      </c>
      <c r="M271">
        <f t="shared" si="14"/>
        <v>2346.9749999999999</v>
      </c>
      <c r="N271" t="str">
        <f t="shared" si="12"/>
        <v>Q1</v>
      </c>
      <c r="O271" s="2">
        <f t="shared" si="13"/>
        <v>7.2732075825425975</v>
      </c>
      <c r="P271" t="str">
        <f>VLOOKUP(retail_sales_2023!C271,customers!A:J,5,)</f>
        <v>Jaipur</v>
      </c>
      <c r="Q271" t="str">
        <f>VLOOKUP(C271,customers!A:J,10,0)</f>
        <v>Premium</v>
      </c>
    </row>
    <row r="272" spans="1:17" x14ac:dyDescent="0.3">
      <c r="A272" t="s">
        <v>772</v>
      </c>
      <c r="B272" s="1">
        <v>45263</v>
      </c>
      <c r="C272" t="s">
        <v>773</v>
      </c>
      <c r="D272" t="s">
        <v>774</v>
      </c>
      <c r="E272" t="s">
        <v>21</v>
      </c>
      <c r="F272" t="s">
        <v>81</v>
      </c>
      <c r="G272" t="s">
        <v>470</v>
      </c>
      <c r="H272">
        <v>4</v>
      </c>
      <c r="I272">
        <v>3327.98</v>
      </c>
      <c r="J272">
        <v>0.3</v>
      </c>
      <c r="K272">
        <v>9318.34</v>
      </c>
      <c r="L272">
        <v>2184.52</v>
      </c>
      <c r="M272">
        <f t="shared" si="14"/>
        <v>9318.3439999999991</v>
      </c>
      <c r="N272" t="str">
        <f t="shared" si="12"/>
        <v>Q4</v>
      </c>
      <c r="O272" s="2">
        <f t="shared" si="13"/>
        <v>23.443231305146625</v>
      </c>
      <c r="P272" t="str">
        <f>VLOOKUP(retail_sales_2023!C272,customers!A:J,5,)</f>
        <v>Ranchi</v>
      </c>
      <c r="Q272" t="str">
        <f>VLOOKUP(C272,customers!A:J,10,0)</f>
        <v>Premium</v>
      </c>
    </row>
    <row r="273" spans="1:17" x14ac:dyDescent="0.3">
      <c r="A273" t="s">
        <v>775</v>
      </c>
      <c r="B273" s="1">
        <v>45285</v>
      </c>
      <c r="C273" t="s">
        <v>400</v>
      </c>
      <c r="D273" t="s">
        <v>401</v>
      </c>
      <c r="E273" t="s">
        <v>33</v>
      </c>
      <c r="F273" t="s">
        <v>81</v>
      </c>
      <c r="G273" t="s">
        <v>101</v>
      </c>
      <c r="H273">
        <v>5</v>
      </c>
      <c r="I273">
        <v>729.08</v>
      </c>
      <c r="J273">
        <v>0.1</v>
      </c>
      <c r="K273">
        <v>3280.86</v>
      </c>
      <c r="L273">
        <v>713.41</v>
      </c>
      <c r="M273">
        <f t="shared" si="14"/>
        <v>3280.86</v>
      </c>
      <c r="N273" t="str">
        <f t="shared" si="12"/>
        <v>Q4</v>
      </c>
      <c r="O273" s="2">
        <f t="shared" si="13"/>
        <v>21.744603549069449</v>
      </c>
      <c r="P273" t="str">
        <f>VLOOKUP(retail_sales_2023!C273,customers!A:J,5,)</f>
        <v>Ahmedabad</v>
      </c>
      <c r="Q273" t="str">
        <f>VLOOKUP(C273,customers!A:J,10,0)</f>
        <v>Premium</v>
      </c>
    </row>
    <row r="274" spans="1:17" x14ac:dyDescent="0.3">
      <c r="A274" t="s">
        <v>776</v>
      </c>
      <c r="B274" s="1">
        <v>45173</v>
      </c>
      <c r="C274" t="s">
        <v>266</v>
      </c>
      <c r="D274" t="s">
        <v>267</v>
      </c>
      <c r="E274" t="s">
        <v>27</v>
      </c>
      <c r="F274" t="s">
        <v>52</v>
      </c>
      <c r="G274" t="s">
        <v>268</v>
      </c>
      <c r="H274">
        <v>3</v>
      </c>
      <c r="I274">
        <v>199.4</v>
      </c>
      <c r="J274">
        <v>0</v>
      </c>
      <c r="K274">
        <v>598.20000000000005</v>
      </c>
      <c r="L274">
        <v>41.88</v>
      </c>
      <c r="M274">
        <f t="shared" si="14"/>
        <v>598.20000000000005</v>
      </c>
      <c r="N274" t="str">
        <f t="shared" si="12"/>
        <v>Q3</v>
      </c>
      <c r="O274" s="2">
        <f t="shared" si="13"/>
        <v>7.0010030090270803</v>
      </c>
      <c r="P274" t="str">
        <f>VLOOKUP(retail_sales_2023!C274,customers!A:J,5,)</f>
        <v>Amritsar</v>
      </c>
      <c r="Q274" t="str">
        <f>VLOOKUP(C274,customers!A:J,10,0)</f>
        <v>Premium</v>
      </c>
    </row>
    <row r="275" spans="1:17" x14ac:dyDescent="0.3">
      <c r="A275" t="s">
        <v>777</v>
      </c>
      <c r="B275" s="1">
        <v>45065</v>
      </c>
      <c r="C275" t="s">
        <v>778</v>
      </c>
      <c r="D275" t="s">
        <v>779</v>
      </c>
      <c r="E275" t="s">
        <v>15</v>
      </c>
      <c r="F275" t="s">
        <v>52</v>
      </c>
      <c r="G275" t="s">
        <v>133</v>
      </c>
      <c r="H275">
        <v>8</v>
      </c>
      <c r="I275">
        <v>782.61</v>
      </c>
      <c r="J275">
        <v>0.05</v>
      </c>
      <c r="K275">
        <v>5947.84</v>
      </c>
      <c r="L275">
        <v>580.95000000000005</v>
      </c>
      <c r="M275">
        <f t="shared" si="14"/>
        <v>5947.8360000000002</v>
      </c>
      <c r="N275" t="str">
        <f t="shared" si="12"/>
        <v>Q2</v>
      </c>
      <c r="O275" s="2">
        <f t="shared" si="13"/>
        <v>9.7674113627804378</v>
      </c>
      <c r="P275" t="str">
        <f>VLOOKUP(retail_sales_2023!C275,customers!A:J,5,)</f>
        <v>Chennai</v>
      </c>
      <c r="Q275" t="str">
        <f>VLOOKUP(C275,customers!A:J,10,0)</f>
        <v>Premium</v>
      </c>
    </row>
    <row r="276" spans="1:17" x14ac:dyDescent="0.3">
      <c r="A276" t="s">
        <v>780</v>
      </c>
      <c r="B276" s="1">
        <v>44995</v>
      </c>
      <c r="C276" t="s">
        <v>507</v>
      </c>
      <c r="D276" t="s">
        <v>508</v>
      </c>
      <c r="E276" t="s">
        <v>33</v>
      </c>
      <c r="F276" t="s">
        <v>52</v>
      </c>
      <c r="G276" t="s">
        <v>117</v>
      </c>
      <c r="H276">
        <v>7</v>
      </c>
      <c r="I276">
        <v>732.67</v>
      </c>
      <c r="J276">
        <v>0.2</v>
      </c>
      <c r="K276">
        <v>4102.95</v>
      </c>
      <c r="L276">
        <v>284.41000000000003</v>
      </c>
      <c r="M276">
        <f t="shared" si="14"/>
        <v>4102.9520000000002</v>
      </c>
      <c r="N276" t="str">
        <f t="shared" si="12"/>
        <v>Q1</v>
      </c>
      <c r="O276" s="2">
        <f t="shared" si="13"/>
        <v>6.9318417236378718</v>
      </c>
      <c r="P276" t="str">
        <f>VLOOKUP(retail_sales_2023!C276,customers!A:J,5,)</f>
        <v>Nagpur</v>
      </c>
      <c r="Q276" t="str">
        <f>VLOOKUP(C276,customers!A:J,10,0)</f>
        <v>Premium</v>
      </c>
    </row>
    <row r="277" spans="1:17" x14ac:dyDescent="0.3">
      <c r="A277" t="s">
        <v>781</v>
      </c>
      <c r="B277" s="1">
        <v>44984</v>
      </c>
      <c r="C277" t="s">
        <v>103</v>
      </c>
      <c r="D277" t="s">
        <v>104</v>
      </c>
      <c r="E277" t="s">
        <v>15</v>
      </c>
      <c r="F277" t="s">
        <v>16</v>
      </c>
      <c r="G277" t="s">
        <v>171</v>
      </c>
      <c r="H277">
        <v>1</v>
      </c>
      <c r="I277">
        <v>858.46</v>
      </c>
      <c r="J277">
        <v>0.25</v>
      </c>
      <c r="K277">
        <v>643.85</v>
      </c>
      <c r="L277">
        <v>238.73</v>
      </c>
      <c r="M277">
        <f t="shared" si="14"/>
        <v>643.84500000000003</v>
      </c>
      <c r="N277" t="str">
        <f t="shared" si="12"/>
        <v>Q1</v>
      </c>
      <c r="O277" s="2">
        <f t="shared" si="13"/>
        <v>37.078512075794052</v>
      </c>
      <c r="P277" t="str">
        <f>VLOOKUP(retail_sales_2023!C277,customers!A:J,5,)</f>
        <v>Coimbatore</v>
      </c>
      <c r="Q277" t="str">
        <f>VLOOKUP(C277,customers!A:J,10,0)</f>
        <v>Regular</v>
      </c>
    </row>
    <row r="278" spans="1:17" x14ac:dyDescent="0.3">
      <c r="A278" t="s">
        <v>782</v>
      </c>
      <c r="B278" s="1">
        <v>45183</v>
      </c>
      <c r="C278" t="s">
        <v>783</v>
      </c>
      <c r="D278" t="s">
        <v>784</v>
      </c>
      <c r="E278" t="s">
        <v>21</v>
      </c>
      <c r="F278" t="s">
        <v>81</v>
      </c>
      <c r="G278" t="s">
        <v>158</v>
      </c>
      <c r="H278">
        <v>1</v>
      </c>
      <c r="I278">
        <v>2052.21</v>
      </c>
      <c r="J278">
        <v>0</v>
      </c>
      <c r="K278">
        <v>2052.21</v>
      </c>
      <c r="L278">
        <v>485.56</v>
      </c>
      <c r="M278">
        <f t="shared" si="14"/>
        <v>2052.21</v>
      </c>
      <c r="N278" t="str">
        <f t="shared" si="12"/>
        <v>Q3</v>
      </c>
      <c r="O278" s="2">
        <f t="shared" si="13"/>
        <v>23.660346650683898</v>
      </c>
      <c r="P278" t="str">
        <f>VLOOKUP(retail_sales_2023!C278,customers!A:J,5,)</f>
        <v>Ranchi</v>
      </c>
      <c r="Q278" t="str">
        <f>VLOOKUP(C278,customers!A:J,10,0)</f>
        <v>Occasional</v>
      </c>
    </row>
    <row r="279" spans="1:17" x14ac:dyDescent="0.3">
      <c r="A279" t="s">
        <v>785</v>
      </c>
      <c r="B279" s="1">
        <v>45262</v>
      </c>
      <c r="C279" t="s">
        <v>409</v>
      </c>
      <c r="D279" t="s">
        <v>410</v>
      </c>
      <c r="E279" t="s">
        <v>21</v>
      </c>
      <c r="F279" t="s">
        <v>52</v>
      </c>
      <c r="G279" t="s">
        <v>133</v>
      </c>
      <c r="H279">
        <v>10</v>
      </c>
      <c r="I279">
        <v>705.14</v>
      </c>
      <c r="J279">
        <v>0</v>
      </c>
      <c r="K279">
        <v>7051.4</v>
      </c>
      <c r="L279">
        <v>689.96</v>
      </c>
      <c r="M279">
        <f t="shared" si="14"/>
        <v>7051.4</v>
      </c>
      <c r="N279" t="str">
        <f t="shared" si="12"/>
        <v>Q4</v>
      </c>
      <c r="O279" s="2">
        <f t="shared" si="13"/>
        <v>9.7847236009870393</v>
      </c>
      <c r="P279" t="str">
        <f>VLOOKUP(retail_sales_2023!C279,customers!A:J,5,)</f>
        <v>Patna</v>
      </c>
      <c r="Q279" t="str">
        <f>VLOOKUP(C279,customers!A:J,10,0)</f>
        <v>Regular</v>
      </c>
    </row>
    <row r="280" spans="1:17" x14ac:dyDescent="0.3">
      <c r="A280" t="s">
        <v>786</v>
      </c>
      <c r="B280" s="1">
        <v>45005</v>
      </c>
      <c r="C280" t="s">
        <v>397</v>
      </c>
      <c r="D280" t="s">
        <v>398</v>
      </c>
      <c r="E280" t="s">
        <v>21</v>
      </c>
      <c r="F280" t="s">
        <v>52</v>
      </c>
      <c r="G280" t="s">
        <v>69</v>
      </c>
      <c r="H280">
        <v>10</v>
      </c>
      <c r="I280">
        <v>599.21</v>
      </c>
      <c r="J280">
        <v>0.05</v>
      </c>
      <c r="K280">
        <v>5692.49</v>
      </c>
      <c r="L280">
        <v>422.04</v>
      </c>
      <c r="M280">
        <f t="shared" si="14"/>
        <v>5692.4949999999999</v>
      </c>
      <c r="N280" t="str">
        <f t="shared" si="12"/>
        <v>Q1</v>
      </c>
      <c r="O280" s="2">
        <f t="shared" si="13"/>
        <v>7.4139787685178193</v>
      </c>
      <c r="P280" t="str">
        <f>VLOOKUP(retail_sales_2023!C280,customers!A:J,5,)</f>
        <v>Patna</v>
      </c>
      <c r="Q280" t="str">
        <f>VLOOKUP(C280,customers!A:J,10,0)</f>
        <v>Premium</v>
      </c>
    </row>
    <row r="281" spans="1:17" x14ac:dyDescent="0.3">
      <c r="A281" t="s">
        <v>787</v>
      </c>
      <c r="B281" s="1">
        <v>45175</v>
      </c>
      <c r="C281" t="s">
        <v>788</v>
      </c>
      <c r="D281" t="s">
        <v>789</v>
      </c>
      <c r="E281" t="s">
        <v>27</v>
      </c>
      <c r="F281" t="s">
        <v>52</v>
      </c>
      <c r="G281" t="s">
        <v>117</v>
      </c>
      <c r="H281">
        <v>6</v>
      </c>
      <c r="I281">
        <v>60.11</v>
      </c>
      <c r="J281">
        <v>0</v>
      </c>
      <c r="K281">
        <v>360.66</v>
      </c>
      <c r="L281">
        <v>22.3</v>
      </c>
      <c r="M281">
        <f t="shared" si="14"/>
        <v>360.65999999999997</v>
      </c>
      <c r="N281" t="str">
        <f t="shared" si="12"/>
        <v>Q3</v>
      </c>
      <c r="O281" s="2">
        <f t="shared" si="13"/>
        <v>6.1831087450784672</v>
      </c>
      <c r="P281" t="str">
        <f>VLOOKUP(retail_sales_2023!C281,customers!A:J,5,)</f>
        <v>Amritsar</v>
      </c>
      <c r="Q281" t="str">
        <f>VLOOKUP(C281,customers!A:J,10,0)</f>
        <v>Premium</v>
      </c>
    </row>
    <row r="282" spans="1:17" x14ac:dyDescent="0.3">
      <c r="A282" t="s">
        <v>790</v>
      </c>
      <c r="B282" s="1">
        <v>45126</v>
      </c>
      <c r="C282" t="s">
        <v>791</v>
      </c>
      <c r="D282" t="s">
        <v>792</v>
      </c>
      <c r="E282" t="s">
        <v>33</v>
      </c>
      <c r="F282" t="s">
        <v>28</v>
      </c>
      <c r="G282" t="s">
        <v>97</v>
      </c>
      <c r="H282">
        <v>4</v>
      </c>
      <c r="I282">
        <v>5388.45</v>
      </c>
      <c r="J282">
        <v>0.05</v>
      </c>
      <c r="K282">
        <v>20476.11</v>
      </c>
      <c r="L282">
        <v>4361.93</v>
      </c>
      <c r="M282">
        <f t="shared" si="14"/>
        <v>20476.109999999997</v>
      </c>
      <c r="N282" t="str">
        <f t="shared" si="12"/>
        <v>Q3</v>
      </c>
      <c r="O282" s="2">
        <f t="shared" si="13"/>
        <v>21.302532561116347</v>
      </c>
      <c r="P282" t="str">
        <f>VLOOKUP(retail_sales_2023!C282,customers!A:J,5,)</f>
        <v>Pune</v>
      </c>
      <c r="Q282" t="str">
        <f>VLOOKUP(C282,customers!A:J,10,0)</f>
        <v>Premium</v>
      </c>
    </row>
    <row r="283" spans="1:17" x14ac:dyDescent="0.3">
      <c r="A283" t="s">
        <v>793</v>
      </c>
      <c r="B283" s="1">
        <v>45070</v>
      </c>
      <c r="C283" t="s">
        <v>794</v>
      </c>
      <c r="D283" t="s">
        <v>795</v>
      </c>
      <c r="E283" t="s">
        <v>15</v>
      </c>
      <c r="F283" t="s">
        <v>28</v>
      </c>
      <c r="G283" t="s">
        <v>61</v>
      </c>
      <c r="H283">
        <v>0</v>
      </c>
      <c r="I283">
        <v>6318.52</v>
      </c>
      <c r="J283">
        <v>0.05</v>
      </c>
      <c r="K283">
        <v>0</v>
      </c>
      <c r="L283">
        <v>0</v>
      </c>
      <c r="M283">
        <f t="shared" si="14"/>
        <v>0</v>
      </c>
      <c r="N283" t="str">
        <f t="shared" si="12"/>
        <v>Q2</v>
      </c>
      <c r="O283" s="2">
        <v>0</v>
      </c>
      <c r="P283" t="str">
        <f>VLOOKUP(retail_sales_2023!C283,customers!A:J,5,)</f>
        <v>Chennai</v>
      </c>
      <c r="Q283" t="str">
        <f>VLOOKUP(C283,customers!A:J,10,0)</f>
        <v>Regular</v>
      </c>
    </row>
    <row r="284" spans="1:17" x14ac:dyDescent="0.3">
      <c r="A284" t="s">
        <v>796</v>
      </c>
      <c r="B284" s="1">
        <v>45085</v>
      </c>
      <c r="C284" t="s">
        <v>797</v>
      </c>
      <c r="D284" t="s">
        <v>798</v>
      </c>
      <c r="E284" t="s">
        <v>15</v>
      </c>
      <c r="F284" t="s">
        <v>43</v>
      </c>
      <c r="G284" t="s">
        <v>44</v>
      </c>
      <c r="H284">
        <v>5</v>
      </c>
      <c r="I284">
        <v>14581.09</v>
      </c>
      <c r="J284">
        <v>0</v>
      </c>
      <c r="K284">
        <v>72905.45</v>
      </c>
      <c r="L284">
        <v>8145.79</v>
      </c>
      <c r="M284">
        <f t="shared" si="14"/>
        <v>72905.45</v>
      </c>
      <c r="N284" t="str">
        <f t="shared" si="12"/>
        <v>Q2</v>
      </c>
      <c r="O284" s="2">
        <f t="shared" si="13"/>
        <v>11.173087883004632</v>
      </c>
      <c r="P284" t="str">
        <f>VLOOKUP(retail_sales_2023!C284,customers!A:J,5,)</f>
        <v>Kochi</v>
      </c>
      <c r="Q284" t="str">
        <f>VLOOKUP(C284,customers!A:J,10,0)</f>
        <v>Occasional</v>
      </c>
    </row>
    <row r="285" spans="1:17" x14ac:dyDescent="0.3">
      <c r="A285" t="s">
        <v>799</v>
      </c>
      <c r="B285" s="1">
        <v>44938</v>
      </c>
      <c r="C285" t="s">
        <v>619</v>
      </c>
      <c r="D285" t="s">
        <v>800</v>
      </c>
      <c r="E285" t="s">
        <v>15</v>
      </c>
      <c r="F285" t="s">
        <v>28</v>
      </c>
      <c r="G285" t="s">
        <v>61</v>
      </c>
      <c r="H285">
        <v>5</v>
      </c>
      <c r="I285">
        <v>5659.07</v>
      </c>
      <c r="J285">
        <v>0.05</v>
      </c>
      <c r="K285">
        <v>26880.58</v>
      </c>
      <c r="L285">
        <v>4360.01</v>
      </c>
      <c r="M285">
        <f t="shared" si="14"/>
        <v>26880.582499999997</v>
      </c>
      <c r="N285" t="str">
        <f t="shared" si="12"/>
        <v>Q1</v>
      </c>
      <c r="O285" s="2">
        <f t="shared" si="13"/>
        <v>16.219925314111524</v>
      </c>
      <c r="P285" t="str">
        <f>VLOOKUP(retail_sales_2023!C285,customers!A:J,5,)</f>
        <v>Coimbatore</v>
      </c>
      <c r="Q285" t="str">
        <f>VLOOKUP(C285,customers!A:J,10,0)</f>
        <v>Premium</v>
      </c>
    </row>
    <row r="286" spans="1:17" x14ac:dyDescent="0.3">
      <c r="A286" t="s">
        <v>801</v>
      </c>
      <c r="B286" s="1">
        <v>45212</v>
      </c>
      <c r="C286" t="s">
        <v>88</v>
      </c>
      <c r="D286" t="s">
        <v>89</v>
      </c>
      <c r="E286" t="s">
        <v>15</v>
      </c>
      <c r="F286" t="s">
        <v>81</v>
      </c>
      <c r="G286" t="s">
        <v>105</v>
      </c>
      <c r="H286">
        <v>1</v>
      </c>
      <c r="I286">
        <v>1474.01</v>
      </c>
      <c r="J286">
        <v>0.05</v>
      </c>
      <c r="K286">
        <v>1400.31</v>
      </c>
      <c r="L286">
        <v>313.33</v>
      </c>
      <c r="M286">
        <f t="shared" si="14"/>
        <v>1400.3094999999998</v>
      </c>
      <c r="N286" t="str">
        <f t="shared" si="12"/>
        <v>Q4</v>
      </c>
      <c r="O286" s="2">
        <f t="shared" si="13"/>
        <v>22.375759653219642</v>
      </c>
      <c r="P286" t="str">
        <f>VLOOKUP(retail_sales_2023!C286,customers!A:J,5,)</f>
        <v>Coimbatore</v>
      </c>
      <c r="Q286" t="str">
        <f>VLOOKUP(C286,customers!A:J,10,0)</f>
        <v>Regular</v>
      </c>
    </row>
    <row r="287" spans="1:17" x14ac:dyDescent="0.3">
      <c r="A287" t="s">
        <v>802</v>
      </c>
      <c r="B287" s="1">
        <v>45097</v>
      </c>
      <c r="C287" t="s">
        <v>156</v>
      </c>
      <c r="D287" t="s">
        <v>157</v>
      </c>
      <c r="E287" t="s">
        <v>27</v>
      </c>
      <c r="F287" t="s">
        <v>52</v>
      </c>
      <c r="G287" t="s">
        <v>133</v>
      </c>
      <c r="H287">
        <v>1</v>
      </c>
      <c r="I287">
        <v>176.36</v>
      </c>
      <c r="J287">
        <v>0.25</v>
      </c>
      <c r="K287">
        <v>132.27000000000001</v>
      </c>
      <c r="L287">
        <v>7.46</v>
      </c>
      <c r="M287">
        <f t="shared" si="14"/>
        <v>132.27000000000001</v>
      </c>
      <c r="N287" t="str">
        <f t="shared" si="12"/>
        <v>Q2</v>
      </c>
      <c r="O287" s="2">
        <f t="shared" si="13"/>
        <v>5.6399788311786487</v>
      </c>
      <c r="P287" t="str">
        <f>VLOOKUP(retail_sales_2023!C287,customers!A:J,5,)</f>
        <v>Amritsar</v>
      </c>
      <c r="Q287" t="str">
        <f>VLOOKUP(C287,customers!A:J,10,0)</f>
        <v>Premium</v>
      </c>
    </row>
    <row r="288" spans="1:17" x14ac:dyDescent="0.3">
      <c r="A288" t="s">
        <v>803</v>
      </c>
      <c r="B288" s="1">
        <v>44965</v>
      </c>
      <c r="C288" t="s">
        <v>804</v>
      </c>
      <c r="D288" t="s">
        <v>805</v>
      </c>
      <c r="E288" t="s">
        <v>33</v>
      </c>
      <c r="F288" t="s">
        <v>28</v>
      </c>
      <c r="G288" t="s">
        <v>466</v>
      </c>
      <c r="H288">
        <v>2</v>
      </c>
      <c r="I288">
        <v>1910.16</v>
      </c>
      <c r="J288">
        <v>0.1</v>
      </c>
      <c r="K288">
        <v>3438.29</v>
      </c>
      <c r="L288">
        <v>788.49</v>
      </c>
      <c r="M288">
        <f t="shared" si="14"/>
        <v>3438.288</v>
      </c>
      <c r="N288" t="str">
        <f t="shared" si="12"/>
        <v>Q1</v>
      </c>
      <c r="O288" s="2">
        <f t="shared" si="13"/>
        <v>22.932620575925824</v>
      </c>
      <c r="P288" t="str">
        <f>VLOOKUP(retail_sales_2023!C288,customers!A:J,5,)</f>
        <v>Mumbai</v>
      </c>
      <c r="Q288" t="str">
        <f>VLOOKUP(C288,customers!A:J,10,0)</f>
        <v>Premium</v>
      </c>
    </row>
    <row r="289" spans="1:17" x14ac:dyDescent="0.3">
      <c r="A289" t="s">
        <v>806</v>
      </c>
      <c r="B289" s="1">
        <v>45110</v>
      </c>
      <c r="C289" t="s">
        <v>115</v>
      </c>
      <c r="D289" t="s">
        <v>116</v>
      </c>
      <c r="E289" t="s">
        <v>15</v>
      </c>
      <c r="F289" t="s">
        <v>43</v>
      </c>
      <c r="G289" t="s">
        <v>243</v>
      </c>
      <c r="H289">
        <v>1</v>
      </c>
      <c r="I289">
        <v>29781.14</v>
      </c>
      <c r="J289">
        <v>0</v>
      </c>
      <c r="K289">
        <v>29781.14</v>
      </c>
      <c r="L289">
        <v>3502.64</v>
      </c>
      <c r="M289">
        <f t="shared" si="14"/>
        <v>29781.14</v>
      </c>
      <c r="N289" t="str">
        <f t="shared" si="12"/>
        <v>Q3</v>
      </c>
      <c r="O289" s="2">
        <f t="shared" si="13"/>
        <v>11.761269044771288</v>
      </c>
      <c r="P289" t="str">
        <f>VLOOKUP(retail_sales_2023!C289,customers!A:J,5,)</f>
        <v>Coimbatore</v>
      </c>
      <c r="Q289" t="str">
        <f>VLOOKUP(C289,customers!A:J,10,0)</f>
        <v>Regular</v>
      </c>
    </row>
    <row r="290" spans="1:17" x14ac:dyDescent="0.3">
      <c r="A290" t="s">
        <v>807</v>
      </c>
      <c r="B290" s="1">
        <v>45228</v>
      </c>
      <c r="C290" t="s">
        <v>791</v>
      </c>
      <c r="D290" t="s">
        <v>792</v>
      </c>
      <c r="E290" t="s">
        <v>33</v>
      </c>
      <c r="F290" t="s">
        <v>22</v>
      </c>
      <c r="G290" t="s">
        <v>516</v>
      </c>
      <c r="H290">
        <v>5</v>
      </c>
      <c r="I290">
        <v>20954.16</v>
      </c>
      <c r="J290">
        <v>0.05</v>
      </c>
      <c r="K290">
        <v>99532.26</v>
      </c>
      <c r="L290">
        <v>30568.53</v>
      </c>
      <c r="M290">
        <f t="shared" si="14"/>
        <v>99532.26</v>
      </c>
      <c r="N290" t="str">
        <f t="shared" si="12"/>
        <v>Q4</v>
      </c>
      <c r="O290" s="2">
        <f t="shared" si="13"/>
        <v>30.712183165538491</v>
      </c>
      <c r="P290" t="str">
        <f>VLOOKUP(retail_sales_2023!C290,customers!A:J,5,)</f>
        <v>Pune</v>
      </c>
      <c r="Q290" t="str">
        <f>VLOOKUP(C290,customers!A:J,10,0)</f>
        <v>Premium</v>
      </c>
    </row>
    <row r="291" spans="1:17" x14ac:dyDescent="0.3">
      <c r="A291" t="s">
        <v>808</v>
      </c>
      <c r="B291" s="1">
        <v>45119</v>
      </c>
      <c r="C291" t="s">
        <v>809</v>
      </c>
      <c r="D291" t="s">
        <v>810</v>
      </c>
      <c r="E291" t="s">
        <v>33</v>
      </c>
      <c r="F291" t="s">
        <v>28</v>
      </c>
      <c r="G291" t="s">
        <v>29</v>
      </c>
      <c r="H291">
        <v>2</v>
      </c>
      <c r="I291">
        <v>4198.8599999999997</v>
      </c>
      <c r="J291">
        <v>0.1</v>
      </c>
      <c r="K291">
        <v>7557.95</v>
      </c>
      <c r="L291">
        <v>2059.61</v>
      </c>
      <c r="M291">
        <f t="shared" si="14"/>
        <v>7557.9479999999994</v>
      </c>
      <c r="N291" t="str">
        <f t="shared" si="12"/>
        <v>Q3</v>
      </c>
      <c r="O291" s="2">
        <f t="shared" si="13"/>
        <v>27.250907984307915</v>
      </c>
      <c r="P291" t="str">
        <f>VLOOKUP(retail_sales_2023!C291,customers!A:J,5,)</f>
        <v>Ahmedabad</v>
      </c>
      <c r="Q291" t="str">
        <f>VLOOKUP(C291,customers!A:J,10,0)</f>
        <v>Premium</v>
      </c>
    </row>
    <row r="292" spans="1:17" x14ac:dyDescent="0.3">
      <c r="A292" t="s">
        <v>811</v>
      </c>
      <c r="B292" s="1">
        <v>45048</v>
      </c>
      <c r="C292" t="s">
        <v>625</v>
      </c>
      <c r="D292" t="s">
        <v>626</v>
      </c>
      <c r="E292" t="s">
        <v>21</v>
      </c>
      <c r="F292" t="s">
        <v>81</v>
      </c>
      <c r="G292" t="s">
        <v>105</v>
      </c>
      <c r="H292">
        <v>5</v>
      </c>
      <c r="I292">
        <v>3746.4</v>
      </c>
      <c r="J292">
        <v>0.15</v>
      </c>
      <c r="K292">
        <v>15922.2</v>
      </c>
      <c r="L292">
        <v>5571.7</v>
      </c>
      <c r="M292">
        <f t="shared" si="14"/>
        <v>15922.199999999999</v>
      </c>
      <c r="N292" t="str">
        <f t="shared" si="12"/>
        <v>Q2</v>
      </c>
      <c r="O292" s="2">
        <f t="shared" si="13"/>
        <v>34.993279823140014</v>
      </c>
      <c r="P292" t="str">
        <f>VLOOKUP(retail_sales_2023!C292,customers!A:J,5,)</f>
        <v>Ranchi</v>
      </c>
      <c r="Q292" t="str">
        <f>VLOOKUP(C292,customers!A:J,10,0)</f>
        <v>Premium</v>
      </c>
    </row>
    <row r="293" spans="1:17" x14ac:dyDescent="0.3">
      <c r="A293" t="s">
        <v>812</v>
      </c>
      <c r="B293" s="1">
        <v>45083</v>
      </c>
      <c r="C293" t="s">
        <v>813</v>
      </c>
      <c r="D293" t="s">
        <v>814</v>
      </c>
      <c r="E293" t="s">
        <v>21</v>
      </c>
      <c r="F293" t="s">
        <v>43</v>
      </c>
      <c r="G293" t="s">
        <v>272</v>
      </c>
      <c r="H293">
        <v>5</v>
      </c>
      <c r="I293">
        <v>39346.32</v>
      </c>
      <c r="J293">
        <v>0</v>
      </c>
      <c r="K293">
        <v>196731.6</v>
      </c>
      <c r="L293">
        <v>30429.46</v>
      </c>
      <c r="M293">
        <f t="shared" si="14"/>
        <v>196731.6</v>
      </c>
      <c r="N293" t="str">
        <f t="shared" si="12"/>
        <v>Q2</v>
      </c>
      <c r="O293" s="2">
        <f t="shared" si="13"/>
        <v>15.467499883089447</v>
      </c>
      <c r="P293" t="str">
        <f>VLOOKUP(retail_sales_2023!C293,customers!A:J,5,)</f>
        <v>Patna</v>
      </c>
      <c r="Q293" t="str">
        <f>VLOOKUP(C293,customers!A:J,10,0)</f>
        <v>Premium</v>
      </c>
    </row>
    <row r="294" spans="1:17" x14ac:dyDescent="0.3">
      <c r="A294" t="s">
        <v>815</v>
      </c>
      <c r="B294" s="1">
        <v>45264</v>
      </c>
      <c r="C294" t="s">
        <v>816</v>
      </c>
      <c r="D294" t="s">
        <v>817</v>
      </c>
      <c r="E294" t="s">
        <v>33</v>
      </c>
      <c r="F294" t="s">
        <v>43</v>
      </c>
      <c r="G294" t="s">
        <v>178</v>
      </c>
      <c r="H294">
        <v>2</v>
      </c>
      <c r="I294">
        <v>3122.2</v>
      </c>
      <c r="J294">
        <v>0.1</v>
      </c>
      <c r="K294">
        <v>5619.96</v>
      </c>
      <c r="L294">
        <v>585.74</v>
      </c>
      <c r="M294">
        <f t="shared" si="14"/>
        <v>5619.96</v>
      </c>
      <c r="N294" t="str">
        <f t="shared" si="12"/>
        <v>Q4</v>
      </c>
      <c r="O294" s="2">
        <f t="shared" si="13"/>
        <v>10.422494110278365</v>
      </c>
      <c r="P294" t="str">
        <f>VLOOKUP(retail_sales_2023!C294,customers!A:J,5,)</f>
        <v>Mumbai</v>
      </c>
      <c r="Q294" t="str">
        <f>VLOOKUP(C294,customers!A:J,10,0)</f>
        <v>Premium</v>
      </c>
    </row>
    <row r="295" spans="1:17" x14ac:dyDescent="0.3">
      <c r="A295" t="s">
        <v>818</v>
      </c>
      <c r="B295" s="1">
        <v>45038</v>
      </c>
      <c r="C295" t="s">
        <v>338</v>
      </c>
      <c r="D295" t="s">
        <v>339</v>
      </c>
      <c r="E295" t="s">
        <v>15</v>
      </c>
      <c r="F295" t="s">
        <v>81</v>
      </c>
      <c r="G295" t="s">
        <v>370</v>
      </c>
      <c r="H295">
        <v>4</v>
      </c>
      <c r="I295">
        <v>4589.53</v>
      </c>
      <c r="J295">
        <v>0.1</v>
      </c>
      <c r="K295">
        <v>16522.310000000001</v>
      </c>
      <c r="L295">
        <v>5771.53</v>
      </c>
      <c r="M295">
        <f t="shared" si="14"/>
        <v>16522.308000000001</v>
      </c>
      <c r="N295" t="str">
        <f t="shared" si="12"/>
        <v>Q2</v>
      </c>
      <c r="O295" s="2">
        <f t="shared" si="13"/>
        <v>34.931737753377092</v>
      </c>
      <c r="P295" t="str">
        <f>VLOOKUP(retail_sales_2023!C295,customers!A:J,5,)</f>
        <v>Kochi</v>
      </c>
      <c r="Q295" t="str">
        <f>VLOOKUP(C295,customers!A:J,10,0)</f>
        <v>Regular</v>
      </c>
    </row>
    <row r="296" spans="1:17" x14ac:dyDescent="0.3">
      <c r="A296" t="s">
        <v>819</v>
      </c>
      <c r="B296" s="1">
        <v>44951</v>
      </c>
      <c r="C296" t="s">
        <v>820</v>
      </c>
      <c r="D296" t="s">
        <v>821</v>
      </c>
      <c r="E296" t="s">
        <v>33</v>
      </c>
      <c r="F296" t="s">
        <v>81</v>
      </c>
      <c r="G296" t="s">
        <v>239</v>
      </c>
      <c r="H296">
        <v>1</v>
      </c>
      <c r="I296">
        <v>1590.81</v>
      </c>
      <c r="J296">
        <v>0.15</v>
      </c>
      <c r="K296">
        <v>1352.19</v>
      </c>
      <c r="L296">
        <v>449.61</v>
      </c>
      <c r="M296">
        <f t="shared" si="14"/>
        <v>1352.1885</v>
      </c>
      <c r="N296" t="str">
        <f t="shared" si="12"/>
        <v>Q1</v>
      </c>
      <c r="O296" s="2">
        <f t="shared" si="13"/>
        <v>33.250504736760369</v>
      </c>
      <c r="P296" t="str">
        <f>VLOOKUP(retail_sales_2023!C296,customers!A:J,5,)</f>
        <v>Surat</v>
      </c>
      <c r="Q296" t="str">
        <f>VLOOKUP(C296,customers!A:J,10,0)</f>
        <v>Occasional</v>
      </c>
    </row>
    <row r="297" spans="1:17" x14ac:dyDescent="0.3">
      <c r="A297" t="s">
        <v>822</v>
      </c>
      <c r="B297" s="1">
        <v>45273</v>
      </c>
      <c r="C297" t="s">
        <v>431</v>
      </c>
      <c r="D297" t="s">
        <v>432</v>
      </c>
      <c r="E297" t="s">
        <v>27</v>
      </c>
      <c r="F297" t="s">
        <v>52</v>
      </c>
      <c r="G297" t="s">
        <v>53</v>
      </c>
      <c r="H297">
        <v>7</v>
      </c>
      <c r="I297">
        <v>736.64</v>
      </c>
      <c r="J297">
        <v>0.05</v>
      </c>
      <c r="K297">
        <v>4898.66</v>
      </c>
      <c r="L297">
        <v>497.15</v>
      </c>
      <c r="M297">
        <f t="shared" si="14"/>
        <v>4898.655999999999</v>
      </c>
      <c r="N297" t="str">
        <f t="shared" si="12"/>
        <v>Q4</v>
      </c>
      <c r="O297" s="2">
        <f t="shared" si="13"/>
        <v>10.148693724406266</v>
      </c>
      <c r="P297" t="str">
        <f>VLOOKUP(retail_sales_2023!C297,customers!A:J,5,)</f>
        <v>Delhi</v>
      </c>
      <c r="Q297" t="str">
        <f>VLOOKUP(C297,customers!A:J,10,0)</f>
        <v>Regular</v>
      </c>
    </row>
    <row r="298" spans="1:17" x14ac:dyDescent="0.3">
      <c r="A298" t="s">
        <v>823</v>
      </c>
      <c r="B298" s="1">
        <v>44938</v>
      </c>
      <c r="C298" t="s">
        <v>674</v>
      </c>
      <c r="D298" t="s">
        <v>675</v>
      </c>
      <c r="E298" t="s">
        <v>27</v>
      </c>
      <c r="F298" t="s">
        <v>52</v>
      </c>
      <c r="G298" t="s">
        <v>69</v>
      </c>
      <c r="H298">
        <v>6</v>
      </c>
      <c r="I298">
        <v>777.92</v>
      </c>
      <c r="J298">
        <v>0.15</v>
      </c>
      <c r="K298">
        <v>3967.39</v>
      </c>
      <c r="L298">
        <v>316.11</v>
      </c>
      <c r="M298">
        <f t="shared" si="14"/>
        <v>3967.3919999999994</v>
      </c>
      <c r="N298" t="str">
        <f t="shared" si="12"/>
        <v>Q1</v>
      </c>
      <c r="O298" s="2">
        <f t="shared" si="13"/>
        <v>7.9677067291090626</v>
      </c>
      <c r="P298" t="str">
        <f>VLOOKUP(retail_sales_2023!C298,customers!A:J,5,)</f>
        <v>Jaipur</v>
      </c>
      <c r="Q298" t="str">
        <f>VLOOKUP(C298,customers!A:J,10,0)</f>
        <v>Premium</v>
      </c>
    </row>
    <row r="299" spans="1:17" x14ac:dyDescent="0.3">
      <c r="A299" t="s">
        <v>824</v>
      </c>
      <c r="B299" s="1">
        <v>45134</v>
      </c>
      <c r="C299" t="s">
        <v>180</v>
      </c>
      <c r="D299" t="s">
        <v>181</v>
      </c>
      <c r="E299" t="s">
        <v>15</v>
      </c>
      <c r="F299" t="s">
        <v>43</v>
      </c>
      <c r="G299" t="s">
        <v>110</v>
      </c>
      <c r="H299">
        <v>5</v>
      </c>
      <c r="I299">
        <v>8447.2800000000007</v>
      </c>
      <c r="J299">
        <v>0</v>
      </c>
      <c r="K299">
        <v>42236.4</v>
      </c>
      <c r="L299">
        <v>5491.13</v>
      </c>
      <c r="M299">
        <f t="shared" si="14"/>
        <v>42236.4</v>
      </c>
      <c r="N299" t="str">
        <f t="shared" si="12"/>
        <v>Q3</v>
      </c>
      <c r="O299" s="2">
        <f t="shared" si="13"/>
        <v>13.000942315159437</v>
      </c>
      <c r="P299" t="str">
        <f>VLOOKUP(retail_sales_2023!C299,customers!A:J,5,)</f>
        <v>Kochi</v>
      </c>
      <c r="Q299" t="str">
        <f>VLOOKUP(C299,customers!A:J,10,0)</f>
        <v>Premium</v>
      </c>
    </row>
    <row r="300" spans="1:17" x14ac:dyDescent="0.3">
      <c r="A300" t="s">
        <v>825</v>
      </c>
      <c r="B300" s="1">
        <v>45240</v>
      </c>
      <c r="C300" t="s">
        <v>826</v>
      </c>
      <c r="D300" t="s">
        <v>827</v>
      </c>
      <c r="E300" t="s">
        <v>33</v>
      </c>
      <c r="F300" t="s">
        <v>38</v>
      </c>
      <c r="G300" t="s">
        <v>48</v>
      </c>
      <c r="H300">
        <v>1</v>
      </c>
      <c r="I300">
        <v>2806.82</v>
      </c>
      <c r="J300">
        <v>0.25</v>
      </c>
      <c r="K300">
        <v>2105.12</v>
      </c>
      <c r="L300">
        <v>476.96</v>
      </c>
      <c r="M300">
        <f t="shared" si="14"/>
        <v>2105.1150000000002</v>
      </c>
      <c r="N300" t="str">
        <f t="shared" si="12"/>
        <v>Q4</v>
      </c>
      <c r="O300" s="2">
        <f t="shared" si="13"/>
        <v>22.657140685566617</v>
      </c>
      <c r="P300" t="str">
        <f>VLOOKUP(retail_sales_2023!C300,customers!A:J,5,)</f>
        <v>Mumbai</v>
      </c>
      <c r="Q300" t="str">
        <f>VLOOKUP(C300,customers!A:J,10,0)</f>
        <v>Premium</v>
      </c>
    </row>
    <row r="301" spans="1:17" x14ac:dyDescent="0.3">
      <c r="A301" t="s">
        <v>828</v>
      </c>
      <c r="B301" s="1">
        <v>45180</v>
      </c>
      <c r="C301" t="s">
        <v>829</v>
      </c>
      <c r="D301" t="s">
        <v>830</v>
      </c>
      <c r="E301" t="s">
        <v>15</v>
      </c>
      <c r="F301" t="s">
        <v>52</v>
      </c>
      <c r="G301" t="s">
        <v>69</v>
      </c>
      <c r="H301">
        <v>8</v>
      </c>
      <c r="I301">
        <v>438.64</v>
      </c>
      <c r="J301">
        <v>0</v>
      </c>
      <c r="K301">
        <v>3509.12</v>
      </c>
      <c r="L301">
        <v>278.72000000000003</v>
      </c>
      <c r="M301">
        <f t="shared" si="14"/>
        <v>3509.12</v>
      </c>
      <c r="N301" t="str">
        <f t="shared" si="12"/>
        <v>Q3</v>
      </c>
      <c r="O301" s="2">
        <f t="shared" si="13"/>
        <v>7.942732080977569</v>
      </c>
      <c r="P301" t="str">
        <f>VLOOKUP(retail_sales_2023!C301,customers!A:J,5,)</f>
        <v>Chennai</v>
      </c>
      <c r="Q301" t="str">
        <f>VLOOKUP(C301,customers!A:J,10,0)</f>
        <v>Regular</v>
      </c>
    </row>
    <row r="302" spans="1:17" x14ac:dyDescent="0.3">
      <c r="A302" t="s">
        <v>831</v>
      </c>
      <c r="B302" s="1">
        <v>44994</v>
      </c>
      <c r="C302" t="s">
        <v>832</v>
      </c>
      <c r="D302" t="s">
        <v>833</v>
      </c>
      <c r="E302" t="s">
        <v>33</v>
      </c>
      <c r="F302" t="s">
        <v>52</v>
      </c>
      <c r="G302" t="s">
        <v>235</v>
      </c>
      <c r="H302">
        <v>7</v>
      </c>
      <c r="I302">
        <v>298.70999999999998</v>
      </c>
      <c r="J302">
        <v>0</v>
      </c>
      <c r="K302">
        <v>2090.9699999999998</v>
      </c>
      <c r="L302">
        <v>149.13</v>
      </c>
      <c r="M302">
        <f t="shared" si="14"/>
        <v>2090.9699999999998</v>
      </c>
      <c r="N302" t="str">
        <f t="shared" si="12"/>
        <v>Q1</v>
      </c>
      <c r="O302" s="2">
        <f t="shared" si="13"/>
        <v>7.1320965867516035</v>
      </c>
      <c r="P302" t="str">
        <f>VLOOKUP(retail_sales_2023!C302,customers!A:J,5,)</f>
        <v>Surat</v>
      </c>
      <c r="Q302" t="str">
        <f>VLOOKUP(C302,customers!A:J,10,0)</f>
        <v>Premium</v>
      </c>
    </row>
    <row r="303" spans="1:17" x14ac:dyDescent="0.3">
      <c r="A303" t="s">
        <v>834</v>
      </c>
      <c r="B303" s="1">
        <v>45081</v>
      </c>
      <c r="C303" t="s">
        <v>835</v>
      </c>
      <c r="D303" t="s">
        <v>836</v>
      </c>
      <c r="E303" t="s">
        <v>21</v>
      </c>
      <c r="F303" t="s">
        <v>52</v>
      </c>
      <c r="G303" t="s">
        <v>226</v>
      </c>
      <c r="H303">
        <v>2</v>
      </c>
      <c r="I303">
        <v>401.79</v>
      </c>
      <c r="J303">
        <v>0</v>
      </c>
      <c r="K303">
        <v>803.58</v>
      </c>
      <c r="L303">
        <v>79.09</v>
      </c>
      <c r="M303">
        <f t="shared" si="14"/>
        <v>803.58</v>
      </c>
      <c r="N303" t="str">
        <f t="shared" si="12"/>
        <v>Q2</v>
      </c>
      <c r="O303" s="2">
        <f t="shared" si="13"/>
        <v>9.8422061275790842</v>
      </c>
      <c r="P303" t="str">
        <f>VLOOKUP(retail_sales_2023!C303,customers!A:J,5,)</f>
        <v>Guwahati</v>
      </c>
      <c r="Q303" t="str">
        <f>VLOOKUP(C303,customers!A:J,10,0)</f>
        <v>Regular</v>
      </c>
    </row>
    <row r="304" spans="1:17" x14ac:dyDescent="0.3">
      <c r="A304" t="s">
        <v>837</v>
      </c>
      <c r="B304" s="1">
        <v>45148</v>
      </c>
      <c r="C304" t="s">
        <v>838</v>
      </c>
      <c r="D304" t="s">
        <v>839</v>
      </c>
      <c r="E304" t="s">
        <v>21</v>
      </c>
      <c r="F304" t="s">
        <v>28</v>
      </c>
      <c r="G304" t="s">
        <v>325</v>
      </c>
      <c r="H304">
        <v>5</v>
      </c>
      <c r="I304">
        <v>3173.55</v>
      </c>
      <c r="J304">
        <v>0</v>
      </c>
      <c r="K304">
        <v>15867.75</v>
      </c>
      <c r="L304">
        <v>4334.5200000000004</v>
      </c>
      <c r="M304">
        <f t="shared" si="14"/>
        <v>15867.75</v>
      </c>
      <c r="N304" t="str">
        <f t="shared" si="12"/>
        <v>Q3</v>
      </c>
      <c r="O304" s="2">
        <f t="shared" si="13"/>
        <v>27.316538261568279</v>
      </c>
      <c r="P304" t="str">
        <f>VLOOKUP(retail_sales_2023!C304,customers!A:J,5,)</f>
        <v>Patna</v>
      </c>
      <c r="Q304" t="str">
        <f>VLOOKUP(C304,customers!A:J,10,0)</f>
        <v>Regular</v>
      </c>
    </row>
    <row r="305" spans="1:17" x14ac:dyDescent="0.3">
      <c r="A305" t="s">
        <v>840</v>
      </c>
      <c r="B305" s="1">
        <v>45011</v>
      </c>
      <c r="C305" t="s">
        <v>231</v>
      </c>
      <c r="D305" t="s">
        <v>232</v>
      </c>
      <c r="E305" t="s">
        <v>27</v>
      </c>
      <c r="F305" t="s">
        <v>28</v>
      </c>
      <c r="G305" t="s">
        <v>466</v>
      </c>
      <c r="H305">
        <v>5</v>
      </c>
      <c r="I305">
        <v>5606.02</v>
      </c>
      <c r="J305">
        <v>0.1</v>
      </c>
      <c r="K305">
        <v>25227.09</v>
      </c>
      <c r="L305">
        <v>6498.5</v>
      </c>
      <c r="M305">
        <f t="shared" si="14"/>
        <v>25227.090000000004</v>
      </c>
      <c r="N305" t="str">
        <f t="shared" si="12"/>
        <v>Q1</v>
      </c>
      <c r="O305" s="2">
        <f t="shared" si="13"/>
        <v>25.760006405812163</v>
      </c>
      <c r="P305" t="str">
        <f>VLOOKUP(retail_sales_2023!C305,customers!A:J,5,)</f>
        <v>Delhi</v>
      </c>
      <c r="Q305" t="str">
        <f>VLOOKUP(C305,customers!A:J,10,0)</f>
        <v>Regular</v>
      </c>
    </row>
    <row r="306" spans="1:17" x14ac:dyDescent="0.3">
      <c r="A306" t="s">
        <v>841</v>
      </c>
      <c r="B306" s="1">
        <v>44935</v>
      </c>
      <c r="C306" t="s">
        <v>842</v>
      </c>
      <c r="D306" t="s">
        <v>843</v>
      </c>
      <c r="E306" t="s">
        <v>33</v>
      </c>
      <c r="F306" t="s">
        <v>43</v>
      </c>
      <c r="G306" t="s">
        <v>110</v>
      </c>
      <c r="H306">
        <v>3</v>
      </c>
      <c r="I306">
        <v>75413.83</v>
      </c>
      <c r="J306">
        <v>0</v>
      </c>
      <c r="K306">
        <v>226241.49</v>
      </c>
      <c r="L306">
        <v>26744.63</v>
      </c>
      <c r="M306">
        <f t="shared" si="14"/>
        <v>226241.49</v>
      </c>
      <c r="N306" t="str">
        <f t="shared" si="12"/>
        <v>Q1</v>
      </c>
      <c r="O306" s="2">
        <f t="shared" si="13"/>
        <v>11.821275575934372</v>
      </c>
      <c r="P306" t="str">
        <f>VLOOKUP(retail_sales_2023!C306,customers!A:J,5,)</f>
        <v>Mumbai</v>
      </c>
      <c r="Q306" t="str">
        <f>VLOOKUP(C306,customers!A:J,10,0)</f>
        <v>Occasional</v>
      </c>
    </row>
    <row r="307" spans="1:17" x14ac:dyDescent="0.3">
      <c r="A307" t="s">
        <v>844</v>
      </c>
      <c r="B307" s="1">
        <v>44962</v>
      </c>
      <c r="C307" t="s">
        <v>375</v>
      </c>
      <c r="D307" t="s">
        <v>376</v>
      </c>
      <c r="E307" t="s">
        <v>21</v>
      </c>
      <c r="F307" t="s">
        <v>22</v>
      </c>
      <c r="G307" t="s">
        <v>210</v>
      </c>
      <c r="H307">
        <v>5</v>
      </c>
      <c r="I307">
        <v>5309.62</v>
      </c>
      <c r="J307">
        <v>0</v>
      </c>
      <c r="K307">
        <v>26548.1</v>
      </c>
      <c r="L307">
        <v>6747.6</v>
      </c>
      <c r="M307">
        <f t="shared" si="14"/>
        <v>26548.1</v>
      </c>
      <c r="N307" t="str">
        <f t="shared" si="12"/>
        <v>Q1</v>
      </c>
      <c r="O307" s="2">
        <f t="shared" si="13"/>
        <v>25.416508149359089</v>
      </c>
      <c r="P307" t="str">
        <f>VLOOKUP(retail_sales_2023!C307,customers!A:J,5,)</f>
        <v>Ranchi</v>
      </c>
      <c r="Q307" t="str">
        <f>VLOOKUP(C307,customers!A:J,10,0)</f>
        <v>Occasional</v>
      </c>
    </row>
    <row r="308" spans="1:17" x14ac:dyDescent="0.3">
      <c r="A308" t="s">
        <v>845</v>
      </c>
      <c r="B308" s="1">
        <v>44928</v>
      </c>
      <c r="C308" t="s">
        <v>846</v>
      </c>
      <c r="D308" t="s">
        <v>847</v>
      </c>
      <c r="E308" t="s">
        <v>15</v>
      </c>
      <c r="F308" t="s">
        <v>38</v>
      </c>
      <c r="G308" t="s">
        <v>90</v>
      </c>
      <c r="H308">
        <v>3</v>
      </c>
      <c r="I308">
        <v>3586.5</v>
      </c>
      <c r="J308">
        <v>0</v>
      </c>
      <c r="K308">
        <v>10759.5</v>
      </c>
      <c r="L308">
        <v>2303.52</v>
      </c>
      <c r="M308">
        <f t="shared" si="14"/>
        <v>10759.5</v>
      </c>
      <c r="N308" t="str">
        <f t="shared" si="12"/>
        <v>Q1</v>
      </c>
      <c r="O308" s="2">
        <f t="shared" si="13"/>
        <v>21.409173288721593</v>
      </c>
      <c r="P308" t="str">
        <f>VLOOKUP(retail_sales_2023!C308,customers!A:J,5,)</f>
        <v>Coimbatore</v>
      </c>
      <c r="Q308" t="str">
        <f>VLOOKUP(C308,customers!A:J,10,0)</f>
        <v>Premium</v>
      </c>
    </row>
    <row r="309" spans="1:17" x14ac:dyDescent="0.3">
      <c r="A309" t="s">
        <v>848</v>
      </c>
      <c r="B309" s="1">
        <v>45074</v>
      </c>
      <c r="C309" t="s">
        <v>849</v>
      </c>
      <c r="D309" t="s">
        <v>850</v>
      </c>
      <c r="E309" t="s">
        <v>33</v>
      </c>
      <c r="F309" t="s">
        <v>81</v>
      </c>
      <c r="G309" t="s">
        <v>239</v>
      </c>
      <c r="H309">
        <v>3</v>
      </c>
      <c r="I309">
        <v>1152.32</v>
      </c>
      <c r="J309">
        <v>0.05</v>
      </c>
      <c r="K309">
        <v>3284.11</v>
      </c>
      <c r="L309">
        <v>807.8</v>
      </c>
      <c r="M309">
        <f t="shared" si="14"/>
        <v>3284.1120000000001</v>
      </c>
      <c r="N309" t="str">
        <f t="shared" si="12"/>
        <v>Q2</v>
      </c>
      <c r="O309" s="2">
        <f t="shared" si="13"/>
        <v>24.597227254872703</v>
      </c>
      <c r="P309" t="str">
        <f>VLOOKUP(retail_sales_2023!C309,customers!A:J,5,)</f>
        <v>Nagpur</v>
      </c>
      <c r="Q309" t="str">
        <f>VLOOKUP(C309,customers!A:J,10,0)</f>
        <v>Occasional</v>
      </c>
    </row>
    <row r="310" spans="1:17" x14ac:dyDescent="0.3">
      <c r="A310" t="s">
        <v>851</v>
      </c>
      <c r="B310" s="1">
        <v>45216</v>
      </c>
      <c r="C310" t="s">
        <v>832</v>
      </c>
      <c r="D310" t="s">
        <v>833</v>
      </c>
      <c r="E310" t="s">
        <v>33</v>
      </c>
      <c r="F310" t="s">
        <v>43</v>
      </c>
      <c r="G310" t="s">
        <v>178</v>
      </c>
      <c r="H310">
        <v>5</v>
      </c>
      <c r="I310">
        <v>78446.17</v>
      </c>
      <c r="J310">
        <v>0</v>
      </c>
      <c r="K310">
        <v>392230.85</v>
      </c>
      <c r="L310">
        <v>46959.97</v>
      </c>
      <c r="M310">
        <f t="shared" si="14"/>
        <v>392230.85</v>
      </c>
      <c r="N310" t="str">
        <f t="shared" si="12"/>
        <v>Q4</v>
      </c>
      <c r="O310" s="2">
        <f t="shared" si="13"/>
        <v>11.972533522031734</v>
      </c>
      <c r="P310" t="str">
        <f>VLOOKUP(retail_sales_2023!C310,customers!A:J,5,)</f>
        <v>Surat</v>
      </c>
      <c r="Q310" t="str">
        <f>VLOOKUP(C310,customers!A:J,10,0)</f>
        <v>Premium</v>
      </c>
    </row>
    <row r="311" spans="1:17" x14ac:dyDescent="0.3">
      <c r="A311" t="s">
        <v>852</v>
      </c>
      <c r="B311" s="1">
        <v>45048</v>
      </c>
      <c r="C311" t="s">
        <v>853</v>
      </c>
      <c r="D311" t="s">
        <v>854</v>
      </c>
      <c r="E311" t="s">
        <v>27</v>
      </c>
      <c r="F311" t="s">
        <v>43</v>
      </c>
      <c r="G311" t="s">
        <v>178</v>
      </c>
      <c r="H311">
        <v>4</v>
      </c>
      <c r="I311">
        <v>44138.15</v>
      </c>
      <c r="J311">
        <v>0</v>
      </c>
      <c r="K311">
        <v>176552.6</v>
      </c>
      <c r="L311">
        <v>17578.29</v>
      </c>
      <c r="M311">
        <f t="shared" si="14"/>
        <v>176552.6</v>
      </c>
      <c r="N311" t="str">
        <f t="shared" si="12"/>
        <v>Q2</v>
      </c>
      <c r="O311" s="2">
        <f t="shared" si="13"/>
        <v>9.9564039272148914</v>
      </c>
      <c r="P311" t="str">
        <f>VLOOKUP(retail_sales_2023!C311,customers!A:J,5,)</f>
        <v>Chandigarh</v>
      </c>
      <c r="Q311" t="str">
        <f>VLOOKUP(C311,customers!A:J,10,0)</f>
        <v>Premium</v>
      </c>
    </row>
    <row r="312" spans="1:17" x14ac:dyDescent="0.3">
      <c r="A312" t="s">
        <v>855</v>
      </c>
      <c r="B312" s="1">
        <v>45198</v>
      </c>
      <c r="C312" t="s">
        <v>454</v>
      </c>
      <c r="D312" t="s">
        <v>455</v>
      </c>
      <c r="E312" t="s">
        <v>33</v>
      </c>
      <c r="F312" t="s">
        <v>43</v>
      </c>
      <c r="G312" t="s">
        <v>282</v>
      </c>
      <c r="H312">
        <v>3</v>
      </c>
      <c r="I312">
        <v>42394.11</v>
      </c>
      <c r="J312">
        <v>0.3</v>
      </c>
      <c r="K312">
        <v>89027.63</v>
      </c>
      <c r="L312">
        <v>-3204.97</v>
      </c>
      <c r="M312">
        <f t="shared" si="14"/>
        <v>89027.630999999994</v>
      </c>
      <c r="N312" t="str">
        <f t="shared" si="12"/>
        <v>Q3</v>
      </c>
      <c r="O312" s="2">
        <f t="shared" si="13"/>
        <v>-3.5999722782691168</v>
      </c>
      <c r="P312" t="str">
        <f>VLOOKUP(retail_sales_2023!C312,customers!A:J,5,)</f>
        <v>Mumbai</v>
      </c>
      <c r="Q312" t="str">
        <f>VLOOKUP(C312,customers!A:J,10,0)</f>
        <v>Premium</v>
      </c>
    </row>
    <row r="313" spans="1:17" x14ac:dyDescent="0.3">
      <c r="A313" t="s">
        <v>856</v>
      </c>
      <c r="B313" s="1">
        <v>45058</v>
      </c>
      <c r="C313" t="s">
        <v>372</v>
      </c>
      <c r="D313" t="s">
        <v>373</v>
      </c>
      <c r="E313" t="s">
        <v>33</v>
      </c>
      <c r="F313" t="s">
        <v>81</v>
      </c>
      <c r="G313" t="s">
        <v>239</v>
      </c>
      <c r="H313">
        <v>5</v>
      </c>
      <c r="I313">
        <v>430.27</v>
      </c>
      <c r="J313">
        <v>0.15</v>
      </c>
      <c r="K313">
        <v>1828.65</v>
      </c>
      <c r="L313">
        <v>398.22</v>
      </c>
      <c r="M313">
        <f t="shared" si="14"/>
        <v>1828.6474999999998</v>
      </c>
      <c r="N313" t="str">
        <f t="shared" si="12"/>
        <v>Q2</v>
      </c>
      <c r="O313" s="2">
        <f t="shared" si="13"/>
        <v>21.776720531539663</v>
      </c>
      <c r="P313" t="str">
        <f>VLOOKUP(retail_sales_2023!C313,customers!A:J,5,)</f>
        <v>Pune</v>
      </c>
      <c r="Q313" t="str">
        <f>VLOOKUP(C313,customers!A:J,10,0)</f>
        <v>Premium</v>
      </c>
    </row>
    <row r="314" spans="1:17" x14ac:dyDescent="0.3">
      <c r="A314" t="s">
        <v>857</v>
      </c>
      <c r="B314" s="1">
        <v>45227</v>
      </c>
      <c r="C314" t="s">
        <v>858</v>
      </c>
      <c r="D314" t="s">
        <v>859</v>
      </c>
      <c r="E314" t="s">
        <v>27</v>
      </c>
      <c r="F314" t="s">
        <v>43</v>
      </c>
      <c r="G314" t="s">
        <v>301</v>
      </c>
      <c r="H314">
        <v>5</v>
      </c>
      <c r="I314">
        <v>81386.28</v>
      </c>
      <c r="J314">
        <v>0.05</v>
      </c>
      <c r="K314">
        <v>386584.83</v>
      </c>
      <c r="L314">
        <v>39906.379999999997</v>
      </c>
      <c r="M314">
        <f t="shared" si="14"/>
        <v>386584.83</v>
      </c>
      <c r="N314" t="str">
        <f t="shared" si="12"/>
        <v>Q4</v>
      </c>
      <c r="O314" s="2">
        <f t="shared" si="13"/>
        <v>10.322800302329503</v>
      </c>
      <c r="P314" t="str">
        <f>VLOOKUP(retail_sales_2023!C314,customers!A:J,5,)</f>
        <v>Chandigarh</v>
      </c>
      <c r="Q314" t="str">
        <f>VLOOKUP(C314,customers!A:J,10,0)</f>
        <v>Occasional</v>
      </c>
    </row>
    <row r="315" spans="1:17" x14ac:dyDescent="0.3">
      <c r="A315" t="s">
        <v>860</v>
      </c>
      <c r="B315" s="1">
        <v>45104</v>
      </c>
      <c r="C315" t="s">
        <v>861</v>
      </c>
      <c r="D315" t="s">
        <v>862</v>
      </c>
      <c r="E315" t="s">
        <v>21</v>
      </c>
      <c r="F315" t="s">
        <v>28</v>
      </c>
      <c r="G315" t="s">
        <v>57</v>
      </c>
      <c r="H315">
        <v>1</v>
      </c>
      <c r="I315">
        <v>7355.02</v>
      </c>
      <c r="J315">
        <v>0.2</v>
      </c>
      <c r="K315">
        <v>5884.02</v>
      </c>
      <c r="L315">
        <v>1195.73</v>
      </c>
      <c r="M315">
        <f t="shared" si="14"/>
        <v>5884.0160000000005</v>
      </c>
      <c r="N315" t="str">
        <f t="shared" si="12"/>
        <v>Q2</v>
      </c>
      <c r="O315" s="2">
        <f t="shared" si="13"/>
        <v>20.321650844150767</v>
      </c>
      <c r="P315" t="str">
        <f>VLOOKUP(retail_sales_2023!C315,customers!A:J,5,)</f>
        <v>Bhubaneswar</v>
      </c>
      <c r="Q315" t="str">
        <f>VLOOKUP(C315,customers!A:J,10,0)</f>
        <v>Premium</v>
      </c>
    </row>
    <row r="316" spans="1:17" x14ac:dyDescent="0.3">
      <c r="A316" t="s">
        <v>863</v>
      </c>
      <c r="B316" s="1">
        <v>45182</v>
      </c>
      <c r="C316" t="s">
        <v>864</v>
      </c>
      <c r="D316" t="s">
        <v>865</v>
      </c>
      <c r="E316" t="s">
        <v>27</v>
      </c>
      <c r="F316" t="s">
        <v>22</v>
      </c>
      <c r="G316" t="s">
        <v>146</v>
      </c>
      <c r="H316">
        <v>2</v>
      </c>
      <c r="I316">
        <v>27848.81</v>
      </c>
      <c r="J316">
        <v>0.25</v>
      </c>
      <c r="K316">
        <v>41773.22</v>
      </c>
      <c r="L316">
        <v>8246.7099999999991</v>
      </c>
      <c r="M316">
        <f t="shared" si="14"/>
        <v>41773.215000000004</v>
      </c>
      <c r="N316" t="str">
        <f t="shared" si="12"/>
        <v>Q3</v>
      </c>
      <c r="O316" s="2">
        <f t="shared" si="13"/>
        <v>19.741619152174525</v>
      </c>
      <c r="P316" t="str">
        <f>VLOOKUP(retail_sales_2023!C316,customers!A:J,5,)</f>
        <v>Amritsar</v>
      </c>
      <c r="Q316" t="str">
        <f>VLOOKUP(C316,customers!A:J,10,0)</f>
        <v>Regular</v>
      </c>
    </row>
    <row r="317" spans="1:17" x14ac:dyDescent="0.3">
      <c r="A317" t="s">
        <v>866</v>
      </c>
      <c r="B317" s="1">
        <v>45034</v>
      </c>
      <c r="C317" t="s">
        <v>867</v>
      </c>
      <c r="D317" t="s">
        <v>868</v>
      </c>
      <c r="E317" t="s">
        <v>33</v>
      </c>
      <c r="F317" t="s">
        <v>43</v>
      </c>
      <c r="G317" t="s">
        <v>272</v>
      </c>
      <c r="H317">
        <v>2</v>
      </c>
      <c r="I317">
        <v>44310.17</v>
      </c>
      <c r="J317">
        <v>0</v>
      </c>
      <c r="K317">
        <v>88620.34</v>
      </c>
      <c r="L317">
        <v>7560.89</v>
      </c>
      <c r="M317">
        <f t="shared" si="14"/>
        <v>88620.34</v>
      </c>
      <c r="N317" t="str">
        <f t="shared" si="12"/>
        <v>Q2</v>
      </c>
      <c r="O317" s="2">
        <f t="shared" si="13"/>
        <v>8.5317772421094311</v>
      </c>
      <c r="P317" t="str">
        <f>VLOOKUP(retail_sales_2023!C317,customers!A:J,5,)</f>
        <v>Nagpur</v>
      </c>
      <c r="Q317" t="str">
        <f>VLOOKUP(C317,customers!A:J,10,0)</f>
        <v>Regular</v>
      </c>
    </row>
    <row r="318" spans="1:17" x14ac:dyDescent="0.3">
      <c r="A318" t="s">
        <v>869</v>
      </c>
      <c r="B318" s="1">
        <v>45008</v>
      </c>
      <c r="C318" t="s">
        <v>870</v>
      </c>
      <c r="D318" t="s">
        <v>871</v>
      </c>
      <c r="E318" t="s">
        <v>27</v>
      </c>
      <c r="F318" t="s">
        <v>28</v>
      </c>
      <c r="G318" t="s">
        <v>61</v>
      </c>
      <c r="H318">
        <v>2</v>
      </c>
      <c r="I318">
        <v>5047.29</v>
      </c>
      <c r="J318">
        <v>0.25</v>
      </c>
      <c r="K318">
        <v>7570.93</v>
      </c>
      <c r="L318">
        <v>1842.76</v>
      </c>
      <c r="M318">
        <f t="shared" si="14"/>
        <v>7570.9349999999995</v>
      </c>
      <c r="N318" t="str">
        <f t="shared" si="12"/>
        <v>Q1</v>
      </c>
      <c r="O318" s="2">
        <f t="shared" si="13"/>
        <v>24.339942384885344</v>
      </c>
      <c r="P318" t="str">
        <f>VLOOKUP(retail_sales_2023!C318,customers!A:J,5,)</f>
        <v>Lucknow</v>
      </c>
      <c r="Q318" t="str">
        <f>VLOOKUP(C318,customers!A:J,10,0)</f>
        <v>Premium</v>
      </c>
    </row>
    <row r="319" spans="1:17" x14ac:dyDescent="0.3">
      <c r="A319" t="s">
        <v>872</v>
      </c>
      <c r="B319" s="1">
        <v>45089</v>
      </c>
      <c r="C319" t="s">
        <v>59</v>
      </c>
      <c r="D319" t="s">
        <v>60</v>
      </c>
      <c r="E319" t="s">
        <v>33</v>
      </c>
      <c r="F319" t="s">
        <v>28</v>
      </c>
      <c r="G319" t="s">
        <v>61</v>
      </c>
      <c r="H319">
        <v>2</v>
      </c>
      <c r="I319">
        <v>6204.05</v>
      </c>
      <c r="J319">
        <v>0.15</v>
      </c>
      <c r="K319">
        <v>10546.89</v>
      </c>
      <c r="L319">
        <v>-126.45</v>
      </c>
      <c r="M319">
        <f t="shared" si="14"/>
        <v>10546.885</v>
      </c>
      <c r="N319" t="str">
        <f t="shared" si="12"/>
        <v>Q2</v>
      </c>
      <c r="O319" s="2">
        <f t="shared" si="13"/>
        <v>-1.1989316281861289</v>
      </c>
      <c r="P319" t="str">
        <f>VLOOKUP(retail_sales_2023!C319,customers!A:J,5,)</f>
        <v>Nagpur</v>
      </c>
      <c r="Q319" t="str">
        <f>VLOOKUP(C319,customers!A:J,10,0)</f>
        <v>Premium</v>
      </c>
    </row>
    <row r="320" spans="1:17" x14ac:dyDescent="0.3">
      <c r="A320" t="s">
        <v>873</v>
      </c>
      <c r="B320" s="1">
        <v>45210</v>
      </c>
      <c r="C320" t="s">
        <v>463</v>
      </c>
      <c r="D320" t="s">
        <v>464</v>
      </c>
      <c r="E320" t="s">
        <v>33</v>
      </c>
      <c r="F320" t="s">
        <v>81</v>
      </c>
      <c r="G320" t="s">
        <v>101</v>
      </c>
      <c r="H320">
        <v>1</v>
      </c>
      <c r="I320">
        <v>3568.09</v>
      </c>
      <c r="J320">
        <v>0</v>
      </c>
      <c r="K320">
        <v>3568.09</v>
      </c>
      <c r="L320">
        <v>1107.6099999999999</v>
      </c>
      <c r="M320">
        <f t="shared" si="14"/>
        <v>3568.09</v>
      </c>
      <c r="N320" t="str">
        <f t="shared" si="12"/>
        <v>Q4</v>
      </c>
      <c r="O320" s="2">
        <f t="shared" si="13"/>
        <v>31.042098153353752</v>
      </c>
      <c r="P320" t="str">
        <f>VLOOKUP(retail_sales_2023!C320,customers!A:J,5,)</f>
        <v>Nagpur</v>
      </c>
      <c r="Q320" t="str">
        <f>VLOOKUP(C320,customers!A:J,10,0)</f>
        <v>Regular</v>
      </c>
    </row>
    <row r="321" spans="1:17" x14ac:dyDescent="0.3">
      <c r="A321" t="s">
        <v>874</v>
      </c>
      <c r="B321" s="1">
        <v>45244</v>
      </c>
      <c r="C321" t="s">
        <v>875</v>
      </c>
      <c r="D321" t="s">
        <v>876</v>
      </c>
      <c r="E321" t="s">
        <v>15</v>
      </c>
      <c r="F321" t="s">
        <v>52</v>
      </c>
      <c r="G321" t="s">
        <v>117</v>
      </c>
      <c r="H321">
        <v>5</v>
      </c>
      <c r="I321">
        <v>326.27</v>
      </c>
      <c r="J321">
        <v>0.15</v>
      </c>
      <c r="K321">
        <v>1386.65</v>
      </c>
      <c r="L321">
        <v>121.42</v>
      </c>
      <c r="M321">
        <f t="shared" si="14"/>
        <v>1386.6474999999998</v>
      </c>
      <c r="N321" t="str">
        <f t="shared" si="12"/>
        <v>Q4</v>
      </c>
      <c r="O321" s="2">
        <f t="shared" si="13"/>
        <v>8.7563552446543813</v>
      </c>
      <c r="P321" t="str">
        <f>VLOOKUP(retail_sales_2023!C321,customers!A:J,5,)</f>
        <v>Chennai</v>
      </c>
      <c r="Q321" t="str">
        <f>VLOOKUP(C321,customers!A:J,10,0)</f>
        <v>Premium</v>
      </c>
    </row>
    <row r="322" spans="1:17" x14ac:dyDescent="0.3">
      <c r="A322" t="s">
        <v>877</v>
      </c>
      <c r="B322" s="1">
        <v>45012</v>
      </c>
      <c r="C322" t="s">
        <v>875</v>
      </c>
      <c r="D322" t="s">
        <v>876</v>
      </c>
      <c r="E322" t="s">
        <v>15</v>
      </c>
      <c r="F322" t="s">
        <v>43</v>
      </c>
      <c r="G322" t="s">
        <v>44</v>
      </c>
      <c r="H322">
        <v>3</v>
      </c>
      <c r="I322">
        <v>50144.800000000003</v>
      </c>
      <c r="J322">
        <v>0</v>
      </c>
      <c r="K322">
        <v>150434.4</v>
      </c>
      <c r="L322">
        <v>13023.67</v>
      </c>
      <c r="M322">
        <f t="shared" si="14"/>
        <v>150434.40000000002</v>
      </c>
      <c r="N322" t="str">
        <f t="shared" si="12"/>
        <v>Q1</v>
      </c>
      <c r="O322" s="2">
        <f t="shared" si="13"/>
        <v>8.6573749089304037</v>
      </c>
      <c r="P322" t="str">
        <f>VLOOKUP(retail_sales_2023!C322,customers!A:J,5,)</f>
        <v>Chennai</v>
      </c>
      <c r="Q322" t="str">
        <f>VLOOKUP(C322,customers!A:J,10,0)</f>
        <v>Premium</v>
      </c>
    </row>
    <row r="323" spans="1:17" x14ac:dyDescent="0.3">
      <c r="A323" t="s">
        <v>878</v>
      </c>
      <c r="B323" s="1">
        <v>44975</v>
      </c>
      <c r="C323" t="s">
        <v>879</v>
      </c>
      <c r="D323" t="s">
        <v>880</v>
      </c>
      <c r="E323" t="s">
        <v>21</v>
      </c>
      <c r="F323" t="s">
        <v>28</v>
      </c>
      <c r="G323" t="s">
        <v>29</v>
      </c>
      <c r="H323">
        <v>3</v>
      </c>
      <c r="I323">
        <v>6377.22</v>
      </c>
      <c r="J323">
        <v>0</v>
      </c>
      <c r="K323">
        <v>19131.66</v>
      </c>
      <c r="L323">
        <v>4808.0600000000004</v>
      </c>
      <c r="M323">
        <f t="shared" si="14"/>
        <v>19131.66</v>
      </c>
      <c r="N323" t="str">
        <f t="shared" ref="N323:N386" si="15">"Q"&amp;ROUNDUP(MONTH(B323)/3,0)</f>
        <v>Q1</v>
      </c>
      <c r="O323" s="2">
        <f t="shared" ref="O323:O386" si="16">(L323/K323)*100</f>
        <v>25.131431355146393</v>
      </c>
      <c r="P323" t="str">
        <f>VLOOKUP(retail_sales_2023!C323,customers!A:J,5,)</f>
        <v>Patna</v>
      </c>
      <c r="Q323" t="str">
        <f>VLOOKUP(C323,customers!A:J,10,0)</f>
        <v>Occasional</v>
      </c>
    </row>
    <row r="324" spans="1:17" x14ac:dyDescent="0.3">
      <c r="A324" t="s">
        <v>881</v>
      </c>
      <c r="B324" s="1">
        <v>45196</v>
      </c>
      <c r="C324" t="s">
        <v>719</v>
      </c>
      <c r="D324" t="s">
        <v>720</v>
      </c>
      <c r="E324" t="s">
        <v>33</v>
      </c>
      <c r="F324" t="s">
        <v>43</v>
      </c>
      <c r="G324" t="s">
        <v>121</v>
      </c>
      <c r="H324">
        <v>5</v>
      </c>
      <c r="I324">
        <v>79172.37</v>
      </c>
      <c r="J324">
        <v>0.05</v>
      </c>
      <c r="K324">
        <v>376068.76</v>
      </c>
      <c r="L324">
        <v>48081.33</v>
      </c>
      <c r="M324">
        <f t="shared" si="14"/>
        <v>376068.75749999995</v>
      </c>
      <c r="N324" t="str">
        <f t="shared" si="15"/>
        <v>Q3</v>
      </c>
      <c r="O324" s="2">
        <f t="shared" si="16"/>
        <v>12.785249697422355</v>
      </c>
      <c r="P324" t="str">
        <f>VLOOKUP(retail_sales_2023!C324,customers!A:J,5,)</f>
        <v>Pune</v>
      </c>
      <c r="Q324" t="str">
        <f>VLOOKUP(C324,customers!A:J,10,0)</f>
        <v>Regular</v>
      </c>
    </row>
    <row r="325" spans="1:17" x14ac:dyDescent="0.3">
      <c r="A325" t="s">
        <v>882</v>
      </c>
      <c r="B325" s="1">
        <v>45175</v>
      </c>
      <c r="C325" t="s">
        <v>883</v>
      </c>
      <c r="D325" t="s">
        <v>884</v>
      </c>
      <c r="E325" t="s">
        <v>21</v>
      </c>
      <c r="F325" t="s">
        <v>28</v>
      </c>
      <c r="G325" t="s">
        <v>165</v>
      </c>
      <c r="H325">
        <v>5</v>
      </c>
      <c r="I325">
        <v>5446.13</v>
      </c>
      <c r="J325">
        <v>0.25</v>
      </c>
      <c r="K325">
        <v>20422.990000000002</v>
      </c>
      <c r="L325">
        <v>3735.94</v>
      </c>
      <c r="M325">
        <f t="shared" ref="M325:M388" si="17">H325*I325*(1-J325)</f>
        <v>20422.987500000003</v>
      </c>
      <c r="N325" t="str">
        <f t="shared" si="15"/>
        <v>Q3</v>
      </c>
      <c r="O325" s="2">
        <f t="shared" si="16"/>
        <v>18.292816086185223</v>
      </c>
      <c r="P325" t="str">
        <f>VLOOKUP(retail_sales_2023!C325,customers!A:J,5,)</f>
        <v>Bhubaneswar</v>
      </c>
      <c r="Q325" t="str">
        <f>VLOOKUP(C325,customers!A:J,10,0)</f>
        <v>Regular</v>
      </c>
    </row>
    <row r="326" spans="1:17" x14ac:dyDescent="0.3">
      <c r="A326" t="s">
        <v>885</v>
      </c>
      <c r="B326" s="1">
        <v>44954</v>
      </c>
      <c r="C326" t="s">
        <v>886</v>
      </c>
      <c r="D326" t="s">
        <v>887</v>
      </c>
      <c r="E326" t="s">
        <v>21</v>
      </c>
      <c r="F326" t="s">
        <v>38</v>
      </c>
      <c r="G326" t="s">
        <v>48</v>
      </c>
      <c r="H326">
        <v>5</v>
      </c>
      <c r="I326">
        <v>2456.61</v>
      </c>
      <c r="J326">
        <v>0.05</v>
      </c>
      <c r="K326">
        <v>11668.9</v>
      </c>
      <c r="L326">
        <v>2926.6</v>
      </c>
      <c r="M326">
        <f t="shared" si="17"/>
        <v>11668.897500000001</v>
      </c>
      <c r="N326" t="str">
        <f t="shared" si="15"/>
        <v>Q1</v>
      </c>
      <c r="O326" s="2">
        <f t="shared" si="16"/>
        <v>25.080341763148194</v>
      </c>
      <c r="P326" t="str">
        <f>VLOOKUP(retail_sales_2023!C326,customers!A:J,5,)</f>
        <v>Bhubaneswar</v>
      </c>
      <c r="Q326" t="str">
        <f>VLOOKUP(C326,customers!A:J,10,0)</f>
        <v>Premium</v>
      </c>
    </row>
    <row r="327" spans="1:17" x14ac:dyDescent="0.3">
      <c r="A327" t="s">
        <v>888</v>
      </c>
      <c r="B327" s="1">
        <v>45033</v>
      </c>
      <c r="C327" t="s">
        <v>889</v>
      </c>
      <c r="D327" t="s">
        <v>890</v>
      </c>
      <c r="E327" t="s">
        <v>21</v>
      </c>
      <c r="F327" t="s">
        <v>81</v>
      </c>
      <c r="G327" t="s">
        <v>150</v>
      </c>
      <c r="H327">
        <v>4</v>
      </c>
      <c r="I327">
        <v>4509.8599999999997</v>
      </c>
      <c r="J327">
        <v>0.1</v>
      </c>
      <c r="K327">
        <v>16235.5</v>
      </c>
      <c r="L327">
        <v>3619.5</v>
      </c>
      <c r="M327">
        <f t="shared" si="17"/>
        <v>16235.495999999999</v>
      </c>
      <c r="N327" t="str">
        <f t="shared" si="15"/>
        <v>Q2</v>
      </c>
      <c r="O327" s="2">
        <f t="shared" si="16"/>
        <v>22.293739028671737</v>
      </c>
      <c r="P327" t="str">
        <f>VLOOKUP(retail_sales_2023!C327,customers!A:J,5,)</f>
        <v>Patna</v>
      </c>
      <c r="Q327" t="str">
        <f>VLOOKUP(C327,customers!A:J,10,0)</f>
        <v>Premium</v>
      </c>
    </row>
    <row r="328" spans="1:17" x14ac:dyDescent="0.3">
      <c r="A328" t="s">
        <v>891</v>
      </c>
      <c r="B328" s="1">
        <v>45237</v>
      </c>
      <c r="C328" t="s">
        <v>892</v>
      </c>
      <c r="D328" t="s">
        <v>893</v>
      </c>
      <c r="E328" t="s">
        <v>27</v>
      </c>
      <c r="F328" t="s">
        <v>28</v>
      </c>
      <c r="G328" t="s">
        <v>466</v>
      </c>
      <c r="H328">
        <v>2</v>
      </c>
      <c r="I328">
        <v>3878.91</v>
      </c>
      <c r="J328">
        <v>0.15</v>
      </c>
      <c r="K328">
        <v>6594.15</v>
      </c>
      <c r="L328">
        <v>1450.92</v>
      </c>
      <c r="M328">
        <f t="shared" si="17"/>
        <v>6594.1469999999999</v>
      </c>
      <c r="N328" t="str">
        <f t="shared" si="15"/>
        <v>Q4</v>
      </c>
      <c r="O328" s="2">
        <f t="shared" si="16"/>
        <v>22.003139146061283</v>
      </c>
      <c r="P328" t="str">
        <f>VLOOKUP(retail_sales_2023!C328,customers!A:J,5,)</f>
        <v>Amritsar</v>
      </c>
      <c r="Q328" t="str">
        <f>VLOOKUP(C328,customers!A:J,10,0)</f>
        <v>Premium</v>
      </c>
    </row>
    <row r="329" spans="1:17" x14ac:dyDescent="0.3">
      <c r="A329" t="s">
        <v>894</v>
      </c>
      <c r="B329" s="1">
        <v>45007</v>
      </c>
      <c r="C329" t="s">
        <v>895</v>
      </c>
      <c r="D329" t="s">
        <v>896</v>
      </c>
      <c r="E329" t="s">
        <v>15</v>
      </c>
      <c r="F329" t="s">
        <v>43</v>
      </c>
      <c r="G329" t="s">
        <v>272</v>
      </c>
      <c r="H329">
        <v>4</v>
      </c>
      <c r="I329">
        <v>55360.62</v>
      </c>
      <c r="J329">
        <v>0.05</v>
      </c>
      <c r="K329">
        <v>210370.36</v>
      </c>
      <c r="L329">
        <v>29381.21</v>
      </c>
      <c r="M329">
        <f t="shared" si="17"/>
        <v>210370.356</v>
      </c>
      <c r="N329" t="str">
        <f t="shared" si="15"/>
        <v>Q1</v>
      </c>
      <c r="O329" s="2">
        <f t="shared" si="16"/>
        <v>13.966420934964413</v>
      </c>
      <c r="P329" t="str">
        <f>VLOOKUP(retail_sales_2023!C329,customers!A:J,5,)</f>
        <v>Hyderabad</v>
      </c>
      <c r="Q329" t="str">
        <f>VLOOKUP(C329,customers!A:J,10,0)</f>
        <v>Regular</v>
      </c>
    </row>
    <row r="330" spans="1:17" x14ac:dyDescent="0.3">
      <c r="A330" t="s">
        <v>897</v>
      </c>
      <c r="B330" s="1">
        <v>45085</v>
      </c>
      <c r="C330" t="s">
        <v>136</v>
      </c>
      <c r="D330" t="s">
        <v>137</v>
      </c>
      <c r="E330" t="s">
        <v>15</v>
      </c>
      <c r="F330" t="s">
        <v>16</v>
      </c>
      <c r="G330" t="s">
        <v>898</v>
      </c>
      <c r="H330">
        <v>1</v>
      </c>
      <c r="I330">
        <v>814.33</v>
      </c>
      <c r="J330">
        <v>0.05</v>
      </c>
      <c r="K330">
        <v>773.61</v>
      </c>
      <c r="L330">
        <v>345.65</v>
      </c>
      <c r="M330">
        <f t="shared" si="17"/>
        <v>773.61350000000004</v>
      </c>
      <c r="N330" t="str">
        <f t="shared" si="15"/>
        <v>Q2</v>
      </c>
      <c r="O330" s="2">
        <f t="shared" si="16"/>
        <v>44.680135985832656</v>
      </c>
      <c r="P330" t="str">
        <f>VLOOKUP(retail_sales_2023!C330,customers!A:J,5,)</f>
        <v>Hyderabad</v>
      </c>
      <c r="Q330" t="str">
        <f>VLOOKUP(C330,customers!A:J,10,0)</f>
        <v>Regular</v>
      </c>
    </row>
    <row r="331" spans="1:17" x14ac:dyDescent="0.3">
      <c r="A331" t="s">
        <v>899</v>
      </c>
      <c r="B331" s="1">
        <v>45041</v>
      </c>
      <c r="C331" t="s">
        <v>437</v>
      </c>
      <c r="D331" t="s">
        <v>438</v>
      </c>
      <c r="E331" t="s">
        <v>21</v>
      </c>
      <c r="F331" t="s">
        <v>52</v>
      </c>
      <c r="G331" t="s">
        <v>226</v>
      </c>
      <c r="H331">
        <v>3</v>
      </c>
      <c r="I331">
        <v>776.29</v>
      </c>
      <c r="J331">
        <v>0</v>
      </c>
      <c r="K331">
        <v>2328.87</v>
      </c>
      <c r="L331">
        <v>214.01</v>
      </c>
      <c r="M331">
        <f t="shared" si="17"/>
        <v>2328.87</v>
      </c>
      <c r="N331" t="str">
        <f t="shared" si="15"/>
        <v>Q2</v>
      </c>
      <c r="O331" s="2">
        <f t="shared" si="16"/>
        <v>9.1894352196558859</v>
      </c>
      <c r="P331" t="str">
        <f>VLOOKUP(retail_sales_2023!C331,customers!A:J,5,)</f>
        <v>Kolkata</v>
      </c>
      <c r="Q331" t="str">
        <f>VLOOKUP(C331,customers!A:J,10,0)</f>
        <v>Premium</v>
      </c>
    </row>
    <row r="332" spans="1:17" x14ac:dyDescent="0.3">
      <c r="A332" t="s">
        <v>900</v>
      </c>
      <c r="B332" s="1">
        <v>45217</v>
      </c>
      <c r="C332" t="s">
        <v>901</v>
      </c>
      <c r="D332" t="s">
        <v>902</v>
      </c>
      <c r="E332" t="s">
        <v>21</v>
      </c>
      <c r="F332" t="s">
        <v>52</v>
      </c>
      <c r="G332" t="s">
        <v>69</v>
      </c>
      <c r="H332">
        <v>4</v>
      </c>
      <c r="I332">
        <v>749.63</v>
      </c>
      <c r="J332">
        <v>0.1</v>
      </c>
      <c r="K332">
        <v>2698.67</v>
      </c>
      <c r="L332">
        <v>-293.36</v>
      </c>
      <c r="M332">
        <f t="shared" si="17"/>
        <v>2698.6680000000001</v>
      </c>
      <c r="N332" t="str">
        <f t="shared" si="15"/>
        <v>Q4</v>
      </c>
      <c r="O332" s="2">
        <f t="shared" si="16"/>
        <v>-10.870539932633482</v>
      </c>
      <c r="P332" t="str">
        <f>VLOOKUP(retail_sales_2023!C332,customers!A:J,5,)</f>
        <v>Ranchi</v>
      </c>
      <c r="Q332" t="str">
        <f>VLOOKUP(C332,customers!A:J,10,0)</f>
        <v>Regular</v>
      </c>
    </row>
    <row r="333" spans="1:17" x14ac:dyDescent="0.3">
      <c r="A333" t="s">
        <v>903</v>
      </c>
      <c r="B333" s="1">
        <v>45044</v>
      </c>
      <c r="C333" t="s">
        <v>904</v>
      </c>
      <c r="D333" t="s">
        <v>905</v>
      </c>
      <c r="E333" t="s">
        <v>33</v>
      </c>
      <c r="F333" t="s">
        <v>52</v>
      </c>
      <c r="G333" t="s">
        <v>226</v>
      </c>
      <c r="H333">
        <v>5</v>
      </c>
      <c r="I333">
        <v>91.69</v>
      </c>
      <c r="J333">
        <v>0</v>
      </c>
      <c r="K333">
        <v>458.45</v>
      </c>
      <c r="L333">
        <v>43.54</v>
      </c>
      <c r="M333">
        <f t="shared" si="17"/>
        <v>458.45</v>
      </c>
      <c r="N333" t="str">
        <f t="shared" si="15"/>
        <v>Q2</v>
      </c>
      <c r="O333" s="2">
        <f t="shared" si="16"/>
        <v>9.4972188897371588</v>
      </c>
      <c r="P333" t="str">
        <f>VLOOKUP(retail_sales_2023!C333,customers!A:J,5,)</f>
        <v>Ahmedabad</v>
      </c>
      <c r="Q333" t="str">
        <f>VLOOKUP(C333,customers!A:J,10,0)</f>
        <v>Premium</v>
      </c>
    </row>
    <row r="334" spans="1:17" x14ac:dyDescent="0.3">
      <c r="A334" t="s">
        <v>906</v>
      </c>
      <c r="B334" s="1">
        <v>45267</v>
      </c>
      <c r="C334" t="s">
        <v>468</v>
      </c>
      <c r="D334" t="s">
        <v>469</v>
      </c>
      <c r="E334" t="s">
        <v>15</v>
      </c>
      <c r="F334" t="s">
        <v>43</v>
      </c>
      <c r="G334" t="s">
        <v>121</v>
      </c>
      <c r="H334">
        <v>4</v>
      </c>
      <c r="I334">
        <v>51196.57</v>
      </c>
      <c r="J334">
        <v>0</v>
      </c>
      <c r="K334">
        <v>204786.28</v>
      </c>
      <c r="L334">
        <v>30588.75</v>
      </c>
      <c r="M334">
        <f t="shared" si="17"/>
        <v>204786.28</v>
      </c>
      <c r="N334" t="str">
        <f t="shared" si="15"/>
        <v>Q4</v>
      </c>
      <c r="O334" s="2">
        <f t="shared" si="16"/>
        <v>14.936913742463606</v>
      </c>
      <c r="P334" t="str">
        <f>VLOOKUP(retail_sales_2023!C334,customers!A:J,5,)</f>
        <v>Bengaluru</v>
      </c>
      <c r="Q334" t="str">
        <f>VLOOKUP(C334,customers!A:J,10,0)</f>
        <v>Regular</v>
      </c>
    </row>
    <row r="335" spans="1:17" x14ac:dyDescent="0.3">
      <c r="A335" t="s">
        <v>907</v>
      </c>
      <c r="B335" s="1">
        <v>45136</v>
      </c>
      <c r="C335" t="s">
        <v>667</v>
      </c>
      <c r="D335" t="s">
        <v>668</v>
      </c>
      <c r="E335" t="s">
        <v>33</v>
      </c>
      <c r="F335" t="s">
        <v>81</v>
      </c>
      <c r="G335" t="s">
        <v>158</v>
      </c>
      <c r="H335">
        <v>1</v>
      </c>
      <c r="I335">
        <v>3212.63</v>
      </c>
      <c r="J335">
        <v>0.1</v>
      </c>
      <c r="K335">
        <v>2891.37</v>
      </c>
      <c r="L335">
        <v>776.34</v>
      </c>
      <c r="M335">
        <f t="shared" si="17"/>
        <v>2891.3670000000002</v>
      </c>
      <c r="N335" t="str">
        <f t="shared" si="15"/>
        <v>Q3</v>
      </c>
      <c r="O335" s="2">
        <f t="shared" si="16"/>
        <v>26.850247460546388</v>
      </c>
      <c r="P335" t="str">
        <f>VLOOKUP(retail_sales_2023!C335,customers!A:J,5,)</f>
        <v>Nagpur</v>
      </c>
      <c r="Q335" t="str">
        <f>VLOOKUP(C335,customers!A:J,10,0)</f>
        <v>Occasional</v>
      </c>
    </row>
    <row r="336" spans="1:17" x14ac:dyDescent="0.3">
      <c r="A336" t="s">
        <v>908</v>
      </c>
      <c r="B336" s="1">
        <v>45002</v>
      </c>
      <c r="C336" t="s">
        <v>278</v>
      </c>
      <c r="D336" t="s">
        <v>279</v>
      </c>
      <c r="E336" t="s">
        <v>33</v>
      </c>
      <c r="F336" t="s">
        <v>22</v>
      </c>
      <c r="G336" t="s">
        <v>516</v>
      </c>
      <c r="H336">
        <v>3</v>
      </c>
      <c r="I336">
        <v>41710.15</v>
      </c>
      <c r="J336">
        <v>0.1</v>
      </c>
      <c r="K336">
        <v>112617.41</v>
      </c>
      <c r="L336">
        <v>26724.44</v>
      </c>
      <c r="M336">
        <f t="shared" si="17"/>
        <v>112617.40500000001</v>
      </c>
      <c r="N336" t="str">
        <f t="shared" si="15"/>
        <v>Q1</v>
      </c>
      <c r="O336" s="2">
        <f t="shared" si="16"/>
        <v>23.730291790585486</v>
      </c>
      <c r="P336" t="str">
        <f>VLOOKUP(retail_sales_2023!C336,customers!A:J,5,)</f>
        <v>Pune</v>
      </c>
      <c r="Q336" t="str">
        <f>VLOOKUP(C336,customers!A:J,10,0)</f>
        <v>Premium</v>
      </c>
    </row>
    <row r="337" spans="1:17" x14ac:dyDescent="0.3">
      <c r="A337" t="s">
        <v>909</v>
      </c>
      <c r="B337" s="1">
        <v>44982</v>
      </c>
      <c r="C337" t="s">
        <v>910</v>
      </c>
      <c r="D337" t="s">
        <v>911</v>
      </c>
      <c r="E337" t="s">
        <v>15</v>
      </c>
      <c r="F337" t="s">
        <v>16</v>
      </c>
      <c r="G337" t="s">
        <v>898</v>
      </c>
      <c r="H337">
        <v>1</v>
      </c>
      <c r="I337">
        <v>778.21</v>
      </c>
      <c r="J337">
        <v>0.05</v>
      </c>
      <c r="K337">
        <v>739.3</v>
      </c>
      <c r="L337">
        <v>231.23</v>
      </c>
      <c r="M337">
        <f t="shared" si="17"/>
        <v>739.29949999999997</v>
      </c>
      <c r="N337" t="str">
        <f t="shared" si="15"/>
        <v>Q1</v>
      </c>
      <c r="O337" s="2">
        <f t="shared" si="16"/>
        <v>31.276883538482348</v>
      </c>
      <c r="P337" t="str">
        <f>VLOOKUP(retail_sales_2023!C337,customers!A:J,5,)</f>
        <v>Hyderabad</v>
      </c>
      <c r="Q337" t="str">
        <f>VLOOKUP(C337,customers!A:J,10,0)</f>
        <v>Occasional</v>
      </c>
    </row>
    <row r="338" spans="1:17" x14ac:dyDescent="0.3">
      <c r="A338" t="s">
        <v>912</v>
      </c>
      <c r="B338" s="1">
        <v>45056</v>
      </c>
      <c r="C338" t="s">
        <v>913</v>
      </c>
      <c r="D338" t="s">
        <v>914</v>
      </c>
      <c r="E338" t="s">
        <v>33</v>
      </c>
      <c r="F338" t="s">
        <v>28</v>
      </c>
      <c r="G338" t="s">
        <v>61</v>
      </c>
      <c r="H338">
        <v>1</v>
      </c>
      <c r="I338">
        <v>5979.5</v>
      </c>
      <c r="J338">
        <v>0</v>
      </c>
      <c r="K338">
        <v>5979.5</v>
      </c>
      <c r="L338">
        <v>1449.83</v>
      </c>
      <c r="M338">
        <f t="shared" si="17"/>
        <v>5979.5</v>
      </c>
      <c r="N338" t="str">
        <f t="shared" si="15"/>
        <v>Q2</v>
      </c>
      <c r="O338" s="2">
        <f t="shared" si="16"/>
        <v>24.246676143490255</v>
      </c>
      <c r="P338" t="str">
        <f>VLOOKUP(retail_sales_2023!C338,customers!A:J,5,)</f>
        <v>Ahmedabad</v>
      </c>
      <c r="Q338" t="str">
        <f>VLOOKUP(C338,customers!A:J,10,0)</f>
        <v>Premium</v>
      </c>
    </row>
    <row r="339" spans="1:17" x14ac:dyDescent="0.3">
      <c r="A339" t="s">
        <v>915</v>
      </c>
      <c r="B339" s="1">
        <v>45291</v>
      </c>
      <c r="C339" t="s">
        <v>636</v>
      </c>
      <c r="D339" t="s">
        <v>637</v>
      </c>
      <c r="E339" t="s">
        <v>21</v>
      </c>
      <c r="F339" t="s">
        <v>52</v>
      </c>
      <c r="G339" t="s">
        <v>69</v>
      </c>
      <c r="H339">
        <v>8</v>
      </c>
      <c r="I339">
        <v>619.1</v>
      </c>
      <c r="J339">
        <v>0.1</v>
      </c>
      <c r="K339">
        <v>4457.5200000000004</v>
      </c>
      <c r="L339">
        <v>442.14</v>
      </c>
      <c r="M339">
        <f t="shared" si="17"/>
        <v>4457.5200000000004</v>
      </c>
      <c r="N339" t="str">
        <f t="shared" si="15"/>
        <v>Q4</v>
      </c>
      <c r="O339" s="2">
        <f t="shared" si="16"/>
        <v>9.9189683949819614</v>
      </c>
      <c r="P339" t="str">
        <f>VLOOKUP(retail_sales_2023!C339,customers!A:J,5,)</f>
        <v>Ranchi</v>
      </c>
      <c r="Q339" t="str">
        <f>VLOOKUP(C339,customers!A:J,10,0)</f>
        <v>Premium</v>
      </c>
    </row>
    <row r="340" spans="1:17" x14ac:dyDescent="0.3">
      <c r="A340" t="s">
        <v>916</v>
      </c>
      <c r="B340" s="1">
        <v>44961</v>
      </c>
      <c r="C340" t="s">
        <v>434</v>
      </c>
      <c r="D340" t="s">
        <v>435</v>
      </c>
      <c r="E340" t="s">
        <v>33</v>
      </c>
      <c r="F340" t="s">
        <v>38</v>
      </c>
      <c r="G340" t="s">
        <v>39</v>
      </c>
      <c r="H340">
        <v>5</v>
      </c>
      <c r="I340">
        <v>376.33</v>
      </c>
      <c r="J340">
        <v>0</v>
      </c>
      <c r="K340">
        <v>1881.65</v>
      </c>
      <c r="L340">
        <v>621.55999999999995</v>
      </c>
      <c r="M340">
        <f t="shared" si="17"/>
        <v>1881.6499999999999</v>
      </c>
      <c r="N340" t="str">
        <f t="shared" si="15"/>
        <v>Q1</v>
      </c>
      <c r="O340" s="2">
        <f t="shared" si="16"/>
        <v>33.032710652884433</v>
      </c>
      <c r="P340" t="str">
        <f>VLOOKUP(retail_sales_2023!C340,customers!A:J,5,)</f>
        <v>Mumbai</v>
      </c>
      <c r="Q340" t="str">
        <f>VLOOKUP(C340,customers!A:J,10,0)</f>
        <v>Premium</v>
      </c>
    </row>
    <row r="341" spans="1:17" x14ac:dyDescent="0.3">
      <c r="A341" t="s">
        <v>917</v>
      </c>
      <c r="B341" s="1">
        <v>45144</v>
      </c>
      <c r="C341" t="s">
        <v>918</v>
      </c>
      <c r="D341" t="s">
        <v>919</v>
      </c>
      <c r="E341" t="s">
        <v>33</v>
      </c>
      <c r="F341" t="s">
        <v>81</v>
      </c>
      <c r="G341" t="s">
        <v>82</v>
      </c>
      <c r="H341">
        <v>4</v>
      </c>
      <c r="I341">
        <v>824.74</v>
      </c>
      <c r="J341">
        <v>0.05</v>
      </c>
      <c r="K341">
        <v>3134.01</v>
      </c>
      <c r="L341">
        <v>873.95</v>
      </c>
      <c r="M341">
        <f t="shared" si="17"/>
        <v>3134.0119999999997</v>
      </c>
      <c r="N341" t="str">
        <f t="shared" si="15"/>
        <v>Q3</v>
      </c>
      <c r="O341" s="2">
        <f t="shared" si="16"/>
        <v>27.885999087431117</v>
      </c>
      <c r="P341" t="str">
        <f>VLOOKUP(retail_sales_2023!C341,customers!A:J,5,)</f>
        <v>Ahmedabad</v>
      </c>
      <c r="Q341" t="str">
        <f>VLOOKUP(C341,customers!A:J,10,0)</f>
        <v>Regular</v>
      </c>
    </row>
    <row r="342" spans="1:17" x14ac:dyDescent="0.3">
      <c r="A342" t="s">
        <v>920</v>
      </c>
      <c r="B342" s="1">
        <v>45243</v>
      </c>
      <c r="C342" t="s">
        <v>921</v>
      </c>
      <c r="D342" t="s">
        <v>922</v>
      </c>
      <c r="E342" t="s">
        <v>15</v>
      </c>
      <c r="F342" t="s">
        <v>52</v>
      </c>
      <c r="G342" t="s">
        <v>235</v>
      </c>
      <c r="H342">
        <v>6</v>
      </c>
      <c r="I342">
        <v>433.16</v>
      </c>
      <c r="J342">
        <v>0</v>
      </c>
      <c r="K342">
        <v>2598.96</v>
      </c>
      <c r="L342">
        <v>170.89</v>
      </c>
      <c r="M342">
        <f t="shared" si="17"/>
        <v>2598.96</v>
      </c>
      <c r="N342" t="str">
        <f t="shared" si="15"/>
        <v>Q4</v>
      </c>
      <c r="O342" s="2">
        <f t="shared" si="16"/>
        <v>6.5753224366669736</v>
      </c>
      <c r="P342" t="str">
        <f>VLOOKUP(retail_sales_2023!C342,customers!A:J,5,)</f>
        <v>Kochi</v>
      </c>
      <c r="Q342" t="str">
        <f>VLOOKUP(C342,customers!A:J,10,0)</f>
        <v>Premium</v>
      </c>
    </row>
    <row r="343" spans="1:17" x14ac:dyDescent="0.3">
      <c r="A343" t="s">
        <v>923</v>
      </c>
      <c r="B343" s="1">
        <v>45090</v>
      </c>
      <c r="C343" t="s">
        <v>924</v>
      </c>
      <c r="D343" t="s">
        <v>925</v>
      </c>
      <c r="E343" t="s">
        <v>27</v>
      </c>
      <c r="F343" t="s">
        <v>28</v>
      </c>
      <c r="G343" t="s">
        <v>439</v>
      </c>
      <c r="H343">
        <v>1</v>
      </c>
      <c r="I343">
        <v>639.14</v>
      </c>
      <c r="J343">
        <v>0</v>
      </c>
      <c r="K343">
        <v>639.14</v>
      </c>
      <c r="L343">
        <v>168.71</v>
      </c>
      <c r="M343">
        <f t="shared" si="17"/>
        <v>639.14</v>
      </c>
      <c r="N343" t="str">
        <f t="shared" si="15"/>
        <v>Q2</v>
      </c>
      <c r="O343" s="2">
        <f t="shared" si="16"/>
        <v>26.396407672810341</v>
      </c>
      <c r="P343" t="str">
        <f>VLOOKUP(retail_sales_2023!C343,customers!A:J,5,)</f>
        <v>Lucknow</v>
      </c>
      <c r="Q343" t="str">
        <f>VLOOKUP(C343,customers!A:J,10,0)</f>
        <v>Regular</v>
      </c>
    </row>
    <row r="344" spans="1:17" x14ac:dyDescent="0.3">
      <c r="A344" t="s">
        <v>926</v>
      </c>
      <c r="B344" s="1">
        <v>45133</v>
      </c>
      <c r="C344" t="s">
        <v>760</v>
      </c>
      <c r="D344" t="s">
        <v>761</v>
      </c>
      <c r="E344" t="s">
        <v>21</v>
      </c>
      <c r="F344" t="s">
        <v>38</v>
      </c>
      <c r="G344" t="s">
        <v>141</v>
      </c>
      <c r="H344">
        <v>2</v>
      </c>
      <c r="I344">
        <v>1149.3900000000001</v>
      </c>
      <c r="J344">
        <v>0.25</v>
      </c>
      <c r="K344">
        <v>1724.09</v>
      </c>
      <c r="L344">
        <v>-209.82</v>
      </c>
      <c r="M344">
        <f t="shared" si="17"/>
        <v>1724.085</v>
      </c>
      <c r="N344" t="str">
        <f t="shared" si="15"/>
        <v>Q3</v>
      </c>
      <c r="O344" s="2">
        <f t="shared" si="16"/>
        <v>-12.169898323173383</v>
      </c>
      <c r="P344" t="str">
        <f>VLOOKUP(retail_sales_2023!C344,customers!A:J,5,)</f>
        <v>Guwahati</v>
      </c>
      <c r="Q344" t="str">
        <f>VLOOKUP(C344,customers!A:J,10,0)</f>
        <v>Regular</v>
      </c>
    </row>
    <row r="345" spans="1:17" x14ac:dyDescent="0.3">
      <c r="A345" t="s">
        <v>927</v>
      </c>
      <c r="B345" s="1">
        <v>44995</v>
      </c>
      <c r="C345" t="s">
        <v>928</v>
      </c>
      <c r="D345" t="s">
        <v>929</v>
      </c>
      <c r="E345" t="s">
        <v>27</v>
      </c>
      <c r="F345" t="s">
        <v>81</v>
      </c>
      <c r="G345" t="s">
        <v>105</v>
      </c>
      <c r="H345">
        <v>4</v>
      </c>
      <c r="I345">
        <v>3652.98</v>
      </c>
      <c r="J345">
        <v>0.05</v>
      </c>
      <c r="K345">
        <v>13881.32</v>
      </c>
      <c r="L345">
        <v>3452.79</v>
      </c>
      <c r="M345">
        <f t="shared" si="17"/>
        <v>13881.323999999999</v>
      </c>
      <c r="N345" t="str">
        <f t="shared" si="15"/>
        <v>Q1</v>
      </c>
      <c r="O345" s="2">
        <f t="shared" si="16"/>
        <v>24.873643140565882</v>
      </c>
      <c r="P345" t="str">
        <f>VLOOKUP(retail_sales_2023!C345,customers!A:J,5,)</f>
        <v>Jaipur</v>
      </c>
      <c r="Q345" t="str">
        <f>VLOOKUP(C345,customers!A:J,10,0)</f>
        <v>Premium</v>
      </c>
    </row>
    <row r="346" spans="1:17" x14ac:dyDescent="0.3">
      <c r="A346" t="s">
        <v>930</v>
      </c>
      <c r="B346" s="1">
        <v>45250</v>
      </c>
      <c r="C346" t="s">
        <v>931</v>
      </c>
      <c r="D346" t="s">
        <v>932</v>
      </c>
      <c r="E346" t="s">
        <v>33</v>
      </c>
      <c r="F346" t="s">
        <v>52</v>
      </c>
      <c r="G346" t="s">
        <v>200</v>
      </c>
      <c r="H346">
        <v>4</v>
      </c>
      <c r="I346">
        <v>66.23</v>
      </c>
      <c r="J346">
        <v>0.05</v>
      </c>
      <c r="K346">
        <v>251.67</v>
      </c>
      <c r="L346">
        <v>14.43</v>
      </c>
      <c r="M346">
        <f t="shared" si="17"/>
        <v>251.67400000000001</v>
      </c>
      <c r="N346" t="str">
        <f t="shared" si="15"/>
        <v>Q4</v>
      </c>
      <c r="O346" s="2">
        <f t="shared" si="16"/>
        <v>5.7336988914054121</v>
      </c>
      <c r="P346" t="str">
        <f>VLOOKUP(retail_sales_2023!C346,customers!A:J,5,)</f>
        <v>Mumbai</v>
      </c>
      <c r="Q346" t="str">
        <f>VLOOKUP(C346,customers!A:J,10,0)</f>
        <v>Occasional</v>
      </c>
    </row>
    <row r="347" spans="1:17" x14ac:dyDescent="0.3">
      <c r="A347" t="s">
        <v>933</v>
      </c>
      <c r="B347" s="1">
        <v>45132</v>
      </c>
      <c r="C347" t="s">
        <v>934</v>
      </c>
      <c r="D347" t="s">
        <v>935</v>
      </c>
      <c r="E347" t="s">
        <v>21</v>
      </c>
      <c r="F347" t="s">
        <v>81</v>
      </c>
      <c r="G347" t="s">
        <v>333</v>
      </c>
      <c r="H347">
        <v>3</v>
      </c>
      <c r="I347">
        <v>4962.97</v>
      </c>
      <c r="J347">
        <v>0.1</v>
      </c>
      <c r="K347">
        <v>13400.02</v>
      </c>
      <c r="L347">
        <v>4323.22</v>
      </c>
      <c r="M347">
        <f t="shared" si="17"/>
        <v>13400.019</v>
      </c>
      <c r="N347" t="str">
        <f t="shared" si="15"/>
        <v>Q3</v>
      </c>
      <c r="O347" s="2">
        <f t="shared" si="16"/>
        <v>32.262787667481099</v>
      </c>
      <c r="P347" t="str">
        <f>VLOOKUP(retail_sales_2023!C347,customers!A:J,5,)</f>
        <v>Guwahati</v>
      </c>
      <c r="Q347" t="str">
        <f>VLOOKUP(C347,customers!A:J,10,0)</f>
        <v>Occasional</v>
      </c>
    </row>
    <row r="348" spans="1:17" x14ac:dyDescent="0.3">
      <c r="A348" t="s">
        <v>936</v>
      </c>
      <c r="B348" s="1">
        <v>44996</v>
      </c>
      <c r="C348" t="s">
        <v>479</v>
      </c>
      <c r="D348" t="s">
        <v>480</v>
      </c>
      <c r="E348" t="s">
        <v>21</v>
      </c>
      <c r="F348" t="s">
        <v>52</v>
      </c>
      <c r="G348" t="s">
        <v>937</v>
      </c>
      <c r="H348">
        <v>2</v>
      </c>
      <c r="I348">
        <v>706.93</v>
      </c>
      <c r="J348">
        <v>0.1</v>
      </c>
      <c r="K348">
        <v>1272.47</v>
      </c>
      <c r="L348">
        <v>113.12</v>
      </c>
      <c r="M348">
        <f t="shared" si="17"/>
        <v>1272.4739999999999</v>
      </c>
      <c r="N348" t="str">
        <f t="shared" si="15"/>
        <v>Q1</v>
      </c>
      <c r="O348" s="2">
        <f t="shared" si="16"/>
        <v>8.8897970089668128</v>
      </c>
      <c r="P348" t="str">
        <f>VLOOKUP(retail_sales_2023!C348,customers!A:J,5,)</f>
        <v>Bhubaneswar</v>
      </c>
      <c r="Q348" t="str">
        <f>VLOOKUP(C348,customers!A:J,10,0)</f>
        <v>Premium</v>
      </c>
    </row>
    <row r="349" spans="1:17" x14ac:dyDescent="0.3">
      <c r="A349" t="s">
        <v>938</v>
      </c>
      <c r="B349" s="1">
        <v>45161</v>
      </c>
      <c r="C349" t="s">
        <v>794</v>
      </c>
      <c r="D349" t="s">
        <v>795</v>
      </c>
      <c r="E349" t="s">
        <v>15</v>
      </c>
      <c r="F349" t="s">
        <v>22</v>
      </c>
      <c r="G349" t="s">
        <v>196</v>
      </c>
      <c r="H349">
        <v>2</v>
      </c>
      <c r="I349">
        <v>43466.78</v>
      </c>
      <c r="J349">
        <v>0</v>
      </c>
      <c r="K349">
        <v>86933.56</v>
      </c>
      <c r="L349">
        <v>16781.8</v>
      </c>
      <c r="M349">
        <f t="shared" si="17"/>
        <v>86933.56</v>
      </c>
      <c r="N349" t="str">
        <f t="shared" si="15"/>
        <v>Q3</v>
      </c>
      <c r="O349" s="2">
        <f t="shared" si="16"/>
        <v>19.30416745845908</v>
      </c>
      <c r="P349" t="str">
        <f>VLOOKUP(retail_sales_2023!C349,customers!A:J,5,)</f>
        <v>Chennai</v>
      </c>
      <c r="Q349" t="str">
        <f>VLOOKUP(C349,customers!A:J,10,0)</f>
        <v>Regular</v>
      </c>
    </row>
    <row r="350" spans="1:17" x14ac:dyDescent="0.3">
      <c r="A350" t="s">
        <v>939</v>
      </c>
      <c r="B350" s="1">
        <v>45251</v>
      </c>
      <c r="C350" t="s">
        <v>809</v>
      </c>
      <c r="D350" t="s">
        <v>810</v>
      </c>
      <c r="E350" t="s">
        <v>33</v>
      </c>
      <c r="F350" t="s">
        <v>81</v>
      </c>
      <c r="G350" t="s">
        <v>82</v>
      </c>
      <c r="H350">
        <v>5</v>
      </c>
      <c r="I350">
        <v>1491.48</v>
      </c>
      <c r="J350">
        <v>0</v>
      </c>
      <c r="K350">
        <v>7457.4</v>
      </c>
      <c r="L350">
        <v>2841.61</v>
      </c>
      <c r="M350">
        <f t="shared" si="17"/>
        <v>7457.4</v>
      </c>
      <c r="N350" t="str">
        <f t="shared" si="15"/>
        <v>Q4</v>
      </c>
      <c r="O350" s="2">
        <f t="shared" si="16"/>
        <v>38.104567275457939</v>
      </c>
      <c r="P350" t="str">
        <f>VLOOKUP(retail_sales_2023!C350,customers!A:J,5,)</f>
        <v>Ahmedabad</v>
      </c>
      <c r="Q350" t="str">
        <f>VLOOKUP(C350,customers!A:J,10,0)</f>
        <v>Premium</v>
      </c>
    </row>
    <row r="351" spans="1:17" x14ac:dyDescent="0.3">
      <c r="A351" t="s">
        <v>940</v>
      </c>
      <c r="B351" s="1">
        <v>45219</v>
      </c>
      <c r="C351" t="s">
        <v>607</v>
      </c>
      <c r="D351" t="s">
        <v>608</v>
      </c>
      <c r="E351" t="s">
        <v>21</v>
      </c>
      <c r="F351" t="s">
        <v>28</v>
      </c>
      <c r="G351" t="s">
        <v>165</v>
      </c>
      <c r="H351">
        <v>1</v>
      </c>
      <c r="I351">
        <v>2303.02</v>
      </c>
      <c r="J351">
        <v>0.2</v>
      </c>
      <c r="K351">
        <v>1842.42</v>
      </c>
      <c r="L351">
        <v>300.79000000000002</v>
      </c>
      <c r="M351">
        <f t="shared" si="17"/>
        <v>1842.4160000000002</v>
      </c>
      <c r="N351" t="str">
        <f t="shared" si="15"/>
        <v>Q4</v>
      </c>
      <c r="O351" s="2">
        <f t="shared" si="16"/>
        <v>16.325810618642873</v>
      </c>
      <c r="P351" t="str">
        <f>VLOOKUP(retail_sales_2023!C351,customers!A:J,5,)</f>
        <v>Ranchi</v>
      </c>
      <c r="Q351" t="str">
        <f>VLOOKUP(C351,customers!A:J,10,0)</f>
        <v>Regular</v>
      </c>
    </row>
    <row r="352" spans="1:17" x14ac:dyDescent="0.3">
      <c r="A352" t="s">
        <v>941</v>
      </c>
      <c r="B352" s="1">
        <v>44998</v>
      </c>
      <c r="C352" t="s">
        <v>476</v>
      </c>
      <c r="D352" t="s">
        <v>477</v>
      </c>
      <c r="E352" t="s">
        <v>33</v>
      </c>
      <c r="F352" t="s">
        <v>52</v>
      </c>
      <c r="G352" t="s">
        <v>169</v>
      </c>
      <c r="H352">
        <v>4</v>
      </c>
      <c r="I352">
        <v>511.1</v>
      </c>
      <c r="J352">
        <v>0.2</v>
      </c>
      <c r="K352">
        <v>1635.52</v>
      </c>
      <c r="L352">
        <v>146.1</v>
      </c>
      <c r="M352">
        <f t="shared" si="17"/>
        <v>1635.5200000000002</v>
      </c>
      <c r="N352" t="str">
        <f t="shared" si="15"/>
        <v>Q1</v>
      </c>
      <c r="O352" s="2">
        <f t="shared" si="16"/>
        <v>8.932938759538251</v>
      </c>
      <c r="P352" t="str">
        <f>VLOOKUP(retail_sales_2023!C352,customers!A:J,5,)</f>
        <v>Mumbai</v>
      </c>
      <c r="Q352" t="str">
        <f>VLOOKUP(C352,customers!A:J,10,0)</f>
        <v>Regular</v>
      </c>
    </row>
    <row r="353" spans="1:17" x14ac:dyDescent="0.3">
      <c r="A353" t="s">
        <v>942</v>
      </c>
      <c r="B353" s="1">
        <v>44996</v>
      </c>
      <c r="C353" t="s">
        <v>943</v>
      </c>
      <c r="D353" t="s">
        <v>944</v>
      </c>
      <c r="E353" t="s">
        <v>27</v>
      </c>
      <c r="F353" t="s">
        <v>38</v>
      </c>
      <c r="G353" t="s">
        <v>39</v>
      </c>
      <c r="H353">
        <v>2</v>
      </c>
      <c r="I353">
        <v>3248.63</v>
      </c>
      <c r="J353">
        <v>0</v>
      </c>
      <c r="K353">
        <v>6497.26</v>
      </c>
      <c r="L353">
        <v>2236.25</v>
      </c>
      <c r="M353">
        <f t="shared" si="17"/>
        <v>6497.26</v>
      </c>
      <c r="N353" t="str">
        <f t="shared" si="15"/>
        <v>Q1</v>
      </c>
      <c r="O353" s="2">
        <f t="shared" si="16"/>
        <v>34.418354814183211</v>
      </c>
      <c r="P353" t="str">
        <f>VLOOKUP(retail_sales_2023!C353,customers!A:J,5,)</f>
        <v>Lucknow</v>
      </c>
      <c r="Q353" t="str">
        <f>VLOOKUP(C353,customers!A:J,10,0)</f>
        <v>Premium</v>
      </c>
    </row>
    <row r="354" spans="1:17" x14ac:dyDescent="0.3">
      <c r="A354" t="s">
        <v>945</v>
      </c>
      <c r="B354" s="1">
        <v>45231</v>
      </c>
      <c r="C354" t="s">
        <v>943</v>
      </c>
      <c r="D354" t="s">
        <v>944</v>
      </c>
      <c r="E354" t="s">
        <v>27</v>
      </c>
      <c r="F354" t="s">
        <v>38</v>
      </c>
      <c r="G354" t="s">
        <v>48</v>
      </c>
      <c r="H354">
        <v>2</v>
      </c>
      <c r="I354">
        <v>3473.47</v>
      </c>
      <c r="J354">
        <v>0</v>
      </c>
      <c r="K354">
        <v>6946.94</v>
      </c>
      <c r="L354">
        <v>2084.7199999999998</v>
      </c>
      <c r="M354">
        <f t="shared" si="17"/>
        <v>6946.94</v>
      </c>
      <c r="N354" t="str">
        <f t="shared" si="15"/>
        <v>Q4</v>
      </c>
      <c r="O354" s="2">
        <f t="shared" si="16"/>
        <v>30.009183899673815</v>
      </c>
      <c r="P354" t="str">
        <f>VLOOKUP(retail_sales_2023!C354,customers!A:J,5,)</f>
        <v>Lucknow</v>
      </c>
      <c r="Q354" t="str">
        <f>VLOOKUP(C354,customers!A:J,10,0)</f>
        <v>Premium</v>
      </c>
    </row>
    <row r="355" spans="1:17" x14ac:dyDescent="0.3">
      <c r="A355" t="s">
        <v>946</v>
      </c>
      <c r="B355" s="1">
        <v>45123</v>
      </c>
      <c r="C355" t="s">
        <v>31</v>
      </c>
      <c r="D355" t="s">
        <v>32</v>
      </c>
      <c r="E355" t="s">
        <v>33</v>
      </c>
      <c r="F355" t="s">
        <v>43</v>
      </c>
      <c r="G355" t="s">
        <v>154</v>
      </c>
      <c r="H355">
        <v>5</v>
      </c>
      <c r="I355">
        <v>68219.94</v>
      </c>
      <c r="J355">
        <v>0.05</v>
      </c>
      <c r="K355">
        <v>324044.71000000002</v>
      </c>
      <c r="L355">
        <v>-33054.019999999997</v>
      </c>
      <c r="M355">
        <f t="shared" si="17"/>
        <v>324044.71499999997</v>
      </c>
      <c r="N355" t="str">
        <f t="shared" si="15"/>
        <v>Q3</v>
      </c>
      <c r="O355" s="2">
        <f t="shared" si="16"/>
        <v>-10.200450425498381</v>
      </c>
      <c r="P355" t="str">
        <f>VLOOKUP(retail_sales_2023!C355,customers!A:J,5,)</f>
        <v>Ahmedabad</v>
      </c>
      <c r="Q355" t="str">
        <f>VLOOKUP(C355,customers!A:J,10,0)</f>
        <v>Premium</v>
      </c>
    </row>
    <row r="356" spans="1:17" x14ac:dyDescent="0.3">
      <c r="A356" t="s">
        <v>947</v>
      </c>
      <c r="B356" s="1">
        <v>44999</v>
      </c>
      <c r="C356" t="s">
        <v>948</v>
      </c>
      <c r="D356" t="s">
        <v>949</v>
      </c>
      <c r="E356" t="s">
        <v>27</v>
      </c>
      <c r="F356" t="s">
        <v>28</v>
      </c>
      <c r="G356" t="s">
        <v>57</v>
      </c>
      <c r="H356">
        <v>4</v>
      </c>
      <c r="I356">
        <v>4572.75</v>
      </c>
      <c r="J356">
        <v>0</v>
      </c>
      <c r="K356">
        <v>18291</v>
      </c>
      <c r="L356">
        <v>5141.5600000000004</v>
      </c>
      <c r="M356">
        <f t="shared" si="17"/>
        <v>18291</v>
      </c>
      <c r="N356" t="str">
        <f t="shared" si="15"/>
        <v>Q1</v>
      </c>
      <c r="O356" s="2">
        <f t="shared" si="16"/>
        <v>28.109780766497188</v>
      </c>
      <c r="P356" t="str">
        <f>VLOOKUP(retail_sales_2023!C356,customers!A:J,5,)</f>
        <v>Chandigarh</v>
      </c>
      <c r="Q356" t="str">
        <f>VLOOKUP(C356,customers!A:J,10,0)</f>
        <v>Regular</v>
      </c>
    </row>
    <row r="357" spans="1:17" x14ac:dyDescent="0.3">
      <c r="A357" t="s">
        <v>950</v>
      </c>
      <c r="B357" s="1">
        <v>45192</v>
      </c>
      <c r="C357" t="s">
        <v>951</v>
      </c>
      <c r="D357" t="s">
        <v>952</v>
      </c>
      <c r="E357" t="s">
        <v>15</v>
      </c>
      <c r="F357" t="s">
        <v>52</v>
      </c>
      <c r="G357" t="s">
        <v>226</v>
      </c>
      <c r="H357">
        <v>7</v>
      </c>
      <c r="I357">
        <v>302.64</v>
      </c>
      <c r="J357">
        <v>0</v>
      </c>
      <c r="K357">
        <v>2118.48</v>
      </c>
      <c r="L357">
        <v>208.24</v>
      </c>
      <c r="M357">
        <f t="shared" si="17"/>
        <v>2118.48</v>
      </c>
      <c r="N357" t="str">
        <f t="shared" si="15"/>
        <v>Q3</v>
      </c>
      <c r="O357" s="2">
        <f t="shared" si="16"/>
        <v>9.8296892111325107</v>
      </c>
      <c r="P357" t="str">
        <f>VLOOKUP(retail_sales_2023!C357,customers!A:J,5,)</f>
        <v>Chennai</v>
      </c>
      <c r="Q357" t="str">
        <f>VLOOKUP(C357,customers!A:J,10,0)</f>
        <v>Regular</v>
      </c>
    </row>
    <row r="358" spans="1:17" x14ac:dyDescent="0.3">
      <c r="A358" t="s">
        <v>953</v>
      </c>
      <c r="B358" s="1">
        <v>45199</v>
      </c>
      <c r="C358" t="s">
        <v>59</v>
      </c>
      <c r="D358" t="s">
        <v>60</v>
      </c>
      <c r="E358" t="s">
        <v>33</v>
      </c>
      <c r="F358" t="s">
        <v>22</v>
      </c>
      <c r="G358" t="s">
        <v>315</v>
      </c>
      <c r="H358">
        <v>2</v>
      </c>
      <c r="I358">
        <v>40321.440000000002</v>
      </c>
      <c r="J358">
        <v>0.1</v>
      </c>
      <c r="K358">
        <v>72578.59</v>
      </c>
      <c r="L358">
        <v>16701.689999999999</v>
      </c>
      <c r="M358">
        <f t="shared" si="17"/>
        <v>72578.592000000004</v>
      </c>
      <c r="N358" t="str">
        <f t="shared" si="15"/>
        <v>Q3</v>
      </c>
      <c r="O358" s="2">
        <f t="shared" si="16"/>
        <v>23.011868927186377</v>
      </c>
      <c r="P358" t="str">
        <f>VLOOKUP(retail_sales_2023!C358,customers!A:J,5,)</f>
        <v>Nagpur</v>
      </c>
      <c r="Q358" t="str">
        <f>VLOOKUP(C358,customers!A:J,10,0)</f>
        <v>Premium</v>
      </c>
    </row>
    <row r="359" spans="1:17" x14ac:dyDescent="0.3">
      <c r="A359" t="s">
        <v>954</v>
      </c>
      <c r="B359" s="1">
        <v>44938</v>
      </c>
      <c r="C359" t="s">
        <v>275</v>
      </c>
      <c r="D359" t="s">
        <v>276</v>
      </c>
      <c r="E359" t="s">
        <v>27</v>
      </c>
      <c r="F359" t="s">
        <v>52</v>
      </c>
      <c r="G359" t="s">
        <v>169</v>
      </c>
      <c r="H359">
        <v>9</v>
      </c>
      <c r="I359">
        <v>222.34</v>
      </c>
      <c r="J359">
        <v>0.15</v>
      </c>
      <c r="K359">
        <v>1700.9</v>
      </c>
      <c r="L359">
        <v>121.52</v>
      </c>
      <c r="M359">
        <f t="shared" si="17"/>
        <v>1700.9009999999998</v>
      </c>
      <c r="N359" t="str">
        <f t="shared" si="15"/>
        <v>Q1</v>
      </c>
      <c r="O359" s="2">
        <f t="shared" si="16"/>
        <v>7.1444529366805805</v>
      </c>
      <c r="P359" t="str">
        <f>VLOOKUP(retail_sales_2023!C359,customers!A:J,5,)</f>
        <v>Lucknow</v>
      </c>
      <c r="Q359" t="str">
        <f>VLOOKUP(C359,customers!A:J,10,0)</f>
        <v>Premium</v>
      </c>
    </row>
    <row r="360" spans="1:17" x14ac:dyDescent="0.3">
      <c r="A360" t="s">
        <v>955</v>
      </c>
      <c r="B360" s="1">
        <v>44964</v>
      </c>
      <c r="C360" t="s">
        <v>956</v>
      </c>
      <c r="D360" t="s">
        <v>957</v>
      </c>
      <c r="E360" t="s">
        <v>15</v>
      </c>
      <c r="F360" t="s">
        <v>38</v>
      </c>
      <c r="G360" t="s">
        <v>65</v>
      </c>
      <c r="H360">
        <v>4</v>
      </c>
      <c r="I360">
        <v>3499.15</v>
      </c>
      <c r="J360">
        <v>0</v>
      </c>
      <c r="K360">
        <v>13996.6</v>
      </c>
      <c r="L360">
        <v>4058.94</v>
      </c>
      <c r="M360">
        <f t="shared" si="17"/>
        <v>13996.6</v>
      </c>
      <c r="N360" t="str">
        <f t="shared" si="15"/>
        <v>Q1</v>
      </c>
      <c r="O360" s="2">
        <f t="shared" si="16"/>
        <v>28.999471300172896</v>
      </c>
      <c r="P360" t="str">
        <f>VLOOKUP(retail_sales_2023!C360,customers!A:J,5,)</f>
        <v>Chennai</v>
      </c>
      <c r="Q360" t="str">
        <f>VLOOKUP(C360,customers!A:J,10,0)</f>
        <v>Premium</v>
      </c>
    </row>
    <row r="361" spans="1:17" x14ac:dyDescent="0.3">
      <c r="A361" t="s">
        <v>958</v>
      </c>
      <c r="B361" s="1">
        <v>45142</v>
      </c>
      <c r="C361" t="s">
        <v>650</v>
      </c>
      <c r="D361" t="s">
        <v>651</v>
      </c>
      <c r="E361" t="s">
        <v>33</v>
      </c>
      <c r="F361" t="s">
        <v>28</v>
      </c>
      <c r="G361" t="s">
        <v>97</v>
      </c>
      <c r="H361">
        <v>4</v>
      </c>
      <c r="I361">
        <v>5464.35</v>
      </c>
      <c r="J361">
        <v>0.2</v>
      </c>
      <c r="K361">
        <v>17485.919999999998</v>
      </c>
      <c r="L361">
        <v>2799.88</v>
      </c>
      <c r="M361">
        <f t="shared" si="17"/>
        <v>17485.920000000002</v>
      </c>
      <c r="N361" t="str">
        <f t="shared" si="15"/>
        <v>Q3</v>
      </c>
      <c r="O361" s="2">
        <f t="shared" si="16"/>
        <v>16.012197242123953</v>
      </c>
      <c r="P361" t="str">
        <f>VLOOKUP(retail_sales_2023!C361,customers!A:J,5,)</f>
        <v>Ahmedabad</v>
      </c>
      <c r="Q361" t="str">
        <f>VLOOKUP(C361,customers!A:J,10,0)</f>
        <v>Regular</v>
      </c>
    </row>
    <row r="362" spans="1:17" x14ac:dyDescent="0.3">
      <c r="A362" t="s">
        <v>959</v>
      </c>
      <c r="B362" s="1">
        <v>45149</v>
      </c>
      <c r="C362" t="s">
        <v>960</v>
      </c>
      <c r="D362" t="s">
        <v>961</v>
      </c>
      <c r="E362" t="s">
        <v>27</v>
      </c>
      <c r="F362" t="s">
        <v>22</v>
      </c>
      <c r="G362" t="s">
        <v>23</v>
      </c>
      <c r="H362">
        <v>4</v>
      </c>
      <c r="I362">
        <v>24706.36</v>
      </c>
      <c r="J362">
        <v>0.15</v>
      </c>
      <c r="K362">
        <v>84001.62</v>
      </c>
      <c r="L362">
        <v>17255.560000000001</v>
      </c>
      <c r="M362">
        <f t="shared" si="17"/>
        <v>84001.623999999996</v>
      </c>
      <c r="N362" t="str">
        <f t="shared" si="15"/>
        <v>Q3</v>
      </c>
      <c r="O362" s="2">
        <f t="shared" si="16"/>
        <v>20.541937167402249</v>
      </c>
      <c r="P362" t="str">
        <f>VLOOKUP(retail_sales_2023!C362,customers!A:J,5,)</f>
        <v>Lucknow</v>
      </c>
      <c r="Q362" t="str">
        <f>VLOOKUP(C362,customers!A:J,10,0)</f>
        <v>Premium</v>
      </c>
    </row>
    <row r="363" spans="1:17" x14ac:dyDescent="0.3">
      <c r="A363" t="s">
        <v>962</v>
      </c>
      <c r="B363" s="1">
        <v>45094</v>
      </c>
      <c r="C363" t="s">
        <v>963</v>
      </c>
      <c r="D363" t="s">
        <v>964</v>
      </c>
      <c r="E363" t="s">
        <v>15</v>
      </c>
      <c r="F363" t="s">
        <v>81</v>
      </c>
      <c r="G363" t="s">
        <v>470</v>
      </c>
      <c r="H363">
        <v>4</v>
      </c>
      <c r="I363">
        <v>4727.8</v>
      </c>
      <c r="J363">
        <v>0.1</v>
      </c>
      <c r="K363">
        <v>17020.080000000002</v>
      </c>
      <c r="L363">
        <v>4540.25</v>
      </c>
      <c r="M363">
        <f t="shared" si="17"/>
        <v>17020.080000000002</v>
      </c>
      <c r="N363" t="str">
        <f t="shared" si="15"/>
        <v>Q2</v>
      </c>
      <c r="O363" s="2">
        <f t="shared" si="16"/>
        <v>26.675844061837545</v>
      </c>
      <c r="P363" t="str">
        <f>VLOOKUP(retail_sales_2023!C363,customers!A:J,5,)</f>
        <v>Chennai</v>
      </c>
      <c r="Q363" t="str">
        <f>VLOOKUP(C363,customers!A:J,10,0)</f>
        <v>Regular</v>
      </c>
    </row>
    <row r="364" spans="1:17" x14ac:dyDescent="0.3">
      <c r="A364" t="s">
        <v>965</v>
      </c>
      <c r="B364" s="1">
        <v>45185</v>
      </c>
      <c r="C364" t="s">
        <v>420</v>
      </c>
      <c r="D364" t="s">
        <v>421</v>
      </c>
      <c r="E364" t="s">
        <v>33</v>
      </c>
      <c r="F364" t="s">
        <v>43</v>
      </c>
      <c r="G364" t="s">
        <v>154</v>
      </c>
      <c r="H364">
        <v>4</v>
      </c>
      <c r="I364">
        <v>66327.850000000006</v>
      </c>
      <c r="J364">
        <v>0.2</v>
      </c>
      <c r="K364">
        <v>212249.12</v>
      </c>
      <c r="L364">
        <v>25830.240000000002</v>
      </c>
      <c r="M364">
        <f t="shared" si="17"/>
        <v>212249.12000000002</v>
      </c>
      <c r="N364" t="str">
        <f t="shared" si="15"/>
        <v>Q3</v>
      </c>
      <c r="O364" s="2">
        <f t="shared" si="16"/>
        <v>12.169774838171298</v>
      </c>
      <c r="P364" t="str">
        <f>VLOOKUP(retail_sales_2023!C364,customers!A:J,5,)</f>
        <v>Surat</v>
      </c>
      <c r="Q364" t="str">
        <f>VLOOKUP(C364,customers!A:J,10,0)</f>
        <v>Premium</v>
      </c>
    </row>
    <row r="365" spans="1:17" x14ac:dyDescent="0.3">
      <c r="A365" t="s">
        <v>966</v>
      </c>
      <c r="B365" s="1">
        <v>44944</v>
      </c>
      <c r="C365" t="s">
        <v>241</v>
      </c>
      <c r="D365" t="s">
        <v>242</v>
      </c>
      <c r="E365" t="s">
        <v>27</v>
      </c>
      <c r="F365" t="s">
        <v>16</v>
      </c>
      <c r="G365" t="s">
        <v>286</v>
      </c>
      <c r="H365">
        <v>3</v>
      </c>
      <c r="I365">
        <v>562.32000000000005</v>
      </c>
      <c r="J365">
        <v>0.2</v>
      </c>
      <c r="K365">
        <v>1349.57</v>
      </c>
      <c r="L365">
        <v>584.58000000000004</v>
      </c>
      <c r="M365">
        <f t="shared" si="17"/>
        <v>1349.5680000000002</v>
      </c>
      <c r="N365" t="str">
        <f t="shared" si="15"/>
        <v>Q1</v>
      </c>
      <c r="O365" s="2">
        <f t="shared" si="16"/>
        <v>43.316019176478434</v>
      </c>
      <c r="P365" t="str">
        <f>VLOOKUP(retail_sales_2023!C365,customers!A:J,5,)</f>
        <v>Amritsar</v>
      </c>
      <c r="Q365" t="str">
        <f>VLOOKUP(C365,customers!A:J,10,0)</f>
        <v>Premium</v>
      </c>
    </row>
    <row r="366" spans="1:17" x14ac:dyDescent="0.3">
      <c r="A366" t="s">
        <v>967</v>
      </c>
      <c r="B366" s="1">
        <v>45177</v>
      </c>
      <c r="C366" t="s">
        <v>968</v>
      </c>
      <c r="D366" t="s">
        <v>969</v>
      </c>
      <c r="E366" t="s">
        <v>27</v>
      </c>
      <c r="F366" t="s">
        <v>22</v>
      </c>
      <c r="G366" t="s">
        <v>516</v>
      </c>
      <c r="H366">
        <v>2</v>
      </c>
      <c r="I366">
        <v>44529.65</v>
      </c>
      <c r="J366">
        <v>0.15</v>
      </c>
      <c r="K366">
        <v>75700.399999999994</v>
      </c>
      <c r="L366">
        <v>23203.15</v>
      </c>
      <c r="M366">
        <f t="shared" si="17"/>
        <v>75700.404999999999</v>
      </c>
      <c r="N366" t="str">
        <f t="shared" si="15"/>
        <v>Q3</v>
      </c>
      <c r="O366" s="2">
        <f t="shared" si="16"/>
        <v>30.651291142451036</v>
      </c>
      <c r="P366" t="str">
        <f>VLOOKUP(retail_sales_2023!C366,customers!A:J,5,)</f>
        <v>Jaipur</v>
      </c>
      <c r="Q366" t="str">
        <f>VLOOKUP(C366,customers!A:J,10,0)</f>
        <v>Premium</v>
      </c>
    </row>
    <row r="367" spans="1:17" x14ac:dyDescent="0.3">
      <c r="A367" t="s">
        <v>970</v>
      </c>
      <c r="B367" s="1">
        <v>45227</v>
      </c>
      <c r="C367" t="s">
        <v>971</v>
      </c>
      <c r="D367" t="s">
        <v>972</v>
      </c>
      <c r="E367" t="s">
        <v>15</v>
      </c>
      <c r="F367" t="s">
        <v>28</v>
      </c>
      <c r="G367" t="s">
        <v>325</v>
      </c>
      <c r="H367">
        <v>4</v>
      </c>
      <c r="I367">
        <v>4495.7299999999996</v>
      </c>
      <c r="J367">
        <v>0.15</v>
      </c>
      <c r="K367">
        <v>15285.48</v>
      </c>
      <c r="L367">
        <v>3537.53</v>
      </c>
      <c r="M367">
        <f t="shared" si="17"/>
        <v>15285.481999999998</v>
      </c>
      <c r="N367" t="str">
        <f t="shared" si="15"/>
        <v>Q4</v>
      </c>
      <c r="O367" s="2">
        <f t="shared" si="16"/>
        <v>23.143074342447868</v>
      </c>
      <c r="P367" t="str">
        <f>VLOOKUP(retail_sales_2023!C367,customers!A:J,5,)</f>
        <v>Chennai</v>
      </c>
      <c r="Q367" t="str">
        <f>VLOOKUP(C367,customers!A:J,10,0)</f>
        <v>Premium</v>
      </c>
    </row>
    <row r="368" spans="1:17" x14ac:dyDescent="0.3">
      <c r="A368" t="s">
        <v>973</v>
      </c>
      <c r="B368" s="1">
        <v>45132</v>
      </c>
      <c r="C368" t="s">
        <v>345</v>
      </c>
      <c r="D368" t="s">
        <v>346</v>
      </c>
      <c r="E368" t="s">
        <v>33</v>
      </c>
      <c r="F368" t="s">
        <v>38</v>
      </c>
      <c r="G368" t="s">
        <v>141</v>
      </c>
      <c r="H368">
        <v>4</v>
      </c>
      <c r="I368">
        <v>2432.46</v>
      </c>
      <c r="J368">
        <v>0.05</v>
      </c>
      <c r="K368">
        <v>9243.35</v>
      </c>
      <c r="L368">
        <v>3168.21</v>
      </c>
      <c r="M368">
        <f t="shared" si="17"/>
        <v>9243.348</v>
      </c>
      <c r="N368" t="str">
        <f t="shared" si="15"/>
        <v>Q3</v>
      </c>
      <c r="O368" s="2">
        <f t="shared" si="16"/>
        <v>34.275560267651876</v>
      </c>
      <c r="P368" t="str">
        <f>VLOOKUP(retail_sales_2023!C368,customers!A:J,5,)</f>
        <v>Ahmedabad</v>
      </c>
      <c r="Q368" t="str">
        <f>VLOOKUP(C368,customers!A:J,10,0)</f>
        <v>Premium</v>
      </c>
    </row>
    <row r="369" spans="1:17" x14ac:dyDescent="0.3">
      <c r="A369" t="s">
        <v>974</v>
      </c>
      <c r="B369" s="1">
        <v>44981</v>
      </c>
      <c r="C369" t="s">
        <v>849</v>
      </c>
      <c r="D369" t="s">
        <v>850</v>
      </c>
      <c r="E369" t="s">
        <v>33</v>
      </c>
      <c r="F369" t="s">
        <v>81</v>
      </c>
      <c r="G369" t="s">
        <v>150</v>
      </c>
      <c r="H369">
        <v>5</v>
      </c>
      <c r="I369">
        <v>4448.8999999999996</v>
      </c>
      <c r="J369">
        <v>0.1</v>
      </c>
      <c r="K369">
        <v>20020.05</v>
      </c>
      <c r="L369">
        <v>5278.59</v>
      </c>
      <c r="M369">
        <f t="shared" si="17"/>
        <v>20020.05</v>
      </c>
      <c r="N369" t="str">
        <f t="shared" si="15"/>
        <v>Q1</v>
      </c>
      <c r="O369" s="2">
        <f t="shared" si="16"/>
        <v>26.366517566139947</v>
      </c>
      <c r="P369" t="str">
        <f>VLOOKUP(retail_sales_2023!C369,customers!A:J,5,)</f>
        <v>Nagpur</v>
      </c>
      <c r="Q369" t="str">
        <f>VLOOKUP(C369,customers!A:J,10,0)</f>
        <v>Occasional</v>
      </c>
    </row>
    <row r="370" spans="1:17" x14ac:dyDescent="0.3">
      <c r="A370" t="s">
        <v>975</v>
      </c>
      <c r="B370" s="1">
        <v>45091</v>
      </c>
      <c r="C370" t="s">
        <v>241</v>
      </c>
      <c r="D370" t="s">
        <v>242</v>
      </c>
      <c r="E370" t="s">
        <v>27</v>
      </c>
      <c r="F370" t="s">
        <v>16</v>
      </c>
      <c r="G370" t="s">
        <v>86</v>
      </c>
      <c r="H370">
        <v>2</v>
      </c>
      <c r="I370">
        <v>211.41</v>
      </c>
      <c r="J370">
        <v>0.25</v>
      </c>
      <c r="K370">
        <v>317.12</v>
      </c>
      <c r="L370">
        <v>111.51</v>
      </c>
      <c r="M370">
        <f t="shared" si="17"/>
        <v>317.11500000000001</v>
      </c>
      <c r="N370" t="str">
        <f t="shared" si="15"/>
        <v>Q2</v>
      </c>
      <c r="O370" s="2">
        <f t="shared" si="16"/>
        <v>35.163345105953582</v>
      </c>
      <c r="P370" t="str">
        <f>VLOOKUP(retail_sales_2023!C370,customers!A:J,5,)</f>
        <v>Amritsar</v>
      </c>
      <c r="Q370" t="str">
        <f>VLOOKUP(C370,customers!A:J,10,0)</f>
        <v>Premium</v>
      </c>
    </row>
    <row r="371" spans="1:17" x14ac:dyDescent="0.3">
      <c r="A371" t="s">
        <v>976</v>
      </c>
      <c r="B371" s="1">
        <v>45082</v>
      </c>
      <c r="C371" t="s">
        <v>364</v>
      </c>
      <c r="D371" t="s">
        <v>365</v>
      </c>
      <c r="E371" t="s">
        <v>15</v>
      </c>
      <c r="F371" t="s">
        <v>43</v>
      </c>
      <c r="G371" t="s">
        <v>128</v>
      </c>
      <c r="H371">
        <v>2</v>
      </c>
      <c r="I371">
        <v>51177.8</v>
      </c>
      <c r="J371">
        <v>0.2</v>
      </c>
      <c r="K371">
        <v>81884.479999999996</v>
      </c>
      <c r="L371">
        <v>12697.07</v>
      </c>
      <c r="M371">
        <f t="shared" si="17"/>
        <v>81884.48000000001</v>
      </c>
      <c r="N371" t="str">
        <f t="shared" si="15"/>
        <v>Q2</v>
      </c>
      <c r="O371" s="2">
        <f t="shared" si="16"/>
        <v>15.506076365142698</v>
      </c>
      <c r="P371" t="str">
        <f>VLOOKUP(retail_sales_2023!C371,customers!A:J,5,)</f>
        <v>Bengaluru</v>
      </c>
      <c r="Q371" t="str">
        <f>VLOOKUP(C371,customers!A:J,10,0)</f>
        <v>Regular</v>
      </c>
    </row>
    <row r="372" spans="1:17" x14ac:dyDescent="0.3">
      <c r="A372" t="s">
        <v>977</v>
      </c>
      <c r="B372" s="1">
        <v>45013</v>
      </c>
      <c r="C372" t="s">
        <v>390</v>
      </c>
      <c r="D372" t="s">
        <v>391</v>
      </c>
      <c r="E372" t="s">
        <v>33</v>
      </c>
      <c r="F372" t="s">
        <v>38</v>
      </c>
      <c r="G372" t="s">
        <v>395</v>
      </c>
      <c r="H372">
        <v>5</v>
      </c>
      <c r="I372">
        <v>2152.63</v>
      </c>
      <c r="J372">
        <v>0</v>
      </c>
      <c r="K372">
        <v>10763.15</v>
      </c>
      <c r="L372">
        <v>3079.45</v>
      </c>
      <c r="M372">
        <f t="shared" si="17"/>
        <v>10763.150000000001</v>
      </c>
      <c r="N372" t="str">
        <f t="shared" si="15"/>
        <v>Q1</v>
      </c>
      <c r="O372" s="2">
        <f t="shared" si="16"/>
        <v>28.611047880964215</v>
      </c>
      <c r="P372" t="str">
        <f>VLOOKUP(retail_sales_2023!C372,customers!A:J,5,)</f>
        <v>Mumbai</v>
      </c>
      <c r="Q372" t="str">
        <f>VLOOKUP(C372,customers!A:J,10,0)</f>
        <v>Occasional</v>
      </c>
    </row>
    <row r="373" spans="1:17" x14ac:dyDescent="0.3">
      <c r="A373" t="s">
        <v>978</v>
      </c>
      <c r="B373" s="1">
        <v>45158</v>
      </c>
      <c r="C373" t="s">
        <v>804</v>
      </c>
      <c r="D373" t="s">
        <v>805</v>
      </c>
      <c r="E373" t="s">
        <v>33</v>
      </c>
      <c r="F373" t="s">
        <v>43</v>
      </c>
      <c r="G373" t="s">
        <v>178</v>
      </c>
      <c r="H373">
        <v>4</v>
      </c>
      <c r="I373">
        <v>45136.12</v>
      </c>
      <c r="J373">
        <v>0.25</v>
      </c>
      <c r="K373">
        <v>135408.35999999999</v>
      </c>
      <c r="L373">
        <v>13366.75</v>
      </c>
      <c r="M373">
        <f t="shared" si="17"/>
        <v>135408.36000000002</v>
      </c>
      <c r="N373" t="str">
        <f t="shared" si="15"/>
        <v>Q3</v>
      </c>
      <c r="O373" s="2">
        <f t="shared" si="16"/>
        <v>9.871436298320134</v>
      </c>
      <c r="P373" t="str">
        <f>VLOOKUP(retail_sales_2023!C373,customers!A:J,5,)</f>
        <v>Mumbai</v>
      </c>
      <c r="Q373" t="str">
        <f>VLOOKUP(C373,customers!A:J,10,0)</f>
        <v>Premium</v>
      </c>
    </row>
    <row r="374" spans="1:17" x14ac:dyDescent="0.3">
      <c r="A374" t="s">
        <v>979</v>
      </c>
      <c r="B374" s="1">
        <v>45171</v>
      </c>
      <c r="C374" t="s">
        <v>628</v>
      </c>
      <c r="D374" t="s">
        <v>629</v>
      </c>
      <c r="E374" t="s">
        <v>27</v>
      </c>
      <c r="F374" t="s">
        <v>81</v>
      </c>
      <c r="G374" t="s">
        <v>101</v>
      </c>
      <c r="H374">
        <v>3</v>
      </c>
      <c r="I374">
        <v>3115.24</v>
      </c>
      <c r="J374">
        <v>0</v>
      </c>
      <c r="K374">
        <v>9345.7199999999993</v>
      </c>
      <c r="L374">
        <v>-976.35</v>
      </c>
      <c r="M374">
        <f t="shared" si="17"/>
        <v>9345.7199999999993</v>
      </c>
      <c r="N374" t="str">
        <f t="shared" si="15"/>
        <v>Q3</v>
      </c>
      <c r="O374" s="2">
        <f t="shared" si="16"/>
        <v>-10.447028158344143</v>
      </c>
      <c r="P374" t="str">
        <f>VLOOKUP(retail_sales_2023!C374,customers!A:J,5,)</f>
        <v>Chandigarh</v>
      </c>
      <c r="Q374" t="str">
        <f>VLOOKUP(C374,customers!A:J,10,0)</f>
        <v>Premium</v>
      </c>
    </row>
    <row r="375" spans="1:17" x14ac:dyDescent="0.3">
      <c r="A375" t="s">
        <v>980</v>
      </c>
      <c r="B375" s="1">
        <v>45165</v>
      </c>
      <c r="C375" t="s">
        <v>849</v>
      </c>
      <c r="D375" t="s">
        <v>850</v>
      </c>
      <c r="E375" t="s">
        <v>33</v>
      </c>
      <c r="F375" t="s">
        <v>52</v>
      </c>
      <c r="G375" t="s">
        <v>937</v>
      </c>
      <c r="H375">
        <v>3</v>
      </c>
      <c r="I375">
        <v>147.26</v>
      </c>
      <c r="J375">
        <v>0.25</v>
      </c>
      <c r="K375">
        <v>331.33</v>
      </c>
      <c r="L375">
        <v>20.22</v>
      </c>
      <c r="M375">
        <f t="shared" si="17"/>
        <v>331.33499999999998</v>
      </c>
      <c r="N375" t="str">
        <f t="shared" si="15"/>
        <v>Q3</v>
      </c>
      <c r="O375" s="2">
        <f t="shared" si="16"/>
        <v>6.1026770893067335</v>
      </c>
      <c r="P375" t="str">
        <f>VLOOKUP(retail_sales_2023!C375,customers!A:J,5,)</f>
        <v>Nagpur</v>
      </c>
      <c r="Q375" t="str">
        <f>VLOOKUP(C375,customers!A:J,10,0)</f>
        <v>Occasional</v>
      </c>
    </row>
    <row r="376" spans="1:17" x14ac:dyDescent="0.3">
      <c r="A376" t="s">
        <v>981</v>
      </c>
      <c r="B376" s="1">
        <v>44929</v>
      </c>
      <c r="C376" t="s">
        <v>641</v>
      </c>
      <c r="D376" t="s">
        <v>642</v>
      </c>
      <c r="E376" t="s">
        <v>33</v>
      </c>
      <c r="F376" t="s">
        <v>22</v>
      </c>
      <c r="G376" t="s">
        <v>182</v>
      </c>
      <c r="H376">
        <v>2</v>
      </c>
      <c r="I376">
        <v>24680</v>
      </c>
      <c r="J376">
        <v>0.05</v>
      </c>
      <c r="K376">
        <v>46892</v>
      </c>
      <c r="L376">
        <v>-2986.84</v>
      </c>
      <c r="M376">
        <f t="shared" si="17"/>
        <v>46892</v>
      </c>
      <c r="N376" t="str">
        <f t="shared" si="15"/>
        <v>Q1</v>
      </c>
      <c r="O376" s="2">
        <f t="shared" si="16"/>
        <v>-6.3696152861895419</v>
      </c>
      <c r="P376" t="str">
        <f>VLOOKUP(retail_sales_2023!C376,customers!A:J,5,)</f>
        <v>Surat</v>
      </c>
      <c r="Q376" t="str">
        <f>VLOOKUP(C376,customers!A:J,10,0)</f>
        <v>Regular</v>
      </c>
    </row>
    <row r="377" spans="1:17" x14ac:dyDescent="0.3">
      <c r="A377" t="s">
        <v>982</v>
      </c>
      <c r="B377" s="1">
        <v>44964</v>
      </c>
      <c r="C377" t="s">
        <v>983</v>
      </c>
      <c r="D377" t="s">
        <v>984</v>
      </c>
      <c r="E377" t="s">
        <v>21</v>
      </c>
      <c r="F377" t="s">
        <v>81</v>
      </c>
      <c r="G377" t="s">
        <v>333</v>
      </c>
      <c r="H377">
        <v>4</v>
      </c>
      <c r="I377">
        <v>1060.53</v>
      </c>
      <c r="J377">
        <v>0.15</v>
      </c>
      <c r="K377">
        <v>3605.8</v>
      </c>
      <c r="L377">
        <v>1076</v>
      </c>
      <c r="M377">
        <f t="shared" si="17"/>
        <v>3605.8019999999997</v>
      </c>
      <c r="N377" t="str">
        <f t="shared" si="15"/>
        <v>Q1</v>
      </c>
      <c r="O377" s="2">
        <f t="shared" si="16"/>
        <v>29.840812025070719</v>
      </c>
      <c r="P377" t="str">
        <f>VLOOKUP(retail_sales_2023!C377,customers!A:J,5,)</f>
        <v>Patna</v>
      </c>
      <c r="Q377" t="str">
        <f>VLOOKUP(C377,customers!A:J,10,0)</f>
        <v>Premium</v>
      </c>
    </row>
    <row r="378" spans="1:17" x14ac:dyDescent="0.3">
      <c r="A378" t="s">
        <v>985</v>
      </c>
      <c r="B378" s="1">
        <v>45143</v>
      </c>
      <c r="C378" t="s">
        <v>986</v>
      </c>
      <c r="D378" t="s">
        <v>987</v>
      </c>
      <c r="E378" t="s">
        <v>15</v>
      </c>
      <c r="F378" t="s">
        <v>43</v>
      </c>
      <c r="G378" t="s">
        <v>128</v>
      </c>
      <c r="H378">
        <v>3</v>
      </c>
      <c r="I378">
        <v>16141.38</v>
      </c>
      <c r="J378">
        <v>0.2</v>
      </c>
      <c r="K378">
        <v>38739.31</v>
      </c>
      <c r="L378">
        <v>4189.03</v>
      </c>
      <c r="M378">
        <f t="shared" si="17"/>
        <v>38739.311999999998</v>
      </c>
      <c r="N378" t="str">
        <f t="shared" si="15"/>
        <v>Q3</v>
      </c>
      <c r="O378" s="2">
        <f t="shared" si="16"/>
        <v>10.813383098459935</v>
      </c>
      <c r="P378" t="str">
        <f>VLOOKUP(retail_sales_2023!C378,customers!A:J,5,)</f>
        <v>Chennai</v>
      </c>
      <c r="Q378" t="str">
        <f>VLOOKUP(C378,customers!A:J,10,0)</f>
        <v>Occasional</v>
      </c>
    </row>
    <row r="379" spans="1:17" x14ac:dyDescent="0.3">
      <c r="A379" t="s">
        <v>988</v>
      </c>
      <c r="B379" s="1">
        <v>45118</v>
      </c>
      <c r="C379" t="s">
        <v>989</v>
      </c>
      <c r="D379" t="s">
        <v>990</v>
      </c>
      <c r="E379" t="s">
        <v>27</v>
      </c>
      <c r="F379" t="s">
        <v>38</v>
      </c>
      <c r="G379" t="s">
        <v>77</v>
      </c>
      <c r="H379">
        <v>3</v>
      </c>
      <c r="I379">
        <v>287.41000000000003</v>
      </c>
      <c r="J379">
        <v>0.2</v>
      </c>
      <c r="K379">
        <v>689.78</v>
      </c>
      <c r="L379">
        <v>158.63</v>
      </c>
      <c r="M379">
        <f t="shared" si="17"/>
        <v>689.78400000000011</v>
      </c>
      <c r="N379" t="str">
        <f t="shared" si="15"/>
        <v>Q3</v>
      </c>
      <c r="O379" s="2">
        <f t="shared" si="16"/>
        <v>22.997187509060861</v>
      </c>
      <c r="P379" t="str">
        <f>VLOOKUP(retail_sales_2023!C379,customers!A:J,5,)</f>
        <v>Chandigarh</v>
      </c>
      <c r="Q379" t="str">
        <f>VLOOKUP(C379,customers!A:J,10,0)</f>
        <v>Premium</v>
      </c>
    </row>
    <row r="380" spans="1:17" x14ac:dyDescent="0.3">
      <c r="A380" t="s">
        <v>991</v>
      </c>
      <c r="B380" s="1">
        <v>45200</v>
      </c>
      <c r="C380" t="s">
        <v>853</v>
      </c>
      <c r="D380" t="s">
        <v>854</v>
      </c>
      <c r="E380" t="s">
        <v>27</v>
      </c>
      <c r="F380" t="s">
        <v>22</v>
      </c>
      <c r="G380" t="s">
        <v>182</v>
      </c>
      <c r="H380">
        <v>5</v>
      </c>
      <c r="I380">
        <v>33185.089999999997</v>
      </c>
      <c r="J380">
        <v>0.05</v>
      </c>
      <c r="K380">
        <v>157629.18</v>
      </c>
      <c r="L380">
        <v>28355.59</v>
      </c>
      <c r="M380">
        <f t="shared" si="17"/>
        <v>157629.17749999996</v>
      </c>
      <c r="N380" t="str">
        <f t="shared" si="15"/>
        <v>Q4</v>
      </c>
      <c r="O380" s="2">
        <f t="shared" si="16"/>
        <v>17.988794968038281</v>
      </c>
      <c r="P380" t="str">
        <f>VLOOKUP(retail_sales_2023!C380,customers!A:J,5,)</f>
        <v>Chandigarh</v>
      </c>
      <c r="Q380" t="str">
        <f>VLOOKUP(C380,customers!A:J,10,0)</f>
        <v>Premium</v>
      </c>
    </row>
    <row r="381" spans="1:17" x14ac:dyDescent="0.3">
      <c r="A381" t="s">
        <v>992</v>
      </c>
      <c r="B381" s="1">
        <v>45280</v>
      </c>
      <c r="C381" t="s">
        <v>993</v>
      </c>
      <c r="D381" t="s">
        <v>994</v>
      </c>
      <c r="E381" t="s">
        <v>21</v>
      </c>
      <c r="F381" t="s">
        <v>43</v>
      </c>
      <c r="G381" t="s">
        <v>154</v>
      </c>
      <c r="H381">
        <v>4</v>
      </c>
      <c r="I381">
        <v>54666.75</v>
      </c>
      <c r="J381">
        <v>0.1</v>
      </c>
      <c r="K381">
        <v>196800.3</v>
      </c>
      <c r="L381">
        <v>23722.51</v>
      </c>
      <c r="M381">
        <f t="shared" si="17"/>
        <v>196800.30000000002</v>
      </c>
      <c r="N381" t="str">
        <f t="shared" si="15"/>
        <v>Q4</v>
      </c>
      <c r="O381" s="2">
        <f t="shared" si="16"/>
        <v>12.054102559803008</v>
      </c>
      <c r="P381" t="str">
        <f>VLOOKUP(retail_sales_2023!C381,customers!A:J,5,)</f>
        <v>Guwahati</v>
      </c>
      <c r="Q381" t="str">
        <f>VLOOKUP(C381,customers!A:J,10,0)</f>
        <v>Regular</v>
      </c>
    </row>
    <row r="382" spans="1:17" x14ac:dyDescent="0.3">
      <c r="A382" t="s">
        <v>995</v>
      </c>
      <c r="B382" s="1">
        <v>45004</v>
      </c>
      <c r="C382" t="s">
        <v>996</v>
      </c>
      <c r="D382" t="s">
        <v>997</v>
      </c>
      <c r="E382" t="s">
        <v>33</v>
      </c>
      <c r="F382" t="s">
        <v>16</v>
      </c>
      <c r="G382" t="s">
        <v>192</v>
      </c>
      <c r="H382">
        <v>4</v>
      </c>
      <c r="I382">
        <v>341.9</v>
      </c>
      <c r="J382">
        <v>0.1</v>
      </c>
      <c r="K382">
        <v>1230.8399999999999</v>
      </c>
      <c r="L382">
        <v>368.38</v>
      </c>
      <c r="M382">
        <f t="shared" si="17"/>
        <v>1230.8399999999999</v>
      </c>
      <c r="N382" t="str">
        <f t="shared" si="15"/>
        <v>Q1</v>
      </c>
      <c r="O382" s="2">
        <f t="shared" si="16"/>
        <v>29.929154073640767</v>
      </c>
      <c r="P382" t="str">
        <f>VLOOKUP(retail_sales_2023!C382,customers!A:J,5,)</f>
        <v>Ahmedabad</v>
      </c>
      <c r="Q382" t="str">
        <f>VLOOKUP(C382,customers!A:J,10,0)</f>
        <v>Premium</v>
      </c>
    </row>
    <row r="383" spans="1:17" x14ac:dyDescent="0.3">
      <c r="A383" t="s">
        <v>998</v>
      </c>
      <c r="B383" s="1">
        <v>44999</v>
      </c>
      <c r="C383" t="s">
        <v>999</v>
      </c>
      <c r="D383" t="s">
        <v>1000</v>
      </c>
      <c r="E383" t="s">
        <v>33</v>
      </c>
      <c r="F383" t="s">
        <v>22</v>
      </c>
      <c r="G383" t="s">
        <v>23</v>
      </c>
      <c r="H383">
        <v>3</v>
      </c>
      <c r="I383">
        <v>40192.17</v>
      </c>
      <c r="J383">
        <v>0.05</v>
      </c>
      <c r="K383">
        <v>114547.68</v>
      </c>
      <c r="L383">
        <v>35978.97</v>
      </c>
      <c r="M383">
        <f t="shared" si="17"/>
        <v>114547.68449999999</v>
      </c>
      <c r="N383" t="str">
        <f t="shared" si="15"/>
        <v>Q1</v>
      </c>
      <c r="O383" s="2">
        <f t="shared" si="16"/>
        <v>31.409601661072493</v>
      </c>
      <c r="P383" t="str">
        <f>VLOOKUP(retail_sales_2023!C383,customers!A:J,5,)</f>
        <v>Surat</v>
      </c>
      <c r="Q383" t="str">
        <f>VLOOKUP(C383,customers!A:J,10,0)</f>
        <v>Premium</v>
      </c>
    </row>
    <row r="384" spans="1:17" x14ac:dyDescent="0.3">
      <c r="A384" t="s">
        <v>1001</v>
      </c>
      <c r="B384" s="1">
        <v>45282</v>
      </c>
      <c r="C384" t="s">
        <v>1002</v>
      </c>
      <c r="D384" t="s">
        <v>1003</v>
      </c>
      <c r="E384" t="s">
        <v>21</v>
      </c>
      <c r="F384" t="s">
        <v>43</v>
      </c>
      <c r="G384" t="s">
        <v>110</v>
      </c>
      <c r="H384">
        <v>5</v>
      </c>
      <c r="I384">
        <v>57681.74</v>
      </c>
      <c r="J384">
        <v>0.1</v>
      </c>
      <c r="K384">
        <v>259567.83</v>
      </c>
      <c r="L384">
        <v>24908.93</v>
      </c>
      <c r="M384">
        <f t="shared" si="17"/>
        <v>259567.83000000002</v>
      </c>
      <c r="N384" t="str">
        <f t="shared" si="15"/>
        <v>Q4</v>
      </c>
      <c r="O384" s="2">
        <f t="shared" si="16"/>
        <v>9.5963086026492572</v>
      </c>
      <c r="P384" t="str">
        <f>VLOOKUP(retail_sales_2023!C384,customers!A:J,5,)</f>
        <v>Bhubaneswar</v>
      </c>
      <c r="Q384" t="str">
        <f>VLOOKUP(C384,customers!A:J,10,0)</f>
        <v>Premium</v>
      </c>
    </row>
    <row r="385" spans="1:17" x14ac:dyDescent="0.3">
      <c r="A385" t="s">
        <v>1004</v>
      </c>
      <c r="B385" s="1">
        <v>45020</v>
      </c>
      <c r="C385" t="s">
        <v>708</v>
      </c>
      <c r="D385" t="s">
        <v>709</v>
      </c>
      <c r="E385" t="s">
        <v>33</v>
      </c>
      <c r="F385" t="s">
        <v>16</v>
      </c>
      <c r="G385" t="s">
        <v>17</v>
      </c>
      <c r="H385">
        <v>1</v>
      </c>
      <c r="I385">
        <v>633.91999999999996</v>
      </c>
      <c r="J385">
        <v>0.25</v>
      </c>
      <c r="K385">
        <v>475.44</v>
      </c>
      <c r="L385">
        <v>157.84</v>
      </c>
      <c r="M385">
        <f t="shared" si="17"/>
        <v>475.43999999999994</v>
      </c>
      <c r="N385" t="str">
        <f t="shared" si="15"/>
        <v>Q2</v>
      </c>
      <c r="O385" s="2">
        <f t="shared" si="16"/>
        <v>33.198721184586908</v>
      </c>
      <c r="P385" t="str">
        <f>VLOOKUP(retail_sales_2023!C385,customers!A:J,5,)</f>
        <v>Mumbai</v>
      </c>
      <c r="Q385" t="str">
        <f>VLOOKUP(C385,customers!A:J,10,0)</f>
        <v>Premium</v>
      </c>
    </row>
    <row r="386" spans="1:17" x14ac:dyDescent="0.3">
      <c r="A386" t="s">
        <v>1005</v>
      </c>
      <c r="B386" s="1">
        <v>45256</v>
      </c>
      <c r="C386" t="s">
        <v>1006</v>
      </c>
      <c r="D386" t="s">
        <v>1007</v>
      </c>
      <c r="E386" t="s">
        <v>15</v>
      </c>
      <c r="F386" t="s">
        <v>22</v>
      </c>
      <c r="G386" t="s">
        <v>315</v>
      </c>
      <c r="H386">
        <v>5</v>
      </c>
      <c r="I386">
        <v>11577.85</v>
      </c>
      <c r="J386">
        <v>0</v>
      </c>
      <c r="K386">
        <v>57889.25</v>
      </c>
      <c r="L386">
        <v>-6906.95</v>
      </c>
      <c r="M386">
        <f t="shared" si="17"/>
        <v>57889.25</v>
      </c>
      <c r="N386" t="str">
        <f t="shared" si="15"/>
        <v>Q4</v>
      </c>
      <c r="O386" s="2">
        <f t="shared" si="16"/>
        <v>-11.931317127100455</v>
      </c>
      <c r="P386" t="str">
        <f>VLOOKUP(retail_sales_2023!C386,customers!A:J,5,)</f>
        <v>Hyderabad</v>
      </c>
      <c r="Q386" t="str">
        <f>VLOOKUP(C386,customers!A:J,10,0)</f>
        <v>Regular</v>
      </c>
    </row>
    <row r="387" spans="1:17" x14ac:dyDescent="0.3">
      <c r="A387" t="s">
        <v>1008</v>
      </c>
      <c r="B387" s="1">
        <v>45288</v>
      </c>
      <c r="C387" t="s">
        <v>112</v>
      </c>
      <c r="D387" t="s">
        <v>113</v>
      </c>
      <c r="E387" t="s">
        <v>33</v>
      </c>
      <c r="F387" t="s">
        <v>16</v>
      </c>
      <c r="G387" t="s">
        <v>319</v>
      </c>
      <c r="H387">
        <v>2</v>
      </c>
      <c r="I387">
        <v>204.08</v>
      </c>
      <c r="J387">
        <v>0.25</v>
      </c>
      <c r="K387">
        <v>306.12</v>
      </c>
      <c r="L387">
        <v>132.01</v>
      </c>
      <c r="M387">
        <f t="shared" si="17"/>
        <v>306.12</v>
      </c>
      <c r="N387" t="str">
        <f t="shared" ref="N387:N450" si="18">"Q"&amp;ROUNDUP(MONTH(B387)/3,0)</f>
        <v>Q4</v>
      </c>
      <c r="O387" s="2">
        <f t="shared" ref="O387:O450" si="19">(L387/K387)*100</f>
        <v>43.123611655559905</v>
      </c>
      <c r="P387" t="str">
        <f>VLOOKUP(retail_sales_2023!C387,customers!A:J,5,)</f>
        <v>Surat</v>
      </c>
      <c r="Q387" t="str">
        <f>VLOOKUP(C387,customers!A:J,10,0)</f>
        <v>Occasional</v>
      </c>
    </row>
    <row r="388" spans="1:17" x14ac:dyDescent="0.3">
      <c r="A388" t="s">
        <v>1009</v>
      </c>
      <c r="B388" s="1">
        <v>45124</v>
      </c>
      <c r="C388" t="s">
        <v>130</v>
      </c>
      <c r="D388" t="s">
        <v>131</v>
      </c>
      <c r="E388" t="s">
        <v>21</v>
      </c>
      <c r="F388" t="s">
        <v>52</v>
      </c>
      <c r="G388" t="s">
        <v>235</v>
      </c>
      <c r="H388">
        <v>10</v>
      </c>
      <c r="I388">
        <v>396.63</v>
      </c>
      <c r="J388">
        <v>0.05</v>
      </c>
      <c r="K388">
        <v>3767.99</v>
      </c>
      <c r="L388">
        <v>-315.44</v>
      </c>
      <c r="M388">
        <f t="shared" si="17"/>
        <v>3767.9850000000001</v>
      </c>
      <c r="N388" t="str">
        <f t="shared" si="18"/>
        <v>Q3</v>
      </c>
      <c r="O388" s="2">
        <f t="shared" si="19"/>
        <v>-8.3715721113909538</v>
      </c>
      <c r="P388" t="str">
        <f>VLOOKUP(retail_sales_2023!C388,customers!A:J,5,)</f>
        <v>Bhubaneswar</v>
      </c>
      <c r="Q388" t="str">
        <f>VLOOKUP(C388,customers!A:J,10,0)</f>
        <v>Regular</v>
      </c>
    </row>
    <row r="389" spans="1:17" x14ac:dyDescent="0.3">
      <c r="A389" t="s">
        <v>1010</v>
      </c>
      <c r="B389" s="1">
        <v>45189</v>
      </c>
      <c r="C389" t="s">
        <v>722</v>
      </c>
      <c r="D389" t="s">
        <v>723</v>
      </c>
      <c r="E389" t="s">
        <v>15</v>
      </c>
      <c r="F389" t="s">
        <v>43</v>
      </c>
      <c r="G389" t="s">
        <v>272</v>
      </c>
      <c r="H389">
        <v>3</v>
      </c>
      <c r="I389">
        <v>73510.710000000006</v>
      </c>
      <c r="J389">
        <v>0</v>
      </c>
      <c r="K389">
        <v>220532.13</v>
      </c>
      <c r="L389">
        <v>26024.18</v>
      </c>
      <c r="M389">
        <f t="shared" ref="M389:M452" si="20">H389*I389*(1-J389)</f>
        <v>220532.13</v>
      </c>
      <c r="N389" t="str">
        <f t="shared" si="18"/>
        <v>Q3</v>
      </c>
      <c r="O389" s="2">
        <f t="shared" si="19"/>
        <v>11.800629686023528</v>
      </c>
      <c r="P389" t="str">
        <f>VLOOKUP(retail_sales_2023!C389,customers!A:J,5,)</f>
        <v>Bengaluru</v>
      </c>
      <c r="Q389" t="str">
        <f>VLOOKUP(C389,customers!A:J,10,0)</f>
        <v>Premium</v>
      </c>
    </row>
    <row r="390" spans="1:17" x14ac:dyDescent="0.3">
      <c r="A390" t="s">
        <v>1011</v>
      </c>
      <c r="B390" s="1">
        <v>45079</v>
      </c>
      <c r="C390" t="s">
        <v>482</v>
      </c>
      <c r="D390" t="s">
        <v>483</v>
      </c>
      <c r="E390" t="s">
        <v>15</v>
      </c>
      <c r="F390" t="s">
        <v>43</v>
      </c>
      <c r="G390" t="s">
        <v>128</v>
      </c>
      <c r="H390">
        <v>2</v>
      </c>
      <c r="I390">
        <v>3497.21</v>
      </c>
      <c r="J390">
        <v>0.05</v>
      </c>
      <c r="K390">
        <v>6644.7</v>
      </c>
      <c r="L390">
        <v>1014.39</v>
      </c>
      <c r="M390">
        <f t="shared" si="20"/>
        <v>6644.6989999999996</v>
      </c>
      <c r="N390" t="str">
        <f t="shared" si="18"/>
        <v>Q2</v>
      </c>
      <c r="O390" s="2">
        <f t="shared" si="19"/>
        <v>15.2661519707436</v>
      </c>
      <c r="P390" t="str">
        <f>VLOOKUP(retail_sales_2023!C390,customers!A:J,5,)</f>
        <v>Bengaluru</v>
      </c>
      <c r="Q390" t="str">
        <f>VLOOKUP(C390,customers!A:J,10,0)</f>
        <v>Premium</v>
      </c>
    </row>
    <row r="391" spans="1:17" x14ac:dyDescent="0.3">
      <c r="A391" t="s">
        <v>1012</v>
      </c>
      <c r="B391" s="1">
        <v>45220</v>
      </c>
      <c r="C391" t="s">
        <v>1013</v>
      </c>
      <c r="D391" t="s">
        <v>1014</v>
      </c>
      <c r="E391" t="s">
        <v>15</v>
      </c>
      <c r="F391" t="s">
        <v>43</v>
      </c>
      <c r="G391" t="s">
        <v>121</v>
      </c>
      <c r="H391">
        <v>5</v>
      </c>
      <c r="I391">
        <v>63244.75</v>
      </c>
      <c r="J391">
        <v>0.1</v>
      </c>
      <c r="K391">
        <v>284601.38</v>
      </c>
      <c r="L391">
        <v>27327</v>
      </c>
      <c r="M391">
        <f t="shared" si="20"/>
        <v>284601.375</v>
      </c>
      <c r="N391" t="str">
        <f t="shared" si="18"/>
        <v>Q4</v>
      </c>
      <c r="O391" s="2">
        <f t="shared" si="19"/>
        <v>9.601850841341669</v>
      </c>
      <c r="P391" t="str">
        <f>VLOOKUP(retail_sales_2023!C391,customers!A:J,5,)</f>
        <v>Bengaluru</v>
      </c>
      <c r="Q391" t="str">
        <f>VLOOKUP(C391,customers!A:J,10,0)</f>
        <v>Premium</v>
      </c>
    </row>
    <row r="392" spans="1:17" x14ac:dyDescent="0.3">
      <c r="A392" t="s">
        <v>1015</v>
      </c>
      <c r="B392" s="1">
        <v>45208</v>
      </c>
      <c r="C392" t="s">
        <v>1016</v>
      </c>
      <c r="D392" t="s">
        <v>1017</v>
      </c>
      <c r="E392" t="s">
        <v>21</v>
      </c>
      <c r="F392" t="s">
        <v>52</v>
      </c>
      <c r="G392" t="s">
        <v>69</v>
      </c>
      <c r="H392">
        <v>5</v>
      </c>
      <c r="I392">
        <v>215.56</v>
      </c>
      <c r="J392">
        <v>0.15</v>
      </c>
      <c r="K392">
        <v>916.13</v>
      </c>
      <c r="L392">
        <v>57.05</v>
      </c>
      <c r="M392">
        <f t="shared" si="20"/>
        <v>916.12999999999988</v>
      </c>
      <c r="N392" t="str">
        <f t="shared" si="18"/>
        <v>Q4</v>
      </c>
      <c r="O392" s="2">
        <f t="shared" si="19"/>
        <v>6.2272821542794139</v>
      </c>
      <c r="P392" t="str">
        <f>VLOOKUP(retail_sales_2023!C392,customers!A:J,5,)</f>
        <v>Kolkata</v>
      </c>
      <c r="Q392" t="str">
        <f>VLOOKUP(C392,customers!A:J,10,0)</f>
        <v>Regular</v>
      </c>
    </row>
    <row r="393" spans="1:17" x14ac:dyDescent="0.3">
      <c r="A393" t="s">
        <v>1018</v>
      </c>
      <c r="B393" s="1">
        <v>45246</v>
      </c>
      <c r="C393" t="s">
        <v>152</v>
      </c>
      <c r="D393" t="s">
        <v>153</v>
      </c>
      <c r="E393" t="s">
        <v>27</v>
      </c>
      <c r="F393" t="s">
        <v>52</v>
      </c>
      <c r="G393" t="s">
        <v>200</v>
      </c>
      <c r="H393">
        <v>9</v>
      </c>
      <c r="I393">
        <v>563.88</v>
      </c>
      <c r="J393">
        <v>0.3</v>
      </c>
      <c r="K393">
        <v>3552.44</v>
      </c>
      <c r="L393">
        <v>226.66</v>
      </c>
      <c r="M393">
        <f t="shared" si="20"/>
        <v>3552.444</v>
      </c>
      <c r="N393" t="str">
        <f t="shared" si="18"/>
        <v>Q4</v>
      </c>
      <c r="O393" s="2">
        <f t="shared" si="19"/>
        <v>6.3804033284165245</v>
      </c>
      <c r="P393" t="str">
        <f>VLOOKUP(retail_sales_2023!C393,customers!A:J,5,)</f>
        <v>Lucknow</v>
      </c>
      <c r="Q393" t="str">
        <f>VLOOKUP(C393,customers!A:J,10,0)</f>
        <v>Premium</v>
      </c>
    </row>
    <row r="394" spans="1:17" x14ac:dyDescent="0.3">
      <c r="A394" t="s">
        <v>1019</v>
      </c>
      <c r="B394" s="1">
        <v>45055</v>
      </c>
      <c r="C394" t="s">
        <v>417</v>
      </c>
      <c r="D394" t="s">
        <v>418</v>
      </c>
      <c r="E394" t="s">
        <v>27</v>
      </c>
      <c r="F394" t="s">
        <v>52</v>
      </c>
      <c r="G394" t="s">
        <v>200</v>
      </c>
      <c r="H394">
        <v>1</v>
      </c>
      <c r="I394">
        <v>61.39</v>
      </c>
      <c r="J394">
        <v>0.05</v>
      </c>
      <c r="K394">
        <v>58.32</v>
      </c>
      <c r="L394">
        <v>4.93</v>
      </c>
      <c r="M394">
        <f t="shared" si="20"/>
        <v>58.320499999999996</v>
      </c>
      <c r="N394" t="str">
        <f t="shared" si="18"/>
        <v>Q2</v>
      </c>
      <c r="O394" s="2">
        <f t="shared" si="19"/>
        <v>8.4533607681755836</v>
      </c>
      <c r="P394" t="str">
        <f>VLOOKUP(retail_sales_2023!C394,customers!A:J,5,)</f>
        <v>Lucknow</v>
      </c>
      <c r="Q394" t="str">
        <f>VLOOKUP(C394,customers!A:J,10,0)</f>
        <v>Occasional</v>
      </c>
    </row>
    <row r="395" spans="1:17" x14ac:dyDescent="0.3">
      <c r="A395" t="s">
        <v>1020</v>
      </c>
      <c r="B395" s="1">
        <v>44940</v>
      </c>
      <c r="C395" t="s">
        <v>1021</v>
      </c>
      <c r="D395" t="s">
        <v>1022</v>
      </c>
      <c r="E395" t="s">
        <v>27</v>
      </c>
      <c r="F395" t="s">
        <v>43</v>
      </c>
      <c r="G395" t="s">
        <v>110</v>
      </c>
      <c r="H395">
        <v>2</v>
      </c>
      <c r="I395">
        <v>63797.82</v>
      </c>
      <c r="J395">
        <v>0.15</v>
      </c>
      <c r="K395">
        <v>108456.29</v>
      </c>
      <c r="L395">
        <v>16709.89</v>
      </c>
      <c r="M395">
        <f t="shared" si="20"/>
        <v>108456.29399999999</v>
      </c>
      <c r="N395" t="str">
        <f t="shared" si="18"/>
        <v>Q1</v>
      </c>
      <c r="O395" s="2">
        <f t="shared" si="19"/>
        <v>15.407027107418115</v>
      </c>
      <c r="P395" t="str">
        <f>VLOOKUP(retail_sales_2023!C395,customers!A:J,5,)</f>
        <v>Delhi</v>
      </c>
      <c r="Q395" t="str">
        <f>VLOOKUP(C395,customers!A:J,10,0)</f>
        <v>Premium</v>
      </c>
    </row>
    <row r="396" spans="1:17" x14ac:dyDescent="0.3">
      <c r="A396" t="s">
        <v>1023</v>
      </c>
      <c r="B396" s="1">
        <v>45100</v>
      </c>
      <c r="C396" t="s">
        <v>176</v>
      </c>
      <c r="D396" t="s">
        <v>177</v>
      </c>
      <c r="E396" t="s">
        <v>15</v>
      </c>
      <c r="F396" t="s">
        <v>52</v>
      </c>
      <c r="G396" t="s">
        <v>937</v>
      </c>
      <c r="H396">
        <v>6</v>
      </c>
      <c r="I396">
        <v>721.04</v>
      </c>
      <c r="J396">
        <v>0.05</v>
      </c>
      <c r="K396">
        <v>4109.93</v>
      </c>
      <c r="L396">
        <v>346.46</v>
      </c>
      <c r="M396">
        <f t="shared" si="20"/>
        <v>4109.9279999999999</v>
      </c>
      <c r="N396" t="str">
        <f t="shared" si="18"/>
        <v>Q2</v>
      </c>
      <c r="O396" s="2">
        <f t="shared" si="19"/>
        <v>8.4298272719973326</v>
      </c>
      <c r="P396" t="str">
        <f>VLOOKUP(retail_sales_2023!C396,customers!A:J,5,)</f>
        <v>Hyderabad</v>
      </c>
      <c r="Q396" t="str">
        <f>VLOOKUP(C396,customers!A:J,10,0)</f>
        <v>Premium</v>
      </c>
    </row>
    <row r="397" spans="1:17" x14ac:dyDescent="0.3">
      <c r="A397" t="s">
        <v>1024</v>
      </c>
      <c r="B397" s="1">
        <v>45185</v>
      </c>
      <c r="C397" t="s">
        <v>1025</v>
      </c>
      <c r="D397" t="s">
        <v>1026</v>
      </c>
      <c r="E397" t="s">
        <v>27</v>
      </c>
      <c r="F397" t="s">
        <v>28</v>
      </c>
      <c r="G397" t="s">
        <v>439</v>
      </c>
      <c r="H397">
        <v>4</v>
      </c>
      <c r="I397">
        <v>557.95000000000005</v>
      </c>
      <c r="J397">
        <v>0.3</v>
      </c>
      <c r="K397">
        <v>1562.26</v>
      </c>
      <c r="L397">
        <v>292.44</v>
      </c>
      <c r="M397">
        <f t="shared" si="20"/>
        <v>1562.26</v>
      </c>
      <c r="N397" t="str">
        <f t="shared" si="18"/>
        <v>Q3</v>
      </c>
      <c r="O397" s="2">
        <f t="shared" si="19"/>
        <v>18.719035243813451</v>
      </c>
      <c r="P397" t="str">
        <f>VLOOKUP(retail_sales_2023!C397,customers!A:J,5,)</f>
        <v>Jaipur</v>
      </c>
      <c r="Q397" t="str">
        <f>VLOOKUP(C397,customers!A:J,10,0)</f>
        <v>Premium</v>
      </c>
    </row>
    <row r="398" spans="1:17" x14ac:dyDescent="0.3">
      <c r="A398" t="s">
        <v>1027</v>
      </c>
      <c r="B398" s="1">
        <v>44964</v>
      </c>
      <c r="C398" t="s">
        <v>1028</v>
      </c>
      <c r="D398" t="s">
        <v>1029</v>
      </c>
      <c r="E398" t="s">
        <v>21</v>
      </c>
      <c r="F398" t="s">
        <v>52</v>
      </c>
      <c r="G398" t="s">
        <v>53</v>
      </c>
      <c r="H398">
        <v>7</v>
      </c>
      <c r="I398">
        <v>794.18</v>
      </c>
      <c r="J398">
        <v>0.15</v>
      </c>
      <c r="K398">
        <v>4725.37</v>
      </c>
      <c r="L398">
        <v>447.18</v>
      </c>
      <c r="M398">
        <f t="shared" si="20"/>
        <v>4725.3709999999992</v>
      </c>
      <c r="N398" t="str">
        <f t="shared" si="18"/>
        <v>Q1</v>
      </c>
      <c r="O398" s="2">
        <f t="shared" si="19"/>
        <v>9.4633859359161292</v>
      </c>
      <c r="P398" t="str">
        <f>VLOOKUP(retail_sales_2023!C398,customers!A:J,5,)</f>
        <v>Bhubaneswar</v>
      </c>
      <c r="Q398" t="str">
        <f>VLOOKUP(C398,customers!A:J,10,0)</f>
        <v>Regular</v>
      </c>
    </row>
    <row r="399" spans="1:17" x14ac:dyDescent="0.3">
      <c r="A399" t="s">
        <v>1030</v>
      </c>
      <c r="B399" s="1">
        <v>44986</v>
      </c>
      <c r="C399" t="s">
        <v>1031</v>
      </c>
      <c r="D399" t="s">
        <v>1032</v>
      </c>
      <c r="E399" t="s">
        <v>15</v>
      </c>
      <c r="F399" t="s">
        <v>52</v>
      </c>
      <c r="G399" t="s">
        <v>117</v>
      </c>
      <c r="H399">
        <v>3</v>
      </c>
      <c r="I399">
        <v>713.96</v>
      </c>
      <c r="J399">
        <v>0.1</v>
      </c>
      <c r="K399">
        <v>1927.69</v>
      </c>
      <c r="L399">
        <v>161.30000000000001</v>
      </c>
      <c r="M399">
        <f t="shared" si="20"/>
        <v>1927.6920000000002</v>
      </c>
      <c r="N399" t="str">
        <f t="shared" si="18"/>
        <v>Q1</v>
      </c>
      <c r="O399" s="2">
        <f t="shared" si="19"/>
        <v>8.3675279738962178</v>
      </c>
      <c r="P399" t="str">
        <f>VLOOKUP(retail_sales_2023!C399,customers!A:J,5,)</f>
        <v>Bengaluru</v>
      </c>
      <c r="Q399" t="str">
        <f>VLOOKUP(C399,customers!A:J,10,0)</f>
        <v>Premium</v>
      </c>
    </row>
    <row r="400" spans="1:17" x14ac:dyDescent="0.3">
      <c r="A400" t="s">
        <v>1033</v>
      </c>
      <c r="B400" s="1">
        <v>45173</v>
      </c>
      <c r="C400" t="s">
        <v>1034</v>
      </c>
      <c r="D400" t="s">
        <v>1035</v>
      </c>
      <c r="E400" t="s">
        <v>21</v>
      </c>
      <c r="F400" t="s">
        <v>43</v>
      </c>
      <c r="G400" t="s">
        <v>272</v>
      </c>
      <c r="H400">
        <v>4</v>
      </c>
      <c r="I400">
        <v>17466.88</v>
      </c>
      <c r="J400">
        <v>0.05</v>
      </c>
      <c r="K400">
        <v>66374.14</v>
      </c>
      <c r="L400">
        <v>9054.16</v>
      </c>
      <c r="M400">
        <f t="shared" si="20"/>
        <v>66374.144</v>
      </c>
      <c r="N400" t="str">
        <f t="shared" si="18"/>
        <v>Q3</v>
      </c>
      <c r="O400" s="2">
        <f t="shared" si="19"/>
        <v>13.641095764103309</v>
      </c>
      <c r="P400" t="str">
        <f>VLOOKUP(retail_sales_2023!C400,customers!A:J,5,)</f>
        <v>Ranchi</v>
      </c>
      <c r="Q400" t="str">
        <f>VLOOKUP(C400,customers!A:J,10,0)</f>
        <v>Premium</v>
      </c>
    </row>
    <row r="401" spans="1:17" x14ac:dyDescent="0.3">
      <c r="A401" t="s">
        <v>1036</v>
      </c>
      <c r="B401" s="1">
        <v>45284</v>
      </c>
      <c r="C401" t="s">
        <v>1037</v>
      </c>
      <c r="D401" t="s">
        <v>1038</v>
      </c>
      <c r="E401" t="s">
        <v>27</v>
      </c>
      <c r="F401" t="s">
        <v>22</v>
      </c>
      <c r="G401" t="s">
        <v>1039</v>
      </c>
      <c r="H401">
        <v>4</v>
      </c>
      <c r="I401">
        <v>36265.089999999997</v>
      </c>
      <c r="J401">
        <v>0</v>
      </c>
      <c r="K401">
        <v>145060.35999999999</v>
      </c>
      <c r="L401">
        <v>41202.269999999997</v>
      </c>
      <c r="M401">
        <f t="shared" si="20"/>
        <v>145060.35999999999</v>
      </c>
      <c r="N401" t="str">
        <f t="shared" si="18"/>
        <v>Q4</v>
      </c>
      <c r="O401" s="2">
        <f t="shared" si="19"/>
        <v>28.40353491470723</v>
      </c>
      <c r="P401" t="str">
        <f>VLOOKUP(retail_sales_2023!C401,customers!A:J,5,)</f>
        <v>Lucknow</v>
      </c>
      <c r="Q401" t="str">
        <f>VLOOKUP(C401,customers!A:J,10,0)</f>
        <v>Occasional</v>
      </c>
    </row>
    <row r="402" spans="1:17" x14ac:dyDescent="0.3">
      <c r="A402" t="s">
        <v>1040</v>
      </c>
      <c r="B402" s="1">
        <v>44944</v>
      </c>
      <c r="C402" t="s">
        <v>1041</v>
      </c>
      <c r="D402" t="s">
        <v>1042</v>
      </c>
      <c r="E402" t="s">
        <v>27</v>
      </c>
      <c r="F402" t="s">
        <v>43</v>
      </c>
      <c r="G402" t="s">
        <v>154</v>
      </c>
      <c r="H402">
        <v>3</v>
      </c>
      <c r="I402">
        <v>18178.27</v>
      </c>
      <c r="J402">
        <v>0</v>
      </c>
      <c r="K402">
        <v>54534.81</v>
      </c>
      <c r="L402">
        <v>5094.47</v>
      </c>
      <c r="M402">
        <f t="shared" si="20"/>
        <v>54534.81</v>
      </c>
      <c r="N402" t="str">
        <f t="shared" si="18"/>
        <v>Q1</v>
      </c>
      <c r="O402" s="2">
        <f t="shared" si="19"/>
        <v>9.341684696435177</v>
      </c>
      <c r="P402" t="str">
        <f>VLOOKUP(retail_sales_2023!C402,customers!A:J,5,)</f>
        <v>Delhi</v>
      </c>
      <c r="Q402" t="str">
        <f>VLOOKUP(C402,customers!A:J,10,0)</f>
        <v>Premium</v>
      </c>
    </row>
    <row r="403" spans="1:17" x14ac:dyDescent="0.3">
      <c r="A403" t="s">
        <v>1043</v>
      </c>
      <c r="B403" s="1">
        <v>45181</v>
      </c>
      <c r="C403" t="s">
        <v>1044</v>
      </c>
      <c r="D403" t="s">
        <v>1045</v>
      </c>
      <c r="E403" t="s">
        <v>33</v>
      </c>
      <c r="F403" t="s">
        <v>43</v>
      </c>
      <c r="G403" t="s">
        <v>301</v>
      </c>
      <c r="H403">
        <v>5</v>
      </c>
      <c r="I403">
        <v>62126.65</v>
      </c>
      <c r="J403">
        <v>0</v>
      </c>
      <c r="K403">
        <v>310633.25</v>
      </c>
      <c r="L403">
        <v>45780</v>
      </c>
      <c r="M403">
        <f t="shared" si="20"/>
        <v>310633.25</v>
      </c>
      <c r="N403" t="str">
        <f t="shared" si="18"/>
        <v>Q3</v>
      </c>
      <c r="O403" s="2">
        <f t="shared" si="19"/>
        <v>14.737636746871111</v>
      </c>
      <c r="P403" t="str">
        <f>VLOOKUP(retail_sales_2023!C403,customers!A:J,5,)</f>
        <v>Ahmedabad</v>
      </c>
      <c r="Q403" t="str">
        <f>VLOOKUP(C403,customers!A:J,10,0)</f>
        <v>Premium</v>
      </c>
    </row>
    <row r="404" spans="1:17" x14ac:dyDescent="0.3">
      <c r="A404" t="s">
        <v>1046</v>
      </c>
      <c r="B404" s="1">
        <v>45136</v>
      </c>
      <c r="C404" t="s">
        <v>1047</v>
      </c>
      <c r="D404" t="s">
        <v>1048</v>
      </c>
      <c r="E404" t="s">
        <v>21</v>
      </c>
      <c r="F404" t="s">
        <v>22</v>
      </c>
      <c r="G404" t="s">
        <v>315</v>
      </c>
      <c r="H404">
        <v>5</v>
      </c>
      <c r="I404">
        <v>10915.14</v>
      </c>
      <c r="J404">
        <v>0.1</v>
      </c>
      <c r="K404">
        <v>49118.13</v>
      </c>
      <c r="L404">
        <v>15592.27</v>
      </c>
      <c r="M404">
        <f t="shared" si="20"/>
        <v>49118.13</v>
      </c>
      <c r="N404" t="str">
        <f t="shared" si="18"/>
        <v>Q3</v>
      </c>
      <c r="O404" s="2">
        <f t="shared" si="19"/>
        <v>31.744429195492586</v>
      </c>
      <c r="P404" t="str">
        <f>VLOOKUP(retail_sales_2023!C404,customers!A:J,5,)</f>
        <v>Bhubaneswar</v>
      </c>
      <c r="Q404" t="str">
        <f>VLOOKUP(C404,customers!A:J,10,0)</f>
        <v>Premium</v>
      </c>
    </row>
    <row r="405" spans="1:17" x14ac:dyDescent="0.3">
      <c r="A405" t="s">
        <v>1049</v>
      </c>
      <c r="B405" s="1">
        <v>45232</v>
      </c>
      <c r="C405" t="s">
        <v>476</v>
      </c>
      <c r="D405" t="s">
        <v>477</v>
      </c>
      <c r="E405" t="s">
        <v>33</v>
      </c>
      <c r="F405" t="s">
        <v>81</v>
      </c>
      <c r="G405" t="s">
        <v>158</v>
      </c>
      <c r="H405">
        <v>3</v>
      </c>
      <c r="I405">
        <v>2876.28</v>
      </c>
      <c r="J405">
        <v>0.05</v>
      </c>
      <c r="K405">
        <v>8197.4</v>
      </c>
      <c r="L405">
        <v>2390.9299999999998</v>
      </c>
      <c r="M405">
        <f t="shared" si="20"/>
        <v>8197.3979999999992</v>
      </c>
      <c r="N405" t="str">
        <f t="shared" si="18"/>
        <v>Q4</v>
      </c>
      <c r="O405" s="2">
        <f t="shared" si="19"/>
        <v>29.166930978115012</v>
      </c>
      <c r="P405" t="str">
        <f>VLOOKUP(retail_sales_2023!C405,customers!A:J,5,)</f>
        <v>Mumbai</v>
      </c>
      <c r="Q405" t="str">
        <f>VLOOKUP(C405,customers!A:J,10,0)</f>
        <v>Regular</v>
      </c>
    </row>
    <row r="406" spans="1:17" x14ac:dyDescent="0.3">
      <c r="A406" t="s">
        <v>1050</v>
      </c>
      <c r="B406" s="1">
        <v>45216</v>
      </c>
      <c r="C406" t="s">
        <v>1051</v>
      </c>
      <c r="D406" t="s">
        <v>1052</v>
      </c>
      <c r="E406" t="s">
        <v>21</v>
      </c>
      <c r="F406" t="s">
        <v>81</v>
      </c>
      <c r="G406" t="s">
        <v>150</v>
      </c>
      <c r="H406">
        <v>5</v>
      </c>
      <c r="I406">
        <v>2052.62</v>
      </c>
      <c r="J406">
        <v>0.05</v>
      </c>
      <c r="K406">
        <v>9749.94</v>
      </c>
      <c r="L406">
        <v>2141.44</v>
      </c>
      <c r="M406">
        <f t="shared" si="20"/>
        <v>9749.9449999999979</v>
      </c>
      <c r="N406" t="str">
        <f t="shared" si="18"/>
        <v>Q4</v>
      </c>
      <c r="O406" s="2">
        <f t="shared" si="19"/>
        <v>21.96362234024004</v>
      </c>
      <c r="P406" t="str">
        <f>VLOOKUP(retail_sales_2023!C406,customers!A:J,5,)</f>
        <v>Bhubaneswar</v>
      </c>
      <c r="Q406" t="str">
        <f>VLOOKUP(C406,customers!A:J,10,0)</f>
        <v>Regular</v>
      </c>
    </row>
    <row r="407" spans="1:17" x14ac:dyDescent="0.3">
      <c r="A407" t="s">
        <v>1053</v>
      </c>
      <c r="B407" s="1">
        <v>45283</v>
      </c>
      <c r="C407" t="s">
        <v>1054</v>
      </c>
      <c r="D407" t="s">
        <v>1055</v>
      </c>
      <c r="E407" t="s">
        <v>15</v>
      </c>
      <c r="F407" t="s">
        <v>43</v>
      </c>
      <c r="G407" t="s">
        <v>178</v>
      </c>
      <c r="H407">
        <v>2</v>
      </c>
      <c r="I407">
        <v>18269.47</v>
      </c>
      <c r="J407">
        <v>0.15</v>
      </c>
      <c r="K407">
        <v>31058.1</v>
      </c>
      <c r="L407">
        <v>4257.3999999999996</v>
      </c>
      <c r="M407">
        <f t="shared" si="20"/>
        <v>31058.099000000002</v>
      </c>
      <c r="N407" t="str">
        <f t="shared" si="18"/>
        <v>Q4</v>
      </c>
      <c r="O407" s="2">
        <f t="shared" si="19"/>
        <v>13.707857209552419</v>
      </c>
      <c r="P407" t="str">
        <f>VLOOKUP(retail_sales_2023!C407,customers!A:J,5,)</f>
        <v>Chennai</v>
      </c>
      <c r="Q407" t="str">
        <f>VLOOKUP(C407,customers!A:J,10,0)</f>
        <v>Premium</v>
      </c>
    </row>
    <row r="408" spans="1:17" x14ac:dyDescent="0.3">
      <c r="A408" t="s">
        <v>1056</v>
      </c>
      <c r="B408" s="1">
        <v>45025</v>
      </c>
      <c r="C408" t="s">
        <v>682</v>
      </c>
      <c r="D408" t="s">
        <v>683</v>
      </c>
      <c r="E408" t="s">
        <v>27</v>
      </c>
      <c r="F408" t="s">
        <v>43</v>
      </c>
      <c r="G408" t="s">
        <v>44</v>
      </c>
      <c r="H408">
        <v>4</v>
      </c>
      <c r="I408">
        <v>52591.95</v>
      </c>
      <c r="J408">
        <v>0.1</v>
      </c>
      <c r="K408">
        <v>189331.02</v>
      </c>
      <c r="L408">
        <v>17684.990000000002</v>
      </c>
      <c r="M408">
        <f t="shared" si="20"/>
        <v>189331.02</v>
      </c>
      <c r="N408" t="str">
        <f t="shared" si="18"/>
        <v>Q2</v>
      </c>
      <c r="O408" s="2">
        <f t="shared" si="19"/>
        <v>9.3407778609125991</v>
      </c>
      <c r="P408" t="str">
        <f>VLOOKUP(retail_sales_2023!C408,customers!A:J,5,)</f>
        <v>Delhi</v>
      </c>
      <c r="Q408" t="str">
        <f>VLOOKUP(C408,customers!A:J,10,0)</f>
        <v>Regular</v>
      </c>
    </row>
    <row r="409" spans="1:17" x14ac:dyDescent="0.3">
      <c r="A409" t="s">
        <v>1057</v>
      </c>
      <c r="B409" s="1">
        <v>45096</v>
      </c>
      <c r="C409" t="s">
        <v>1058</v>
      </c>
      <c r="D409" t="s">
        <v>1059</v>
      </c>
      <c r="E409" t="s">
        <v>27</v>
      </c>
      <c r="F409" t="s">
        <v>52</v>
      </c>
      <c r="G409" t="s">
        <v>133</v>
      </c>
      <c r="H409">
        <v>3</v>
      </c>
      <c r="I409">
        <v>274.74</v>
      </c>
      <c r="J409">
        <v>0.25</v>
      </c>
      <c r="K409">
        <v>618.16</v>
      </c>
      <c r="L409">
        <v>51.02</v>
      </c>
      <c r="M409">
        <f t="shared" si="20"/>
        <v>618.16499999999996</v>
      </c>
      <c r="N409" t="str">
        <f t="shared" si="18"/>
        <v>Q2</v>
      </c>
      <c r="O409" s="2">
        <f t="shared" si="19"/>
        <v>8.2535265950562966</v>
      </c>
      <c r="P409" t="str">
        <f>VLOOKUP(retail_sales_2023!C409,customers!A:J,5,)</f>
        <v>Bengaluru</v>
      </c>
      <c r="Q409" t="str">
        <f>VLOOKUP(C409,customers!A:J,10,0)</f>
        <v>Regular</v>
      </c>
    </row>
    <row r="410" spans="1:17" x14ac:dyDescent="0.3">
      <c r="A410" t="s">
        <v>1060</v>
      </c>
      <c r="B410" s="1">
        <v>45200</v>
      </c>
      <c r="C410" t="s">
        <v>1061</v>
      </c>
      <c r="D410" t="s">
        <v>1062</v>
      </c>
      <c r="E410" t="s">
        <v>27</v>
      </c>
      <c r="F410" t="s">
        <v>43</v>
      </c>
      <c r="G410" t="s">
        <v>128</v>
      </c>
      <c r="H410">
        <v>5</v>
      </c>
      <c r="I410">
        <v>25216.560000000001</v>
      </c>
      <c r="J410">
        <v>0.05</v>
      </c>
      <c r="K410">
        <v>119778.66</v>
      </c>
      <c r="L410">
        <v>15714.22</v>
      </c>
      <c r="M410">
        <f t="shared" si="20"/>
        <v>119778.66</v>
      </c>
      <c r="N410" t="str">
        <f t="shared" si="18"/>
        <v>Q4</v>
      </c>
      <c r="O410" s="2">
        <f t="shared" si="19"/>
        <v>13.119382033494112</v>
      </c>
      <c r="P410" t="str">
        <f>VLOOKUP(retail_sales_2023!C410,customers!A:J,5,)</f>
        <v>Jaipur</v>
      </c>
      <c r="Q410" t="str">
        <f>VLOOKUP(C410,customers!A:J,10,0)</f>
        <v>Regular</v>
      </c>
    </row>
    <row r="411" spans="1:17" x14ac:dyDescent="0.3">
      <c r="A411" t="s">
        <v>1063</v>
      </c>
      <c r="B411" s="1">
        <v>45148</v>
      </c>
      <c r="C411" t="s">
        <v>152</v>
      </c>
      <c r="D411" t="s">
        <v>153</v>
      </c>
      <c r="E411" t="s">
        <v>27</v>
      </c>
      <c r="F411" t="s">
        <v>81</v>
      </c>
      <c r="G411" t="s">
        <v>370</v>
      </c>
      <c r="H411">
        <v>2</v>
      </c>
      <c r="I411">
        <v>3643.17</v>
      </c>
      <c r="J411">
        <v>0.1</v>
      </c>
      <c r="K411">
        <v>6557.71</v>
      </c>
      <c r="L411">
        <v>1575.1</v>
      </c>
      <c r="M411">
        <f t="shared" si="20"/>
        <v>6557.7060000000001</v>
      </c>
      <c r="N411" t="str">
        <f t="shared" si="18"/>
        <v>Q3</v>
      </c>
      <c r="O411" s="2">
        <f t="shared" si="19"/>
        <v>24.019055432460416</v>
      </c>
      <c r="P411" t="str">
        <f>VLOOKUP(retail_sales_2023!C411,customers!A:J,5,)</f>
        <v>Lucknow</v>
      </c>
      <c r="Q411" t="str">
        <f>VLOOKUP(C411,customers!A:J,10,0)</f>
        <v>Premium</v>
      </c>
    </row>
    <row r="412" spans="1:17" x14ac:dyDescent="0.3">
      <c r="A412" t="s">
        <v>1064</v>
      </c>
      <c r="B412" s="1">
        <v>45067</v>
      </c>
      <c r="C412" t="s">
        <v>1065</v>
      </c>
      <c r="D412" t="s">
        <v>1066</v>
      </c>
      <c r="E412" t="s">
        <v>15</v>
      </c>
      <c r="F412" t="s">
        <v>52</v>
      </c>
      <c r="G412" t="s">
        <v>53</v>
      </c>
      <c r="H412">
        <v>10</v>
      </c>
      <c r="I412">
        <v>544.69000000000005</v>
      </c>
      <c r="J412">
        <v>0.05</v>
      </c>
      <c r="K412">
        <v>5174.5600000000004</v>
      </c>
      <c r="L412">
        <v>430.18</v>
      </c>
      <c r="M412">
        <f t="shared" si="20"/>
        <v>5174.5550000000003</v>
      </c>
      <c r="N412" t="str">
        <f t="shared" si="18"/>
        <v>Q2</v>
      </c>
      <c r="O412" s="2">
        <f t="shared" si="19"/>
        <v>8.3133638415633406</v>
      </c>
      <c r="P412" t="str">
        <f>VLOOKUP(retail_sales_2023!C412,customers!A:J,5,)</f>
        <v>Chennai</v>
      </c>
      <c r="Q412" t="str">
        <f>VLOOKUP(C412,customers!A:J,10,0)</f>
        <v>Premium</v>
      </c>
    </row>
    <row r="413" spans="1:17" x14ac:dyDescent="0.3">
      <c r="A413" t="s">
        <v>1067</v>
      </c>
      <c r="B413" s="1">
        <v>45184</v>
      </c>
      <c r="C413" t="s">
        <v>323</v>
      </c>
      <c r="D413" t="s">
        <v>324</v>
      </c>
      <c r="E413" t="s">
        <v>15</v>
      </c>
      <c r="F413" t="s">
        <v>43</v>
      </c>
      <c r="G413" t="s">
        <v>154</v>
      </c>
      <c r="H413">
        <v>1</v>
      </c>
      <c r="I413">
        <v>66287.850000000006</v>
      </c>
      <c r="J413">
        <v>0.1</v>
      </c>
      <c r="K413">
        <v>59659.07</v>
      </c>
      <c r="L413">
        <v>8739.9</v>
      </c>
      <c r="M413">
        <f t="shared" si="20"/>
        <v>59659.06500000001</v>
      </c>
      <c r="N413" t="str">
        <f t="shared" si="18"/>
        <v>Q3</v>
      </c>
      <c r="O413" s="2">
        <f t="shared" si="19"/>
        <v>14.649742277243009</v>
      </c>
      <c r="P413" t="str">
        <f>VLOOKUP(retail_sales_2023!C413,customers!A:J,5,)</f>
        <v>Kochi</v>
      </c>
      <c r="Q413" t="str">
        <f>VLOOKUP(C413,customers!A:J,10,0)</f>
        <v>Regular</v>
      </c>
    </row>
    <row r="414" spans="1:17" x14ac:dyDescent="0.3">
      <c r="A414" t="s">
        <v>1068</v>
      </c>
      <c r="B414" s="1">
        <v>45043</v>
      </c>
      <c r="C414" t="s">
        <v>1037</v>
      </c>
      <c r="D414" t="s">
        <v>1038</v>
      </c>
      <c r="E414" t="s">
        <v>27</v>
      </c>
      <c r="F414" t="s">
        <v>28</v>
      </c>
      <c r="G414" t="s">
        <v>672</v>
      </c>
      <c r="H414">
        <v>2</v>
      </c>
      <c r="I414">
        <v>1227.93</v>
      </c>
      <c r="J414">
        <v>0.25</v>
      </c>
      <c r="K414">
        <v>1841.89</v>
      </c>
      <c r="L414">
        <v>442.13</v>
      </c>
      <c r="M414">
        <f t="shared" si="20"/>
        <v>1841.895</v>
      </c>
      <c r="N414" t="str">
        <f t="shared" si="18"/>
        <v>Q2</v>
      </c>
      <c r="O414" s="2">
        <f t="shared" si="19"/>
        <v>24.004147913284722</v>
      </c>
      <c r="P414" t="str">
        <f>VLOOKUP(retail_sales_2023!C414,customers!A:J,5,)</f>
        <v>Lucknow</v>
      </c>
      <c r="Q414" t="str">
        <f>VLOOKUP(C414,customers!A:J,10,0)</f>
        <v>Occasional</v>
      </c>
    </row>
    <row r="415" spans="1:17" x14ac:dyDescent="0.3">
      <c r="A415" t="s">
        <v>1069</v>
      </c>
      <c r="B415" s="1">
        <v>45020</v>
      </c>
      <c r="C415" t="s">
        <v>327</v>
      </c>
      <c r="D415" t="s">
        <v>328</v>
      </c>
      <c r="E415" t="s">
        <v>21</v>
      </c>
      <c r="F415" t="s">
        <v>81</v>
      </c>
      <c r="G415" t="s">
        <v>158</v>
      </c>
      <c r="H415">
        <v>2</v>
      </c>
      <c r="I415">
        <v>2730.8</v>
      </c>
      <c r="J415">
        <v>0</v>
      </c>
      <c r="K415">
        <v>5461.6</v>
      </c>
      <c r="L415">
        <v>1901.61</v>
      </c>
      <c r="M415">
        <f t="shared" si="20"/>
        <v>5461.6</v>
      </c>
      <c r="N415" t="str">
        <f t="shared" si="18"/>
        <v>Q2</v>
      </c>
      <c r="O415" s="2">
        <f t="shared" si="19"/>
        <v>34.817818954152621</v>
      </c>
      <c r="P415" t="str">
        <f>VLOOKUP(retail_sales_2023!C415,customers!A:J,5,)</f>
        <v>Bhubaneswar</v>
      </c>
      <c r="Q415" t="str">
        <f>VLOOKUP(C415,customers!A:J,10,0)</f>
        <v>Occasional</v>
      </c>
    </row>
    <row r="416" spans="1:17" x14ac:dyDescent="0.3">
      <c r="A416" t="s">
        <v>1070</v>
      </c>
      <c r="B416" s="1">
        <v>45202</v>
      </c>
      <c r="C416" t="s">
        <v>494</v>
      </c>
      <c r="D416" t="s">
        <v>495</v>
      </c>
      <c r="E416" t="s">
        <v>15</v>
      </c>
      <c r="F416" t="s">
        <v>52</v>
      </c>
      <c r="G416" t="s">
        <v>133</v>
      </c>
      <c r="H416">
        <v>4</v>
      </c>
      <c r="I416">
        <v>198.76</v>
      </c>
      <c r="J416">
        <v>0.05</v>
      </c>
      <c r="K416">
        <v>755.29</v>
      </c>
      <c r="L416">
        <v>54.14</v>
      </c>
      <c r="M416">
        <f t="shared" si="20"/>
        <v>755.2879999999999</v>
      </c>
      <c r="N416" t="str">
        <f t="shared" si="18"/>
        <v>Q4</v>
      </c>
      <c r="O416" s="2">
        <f t="shared" si="19"/>
        <v>7.1681076142938478</v>
      </c>
      <c r="P416" t="str">
        <f>VLOOKUP(retail_sales_2023!C416,customers!A:J,5,)</f>
        <v>Kochi</v>
      </c>
      <c r="Q416" t="str">
        <f>VLOOKUP(C416,customers!A:J,10,0)</f>
        <v>Premium</v>
      </c>
    </row>
    <row r="417" spans="1:17" x14ac:dyDescent="0.3">
      <c r="A417" t="s">
        <v>1071</v>
      </c>
      <c r="B417" s="1">
        <v>45234</v>
      </c>
      <c r="C417" t="s">
        <v>1072</v>
      </c>
      <c r="D417" t="s">
        <v>1073</v>
      </c>
      <c r="E417" t="s">
        <v>21</v>
      </c>
      <c r="F417" t="s">
        <v>28</v>
      </c>
      <c r="G417" t="s">
        <v>61</v>
      </c>
      <c r="H417">
        <v>2</v>
      </c>
      <c r="I417">
        <v>299.91000000000003</v>
      </c>
      <c r="J417">
        <v>0</v>
      </c>
      <c r="K417">
        <v>599.82000000000005</v>
      </c>
      <c r="L417">
        <v>165.58</v>
      </c>
      <c r="M417">
        <f t="shared" si="20"/>
        <v>599.82000000000005</v>
      </c>
      <c r="N417" t="str">
        <f t="shared" si="18"/>
        <v>Q4</v>
      </c>
      <c r="O417" s="2">
        <f t="shared" si="19"/>
        <v>27.604948151112001</v>
      </c>
      <c r="P417" t="str">
        <f>VLOOKUP(retail_sales_2023!C417,customers!A:J,5,)</f>
        <v>Patna</v>
      </c>
      <c r="Q417" t="str">
        <f>VLOOKUP(C417,customers!A:J,10,0)</f>
        <v>Regular</v>
      </c>
    </row>
    <row r="418" spans="1:17" x14ac:dyDescent="0.3">
      <c r="A418" t="s">
        <v>1074</v>
      </c>
      <c r="B418" s="1">
        <v>45060</v>
      </c>
      <c r="C418" t="s">
        <v>507</v>
      </c>
      <c r="D418" t="s">
        <v>508</v>
      </c>
      <c r="E418" t="s">
        <v>33</v>
      </c>
      <c r="F418" t="s">
        <v>38</v>
      </c>
      <c r="G418" t="s">
        <v>65</v>
      </c>
      <c r="H418">
        <v>1</v>
      </c>
      <c r="I418">
        <v>2215.64</v>
      </c>
      <c r="J418">
        <v>0.05</v>
      </c>
      <c r="K418">
        <v>2104.86</v>
      </c>
      <c r="L418">
        <v>590.02</v>
      </c>
      <c r="M418">
        <f t="shared" si="20"/>
        <v>2104.8579999999997</v>
      </c>
      <c r="N418" t="str">
        <f t="shared" si="18"/>
        <v>Q2</v>
      </c>
      <c r="O418" s="2">
        <f t="shared" si="19"/>
        <v>28.031317997396499</v>
      </c>
      <c r="P418" t="str">
        <f>VLOOKUP(retail_sales_2023!C418,customers!A:J,5,)</f>
        <v>Nagpur</v>
      </c>
      <c r="Q418" t="str">
        <f>VLOOKUP(C418,customers!A:J,10,0)</f>
        <v>Premium</v>
      </c>
    </row>
    <row r="419" spans="1:17" x14ac:dyDescent="0.3">
      <c r="A419" t="s">
        <v>1075</v>
      </c>
      <c r="B419" s="1">
        <v>45049</v>
      </c>
      <c r="C419" t="s">
        <v>99</v>
      </c>
      <c r="D419" t="s">
        <v>100</v>
      </c>
      <c r="E419" t="s">
        <v>15</v>
      </c>
      <c r="F419" t="s">
        <v>28</v>
      </c>
      <c r="G419" t="s">
        <v>97</v>
      </c>
      <c r="H419">
        <v>5</v>
      </c>
      <c r="I419">
        <v>7761.16</v>
      </c>
      <c r="J419">
        <v>0.05</v>
      </c>
      <c r="K419">
        <v>36865.51</v>
      </c>
      <c r="L419">
        <v>9795.7099999999991</v>
      </c>
      <c r="M419">
        <f t="shared" si="20"/>
        <v>36865.51</v>
      </c>
      <c r="N419" t="str">
        <f t="shared" si="18"/>
        <v>Q2</v>
      </c>
      <c r="O419" s="2">
        <f t="shared" si="19"/>
        <v>26.571475615012513</v>
      </c>
      <c r="P419" t="str">
        <f>VLOOKUP(retail_sales_2023!C419,customers!A:J,5,)</f>
        <v>Kochi</v>
      </c>
      <c r="Q419" t="str">
        <f>VLOOKUP(C419,customers!A:J,10,0)</f>
        <v>Regular</v>
      </c>
    </row>
    <row r="420" spans="1:17" x14ac:dyDescent="0.3">
      <c r="A420" t="s">
        <v>1076</v>
      </c>
      <c r="B420" s="1">
        <v>44975</v>
      </c>
      <c r="C420" t="s">
        <v>107</v>
      </c>
      <c r="D420" t="s">
        <v>108</v>
      </c>
      <c r="E420" t="s">
        <v>15</v>
      </c>
      <c r="F420" t="s">
        <v>22</v>
      </c>
      <c r="G420" t="s">
        <v>23</v>
      </c>
      <c r="H420">
        <v>2</v>
      </c>
      <c r="I420">
        <v>2650.23</v>
      </c>
      <c r="J420">
        <v>0.1</v>
      </c>
      <c r="K420">
        <v>4770.41</v>
      </c>
      <c r="L420">
        <v>924.13</v>
      </c>
      <c r="M420">
        <f t="shared" si="20"/>
        <v>4770.4139999999998</v>
      </c>
      <c r="N420" t="str">
        <f t="shared" si="18"/>
        <v>Q1</v>
      </c>
      <c r="O420" s="2">
        <f t="shared" si="19"/>
        <v>19.372129439607917</v>
      </c>
      <c r="P420" t="str">
        <f>VLOOKUP(retail_sales_2023!C420,customers!A:J,5,)</f>
        <v>Chennai</v>
      </c>
      <c r="Q420" t="str">
        <f>VLOOKUP(C420,customers!A:J,10,0)</f>
        <v>Premium</v>
      </c>
    </row>
    <row r="421" spans="1:17" x14ac:dyDescent="0.3">
      <c r="A421" t="s">
        <v>1077</v>
      </c>
      <c r="B421" s="1">
        <v>45043</v>
      </c>
      <c r="C421" t="s">
        <v>625</v>
      </c>
      <c r="D421" t="s">
        <v>626</v>
      </c>
      <c r="E421" t="s">
        <v>21</v>
      </c>
      <c r="F421" t="s">
        <v>28</v>
      </c>
      <c r="G421" t="s">
        <v>165</v>
      </c>
      <c r="H421">
        <v>5</v>
      </c>
      <c r="I421">
        <v>3885.28</v>
      </c>
      <c r="J421">
        <v>0.15</v>
      </c>
      <c r="K421">
        <v>16512.439999999999</v>
      </c>
      <c r="L421">
        <v>2905.72</v>
      </c>
      <c r="M421">
        <f t="shared" si="20"/>
        <v>16512.440000000002</v>
      </c>
      <c r="N421" t="str">
        <f t="shared" si="18"/>
        <v>Q2</v>
      </c>
      <c r="O421" s="2">
        <f t="shared" si="19"/>
        <v>17.597157052501021</v>
      </c>
      <c r="P421" t="str">
        <f>VLOOKUP(retail_sales_2023!C421,customers!A:J,5,)</f>
        <v>Ranchi</v>
      </c>
      <c r="Q421" t="str">
        <f>VLOOKUP(C421,customers!A:J,10,0)</f>
        <v>Premium</v>
      </c>
    </row>
    <row r="422" spans="1:17" x14ac:dyDescent="0.3">
      <c r="A422" t="s">
        <v>1078</v>
      </c>
      <c r="B422" s="1">
        <v>45248</v>
      </c>
      <c r="C422" t="s">
        <v>791</v>
      </c>
      <c r="D422" t="s">
        <v>792</v>
      </c>
      <c r="E422" t="s">
        <v>33</v>
      </c>
      <c r="F422" t="s">
        <v>22</v>
      </c>
      <c r="G422" t="s">
        <v>182</v>
      </c>
      <c r="H422">
        <v>5</v>
      </c>
      <c r="I422">
        <v>41460.69</v>
      </c>
      <c r="J422">
        <v>0.15</v>
      </c>
      <c r="K422">
        <v>176207.93</v>
      </c>
      <c r="L422">
        <v>44755.97</v>
      </c>
      <c r="M422">
        <f t="shared" si="20"/>
        <v>176207.9325</v>
      </c>
      <c r="N422" t="str">
        <f t="shared" si="18"/>
        <v>Q4</v>
      </c>
      <c r="O422" s="2">
        <f t="shared" si="19"/>
        <v>25.399520895569232</v>
      </c>
      <c r="P422" t="str">
        <f>VLOOKUP(retail_sales_2023!C422,customers!A:J,5,)</f>
        <v>Pune</v>
      </c>
      <c r="Q422" t="str">
        <f>VLOOKUP(C422,customers!A:J,10,0)</f>
        <v>Premium</v>
      </c>
    </row>
    <row r="423" spans="1:17" x14ac:dyDescent="0.3">
      <c r="A423" t="s">
        <v>1079</v>
      </c>
      <c r="B423" s="1">
        <v>45282</v>
      </c>
      <c r="C423" t="s">
        <v>1080</v>
      </c>
      <c r="D423" t="s">
        <v>1081</v>
      </c>
      <c r="E423" t="s">
        <v>15</v>
      </c>
      <c r="F423" t="s">
        <v>28</v>
      </c>
      <c r="G423" t="s">
        <v>280</v>
      </c>
      <c r="H423">
        <v>4</v>
      </c>
      <c r="I423">
        <v>5349.24</v>
      </c>
      <c r="J423">
        <v>0.05</v>
      </c>
      <c r="K423">
        <v>20327.11</v>
      </c>
      <c r="L423">
        <v>4621.76</v>
      </c>
      <c r="M423">
        <f t="shared" si="20"/>
        <v>20327.111999999997</v>
      </c>
      <c r="N423" t="str">
        <f t="shared" si="18"/>
        <v>Q4</v>
      </c>
      <c r="O423" s="2">
        <f t="shared" si="19"/>
        <v>22.736926203478998</v>
      </c>
      <c r="P423" t="str">
        <f>VLOOKUP(retail_sales_2023!C423,customers!A:J,5,)</f>
        <v>Hyderabad</v>
      </c>
      <c r="Q423" t="str">
        <f>VLOOKUP(C423,customers!A:J,10,0)</f>
        <v>Regular</v>
      </c>
    </row>
    <row r="424" spans="1:17" x14ac:dyDescent="0.3">
      <c r="A424" t="s">
        <v>1082</v>
      </c>
      <c r="B424" s="1">
        <v>45135</v>
      </c>
      <c r="C424" t="s">
        <v>726</v>
      </c>
      <c r="D424" t="s">
        <v>727</v>
      </c>
      <c r="E424" t="s">
        <v>15</v>
      </c>
      <c r="F424" t="s">
        <v>28</v>
      </c>
      <c r="G424" t="s">
        <v>57</v>
      </c>
      <c r="H424">
        <v>1</v>
      </c>
      <c r="I424">
        <v>5752.52</v>
      </c>
      <c r="J424">
        <v>0</v>
      </c>
      <c r="K424">
        <v>5752.52</v>
      </c>
      <c r="L424">
        <v>1125</v>
      </c>
      <c r="M424">
        <f t="shared" si="20"/>
        <v>5752.52</v>
      </c>
      <c r="N424" t="str">
        <f t="shared" si="18"/>
        <v>Q3</v>
      </c>
      <c r="O424" s="2">
        <f t="shared" si="19"/>
        <v>19.556646478412937</v>
      </c>
      <c r="P424" t="str">
        <f>VLOOKUP(retail_sales_2023!C424,customers!A:J,5,)</f>
        <v>Kochi</v>
      </c>
      <c r="Q424" t="str">
        <f>VLOOKUP(C424,customers!A:J,10,0)</f>
        <v>Occasional</v>
      </c>
    </row>
    <row r="425" spans="1:17" x14ac:dyDescent="0.3">
      <c r="A425" t="s">
        <v>1083</v>
      </c>
      <c r="B425" s="1">
        <v>45223</v>
      </c>
      <c r="C425" t="s">
        <v>420</v>
      </c>
      <c r="D425" t="s">
        <v>421</v>
      </c>
      <c r="E425" t="s">
        <v>33</v>
      </c>
      <c r="F425" t="s">
        <v>43</v>
      </c>
      <c r="G425" t="s">
        <v>110</v>
      </c>
      <c r="H425">
        <v>4</v>
      </c>
      <c r="I425">
        <v>60442.1</v>
      </c>
      <c r="J425">
        <v>0.2</v>
      </c>
      <c r="K425">
        <v>193414.72</v>
      </c>
      <c r="L425">
        <v>29560.63</v>
      </c>
      <c r="M425">
        <f t="shared" si="20"/>
        <v>193414.72</v>
      </c>
      <c r="N425" t="str">
        <f t="shared" si="18"/>
        <v>Q4</v>
      </c>
      <c r="O425" s="2">
        <f t="shared" si="19"/>
        <v>15.283547188135421</v>
      </c>
      <c r="P425" t="str">
        <f>VLOOKUP(retail_sales_2023!C425,customers!A:J,5,)</f>
        <v>Surat</v>
      </c>
      <c r="Q425" t="str">
        <f>VLOOKUP(C425,customers!A:J,10,0)</f>
        <v>Premium</v>
      </c>
    </row>
    <row r="426" spans="1:17" x14ac:dyDescent="0.3">
      <c r="A426" t="s">
        <v>1084</v>
      </c>
      <c r="B426" s="1">
        <v>45201</v>
      </c>
      <c r="C426" t="s">
        <v>92</v>
      </c>
      <c r="D426" t="s">
        <v>93</v>
      </c>
      <c r="E426" t="s">
        <v>27</v>
      </c>
      <c r="F426" t="s">
        <v>22</v>
      </c>
      <c r="G426" t="s">
        <v>23</v>
      </c>
      <c r="H426">
        <v>5</v>
      </c>
      <c r="I426">
        <v>8232.8700000000008</v>
      </c>
      <c r="J426">
        <v>0</v>
      </c>
      <c r="K426">
        <v>41164.35</v>
      </c>
      <c r="L426">
        <v>9461.49</v>
      </c>
      <c r="M426">
        <f t="shared" si="20"/>
        <v>41164.350000000006</v>
      </c>
      <c r="N426" t="str">
        <f t="shared" si="18"/>
        <v>Q4</v>
      </c>
      <c r="O426" s="2">
        <f t="shared" si="19"/>
        <v>22.98466998750132</v>
      </c>
      <c r="P426" t="str">
        <f>VLOOKUP(retail_sales_2023!C426,customers!A:J,5,)</f>
        <v>Jaipur</v>
      </c>
      <c r="Q426" t="str">
        <f>VLOOKUP(C426,customers!A:J,10,0)</f>
        <v>Premium</v>
      </c>
    </row>
    <row r="427" spans="1:17" x14ac:dyDescent="0.3">
      <c r="A427" t="s">
        <v>1085</v>
      </c>
      <c r="B427" s="1">
        <v>45175</v>
      </c>
      <c r="C427" t="s">
        <v>184</v>
      </c>
      <c r="D427" t="s">
        <v>185</v>
      </c>
      <c r="E427" t="s">
        <v>15</v>
      </c>
      <c r="F427" t="s">
        <v>43</v>
      </c>
      <c r="G427" t="s">
        <v>154</v>
      </c>
      <c r="H427">
        <v>1</v>
      </c>
      <c r="I427">
        <v>25832.34</v>
      </c>
      <c r="J427">
        <v>0.1</v>
      </c>
      <c r="K427">
        <v>23249.11</v>
      </c>
      <c r="L427">
        <v>2331.0700000000002</v>
      </c>
      <c r="M427">
        <f t="shared" si="20"/>
        <v>23249.106</v>
      </c>
      <c r="N427" t="str">
        <f t="shared" si="18"/>
        <v>Q3</v>
      </c>
      <c r="O427" s="2">
        <f t="shared" si="19"/>
        <v>10.026491336657619</v>
      </c>
      <c r="P427" t="str">
        <f>VLOOKUP(retail_sales_2023!C427,customers!A:J,5,)</f>
        <v>Hyderabad</v>
      </c>
      <c r="Q427" t="str">
        <f>VLOOKUP(C427,customers!A:J,10,0)</f>
        <v>Premium</v>
      </c>
    </row>
    <row r="428" spans="1:17" x14ac:dyDescent="0.3">
      <c r="A428" t="s">
        <v>1086</v>
      </c>
      <c r="B428" s="1">
        <v>45095</v>
      </c>
      <c r="C428" t="s">
        <v>1087</v>
      </c>
      <c r="D428" t="s">
        <v>1088</v>
      </c>
      <c r="E428" t="s">
        <v>15</v>
      </c>
      <c r="F428" t="s">
        <v>28</v>
      </c>
      <c r="G428" t="s">
        <v>97</v>
      </c>
      <c r="H428">
        <v>2</v>
      </c>
      <c r="I428">
        <v>4061.31</v>
      </c>
      <c r="J428">
        <v>0.25</v>
      </c>
      <c r="K428">
        <v>6091.97</v>
      </c>
      <c r="L428">
        <v>1020.88</v>
      </c>
      <c r="M428">
        <f t="shared" si="20"/>
        <v>6091.9650000000001</v>
      </c>
      <c r="N428" t="str">
        <f t="shared" si="18"/>
        <v>Q2</v>
      </c>
      <c r="O428" s="2">
        <f t="shared" si="19"/>
        <v>16.757797559738474</v>
      </c>
      <c r="P428" t="str">
        <f>VLOOKUP(retail_sales_2023!C428,customers!A:J,5,)</f>
        <v>Kochi</v>
      </c>
      <c r="Q428" t="str">
        <f>VLOOKUP(C428,customers!A:J,10,0)</f>
        <v>Regular</v>
      </c>
    </row>
    <row r="429" spans="1:17" x14ac:dyDescent="0.3">
      <c r="A429" t="s">
        <v>1089</v>
      </c>
      <c r="B429" s="1">
        <v>45275</v>
      </c>
      <c r="C429" t="s">
        <v>1090</v>
      </c>
      <c r="D429" t="s">
        <v>1091</v>
      </c>
      <c r="E429" t="s">
        <v>27</v>
      </c>
      <c r="F429" t="s">
        <v>52</v>
      </c>
      <c r="G429" t="s">
        <v>69</v>
      </c>
      <c r="H429">
        <v>2</v>
      </c>
      <c r="I429">
        <v>722.25</v>
      </c>
      <c r="J429">
        <v>0.25</v>
      </c>
      <c r="K429">
        <v>1083.3800000000001</v>
      </c>
      <c r="L429">
        <v>85.06</v>
      </c>
      <c r="M429">
        <f t="shared" si="20"/>
        <v>1083.375</v>
      </c>
      <c r="N429" t="str">
        <f t="shared" si="18"/>
        <v>Q4</v>
      </c>
      <c r="O429" s="2">
        <f t="shared" si="19"/>
        <v>7.8513540955158847</v>
      </c>
      <c r="P429" t="str">
        <f>VLOOKUP(retail_sales_2023!C429,customers!A:J,5,)</f>
        <v>Lucknow</v>
      </c>
      <c r="Q429" t="str">
        <f>VLOOKUP(C429,customers!A:J,10,0)</f>
        <v>Regular</v>
      </c>
    </row>
    <row r="430" spans="1:17" x14ac:dyDescent="0.3">
      <c r="A430" t="s">
        <v>1092</v>
      </c>
      <c r="B430" s="1">
        <v>44948</v>
      </c>
      <c r="C430" t="s">
        <v>323</v>
      </c>
      <c r="D430" t="s">
        <v>324</v>
      </c>
      <c r="E430" t="s">
        <v>15</v>
      </c>
      <c r="F430" t="s">
        <v>22</v>
      </c>
      <c r="G430" t="s">
        <v>516</v>
      </c>
      <c r="H430">
        <v>5</v>
      </c>
      <c r="I430">
        <v>37297.9</v>
      </c>
      <c r="J430">
        <v>0.1</v>
      </c>
      <c r="K430">
        <v>167840.55</v>
      </c>
      <c r="L430">
        <v>48171.79</v>
      </c>
      <c r="M430">
        <f t="shared" si="20"/>
        <v>167840.55000000002</v>
      </c>
      <c r="N430" t="str">
        <f t="shared" si="18"/>
        <v>Q1</v>
      </c>
      <c r="O430" s="2">
        <f t="shared" si="19"/>
        <v>28.700924776521532</v>
      </c>
      <c r="P430" t="str">
        <f>VLOOKUP(retail_sales_2023!C430,customers!A:J,5,)</f>
        <v>Kochi</v>
      </c>
      <c r="Q430" t="str">
        <f>VLOOKUP(C430,customers!A:J,10,0)</f>
        <v>Regular</v>
      </c>
    </row>
    <row r="431" spans="1:17" x14ac:dyDescent="0.3">
      <c r="A431" t="s">
        <v>1093</v>
      </c>
      <c r="B431" s="1">
        <v>45126</v>
      </c>
      <c r="C431" t="s">
        <v>1094</v>
      </c>
      <c r="D431" t="s">
        <v>1095</v>
      </c>
      <c r="E431" t="s">
        <v>27</v>
      </c>
      <c r="F431" t="s">
        <v>16</v>
      </c>
      <c r="G431" t="s">
        <v>319</v>
      </c>
      <c r="H431">
        <v>5</v>
      </c>
      <c r="I431">
        <v>331.41</v>
      </c>
      <c r="J431">
        <v>0.05</v>
      </c>
      <c r="K431">
        <v>1574.2</v>
      </c>
      <c r="L431">
        <v>475.43</v>
      </c>
      <c r="M431">
        <f t="shared" si="20"/>
        <v>1574.1975</v>
      </c>
      <c r="N431" t="str">
        <f t="shared" si="18"/>
        <v>Q3</v>
      </c>
      <c r="O431" s="2">
        <f t="shared" si="19"/>
        <v>30.201372125524074</v>
      </c>
      <c r="P431" t="str">
        <f>VLOOKUP(retail_sales_2023!C431,customers!A:J,5,)</f>
        <v>Lucknow</v>
      </c>
      <c r="Q431" t="str">
        <f>VLOOKUP(C431,customers!A:J,10,0)</f>
        <v>Premium</v>
      </c>
    </row>
    <row r="432" spans="1:17" x14ac:dyDescent="0.3">
      <c r="A432" t="s">
        <v>1096</v>
      </c>
      <c r="B432" s="1">
        <v>45021</v>
      </c>
      <c r="C432" t="s">
        <v>79</v>
      </c>
      <c r="D432" t="s">
        <v>80</v>
      </c>
      <c r="E432" t="s">
        <v>15</v>
      </c>
      <c r="F432" t="s">
        <v>43</v>
      </c>
      <c r="G432" t="s">
        <v>154</v>
      </c>
      <c r="H432">
        <v>4</v>
      </c>
      <c r="I432">
        <v>46919.97</v>
      </c>
      <c r="J432">
        <v>0</v>
      </c>
      <c r="K432">
        <v>187679.88</v>
      </c>
      <c r="L432">
        <v>23600.65</v>
      </c>
      <c r="M432">
        <f t="shared" si="20"/>
        <v>187679.88</v>
      </c>
      <c r="N432" t="str">
        <f t="shared" si="18"/>
        <v>Q2</v>
      </c>
      <c r="O432" s="2">
        <f t="shared" si="19"/>
        <v>12.574949429848314</v>
      </c>
      <c r="P432" t="str">
        <f>VLOOKUP(retail_sales_2023!C432,customers!A:J,5,)</f>
        <v>Coimbatore</v>
      </c>
      <c r="Q432" t="str">
        <f>VLOOKUP(C432,customers!A:J,10,0)</f>
        <v>Regular</v>
      </c>
    </row>
    <row r="433" spans="1:17" x14ac:dyDescent="0.3">
      <c r="A433" t="s">
        <v>1097</v>
      </c>
      <c r="B433" s="1">
        <v>45094</v>
      </c>
      <c r="C433" t="s">
        <v>918</v>
      </c>
      <c r="D433" t="s">
        <v>919</v>
      </c>
      <c r="E433" t="s">
        <v>33</v>
      </c>
      <c r="F433" t="s">
        <v>43</v>
      </c>
      <c r="G433" t="s">
        <v>154</v>
      </c>
      <c r="H433">
        <v>2</v>
      </c>
      <c r="I433">
        <v>51402.18</v>
      </c>
      <c r="J433">
        <v>0</v>
      </c>
      <c r="K433">
        <v>102804.36</v>
      </c>
      <c r="L433">
        <v>14907.03</v>
      </c>
      <c r="M433">
        <f t="shared" si="20"/>
        <v>102804.36</v>
      </c>
      <c r="N433" t="str">
        <f t="shared" si="18"/>
        <v>Q2</v>
      </c>
      <c r="O433" s="2">
        <f t="shared" si="19"/>
        <v>14.500386948569108</v>
      </c>
      <c r="P433" t="str">
        <f>VLOOKUP(retail_sales_2023!C433,customers!A:J,5,)</f>
        <v>Ahmedabad</v>
      </c>
      <c r="Q433" t="str">
        <f>VLOOKUP(C433,customers!A:J,10,0)</f>
        <v>Regular</v>
      </c>
    </row>
    <row r="434" spans="1:17" x14ac:dyDescent="0.3">
      <c r="A434" t="s">
        <v>1098</v>
      </c>
      <c r="B434" s="1">
        <v>45193</v>
      </c>
      <c r="C434" t="s">
        <v>1099</v>
      </c>
      <c r="D434" t="s">
        <v>1100</v>
      </c>
      <c r="E434" t="s">
        <v>27</v>
      </c>
      <c r="F434" t="s">
        <v>16</v>
      </c>
      <c r="G434" t="s">
        <v>898</v>
      </c>
      <c r="H434">
        <v>1</v>
      </c>
      <c r="I434">
        <v>655.29999999999995</v>
      </c>
      <c r="J434">
        <v>0</v>
      </c>
      <c r="K434">
        <v>655.29999999999995</v>
      </c>
      <c r="L434">
        <v>291.5</v>
      </c>
      <c r="M434">
        <f t="shared" si="20"/>
        <v>655.29999999999995</v>
      </c>
      <c r="N434" t="str">
        <f t="shared" si="18"/>
        <v>Q3</v>
      </c>
      <c r="O434" s="2">
        <f t="shared" si="19"/>
        <v>44.483442698000921</v>
      </c>
      <c r="P434" t="str">
        <f>VLOOKUP(retail_sales_2023!C434,customers!A:J,5,)</f>
        <v>Chandigarh</v>
      </c>
      <c r="Q434" t="str">
        <f>VLOOKUP(C434,customers!A:J,10,0)</f>
        <v>Regular</v>
      </c>
    </row>
    <row r="435" spans="1:17" x14ac:dyDescent="0.3">
      <c r="A435" t="s">
        <v>1101</v>
      </c>
      <c r="B435" s="1">
        <v>45111</v>
      </c>
      <c r="C435" t="s">
        <v>119</v>
      </c>
      <c r="D435" t="s">
        <v>120</v>
      </c>
      <c r="E435" t="s">
        <v>15</v>
      </c>
      <c r="F435" t="s">
        <v>22</v>
      </c>
      <c r="G435" t="s">
        <v>210</v>
      </c>
      <c r="H435">
        <v>2</v>
      </c>
      <c r="I435">
        <v>41902.42</v>
      </c>
      <c r="J435">
        <v>0.05</v>
      </c>
      <c r="K435">
        <v>79614.600000000006</v>
      </c>
      <c r="L435">
        <v>22352.91</v>
      </c>
      <c r="M435">
        <f t="shared" si="20"/>
        <v>79614.597999999998</v>
      </c>
      <c r="N435" t="str">
        <f t="shared" si="18"/>
        <v>Q3</v>
      </c>
      <c r="O435" s="2">
        <f t="shared" si="19"/>
        <v>28.076395535492232</v>
      </c>
      <c r="P435" t="str">
        <f>VLOOKUP(retail_sales_2023!C435,customers!A:J,5,)</f>
        <v>Kochi</v>
      </c>
      <c r="Q435" t="str">
        <f>VLOOKUP(C435,customers!A:J,10,0)</f>
        <v>Premium</v>
      </c>
    </row>
    <row r="436" spans="1:17" x14ac:dyDescent="0.3">
      <c r="A436" t="s">
        <v>1102</v>
      </c>
      <c r="B436" s="1">
        <v>45290</v>
      </c>
      <c r="C436" t="s">
        <v>1103</v>
      </c>
      <c r="D436" t="s">
        <v>1104</v>
      </c>
      <c r="E436" t="s">
        <v>21</v>
      </c>
      <c r="F436" t="s">
        <v>81</v>
      </c>
      <c r="G436" t="s">
        <v>333</v>
      </c>
      <c r="H436">
        <v>5</v>
      </c>
      <c r="I436">
        <v>4261.12</v>
      </c>
      <c r="J436">
        <v>0</v>
      </c>
      <c r="K436">
        <v>21305.599999999999</v>
      </c>
      <c r="L436">
        <v>6173.16</v>
      </c>
      <c r="M436">
        <f t="shared" si="20"/>
        <v>21305.599999999999</v>
      </c>
      <c r="N436" t="str">
        <f t="shared" si="18"/>
        <v>Q4</v>
      </c>
      <c r="O436" s="2">
        <f t="shared" si="19"/>
        <v>28.974354160408534</v>
      </c>
      <c r="P436" t="str">
        <f>VLOOKUP(retail_sales_2023!C436,customers!A:J,5,)</f>
        <v>Mumbai</v>
      </c>
      <c r="Q436" t="str">
        <f>VLOOKUP(C436,customers!A:J,10,0)</f>
        <v>Regular</v>
      </c>
    </row>
    <row r="437" spans="1:17" x14ac:dyDescent="0.3">
      <c r="A437" t="s">
        <v>1105</v>
      </c>
      <c r="B437" s="1">
        <v>45161</v>
      </c>
      <c r="C437" t="s">
        <v>570</v>
      </c>
      <c r="D437" t="s">
        <v>571</v>
      </c>
      <c r="E437" t="s">
        <v>33</v>
      </c>
      <c r="F437" t="s">
        <v>22</v>
      </c>
      <c r="G437" t="s">
        <v>23</v>
      </c>
      <c r="H437">
        <v>2</v>
      </c>
      <c r="I437">
        <v>41162.5</v>
      </c>
      <c r="J437">
        <v>0.05</v>
      </c>
      <c r="K437">
        <v>78208.75</v>
      </c>
      <c r="L437">
        <v>20733.59</v>
      </c>
      <c r="M437">
        <f t="shared" si="20"/>
        <v>78208.75</v>
      </c>
      <c r="N437" t="str">
        <f t="shared" si="18"/>
        <v>Q3</v>
      </c>
      <c r="O437" s="2">
        <f t="shared" si="19"/>
        <v>26.510575862675211</v>
      </c>
      <c r="P437" t="str">
        <f>VLOOKUP(retail_sales_2023!C437,customers!A:J,5,)</f>
        <v>Pune</v>
      </c>
      <c r="Q437" t="str">
        <f>VLOOKUP(C437,customers!A:J,10,0)</f>
        <v>Premium</v>
      </c>
    </row>
    <row r="438" spans="1:17" x14ac:dyDescent="0.3">
      <c r="A438" t="s">
        <v>1106</v>
      </c>
      <c r="B438" s="1">
        <v>45128</v>
      </c>
      <c r="C438" t="s">
        <v>864</v>
      </c>
      <c r="D438" t="s">
        <v>865</v>
      </c>
      <c r="E438" t="s">
        <v>27</v>
      </c>
      <c r="F438" t="s">
        <v>38</v>
      </c>
      <c r="G438" t="s">
        <v>395</v>
      </c>
      <c r="H438">
        <v>5</v>
      </c>
      <c r="I438">
        <v>3870.59</v>
      </c>
      <c r="J438">
        <v>0.15</v>
      </c>
      <c r="K438">
        <v>16450.009999999998</v>
      </c>
      <c r="L438">
        <v>3756.56</v>
      </c>
      <c r="M438">
        <f t="shared" si="20"/>
        <v>16450.0075</v>
      </c>
      <c r="N438" t="str">
        <f t="shared" si="18"/>
        <v>Q3</v>
      </c>
      <c r="O438" s="2">
        <f t="shared" si="19"/>
        <v>22.836217120840658</v>
      </c>
      <c r="P438" t="str">
        <f>VLOOKUP(retail_sales_2023!C438,customers!A:J,5,)</f>
        <v>Amritsar</v>
      </c>
      <c r="Q438" t="str">
        <f>VLOOKUP(C438,customers!A:J,10,0)</f>
        <v>Regular</v>
      </c>
    </row>
    <row r="439" spans="1:17" x14ac:dyDescent="0.3">
      <c r="A439" t="s">
        <v>1107</v>
      </c>
      <c r="B439" s="1">
        <v>44955</v>
      </c>
      <c r="C439" t="s">
        <v>1044</v>
      </c>
      <c r="D439" t="s">
        <v>1045</v>
      </c>
      <c r="E439" t="s">
        <v>33</v>
      </c>
      <c r="F439" t="s">
        <v>43</v>
      </c>
      <c r="G439" t="s">
        <v>121</v>
      </c>
      <c r="H439">
        <v>1</v>
      </c>
      <c r="I439">
        <v>31772.35</v>
      </c>
      <c r="J439">
        <v>0.05</v>
      </c>
      <c r="K439">
        <v>30183.73</v>
      </c>
      <c r="L439">
        <v>3540.16</v>
      </c>
      <c r="M439">
        <f t="shared" si="20"/>
        <v>30183.732499999998</v>
      </c>
      <c r="N439" t="str">
        <f t="shared" si="18"/>
        <v>Q1</v>
      </c>
      <c r="O439" s="2">
        <f t="shared" si="19"/>
        <v>11.728702847527458</v>
      </c>
      <c r="P439" t="str">
        <f>VLOOKUP(retail_sales_2023!C439,customers!A:J,5,)</f>
        <v>Ahmedabad</v>
      </c>
      <c r="Q439" t="str">
        <f>VLOOKUP(C439,customers!A:J,10,0)</f>
        <v>Premium</v>
      </c>
    </row>
    <row r="440" spans="1:17" x14ac:dyDescent="0.3">
      <c r="A440" t="s">
        <v>1108</v>
      </c>
      <c r="B440" s="1">
        <v>45251</v>
      </c>
      <c r="C440" t="s">
        <v>1109</v>
      </c>
      <c r="D440" t="s">
        <v>1110</v>
      </c>
      <c r="E440" t="s">
        <v>15</v>
      </c>
      <c r="F440" t="s">
        <v>16</v>
      </c>
      <c r="G440" t="s">
        <v>192</v>
      </c>
      <c r="H440">
        <v>3</v>
      </c>
      <c r="I440">
        <v>971.55</v>
      </c>
      <c r="J440">
        <v>0.3</v>
      </c>
      <c r="K440">
        <v>2040.25</v>
      </c>
      <c r="L440">
        <v>618.05999999999995</v>
      </c>
      <c r="M440">
        <f t="shared" si="20"/>
        <v>2040.2549999999997</v>
      </c>
      <c r="N440" t="str">
        <f t="shared" si="18"/>
        <v>Q4</v>
      </c>
      <c r="O440" s="2">
        <f t="shared" si="19"/>
        <v>30.293346403627002</v>
      </c>
      <c r="P440" t="str">
        <f>VLOOKUP(retail_sales_2023!C440,customers!A:J,5,)</f>
        <v>Bengaluru</v>
      </c>
      <c r="Q440" t="str">
        <f>VLOOKUP(C440,customers!A:J,10,0)</f>
        <v>Premium</v>
      </c>
    </row>
    <row r="441" spans="1:17" x14ac:dyDescent="0.3">
      <c r="A441" t="s">
        <v>1111</v>
      </c>
      <c r="B441" s="1">
        <v>45268</v>
      </c>
      <c r="C441" t="s">
        <v>956</v>
      </c>
      <c r="D441" t="s">
        <v>957</v>
      </c>
      <c r="E441" t="s">
        <v>15</v>
      </c>
      <c r="F441" t="s">
        <v>22</v>
      </c>
      <c r="G441" t="s">
        <v>146</v>
      </c>
      <c r="H441">
        <v>1</v>
      </c>
      <c r="I441">
        <v>42222.77</v>
      </c>
      <c r="J441">
        <v>0.1</v>
      </c>
      <c r="K441">
        <v>38000.49</v>
      </c>
      <c r="L441">
        <v>10319.41</v>
      </c>
      <c r="M441">
        <f t="shared" si="20"/>
        <v>38000.492999999995</v>
      </c>
      <c r="N441" t="str">
        <f t="shared" si="18"/>
        <v>Q4</v>
      </c>
      <c r="O441" s="2">
        <f t="shared" si="19"/>
        <v>27.155991935893457</v>
      </c>
      <c r="P441" t="str">
        <f>VLOOKUP(retail_sales_2023!C441,customers!A:J,5,)</f>
        <v>Chennai</v>
      </c>
      <c r="Q441" t="str">
        <f>VLOOKUP(C441,customers!A:J,10,0)</f>
        <v>Premium</v>
      </c>
    </row>
    <row r="442" spans="1:17" x14ac:dyDescent="0.3">
      <c r="A442" t="s">
        <v>1112</v>
      </c>
      <c r="B442" s="1">
        <v>45097</v>
      </c>
      <c r="C442" t="s">
        <v>212</v>
      </c>
      <c r="D442" t="s">
        <v>213</v>
      </c>
      <c r="E442" t="s">
        <v>33</v>
      </c>
      <c r="F442" t="s">
        <v>52</v>
      </c>
      <c r="G442" t="s">
        <v>235</v>
      </c>
      <c r="H442">
        <v>1</v>
      </c>
      <c r="I442">
        <v>430.06</v>
      </c>
      <c r="J442">
        <v>0</v>
      </c>
      <c r="K442">
        <v>430.06</v>
      </c>
      <c r="L442">
        <v>34.799999999999997</v>
      </c>
      <c r="M442">
        <f t="shared" si="20"/>
        <v>430.06</v>
      </c>
      <c r="N442" t="str">
        <f t="shared" si="18"/>
        <v>Q2</v>
      </c>
      <c r="O442" s="2">
        <f t="shared" si="19"/>
        <v>8.0918941543040503</v>
      </c>
      <c r="P442" t="str">
        <f>VLOOKUP(retail_sales_2023!C442,customers!A:J,5,)</f>
        <v>Nagpur</v>
      </c>
      <c r="Q442" t="str">
        <f>VLOOKUP(C442,customers!A:J,10,0)</f>
        <v>Premium</v>
      </c>
    </row>
    <row r="443" spans="1:17" x14ac:dyDescent="0.3">
      <c r="A443" t="s">
        <v>1113</v>
      </c>
      <c r="B443" s="1">
        <v>45091</v>
      </c>
      <c r="C443" t="s">
        <v>1114</v>
      </c>
      <c r="D443" t="s">
        <v>1115</v>
      </c>
      <c r="E443" t="s">
        <v>27</v>
      </c>
      <c r="F443" t="s">
        <v>28</v>
      </c>
      <c r="G443" t="s">
        <v>165</v>
      </c>
      <c r="H443">
        <v>5</v>
      </c>
      <c r="I443">
        <v>5422.23</v>
      </c>
      <c r="J443">
        <v>0</v>
      </c>
      <c r="K443">
        <v>27111.15</v>
      </c>
      <c r="L443">
        <v>-996.84</v>
      </c>
      <c r="M443">
        <f t="shared" si="20"/>
        <v>27111.149999999998</v>
      </c>
      <c r="N443" t="str">
        <f t="shared" si="18"/>
        <v>Q2</v>
      </c>
      <c r="O443" s="2">
        <f t="shared" si="19"/>
        <v>-3.6768635782694572</v>
      </c>
      <c r="P443" t="str">
        <f>VLOOKUP(retail_sales_2023!C443,customers!A:J,5,)</f>
        <v>Lucknow</v>
      </c>
      <c r="Q443" t="str">
        <f>VLOOKUP(C443,customers!A:J,10,0)</f>
        <v>Regular</v>
      </c>
    </row>
    <row r="444" spans="1:17" x14ac:dyDescent="0.3">
      <c r="A444" t="s">
        <v>1116</v>
      </c>
      <c r="B444" s="1">
        <v>45287</v>
      </c>
      <c r="C444" t="s">
        <v>1117</v>
      </c>
      <c r="D444" t="s">
        <v>1118</v>
      </c>
      <c r="E444" t="s">
        <v>33</v>
      </c>
      <c r="F444" t="s">
        <v>52</v>
      </c>
      <c r="G444" t="s">
        <v>200</v>
      </c>
      <c r="H444">
        <v>5</v>
      </c>
      <c r="I444">
        <v>725.9</v>
      </c>
      <c r="J444">
        <v>0</v>
      </c>
      <c r="K444">
        <v>3629.5</v>
      </c>
      <c r="L444">
        <v>288.75</v>
      </c>
      <c r="M444">
        <f t="shared" si="20"/>
        <v>3629.5</v>
      </c>
      <c r="N444" t="str">
        <f t="shared" si="18"/>
        <v>Q4</v>
      </c>
      <c r="O444" s="2">
        <f t="shared" si="19"/>
        <v>7.9556412729026045</v>
      </c>
      <c r="P444" t="str">
        <f>VLOOKUP(retail_sales_2023!C444,customers!A:J,5,)</f>
        <v>Mumbai</v>
      </c>
      <c r="Q444" t="str">
        <f>VLOOKUP(C444,customers!A:J,10,0)</f>
        <v>Regular</v>
      </c>
    </row>
    <row r="445" spans="1:17" x14ac:dyDescent="0.3">
      <c r="A445" t="s">
        <v>1119</v>
      </c>
      <c r="B445" s="1">
        <v>45073</v>
      </c>
      <c r="C445" t="s">
        <v>1120</v>
      </c>
      <c r="D445" t="s">
        <v>1121</v>
      </c>
      <c r="E445" t="s">
        <v>33</v>
      </c>
      <c r="F445" t="s">
        <v>28</v>
      </c>
      <c r="G445" t="s">
        <v>165</v>
      </c>
      <c r="H445">
        <v>2</v>
      </c>
      <c r="I445">
        <v>2056.13</v>
      </c>
      <c r="J445">
        <v>0.1</v>
      </c>
      <c r="K445">
        <v>3701.03</v>
      </c>
      <c r="L445">
        <v>1034.22</v>
      </c>
      <c r="M445">
        <f t="shared" si="20"/>
        <v>3701.0340000000001</v>
      </c>
      <c r="N445" t="str">
        <f t="shared" si="18"/>
        <v>Q2</v>
      </c>
      <c r="O445" s="2">
        <f t="shared" si="19"/>
        <v>27.944112855070074</v>
      </c>
      <c r="P445" t="str">
        <f>VLOOKUP(retail_sales_2023!C445,customers!A:J,5,)</f>
        <v>Nagpur</v>
      </c>
      <c r="Q445" t="str">
        <f>VLOOKUP(C445,customers!A:J,10,0)</f>
        <v>Regular</v>
      </c>
    </row>
    <row r="446" spans="1:17" x14ac:dyDescent="0.3">
      <c r="A446" t="s">
        <v>1122</v>
      </c>
      <c r="B446" s="1">
        <v>45059</v>
      </c>
      <c r="C446" t="s">
        <v>1123</v>
      </c>
      <c r="D446" t="s">
        <v>1124</v>
      </c>
      <c r="E446" t="s">
        <v>15</v>
      </c>
      <c r="F446" t="s">
        <v>43</v>
      </c>
      <c r="G446" t="s">
        <v>121</v>
      </c>
      <c r="H446">
        <v>3</v>
      </c>
      <c r="I446">
        <v>33772.32</v>
      </c>
      <c r="J446">
        <v>0.3</v>
      </c>
      <c r="K446">
        <v>70921.87</v>
      </c>
      <c r="L446">
        <v>7308.91</v>
      </c>
      <c r="M446">
        <f t="shared" si="20"/>
        <v>70921.871999999988</v>
      </c>
      <c r="N446" t="str">
        <f t="shared" si="18"/>
        <v>Q2</v>
      </c>
      <c r="O446" s="2">
        <f t="shared" si="19"/>
        <v>10.305579929012024</v>
      </c>
      <c r="P446" t="str">
        <f>VLOOKUP(retail_sales_2023!C446,customers!A:J,5,)</f>
        <v>Kochi</v>
      </c>
      <c r="Q446" t="str">
        <f>VLOOKUP(C446,customers!A:J,10,0)</f>
        <v>Premium</v>
      </c>
    </row>
    <row r="447" spans="1:17" x14ac:dyDescent="0.3">
      <c r="A447" t="s">
        <v>1125</v>
      </c>
      <c r="B447" s="1">
        <v>44942</v>
      </c>
      <c r="C447" t="s">
        <v>221</v>
      </c>
      <c r="D447" t="s">
        <v>222</v>
      </c>
      <c r="E447" t="s">
        <v>27</v>
      </c>
      <c r="F447" t="s">
        <v>28</v>
      </c>
      <c r="G447" t="s">
        <v>325</v>
      </c>
      <c r="H447">
        <v>3</v>
      </c>
      <c r="I447">
        <v>712.43</v>
      </c>
      <c r="J447">
        <v>0</v>
      </c>
      <c r="K447">
        <v>2137.29</v>
      </c>
      <c r="L447">
        <v>604.08000000000004</v>
      </c>
      <c r="M447">
        <f t="shared" si="20"/>
        <v>2137.29</v>
      </c>
      <c r="N447" t="str">
        <f t="shared" si="18"/>
        <v>Q1</v>
      </c>
      <c r="O447" s="2">
        <f t="shared" si="19"/>
        <v>28.26382942885617</v>
      </c>
      <c r="P447" t="str">
        <f>VLOOKUP(retail_sales_2023!C447,customers!A:J,5,)</f>
        <v>Lucknow</v>
      </c>
      <c r="Q447" t="str">
        <f>VLOOKUP(C447,customers!A:J,10,0)</f>
        <v>Premium</v>
      </c>
    </row>
    <row r="448" spans="1:17" x14ac:dyDescent="0.3">
      <c r="A448" t="s">
        <v>1126</v>
      </c>
      <c r="B448" s="1">
        <v>45162</v>
      </c>
      <c r="C448" t="s">
        <v>538</v>
      </c>
      <c r="D448" t="s">
        <v>539</v>
      </c>
      <c r="E448" t="s">
        <v>33</v>
      </c>
      <c r="F448" t="s">
        <v>28</v>
      </c>
      <c r="G448" t="s">
        <v>57</v>
      </c>
      <c r="H448">
        <v>3</v>
      </c>
      <c r="I448">
        <v>7296.31</v>
      </c>
      <c r="J448">
        <v>0.15</v>
      </c>
      <c r="K448">
        <v>18605.59</v>
      </c>
      <c r="L448">
        <v>3146.98</v>
      </c>
      <c r="M448">
        <f t="shared" si="20"/>
        <v>18605.590499999998</v>
      </c>
      <c r="N448" t="str">
        <f t="shared" si="18"/>
        <v>Q3</v>
      </c>
      <c r="O448" s="2">
        <f t="shared" si="19"/>
        <v>16.914163969000715</v>
      </c>
      <c r="P448" t="str">
        <f>VLOOKUP(retail_sales_2023!C448,customers!A:J,5,)</f>
        <v>Mumbai</v>
      </c>
      <c r="Q448" t="str">
        <f>VLOOKUP(C448,customers!A:J,10,0)</f>
        <v>Premium</v>
      </c>
    </row>
    <row r="449" spans="1:17" x14ac:dyDescent="0.3">
      <c r="A449" t="s">
        <v>1127</v>
      </c>
      <c r="B449" s="1">
        <v>45192</v>
      </c>
      <c r="C449" t="s">
        <v>514</v>
      </c>
      <c r="D449" t="s">
        <v>515</v>
      </c>
      <c r="E449" t="s">
        <v>27</v>
      </c>
      <c r="F449" t="s">
        <v>52</v>
      </c>
      <c r="G449" t="s">
        <v>169</v>
      </c>
      <c r="H449">
        <v>9</v>
      </c>
      <c r="I449">
        <v>515.75</v>
      </c>
      <c r="J449">
        <v>0.2</v>
      </c>
      <c r="K449">
        <v>3713.4</v>
      </c>
      <c r="L449">
        <v>383.74</v>
      </c>
      <c r="M449">
        <f t="shared" si="20"/>
        <v>3713.4</v>
      </c>
      <c r="N449" t="str">
        <f t="shared" si="18"/>
        <v>Q3</v>
      </c>
      <c r="O449" s="2">
        <f t="shared" si="19"/>
        <v>10.333925782301934</v>
      </c>
      <c r="P449" t="str">
        <f>VLOOKUP(retail_sales_2023!C449,customers!A:J,5,)</f>
        <v>Delhi</v>
      </c>
      <c r="Q449" t="str">
        <f>VLOOKUP(C449,customers!A:J,10,0)</f>
        <v>Premium</v>
      </c>
    </row>
    <row r="450" spans="1:17" x14ac:dyDescent="0.3">
      <c r="A450" t="s">
        <v>1128</v>
      </c>
      <c r="B450" s="1">
        <v>45087</v>
      </c>
      <c r="C450" t="s">
        <v>393</v>
      </c>
      <c r="D450" t="s">
        <v>13093</v>
      </c>
      <c r="E450" t="s">
        <v>33</v>
      </c>
      <c r="F450" t="s">
        <v>16</v>
      </c>
      <c r="G450" t="s">
        <v>286</v>
      </c>
      <c r="H450">
        <v>2</v>
      </c>
      <c r="I450">
        <v>352.23</v>
      </c>
      <c r="J450">
        <v>0.15</v>
      </c>
      <c r="K450">
        <v>598.79</v>
      </c>
      <c r="L450">
        <v>172.17</v>
      </c>
      <c r="M450">
        <f t="shared" si="20"/>
        <v>598.79100000000005</v>
      </c>
      <c r="N450" t="str">
        <f t="shared" si="18"/>
        <v>Q2</v>
      </c>
      <c r="O450" s="2">
        <f t="shared" si="19"/>
        <v>28.752985186793367</v>
      </c>
      <c r="P450" t="str">
        <f>VLOOKUP(retail_sales_2023!C450,customers!A:J,5,)</f>
        <v>Ahmedabad</v>
      </c>
      <c r="Q450" t="str">
        <f>VLOOKUP(C450,customers!A:J,10,0)</f>
        <v>Premium</v>
      </c>
    </row>
    <row r="451" spans="1:17" x14ac:dyDescent="0.3">
      <c r="A451" t="s">
        <v>1129</v>
      </c>
      <c r="B451" s="1">
        <v>45149</v>
      </c>
      <c r="C451" t="s">
        <v>1117</v>
      </c>
      <c r="D451" t="s">
        <v>1118</v>
      </c>
      <c r="E451" t="s">
        <v>33</v>
      </c>
      <c r="F451" t="s">
        <v>43</v>
      </c>
      <c r="G451" t="s">
        <v>272</v>
      </c>
      <c r="H451">
        <v>2</v>
      </c>
      <c r="I451">
        <v>68553.899999999994</v>
      </c>
      <c r="J451">
        <v>0.15</v>
      </c>
      <c r="K451">
        <v>116541.63</v>
      </c>
      <c r="L451">
        <v>18176.22</v>
      </c>
      <c r="M451">
        <f t="shared" si="20"/>
        <v>116541.62999999999</v>
      </c>
      <c r="N451" t="str">
        <f t="shared" ref="N451:N514" si="21">"Q"&amp;ROUNDUP(MONTH(B451)/3,0)</f>
        <v>Q3</v>
      </c>
      <c r="O451" s="2">
        <f t="shared" ref="O451:O514" si="22">(L451/K451)*100</f>
        <v>15.596332400705224</v>
      </c>
      <c r="P451" t="str">
        <f>VLOOKUP(retail_sales_2023!C451,customers!A:J,5,)</f>
        <v>Mumbai</v>
      </c>
      <c r="Q451" t="str">
        <f>VLOOKUP(C451,customers!A:J,10,0)</f>
        <v>Regular</v>
      </c>
    </row>
    <row r="452" spans="1:17" x14ac:dyDescent="0.3">
      <c r="A452" t="s">
        <v>1130</v>
      </c>
      <c r="B452" s="1">
        <v>45093</v>
      </c>
      <c r="C452" t="s">
        <v>1131</v>
      </c>
      <c r="D452" t="s">
        <v>1132</v>
      </c>
      <c r="E452" t="s">
        <v>33</v>
      </c>
      <c r="F452" t="s">
        <v>52</v>
      </c>
      <c r="G452" t="s">
        <v>53</v>
      </c>
      <c r="H452">
        <v>3</v>
      </c>
      <c r="I452">
        <v>368.22</v>
      </c>
      <c r="J452">
        <v>0</v>
      </c>
      <c r="K452">
        <v>1104.6600000000001</v>
      </c>
      <c r="L452">
        <v>79.53</v>
      </c>
      <c r="M452">
        <f t="shared" si="20"/>
        <v>1104.6600000000001</v>
      </c>
      <c r="N452" t="str">
        <f t="shared" si="21"/>
        <v>Q2</v>
      </c>
      <c r="O452" s="2">
        <f t="shared" si="22"/>
        <v>7.199500298734451</v>
      </c>
      <c r="P452" t="str">
        <f>VLOOKUP(retail_sales_2023!C452,customers!A:J,5,)</f>
        <v>Pune</v>
      </c>
      <c r="Q452" t="str">
        <f>VLOOKUP(C452,customers!A:J,10,0)</f>
        <v>Premium</v>
      </c>
    </row>
    <row r="453" spans="1:17" x14ac:dyDescent="0.3">
      <c r="A453" t="s">
        <v>1133</v>
      </c>
      <c r="B453" s="1">
        <v>44935</v>
      </c>
      <c r="C453" t="s">
        <v>291</v>
      </c>
      <c r="D453" t="s">
        <v>292</v>
      </c>
      <c r="E453" t="s">
        <v>33</v>
      </c>
      <c r="F453" t="s">
        <v>28</v>
      </c>
      <c r="G453" t="s">
        <v>325</v>
      </c>
      <c r="H453">
        <v>4</v>
      </c>
      <c r="I453">
        <v>5273.1</v>
      </c>
      <c r="J453">
        <v>0.05</v>
      </c>
      <c r="K453">
        <v>20037.78</v>
      </c>
      <c r="L453">
        <v>3671.94</v>
      </c>
      <c r="M453">
        <f t="shared" ref="M453:M516" si="23">H453*I453*(1-J453)</f>
        <v>20037.78</v>
      </c>
      <c r="N453" t="str">
        <f t="shared" si="21"/>
        <v>Q1</v>
      </c>
      <c r="O453" s="2">
        <f t="shared" si="22"/>
        <v>18.32508391648177</v>
      </c>
      <c r="P453" t="str">
        <f>VLOOKUP(retail_sales_2023!C453,customers!A:J,5,)</f>
        <v>Pune</v>
      </c>
      <c r="Q453" t="str">
        <f>VLOOKUP(C453,customers!A:J,10,0)</f>
        <v>Premium</v>
      </c>
    </row>
    <row r="454" spans="1:17" x14ac:dyDescent="0.3">
      <c r="A454" t="s">
        <v>1134</v>
      </c>
      <c r="B454" s="1">
        <v>45033</v>
      </c>
      <c r="C454" t="s">
        <v>1135</v>
      </c>
      <c r="D454" t="s">
        <v>1136</v>
      </c>
      <c r="E454" t="s">
        <v>33</v>
      </c>
      <c r="F454" t="s">
        <v>22</v>
      </c>
      <c r="G454" t="s">
        <v>196</v>
      </c>
      <c r="H454">
        <v>4</v>
      </c>
      <c r="I454">
        <v>29875.5</v>
      </c>
      <c r="J454">
        <v>0.2</v>
      </c>
      <c r="K454">
        <v>95601.600000000006</v>
      </c>
      <c r="L454">
        <v>22309.37</v>
      </c>
      <c r="M454">
        <f t="shared" si="23"/>
        <v>95601.600000000006</v>
      </c>
      <c r="N454" t="str">
        <f t="shared" si="21"/>
        <v>Q2</v>
      </c>
      <c r="O454" s="2">
        <f t="shared" si="22"/>
        <v>23.335770531037134</v>
      </c>
      <c r="P454" t="str">
        <f>VLOOKUP(retail_sales_2023!C454,customers!A:J,5,)</f>
        <v>Ahmedabad</v>
      </c>
      <c r="Q454" t="str">
        <f>VLOOKUP(C454,customers!A:J,10,0)</f>
        <v>Premium</v>
      </c>
    </row>
    <row r="455" spans="1:17" x14ac:dyDescent="0.3">
      <c r="A455" t="s">
        <v>1137</v>
      </c>
      <c r="B455" s="1">
        <v>45025</v>
      </c>
      <c r="C455" t="s">
        <v>1138</v>
      </c>
      <c r="D455" t="s">
        <v>1139</v>
      </c>
      <c r="E455" t="s">
        <v>21</v>
      </c>
      <c r="F455" t="s">
        <v>22</v>
      </c>
      <c r="G455" t="s">
        <v>23</v>
      </c>
      <c r="H455">
        <v>2</v>
      </c>
      <c r="I455">
        <v>36945.620000000003</v>
      </c>
      <c r="J455">
        <v>0.2</v>
      </c>
      <c r="K455">
        <v>59112.99</v>
      </c>
      <c r="L455">
        <v>15290.05</v>
      </c>
      <c r="M455">
        <f t="shared" si="23"/>
        <v>59112.992000000006</v>
      </c>
      <c r="N455" t="str">
        <f t="shared" si="21"/>
        <v>Q2</v>
      </c>
      <c r="O455" s="2">
        <f t="shared" si="22"/>
        <v>25.865803776801005</v>
      </c>
      <c r="P455" t="str">
        <f>VLOOKUP(retail_sales_2023!C455,customers!A:J,5,)</f>
        <v>Guwahati</v>
      </c>
      <c r="Q455" t="str">
        <f>VLOOKUP(C455,customers!A:J,10,0)</f>
        <v>Premium</v>
      </c>
    </row>
    <row r="456" spans="1:17" x14ac:dyDescent="0.3">
      <c r="A456" t="s">
        <v>1140</v>
      </c>
      <c r="B456" s="1">
        <v>45207</v>
      </c>
      <c r="C456" t="s">
        <v>1141</v>
      </c>
      <c r="D456" t="s">
        <v>1142</v>
      </c>
      <c r="E456" t="s">
        <v>27</v>
      </c>
      <c r="F456" t="s">
        <v>52</v>
      </c>
      <c r="G456" t="s">
        <v>169</v>
      </c>
      <c r="H456">
        <v>3</v>
      </c>
      <c r="I456">
        <v>628.77</v>
      </c>
      <c r="J456">
        <v>0</v>
      </c>
      <c r="K456">
        <v>1886.31</v>
      </c>
      <c r="L456">
        <v>172.7</v>
      </c>
      <c r="M456">
        <f t="shared" si="23"/>
        <v>1886.31</v>
      </c>
      <c r="N456" t="str">
        <f t="shared" si="21"/>
        <v>Q4</v>
      </c>
      <c r="O456" s="2">
        <f t="shared" si="22"/>
        <v>9.1554410462755325</v>
      </c>
      <c r="P456" t="str">
        <f>VLOOKUP(retail_sales_2023!C456,customers!A:J,5,)</f>
        <v>Amritsar</v>
      </c>
      <c r="Q456" t="str">
        <f>VLOOKUP(C456,customers!A:J,10,0)</f>
        <v>Regular</v>
      </c>
    </row>
    <row r="457" spans="1:17" x14ac:dyDescent="0.3">
      <c r="A457" t="s">
        <v>1143</v>
      </c>
      <c r="B457" s="1">
        <v>45016</v>
      </c>
      <c r="C457" t="s">
        <v>488</v>
      </c>
      <c r="D457" t="s">
        <v>489</v>
      </c>
      <c r="E457" t="s">
        <v>33</v>
      </c>
      <c r="F457" t="s">
        <v>22</v>
      </c>
      <c r="G457" t="s">
        <v>182</v>
      </c>
      <c r="H457">
        <v>5</v>
      </c>
      <c r="I457">
        <v>9769.5300000000007</v>
      </c>
      <c r="J457">
        <v>0.1</v>
      </c>
      <c r="K457">
        <v>43962.89</v>
      </c>
      <c r="L457">
        <v>-2677.46</v>
      </c>
      <c r="M457">
        <f t="shared" si="23"/>
        <v>43962.885000000002</v>
      </c>
      <c r="N457" t="str">
        <f t="shared" si="21"/>
        <v>Q1</v>
      </c>
      <c r="O457" s="2">
        <f t="shared" si="22"/>
        <v>-6.0902729552129085</v>
      </c>
      <c r="P457" t="str">
        <f>VLOOKUP(retail_sales_2023!C457,customers!A:J,5,)</f>
        <v>Ahmedabad</v>
      </c>
      <c r="Q457" t="str">
        <f>VLOOKUP(C457,customers!A:J,10,0)</f>
        <v>Occasional</v>
      </c>
    </row>
    <row r="458" spans="1:17" x14ac:dyDescent="0.3">
      <c r="A458" t="s">
        <v>1144</v>
      </c>
      <c r="B458" s="1">
        <v>45162</v>
      </c>
      <c r="C458" t="s">
        <v>567</v>
      </c>
      <c r="D458" t="s">
        <v>568</v>
      </c>
      <c r="E458" t="s">
        <v>27</v>
      </c>
      <c r="F458" t="s">
        <v>22</v>
      </c>
      <c r="G458" t="s">
        <v>210</v>
      </c>
      <c r="H458">
        <v>2</v>
      </c>
      <c r="I458">
        <v>5818.98</v>
      </c>
      <c r="J458">
        <v>0</v>
      </c>
      <c r="K458">
        <v>11637.96</v>
      </c>
      <c r="L458">
        <v>2498.89</v>
      </c>
      <c r="M458">
        <f t="shared" si="23"/>
        <v>11637.96</v>
      </c>
      <c r="N458" t="str">
        <f t="shared" si="21"/>
        <v>Q3</v>
      </c>
      <c r="O458" s="2">
        <f t="shared" si="22"/>
        <v>21.471890262554609</v>
      </c>
      <c r="P458" t="str">
        <f>VLOOKUP(retail_sales_2023!C458,customers!A:J,5,)</f>
        <v>Amritsar</v>
      </c>
      <c r="Q458" t="str">
        <f>VLOOKUP(C458,customers!A:J,10,0)</f>
        <v>Premium</v>
      </c>
    </row>
    <row r="459" spans="1:17" x14ac:dyDescent="0.3">
      <c r="A459" t="s">
        <v>1145</v>
      </c>
      <c r="B459" s="1">
        <v>45174</v>
      </c>
      <c r="C459" t="s">
        <v>1146</v>
      </c>
      <c r="D459" t="s">
        <v>1147</v>
      </c>
      <c r="E459" t="s">
        <v>27</v>
      </c>
      <c r="F459" t="s">
        <v>38</v>
      </c>
      <c r="G459" t="s">
        <v>73</v>
      </c>
      <c r="H459">
        <v>5</v>
      </c>
      <c r="I459">
        <v>1683.68</v>
      </c>
      <c r="J459">
        <v>0.1</v>
      </c>
      <c r="K459">
        <v>7576.56</v>
      </c>
      <c r="L459">
        <v>1762.14</v>
      </c>
      <c r="M459">
        <f t="shared" si="23"/>
        <v>7576.5599999999995</v>
      </c>
      <c r="N459" t="str">
        <f t="shared" si="21"/>
        <v>Q3</v>
      </c>
      <c r="O459" s="2">
        <f t="shared" si="22"/>
        <v>23.257784535462005</v>
      </c>
      <c r="P459" t="str">
        <f>VLOOKUP(retail_sales_2023!C459,customers!A:J,5,)</f>
        <v>Jaipur</v>
      </c>
      <c r="Q459" t="str">
        <f>VLOOKUP(C459,customers!A:J,10,0)</f>
        <v>Premium</v>
      </c>
    </row>
    <row r="460" spans="1:17" x14ac:dyDescent="0.3">
      <c r="A460" t="s">
        <v>1148</v>
      </c>
      <c r="B460" s="1">
        <v>45092</v>
      </c>
      <c r="C460" t="s">
        <v>1114</v>
      </c>
      <c r="D460" t="s">
        <v>1115</v>
      </c>
      <c r="E460" t="s">
        <v>27</v>
      </c>
      <c r="F460" t="s">
        <v>28</v>
      </c>
      <c r="G460" t="s">
        <v>325</v>
      </c>
      <c r="H460">
        <v>1</v>
      </c>
      <c r="I460">
        <v>7305.26</v>
      </c>
      <c r="J460">
        <v>0.2</v>
      </c>
      <c r="K460">
        <v>5844.21</v>
      </c>
      <c r="L460">
        <v>1352.82</v>
      </c>
      <c r="M460">
        <f t="shared" si="23"/>
        <v>5844.2080000000005</v>
      </c>
      <c r="N460" t="str">
        <f t="shared" si="21"/>
        <v>Q2</v>
      </c>
      <c r="O460" s="2">
        <f t="shared" si="22"/>
        <v>23.148038828173526</v>
      </c>
      <c r="P460" t="str">
        <f>VLOOKUP(retail_sales_2023!C460,customers!A:J,5,)</f>
        <v>Lucknow</v>
      </c>
      <c r="Q460" t="str">
        <f>VLOOKUP(C460,customers!A:J,10,0)</f>
        <v>Regular</v>
      </c>
    </row>
    <row r="461" spans="1:17" x14ac:dyDescent="0.3">
      <c r="A461" t="s">
        <v>1149</v>
      </c>
      <c r="B461" s="1">
        <v>45111</v>
      </c>
      <c r="C461" t="s">
        <v>212</v>
      </c>
      <c r="D461" t="s">
        <v>213</v>
      </c>
      <c r="E461" t="s">
        <v>33</v>
      </c>
      <c r="F461" t="s">
        <v>28</v>
      </c>
      <c r="G461" t="s">
        <v>466</v>
      </c>
      <c r="H461">
        <v>2</v>
      </c>
      <c r="I461">
        <v>2760.34</v>
      </c>
      <c r="J461">
        <v>0</v>
      </c>
      <c r="K461">
        <v>5520.68</v>
      </c>
      <c r="L461">
        <v>1044.28</v>
      </c>
      <c r="M461">
        <f t="shared" si="23"/>
        <v>5520.68</v>
      </c>
      <c r="N461" t="str">
        <f t="shared" si="21"/>
        <v>Q3</v>
      </c>
      <c r="O461" s="2">
        <f t="shared" si="22"/>
        <v>18.9157857365397</v>
      </c>
      <c r="P461" t="str">
        <f>VLOOKUP(retail_sales_2023!C461,customers!A:J,5,)</f>
        <v>Nagpur</v>
      </c>
      <c r="Q461" t="str">
        <f>VLOOKUP(C461,customers!A:J,10,0)</f>
        <v>Premium</v>
      </c>
    </row>
    <row r="462" spans="1:17" x14ac:dyDescent="0.3">
      <c r="A462" t="s">
        <v>1150</v>
      </c>
      <c r="B462" s="1">
        <v>45040</v>
      </c>
      <c r="C462" t="s">
        <v>1151</v>
      </c>
      <c r="D462" t="s">
        <v>1152</v>
      </c>
      <c r="E462" t="s">
        <v>21</v>
      </c>
      <c r="F462" t="s">
        <v>52</v>
      </c>
      <c r="G462" t="s">
        <v>937</v>
      </c>
      <c r="H462">
        <v>7</v>
      </c>
      <c r="I462">
        <v>677.04</v>
      </c>
      <c r="J462">
        <v>0</v>
      </c>
      <c r="K462">
        <v>4739.28</v>
      </c>
      <c r="L462">
        <v>321.83999999999997</v>
      </c>
      <c r="M462">
        <f t="shared" si="23"/>
        <v>4739.28</v>
      </c>
      <c r="N462" t="str">
        <f t="shared" si="21"/>
        <v>Q2</v>
      </c>
      <c r="O462" s="2">
        <f t="shared" si="22"/>
        <v>6.7909049475869745</v>
      </c>
      <c r="P462" t="str">
        <f>VLOOKUP(retail_sales_2023!C462,customers!A:J,5,)</f>
        <v>Patna</v>
      </c>
      <c r="Q462" t="str">
        <f>VLOOKUP(C462,customers!A:J,10,0)</f>
        <v>Premium</v>
      </c>
    </row>
    <row r="463" spans="1:17" x14ac:dyDescent="0.3">
      <c r="A463" t="s">
        <v>1153</v>
      </c>
      <c r="B463" s="1">
        <v>45091</v>
      </c>
      <c r="C463" t="s">
        <v>1154</v>
      </c>
      <c r="D463" t="s">
        <v>1155</v>
      </c>
      <c r="E463" t="s">
        <v>15</v>
      </c>
      <c r="F463" t="s">
        <v>22</v>
      </c>
      <c r="G463" t="s">
        <v>34</v>
      </c>
      <c r="H463">
        <v>1</v>
      </c>
      <c r="I463">
        <v>30219.94</v>
      </c>
      <c r="J463">
        <v>0.3</v>
      </c>
      <c r="K463">
        <v>21153.96</v>
      </c>
      <c r="L463">
        <v>-1278.31</v>
      </c>
      <c r="M463">
        <f t="shared" si="23"/>
        <v>21153.957999999999</v>
      </c>
      <c r="N463" t="str">
        <f t="shared" si="21"/>
        <v>Q2</v>
      </c>
      <c r="O463" s="2">
        <f t="shared" si="22"/>
        <v>-6.0428874782782982</v>
      </c>
      <c r="P463" t="str">
        <f>VLOOKUP(retail_sales_2023!C463,customers!A:J,5,)</f>
        <v>Chennai</v>
      </c>
      <c r="Q463" t="str">
        <f>VLOOKUP(C463,customers!A:J,10,0)</f>
        <v>Premium</v>
      </c>
    </row>
    <row r="464" spans="1:17" x14ac:dyDescent="0.3">
      <c r="A464" t="s">
        <v>1156</v>
      </c>
      <c r="B464" s="1">
        <v>45229</v>
      </c>
      <c r="C464" t="s">
        <v>1157</v>
      </c>
      <c r="D464" t="s">
        <v>1158</v>
      </c>
      <c r="E464" t="s">
        <v>27</v>
      </c>
      <c r="F464" t="s">
        <v>43</v>
      </c>
      <c r="G464" t="s">
        <v>44</v>
      </c>
      <c r="H464">
        <v>4</v>
      </c>
      <c r="I464">
        <v>35534.69</v>
      </c>
      <c r="J464">
        <v>0</v>
      </c>
      <c r="K464">
        <v>142138.76</v>
      </c>
      <c r="L464">
        <v>16282.58</v>
      </c>
      <c r="M464">
        <f t="shared" si="23"/>
        <v>142138.76</v>
      </c>
      <c r="N464" t="str">
        <f t="shared" si="21"/>
        <v>Q4</v>
      </c>
      <c r="O464" s="2">
        <f t="shared" si="22"/>
        <v>11.455411599200668</v>
      </c>
      <c r="P464" t="str">
        <f>VLOOKUP(retail_sales_2023!C464,customers!A:J,5,)</f>
        <v>Lucknow</v>
      </c>
      <c r="Q464" t="str">
        <f>VLOOKUP(C464,customers!A:J,10,0)</f>
        <v>Occasional</v>
      </c>
    </row>
    <row r="465" spans="1:17" x14ac:dyDescent="0.3">
      <c r="A465" t="s">
        <v>1159</v>
      </c>
      <c r="B465" s="1">
        <v>45256</v>
      </c>
      <c r="C465" t="s">
        <v>1160</v>
      </c>
      <c r="D465" t="s">
        <v>1161</v>
      </c>
      <c r="E465" t="s">
        <v>21</v>
      </c>
      <c r="F465" t="s">
        <v>43</v>
      </c>
      <c r="G465" t="s">
        <v>110</v>
      </c>
      <c r="H465">
        <v>2</v>
      </c>
      <c r="I465">
        <v>24057.62</v>
      </c>
      <c r="J465">
        <v>0.1</v>
      </c>
      <c r="K465">
        <v>43303.72</v>
      </c>
      <c r="L465">
        <v>4521.3599999999997</v>
      </c>
      <c r="M465">
        <f t="shared" si="23"/>
        <v>43303.716</v>
      </c>
      <c r="N465" t="str">
        <f t="shared" si="21"/>
        <v>Q4</v>
      </c>
      <c r="O465" s="2">
        <f t="shared" si="22"/>
        <v>10.441042940421745</v>
      </c>
      <c r="P465" t="str">
        <f>VLOOKUP(retail_sales_2023!C465,customers!A:J,5,)</f>
        <v>Kolkata</v>
      </c>
      <c r="Q465" t="str">
        <f>VLOOKUP(C465,customers!A:J,10,0)</f>
        <v>Premium</v>
      </c>
    </row>
    <row r="466" spans="1:17" x14ac:dyDescent="0.3">
      <c r="A466" t="s">
        <v>1162</v>
      </c>
      <c r="B466" s="1">
        <v>45266</v>
      </c>
      <c r="C466" t="s">
        <v>547</v>
      </c>
      <c r="D466" t="s">
        <v>548</v>
      </c>
      <c r="E466" t="s">
        <v>33</v>
      </c>
      <c r="F466" t="s">
        <v>22</v>
      </c>
      <c r="G466" t="s">
        <v>315</v>
      </c>
      <c r="H466">
        <v>4</v>
      </c>
      <c r="I466">
        <v>43182.54</v>
      </c>
      <c r="J466">
        <v>0.3</v>
      </c>
      <c r="K466">
        <v>120911.11</v>
      </c>
      <c r="L466">
        <v>27924.63</v>
      </c>
      <c r="M466">
        <f t="shared" si="23"/>
        <v>120911.11199999999</v>
      </c>
      <c r="N466" t="str">
        <f t="shared" si="21"/>
        <v>Q4</v>
      </c>
      <c r="O466" s="2">
        <f t="shared" si="22"/>
        <v>23.095172974592661</v>
      </c>
      <c r="P466" t="str">
        <f>VLOOKUP(retail_sales_2023!C466,customers!A:J,5,)</f>
        <v>Pune</v>
      </c>
      <c r="Q466" t="str">
        <f>VLOOKUP(C466,customers!A:J,10,0)</f>
        <v>Regular</v>
      </c>
    </row>
    <row r="467" spans="1:17" x14ac:dyDescent="0.3">
      <c r="A467" t="s">
        <v>1163</v>
      </c>
      <c r="B467" s="1">
        <v>45028</v>
      </c>
      <c r="C467" t="s">
        <v>1164</v>
      </c>
      <c r="D467" t="s">
        <v>1165</v>
      </c>
      <c r="E467" t="s">
        <v>21</v>
      </c>
      <c r="F467" t="s">
        <v>52</v>
      </c>
      <c r="G467" t="s">
        <v>200</v>
      </c>
      <c r="H467">
        <v>4</v>
      </c>
      <c r="I467">
        <v>568.02</v>
      </c>
      <c r="J467">
        <v>0</v>
      </c>
      <c r="K467">
        <v>2272.08</v>
      </c>
      <c r="L467">
        <v>172.13</v>
      </c>
      <c r="M467">
        <f t="shared" si="23"/>
        <v>2272.08</v>
      </c>
      <c r="N467" t="str">
        <f t="shared" si="21"/>
        <v>Q2</v>
      </c>
      <c r="O467" s="2">
        <f t="shared" si="22"/>
        <v>7.5758776099433112</v>
      </c>
      <c r="P467" t="str">
        <f>VLOOKUP(retail_sales_2023!C467,customers!A:J,5,)</f>
        <v>Bhubaneswar</v>
      </c>
      <c r="Q467" t="str">
        <f>VLOOKUP(C467,customers!A:J,10,0)</f>
        <v>Regular</v>
      </c>
    </row>
    <row r="468" spans="1:17" x14ac:dyDescent="0.3">
      <c r="A468" t="s">
        <v>1166</v>
      </c>
      <c r="B468" s="1">
        <v>44962</v>
      </c>
      <c r="C468" t="s">
        <v>1167</v>
      </c>
      <c r="D468" t="s">
        <v>1168</v>
      </c>
      <c r="E468" t="s">
        <v>21</v>
      </c>
      <c r="F468" t="s">
        <v>43</v>
      </c>
      <c r="G468" t="s">
        <v>121</v>
      </c>
      <c r="H468">
        <v>1</v>
      </c>
      <c r="I468">
        <v>40196.839999999997</v>
      </c>
      <c r="J468">
        <v>0.15</v>
      </c>
      <c r="K468">
        <v>34167.31</v>
      </c>
      <c r="L468">
        <v>3138.54</v>
      </c>
      <c r="M468">
        <f t="shared" si="23"/>
        <v>34167.313999999998</v>
      </c>
      <c r="N468" t="str">
        <f t="shared" si="21"/>
        <v>Q1</v>
      </c>
      <c r="O468" s="2">
        <f t="shared" si="22"/>
        <v>9.1857977698566273</v>
      </c>
      <c r="P468" t="str">
        <f>VLOOKUP(retail_sales_2023!C468,customers!A:J,5,)</f>
        <v>Bhubaneswar</v>
      </c>
      <c r="Q468" t="str">
        <f>VLOOKUP(C468,customers!A:J,10,0)</f>
        <v>Regular</v>
      </c>
    </row>
    <row r="469" spans="1:17" x14ac:dyDescent="0.3">
      <c r="A469" t="s">
        <v>1169</v>
      </c>
      <c r="B469" s="1">
        <v>45138</v>
      </c>
      <c r="C469" t="s">
        <v>1025</v>
      </c>
      <c r="D469" t="s">
        <v>1026</v>
      </c>
      <c r="E469" t="s">
        <v>27</v>
      </c>
      <c r="F469" t="s">
        <v>38</v>
      </c>
      <c r="G469" t="s">
        <v>141</v>
      </c>
      <c r="H469">
        <v>1</v>
      </c>
      <c r="I469">
        <v>3321.01</v>
      </c>
      <c r="J469">
        <v>0.15</v>
      </c>
      <c r="K469">
        <v>2822.86</v>
      </c>
      <c r="L469">
        <v>609.23</v>
      </c>
      <c r="M469">
        <f t="shared" si="23"/>
        <v>2822.8585000000003</v>
      </c>
      <c r="N469" t="str">
        <f t="shared" si="21"/>
        <v>Q3</v>
      </c>
      <c r="O469" s="2">
        <f t="shared" si="22"/>
        <v>21.582012568813187</v>
      </c>
      <c r="P469" t="str">
        <f>VLOOKUP(retail_sales_2023!C469,customers!A:J,5,)</f>
        <v>Jaipur</v>
      </c>
      <c r="Q469" t="str">
        <f>VLOOKUP(C469,customers!A:J,10,0)</f>
        <v>Premium</v>
      </c>
    </row>
    <row r="470" spans="1:17" x14ac:dyDescent="0.3">
      <c r="A470" t="s">
        <v>1170</v>
      </c>
      <c r="B470" s="1">
        <v>45156</v>
      </c>
      <c r="C470" t="s">
        <v>288</v>
      </c>
      <c r="D470" t="s">
        <v>289</v>
      </c>
      <c r="E470" t="s">
        <v>27</v>
      </c>
      <c r="F470" t="s">
        <v>81</v>
      </c>
      <c r="G470" t="s">
        <v>264</v>
      </c>
      <c r="H470">
        <v>3</v>
      </c>
      <c r="I470">
        <v>3778.44</v>
      </c>
      <c r="J470">
        <v>0.1</v>
      </c>
      <c r="K470">
        <v>10201.790000000001</v>
      </c>
      <c r="L470">
        <v>2404.92</v>
      </c>
      <c r="M470">
        <f t="shared" si="23"/>
        <v>10201.788</v>
      </c>
      <c r="N470" t="str">
        <f t="shared" si="21"/>
        <v>Q3</v>
      </c>
      <c r="O470" s="2">
        <f t="shared" si="22"/>
        <v>23.573510138906993</v>
      </c>
      <c r="P470" t="str">
        <f>VLOOKUP(retail_sales_2023!C470,customers!A:J,5,)</f>
        <v>Delhi</v>
      </c>
      <c r="Q470" t="str">
        <f>VLOOKUP(C470,customers!A:J,10,0)</f>
        <v>Premium</v>
      </c>
    </row>
    <row r="471" spans="1:17" x14ac:dyDescent="0.3">
      <c r="A471" t="s">
        <v>1171</v>
      </c>
      <c r="B471" s="1">
        <v>45081</v>
      </c>
      <c r="C471" t="s">
        <v>1160</v>
      </c>
      <c r="D471" t="s">
        <v>1161</v>
      </c>
      <c r="E471" t="s">
        <v>21</v>
      </c>
      <c r="F471" t="s">
        <v>38</v>
      </c>
      <c r="G471" t="s">
        <v>77</v>
      </c>
      <c r="H471">
        <v>3</v>
      </c>
      <c r="I471">
        <v>688.56</v>
      </c>
      <c r="J471">
        <v>0.3</v>
      </c>
      <c r="K471">
        <v>1445.98</v>
      </c>
      <c r="L471">
        <v>332.97</v>
      </c>
      <c r="M471">
        <f t="shared" si="23"/>
        <v>1445.9759999999999</v>
      </c>
      <c r="N471" t="str">
        <f t="shared" si="21"/>
        <v>Q2</v>
      </c>
      <c r="O471" s="2">
        <f t="shared" si="22"/>
        <v>23.027289450753123</v>
      </c>
      <c r="P471" t="str">
        <f>VLOOKUP(retail_sales_2023!C471,customers!A:J,5,)</f>
        <v>Kolkata</v>
      </c>
      <c r="Q471" t="str">
        <f>VLOOKUP(C471,customers!A:J,10,0)</f>
        <v>Premium</v>
      </c>
    </row>
    <row r="472" spans="1:17" x14ac:dyDescent="0.3">
      <c r="A472" t="s">
        <v>1172</v>
      </c>
      <c r="B472" s="1">
        <v>45006</v>
      </c>
      <c r="C472" t="s">
        <v>1173</v>
      </c>
      <c r="D472" t="s">
        <v>1174</v>
      </c>
      <c r="E472" t="s">
        <v>15</v>
      </c>
      <c r="F472" t="s">
        <v>81</v>
      </c>
      <c r="G472" t="s">
        <v>370</v>
      </c>
      <c r="H472">
        <v>3</v>
      </c>
      <c r="I472">
        <v>4258.2299999999996</v>
      </c>
      <c r="J472">
        <v>0.15</v>
      </c>
      <c r="K472">
        <v>10858.49</v>
      </c>
      <c r="L472">
        <v>-595.29999999999995</v>
      </c>
      <c r="M472">
        <f t="shared" si="23"/>
        <v>10858.486499999999</v>
      </c>
      <c r="N472" t="str">
        <f t="shared" si="21"/>
        <v>Q1</v>
      </c>
      <c r="O472" s="2">
        <f t="shared" si="22"/>
        <v>-5.4823460720597428</v>
      </c>
      <c r="P472" t="str">
        <f>VLOOKUP(retail_sales_2023!C472,customers!A:J,5,)</f>
        <v>Coimbatore</v>
      </c>
      <c r="Q472" t="str">
        <f>VLOOKUP(C472,customers!A:J,10,0)</f>
        <v>Premium</v>
      </c>
    </row>
    <row r="473" spans="1:17" x14ac:dyDescent="0.3">
      <c r="A473" t="s">
        <v>1175</v>
      </c>
      <c r="B473" s="1">
        <v>45213</v>
      </c>
      <c r="C473" t="s">
        <v>1006</v>
      </c>
      <c r="D473" t="s">
        <v>1007</v>
      </c>
      <c r="E473" t="s">
        <v>15</v>
      </c>
      <c r="F473" t="s">
        <v>43</v>
      </c>
      <c r="G473" t="s">
        <v>301</v>
      </c>
      <c r="H473">
        <v>1</v>
      </c>
      <c r="I473">
        <v>78330.47</v>
      </c>
      <c r="J473">
        <v>0.2</v>
      </c>
      <c r="K473">
        <v>62664.38</v>
      </c>
      <c r="L473">
        <v>5919.46</v>
      </c>
      <c r="M473">
        <f t="shared" si="23"/>
        <v>62664.376000000004</v>
      </c>
      <c r="N473" t="str">
        <f t="shared" si="21"/>
        <v>Q4</v>
      </c>
      <c r="O473" s="2">
        <f t="shared" si="22"/>
        <v>9.4462914976578407</v>
      </c>
      <c r="P473" t="str">
        <f>VLOOKUP(retail_sales_2023!C473,customers!A:J,5,)</f>
        <v>Hyderabad</v>
      </c>
      <c r="Q473" t="str">
        <f>VLOOKUP(C473,customers!A:J,10,0)</f>
        <v>Regular</v>
      </c>
    </row>
    <row r="474" spans="1:17" x14ac:dyDescent="0.3">
      <c r="A474" t="s">
        <v>1176</v>
      </c>
      <c r="B474" s="1">
        <v>45136</v>
      </c>
      <c r="C474" t="s">
        <v>1177</v>
      </c>
      <c r="D474" t="s">
        <v>1178</v>
      </c>
      <c r="E474" t="s">
        <v>27</v>
      </c>
      <c r="F474" t="s">
        <v>16</v>
      </c>
      <c r="G474" t="s">
        <v>319</v>
      </c>
      <c r="H474">
        <v>4</v>
      </c>
      <c r="I474">
        <v>752.47</v>
      </c>
      <c r="J474">
        <v>0.05</v>
      </c>
      <c r="K474">
        <v>2859.39</v>
      </c>
      <c r="L474">
        <v>1220.6500000000001</v>
      </c>
      <c r="M474">
        <f t="shared" si="23"/>
        <v>2859.386</v>
      </c>
      <c r="N474" t="str">
        <f t="shared" si="21"/>
        <v>Q3</v>
      </c>
      <c r="O474" s="2">
        <f t="shared" si="22"/>
        <v>42.689174963890899</v>
      </c>
      <c r="P474" t="str">
        <f>VLOOKUP(retail_sales_2023!C474,customers!A:J,5,)</f>
        <v>Amritsar</v>
      </c>
      <c r="Q474" t="str">
        <f>VLOOKUP(C474,customers!A:J,10,0)</f>
        <v>Regular</v>
      </c>
    </row>
    <row r="475" spans="1:17" x14ac:dyDescent="0.3">
      <c r="A475" t="s">
        <v>1179</v>
      </c>
      <c r="B475" s="1">
        <v>45038</v>
      </c>
      <c r="C475" t="s">
        <v>910</v>
      </c>
      <c r="D475" t="s">
        <v>911</v>
      </c>
      <c r="E475" t="s">
        <v>15</v>
      </c>
      <c r="F475" t="s">
        <v>52</v>
      </c>
      <c r="G475" t="s">
        <v>235</v>
      </c>
      <c r="H475">
        <v>5</v>
      </c>
      <c r="I475">
        <v>412.94</v>
      </c>
      <c r="J475">
        <v>0.3</v>
      </c>
      <c r="K475">
        <v>1445.29</v>
      </c>
      <c r="L475">
        <v>127.92</v>
      </c>
      <c r="M475">
        <f t="shared" si="23"/>
        <v>1445.2899999999997</v>
      </c>
      <c r="N475" t="str">
        <f t="shared" si="21"/>
        <v>Q2</v>
      </c>
      <c r="O475" s="2">
        <f t="shared" si="22"/>
        <v>8.8508188668018182</v>
      </c>
      <c r="P475" t="str">
        <f>VLOOKUP(retail_sales_2023!C475,customers!A:J,5,)</f>
        <v>Hyderabad</v>
      </c>
      <c r="Q475" t="str">
        <f>VLOOKUP(C475,customers!A:J,10,0)</f>
        <v>Occasional</v>
      </c>
    </row>
    <row r="476" spans="1:17" x14ac:dyDescent="0.3">
      <c r="A476" t="s">
        <v>1180</v>
      </c>
      <c r="B476" s="1">
        <v>45217</v>
      </c>
      <c r="C476" t="s">
        <v>625</v>
      </c>
      <c r="D476" t="s">
        <v>626</v>
      </c>
      <c r="E476" t="s">
        <v>21</v>
      </c>
      <c r="F476" t="s">
        <v>81</v>
      </c>
      <c r="G476" t="s">
        <v>470</v>
      </c>
      <c r="H476">
        <v>5</v>
      </c>
      <c r="I476">
        <v>1863.68</v>
      </c>
      <c r="J476">
        <v>0.2</v>
      </c>
      <c r="K476">
        <v>7454.72</v>
      </c>
      <c r="L476">
        <v>2816.12</v>
      </c>
      <c r="M476">
        <f t="shared" si="23"/>
        <v>7454.72</v>
      </c>
      <c r="N476" t="str">
        <f t="shared" si="21"/>
        <v>Q4</v>
      </c>
      <c r="O476" s="2">
        <f t="shared" si="22"/>
        <v>37.776334993131869</v>
      </c>
      <c r="P476" t="str">
        <f>VLOOKUP(retail_sales_2023!C476,customers!A:J,5,)</f>
        <v>Ranchi</v>
      </c>
      <c r="Q476" t="str">
        <f>VLOOKUP(C476,customers!A:J,10,0)</f>
        <v>Premium</v>
      </c>
    </row>
    <row r="477" spans="1:17" x14ac:dyDescent="0.3">
      <c r="A477" t="s">
        <v>1181</v>
      </c>
      <c r="B477" s="1">
        <v>45105</v>
      </c>
      <c r="C477" t="s">
        <v>1182</v>
      </c>
      <c r="D477" t="s">
        <v>1183</v>
      </c>
      <c r="E477" t="s">
        <v>15</v>
      </c>
      <c r="F477" t="s">
        <v>52</v>
      </c>
      <c r="G477" t="s">
        <v>69</v>
      </c>
      <c r="H477">
        <v>10</v>
      </c>
      <c r="I477">
        <v>539.55999999999995</v>
      </c>
      <c r="J477">
        <v>0</v>
      </c>
      <c r="K477">
        <v>5395.6</v>
      </c>
      <c r="L477">
        <v>524.62</v>
      </c>
      <c r="M477">
        <f t="shared" si="23"/>
        <v>5395.5999999999995</v>
      </c>
      <c r="N477" t="str">
        <f t="shared" si="21"/>
        <v>Q2</v>
      </c>
      <c r="O477" s="2">
        <f t="shared" si="22"/>
        <v>9.7231077173993619</v>
      </c>
      <c r="P477" t="str">
        <f>VLOOKUP(retail_sales_2023!C477,customers!A:J,5,)</f>
        <v>Bengaluru</v>
      </c>
      <c r="Q477" t="str">
        <f>VLOOKUP(C477,customers!A:J,10,0)</f>
        <v>Regular</v>
      </c>
    </row>
    <row r="478" spans="1:17" x14ac:dyDescent="0.3">
      <c r="A478" t="s">
        <v>1184</v>
      </c>
      <c r="B478" s="1">
        <v>45165</v>
      </c>
      <c r="C478" t="s">
        <v>1185</v>
      </c>
      <c r="D478" t="s">
        <v>1186</v>
      </c>
      <c r="E478" t="s">
        <v>27</v>
      </c>
      <c r="F478" t="s">
        <v>43</v>
      </c>
      <c r="G478" t="s">
        <v>178</v>
      </c>
      <c r="H478">
        <v>4</v>
      </c>
      <c r="I478">
        <v>15187.4</v>
      </c>
      <c r="J478">
        <v>0.1</v>
      </c>
      <c r="K478">
        <v>54674.64</v>
      </c>
      <c r="L478">
        <v>7703.63</v>
      </c>
      <c r="M478">
        <f t="shared" si="23"/>
        <v>54674.64</v>
      </c>
      <c r="N478" t="str">
        <f t="shared" si="21"/>
        <v>Q3</v>
      </c>
      <c r="O478" s="2">
        <f t="shared" si="22"/>
        <v>14.089951026655138</v>
      </c>
      <c r="P478" t="str">
        <f>VLOOKUP(retail_sales_2023!C478,customers!A:J,5,)</f>
        <v>Lucknow</v>
      </c>
      <c r="Q478" t="str">
        <f>VLOOKUP(C478,customers!A:J,10,0)</f>
        <v>Regular</v>
      </c>
    </row>
    <row r="479" spans="1:17" x14ac:dyDescent="0.3">
      <c r="A479" t="s">
        <v>1187</v>
      </c>
      <c r="B479" s="1">
        <v>44948</v>
      </c>
      <c r="C479" t="s">
        <v>139</v>
      </c>
      <c r="D479" t="s">
        <v>140</v>
      </c>
      <c r="E479" t="s">
        <v>21</v>
      </c>
      <c r="F479" t="s">
        <v>38</v>
      </c>
      <c r="G479" t="s">
        <v>77</v>
      </c>
      <c r="H479">
        <v>1</v>
      </c>
      <c r="I479">
        <v>2515.69</v>
      </c>
      <c r="J479">
        <v>0.2</v>
      </c>
      <c r="K479">
        <v>2012.55</v>
      </c>
      <c r="L479">
        <v>450.94</v>
      </c>
      <c r="M479">
        <f t="shared" si="23"/>
        <v>2012.5520000000001</v>
      </c>
      <c r="N479" t="str">
        <f t="shared" si="21"/>
        <v>Q1</v>
      </c>
      <c r="O479" s="2">
        <f t="shared" si="22"/>
        <v>22.406399840997739</v>
      </c>
      <c r="P479" t="str">
        <f>VLOOKUP(retail_sales_2023!C479,customers!A:J,5,)</f>
        <v>Ranchi</v>
      </c>
      <c r="Q479" t="str">
        <f>VLOOKUP(C479,customers!A:J,10,0)</f>
        <v>Premium</v>
      </c>
    </row>
    <row r="480" spans="1:17" x14ac:dyDescent="0.3">
      <c r="A480" t="s">
        <v>1188</v>
      </c>
      <c r="B480" s="1">
        <v>45123</v>
      </c>
      <c r="C480" t="s">
        <v>1189</v>
      </c>
      <c r="D480" t="s">
        <v>1190</v>
      </c>
      <c r="E480" t="s">
        <v>21</v>
      </c>
      <c r="F480" t="s">
        <v>38</v>
      </c>
      <c r="G480" t="s">
        <v>65</v>
      </c>
      <c r="H480">
        <v>4</v>
      </c>
      <c r="I480">
        <v>2009</v>
      </c>
      <c r="J480">
        <v>0</v>
      </c>
      <c r="K480">
        <v>8036</v>
      </c>
      <c r="L480">
        <v>2202.0300000000002</v>
      </c>
      <c r="M480">
        <f t="shared" si="23"/>
        <v>8036</v>
      </c>
      <c r="N480" t="str">
        <f t="shared" si="21"/>
        <v>Q3</v>
      </c>
      <c r="O480" s="2">
        <f t="shared" si="22"/>
        <v>27.402065704330514</v>
      </c>
      <c r="P480" t="str">
        <f>VLOOKUP(retail_sales_2023!C480,customers!A:J,5,)</f>
        <v>Bhubaneswar</v>
      </c>
      <c r="Q480" t="str">
        <f>VLOOKUP(C480,customers!A:J,10,0)</f>
        <v>Occasional</v>
      </c>
    </row>
    <row r="481" spans="1:17" x14ac:dyDescent="0.3">
      <c r="A481" t="s">
        <v>1191</v>
      </c>
      <c r="B481" s="1">
        <v>45186</v>
      </c>
      <c r="C481" t="s">
        <v>1192</v>
      </c>
      <c r="D481" t="s">
        <v>1193</v>
      </c>
      <c r="E481" t="s">
        <v>33</v>
      </c>
      <c r="F481" t="s">
        <v>52</v>
      </c>
      <c r="G481" t="s">
        <v>53</v>
      </c>
      <c r="H481">
        <v>9</v>
      </c>
      <c r="I481">
        <v>745.5</v>
      </c>
      <c r="J481">
        <v>0</v>
      </c>
      <c r="K481">
        <v>6709.5</v>
      </c>
      <c r="L481">
        <v>466.91</v>
      </c>
      <c r="M481">
        <f t="shared" si="23"/>
        <v>6709.5</v>
      </c>
      <c r="N481" t="str">
        <f t="shared" si="21"/>
        <v>Q3</v>
      </c>
      <c r="O481" s="2">
        <f t="shared" si="22"/>
        <v>6.9589388180937473</v>
      </c>
      <c r="P481" t="str">
        <f>VLOOKUP(retail_sales_2023!C481,customers!A:J,5,)</f>
        <v>Ahmedabad</v>
      </c>
      <c r="Q481" t="str">
        <f>VLOOKUP(C481,customers!A:J,10,0)</f>
        <v>Regular</v>
      </c>
    </row>
    <row r="482" spans="1:17" x14ac:dyDescent="0.3">
      <c r="A482" t="s">
        <v>1194</v>
      </c>
      <c r="B482" s="1">
        <v>45062</v>
      </c>
      <c r="C482" t="s">
        <v>1195</v>
      </c>
      <c r="D482" t="s">
        <v>1196</v>
      </c>
      <c r="E482" t="s">
        <v>33</v>
      </c>
      <c r="F482" t="s">
        <v>38</v>
      </c>
      <c r="G482" t="s">
        <v>395</v>
      </c>
      <c r="H482">
        <v>3</v>
      </c>
      <c r="I482">
        <v>1471.1</v>
      </c>
      <c r="J482">
        <v>0.05</v>
      </c>
      <c r="K482">
        <v>4192.63</v>
      </c>
      <c r="L482">
        <v>-261.04000000000002</v>
      </c>
      <c r="M482">
        <f t="shared" si="23"/>
        <v>4192.6349999999993</v>
      </c>
      <c r="N482" t="str">
        <f t="shared" si="21"/>
        <v>Q2</v>
      </c>
      <c r="O482" s="2">
        <f t="shared" si="22"/>
        <v>-6.2261635298130296</v>
      </c>
      <c r="P482" t="str">
        <f>VLOOKUP(retail_sales_2023!C482,customers!A:J,5,)</f>
        <v>Surat</v>
      </c>
      <c r="Q482" t="str">
        <f>VLOOKUP(C482,customers!A:J,10,0)</f>
        <v>Premium</v>
      </c>
    </row>
    <row r="483" spans="1:17" x14ac:dyDescent="0.3">
      <c r="A483" t="s">
        <v>1197</v>
      </c>
      <c r="B483" s="1">
        <v>45236</v>
      </c>
      <c r="C483" t="s">
        <v>298</v>
      </c>
      <c r="D483" t="s">
        <v>299</v>
      </c>
      <c r="E483" t="s">
        <v>33</v>
      </c>
      <c r="F483" t="s">
        <v>52</v>
      </c>
      <c r="G483" t="s">
        <v>53</v>
      </c>
      <c r="H483">
        <v>4</v>
      </c>
      <c r="I483">
        <v>636.33000000000004</v>
      </c>
      <c r="J483">
        <v>0.05</v>
      </c>
      <c r="K483">
        <v>2418.0500000000002</v>
      </c>
      <c r="L483">
        <v>216.97</v>
      </c>
      <c r="M483">
        <f t="shared" si="23"/>
        <v>2418.0540000000001</v>
      </c>
      <c r="N483" t="str">
        <f t="shared" si="21"/>
        <v>Q4</v>
      </c>
      <c r="O483" s="2">
        <f t="shared" si="22"/>
        <v>8.9729327350551067</v>
      </c>
      <c r="P483" t="str">
        <f>VLOOKUP(retail_sales_2023!C483,customers!A:J,5,)</f>
        <v>Mumbai</v>
      </c>
      <c r="Q483" t="str">
        <f>VLOOKUP(C483,customers!A:J,10,0)</f>
        <v>Regular</v>
      </c>
    </row>
    <row r="484" spans="1:17" x14ac:dyDescent="0.3">
      <c r="A484" t="s">
        <v>1198</v>
      </c>
      <c r="B484" s="1">
        <v>45165</v>
      </c>
      <c r="C484" t="s">
        <v>1199</v>
      </c>
      <c r="D484" t="s">
        <v>1200</v>
      </c>
      <c r="E484" t="s">
        <v>21</v>
      </c>
      <c r="F484" t="s">
        <v>43</v>
      </c>
      <c r="G484" t="s">
        <v>243</v>
      </c>
      <c r="H484">
        <v>1</v>
      </c>
      <c r="I484">
        <v>23935.200000000001</v>
      </c>
      <c r="J484">
        <v>0.15</v>
      </c>
      <c r="K484">
        <v>20344.919999999998</v>
      </c>
      <c r="L484">
        <v>-1532.69</v>
      </c>
      <c r="M484">
        <f t="shared" si="23"/>
        <v>20344.920000000002</v>
      </c>
      <c r="N484" t="str">
        <f t="shared" si="21"/>
        <v>Q3</v>
      </c>
      <c r="O484" s="2">
        <f t="shared" si="22"/>
        <v>-7.53352679686133</v>
      </c>
      <c r="P484" t="str">
        <f>VLOOKUP(retail_sales_2023!C484,customers!A:J,5,)</f>
        <v>Bhubaneswar</v>
      </c>
      <c r="Q484" t="str">
        <f>VLOOKUP(C484,customers!A:J,10,0)</f>
        <v>Premium</v>
      </c>
    </row>
    <row r="485" spans="1:17" x14ac:dyDescent="0.3">
      <c r="A485" t="s">
        <v>1201</v>
      </c>
      <c r="B485" s="1">
        <v>45201</v>
      </c>
      <c r="C485" t="s">
        <v>614</v>
      </c>
      <c r="D485" t="s">
        <v>615</v>
      </c>
      <c r="E485" t="s">
        <v>15</v>
      </c>
      <c r="F485" t="s">
        <v>43</v>
      </c>
      <c r="G485" t="s">
        <v>44</v>
      </c>
      <c r="H485">
        <v>2</v>
      </c>
      <c r="I485">
        <v>84966.58</v>
      </c>
      <c r="J485">
        <v>0.05</v>
      </c>
      <c r="K485">
        <v>161436.5</v>
      </c>
      <c r="L485">
        <v>16672.47</v>
      </c>
      <c r="M485">
        <f t="shared" si="23"/>
        <v>161436.50200000001</v>
      </c>
      <c r="N485" t="str">
        <f t="shared" si="21"/>
        <v>Q4</v>
      </c>
      <c r="O485" s="2">
        <f t="shared" si="22"/>
        <v>10.327571521929677</v>
      </c>
      <c r="P485" t="str">
        <f>VLOOKUP(retail_sales_2023!C485,customers!A:J,5,)</f>
        <v>Kochi</v>
      </c>
      <c r="Q485" t="str">
        <f>VLOOKUP(C485,customers!A:J,10,0)</f>
        <v>Regular</v>
      </c>
    </row>
    <row r="486" spans="1:17" x14ac:dyDescent="0.3">
      <c r="A486" t="s">
        <v>1202</v>
      </c>
      <c r="B486" s="1">
        <v>45084</v>
      </c>
      <c r="C486" t="s">
        <v>345</v>
      </c>
      <c r="D486" t="s">
        <v>346</v>
      </c>
      <c r="E486" t="s">
        <v>33</v>
      </c>
      <c r="F486" t="s">
        <v>43</v>
      </c>
      <c r="G486" t="s">
        <v>272</v>
      </c>
      <c r="H486">
        <v>2</v>
      </c>
      <c r="I486">
        <v>45036.55</v>
      </c>
      <c r="J486">
        <v>0.05</v>
      </c>
      <c r="K486">
        <v>85569.45</v>
      </c>
      <c r="L486">
        <v>11207.26</v>
      </c>
      <c r="M486">
        <f t="shared" si="23"/>
        <v>85569.445000000007</v>
      </c>
      <c r="N486" t="str">
        <f t="shared" si="21"/>
        <v>Q2</v>
      </c>
      <c r="O486" s="2">
        <f t="shared" si="22"/>
        <v>13.097267774889287</v>
      </c>
      <c r="P486" t="str">
        <f>VLOOKUP(retail_sales_2023!C486,customers!A:J,5,)</f>
        <v>Ahmedabad</v>
      </c>
      <c r="Q486" t="str">
        <f>VLOOKUP(C486,customers!A:J,10,0)</f>
        <v>Premium</v>
      </c>
    </row>
    <row r="487" spans="1:17" x14ac:dyDescent="0.3">
      <c r="A487" t="s">
        <v>1203</v>
      </c>
      <c r="B487" s="1">
        <v>45273</v>
      </c>
      <c r="C487" t="s">
        <v>1135</v>
      </c>
      <c r="D487" t="s">
        <v>1136</v>
      </c>
      <c r="E487" t="s">
        <v>33</v>
      </c>
      <c r="F487" t="s">
        <v>43</v>
      </c>
      <c r="G487" t="s">
        <v>128</v>
      </c>
      <c r="H487">
        <v>5</v>
      </c>
      <c r="I487">
        <v>16828.46</v>
      </c>
      <c r="J487">
        <v>0.1</v>
      </c>
      <c r="K487">
        <v>75728.070000000007</v>
      </c>
      <c r="L487">
        <v>9249.5</v>
      </c>
      <c r="M487">
        <f t="shared" si="23"/>
        <v>75728.069999999992</v>
      </c>
      <c r="N487" t="str">
        <f t="shared" si="21"/>
        <v>Q4</v>
      </c>
      <c r="O487" s="2">
        <f t="shared" si="22"/>
        <v>12.214097097681217</v>
      </c>
      <c r="P487" t="str">
        <f>VLOOKUP(retail_sales_2023!C487,customers!A:J,5,)</f>
        <v>Ahmedabad</v>
      </c>
      <c r="Q487" t="str">
        <f>VLOOKUP(C487,customers!A:J,10,0)</f>
        <v>Premium</v>
      </c>
    </row>
    <row r="488" spans="1:17" x14ac:dyDescent="0.3">
      <c r="A488" t="s">
        <v>1204</v>
      </c>
      <c r="B488" s="1">
        <v>45140</v>
      </c>
      <c r="C488" t="s">
        <v>342</v>
      </c>
      <c r="D488" t="s">
        <v>343</v>
      </c>
      <c r="E488" t="s">
        <v>15</v>
      </c>
      <c r="F488" t="s">
        <v>38</v>
      </c>
      <c r="G488" t="s">
        <v>456</v>
      </c>
      <c r="H488">
        <v>1</v>
      </c>
      <c r="I488">
        <v>205</v>
      </c>
      <c r="J488">
        <v>0.15</v>
      </c>
      <c r="K488">
        <v>174.25</v>
      </c>
      <c r="L488">
        <v>53.31</v>
      </c>
      <c r="M488">
        <f t="shared" si="23"/>
        <v>174.25</v>
      </c>
      <c r="N488" t="str">
        <f t="shared" si="21"/>
        <v>Q3</v>
      </c>
      <c r="O488" s="2">
        <f t="shared" si="22"/>
        <v>30.593974175035871</v>
      </c>
      <c r="P488" t="str">
        <f>VLOOKUP(retail_sales_2023!C488,customers!A:J,5,)</f>
        <v>Coimbatore</v>
      </c>
      <c r="Q488" t="str">
        <f>VLOOKUP(C488,customers!A:J,10,0)</f>
        <v>Premium</v>
      </c>
    </row>
    <row r="489" spans="1:17" x14ac:dyDescent="0.3">
      <c r="A489" t="s">
        <v>1205</v>
      </c>
      <c r="B489" s="1">
        <v>44933</v>
      </c>
      <c r="C489" t="s">
        <v>92</v>
      </c>
      <c r="D489" t="s">
        <v>93</v>
      </c>
      <c r="E489" t="s">
        <v>27</v>
      </c>
      <c r="F489" t="s">
        <v>28</v>
      </c>
      <c r="G489" t="s">
        <v>165</v>
      </c>
      <c r="H489">
        <v>4</v>
      </c>
      <c r="I489">
        <v>5941.33</v>
      </c>
      <c r="J489">
        <v>0.15</v>
      </c>
      <c r="K489">
        <v>20200.52</v>
      </c>
      <c r="L489">
        <v>4480.1400000000003</v>
      </c>
      <c r="M489">
        <f t="shared" si="23"/>
        <v>20200.522000000001</v>
      </c>
      <c r="N489" t="str">
        <f t="shared" si="21"/>
        <v>Q1</v>
      </c>
      <c r="O489" s="2">
        <f t="shared" si="22"/>
        <v>22.178339963525691</v>
      </c>
      <c r="P489" t="str">
        <f>VLOOKUP(retail_sales_2023!C489,customers!A:J,5,)</f>
        <v>Jaipur</v>
      </c>
      <c r="Q489" t="str">
        <f>VLOOKUP(C489,customers!A:J,10,0)</f>
        <v>Premium</v>
      </c>
    </row>
    <row r="490" spans="1:17" x14ac:dyDescent="0.3">
      <c r="A490" t="s">
        <v>1206</v>
      </c>
      <c r="B490" s="1">
        <v>45269</v>
      </c>
      <c r="C490" t="s">
        <v>123</v>
      </c>
      <c r="D490" t="s">
        <v>124</v>
      </c>
      <c r="E490" t="s">
        <v>33</v>
      </c>
      <c r="F490" t="s">
        <v>38</v>
      </c>
      <c r="G490" t="s">
        <v>684</v>
      </c>
      <c r="H490">
        <v>5</v>
      </c>
      <c r="I490">
        <v>385.82</v>
      </c>
      <c r="J490">
        <v>0</v>
      </c>
      <c r="K490">
        <v>1929.1</v>
      </c>
      <c r="L490">
        <v>684.75</v>
      </c>
      <c r="M490">
        <f t="shared" si="23"/>
        <v>1929.1</v>
      </c>
      <c r="N490" t="str">
        <f t="shared" si="21"/>
        <v>Q4</v>
      </c>
      <c r="O490" s="2">
        <f t="shared" si="22"/>
        <v>35.49582706961796</v>
      </c>
      <c r="P490" t="str">
        <f>VLOOKUP(retail_sales_2023!C490,customers!A:J,5,)</f>
        <v>Surat</v>
      </c>
      <c r="Q490" t="str">
        <f>VLOOKUP(C490,customers!A:J,10,0)</f>
        <v>Premium</v>
      </c>
    </row>
    <row r="491" spans="1:17" x14ac:dyDescent="0.3">
      <c r="A491" t="s">
        <v>1207</v>
      </c>
      <c r="B491" s="1">
        <v>45211</v>
      </c>
      <c r="C491" t="s">
        <v>1208</v>
      </c>
      <c r="D491" t="s">
        <v>1209</v>
      </c>
      <c r="E491" t="s">
        <v>27</v>
      </c>
      <c r="F491" t="s">
        <v>38</v>
      </c>
      <c r="G491" t="s">
        <v>65</v>
      </c>
      <c r="H491">
        <v>1</v>
      </c>
      <c r="I491">
        <v>3837.09</v>
      </c>
      <c r="J491">
        <v>0.1</v>
      </c>
      <c r="K491">
        <v>3453.38</v>
      </c>
      <c r="L491">
        <v>701.1</v>
      </c>
      <c r="M491">
        <f t="shared" si="23"/>
        <v>3453.3810000000003</v>
      </c>
      <c r="N491" t="str">
        <f t="shared" si="21"/>
        <v>Q4</v>
      </c>
      <c r="O491" s="2">
        <f t="shared" si="22"/>
        <v>20.301849202810001</v>
      </c>
      <c r="P491" t="str">
        <f>VLOOKUP(retail_sales_2023!C491,customers!A:J,5,)</f>
        <v>Delhi</v>
      </c>
      <c r="Q491" t="str">
        <f>VLOOKUP(C491,customers!A:J,10,0)</f>
        <v>Regular</v>
      </c>
    </row>
    <row r="492" spans="1:17" x14ac:dyDescent="0.3">
      <c r="A492" t="s">
        <v>1210</v>
      </c>
      <c r="B492" s="1">
        <v>45137</v>
      </c>
      <c r="C492" t="s">
        <v>1211</v>
      </c>
      <c r="D492" t="s">
        <v>1212</v>
      </c>
      <c r="E492" t="s">
        <v>15</v>
      </c>
      <c r="F492" t="s">
        <v>28</v>
      </c>
      <c r="G492" t="s">
        <v>439</v>
      </c>
      <c r="H492">
        <v>2</v>
      </c>
      <c r="I492">
        <v>2834.13</v>
      </c>
      <c r="J492">
        <v>0.05</v>
      </c>
      <c r="K492">
        <v>5384.85</v>
      </c>
      <c r="L492">
        <v>-791.47</v>
      </c>
      <c r="M492">
        <f t="shared" si="23"/>
        <v>5384.8469999999998</v>
      </c>
      <c r="N492" t="str">
        <f t="shared" si="21"/>
        <v>Q3</v>
      </c>
      <c r="O492" s="2">
        <f t="shared" si="22"/>
        <v>-14.698088154730401</v>
      </c>
      <c r="P492" t="str">
        <f>VLOOKUP(retail_sales_2023!C492,customers!A:J,5,)</f>
        <v>Kochi</v>
      </c>
      <c r="Q492" t="str">
        <f>VLOOKUP(C492,customers!A:J,10,0)</f>
        <v>Regular</v>
      </c>
    </row>
    <row r="493" spans="1:17" x14ac:dyDescent="0.3">
      <c r="A493" t="s">
        <v>1213</v>
      </c>
      <c r="B493" s="1">
        <v>45007</v>
      </c>
      <c r="C493" t="s">
        <v>1058</v>
      </c>
      <c r="D493" t="s">
        <v>1059</v>
      </c>
      <c r="E493" t="s">
        <v>15</v>
      </c>
      <c r="F493" t="s">
        <v>28</v>
      </c>
      <c r="G493" t="s">
        <v>280</v>
      </c>
      <c r="H493">
        <v>2</v>
      </c>
      <c r="I493">
        <v>5087.93</v>
      </c>
      <c r="J493">
        <v>0.3</v>
      </c>
      <c r="K493">
        <v>7123.1</v>
      </c>
      <c r="L493">
        <v>1869.91</v>
      </c>
      <c r="M493">
        <f t="shared" si="23"/>
        <v>7123.1019999999999</v>
      </c>
      <c r="N493" t="str">
        <f t="shared" si="21"/>
        <v>Q1</v>
      </c>
      <c r="O493" s="2">
        <f t="shared" si="22"/>
        <v>26.251351237522989</v>
      </c>
      <c r="P493" t="str">
        <f>VLOOKUP(retail_sales_2023!C493,customers!A:J,5,)</f>
        <v>Bengaluru</v>
      </c>
      <c r="Q493" t="str">
        <f>VLOOKUP(C493,customers!A:J,10,0)</f>
        <v>Regular</v>
      </c>
    </row>
    <row r="494" spans="1:17" x14ac:dyDescent="0.3">
      <c r="A494" t="s">
        <v>1214</v>
      </c>
      <c r="B494" s="1">
        <v>45180</v>
      </c>
      <c r="C494" t="s">
        <v>1002</v>
      </c>
      <c r="D494" t="s">
        <v>1003</v>
      </c>
      <c r="E494" t="s">
        <v>21</v>
      </c>
      <c r="F494" t="s">
        <v>28</v>
      </c>
      <c r="G494" t="s">
        <v>280</v>
      </c>
      <c r="H494">
        <v>1</v>
      </c>
      <c r="I494">
        <v>5842.98</v>
      </c>
      <c r="J494">
        <v>0.05</v>
      </c>
      <c r="K494">
        <v>5550.83</v>
      </c>
      <c r="L494">
        <v>1176.95</v>
      </c>
      <c r="M494">
        <f t="shared" si="23"/>
        <v>5550.8309999999992</v>
      </c>
      <c r="N494" t="str">
        <f t="shared" si="21"/>
        <v>Q3</v>
      </c>
      <c r="O494" s="2">
        <f t="shared" si="22"/>
        <v>21.203135386960152</v>
      </c>
      <c r="P494" t="str">
        <f>VLOOKUP(retail_sales_2023!C494,customers!A:J,5,)</f>
        <v>Bhubaneswar</v>
      </c>
      <c r="Q494" t="str">
        <f>VLOOKUP(C494,customers!A:J,10,0)</f>
        <v>Premium</v>
      </c>
    </row>
    <row r="495" spans="1:17" x14ac:dyDescent="0.3">
      <c r="A495" t="s">
        <v>1215</v>
      </c>
      <c r="B495" s="1">
        <v>44947</v>
      </c>
      <c r="C495" t="s">
        <v>1216</v>
      </c>
      <c r="D495" t="s">
        <v>1217</v>
      </c>
      <c r="E495" t="s">
        <v>27</v>
      </c>
      <c r="F495" t="s">
        <v>38</v>
      </c>
      <c r="G495" t="s">
        <v>90</v>
      </c>
      <c r="H495">
        <v>1</v>
      </c>
      <c r="I495">
        <v>2617.3200000000002</v>
      </c>
      <c r="J495">
        <v>0</v>
      </c>
      <c r="K495">
        <v>2617.3200000000002</v>
      </c>
      <c r="L495">
        <v>796.04</v>
      </c>
      <c r="M495">
        <f t="shared" si="23"/>
        <v>2617.3200000000002</v>
      </c>
      <c r="N495" t="str">
        <f t="shared" si="21"/>
        <v>Q1</v>
      </c>
      <c r="O495" s="2">
        <f t="shared" si="22"/>
        <v>30.414316934879949</v>
      </c>
      <c r="P495" t="str">
        <f>VLOOKUP(retail_sales_2023!C495,customers!A:J,5,)</f>
        <v>Jaipur</v>
      </c>
      <c r="Q495" t="str">
        <f>VLOOKUP(C495,customers!A:J,10,0)</f>
        <v>Occasional</v>
      </c>
    </row>
    <row r="496" spans="1:17" x14ac:dyDescent="0.3">
      <c r="A496" t="s">
        <v>1218</v>
      </c>
      <c r="B496" s="1">
        <v>44973</v>
      </c>
      <c r="C496" t="s">
        <v>766</v>
      </c>
      <c r="D496" t="s">
        <v>767</v>
      </c>
      <c r="E496" t="s">
        <v>15</v>
      </c>
      <c r="F496" t="s">
        <v>52</v>
      </c>
      <c r="G496" t="s">
        <v>69</v>
      </c>
      <c r="H496">
        <v>6</v>
      </c>
      <c r="I496">
        <v>442.3</v>
      </c>
      <c r="J496">
        <v>0.15</v>
      </c>
      <c r="K496">
        <v>2255.73</v>
      </c>
      <c r="L496">
        <v>139.84</v>
      </c>
      <c r="M496">
        <f t="shared" si="23"/>
        <v>2255.73</v>
      </c>
      <c r="N496" t="str">
        <f t="shared" si="21"/>
        <v>Q1</v>
      </c>
      <c r="O496" s="2">
        <f t="shared" si="22"/>
        <v>6.1993235005962593</v>
      </c>
      <c r="P496" t="str">
        <f>VLOOKUP(retail_sales_2023!C496,customers!A:J,5,)</f>
        <v>Coimbatore</v>
      </c>
      <c r="Q496" t="str">
        <f>VLOOKUP(C496,customers!A:J,10,0)</f>
        <v>Premium</v>
      </c>
    </row>
    <row r="497" spans="1:17" x14ac:dyDescent="0.3">
      <c r="A497" t="s">
        <v>1219</v>
      </c>
      <c r="B497" s="1">
        <v>45219</v>
      </c>
      <c r="C497" t="s">
        <v>382</v>
      </c>
      <c r="D497" t="s">
        <v>383</v>
      </c>
      <c r="E497" t="s">
        <v>27</v>
      </c>
      <c r="F497" t="s">
        <v>43</v>
      </c>
      <c r="G497" t="s">
        <v>243</v>
      </c>
      <c r="H497">
        <v>5</v>
      </c>
      <c r="I497">
        <v>11883.85</v>
      </c>
      <c r="J497">
        <v>0</v>
      </c>
      <c r="K497">
        <v>59419.25</v>
      </c>
      <c r="L497">
        <v>6103.36</v>
      </c>
      <c r="M497">
        <f t="shared" si="23"/>
        <v>59419.25</v>
      </c>
      <c r="N497" t="str">
        <f t="shared" si="21"/>
        <v>Q4</v>
      </c>
      <c r="O497" s="2">
        <f t="shared" si="22"/>
        <v>10.271688047223753</v>
      </c>
      <c r="P497" t="str">
        <f>VLOOKUP(retail_sales_2023!C497,customers!A:J,5,)</f>
        <v>Jaipur</v>
      </c>
      <c r="Q497" t="str">
        <f>VLOOKUP(C497,customers!A:J,10,0)</f>
        <v>Regular</v>
      </c>
    </row>
    <row r="498" spans="1:17" x14ac:dyDescent="0.3">
      <c r="A498" t="s">
        <v>1220</v>
      </c>
      <c r="B498" s="1">
        <v>45063</v>
      </c>
      <c r="C498" t="s">
        <v>1094</v>
      </c>
      <c r="D498" t="s">
        <v>1095</v>
      </c>
      <c r="E498" t="s">
        <v>27</v>
      </c>
      <c r="F498" t="s">
        <v>81</v>
      </c>
      <c r="G498" t="s">
        <v>150</v>
      </c>
      <c r="H498">
        <v>3</v>
      </c>
      <c r="I498">
        <v>1090.3699999999999</v>
      </c>
      <c r="J498">
        <v>0</v>
      </c>
      <c r="K498">
        <v>3271.11</v>
      </c>
      <c r="L498">
        <v>989.82</v>
      </c>
      <c r="M498">
        <f t="shared" si="23"/>
        <v>3271.1099999999997</v>
      </c>
      <c r="N498" t="str">
        <f t="shared" si="21"/>
        <v>Q2</v>
      </c>
      <c r="O498" s="2">
        <f t="shared" si="22"/>
        <v>30.25945321312949</v>
      </c>
      <c r="P498" t="str">
        <f>VLOOKUP(retail_sales_2023!C498,customers!A:J,5,)</f>
        <v>Lucknow</v>
      </c>
      <c r="Q498" t="str">
        <f>VLOOKUP(C498,customers!A:J,10,0)</f>
        <v>Premium</v>
      </c>
    </row>
    <row r="499" spans="1:17" x14ac:dyDescent="0.3">
      <c r="A499" t="s">
        <v>1221</v>
      </c>
      <c r="B499" s="1">
        <v>44943</v>
      </c>
      <c r="C499" t="s">
        <v>657</v>
      </c>
      <c r="D499" t="s">
        <v>658</v>
      </c>
      <c r="E499" t="s">
        <v>33</v>
      </c>
      <c r="F499" t="s">
        <v>52</v>
      </c>
      <c r="G499" t="s">
        <v>235</v>
      </c>
      <c r="H499">
        <v>6</v>
      </c>
      <c r="I499">
        <v>751.48</v>
      </c>
      <c r="J499">
        <v>0.1</v>
      </c>
      <c r="K499">
        <v>4057.99</v>
      </c>
      <c r="L499">
        <v>230.67</v>
      </c>
      <c r="M499">
        <f t="shared" si="23"/>
        <v>4057.9920000000002</v>
      </c>
      <c r="N499" t="str">
        <f t="shared" si="21"/>
        <v>Q1</v>
      </c>
      <c r="O499" s="2">
        <f t="shared" si="22"/>
        <v>5.6843412625462362</v>
      </c>
      <c r="P499" t="str">
        <f>VLOOKUP(retail_sales_2023!C499,customers!A:J,5,)</f>
        <v>Pune</v>
      </c>
      <c r="Q499" t="str">
        <f>VLOOKUP(C499,customers!A:J,10,0)</f>
        <v>Occasional</v>
      </c>
    </row>
    <row r="500" spans="1:17" x14ac:dyDescent="0.3">
      <c r="A500" t="s">
        <v>1222</v>
      </c>
      <c r="B500" s="1">
        <v>45130</v>
      </c>
      <c r="C500" t="s">
        <v>1223</v>
      </c>
      <c r="D500" t="s">
        <v>1224</v>
      </c>
      <c r="E500" t="s">
        <v>15</v>
      </c>
      <c r="F500" t="s">
        <v>43</v>
      </c>
      <c r="G500" t="s">
        <v>272</v>
      </c>
      <c r="H500">
        <v>4</v>
      </c>
      <c r="I500">
        <v>34333.4</v>
      </c>
      <c r="J500">
        <v>0.05</v>
      </c>
      <c r="K500">
        <v>130466.92</v>
      </c>
      <c r="L500">
        <v>19061.919999999998</v>
      </c>
      <c r="M500">
        <f t="shared" si="23"/>
        <v>130466.92</v>
      </c>
      <c r="N500" t="str">
        <f t="shared" si="21"/>
        <v>Q3</v>
      </c>
      <c r="O500" s="2">
        <f t="shared" si="22"/>
        <v>14.610538824707442</v>
      </c>
      <c r="P500" t="str">
        <f>VLOOKUP(retail_sales_2023!C500,customers!A:J,5,)</f>
        <v>Chennai</v>
      </c>
      <c r="Q500" t="str">
        <f>VLOOKUP(C500,customers!A:J,10,0)</f>
        <v>Premium</v>
      </c>
    </row>
    <row r="501" spans="1:17" x14ac:dyDescent="0.3">
      <c r="A501" t="s">
        <v>1225</v>
      </c>
      <c r="B501" s="1">
        <v>44942</v>
      </c>
      <c r="C501" t="s">
        <v>307</v>
      </c>
      <c r="D501" t="s">
        <v>308</v>
      </c>
      <c r="E501" t="s">
        <v>21</v>
      </c>
      <c r="F501" t="s">
        <v>28</v>
      </c>
      <c r="G501" t="s">
        <v>97</v>
      </c>
      <c r="H501">
        <v>5</v>
      </c>
      <c r="I501">
        <v>5141.3900000000003</v>
      </c>
      <c r="J501">
        <v>0</v>
      </c>
      <c r="K501">
        <v>25706.95</v>
      </c>
      <c r="L501">
        <v>6343.43</v>
      </c>
      <c r="M501">
        <f t="shared" si="23"/>
        <v>25706.95</v>
      </c>
      <c r="N501" t="str">
        <f t="shared" si="21"/>
        <v>Q1</v>
      </c>
      <c r="O501" s="2">
        <f t="shared" si="22"/>
        <v>24.67593394004345</v>
      </c>
      <c r="P501" t="str">
        <f>VLOOKUP(retail_sales_2023!C501,customers!A:J,5,)</f>
        <v>Patna</v>
      </c>
      <c r="Q501" t="str">
        <f>VLOOKUP(C501,customers!A:J,10,0)</f>
        <v>Occasional</v>
      </c>
    </row>
    <row r="502" spans="1:17" x14ac:dyDescent="0.3">
      <c r="A502" t="s">
        <v>1226</v>
      </c>
      <c r="B502" s="1">
        <v>45187</v>
      </c>
      <c r="C502" t="s">
        <v>1227</v>
      </c>
      <c r="D502" t="s">
        <v>1228</v>
      </c>
      <c r="E502" t="s">
        <v>27</v>
      </c>
      <c r="F502" t="s">
        <v>43</v>
      </c>
      <c r="G502" t="s">
        <v>110</v>
      </c>
      <c r="H502">
        <v>5</v>
      </c>
      <c r="I502">
        <v>46008.52</v>
      </c>
      <c r="J502">
        <v>0.15</v>
      </c>
      <c r="K502">
        <v>195536.21</v>
      </c>
      <c r="L502">
        <v>19715.09</v>
      </c>
      <c r="M502">
        <f t="shared" si="23"/>
        <v>195536.20999999996</v>
      </c>
      <c r="N502" t="str">
        <f t="shared" si="21"/>
        <v>Q3</v>
      </c>
      <c r="O502" s="2">
        <f t="shared" si="22"/>
        <v>10.082577544077386</v>
      </c>
      <c r="P502" t="str">
        <f>VLOOKUP(retail_sales_2023!C502,customers!A:J,5,)</f>
        <v>Chandigarh</v>
      </c>
      <c r="Q502" t="str">
        <f>VLOOKUP(C502,customers!A:J,10,0)</f>
        <v>Premium</v>
      </c>
    </row>
    <row r="503" spans="1:17" x14ac:dyDescent="0.3">
      <c r="A503" t="s">
        <v>1229</v>
      </c>
      <c r="B503" s="1">
        <v>45143</v>
      </c>
      <c r="C503" t="s">
        <v>514</v>
      </c>
      <c r="D503" t="s">
        <v>515</v>
      </c>
      <c r="E503" t="s">
        <v>27</v>
      </c>
      <c r="F503" t="s">
        <v>43</v>
      </c>
      <c r="G503" t="s">
        <v>44</v>
      </c>
      <c r="H503">
        <v>1</v>
      </c>
      <c r="I503">
        <v>66260.710000000006</v>
      </c>
      <c r="J503">
        <v>0</v>
      </c>
      <c r="K503">
        <v>66260.710000000006</v>
      </c>
      <c r="L503">
        <v>9265.64</v>
      </c>
      <c r="M503">
        <f t="shared" si="23"/>
        <v>66260.710000000006</v>
      </c>
      <c r="N503" t="str">
        <f t="shared" si="21"/>
        <v>Q3</v>
      </c>
      <c r="O503" s="2">
        <f t="shared" si="22"/>
        <v>13.983611102265577</v>
      </c>
      <c r="P503" t="str">
        <f>VLOOKUP(retail_sales_2023!C503,customers!A:J,5,)</f>
        <v>Delhi</v>
      </c>
      <c r="Q503" t="str">
        <f>VLOOKUP(C503,customers!A:J,10,0)</f>
        <v>Premium</v>
      </c>
    </row>
    <row r="504" spans="1:17" x14ac:dyDescent="0.3">
      <c r="A504" t="s">
        <v>1230</v>
      </c>
      <c r="B504" s="1">
        <v>45161</v>
      </c>
      <c r="C504" t="s">
        <v>1231</v>
      </c>
      <c r="D504" t="s">
        <v>1232</v>
      </c>
      <c r="E504" t="s">
        <v>15</v>
      </c>
      <c r="F504" t="s">
        <v>38</v>
      </c>
      <c r="G504" t="s">
        <v>77</v>
      </c>
      <c r="H504">
        <v>3</v>
      </c>
      <c r="I504">
        <v>319.44</v>
      </c>
      <c r="J504">
        <v>0.05</v>
      </c>
      <c r="K504">
        <v>910.4</v>
      </c>
      <c r="L504">
        <v>315.74</v>
      </c>
      <c r="M504">
        <f t="shared" si="23"/>
        <v>910.40399999999988</v>
      </c>
      <c r="N504" t="str">
        <f t="shared" si="21"/>
        <v>Q3</v>
      </c>
      <c r="O504" s="2">
        <f t="shared" si="22"/>
        <v>34.681458699472763</v>
      </c>
      <c r="P504" t="str">
        <f>VLOOKUP(retail_sales_2023!C504,customers!A:J,5,)</f>
        <v>Coimbatore</v>
      </c>
      <c r="Q504" t="str">
        <f>VLOOKUP(C504,customers!A:J,10,0)</f>
        <v>Regular</v>
      </c>
    </row>
    <row r="505" spans="1:17" x14ac:dyDescent="0.3">
      <c r="A505" t="s">
        <v>1233</v>
      </c>
      <c r="B505" s="1">
        <v>45182</v>
      </c>
      <c r="C505" t="s">
        <v>1234</v>
      </c>
      <c r="D505" t="s">
        <v>1235</v>
      </c>
      <c r="E505" t="s">
        <v>21</v>
      </c>
      <c r="F505" t="s">
        <v>52</v>
      </c>
      <c r="G505" t="s">
        <v>117</v>
      </c>
      <c r="H505">
        <v>3</v>
      </c>
      <c r="I505">
        <v>531.02</v>
      </c>
      <c r="J505">
        <v>0.25</v>
      </c>
      <c r="K505">
        <v>1194.8</v>
      </c>
      <c r="L505">
        <v>83.08</v>
      </c>
      <c r="M505">
        <f t="shared" si="23"/>
        <v>1194.7950000000001</v>
      </c>
      <c r="N505" t="str">
        <f t="shared" si="21"/>
        <v>Q3</v>
      </c>
      <c r="O505" s="2">
        <f t="shared" si="22"/>
        <v>6.9534650150652828</v>
      </c>
      <c r="P505" t="str">
        <f>VLOOKUP(retail_sales_2023!C505,customers!A:J,5,)</f>
        <v>Patna</v>
      </c>
      <c r="Q505" t="str">
        <f>VLOOKUP(C505,customers!A:J,10,0)</f>
        <v>Regular</v>
      </c>
    </row>
    <row r="506" spans="1:17" x14ac:dyDescent="0.3">
      <c r="A506" t="s">
        <v>1236</v>
      </c>
      <c r="B506" s="1">
        <v>45131</v>
      </c>
      <c r="C506" t="s">
        <v>434</v>
      </c>
      <c r="D506" t="s">
        <v>435</v>
      </c>
      <c r="E506" t="s">
        <v>33</v>
      </c>
      <c r="F506" t="s">
        <v>52</v>
      </c>
      <c r="G506" t="s">
        <v>169</v>
      </c>
      <c r="H506">
        <v>3</v>
      </c>
      <c r="I506">
        <v>209.26</v>
      </c>
      <c r="J506">
        <v>0.05</v>
      </c>
      <c r="K506">
        <v>596.39</v>
      </c>
      <c r="L506">
        <v>40.46</v>
      </c>
      <c r="M506">
        <f t="shared" si="23"/>
        <v>596.39099999999996</v>
      </c>
      <c r="N506" t="str">
        <f t="shared" si="21"/>
        <v>Q3</v>
      </c>
      <c r="O506" s="2">
        <f t="shared" si="22"/>
        <v>6.7841513103841455</v>
      </c>
      <c r="P506" t="str">
        <f>VLOOKUP(retail_sales_2023!C506,customers!A:J,5,)</f>
        <v>Mumbai</v>
      </c>
      <c r="Q506" t="str">
        <f>VLOOKUP(C506,customers!A:J,10,0)</f>
        <v>Premium</v>
      </c>
    </row>
    <row r="507" spans="1:17" x14ac:dyDescent="0.3">
      <c r="A507" t="s">
        <v>1237</v>
      </c>
      <c r="B507" s="1">
        <v>45062</v>
      </c>
      <c r="C507" t="s">
        <v>924</v>
      </c>
      <c r="D507" t="s">
        <v>925</v>
      </c>
      <c r="E507" t="s">
        <v>27</v>
      </c>
      <c r="F507" t="s">
        <v>22</v>
      </c>
      <c r="G507" t="s">
        <v>1039</v>
      </c>
      <c r="H507">
        <v>5</v>
      </c>
      <c r="I507">
        <v>6794.69</v>
      </c>
      <c r="J507">
        <v>0</v>
      </c>
      <c r="K507">
        <v>33973.449999999997</v>
      </c>
      <c r="L507">
        <v>10680.74</v>
      </c>
      <c r="M507">
        <f t="shared" si="23"/>
        <v>33973.449999999997</v>
      </c>
      <c r="N507" t="str">
        <f t="shared" si="21"/>
        <v>Q2</v>
      </c>
      <c r="O507" s="2">
        <f t="shared" si="22"/>
        <v>31.438490939248148</v>
      </c>
      <c r="P507" t="str">
        <f>VLOOKUP(retail_sales_2023!C507,customers!A:J,5,)</f>
        <v>Lucknow</v>
      </c>
      <c r="Q507" t="str">
        <f>VLOOKUP(C507,customers!A:J,10,0)</f>
        <v>Regular</v>
      </c>
    </row>
    <row r="508" spans="1:17" x14ac:dyDescent="0.3">
      <c r="A508" t="s">
        <v>1238</v>
      </c>
      <c r="B508" s="1">
        <v>45026</v>
      </c>
      <c r="C508" t="s">
        <v>1002</v>
      </c>
      <c r="D508" t="s">
        <v>1003</v>
      </c>
      <c r="E508" t="s">
        <v>21</v>
      </c>
      <c r="F508" t="s">
        <v>38</v>
      </c>
      <c r="G508" t="s">
        <v>456</v>
      </c>
      <c r="H508">
        <v>2</v>
      </c>
      <c r="I508">
        <v>3469.29</v>
      </c>
      <c r="J508">
        <v>0</v>
      </c>
      <c r="K508">
        <v>6938.58</v>
      </c>
      <c r="L508">
        <v>1687.02</v>
      </c>
      <c r="M508">
        <f t="shared" si="23"/>
        <v>6938.58</v>
      </c>
      <c r="N508" t="str">
        <f t="shared" si="21"/>
        <v>Q2</v>
      </c>
      <c r="O508" s="2">
        <f t="shared" si="22"/>
        <v>24.313620366126788</v>
      </c>
      <c r="P508" t="str">
        <f>VLOOKUP(retail_sales_2023!C508,customers!A:J,5,)</f>
        <v>Bhubaneswar</v>
      </c>
      <c r="Q508" t="str">
        <f>VLOOKUP(C508,customers!A:J,10,0)</f>
        <v>Premium</v>
      </c>
    </row>
    <row r="509" spans="1:17" x14ac:dyDescent="0.3">
      <c r="A509" t="s">
        <v>1239</v>
      </c>
      <c r="B509" s="1">
        <v>45087</v>
      </c>
      <c r="C509" t="s">
        <v>1240</v>
      </c>
      <c r="D509" t="s">
        <v>1241</v>
      </c>
      <c r="E509" t="s">
        <v>33</v>
      </c>
      <c r="F509" t="s">
        <v>43</v>
      </c>
      <c r="G509" t="s">
        <v>282</v>
      </c>
      <c r="H509">
        <v>4</v>
      </c>
      <c r="I509">
        <v>55705.5</v>
      </c>
      <c r="J509">
        <v>0.05</v>
      </c>
      <c r="K509">
        <v>211680.9</v>
      </c>
      <c r="L509">
        <v>23635.08</v>
      </c>
      <c r="M509">
        <f t="shared" si="23"/>
        <v>211680.9</v>
      </c>
      <c r="N509" t="str">
        <f t="shared" si="21"/>
        <v>Q2</v>
      </c>
      <c r="O509" s="2">
        <f t="shared" si="22"/>
        <v>11.165428718415313</v>
      </c>
      <c r="P509" t="str">
        <f>VLOOKUP(retail_sales_2023!C509,customers!A:J,5,)</f>
        <v>Surat</v>
      </c>
      <c r="Q509" t="str">
        <f>VLOOKUP(C509,customers!A:J,10,0)</f>
        <v>Premium</v>
      </c>
    </row>
    <row r="510" spans="1:17" x14ac:dyDescent="0.3">
      <c r="A510" t="s">
        <v>1242</v>
      </c>
      <c r="B510" s="1">
        <v>45164</v>
      </c>
      <c r="C510" t="s">
        <v>1080</v>
      </c>
      <c r="D510" t="s">
        <v>1081</v>
      </c>
      <c r="E510" t="s">
        <v>15</v>
      </c>
      <c r="F510" t="s">
        <v>81</v>
      </c>
      <c r="G510" t="s">
        <v>105</v>
      </c>
      <c r="H510">
        <v>5</v>
      </c>
      <c r="I510">
        <v>708.56</v>
      </c>
      <c r="J510">
        <v>0</v>
      </c>
      <c r="K510">
        <v>3542.8</v>
      </c>
      <c r="L510">
        <v>1110.08</v>
      </c>
      <c r="M510">
        <f t="shared" si="23"/>
        <v>3542.7999999999997</v>
      </c>
      <c r="N510" t="str">
        <f t="shared" si="21"/>
        <v>Q3</v>
      </c>
      <c r="O510" s="2">
        <f t="shared" si="22"/>
        <v>31.333408603364564</v>
      </c>
      <c r="P510" t="str">
        <f>VLOOKUP(retail_sales_2023!C510,customers!A:J,5,)</f>
        <v>Hyderabad</v>
      </c>
      <c r="Q510" t="str">
        <f>VLOOKUP(C510,customers!A:J,10,0)</f>
        <v>Regular</v>
      </c>
    </row>
    <row r="511" spans="1:17" x14ac:dyDescent="0.3">
      <c r="A511" t="s">
        <v>1243</v>
      </c>
      <c r="B511" s="1">
        <v>45115</v>
      </c>
      <c r="C511" t="s">
        <v>298</v>
      </c>
      <c r="D511" t="s">
        <v>299</v>
      </c>
      <c r="E511" t="s">
        <v>15</v>
      </c>
      <c r="F511" t="s">
        <v>38</v>
      </c>
      <c r="G511" t="s">
        <v>90</v>
      </c>
      <c r="H511">
        <v>2</v>
      </c>
      <c r="I511">
        <v>1859.35</v>
      </c>
      <c r="J511">
        <v>0</v>
      </c>
      <c r="K511">
        <v>3718.7</v>
      </c>
      <c r="L511">
        <v>740.81</v>
      </c>
      <c r="M511">
        <f t="shared" si="23"/>
        <v>3718.7</v>
      </c>
      <c r="N511" t="str">
        <f t="shared" si="21"/>
        <v>Q3</v>
      </c>
      <c r="O511" s="2">
        <f t="shared" si="22"/>
        <v>19.921209024659152</v>
      </c>
      <c r="P511" t="str">
        <f>VLOOKUP(retail_sales_2023!C511,customers!A:J,5,)</f>
        <v>Mumbai</v>
      </c>
      <c r="Q511" t="str">
        <f>VLOOKUP(C511,customers!A:J,10,0)</f>
        <v>Regular</v>
      </c>
    </row>
    <row r="512" spans="1:17" x14ac:dyDescent="0.3">
      <c r="A512" t="s">
        <v>1244</v>
      </c>
      <c r="B512" s="1">
        <v>45150</v>
      </c>
      <c r="C512" t="s">
        <v>1245</v>
      </c>
      <c r="D512" t="s">
        <v>1246</v>
      </c>
      <c r="E512" t="s">
        <v>15</v>
      </c>
      <c r="F512" t="s">
        <v>81</v>
      </c>
      <c r="G512" t="s">
        <v>101</v>
      </c>
      <c r="H512">
        <v>5</v>
      </c>
      <c r="I512">
        <v>1480.92</v>
      </c>
      <c r="J512">
        <v>0.15</v>
      </c>
      <c r="K512">
        <v>6293.91</v>
      </c>
      <c r="L512">
        <v>1488.52</v>
      </c>
      <c r="M512">
        <f t="shared" si="23"/>
        <v>6293.91</v>
      </c>
      <c r="N512" t="str">
        <f t="shared" si="21"/>
        <v>Q3</v>
      </c>
      <c r="O512" s="2">
        <f t="shared" si="22"/>
        <v>23.650163411933121</v>
      </c>
      <c r="P512" t="str">
        <f>VLOOKUP(retail_sales_2023!C512,customers!A:J,5,)</f>
        <v>Hyderabad</v>
      </c>
      <c r="Q512" t="str">
        <f>VLOOKUP(C512,customers!A:J,10,0)</f>
        <v>Premium</v>
      </c>
    </row>
    <row r="513" spans="1:17" x14ac:dyDescent="0.3">
      <c r="A513" t="s">
        <v>1247</v>
      </c>
      <c r="B513" s="1">
        <v>45000</v>
      </c>
      <c r="C513" t="s">
        <v>136</v>
      </c>
      <c r="D513" t="s">
        <v>137</v>
      </c>
      <c r="E513" t="s">
        <v>15</v>
      </c>
      <c r="F513" t="s">
        <v>22</v>
      </c>
      <c r="G513" t="s">
        <v>23</v>
      </c>
      <c r="H513">
        <v>4</v>
      </c>
      <c r="I513">
        <v>42596.21</v>
      </c>
      <c r="J513">
        <v>0.25</v>
      </c>
      <c r="K513">
        <v>127788.63</v>
      </c>
      <c r="L513">
        <v>23715.49</v>
      </c>
      <c r="M513">
        <f t="shared" si="23"/>
        <v>127788.63</v>
      </c>
      <c r="N513" t="str">
        <f t="shared" si="21"/>
        <v>Q1</v>
      </c>
      <c r="O513" s="2">
        <f t="shared" si="22"/>
        <v>18.558372525004767</v>
      </c>
      <c r="P513" t="str">
        <f>VLOOKUP(retail_sales_2023!C513,customers!A:J,5,)</f>
        <v>Hyderabad</v>
      </c>
      <c r="Q513" t="str">
        <f>VLOOKUP(C513,customers!A:J,10,0)</f>
        <v>Regular</v>
      </c>
    </row>
    <row r="514" spans="1:17" x14ac:dyDescent="0.3">
      <c r="A514" t="s">
        <v>1248</v>
      </c>
      <c r="B514" s="1">
        <v>45236</v>
      </c>
      <c r="C514" t="s">
        <v>641</v>
      </c>
      <c r="D514" t="s">
        <v>642</v>
      </c>
      <c r="E514" t="s">
        <v>33</v>
      </c>
      <c r="F514" t="s">
        <v>38</v>
      </c>
      <c r="G514" t="s">
        <v>48</v>
      </c>
      <c r="H514">
        <v>5</v>
      </c>
      <c r="I514">
        <v>1122.02</v>
      </c>
      <c r="J514">
        <v>0.3</v>
      </c>
      <c r="K514">
        <v>3927.07</v>
      </c>
      <c r="L514">
        <v>896.47</v>
      </c>
      <c r="M514">
        <f t="shared" si="23"/>
        <v>3927.07</v>
      </c>
      <c r="N514" t="str">
        <f t="shared" si="21"/>
        <v>Q4</v>
      </c>
      <c r="O514" s="2">
        <f t="shared" si="22"/>
        <v>22.827960795198454</v>
      </c>
      <c r="P514" t="str">
        <f>VLOOKUP(retail_sales_2023!C514,customers!A:J,5,)</f>
        <v>Surat</v>
      </c>
      <c r="Q514" t="str">
        <f>VLOOKUP(C514,customers!A:J,10,0)</f>
        <v>Regular</v>
      </c>
    </row>
    <row r="515" spans="1:17" x14ac:dyDescent="0.3">
      <c r="A515" t="s">
        <v>1249</v>
      </c>
      <c r="B515" s="1">
        <v>45171</v>
      </c>
      <c r="C515" t="s">
        <v>205</v>
      </c>
      <c r="D515" t="s">
        <v>206</v>
      </c>
      <c r="E515" t="s">
        <v>15</v>
      </c>
      <c r="F515" t="s">
        <v>81</v>
      </c>
      <c r="G515" t="s">
        <v>370</v>
      </c>
      <c r="H515">
        <v>5</v>
      </c>
      <c r="I515">
        <v>1252.6400000000001</v>
      </c>
      <c r="J515">
        <v>0</v>
      </c>
      <c r="K515">
        <v>6263.2</v>
      </c>
      <c r="L515">
        <v>1578.48</v>
      </c>
      <c r="M515">
        <f t="shared" si="23"/>
        <v>6263.2000000000007</v>
      </c>
      <c r="N515" t="str">
        <f t="shared" ref="N515:N578" si="24">"Q"&amp;ROUNDUP(MONTH(B515)/3,0)</f>
        <v>Q3</v>
      </c>
      <c r="O515" s="2">
        <f t="shared" ref="O515:O578" si="25">(L515/K515)*100</f>
        <v>25.20245242048793</v>
      </c>
      <c r="P515" t="str">
        <f>VLOOKUP(retail_sales_2023!C515,customers!A:J,5,)</f>
        <v>Coimbatore</v>
      </c>
      <c r="Q515" t="str">
        <f>VLOOKUP(C515,customers!A:J,10,0)</f>
        <v>Premium</v>
      </c>
    </row>
    <row r="516" spans="1:17" x14ac:dyDescent="0.3">
      <c r="A516" t="s">
        <v>1250</v>
      </c>
      <c r="B516" s="1">
        <v>45247</v>
      </c>
      <c r="C516" t="s">
        <v>1041</v>
      </c>
      <c r="D516" t="s">
        <v>1042</v>
      </c>
      <c r="E516" t="s">
        <v>27</v>
      </c>
      <c r="F516" t="s">
        <v>81</v>
      </c>
      <c r="G516" t="s">
        <v>150</v>
      </c>
      <c r="H516">
        <v>4</v>
      </c>
      <c r="I516">
        <v>710.48</v>
      </c>
      <c r="J516">
        <v>0.3</v>
      </c>
      <c r="K516">
        <v>1989.34</v>
      </c>
      <c r="L516">
        <v>656.87</v>
      </c>
      <c r="M516">
        <f t="shared" si="23"/>
        <v>1989.3439999999998</v>
      </c>
      <c r="N516" t="str">
        <f t="shared" si="24"/>
        <v>Q4</v>
      </c>
      <c r="O516" s="2">
        <f t="shared" si="25"/>
        <v>33.019493902500329</v>
      </c>
      <c r="P516" t="str">
        <f>VLOOKUP(retail_sales_2023!C516,customers!A:J,5,)</f>
        <v>Delhi</v>
      </c>
      <c r="Q516" t="str">
        <f>VLOOKUP(C516,customers!A:J,10,0)</f>
        <v>Premium</v>
      </c>
    </row>
    <row r="517" spans="1:17" x14ac:dyDescent="0.3">
      <c r="A517" t="s">
        <v>1251</v>
      </c>
      <c r="B517" s="1">
        <v>45014</v>
      </c>
      <c r="C517" t="s">
        <v>1252</v>
      </c>
      <c r="D517" t="s">
        <v>1253</v>
      </c>
      <c r="E517" t="s">
        <v>15</v>
      </c>
      <c r="F517" t="s">
        <v>52</v>
      </c>
      <c r="G517" t="s">
        <v>226</v>
      </c>
      <c r="H517">
        <v>10</v>
      </c>
      <c r="I517">
        <v>675.76</v>
      </c>
      <c r="J517">
        <v>0</v>
      </c>
      <c r="K517">
        <v>6757.6</v>
      </c>
      <c r="L517">
        <v>692.26</v>
      </c>
      <c r="M517">
        <f t="shared" ref="M517:M580" si="26">H517*I517*(1-J517)</f>
        <v>6757.6</v>
      </c>
      <c r="N517" t="str">
        <f t="shared" si="24"/>
        <v>Q1</v>
      </c>
      <c r="O517" s="2">
        <f t="shared" si="25"/>
        <v>10.244169527642949</v>
      </c>
      <c r="P517" t="str">
        <f>VLOOKUP(retail_sales_2023!C517,customers!A:J,5,)</f>
        <v>Chennai</v>
      </c>
      <c r="Q517" t="str">
        <f>VLOOKUP(C517,customers!A:J,10,0)</f>
        <v>Regular</v>
      </c>
    </row>
    <row r="518" spans="1:17" x14ac:dyDescent="0.3">
      <c r="A518" t="s">
        <v>1254</v>
      </c>
      <c r="B518" s="1">
        <v>45098</v>
      </c>
      <c r="C518" t="s">
        <v>1255</v>
      </c>
      <c r="D518" t="s">
        <v>1256</v>
      </c>
      <c r="E518" t="s">
        <v>27</v>
      </c>
      <c r="F518" t="s">
        <v>43</v>
      </c>
      <c r="G518" t="s">
        <v>243</v>
      </c>
      <c r="H518">
        <v>2</v>
      </c>
      <c r="I518">
        <v>36106.639999999999</v>
      </c>
      <c r="J518">
        <v>0</v>
      </c>
      <c r="K518">
        <v>72213.279999999999</v>
      </c>
      <c r="L518">
        <v>6701.14</v>
      </c>
      <c r="M518">
        <f t="shared" si="26"/>
        <v>72213.279999999999</v>
      </c>
      <c r="N518" t="str">
        <f t="shared" si="24"/>
        <v>Q2</v>
      </c>
      <c r="O518" s="2">
        <f t="shared" si="25"/>
        <v>9.2796505019575353</v>
      </c>
      <c r="P518" t="str">
        <f>VLOOKUP(retail_sales_2023!C518,customers!A:J,5,)</f>
        <v>Chandigarh</v>
      </c>
      <c r="Q518" t="str">
        <f>VLOOKUP(C518,customers!A:J,10,0)</f>
        <v>Regular</v>
      </c>
    </row>
    <row r="519" spans="1:17" x14ac:dyDescent="0.3">
      <c r="A519" t="s">
        <v>1257</v>
      </c>
      <c r="B519" s="1">
        <v>45276</v>
      </c>
      <c r="C519" t="s">
        <v>1258</v>
      </c>
      <c r="D519" t="s">
        <v>1259</v>
      </c>
      <c r="E519" t="s">
        <v>33</v>
      </c>
      <c r="F519" t="s">
        <v>43</v>
      </c>
      <c r="G519" t="s">
        <v>154</v>
      </c>
      <c r="H519">
        <v>1</v>
      </c>
      <c r="I519">
        <v>35721.79</v>
      </c>
      <c r="J519">
        <v>0</v>
      </c>
      <c r="K519">
        <v>35721.79</v>
      </c>
      <c r="L519">
        <v>3559.15</v>
      </c>
      <c r="M519">
        <f t="shared" si="26"/>
        <v>35721.79</v>
      </c>
      <c r="N519" t="str">
        <f t="shared" si="24"/>
        <v>Q4</v>
      </c>
      <c r="O519" s="2">
        <f t="shared" si="25"/>
        <v>9.9635264638194219</v>
      </c>
      <c r="P519" t="str">
        <f>VLOOKUP(retail_sales_2023!C519,customers!A:J,5,)</f>
        <v>Mumbai</v>
      </c>
      <c r="Q519" t="str">
        <f>VLOOKUP(C519,customers!A:J,10,0)</f>
        <v>Regular</v>
      </c>
    </row>
    <row r="520" spans="1:17" x14ac:dyDescent="0.3">
      <c r="A520" t="s">
        <v>1260</v>
      </c>
      <c r="B520" s="1">
        <v>45135</v>
      </c>
      <c r="C520" t="s">
        <v>160</v>
      </c>
      <c r="D520" t="s">
        <v>161</v>
      </c>
      <c r="E520" t="s">
        <v>33</v>
      </c>
      <c r="F520" t="s">
        <v>81</v>
      </c>
      <c r="G520" t="s">
        <v>158</v>
      </c>
      <c r="H520">
        <v>5</v>
      </c>
      <c r="I520">
        <v>4145.76</v>
      </c>
      <c r="J520">
        <v>0.15</v>
      </c>
      <c r="K520">
        <v>17619.48</v>
      </c>
      <c r="L520">
        <v>4085.92</v>
      </c>
      <c r="M520">
        <f t="shared" si="26"/>
        <v>17619.480000000003</v>
      </c>
      <c r="N520" t="str">
        <f t="shared" si="24"/>
        <v>Q3</v>
      </c>
      <c r="O520" s="2">
        <f t="shared" si="25"/>
        <v>23.189787666832391</v>
      </c>
      <c r="P520" t="str">
        <f>VLOOKUP(retail_sales_2023!C520,customers!A:J,5,)</f>
        <v>Pune</v>
      </c>
      <c r="Q520" t="str">
        <f>VLOOKUP(C520,customers!A:J,10,0)</f>
        <v>Premium</v>
      </c>
    </row>
    <row r="521" spans="1:17" x14ac:dyDescent="0.3">
      <c r="A521" t="s">
        <v>1261</v>
      </c>
      <c r="B521" s="1">
        <v>45202</v>
      </c>
      <c r="C521" t="s">
        <v>1262</v>
      </c>
      <c r="D521" t="s">
        <v>1263</v>
      </c>
      <c r="E521" t="s">
        <v>27</v>
      </c>
      <c r="F521" t="s">
        <v>22</v>
      </c>
      <c r="G521" t="s">
        <v>1039</v>
      </c>
      <c r="H521">
        <v>4</v>
      </c>
      <c r="I521">
        <v>9294.83</v>
      </c>
      <c r="J521">
        <v>0</v>
      </c>
      <c r="K521">
        <v>37179.32</v>
      </c>
      <c r="L521">
        <v>10919.01</v>
      </c>
      <c r="M521">
        <f t="shared" si="26"/>
        <v>37179.32</v>
      </c>
      <c r="N521" t="str">
        <f t="shared" si="24"/>
        <v>Q4</v>
      </c>
      <c r="O521" s="2">
        <f t="shared" si="25"/>
        <v>29.36850378113424</v>
      </c>
      <c r="P521" t="str">
        <f>VLOOKUP(retail_sales_2023!C521,customers!A:J,5,)</f>
        <v>Jaipur</v>
      </c>
      <c r="Q521" t="str">
        <f>VLOOKUP(C521,customers!A:J,10,0)</f>
        <v>Occasional</v>
      </c>
    </row>
    <row r="522" spans="1:17" x14ac:dyDescent="0.3">
      <c r="A522" t="s">
        <v>1264</v>
      </c>
      <c r="B522" s="1">
        <v>45047</v>
      </c>
      <c r="C522" t="s">
        <v>1265</v>
      </c>
      <c r="D522" t="s">
        <v>1266</v>
      </c>
      <c r="E522" t="s">
        <v>15</v>
      </c>
      <c r="F522" t="s">
        <v>43</v>
      </c>
      <c r="G522" t="s">
        <v>44</v>
      </c>
      <c r="H522">
        <v>3</v>
      </c>
      <c r="I522">
        <v>75318.36</v>
      </c>
      <c r="J522">
        <v>0</v>
      </c>
      <c r="K522">
        <v>225955.08</v>
      </c>
      <c r="L522">
        <v>23916</v>
      </c>
      <c r="M522">
        <f t="shared" si="26"/>
        <v>225955.08000000002</v>
      </c>
      <c r="N522" t="str">
        <f t="shared" si="24"/>
        <v>Q2</v>
      </c>
      <c r="O522" s="2">
        <f t="shared" si="25"/>
        <v>10.584404652464553</v>
      </c>
      <c r="P522" t="str">
        <f>VLOOKUP(retail_sales_2023!C522,customers!A:J,5,)</f>
        <v>Coimbatore</v>
      </c>
      <c r="Q522" t="str">
        <f>VLOOKUP(C522,customers!A:J,10,0)</f>
        <v>Premium</v>
      </c>
    </row>
    <row r="523" spans="1:17" x14ac:dyDescent="0.3">
      <c r="A523" t="s">
        <v>1267</v>
      </c>
      <c r="B523" s="1">
        <v>44981</v>
      </c>
      <c r="C523" t="s">
        <v>1268</v>
      </c>
      <c r="D523" t="s">
        <v>1269</v>
      </c>
      <c r="E523" t="s">
        <v>15</v>
      </c>
      <c r="F523" t="s">
        <v>28</v>
      </c>
      <c r="G523" t="s">
        <v>466</v>
      </c>
      <c r="H523">
        <v>2</v>
      </c>
      <c r="I523">
        <v>7268.11</v>
      </c>
      <c r="J523">
        <v>0</v>
      </c>
      <c r="K523">
        <v>14536.22</v>
      </c>
      <c r="L523">
        <v>3414.16</v>
      </c>
      <c r="M523">
        <f t="shared" si="26"/>
        <v>14536.22</v>
      </c>
      <c r="N523" t="str">
        <f t="shared" si="24"/>
        <v>Q1</v>
      </c>
      <c r="O523" s="2">
        <f t="shared" si="25"/>
        <v>23.487261475129024</v>
      </c>
      <c r="P523" t="str">
        <f>VLOOKUP(retail_sales_2023!C523,customers!A:J,5,)</f>
        <v>Coimbatore</v>
      </c>
      <c r="Q523" t="str">
        <f>VLOOKUP(C523,customers!A:J,10,0)</f>
        <v>Premium</v>
      </c>
    </row>
    <row r="524" spans="1:17" x14ac:dyDescent="0.3">
      <c r="A524" t="s">
        <v>1270</v>
      </c>
      <c r="B524" s="1">
        <v>45144</v>
      </c>
      <c r="C524" t="s">
        <v>797</v>
      </c>
      <c r="D524" t="s">
        <v>798</v>
      </c>
      <c r="E524" t="s">
        <v>15</v>
      </c>
      <c r="F524" t="s">
        <v>81</v>
      </c>
      <c r="G524" t="s">
        <v>101</v>
      </c>
      <c r="H524">
        <v>5</v>
      </c>
      <c r="I524">
        <v>979.96</v>
      </c>
      <c r="J524">
        <v>0.25</v>
      </c>
      <c r="K524">
        <v>3674.85</v>
      </c>
      <c r="L524">
        <v>1080.8900000000001</v>
      </c>
      <c r="M524">
        <f t="shared" si="26"/>
        <v>3674.8500000000004</v>
      </c>
      <c r="N524" t="str">
        <f t="shared" si="24"/>
        <v>Q3</v>
      </c>
      <c r="O524" s="2">
        <f t="shared" si="25"/>
        <v>29.413173326802454</v>
      </c>
      <c r="P524" t="str">
        <f>VLOOKUP(retail_sales_2023!C524,customers!A:J,5,)</f>
        <v>Kochi</v>
      </c>
      <c r="Q524" t="str">
        <f>VLOOKUP(C524,customers!A:J,10,0)</f>
        <v>Occasional</v>
      </c>
    </row>
    <row r="525" spans="1:17" x14ac:dyDescent="0.3">
      <c r="A525" t="s">
        <v>1271</v>
      </c>
      <c r="B525" s="1">
        <v>45015</v>
      </c>
      <c r="C525" t="s">
        <v>1272</v>
      </c>
      <c r="D525" t="s">
        <v>1273</v>
      </c>
      <c r="E525" t="s">
        <v>21</v>
      </c>
      <c r="F525" t="s">
        <v>43</v>
      </c>
      <c r="G525" t="s">
        <v>121</v>
      </c>
      <c r="H525">
        <v>1</v>
      </c>
      <c r="I525">
        <v>82253.81</v>
      </c>
      <c r="J525">
        <v>0.15</v>
      </c>
      <c r="K525">
        <v>69915.740000000005</v>
      </c>
      <c r="L525">
        <v>9746.89</v>
      </c>
      <c r="M525">
        <f t="shared" si="26"/>
        <v>69915.738499999992</v>
      </c>
      <c r="N525" t="str">
        <f t="shared" si="24"/>
        <v>Q1</v>
      </c>
      <c r="O525" s="2">
        <f t="shared" si="25"/>
        <v>13.940909443281296</v>
      </c>
      <c r="P525" t="str">
        <f>VLOOKUP(retail_sales_2023!C525,customers!A:J,5,)</f>
        <v>Guwahati</v>
      </c>
      <c r="Q525" t="str">
        <f>VLOOKUP(C525,customers!A:J,10,0)</f>
        <v>Regular</v>
      </c>
    </row>
    <row r="526" spans="1:17" x14ac:dyDescent="0.3">
      <c r="A526" t="s">
        <v>1274</v>
      </c>
      <c r="B526" s="1">
        <v>45223</v>
      </c>
      <c r="C526" t="s">
        <v>554</v>
      </c>
      <c r="D526" t="s">
        <v>555</v>
      </c>
      <c r="E526" t="s">
        <v>33</v>
      </c>
      <c r="F526" t="s">
        <v>52</v>
      </c>
      <c r="G526" t="s">
        <v>169</v>
      </c>
      <c r="H526">
        <v>9</v>
      </c>
      <c r="I526">
        <v>197.9</v>
      </c>
      <c r="J526">
        <v>0.2</v>
      </c>
      <c r="K526">
        <v>1424.88</v>
      </c>
      <c r="L526">
        <v>136.82</v>
      </c>
      <c r="M526">
        <f t="shared" si="26"/>
        <v>1424.88</v>
      </c>
      <c r="N526" t="str">
        <f t="shared" si="24"/>
        <v>Q4</v>
      </c>
      <c r="O526" s="2">
        <f t="shared" si="25"/>
        <v>9.6022121161080225</v>
      </c>
      <c r="P526" t="str">
        <f>VLOOKUP(retail_sales_2023!C526,customers!A:J,5,)</f>
        <v>Ahmedabad</v>
      </c>
      <c r="Q526" t="str">
        <f>VLOOKUP(C526,customers!A:J,10,0)</f>
        <v>Occasional</v>
      </c>
    </row>
    <row r="527" spans="1:17" x14ac:dyDescent="0.3">
      <c r="A527" t="s">
        <v>1275</v>
      </c>
      <c r="B527" s="1">
        <v>45024</v>
      </c>
      <c r="C527" t="s">
        <v>1276</v>
      </c>
      <c r="D527" t="s">
        <v>13093</v>
      </c>
      <c r="E527" t="s">
        <v>27</v>
      </c>
      <c r="F527" t="s">
        <v>81</v>
      </c>
      <c r="G527" t="s">
        <v>105</v>
      </c>
      <c r="H527">
        <v>3</v>
      </c>
      <c r="I527">
        <v>4774.67</v>
      </c>
      <c r="J527">
        <v>0</v>
      </c>
      <c r="K527">
        <v>14324.01</v>
      </c>
      <c r="L527">
        <v>3800.39</v>
      </c>
      <c r="M527">
        <f t="shared" si="26"/>
        <v>14324.01</v>
      </c>
      <c r="N527" t="str">
        <f t="shared" si="24"/>
        <v>Q2</v>
      </c>
      <c r="O527" s="2">
        <f t="shared" si="25"/>
        <v>26.531606721860708</v>
      </c>
      <c r="P527" t="str">
        <f>VLOOKUP(retail_sales_2023!C527,customers!A:J,5,)</f>
        <v>Jaipur</v>
      </c>
      <c r="Q527" t="str">
        <f>VLOOKUP(C527,customers!A:J,10,0)</f>
        <v>Premium</v>
      </c>
    </row>
    <row r="528" spans="1:17" x14ac:dyDescent="0.3">
      <c r="A528" t="s">
        <v>1277</v>
      </c>
      <c r="B528" s="1">
        <v>45129</v>
      </c>
      <c r="C528" t="s">
        <v>454</v>
      </c>
      <c r="D528" t="s">
        <v>455</v>
      </c>
      <c r="E528" t="s">
        <v>33</v>
      </c>
      <c r="F528" t="s">
        <v>43</v>
      </c>
      <c r="G528" t="s">
        <v>301</v>
      </c>
      <c r="H528">
        <v>4</v>
      </c>
      <c r="I528">
        <v>32737.88</v>
      </c>
      <c r="J528">
        <v>0</v>
      </c>
      <c r="K528">
        <v>130951.52</v>
      </c>
      <c r="L528">
        <v>18047.650000000001</v>
      </c>
      <c r="M528">
        <f t="shared" si="26"/>
        <v>130951.52</v>
      </c>
      <c r="N528" t="str">
        <f t="shared" si="24"/>
        <v>Q3</v>
      </c>
      <c r="O528" s="2">
        <f t="shared" si="25"/>
        <v>13.781932428123019</v>
      </c>
      <c r="P528" t="str">
        <f>VLOOKUP(retail_sales_2023!C528,customers!A:J,5,)</f>
        <v>Mumbai</v>
      </c>
      <c r="Q528" t="str">
        <f>VLOOKUP(C528,customers!A:J,10,0)</f>
        <v>Premium</v>
      </c>
    </row>
    <row r="529" spans="1:17" x14ac:dyDescent="0.3">
      <c r="A529" t="s">
        <v>1278</v>
      </c>
      <c r="B529" s="1">
        <v>44973</v>
      </c>
      <c r="C529" t="s">
        <v>444</v>
      </c>
      <c r="D529" t="s">
        <v>445</v>
      </c>
      <c r="E529" t="s">
        <v>27</v>
      </c>
      <c r="F529" t="s">
        <v>43</v>
      </c>
      <c r="G529" t="s">
        <v>272</v>
      </c>
      <c r="H529">
        <v>5</v>
      </c>
      <c r="I529">
        <v>33168.67</v>
      </c>
      <c r="J529">
        <v>0.05</v>
      </c>
      <c r="K529">
        <v>157551.18</v>
      </c>
      <c r="L529">
        <v>14542.77</v>
      </c>
      <c r="M529">
        <f t="shared" si="26"/>
        <v>157551.18249999997</v>
      </c>
      <c r="N529" t="str">
        <f t="shared" si="24"/>
        <v>Q1</v>
      </c>
      <c r="O529" s="2">
        <f t="shared" si="25"/>
        <v>9.2305052872342817</v>
      </c>
      <c r="P529" t="str">
        <f>VLOOKUP(retail_sales_2023!C529,customers!A:J,5,)</f>
        <v>Jaipur</v>
      </c>
      <c r="Q529" t="str">
        <f>VLOOKUP(C529,customers!A:J,10,0)</f>
        <v>Regular</v>
      </c>
    </row>
    <row r="530" spans="1:17" x14ac:dyDescent="0.3">
      <c r="A530" t="s">
        <v>1279</v>
      </c>
      <c r="B530" s="1">
        <v>44965</v>
      </c>
      <c r="C530" t="s">
        <v>1280</v>
      </c>
      <c r="D530" t="s">
        <v>1281</v>
      </c>
      <c r="E530" t="s">
        <v>21</v>
      </c>
      <c r="F530" t="s">
        <v>52</v>
      </c>
      <c r="G530" t="s">
        <v>53</v>
      </c>
      <c r="H530">
        <v>9</v>
      </c>
      <c r="I530">
        <v>676.65</v>
      </c>
      <c r="J530">
        <v>0</v>
      </c>
      <c r="K530">
        <v>6089.85</v>
      </c>
      <c r="L530">
        <v>524.67999999999995</v>
      </c>
      <c r="M530">
        <f t="shared" si="26"/>
        <v>6089.8499999999995</v>
      </c>
      <c r="N530" t="str">
        <f t="shared" si="24"/>
        <v>Q1</v>
      </c>
      <c r="O530" s="2">
        <f t="shared" si="25"/>
        <v>8.615647347635818</v>
      </c>
      <c r="P530" t="str">
        <f>VLOOKUP(retail_sales_2023!C530,customers!A:J,5,)</f>
        <v>Guwahati</v>
      </c>
      <c r="Q530" t="str">
        <f>VLOOKUP(C530,customers!A:J,10,0)</f>
        <v>Premium</v>
      </c>
    </row>
    <row r="531" spans="1:17" x14ac:dyDescent="0.3">
      <c r="A531" t="s">
        <v>1282</v>
      </c>
      <c r="B531" s="1">
        <v>44977</v>
      </c>
      <c r="C531" t="s">
        <v>708</v>
      </c>
      <c r="D531" t="s">
        <v>709</v>
      </c>
      <c r="E531" t="s">
        <v>33</v>
      </c>
      <c r="F531" t="s">
        <v>28</v>
      </c>
      <c r="G531" t="s">
        <v>439</v>
      </c>
      <c r="H531">
        <v>1</v>
      </c>
      <c r="I531">
        <v>4609.6099999999997</v>
      </c>
      <c r="J531">
        <v>0.2</v>
      </c>
      <c r="K531">
        <v>3687.69</v>
      </c>
      <c r="L531">
        <v>819.75</v>
      </c>
      <c r="M531">
        <f t="shared" si="26"/>
        <v>3687.6880000000001</v>
      </c>
      <c r="N531" t="str">
        <f t="shared" si="24"/>
        <v>Q1</v>
      </c>
      <c r="O531" s="2">
        <f t="shared" si="25"/>
        <v>22.229363097223466</v>
      </c>
      <c r="P531" t="str">
        <f>VLOOKUP(retail_sales_2023!C531,customers!A:J,5,)</f>
        <v>Mumbai</v>
      </c>
      <c r="Q531" t="str">
        <f>VLOOKUP(C531,customers!A:J,10,0)</f>
        <v>Premium</v>
      </c>
    </row>
    <row r="532" spans="1:17" x14ac:dyDescent="0.3">
      <c r="A532" t="s">
        <v>1283</v>
      </c>
      <c r="B532" s="1">
        <v>45118</v>
      </c>
      <c r="C532" t="s">
        <v>951</v>
      </c>
      <c r="D532" t="s">
        <v>952</v>
      </c>
      <c r="E532" t="s">
        <v>15</v>
      </c>
      <c r="F532" t="s">
        <v>52</v>
      </c>
      <c r="G532" t="s">
        <v>169</v>
      </c>
      <c r="H532">
        <v>3</v>
      </c>
      <c r="I532">
        <v>396.55</v>
      </c>
      <c r="J532">
        <v>0.05</v>
      </c>
      <c r="K532">
        <v>1130.17</v>
      </c>
      <c r="L532">
        <v>116.8</v>
      </c>
      <c r="M532">
        <f t="shared" si="26"/>
        <v>1130.1675</v>
      </c>
      <c r="N532" t="str">
        <f t="shared" si="24"/>
        <v>Q3</v>
      </c>
      <c r="O532" s="2">
        <f t="shared" si="25"/>
        <v>10.334728403691479</v>
      </c>
      <c r="P532" t="str">
        <f>VLOOKUP(retail_sales_2023!C532,customers!A:J,5,)</f>
        <v>Chennai</v>
      </c>
      <c r="Q532" t="str">
        <f>VLOOKUP(C532,customers!A:J,10,0)</f>
        <v>Regular</v>
      </c>
    </row>
    <row r="533" spans="1:17" x14ac:dyDescent="0.3">
      <c r="A533" t="s">
        <v>1284</v>
      </c>
      <c r="B533" s="1">
        <v>45198</v>
      </c>
      <c r="C533" t="s">
        <v>1285</v>
      </c>
      <c r="D533" t="s">
        <v>1286</v>
      </c>
      <c r="E533" t="s">
        <v>27</v>
      </c>
      <c r="F533" t="s">
        <v>52</v>
      </c>
      <c r="G533" t="s">
        <v>200</v>
      </c>
      <c r="H533">
        <v>2</v>
      </c>
      <c r="I533">
        <v>136.07</v>
      </c>
      <c r="J533">
        <v>0</v>
      </c>
      <c r="K533">
        <v>272.14</v>
      </c>
      <c r="L533">
        <v>15.9</v>
      </c>
      <c r="M533">
        <f t="shared" si="26"/>
        <v>272.14</v>
      </c>
      <c r="N533" t="str">
        <f t="shared" si="24"/>
        <v>Q3</v>
      </c>
      <c r="O533" s="2">
        <f t="shared" si="25"/>
        <v>5.8425810244726986</v>
      </c>
      <c r="P533" t="str">
        <f>VLOOKUP(retail_sales_2023!C533,customers!A:J,5,)</f>
        <v>Chandigarh</v>
      </c>
      <c r="Q533" t="str">
        <f>VLOOKUP(C533,customers!A:J,10,0)</f>
        <v>Occasional</v>
      </c>
    </row>
    <row r="534" spans="1:17" x14ac:dyDescent="0.3">
      <c r="A534" t="s">
        <v>1287</v>
      </c>
      <c r="B534" s="1">
        <v>45244</v>
      </c>
      <c r="C534" t="s">
        <v>682</v>
      </c>
      <c r="D534" t="s">
        <v>683</v>
      </c>
      <c r="E534" t="s">
        <v>27</v>
      </c>
      <c r="F534" t="s">
        <v>52</v>
      </c>
      <c r="G534" t="s">
        <v>117</v>
      </c>
      <c r="H534">
        <v>8</v>
      </c>
      <c r="I534">
        <v>519.12</v>
      </c>
      <c r="J534">
        <v>0</v>
      </c>
      <c r="K534">
        <v>4152.96</v>
      </c>
      <c r="L534">
        <v>411.08</v>
      </c>
      <c r="M534">
        <f t="shared" si="26"/>
        <v>4152.96</v>
      </c>
      <c r="N534" t="str">
        <f t="shared" si="24"/>
        <v>Q4</v>
      </c>
      <c r="O534" s="2">
        <f t="shared" si="25"/>
        <v>9.8984820465402983</v>
      </c>
      <c r="P534" t="str">
        <f>VLOOKUP(retail_sales_2023!C534,customers!A:J,5,)</f>
        <v>Delhi</v>
      </c>
      <c r="Q534" t="str">
        <f>VLOOKUP(C534,customers!A:J,10,0)</f>
        <v>Regular</v>
      </c>
    </row>
    <row r="535" spans="1:17" x14ac:dyDescent="0.3">
      <c r="A535" t="s">
        <v>1288</v>
      </c>
      <c r="B535" s="1">
        <v>45264</v>
      </c>
      <c r="C535" t="s">
        <v>1289</v>
      </c>
      <c r="D535" t="s">
        <v>1290</v>
      </c>
      <c r="E535" t="s">
        <v>15</v>
      </c>
      <c r="F535" t="s">
        <v>43</v>
      </c>
      <c r="G535" t="s">
        <v>110</v>
      </c>
      <c r="H535">
        <v>3</v>
      </c>
      <c r="I535">
        <v>58107.63</v>
      </c>
      <c r="J535">
        <v>0.3</v>
      </c>
      <c r="K535">
        <v>122026.02</v>
      </c>
      <c r="L535">
        <v>12068.03</v>
      </c>
      <c r="M535">
        <f t="shared" si="26"/>
        <v>122026.02299999999</v>
      </c>
      <c r="N535" t="str">
        <f t="shared" si="24"/>
        <v>Q4</v>
      </c>
      <c r="O535" s="2">
        <f t="shared" si="25"/>
        <v>9.8897186026390109</v>
      </c>
      <c r="P535" t="str">
        <f>VLOOKUP(retail_sales_2023!C535,customers!A:J,5,)</f>
        <v>Kochi</v>
      </c>
      <c r="Q535" t="str">
        <f>VLOOKUP(C535,customers!A:J,10,0)</f>
        <v>Regular</v>
      </c>
    </row>
    <row r="536" spans="1:17" x14ac:dyDescent="0.3">
      <c r="A536" t="s">
        <v>1291</v>
      </c>
      <c r="B536" s="1">
        <v>45237</v>
      </c>
      <c r="C536" t="s">
        <v>1292</v>
      </c>
      <c r="D536" t="s">
        <v>1293</v>
      </c>
      <c r="E536" t="s">
        <v>15</v>
      </c>
      <c r="F536" t="s">
        <v>43</v>
      </c>
      <c r="G536" t="s">
        <v>243</v>
      </c>
      <c r="H536">
        <v>3</v>
      </c>
      <c r="I536">
        <v>61400.71</v>
      </c>
      <c r="J536">
        <v>0</v>
      </c>
      <c r="K536">
        <v>184202.13</v>
      </c>
      <c r="L536">
        <v>-20911.169999999998</v>
      </c>
      <c r="M536">
        <f t="shared" si="26"/>
        <v>184202.13</v>
      </c>
      <c r="N536" t="str">
        <f t="shared" si="24"/>
        <v>Q4</v>
      </c>
      <c r="O536" s="2">
        <f t="shared" si="25"/>
        <v>-11.352295437626045</v>
      </c>
      <c r="P536" t="str">
        <f>VLOOKUP(retail_sales_2023!C536,customers!A:J,5,)</f>
        <v>Hyderabad</v>
      </c>
      <c r="Q536" t="str">
        <f>VLOOKUP(C536,customers!A:J,10,0)</f>
        <v>Premium</v>
      </c>
    </row>
    <row r="537" spans="1:17" x14ac:dyDescent="0.3">
      <c r="A537" t="s">
        <v>1294</v>
      </c>
      <c r="B537" s="1">
        <v>45145</v>
      </c>
      <c r="C537" t="s">
        <v>358</v>
      </c>
      <c r="D537" t="s">
        <v>359</v>
      </c>
      <c r="E537" t="s">
        <v>15</v>
      </c>
      <c r="F537" t="s">
        <v>43</v>
      </c>
      <c r="G537" t="s">
        <v>178</v>
      </c>
      <c r="H537">
        <v>3</v>
      </c>
      <c r="I537">
        <v>53599.33</v>
      </c>
      <c r="J537">
        <v>0.05</v>
      </c>
      <c r="K537">
        <v>152758.09</v>
      </c>
      <c r="L537">
        <v>18977.810000000001</v>
      </c>
      <c r="M537">
        <f t="shared" si="26"/>
        <v>152758.09049999999</v>
      </c>
      <c r="N537" t="str">
        <f t="shared" si="24"/>
        <v>Q3</v>
      </c>
      <c r="O537" s="2">
        <f t="shared" si="25"/>
        <v>12.423440224998886</v>
      </c>
      <c r="P537" t="str">
        <f>VLOOKUP(retail_sales_2023!C537,customers!A:J,5,)</f>
        <v>Chennai</v>
      </c>
      <c r="Q537" t="str">
        <f>VLOOKUP(C537,customers!A:J,10,0)</f>
        <v>Regular</v>
      </c>
    </row>
    <row r="538" spans="1:17" x14ac:dyDescent="0.3">
      <c r="A538" t="s">
        <v>1295</v>
      </c>
      <c r="B538" s="1">
        <v>45110</v>
      </c>
      <c r="C538" t="s">
        <v>560</v>
      </c>
      <c r="D538" t="s">
        <v>561</v>
      </c>
      <c r="E538" t="s">
        <v>27</v>
      </c>
      <c r="F538" t="s">
        <v>43</v>
      </c>
      <c r="G538" t="s">
        <v>243</v>
      </c>
      <c r="H538">
        <v>2</v>
      </c>
      <c r="I538">
        <v>72928.039999999994</v>
      </c>
      <c r="J538">
        <v>0.05</v>
      </c>
      <c r="K538">
        <v>138563.28</v>
      </c>
      <c r="L538">
        <v>16250.29</v>
      </c>
      <c r="M538">
        <f t="shared" si="26"/>
        <v>138563.27599999998</v>
      </c>
      <c r="N538" t="str">
        <f t="shared" si="24"/>
        <v>Q3</v>
      </c>
      <c r="O538" s="2">
        <f t="shared" si="25"/>
        <v>11.727703039362233</v>
      </c>
      <c r="P538" t="str">
        <f>VLOOKUP(retail_sales_2023!C538,customers!A:J,5,)</f>
        <v>Chandigarh</v>
      </c>
      <c r="Q538" t="str">
        <f>VLOOKUP(C538,customers!A:J,10,0)</f>
        <v>Premium</v>
      </c>
    </row>
    <row r="539" spans="1:17" x14ac:dyDescent="0.3">
      <c r="A539" t="s">
        <v>1296</v>
      </c>
      <c r="B539" s="1">
        <v>45155</v>
      </c>
      <c r="C539" t="s">
        <v>726</v>
      </c>
      <c r="D539" t="s">
        <v>727</v>
      </c>
      <c r="E539" t="s">
        <v>15</v>
      </c>
      <c r="F539" t="s">
        <v>28</v>
      </c>
      <c r="G539" t="s">
        <v>439</v>
      </c>
      <c r="H539">
        <v>4</v>
      </c>
      <c r="I539">
        <v>6885.3</v>
      </c>
      <c r="J539">
        <v>0</v>
      </c>
      <c r="K539">
        <v>27541.200000000001</v>
      </c>
      <c r="L539">
        <v>4911.99</v>
      </c>
      <c r="M539">
        <f t="shared" si="26"/>
        <v>27541.200000000001</v>
      </c>
      <c r="N539" t="str">
        <f t="shared" si="24"/>
        <v>Q3</v>
      </c>
      <c r="O539" s="2">
        <f t="shared" si="25"/>
        <v>17.83506165308701</v>
      </c>
      <c r="P539" t="str">
        <f>VLOOKUP(retail_sales_2023!C539,customers!A:J,5,)</f>
        <v>Kochi</v>
      </c>
      <c r="Q539" t="str">
        <f>VLOOKUP(C539,customers!A:J,10,0)</f>
        <v>Occasional</v>
      </c>
    </row>
    <row r="540" spans="1:17" x14ac:dyDescent="0.3">
      <c r="A540" t="s">
        <v>1297</v>
      </c>
      <c r="B540" s="1">
        <v>45141</v>
      </c>
      <c r="C540" t="s">
        <v>726</v>
      </c>
      <c r="D540" t="s">
        <v>727</v>
      </c>
      <c r="E540" t="s">
        <v>15</v>
      </c>
      <c r="F540" t="s">
        <v>81</v>
      </c>
      <c r="G540" t="s">
        <v>158</v>
      </c>
      <c r="H540">
        <v>5</v>
      </c>
      <c r="I540">
        <v>862.62</v>
      </c>
      <c r="J540">
        <v>0</v>
      </c>
      <c r="K540">
        <v>4313.1000000000004</v>
      </c>
      <c r="L540">
        <v>1044.74</v>
      </c>
      <c r="M540">
        <f t="shared" si="26"/>
        <v>4313.1000000000004</v>
      </c>
      <c r="N540" t="str">
        <f t="shared" si="24"/>
        <v>Q3</v>
      </c>
      <c r="O540" s="2">
        <f t="shared" si="25"/>
        <v>24.222484987595926</v>
      </c>
      <c r="P540" t="str">
        <f>VLOOKUP(retail_sales_2023!C540,customers!A:J,5,)</f>
        <v>Kochi</v>
      </c>
      <c r="Q540" t="str">
        <f>VLOOKUP(C540,customers!A:J,10,0)</f>
        <v>Occasional</v>
      </c>
    </row>
    <row r="541" spans="1:17" x14ac:dyDescent="0.3">
      <c r="A541" t="s">
        <v>1298</v>
      </c>
      <c r="B541" s="1">
        <v>45140</v>
      </c>
      <c r="C541" t="s">
        <v>1258</v>
      </c>
      <c r="D541" t="s">
        <v>1259</v>
      </c>
      <c r="E541" t="s">
        <v>33</v>
      </c>
      <c r="F541" t="s">
        <v>38</v>
      </c>
      <c r="G541" t="s">
        <v>90</v>
      </c>
      <c r="H541">
        <v>3</v>
      </c>
      <c r="I541">
        <v>1206.21</v>
      </c>
      <c r="J541">
        <v>0.05</v>
      </c>
      <c r="K541">
        <v>3437.7</v>
      </c>
      <c r="L541">
        <v>1163.6300000000001</v>
      </c>
      <c r="M541">
        <f t="shared" si="26"/>
        <v>3437.6985</v>
      </c>
      <c r="N541" t="str">
        <f t="shared" si="24"/>
        <v>Q3</v>
      </c>
      <c r="O541" s="2">
        <f t="shared" si="25"/>
        <v>33.849085144137078</v>
      </c>
      <c r="P541" t="str">
        <f>VLOOKUP(retail_sales_2023!C541,customers!A:J,5,)</f>
        <v>Mumbai</v>
      </c>
      <c r="Q541" t="str">
        <f>VLOOKUP(C541,customers!A:J,10,0)</f>
        <v>Regular</v>
      </c>
    </row>
    <row r="542" spans="1:17" x14ac:dyDescent="0.3">
      <c r="A542" t="s">
        <v>1299</v>
      </c>
      <c r="B542" s="1">
        <v>45132</v>
      </c>
      <c r="C542" t="s">
        <v>1300</v>
      </c>
      <c r="D542" t="s">
        <v>1301</v>
      </c>
      <c r="E542" t="s">
        <v>21</v>
      </c>
      <c r="F542" t="s">
        <v>22</v>
      </c>
      <c r="G542" t="s">
        <v>315</v>
      </c>
      <c r="H542">
        <v>4</v>
      </c>
      <c r="I542">
        <v>3422.75</v>
      </c>
      <c r="J542">
        <v>0.05</v>
      </c>
      <c r="K542">
        <v>13006.45</v>
      </c>
      <c r="L542">
        <v>3594.19</v>
      </c>
      <c r="M542">
        <f t="shared" si="26"/>
        <v>13006.449999999999</v>
      </c>
      <c r="N542" t="str">
        <f t="shared" si="24"/>
        <v>Q3</v>
      </c>
      <c r="O542" s="2">
        <f t="shared" si="25"/>
        <v>27.633904716506041</v>
      </c>
      <c r="P542" t="str">
        <f>VLOOKUP(retail_sales_2023!C542,customers!A:J,5,)</f>
        <v>Patna</v>
      </c>
      <c r="Q542" t="str">
        <f>VLOOKUP(C542,customers!A:J,10,0)</f>
        <v>Premium</v>
      </c>
    </row>
    <row r="543" spans="1:17" x14ac:dyDescent="0.3">
      <c r="A543" t="s">
        <v>1302</v>
      </c>
      <c r="B543" s="1">
        <v>45275</v>
      </c>
      <c r="C543" t="s">
        <v>1245</v>
      </c>
      <c r="D543" t="s">
        <v>1246</v>
      </c>
      <c r="E543" t="s">
        <v>15</v>
      </c>
      <c r="F543" t="s">
        <v>28</v>
      </c>
      <c r="G543" t="s">
        <v>439</v>
      </c>
      <c r="H543">
        <v>2</v>
      </c>
      <c r="I543">
        <v>4823.1400000000003</v>
      </c>
      <c r="J543">
        <v>0.2</v>
      </c>
      <c r="K543">
        <v>7717.02</v>
      </c>
      <c r="L543">
        <v>1626.77</v>
      </c>
      <c r="M543">
        <f t="shared" si="26"/>
        <v>7717.0240000000013</v>
      </c>
      <c r="N543" t="str">
        <f t="shared" si="24"/>
        <v>Q4</v>
      </c>
      <c r="O543" s="2">
        <f t="shared" si="25"/>
        <v>21.080287468478765</v>
      </c>
      <c r="P543" t="str">
        <f>VLOOKUP(retail_sales_2023!C543,customers!A:J,5,)</f>
        <v>Hyderabad</v>
      </c>
      <c r="Q543" t="str">
        <f>VLOOKUP(C543,customers!A:J,10,0)</f>
        <v>Premium</v>
      </c>
    </row>
    <row r="544" spans="1:17" x14ac:dyDescent="0.3">
      <c r="A544" t="s">
        <v>1303</v>
      </c>
      <c r="B544" s="1">
        <v>45019</v>
      </c>
      <c r="C544" t="s">
        <v>838</v>
      </c>
      <c r="D544" t="s">
        <v>839</v>
      </c>
      <c r="E544" t="s">
        <v>21</v>
      </c>
      <c r="F544" t="s">
        <v>81</v>
      </c>
      <c r="G544" t="s">
        <v>333</v>
      </c>
      <c r="H544">
        <v>2</v>
      </c>
      <c r="I544">
        <v>3595.5</v>
      </c>
      <c r="J544">
        <v>0</v>
      </c>
      <c r="K544">
        <v>7191</v>
      </c>
      <c r="L544">
        <v>1750.78</v>
      </c>
      <c r="M544">
        <f t="shared" si="26"/>
        <v>7191</v>
      </c>
      <c r="N544" t="str">
        <f t="shared" si="24"/>
        <v>Q2</v>
      </c>
      <c r="O544" s="2">
        <f t="shared" si="25"/>
        <v>24.346822416910026</v>
      </c>
      <c r="P544" t="str">
        <f>VLOOKUP(retail_sales_2023!C544,customers!A:J,5,)</f>
        <v>Patna</v>
      </c>
      <c r="Q544" t="str">
        <f>VLOOKUP(C544,customers!A:J,10,0)</f>
        <v>Regular</v>
      </c>
    </row>
    <row r="545" spans="1:17" x14ac:dyDescent="0.3">
      <c r="A545" t="s">
        <v>1304</v>
      </c>
      <c r="B545" s="1">
        <v>44933</v>
      </c>
      <c r="C545" t="s">
        <v>1305</v>
      </c>
      <c r="D545" t="s">
        <v>1306</v>
      </c>
      <c r="E545" t="s">
        <v>33</v>
      </c>
      <c r="F545" t="s">
        <v>22</v>
      </c>
      <c r="G545" t="s">
        <v>516</v>
      </c>
      <c r="H545">
        <v>4</v>
      </c>
      <c r="I545">
        <v>32601.75</v>
      </c>
      <c r="J545">
        <v>0</v>
      </c>
      <c r="K545">
        <v>130407</v>
      </c>
      <c r="L545">
        <v>29316.53</v>
      </c>
      <c r="M545">
        <f t="shared" si="26"/>
        <v>130407</v>
      </c>
      <c r="N545" t="str">
        <f t="shared" si="24"/>
        <v>Q1</v>
      </c>
      <c r="O545" s="2">
        <f t="shared" si="25"/>
        <v>22.480794742613508</v>
      </c>
      <c r="P545" t="str">
        <f>VLOOKUP(retail_sales_2023!C545,customers!A:J,5,)</f>
        <v>Pune</v>
      </c>
      <c r="Q545" t="str">
        <f>VLOOKUP(C545,customers!A:J,10,0)</f>
        <v>Premium</v>
      </c>
    </row>
    <row r="546" spans="1:17" x14ac:dyDescent="0.3">
      <c r="A546" t="s">
        <v>1307</v>
      </c>
      <c r="B546" s="1">
        <v>45152</v>
      </c>
      <c r="C546" t="s">
        <v>788</v>
      </c>
      <c r="D546" t="s">
        <v>789</v>
      </c>
      <c r="E546" t="s">
        <v>27</v>
      </c>
      <c r="F546" t="s">
        <v>52</v>
      </c>
      <c r="G546" t="s">
        <v>133</v>
      </c>
      <c r="H546">
        <v>3</v>
      </c>
      <c r="I546">
        <v>71.59</v>
      </c>
      <c r="J546">
        <v>0.2</v>
      </c>
      <c r="K546">
        <v>171.82</v>
      </c>
      <c r="L546">
        <v>11.81</v>
      </c>
      <c r="M546">
        <f t="shared" si="26"/>
        <v>171.81600000000003</v>
      </c>
      <c r="N546" t="str">
        <f t="shared" si="24"/>
        <v>Q3</v>
      </c>
      <c r="O546" s="2">
        <f t="shared" si="25"/>
        <v>6.873472238389013</v>
      </c>
      <c r="P546" t="str">
        <f>VLOOKUP(retail_sales_2023!C546,customers!A:J,5,)</f>
        <v>Amritsar</v>
      </c>
      <c r="Q546" t="str">
        <f>VLOOKUP(C546,customers!A:J,10,0)</f>
        <v>Premium</v>
      </c>
    </row>
    <row r="547" spans="1:17" x14ac:dyDescent="0.3">
      <c r="A547" t="s">
        <v>1308</v>
      </c>
      <c r="B547" s="1">
        <v>44950</v>
      </c>
      <c r="C547" t="s">
        <v>625</v>
      </c>
      <c r="D547" t="s">
        <v>626</v>
      </c>
      <c r="E547" t="s">
        <v>21</v>
      </c>
      <c r="F547" t="s">
        <v>81</v>
      </c>
      <c r="G547" t="s">
        <v>264</v>
      </c>
      <c r="H547">
        <v>3</v>
      </c>
      <c r="I547">
        <v>2180.1</v>
      </c>
      <c r="J547">
        <v>0.1</v>
      </c>
      <c r="K547">
        <v>5886.27</v>
      </c>
      <c r="L547">
        <v>1832.71</v>
      </c>
      <c r="M547">
        <f t="shared" si="26"/>
        <v>5886.2699999999995</v>
      </c>
      <c r="N547" t="str">
        <f t="shared" si="24"/>
        <v>Q1</v>
      </c>
      <c r="O547" s="2">
        <f t="shared" si="25"/>
        <v>31.13533697910561</v>
      </c>
      <c r="P547" t="str">
        <f>VLOOKUP(retail_sales_2023!C547,customers!A:J,5,)</f>
        <v>Ranchi</v>
      </c>
      <c r="Q547" t="str">
        <f>VLOOKUP(C547,customers!A:J,10,0)</f>
        <v>Premium</v>
      </c>
    </row>
    <row r="548" spans="1:17" x14ac:dyDescent="0.3">
      <c r="A548" t="s">
        <v>1309</v>
      </c>
      <c r="B548" s="1">
        <v>45189</v>
      </c>
      <c r="C548" t="s">
        <v>1310</v>
      </c>
      <c r="D548" t="s">
        <v>1311</v>
      </c>
      <c r="E548" t="s">
        <v>33</v>
      </c>
      <c r="F548" t="s">
        <v>38</v>
      </c>
      <c r="G548" t="s">
        <v>48</v>
      </c>
      <c r="H548">
        <v>4</v>
      </c>
      <c r="I548">
        <v>2367.5300000000002</v>
      </c>
      <c r="J548">
        <v>0.05</v>
      </c>
      <c r="K548">
        <v>8996.61</v>
      </c>
      <c r="L548">
        <v>2075</v>
      </c>
      <c r="M548">
        <f t="shared" si="26"/>
        <v>8996.6139999999996</v>
      </c>
      <c r="N548" t="str">
        <f t="shared" si="24"/>
        <v>Q3</v>
      </c>
      <c r="O548" s="2">
        <f t="shared" si="25"/>
        <v>23.064243087118371</v>
      </c>
      <c r="P548" t="str">
        <f>VLOOKUP(retail_sales_2023!C548,customers!A:J,5,)</f>
        <v>Mumbai</v>
      </c>
      <c r="Q548" t="str">
        <f>VLOOKUP(C548,customers!A:J,10,0)</f>
        <v>Occasional</v>
      </c>
    </row>
    <row r="549" spans="1:17" x14ac:dyDescent="0.3">
      <c r="A549" t="s">
        <v>1312</v>
      </c>
      <c r="B549" s="1">
        <v>45156</v>
      </c>
      <c r="C549" t="s">
        <v>514</v>
      </c>
      <c r="D549" t="s">
        <v>515</v>
      </c>
      <c r="E549" t="s">
        <v>27</v>
      </c>
      <c r="F549" t="s">
        <v>81</v>
      </c>
      <c r="G549" t="s">
        <v>470</v>
      </c>
      <c r="H549">
        <v>5</v>
      </c>
      <c r="I549">
        <v>4856.07</v>
      </c>
      <c r="J549">
        <v>0</v>
      </c>
      <c r="K549">
        <v>24280.35</v>
      </c>
      <c r="L549">
        <v>6144.15</v>
      </c>
      <c r="M549">
        <f t="shared" si="26"/>
        <v>24280.35</v>
      </c>
      <c r="N549" t="str">
        <f t="shared" si="24"/>
        <v>Q3</v>
      </c>
      <c r="O549" s="2">
        <f t="shared" si="25"/>
        <v>25.305030611173233</v>
      </c>
      <c r="P549" t="str">
        <f>VLOOKUP(retail_sales_2023!C549,customers!A:J,5,)</f>
        <v>Delhi</v>
      </c>
      <c r="Q549" t="str">
        <f>VLOOKUP(C549,customers!A:J,10,0)</f>
        <v>Premium</v>
      </c>
    </row>
    <row r="550" spans="1:17" x14ac:dyDescent="0.3">
      <c r="A550" t="s">
        <v>1313</v>
      </c>
      <c r="B550" s="1">
        <v>45015</v>
      </c>
      <c r="C550" t="s">
        <v>934</v>
      </c>
      <c r="D550" t="s">
        <v>935</v>
      </c>
      <c r="E550" t="s">
        <v>21</v>
      </c>
      <c r="F550" t="s">
        <v>81</v>
      </c>
      <c r="G550" t="s">
        <v>150</v>
      </c>
      <c r="H550">
        <v>5</v>
      </c>
      <c r="I550">
        <v>3668.57</v>
      </c>
      <c r="J550">
        <v>0.15</v>
      </c>
      <c r="K550">
        <v>15591.42</v>
      </c>
      <c r="L550">
        <v>5100.41</v>
      </c>
      <c r="M550">
        <f t="shared" si="26"/>
        <v>15591.422500000001</v>
      </c>
      <c r="N550" t="str">
        <f t="shared" si="24"/>
        <v>Q1</v>
      </c>
      <c r="O550" s="2">
        <f t="shared" si="25"/>
        <v>32.712928007840212</v>
      </c>
      <c r="P550" t="str">
        <f>VLOOKUP(retail_sales_2023!C550,customers!A:J,5,)</f>
        <v>Guwahati</v>
      </c>
      <c r="Q550" t="str">
        <f>VLOOKUP(C550,customers!A:J,10,0)</f>
        <v>Occasional</v>
      </c>
    </row>
    <row r="551" spans="1:17" x14ac:dyDescent="0.3">
      <c r="A551" t="s">
        <v>1314</v>
      </c>
      <c r="B551" s="1">
        <v>45252</v>
      </c>
      <c r="C551" t="s">
        <v>485</v>
      </c>
      <c r="D551" t="s">
        <v>486</v>
      </c>
      <c r="E551" t="s">
        <v>27</v>
      </c>
      <c r="F551" t="s">
        <v>16</v>
      </c>
      <c r="G551" t="s">
        <v>286</v>
      </c>
      <c r="H551">
        <v>5</v>
      </c>
      <c r="I551">
        <v>700.47</v>
      </c>
      <c r="J551">
        <v>0</v>
      </c>
      <c r="K551">
        <v>3502.35</v>
      </c>
      <c r="L551">
        <v>1073.67</v>
      </c>
      <c r="M551">
        <f t="shared" si="26"/>
        <v>3502.3500000000004</v>
      </c>
      <c r="N551" t="str">
        <f t="shared" si="24"/>
        <v>Q4</v>
      </c>
      <c r="O551" s="2">
        <f t="shared" si="25"/>
        <v>30.655702599683071</v>
      </c>
      <c r="P551" t="str">
        <f>VLOOKUP(retail_sales_2023!C551,customers!A:J,5,)</f>
        <v>Lucknow</v>
      </c>
      <c r="Q551" t="str">
        <f>VLOOKUP(C551,customers!A:J,10,0)</f>
        <v>Premium</v>
      </c>
    </row>
    <row r="552" spans="1:17" x14ac:dyDescent="0.3">
      <c r="A552" t="s">
        <v>1315</v>
      </c>
      <c r="B552" s="1">
        <v>45116</v>
      </c>
      <c r="C552" t="s">
        <v>595</v>
      </c>
      <c r="D552" t="s">
        <v>596</v>
      </c>
      <c r="E552" t="s">
        <v>27</v>
      </c>
      <c r="F552" t="s">
        <v>28</v>
      </c>
      <c r="G552" t="s">
        <v>280</v>
      </c>
      <c r="H552">
        <v>1</v>
      </c>
      <c r="I552">
        <v>6867.89</v>
      </c>
      <c r="J552">
        <v>0.2</v>
      </c>
      <c r="K552">
        <v>5494.31</v>
      </c>
      <c r="L552">
        <v>1359.05</v>
      </c>
      <c r="M552">
        <f t="shared" si="26"/>
        <v>5494.3120000000008</v>
      </c>
      <c r="N552" t="str">
        <f t="shared" si="24"/>
        <v>Q3</v>
      </c>
      <c r="O552" s="2">
        <f t="shared" si="25"/>
        <v>24.735590092295482</v>
      </c>
      <c r="P552" t="str">
        <f>VLOOKUP(retail_sales_2023!C552,customers!A:J,5,)</f>
        <v>Lucknow</v>
      </c>
      <c r="Q552" t="str">
        <f>VLOOKUP(C552,customers!A:J,10,0)</f>
        <v>Occasional</v>
      </c>
    </row>
    <row r="553" spans="1:17" x14ac:dyDescent="0.3">
      <c r="A553" t="s">
        <v>1316</v>
      </c>
      <c r="B553" s="1">
        <v>45019</v>
      </c>
      <c r="C553" t="s">
        <v>1317</v>
      </c>
      <c r="D553" t="s">
        <v>1318</v>
      </c>
      <c r="E553" t="s">
        <v>33</v>
      </c>
      <c r="F553" t="s">
        <v>28</v>
      </c>
      <c r="G553" t="s">
        <v>97</v>
      </c>
      <c r="H553">
        <v>1</v>
      </c>
      <c r="I553">
        <v>2431.0500000000002</v>
      </c>
      <c r="J553">
        <v>0.1</v>
      </c>
      <c r="K553">
        <v>2187.9499999999998</v>
      </c>
      <c r="L553">
        <v>415.7</v>
      </c>
      <c r="M553">
        <f t="shared" si="26"/>
        <v>2187.9450000000002</v>
      </c>
      <c r="N553" t="str">
        <f t="shared" si="24"/>
        <v>Q2</v>
      </c>
      <c r="O553" s="2">
        <f t="shared" si="25"/>
        <v>18.999520098722549</v>
      </c>
      <c r="P553" t="str">
        <f>VLOOKUP(retail_sales_2023!C553,customers!A:J,5,)</f>
        <v>Pune</v>
      </c>
      <c r="Q553" t="str">
        <f>VLOOKUP(C553,customers!A:J,10,0)</f>
        <v>Regular</v>
      </c>
    </row>
    <row r="554" spans="1:17" x14ac:dyDescent="0.3">
      <c r="A554" t="s">
        <v>1319</v>
      </c>
      <c r="B554" s="1">
        <v>44968</v>
      </c>
      <c r="C554" t="s">
        <v>1320</v>
      </c>
      <c r="D554" t="s">
        <v>1321</v>
      </c>
      <c r="E554" t="s">
        <v>15</v>
      </c>
      <c r="F554" t="s">
        <v>38</v>
      </c>
      <c r="G554" t="s">
        <v>73</v>
      </c>
      <c r="H554">
        <v>3</v>
      </c>
      <c r="I554">
        <v>3513.75</v>
      </c>
      <c r="J554">
        <v>0.15</v>
      </c>
      <c r="K554">
        <v>8960.06</v>
      </c>
      <c r="L554">
        <v>2492.61</v>
      </c>
      <c r="M554">
        <f t="shared" si="26"/>
        <v>8960.0625</v>
      </c>
      <c r="N554" t="str">
        <f t="shared" si="24"/>
        <v>Q1</v>
      </c>
      <c r="O554" s="2">
        <f t="shared" si="25"/>
        <v>27.81912174695259</v>
      </c>
      <c r="P554" t="str">
        <f>VLOOKUP(retail_sales_2023!C554,customers!A:J,5,)</f>
        <v>Kochi</v>
      </c>
      <c r="Q554" t="str">
        <f>VLOOKUP(C554,customers!A:J,10,0)</f>
        <v>Premium</v>
      </c>
    </row>
    <row r="555" spans="1:17" x14ac:dyDescent="0.3">
      <c r="A555" t="s">
        <v>1322</v>
      </c>
      <c r="B555" s="1">
        <v>45167</v>
      </c>
      <c r="C555" t="s">
        <v>514</v>
      </c>
      <c r="D555" t="s">
        <v>515</v>
      </c>
      <c r="E555" t="s">
        <v>27</v>
      </c>
      <c r="F555" t="s">
        <v>52</v>
      </c>
      <c r="G555" t="s">
        <v>53</v>
      </c>
      <c r="H555">
        <v>9</v>
      </c>
      <c r="I555">
        <v>613.04999999999995</v>
      </c>
      <c r="J555">
        <v>0.15</v>
      </c>
      <c r="K555">
        <v>4689.83</v>
      </c>
      <c r="L555">
        <v>267.83</v>
      </c>
      <c r="M555">
        <f t="shared" si="26"/>
        <v>4689.8324999999995</v>
      </c>
      <c r="N555" t="str">
        <f t="shared" si="24"/>
        <v>Q3</v>
      </c>
      <c r="O555" s="2">
        <f t="shared" si="25"/>
        <v>5.7108679845538104</v>
      </c>
      <c r="P555" t="str">
        <f>VLOOKUP(retail_sales_2023!C555,customers!A:J,5,)</f>
        <v>Delhi</v>
      </c>
      <c r="Q555" t="str">
        <f>VLOOKUP(C555,customers!A:J,10,0)</f>
        <v>Premium</v>
      </c>
    </row>
    <row r="556" spans="1:17" x14ac:dyDescent="0.3">
      <c r="A556" t="s">
        <v>1323</v>
      </c>
      <c r="B556" s="1">
        <v>45015</v>
      </c>
      <c r="C556" t="s">
        <v>1324</v>
      </c>
      <c r="D556" t="s">
        <v>1325</v>
      </c>
      <c r="E556" t="s">
        <v>33</v>
      </c>
      <c r="F556" t="s">
        <v>52</v>
      </c>
      <c r="G556" t="s">
        <v>53</v>
      </c>
      <c r="H556">
        <v>7</v>
      </c>
      <c r="I556">
        <v>755.15</v>
      </c>
      <c r="J556">
        <v>0.3</v>
      </c>
      <c r="K556">
        <v>3700.23</v>
      </c>
      <c r="L556">
        <v>263.72000000000003</v>
      </c>
      <c r="M556">
        <f t="shared" si="26"/>
        <v>3700.2349999999997</v>
      </c>
      <c r="N556" t="str">
        <f t="shared" si="24"/>
        <v>Q1</v>
      </c>
      <c r="O556" s="2">
        <f t="shared" si="25"/>
        <v>7.1271245300967792</v>
      </c>
      <c r="P556" t="str">
        <f>VLOOKUP(retail_sales_2023!C556,customers!A:J,5,)</f>
        <v>Mumbai</v>
      </c>
      <c r="Q556" t="str">
        <f>VLOOKUP(C556,customers!A:J,10,0)</f>
        <v>Regular</v>
      </c>
    </row>
    <row r="557" spans="1:17" x14ac:dyDescent="0.3">
      <c r="A557" t="s">
        <v>1326</v>
      </c>
      <c r="B557" s="1">
        <v>45014</v>
      </c>
      <c r="C557" t="s">
        <v>130</v>
      </c>
      <c r="D557" t="s">
        <v>131</v>
      </c>
      <c r="E557" t="s">
        <v>21</v>
      </c>
      <c r="F557" t="s">
        <v>38</v>
      </c>
      <c r="G557" t="s">
        <v>395</v>
      </c>
      <c r="H557">
        <v>2</v>
      </c>
      <c r="I557">
        <v>2663.96</v>
      </c>
      <c r="J557">
        <v>0.15</v>
      </c>
      <c r="K557">
        <v>4528.7299999999996</v>
      </c>
      <c r="L557">
        <v>1336.05</v>
      </c>
      <c r="M557">
        <f t="shared" si="26"/>
        <v>4528.732</v>
      </c>
      <c r="N557" t="str">
        <f t="shared" si="24"/>
        <v>Q1</v>
      </c>
      <c r="O557" s="2">
        <f t="shared" si="25"/>
        <v>29.501648364994161</v>
      </c>
      <c r="P557" t="str">
        <f>VLOOKUP(retail_sales_2023!C557,customers!A:J,5,)</f>
        <v>Bhubaneswar</v>
      </c>
      <c r="Q557" t="str">
        <f>VLOOKUP(C557,customers!A:J,10,0)</f>
        <v>Regular</v>
      </c>
    </row>
    <row r="558" spans="1:17" x14ac:dyDescent="0.3">
      <c r="A558" t="s">
        <v>1327</v>
      </c>
      <c r="B558" s="1">
        <v>45103</v>
      </c>
      <c r="C558" t="s">
        <v>126</v>
      </c>
      <c r="D558" t="s">
        <v>127</v>
      </c>
      <c r="E558" t="s">
        <v>15</v>
      </c>
      <c r="F558" t="s">
        <v>38</v>
      </c>
      <c r="G558" t="s">
        <v>684</v>
      </c>
      <c r="H558">
        <v>4</v>
      </c>
      <c r="I558">
        <v>3689.31</v>
      </c>
      <c r="J558">
        <v>0.15</v>
      </c>
      <c r="K558">
        <v>12543.65</v>
      </c>
      <c r="L558">
        <v>3686.56</v>
      </c>
      <c r="M558">
        <f t="shared" si="26"/>
        <v>12543.653999999999</v>
      </c>
      <c r="N558" t="str">
        <f t="shared" si="24"/>
        <v>Q2</v>
      </c>
      <c r="O558" s="2">
        <f t="shared" si="25"/>
        <v>29.389850641559672</v>
      </c>
      <c r="P558" t="str">
        <f>VLOOKUP(retail_sales_2023!C558,customers!A:J,5,)</f>
        <v>Coimbatore</v>
      </c>
      <c r="Q558" t="str">
        <f>VLOOKUP(C558,customers!A:J,10,0)</f>
        <v>Premium</v>
      </c>
    </row>
    <row r="559" spans="1:17" x14ac:dyDescent="0.3">
      <c r="A559" t="s">
        <v>1328</v>
      </c>
      <c r="B559" s="1">
        <v>45267</v>
      </c>
      <c r="C559" t="s">
        <v>963</v>
      </c>
      <c r="D559" t="s">
        <v>964</v>
      </c>
      <c r="E559" t="s">
        <v>15</v>
      </c>
      <c r="F559" t="s">
        <v>28</v>
      </c>
      <c r="G559" t="s">
        <v>280</v>
      </c>
      <c r="H559">
        <v>5</v>
      </c>
      <c r="I559">
        <v>1626.35</v>
      </c>
      <c r="J559">
        <v>0.15</v>
      </c>
      <c r="K559">
        <v>6911.99</v>
      </c>
      <c r="L559">
        <v>1228.57</v>
      </c>
      <c r="M559">
        <f t="shared" si="26"/>
        <v>6911.9875000000002</v>
      </c>
      <c r="N559" t="str">
        <f t="shared" si="24"/>
        <v>Q4</v>
      </c>
      <c r="O559" s="2">
        <f t="shared" si="25"/>
        <v>17.774475946869135</v>
      </c>
      <c r="P559" t="str">
        <f>VLOOKUP(retail_sales_2023!C559,customers!A:J,5,)</f>
        <v>Chennai</v>
      </c>
      <c r="Q559" t="str">
        <f>VLOOKUP(C559,customers!A:J,10,0)</f>
        <v>Regular</v>
      </c>
    </row>
    <row r="560" spans="1:17" x14ac:dyDescent="0.3">
      <c r="A560" t="s">
        <v>1329</v>
      </c>
      <c r="B560" s="1">
        <v>45116</v>
      </c>
      <c r="C560" t="s">
        <v>25</v>
      </c>
      <c r="D560" t="s">
        <v>26</v>
      </c>
      <c r="E560" t="s">
        <v>27</v>
      </c>
      <c r="F560" t="s">
        <v>22</v>
      </c>
      <c r="G560" t="s">
        <v>196</v>
      </c>
      <c r="H560">
        <v>1</v>
      </c>
      <c r="I560">
        <v>14276.09</v>
      </c>
      <c r="J560">
        <v>0.05</v>
      </c>
      <c r="K560">
        <v>13562.29</v>
      </c>
      <c r="L560">
        <v>3757.76</v>
      </c>
      <c r="M560">
        <f t="shared" si="26"/>
        <v>13562.2855</v>
      </c>
      <c r="N560" t="str">
        <f t="shared" si="24"/>
        <v>Q3</v>
      </c>
      <c r="O560" s="2">
        <f t="shared" si="25"/>
        <v>27.707415193156908</v>
      </c>
      <c r="P560" t="str">
        <f>VLOOKUP(retail_sales_2023!C560,customers!A:J,5,)</f>
        <v>Delhi</v>
      </c>
      <c r="Q560" t="str">
        <f>VLOOKUP(C560,customers!A:J,10,0)</f>
        <v>Premium</v>
      </c>
    </row>
    <row r="561" spans="1:17" x14ac:dyDescent="0.3">
      <c r="A561" t="s">
        <v>1330</v>
      </c>
      <c r="B561" s="1">
        <v>45073</v>
      </c>
      <c r="C561" t="s">
        <v>1331</v>
      </c>
      <c r="D561" t="s">
        <v>1332</v>
      </c>
      <c r="E561" t="s">
        <v>27</v>
      </c>
      <c r="F561" t="s">
        <v>52</v>
      </c>
      <c r="G561" t="s">
        <v>117</v>
      </c>
      <c r="H561">
        <v>5</v>
      </c>
      <c r="I561">
        <v>387.9</v>
      </c>
      <c r="J561">
        <v>0.05</v>
      </c>
      <c r="K561">
        <v>1842.52</v>
      </c>
      <c r="L561">
        <v>152.63</v>
      </c>
      <c r="M561">
        <f t="shared" si="26"/>
        <v>1842.5249999999999</v>
      </c>
      <c r="N561" t="str">
        <f t="shared" si="24"/>
        <v>Q2</v>
      </c>
      <c r="O561" s="2">
        <f t="shared" si="25"/>
        <v>8.2837635412370023</v>
      </c>
      <c r="P561" t="str">
        <f>VLOOKUP(retail_sales_2023!C561,customers!A:J,5,)</f>
        <v>Jaipur</v>
      </c>
      <c r="Q561" t="str">
        <f>VLOOKUP(C561,customers!A:J,10,0)</f>
        <v>Premium</v>
      </c>
    </row>
    <row r="562" spans="1:17" x14ac:dyDescent="0.3">
      <c r="A562" t="s">
        <v>1333</v>
      </c>
      <c r="B562" s="1">
        <v>45177</v>
      </c>
      <c r="C562" t="s">
        <v>382</v>
      </c>
      <c r="D562" t="s">
        <v>383</v>
      </c>
      <c r="E562" t="s">
        <v>27</v>
      </c>
      <c r="F562" t="s">
        <v>81</v>
      </c>
      <c r="G562" t="s">
        <v>82</v>
      </c>
      <c r="H562">
        <v>2</v>
      </c>
      <c r="I562">
        <v>1742.67</v>
      </c>
      <c r="J562">
        <v>0</v>
      </c>
      <c r="K562">
        <v>3485.34</v>
      </c>
      <c r="L562">
        <v>1070.31</v>
      </c>
      <c r="M562">
        <f t="shared" si="26"/>
        <v>3485.34</v>
      </c>
      <c r="N562" t="str">
        <f t="shared" si="24"/>
        <v>Q3</v>
      </c>
      <c r="O562" s="2">
        <f t="shared" si="25"/>
        <v>30.708912186472482</v>
      </c>
      <c r="P562" t="str">
        <f>VLOOKUP(retail_sales_2023!C562,customers!A:J,5,)</f>
        <v>Jaipur</v>
      </c>
      <c r="Q562" t="str">
        <f>VLOOKUP(C562,customers!A:J,10,0)</f>
        <v>Regular</v>
      </c>
    </row>
    <row r="563" spans="1:17" x14ac:dyDescent="0.3">
      <c r="A563" t="s">
        <v>1334</v>
      </c>
      <c r="B563" s="1">
        <v>45112</v>
      </c>
      <c r="C563" t="s">
        <v>1335</v>
      </c>
      <c r="D563" t="s">
        <v>1336</v>
      </c>
      <c r="E563" t="s">
        <v>27</v>
      </c>
      <c r="F563" t="s">
        <v>38</v>
      </c>
      <c r="G563" t="s">
        <v>48</v>
      </c>
      <c r="H563">
        <v>4</v>
      </c>
      <c r="I563">
        <v>2752.56</v>
      </c>
      <c r="J563">
        <v>0.05</v>
      </c>
      <c r="K563">
        <v>10459.73</v>
      </c>
      <c r="L563">
        <v>2350.06</v>
      </c>
      <c r="M563">
        <f t="shared" si="26"/>
        <v>10459.727999999999</v>
      </c>
      <c r="N563" t="str">
        <f t="shared" si="24"/>
        <v>Q3</v>
      </c>
      <c r="O563" s="2">
        <f t="shared" si="25"/>
        <v>22.467692760711795</v>
      </c>
      <c r="P563" t="str">
        <f>VLOOKUP(retail_sales_2023!C563,customers!A:J,5,)</f>
        <v>Chandigarh</v>
      </c>
      <c r="Q563" t="str">
        <f>VLOOKUP(C563,customers!A:J,10,0)</f>
        <v>Premium</v>
      </c>
    </row>
    <row r="564" spans="1:17" x14ac:dyDescent="0.3">
      <c r="A564" t="s">
        <v>1337</v>
      </c>
      <c r="B564" s="1">
        <v>44960</v>
      </c>
      <c r="C564" t="s">
        <v>1338</v>
      </c>
      <c r="D564" t="s">
        <v>1339</v>
      </c>
      <c r="E564" t="s">
        <v>27</v>
      </c>
      <c r="F564" t="s">
        <v>28</v>
      </c>
      <c r="G564" t="s">
        <v>165</v>
      </c>
      <c r="H564">
        <v>5</v>
      </c>
      <c r="I564">
        <v>6246.99</v>
      </c>
      <c r="J564">
        <v>0</v>
      </c>
      <c r="K564">
        <v>31234.95</v>
      </c>
      <c r="L564">
        <v>8116.81</v>
      </c>
      <c r="M564">
        <f t="shared" si="26"/>
        <v>31234.949999999997</v>
      </c>
      <c r="N564" t="str">
        <f t="shared" si="24"/>
        <v>Q1</v>
      </c>
      <c r="O564" s="2">
        <f t="shared" si="25"/>
        <v>25.986307005453828</v>
      </c>
      <c r="P564" t="str">
        <f>VLOOKUP(retail_sales_2023!C564,customers!A:J,5,)</f>
        <v>Lucknow</v>
      </c>
      <c r="Q564" t="str">
        <f>VLOOKUP(C564,customers!A:J,10,0)</f>
        <v>Premium</v>
      </c>
    </row>
    <row r="565" spans="1:17" x14ac:dyDescent="0.3">
      <c r="A565" t="s">
        <v>1340</v>
      </c>
      <c r="B565" s="1">
        <v>45241</v>
      </c>
      <c r="C565" t="s">
        <v>601</v>
      </c>
      <c r="D565" t="s">
        <v>602</v>
      </c>
      <c r="E565" t="s">
        <v>15</v>
      </c>
      <c r="F565" t="s">
        <v>52</v>
      </c>
      <c r="G565" t="s">
        <v>169</v>
      </c>
      <c r="H565">
        <v>2</v>
      </c>
      <c r="I565">
        <v>324.64</v>
      </c>
      <c r="J565">
        <v>0.1</v>
      </c>
      <c r="K565">
        <v>584.35</v>
      </c>
      <c r="L565">
        <v>-12.69</v>
      </c>
      <c r="M565">
        <f t="shared" si="26"/>
        <v>584.35199999999998</v>
      </c>
      <c r="N565" t="str">
        <f t="shared" si="24"/>
        <v>Q4</v>
      </c>
      <c r="O565" s="2">
        <f t="shared" si="25"/>
        <v>-2.1716437066826386</v>
      </c>
      <c r="P565" t="str">
        <f>VLOOKUP(retail_sales_2023!C565,customers!A:J,5,)</f>
        <v>Bengaluru</v>
      </c>
      <c r="Q565" t="str">
        <f>VLOOKUP(C565,customers!A:J,10,0)</f>
        <v>Regular</v>
      </c>
    </row>
    <row r="566" spans="1:17" x14ac:dyDescent="0.3">
      <c r="A566" t="s">
        <v>1341</v>
      </c>
      <c r="B566" s="1">
        <v>44981</v>
      </c>
      <c r="C566" t="s">
        <v>928</v>
      </c>
      <c r="D566" t="s">
        <v>929</v>
      </c>
      <c r="E566" t="s">
        <v>27</v>
      </c>
      <c r="F566" t="s">
        <v>52</v>
      </c>
      <c r="G566" t="s">
        <v>53</v>
      </c>
      <c r="H566">
        <v>9</v>
      </c>
      <c r="I566">
        <v>473.23</v>
      </c>
      <c r="J566">
        <v>0.05</v>
      </c>
      <c r="K566">
        <v>4046.12</v>
      </c>
      <c r="L566">
        <v>338.56</v>
      </c>
      <c r="M566">
        <f t="shared" si="26"/>
        <v>4046.1164999999996</v>
      </c>
      <c r="N566" t="str">
        <f t="shared" si="24"/>
        <v>Q1</v>
      </c>
      <c r="O566" s="2">
        <f t="shared" si="25"/>
        <v>8.3675224659673955</v>
      </c>
      <c r="P566" t="str">
        <f>VLOOKUP(retail_sales_2023!C566,customers!A:J,5,)</f>
        <v>Jaipur</v>
      </c>
      <c r="Q566" t="str">
        <f>VLOOKUP(C566,customers!A:J,10,0)</f>
        <v>Premium</v>
      </c>
    </row>
    <row r="567" spans="1:17" x14ac:dyDescent="0.3">
      <c r="A567" t="s">
        <v>1342</v>
      </c>
      <c r="B567" s="1">
        <v>45037</v>
      </c>
      <c r="C567" t="s">
        <v>310</v>
      </c>
      <c r="D567" t="s">
        <v>311</v>
      </c>
      <c r="E567" t="s">
        <v>27</v>
      </c>
      <c r="F567" t="s">
        <v>28</v>
      </c>
      <c r="G567" t="s">
        <v>97</v>
      </c>
      <c r="H567">
        <v>1</v>
      </c>
      <c r="I567">
        <v>1530.72</v>
      </c>
      <c r="J567">
        <v>0</v>
      </c>
      <c r="K567">
        <v>1530.72</v>
      </c>
      <c r="L567">
        <v>390.18</v>
      </c>
      <c r="M567">
        <f t="shared" si="26"/>
        <v>1530.72</v>
      </c>
      <c r="N567" t="str">
        <f t="shared" si="24"/>
        <v>Q2</v>
      </c>
      <c r="O567" s="2">
        <f t="shared" si="25"/>
        <v>25.489965506428348</v>
      </c>
      <c r="P567" t="str">
        <f>VLOOKUP(retail_sales_2023!C567,customers!A:J,5,)</f>
        <v>Patna</v>
      </c>
      <c r="Q567" t="str">
        <f>VLOOKUP(C567,customers!A:J,10,0)</f>
        <v>Regular</v>
      </c>
    </row>
    <row r="568" spans="1:17" x14ac:dyDescent="0.3">
      <c r="A568" t="s">
        <v>1343</v>
      </c>
      <c r="B568" s="1">
        <v>45022</v>
      </c>
      <c r="C568" t="s">
        <v>221</v>
      </c>
      <c r="D568" t="s">
        <v>222</v>
      </c>
      <c r="E568" t="s">
        <v>27</v>
      </c>
      <c r="F568" t="s">
        <v>28</v>
      </c>
      <c r="G568" t="s">
        <v>97</v>
      </c>
      <c r="H568">
        <v>1</v>
      </c>
      <c r="I568">
        <v>1337.78</v>
      </c>
      <c r="J568">
        <v>0.25</v>
      </c>
      <c r="K568">
        <v>1003.34</v>
      </c>
      <c r="L568">
        <v>205.76</v>
      </c>
      <c r="M568">
        <f t="shared" si="26"/>
        <v>1003.335</v>
      </c>
      <c r="N568" t="str">
        <f t="shared" si="24"/>
        <v>Q2</v>
      </c>
      <c r="O568" s="2">
        <f t="shared" si="25"/>
        <v>20.507504933522036</v>
      </c>
      <c r="P568" t="str">
        <f>VLOOKUP(retail_sales_2023!C568,customers!A:J,5,)</f>
        <v>Lucknow</v>
      </c>
      <c r="Q568" t="str">
        <f>VLOOKUP(C568,customers!A:J,10,0)</f>
        <v>Premium</v>
      </c>
    </row>
    <row r="569" spans="1:17" x14ac:dyDescent="0.3">
      <c r="A569" t="s">
        <v>1344</v>
      </c>
      <c r="B569" s="1">
        <v>45272</v>
      </c>
      <c r="C569" t="s">
        <v>112</v>
      </c>
      <c r="D569" t="s">
        <v>113</v>
      </c>
      <c r="E569" t="s">
        <v>33</v>
      </c>
      <c r="F569" t="s">
        <v>52</v>
      </c>
      <c r="G569" t="s">
        <v>226</v>
      </c>
      <c r="H569">
        <v>3</v>
      </c>
      <c r="I569">
        <v>507.83</v>
      </c>
      <c r="J569">
        <v>0.05</v>
      </c>
      <c r="K569">
        <v>1447.32</v>
      </c>
      <c r="L569">
        <v>114.25</v>
      </c>
      <c r="M569">
        <f t="shared" si="26"/>
        <v>1447.3154999999999</v>
      </c>
      <c r="N569" t="str">
        <f t="shared" si="24"/>
        <v>Q4</v>
      </c>
      <c r="O569" s="2">
        <f t="shared" si="25"/>
        <v>7.8939004504877976</v>
      </c>
      <c r="P569" t="str">
        <f>VLOOKUP(retail_sales_2023!C569,customers!A:J,5,)</f>
        <v>Surat</v>
      </c>
      <c r="Q569" t="str">
        <f>VLOOKUP(C569,customers!A:J,10,0)</f>
        <v>Occasional</v>
      </c>
    </row>
    <row r="570" spans="1:17" x14ac:dyDescent="0.3">
      <c r="A570" t="s">
        <v>1345</v>
      </c>
      <c r="B570" s="1">
        <v>44945</v>
      </c>
      <c r="C570" t="s">
        <v>1346</v>
      </c>
      <c r="D570" t="s">
        <v>1347</v>
      </c>
      <c r="E570" t="s">
        <v>27</v>
      </c>
      <c r="F570" t="s">
        <v>43</v>
      </c>
      <c r="G570" t="s">
        <v>44</v>
      </c>
      <c r="H570">
        <v>5</v>
      </c>
      <c r="I570">
        <v>7735.5</v>
      </c>
      <c r="J570">
        <v>0.15</v>
      </c>
      <c r="K570">
        <v>32875.879999999997</v>
      </c>
      <c r="L570">
        <v>-2658.74</v>
      </c>
      <c r="M570">
        <f t="shared" si="26"/>
        <v>32875.875</v>
      </c>
      <c r="N570" t="str">
        <f t="shared" si="24"/>
        <v>Q1</v>
      </c>
      <c r="O570" s="2">
        <f t="shared" si="25"/>
        <v>-8.0872055744211266</v>
      </c>
      <c r="P570" t="str">
        <f>VLOOKUP(retail_sales_2023!C570,customers!A:J,5,)</f>
        <v>Chandigarh</v>
      </c>
      <c r="Q570" t="str">
        <f>VLOOKUP(C570,customers!A:J,10,0)</f>
        <v>Occasional</v>
      </c>
    </row>
    <row r="571" spans="1:17" x14ac:dyDescent="0.3">
      <c r="A571" t="s">
        <v>1348</v>
      </c>
      <c r="B571" s="1">
        <v>45098</v>
      </c>
      <c r="C571" t="s">
        <v>674</v>
      </c>
      <c r="D571" t="s">
        <v>675</v>
      </c>
      <c r="E571" t="s">
        <v>27</v>
      </c>
      <c r="F571" t="s">
        <v>52</v>
      </c>
      <c r="G571" t="s">
        <v>226</v>
      </c>
      <c r="H571">
        <v>10</v>
      </c>
      <c r="I571">
        <v>611.76</v>
      </c>
      <c r="J571">
        <v>0</v>
      </c>
      <c r="K571">
        <v>6117.6</v>
      </c>
      <c r="L571">
        <v>428.11</v>
      </c>
      <c r="M571">
        <f t="shared" si="26"/>
        <v>6117.6</v>
      </c>
      <c r="N571" t="str">
        <f t="shared" si="24"/>
        <v>Q2</v>
      </c>
      <c r="O571" s="2">
        <f t="shared" si="25"/>
        <v>6.9980057538904141</v>
      </c>
      <c r="P571" t="str">
        <f>VLOOKUP(retail_sales_2023!C571,customers!A:J,5,)</f>
        <v>Jaipur</v>
      </c>
      <c r="Q571" t="str">
        <f>VLOOKUP(C571,customers!A:J,10,0)</f>
        <v>Premium</v>
      </c>
    </row>
    <row r="572" spans="1:17" x14ac:dyDescent="0.3">
      <c r="A572" t="s">
        <v>1349</v>
      </c>
      <c r="B572" s="1">
        <v>45233</v>
      </c>
      <c r="C572" t="s">
        <v>257</v>
      </c>
      <c r="D572" t="s">
        <v>258</v>
      </c>
      <c r="E572" t="s">
        <v>27</v>
      </c>
      <c r="F572" t="s">
        <v>43</v>
      </c>
      <c r="G572" t="s">
        <v>243</v>
      </c>
      <c r="H572">
        <v>1</v>
      </c>
      <c r="I572">
        <v>66300.990000000005</v>
      </c>
      <c r="J572">
        <v>0.05</v>
      </c>
      <c r="K572">
        <v>62985.94</v>
      </c>
      <c r="L572">
        <v>7160.44</v>
      </c>
      <c r="M572">
        <f t="shared" si="26"/>
        <v>62985.940500000004</v>
      </c>
      <c r="N572" t="str">
        <f t="shared" si="24"/>
        <v>Q4</v>
      </c>
      <c r="O572" s="2">
        <f t="shared" si="25"/>
        <v>11.368314896943666</v>
      </c>
      <c r="P572" t="str">
        <f>VLOOKUP(retail_sales_2023!C572,customers!A:J,5,)</f>
        <v>Delhi</v>
      </c>
      <c r="Q572" t="str">
        <f>VLOOKUP(C572,customers!A:J,10,0)</f>
        <v>Regular</v>
      </c>
    </row>
    <row r="573" spans="1:17" x14ac:dyDescent="0.3">
      <c r="A573" t="s">
        <v>1350</v>
      </c>
      <c r="B573" s="1">
        <v>45099</v>
      </c>
      <c r="C573" t="s">
        <v>434</v>
      </c>
      <c r="D573" t="s">
        <v>435</v>
      </c>
      <c r="E573" t="s">
        <v>33</v>
      </c>
      <c r="F573" t="s">
        <v>52</v>
      </c>
      <c r="G573" t="s">
        <v>133</v>
      </c>
      <c r="H573">
        <v>9</v>
      </c>
      <c r="I573">
        <v>603.09</v>
      </c>
      <c r="J573">
        <v>0.15</v>
      </c>
      <c r="K573">
        <v>4613.6400000000003</v>
      </c>
      <c r="L573">
        <v>320.42</v>
      </c>
      <c r="M573">
        <f t="shared" si="26"/>
        <v>4613.6385</v>
      </c>
      <c r="N573" t="str">
        <f t="shared" si="24"/>
        <v>Q2</v>
      </c>
      <c r="O573" s="2">
        <f t="shared" si="25"/>
        <v>6.945058565471081</v>
      </c>
      <c r="P573" t="str">
        <f>VLOOKUP(retail_sales_2023!C573,customers!A:J,5,)</f>
        <v>Mumbai</v>
      </c>
      <c r="Q573" t="str">
        <f>VLOOKUP(C573,customers!A:J,10,0)</f>
        <v>Premium</v>
      </c>
    </row>
    <row r="574" spans="1:17" x14ac:dyDescent="0.3">
      <c r="A574" t="s">
        <v>1351</v>
      </c>
      <c r="B574" s="1">
        <v>44976</v>
      </c>
      <c r="C574" t="s">
        <v>1352</v>
      </c>
      <c r="D574" t="s">
        <v>1353</v>
      </c>
      <c r="E574" t="s">
        <v>15</v>
      </c>
      <c r="F574" t="s">
        <v>22</v>
      </c>
      <c r="G574" t="s">
        <v>23</v>
      </c>
      <c r="H574">
        <v>3</v>
      </c>
      <c r="I574">
        <v>39698.97</v>
      </c>
      <c r="J574">
        <v>0</v>
      </c>
      <c r="K574">
        <v>119096.91</v>
      </c>
      <c r="L574">
        <v>36146.160000000003</v>
      </c>
      <c r="M574">
        <f t="shared" si="26"/>
        <v>119096.91</v>
      </c>
      <c r="N574" t="str">
        <f t="shared" si="24"/>
        <v>Q1</v>
      </c>
      <c r="O574" s="2">
        <f t="shared" si="25"/>
        <v>30.350208078446371</v>
      </c>
      <c r="P574" t="str">
        <f>VLOOKUP(retail_sales_2023!C574,customers!A:J,5,)</f>
        <v>Kochi</v>
      </c>
      <c r="Q574" t="str">
        <f>VLOOKUP(C574,customers!A:J,10,0)</f>
        <v>Premium</v>
      </c>
    </row>
    <row r="575" spans="1:17" x14ac:dyDescent="0.3">
      <c r="A575" t="s">
        <v>1354</v>
      </c>
      <c r="B575" s="1">
        <v>45149</v>
      </c>
      <c r="C575" t="s">
        <v>212</v>
      </c>
      <c r="D575" t="s">
        <v>213</v>
      </c>
      <c r="E575" t="s">
        <v>33</v>
      </c>
      <c r="F575" t="s">
        <v>38</v>
      </c>
      <c r="G575" t="s">
        <v>65</v>
      </c>
      <c r="H575">
        <v>5</v>
      </c>
      <c r="I575">
        <v>3265.14</v>
      </c>
      <c r="J575">
        <v>0</v>
      </c>
      <c r="K575">
        <v>16325.7</v>
      </c>
      <c r="L575">
        <v>3588.06</v>
      </c>
      <c r="M575">
        <f t="shared" si="26"/>
        <v>16325.699999999999</v>
      </c>
      <c r="N575" t="str">
        <f t="shared" si="24"/>
        <v>Q3</v>
      </c>
      <c r="O575" s="2">
        <f t="shared" si="25"/>
        <v>21.977985630018924</v>
      </c>
      <c r="P575" t="str">
        <f>VLOOKUP(retail_sales_2023!C575,customers!A:J,5,)</f>
        <v>Nagpur</v>
      </c>
      <c r="Q575" t="str">
        <f>VLOOKUP(C575,customers!A:J,10,0)</f>
        <v>Premium</v>
      </c>
    </row>
    <row r="576" spans="1:17" x14ac:dyDescent="0.3">
      <c r="A576" t="s">
        <v>1355</v>
      </c>
      <c r="B576" s="1">
        <v>45099</v>
      </c>
      <c r="C576" t="s">
        <v>1356</v>
      </c>
      <c r="D576" t="s">
        <v>1357</v>
      </c>
      <c r="E576" t="s">
        <v>21</v>
      </c>
      <c r="F576" t="s">
        <v>43</v>
      </c>
      <c r="G576" t="s">
        <v>243</v>
      </c>
      <c r="H576">
        <v>1</v>
      </c>
      <c r="I576">
        <v>40433.43</v>
      </c>
      <c r="J576">
        <v>0.05</v>
      </c>
      <c r="K576">
        <v>38411.760000000002</v>
      </c>
      <c r="L576">
        <v>4661.2700000000004</v>
      </c>
      <c r="M576">
        <f t="shared" si="26"/>
        <v>38411.758499999996</v>
      </c>
      <c r="N576" t="str">
        <f t="shared" si="24"/>
        <v>Q2</v>
      </c>
      <c r="O576" s="2">
        <f t="shared" si="25"/>
        <v>12.135007612252082</v>
      </c>
      <c r="P576" t="str">
        <f>VLOOKUP(retail_sales_2023!C576,customers!A:J,5,)</f>
        <v>Ranchi</v>
      </c>
      <c r="Q576" t="str">
        <f>VLOOKUP(C576,customers!A:J,10,0)</f>
        <v>Premium</v>
      </c>
    </row>
    <row r="577" spans="1:17" x14ac:dyDescent="0.3">
      <c r="A577" t="s">
        <v>1358</v>
      </c>
      <c r="B577" s="1">
        <v>45137</v>
      </c>
      <c r="C577" t="s">
        <v>317</v>
      </c>
      <c r="D577" t="s">
        <v>318</v>
      </c>
      <c r="E577" t="s">
        <v>21</v>
      </c>
      <c r="F577" t="s">
        <v>22</v>
      </c>
      <c r="G577" t="s">
        <v>516</v>
      </c>
      <c r="H577">
        <v>4</v>
      </c>
      <c r="I577">
        <v>1773.59</v>
      </c>
      <c r="J577">
        <v>0.2</v>
      </c>
      <c r="K577">
        <v>5675.49</v>
      </c>
      <c r="L577">
        <v>1273.5</v>
      </c>
      <c r="M577">
        <f t="shared" si="26"/>
        <v>5675.4880000000003</v>
      </c>
      <c r="N577" t="str">
        <f t="shared" si="24"/>
        <v>Q3</v>
      </c>
      <c r="O577" s="2">
        <f t="shared" si="25"/>
        <v>22.43859120534086</v>
      </c>
      <c r="P577" t="str">
        <f>VLOOKUP(retail_sales_2023!C577,customers!A:J,5,)</f>
        <v>Patna</v>
      </c>
      <c r="Q577" t="str">
        <f>VLOOKUP(C577,customers!A:J,10,0)</f>
        <v>Regular</v>
      </c>
    </row>
    <row r="578" spans="1:17" x14ac:dyDescent="0.3">
      <c r="A578" t="s">
        <v>1359</v>
      </c>
      <c r="B578" s="1">
        <v>45229</v>
      </c>
      <c r="C578" t="s">
        <v>567</v>
      </c>
      <c r="D578" t="s">
        <v>568</v>
      </c>
      <c r="E578" t="s">
        <v>27</v>
      </c>
      <c r="F578" t="s">
        <v>81</v>
      </c>
      <c r="G578" t="s">
        <v>150</v>
      </c>
      <c r="H578">
        <v>2</v>
      </c>
      <c r="I578">
        <v>4490.96</v>
      </c>
      <c r="J578">
        <v>0</v>
      </c>
      <c r="K578">
        <v>8981.92</v>
      </c>
      <c r="L578">
        <v>2807.74</v>
      </c>
      <c r="M578">
        <f t="shared" si="26"/>
        <v>8981.92</v>
      </c>
      <c r="N578" t="str">
        <f t="shared" si="24"/>
        <v>Q4</v>
      </c>
      <c r="O578" s="2">
        <f t="shared" si="25"/>
        <v>31.259908794556175</v>
      </c>
      <c r="P578" t="str">
        <f>VLOOKUP(retail_sales_2023!C578,customers!A:J,5,)</f>
        <v>Amritsar</v>
      </c>
      <c r="Q578" t="str">
        <f>VLOOKUP(C578,customers!A:J,10,0)</f>
        <v>Premium</v>
      </c>
    </row>
    <row r="579" spans="1:17" x14ac:dyDescent="0.3">
      <c r="A579" t="s">
        <v>1360</v>
      </c>
      <c r="B579" s="1">
        <v>45044</v>
      </c>
      <c r="C579" t="s">
        <v>1361</v>
      </c>
      <c r="D579" t="s">
        <v>1362</v>
      </c>
      <c r="E579" t="s">
        <v>21</v>
      </c>
      <c r="F579" t="s">
        <v>43</v>
      </c>
      <c r="G579" t="s">
        <v>301</v>
      </c>
      <c r="H579">
        <v>1</v>
      </c>
      <c r="I579">
        <v>3436</v>
      </c>
      <c r="J579">
        <v>0</v>
      </c>
      <c r="K579">
        <v>3436</v>
      </c>
      <c r="L579">
        <v>504.36</v>
      </c>
      <c r="M579">
        <f t="shared" si="26"/>
        <v>3436</v>
      </c>
      <c r="N579" t="str">
        <f t="shared" ref="N579:N642" si="27">"Q"&amp;ROUNDUP(MONTH(B579)/3,0)</f>
        <v>Q2</v>
      </c>
      <c r="O579" s="2">
        <f t="shared" ref="O579:O642" si="28">(L579/K579)*100</f>
        <v>14.678696158323632</v>
      </c>
      <c r="P579" t="str">
        <f>VLOOKUP(retail_sales_2023!C579,customers!A:J,5,)</f>
        <v>Guwahati</v>
      </c>
      <c r="Q579" t="str">
        <f>VLOOKUP(C579,customers!A:J,10,0)</f>
        <v>Premium</v>
      </c>
    </row>
    <row r="580" spans="1:17" x14ac:dyDescent="0.3">
      <c r="A580" t="s">
        <v>1363</v>
      </c>
      <c r="B580" s="1">
        <v>45078</v>
      </c>
      <c r="C580" t="s">
        <v>633</v>
      </c>
      <c r="D580" t="s">
        <v>634</v>
      </c>
      <c r="E580" t="s">
        <v>21</v>
      </c>
      <c r="F580" t="s">
        <v>38</v>
      </c>
      <c r="G580" t="s">
        <v>77</v>
      </c>
      <c r="H580">
        <v>5</v>
      </c>
      <c r="I580">
        <v>863.74</v>
      </c>
      <c r="J580">
        <v>0</v>
      </c>
      <c r="K580">
        <v>4318.7</v>
      </c>
      <c r="L580">
        <v>1440.1</v>
      </c>
      <c r="M580">
        <f t="shared" si="26"/>
        <v>4318.7</v>
      </c>
      <c r="N580" t="str">
        <f t="shared" si="27"/>
        <v>Q2</v>
      </c>
      <c r="O580" s="2">
        <f t="shared" si="28"/>
        <v>33.345682728598888</v>
      </c>
      <c r="P580" t="str">
        <f>VLOOKUP(retail_sales_2023!C580,customers!A:J,5,)</f>
        <v>Kolkata</v>
      </c>
      <c r="Q580" t="str">
        <f>VLOOKUP(C580,customers!A:J,10,0)</f>
        <v>Premium</v>
      </c>
    </row>
    <row r="581" spans="1:17" x14ac:dyDescent="0.3">
      <c r="A581" t="s">
        <v>1364</v>
      </c>
      <c r="B581" s="1">
        <v>45105</v>
      </c>
      <c r="C581" t="s">
        <v>1365</v>
      </c>
      <c r="D581" t="s">
        <v>1366</v>
      </c>
      <c r="E581" t="s">
        <v>27</v>
      </c>
      <c r="F581" t="s">
        <v>22</v>
      </c>
      <c r="G581" t="s">
        <v>423</v>
      </c>
      <c r="H581">
        <v>4</v>
      </c>
      <c r="I581">
        <v>26452.03</v>
      </c>
      <c r="J581">
        <v>0.15</v>
      </c>
      <c r="K581">
        <v>89936.9</v>
      </c>
      <c r="L581">
        <v>25057.8</v>
      </c>
      <c r="M581">
        <f t="shared" ref="M581:M644" si="29">H581*I581*(1-J581)</f>
        <v>89936.901999999987</v>
      </c>
      <c r="N581" t="str">
        <f t="shared" si="27"/>
        <v>Q2</v>
      </c>
      <c r="O581" s="2">
        <f t="shared" si="28"/>
        <v>27.861534031081792</v>
      </c>
      <c r="P581" t="str">
        <f>VLOOKUP(retail_sales_2023!C581,customers!A:J,5,)</f>
        <v>Lucknow</v>
      </c>
      <c r="Q581" t="str">
        <f>VLOOKUP(C581,customers!A:J,10,0)</f>
        <v>Premium</v>
      </c>
    </row>
    <row r="582" spans="1:17" x14ac:dyDescent="0.3">
      <c r="A582" t="s">
        <v>1367</v>
      </c>
      <c r="B582" s="1">
        <v>45279</v>
      </c>
      <c r="C582" t="s">
        <v>1080</v>
      </c>
      <c r="D582" t="s">
        <v>1081</v>
      </c>
      <c r="E582" t="s">
        <v>15</v>
      </c>
      <c r="F582" t="s">
        <v>43</v>
      </c>
      <c r="G582" t="s">
        <v>44</v>
      </c>
      <c r="H582">
        <v>5</v>
      </c>
      <c r="I582">
        <v>44386.13</v>
      </c>
      <c r="J582">
        <v>0.1</v>
      </c>
      <c r="K582">
        <v>199737.58</v>
      </c>
      <c r="L582">
        <v>23188.75</v>
      </c>
      <c r="M582">
        <f t="shared" si="29"/>
        <v>199737.58499999999</v>
      </c>
      <c r="N582" t="str">
        <f t="shared" si="27"/>
        <v>Q4</v>
      </c>
      <c r="O582" s="2">
        <f t="shared" si="28"/>
        <v>11.609607966612993</v>
      </c>
      <c r="P582" t="str">
        <f>VLOOKUP(retail_sales_2023!C582,customers!A:J,5,)</f>
        <v>Hyderabad</v>
      </c>
      <c r="Q582" t="str">
        <f>VLOOKUP(C582,customers!A:J,10,0)</f>
        <v>Regular</v>
      </c>
    </row>
    <row r="583" spans="1:17" x14ac:dyDescent="0.3">
      <c r="A583" t="s">
        <v>1368</v>
      </c>
      <c r="B583" s="1">
        <v>45146</v>
      </c>
      <c r="C583" t="s">
        <v>307</v>
      </c>
      <c r="D583" t="s">
        <v>308</v>
      </c>
      <c r="E583" t="s">
        <v>21</v>
      </c>
      <c r="F583" t="s">
        <v>81</v>
      </c>
      <c r="G583" t="s">
        <v>150</v>
      </c>
      <c r="H583">
        <v>4</v>
      </c>
      <c r="I583">
        <v>767.93</v>
      </c>
      <c r="J583">
        <v>0</v>
      </c>
      <c r="K583">
        <v>3071.72</v>
      </c>
      <c r="L583">
        <v>1160.6099999999999</v>
      </c>
      <c r="M583">
        <f t="shared" si="29"/>
        <v>3071.72</v>
      </c>
      <c r="N583" t="str">
        <f t="shared" si="27"/>
        <v>Q3</v>
      </c>
      <c r="O583" s="2">
        <f t="shared" si="28"/>
        <v>37.783717265896634</v>
      </c>
      <c r="P583" t="str">
        <f>VLOOKUP(retail_sales_2023!C583,customers!A:J,5,)</f>
        <v>Patna</v>
      </c>
      <c r="Q583" t="str">
        <f>VLOOKUP(C583,customers!A:J,10,0)</f>
        <v>Occasional</v>
      </c>
    </row>
    <row r="584" spans="1:17" x14ac:dyDescent="0.3">
      <c r="A584" t="s">
        <v>1369</v>
      </c>
      <c r="B584" s="1">
        <v>45156</v>
      </c>
      <c r="C584" t="s">
        <v>1370</v>
      </c>
      <c r="D584" t="s">
        <v>1371</v>
      </c>
      <c r="E584" t="s">
        <v>15</v>
      </c>
      <c r="F584" t="s">
        <v>43</v>
      </c>
      <c r="G584" t="s">
        <v>44</v>
      </c>
      <c r="H584">
        <v>3</v>
      </c>
      <c r="I584">
        <v>84012.29</v>
      </c>
      <c r="J584">
        <v>0</v>
      </c>
      <c r="K584">
        <v>252036.87</v>
      </c>
      <c r="L584">
        <v>22837.51</v>
      </c>
      <c r="M584">
        <f t="shared" si="29"/>
        <v>252036.87</v>
      </c>
      <c r="N584" t="str">
        <f t="shared" si="27"/>
        <v>Q3</v>
      </c>
      <c r="O584" s="2">
        <f t="shared" si="28"/>
        <v>9.0611782315817511</v>
      </c>
      <c r="P584" t="str">
        <f>VLOOKUP(retail_sales_2023!C584,customers!A:J,5,)</f>
        <v>Chennai</v>
      </c>
      <c r="Q584" t="str">
        <f>VLOOKUP(C584,customers!A:J,10,0)</f>
        <v>Regular</v>
      </c>
    </row>
    <row r="585" spans="1:17" x14ac:dyDescent="0.3">
      <c r="A585" t="s">
        <v>1372</v>
      </c>
      <c r="B585" s="1">
        <v>45044</v>
      </c>
      <c r="C585" t="s">
        <v>1185</v>
      </c>
      <c r="D585" t="s">
        <v>1186</v>
      </c>
      <c r="E585" t="s">
        <v>27</v>
      </c>
      <c r="F585" t="s">
        <v>22</v>
      </c>
      <c r="G585" t="s">
        <v>196</v>
      </c>
      <c r="H585">
        <v>4</v>
      </c>
      <c r="I585">
        <v>11386.43</v>
      </c>
      <c r="J585">
        <v>0</v>
      </c>
      <c r="K585">
        <v>45545.72</v>
      </c>
      <c r="L585">
        <v>10677.53</v>
      </c>
      <c r="M585">
        <f t="shared" si="29"/>
        <v>45545.72</v>
      </c>
      <c r="N585" t="str">
        <f t="shared" si="27"/>
        <v>Q2</v>
      </c>
      <c r="O585" s="2">
        <f t="shared" si="28"/>
        <v>23.443542005703279</v>
      </c>
      <c r="P585" t="str">
        <f>VLOOKUP(retail_sales_2023!C585,customers!A:J,5,)</f>
        <v>Lucknow</v>
      </c>
      <c r="Q585" t="str">
        <f>VLOOKUP(C585,customers!A:J,10,0)</f>
        <v>Regular</v>
      </c>
    </row>
    <row r="586" spans="1:17" x14ac:dyDescent="0.3">
      <c r="A586" t="s">
        <v>1373</v>
      </c>
      <c r="B586" s="1">
        <v>45127</v>
      </c>
      <c r="C586" t="s">
        <v>963</v>
      </c>
      <c r="D586" t="s">
        <v>964</v>
      </c>
      <c r="E586" t="s">
        <v>15</v>
      </c>
      <c r="F586" t="s">
        <v>22</v>
      </c>
      <c r="G586" t="s">
        <v>23</v>
      </c>
      <c r="H586">
        <v>4</v>
      </c>
      <c r="I586">
        <v>4696.83</v>
      </c>
      <c r="J586">
        <v>0.1</v>
      </c>
      <c r="K586">
        <v>16908.59</v>
      </c>
      <c r="L586">
        <v>4115.68</v>
      </c>
      <c r="M586">
        <f t="shared" si="29"/>
        <v>16908.588</v>
      </c>
      <c r="N586" t="str">
        <f t="shared" si="27"/>
        <v>Q3</v>
      </c>
      <c r="O586" s="2">
        <f t="shared" si="28"/>
        <v>24.340764073172277</v>
      </c>
      <c r="P586" t="str">
        <f>VLOOKUP(retail_sales_2023!C586,customers!A:J,5,)</f>
        <v>Chennai</v>
      </c>
      <c r="Q586" t="str">
        <f>VLOOKUP(C586,customers!A:J,10,0)</f>
        <v>Regular</v>
      </c>
    </row>
    <row r="587" spans="1:17" x14ac:dyDescent="0.3">
      <c r="A587" t="s">
        <v>1374</v>
      </c>
      <c r="B587" s="1">
        <v>45254</v>
      </c>
      <c r="C587" t="s">
        <v>13</v>
      </c>
      <c r="D587" t="s">
        <v>14</v>
      </c>
      <c r="E587" t="s">
        <v>15</v>
      </c>
      <c r="F587" t="s">
        <v>43</v>
      </c>
      <c r="G587" t="s">
        <v>178</v>
      </c>
      <c r="H587">
        <v>4</v>
      </c>
      <c r="I587">
        <v>23546.58</v>
      </c>
      <c r="J587">
        <v>0.2</v>
      </c>
      <c r="K587">
        <v>75349.06</v>
      </c>
      <c r="L587">
        <v>-7836.49</v>
      </c>
      <c r="M587">
        <f t="shared" si="29"/>
        <v>75349.056000000011</v>
      </c>
      <c r="N587" t="str">
        <f t="shared" si="27"/>
        <v>Q4</v>
      </c>
      <c r="O587" s="2">
        <f t="shared" si="28"/>
        <v>-10.400249186917527</v>
      </c>
      <c r="P587" t="str">
        <f>VLOOKUP(retail_sales_2023!C587,customers!A:J,5,)</f>
        <v>Kochi</v>
      </c>
      <c r="Q587" t="str">
        <f>VLOOKUP(C587,customers!A:J,10,0)</f>
        <v>Regular</v>
      </c>
    </row>
    <row r="588" spans="1:17" x14ac:dyDescent="0.3">
      <c r="A588" t="s">
        <v>1375</v>
      </c>
      <c r="B588" s="1">
        <v>45244</v>
      </c>
      <c r="C588" t="s">
        <v>989</v>
      </c>
      <c r="D588" t="s">
        <v>990</v>
      </c>
      <c r="E588" t="s">
        <v>27</v>
      </c>
      <c r="F588" t="s">
        <v>81</v>
      </c>
      <c r="G588" t="s">
        <v>105</v>
      </c>
      <c r="H588">
        <v>1</v>
      </c>
      <c r="I588">
        <v>912.05</v>
      </c>
      <c r="J588">
        <v>0</v>
      </c>
      <c r="K588">
        <v>912.05</v>
      </c>
      <c r="L588">
        <v>309.45</v>
      </c>
      <c r="M588">
        <f t="shared" si="29"/>
        <v>912.05</v>
      </c>
      <c r="N588" t="str">
        <f t="shared" si="27"/>
        <v>Q4</v>
      </c>
      <c r="O588" s="2">
        <f t="shared" si="28"/>
        <v>33.929060906748532</v>
      </c>
      <c r="P588" t="str">
        <f>VLOOKUP(retail_sales_2023!C588,customers!A:J,5,)</f>
        <v>Chandigarh</v>
      </c>
      <c r="Q588" t="str">
        <f>VLOOKUP(C588,customers!A:J,10,0)</f>
        <v>Premium</v>
      </c>
    </row>
    <row r="589" spans="1:17" x14ac:dyDescent="0.3">
      <c r="A589" t="s">
        <v>1376</v>
      </c>
      <c r="B589" s="1">
        <v>44995</v>
      </c>
      <c r="C589" t="s">
        <v>1146</v>
      </c>
      <c r="D589" t="s">
        <v>1147</v>
      </c>
      <c r="E589" t="s">
        <v>27</v>
      </c>
      <c r="F589" t="s">
        <v>52</v>
      </c>
      <c r="G589" t="s">
        <v>117</v>
      </c>
      <c r="H589">
        <v>5</v>
      </c>
      <c r="I589">
        <v>433.62</v>
      </c>
      <c r="J589">
        <v>0.2</v>
      </c>
      <c r="K589">
        <v>1734.48</v>
      </c>
      <c r="L589">
        <v>-54.74</v>
      </c>
      <c r="M589">
        <f t="shared" si="29"/>
        <v>1734.48</v>
      </c>
      <c r="N589" t="str">
        <f t="shared" si="27"/>
        <v>Q1</v>
      </c>
      <c r="O589" s="2">
        <f t="shared" si="28"/>
        <v>-3.1559891148932246</v>
      </c>
      <c r="P589" t="str">
        <f>VLOOKUP(retail_sales_2023!C589,customers!A:J,5,)</f>
        <v>Jaipur</v>
      </c>
      <c r="Q589" t="str">
        <f>VLOOKUP(C589,customers!A:J,10,0)</f>
        <v>Premium</v>
      </c>
    </row>
    <row r="590" spans="1:17" x14ac:dyDescent="0.3">
      <c r="A590" t="s">
        <v>1377</v>
      </c>
      <c r="B590" s="1">
        <v>44937</v>
      </c>
      <c r="C590" t="s">
        <v>31</v>
      </c>
      <c r="D590" t="s">
        <v>32</v>
      </c>
      <c r="E590" t="s">
        <v>33</v>
      </c>
      <c r="F590" t="s">
        <v>52</v>
      </c>
      <c r="G590" t="s">
        <v>133</v>
      </c>
      <c r="H590">
        <v>9</v>
      </c>
      <c r="I590">
        <v>749.59</v>
      </c>
      <c r="J590">
        <v>0.05</v>
      </c>
      <c r="K590">
        <v>6408.99</v>
      </c>
      <c r="L590">
        <v>-791.99</v>
      </c>
      <c r="M590">
        <f t="shared" si="29"/>
        <v>6408.9944999999998</v>
      </c>
      <c r="N590" t="str">
        <f t="shared" si="27"/>
        <v>Q1</v>
      </c>
      <c r="O590" s="2">
        <f t="shared" si="28"/>
        <v>-12.357485344804719</v>
      </c>
      <c r="P590" t="str">
        <f>VLOOKUP(retail_sales_2023!C590,customers!A:J,5,)</f>
        <v>Ahmedabad</v>
      </c>
      <c r="Q590" t="str">
        <f>VLOOKUP(C590,customers!A:J,10,0)</f>
        <v>Premium</v>
      </c>
    </row>
    <row r="591" spans="1:17" x14ac:dyDescent="0.3">
      <c r="A591" t="s">
        <v>1378</v>
      </c>
      <c r="B591" s="1">
        <v>45010</v>
      </c>
      <c r="C591" t="s">
        <v>1379</v>
      </c>
      <c r="D591" t="s">
        <v>1380</v>
      </c>
      <c r="E591" t="s">
        <v>27</v>
      </c>
      <c r="F591" t="s">
        <v>81</v>
      </c>
      <c r="G591" t="s">
        <v>370</v>
      </c>
      <c r="H591">
        <v>5</v>
      </c>
      <c r="I591">
        <v>2900.66</v>
      </c>
      <c r="J591">
        <v>0</v>
      </c>
      <c r="K591">
        <v>14503.3</v>
      </c>
      <c r="L591">
        <v>3674.76</v>
      </c>
      <c r="M591">
        <f t="shared" si="29"/>
        <v>14503.3</v>
      </c>
      <c r="N591" t="str">
        <f t="shared" si="27"/>
        <v>Q1</v>
      </c>
      <c r="O591" s="2">
        <f t="shared" si="28"/>
        <v>25.337405969675871</v>
      </c>
      <c r="P591" t="str">
        <f>VLOOKUP(retail_sales_2023!C591,customers!A:J,5,)</f>
        <v>Lucknow</v>
      </c>
      <c r="Q591" t="str">
        <f>VLOOKUP(C591,customers!A:J,10,0)</f>
        <v>Premium</v>
      </c>
    </row>
    <row r="592" spans="1:17" x14ac:dyDescent="0.3">
      <c r="A592" t="s">
        <v>1381</v>
      </c>
      <c r="B592" s="1">
        <v>45073</v>
      </c>
      <c r="C592" t="s">
        <v>400</v>
      </c>
      <c r="D592" t="s">
        <v>401</v>
      </c>
      <c r="E592" t="s">
        <v>33</v>
      </c>
      <c r="F592" t="s">
        <v>38</v>
      </c>
      <c r="G592" t="s">
        <v>65</v>
      </c>
      <c r="H592">
        <v>5</v>
      </c>
      <c r="I592">
        <v>769.55</v>
      </c>
      <c r="J592">
        <v>0</v>
      </c>
      <c r="K592">
        <v>3847.75</v>
      </c>
      <c r="L592">
        <v>958.4</v>
      </c>
      <c r="M592">
        <f t="shared" si="29"/>
        <v>3847.75</v>
      </c>
      <c r="N592" t="str">
        <f t="shared" si="27"/>
        <v>Q2</v>
      </c>
      <c r="O592" s="2">
        <f t="shared" si="28"/>
        <v>24.908063153791176</v>
      </c>
      <c r="P592" t="str">
        <f>VLOOKUP(retail_sales_2023!C592,customers!A:J,5,)</f>
        <v>Ahmedabad</v>
      </c>
      <c r="Q592" t="str">
        <f>VLOOKUP(C592,customers!A:J,10,0)</f>
        <v>Premium</v>
      </c>
    </row>
    <row r="593" spans="1:17" x14ac:dyDescent="0.3">
      <c r="A593" t="s">
        <v>1382</v>
      </c>
      <c r="B593" s="1">
        <v>45255</v>
      </c>
      <c r="C593" t="s">
        <v>861</v>
      </c>
      <c r="D593" t="s">
        <v>862</v>
      </c>
      <c r="E593" t="s">
        <v>15</v>
      </c>
      <c r="F593" t="s">
        <v>81</v>
      </c>
      <c r="G593" t="s">
        <v>105</v>
      </c>
      <c r="H593">
        <v>2</v>
      </c>
      <c r="I593">
        <v>1646.81</v>
      </c>
      <c r="J593">
        <v>0</v>
      </c>
      <c r="K593">
        <v>3293.62</v>
      </c>
      <c r="L593">
        <v>-379.29</v>
      </c>
      <c r="M593">
        <f t="shared" si="29"/>
        <v>3293.62</v>
      </c>
      <c r="N593" t="str">
        <f t="shared" si="27"/>
        <v>Q4</v>
      </c>
      <c r="O593" s="2">
        <f t="shared" si="28"/>
        <v>-11.515900437816143</v>
      </c>
      <c r="P593" t="str">
        <f>VLOOKUP(retail_sales_2023!C593,customers!A:J,5,)</f>
        <v>Bhubaneswar</v>
      </c>
      <c r="Q593" t="str">
        <f>VLOOKUP(C593,customers!A:J,10,0)</f>
        <v>Premium</v>
      </c>
    </row>
    <row r="594" spans="1:17" x14ac:dyDescent="0.3">
      <c r="A594" t="s">
        <v>1383</v>
      </c>
      <c r="B594" s="1">
        <v>45287</v>
      </c>
      <c r="C594" t="s">
        <v>479</v>
      </c>
      <c r="D594" t="s">
        <v>480</v>
      </c>
      <c r="E594" t="s">
        <v>21</v>
      </c>
      <c r="F594" t="s">
        <v>43</v>
      </c>
      <c r="G594" t="s">
        <v>128</v>
      </c>
      <c r="H594">
        <v>5</v>
      </c>
      <c r="I594">
        <v>77486.23</v>
      </c>
      <c r="J594">
        <v>0.05</v>
      </c>
      <c r="K594">
        <v>368059.59</v>
      </c>
      <c r="L594">
        <v>47083.37</v>
      </c>
      <c r="M594">
        <f t="shared" si="29"/>
        <v>368059.59249999997</v>
      </c>
      <c r="N594" t="str">
        <f t="shared" si="27"/>
        <v>Q4</v>
      </c>
      <c r="O594" s="2">
        <f t="shared" si="28"/>
        <v>12.792322569288306</v>
      </c>
      <c r="P594" t="str">
        <f>VLOOKUP(retail_sales_2023!C594,customers!A:J,5,)</f>
        <v>Bhubaneswar</v>
      </c>
      <c r="Q594" t="str">
        <f>VLOOKUP(C594,customers!A:J,10,0)</f>
        <v>Premium</v>
      </c>
    </row>
    <row r="595" spans="1:17" x14ac:dyDescent="0.3">
      <c r="A595" t="s">
        <v>1384</v>
      </c>
      <c r="B595" s="1">
        <v>44931</v>
      </c>
      <c r="C595" t="s">
        <v>459</v>
      </c>
      <c r="D595" t="s">
        <v>460</v>
      </c>
      <c r="E595" t="s">
        <v>27</v>
      </c>
      <c r="F595" t="s">
        <v>28</v>
      </c>
      <c r="G595" t="s">
        <v>466</v>
      </c>
      <c r="H595">
        <v>3</v>
      </c>
      <c r="I595">
        <v>7128.4</v>
      </c>
      <c r="J595">
        <v>0</v>
      </c>
      <c r="K595">
        <v>21385.200000000001</v>
      </c>
      <c r="L595">
        <v>5454.61</v>
      </c>
      <c r="M595">
        <f t="shared" si="29"/>
        <v>21385.199999999997</v>
      </c>
      <c r="N595" t="str">
        <f t="shared" si="27"/>
        <v>Q1</v>
      </c>
      <c r="O595" s="2">
        <f t="shared" si="28"/>
        <v>25.506471765520079</v>
      </c>
      <c r="P595" t="str">
        <f>VLOOKUP(retail_sales_2023!C595,customers!A:J,5,)</f>
        <v>Chandigarh</v>
      </c>
      <c r="Q595" t="str">
        <f>VLOOKUP(C595,customers!A:J,10,0)</f>
        <v>Premium</v>
      </c>
    </row>
    <row r="596" spans="1:17" x14ac:dyDescent="0.3">
      <c r="A596" t="s">
        <v>1385</v>
      </c>
      <c r="B596" s="1">
        <v>45265</v>
      </c>
      <c r="C596" t="s">
        <v>1386</v>
      </c>
      <c r="D596" t="s">
        <v>1387</v>
      </c>
      <c r="E596" t="s">
        <v>21</v>
      </c>
      <c r="F596" t="s">
        <v>22</v>
      </c>
      <c r="G596" t="s">
        <v>23</v>
      </c>
      <c r="H596">
        <v>4</v>
      </c>
      <c r="I596">
        <v>14913.37</v>
      </c>
      <c r="J596">
        <v>0.05</v>
      </c>
      <c r="K596">
        <v>56670.81</v>
      </c>
      <c r="L596">
        <v>15373.65</v>
      </c>
      <c r="M596">
        <f t="shared" si="29"/>
        <v>56670.805999999997</v>
      </c>
      <c r="N596" t="str">
        <f t="shared" si="27"/>
        <v>Q4</v>
      </c>
      <c r="O596" s="2">
        <f t="shared" si="28"/>
        <v>27.12798705365249</v>
      </c>
      <c r="P596" t="str">
        <f>VLOOKUP(retail_sales_2023!C596,customers!A:J,5,)</f>
        <v>Patna</v>
      </c>
      <c r="Q596" t="str">
        <f>VLOOKUP(C596,customers!A:J,10,0)</f>
        <v>Premium</v>
      </c>
    </row>
    <row r="597" spans="1:17" x14ac:dyDescent="0.3">
      <c r="A597" t="s">
        <v>1388</v>
      </c>
      <c r="B597" s="1">
        <v>45109</v>
      </c>
      <c r="C597" t="s">
        <v>1389</v>
      </c>
      <c r="D597" t="s">
        <v>1390</v>
      </c>
      <c r="E597" t="s">
        <v>15</v>
      </c>
      <c r="F597" t="s">
        <v>81</v>
      </c>
      <c r="G597" t="s">
        <v>239</v>
      </c>
      <c r="H597">
        <v>4</v>
      </c>
      <c r="I597">
        <v>392.64</v>
      </c>
      <c r="J597">
        <v>0.1</v>
      </c>
      <c r="K597">
        <v>1413.5</v>
      </c>
      <c r="L597">
        <v>454.52</v>
      </c>
      <c r="M597">
        <f t="shared" si="29"/>
        <v>1413.5039999999999</v>
      </c>
      <c r="N597" t="str">
        <f t="shared" si="27"/>
        <v>Q3</v>
      </c>
      <c r="O597" s="2">
        <f t="shared" si="28"/>
        <v>32.155642023346303</v>
      </c>
      <c r="P597" t="str">
        <f>VLOOKUP(retail_sales_2023!C597,customers!A:J,5,)</f>
        <v>Bengaluru</v>
      </c>
      <c r="Q597" t="str">
        <f>VLOOKUP(C597,customers!A:J,10,0)</f>
        <v>Occasional</v>
      </c>
    </row>
    <row r="598" spans="1:17" x14ac:dyDescent="0.3">
      <c r="A598" t="s">
        <v>1391</v>
      </c>
      <c r="B598" s="1">
        <v>45001</v>
      </c>
      <c r="C598" t="s">
        <v>726</v>
      </c>
      <c r="D598" t="s">
        <v>727</v>
      </c>
      <c r="E598" t="s">
        <v>15</v>
      </c>
      <c r="F598" t="s">
        <v>16</v>
      </c>
      <c r="G598" t="s">
        <v>356</v>
      </c>
      <c r="H598">
        <v>5</v>
      </c>
      <c r="I598">
        <v>818.49</v>
      </c>
      <c r="J598">
        <v>0</v>
      </c>
      <c r="K598">
        <v>4092.45</v>
      </c>
      <c r="L598">
        <v>1466.92</v>
      </c>
      <c r="M598">
        <f t="shared" si="29"/>
        <v>4092.45</v>
      </c>
      <c r="N598" t="str">
        <f t="shared" si="27"/>
        <v>Q1</v>
      </c>
      <c r="O598" s="2">
        <f t="shared" si="28"/>
        <v>35.844542999914481</v>
      </c>
      <c r="P598" t="str">
        <f>VLOOKUP(retail_sales_2023!C598,customers!A:J,5,)</f>
        <v>Kochi</v>
      </c>
      <c r="Q598" t="str">
        <f>VLOOKUP(C598,customers!A:J,10,0)</f>
        <v>Occasional</v>
      </c>
    </row>
    <row r="599" spans="1:17" x14ac:dyDescent="0.3">
      <c r="A599" t="s">
        <v>1392</v>
      </c>
      <c r="B599" s="1">
        <v>44991</v>
      </c>
      <c r="C599" t="s">
        <v>835</v>
      </c>
      <c r="D599" t="s">
        <v>836</v>
      </c>
      <c r="E599" t="s">
        <v>21</v>
      </c>
      <c r="F599" t="s">
        <v>28</v>
      </c>
      <c r="G599" t="s">
        <v>165</v>
      </c>
      <c r="H599">
        <v>5</v>
      </c>
      <c r="I599">
        <v>1617.41</v>
      </c>
      <c r="J599">
        <v>0.15</v>
      </c>
      <c r="K599">
        <v>6873.99</v>
      </c>
      <c r="L599">
        <v>1441.96</v>
      </c>
      <c r="M599">
        <f t="shared" si="29"/>
        <v>6873.9925000000003</v>
      </c>
      <c r="N599" t="str">
        <f t="shared" si="27"/>
        <v>Q1</v>
      </c>
      <c r="O599" s="2">
        <f t="shared" si="28"/>
        <v>20.977045355026704</v>
      </c>
      <c r="P599" t="str">
        <f>VLOOKUP(retail_sales_2023!C599,customers!A:J,5,)</f>
        <v>Guwahati</v>
      </c>
      <c r="Q599" t="str">
        <f>VLOOKUP(C599,customers!A:J,10,0)</f>
        <v>Regular</v>
      </c>
    </row>
    <row r="600" spans="1:17" x14ac:dyDescent="0.3">
      <c r="A600" t="s">
        <v>1393</v>
      </c>
      <c r="B600" s="1">
        <v>45181</v>
      </c>
      <c r="C600" t="s">
        <v>657</v>
      </c>
      <c r="D600" t="s">
        <v>658</v>
      </c>
      <c r="E600" t="s">
        <v>33</v>
      </c>
      <c r="F600" t="s">
        <v>52</v>
      </c>
      <c r="G600" t="s">
        <v>937</v>
      </c>
      <c r="H600">
        <v>5</v>
      </c>
      <c r="I600">
        <v>495.42</v>
      </c>
      <c r="J600">
        <v>0.1</v>
      </c>
      <c r="K600">
        <v>2229.39</v>
      </c>
      <c r="L600">
        <v>188.51</v>
      </c>
      <c r="M600">
        <f t="shared" si="29"/>
        <v>2229.39</v>
      </c>
      <c r="N600" t="str">
        <f t="shared" si="27"/>
        <v>Q3</v>
      </c>
      <c r="O600" s="2">
        <f t="shared" si="28"/>
        <v>8.4556762163641181</v>
      </c>
      <c r="P600" t="str">
        <f>VLOOKUP(retail_sales_2023!C600,customers!A:J,5,)</f>
        <v>Pune</v>
      </c>
      <c r="Q600" t="str">
        <f>VLOOKUP(C600,customers!A:J,10,0)</f>
        <v>Occasional</v>
      </c>
    </row>
    <row r="601" spans="1:17" x14ac:dyDescent="0.3">
      <c r="A601" t="s">
        <v>1394</v>
      </c>
      <c r="B601" s="1">
        <v>45016</v>
      </c>
      <c r="C601" t="s">
        <v>1395</v>
      </c>
      <c r="D601" t="s">
        <v>1396</v>
      </c>
      <c r="E601" t="s">
        <v>15</v>
      </c>
      <c r="F601" t="s">
        <v>16</v>
      </c>
      <c r="G601" t="s">
        <v>171</v>
      </c>
      <c r="H601">
        <v>3</v>
      </c>
      <c r="I601">
        <v>982.05</v>
      </c>
      <c r="J601">
        <v>0.05</v>
      </c>
      <c r="K601">
        <v>2798.84</v>
      </c>
      <c r="L601">
        <v>1093.7</v>
      </c>
      <c r="M601">
        <f t="shared" si="29"/>
        <v>2798.8424999999997</v>
      </c>
      <c r="N601" t="str">
        <f t="shared" si="27"/>
        <v>Q1</v>
      </c>
      <c r="O601" s="2">
        <f t="shared" si="28"/>
        <v>39.076903288505235</v>
      </c>
      <c r="P601" t="str">
        <f>VLOOKUP(retail_sales_2023!C601,customers!A:J,5,)</f>
        <v>Coimbatore</v>
      </c>
      <c r="Q601" t="str">
        <f>VLOOKUP(C601,customers!A:J,10,0)</f>
        <v>Occasional</v>
      </c>
    </row>
    <row r="602" spans="1:17" x14ac:dyDescent="0.3">
      <c r="A602" t="s">
        <v>1397</v>
      </c>
      <c r="B602" s="1">
        <v>45235</v>
      </c>
      <c r="C602" t="s">
        <v>660</v>
      </c>
      <c r="D602" t="s">
        <v>661</v>
      </c>
      <c r="E602" t="s">
        <v>21</v>
      </c>
      <c r="F602" t="s">
        <v>81</v>
      </c>
      <c r="G602" t="s">
        <v>264</v>
      </c>
      <c r="H602">
        <v>3</v>
      </c>
      <c r="I602">
        <v>1389.71</v>
      </c>
      <c r="J602">
        <v>0</v>
      </c>
      <c r="K602">
        <v>4169.13</v>
      </c>
      <c r="L602">
        <v>1181.92</v>
      </c>
      <c r="M602">
        <f t="shared" si="29"/>
        <v>4169.13</v>
      </c>
      <c r="N602" t="str">
        <f t="shared" si="27"/>
        <v>Q4</v>
      </c>
      <c r="O602" s="2">
        <f t="shared" si="28"/>
        <v>28.349319882085709</v>
      </c>
      <c r="P602" t="str">
        <f>VLOOKUP(retail_sales_2023!C602,customers!A:J,5,)</f>
        <v>Ranchi</v>
      </c>
      <c r="Q602" t="str">
        <f>VLOOKUP(C602,customers!A:J,10,0)</f>
        <v>Regular</v>
      </c>
    </row>
    <row r="603" spans="1:17" x14ac:dyDescent="0.3">
      <c r="A603" t="s">
        <v>1398</v>
      </c>
      <c r="B603" s="1">
        <v>45250</v>
      </c>
      <c r="C603" t="s">
        <v>1399</v>
      </c>
      <c r="D603" t="s">
        <v>1400</v>
      </c>
      <c r="E603" t="s">
        <v>21</v>
      </c>
      <c r="F603" t="s">
        <v>52</v>
      </c>
      <c r="G603" t="s">
        <v>200</v>
      </c>
      <c r="H603">
        <v>8</v>
      </c>
      <c r="I603">
        <v>481.94</v>
      </c>
      <c r="J603">
        <v>0.1</v>
      </c>
      <c r="K603">
        <v>3469.97</v>
      </c>
      <c r="L603">
        <v>338.41</v>
      </c>
      <c r="M603">
        <f t="shared" si="29"/>
        <v>3469.9679999999998</v>
      </c>
      <c r="N603" t="str">
        <f t="shared" si="27"/>
        <v>Q4</v>
      </c>
      <c r="O603" s="2">
        <f t="shared" si="28"/>
        <v>9.7525338835782467</v>
      </c>
      <c r="P603" t="str">
        <f>VLOOKUP(retail_sales_2023!C603,customers!A:J,5,)</f>
        <v>Bhubaneswar</v>
      </c>
      <c r="Q603" t="str">
        <f>VLOOKUP(C603,customers!A:J,10,0)</f>
        <v>Premium</v>
      </c>
    </row>
    <row r="604" spans="1:17" x14ac:dyDescent="0.3">
      <c r="A604" t="s">
        <v>1401</v>
      </c>
      <c r="B604" s="1">
        <v>45126</v>
      </c>
      <c r="C604" t="s">
        <v>1146</v>
      </c>
      <c r="D604" t="s">
        <v>1147</v>
      </c>
      <c r="E604" t="s">
        <v>27</v>
      </c>
      <c r="F604" t="s">
        <v>52</v>
      </c>
      <c r="G604" t="s">
        <v>200</v>
      </c>
      <c r="H604">
        <v>10</v>
      </c>
      <c r="I604">
        <v>705.6</v>
      </c>
      <c r="J604">
        <v>0</v>
      </c>
      <c r="K604">
        <v>7056</v>
      </c>
      <c r="L604">
        <v>707.08</v>
      </c>
      <c r="M604">
        <f t="shared" si="29"/>
        <v>7056</v>
      </c>
      <c r="N604" t="str">
        <f t="shared" si="27"/>
        <v>Q3</v>
      </c>
      <c r="O604" s="2">
        <f t="shared" si="28"/>
        <v>10.020975056689343</v>
      </c>
      <c r="P604" t="str">
        <f>VLOOKUP(retail_sales_2023!C604,customers!A:J,5,)</f>
        <v>Jaipur</v>
      </c>
      <c r="Q604" t="str">
        <f>VLOOKUP(C604,customers!A:J,10,0)</f>
        <v>Premium</v>
      </c>
    </row>
    <row r="605" spans="1:17" x14ac:dyDescent="0.3">
      <c r="A605" t="s">
        <v>1402</v>
      </c>
      <c r="B605" s="1">
        <v>45048</v>
      </c>
      <c r="C605" t="s">
        <v>1403</v>
      </c>
      <c r="D605" t="s">
        <v>1404</v>
      </c>
      <c r="E605" t="s">
        <v>27</v>
      </c>
      <c r="F605" t="s">
        <v>52</v>
      </c>
      <c r="G605" t="s">
        <v>169</v>
      </c>
      <c r="H605">
        <v>2</v>
      </c>
      <c r="I605">
        <v>492.46</v>
      </c>
      <c r="J605">
        <v>0</v>
      </c>
      <c r="K605">
        <v>984.92</v>
      </c>
      <c r="L605">
        <v>99.34</v>
      </c>
      <c r="M605">
        <f t="shared" si="29"/>
        <v>984.92</v>
      </c>
      <c r="N605" t="str">
        <f t="shared" si="27"/>
        <v>Q2</v>
      </c>
      <c r="O605" s="2">
        <f t="shared" si="28"/>
        <v>10.086098363318849</v>
      </c>
      <c r="P605" t="str">
        <f>VLOOKUP(retail_sales_2023!C605,customers!A:J,5,)</f>
        <v>Jaipur</v>
      </c>
      <c r="Q605" t="str">
        <f>VLOOKUP(C605,customers!A:J,10,0)</f>
        <v>Occasional</v>
      </c>
    </row>
    <row r="606" spans="1:17" x14ac:dyDescent="0.3">
      <c r="A606" t="s">
        <v>1405</v>
      </c>
      <c r="B606" s="1">
        <v>45160</v>
      </c>
      <c r="C606" t="s">
        <v>148</v>
      </c>
      <c r="D606" t="s">
        <v>149</v>
      </c>
      <c r="E606" t="s">
        <v>21</v>
      </c>
      <c r="F606" t="s">
        <v>38</v>
      </c>
      <c r="G606" t="s">
        <v>77</v>
      </c>
      <c r="H606">
        <v>1</v>
      </c>
      <c r="I606">
        <v>2087.0300000000002</v>
      </c>
      <c r="J606">
        <v>0.1</v>
      </c>
      <c r="K606">
        <v>1878.33</v>
      </c>
      <c r="L606">
        <v>563.54</v>
      </c>
      <c r="M606">
        <f t="shared" si="29"/>
        <v>1878.3270000000002</v>
      </c>
      <c r="N606" t="str">
        <f t="shared" si="27"/>
        <v>Q3</v>
      </c>
      <c r="O606" s="2">
        <f t="shared" si="28"/>
        <v>30.002182790031569</v>
      </c>
      <c r="P606" t="str">
        <f>VLOOKUP(retail_sales_2023!C606,customers!A:J,5,)</f>
        <v>Ranchi</v>
      </c>
      <c r="Q606" t="str">
        <f>VLOOKUP(C606,customers!A:J,10,0)</f>
        <v>Premium</v>
      </c>
    </row>
    <row r="607" spans="1:17" x14ac:dyDescent="0.3">
      <c r="A607" t="s">
        <v>1406</v>
      </c>
      <c r="B607" s="1">
        <v>45263</v>
      </c>
      <c r="C607" t="s">
        <v>1021</v>
      </c>
      <c r="D607" t="s">
        <v>1022</v>
      </c>
      <c r="E607" t="s">
        <v>27</v>
      </c>
      <c r="F607" t="s">
        <v>43</v>
      </c>
      <c r="G607" t="s">
        <v>110</v>
      </c>
      <c r="H607">
        <v>1</v>
      </c>
      <c r="I607">
        <v>6864.13</v>
      </c>
      <c r="J607">
        <v>0</v>
      </c>
      <c r="K607">
        <v>6864.13</v>
      </c>
      <c r="L607">
        <v>892.78</v>
      </c>
      <c r="M607">
        <f t="shared" si="29"/>
        <v>6864.13</v>
      </c>
      <c r="N607" t="str">
        <f t="shared" si="27"/>
        <v>Q4</v>
      </c>
      <c r="O607" s="2">
        <f t="shared" si="28"/>
        <v>13.006455297321001</v>
      </c>
      <c r="P607" t="str">
        <f>VLOOKUP(retail_sales_2023!C607,customers!A:J,5,)</f>
        <v>Delhi</v>
      </c>
      <c r="Q607" t="str">
        <f>VLOOKUP(C607,customers!A:J,10,0)</f>
        <v>Premium</v>
      </c>
    </row>
    <row r="608" spans="1:17" x14ac:dyDescent="0.3">
      <c r="A608" t="s">
        <v>1407</v>
      </c>
      <c r="B608" s="1">
        <v>45287</v>
      </c>
      <c r="C608" t="s">
        <v>479</v>
      </c>
      <c r="D608" t="s">
        <v>480</v>
      </c>
      <c r="E608" t="s">
        <v>21</v>
      </c>
      <c r="F608" t="s">
        <v>81</v>
      </c>
      <c r="G608" t="s">
        <v>150</v>
      </c>
      <c r="H608">
        <v>3</v>
      </c>
      <c r="I608">
        <v>685.37</v>
      </c>
      <c r="J608">
        <v>0</v>
      </c>
      <c r="K608">
        <v>2056.11</v>
      </c>
      <c r="L608">
        <v>460.11</v>
      </c>
      <c r="M608">
        <f t="shared" si="29"/>
        <v>2056.11</v>
      </c>
      <c r="N608" t="str">
        <f t="shared" si="27"/>
        <v>Q4</v>
      </c>
      <c r="O608" s="2">
        <f t="shared" si="28"/>
        <v>22.377693800428965</v>
      </c>
      <c r="P608" t="str">
        <f>VLOOKUP(retail_sales_2023!C608,customers!A:J,5,)</f>
        <v>Bhubaneswar</v>
      </c>
      <c r="Q608" t="str">
        <f>VLOOKUP(C608,customers!A:J,10,0)</f>
        <v>Premium</v>
      </c>
    </row>
    <row r="609" spans="1:17" x14ac:dyDescent="0.3">
      <c r="A609" t="s">
        <v>1408</v>
      </c>
      <c r="B609" s="1">
        <v>44965</v>
      </c>
      <c r="C609" t="s">
        <v>535</v>
      </c>
      <c r="D609" t="s">
        <v>536</v>
      </c>
      <c r="E609" t="s">
        <v>21</v>
      </c>
      <c r="F609" t="s">
        <v>43</v>
      </c>
      <c r="G609" t="s">
        <v>110</v>
      </c>
      <c r="H609">
        <v>2</v>
      </c>
      <c r="I609">
        <v>45002.65</v>
      </c>
      <c r="J609">
        <v>0.1</v>
      </c>
      <c r="K609">
        <v>81004.77</v>
      </c>
      <c r="L609">
        <v>11067.68</v>
      </c>
      <c r="M609">
        <f t="shared" si="29"/>
        <v>81004.77</v>
      </c>
      <c r="N609" t="str">
        <f t="shared" si="27"/>
        <v>Q1</v>
      </c>
      <c r="O609" s="2">
        <f t="shared" si="28"/>
        <v>13.662997870372326</v>
      </c>
      <c r="P609" t="str">
        <f>VLOOKUP(retail_sales_2023!C609,customers!A:J,5,)</f>
        <v>Guwahati</v>
      </c>
      <c r="Q609" t="str">
        <f>VLOOKUP(C609,customers!A:J,10,0)</f>
        <v>Premium</v>
      </c>
    </row>
    <row r="610" spans="1:17" x14ac:dyDescent="0.3">
      <c r="A610" t="s">
        <v>1409</v>
      </c>
      <c r="B610" s="1">
        <v>45290</v>
      </c>
      <c r="C610" t="s">
        <v>463</v>
      </c>
      <c r="D610" t="s">
        <v>464</v>
      </c>
      <c r="E610" t="s">
        <v>33</v>
      </c>
      <c r="F610" t="s">
        <v>22</v>
      </c>
      <c r="G610" t="s">
        <v>1039</v>
      </c>
      <c r="H610">
        <v>4</v>
      </c>
      <c r="I610">
        <v>14545.26</v>
      </c>
      <c r="J610">
        <v>0.2</v>
      </c>
      <c r="K610">
        <v>46544.83</v>
      </c>
      <c r="L610">
        <v>9378.92</v>
      </c>
      <c r="M610">
        <f t="shared" si="29"/>
        <v>46544.832000000002</v>
      </c>
      <c r="N610" t="str">
        <f t="shared" si="27"/>
        <v>Q4</v>
      </c>
      <c r="O610" s="2">
        <f t="shared" si="28"/>
        <v>20.150293813512693</v>
      </c>
      <c r="P610" t="str">
        <f>VLOOKUP(retail_sales_2023!C610,customers!A:J,5,)</f>
        <v>Nagpur</v>
      </c>
      <c r="Q610" t="str">
        <f>VLOOKUP(C610,customers!A:J,10,0)</f>
        <v>Regular</v>
      </c>
    </row>
    <row r="611" spans="1:17" x14ac:dyDescent="0.3">
      <c r="A611" t="s">
        <v>1410</v>
      </c>
      <c r="B611" s="1">
        <v>45191</v>
      </c>
      <c r="C611" t="s">
        <v>198</v>
      </c>
      <c r="D611" t="s">
        <v>199</v>
      </c>
      <c r="E611" t="s">
        <v>27</v>
      </c>
      <c r="F611" t="s">
        <v>52</v>
      </c>
      <c r="G611" t="s">
        <v>235</v>
      </c>
      <c r="H611">
        <v>1</v>
      </c>
      <c r="I611">
        <v>788.03</v>
      </c>
      <c r="J611">
        <v>0.1</v>
      </c>
      <c r="K611">
        <v>709.23</v>
      </c>
      <c r="L611">
        <v>72.489999999999995</v>
      </c>
      <c r="M611">
        <f t="shared" si="29"/>
        <v>709.22699999999998</v>
      </c>
      <c r="N611" t="str">
        <f t="shared" si="27"/>
        <v>Q3</v>
      </c>
      <c r="O611" s="2">
        <f t="shared" si="28"/>
        <v>10.220943840503081</v>
      </c>
      <c r="P611" t="str">
        <f>VLOOKUP(retail_sales_2023!C611,customers!A:J,5,)</f>
        <v>Delhi</v>
      </c>
      <c r="Q611" t="str">
        <f>VLOOKUP(C611,customers!A:J,10,0)</f>
        <v>Regular</v>
      </c>
    </row>
    <row r="612" spans="1:17" x14ac:dyDescent="0.3">
      <c r="A612" t="s">
        <v>1411</v>
      </c>
      <c r="B612" s="1">
        <v>45183</v>
      </c>
      <c r="C612" t="s">
        <v>1412</v>
      </c>
      <c r="D612" t="s">
        <v>1413</v>
      </c>
      <c r="E612" t="s">
        <v>33</v>
      </c>
      <c r="F612" t="s">
        <v>38</v>
      </c>
      <c r="G612" t="s">
        <v>395</v>
      </c>
      <c r="H612">
        <v>1</v>
      </c>
      <c r="I612">
        <v>2758.41</v>
      </c>
      <c r="J612">
        <v>0.05</v>
      </c>
      <c r="K612">
        <v>2620.4899999999998</v>
      </c>
      <c r="L612">
        <v>887.49</v>
      </c>
      <c r="M612">
        <f t="shared" si="29"/>
        <v>2620.4894999999997</v>
      </c>
      <c r="N612" t="str">
        <f t="shared" si="27"/>
        <v>Q3</v>
      </c>
      <c r="O612" s="2">
        <f t="shared" si="28"/>
        <v>33.867330155810563</v>
      </c>
      <c r="P612" t="str">
        <f>VLOOKUP(retail_sales_2023!C612,customers!A:J,5,)</f>
        <v>Surat</v>
      </c>
      <c r="Q612" t="str">
        <f>VLOOKUP(C612,customers!A:J,10,0)</f>
        <v>Occasional</v>
      </c>
    </row>
    <row r="613" spans="1:17" x14ac:dyDescent="0.3">
      <c r="A613" t="s">
        <v>1414</v>
      </c>
      <c r="B613" s="1">
        <v>44969</v>
      </c>
      <c r="C613" t="s">
        <v>152</v>
      </c>
      <c r="D613" t="s">
        <v>153</v>
      </c>
      <c r="E613" t="s">
        <v>27</v>
      </c>
      <c r="F613" t="s">
        <v>28</v>
      </c>
      <c r="G613" t="s">
        <v>29</v>
      </c>
      <c r="H613">
        <v>3</v>
      </c>
      <c r="I613">
        <v>7068.41</v>
      </c>
      <c r="J613">
        <v>0.05</v>
      </c>
      <c r="K613">
        <v>20144.97</v>
      </c>
      <c r="L613">
        <v>5365.1</v>
      </c>
      <c r="M613">
        <f t="shared" si="29"/>
        <v>20144.968499999999</v>
      </c>
      <c r="N613" t="str">
        <f t="shared" si="27"/>
        <v>Q1</v>
      </c>
      <c r="O613" s="2">
        <f t="shared" si="28"/>
        <v>26.632454652451703</v>
      </c>
      <c r="P613" t="str">
        <f>VLOOKUP(retail_sales_2023!C613,customers!A:J,5,)</f>
        <v>Lucknow</v>
      </c>
      <c r="Q613" t="str">
        <f>VLOOKUP(C613,customers!A:J,10,0)</f>
        <v>Premium</v>
      </c>
    </row>
    <row r="614" spans="1:17" x14ac:dyDescent="0.3">
      <c r="A614" t="s">
        <v>1415</v>
      </c>
      <c r="B614" s="1">
        <v>45149</v>
      </c>
      <c r="C614" t="s">
        <v>31</v>
      </c>
      <c r="D614" t="s">
        <v>32</v>
      </c>
      <c r="E614" t="s">
        <v>33</v>
      </c>
      <c r="F614" t="s">
        <v>52</v>
      </c>
      <c r="G614" t="s">
        <v>169</v>
      </c>
      <c r="H614">
        <v>6</v>
      </c>
      <c r="I614">
        <v>554.36</v>
      </c>
      <c r="J614">
        <v>0.2</v>
      </c>
      <c r="K614">
        <v>2660.93</v>
      </c>
      <c r="L614">
        <v>159.76</v>
      </c>
      <c r="M614">
        <f t="shared" si="29"/>
        <v>2660.9279999999999</v>
      </c>
      <c r="N614" t="str">
        <f t="shared" si="27"/>
        <v>Q3</v>
      </c>
      <c r="O614" s="2">
        <f t="shared" si="28"/>
        <v>6.0039159241317881</v>
      </c>
      <c r="P614" t="str">
        <f>VLOOKUP(retail_sales_2023!C614,customers!A:J,5,)</f>
        <v>Ahmedabad</v>
      </c>
      <c r="Q614" t="str">
        <f>VLOOKUP(C614,customers!A:J,10,0)</f>
        <v>Premium</v>
      </c>
    </row>
    <row r="615" spans="1:17" x14ac:dyDescent="0.3">
      <c r="A615" t="s">
        <v>1416</v>
      </c>
      <c r="B615" s="1">
        <v>44968</v>
      </c>
      <c r="C615" t="s">
        <v>1417</v>
      </c>
      <c r="D615" t="s">
        <v>1418</v>
      </c>
      <c r="E615" t="s">
        <v>27</v>
      </c>
      <c r="F615" t="s">
        <v>22</v>
      </c>
      <c r="G615" t="s">
        <v>423</v>
      </c>
      <c r="H615">
        <v>5</v>
      </c>
      <c r="I615">
        <v>20218.599999999999</v>
      </c>
      <c r="J615">
        <v>0</v>
      </c>
      <c r="K615">
        <v>101093</v>
      </c>
      <c r="L615">
        <v>20515.75</v>
      </c>
      <c r="M615">
        <f t="shared" si="29"/>
        <v>101093</v>
      </c>
      <c r="N615" t="str">
        <f t="shared" si="27"/>
        <v>Q1</v>
      </c>
      <c r="O615" s="2">
        <f t="shared" si="28"/>
        <v>20.293937265686051</v>
      </c>
      <c r="P615" t="str">
        <f>VLOOKUP(retail_sales_2023!C615,customers!A:J,5,)</f>
        <v>Amritsar</v>
      </c>
      <c r="Q615" t="str">
        <f>VLOOKUP(C615,customers!A:J,10,0)</f>
        <v>Premium</v>
      </c>
    </row>
    <row r="616" spans="1:17" x14ac:dyDescent="0.3">
      <c r="A616" t="s">
        <v>1419</v>
      </c>
      <c r="B616" s="1">
        <v>44941</v>
      </c>
      <c r="C616" t="s">
        <v>610</v>
      </c>
      <c r="D616" t="s">
        <v>611</v>
      </c>
      <c r="E616" t="s">
        <v>21</v>
      </c>
      <c r="F616" t="s">
        <v>52</v>
      </c>
      <c r="G616" t="s">
        <v>200</v>
      </c>
      <c r="H616">
        <v>6</v>
      </c>
      <c r="I616">
        <v>166.27</v>
      </c>
      <c r="J616">
        <v>0.05</v>
      </c>
      <c r="K616">
        <v>947.74</v>
      </c>
      <c r="L616">
        <v>77.88</v>
      </c>
      <c r="M616">
        <f t="shared" si="29"/>
        <v>947.73900000000003</v>
      </c>
      <c r="N616" t="str">
        <f t="shared" si="27"/>
        <v>Q1</v>
      </c>
      <c r="O616" s="2">
        <f t="shared" si="28"/>
        <v>8.2174436026758393</v>
      </c>
      <c r="P616" t="str">
        <f>VLOOKUP(retail_sales_2023!C616,customers!A:J,5,)</f>
        <v>Patna</v>
      </c>
      <c r="Q616" t="str">
        <f>VLOOKUP(C616,customers!A:J,10,0)</f>
        <v>Regular</v>
      </c>
    </row>
    <row r="617" spans="1:17" x14ac:dyDescent="0.3">
      <c r="A617" t="s">
        <v>1420</v>
      </c>
      <c r="B617" s="1">
        <v>45163</v>
      </c>
      <c r="C617" t="s">
        <v>1272</v>
      </c>
      <c r="D617" t="s">
        <v>1273</v>
      </c>
      <c r="E617" t="s">
        <v>21</v>
      </c>
      <c r="F617" t="s">
        <v>43</v>
      </c>
      <c r="G617" t="s">
        <v>243</v>
      </c>
      <c r="H617">
        <v>2</v>
      </c>
      <c r="I617">
        <v>17666.53</v>
      </c>
      <c r="J617">
        <v>0.2</v>
      </c>
      <c r="K617">
        <v>28266.45</v>
      </c>
      <c r="L617">
        <v>3262.59</v>
      </c>
      <c r="M617">
        <f t="shared" si="29"/>
        <v>28266.448</v>
      </c>
      <c r="N617" t="str">
        <f t="shared" si="27"/>
        <v>Q3</v>
      </c>
      <c r="O617" s="2">
        <f t="shared" si="28"/>
        <v>11.542270076362614</v>
      </c>
      <c r="P617" t="str">
        <f>VLOOKUP(retail_sales_2023!C617,customers!A:J,5,)</f>
        <v>Guwahati</v>
      </c>
      <c r="Q617" t="str">
        <f>VLOOKUP(C617,customers!A:J,10,0)</f>
        <v>Regular</v>
      </c>
    </row>
    <row r="618" spans="1:17" x14ac:dyDescent="0.3">
      <c r="A618" t="s">
        <v>1421</v>
      </c>
      <c r="B618" s="1">
        <v>45198</v>
      </c>
      <c r="C618" t="s">
        <v>1422</v>
      </c>
      <c r="D618" t="s">
        <v>1423</v>
      </c>
      <c r="E618" t="s">
        <v>33</v>
      </c>
      <c r="F618" t="s">
        <v>38</v>
      </c>
      <c r="G618" t="s">
        <v>141</v>
      </c>
      <c r="H618">
        <v>1</v>
      </c>
      <c r="I618">
        <v>3719.13</v>
      </c>
      <c r="J618">
        <v>0</v>
      </c>
      <c r="K618">
        <v>3719.13</v>
      </c>
      <c r="L618">
        <v>1035.07</v>
      </c>
      <c r="M618">
        <f t="shared" si="29"/>
        <v>3719.13</v>
      </c>
      <c r="N618" t="str">
        <f t="shared" si="27"/>
        <v>Q3</v>
      </c>
      <c r="O618" s="2">
        <f t="shared" si="28"/>
        <v>27.830971221764226</v>
      </c>
      <c r="P618" t="str">
        <f>VLOOKUP(retail_sales_2023!C618,customers!A:J,5,)</f>
        <v>Mumbai</v>
      </c>
      <c r="Q618" t="str">
        <f>VLOOKUP(C618,customers!A:J,10,0)</f>
        <v>Premium</v>
      </c>
    </row>
    <row r="619" spans="1:17" x14ac:dyDescent="0.3">
      <c r="A619" t="s">
        <v>1424</v>
      </c>
      <c r="B619" s="1">
        <v>45036</v>
      </c>
      <c r="C619" t="s">
        <v>1425</v>
      </c>
      <c r="D619" t="s">
        <v>1426</v>
      </c>
      <c r="E619" t="s">
        <v>27</v>
      </c>
      <c r="F619" t="s">
        <v>81</v>
      </c>
      <c r="G619" t="s">
        <v>239</v>
      </c>
      <c r="H619">
        <v>1</v>
      </c>
      <c r="I619">
        <v>4283.5</v>
      </c>
      <c r="J619">
        <v>0.15</v>
      </c>
      <c r="K619">
        <v>3640.97</v>
      </c>
      <c r="L619">
        <v>1073.32</v>
      </c>
      <c r="M619">
        <f t="shared" si="29"/>
        <v>3640.9749999999999</v>
      </c>
      <c r="N619" t="str">
        <f t="shared" si="27"/>
        <v>Q2</v>
      </c>
      <c r="O619" s="2">
        <f t="shared" si="28"/>
        <v>29.478957530548179</v>
      </c>
      <c r="P619" t="str">
        <f>VLOOKUP(retail_sales_2023!C619,customers!A:J,5,)</f>
        <v>Delhi</v>
      </c>
      <c r="Q619" t="str">
        <f>VLOOKUP(C619,customers!A:J,10,0)</f>
        <v>Premium</v>
      </c>
    </row>
    <row r="620" spans="1:17" x14ac:dyDescent="0.3">
      <c r="A620" t="s">
        <v>1427</v>
      </c>
      <c r="B620" s="1">
        <v>45007</v>
      </c>
      <c r="C620" t="s">
        <v>1141</v>
      </c>
      <c r="D620" t="s">
        <v>1142</v>
      </c>
      <c r="E620" t="s">
        <v>27</v>
      </c>
      <c r="F620" t="s">
        <v>28</v>
      </c>
      <c r="G620" t="s">
        <v>672</v>
      </c>
      <c r="H620">
        <v>2</v>
      </c>
      <c r="I620">
        <v>1437.9</v>
      </c>
      <c r="J620">
        <v>0.1</v>
      </c>
      <c r="K620">
        <v>2588.2199999999998</v>
      </c>
      <c r="L620">
        <v>399.81</v>
      </c>
      <c r="M620">
        <f t="shared" si="29"/>
        <v>2588.2200000000003</v>
      </c>
      <c r="N620" t="str">
        <f t="shared" si="27"/>
        <v>Q1</v>
      </c>
      <c r="O620" s="2">
        <f t="shared" si="28"/>
        <v>15.447295824929878</v>
      </c>
      <c r="P620" t="str">
        <f>VLOOKUP(retail_sales_2023!C620,customers!A:J,5,)</f>
        <v>Amritsar</v>
      </c>
      <c r="Q620" t="str">
        <f>VLOOKUP(C620,customers!A:J,10,0)</f>
        <v>Regular</v>
      </c>
    </row>
    <row r="621" spans="1:17" x14ac:dyDescent="0.3">
      <c r="A621" t="s">
        <v>1428</v>
      </c>
      <c r="B621" s="1">
        <v>44938</v>
      </c>
      <c r="C621" t="s">
        <v>409</v>
      </c>
      <c r="D621" t="s">
        <v>410</v>
      </c>
      <c r="E621" t="s">
        <v>21</v>
      </c>
      <c r="F621" t="s">
        <v>38</v>
      </c>
      <c r="G621" t="s">
        <v>65</v>
      </c>
      <c r="H621">
        <v>5</v>
      </c>
      <c r="I621">
        <v>1617.15</v>
      </c>
      <c r="J621">
        <v>0</v>
      </c>
      <c r="K621">
        <v>8085.75</v>
      </c>
      <c r="L621">
        <v>2429.6999999999998</v>
      </c>
      <c r="M621">
        <f t="shared" si="29"/>
        <v>8085.75</v>
      </c>
      <c r="N621" t="str">
        <f t="shared" si="27"/>
        <v>Q1</v>
      </c>
      <c r="O621" s="2">
        <f t="shared" si="28"/>
        <v>30.049160560244875</v>
      </c>
      <c r="P621" t="str">
        <f>VLOOKUP(retail_sales_2023!C621,customers!A:J,5,)</f>
        <v>Patna</v>
      </c>
      <c r="Q621" t="str">
        <f>VLOOKUP(C621,customers!A:J,10,0)</f>
        <v>Regular</v>
      </c>
    </row>
    <row r="622" spans="1:17" x14ac:dyDescent="0.3">
      <c r="A622" t="s">
        <v>1429</v>
      </c>
      <c r="B622" s="1">
        <v>44939</v>
      </c>
      <c r="C622" t="s">
        <v>1430</v>
      </c>
      <c r="D622" t="s">
        <v>1431</v>
      </c>
      <c r="E622" t="s">
        <v>21</v>
      </c>
      <c r="F622" t="s">
        <v>81</v>
      </c>
      <c r="G622" t="s">
        <v>101</v>
      </c>
      <c r="H622">
        <v>3</v>
      </c>
      <c r="I622">
        <v>1770.06</v>
      </c>
      <c r="J622">
        <v>0.05</v>
      </c>
      <c r="K622">
        <v>5044.67</v>
      </c>
      <c r="L622">
        <v>-578.25</v>
      </c>
      <c r="M622">
        <f t="shared" si="29"/>
        <v>5044.6710000000003</v>
      </c>
      <c r="N622" t="str">
        <f t="shared" si="27"/>
        <v>Q1</v>
      </c>
      <c r="O622" s="2">
        <f t="shared" si="28"/>
        <v>-11.462593192418929</v>
      </c>
      <c r="P622" t="str">
        <f>VLOOKUP(retail_sales_2023!C622,customers!A:J,5,)</f>
        <v>Bhubaneswar</v>
      </c>
      <c r="Q622" t="str">
        <f>VLOOKUP(C622,customers!A:J,10,0)</f>
        <v>Regular</v>
      </c>
    </row>
    <row r="623" spans="1:17" x14ac:dyDescent="0.3">
      <c r="A623" t="s">
        <v>1432</v>
      </c>
      <c r="B623" s="1">
        <v>45119</v>
      </c>
      <c r="C623" t="s">
        <v>1433</v>
      </c>
      <c r="D623" t="s">
        <v>1434</v>
      </c>
      <c r="E623" t="s">
        <v>15</v>
      </c>
      <c r="F623" t="s">
        <v>81</v>
      </c>
      <c r="G623" t="s">
        <v>158</v>
      </c>
      <c r="H623">
        <v>1</v>
      </c>
      <c r="I623">
        <v>1475.02</v>
      </c>
      <c r="J623">
        <v>0</v>
      </c>
      <c r="K623">
        <v>1475.02</v>
      </c>
      <c r="L623">
        <v>490.94</v>
      </c>
      <c r="M623">
        <f t="shared" si="29"/>
        <v>1475.02</v>
      </c>
      <c r="N623" t="str">
        <f t="shared" si="27"/>
        <v>Q3</v>
      </c>
      <c r="O623" s="2">
        <f t="shared" si="28"/>
        <v>33.283616493335686</v>
      </c>
      <c r="P623" t="str">
        <f>VLOOKUP(retail_sales_2023!C623,customers!A:J,5,)</f>
        <v>Coimbatore</v>
      </c>
      <c r="Q623" t="str">
        <f>VLOOKUP(C623,customers!A:J,10,0)</f>
        <v>Premium</v>
      </c>
    </row>
    <row r="624" spans="1:17" x14ac:dyDescent="0.3">
      <c r="A624" t="s">
        <v>1435</v>
      </c>
      <c r="B624" s="1">
        <v>45218</v>
      </c>
      <c r="C624" t="s">
        <v>1436</v>
      </c>
      <c r="D624" t="s">
        <v>1437</v>
      </c>
      <c r="E624" t="s">
        <v>21</v>
      </c>
      <c r="F624" t="s">
        <v>81</v>
      </c>
      <c r="G624" t="s">
        <v>82</v>
      </c>
      <c r="H624">
        <v>3</v>
      </c>
      <c r="I624">
        <v>3095.78</v>
      </c>
      <c r="J624">
        <v>0.1</v>
      </c>
      <c r="K624">
        <v>8358.61</v>
      </c>
      <c r="L624">
        <v>2969.81</v>
      </c>
      <c r="M624">
        <f t="shared" si="29"/>
        <v>8358.6059999999998</v>
      </c>
      <c r="N624" t="str">
        <f t="shared" si="27"/>
        <v>Q4</v>
      </c>
      <c r="O624" s="2">
        <f t="shared" si="28"/>
        <v>35.529950553979667</v>
      </c>
      <c r="P624" t="str">
        <f>VLOOKUP(retail_sales_2023!C624,customers!A:J,5,)</f>
        <v>Ranchi</v>
      </c>
      <c r="Q624" t="str">
        <f>VLOOKUP(C624,customers!A:J,10,0)</f>
        <v>Premium</v>
      </c>
    </row>
    <row r="625" spans="1:17" x14ac:dyDescent="0.3">
      <c r="A625" t="s">
        <v>1438</v>
      </c>
      <c r="B625" s="1">
        <v>45082</v>
      </c>
      <c r="C625" t="s">
        <v>601</v>
      </c>
      <c r="D625" t="s">
        <v>602</v>
      </c>
      <c r="E625" t="s">
        <v>15</v>
      </c>
      <c r="F625" t="s">
        <v>81</v>
      </c>
      <c r="G625" t="s">
        <v>105</v>
      </c>
      <c r="H625">
        <v>3</v>
      </c>
      <c r="I625">
        <v>1716.39</v>
      </c>
      <c r="J625">
        <v>0.2</v>
      </c>
      <c r="K625">
        <v>4119.34</v>
      </c>
      <c r="L625">
        <v>1294.42</v>
      </c>
      <c r="M625">
        <f t="shared" si="29"/>
        <v>4119.3360000000002</v>
      </c>
      <c r="N625" t="str">
        <f t="shared" si="27"/>
        <v>Q2</v>
      </c>
      <c r="O625" s="2">
        <f t="shared" si="28"/>
        <v>31.422994945792286</v>
      </c>
      <c r="P625" t="str">
        <f>VLOOKUP(retail_sales_2023!C625,customers!A:J,5,)</f>
        <v>Bengaluru</v>
      </c>
      <c r="Q625" t="str">
        <f>VLOOKUP(C625,customers!A:J,10,0)</f>
        <v>Regular</v>
      </c>
    </row>
    <row r="626" spans="1:17" x14ac:dyDescent="0.3">
      <c r="A626" t="s">
        <v>1439</v>
      </c>
      <c r="B626" s="1">
        <v>44975</v>
      </c>
      <c r="C626" t="s">
        <v>92</v>
      </c>
      <c r="D626" t="s">
        <v>93</v>
      </c>
      <c r="E626" t="s">
        <v>27</v>
      </c>
      <c r="F626" t="s">
        <v>43</v>
      </c>
      <c r="G626" t="s">
        <v>178</v>
      </c>
      <c r="H626">
        <v>5</v>
      </c>
      <c r="I626">
        <v>63298.43</v>
      </c>
      <c r="J626">
        <v>0</v>
      </c>
      <c r="K626">
        <v>316492.15000000002</v>
      </c>
      <c r="L626">
        <v>35741.230000000003</v>
      </c>
      <c r="M626">
        <f t="shared" si="29"/>
        <v>316492.15000000002</v>
      </c>
      <c r="N626" t="str">
        <f t="shared" si="27"/>
        <v>Q1</v>
      </c>
      <c r="O626" s="2">
        <f t="shared" si="28"/>
        <v>11.292927802474722</v>
      </c>
      <c r="P626" t="str">
        <f>VLOOKUP(retail_sales_2023!C626,customers!A:J,5,)</f>
        <v>Jaipur</v>
      </c>
      <c r="Q626" t="str">
        <f>VLOOKUP(C626,customers!A:J,10,0)</f>
        <v>Premium</v>
      </c>
    </row>
    <row r="627" spans="1:17" x14ac:dyDescent="0.3">
      <c r="A627" t="s">
        <v>1440</v>
      </c>
      <c r="B627" s="1">
        <v>45028</v>
      </c>
      <c r="C627" t="s">
        <v>1436</v>
      </c>
      <c r="D627" t="s">
        <v>1437</v>
      </c>
      <c r="E627" t="s">
        <v>21</v>
      </c>
      <c r="F627" t="s">
        <v>16</v>
      </c>
      <c r="G627" t="s">
        <v>356</v>
      </c>
      <c r="H627">
        <v>5</v>
      </c>
      <c r="I627">
        <v>894.84</v>
      </c>
      <c r="J627">
        <v>0</v>
      </c>
      <c r="K627">
        <v>4474.2</v>
      </c>
      <c r="L627">
        <v>-376.49</v>
      </c>
      <c r="M627">
        <f t="shared" si="29"/>
        <v>4474.2</v>
      </c>
      <c r="N627" t="str">
        <f t="shared" si="27"/>
        <v>Q2</v>
      </c>
      <c r="O627" s="2">
        <f t="shared" si="28"/>
        <v>-8.4146886594251491</v>
      </c>
      <c r="P627" t="str">
        <f>VLOOKUP(retail_sales_2023!C627,customers!A:J,5,)</f>
        <v>Ranchi</v>
      </c>
      <c r="Q627" t="str">
        <f>VLOOKUP(C627,customers!A:J,10,0)</f>
        <v>Premium</v>
      </c>
    </row>
    <row r="628" spans="1:17" x14ac:dyDescent="0.3">
      <c r="A628" t="s">
        <v>1441</v>
      </c>
      <c r="B628" s="1">
        <v>45091</v>
      </c>
      <c r="C628" t="s">
        <v>773</v>
      </c>
      <c r="D628" t="s">
        <v>774</v>
      </c>
      <c r="E628" t="s">
        <v>21</v>
      </c>
      <c r="F628" t="s">
        <v>16</v>
      </c>
      <c r="G628" t="s">
        <v>286</v>
      </c>
      <c r="H628">
        <v>3</v>
      </c>
      <c r="I628">
        <v>384.74</v>
      </c>
      <c r="J628">
        <v>0.25</v>
      </c>
      <c r="K628">
        <v>865.66</v>
      </c>
      <c r="L628">
        <v>264.38</v>
      </c>
      <c r="M628">
        <f t="shared" si="29"/>
        <v>865.66499999999996</v>
      </c>
      <c r="N628" t="str">
        <f t="shared" si="27"/>
        <v>Q2</v>
      </c>
      <c r="O628" s="2">
        <f t="shared" si="28"/>
        <v>30.540858997758935</v>
      </c>
      <c r="P628" t="str">
        <f>VLOOKUP(retail_sales_2023!C628,customers!A:J,5,)</f>
        <v>Ranchi</v>
      </c>
      <c r="Q628" t="str">
        <f>VLOOKUP(C628,customers!A:J,10,0)</f>
        <v>Premium</v>
      </c>
    </row>
    <row r="629" spans="1:17" x14ac:dyDescent="0.3">
      <c r="A629" t="s">
        <v>1442</v>
      </c>
      <c r="B629" s="1">
        <v>45138</v>
      </c>
      <c r="C629" t="s">
        <v>1443</v>
      </c>
      <c r="D629" t="s">
        <v>1444</v>
      </c>
      <c r="E629" t="s">
        <v>21</v>
      </c>
      <c r="F629" t="s">
        <v>43</v>
      </c>
      <c r="G629" t="s">
        <v>282</v>
      </c>
      <c r="H629">
        <v>3</v>
      </c>
      <c r="I629">
        <v>13680.48</v>
      </c>
      <c r="J629">
        <v>0.15</v>
      </c>
      <c r="K629">
        <v>34885.22</v>
      </c>
      <c r="L629">
        <v>4878.04</v>
      </c>
      <c r="M629">
        <f t="shared" si="29"/>
        <v>34885.224000000002</v>
      </c>
      <c r="N629" t="str">
        <f t="shared" si="27"/>
        <v>Q3</v>
      </c>
      <c r="O629" s="2">
        <f t="shared" si="28"/>
        <v>13.983113765657777</v>
      </c>
      <c r="P629" t="str">
        <f>VLOOKUP(retail_sales_2023!C629,customers!A:J,5,)</f>
        <v>Patna</v>
      </c>
      <c r="Q629" t="str">
        <f>VLOOKUP(C629,customers!A:J,10,0)</f>
        <v>Regular</v>
      </c>
    </row>
    <row r="630" spans="1:17" x14ac:dyDescent="0.3">
      <c r="A630" t="s">
        <v>1445</v>
      </c>
      <c r="B630" s="1">
        <v>45174</v>
      </c>
      <c r="C630" t="s">
        <v>999</v>
      </c>
      <c r="D630" t="s">
        <v>1000</v>
      </c>
      <c r="E630" t="s">
        <v>33</v>
      </c>
      <c r="F630" t="s">
        <v>43</v>
      </c>
      <c r="G630" t="s">
        <v>154</v>
      </c>
      <c r="H630">
        <v>2</v>
      </c>
      <c r="I630">
        <v>71665.63</v>
      </c>
      <c r="J630">
        <v>0</v>
      </c>
      <c r="K630">
        <v>143331.26</v>
      </c>
      <c r="L630">
        <v>19701.05</v>
      </c>
      <c r="M630">
        <f t="shared" si="29"/>
        <v>143331.26</v>
      </c>
      <c r="N630" t="str">
        <f t="shared" si="27"/>
        <v>Q3</v>
      </c>
      <c r="O630" s="2">
        <f t="shared" si="28"/>
        <v>13.745117429373046</v>
      </c>
      <c r="P630" t="str">
        <f>VLOOKUP(retail_sales_2023!C630,customers!A:J,5,)</f>
        <v>Surat</v>
      </c>
      <c r="Q630" t="str">
        <f>VLOOKUP(C630,customers!A:J,10,0)</f>
        <v>Premium</v>
      </c>
    </row>
    <row r="631" spans="1:17" x14ac:dyDescent="0.3">
      <c r="A631" t="s">
        <v>1446</v>
      </c>
      <c r="B631" s="1">
        <v>45068</v>
      </c>
      <c r="C631" t="s">
        <v>996</v>
      </c>
      <c r="D631" t="s">
        <v>997</v>
      </c>
      <c r="E631" t="s">
        <v>33</v>
      </c>
      <c r="F631" t="s">
        <v>52</v>
      </c>
      <c r="G631" t="s">
        <v>268</v>
      </c>
      <c r="H631">
        <v>8</v>
      </c>
      <c r="I631">
        <v>742.36</v>
      </c>
      <c r="J631">
        <v>0.2</v>
      </c>
      <c r="K631">
        <v>4751.1000000000004</v>
      </c>
      <c r="L631">
        <v>368.05</v>
      </c>
      <c r="M631">
        <f t="shared" si="29"/>
        <v>4751.1040000000003</v>
      </c>
      <c r="N631" t="str">
        <f t="shared" si="27"/>
        <v>Q2</v>
      </c>
      <c r="O631" s="2">
        <f t="shared" si="28"/>
        <v>7.7466270968828272</v>
      </c>
      <c r="P631" t="str">
        <f>VLOOKUP(retail_sales_2023!C631,customers!A:J,5,)</f>
        <v>Ahmedabad</v>
      </c>
      <c r="Q631" t="str">
        <f>VLOOKUP(C631,customers!A:J,10,0)</f>
        <v>Premium</v>
      </c>
    </row>
    <row r="632" spans="1:17" x14ac:dyDescent="0.3">
      <c r="A632" t="s">
        <v>1447</v>
      </c>
      <c r="B632" s="1">
        <v>45250</v>
      </c>
      <c r="C632" t="s">
        <v>705</v>
      </c>
      <c r="D632" t="s">
        <v>706</v>
      </c>
      <c r="E632" t="s">
        <v>15</v>
      </c>
      <c r="F632" t="s">
        <v>43</v>
      </c>
      <c r="G632" t="s">
        <v>121</v>
      </c>
      <c r="H632">
        <v>1</v>
      </c>
      <c r="I632">
        <v>79683.39</v>
      </c>
      <c r="J632">
        <v>0.15</v>
      </c>
      <c r="K632">
        <v>67730.880000000005</v>
      </c>
      <c r="L632">
        <v>8614.09</v>
      </c>
      <c r="M632">
        <f t="shared" si="29"/>
        <v>67730.881500000003</v>
      </c>
      <c r="N632" t="str">
        <f t="shared" si="27"/>
        <v>Q4</v>
      </c>
      <c r="O632" s="2">
        <f t="shared" si="28"/>
        <v>12.718113215124326</v>
      </c>
      <c r="P632" t="str">
        <f>VLOOKUP(retail_sales_2023!C632,customers!A:J,5,)</f>
        <v>Coimbatore</v>
      </c>
      <c r="Q632" t="str">
        <f>VLOOKUP(C632,customers!A:J,10,0)</f>
        <v>Premium</v>
      </c>
    </row>
    <row r="633" spans="1:17" x14ac:dyDescent="0.3">
      <c r="A633" t="s">
        <v>1448</v>
      </c>
      <c r="B633" s="1">
        <v>44955</v>
      </c>
      <c r="C633" t="s">
        <v>1280</v>
      </c>
      <c r="D633" t="s">
        <v>1281</v>
      </c>
      <c r="E633" t="s">
        <v>21</v>
      </c>
      <c r="F633" t="s">
        <v>43</v>
      </c>
      <c r="G633" t="s">
        <v>121</v>
      </c>
      <c r="H633">
        <v>2</v>
      </c>
      <c r="I633">
        <v>35388.019999999997</v>
      </c>
      <c r="J633">
        <v>0.05</v>
      </c>
      <c r="K633">
        <v>67237.240000000005</v>
      </c>
      <c r="L633">
        <v>10457.459999999999</v>
      </c>
      <c r="M633">
        <f t="shared" si="29"/>
        <v>67237.237999999998</v>
      </c>
      <c r="N633" t="str">
        <f t="shared" si="27"/>
        <v>Q1</v>
      </c>
      <c r="O633" s="2">
        <f t="shared" si="28"/>
        <v>15.553077431494804</v>
      </c>
      <c r="P633" t="str">
        <f>VLOOKUP(retail_sales_2023!C633,customers!A:J,5,)</f>
        <v>Guwahati</v>
      </c>
      <c r="Q633" t="str">
        <f>VLOOKUP(C633,customers!A:J,10,0)</f>
        <v>Premium</v>
      </c>
    </row>
    <row r="634" spans="1:17" x14ac:dyDescent="0.3">
      <c r="A634" t="s">
        <v>1449</v>
      </c>
      <c r="B634" s="1">
        <v>44936</v>
      </c>
      <c r="C634" t="s">
        <v>1450</v>
      </c>
      <c r="D634" t="s">
        <v>1451</v>
      </c>
      <c r="E634" t="s">
        <v>21</v>
      </c>
      <c r="F634" t="s">
        <v>43</v>
      </c>
      <c r="G634" t="s">
        <v>243</v>
      </c>
      <c r="H634">
        <v>2</v>
      </c>
      <c r="I634">
        <v>41863.86</v>
      </c>
      <c r="J634">
        <v>0.05</v>
      </c>
      <c r="K634">
        <v>79541.33</v>
      </c>
      <c r="L634">
        <v>11011.83</v>
      </c>
      <c r="M634">
        <f t="shared" si="29"/>
        <v>79541.334000000003</v>
      </c>
      <c r="N634" t="str">
        <f t="shared" si="27"/>
        <v>Q1</v>
      </c>
      <c r="O634" s="2">
        <f t="shared" si="28"/>
        <v>13.844161268110552</v>
      </c>
      <c r="P634" t="str">
        <f>VLOOKUP(retail_sales_2023!C634,customers!A:J,5,)</f>
        <v>Ranchi</v>
      </c>
      <c r="Q634" t="str">
        <f>VLOOKUP(C634,customers!A:J,10,0)</f>
        <v>Premium</v>
      </c>
    </row>
    <row r="635" spans="1:17" x14ac:dyDescent="0.3">
      <c r="A635" t="s">
        <v>1452</v>
      </c>
      <c r="B635" s="1">
        <v>45188</v>
      </c>
      <c r="C635" t="s">
        <v>1173</v>
      </c>
      <c r="D635" t="s">
        <v>1174</v>
      </c>
      <c r="E635" t="s">
        <v>15</v>
      </c>
      <c r="F635" t="s">
        <v>52</v>
      </c>
      <c r="G635" t="s">
        <v>133</v>
      </c>
      <c r="H635">
        <v>8</v>
      </c>
      <c r="I635">
        <v>706.48</v>
      </c>
      <c r="J635">
        <v>0.05</v>
      </c>
      <c r="K635">
        <v>5369.25</v>
      </c>
      <c r="L635">
        <v>359.05</v>
      </c>
      <c r="M635">
        <f t="shared" si="29"/>
        <v>5369.2479999999996</v>
      </c>
      <c r="N635" t="str">
        <f t="shared" si="27"/>
        <v>Q3</v>
      </c>
      <c r="O635" s="2">
        <f t="shared" si="28"/>
        <v>6.6871536993062346</v>
      </c>
      <c r="P635" t="str">
        <f>VLOOKUP(retail_sales_2023!C635,customers!A:J,5,)</f>
        <v>Coimbatore</v>
      </c>
      <c r="Q635" t="str">
        <f>VLOOKUP(C635,customers!A:J,10,0)</f>
        <v>Premium</v>
      </c>
    </row>
    <row r="636" spans="1:17" x14ac:dyDescent="0.3">
      <c r="A636" t="s">
        <v>1453</v>
      </c>
      <c r="B636" s="1">
        <v>45066</v>
      </c>
      <c r="C636" t="s">
        <v>1454</v>
      </c>
      <c r="D636" t="s">
        <v>1455</v>
      </c>
      <c r="E636" t="s">
        <v>27</v>
      </c>
      <c r="F636" t="s">
        <v>28</v>
      </c>
      <c r="G636" t="s">
        <v>466</v>
      </c>
      <c r="H636">
        <v>5</v>
      </c>
      <c r="I636">
        <v>2157.38</v>
      </c>
      <c r="J636">
        <v>0.05</v>
      </c>
      <c r="K636">
        <v>10247.56</v>
      </c>
      <c r="L636">
        <v>2727.53</v>
      </c>
      <c r="M636">
        <f t="shared" si="29"/>
        <v>10247.555</v>
      </c>
      <c r="N636" t="str">
        <f t="shared" si="27"/>
        <v>Q2</v>
      </c>
      <c r="O636" s="2">
        <f t="shared" si="28"/>
        <v>26.616384778425306</v>
      </c>
      <c r="P636" t="str">
        <f>VLOOKUP(retail_sales_2023!C636,customers!A:J,5,)</f>
        <v>Delhi</v>
      </c>
      <c r="Q636" t="str">
        <f>VLOOKUP(C636,customers!A:J,10,0)</f>
        <v>Premium</v>
      </c>
    </row>
    <row r="637" spans="1:17" x14ac:dyDescent="0.3">
      <c r="A637" t="s">
        <v>1456</v>
      </c>
      <c r="B637" s="1">
        <v>45252</v>
      </c>
      <c r="C637" t="s">
        <v>641</v>
      </c>
      <c r="D637" t="s">
        <v>642</v>
      </c>
      <c r="E637" t="s">
        <v>33</v>
      </c>
      <c r="F637" t="s">
        <v>38</v>
      </c>
      <c r="G637" t="s">
        <v>395</v>
      </c>
      <c r="H637">
        <v>2</v>
      </c>
      <c r="I637">
        <v>829.68</v>
      </c>
      <c r="J637">
        <v>0</v>
      </c>
      <c r="K637">
        <v>1659.36</v>
      </c>
      <c r="L637">
        <v>501.57</v>
      </c>
      <c r="M637">
        <f t="shared" si="29"/>
        <v>1659.36</v>
      </c>
      <c r="N637" t="str">
        <f t="shared" si="27"/>
        <v>Q4</v>
      </c>
      <c r="O637" s="2">
        <f t="shared" si="28"/>
        <v>30.226713913798093</v>
      </c>
      <c r="P637" t="str">
        <f>VLOOKUP(retail_sales_2023!C637,customers!A:J,5,)</f>
        <v>Surat</v>
      </c>
      <c r="Q637" t="str">
        <f>VLOOKUP(C637,customers!A:J,10,0)</f>
        <v>Regular</v>
      </c>
    </row>
    <row r="638" spans="1:17" x14ac:dyDescent="0.3">
      <c r="A638" t="s">
        <v>1457</v>
      </c>
      <c r="B638" s="1">
        <v>45029</v>
      </c>
      <c r="C638" t="s">
        <v>654</v>
      </c>
      <c r="D638" t="s">
        <v>655</v>
      </c>
      <c r="E638" t="s">
        <v>15</v>
      </c>
      <c r="F638" t="s">
        <v>52</v>
      </c>
      <c r="G638" t="s">
        <v>268</v>
      </c>
      <c r="H638">
        <v>4</v>
      </c>
      <c r="I638">
        <v>398.94</v>
      </c>
      <c r="J638">
        <v>0</v>
      </c>
      <c r="K638">
        <v>1595.76</v>
      </c>
      <c r="L638">
        <v>109.33</v>
      </c>
      <c r="M638">
        <f t="shared" si="29"/>
        <v>1595.76</v>
      </c>
      <c r="N638" t="str">
        <f t="shared" si="27"/>
        <v>Q2</v>
      </c>
      <c r="O638" s="2">
        <f t="shared" si="28"/>
        <v>6.8512808943700803</v>
      </c>
      <c r="P638" t="str">
        <f>VLOOKUP(retail_sales_2023!C638,customers!A:J,5,)</f>
        <v>Kochi</v>
      </c>
      <c r="Q638" t="str">
        <f>VLOOKUP(C638,customers!A:J,10,0)</f>
        <v>Premium</v>
      </c>
    </row>
    <row r="639" spans="1:17" x14ac:dyDescent="0.3">
      <c r="A639" t="s">
        <v>1458</v>
      </c>
      <c r="B639" s="1">
        <v>45185</v>
      </c>
      <c r="C639" t="s">
        <v>1252</v>
      </c>
      <c r="D639" t="s">
        <v>1253</v>
      </c>
      <c r="E639" t="s">
        <v>15</v>
      </c>
      <c r="F639" t="s">
        <v>43</v>
      </c>
      <c r="G639" t="s">
        <v>282</v>
      </c>
      <c r="H639">
        <v>1</v>
      </c>
      <c r="I639">
        <v>22518.11</v>
      </c>
      <c r="J639">
        <v>0.05</v>
      </c>
      <c r="K639">
        <v>21392.2</v>
      </c>
      <c r="L639">
        <v>1882.66</v>
      </c>
      <c r="M639">
        <f t="shared" si="29"/>
        <v>21392.2045</v>
      </c>
      <c r="N639" t="str">
        <f t="shared" si="27"/>
        <v>Q3</v>
      </c>
      <c r="O639" s="2">
        <f t="shared" si="28"/>
        <v>8.8006843615897381</v>
      </c>
      <c r="P639" t="str">
        <f>VLOOKUP(retail_sales_2023!C639,customers!A:J,5,)</f>
        <v>Chennai</v>
      </c>
      <c r="Q639" t="str">
        <f>VLOOKUP(C639,customers!A:J,10,0)</f>
        <v>Regular</v>
      </c>
    </row>
    <row r="640" spans="1:17" x14ac:dyDescent="0.3">
      <c r="A640" t="s">
        <v>1459</v>
      </c>
      <c r="B640" s="1">
        <v>45184</v>
      </c>
      <c r="C640" t="s">
        <v>1460</v>
      </c>
      <c r="D640" t="s">
        <v>1461</v>
      </c>
      <c r="E640" t="s">
        <v>33</v>
      </c>
      <c r="F640" t="s">
        <v>38</v>
      </c>
      <c r="G640" t="s">
        <v>73</v>
      </c>
      <c r="H640">
        <v>4</v>
      </c>
      <c r="I640">
        <v>2041.84</v>
      </c>
      <c r="J640">
        <v>0.1</v>
      </c>
      <c r="K640">
        <v>7350.62</v>
      </c>
      <c r="L640">
        <v>-1050.2</v>
      </c>
      <c r="M640">
        <f t="shared" si="29"/>
        <v>7350.6239999999998</v>
      </c>
      <c r="N640" t="str">
        <f t="shared" si="27"/>
        <v>Q3</v>
      </c>
      <c r="O640" s="2">
        <f t="shared" si="28"/>
        <v>-14.287230192827272</v>
      </c>
      <c r="P640" t="str">
        <f>VLOOKUP(retail_sales_2023!C640,customers!A:J,5,)</f>
        <v>Pune</v>
      </c>
      <c r="Q640" t="str">
        <f>VLOOKUP(C640,customers!A:J,10,0)</f>
        <v>Premium</v>
      </c>
    </row>
    <row r="641" spans="1:17" x14ac:dyDescent="0.3">
      <c r="A641" t="s">
        <v>1462</v>
      </c>
      <c r="B641" s="1">
        <v>45138</v>
      </c>
      <c r="C641" t="s">
        <v>1463</v>
      </c>
      <c r="D641" t="s">
        <v>1464</v>
      </c>
      <c r="E641" t="s">
        <v>15</v>
      </c>
      <c r="F641" t="s">
        <v>22</v>
      </c>
      <c r="G641" t="s">
        <v>146</v>
      </c>
      <c r="H641">
        <v>3</v>
      </c>
      <c r="I641">
        <v>44437.88</v>
      </c>
      <c r="J641">
        <v>0</v>
      </c>
      <c r="K641">
        <v>133313.64000000001</v>
      </c>
      <c r="L641">
        <v>38459.03</v>
      </c>
      <c r="M641">
        <f t="shared" si="29"/>
        <v>133313.63999999998</v>
      </c>
      <c r="N641" t="str">
        <f t="shared" si="27"/>
        <v>Q3</v>
      </c>
      <c r="O641" s="2">
        <f t="shared" si="28"/>
        <v>28.84853342838737</v>
      </c>
      <c r="P641" t="str">
        <f>VLOOKUP(retail_sales_2023!C641,customers!A:J,5,)</f>
        <v>Coimbatore</v>
      </c>
      <c r="Q641" t="str">
        <f>VLOOKUP(C641,customers!A:J,10,0)</f>
        <v>Premium</v>
      </c>
    </row>
    <row r="642" spans="1:17" x14ac:dyDescent="0.3">
      <c r="A642" t="s">
        <v>1465</v>
      </c>
      <c r="B642" s="1">
        <v>44989</v>
      </c>
      <c r="C642" t="s">
        <v>943</v>
      </c>
      <c r="D642" t="s">
        <v>944</v>
      </c>
      <c r="E642" t="s">
        <v>27</v>
      </c>
      <c r="F642" t="s">
        <v>52</v>
      </c>
      <c r="G642" t="s">
        <v>200</v>
      </c>
      <c r="H642">
        <v>8</v>
      </c>
      <c r="I642">
        <v>399.14</v>
      </c>
      <c r="J642">
        <v>0.05</v>
      </c>
      <c r="K642">
        <v>3033.46</v>
      </c>
      <c r="L642">
        <v>176.81</v>
      </c>
      <c r="M642">
        <f t="shared" si="29"/>
        <v>3033.4639999999999</v>
      </c>
      <c r="N642" t="str">
        <f t="shared" si="27"/>
        <v>Q1</v>
      </c>
      <c r="O642" s="2">
        <f t="shared" si="28"/>
        <v>5.8286577044035521</v>
      </c>
      <c r="P642" t="str">
        <f>VLOOKUP(retail_sales_2023!C642,customers!A:J,5,)</f>
        <v>Lucknow</v>
      </c>
      <c r="Q642" t="str">
        <f>VLOOKUP(C642,customers!A:J,10,0)</f>
        <v>Premium</v>
      </c>
    </row>
    <row r="643" spans="1:17" x14ac:dyDescent="0.3">
      <c r="A643" t="s">
        <v>1466</v>
      </c>
      <c r="B643" s="1">
        <v>44937</v>
      </c>
      <c r="C643" t="s">
        <v>224</v>
      </c>
      <c r="D643" t="s">
        <v>225</v>
      </c>
      <c r="E643" t="s">
        <v>33</v>
      </c>
      <c r="F643" t="s">
        <v>81</v>
      </c>
      <c r="G643" t="s">
        <v>239</v>
      </c>
      <c r="H643">
        <v>5</v>
      </c>
      <c r="I643">
        <v>4867.01</v>
      </c>
      <c r="J643">
        <v>0.1</v>
      </c>
      <c r="K643">
        <v>21901.55</v>
      </c>
      <c r="L643">
        <v>6203.97</v>
      </c>
      <c r="M643">
        <f t="shared" si="29"/>
        <v>21901.545000000002</v>
      </c>
      <c r="N643" t="str">
        <f t="shared" ref="N643:N706" si="30">"Q"&amp;ROUNDUP(MONTH(B643)/3,0)</f>
        <v>Q1</v>
      </c>
      <c r="O643" s="2">
        <f t="shared" ref="O643:O706" si="31">(L643/K643)*100</f>
        <v>28.326625284511831</v>
      </c>
      <c r="P643" t="str">
        <f>VLOOKUP(retail_sales_2023!C643,customers!A:J,5,)</f>
        <v>Surat</v>
      </c>
      <c r="Q643" t="str">
        <f>VLOOKUP(C643,customers!A:J,10,0)</f>
        <v>Premium</v>
      </c>
    </row>
    <row r="644" spans="1:17" x14ac:dyDescent="0.3">
      <c r="A644" t="s">
        <v>1467</v>
      </c>
      <c r="B644" s="1">
        <v>45272</v>
      </c>
      <c r="C644" t="s">
        <v>858</v>
      </c>
      <c r="D644" t="s">
        <v>859</v>
      </c>
      <c r="E644" t="s">
        <v>27</v>
      </c>
      <c r="F644" t="s">
        <v>22</v>
      </c>
      <c r="G644" t="s">
        <v>516</v>
      </c>
      <c r="H644">
        <v>3</v>
      </c>
      <c r="I644">
        <v>23123.41</v>
      </c>
      <c r="J644">
        <v>0</v>
      </c>
      <c r="K644">
        <v>69370.23</v>
      </c>
      <c r="L644">
        <v>13891.43</v>
      </c>
      <c r="M644">
        <f t="shared" si="29"/>
        <v>69370.23</v>
      </c>
      <c r="N644" t="str">
        <f t="shared" si="30"/>
        <v>Q4</v>
      </c>
      <c r="O644" s="2">
        <f t="shared" si="31"/>
        <v>20.02505974104454</v>
      </c>
      <c r="P644" t="str">
        <f>VLOOKUP(retail_sales_2023!C644,customers!A:J,5,)</f>
        <v>Chandigarh</v>
      </c>
      <c r="Q644" t="str">
        <f>VLOOKUP(C644,customers!A:J,10,0)</f>
        <v>Occasional</v>
      </c>
    </row>
    <row r="645" spans="1:17" x14ac:dyDescent="0.3">
      <c r="A645" t="s">
        <v>1468</v>
      </c>
      <c r="B645" s="1">
        <v>45252</v>
      </c>
      <c r="C645" t="s">
        <v>1469</v>
      </c>
      <c r="D645" t="s">
        <v>1470</v>
      </c>
      <c r="E645" t="s">
        <v>21</v>
      </c>
      <c r="F645" t="s">
        <v>16</v>
      </c>
      <c r="G645" t="s">
        <v>319</v>
      </c>
      <c r="H645">
        <v>3</v>
      </c>
      <c r="I645">
        <v>404.54</v>
      </c>
      <c r="J645">
        <v>0</v>
      </c>
      <c r="K645">
        <v>1213.6199999999999</v>
      </c>
      <c r="L645">
        <v>301.22000000000003</v>
      </c>
      <c r="M645">
        <f t="shared" ref="M645:M708" si="32">H645*I645*(1-J645)</f>
        <v>1213.6200000000001</v>
      </c>
      <c r="N645" t="str">
        <f t="shared" si="30"/>
        <v>Q4</v>
      </c>
      <c r="O645" s="2">
        <f t="shared" si="31"/>
        <v>24.819960119312476</v>
      </c>
      <c r="P645" t="str">
        <f>VLOOKUP(retail_sales_2023!C645,customers!A:J,5,)</f>
        <v>Kolkata</v>
      </c>
      <c r="Q645" t="str">
        <f>VLOOKUP(C645,customers!A:J,10,0)</f>
        <v>Regular</v>
      </c>
    </row>
    <row r="646" spans="1:17" x14ac:dyDescent="0.3">
      <c r="A646" t="s">
        <v>1471</v>
      </c>
      <c r="B646" s="1">
        <v>45137</v>
      </c>
      <c r="C646" t="s">
        <v>1472</v>
      </c>
      <c r="D646" t="s">
        <v>1473</v>
      </c>
      <c r="E646" t="s">
        <v>27</v>
      </c>
      <c r="F646" t="s">
        <v>43</v>
      </c>
      <c r="G646" t="s">
        <v>272</v>
      </c>
      <c r="H646">
        <v>5</v>
      </c>
      <c r="I646">
        <v>52950.61</v>
      </c>
      <c r="J646">
        <v>0</v>
      </c>
      <c r="K646">
        <v>264753.05</v>
      </c>
      <c r="L646">
        <v>30710.82</v>
      </c>
      <c r="M646">
        <f t="shared" si="32"/>
        <v>264753.05</v>
      </c>
      <c r="N646" t="str">
        <f t="shared" si="30"/>
        <v>Q3</v>
      </c>
      <c r="O646" s="2">
        <f t="shared" si="31"/>
        <v>11.599798378148996</v>
      </c>
      <c r="P646" t="str">
        <f>VLOOKUP(retail_sales_2023!C646,customers!A:J,5,)</f>
        <v>Delhi</v>
      </c>
      <c r="Q646" t="str">
        <f>VLOOKUP(C646,customers!A:J,10,0)</f>
        <v>Premium</v>
      </c>
    </row>
    <row r="647" spans="1:17" x14ac:dyDescent="0.3">
      <c r="A647" t="s">
        <v>1474</v>
      </c>
      <c r="B647" s="1">
        <v>45103</v>
      </c>
      <c r="C647" t="s">
        <v>654</v>
      </c>
      <c r="D647" t="s">
        <v>655</v>
      </c>
      <c r="E647" t="s">
        <v>15</v>
      </c>
      <c r="F647" t="s">
        <v>22</v>
      </c>
      <c r="G647" t="s">
        <v>423</v>
      </c>
      <c r="H647">
        <v>1</v>
      </c>
      <c r="I647">
        <v>27810.17</v>
      </c>
      <c r="J647">
        <v>0</v>
      </c>
      <c r="K647">
        <v>27810.17</v>
      </c>
      <c r="L647">
        <v>5486.37</v>
      </c>
      <c r="M647">
        <f t="shared" si="32"/>
        <v>27810.17</v>
      </c>
      <c r="N647" t="str">
        <f t="shared" si="30"/>
        <v>Q2</v>
      </c>
      <c r="O647" s="2">
        <f t="shared" si="31"/>
        <v>19.727926869918452</v>
      </c>
      <c r="P647" t="str">
        <f>VLOOKUP(retail_sales_2023!C647,customers!A:J,5,)</f>
        <v>Kochi</v>
      </c>
      <c r="Q647" t="str">
        <f>VLOOKUP(C647,customers!A:J,10,0)</f>
        <v>Premium</v>
      </c>
    </row>
    <row r="648" spans="1:17" x14ac:dyDescent="0.3">
      <c r="A648" t="s">
        <v>1475</v>
      </c>
      <c r="B648" s="1">
        <v>45224</v>
      </c>
      <c r="C648" t="s">
        <v>1476</v>
      </c>
      <c r="D648" t="s">
        <v>1477</v>
      </c>
      <c r="E648" t="s">
        <v>27</v>
      </c>
      <c r="F648" t="s">
        <v>52</v>
      </c>
      <c r="G648" t="s">
        <v>69</v>
      </c>
      <c r="H648">
        <v>4</v>
      </c>
      <c r="I648">
        <v>469.15</v>
      </c>
      <c r="J648">
        <v>0.15</v>
      </c>
      <c r="K648">
        <v>1595.11</v>
      </c>
      <c r="L648">
        <v>98.3</v>
      </c>
      <c r="M648">
        <f t="shared" si="32"/>
        <v>1595.11</v>
      </c>
      <c r="N648" t="str">
        <f t="shared" si="30"/>
        <v>Q4</v>
      </c>
      <c r="O648" s="2">
        <f t="shared" si="31"/>
        <v>6.1625843985681241</v>
      </c>
      <c r="P648" t="str">
        <f>VLOOKUP(retail_sales_2023!C648,customers!A:J,5,)</f>
        <v>Lucknow</v>
      </c>
      <c r="Q648" t="str">
        <f>VLOOKUP(C648,customers!A:J,10,0)</f>
        <v>Occasional</v>
      </c>
    </row>
    <row r="649" spans="1:17" x14ac:dyDescent="0.3">
      <c r="A649" t="s">
        <v>1478</v>
      </c>
      <c r="B649" s="1">
        <v>45110</v>
      </c>
      <c r="C649" t="s">
        <v>417</v>
      </c>
      <c r="D649" t="s">
        <v>418</v>
      </c>
      <c r="E649" t="s">
        <v>27</v>
      </c>
      <c r="F649" t="s">
        <v>22</v>
      </c>
      <c r="G649" t="s">
        <v>182</v>
      </c>
      <c r="H649">
        <v>2</v>
      </c>
      <c r="I649">
        <v>12514.21</v>
      </c>
      <c r="J649">
        <v>0</v>
      </c>
      <c r="K649">
        <v>25028.42</v>
      </c>
      <c r="L649">
        <v>6072.28</v>
      </c>
      <c r="M649">
        <f t="shared" si="32"/>
        <v>25028.42</v>
      </c>
      <c r="N649" t="str">
        <f t="shared" si="30"/>
        <v>Q3</v>
      </c>
      <c r="O649" s="2">
        <f t="shared" si="31"/>
        <v>24.261539481916959</v>
      </c>
      <c r="P649" t="str">
        <f>VLOOKUP(retail_sales_2023!C649,customers!A:J,5,)</f>
        <v>Lucknow</v>
      </c>
      <c r="Q649" t="str">
        <f>VLOOKUP(C649,customers!A:J,10,0)</f>
        <v>Occasional</v>
      </c>
    </row>
    <row r="650" spans="1:17" x14ac:dyDescent="0.3">
      <c r="A650" t="s">
        <v>1479</v>
      </c>
      <c r="B650" s="1">
        <v>45077</v>
      </c>
      <c r="C650" t="s">
        <v>364</v>
      </c>
      <c r="D650" t="s">
        <v>365</v>
      </c>
      <c r="E650" t="s">
        <v>15</v>
      </c>
      <c r="F650" t="s">
        <v>38</v>
      </c>
      <c r="G650" t="s">
        <v>684</v>
      </c>
      <c r="H650">
        <v>5</v>
      </c>
      <c r="I650">
        <v>2886.44</v>
      </c>
      <c r="J650">
        <v>0.1</v>
      </c>
      <c r="K650">
        <v>12988.98</v>
      </c>
      <c r="L650">
        <v>3362.17</v>
      </c>
      <c r="M650">
        <f t="shared" si="32"/>
        <v>12988.980000000001</v>
      </c>
      <c r="N650" t="str">
        <f t="shared" si="30"/>
        <v>Q2</v>
      </c>
      <c r="O650" s="2">
        <f t="shared" si="31"/>
        <v>25.884788489935318</v>
      </c>
      <c r="P650" t="str">
        <f>VLOOKUP(retail_sales_2023!C650,customers!A:J,5,)</f>
        <v>Bengaluru</v>
      </c>
      <c r="Q650" t="str">
        <f>VLOOKUP(C650,customers!A:J,10,0)</f>
        <v>Regular</v>
      </c>
    </row>
    <row r="651" spans="1:17" x14ac:dyDescent="0.3">
      <c r="A651" t="s">
        <v>1480</v>
      </c>
      <c r="B651" s="1">
        <v>45153</v>
      </c>
      <c r="C651" t="s">
        <v>59</v>
      </c>
      <c r="D651" t="s">
        <v>60</v>
      </c>
      <c r="E651" t="s">
        <v>33</v>
      </c>
      <c r="F651" t="s">
        <v>28</v>
      </c>
      <c r="G651" t="s">
        <v>29</v>
      </c>
      <c r="H651">
        <v>4</v>
      </c>
      <c r="I651">
        <v>6272.62</v>
      </c>
      <c r="J651">
        <v>0.05</v>
      </c>
      <c r="K651">
        <v>23835.96</v>
      </c>
      <c r="L651">
        <v>5522.44</v>
      </c>
      <c r="M651">
        <f t="shared" si="32"/>
        <v>23835.955999999998</v>
      </c>
      <c r="N651" t="str">
        <f t="shared" si="30"/>
        <v>Q3</v>
      </c>
      <c r="O651" s="2">
        <f t="shared" si="31"/>
        <v>23.168523524959767</v>
      </c>
      <c r="P651" t="str">
        <f>VLOOKUP(retail_sales_2023!C651,customers!A:J,5,)</f>
        <v>Nagpur</v>
      </c>
      <c r="Q651" t="str">
        <f>VLOOKUP(C651,customers!A:J,10,0)</f>
        <v>Premium</v>
      </c>
    </row>
    <row r="652" spans="1:17" x14ac:dyDescent="0.3">
      <c r="A652" t="s">
        <v>1481</v>
      </c>
      <c r="B652" s="1">
        <v>45133</v>
      </c>
      <c r="C652" t="s">
        <v>736</v>
      </c>
      <c r="D652" t="s">
        <v>1482</v>
      </c>
      <c r="E652" t="s">
        <v>33</v>
      </c>
      <c r="F652" t="s">
        <v>81</v>
      </c>
      <c r="G652" t="s">
        <v>333</v>
      </c>
      <c r="H652">
        <v>5</v>
      </c>
      <c r="I652">
        <v>2908.91</v>
      </c>
      <c r="J652">
        <v>0.3</v>
      </c>
      <c r="K652">
        <v>10181.18</v>
      </c>
      <c r="L652">
        <v>3566.28</v>
      </c>
      <c r="M652">
        <f t="shared" si="32"/>
        <v>10181.184999999999</v>
      </c>
      <c r="N652" t="str">
        <f t="shared" si="30"/>
        <v>Q3</v>
      </c>
      <c r="O652" s="2">
        <f t="shared" si="31"/>
        <v>35.028159800730371</v>
      </c>
      <c r="P652" t="str">
        <f>VLOOKUP(retail_sales_2023!C652,customers!A:J,5,)</f>
        <v>Pune</v>
      </c>
      <c r="Q652" t="str">
        <f>VLOOKUP(C652,customers!A:J,10,0)</f>
        <v>Premium</v>
      </c>
    </row>
    <row r="653" spans="1:17" x14ac:dyDescent="0.3">
      <c r="A653" t="s">
        <v>1483</v>
      </c>
      <c r="B653" s="1">
        <v>45230</v>
      </c>
      <c r="C653" t="s">
        <v>1272</v>
      </c>
      <c r="D653" t="s">
        <v>1273</v>
      </c>
      <c r="E653" t="s">
        <v>21</v>
      </c>
      <c r="F653" t="s">
        <v>81</v>
      </c>
      <c r="G653" t="s">
        <v>370</v>
      </c>
      <c r="H653">
        <v>4</v>
      </c>
      <c r="I653">
        <v>3962.96</v>
      </c>
      <c r="J653">
        <v>0.2</v>
      </c>
      <c r="K653">
        <v>12681.47</v>
      </c>
      <c r="L653">
        <v>3178.93</v>
      </c>
      <c r="M653">
        <f t="shared" si="32"/>
        <v>12681.472000000002</v>
      </c>
      <c r="N653" t="str">
        <f t="shared" si="30"/>
        <v>Q4</v>
      </c>
      <c r="O653" s="2">
        <f t="shared" si="31"/>
        <v>25.067519774915688</v>
      </c>
      <c r="P653" t="str">
        <f>VLOOKUP(retail_sales_2023!C653,customers!A:J,5,)</f>
        <v>Guwahati</v>
      </c>
      <c r="Q653" t="str">
        <f>VLOOKUP(C653,customers!A:J,10,0)</f>
        <v>Regular</v>
      </c>
    </row>
    <row r="654" spans="1:17" x14ac:dyDescent="0.3">
      <c r="A654" t="s">
        <v>1484</v>
      </c>
      <c r="B654" s="1">
        <v>45170</v>
      </c>
      <c r="C654" t="s">
        <v>84</v>
      </c>
      <c r="D654" t="s">
        <v>85</v>
      </c>
      <c r="E654" t="s">
        <v>33</v>
      </c>
      <c r="F654" t="s">
        <v>81</v>
      </c>
      <c r="G654" t="s">
        <v>470</v>
      </c>
      <c r="H654">
        <v>3</v>
      </c>
      <c r="I654">
        <v>423.93</v>
      </c>
      <c r="J654">
        <v>0</v>
      </c>
      <c r="K654">
        <v>1271.79</v>
      </c>
      <c r="L654">
        <v>423.85</v>
      </c>
      <c r="M654">
        <f t="shared" si="32"/>
        <v>1271.79</v>
      </c>
      <c r="N654" t="str">
        <f t="shared" si="30"/>
        <v>Q3</v>
      </c>
      <c r="O654" s="2">
        <f t="shared" si="31"/>
        <v>33.327042986656608</v>
      </c>
      <c r="P654" t="str">
        <f>VLOOKUP(retail_sales_2023!C654,customers!A:J,5,)</f>
        <v>Mumbai</v>
      </c>
      <c r="Q654" t="str">
        <f>VLOOKUP(C654,customers!A:J,10,0)</f>
        <v>Regular</v>
      </c>
    </row>
    <row r="655" spans="1:17" x14ac:dyDescent="0.3">
      <c r="A655" t="s">
        <v>1485</v>
      </c>
      <c r="B655" s="1">
        <v>45196</v>
      </c>
      <c r="C655" t="s">
        <v>1486</v>
      </c>
      <c r="D655" t="s">
        <v>1487</v>
      </c>
      <c r="E655" t="s">
        <v>33</v>
      </c>
      <c r="F655" t="s">
        <v>38</v>
      </c>
      <c r="G655" t="s">
        <v>395</v>
      </c>
      <c r="H655">
        <v>4</v>
      </c>
      <c r="I655">
        <v>3894.18</v>
      </c>
      <c r="J655">
        <v>0</v>
      </c>
      <c r="K655">
        <v>15576.72</v>
      </c>
      <c r="L655">
        <v>5182.41</v>
      </c>
      <c r="M655">
        <f t="shared" si="32"/>
        <v>15576.72</v>
      </c>
      <c r="N655" t="str">
        <f t="shared" si="30"/>
        <v>Q3</v>
      </c>
      <c r="O655" s="2">
        <f t="shared" si="31"/>
        <v>33.270226337765592</v>
      </c>
      <c r="P655" t="str">
        <f>VLOOKUP(retail_sales_2023!C655,customers!A:J,5,)</f>
        <v>Mumbai</v>
      </c>
      <c r="Q655" t="str">
        <f>VLOOKUP(C655,customers!A:J,10,0)</f>
        <v>Premium</v>
      </c>
    </row>
    <row r="656" spans="1:17" x14ac:dyDescent="0.3">
      <c r="A656" t="s">
        <v>1488</v>
      </c>
      <c r="B656" s="1">
        <v>45172</v>
      </c>
      <c r="C656" t="s">
        <v>1252</v>
      </c>
      <c r="D656" t="s">
        <v>1253</v>
      </c>
      <c r="E656" t="s">
        <v>15</v>
      </c>
      <c r="F656" t="s">
        <v>28</v>
      </c>
      <c r="G656" t="s">
        <v>672</v>
      </c>
      <c r="H656">
        <v>4</v>
      </c>
      <c r="I656">
        <v>5573.63</v>
      </c>
      <c r="J656">
        <v>0</v>
      </c>
      <c r="K656">
        <v>22294.52</v>
      </c>
      <c r="L656">
        <v>4025.84</v>
      </c>
      <c r="M656">
        <f t="shared" si="32"/>
        <v>22294.52</v>
      </c>
      <c r="N656" t="str">
        <f t="shared" si="30"/>
        <v>Q3</v>
      </c>
      <c r="O656" s="2">
        <f t="shared" si="31"/>
        <v>18.057531626606</v>
      </c>
      <c r="P656" t="str">
        <f>VLOOKUP(retail_sales_2023!C656,customers!A:J,5,)</f>
        <v>Chennai</v>
      </c>
      <c r="Q656" t="str">
        <f>VLOOKUP(C656,customers!A:J,10,0)</f>
        <v>Regular</v>
      </c>
    </row>
    <row r="657" spans="1:17" x14ac:dyDescent="0.3">
      <c r="A657" t="s">
        <v>1489</v>
      </c>
      <c r="B657" s="1">
        <v>45068</v>
      </c>
      <c r="C657" t="s">
        <v>36</v>
      </c>
      <c r="D657" t="s">
        <v>37</v>
      </c>
      <c r="E657" t="s">
        <v>21</v>
      </c>
      <c r="F657" t="s">
        <v>52</v>
      </c>
      <c r="G657" t="s">
        <v>268</v>
      </c>
      <c r="H657">
        <v>8</v>
      </c>
      <c r="I657">
        <v>545.9</v>
      </c>
      <c r="J657">
        <v>0.15</v>
      </c>
      <c r="K657">
        <v>3712.12</v>
      </c>
      <c r="L657">
        <v>303.67</v>
      </c>
      <c r="M657">
        <f t="shared" si="32"/>
        <v>3712.12</v>
      </c>
      <c r="N657" t="str">
        <f t="shared" si="30"/>
        <v>Q2</v>
      </c>
      <c r="O657" s="2">
        <f t="shared" si="31"/>
        <v>8.1805006303675523</v>
      </c>
      <c r="P657" t="str">
        <f>VLOOKUP(retail_sales_2023!C657,customers!A:J,5,)</f>
        <v>Lucknow</v>
      </c>
      <c r="Q657" t="str">
        <f>VLOOKUP(C657,customers!A:J,10,0)</f>
        <v>Premium</v>
      </c>
    </row>
    <row r="658" spans="1:17" x14ac:dyDescent="0.3">
      <c r="A658" t="s">
        <v>1490</v>
      </c>
      <c r="B658" s="1">
        <v>44967</v>
      </c>
      <c r="C658" t="s">
        <v>13</v>
      </c>
      <c r="D658" t="s">
        <v>14</v>
      </c>
      <c r="E658" t="s">
        <v>15</v>
      </c>
      <c r="F658" t="s">
        <v>38</v>
      </c>
      <c r="G658" t="s">
        <v>77</v>
      </c>
      <c r="H658">
        <v>4</v>
      </c>
      <c r="I658">
        <v>3263.93</v>
      </c>
      <c r="J658">
        <v>0.1</v>
      </c>
      <c r="K658">
        <v>11750.15</v>
      </c>
      <c r="L658">
        <v>3861.15</v>
      </c>
      <c r="M658">
        <f t="shared" si="32"/>
        <v>11750.147999999999</v>
      </c>
      <c r="N658" t="str">
        <f t="shared" si="30"/>
        <v>Q1</v>
      </c>
      <c r="O658" s="2">
        <f t="shared" si="31"/>
        <v>32.860431568958695</v>
      </c>
      <c r="P658" t="str">
        <f>VLOOKUP(retail_sales_2023!C658,customers!A:J,5,)</f>
        <v>Kochi</v>
      </c>
      <c r="Q658" t="str">
        <f>VLOOKUP(C658,customers!A:J,10,0)</f>
        <v>Regular</v>
      </c>
    </row>
    <row r="659" spans="1:17" x14ac:dyDescent="0.3">
      <c r="A659" t="s">
        <v>1491</v>
      </c>
      <c r="B659" s="1">
        <v>45145</v>
      </c>
      <c r="C659" t="s">
        <v>36</v>
      </c>
      <c r="D659" t="s">
        <v>37</v>
      </c>
      <c r="E659" t="s">
        <v>27</v>
      </c>
      <c r="F659" t="s">
        <v>52</v>
      </c>
      <c r="G659" t="s">
        <v>53</v>
      </c>
      <c r="H659">
        <v>8</v>
      </c>
      <c r="I659">
        <v>314.14999999999998</v>
      </c>
      <c r="J659">
        <v>0</v>
      </c>
      <c r="K659">
        <v>2513.1999999999998</v>
      </c>
      <c r="L659">
        <v>217.77</v>
      </c>
      <c r="M659">
        <f t="shared" si="32"/>
        <v>2513.1999999999998</v>
      </c>
      <c r="N659" t="str">
        <f t="shared" si="30"/>
        <v>Q3</v>
      </c>
      <c r="O659" s="2">
        <f t="shared" si="31"/>
        <v>8.6650485436893216</v>
      </c>
      <c r="P659" t="str">
        <f>VLOOKUP(retail_sales_2023!C659,customers!A:J,5,)</f>
        <v>Lucknow</v>
      </c>
      <c r="Q659" t="str">
        <f>VLOOKUP(C659,customers!A:J,10,0)</f>
        <v>Premium</v>
      </c>
    </row>
    <row r="660" spans="1:17" x14ac:dyDescent="0.3">
      <c r="A660" t="s">
        <v>1492</v>
      </c>
      <c r="B660" s="1">
        <v>45291</v>
      </c>
      <c r="C660" t="s">
        <v>459</v>
      </c>
      <c r="D660" t="s">
        <v>460</v>
      </c>
      <c r="E660" t="s">
        <v>27</v>
      </c>
      <c r="F660" t="s">
        <v>43</v>
      </c>
      <c r="G660" t="s">
        <v>272</v>
      </c>
      <c r="H660">
        <v>3</v>
      </c>
      <c r="I660">
        <v>79441.05</v>
      </c>
      <c r="J660">
        <v>0</v>
      </c>
      <c r="K660">
        <v>238323.15</v>
      </c>
      <c r="L660">
        <v>36626.51</v>
      </c>
      <c r="M660">
        <f t="shared" si="32"/>
        <v>238323.15000000002</v>
      </c>
      <c r="N660" t="str">
        <f t="shared" si="30"/>
        <v>Q4</v>
      </c>
      <c r="O660" s="2">
        <f t="shared" si="31"/>
        <v>15.368423084370949</v>
      </c>
      <c r="P660" t="str">
        <f>VLOOKUP(retail_sales_2023!C660,customers!A:J,5,)</f>
        <v>Chandigarh</v>
      </c>
      <c r="Q660" t="str">
        <f>VLOOKUP(C660,customers!A:J,10,0)</f>
        <v>Premium</v>
      </c>
    </row>
    <row r="661" spans="1:17" x14ac:dyDescent="0.3">
      <c r="A661" t="s">
        <v>1493</v>
      </c>
      <c r="B661" s="1">
        <v>45159</v>
      </c>
      <c r="C661" t="s">
        <v>241</v>
      </c>
      <c r="D661" t="s">
        <v>242</v>
      </c>
      <c r="E661" t="s">
        <v>27</v>
      </c>
      <c r="F661" t="s">
        <v>38</v>
      </c>
      <c r="G661" t="s">
        <v>456</v>
      </c>
      <c r="H661">
        <v>3</v>
      </c>
      <c r="I661">
        <v>1876.04</v>
      </c>
      <c r="J661">
        <v>0.1</v>
      </c>
      <c r="K661">
        <v>5065.3100000000004</v>
      </c>
      <c r="L661">
        <v>1158.3</v>
      </c>
      <c r="M661">
        <f t="shared" si="32"/>
        <v>5065.308</v>
      </c>
      <c r="N661" t="str">
        <f t="shared" si="30"/>
        <v>Q3</v>
      </c>
      <c r="O661" s="2">
        <f t="shared" si="31"/>
        <v>22.867307232923551</v>
      </c>
      <c r="P661" t="str">
        <f>VLOOKUP(retail_sales_2023!C661,customers!A:J,5,)</f>
        <v>Amritsar</v>
      </c>
      <c r="Q661" t="str">
        <f>VLOOKUP(C661,customers!A:J,10,0)</f>
        <v>Premium</v>
      </c>
    </row>
    <row r="662" spans="1:17" x14ac:dyDescent="0.3">
      <c r="A662" t="s">
        <v>1494</v>
      </c>
      <c r="B662" s="1">
        <v>44975</v>
      </c>
      <c r="C662" t="s">
        <v>607</v>
      </c>
      <c r="D662" t="s">
        <v>608</v>
      </c>
      <c r="E662" t="s">
        <v>21</v>
      </c>
      <c r="F662" t="s">
        <v>22</v>
      </c>
      <c r="G662" t="s">
        <v>182</v>
      </c>
      <c r="H662">
        <v>4</v>
      </c>
      <c r="I662">
        <v>8797.2999999999993</v>
      </c>
      <c r="J662">
        <v>0.3</v>
      </c>
      <c r="K662">
        <v>24632.44</v>
      </c>
      <c r="L662">
        <v>6923.41</v>
      </c>
      <c r="M662">
        <f t="shared" si="32"/>
        <v>24632.439999999995</v>
      </c>
      <c r="N662" t="str">
        <f t="shared" si="30"/>
        <v>Q1</v>
      </c>
      <c r="O662" s="2">
        <f t="shared" si="31"/>
        <v>28.106878571509764</v>
      </c>
      <c r="P662" t="str">
        <f>VLOOKUP(retail_sales_2023!C662,customers!A:J,5,)</f>
        <v>Ranchi</v>
      </c>
      <c r="Q662" t="str">
        <f>VLOOKUP(C662,customers!A:J,10,0)</f>
        <v>Regular</v>
      </c>
    </row>
    <row r="663" spans="1:17" x14ac:dyDescent="0.3">
      <c r="A663" t="s">
        <v>1495</v>
      </c>
      <c r="B663" s="1">
        <v>45242</v>
      </c>
      <c r="C663" t="s">
        <v>1080</v>
      </c>
      <c r="D663" t="s">
        <v>1081</v>
      </c>
      <c r="E663" t="s">
        <v>15</v>
      </c>
      <c r="F663" t="s">
        <v>52</v>
      </c>
      <c r="G663" t="s">
        <v>268</v>
      </c>
      <c r="H663">
        <v>9</v>
      </c>
      <c r="I663">
        <v>429.38</v>
      </c>
      <c r="J663">
        <v>0.05</v>
      </c>
      <c r="K663">
        <v>3671.2</v>
      </c>
      <c r="L663">
        <v>215.23</v>
      </c>
      <c r="M663">
        <f t="shared" si="32"/>
        <v>3671.1990000000001</v>
      </c>
      <c r="N663" t="str">
        <f t="shared" si="30"/>
        <v>Q4</v>
      </c>
      <c r="O663" s="2">
        <f t="shared" si="31"/>
        <v>5.8626607103944215</v>
      </c>
      <c r="P663" t="str">
        <f>VLOOKUP(retail_sales_2023!C663,customers!A:J,5,)</f>
        <v>Hyderabad</v>
      </c>
      <c r="Q663" t="str">
        <f>VLOOKUP(C663,customers!A:J,10,0)</f>
        <v>Regular</v>
      </c>
    </row>
    <row r="664" spans="1:17" x14ac:dyDescent="0.3">
      <c r="A664" t="s">
        <v>1496</v>
      </c>
      <c r="B664" s="1">
        <v>44949</v>
      </c>
      <c r="C664" t="s">
        <v>755</v>
      </c>
      <c r="D664" t="s">
        <v>756</v>
      </c>
      <c r="E664" t="s">
        <v>15</v>
      </c>
      <c r="F664" t="s">
        <v>16</v>
      </c>
      <c r="G664" t="s">
        <v>296</v>
      </c>
      <c r="H664">
        <v>1</v>
      </c>
      <c r="I664">
        <v>219.65</v>
      </c>
      <c r="J664">
        <v>0.15</v>
      </c>
      <c r="K664">
        <v>186.7</v>
      </c>
      <c r="L664">
        <v>77.22</v>
      </c>
      <c r="M664">
        <f t="shared" si="32"/>
        <v>186.70249999999999</v>
      </c>
      <c r="N664" t="str">
        <f t="shared" si="30"/>
        <v>Q1</v>
      </c>
      <c r="O664" s="2">
        <f t="shared" si="31"/>
        <v>41.360471344402789</v>
      </c>
      <c r="P664" t="str">
        <f>VLOOKUP(retail_sales_2023!C664,customers!A:J,5,)</f>
        <v>Kochi</v>
      </c>
      <c r="Q664" t="str">
        <f>VLOOKUP(C664,customers!A:J,10,0)</f>
        <v>Regular</v>
      </c>
    </row>
    <row r="665" spans="1:17" x14ac:dyDescent="0.3">
      <c r="A665" t="s">
        <v>1497</v>
      </c>
      <c r="B665" s="1">
        <v>45200</v>
      </c>
      <c r="C665" t="s">
        <v>861</v>
      </c>
      <c r="D665" t="s">
        <v>862</v>
      </c>
      <c r="E665" t="s">
        <v>21</v>
      </c>
      <c r="F665" t="s">
        <v>38</v>
      </c>
      <c r="G665" t="s">
        <v>73</v>
      </c>
      <c r="H665">
        <v>5</v>
      </c>
      <c r="I665">
        <v>356.34</v>
      </c>
      <c r="J665">
        <v>0.2</v>
      </c>
      <c r="K665">
        <v>1425.36</v>
      </c>
      <c r="L665">
        <v>478.11</v>
      </c>
      <c r="M665">
        <f t="shared" si="32"/>
        <v>1425.36</v>
      </c>
      <c r="N665" t="str">
        <f t="shared" si="30"/>
        <v>Q4</v>
      </c>
      <c r="O665" s="2">
        <f t="shared" si="31"/>
        <v>33.543104899814786</v>
      </c>
      <c r="P665" t="str">
        <f>VLOOKUP(retail_sales_2023!C665,customers!A:J,5,)</f>
        <v>Bhubaneswar</v>
      </c>
      <c r="Q665" t="str">
        <f>VLOOKUP(C665,customers!A:J,10,0)</f>
        <v>Premium</v>
      </c>
    </row>
    <row r="666" spans="1:17" x14ac:dyDescent="0.3">
      <c r="A666" t="s">
        <v>1498</v>
      </c>
      <c r="B666" s="1">
        <v>45013</v>
      </c>
      <c r="C666" t="s">
        <v>794</v>
      </c>
      <c r="D666" t="s">
        <v>795</v>
      </c>
      <c r="E666" t="s">
        <v>15</v>
      </c>
      <c r="F666" t="s">
        <v>38</v>
      </c>
      <c r="G666" t="s">
        <v>141</v>
      </c>
      <c r="H666">
        <v>2</v>
      </c>
      <c r="I666">
        <v>2530.09</v>
      </c>
      <c r="J666">
        <v>0.15</v>
      </c>
      <c r="K666">
        <v>4301.1499999999996</v>
      </c>
      <c r="L666">
        <v>858.17</v>
      </c>
      <c r="M666">
        <f t="shared" si="32"/>
        <v>4301.1530000000002</v>
      </c>
      <c r="N666" t="str">
        <f t="shared" si="30"/>
        <v>Q1</v>
      </c>
      <c r="O666" s="2">
        <f t="shared" si="31"/>
        <v>19.95210583216117</v>
      </c>
      <c r="P666" t="str">
        <f>VLOOKUP(retail_sales_2023!C666,customers!A:J,5,)</f>
        <v>Chennai</v>
      </c>
      <c r="Q666" t="str">
        <f>VLOOKUP(C666,customers!A:J,10,0)</f>
        <v>Regular</v>
      </c>
    </row>
    <row r="667" spans="1:17" x14ac:dyDescent="0.3">
      <c r="A667" t="s">
        <v>1499</v>
      </c>
      <c r="B667" s="1">
        <v>45004</v>
      </c>
      <c r="C667" t="s">
        <v>667</v>
      </c>
      <c r="D667" t="s">
        <v>668</v>
      </c>
      <c r="E667" t="s">
        <v>33</v>
      </c>
      <c r="F667" t="s">
        <v>52</v>
      </c>
      <c r="G667" t="s">
        <v>169</v>
      </c>
      <c r="H667">
        <v>6</v>
      </c>
      <c r="I667">
        <v>746.61</v>
      </c>
      <c r="J667">
        <v>0.2</v>
      </c>
      <c r="K667">
        <v>3583.73</v>
      </c>
      <c r="L667">
        <v>-328.9</v>
      </c>
      <c r="M667">
        <f t="shared" si="32"/>
        <v>3583.7280000000001</v>
      </c>
      <c r="N667" t="str">
        <f t="shared" si="30"/>
        <v>Q1</v>
      </c>
      <c r="O667" s="2">
        <f t="shared" si="31"/>
        <v>-9.1775887134354424</v>
      </c>
      <c r="P667" t="str">
        <f>VLOOKUP(retail_sales_2023!C667,customers!A:J,5,)</f>
        <v>Nagpur</v>
      </c>
      <c r="Q667" t="str">
        <f>VLOOKUP(C667,customers!A:J,10,0)</f>
        <v>Occasional</v>
      </c>
    </row>
    <row r="668" spans="1:17" x14ac:dyDescent="0.3">
      <c r="A668" t="s">
        <v>1500</v>
      </c>
      <c r="B668" s="1">
        <v>45247</v>
      </c>
      <c r="C668" t="s">
        <v>248</v>
      </c>
      <c r="D668" t="s">
        <v>249</v>
      </c>
      <c r="E668" t="s">
        <v>33</v>
      </c>
      <c r="F668" t="s">
        <v>22</v>
      </c>
      <c r="G668" t="s">
        <v>182</v>
      </c>
      <c r="H668">
        <v>3</v>
      </c>
      <c r="I668">
        <v>16859.330000000002</v>
      </c>
      <c r="J668">
        <v>0.2</v>
      </c>
      <c r="K668">
        <v>40462.39</v>
      </c>
      <c r="L668">
        <v>10895.75</v>
      </c>
      <c r="M668">
        <f t="shared" si="32"/>
        <v>40462.392000000007</v>
      </c>
      <c r="N668" t="str">
        <f t="shared" si="30"/>
        <v>Q4</v>
      </c>
      <c r="O668" s="2">
        <f t="shared" si="31"/>
        <v>26.928092977206735</v>
      </c>
      <c r="P668" t="str">
        <f>VLOOKUP(retail_sales_2023!C668,customers!A:J,5,)</f>
        <v>Ahmedabad</v>
      </c>
      <c r="Q668" t="str">
        <f>VLOOKUP(C668,customers!A:J,10,0)</f>
        <v>Premium</v>
      </c>
    </row>
    <row r="669" spans="1:17" x14ac:dyDescent="0.3">
      <c r="A669" t="s">
        <v>1501</v>
      </c>
      <c r="B669" s="1">
        <v>44994</v>
      </c>
      <c r="C669" t="s">
        <v>425</v>
      </c>
      <c r="D669" t="s">
        <v>426</v>
      </c>
      <c r="E669" t="s">
        <v>33</v>
      </c>
      <c r="F669" t="s">
        <v>81</v>
      </c>
      <c r="G669" t="s">
        <v>333</v>
      </c>
      <c r="H669">
        <v>1</v>
      </c>
      <c r="I669">
        <v>2364.41</v>
      </c>
      <c r="J669">
        <v>0.05</v>
      </c>
      <c r="K669">
        <v>2246.19</v>
      </c>
      <c r="L669">
        <v>848.43</v>
      </c>
      <c r="M669">
        <f t="shared" si="32"/>
        <v>2246.1895</v>
      </c>
      <c r="N669" t="str">
        <f t="shared" si="30"/>
        <v>Q1</v>
      </c>
      <c r="O669" s="2">
        <f t="shared" si="31"/>
        <v>37.771960519813547</v>
      </c>
      <c r="P669" t="str">
        <f>VLOOKUP(retail_sales_2023!C669,customers!A:J,5,)</f>
        <v>Nagpur</v>
      </c>
      <c r="Q669" t="str">
        <f>VLOOKUP(C669,customers!A:J,10,0)</f>
        <v>Premium</v>
      </c>
    </row>
    <row r="670" spans="1:17" x14ac:dyDescent="0.3">
      <c r="A670" t="s">
        <v>1502</v>
      </c>
      <c r="B670" s="1">
        <v>44975</v>
      </c>
      <c r="C670" t="s">
        <v>1503</v>
      </c>
      <c r="D670" t="s">
        <v>1504</v>
      </c>
      <c r="E670" t="s">
        <v>33</v>
      </c>
      <c r="F670" t="s">
        <v>81</v>
      </c>
      <c r="G670" t="s">
        <v>333</v>
      </c>
      <c r="H670">
        <v>3</v>
      </c>
      <c r="I670">
        <v>4360.38</v>
      </c>
      <c r="J670">
        <v>0.05</v>
      </c>
      <c r="K670">
        <v>12427.08</v>
      </c>
      <c r="L670">
        <v>3246.66</v>
      </c>
      <c r="M670">
        <f t="shared" si="32"/>
        <v>12427.082999999999</v>
      </c>
      <c r="N670" t="str">
        <f t="shared" si="30"/>
        <v>Q1</v>
      </c>
      <c r="O670" s="2">
        <f t="shared" si="31"/>
        <v>26.125686806554715</v>
      </c>
      <c r="P670" t="str">
        <f>VLOOKUP(retail_sales_2023!C670,customers!A:J,5,)</f>
        <v>Mumbai</v>
      </c>
      <c r="Q670" t="str">
        <f>VLOOKUP(C670,customers!A:J,10,0)</f>
        <v>Premium</v>
      </c>
    </row>
    <row r="671" spans="1:17" x14ac:dyDescent="0.3">
      <c r="A671" t="s">
        <v>1505</v>
      </c>
      <c r="B671" s="1">
        <v>45102</v>
      </c>
      <c r="C671" t="s">
        <v>1506</v>
      </c>
      <c r="D671" t="s">
        <v>1507</v>
      </c>
      <c r="E671" t="s">
        <v>27</v>
      </c>
      <c r="F671" t="s">
        <v>43</v>
      </c>
      <c r="G671" t="s">
        <v>121</v>
      </c>
      <c r="H671">
        <v>2</v>
      </c>
      <c r="I671">
        <v>75778.23</v>
      </c>
      <c r="J671">
        <v>0.05</v>
      </c>
      <c r="K671">
        <v>143978.64000000001</v>
      </c>
      <c r="L671">
        <v>16473.150000000001</v>
      </c>
      <c r="M671">
        <f t="shared" si="32"/>
        <v>143978.63699999999</v>
      </c>
      <c r="N671" t="str">
        <f t="shared" si="30"/>
        <v>Q2</v>
      </c>
      <c r="O671" s="2">
        <f t="shared" si="31"/>
        <v>11.441384638721411</v>
      </c>
      <c r="P671" t="str">
        <f>VLOOKUP(retail_sales_2023!C671,customers!A:J,5,)</f>
        <v>Chandigarh</v>
      </c>
      <c r="Q671" t="str">
        <f>VLOOKUP(C671,customers!A:J,10,0)</f>
        <v>Premium</v>
      </c>
    </row>
    <row r="672" spans="1:17" x14ac:dyDescent="0.3">
      <c r="A672" t="s">
        <v>1508</v>
      </c>
      <c r="B672" s="1">
        <v>45288</v>
      </c>
      <c r="C672" t="s">
        <v>288</v>
      </c>
      <c r="D672" t="s">
        <v>289</v>
      </c>
      <c r="E672" t="s">
        <v>27</v>
      </c>
      <c r="F672" t="s">
        <v>38</v>
      </c>
      <c r="G672" t="s">
        <v>684</v>
      </c>
      <c r="H672">
        <v>5</v>
      </c>
      <c r="I672">
        <v>3621.47</v>
      </c>
      <c r="J672">
        <v>0.05</v>
      </c>
      <c r="K672">
        <v>17201.98</v>
      </c>
      <c r="L672">
        <v>4103</v>
      </c>
      <c r="M672">
        <f t="shared" si="32"/>
        <v>17201.982499999998</v>
      </c>
      <c r="N672" t="str">
        <f t="shared" si="30"/>
        <v>Q4</v>
      </c>
      <c r="O672" s="2">
        <f t="shared" si="31"/>
        <v>23.851905420190004</v>
      </c>
      <c r="P672" t="str">
        <f>VLOOKUP(retail_sales_2023!C672,customers!A:J,5,)</f>
        <v>Delhi</v>
      </c>
      <c r="Q672" t="str">
        <f>VLOOKUP(C672,customers!A:J,10,0)</f>
        <v>Premium</v>
      </c>
    </row>
    <row r="673" spans="1:17" x14ac:dyDescent="0.3">
      <c r="A673" t="s">
        <v>1509</v>
      </c>
      <c r="B673" s="1">
        <v>45227</v>
      </c>
      <c r="C673" t="s">
        <v>943</v>
      </c>
      <c r="D673" t="s">
        <v>944</v>
      </c>
      <c r="E673" t="s">
        <v>27</v>
      </c>
      <c r="F673" t="s">
        <v>22</v>
      </c>
      <c r="G673" t="s">
        <v>423</v>
      </c>
      <c r="H673">
        <v>4</v>
      </c>
      <c r="I673">
        <v>5404.11</v>
      </c>
      <c r="J673">
        <v>0.3</v>
      </c>
      <c r="K673">
        <v>15131.51</v>
      </c>
      <c r="L673">
        <v>2665.95</v>
      </c>
      <c r="M673">
        <f t="shared" si="32"/>
        <v>15131.507999999998</v>
      </c>
      <c r="N673" t="str">
        <f t="shared" si="30"/>
        <v>Q4</v>
      </c>
      <c r="O673" s="2">
        <f t="shared" si="31"/>
        <v>17.618532453139178</v>
      </c>
      <c r="P673" t="str">
        <f>VLOOKUP(retail_sales_2023!C673,customers!A:J,5,)</f>
        <v>Lucknow</v>
      </c>
      <c r="Q673" t="str">
        <f>VLOOKUP(C673,customers!A:J,10,0)</f>
        <v>Premium</v>
      </c>
    </row>
    <row r="674" spans="1:17" x14ac:dyDescent="0.3">
      <c r="A674" t="s">
        <v>1510</v>
      </c>
      <c r="B674" s="1">
        <v>45141</v>
      </c>
      <c r="C674" t="s">
        <v>670</v>
      </c>
      <c r="D674" t="s">
        <v>671</v>
      </c>
      <c r="E674" t="s">
        <v>27</v>
      </c>
      <c r="F674" t="s">
        <v>43</v>
      </c>
      <c r="G674" t="s">
        <v>282</v>
      </c>
      <c r="H674">
        <v>4</v>
      </c>
      <c r="I674">
        <v>46251.59</v>
      </c>
      <c r="J674">
        <v>0</v>
      </c>
      <c r="K674">
        <v>185006.36</v>
      </c>
      <c r="L674">
        <v>23512.85</v>
      </c>
      <c r="M674">
        <f t="shared" si="32"/>
        <v>185006.36</v>
      </c>
      <c r="N674" t="str">
        <f t="shared" si="30"/>
        <v>Q3</v>
      </c>
      <c r="O674" s="2">
        <f t="shared" si="31"/>
        <v>12.709211726559023</v>
      </c>
      <c r="P674" t="str">
        <f>VLOOKUP(retail_sales_2023!C674,customers!A:J,5,)</f>
        <v>Amritsar</v>
      </c>
      <c r="Q674" t="str">
        <f>VLOOKUP(C674,customers!A:J,10,0)</f>
        <v>Premium</v>
      </c>
    </row>
    <row r="675" spans="1:17" x14ac:dyDescent="0.3">
      <c r="A675" t="s">
        <v>1511</v>
      </c>
      <c r="B675" s="1">
        <v>45283</v>
      </c>
      <c r="C675" t="s">
        <v>1512</v>
      </c>
      <c r="D675" t="s">
        <v>1513</v>
      </c>
      <c r="E675" t="s">
        <v>27</v>
      </c>
      <c r="F675" t="s">
        <v>38</v>
      </c>
      <c r="G675" t="s">
        <v>90</v>
      </c>
      <c r="H675">
        <v>5</v>
      </c>
      <c r="I675">
        <v>2216.48</v>
      </c>
      <c r="J675">
        <v>0</v>
      </c>
      <c r="K675">
        <v>11082.4</v>
      </c>
      <c r="L675">
        <v>3453.77</v>
      </c>
      <c r="M675">
        <f t="shared" si="32"/>
        <v>11082.4</v>
      </c>
      <c r="N675" t="str">
        <f t="shared" si="30"/>
        <v>Q4</v>
      </c>
      <c r="O675" s="2">
        <f t="shared" si="31"/>
        <v>31.164458961957699</v>
      </c>
      <c r="P675" t="str">
        <f>VLOOKUP(retail_sales_2023!C675,customers!A:J,5,)</f>
        <v>Delhi</v>
      </c>
      <c r="Q675" t="str">
        <f>VLOOKUP(C675,customers!A:J,10,0)</f>
        <v>Premium</v>
      </c>
    </row>
    <row r="676" spans="1:17" x14ac:dyDescent="0.3">
      <c r="A676" t="s">
        <v>1514</v>
      </c>
      <c r="B676" s="1">
        <v>45275</v>
      </c>
      <c r="C676" t="s">
        <v>1317</v>
      </c>
      <c r="D676" t="s">
        <v>1318</v>
      </c>
      <c r="E676" t="s">
        <v>33</v>
      </c>
      <c r="F676" t="s">
        <v>43</v>
      </c>
      <c r="G676" t="s">
        <v>121</v>
      </c>
      <c r="H676">
        <v>5</v>
      </c>
      <c r="I676">
        <v>84331.96</v>
      </c>
      <c r="J676">
        <v>0.1</v>
      </c>
      <c r="K676">
        <v>379493.82</v>
      </c>
      <c r="L676">
        <v>44280.36</v>
      </c>
      <c r="M676">
        <f t="shared" si="32"/>
        <v>379493.82000000007</v>
      </c>
      <c r="N676" t="str">
        <f t="shared" si="30"/>
        <v>Q4</v>
      </c>
      <c r="O676" s="2">
        <f t="shared" si="31"/>
        <v>11.668269064302548</v>
      </c>
      <c r="P676" t="str">
        <f>VLOOKUP(retail_sales_2023!C676,customers!A:J,5,)</f>
        <v>Pune</v>
      </c>
      <c r="Q676" t="str">
        <f>VLOOKUP(C676,customers!A:J,10,0)</f>
        <v>Regular</v>
      </c>
    </row>
    <row r="677" spans="1:17" x14ac:dyDescent="0.3">
      <c r="A677" t="s">
        <v>1515</v>
      </c>
      <c r="B677" s="1">
        <v>44933</v>
      </c>
      <c r="C677" t="s">
        <v>813</v>
      </c>
      <c r="D677" t="s">
        <v>814</v>
      </c>
      <c r="E677" t="s">
        <v>21</v>
      </c>
      <c r="F677" t="s">
        <v>81</v>
      </c>
      <c r="G677" t="s">
        <v>370</v>
      </c>
      <c r="H677">
        <v>1</v>
      </c>
      <c r="I677">
        <v>4158.3900000000003</v>
      </c>
      <c r="J677">
        <v>0</v>
      </c>
      <c r="K677">
        <v>4158.3900000000003</v>
      </c>
      <c r="L677">
        <v>970.28</v>
      </c>
      <c r="M677">
        <f t="shared" si="32"/>
        <v>4158.3900000000003</v>
      </c>
      <c r="N677" t="str">
        <f t="shared" si="30"/>
        <v>Q1</v>
      </c>
      <c r="O677" s="2">
        <f t="shared" si="31"/>
        <v>23.333068807879968</v>
      </c>
      <c r="P677" t="str">
        <f>VLOOKUP(retail_sales_2023!C677,customers!A:J,5,)</f>
        <v>Patna</v>
      </c>
      <c r="Q677" t="str">
        <f>VLOOKUP(C677,customers!A:J,10,0)</f>
        <v>Premium</v>
      </c>
    </row>
    <row r="678" spans="1:17" x14ac:dyDescent="0.3">
      <c r="A678" t="s">
        <v>1516</v>
      </c>
      <c r="B678" s="1">
        <v>45227</v>
      </c>
      <c r="C678" t="s">
        <v>813</v>
      </c>
      <c r="D678" t="s">
        <v>814</v>
      </c>
      <c r="E678" t="s">
        <v>21</v>
      </c>
      <c r="F678" t="s">
        <v>81</v>
      </c>
      <c r="G678" t="s">
        <v>101</v>
      </c>
      <c r="H678">
        <v>1</v>
      </c>
      <c r="I678">
        <v>4771.96</v>
      </c>
      <c r="J678">
        <v>0.1</v>
      </c>
      <c r="K678">
        <v>4294.76</v>
      </c>
      <c r="L678">
        <v>1542.42</v>
      </c>
      <c r="M678">
        <f t="shared" si="32"/>
        <v>4294.7640000000001</v>
      </c>
      <c r="N678" t="str">
        <f t="shared" si="30"/>
        <v>Q4</v>
      </c>
      <c r="O678" s="2">
        <f t="shared" si="31"/>
        <v>35.913997522562383</v>
      </c>
      <c r="P678" t="str">
        <f>VLOOKUP(retail_sales_2023!C678,customers!A:J,5,)</f>
        <v>Patna</v>
      </c>
      <c r="Q678" t="str">
        <f>VLOOKUP(C678,customers!A:J,10,0)</f>
        <v>Premium</v>
      </c>
    </row>
    <row r="679" spans="1:17" x14ac:dyDescent="0.3">
      <c r="A679" t="s">
        <v>1517</v>
      </c>
      <c r="B679" s="1">
        <v>45219</v>
      </c>
      <c r="C679" t="s">
        <v>1258</v>
      </c>
      <c r="D679" t="s">
        <v>1259</v>
      </c>
      <c r="E679" t="s">
        <v>33</v>
      </c>
      <c r="F679" t="s">
        <v>28</v>
      </c>
      <c r="G679" t="s">
        <v>97</v>
      </c>
      <c r="H679">
        <v>2</v>
      </c>
      <c r="I679">
        <v>6110.86</v>
      </c>
      <c r="J679">
        <v>0.1</v>
      </c>
      <c r="K679">
        <v>10999.55</v>
      </c>
      <c r="L679">
        <v>2542.27</v>
      </c>
      <c r="M679">
        <f t="shared" si="32"/>
        <v>10999.547999999999</v>
      </c>
      <c r="N679" t="str">
        <f t="shared" si="30"/>
        <v>Q4</v>
      </c>
      <c r="O679" s="2">
        <f t="shared" si="31"/>
        <v>23.1124909655395</v>
      </c>
      <c r="P679" t="str">
        <f>VLOOKUP(retail_sales_2023!C679,customers!A:J,5,)</f>
        <v>Mumbai</v>
      </c>
      <c r="Q679" t="str">
        <f>VLOOKUP(C679,customers!A:J,10,0)</f>
        <v>Regular</v>
      </c>
    </row>
    <row r="680" spans="1:17" x14ac:dyDescent="0.3">
      <c r="A680" t="s">
        <v>1518</v>
      </c>
      <c r="B680" s="1">
        <v>45183</v>
      </c>
      <c r="C680" t="s">
        <v>614</v>
      </c>
      <c r="D680" t="s">
        <v>615</v>
      </c>
      <c r="E680" t="s">
        <v>15</v>
      </c>
      <c r="F680" t="s">
        <v>28</v>
      </c>
      <c r="G680" t="s">
        <v>165</v>
      </c>
      <c r="H680">
        <v>3</v>
      </c>
      <c r="I680">
        <v>5990.45</v>
      </c>
      <c r="J680">
        <v>0.3</v>
      </c>
      <c r="K680">
        <v>12579.94</v>
      </c>
      <c r="L680">
        <v>2139.8000000000002</v>
      </c>
      <c r="M680">
        <f t="shared" si="32"/>
        <v>12579.944999999998</v>
      </c>
      <c r="N680" t="str">
        <f t="shared" si="30"/>
        <v>Q3</v>
      </c>
      <c r="O680" s="2">
        <f t="shared" si="31"/>
        <v>17.009620077679227</v>
      </c>
      <c r="P680" t="str">
        <f>VLOOKUP(retail_sales_2023!C680,customers!A:J,5,)</f>
        <v>Kochi</v>
      </c>
      <c r="Q680" t="str">
        <f>VLOOKUP(C680,customers!A:J,10,0)</f>
        <v>Regular</v>
      </c>
    </row>
    <row r="681" spans="1:17" x14ac:dyDescent="0.3">
      <c r="A681" t="s">
        <v>1519</v>
      </c>
      <c r="B681" s="1">
        <v>45235</v>
      </c>
      <c r="C681" t="s">
        <v>400</v>
      </c>
      <c r="D681" t="s">
        <v>401</v>
      </c>
      <c r="E681" t="s">
        <v>33</v>
      </c>
      <c r="F681" t="s">
        <v>16</v>
      </c>
      <c r="G681" t="s">
        <v>305</v>
      </c>
      <c r="H681">
        <v>2</v>
      </c>
      <c r="I681">
        <v>724.84</v>
      </c>
      <c r="J681">
        <v>0.1</v>
      </c>
      <c r="K681">
        <v>1304.71</v>
      </c>
      <c r="L681">
        <v>520.77</v>
      </c>
      <c r="M681">
        <f t="shared" si="32"/>
        <v>1304.712</v>
      </c>
      <c r="N681" t="str">
        <f t="shared" si="30"/>
        <v>Q4</v>
      </c>
      <c r="O681" s="2">
        <f t="shared" si="31"/>
        <v>39.914617041334857</v>
      </c>
      <c r="P681" t="str">
        <f>VLOOKUP(retail_sales_2023!C681,customers!A:J,5,)</f>
        <v>Ahmedabad</v>
      </c>
      <c r="Q681" t="str">
        <f>VLOOKUP(C681,customers!A:J,10,0)</f>
        <v>Premium</v>
      </c>
    </row>
    <row r="682" spans="1:17" x14ac:dyDescent="0.3">
      <c r="A682" t="s">
        <v>1520</v>
      </c>
      <c r="B682" s="1">
        <v>45248</v>
      </c>
      <c r="C682" t="s">
        <v>50</v>
      </c>
      <c r="D682" t="s">
        <v>51</v>
      </c>
      <c r="E682" t="s">
        <v>21</v>
      </c>
      <c r="F682" t="s">
        <v>38</v>
      </c>
      <c r="G682" t="s">
        <v>684</v>
      </c>
      <c r="H682">
        <v>3</v>
      </c>
      <c r="I682">
        <v>2325.48</v>
      </c>
      <c r="J682">
        <v>0</v>
      </c>
      <c r="K682">
        <v>6976.44</v>
      </c>
      <c r="L682">
        <v>2272.9299999999998</v>
      </c>
      <c r="M682">
        <f t="shared" si="32"/>
        <v>6976.4400000000005</v>
      </c>
      <c r="N682" t="str">
        <f t="shared" si="30"/>
        <v>Q4</v>
      </c>
      <c r="O682" s="2">
        <f t="shared" si="31"/>
        <v>32.580083824988101</v>
      </c>
      <c r="P682" t="str">
        <f>VLOOKUP(retail_sales_2023!C682,customers!A:J,5,)</f>
        <v>Patna</v>
      </c>
      <c r="Q682" t="str">
        <f>VLOOKUP(C682,customers!A:J,10,0)</f>
        <v>Premium</v>
      </c>
    </row>
    <row r="683" spans="1:17" x14ac:dyDescent="0.3">
      <c r="A683" t="s">
        <v>1521</v>
      </c>
      <c r="B683" s="1">
        <v>45270</v>
      </c>
      <c r="C683" t="s">
        <v>693</v>
      </c>
      <c r="D683" t="s">
        <v>694</v>
      </c>
      <c r="E683" t="s">
        <v>27</v>
      </c>
      <c r="F683" t="s">
        <v>43</v>
      </c>
      <c r="G683" t="s">
        <v>154</v>
      </c>
      <c r="H683">
        <v>2</v>
      </c>
      <c r="I683">
        <v>24827.18</v>
      </c>
      <c r="J683">
        <v>0.2</v>
      </c>
      <c r="K683">
        <v>39723.49</v>
      </c>
      <c r="L683">
        <v>3566.67</v>
      </c>
      <c r="M683">
        <f t="shared" si="32"/>
        <v>39723.488000000005</v>
      </c>
      <c r="N683" t="str">
        <f t="shared" si="30"/>
        <v>Q4</v>
      </c>
      <c r="O683" s="2">
        <f t="shared" si="31"/>
        <v>8.9787428043205679</v>
      </c>
      <c r="P683" t="str">
        <f>VLOOKUP(retail_sales_2023!C683,customers!A:J,5,)</f>
        <v>Delhi</v>
      </c>
      <c r="Q683" t="str">
        <f>VLOOKUP(C683,customers!A:J,10,0)</f>
        <v>Regular</v>
      </c>
    </row>
    <row r="684" spans="1:17" x14ac:dyDescent="0.3">
      <c r="A684" t="s">
        <v>1522</v>
      </c>
      <c r="B684" s="1">
        <v>45123</v>
      </c>
      <c r="C684" t="s">
        <v>500</v>
      </c>
      <c r="D684" t="s">
        <v>501</v>
      </c>
      <c r="E684" t="s">
        <v>15</v>
      </c>
      <c r="F684" t="s">
        <v>43</v>
      </c>
      <c r="G684" t="s">
        <v>110</v>
      </c>
      <c r="H684">
        <v>3</v>
      </c>
      <c r="I684">
        <v>15678.56</v>
      </c>
      <c r="J684">
        <v>0.2</v>
      </c>
      <c r="K684">
        <v>37628.54</v>
      </c>
      <c r="L684">
        <v>4283.55</v>
      </c>
      <c r="M684">
        <f t="shared" si="32"/>
        <v>37628.544000000002</v>
      </c>
      <c r="N684" t="str">
        <f t="shared" si="30"/>
        <v>Q3</v>
      </c>
      <c r="O684" s="2">
        <f t="shared" si="31"/>
        <v>11.383779439755038</v>
      </c>
      <c r="P684" t="str">
        <f>VLOOKUP(retail_sales_2023!C684,customers!A:J,5,)</f>
        <v>Coimbatore</v>
      </c>
      <c r="Q684" t="str">
        <f>VLOOKUP(C684,customers!A:J,10,0)</f>
        <v>Premium</v>
      </c>
    </row>
    <row r="685" spans="1:17" x14ac:dyDescent="0.3">
      <c r="A685" t="s">
        <v>1523</v>
      </c>
      <c r="B685" s="1">
        <v>45178</v>
      </c>
      <c r="C685" t="s">
        <v>924</v>
      </c>
      <c r="D685" t="s">
        <v>925</v>
      </c>
      <c r="E685" t="s">
        <v>27</v>
      </c>
      <c r="F685" t="s">
        <v>52</v>
      </c>
      <c r="G685" t="s">
        <v>268</v>
      </c>
      <c r="H685">
        <v>10</v>
      </c>
      <c r="I685">
        <v>107.74</v>
      </c>
      <c r="J685">
        <v>0</v>
      </c>
      <c r="K685">
        <v>1077.4000000000001</v>
      </c>
      <c r="L685">
        <v>-23.54</v>
      </c>
      <c r="M685">
        <f t="shared" si="32"/>
        <v>1077.3999999999999</v>
      </c>
      <c r="N685" t="str">
        <f t="shared" si="30"/>
        <v>Q3</v>
      </c>
      <c r="O685" s="2">
        <f t="shared" si="31"/>
        <v>-2.1848895489140521</v>
      </c>
      <c r="P685" t="str">
        <f>VLOOKUP(retail_sales_2023!C685,customers!A:J,5,)</f>
        <v>Lucknow</v>
      </c>
      <c r="Q685" t="str">
        <f>VLOOKUP(C685,customers!A:J,10,0)</f>
        <v>Regular</v>
      </c>
    </row>
    <row r="686" spans="1:17" x14ac:dyDescent="0.3">
      <c r="A686" t="s">
        <v>1524</v>
      </c>
      <c r="B686" s="1">
        <v>45017</v>
      </c>
      <c r="C686" t="s">
        <v>307</v>
      </c>
      <c r="D686" t="s">
        <v>13093</v>
      </c>
      <c r="E686" t="s">
        <v>21</v>
      </c>
      <c r="F686" t="s">
        <v>38</v>
      </c>
      <c r="G686" t="s">
        <v>73</v>
      </c>
      <c r="H686">
        <v>5</v>
      </c>
      <c r="I686">
        <v>845.87</v>
      </c>
      <c r="J686">
        <v>0.05</v>
      </c>
      <c r="K686">
        <v>4017.88</v>
      </c>
      <c r="L686">
        <v>896.62</v>
      </c>
      <c r="M686">
        <f t="shared" si="32"/>
        <v>4017.8825000000002</v>
      </c>
      <c r="N686" t="str">
        <f t="shared" si="30"/>
        <v>Q2</v>
      </c>
      <c r="O686" s="2">
        <f t="shared" si="31"/>
        <v>22.315748603741277</v>
      </c>
      <c r="P686" t="str">
        <f>VLOOKUP(retail_sales_2023!C686,customers!A:J,5,)</f>
        <v>Patna</v>
      </c>
      <c r="Q686" t="str">
        <f>VLOOKUP(C686,customers!A:J,10,0)</f>
        <v>Occasional</v>
      </c>
    </row>
    <row r="687" spans="1:17" x14ac:dyDescent="0.3">
      <c r="A687" t="s">
        <v>1525</v>
      </c>
      <c r="B687" s="1">
        <v>45177</v>
      </c>
      <c r="C687" t="s">
        <v>136</v>
      </c>
      <c r="D687" t="s">
        <v>137</v>
      </c>
      <c r="E687" t="s">
        <v>15</v>
      </c>
      <c r="F687" t="s">
        <v>43</v>
      </c>
      <c r="G687" t="s">
        <v>154</v>
      </c>
      <c r="H687">
        <v>3</v>
      </c>
      <c r="I687">
        <v>81439.039999999994</v>
      </c>
      <c r="J687">
        <v>0.05</v>
      </c>
      <c r="K687">
        <v>232101.26</v>
      </c>
      <c r="L687">
        <v>25649.279999999999</v>
      </c>
      <c r="M687">
        <f t="shared" si="32"/>
        <v>232101.264</v>
      </c>
      <c r="N687" t="str">
        <f t="shared" si="30"/>
        <v>Q3</v>
      </c>
      <c r="O687" s="2">
        <f t="shared" si="31"/>
        <v>11.050900800797031</v>
      </c>
      <c r="P687" t="str">
        <f>VLOOKUP(retail_sales_2023!C687,customers!A:J,5,)</f>
        <v>Hyderabad</v>
      </c>
      <c r="Q687" t="str">
        <f>VLOOKUP(C687,customers!A:J,10,0)</f>
        <v>Regular</v>
      </c>
    </row>
    <row r="688" spans="1:17" x14ac:dyDescent="0.3">
      <c r="A688" t="s">
        <v>1526</v>
      </c>
      <c r="B688" s="1">
        <v>44995</v>
      </c>
      <c r="C688" t="s">
        <v>547</v>
      </c>
      <c r="D688" t="s">
        <v>548</v>
      </c>
      <c r="E688" t="s">
        <v>33</v>
      </c>
      <c r="F688" t="s">
        <v>81</v>
      </c>
      <c r="G688" t="s">
        <v>150</v>
      </c>
      <c r="H688">
        <v>1</v>
      </c>
      <c r="I688">
        <v>3793.17</v>
      </c>
      <c r="J688">
        <v>0</v>
      </c>
      <c r="K688">
        <v>3793.17</v>
      </c>
      <c r="L688">
        <v>1063.22</v>
      </c>
      <c r="M688">
        <f t="shared" si="32"/>
        <v>3793.17</v>
      </c>
      <c r="N688" t="str">
        <f t="shared" si="30"/>
        <v>Q1</v>
      </c>
      <c r="O688" s="2">
        <f t="shared" si="31"/>
        <v>28.02985365802218</v>
      </c>
      <c r="P688" t="str">
        <f>VLOOKUP(retail_sales_2023!C688,customers!A:J,5,)</f>
        <v>Pune</v>
      </c>
      <c r="Q688" t="str">
        <f>VLOOKUP(C688,customers!A:J,10,0)</f>
        <v>Regular</v>
      </c>
    </row>
    <row r="689" spans="1:17" x14ac:dyDescent="0.3">
      <c r="A689" t="s">
        <v>1527</v>
      </c>
      <c r="B689" s="1">
        <v>45087</v>
      </c>
      <c r="C689" t="s">
        <v>901</v>
      </c>
      <c r="D689" t="s">
        <v>902</v>
      </c>
      <c r="E689" t="s">
        <v>21</v>
      </c>
      <c r="F689" t="s">
        <v>28</v>
      </c>
      <c r="G689" t="s">
        <v>325</v>
      </c>
      <c r="H689">
        <v>4</v>
      </c>
      <c r="I689">
        <v>1146.69</v>
      </c>
      <c r="J689">
        <v>0.2</v>
      </c>
      <c r="K689">
        <v>3669.41</v>
      </c>
      <c r="L689">
        <v>1024.94</v>
      </c>
      <c r="M689">
        <f t="shared" si="32"/>
        <v>3669.4080000000004</v>
      </c>
      <c r="N689" t="str">
        <f t="shared" si="30"/>
        <v>Q2</v>
      </c>
      <c r="O689" s="2">
        <f t="shared" si="31"/>
        <v>27.932010868232226</v>
      </c>
      <c r="P689" t="str">
        <f>VLOOKUP(retail_sales_2023!C689,customers!A:J,5,)</f>
        <v>Ranchi</v>
      </c>
      <c r="Q689" t="str">
        <f>VLOOKUP(C689,customers!A:J,10,0)</f>
        <v>Regular</v>
      </c>
    </row>
    <row r="690" spans="1:17" x14ac:dyDescent="0.3">
      <c r="A690" t="s">
        <v>1528</v>
      </c>
      <c r="B690" s="1">
        <v>45149</v>
      </c>
      <c r="C690" t="s">
        <v>420</v>
      </c>
      <c r="D690" t="s">
        <v>421</v>
      </c>
      <c r="E690" t="s">
        <v>33</v>
      </c>
      <c r="F690" t="s">
        <v>81</v>
      </c>
      <c r="G690" t="s">
        <v>101</v>
      </c>
      <c r="H690">
        <v>1</v>
      </c>
      <c r="I690">
        <v>3156.65</v>
      </c>
      <c r="J690">
        <v>0.15</v>
      </c>
      <c r="K690">
        <v>2683.15</v>
      </c>
      <c r="L690">
        <v>713.41</v>
      </c>
      <c r="M690">
        <f t="shared" si="32"/>
        <v>2683.1525000000001</v>
      </c>
      <c r="N690" t="str">
        <f t="shared" si="30"/>
        <v>Q3</v>
      </c>
      <c r="O690" s="2">
        <f t="shared" si="31"/>
        <v>26.588524681810554</v>
      </c>
      <c r="P690" t="str">
        <f>VLOOKUP(retail_sales_2023!C690,customers!A:J,5,)</f>
        <v>Surat</v>
      </c>
      <c r="Q690" t="str">
        <f>VLOOKUP(C690,customers!A:J,10,0)</f>
        <v>Premium</v>
      </c>
    </row>
    <row r="691" spans="1:17" x14ac:dyDescent="0.3">
      <c r="A691" t="s">
        <v>1529</v>
      </c>
      <c r="B691" s="1">
        <v>45122</v>
      </c>
      <c r="C691" t="s">
        <v>867</v>
      </c>
      <c r="D691" t="s">
        <v>868</v>
      </c>
      <c r="E691" t="s">
        <v>33</v>
      </c>
      <c r="F691" t="s">
        <v>52</v>
      </c>
      <c r="G691" t="s">
        <v>69</v>
      </c>
      <c r="H691">
        <v>4</v>
      </c>
      <c r="I691">
        <v>503.34</v>
      </c>
      <c r="J691">
        <v>0.2</v>
      </c>
      <c r="K691">
        <v>1610.69</v>
      </c>
      <c r="L691">
        <v>149.01</v>
      </c>
      <c r="M691">
        <f t="shared" si="32"/>
        <v>1610.6880000000001</v>
      </c>
      <c r="N691" t="str">
        <f t="shared" si="30"/>
        <v>Q3</v>
      </c>
      <c r="O691" s="2">
        <f t="shared" si="31"/>
        <v>9.2513146539681745</v>
      </c>
      <c r="P691" t="str">
        <f>VLOOKUP(retail_sales_2023!C691,customers!A:J,5,)</f>
        <v>Nagpur</v>
      </c>
      <c r="Q691" t="str">
        <f>VLOOKUP(C691,customers!A:J,10,0)</f>
        <v>Regular</v>
      </c>
    </row>
    <row r="692" spans="1:17" x14ac:dyDescent="0.3">
      <c r="A692" t="s">
        <v>1530</v>
      </c>
      <c r="B692" s="1">
        <v>45264</v>
      </c>
      <c r="C692" t="s">
        <v>414</v>
      </c>
      <c r="D692" t="s">
        <v>415</v>
      </c>
      <c r="E692" t="s">
        <v>33</v>
      </c>
      <c r="F692" t="s">
        <v>38</v>
      </c>
      <c r="G692" t="s">
        <v>48</v>
      </c>
      <c r="H692">
        <v>1</v>
      </c>
      <c r="I692">
        <v>3231.37</v>
      </c>
      <c r="J692">
        <v>0.2</v>
      </c>
      <c r="K692">
        <v>2585.1</v>
      </c>
      <c r="L692">
        <v>579.59</v>
      </c>
      <c r="M692">
        <f t="shared" si="32"/>
        <v>2585.096</v>
      </c>
      <c r="N692" t="str">
        <f t="shared" si="30"/>
        <v>Q4</v>
      </c>
      <c r="O692" s="2">
        <f t="shared" si="31"/>
        <v>22.420409268500254</v>
      </c>
      <c r="P692" t="str">
        <f>VLOOKUP(retail_sales_2023!C692,customers!A:J,5,)</f>
        <v>Pune</v>
      </c>
      <c r="Q692" t="str">
        <f>VLOOKUP(C692,customers!A:J,10,0)</f>
        <v>Premium</v>
      </c>
    </row>
    <row r="693" spans="1:17" x14ac:dyDescent="0.3">
      <c r="A693" t="s">
        <v>1531</v>
      </c>
      <c r="B693" s="1">
        <v>44980</v>
      </c>
      <c r="C693" t="s">
        <v>931</v>
      </c>
      <c r="D693" t="s">
        <v>932</v>
      </c>
      <c r="E693" t="s">
        <v>33</v>
      </c>
      <c r="F693" t="s">
        <v>81</v>
      </c>
      <c r="G693" t="s">
        <v>158</v>
      </c>
      <c r="H693">
        <v>4</v>
      </c>
      <c r="I693">
        <v>4689.1899999999996</v>
      </c>
      <c r="J693">
        <v>0</v>
      </c>
      <c r="K693">
        <v>18756.759999999998</v>
      </c>
      <c r="L693">
        <v>5485.88</v>
      </c>
      <c r="M693">
        <f t="shared" si="32"/>
        <v>18756.759999999998</v>
      </c>
      <c r="N693" t="str">
        <f t="shared" si="30"/>
        <v>Q1</v>
      </c>
      <c r="O693" s="2">
        <f t="shared" si="31"/>
        <v>29.247481974498797</v>
      </c>
      <c r="P693" t="str">
        <f>VLOOKUP(retail_sales_2023!C693,customers!A:J,5,)</f>
        <v>Mumbai</v>
      </c>
      <c r="Q693" t="str">
        <f>VLOOKUP(C693,customers!A:J,10,0)</f>
        <v>Occasional</v>
      </c>
    </row>
    <row r="694" spans="1:17" x14ac:dyDescent="0.3">
      <c r="A694" t="s">
        <v>1532</v>
      </c>
      <c r="B694" s="1">
        <v>45230</v>
      </c>
      <c r="C694" t="s">
        <v>1160</v>
      </c>
      <c r="D694" t="s">
        <v>1161</v>
      </c>
      <c r="E694" t="s">
        <v>21</v>
      </c>
      <c r="F694" t="s">
        <v>38</v>
      </c>
      <c r="G694" t="s">
        <v>65</v>
      </c>
      <c r="H694">
        <v>5</v>
      </c>
      <c r="I694">
        <v>1682.31</v>
      </c>
      <c r="J694">
        <v>0.1</v>
      </c>
      <c r="K694">
        <v>7570.39</v>
      </c>
      <c r="L694">
        <v>1673.68</v>
      </c>
      <c r="M694">
        <f t="shared" si="32"/>
        <v>7570.3949999999995</v>
      </c>
      <c r="N694" t="str">
        <f t="shared" si="30"/>
        <v>Q4</v>
      </c>
      <c r="O694" s="2">
        <f t="shared" si="31"/>
        <v>22.108240130297119</v>
      </c>
      <c r="P694" t="str">
        <f>VLOOKUP(retail_sales_2023!C694,customers!A:J,5,)</f>
        <v>Kolkata</v>
      </c>
      <c r="Q694" t="str">
        <f>VLOOKUP(C694,customers!A:J,10,0)</f>
        <v>Premium</v>
      </c>
    </row>
    <row r="695" spans="1:17" x14ac:dyDescent="0.3">
      <c r="A695" t="s">
        <v>1533</v>
      </c>
      <c r="B695" s="1">
        <v>45172</v>
      </c>
      <c r="C695" t="s">
        <v>59</v>
      </c>
      <c r="D695" t="s">
        <v>60</v>
      </c>
      <c r="E695" t="s">
        <v>33</v>
      </c>
      <c r="F695" t="s">
        <v>43</v>
      </c>
      <c r="G695" t="s">
        <v>128</v>
      </c>
      <c r="H695">
        <v>3</v>
      </c>
      <c r="I695">
        <v>31606.43</v>
      </c>
      <c r="J695">
        <v>0</v>
      </c>
      <c r="K695">
        <v>94819.29</v>
      </c>
      <c r="L695">
        <v>8325.25</v>
      </c>
      <c r="M695">
        <f t="shared" si="32"/>
        <v>94819.290000000008</v>
      </c>
      <c r="N695" t="str">
        <f t="shared" si="30"/>
        <v>Q3</v>
      </c>
      <c r="O695" s="2">
        <f t="shared" si="31"/>
        <v>8.7801226944432926</v>
      </c>
      <c r="P695" t="str">
        <f>VLOOKUP(retail_sales_2023!C695,customers!A:J,5,)</f>
        <v>Nagpur</v>
      </c>
      <c r="Q695" t="str">
        <f>VLOOKUP(C695,customers!A:J,10,0)</f>
        <v>Premium</v>
      </c>
    </row>
    <row r="696" spans="1:17" x14ac:dyDescent="0.3">
      <c r="A696" t="s">
        <v>1534</v>
      </c>
      <c r="B696" s="1">
        <v>44994</v>
      </c>
      <c r="C696" t="s">
        <v>414</v>
      </c>
      <c r="D696" t="s">
        <v>415</v>
      </c>
      <c r="E696" t="s">
        <v>33</v>
      </c>
      <c r="F696" t="s">
        <v>16</v>
      </c>
      <c r="G696" t="s">
        <v>171</v>
      </c>
      <c r="H696">
        <v>5</v>
      </c>
      <c r="I696">
        <v>965.53</v>
      </c>
      <c r="J696">
        <v>0.05</v>
      </c>
      <c r="K696">
        <v>4586.2700000000004</v>
      </c>
      <c r="L696">
        <v>2081.88</v>
      </c>
      <c r="M696">
        <f t="shared" si="32"/>
        <v>4586.267499999999</v>
      </c>
      <c r="N696" t="str">
        <f t="shared" si="30"/>
        <v>Q1</v>
      </c>
      <c r="O696" s="2">
        <f t="shared" si="31"/>
        <v>45.39375134913557</v>
      </c>
      <c r="P696" t="str">
        <f>VLOOKUP(retail_sales_2023!C696,customers!A:J,5,)</f>
        <v>Pune</v>
      </c>
      <c r="Q696" t="str">
        <f>VLOOKUP(C696,customers!A:J,10,0)</f>
        <v>Premium</v>
      </c>
    </row>
    <row r="697" spans="1:17" x14ac:dyDescent="0.3">
      <c r="A697" t="s">
        <v>1535</v>
      </c>
      <c r="B697" s="1">
        <v>45057</v>
      </c>
      <c r="C697" t="s">
        <v>1536</v>
      </c>
      <c r="D697" t="s">
        <v>1537</v>
      </c>
      <c r="E697" t="s">
        <v>15</v>
      </c>
      <c r="F697" t="s">
        <v>16</v>
      </c>
      <c r="G697" t="s">
        <v>17</v>
      </c>
      <c r="H697">
        <v>1</v>
      </c>
      <c r="I697">
        <v>969.2</v>
      </c>
      <c r="J697">
        <v>0.2</v>
      </c>
      <c r="K697">
        <v>775.36</v>
      </c>
      <c r="L697">
        <v>211.06</v>
      </c>
      <c r="M697">
        <f t="shared" si="32"/>
        <v>775.36000000000013</v>
      </c>
      <c r="N697" t="str">
        <f t="shared" si="30"/>
        <v>Q2</v>
      </c>
      <c r="O697" s="2">
        <f t="shared" si="31"/>
        <v>27.220903838217087</v>
      </c>
      <c r="P697" t="str">
        <f>VLOOKUP(retail_sales_2023!C697,customers!A:J,5,)</f>
        <v>Kochi</v>
      </c>
      <c r="Q697" t="str">
        <f>VLOOKUP(C697,customers!A:J,10,0)</f>
        <v>Regular</v>
      </c>
    </row>
    <row r="698" spans="1:17" x14ac:dyDescent="0.3">
      <c r="A698" t="s">
        <v>1538</v>
      </c>
      <c r="B698" s="1">
        <v>45092</v>
      </c>
      <c r="C698" t="s">
        <v>583</v>
      </c>
      <c r="D698" t="s">
        <v>584</v>
      </c>
      <c r="E698" t="s">
        <v>27</v>
      </c>
      <c r="F698" t="s">
        <v>52</v>
      </c>
      <c r="G698" t="s">
        <v>133</v>
      </c>
      <c r="H698">
        <v>5</v>
      </c>
      <c r="I698">
        <v>602.41</v>
      </c>
      <c r="J698">
        <v>0</v>
      </c>
      <c r="K698">
        <v>3012.05</v>
      </c>
      <c r="L698">
        <v>283.39999999999998</v>
      </c>
      <c r="M698">
        <f t="shared" si="32"/>
        <v>3012.0499999999997</v>
      </c>
      <c r="N698" t="str">
        <f t="shared" si="30"/>
        <v>Q2</v>
      </c>
      <c r="O698" s="2">
        <f t="shared" si="31"/>
        <v>9.408874354675385</v>
      </c>
      <c r="P698" t="str">
        <f>VLOOKUP(retail_sales_2023!C698,customers!A:J,5,)</f>
        <v>Amritsar</v>
      </c>
      <c r="Q698" t="str">
        <f>VLOOKUP(C698,customers!A:J,10,0)</f>
        <v>Premium</v>
      </c>
    </row>
    <row r="699" spans="1:17" x14ac:dyDescent="0.3">
      <c r="A699" t="s">
        <v>1539</v>
      </c>
      <c r="B699" s="1">
        <v>45218</v>
      </c>
      <c r="C699" t="s">
        <v>738</v>
      </c>
      <c r="D699" t="s">
        <v>739</v>
      </c>
      <c r="E699" t="s">
        <v>15</v>
      </c>
      <c r="F699" t="s">
        <v>43</v>
      </c>
      <c r="G699" t="s">
        <v>121</v>
      </c>
      <c r="H699">
        <v>2</v>
      </c>
      <c r="I699">
        <v>68431.740000000005</v>
      </c>
      <c r="J699">
        <v>0</v>
      </c>
      <c r="K699">
        <v>136863.48000000001</v>
      </c>
      <c r="L699">
        <v>15476.74</v>
      </c>
      <c r="M699">
        <f t="shared" si="32"/>
        <v>136863.48000000001</v>
      </c>
      <c r="N699" t="str">
        <f t="shared" si="30"/>
        <v>Q4</v>
      </c>
      <c r="O699" s="2">
        <f t="shared" si="31"/>
        <v>11.308159050171747</v>
      </c>
      <c r="P699" t="str">
        <f>VLOOKUP(retail_sales_2023!C699,customers!A:J,5,)</f>
        <v>Bengaluru</v>
      </c>
      <c r="Q699" t="str">
        <f>VLOOKUP(C699,customers!A:J,10,0)</f>
        <v>Premium</v>
      </c>
    </row>
    <row r="700" spans="1:17" x14ac:dyDescent="0.3">
      <c r="A700" t="s">
        <v>1540</v>
      </c>
      <c r="B700" s="1">
        <v>45232</v>
      </c>
      <c r="C700" t="s">
        <v>1051</v>
      </c>
      <c r="D700" t="s">
        <v>1052</v>
      </c>
      <c r="E700" t="s">
        <v>21</v>
      </c>
      <c r="F700" t="s">
        <v>28</v>
      </c>
      <c r="G700" t="s">
        <v>29</v>
      </c>
      <c r="H700">
        <v>1</v>
      </c>
      <c r="I700">
        <v>3480.17</v>
      </c>
      <c r="J700">
        <v>0.1</v>
      </c>
      <c r="K700">
        <v>3132.15</v>
      </c>
      <c r="L700">
        <v>707.38</v>
      </c>
      <c r="M700">
        <f t="shared" si="32"/>
        <v>3132.1530000000002</v>
      </c>
      <c r="N700" t="str">
        <f t="shared" si="30"/>
        <v>Q4</v>
      </c>
      <c r="O700" s="2">
        <f t="shared" si="31"/>
        <v>22.584486694443111</v>
      </c>
      <c r="P700" t="str">
        <f>VLOOKUP(retail_sales_2023!C700,customers!A:J,5,)</f>
        <v>Bhubaneswar</v>
      </c>
      <c r="Q700" t="str">
        <f>VLOOKUP(C700,customers!A:J,10,0)</f>
        <v>Regular</v>
      </c>
    </row>
    <row r="701" spans="1:17" x14ac:dyDescent="0.3">
      <c r="A701" t="s">
        <v>1541</v>
      </c>
      <c r="B701" s="1">
        <v>44964</v>
      </c>
      <c r="C701" t="s">
        <v>842</v>
      </c>
      <c r="D701" t="s">
        <v>843</v>
      </c>
      <c r="E701" t="s">
        <v>33</v>
      </c>
      <c r="F701" t="s">
        <v>28</v>
      </c>
      <c r="G701" t="s">
        <v>280</v>
      </c>
      <c r="H701">
        <v>2</v>
      </c>
      <c r="I701">
        <v>4386.57</v>
      </c>
      <c r="J701">
        <v>0.05</v>
      </c>
      <c r="K701">
        <v>8334.48</v>
      </c>
      <c r="L701">
        <v>1601.16</v>
      </c>
      <c r="M701">
        <f t="shared" si="32"/>
        <v>8334.4829999999984</v>
      </c>
      <c r="N701" t="str">
        <f t="shared" si="30"/>
        <v>Q1</v>
      </c>
      <c r="O701" s="2">
        <f t="shared" si="31"/>
        <v>19.211276528349703</v>
      </c>
      <c r="P701" t="str">
        <f>VLOOKUP(retail_sales_2023!C701,customers!A:J,5,)</f>
        <v>Mumbai</v>
      </c>
      <c r="Q701" t="str">
        <f>VLOOKUP(C701,customers!A:J,10,0)</f>
        <v>Occasional</v>
      </c>
    </row>
    <row r="702" spans="1:17" x14ac:dyDescent="0.3">
      <c r="A702" t="s">
        <v>1542</v>
      </c>
      <c r="B702" s="1">
        <v>45231</v>
      </c>
      <c r="C702" t="s">
        <v>1543</v>
      </c>
      <c r="D702" t="s">
        <v>1544</v>
      </c>
      <c r="E702" t="s">
        <v>33</v>
      </c>
      <c r="F702" t="s">
        <v>43</v>
      </c>
      <c r="G702" t="s">
        <v>121</v>
      </c>
      <c r="H702">
        <v>1</v>
      </c>
      <c r="I702">
        <v>4518.8100000000004</v>
      </c>
      <c r="J702">
        <v>0.15</v>
      </c>
      <c r="K702">
        <v>3840.99</v>
      </c>
      <c r="L702">
        <v>396.43</v>
      </c>
      <c r="M702">
        <f t="shared" si="32"/>
        <v>3840.9885000000004</v>
      </c>
      <c r="N702" t="str">
        <f t="shared" si="30"/>
        <v>Q4</v>
      </c>
      <c r="O702" s="2">
        <f t="shared" si="31"/>
        <v>10.321037024308838</v>
      </c>
      <c r="P702" t="str">
        <f>VLOOKUP(retail_sales_2023!C702,customers!A:J,5,)</f>
        <v>Ahmedabad</v>
      </c>
      <c r="Q702" t="str">
        <f>VLOOKUP(C702,customers!A:J,10,0)</f>
        <v>Regular</v>
      </c>
    </row>
    <row r="703" spans="1:17" x14ac:dyDescent="0.3">
      <c r="A703" t="s">
        <v>1545</v>
      </c>
      <c r="B703" s="1">
        <v>45223</v>
      </c>
      <c r="C703" t="s">
        <v>928</v>
      </c>
      <c r="D703" t="s">
        <v>929</v>
      </c>
      <c r="E703" t="s">
        <v>27</v>
      </c>
      <c r="F703" t="s">
        <v>43</v>
      </c>
      <c r="G703" t="s">
        <v>178</v>
      </c>
      <c r="H703">
        <v>2</v>
      </c>
      <c r="I703">
        <v>33865.58</v>
      </c>
      <c r="J703">
        <v>0.1</v>
      </c>
      <c r="K703">
        <v>60958.04</v>
      </c>
      <c r="L703">
        <v>6752.55</v>
      </c>
      <c r="M703">
        <f t="shared" si="32"/>
        <v>60958.044000000002</v>
      </c>
      <c r="N703" t="str">
        <f t="shared" si="30"/>
        <v>Q4</v>
      </c>
      <c r="O703" s="2">
        <f t="shared" si="31"/>
        <v>11.077373878818939</v>
      </c>
      <c r="P703" t="str">
        <f>VLOOKUP(retail_sales_2023!C703,customers!A:J,5,)</f>
        <v>Jaipur</v>
      </c>
      <c r="Q703" t="str">
        <f>VLOOKUP(C703,customers!A:J,10,0)</f>
        <v>Premium</v>
      </c>
    </row>
    <row r="704" spans="1:17" x14ac:dyDescent="0.3">
      <c r="A704" t="s">
        <v>1546</v>
      </c>
      <c r="B704" s="1">
        <v>45049</v>
      </c>
      <c r="C704" t="s">
        <v>1547</v>
      </c>
      <c r="D704" t="s">
        <v>1548</v>
      </c>
      <c r="E704" t="s">
        <v>21</v>
      </c>
      <c r="F704" t="s">
        <v>52</v>
      </c>
      <c r="G704" t="s">
        <v>133</v>
      </c>
      <c r="H704">
        <v>10</v>
      </c>
      <c r="I704">
        <v>764.97</v>
      </c>
      <c r="J704">
        <v>0.2</v>
      </c>
      <c r="K704">
        <v>6119.76</v>
      </c>
      <c r="L704">
        <v>-538.08000000000004</v>
      </c>
      <c r="M704">
        <f t="shared" si="32"/>
        <v>6119.7600000000011</v>
      </c>
      <c r="N704" t="str">
        <f t="shared" si="30"/>
        <v>Q2</v>
      </c>
      <c r="O704" s="2">
        <f t="shared" si="31"/>
        <v>-8.7925016667320293</v>
      </c>
      <c r="P704" t="str">
        <f>VLOOKUP(retail_sales_2023!C704,customers!A:J,5,)</f>
        <v>Kolkata</v>
      </c>
      <c r="Q704" t="str">
        <f>VLOOKUP(C704,customers!A:J,10,0)</f>
        <v>Regular</v>
      </c>
    </row>
    <row r="705" spans="1:17" x14ac:dyDescent="0.3">
      <c r="A705" t="s">
        <v>1549</v>
      </c>
      <c r="B705" s="1">
        <v>45117</v>
      </c>
      <c r="C705" t="s">
        <v>167</v>
      </c>
      <c r="D705" t="s">
        <v>168</v>
      </c>
      <c r="E705" t="s">
        <v>33</v>
      </c>
      <c r="F705" t="s">
        <v>81</v>
      </c>
      <c r="G705" t="s">
        <v>239</v>
      </c>
      <c r="H705">
        <v>1</v>
      </c>
      <c r="I705">
        <v>2659.21</v>
      </c>
      <c r="J705">
        <v>0.3</v>
      </c>
      <c r="K705">
        <v>1861.45</v>
      </c>
      <c r="L705">
        <v>695.26</v>
      </c>
      <c r="M705">
        <f t="shared" si="32"/>
        <v>1861.4469999999999</v>
      </c>
      <c r="N705" t="str">
        <f t="shared" si="30"/>
        <v>Q3</v>
      </c>
      <c r="O705" s="2">
        <f t="shared" si="31"/>
        <v>37.350452604152672</v>
      </c>
      <c r="P705" t="str">
        <f>VLOOKUP(retail_sales_2023!C705,customers!A:J,5,)</f>
        <v>Surat</v>
      </c>
      <c r="Q705" t="str">
        <f>VLOOKUP(C705,customers!A:J,10,0)</f>
        <v>Regular</v>
      </c>
    </row>
    <row r="706" spans="1:17" x14ac:dyDescent="0.3">
      <c r="A706" t="s">
        <v>1550</v>
      </c>
      <c r="B706" s="1">
        <v>45211</v>
      </c>
      <c r="C706" t="s">
        <v>580</v>
      </c>
      <c r="D706" t="s">
        <v>581</v>
      </c>
      <c r="E706" t="s">
        <v>21</v>
      </c>
      <c r="F706" t="s">
        <v>43</v>
      </c>
      <c r="G706" t="s">
        <v>272</v>
      </c>
      <c r="H706">
        <v>5</v>
      </c>
      <c r="I706">
        <v>53664.46</v>
      </c>
      <c r="J706">
        <v>0</v>
      </c>
      <c r="K706">
        <v>268322.3</v>
      </c>
      <c r="L706">
        <v>38078.51</v>
      </c>
      <c r="M706">
        <f t="shared" si="32"/>
        <v>268322.3</v>
      </c>
      <c r="N706" t="str">
        <f t="shared" si="30"/>
        <v>Q4</v>
      </c>
      <c r="O706" s="2">
        <f t="shared" si="31"/>
        <v>14.191332587712612</v>
      </c>
      <c r="P706" t="str">
        <f>VLOOKUP(retail_sales_2023!C706,customers!A:J,5,)</f>
        <v>Patna</v>
      </c>
      <c r="Q706" t="str">
        <f>VLOOKUP(C706,customers!A:J,10,0)</f>
        <v>Regular</v>
      </c>
    </row>
    <row r="707" spans="1:17" x14ac:dyDescent="0.3">
      <c r="A707" t="s">
        <v>1551</v>
      </c>
      <c r="B707" s="1">
        <v>45009</v>
      </c>
      <c r="C707" t="s">
        <v>358</v>
      </c>
      <c r="D707" t="s">
        <v>359</v>
      </c>
      <c r="E707" t="s">
        <v>15</v>
      </c>
      <c r="F707" t="s">
        <v>43</v>
      </c>
      <c r="G707" t="s">
        <v>121</v>
      </c>
      <c r="H707">
        <v>1</v>
      </c>
      <c r="I707">
        <v>76932.2</v>
      </c>
      <c r="J707">
        <v>0.2</v>
      </c>
      <c r="K707">
        <v>61545.760000000002</v>
      </c>
      <c r="L707">
        <v>-9229.7000000000007</v>
      </c>
      <c r="M707">
        <f t="shared" si="32"/>
        <v>61545.760000000002</v>
      </c>
      <c r="N707" t="str">
        <f t="shared" ref="N707:N770" si="33">"Q"&amp;ROUNDUP(MONTH(B707)/3,0)</f>
        <v>Q1</v>
      </c>
      <c r="O707" s="2">
        <f t="shared" ref="O707:O770" si="34">(L707/K707)*100</f>
        <v>-14.996483917007444</v>
      </c>
      <c r="P707" t="str">
        <f>VLOOKUP(retail_sales_2023!C707,customers!A:J,5,)</f>
        <v>Chennai</v>
      </c>
      <c r="Q707" t="str">
        <f>VLOOKUP(C707,customers!A:J,10,0)</f>
        <v>Regular</v>
      </c>
    </row>
    <row r="708" spans="1:17" x14ac:dyDescent="0.3">
      <c r="A708" t="s">
        <v>1552</v>
      </c>
      <c r="B708" s="1">
        <v>45036</v>
      </c>
      <c r="C708" t="s">
        <v>257</v>
      </c>
      <c r="D708" t="s">
        <v>258</v>
      </c>
      <c r="E708" t="s">
        <v>27</v>
      </c>
      <c r="F708" t="s">
        <v>16</v>
      </c>
      <c r="G708" t="s">
        <v>305</v>
      </c>
      <c r="H708">
        <v>5</v>
      </c>
      <c r="I708">
        <v>293.07</v>
      </c>
      <c r="J708">
        <v>0</v>
      </c>
      <c r="K708">
        <v>1465.35</v>
      </c>
      <c r="L708">
        <v>385.13</v>
      </c>
      <c r="M708">
        <f t="shared" si="32"/>
        <v>1465.35</v>
      </c>
      <c r="N708" t="str">
        <f t="shared" si="33"/>
        <v>Q2</v>
      </c>
      <c r="O708" s="2">
        <f t="shared" si="34"/>
        <v>26.28245811580851</v>
      </c>
      <c r="P708" t="str">
        <f>VLOOKUP(retail_sales_2023!C708,customers!A:J,5,)</f>
        <v>Delhi</v>
      </c>
      <c r="Q708" t="str">
        <f>VLOOKUP(C708,customers!A:J,10,0)</f>
        <v>Regular</v>
      </c>
    </row>
    <row r="709" spans="1:17" x14ac:dyDescent="0.3">
      <c r="A709" t="s">
        <v>1553</v>
      </c>
      <c r="B709" s="1">
        <v>45091</v>
      </c>
      <c r="C709" t="s">
        <v>348</v>
      </c>
      <c r="D709" t="s">
        <v>349</v>
      </c>
      <c r="E709" t="s">
        <v>15</v>
      </c>
      <c r="F709" t="s">
        <v>52</v>
      </c>
      <c r="G709" t="s">
        <v>235</v>
      </c>
      <c r="H709">
        <v>2</v>
      </c>
      <c r="I709">
        <v>773.07</v>
      </c>
      <c r="J709">
        <v>0.05</v>
      </c>
      <c r="K709">
        <v>1468.83</v>
      </c>
      <c r="L709">
        <v>151.80000000000001</v>
      </c>
      <c r="M709">
        <f t="shared" ref="M709:M772" si="35">H709*I709*(1-J709)</f>
        <v>1468.8330000000001</v>
      </c>
      <c r="N709" t="str">
        <f t="shared" si="33"/>
        <v>Q2</v>
      </c>
      <c r="O709" s="2">
        <f t="shared" si="34"/>
        <v>10.334756234554034</v>
      </c>
      <c r="P709" t="str">
        <f>VLOOKUP(retail_sales_2023!C709,customers!A:J,5,)</f>
        <v>Bengaluru</v>
      </c>
      <c r="Q709" t="str">
        <f>VLOOKUP(C709,customers!A:J,10,0)</f>
        <v>Premium</v>
      </c>
    </row>
    <row r="710" spans="1:17" x14ac:dyDescent="0.3">
      <c r="A710" t="s">
        <v>1554</v>
      </c>
      <c r="B710" s="1">
        <v>45258</v>
      </c>
      <c r="C710" t="s">
        <v>342</v>
      </c>
      <c r="D710" t="s">
        <v>343</v>
      </c>
      <c r="E710" t="s">
        <v>15</v>
      </c>
      <c r="F710" t="s">
        <v>52</v>
      </c>
      <c r="G710" t="s">
        <v>235</v>
      </c>
      <c r="H710">
        <v>1</v>
      </c>
      <c r="I710">
        <v>193.15</v>
      </c>
      <c r="J710">
        <v>0.05</v>
      </c>
      <c r="K710">
        <v>183.49</v>
      </c>
      <c r="L710">
        <v>11.57</v>
      </c>
      <c r="M710">
        <f t="shared" si="35"/>
        <v>183.49250000000001</v>
      </c>
      <c r="N710" t="str">
        <f t="shared" si="33"/>
        <v>Q4</v>
      </c>
      <c r="O710" s="2">
        <f t="shared" si="34"/>
        <v>6.3055207368248949</v>
      </c>
      <c r="P710" t="str">
        <f>VLOOKUP(retail_sales_2023!C710,customers!A:J,5,)</f>
        <v>Coimbatore</v>
      </c>
      <c r="Q710" t="str">
        <f>VLOOKUP(C710,customers!A:J,10,0)</f>
        <v>Premium</v>
      </c>
    </row>
    <row r="711" spans="1:17" x14ac:dyDescent="0.3">
      <c r="A711" t="s">
        <v>1555</v>
      </c>
      <c r="B711" s="1">
        <v>45037</v>
      </c>
      <c r="C711" t="s">
        <v>270</v>
      </c>
      <c r="D711" t="s">
        <v>271</v>
      </c>
      <c r="E711" t="s">
        <v>15</v>
      </c>
      <c r="F711" t="s">
        <v>52</v>
      </c>
      <c r="G711" t="s">
        <v>133</v>
      </c>
      <c r="H711">
        <v>3</v>
      </c>
      <c r="I711">
        <v>117.33</v>
      </c>
      <c r="J711">
        <v>0</v>
      </c>
      <c r="K711">
        <v>351.99</v>
      </c>
      <c r="L711">
        <v>24.15</v>
      </c>
      <c r="M711">
        <f t="shared" si="35"/>
        <v>351.99</v>
      </c>
      <c r="N711" t="str">
        <f t="shared" si="33"/>
        <v>Q2</v>
      </c>
      <c r="O711" s="2">
        <f t="shared" si="34"/>
        <v>6.8609903690445746</v>
      </c>
      <c r="P711" t="str">
        <f>VLOOKUP(retail_sales_2023!C711,customers!A:J,5,)</f>
        <v>Chennai</v>
      </c>
      <c r="Q711" t="str">
        <f>VLOOKUP(C711,customers!A:J,10,0)</f>
        <v>Regular</v>
      </c>
    </row>
    <row r="712" spans="1:17" x14ac:dyDescent="0.3">
      <c r="A712" t="s">
        <v>1556</v>
      </c>
      <c r="B712" s="1">
        <v>45008</v>
      </c>
      <c r="C712" t="s">
        <v>1557</v>
      </c>
      <c r="D712" t="s">
        <v>1558</v>
      </c>
      <c r="E712" t="s">
        <v>27</v>
      </c>
      <c r="F712" t="s">
        <v>52</v>
      </c>
      <c r="G712" t="s">
        <v>69</v>
      </c>
      <c r="H712">
        <v>2</v>
      </c>
      <c r="I712">
        <v>504.97</v>
      </c>
      <c r="J712">
        <v>0</v>
      </c>
      <c r="K712">
        <v>1009.94</v>
      </c>
      <c r="L712">
        <v>81.25</v>
      </c>
      <c r="M712">
        <f t="shared" si="35"/>
        <v>1009.94</v>
      </c>
      <c r="N712" t="str">
        <f t="shared" si="33"/>
        <v>Q1</v>
      </c>
      <c r="O712" s="2">
        <f t="shared" si="34"/>
        <v>8.0450323781610784</v>
      </c>
      <c r="P712" t="str">
        <f>VLOOKUP(retail_sales_2023!C712,customers!A:J,5,)</f>
        <v>Delhi</v>
      </c>
      <c r="Q712" t="str">
        <f>VLOOKUP(C712,customers!A:J,10,0)</f>
        <v>Premium</v>
      </c>
    </row>
    <row r="713" spans="1:17" x14ac:dyDescent="0.3">
      <c r="A713" t="s">
        <v>1559</v>
      </c>
      <c r="B713" s="1">
        <v>45188</v>
      </c>
      <c r="C713" t="s">
        <v>228</v>
      </c>
      <c r="D713" t="s">
        <v>13093</v>
      </c>
      <c r="E713" t="s">
        <v>21</v>
      </c>
      <c r="F713" t="s">
        <v>52</v>
      </c>
      <c r="G713" t="s">
        <v>937</v>
      </c>
      <c r="H713">
        <v>4</v>
      </c>
      <c r="I713">
        <v>397.94</v>
      </c>
      <c r="J713">
        <v>0.2</v>
      </c>
      <c r="K713">
        <v>1273.4100000000001</v>
      </c>
      <c r="L713">
        <v>84.84</v>
      </c>
      <c r="M713">
        <f t="shared" si="35"/>
        <v>1273.4080000000001</v>
      </c>
      <c r="N713" t="str">
        <f t="shared" si="33"/>
        <v>Q3</v>
      </c>
      <c r="O713" s="2">
        <f t="shared" si="34"/>
        <v>6.6624260842933536</v>
      </c>
      <c r="P713" t="str">
        <f>VLOOKUP(retail_sales_2023!C713,customers!A:J,5,)</f>
        <v>Ranchi</v>
      </c>
      <c r="Q713" t="str">
        <f>VLOOKUP(C713,customers!A:J,10,0)</f>
        <v>Occasional</v>
      </c>
    </row>
    <row r="714" spans="1:17" x14ac:dyDescent="0.3">
      <c r="A714" t="s">
        <v>1560</v>
      </c>
      <c r="B714" s="1">
        <v>45036</v>
      </c>
      <c r="C714" t="s">
        <v>879</v>
      </c>
      <c r="D714" t="s">
        <v>880</v>
      </c>
      <c r="E714" t="s">
        <v>21</v>
      </c>
      <c r="F714" t="s">
        <v>52</v>
      </c>
      <c r="G714" t="s">
        <v>200</v>
      </c>
      <c r="H714">
        <v>9</v>
      </c>
      <c r="I714">
        <v>311.77</v>
      </c>
      <c r="J714">
        <v>0</v>
      </c>
      <c r="K714">
        <v>2805.93</v>
      </c>
      <c r="L714">
        <v>222.28</v>
      </c>
      <c r="M714">
        <f t="shared" si="35"/>
        <v>2805.93</v>
      </c>
      <c r="N714" t="str">
        <f t="shared" si="33"/>
        <v>Q2</v>
      </c>
      <c r="O714" s="2">
        <f t="shared" si="34"/>
        <v>7.9217942001404165</v>
      </c>
      <c r="P714" t="str">
        <f>VLOOKUP(retail_sales_2023!C714,customers!A:J,5,)</f>
        <v>Patna</v>
      </c>
      <c r="Q714" t="str">
        <f>VLOOKUP(C714,customers!A:J,10,0)</f>
        <v>Occasional</v>
      </c>
    </row>
    <row r="715" spans="1:17" x14ac:dyDescent="0.3">
      <c r="A715" t="s">
        <v>1561</v>
      </c>
      <c r="B715" s="1">
        <v>44969</v>
      </c>
      <c r="C715" t="s">
        <v>1061</v>
      </c>
      <c r="D715" t="s">
        <v>1062</v>
      </c>
      <c r="E715" t="s">
        <v>27</v>
      </c>
      <c r="F715" t="s">
        <v>38</v>
      </c>
      <c r="G715" t="s">
        <v>456</v>
      </c>
      <c r="H715">
        <v>3</v>
      </c>
      <c r="I715">
        <v>967.3</v>
      </c>
      <c r="J715">
        <v>0.15</v>
      </c>
      <c r="K715">
        <v>2466.61</v>
      </c>
      <c r="L715">
        <v>802.75</v>
      </c>
      <c r="M715">
        <f t="shared" si="35"/>
        <v>2466.6149999999998</v>
      </c>
      <c r="N715" t="str">
        <f t="shared" si="33"/>
        <v>Q1</v>
      </c>
      <c r="O715" s="2">
        <f t="shared" si="34"/>
        <v>32.544666566664368</v>
      </c>
      <c r="P715" t="str">
        <f>VLOOKUP(retail_sales_2023!C715,customers!A:J,5,)</f>
        <v>Jaipur</v>
      </c>
      <c r="Q715" t="str">
        <f>VLOOKUP(C715,customers!A:J,10,0)</f>
        <v>Regular</v>
      </c>
    </row>
    <row r="716" spans="1:17" x14ac:dyDescent="0.3">
      <c r="A716" t="s">
        <v>1562</v>
      </c>
      <c r="B716" s="1">
        <v>45274</v>
      </c>
      <c r="C716" t="s">
        <v>1399</v>
      </c>
      <c r="D716" t="s">
        <v>1400</v>
      </c>
      <c r="E716" t="s">
        <v>21</v>
      </c>
      <c r="F716" t="s">
        <v>38</v>
      </c>
      <c r="G716" t="s">
        <v>73</v>
      </c>
      <c r="H716">
        <v>1</v>
      </c>
      <c r="I716">
        <v>1905.7</v>
      </c>
      <c r="J716">
        <v>0.05</v>
      </c>
      <c r="K716">
        <v>1810.41</v>
      </c>
      <c r="L716">
        <v>621.58000000000004</v>
      </c>
      <c r="M716">
        <f t="shared" si="35"/>
        <v>1810.415</v>
      </c>
      <c r="N716" t="str">
        <f t="shared" si="33"/>
        <v>Q4</v>
      </c>
      <c r="O716" s="2">
        <f t="shared" si="34"/>
        <v>34.333659226363089</v>
      </c>
      <c r="P716" t="str">
        <f>VLOOKUP(retail_sales_2023!C716,customers!A:J,5,)</f>
        <v>Bhubaneswar</v>
      </c>
      <c r="Q716" t="str">
        <f>VLOOKUP(C716,customers!A:J,10,0)</f>
        <v>Premium</v>
      </c>
    </row>
    <row r="717" spans="1:17" x14ac:dyDescent="0.3">
      <c r="A717" t="s">
        <v>1563</v>
      </c>
      <c r="B717" s="1">
        <v>45064</v>
      </c>
      <c r="C717" t="s">
        <v>278</v>
      </c>
      <c r="D717" t="s">
        <v>279</v>
      </c>
      <c r="E717" t="s">
        <v>33</v>
      </c>
      <c r="F717" t="s">
        <v>38</v>
      </c>
      <c r="G717" t="s">
        <v>395</v>
      </c>
      <c r="H717">
        <v>5</v>
      </c>
      <c r="I717">
        <v>3610.98</v>
      </c>
      <c r="J717">
        <v>0</v>
      </c>
      <c r="K717">
        <v>18054.900000000001</v>
      </c>
      <c r="L717">
        <v>6535.22</v>
      </c>
      <c r="M717">
        <f t="shared" si="35"/>
        <v>18054.900000000001</v>
      </c>
      <c r="N717" t="str">
        <f t="shared" si="33"/>
        <v>Q2</v>
      </c>
      <c r="O717" s="2">
        <f t="shared" si="34"/>
        <v>36.196378822369553</v>
      </c>
      <c r="P717" t="str">
        <f>VLOOKUP(retail_sales_2023!C717,customers!A:J,5,)</f>
        <v>Pune</v>
      </c>
      <c r="Q717" t="str">
        <f>VLOOKUP(C717,customers!A:J,10,0)</f>
        <v>Premium</v>
      </c>
    </row>
    <row r="718" spans="1:17" x14ac:dyDescent="0.3">
      <c r="A718" t="s">
        <v>1564</v>
      </c>
      <c r="B718" s="1">
        <v>45226</v>
      </c>
      <c r="C718" t="s">
        <v>123</v>
      </c>
      <c r="D718" t="s">
        <v>124</v>
      </c>
      <c r="E718" t="s">
        <v>33</v>
      </c>
      <c r="F718" t="s">
        <v>43</v>
      </c>
      <c r="G718" t="s">
        <v>154</v>
      </c>
      <c r="H718">
        <v>5</v>
      </c>
      <c r="I718">
        <v>45608.36</v>
      </c>
      <c r="J718">
        <v>0.15</v>
      </c>
      <c r="K718">
        <v>193835.53</v>
      </c>
      <c r="L718">
        <v>27633.01</v>
      </c>
      <c r="M718">
        <f t="shared" si="35"/>
        <v>193835.53</v>
      </c>
      <c r="N718" t="str">
        <f t="shared" si="33"/>
        <v>Q4</v>
      </c>
      <c r="O718" s="2">
        <f t="shared" si="34"/>
        <v>14.255905509170583</v>
      </c>
      <c r="P718" t="str">
        <f>VLOOKUP(retail_sales_2023!C718,customers!A:J,5,)</f>
        <v>Surat</v>
      </c>
      <c r="Q718" t="str">
        <f>VLOOKUP(C718,customers!A:J,10,0)</f>
        <v>Premium</v>
      </c>
    </row>
    <row r="719" spans="1:17" x14ac:dyDescent="0.3">
      <c r="A719" t="s">
        <v>1565</v>
      </c>
      <c r="B719" s="1">
        <v>45092</v>
      </c>
      <c r="C719" t="s">
        <v>570</v>
      </c>
      <c r="D719" t="s">
        <v>571</v>
      </c>
      <c r="E719" t="s">
        <v>33</v>
      </c>
      <c r="F719" t="s">
        <v>16</v>
      </c>
      <c r="G719" t="s">
        <v>192</v>
      </c>
      <c r="H719">
        <v>4</v>
      </c>
      <c r="I719">
        <v>810.35</v>
      </c>
      <c r="J719">
        <v>0.2</v>
      </c>
      <c r="K719">
        <v>2593.12</v>
      </c>
      <c r="L719">
        <v>941.98</v>
      </c>
      <c r="M719">
        <f t="shared" si="35"/>
        <v>2593.1200000000003</v>
      </c>
      <c r="N719" t="str">
        <f t="shared" si="33"/>
        <v>Q2</v>
      </c>
      <c r="O719" s="2">
        <f t="shared" si="34"/>
        <v>36.326124514098851</v>
      </c>
      <c r="P719" t="str">
        <f>VLOOKUP(retail_sales_2023!C719,customers!A:J,5,)</f>
        <v>Pune</v>
      </c>
      <c r="Q719" t="str">
        <f>VLOOKUP(C719,customers!A:J,10,0)</f>
        <v>Premium</v>
      </c>
    </row>
    <row r="720" spans="1:17" x14ac:dyDescent="0.3">
      <c r="A720" t="s">
        <v>1566</v>
      </c>
      <c r="B720" s="1">
        <v>45162</v>
      </c>
      <c r="C720" t="s">
        <v>1065</v>
      </c>
      <c r="D720" t="s">
        <v>1066</v>
      </c>
      <c r="E720" t="s">
        <v>15</v>
      </c>
      <c r="F720" t="s">
        <v>52</v>
      </c>
      <c r="G720" t="s">
        <v>268</v>
      </c>
      <c r="H720">
        <v>3</v>
      </c>
      <c r="I720">
        <v>750.84</v>
      </c>
      <c r="J720">
        <v>0</v>
      </c>
      <c r="K720">
        <v>2252.52</v>
      </c>
      <c r="L720">
        <v>149.93</v>
      </c>
      <c r="M720">
        <f t="shared" si="35"/>
        <v>2252.52</v>
      </c>
      <c r="N720" t="str">
        <f t="shared" si="33"/>
        <v>Q3</v>
      </c>
      <c r="O720" s="2">
        <f t="shared" si="34"/>
        <v>6.6561007227460802</v>
      </c>
      <c r="P720" t="str">
        <f>VLOOKUP(retail_sales_2023!C720,customers!A:J,5,)</f>
        <v>Chennai</v>
      </c>
      <c r="Q720" t="str">
        <f>VLOOKUP(C720,customers!A:J,10,0)</f>
        <v>Premium</v>
      </c>
    </row>
    <row r="721" spans="1:17" x14ac:dyDescent="0.3">
      <c r="A721" t="s">
        <v>1567</v>
      </c>
      <c r="B721" s="1">
        <v>44943</v>
      </c>
      <c r="C721" t="s">
        <v>1568</v>
      </c>
      <c r="D721" t="s">
        <v>1569</v>
      </c>
      <c r="E721" t="s">
        <v>21</v>
      </c>
      <c r="F721" t="s">
        <v>81</v>
      </c>
      <c r="G721" t="s">
        <v>239</v>
      </c>
      <c r="H721">
        <v>5</v>
      </c>
      <c r="I721">
        <v>4884.24</v>
      </c>
      <c r="J721">
        <v>0.15</v>
      </c>
      <c r="K721">
        <v>20758.02</v>
      </c>
      <c r="L721">
        <v>7576.78</v>
      </c>
      <c r="M721">
        <f t="shared" si="35"/>
        <v>20758.019999999997</v>
      </c>
      <c r="N721" t="str">
        <f t="shared" si="33"/>
        <v>Q1</v>
      </c>
      <c r="O721" s="2">
        <f t="shared" si="34"/>
        <v>36.500494748535743</v>
      </c>
      <c r="P721" t="str">
        <f>VLOOKUP(retail_sales_2023!C721,customers!A:J,5,)</f>
        <v>Ranchi</v>
      </c>
      <c r="Q721" t="str">
        <f>VLOOKUP(C721,customers!A:J,10,0)</f>
        <v>Premium</v>
      </c>
    </row>
    <row r="722" spans="1:17" x14ac:dyDescent="0.3">
      <c r="A722" t="s">
        <v>1570</v>
      </c>
      <c r="B722" s="1">
        <v>45062</v>
      </c>
      <c r="C722" t="s">
        <v>604</v>
      </c>
      <c r="D722" t="s">
        <v>605</v>
      </c>
      <c r="E722" t="s">
        <v>27</v>
      </c>
      <c r="F722" t="s">
        <v>52</v>
      </c>
      <c r="G722" t="s">
        <v>169</v>
      </c>
      <c r="H722">
        <v>8</v>
      </c>
      <c r="I722">
        <v>657.64</v>
      </c>
      <c r="J722">
        <v>0.1</v>
      </c>
      <c r="K722">
        <v>4735.01</v>
      </c>
      <c r="L722">
        <v>339.32</v>
      </c>
      <c r="M722">
        <f t="shared" si="35"/>
        <v>4735.0079999999998</v>
      </c>
      <c r="N722" t="str">
        <f t="shared" si="33"/>
        <v>Q2</v>
      </c>
      <c r="O722" s="2">
        <f t="shared" si="34"/>
        <v>7.1661939467920863</v>
      </c>
      <c r="P722" t="str">
        <f>VLOOKUP(retail_sales_2023!C722,customers!A:J,5,)</f>
        <v>Delhi</v>
      </c>
      <c r="Q722" t="str">
        <f>VLOOKUP(C722,customers!A:J,10,0)</f>
        <v>Premium</v>
      </c>
    </row>
    <row r="723" spans="1:17" x14ac:dyDescent="0.3">
      <c r="A723" t="s">
        <v>1571</v>
      </c>
      <c r="B723" s="1">
        <v>45133</v>
      </c>
      <c r="C723" t="s">
        <v>1572</v>
      </c>
      <c r="D723" t="s">
        <v>1573</v>
      </c>
      <c r="E723" t="s">
        <v>15</v>
      </c>
      <c r="F723" t="s">
        <v>22</v>
      </c>
      <c r="G723" t="s">
        <v>146</v>
      </c>
      <c r="H723">
        <v>3</v>
      </c>
      <c r="I723">
        <v>40854.71</v>
      </c>
      <c r="J723">
        <v>0</v>
      </c>
      <c r="K723">
        <v>122564.13</v>
      </c>
      <c r="L723">
        <v>-13982.12</v>
      </c>
      <c r="M723">
        <f t="shared" si="35"/>
        <v>122564.13</v>
      </c>
      <c r="N723" t="str">
        <f t="shared" si="33"/>
        <v>Q3</v>
      </c>
      <c r="O723" s="2">
        <f t="shared" si="34"/>
        <v>-11.408003304066208</v>
      </c>
      <c r="P723" t="str">
        <f>VLOOKUP(retail_sales_2023!C723,customers!A:J,5,)</f>
        <v>Kochi</v>
      </c>
      <c r="Q723" t="str">
        <f>VLOOKUP(C723,customers!A:J,10,0)</f>
        <v>Regular</v>
      </c>
    </row>
    <row r="724" spans="1:17" x14ac:dyDescent="0.3">
      <c r="A724" t="s">
        <v>1574</v>
      </c>
      <c r="B724" s="1">
        <v>45199</v>
      </c>
      <c r="C724" t="s">
        <v>1403</v>
      </c>
      <c r="D724" t="s">
        <v>1404</v>
      </c>
      <c r="E724" t="s">
        <v>27</v>
      </c>
      <c r="F724" t="s">
        <v>43</v>
      </c>
      <c r="G724" t="s">
        <v>272</v>
      </c>
      <c r="H724">
        <v>2</v>
      </c>
      <c r="I724">
        <v>14384.52</v>
      </c>
      <c r="J724">
        <v>0.05</v>
      </c>
      <c r="K724">
        <v>27330.59</v>
      </c>
      <c r="L724">
        <v>3093.68</v>
      </c>
      <c r="M724">
        <f t="shared" si="35"/>
        <v>27330.588</v>
      </c>
      <c r="N724" t="str">
        <f t="shared" si="33"/>
        <v>Q3</v>
      </c>
      <c r="O724" s="2">
        <f t="shared" si="34"/>
        <v>11.319477552442153</v>
      </c>
      <c r="P724" t="str">
        <f>VLOOKUP(retail_sales_2023!C724,customers!A:J,5,)</f>
        <v>Jaipur</v>
      </c>
      <c r="Q724" t="str">
        <f>VLOOKUP(C724,customers!A:J,10,0)</f>
        <v>Occasional</v>
      </c>
    </row>
    <row r="725" spans="1:17" x14ac:dyDescent="0.3">
      <c r="A725" t="s">
        <v>1575</v>
      </c>
      <c r="B725" s="1">
        <v>45249</v>
      </c>
      <c r="C725" t="s">
        <v>1576</v>
      </c>
      <c r="D725" t="s">
        <v>1577</v>
      </c>
      <c r="E725" t="s">
        <v>33</v>
      </c>
      <c r="F725" t="s">
        <v>28</v>
      </c>
      <c r="G725" t="s">
        <v>466</v>
      </c>
      <c r="H725">
        <v>1</v>
      </c>
      <c r="I725">
        <v>6520.37</v>
      </c>
      <c r="J725">
        <v>0.15</v>
      </c>
      <c r="K725">
        <v>5542.31</v>
      </c>
      <c r="L725">
        <v>1210.25</v>
      </c>
      <c r="M725">
        <f t="shared" si="35"/>
        <v>5542.3144999999995</v>
      </c>
      <c r="N725" t="str">
        <f t="shared" si="33"/>
        <v>Q4</v>
      </c>
      <c r="O725" s="2">
        <f t="shared" si="34"/>
        <v>21.836562732867701</v>
      </c>
      <c r="P725" t="str">
        <f>VLOOKUP(retail_sales_2023!C725,customers!A:J,5,)</f>
        <v>Pune</v>
      </c>
      <c r="Q725" t="str">
        <f>VLOOKUP(C725,customers!A:J,10,0)</f>
        <v>Regular</v>
      </c>
    </row>
    <row r="726" spans="1:17" x14ac:dyDescent="0.3">
      <c r="A726" t="s">
        <v>1578</v>
      </c>
      <c r="B726" s="1">
        <v>44998</v>
      </c>
      <c r="C726" t="s">
        <v>1472</v>
      </c>
      <c r="D726" t="s">
        <v>1473</v>
      </c>
      <c r="E726" t="s">
        <v>27</v>
      </c>
      <c r="F726" t="s">
        <v>22</v>
      </c>
      <c r="G726" t="s">
        <v>1039</v>
      </c>
      <c r="H726">
        <v>5</v>
      </c>
      <c r="I726">
        <v>5071.6400000000003</v>
      </c>
      <c r="J726">
        <v>0.1</v>
      </c>
      <c r="K726">
        <v>22822.38</v>
      </c>
      <c r="L726">
        <v>4140.71</v>
      </c>
      <c r="M726">
        <f t="shared" si="35"/>
        <v>22822.38</v>
      </c>
      <c r="N726" t="str">
        <f t="shared" si="33"/>
        <v>Q1</v>
      </c>
      <c r="O726" s="2">
        <f t="shared" si="34"/>
        <v>18.143199788979064</v>
      </c>
      <c r="P726" t="str">
        <f>VLOOKUP(retail_sales_2023!C726,customers!A:J,5,)</f>
        <v>Delhi</v>
      </c>
      <c r="Q726" t="str">
        <f>VLOOKUP(C726,customers!A:J,10,0)</f>
        <v>Premium</v>
      </c>
    </row>
    <row r="727" spans="1:17" x14ac:dyDescent="0.3">
      <c r="A727" t="s">
        <v>1579</v>
      </c>
      <c r="B727" s="1">
        <v>45283</v>
      </c>
      <c r="C727" t="s">
        <v>187</v>
      </c>
      <c r="D727" t="s">
        <v>188</v>
      </c>
      <c r="E727" t="s">
        <v>33</v>
      </c>
      <c r="F727" t="s">
        <v>22</v>
      </c>
      <c r="G727" t="s">
        <v>423</v>
      </c>
      <c r="H727">
        <v>2</v>
      </c>
      <c r="I727">
        <v>44887.83</v>
      </c>
      <c r="J727">
        <v>0.1</v>
      </c>
      <c r="K727">
        <v>80798.09</v>
      </c>
      <c r="L727">
        <v>19083.28</v>
      </c>
      <c r="M727">
        <f t="shared" si="35"/>
        <v>80798.094000000012</v>
      </c>
      <c r="N727" t="str">
        <f t="shared" si="33"/>
        <v>Q4</v>
      </c>
      <c r="O727" s="2">
        <f t="shared" si="34"/>
        <v>23.618479100186651</v>
      </c>
      <c r="P727" t="str">
        <f>VLOOKUP(retail_sales_2023!C727,customers!A:J,5,)</f>
        <v>Pune</v>
      </c>
      <c r="Q727" t="str">
        <f>VLOOKUP(C727,customers!A:J,10,0)</f>
        <v>Regular</v>
      </c>
    </row>
    <row r="728" spans="1:17" x14ac:dyDescent="0.3">
      <c r="A728" t="s">
        <v>1580</v>
      </c>
      <c r="B728" s="1">
        <v>44950</v>
      </c>
      <c r="C728" t="s">
        <v>1154</v>
      </c>
      <c r="D728" t="s">
        <v>1155</v>
      </c>
      <c r="E728" t="s">
        <v>15</v>
      </c>
      <c r="F728" t="s">
        <v>43</v>
      </c>
      <c r="G728" t="s">
        <v>44</v>
      </c>
      <c r="H728">
        <v>2</v>
      </c>
      <c r="I728">
        <v>76936.179999999993</v>
      </c>
      <c r="J728">
        <v>0.25</v>
      </c>
      <c r="K728">
        <v>115404.27</v>
      </c>
      <c r="L728">
        <v>17644.39</v>
      </c>
      <c r="M728">
        <f t="shared" si="35"/>
        <v>115404.26999999999</v>
      </c>
      <c r="N728" t="str">
        <f t="shared" si="33"/>
        <v>Q1</v>
      </c>
      <c r="O728" s="2">
        <f t="shared" si="34"/>
        <v>15.289200304286835</v>
      </c>
      <c r="P728" t="str">
        <f>VLOOKUP(retail_sales_2023!C728,customers!A:J,5,)</f>
        <v>Chennai</v>
      </c>
      <c r="Q728" t="str">
        <f>VLOOKUP(C728,customers!A:J,10,0)</f>
        <v>Premium</v>
      </c>
    </row>
    <row r="729" spans="1:17" x14ac:dyDescent="0.3">
      <c r="A729" t="s">
        <v>1581</v>
      </c>
      <c r="B729" s="1">
        <v>45006</v>
      </c>
      <c r="C729" t="s">
        <v>1506</v>
      </c>
      <c r="D729" t="s">
        <v>1507</v>
      </c>
      <c r="E729" t="s">
        <v>27</v>
      </c>
      <c r="F729" t="s">
        <v>52</v>
      </c>
      <c r="G729" t="s">
        <v>200</v>
      </c>
      <c r="H729">
        <v>1</v>
      </c>
      <c r="I729">
        <v>144.80000000000001</v>
      </c>
      <c r="J729">
        <v>0</v>
      </c>
      <c r="K729">
        <v>144.80000000000001</v>
      </c>
      <c r="L729">
        <v>14.28</v>
      </c>
      <c r="M729">
        <f t="shared" si="35"/>
        <v>144.80000000000001</v>
      </c>
      <c r="N729" t="str">
        <f t="shared" si="33"/>
        <v>Q1</v>
      </c>
      <c r="O729" s="2">
        <f t="shared" si="34"/>
        <v>9.8618784530386723</v>
      </c>
      <c r="P729" t="str">
        <f>VLOOKUP(retail_sales_2023!C729,customers!A:J,5,)</f>
        <v>Chandigarh</v>
      </c>
      <c r="Q729" t="str">
        <f>VLOOKUP(C729,customers!A:J,10,0)</f>
        <v>Premium</v>
      </c>
    </row>
    <row r="730" spans="1:17" x14ac:dyDescent="0.3">
      <c r="A730" t="s">
        <v>1582</v>
      </c>
      <c r="B730" s="1">
        <v>45093</v>
      </c>
      <c r="C730" t="s">
        <v>1300</v>
      </c>
      <c r="D730" t="s">
        <v>1301</v>
      </c>
      <c r="E730" t="s">
        <v>21</v>
      </c>
      <c r="F730" t="s">
        <v>38</v>
      </c>
      <c r="G730" t="s">
        <v>90</v>
      </c>
      <c r="H730">
        <v>2</v>
      </c>
      <c r="I730">
        <v>716.92</v>
      </c>
      <c r="J730">
        <v>0.25</v>
      </c>
      <c r="K730">
        <v>1075.3800000000001</v>
      </c>
      <c r="L730">
        <v>212.25</v>
      </c>
      <c r="M730">
        <f t="shared" si="35"/>
        <v>1075.3799999999999</v>
      </c>
      <c r="N730" t="str">
        <f t="shared" si="33"/>
        <v>Q2</v>
      </c>
      <c r="O730" s="2">
        <f t="shared" si="34"/>
        <v>19.737209172571553</v>
      </c>
      <c r="P730" t="str">
        <f>VLOOKUP(retail_sales_2023!C730,customers!A:J,5,)</f>
        <v>Patna</v>
      </c>
      <c r="Q730" t="str">
        <f>VLOOKUP(C730,customers!A:J,10,0)</f>
        <v>Premium</v>
      </c>
    </row>
    <row r="731" spans="1:17" x14ac:dyDescent="0.3">
      <c r="A731" t="s">
        <v>1583</v>
      </c>
      <c r="B731" s="1">
        <v>45136</v>
      </c>
      <c r="C731" t="s">
        <v>428</v>
      </c>
      <c r="D731" t="s">
        <v>429</v>
      </c>
      <c r="E731" t="s">
        <v>21</v>
      </c>
      <c r="F731" t="s">
        <v>81</v>
      </c>
      <c r="G731" t="s">
        <v>370</v>
      </c>
      <c r="H731">
        <v>3</v>
      </c>
      <c r="I731">
        <v>588.24</v>
      </c>
      <c r="J731">
        <v>0.2</v>
      </c>
      <c r="K731">
        <v>1411.78</v>
      </c>
      <c r="L731">
        <v>385.85</v>
      </c>
      <c r="M731">
        <f t="shared" si="35"/>
        <v>1411.7760000000001</v>
      </c>
      <c r="N731" t="str">
        <f t="shared" si="33"/>
        <v>Q3</v>
      </c>
      <c r="O731" s="2">
        <f t="shared" si="34"/>
        <v>27.330745583589511</v>
      </c>
      <c r="P731" t="str">
        <f>VLOOKUP(retail_sales_2023!C731,customers!A:J,5,)</f>
        <v>Kolkata</v>
      </c>
      <c r="Q731" t="str">
        <f>VLOOKUP(C731,customers!A:J,10,0)</f>
        <v>Premium</v>
      </c>
    </row>
    <row r="732" spans="1:17" x14ac:dyDescent="0.3">
      <c r="A732" t="s">
        <v>1584</v>
      </c>
      <c r="B732" s="1">
        <v>45136</v>
      </c>
      <c r="C732" t="s">
        <v>1585</v>
      </c>
      <c r="D732" t="s">
        <v>1586</v>
      </c>
      <c r="E732" t="s">
        <v>15</v>
      </c>
      <c r="F732" t="s">
        <v>43</v>
      </c>
      <c r="G732" t="s">
        <v>110</v>
      </c>
      <c r="H732">
        <v>3</v>
      </c>
      <c r="I732">
        <v>33777.910000000003</v>
      </c>
      <c r="J732">
        <v>0</v>
      </c>
      <c r="K732">
        <v>101333.73</v>
      </c>
      <c r="L732">
        <v>11891.29</v>
      </c>
      <c r="M732">
        <f t="shared" si="35"/>
        <v>101333.73000000001</v>
      </c>
      <c r="N732" t="str">
        <f t="shared" si="33"/>
        <v>Q3</v>
      </c>
      <c r="O732" s="2">
        <f t="shared" si="34"/>
        <v>11.734779722408325</v>
      </c>
      <c r="P732" t="str">
        <f>VLOOKUP(retail_sales_2023!C732,customers!A:J,5,)</f>
        <v>Coimbatore</v>
      </c>
      <c r="Q732" t="str">
        <f>VLOOKUP(C732,customers!A:J,10,0)</f>
        <v>Premium</v>
      </c>
    </row>
    <row r="733" spans="1:17" x14ac:dyDescent="0.3">
      <c r="A733" t="s">
        <v>1587</v>
      </c>
      <c r="B733" s="1">
        <v>45089</v>
      </c>
      <c r="C733" t="s">
        <v>119</v>
      </c>
      <c r="D733" t="s">
        <v>120</v>
      </c>
      <c r="E733" t="s">
        <v>15</v>
      </c>
      <c r="F733" t="s">
        <v>81</v>
      </c>
      <c r="G733" t="s">
        <v>82</v>
      </c>
      <c r="H733">
        <v>3</v>
      </c>
      <c r="I733">
        <v>986.77</v>
      </c>
      <c r="J733">
        <v>0.2</v>
      </c>
      <c r="K733">
        <v>2368.25</v>
      </c>
      <c r="L733">
        <v>647.61</v>
      </c>
      <c r="M733">
        <f t="shared" si="35"/>
        <v>2368.248</v>
      </c>
      <c r="N733" t="str">
        <f t="shared" si="33"/>
        <v>Q2</v>
      </c>
      <c r="O733" s="2">
        <f t="shared" si="34"/>
        <v>27.345508286709595</v>
      </c>
      <c r="P733" t="str">
        <f>VLOOKUP(retail_sales_2023!C733,customers!A:J,5,)</f>
        <v>Kochi</v>
      </c>
      <c r="Q733" t="str">
        <f>VLOOKUP(C733,customers!A:J,10,0)</f>
        <v>Premium</v>
      </c>
    </row>
    <row r="734" spans="1:17" x14ac:dyDescent="0.3">
      <c r="A734" t="s">
        <v>1588</v>
      </c>
      <c r="B734" s="1">
        <v>44933</v>
      </c>
      <c r="C734" t="s">
        <v>550</v>
      </c>
      <c r="D734" t="s">
        <v>551</v>
      </c>
      <c r="E734" t="s">
        <v>15</v>
      </c>
      <c r="F734" t="s">
        <v>22</v>
      </c>
      <c r="G734" t="s">
        <v>315</v>
      </c>
      <c r="H734">
        <v>1</v>
      </c>
      <c r="I734">
        <v>3900.4</v>
      </c>
      <c r="J734">
        <v>0.2</v>
      </c>
      <c r="K734">
        <v>3120.32</v>
      </c>
      <c r="L734">
        <v>937.76</v>
      </c>
      <c r="M734">
        <f t="shared" si="35"/>
        <v>3120.32</v>
      </c>
      <c r="N734" t="str">
        <f t="shared" si="33"/>
        <v>Q1</v>
      </c>
      <c r="O734" s="2">
        <f t="shared" si="34"/>
        <v>30.053327863808839</v>
      </c>
      <c r="P734" t="str">
        <f>VLOOKUP(retail_sales_2023!C734,customers!A:J,5,)</f>
        <v>Coimbatore</v>
      </c>
      <c r="Q734" t="str">
        <f>VLOOKUP(C734,customers!A:J,10,0)</f>
        <v>Occasional</v>
      </c>
    </row>
    <row r="735" spans="1:17" x14ac:dyDescent="0.3">
      <c r="A735" t="s">
        <v>1589</v>
      </c>
      <c r="B735" s="1">
        <v>45107</v>
      </c>
      <c r="C735" t="s">
        <v>1590</v>
      </c>
      <c r="D735" t="s">
        <v>1591</v>
      </c>
      <c r="E735" t="s">
        <v>27</v>
      </c>
      <c r="F735" t="s">
        <v>81</v>
      </c>
      <c r="G735" t="s">
        <v>239</v>
      </c>
      <c r="H735">
        <v>4</v>
      </c>
      <c r="I735">
        <v>383.59</v>
      </c>
      <c r="J735">
        <v>0.05</v>
      </c>
      <c r="K735">
        <v>1457.64</v>
      </c>
      <c r="L735">
        <v>307.08</v>
      </c>
      <c r="M735">
        <f t="shared" si="35"/>
        <v>1457.6419999999998</v>
      </c>
      <c r="N735" t="str">
        <f t="shared" si="33"/>
        <v>Q2</v>
      </c>
      <c r="O735" s="2">
        <f t="shared" si="34"/>
        <v>21.066930106199059</v>
      </c>
      <c r="P735" t="str">
        <f>VLOOKUP(retail_sales_2023!C735,customers!A:J,5,)</f>
        <v>Lucknow</v>
      </c>
      <c r="Q735" t="str">
        <f>VLOOKUP(C735,customers!A:J,10,0)</f>
        <v>Regular</v>
      </c>
    </row>
    <row r="736" spans="1:17" x14ac:dyDescent="0.3">
      <c r="A736" t="s">
        <v>1592</v>
      </c>
      <c r="B736" s="1">
        <v>45186</v>
      </c>
      <c r="C736" t="s">
        <v>1331</v>
      </c>
      <c r="D736" t="s">
        <v>1332</v>
      </c>
      <c r="E736" t="s">
        <v>27</v>
      </c>
      <c r="F736" t="s">
        <v>81</v>
      </c>
      <c r="G736" t="s">
        <v>470</v>
      </c>
      <c r="H736">
        <v>5</v>
      </c>
      <c r="I736">
        <v>4038.12</v>
      </c>
      <c r="J736">
        <v>0</v>
      </c>
      <c r="K736">
        <v>20190.599999999999</v>
      </c>
      <c r="L736">
        <v>6185.69</v>
      </c>
      <c r="M736">
        <f t="shared" si="35"/>
        <v>20190.599999999999</v>
      </c>
      <c r="N736" t="str">
        <f t="shared" si="33"/>
        <v>Q3</v>
      </c>
      <c r="O736" s="2">
        <f t="shared" si="34"/>
        <v>30.636484304577376</v>
      </c>
      <c r="P736" t="str">
        <f>VLOOKUP(retail_sales_2023!C736,customers!A:J,5,)</f>
        <v>Jaipur</v>
      </c>
      <c r="Q736" t="str">
        <f>VLOOKUP(C736,customers!A:J,10,0)</f>
        <v>Premium</v>
      </c>
    </row>
    <row r="737" spans="1:17" x14ac:dyDescent="0.3">
      <c r="A737" t="s">
        <v>1593</v>
      </c>
      <c r="B737" s="1">
        <v>45206</v>
      </c>
      <c r="C737" t="s">
        <v>1231</v>
      </c>
      <c r="D737" t="s">
        <v>1232</v>
      </c>
      <c r="E737" t="s">
        <v>15</v>
      </c>
      <c r="F737" t="s">
        <v>81</v>
      </c>
      <c r="G737" t="s">
        <v>158</v>
      </c>
      <c r="H737">
        <v>2</v>
      </c>
      <c r="I737">
        <v>787.06</v>
      </c>
      <c r="J737">
        <v>0.3</v>
      </c>
      <c r="K737">
        <v>1101.8800000000001</v>
      </c>
      <c r="L737">
        <v>401.03</v>
      </c>
      <c r="M737">
        <f t="shared" si="35"/>
        <v>1101.8839999999998</v>
      </c>
      <c r="N737" t="str">
        <f t="shared" si="33"/>
        <v>Q4</v>
      </c>
      <c r="O737" s="2">
        <f t="shared" si="34"/>
        <v>36.395070243583689</v>
      </c>
      <c r="P737" t="str">
        <f>VLOOKUP(retail_sales_2023!C737,customers!A:J,5,)</f>
        <v>Coimbatore</v>
      </c>
      <c r="Q737" t="str">
        <f>VLOOKUP(C737,customers!A:J,10,0)</f>
        <v>Regular</v>
      </c>
    </row>
    <row r="738" spans="1:17" x14ac:dyDescent="0.3">
      <c r="A738" t="s">
        <v>1594</v>
      </c>
      <c r="B738" s="1">
        <v>45045</v>
      </c>
      <c r="C738" t="s">
        <v>414</v>
      </c>
      <c r="D738" t="s">
        <v>415</v>
      </c>
      <c r="E738" t="s">
        <v>33</v>
      </c>
      <c r="F738" t="s">
        <v>38</v>
      </c>
      <c r="G738" t="s">
        <v>456</v>
      </c>
      <c r="H738">
        <v>4</v>
      </c>
      <c r="I738">
        <v>3370.67</v>
      </c>
      <c r="J738">
        <v>0.15</v>
      </c>
      <c r="K738">
        <v>11460.28</v>
      </c>
      <c r="L738">
        <v>3589.63</v>
      </c>
      <c r="M738">
        <f t="shared" si="35"/>
        <v>11460.278</v>
      </c>
      <c r="N738" t="str">
        <f t="shared" si="33"/>
        <v>Q2</v>
      </c>
      <c r="O738" s="2">
        <f t="shared" si="34"/>
        <v>31.322358616019851</v>
      </c>
      <c r="P738" t="str">
        <f>VLOOKUP(retail_sales_2023!C738,customers!A:J,5,)</f>
        <v>Pune</v>
      </c>
      <c r="Q738" t="str">
        <f>VLOOKUP(C738,customers!A:J,10,0)</f>
        <v>Premium</v>
      </c>
    </row>
    <row r="739" spans="1:17" x14ac:dyDescent="0.3">
      <c r="A739" t="s">
        <v>1595</v>
      </c>
      <c r="B739" s="1">
        <v>45249</v>
      </c>
      <c r="C739" t="s">
        <v>1596</v>
      </c>
      <c r="D739" t="s">
        <v>1597</v>
      </c>
      <c r="E739" t="s">
        <v>21</v>
      </c>
      <c r="F739" t="s">
        <v>22</v>
      </c>
      <c r="G739" t="s">
        <v>34</v>
      </c>
      <c r="H739">
        <v>2</v>
      </c>
      <c r="I739">
        <v>14761.57</v>
      </c>
      <c r="J739">
        <v>0.1</v>
      </c>
      <c r="K739">
        <v>26570.83</v>
      </c>
      <c r="L739">
        <v>5344.48</v>
      </c>
      <c r="M739">
        <f t="shared" si="35"/>
        <v>26570.826000000001</v>
      </c>
      <c r="N739" t="str">
        <f t="shared" si="33"/>
        <v>Q4</v>
      </c>
      <c r="O739" s="2">
        <f t="shared" si="34"/>
        <v>20.114087516272541</v>
      </c>
      <c r="P739" t="str">
        <f>VLOOKUP(retail_sales_2023!C739,customers!A:J,5,)</f>
        <v>Bhubaneswar</v>
      </c>
      <c r="Q739" t="str">
        <f>VLOOKUP(C739,customers!A:J,10,0)</f>
        <v>Regular</v>
      </c>
    </row>
    <row r="740" spans="1:17" x14ac:dyDescent="0.3">
      <c r="A740" t="s">
        <v>1598</v>
      </c>
      <c r="B740" s="1">
        <v>45232</v>
      </c>
      <c r="C740" t="s">
        <v>647</v>
      </c>
      <c r="D740" t="s">
        <v>648</v>
      </c>
      <c r="E740" t="s">
        <v>27</v>
      </c>
      <c r="F740" t="s">
        <v>43</v>
      </c>
      <c r="G740" t="s">
        <v>154</v>
      </c>
      <c r="H740">
        <v>1</v>
      </c>
      <c r="I740">
        <v>19905.21</v>
      </c>
      <c r="J740">
        <v>0</v>
      </c>
      <c r="K740">
        <v>19905.21</v>
      </c>
      <c r="L740">
        <v>2839.81</v>
      </c>
      <c r="M740">
        <f t="shared" si="35"/>
        <v>19905.21</v>
      </c>
      <c r="N740" t="str">
        <f t="shared" si="33"/>
        <v>Q4</v>
      </c>
      <c r="O740" s="2">
        <f t="shared" si="34"/>
        <v>14.266666867619083</v>
      </c>
      <c r="P740" t="str">
        <f>VLOOKUP(retail_sales_2023!C740,customers!A:J,5,)</f>
        <v>Chandigarh</v>
      </c>
      <c r="Q740" t="str">
        <f>VLOOKUP(C740,customers!A:J,10,0)</f>
        <v>Regular</v>
      </c>
    </row>
    <row r="741" spans="1:17" x14ac:dyDescent="0.3">
      <c r="A741" t="s">
        <v>1599</v>
      </c>
      <c r="B741" s="1">
        <v>45218</v>
      </c>
      <c r="C741" t="s">
        <v>732</v>
      </c>
      <c r="D741" t="s">
        <v>733</v>
      </c>
      <c r="E741" t="s">
        <v>15</v>
      </c>
      <c r="F741" t="s">
        <v>81</v>
      </c>
      <c r="G741" t="s">
        <v>470</v>
      </c>
      <c r="H741">
        <v>4</v>
      </c>
      <c r="I741">
        <v>1350.71</v>
      </c>
      <c r="J741">
        <v>0.3</v>
      </c>
      <c r="K741">
        <v>3781.99</v>
      </c>
      <c r="L741">
        <v>1029.8499999999999</v>
      </c>
      <c r="M741">
        <f t="shared" si="35"/>
        <v>3781.9879999999998</v>
      </c>
      <c r="N741" t="str">
        <f t="shared" si="33"/>
        <v>Q4</v>
      </c>
      <c r="O741" s="2">
        <f t="shared" si="34"/>
        <v>27.230373427745707</v>
      </c>
      <c r="P741" t="str">
        <f>VLOOKUP(retail_sales_2023!C741,customers!A:J,5,)</f>
        <v>Kochi</v>
      </c>
      <c r="Q741" t="str">
        <f>VLOOKUP(C741,customers!A:J,10,0)</f>
        <v>Occasional</v>
      </c>
    </row>
    <row r="742" spans="1:17" x14ac:dyDescent="0.3">
      <c r="A742" t="s">
        <v>1600</v>
      </c>
      <c r="B742" s="1">
        <v>45165</v>
      </c>
      <c r="C742" t="s">
        <v>1601</v>
      </c>
      <c r="D742" t="s">
        <v>1602</v>
      </c>
      <c r="E742" t="s">
        <v>21</v>
      </c>
      <c r="F742" t="s">
        <v>38</v>
      </c>
      <c r="G742" t="s">
        <v>48</v>
      </c>
      <c r="H742">
        <v>3</v>
      </c>
      <c r="I742">
        <v>1648.71</v>
      </c>
      <c r="J742">
        <v>0</v>
      </c>
      <c r="K742">
        <v>4946.13</v>
      </c>
      <c r="L742">
        <v>1109.42</v>
      </c>
      <c r="M742">
        <f t="shared" si="35"/>
        <v>4946.13</v>
      </c>
      <c r="N742" t="str">
        <f t="shared" si="33"/>
        <v>Q3</v>
      </c>
      <c r="O742" s="2">
        <f t="shared" si="34"/>
        <v>22.430061482411503</v>
      </c>
      <c r="P742" t="str">
        <f>VLOOKUP(retail_sales_2023!C742,customers!A:J,5,)</f>
        <v>Patna</v>
      </c>
      <c r="Q742" t="str">
        <f>VLOOKUP(C742,customers!A:J,10,0)</f>
        <v>Premium</v>
      </c>
    </row>
    <row r="743" spans="1:17" x14ac:dyDescent="0.3">
      <c r="A743" t="s">
        <v>1603</v>
      </c>
      <c r="B743" s="1">
        <v>45194</v>
      </c>
      <c r="C743" t="s">
        <v>1370</v>
      </c>
      <c r="D743" t="s">
        <v>1371</v>
      </c>
      <c r="E743" t="s">
        <v>15</v>
      </c>
      <c r="F743" t="s">
        <v>16</v>
      </c>
      <c r="G743" t="s">
        <v>17</v>
      </c>
      <c r="H743">
        <v>4</v>
      </c>
      <c r="I743">
        <v>900.98</v>
      </c>
      <c r="J743">
        <v>0.15</v>
      </c>
      <c r="K743">
        <v>3063.33</v>
      </c>
      <c r="L743">
        <v>995.53</v>
      </c>
      <c r="M743">
        <f t="shared" si="35"/>
        <v>3063.3319999999999</v>
      </c>
      <c r="N743" t="str">
        <f t="shared" si="33"/>
        <v>Q3</v>
      </c>
      <c r="O743" s="2">
        <f t="shared" si="34"/>
        <v>32.498294339819736</v>
      </c>
      <c r="P743" t="str">
        <f>VLOOKUP(retail_sales_2023!C743,customers!A:J,5,)</f>
        <v>Chennai</v>
      </c>
      <c r="Q743" t="str">
        <f>VLOOKUP(C743,customers!A:J,10,0)</f>
        <v>Regular</v>
      </c>
    </row>
    <row r="744" spans="1:17" x14ac:dyDescent="0.3">
      <c r="A744" t="s">
        <v>1604</v>
      </c>
      <c r="B744" s="1">
        <v>45242</v>
      </c>
      <c r="C744" t="s">
        <v>610</v>
      </c>
      <c r="D744" t="s">
        <v>611</v>
      </c>
      <c r="E744" t="s">
        <v>21</v>
      </c>
      <c r="F744" t="s">
        <v>22</v>
      </c>
      <c r="G744" t="s">
        <v>516</v>
      </c>
      <c r="H744">
        <v>4</v>
      </c>
      <c r="I744">
        <v>24153.73</v>
      </c>
      <c r="J744">
        <v>0</v>
      </c>
      <c r="K744">
        <v>96614.92</v>
      </c>
      <c r="L744">
        <v>29643.97</v>
      </c>
      <c r="M744">
        <f t="shared" si="35"/>
        <v>96614.92</v>
      </c>
      <c r="N744" t="str">
        <f t="shared" si="33"/>
        <v>Q4</v>
      </c>
      <c r="O744" s="2">
        <f t="shared" si="34"/>
        <v>30.682600575563278</v>
      </c>
      <c r="P744" t="str">
        <f>VLOOKUP(retail_sales_2023!C744,customers!A:J,5,)</f>
        <v>Patna</v>
      </c>
      <c r="Q744" t="str">
        <f>VLOOKUP(C744,customers!A:J,10,0)</f>
        <v>Regular</v>
      </c>
    </row>
    <row r="745" spans="1:17" x14ac:dyDescent="0.3">
      <c r="A745" t="s">
        <v>1605</v>
      </c>
      <c r="B745" s="1">
        <v>45249</v>
      </c>
      <c r="C745" t="s">
        <v>361</v>
      </c>
      <c r="D745" t="s">
        <v>362</v>
      </c>
      <c r="E745" t="s">
        <v>15</v>
      </c>
      <c r="F745" t="s">
        <v>43</v>
      </c>
      <c r="G745" t="s">
        <v>282</v>
      </c>
      <c r="H745">
        <v>5</v>
      </c>
      <c r="I745">
        <v>59871.360000000001</v>
      </c>
      <c r="J745">
        <v>0</v>
      </c>
      <c r="K745">
        <v>299356.79999999999</v>
      </c>
      <c r="L745">
        <v>27136.61</v>
      </c>
      <c r="M745">
        <f t="shared" si="35"/>
        <v>299356.79999999999</v>
      </c>
      <c r="N745" t="str">
        <f t="shared" si="33"/>
        <v>Q4</v>
      </c>
      <c r="O745" s="2">
        <f t="shared" si="34"/>
        <v>9.0649719665629771</v>
      </c>
      <c r="P745" t="str">
        <f>VLOOKUP(retail_sales_2023!C745,customers!A:J,5,)</f>
        <v>Hyderabad</v>
      </c>
      <c r="Q745" t="str">
        <f>VLOOKUP(C745,customers!A:J,10,0)</f>
        <v>Premium</v>
      </c>
    </row>
    <row r="746" spans="1:17" x14ac:dyDescent="0.3">
      <c r="A746" t="s">
        <v>1606</v>
      </c>
      <c r="B746" s="1">
        <v>45291</v>
      </c>
      <c r="C746" t="s">
        <v>1607</v>
      </c>
      <c r="D746" t="s">
        <v>1608</v>
      </c>
      <c r="E746" t="s">
        <v>15</v>
      </c>
      <c r="F746" t="s">
        <v>43</v>
      </c>
      <c r="G746" t="s">
        <v>128</v>
      </c>
      <c r="H746">
        <v>5</v>
      </c>
      <c r="I746">
        <v>52914.55</v>
      </c>
      <c r="J746">
        <v>0.2</v>
      </c>
      <c r="K746">
        <v>211658.2</v>
      </c>
      <c r="L746">
        <v>29304.94</v>
      </c>
      <c r="M746">
        <f t="shared" si="35"/>
        <v>211658.2</v>
      </c>
      <c r="N746" t="str">
        <f t="shared" si="33"/>
        <v>Q4</v>
      </c>
      <c r="O746" s="2">
        <f t="shared" si="34"/>
        <v>13.84540735960147</v>
      </c>
      <c r="P746" t="str">
        <f>VLOOKUP(retail_sales_2023!C746,customers!A:J,5,)</f>
        <v>Bengaluru</v>
      </c>
      <c r="Q746" t="str">
        <f>VLOOKUP(C746,customers!A:J,10,0)</f>
        <v>Regular</v>
      </c>
    </row>
    <row r="747" spans="1:17" x14ac:dyDescent="0.3">
      <c r="A747" t="s">
        <v>1609</v>
      </c>
      <c r="B747" s="1">
        <v>45165</v>
      </c>
      <c r="C747" t="s">
        <v>853</v>
      </c>
      <c r="D747" t="s">
        <v>854</v>
      </c>
      <c r="E747" t="s">
        <v>27</v>
      </c>
      <c r="F747" t="s">
        <v>43</v>
      </c>
      <c r="G747" t="s">
        <v>110</v>
      </c>
      <c r="H747">
        <v>1</v>
      </c>
      <c r="I747">
        <v>11044.75</v>
      </c>
      <c r="J747">
        <v>0</v>
      </c>
      <c r="K747">
        <v>11044.75</v>
      </c>
      <c r="L747">
        <v>1023.77</v>
      </c>
      <c r="M747">
        <f t="shared" si="35"/>
        <v>11044.75</v>
      </c>
      <c r="N747" t="str">
        <f t="shared" si="33"/>
        <v>Q3</v>
      </c>
      <c r="O747" s="2">
        <f t="shared" si="34"/>
        <v>9.2692908395391473</v>
      </c>
      <c r="P747" t="str">
        <f>VLOOKUP(retail_sales_2023!C747,customers!A:J,5,)</f>
        <v>Chandigarh</v>
      </c>
      <c r="Q747" t="str">
        <f>VLOOKUP(C747,customers!A:J,10,0)</f>
        <v>Premium</v>
      </c>
    </row>
    <row r="748" spans="1:17" x14ac:dyDescent="0.3">
      <c r="A748" t="s">
        <v>1610</v>
      </c>
      <c r="B748" s="1">
        <v>45013</v>
      </c>
      <c r="C748" t="s">
        <v>218</v>
      </c>
      <c r="D748" t="s">
        <v>219</v>
      </c>
      <c r="E748" t="s">
        <v>27</v>
      </c>
      <c r="F748" t="s">
        <v>16</v>
      </c>
      <c r="G748" t="s">
        <v>171</v>
      </c>
      <c r="H748">
        <v>3</v>
      </c>
      <c r="I748">
        <v>908.1</v>
      </c>
      <c r="J748">
        <v>0.15</v>
      </c>
      <c r="K748">
        <v>2315.66</v>
      </c>
      <c r="L748">
        <v>864.2</v>
      </c>
      <c r="M748">
        <f t="shared" si="35"/>
        <v>2315.6550000000002</v>
      </c>
      <c r="N748" t="str">
        <f t="shared" si="33"/>
        <v>Q1</v>
      </c>
      <c r="O748" s="2">
        <f t="shared" si="34"/>
        <v>37.319813789589148</v>
      </c>
      <c r="P748" t="str">
        <f>VLOOKUP(retail_sales_2023!C748,customers!A:J,5,)</f>
        <v>Lucknow</v>
      </c>
      <c r="Q748" t="str">
        <f>VLOOKUP(C748,customers!A:J,10,0)</f>
        <v>Premium</v>
      </c>
    </row>
    <row r="749" spans="1:17" x14ac:dyDescent="0.3">
      <c r="A749" t="s">
        <v>1611</v>
      </c>
      <c r="B749" s="1">
        <v>45161</v>
      </c>
      <c r="C749" t="s">
        <v>1612</v>
      </c>
      <c r="D749" t="s">
        <v>1613</v>
      </c>
      <c r="E749" t="s">
        <v>15</v>
      </c>
      <c r="F749" t="s">
        <v>52</v>
      </c>
      <c r="G749" t="s">
        <v>235</v>
      </c>
      <c r="H749">
        <v>9</v>
      </c>
      <c r="I749">
        <v>104.98</v>
      </c>
      <c r="J749">
        <v>0</v>
      </c>
      <c r="K749">
        <v>944.82</v>
      </c>
      <c r="L749">
        <v>86.85</v>
      </c>
      <c r="M749">
        <f t="shared" si="35"/>
        <v>944.82</v>
      </c>
      <c r="N749" t="str">
        <f t="shared" si="33"/>
        <v>Q3</v>
      </c>
      <c r="O749" s="2">
        <f t="shared" si="34"/>
        <v>9.1922270908744519</v>
      </c>
      <c r="P749" t="str">
        <f>VLOOKUP(retail_sales_2023!C749,customers!A:J,5,)</f>
        <v>Chennai</v>
      </c>
      <c r="Q749" t="str">
        <f>VLOOKUP(C749,customers!A:J,10,0)</f>
        <v>Premium</v>
      </c>
    </row>
    <row r="750" spans="1:17" x14ac:dyDescent="0.3">
      <c r="A750" t="s">
        <v>1614</v>
      </c>
      <c r="B750" s="1">
        <v>45204</v>
      </c>
      <c r="C750" t="s">
        <v>1463</v>
      </c>
      <c r="D750" t="s">
        <v>1464</v>
      </c>
      <c r="E750" t="s">
        <v>15</v>
      </c>
      <c r="F750" t="s">
        <v>81</v>
      </c>
      <c r="G750" t="s">
        <v>264</v>
      </c>
      <c r="H750">
        <v>2</v>
      </c>
      <c r="I750">
        <v>1026.03</v>
      </c>
      <c r="J750">
        <v>0</v>
      </c>
      <c r="K750">
        <v>2052.06</v>
      </c>
      <c r="L750">
        <v>673.54</v>
      </c>
      <c r="M750">
        <f t="shared" si="35"/>
        <v>2052.06</v>
      </c>
      <c r="N750" t="str">
        <f t="shared" si="33"/>
        <v>Q4</v>
      </c>
      <c r="O750" s="2">
        <f t="shared" si="34"/>
        <v>32.822627018703152</v>
      </c>
      <c r="P750" t="str">
        <f>VLOOKUP(retail_sales_2023!C750,customers!A:J,5,)</f>
        <v>Coimbatore</v>
      </c>
      <c r="Q750" t="str">
        <f>VLOOKUP(C750,customers!A:J,10,0)</f>
        <v>Premium</v>
      </c>
    </row>
    <row r="751" spans="1:17" x14ac:dyDescent="0.3">
      <c r="A751" t="s">
        <v>1615</v>
      </c>
      <c r="B751" s="1">
        <v>45164</v>
      </c>
      <c r="C751" t="s">
        <v>1240</v>
      </c>
      <c r="D751" t="s">
        <v>1241</v>
      </c>
      <c r="E751" t="s">
        <v>33</v>
      </c>
      <c r="F751" t="s">
        <v>43</v>
      </c>
      <c r="G751" t="s">
        <v>301</v>
      </c>
      <c r="H751">
        <v>1</v>
      </c>
      <c r="I751">
        <v>8170.77</v>
      </c>
      <c r="J751">
        <v>0.1</v>
      </c>
      <c r="K751">
        <v>7353.69</v>
      </c>
      <c r="L751">
        <v>731.5</v>
      </c>
      <c r="M751">
        <f t="shared" si="35"/>
        <v>7353.6930000000002</v>
      </c>
      <c r="N751" t="str">
        <f t="shared" si="33"/>
        <v>Q3</v>
      </c>
      <c r="O751" s="2">
        <f t="shared" si="34"/>
        <v>9.9473869581121868</v>
      </c>
      <c r="P751" t="str">
        <f>VLOOKUP(retail_sales_2023!C751,customers!A:J,5,)</f>
        <v>Surat</v>
      </c>
      <c r="Q751" t="str">
        <f>VLOOKUP(C751,customers!A:J,10,0)</f>
        <v>Premium</v>
      </c>
    </row>
    <row r="752" spans="1:17" x14ac:dyDescent="0.3">
      <c r="A752" t="s">
        <v>1616</v>
      </c>
      <c r="B752" s="1">
        <v>45192</v>
      </c>
      <c r="C752" t="s">
        <v>1216</v>
      </c>
      <c r="D752" t="s">
        <v>1217</v>
      </c>
      <c r="E752" t="s">
        <v>27</v>
      </c>
      <c r="F752" t="s">
        <v>43</v>
      </c>
      <c r="G752" t="s">
        <v>301</v>
      </c>
      <c r="H752">
        <v>5</v>
      </c>
      <c r="I752">
        <v>73102.28</v>
      </c>
      <c r="J752">
        <v>0.2</v>
      </c>
      <c r="K752">
        <v>292409.12</v>
      </c>
      <c r="L752">
        <v>36427.480000000003</v>
      </c>
      <c r="M752">
        <f t="shared" si="35"/>
        <v>292409.12000000005</v>
      </c>
      <c r="N752" t="str">
        <f t="shared" si="33"/>
        <v>Q3</v>
      </c>
      <c r="O752" s="2">
        <f t="shared" si="34"/>
        <v>12.457709937364472</v>
      </c>
      <c r="P752" t="str">
        <f>VLOOKUP(retail_sales_2023!C752,customers!A:J,5,)</f>
        <v>Jaipur</v>
      </c>
      <c r="Q752" t="str">
        <f>VLOOKUP(C752,customers!A:J,10,0)</f>
        <v>Occasional</v>
      </c>
    </row>
    <row r="753" spans="1:17" x14ac:dyDescent="0.3">
      <c r="A753" t="s">
        <v>1617</v>
      </c>
      <c r="B753" s="1">
        <v>45158</v>
      </c>
      <c r="C753" t="s">
        <v>722</v>
      </c>
      <c r="D753" t="s">
        <v>723</v>
      </c>
      <c r="E753" t="s">
        <v>15</v>
      </c>
      <c r="F753" t="s">
        <v>28</v>
      </c>
      <c r="G753" t="s">
        <v>61</v>
      </c>
      <c r="H753">
        <v>1</v>
      </c>
      <c r="I753">
        <v>3851.69</v>
      </c>
      <c r="J753">
        <v>0.1</v>
      </c>
      <c r="K753">
        <v>3466.52</v>
      </c>
      <c r="L753">
        <v>734.78</v>
      </c>
      <c r="M753">
        <f t="shared" si="35"/>
        <v>3466.5210000000002</v>
      </c>
      <c r="N753" t="str">
        <f t="shared" si="33"/>
        <v>Q3</v>
      </c>
      <c r="O753" s="2">
        <f t="shared" si="34"/>
        <v>21.196473696964102</v>
      </c>
      <c r="P753" t="str">
        <f>VLOOKUP(retail_sales_2023!C753,customers!A:J,5,)</f>
        <v>Bengaluru</v>
      </c>
      <c r="Q753" t="str">
        <f>VLOOKUP(C753,customers!A:J,10,0)</f>
        <v>Premium</v>
      </c>
    </row>
    <row r="754" spans="1:17" x14ac:dyDescent="0.3">
      <c r="A754" t="s">
        <v>1618</v>
      </c>
      <c r="B754" s="1">
        <v>45265</v>
      </c>
      <c r="C754" t="s">
        <v>879</v>
      </c>
      <c r="D754" t="s">
        <v>880</v>
      </c>
      <c r="E754" t="s">
        <v>21</v>
      </c>
      <c r="F754" t="s">
        <v>38</v>
      </c>
      <c r="G754" t="s">
        <v>456</v>
      </c>
      <c r="H754">
        <v>5</v>
      </c>
      <c r="I754">
        <v>1022.12</v>
      </c>
      <c r="J754">
        <v>0</v>
      </c>
      <c r="K754">
        <v>5110.6000000000004</v>
      </c>
      <c r="L754">
        <v>1123.8399999999999</v>
      </c>
      <c r="M754">
        <f t="shared" si="35"/>
        <v>5110.6000000000004</v>
      </c>
      <c r="N754" t="str">
        <f t="shared" si="33"/>
        <v>Q4</v>
      </c>
      <c r="O754" s="2">
        <f t="shared" si="34"/>
        <v>21.990372950338507</v>
      </c>
      <c r="P754" t="str">
        <f>VLOOKUP(retail_sales_2023!C754,customers!A:J,5,)</f>
        <v>Patna</v>
      </c>
      <c r="Q754" t="str">
        <f>VLOOKUP(C754,customers!A:J,10,0)</f>
        <v>Occasional</v>
      </c>
    </row>
    <row r="755" spans="1:17" x14ac:dyDescent="0.3">
      <c r="A755" t="s">
        <v>1619</v>
      </c>
      <c r="B755" s="1">
        <v>45011</v>
      </c>
      <c r="C755" t="s">
        <v>36</v>
      </c>
      <c r="D755" t="s">
        <v>37</v>
      </c>
      <c r="E755" t="s">
        <v>27</v>
      </c>
      <c r="F755" t="s">
        <v>52</v>
      </c>
      <c r="G755" t="s">
        <v>53</v>
      </c>
      <c r="H755">
        <v>8</v>
      </c>
      <c r="I755">
        <v>150.4</v>
      </c>
      <c r="J755">
        <v>0.15</v>
      </c>
      <c r="K755">
        <v>1022.72</v>
      </c>
      <c r="L755">
        <v>66.180000000000007</v>
      </c>
      <c r="M755">
        <f t="shared" si="35"/>
        <v>1022.72</v>
      </c>
      <c r="N755" t="str">
        <f t="shared" si="33"/>
        <v>Q1</v>
      </c>
      <c r="O755" s="2">
        <f t="shared" si="34"/>
        <v>6.470979349186484</v>
      </c>
      <c r="P755" t="str">
        <f>VLOOKUP(retail_sales_2023!C755,customers!A:J,5,)</f>
        <v>Lucknow</v>
      </c>
      <c r="Q755" t="str">
        <f>VLOOKUP(C755,customers!A:J,10,0)</f>
        <v>Premium</v>
      </c>
    </row>
    <row r="756" spans="1:17" x14ac:dyDescent="0.3">
      <c r="A756" t="s">
        <v>1620</v>
      </c>
      <c r="B756" s="1">
        <v>45263</v>
      </c>
      <c r="C756" t="s">
        <v>95</v>
      </c>
      <c r="D756" t="s">
        <v>96</v>
      </c>
      <c r="E756" t="s">
        <v>15</v>
      </c>
      <c r="F756" t="s">
        <v>28</v>
      </c>
      <c r="G756" t="s">
        <v>439</v>
      </c>
      <c r="H756">
        <v>5</v>
      </c>
      <c r="I756">
        <v>964.26</v>
      </c>
      <c r="J756">
        <v>0</v>
      </c>
      <c r="K756">
        <v>4821.3</v>
      </c>
      <c r="L756">
        <v>1154.81</v>
      </c>
      <c r="M756">
        <f t="shared" si="35"/>
        <v>4821.3</v>
      </c>
      <c r="N756" t="str">
        <f t="shared" si="33"/>
        <v>Q4</v>
      </c>
      <c r="O756" s="2">
        <f t="shared" si="34"/>
        <v>23.952253541575921</v>
      </c>
      <c r="P756" t="str">
        <f>VLOOKUP(retail_sales_2023!C756,customers!A:J,5,)</f>
        <v>Bengaluru</v>
      </c>
      <c r="Q756" t="str">
        <f>VLOOKUP(C756,customers!A:J,10,0)</f>
        <v>Premium</v>
      </c>
    </row>
    <row r="757" spans="1:17" x14ac:dyDescent="0.3">
      <c r="A757" t="s">
        <v>1621</v>
      </c>
      <c r="B757" s="1">
        <v>45028</v>
      </c>
      <c r="C757" t="s">
        <v>1622</v>
      </c>
      <c r="D757" t="s">
        <v>1623</v>
      </c>
      <c r="E757" t="s">
        <v>33</v>
      </c>
      <c r="F757" t="s">
        <v>52</v>
      </c>
      <c r="G757" t="s">
        <v>268</v>
      </c>
      <c r="H757">
        <v>10</v>
      </c>
      <c r="I757">
        <v>675.19</v>
      </c>
      <c r="J757">
        <v>0.1</v>
      </c>
      <c r="K757">
        <v>6076.71</v>
      </c>
      <c r="L757">
        <v>511.07</v>
      </c>
      <c r="M757">
        <f t="shared" si="35"/>
        <v>6076.7100000000009</v>
      </c>
      <c r="N757" t="str">
        <f t="shared" si="33"/>
        <v>Q2</v>
      </c>
      <c r="O757" s="2">
        <f t="shared" si="34"/>
        <v>8.4103075512900887</v>
      </c>
      <c r="P757" t="str">
        <f>VLOOKUP(retail_sales_2023!C757,customers!A:J,5,)</f>
        <v>Pune</v>
      </c>
      <c r="Q757" t="str">
        <f>VLOOKUP(C757,customers!A:J,10,0)</f>
        <v>Regular</v>
      </c>
    </row>
    <row r="758" spans="1:17" x14ac:dyDescent="0.3">
      <c r="A758" t="s">
        <v>1624</v>
      </c>
      <c r="B758" s="1">
        <v>45201</v>
      </c>
      <c r="C758" t="s">
        <v>1041</v>
      </c>
      <c r="D758" t="s">
        <v>1042</v>
      </c>
      <c r="E758" t="s">
        <v>27</v>
      </c>
      <c r="F758" t="s">
        <v>28</v>
      </c>
      <c r="G758" t="s">
        <v>97</v>
      </c>
      <c r="H758">
        <v>1</v>
      </c>
      <c r="I758">
        <v>2526.6999999999998</v>
      </c>
      <c r="J758">
        <v>0</v>
      </c>
      <c r="K758">
        <v>2526.6999999999998</v>
      </c>
      <c r="L758">
        <v>534.35</v>
      </c>
      <c r="M758">
        <f t="shared" si="35"/>
        <v>2526.6999999999998</v>
      </c>
      <c r="N758" t="str">
        <f t="shared" si="33"/>
        <v>Q4</v>
      </c>
      <c r="O758" s="2">
        <f t="shared" si="34"/>
        <v>21.148137887362967</v>
      </c>
      <c r="P758" t="str">
        <f>VLOOKUP(retail_sales_2023!C758,customers!A:J,5,)</f>
        <v>Delhi</v>
      </c>
      <c r="Q758" t="str">
        <f>VLOOKUP(C758,customers!A:J,10,0)</f>
        <v>Premium</v>
      </c>
    </row>
    <row r="759" spans="1:17" x14ac:dyDescent="0.3">
      <c r="A759" t="s">
        <v>1625</v>
      </c>
      <c r="B759" s="1">
        <v>45088</v>
      </c>
      <c r="C759" t="s">
        <v>31</v>
      </c>
      <c r="D759" t="s">
        <v>32</v>
      </c>
      <c r="E759" t="s">
        <v>33</v>
      </c>
      <c r="F759" t="s">
        <v>81</v>
      </c>
      <c r="G759" t="s">
        <v>470</v>
      </c>
      <c r="H759">
        <v>2</v>
      </c>
      <c r="I759">
        <v>3835.18</v>
      </c>
      <c r="J759">
        <v>0</v>
      </c>
      <c r="K759">
        <v>7670.36</v>
      </c>
      <c r="L759">
        <v>2206.08</v>
      </c>
      <c r="M759">
        <f t="shared" si="35"/>
        <v>7670.36</v>
      </c>
      <c r="N759" t="str">
        <f t="shared" si="33"/>
        <v>Q2</v>
      </c>
      <c r="O759" s="2">
        <f t="shared" si="34"/>
        <v>28.761101173869285</v>
      </c>
      <c r="P759" t="str">
        <f>VLOOKUP(retail_sales_2023!C759,customers!A:J,5,)</f>
        <v>Ahmedabad</v>
      </c>
      <c r="Q759" t="str">
        <f>VLOOKUP(C759,customers!A:J,10,0)</f>
        <v>Premium</v>
      </c>
    </row>
    <row r="760" spans="1:17" x14ac:dyDescent="0.3">
      <c r="A760" t="s">
        <v>1626</v>
      </c>
      <c r="B760" s="1">
        <v>45092</v>
      </c>
      <c r="C760" t="s">
        <v>335</v>
      </c>
      <c r="D760" t="s">
        <v>336</v>
      </c>
      <c r="E760" t="s">
        <v>33</v>
      </c>
      <c r="F760" t="s">
        <v>22</v>
      </c>
      <c r="G760" t="s">
        <v>423</v>
      </c>
      <c r="H760">
        <v>5</v>
      </c>
      <c r="I760">
        <v>35043.17</v>
      </c>
      <c r="J760">
        <v>0.2</v>
      </c>
      <c r="K760">
        <v>140172.68</v>
      </c>
      <c r="L760">
        <v>29929.89</v>
      </c>
      <c r="M760">
        <f t="shared" si="35"/>
        <v>140172.68</v>
      </c>
      <c r="N760" t="str">
        <f t="shared" si="33"/>
        <v>Q2</v>
      </c>
      <c r="O760" s="2">
        <f t="shared" si="34"/>
        <v>21.352156497257528</v>
      </c>
      <c r="P760" t="str">
        <f>VLOOKUP(retail_sales_2023!C760,customers!A:J,5,)</f>
        <v>Surat</v>
      </c>
      <c r="Q760" t="str">
        <f>VLOOKUP(C760,customers!A:J,10,0)</f>
        <v>Occasional</v>
      </c>
    </row>
    <row r="761" spans="1:17" x14ac:dyDescent="0.3">
      <c r="A761" t="s">
        <v>1627</v>
      </c>
      <c r="B761" s="1">
        <v>45065</v>
      </c>
      <c r="C761" t="s">
        <v>218</v>
      </c>
      <c r="D761" t="s">
        <v>219</v>
      </c>
      <c r="E761" t="s">
        <v>27</v>
      </c>
      <c r="F761" t="s">
        <v>28</v>
      </c>
      <c r="G761" t="s">
        <v>165</v>
      </c>
      <c r="H761">
        <v>1</v>
      </c>
      <c r="I761">
        <v>5836.68</v>
      </c>
      <c r="J761">
        <v>0.15</v>
      </c>
      <c r="K761">
        <v>4961.18</v>
      </c>
      <c r="L761">
        <v>1029.58</v>
      </c>
      <c r="M761">
        <f t="shared" si="35"/>
        <v>4961.1779999999999</v>
      </c>
      <c r="N761" t="str">
        <f t="shared" si="33"/>
        <v>Q2</v>
      </c>
      <c r="O761" s="2">
        <f t="shared" si="34"/>
        <v>20.752724150302949</v>
      </c>
      <c r="P761" t="str">
        <f>VLOOKUP(retail_sales_2023!C761,customers!A:J,5,)</f>
        <v>Lucknow</v>
      </c>
      <c r="Q761" t="str">
        <f>VLOOKUP(C761,customers!A:J,10,0)</f>
        <v>Premium</v>
      </c>
    </row>
    <row r="762" spans="1:17" x14ac:dyDescent="0.3">
      <c r="A762" t="s">
        <v>1628</v>
      </c>
      <c r="B762" s="1">
        <v>45083</v>
      </c>
      <c r="C762" t="s">
        <v>1629</v>
      </c>
      <c r="D762" t="s">
        <v>1630</v>
      </c>
      <c r="E762" t="s">
        <v>15</v>
      </c>
      <c r="F762" t="s">
        <v>81</v>
      </c>
      <c r="G762" t="s">
        <v>82</v>
      </c>
      <c r="H762">
        <v>3</v>
      </c>
      <c r="I762">
        <v>3169.85</v>
      </c>
      <c r="J762">
        <v>0.05</v>
      </c>
      <c r="K762">
        <v>9034.07</v>
      </c>
      <c r="L762">
        <v>2832.52</v>
      </c>
      <c r="M762">
        <f t="shared" si="35"/>
        <v>9034.0724999999984</v>
      </c>
      <c r="N762" t="str">
        <f t="shared" si="33"/>
        <v>Q2</v>
      </c>
      <c r="O762" s="2">
        <f t="shared" si="34"/>
        <v>31.35375307032157</v>
      </c>
      <c r="P762" t="str">
        <f>VLOOKUP(retail_sales_2023!C762,customers!A:J,5,)</f>
        <v>Chennai</v>
      </c>
      <c r="Q762" t="str">
        <f>VLOOKUP(C762,customers!A:J,10,0)</f>
        <v>Premium</v>
      </c>
    </row>
    <row r="763" spans="1:17" x14ac:dyDescent="0.3">
      <c r="A763" t="s">
        <v>1631</v>
      </c>
      <c r="B763" s="1">
        <v>45269</v>
      </c>
      <c r="C763" t="s">
        <v>528</v>
      </c>
      <c r="D763" t="s">
        <v>529</v>
      </c>
      <c r="E763" t="s">
        <v>27</v>
      </c>
      <c r="F763" t="s">
        <v>16</v>
      </c>
      <c r="G763" t="s">
        <v>86</v>
      </c>
      <c r="H763">
        <v>3</v>
      </c>
      <c r="I763">
        <v>247.38</v>
      </c>
      <c r="J763">
        <v>0</v>
      </c>
      <c r="K763">
        <v>742.14</v>
      </c>
      <c r="L763">
        <v>310.14</v>
      </c>
      <c r="M763">
        <f t="shared" si="35"/>
        <v>742.14</v>
      </c>
      <c r="N763" t="str">
        <f t="shared" si="33"/>
        <v>Q4</v>
      </c>
      <c r="O763" s="2">
        <f t="shared" si="34"/>
        <v>41.789958767887455</v>
      </c>
      <c r="P763" t="str">
        <f>VLOOKUP(retail_sales_2023!C763,customers!A:J,5,)</f>
        <v>Amritsar</v>
      </c>
      <c r="Q763" t="str">
        <f>VLOOKUP(C763,customers!A:J,10,0)</f>
        <v>Premium</v>
      </c>
    </row>
    <row r="764" spans="1:17" x14ac:dyDescent="0.3">
      <c r="A764" t="s">
        <v>1632</v>
      </c>
      <c r="B764" s="1">
        <v>45194</v>
      </c>
      <c r="C764" t="s">
        <v>1590</v>
      </c>
      <c r="D764" t="s">
        <v>1591</v>
      </c>
      <c r="E764" t="s">
        <v>27</v>
      </c>
      <c r="F764" t="s">
        <v>28</v>
      </c>
      <c r="G764" t="s">
        <v>325</v>
      </c>
      <c r="H764">
        <v>4</v>
      </c>
      <c r="I764">
        <v>3059.42</v>
      </c>
      <c r="J764">
        <v>0.05</v>
      </c>
      <c r="K764">
        <v>11625.8</v>
      </c>
      <c r="L764">
        <v>2995.54</v>
      </c>
      <c r="M764">
        <f t="shared" si="35"/>
        <v>11625.796</v>
      </c>
      <c r="N764" t="str">
        <f t="shared" si="33"/>
        <v>Q3</v>
      </c>
      <c r="O764" s="2">
        <f t="shared" si="34"/>
        <v>25.766312855889488</v>
      </c>
      <c r="P764" t="str">
        <f>VLOOKUP(retail_sales_2023!C764,customers!A:J,5,)</f>
        <v>Lucknow</v>
      </c>
      <c r="Q764" t="str">
        <f>VLOOKUP(C764,customers!A:J,10,0)</f>
        <v>Regular</v>
      </c>
    </row>
    <row r="765" spans="1:17" x14ac:dyDescent="0.3">
      <c r="A765" t="s">
        <v>1633</v>
      </c>
      <c r="B765" s="1">
        <v>45020</v>
      </c>
      <c r="C765" t="s">
        <v>1634</v>
      </c>
      <c r="D765" t="s">
        <v>1635</v>
      </c>
      <c r="E765" t="s">
        <v>33</v>
      </c>
      <c r="F765" t="s">
        <v>81</v>
      </c>
      <c r="G765" t="s">
        <v>333</v>
      </c>
      <c r="H765">
        <v>5</v>
      </c>
      <c r="I765">
        <v>4057.64</v>
      </c>
      <c r="J765">
        <v>0.1</v>
      </c>
      <c r="K765">
        <v>18259.38</v>
      </c>
      <c r="L765">
        <v>4475.24</v>
      </c>
      <c r="M765">
        <f t="shared" si="35"/>
        <v>18259.38</v>
      </c>
      <c r="N765" t="str">
        <f t="shared" si="33"/>
        <v>Q2</v>
      </c>
      <c r="O765" s="2">
        <f t="shared" si="34"/>
        <v>24.5092659225012</v>
      </c>
      <c r="P765" t="str">
        <f>VLOOKUP(retail_sales_2023!C765,customers!A:J,5,)</f>
        <v>Nagpur</v>
      </c>
      <c r="Q765" t="str">
        <f>VLOOKUP(C765,customers!A:J,10,0)</f>
        <v>Occasional</v>
      </c>
    </row>
    <row r="766" spans="1:17" x14ac:dyDescent="0.3">
      <c r="A766" t="s">
        <v>1636</v>
      </c>
      <c r="B766" s="1">
        <v>45272</v>
      </c>
      <c r="C766" t="s">
        <v>783</v>
      </c>
      <c r="D766" t="s">
        <v>784</v>
      </c>
      <c r="E766" t="s">
        <v>21</v>
      </c>
      <c r="F766" t="s">
        <v>43</v>
      </c>
      <c r="G766" t="s">
        <v>282</v>
      </c>
      <c r="H766">
        <v>3</v>
      </c>
      <c r="I766">
        <v>70248.38</v>
      </c>
      <c r="J766">
        <v>0.05</v>
      </c>
      <c r="K766">
        <v>200207.88</v>
      </c>
      <c r="L766">
        <v>19011.05</v>
      </c>
      <c r="M766">
        <f t="shared" si="35"/>
        <v>200207.883</v>
      </c>
      <c r="N766" t="str">
        <f t="shared" si="33"/>
        <v>Q4</v>
      </c>
      <c r="O766" s="2">
        <f t="shared" si="34"/>
        <v>9.4956552159685224</v>
      </c>
      <c r="P766" t="str">
        <f>VLOOKUP(retail_sales_2023!C766,customers!A:J,5,)</f>
        <v>Ranchi</v>
      </c>
      <c r="Q766" t="str">
        <f>VLOOKUP(C766,customers!A:J,10,0)</f>
        <v>Occasional</v>
      </c>
    </row>
    <row r="767" spans="1:17" x14ac:dyDescent="0.3">
      <c r="A767" t="s">
        <v>1637</v>
      </c>
      <c r="B767" s="1">
        <v>45285</v>
      </c>
      <c r="C767" t="s">
        <v>187</v>
      </c>
      <c r="D767" t="s">
        <v>188</v>
      </c>
      <c r="E767" t="s">
        <v>33</v>
      </c>
      <c r="F767" t="s">
        <v>43</v>
      </c>
      <c r="G767" t="s">
        <v>301</v>
      </c>
      <c r="H767">
        <v>5</v>
      </c>
      <c r="I767">
        <v>74888.66</v>
      </c>
      <c r="J767">
        <v>0.3</v>
      </c>
      <c r="K767">
        <v>262110.31</v>
      </c>
      <c r="L767">
        <v>36391.39</v>
      </c>
      <c r="M767">
        <f t="shared" si="35"/>
        <v>262110.31000000003</v>
      </c>
      <c r="N767" t="str">
        <f t="shared" si="33"/>
        <v>Q4</v>
      </c>
      <c r="O767" s="2">
        <f t="shared" si="34"/>
        <v>13.883997924385346</v>
      </c>
      <c r="P767" t="str">
        <f>VLOOKUP(retail_sales_2023!C767,customers!A:J,5,)</f>
        <v>Pune</v>
      </c>
      <c r="Q767" t="str">
        <f>VLOOKUP(C767,customers!A:J,10,0)</f>
        <v>Regular</v>
      </c>
    </row>
    <row r="768" spans="1:17" x14ac:dyDescent="0.3">
      <c r="A768" t="s">
        <v>1638</v>
      </c>
      <c r="B768" s="1">
        <v>45079</v>
      </c>
      <c r="C768" t="s">
        <v>1365</v>
      </c>
      <c r="D768" t="s">
        <v>1366</v>
      </c>
      <c r="E768" t="s">
        <v>27</v>
      </c>
      <c r="F768" t="s">
        <v>81</v>
      </c>
      <c r="G768" t="s">
        <v>82</v>
      </c>
      <c r="H768">
        <v>4</v>
      </c>
      <c r="I768">
        <v>3417.31</v>
      </c>
      <c r="J768">
        <v>0.1</v>
      </c>
      <c r="K768">
        <v>12302.32</v>
      </c>
      <c r="L768">
        <v>2813.11</v>
      </c>
      <c r="M768">
        <f t="shared" si="35"/>
        <v>12302.316000000001</v>
      </c>
      <c r="N768" t="str">
        <f t="shared" si="33"/>
        <v>Q2</v>
      </c>
      <c r="O768" s="2">
        <f t="shared" si="34"/>
        <v>22.866499977240068</v>
      </c>
      <c r="P768" t="str">
        <f>VLOOKUP(retail_sales_2023!C768,customers!A:J,5,)</f>
        <v>Lucknow</v>
      </c>
      <c r="Q768" t="str">
        <f>VLOOKUP(C768,customers!A:J,10,0)</f>
        <v>Premium</v>
      </c>
    </row>
    <row r="769" spans="1:17" x14ac:dyDescent="0.3">
      <c r="A769" t="s">
        <v>1639</v>
      </c>
      <c r="B769" s="1">
        <v>45260</v>
      </c>
      <c r="C769" t="s">
        <v>1640</v>
      </c>
      <c r="D769" t="s">
        <v>1641</v>
      </c>
      <c r="E769" t="s">
        <v>27</v>
      </c>
      <c r="F769" t="s">
        <v>28</v>
      </c>
      <c r="G769" t="s">
        <v>29</v>
      </c>
      <c r="H769">
        <v>3</v>
      </c>
      <c r="I769">
        <v>5334.9</v>
      </c>
      <c r="J769">
        <v>0.1</v>
      </c>
      <c r="K769">
        <v>14404.23</v>
      </c>
      <c r="L769">
        <v>3836.19</v>
      </c>
      <c r="M769">
        <f t="shared" si="35"/>
        <v>14404.23</v>
      </c>
      <c r="N769" t="str">
        <f t="shared" si="33"/>
        <v>Q4</v>
      </c>
      <c r="O769" s="2">
        <f t="shared" si="34"/>
        <v>26.632385070218955</v>
      </c>
      <c r="P769" t="str">
        <f>VLOOKUP(retail_sales_2023!C769,customers!A:J,5,)</f>
        <v>Lucknow</v>
      </c>
      <c r="Q769" t="str">
        <f>VLOOKUP(C769,customers!A:J,10,0)</f>
        <v>Regular</v>
      </c>
    </row>
    <row r="770" spans="1:17" x14ac:dyDescent="0.3">
      <c r="A770" t="s">
        <v>1642</v>
      </c>
      <c r="B770" s="1">
        <v>45258</v>
      </c>
      <c r="C770" t="s">
        <v>1643</v>
      </c>
      <c r="D770" t="s">
        <v>1644</v>
      </c>
      <c r="E770" t="s">
        <v>15</v>
      </c>
      <c r="F770" t="s">
        <v>22</v>
      </c>
      <c r="G770" t="s">
        <v>23</v>
      </c>
      <c r="H770">
        <v>2</v>
      </c>
      <c r="I770">
        <v>21507.1</v>
      </c>
      <c r="J770">
        <v>0</v>
      </c>
      <c r="K770">
        <v>43014.2</v>
      </c>
      <c r="L770">
        <v>9130.7999999999993</v>
      </c>
      <c r="M770">
        <f t="shared" si="35"/>
        <v>43014.2</v>
      </c>
      <c r="N770" t="str">
        <f t="shared" si="33"/>
        <v>Q4</v>
      </c>
      <c r="O770" s="2">
        <f t="shared" si="34"/>
        <v>21.227408623198851</v>
      </c>
      <c r="P770" t="str">
        <f>VLOOKUP(retail_sales_2023!C770,customers!A:J,5,)</f>
        <v>Hyderabad</v>
      </c>
      <c r="Q770" t="str">
        <f>VLOOKUP(C770,customers!A:J,10,0)</f>
        <v>Premium</v>
      </c>
    </row>
    <row r="771" spans="1:17" x14ac:dyDescent="0.3">
      <c r="A771" t="s">
        <v>1645</v>
      </c>
      <c r="B771" s="1">
        <v>45014</v>
      </c>
      <c r="C771" t="s">
        <v>215</v>
      </c>
      <c r="D771" t="s">
        <v>216</v>
      </c>
      <c r="E771" t="s">
        <v>27</v>
      </c>
      <c r="F771" t="s">
        <v>38</v>
      </c>
      <c r="G771" t="s">
        <v>77</v>
      </c>
      <c r="H771">
        <v>3</v>
      </c>
      <c r="I771">
        <v>3614.95</v>
      </c>
      <c r="J771">
        <v>0.1</v>
      </c>
      <c r="K771">
        <v>9760.36</v>
      </c>
      <c r="L771">
        <v>2895.66</v>
      </c>
      <c r="M771">
        <f t="shared" si="35"/>
        <v>9760.3649999999998</v>
      </c>
      <c r="N771" t="str">
        <f t="shared" ref="N771:N834" si="36">"Q"&amp;ROUNDUP(MONTH(B771)/3,0)</f>
        <v>Q1</v>
      </c>
      <c r="O771" s="2">
        <f t="shared" ref="O771:O834" si="37">(L771/K771)*100</f>
        <v>29.667553245986827</v>
      </c>
      <c r="P771" t="str">
        <f>VLOOKUP(retail_sales_2023!C771,customers!A:J,5,)</f>
        <v>Lucknow</v>
      </c>
      <c r="Q771" t="str">
        <f>VLOOKUP(C771,customers!A:J,10,0)</f>
        <v>Occasional</v>
      </c>
    </row>
    <row r="772" spans="1:17" x14ac:dyDescent="0.3">
      <c r="A772" t="s">
        <v>1646</v>
      </c>
      <c r="B772" s="1">
        <v>45048</v>
      </c>
      <c r="C772" t="s">
        <v>1151</v>
      </c>
      <c r="D772" t="s">
        <v>1152</v>
      </c>
      <c r="E772" t="s">
        <v>21</v>
      </c>
      <c r="F772" t="s">
        <v>52</v>
      </c>
      <c r="G772" t="s">
        <v>268</v>
      </c>
      <c r="H772">
        <v>4</v>
      </c>
      <c r="I772">
        <v>341.07</v>
      </c>
      <c r="J772">
        <v>0.15</v>
      </c>
      <c r="K772">
        <v>1159.6400000000001</v>
      </c>
      <c r="L772">
        <v>119.46</v>
      </c>
      <c r="M772">
        <f t="shared" si="35"/>
        <v>1159.6379999999999</v>
      </c>
      <c r="N772" t="str">
        <f t="shared" si="36"/>
        <v>Q2</v>
      </c>
      <c r="O772" s="2">
        <f t="shared" si="37"/>
        <v>10.301472870890965</v>
      </c>
      <c r="P772" t="str">
        <f>VLOOKUP(retail_sales_2023!C772,customers!A:J,5,)</f>
        <v>Patna</v>
      </c>
      <c r="Q772" t="str">
        <f>VLOOKUP(C772,customers!A:J,10,0)</f>
        <v>Premium</v>
      </c>
    </row>
    <row r="773" spans="1:17" x14ac:dyDescent="0.3">
      <c r="A773" t="s">
        <v>1647</v>
      </c>
      <c r="B773" s="1">
        <v>45155</v>
      </c>
      <c r="C773" t="s">
        <v>1648</v>
      </c>
      <c r="D773" t="s">
        <v>1649</v>
      </c>
      <c r="E773" t="s">
        <v>15</v>
      </c>
      <c r="F773" t="s">
        <v>43</v>
      </c>
      <c r="G773" t="s">
        <v>154</v>
      </c>
      <c r="H773">
        <v>5</v>
      </c>
      <c r="I773">
        <v>74517.45</v>
      </c>
      <c r="J773">
        <v>0.2</v>
      </c>
      <c r="K773">
        <v>298069.8</v>
      </c>
      <c r="L773">
        <v>28473.03</v>
      </c>
      <c r="M773">
        <f t="shared" ref="M773:M836" si="38">H773*I773*(1-J773)</f>
        <v>298069.8</v>
      </c>
      <c r="N773" t="str">
        <f t="shared" si="36"/>
        <v>Q3</v>
      </c>
      <c r="O773" s="2">
        <f t="shared" si="37"/>
        <v>9.5524705958134639</v>
      </c>
      <c r="P773" t="str">
        <f>VLOOKUP(retail_sales_2023!C773,customers!A:J,5,)</f>
        <v>Hyderabad</v>
      </c>
      <c r="Q773" t="str">
        <f>VLOOKUP(C773,customers!A:J,10,0)</f>
        <v>Premium</v>
      </c>
    </row>
    <row r="774" spans="1:17" x14ac:dyDescent="0.3">
      <c r="A774" t="s">
        <v>1650</v>
      </c>
      <c r="B774" s="1">
        <v>45009</v>
      </c>
      <c r="C774" t="s">
        <v>1651</v>
      </c>
      <c r="D774" t="s">
        <v>1652</v>
      </c>
      <c r="E774" t="s">
        <v>33</v>
      </c>
      <c r="F774" t="s">
        <v>81</v>
      </c>
      <c r="G774" t="s">
        <v>239</v>
      </c>
      <c r="H774">
        <v>2</v>
      </c>
      <c r="I774">
        <v>3489.59</v>
      </c>
      <c r="J774">
        <v>0</v>
      </c>
      <c r="K774">
        <v>6979.18</v>
      </c>
      <c r="L774">
        <v>2129.59</v>
      </c>
      <c r="M774">
        <f t="shared" si="38"/>
        <v>6979.18</v>
      </c>
      <c r="N774" t="str">
        <f t="shared" si="36"/>
        <v>Q1</v>
      </c>
      <c r="O774" s="2">
        <f t="shared" si="37"/>
        <v>30.513470063818389</v>
      </c>
      <c r="P774" t="str">
        <f>VLOOKUP(retail_sales_2023!C774,customers!A:J,5,)</f>
        <v>Surat</v>
      </c>
      <c r="Q774" t="str">
        <f>VLOOKUP(C774,customers!A:J,10,0)</f>
        <v>Premium</v>
      </c>
    </row>
    <row r="775" spans="1:17" x14ac:dyDescent="0.3">
      <c r="A775" t="s">
        <v>1653</v>
      </c>
      <c r="B775" s="1">
        <v>45020</v>
      </c>
      <c r="C775" t="s">
        <v>1654</v>
      </c>
      <c r="D775" t="s">
        <v>1655</v>
      </c>
      <c r="E775" t="s">
        <v>33</v>
      </c>
      <c r="F775" t="s">
        <v>81</v>
      </c>
      <c r="G775" t="s">
        <v>150</v>
      </c>
      <c r="H775">
        <v>4</v>
      </c>
      <c r="I775">
        <v>3419.74</v>
      </c>
      <c r="J775">
        <v>0</v>
      </c>
      <c r="K775">
        <v>13678.96</v>
      </c>
      <c r="L775">
        <v>5069.8599999999997</v>
      </c>
      <c r="M775">
        <f t="shared" si="38"/>
        <v>13678.96</v>
      </c>
      <c r="N775" t="str">
        <f t="shared" si="36"/>
        <v>Q2</v>
      </c>
      <c r="O775" s="2">
        <f t="shared" si="37"/>
        <v>37.063197786966263</v>
      </c>
      <c r="P775" t="str">
        <f>VLOOKUP(retail_sales_2023!C775,customers!A:J,5,)</f>
        <v>Ahmedabad</v>
      </c>
      <c r="Q775" t="str">
        <f>VLOOKUP(C775,customers!A:J,10,0)</f>
        <v>Premium</v>
      </c>
    </row>
    <row r="776" spans="1:17" x14ac:dyDescent="0.3">
      <c r="A776" t="s">
        <v>1656</v>
      </c>
      <c r="B776" s="1">
        <v>45033</v>
      </c>
      <c r="C776" t="s">
        <v>722</v>
      </c>
      <c r="D776" t="s">
        <v>723</v>
      </c>
      <c r="E776" t="s">
        <v>15</v>
      </c>
      <c r="F776" t="s">
        <v>52</v>
      </c>
      <c r="G776" t="s">
        <v>226</v>
      </c>
      <c r="H776">
        <v>4</v>
      </c>
      <c r="I776">
        <v>70.959999999999994</v>
      </c>
      <c r="J776">
        <v>0</v>
      </c>
      <c r="K776">
        <v>283.83999999999997</v>
      </c>
      <c r="L776">
        <v>23.17</v>
      </c>
      <c r="M776">
        <f t="shared" si="38"/>
        <v>283.83999999999997</v>
      </c>
      <c r="N776" t="str">
        <f t="shared" si="36"/>
        <v>Q2</v>
      </c>
      <c r="O776" s="2">
        <f t="shared" si="37"/>
        <v>8.1630496054114996</v>
      </c>
      <c r="P776" t="str">
        <f>VLOOKUP(retail_sales_2023!C776,customers!A:J,5,)</f>
        <v>Bengaluru</v>
      </c>
      <c r="Q776" t="str">
        <f>VLOOKUP(C776,customers!A:J,10,0)</f>
        <v>Premium</v>
      </c>
    </row>
    <row r="777" spans="1:17" x14ac:dyDescent="0.3">
      <c r="A777" t="s">
        <v>1657</v>
      </c>
      <c r="B777" s="1">
        <v>45238</v>
      </c>
      <c r="C777" t="s">
        <v>156</v>
      </c>
      <c r="D777" t="s">
        <v>157</v>
      </c>
      <c r="E777" t="s">
        <v>27</v>
      </c>
      <c r="F777" t="s">
        <v>81</v>
      </c>
      <c r="G777" t="s">
        <v>264</v>
      </c>
      <c r="H777">
        <v>2</v>
      </c>
      <c r="I777">
        <v>3996.13</v>
      </c>
      <c r="J777">
        <v>0</v>
      </c>
      <c r="K777">
        <v>7992.26</v>
      </c>
      <c r="L777">
        <v>2656.02</v>
      </c>
      <c r="M777">
        <f t="shared" si="38"/>
        <v>7992.26</v>
      </c>
      <c r="N777" t="str">
        <f t="shared" si="36"/>
        <v>Q4</v>
      </c>
      <c r="O777" s="2">
        <f t="shared" si="37"/>
        <v>33.232402349272924</v>
      </c>
      <c r="P777" t="str">
        <f>VLOOKUP(retail_sales_2023!C777,customers!A:J,5,)</f>
        <v>Amritsar</v>
      </c>
      <c r="Q777" t="str">
        <f>VLOOKUP(C777,customers!A:J,10,0)</f>
        <v>Premium</v>
      </c>
    </row>
    <row r="778" spans="1:17" x14ac:dyDescent="0.3">
      <c r="A778" t="s">
        <v>1658</v>
      </c>
      <c r="B778" s="1">
        <v>45229</v>
      </c>
      <c r="C778" t="s">
        <v>1659</v>
      </c>
      <c r="D778" t="s">
        <v>13093</v>
      </c>
      <c r="E778" t="s">
        <v>15</v>
      </c>
      <c r="F778" t="s">
        <v>52</v>
      </c>
      <c r="G778" t="s">
        <v>937</v>
      </c>
      <c r="H778">
        <v>9</v>
      </c>
      <c r="I778">
        <v>578.29999999999995</v>
      </c>
      <c r="J778">
        <v>0.15</v>
      </c>
      <c r="K778">
        <v>4423.99</v>
      </c>
      <c r="L778">
        <v>444.74</v>
      </c>
      <c r="M778">
        <f t="shared" si="38"/>
        <v>4423.9949999999999</v>
      </c>
      <c r="N778" t="str">
        <f t="shared" si="36"/>
        <v>Q4</v>
      </c>
      <c r="O778" s="2">
        <f t="shared" si="37"/>
        <v>10.052916032812009</v>
      </c>
      <c r="P778" t="str">
        <f>VLOOKUP(retail_sales_2023!C778,customers!A:J,5,)</f>
        <v>Coimbatore</v>
      </c>
      <c r="Q778" t="str">
        <f>VLOOKUP(C778,customers!A:J,10,0)</f>
        <v>Regular</v>
      </c>
    </row>
    <row r="779" spans="1:17" x14ac:dyDescent="0.3">
      <c r="A779" t="s">
        <v>1660</v>
      </c>
      <c r="B779" s="1">
        <v>45040</v>
      </c>
      <c r="C779" t="s">
        <v>760</v>
      </c>
      <c r="D779" t="s">
        <v>761</v>
      </c>
      <c r="E779" t="s">
        <v>21</v>
      </c>
      <c r="F779" t="s">
        <v>43</v>
      </c>
      <c r="G779" t="s">
        <v>301</v>
      </c>
      <c r="H779">
        <v>1</v>
      </c>
      <c r="I779">
        <v>22034.81</v>
      </c>
      <c r="J779">
        <v>0.15</v>
      </c>
      <c r="K779">
        <v>18729.59</v>
      </c>
      <c r="L779">
        <v>2555.34</v>
      </c>
      <c r="M779">
        <f t="shared" si="38"/>
        <v>18729.588500000002</v>
      </c>
      <c r="N779" t="str">
        <f t="shared" si="36"/>
        <v>Q2</v>
      </c>
      <c r="O779" s="2">
        <f t="shared" si="37"/>
        <v>13.643331220811561</v>
      </c>
      <c r="P779" t="str">
        <f>VLOOKUP(retail_sales_2023!C779,customers!A:J,5,)</f>
        <v>Guwahati</v>
      </c>
      <c r="Q779" t="str">
        <f>VLOOKUP(C779,customers!A:J,10,0)</f>
        <v>Regular</v>
      </c>
    </row>
    <row r="780" spans="1:17" x14ac:dyDescent="0.3">
      <c r="A780" t="s">
        <v>1661</v>
      </c>
      <c r="B780" s="1">
        <v>45073</v>
      </c>
      <c r="C780" t="s">
        <v>1662</v>
      </c>
      <c r="D780" t="s">
        <v>13093</v>
      </c>
      <c r="E780" t="s">
        <v>27</v>
      </c>
      <c r="F780" t="s">
        <v>43</v>
      </c>
      <c r="G780" t="s">
        <v>121</v>
      </c>
      <c r="H780">
        <v>3</v>
      </c>
      <c r="I780">
        <v>82124.990000000005</v>
      </c>
      <c r="J780">
        <v>0</v>
      </c>
      <c r="K780">
        <v>246374.97</v>
      </c>
      <c r="L780">
        <v>31043.94</v>
      </c>
      <c r="M780">
        <f t="shared" si="38"/>
        <v>246374.97000000003</v>
      </c>
      <c r="N780" t="str">
        <f t="shared" si="36"/>
        <v>Q2</v>
      </c>
      <c r="O780" s="2">
        <f t="shared" si="37"/>
        <v>12.600281595163665</v>
      </c>
      <c r="P780" t="str">
        <f>VLOOKUP(retail_sales_2023!C780,customers!A:J,5,)</f>
        <v>Jaipur</v>
      </c>
      <c r="Q780" t="str">
        <f>VLOOKUP(C780,customers!A:J,10,0)</f>
        <v>Occasional</v>
      </c>
    </row>
    <row r="781" spans="1:17" x14ac:dyDescent="0.3">
      <c r="A781" t="s">
        <v>1663</v>
      </c>
      <c r="B781" s="1">
        <v>45006</v>
      </c>
      <c r="C781" t="s">
        <v>1664</v>
      </c>
      <c r="D781" t="s">
        <v>1665</v>
      </c>
      <c r="E781" t="s">
        <v>21</v>
      </c>
      <c r="F781" t="s">
        <v>43</v>
      </c>
      <c r="G781" t="s">
        <v>282</v>
      </c>
      <c r="H781">
        <v>5</v>
      </c>
      <c r="I781">
        <v>20500.36</v>
      </c>
      <c r="J781">
        <v>0</v>
      </c>
      <c r="K781">
        <v>102501.8</v>
      </c>
      <c r="L781">
        <v>12362.61</v>
      </c>
      <c r="M781">
        <f t="shared" si="38"/>
        <v>102501.8</v>
      </c>
      <c r="N781" t="str">
        <f t="shared" si="36"/>
        <v>Q1</v>
      </c>
      <c r="O781" s="2">
        <f t="shared" si="37"/>
        <v>12.060871126165591</v>
      </c>
      <c r="P781" t="str">
        <f>VLOOKUP(retail_sales_2023!C781,customers!A:J,5,)</f>
        <v>Patna</v>
      </c>
      <c r="Q781" t="str">
        <f>VLOOKUP(C781,customers!A:J,10,0)</f>
        <v>Premium</v>
      </c>
    </row>
    <row r="782" spans="1:17" x14ac:dyDescent="0.3">
      <c r="A782" t="s">
        <v>1666</v>
      </c>
      <c r="B782" s="1">
        <v>45206</v>
      </c>
      <c r="C782" t="s">
        <v>986</v>
      </c>
      <c r="D782" t="s">
        <v>987</v>
      </c>
      <c r="E782" t="s">
        <v>15</v>
      </c>
      <c r="F782" t="s">
        <v>28</v>
      </c>
      <c r="G782" t="s">
        <v>165</v>
      </c>
      <c r="H782">
        <v>4</v>
      </c>
      <c r="I782">
        <v>3863.95</v>
      </c>
      <c r="J782">
        <v>0.25</v>
      </c>
      <c r="K782">
        <v>11591.85</v>
      </c>
      <c r="L782">
        <v>3166.41</v>
      </c>
      <c r="M782">
        <f t="shared" si="38"/>
        <v>11591.849999999999</v>
      </c>
      <c r="N782" t="str">
        <f t="shared" si="36"/>
        <v>Q4</v>
      </c>
      <c r="O782" s="2">
        <f t="shared" si="37"/>
        <v>27.315829656180853</v>
      </c>
      <c r="P782" t="str">
        <f>VLOOKUP(retail_sales_2023!C782,customers!A:J,5,)</f>
        <v>Chennai</v>
      </c>
      <c r="Q782" t="str">
        <f>VLOOKUP(C782,customers!A:J,10,0)</f>
        <v>Occasional</v>
      </c>
    </row>
    <row r="783" spans="1:17" x14ac:dyDescent="0.3">
      <c r="A783" t="s">
        <v>1667</v>
      </c>
      <c r="B783" s="1">
        <v>45267</v>
      </c>
      <c r="C783" t="s">
        <v>1572</v>
      </c>
      <c r="D783" t="s">
        <v>1573</v>
      </c>
      <c r="E783" t="s">
        <v>15</v>
      </c>
      <c r="F783" t="s">
        <v>52</v>
      </c>
      <c r="G783" t="s">
        <v>268</v>
      </c>
      <c r="H783">
        <v>7</v>
      </c>
      <c r="I783">
        <v>616.49</v>
      </c>
      <c r="J783">
        <v>0.1</v>
      </c>
      <c r="K783">
        <v>3883.89</v>
      </c>
      <c r="L783">
        <v>279.85000000000002</v>
      </c>
      <c r="M783">
        <f t="shared" si="38"/>
        <v>3883.8870000000002</v>
      </c>
      <c r="N783" t="str">
        <f t="shared" si="36"/>
        <v>Q4</v>
      </c>
      <c r="O783" s="2">
        <f t="shared" si="37"/>
        <v>7.2054048904577632</v>
      </c>
      <c r="P783" t="str">
        <f>VLOOKUP(retail_sales_2023!C783,customers!A:J,5,)</f>
        <v>Kochi</v>
      </c>
      <c r="Q783" t="str">
        <f>VLOOKUP(C783,customers!A:J,10,0)</f>
        <v>Regular</v>
      </c>
    </row>
    <row r="784" spans="1:17" x14ac:dyDescent="0.3">
      <c r="A784" t="s">
        <v>1668</v>
      </c>
      <c r="B784" s="1">
        <v>45095</v>
      </c>
      <c r="C784" t="s">
        <v>1234</v>
      </c>
      <c r="D784" t="s">
        <v>1235</v>
      </c>
      <c r="E784" t="s">
        <v>21</v>
      </c>
      <c r="F784" t="s">
        <v>43</v>
      </c>
      <c r="G784" t="s">
        <v>282</v>
      </c>
      <c r="H784">
        <v>5</v>
      </c>
      <c r="I784">
        <v>29769.72</v>
      </c>
      <c r="J784">
        <v>0</v>
      </c>
      <c r="K784">
        <v>148848.6</v>
      </c>
      <c r="L784">
        <v>-16119.39</v>
      </c>
      <c r="M784">
        <f t="shared" si="38"/>
        <v>148848.6</v>
      </c>
      <c r="N784" t="str">
        <f t="shared" si="36"/>
        <v>Q2</v>
      </c>
      <c r="O784" s="2">
        <f t="shared" si="37"/>
        <v>-10.829386369774388</v>
      </c>
      <c r="P784" t="str">
        <f>VLOOKUP(retail_sales_2023!C784,customers!A:J,5,)</f>
        <v>Patna</v>
      </c>
      <c r="Q784" t="str">
        <f>VLOOKUP(C784,customers!A:J,10,0)</f>
        <v>Regular</v>
      </c>
    </row>
    <row r="785" spans="1:17" x14ac:dyDescent="0.3">
      <c r="A785" t="s">
        <v>1669</v>
      </c>
      <c r="B785" s="1">
        <v>45156</v>
      </c>
      <c r="C785" t="s">
        <v>1016</v>
      </c>
      <c r="D785" t="s">
        <v>1017</v>
      </c>
      <c r="E785" t="s">
        <v>21</v>
      </c>
      <c r="F785" t="s">
        <v>81</v>
      </c>
      <c r="G785" t="s">
        <v>105</v>
      </c>
      <c r="H785">
        <v>2</v>
      </c>
      <c r="I785">
        <v>751.21</v>
      </c>
      <c r="J785">
        <v>0.3</v>
      </c>
      <c r="K785">
        <v>1051.69</v>
      </c>
      <c r="L785">
        <v>287.3</v>
      </c>
      <c r="M785">
        <f t="shared" si="38"/>
        <v>1051.694</v>
      </c>
      <c r="N785" t="str">
        <f t="shared" si="36"/>
        <v>Q3</v>
      </c>
      <c r="O785" s="2">
        <f t="shared" si="37"/>
        <v>27.317935893656873</v>
      </c>
      <c r="P785" t="str">
        <f>VLOOKUP(retail_sales_2023!C785,customers!A:J,5,)</f>
        <v>Kolkata</v>
      </c>
      <c r="Q785" t="str">
        <f>VLOOKUP(C785,customers!A:J,10,0)</f>
        <v>Regular</v>
      </c>
    </row>
    <row r="786" spans="1:17" x14ac:dyDescent="0.3">
      <c r="A786" t="s">
        <v>1670</v>
      </c>
      <c r="B786" s="1">
        <v>45108</v>
      </c>
      <c r="C786" t="s">
        <v>1671</v>
      </c>
      <c r="D786" t="s">
        <v>1672</v>
      </c>
      <c r="E786" t="s">
        <v>15</v>
      </c>
      <c r="F786" t="s">
        <v>43</v>
      </c>
      <c r="G786" t="s">
        <v>154</v>
      </c>
      <c r="H786">
        <v>3</v>
      </c>
      <c r="I786">
        <v>14040.74</v>
      </c>
      <c r="J786">
        <v>0.1</v>
      </c>
      <c r="K786">
        <v>37910</v>
      </c>
      <c r="L786">
        <v>4498.74</v>
      </c>
      <c r="M786">
        <f t="shared" si="38"/>
        <v>37909.998</v>
      </c>
      <c r="N786" t="str">
        <f t="shared" si="36"/>
        <v>Q3</v>
      </c>
      <c r="O786" s="2">
        <f t="shared" si="37"/>
        <v>11.866895278290688</v>
      </c>
      <c r="P786" t="str">
        <f>VLOOKUP(retail_sales_2023!C786,customers!A:J,5,)</f>
        <v>Hyderabad</v>
      </c>
      <c r="Q786" t="str">
        <f>VLOOKUP(C786,customers!A:J,10,0)</f>
        <v>Occasional</v>
      </c>
    </row>
    <row r="787" spans="1:17" x14ac:dyDescent="0.3">
      <c r="A787" t="s">
        <v>1673</v>
      </c>
      <c r="B787" s="1">
        <v>45097</v>
      </c>
      <c r="C787" t="s">
        <v>354</v>
      </c>
      <c r="D787" t="s">
        <v>355</v>
      </c>
      <c r="E787" t="s">
        <v>21</v>
      </c>
      <c r="F787" t="s">
        <v>43</v>
      </c>
      <c r="G787" t="s">
        <v>154</v>
      </c>
      <c r="H787">
        <v>2</v>
      </c>
      <c r="I787">
        <v>58027.4</v>
      </c>
      <c r="J787">
        <v>0.1</v>
      </c>
      <c r="K787">
        <v>104449.32</v>
      </c>
      <c r="L787">
        <v>16214.14</v>
      </c>
      <c r="M787">
        <f t="shared" si="38"/>
        <v>104449.32</v>
      </c>
      <c r="N787" t="str">
        <f t="shared" si="36"/>
        <v>Q2</v>
      </c>
      <c r="O787" s="2">
        <f t="shared" si="37"/>
        <v>15.523451947796307</v>
      </c>
      <c r="P787" t="str">
        <f>VLOOKUP(retail_sales_2023!C787,customers!A:J,5,)</f>
        <v>Ranchi</v>
      </c>
      <c r="Q787" t="str">
        <f>VLOOKUP(C787,customers!A:J,10,0)</f>
        <v>Premium</v>
      </c>
    </row>
    <row r="788" spans="1:17" x14ac:dyDescent="0.3">
      <c r="A788" t="s">
        <v>1674</v>
      </c>
      <c r="B788" s="1">
        <v>45109</v>
      </c>
      <c r="C788" t="s">
        <v>351</v>
      </c>
      <c r="D788" t="s">
        <v>352</v>
      </c>
      <c r="E788" t="s">
        <v>15</v>
      </c>
      <c r="F788" t="s">
        <v>28</v>
      </c>
      <c r="G788" t="s">
        <v>29</v>
      </c>
      <c r="H788">
        <v>5</v>
      </c>
      <c r="I788">
        <v>866.26</v>
      </c>
      <c r="J788">
        <v>0.3</v>
      </c>
      <c r="K788">
        <v>3031.91</v>
      </c>
      <c r="L788">
        <v>732.06</v>
      </c>
      <c r="M788">
        <f t="shared" si="38"/>
        <v>3031.91</v>
      </c>
      <c r="N788" t="str">
        <f t="shared" si="36"/>
        <v>Q3</v>
      </c>
      <c r="O788" s="2">
        <f t="shared" si="37"/>
        <v>24.145175813266224</v>
      </c>
      <c r="P788" t="str">
        <f>VLOOKUP(retail_sales_2023!C788,customers!A:J,5,)</f>
        <v>Chennai</v>
      </c>
      <c r="Q788" t="str">
        <f>VLOOKUP(C788,customers!A:J,10,0)</f>
        <v>Regular</v>
      </c>
    </row>
    <row r="789" spans="1:17" x14ac:dyDescent="0.3">
      <c r="A789" t="s">
        <v>1675</v>
      </c>
      <c r="B789" s="1">
        <v>45146</v>
      </c>
      <c r="C789" t="s">
        <v>198</v>
      </c>
      <c r="D789" t="s">
        <v>199</v>
      </c>
      <c r="E789" t="s">
        <v>27</v>
      </c>
      <c r="F789" t="s">
        <v>43</v>
      </c>
      <c r="G789" t="s">
        <v>128</v>
      </c>
      <c r="H789">
        <v>2</v>
      </c>
      <c r="I789">
        <v>37002.94</v>
      </c>
      <c r="J789">
        <v>0</v>
      </c>
      <c r="K789">
        <v>74005.88</v>
      </c>
      <c r="L789">
        <v>8397.4699999999993</v>
      </c>
      <c r="M789">
        <f t="shared" si="38"/>
        <v>74005.88</v>
      </c>
      <c r="N789" t="str">
        <f t="shared" si="36"/>
        <v>Q3</v>
      </c>
      <c r="O789" s="2">
        <f t="shared" si="37"/>
        <v>11.347030803498315</v>
      </c>
      <c r="P789" t="str">
        <f>VLOOKUP(retail_sales_2023!C789,customers!A:J,5,)</f>
        <v>Delhi</v>
      </c>
      <c r="Q789" t="str">
        <f>VLOOKUP(C789,customers!A:J,10,0)</f>
        <v>Regular</v>
      </c>
    </row>
    <row r="790" spans="1:17" x14ac:dyDescent="0.3">
      <c r="A790" t="s">
        <v>1676</v>
      </c>
      <c r="B790" s="1">
        <v>44974</v>
      </c>
      <c r="C790" t="s">
        <v>858</v>
      </c>
      <c r="D790" t="s">
        <v>859</v>
      </c>
      <c r="E790" t="s">
        <v>27</v>
      </c>
      <c r="F790" t="s">
        <v>43</v>
      </c>
      <c r="G790" t="s">
        <v>272</v>
      </c>
      <c r="H790">
        <v>5</v>
      </c>
      <c r="I790">
        <v>66869.42</v>
      </c>
      <c r="J790">
        <v>0</v>
      </c>
      <c r="K790">
        <v>334347.09999999998</v>
      </c>
      <c r="L790">
        <v>46385.64</v>
      </c>
      <c r="M790">
        <f t="shared" si="38"/>
        <v>334347.09999999998</v>
      </c>
      <c r="N790" t="str">
        <f t="shared" si="36"/>
        <v>Q1</v>
      </c>
      <c r="O790" s="2">
        <f t="shared" si="37"/>
        <v>13.873498528923983</v>
      </c>
      <c r="P790" t="str">
        <f>VLOOKUP(retail_sales_2023!C790,customers!A:J,5,)</f>
        <v>Chandigarh</v>
      </c>
      <c r="Q790" t="str">
        <f>VLOOKUP(C790,customers!A:J,10,0)</f>
        <v>Occasional</v>
      </c>
    </row>
    <row r="791" spans="1:17" x14ac:dyDescent="0.3">
      <c r="A791" t="s">
        <v>1677</v>
      </c>
      <c r="B791" s="1">
        <v>45092</v>
      </c>
      <c r="C791" t="s">
        <v>485</v>
      </c>
      <c r="D791" t="s">
        <v>486</v>
      </c>
      <c r="E791" t="s">
        <v>21</v>
      </c>
      <c r="F791" t="s">
        <v>81</v>
      </c>
      <c r="G791" t="s">
        <v>264</v>
      </c>
      <c r="H791">
        <v>3</v>
      </c>
      <c r="I791">
        <v>3606.34</v>
      </c>
      <c r="J791">
        <v>0.05</v>
      </c>
      <c r="K791">
        <v>10278.07</v>
      </c>
      <c r="L791">
        <v>3788.36</v>
      </c>
      <c r="M791">
        <f t="shared" si="38"/>
        <v>10278.069</v>
      </c>
      <c r="N791" t="str">
        <f t="shared" si="36"/>
        <v>Q2</v>
      </c>
      <c r="O791" s="2">
        <f t="shared" si="37"/>
        <v>36.85867093724795</v>
      </c>
      <c r="P791" t="str">
        <f>VLOOKUP(retail_sales_2023!C791,customers!A:J,5,)</f>
        <v>Lucknow</v>
      </c>
      <c r="Q791" t="str">
        <f>VLOOKUP(C791,customers!A:J,10,0)</f>
        <v>Premium</v>
      </c>
    </row>
    <row r="792" spans="1:17" x14ac:dyDescent="0.3">
      <c r="A792" t="s">
        <v>1678</v>
      </c>
      <c r="B792" s="1">
        <v>45158</v>
      </c>
      <c r="C792" t="s">
        <v>303</v>
      </c>
      <c r="D792" t="s">
        <v>304</v>
      </c>
      <c r="E792" t="s">
        <v>27</v>
      </c>
      <c r="F792" t="s">
        <v>22</v>
      </c>
      <c r="G792" t="s">
        <v>423</v>
      </c>
      <c r="H792">
        <v>3</v>
      </c>
      <c r="I792">
        <v>32862.5</v>
      </c>
      <c r="J792">
        <v>0</v>
      </c>
      <c r="K792">
        <v>98587.5</v>
      </c>
      <c r="L792">
        <v>29331.65</v>
      </c>
      <c r="M792">
        <f t="shared" si="38"/>
        <v>98587.5</v>
      </c>
      <c r="N792" t="str">
        <f t="shared" si="36"/>
        <v>Q3</v>
      </c>
      <c r="O792" s="2">
        <f t="shared" si="37"/>
        <v>29.751895524280464</v>
      </c>
      <c r="P792" t="str">
        <f>VLOOKUP(retail_sales_2023!C792,customers!A:J,5,)</f>
        <v>Jaipur</v>
      </c>
      <c r="Q792" t="str">
        <f>VLOOKUP(C792,customers!A:J,10,0)</f>
        <v>Premium</v>
      </c>
    </row>
    <row r="793" spans="1:17" x14ac:dyDescent="0.3">
      <c r="A793" t="s">
        <v>1679</v>
      </c>
      <c r="B793" s="1">
        <v>44950</v>
      </c>
      <c r="C793" t="s">
        <v>736</v>
      </c>
      <c r="D793" t="s">
        <v>1482</v>
      </c>
      <c r="E793" t="s">
        <v>33</v>
      </c>
      <c r="F793" t="s">
        <v>28</v>
      </c>
      <c r="G793" t="s">
        <v>165</v>
      </c>
      <c r="H793">
        <v>1</v>
      </c>
      <c r="I793">
        <v>5290.35</v>
      </c>
      <c r="J793">
        <v>0.05</v>
      </c>
      <c r="K793">
        <v>5025.83</v>
      </c>
      <c r="L793">
        <v>1428</v>
      </c>
      <c r="M793">
        <f t="shared" si="38"/>
        <v>5025.8325000000004</v>
      </c>
      <c r="N793" t="str">
        <f t="shared" si="36"/>
        <v>Q1</v>
      </c>
      <c r="O793" s="2">
        <f t="shared" si="37"/>
        <v>28.41321731932835</v>
      </c>
      <c r="P793" t="str">
        <f>VLOOKUP(retail_sales_2023!C793,customers!A:J,5,)</f>
        <v>Pune</v>
      </c>
      <c r="Q793" t="str">
        <f>VLOOKUP(C793,customers!A:J,10,0)</f>
        <v>Premium</v>
      </c>
    </row>
    <row r="794" spans="1:17" x14ac:dyDescent="0.3">
      <c r="A794" t="s">
        <v>1680</v>
      </c>
      <c r="B794" s="1">
        <v>45025</v>
      </c>
      <c r="C794" t="s">
        <v>1681</v>
      </c>
      <c r="D794" t="s">
        <v>1682</v>
      </c>
      <c r="E794" t="s">
        <v>21</v>
      </c>
      <c r="F794" t="s">
        <v>28</v>
      </c>
      <c r="G794" t="s">
        <v>61</v>
      </c>
      <c r="H794">
        <v>1</v>
      </c>
      <c r="I794">
        <v>1039.1099999999999</v>
      </c>
      <c r="J794">
        <v>0.05</v>
      </c>
      <c r="K794">
        <v>987.15</v>
      </c>
      <c r="L794">
        <v>168.93</v>
      </c>
      <c r="M794">
        <f t="shared" si="38"/>
        <v>987.15449999999987</v>
      </c>
      <c r="N794" t="str">
        <f t="shared" si="36"/>
        <v>Q2</v>
      </c>
      <c r="O794" s="2">
        <f t="shared" si="37"/>
        <v>17.112900774958213</v>
      </c>
      <c r="P794" t="str">
        <f>VLOOKUP(retail_sales_2023!C794,customers!A:J,5,)</f>
        <v>Bhubaneswar</v>
      </c>
      <c r="Q794" t="str">
        <f>VLOOKUP(C794,customers!A:J,10,0)</f>
        <v>Occasional</v>
      </c>
    </row>
    <row r="795" spans="1:17" x14ac:dyDescent="0.3">
      <c r="A795" t="s">
        <v>1683</v>
      </c>
      <c r="B795" s="1">
        <v>45040</v>
      </c>
      <c r="C795" t="s">
        <v>644</v>
      </c>
      <c r="D795" t="s">
        <v>645</v>
      </c>
      <c r="E795" t="s">
        <v>15</v>
      </c>
      <c r="F795" t="s">
        <v>43</v>
      </c>
      <c r="G795" t="s">
        <v>243</v>
      </c>
      <c r="H795">
        <v>2</v>
      </c>
      <c r="I795">
        <v>65793.62</v>
      </c>
      <c r="J795">
        <v>0</v>
      </c>
      <c r="K795">
        <v>131587.24</v>
      </c>
      <c r="L795">
        <v>17972.46</v>
      </c>
      <c r="M795">
        <f t="shared" si="38"/>
        <v>131587.24</v>
      </c>
      <c r="N795" t="str">
        <f t="shared" si="36"/>
        <v>Q2</v>
      </c>
      <c r="O795" s="2">
        <f t="shared" si="37"/>
        <v>13.658208805048272</v>
      </c>
      <c r="P795" t="str">
        <f>VLOOKUP(retail_sales_2023!C795,customers!A:J,5,)</f>
        <v>Bengaluru</v>
      </c>
      <c r="Q795" t="str">
        <f>VLOOKUP(C795,customers!A:J,10,0)</f>
        <v>Regular</v>
      </c>
    </row>
    <row r="796" spans="1:17" x14ac:dyDescent="0.3">
      <c r="A796" t="s">
        <v>1684</v>
      </c>
      <c r="B796" s="1">
        <v>45167</v>
      </c>
      <c r="C796" t="s">
        <v>989</v>
      </c>
      <c r="D796" t="s">
        <v>990</v>
      </c>
      <c r="E796" t="s">
        <v>27</v>
      </c>
      <c r="F796" t="s">
        <v>81</v>
      </c>
      <c r="G796" t="s">
        <v>333</v>
      </c>
      <c r="H796">
        <v>5</v>
      </c>
      <c r="I796">
        <v>2093.2800000000002</v>
      </c>
      <c r="J796">
        <v>0.05</v>
      </c>
      <c r="K796">
        <v>9943.08</v>
      </c>
      <c r="L796">
        <v>3829.14</v>
      </c>
      <c r="M796">
        <f t="shared" si="38"/>
        <v>9943.0800000000017</v>
      </c>
      <c r="N796" t="str">
        <f t="shared" si="36"/>
        <v>Q3</v>
      </c>
      <c r="O796" s="2">
        <f t="shared" si="37"/>
        <v>38.510602348568042</v>
      </c>
      <c r="P796" t="str">
        <f>VLOOKUP(retail_sales_2023!C796,customers!A:J,5,)</f>
        <v>Chandigarh</v>
      </c>
      <c r="Q796" t="str">
        <f>VLOOKUP(C796,customers!A:J,10,0)</f>
        <v>Premium</v>
      </c>
    </row>
    <row r="797" spans="1:17" x14ac:dyDescent="0.3">
      <c r="A797" t="s">
        <v>1685</v>
      </c>
      <c r="B797" s="1">
        <v>45048</v>
      </c>
      <c r="C797" t="s">
        <v>375</v>
      </c>
      <c r="D797" t="s">
        <v>376</v>
      </c>
      <c r="E797" t="s">
        <v>21</v>
      </c>
      <c r="F797" t="s">
        <v>22</v>
      </c>
      <c r="G797" t="s">
        <v>1039</v>
      </c>
      <c r="H797">
        <v>2</v>
      </c>
      <c r="I797">
        <v>4212.3500000000004</v>
      </c>
      <c r="J797">
        <v>0.05</v>
      </c>
      <c r="K797">
        <v>8003.47</v>
      </c>
      <c r="L797">
        <v>2438.5700000000002</v>
      </c>
      <c r="M797">
        <f t="shared" si="38"/>
        <v>8003.4650000000001</v>
      </c>
      <c r="N797" t="str">
        <f t="shared" si="36"/>
        <v>Q2</v>
      </c>
      <c r="O797" s="2">
        <f t="shared" si="37"/>
        <v>30.468909110673248</v>
      </c>
      <c r="P797" t="str">
        <f>VLOOKUP(retail_sales_2023!C797,customers!A:J,5,)</f>
        <v>Ranchi</v>
      </c>
      <c r="Q797" t="str">
        <f>VLOOKUP(C797,customers!A:J,10,0)</f>
        <v>Occasional</v>
      </c>
    </row>
    <row r="798" spans="1:17" x14ac:dyDescent="0.3">
      <c r="A798" t="s">
        <v>1686</v>
      </c>
      <c r="B798" s="1">
        <v>45150</v>
      </c>
      <c r="C798" t="s">
        <v>1687</v>
      </c>
      <c r="D798" t="s">
        <v>1688</v>
      </c>
      <c r="E798" t="s">
        <v>27</v>
      </c>
      <c r="F798" t="s">
        <v>52</v>
      </c>
      <c r="G798" t="s">
        <v>200</v>
      </c>
      <c r="H798">
        <v>3</v>
      </c>
      <c r="I798">
        <v>737.89</v>
      </c>
      <c r="J798">
        <v>0.3</v>
      </c>
      <c r="K798">
        <v>1549.57</v>
      </c>
      <c r="L798">
        <v>123.35</v>
      </c>
      <c r="M798">
        <f t="shared" si="38"/>
        <v>1549.569</v>
      </c>
      <c r="N798" t="str">
        <f t="shared" si="36"/>
        <v>Q3</v>
      </c>
      <c r="O798" s="2">
        <f t="shared" si="37"/>
        <v>7.9602728498873887</v>
      </c>
      <c r="P798" t="str">
        <f>VLOOKUP(retail_sales_2023!C798,customers!A:J,5,)</f>
        <v>Chandigarh</v>
      </c>
      <c r="Q798" t="str">
        <f>VLOOKUP(C798,customers!A:J,10,0)</f>
        <v>Occasional</v>
      </c>
    </row>
    <row r="799" spans="1:17" x14ac:dyDescent="0.3">
      <c r="A799" t="s">
        <v>1689</v>
      </c>
      <c r="B799" s="1">
        <v>44978</v>
      </c>
      <c r="C799" t="s">
        <v>92</v>
      </c>
      <c r="D799" t="s">
        <v>93</v>
      </c>
      <c r="E799" t="s">
        <v>27</v>
      </c>
      <c r="F799" t="s">
        <v>38</v>
      </c>
      <c r="G799" t="s">
        <v>48</v>
      </c>
      <c r="H799">
        <v>3</v>
      </c>
      <c r="I799">
        <v>3378.24</v>
      </c>
      <c r="J799">
        <v>0.2</v>
      </c>
      <c r="K799">
        <v>8107.78</v>
      </c>
      <c r="L799">
        <v>2892.15</v>
      </c>
      <c r="M799">
        <f t="shared" si="38"/>
        <v>8107.7759999999998</v>
      </c>
      <c r="N799" t="str">
        <f t="shared" si="36"/>
        <v>Q1</v>
      </c>
      <c r="O799" s="2">
        <f t="shared" si="37"/>
        <v>35.671293498343573</v>
      </c>
      <c r="P799" t="str">
        <f>VLOOKUP(retail_sales_2023!C799,customers!A:J,5,)</f>
        <v>Jaipur</v>
      </c>
      <c r="Q799" t="str">
        <f>VLOOKUP(C799,customers!A:J,10,0)</f>
        <v>Premium</v>
      </c>
    </row>
    <row r="800" spans="1:17" x14ac:dyDescent="0.3">
      <c r="A800" t="s">
        <v>1690</v>
      </c>
      <c r="B800" s="1">
        <v>44991</v>
      </c>
      <c r="C800" t="s">
        <v>190</v>
      </c>
      <c r="D800" t="s">
        <v>191</v>
      </c>
      <c r="E800" t="s">
        <v>33</v>
      </c>
      <c r="F800" t="s">
        <v>52</v>
      </c>
      <c r="G800" t="s">
        <v>937</v>
      </c>
      <c r="H800">
        <v>3</v>
      </c>
      <c r="I800">
        <v>219.51</v>
      </c>
      <c r="J800">
        <v>0.05</v>
      </c>
      <c r="K800">
        <v>625.6</v>
      </c>
      <c r="L800">
        <v>49.82</v>
      </c>
      <c r="M800">
        <f t="shared" si="38"/>
        <v>625.60349999999994</v>
      </c>
      <c r="N800" t="str">
        <f t="shared" si="36"/>
        <v>Q1</v>
      </c>
      <c r="O800" s="2">
        <f t="shared" si="37"/>
        <v>7.9635549872122766</v>
      </c>
      <c r="P800" t="str">
        <f>VLOOKUP(retail_sales_2023!C800,customers!A:J,5,)</f>
        <v>Surat</v>
      </c>
      <c r="Q800" t="str">
        <f>VLOOKUP(C800,customers!A:J,10,0)</f>
        <v>Premium</v>
      </c>
    </row>
    <row r="801" spans="1:17" x14ac:dyDescent="0.3">
      <c r="A801" t="s">
        <v>1691</v>
      </c>
      <c r="B801" s="1">
        <v>45197</v>
      </c>
      <c r="C801" t="s">
        <v>641</v>
      </c>
      <c r="D801" t="s">
        <v>642</v>
      </c>
      <c r="E801" t="s">
        <v>33</v>
      </c>
      <c r="F801" t="s">
        <v>22</v>
      </c>
      <c r="G801" t="s">
        <v>423</v>
      </c>
      <c r="H801">
        <v>1</v>
      </c>
      <c r="I801">
        <v>24183.68</v>
      </c>
      <c r="J801">
        <v>0</v>
      </c>
      <c r="K801">
        <v>24183.68</v>
      </c>
      <c r="L801">
        <v>5226.4799999999996</v>
      </c>
      <c r="M801">
        <f t="shared" si="38"/>
        <v>24183.68</v>
      </c>
      <c r="N801" t="str">
        <f t="shared" si="36"/>
        <v>Q3</v>
      </c>
      <c r="O801" s="2">
        <f t="shared" si="37"/>
        <v>21.611599227247464</v>
      </c>
      <c r="P801" t="str">
        <f>VLOOKUP(retail_sales_2023!C801,customers!A:J,5,)</f>
        <v>Surat</v>
      </c>
      <c r="Q801" t="str">
        <f>VLOOKUP(C801,customers!A:J,10,0)</f>
        <v>Regular</v>
      </c>
    </row>
    <row r="802" spans="1:17" x14ac:dyDescent="0.3">
      <c r="A802" t="s">
        <v>1692</v>
      </c>
      <c r="B802" s="1">
        <v>45193</v>
      </c>
      <c r="C802" t="s">
        <v>1693</v>
      </c>
      <c r="D802" t="s">
        <v>1694</v>
      </c>
      <c r="E802" t="s">
        <v>15</v>
      </c>
      <c r="F802" t="s">
        <v>43</v>
      </c>
      <c r="G802" t="s">
        <v>110</v>
      </c>
      <c r="H802">
        <v>1</v>
      </c>
      <c r="I802">
        <v>53728.31</v>
      </c>
      <c r="J802">
        <v>0.1</v>
      </c>
      <c r="K802">
        <v>48355.48</v>
      </c>
      <c r="L802">
        <v>6821.83</v>
      </c>
      <c r="M802">
        <f t="shared" si="38"/>
        <v>48355.478999999999</v>
      </c>
      <c r="N802" t="str">
        <f t="shared" si="36"/>
        <v>Q3</v>
      </c>
      <c r="O802" s="2">
        <f t="shared" si="37"/>
        <v>14.107666804258793</v>
      </c>
      <c r="P802" t="str">
        <f>VLOOKUP(retail_sales_2023!C802,customers!A:J,5,)</f>
        <v>Chennai</v>
      </c>
      <c r="Q802" t="str">
        <f>VLOOKUP(C802,customers!A:J,10,0)</f>
        <v>Premium</v>
      </c>
    </row>
    <row r="803" spans="1:17" x14ac:dyDescent="0.3">
      <c r="A803" t="s">
        <v>1695</v>
      </c>
      <c r="B803" s="1">
        <v>45177</v>
      </c>
      <c r="C803" t="s">
        <v>1160</v>
      </c>
      <c r="D803" t="s">
        <v>1161</v>
      </c>
      <c r="E803" t="s">
        <v>21</v>
      </c>
      <c r="F803" t="s">
        <v>16</v>
      </c>
      <c r="G803" t="s">
        <v>898</v>
      </c>
      <c r="H803">
        <v>1</v>
      </c>
      <c r="I803">
        <v>562.20000000000005</v>
      </c>
      <c r="J803">
        <v>0</v>
      </c>
      <c r="K803">
        <v>562.20000000000005</v>
      </c>
      <c r="L803">
        <v>160.09</v>
      </c>
      <c r="M803">
        <f t="shared" si="38"/>
        <v>562.20000000000005</v>
      </c>
      <c r="N803" t="str">
        <f t="shared" si="36"/>
        <v>Q3</v>
      </c>
      <c r="O803" s="2">
        <f t="shared" si="37"/>
        <v>28.475631447883316</v>
      </c>
      <c r="P803" t="str">
        <f>VLOOKUP(retail_sales_2023!C803,customers!A:J,5,)</f>
        <v>Kolkata</v>
      </c>
      <c r="Q803" t="str">
        <f>VLOOKUP(C803,customers!A:J,10,0)</f>
        <v>Premium</v>
      </c>
    </row>
    <row r="804" spans="1:17" x14ac:dyDescent="0.3">
      <c r="A804" t="s">
        <v>1696</v>
      </c>
      <c r="B804" s="1">
        <v>45029</v>
      </c>
      <c r="C804" t="s">
        <v>886</v>
      </c>
      <c r="D804" t="s">
        <v>887</v>
      </c>
      <c r="E804" t="s">
        <v>21</v>
      </c>
      <c r="F804" t="s">
        <v>52</v>
      </c>
      <c r="G804" t="s">
        <v>169</v>
      </c>
      <c r="H804">
        <v>7</v>
      </c>
      <c r="I804">
        <v>587.29</v>
      </c>
      <c r="J804">
        <v>0</v>
      </c>
      <c r="K804">
        <v>4111.03</v>
      </c>
      <c r="L804">
        <v>307</v>
      </c>
      <c r="M804">
        <f t="shared" si="38"/>
        <v>4111.03</v>
      </c>
      <c r="N804" t="str">
        <f t="shared" si="36"/>
        <v>Q2</v>
      </c>
      <c r="O804" s="2">
        <f t="shared" si="37"/>
        <v>7.467714903564314</v>
      </c>
      <c r="P804" t="str">
        <f>VLOOKUP(retail_sales_2023!C804,customers!A:J,5,)</f>
        <v>Bhubaneswar</v>
      </c>
      <c r="Q804" t="str">
        <f>VLOOKUP(C804,customers!A:J,10,0)</f>
        <v>Premium</v>
      </c>
    </row>
    <row r="805" spans="1:17" x14ac:dyDescent="0.3">
      <c r="A805" t="s">
        <v>1697</v>
      </c>
      <c r="B805" s="1">
        <v>44938</v>
      </c>
      <c r="C805" t="s">
        <v>1698</v>
      </c>
      <c r="D805" t="s">
        <v>1699</v>
      </c>
      <c r="E805" t="s">
        <v>15</v>
      </c>
      <c r="F805" t="s">
        <v>81</v>
      </c>
      <c r="G805" t="s">
        <v>101</v>
      </c>
      <c r="H805">
        <v>2</v>
      </c>
      <c r="I805">
        <v>4308.2299999999996</v>
      </c>
      <c r="J805">
        <v>0.25</v>
      </c>
      <c r="K805">
        <v>6462.34</v>
      </c>
      <c r="L805">
        <v>1957.3</v>
      </c>
      <c r="M805">
        <f t="shared" si="38"/>
        <v>6462.3449999999993</v>
      </c>
      <c r="N805" t="str">
        <f t="shared" si="36"/>
        <v>Q1</v>
      </c>
      <c r="O805" s="2">
        <f t="shared" si="37"/>
        <v>30.287790490751025</v>
      </c>
      <c r="P805" t="str">
        <f>VLOOKUP(retail_sales_2023!C805,customers!A:J,5,)</f>
        <v>Hyderabad</v>
      </c>
      <c r="Q805" t="str">
        <f>VLOOKUP(C805,customers!A:J,10,0)</f>
        <v>Regular</v>
      </c>
    </row>
    <row r="806" spans="1:17" x14ac:dyDescent="0.3">
      <c r="A806" t="s">
        <v>1700</v>
      </c>
      <c r="B806" s="1">
        <v>45177</v>
      </c>
      <c r="C806" t="s">
        <v>1547</v>
      </c>
      <c r="D806" t="s">
        <v>1548</v>
      </c>
      <c r="E806" t="s">
        <v>21</v>
      </c>
      <c r="F806" t="s">
        <v>52</v>
      </c>
      <c r="G806" t="s">
        <v>268</v>
      </c>
      <c r="H806">
        <v>1</v>
      </c>
      <c r="I806">
        <v>533.66</v>
      </c>
      <c r="J806">
        <v>0.05</v>
      </c>
      <c r="K806">
        <v>506.98</v>
      </c>
      <c r="L806">
        <v>46.33</v>
      </c>
      <c r="M806">
        <f t="shared" si="38"/>
        <v>506.97699999999992</v>
      </c>
      <c r="N806" t="str">
        <f t="shared" si="36"/>
        <v>Q3</v>
      </c>
      <c r="O806" s="2">
        <f t="shared" si="37"/>
        <v>9.138427551382696</v>
      </c>
      <c r="P806" t="str">
        <f>VLOOKUP(retail_sales_2023!C806,customers!A:J,5,)</f>
        <v>Kolkata</v>
      </c>
      <c r="Q806" t="str">
        <f>VLOOKUP(C806,customers!A:J,10,0)</f>
        <v>Regular</v>
      </c>
    </row>
    <row r="807" spans="1:17" x14ac:dyDescent="0.3">
      <c r="A807" t="s">
        <v>1701</v>
      </c>
      <c r="B807" s="1">
        <v>45171</v>
      </c>
      <c r="C807" t="s">
        <v>726</v>
      </c>
      <c r="D807" t="s">
        <v>727</v>
      </c>
      <c r="E807" t="s">
        <v>15</v>
      </c>
      <c r="F807" t="s">
        <v>22</v>
      </c>
      <c r="G807" t="s">
        <v>315</v>
      </c>
      <c r="H807">
        <v>1</v>
      </c>
      <c r="I807">
        <v>40933.85</v>
      </c>
      <c r="J807">
        <v>0.1</v>
      </c>
      <c r="K807">
        <v>36840.46</v>
      </c>
      <c r="L807">
        <v>10102.200000000001</v>
      </c>
      <c r="M807">
        <f t="shared" si="38"/>
        <v>36840.464999999997</v>
      </c>
      <c r="N807" t="str">
        <f t="shared" si="36"/>
        <v>Q3</v>
      </c>
      <c r="O807" s="2">
        <f t="shared" si="37"/>
        <v>27.421481707883128</v>
      </c>
      <c r="P807" t="str">
        <f>VLOOKUP(retail_sales_2023!C807,customers!A:J,5,)</f>
        <v>Kochi</v>
      </c>
      <c r="Q807" t="str">
        <f>VLOOKUP(C807,customers!A:J,10,0)</f>
        <v>Occasional</v>
      </c>
    </row>
    <row r="808" spans="1:17" x14ac:dyDescent="0.3">
      <c r="A808" t="s">
        <v>1702</v>
      </c>
      <c r="B808" s="1">
        <v>45103</v>
      </c>
      <c r="C808" t="s">
        <v>409</v>
      </c>
      <c r="D808" t="s">
        <v>410</v>
      </c>
      <c r="E808" t="s">
        <v>21</v>
      </c>
      <c r="F808" t="s">
        <v>38</v>
      </c>
      <c r="G808" t="s">
        <v>65</v>
      </c>
      <c r="H808">
        <v>1</v>
      </c>
      <c r="I808">
        <v>3395.51</v>
      </c>
      <c r="J808">
        <v>0.05</v>
      </c>
      <c r="K808">
        <v>3225.73</v>
      </c>
      <c r="L808">
        <v>1082.05</v>
      </c>
      <c r="M808">
        <f t="shared" si="38"/>
        <v>3225.7345</v>
      </c>
      <c r="N808" t="str">
        <f t="shared" si="36"/>
        <v>Q2</v>
      </c>
      <c r="O808" s="2">
        <f t="shared" si="37"/>
        <v>33.54434500097652</v>
      </c>
      <c r="P808" t="str">
        <f>VLOOKUP(retail_sales_2023!C808,customers!A:J,5,)</f>
        <v>Patna</v>
      </c>
      <c r="Q808" t="str">
        <f>VLOOKUP(C808,customers!A:J,10,0)</f>
        <v>Regular</v>
      </c>
    </row>
    <row r="809" spans="1:17" x14ac:dyDescent="0.3">
      <c r="A809" t="s">
        <v>1703</v>
      </c>
      <c r="B809" s="1">
        <v>45252</v>
      </c>
      <c r="C809" t="s">
        <v>1146</v>
      </c>
      <c r="D809" t="s">
        <v>1147</v>
      </c>
      <c r="E809" t="s">
        <v>27</v>
      </c>
      <c r="F809" t="s">
        <v>81</v>
      </c>
      <c r="G809" t="s">
        <v>239</v>
      </c>
      <c r="H809">
        <v>3</v>
      </c>
      <c r="I809">
        <v>3079.21</v>
      </c>
      <c r="J809">
        <v>0.05</v>
      </c>
      <c r="K809">
        <v>8775.75</v>
      </c>
      <c r="L809">
        <v>2592.7600000000002</v>
      </c>
      <c r="M809">
        <f t="shared" si="38"/>
        <v>8775.7484999999997</v>
      </c>
      <c r="N809" t="str">
        <f t="shared" si="36"/>
        <v>Q4</v>
      </c>
      <c r="O809" s="2">
        <f t="shared" si="37"/>
        <v>29.54459732786372</v>
      </c>
      <c r="P809" t="str">
        <f>VLOOKUP(retail_sales_2023!C809,customers!A:J,5,)</f>
        <v>Jaipur</v>
      </c>
      <c r="Q809" t="str">
        <f>VLOOKUP(C809,customers!A:J,10,0)</f>
        <v>Premium</v>
      </c>
    </row>
    <row r="810" spans="1:17" x14ac:dyDescent="0.3">
      <c r="A810" t="s">
        <v>1704</v>
      </c>
      <c r="B810" s="1">
        <v>45122</v>
      </c>
      <c r="C810" t="s">
        <v>1320</v>
      </c>
      <c r="D810" t="s">
        <v>13093</v>
      </c>
      <c r="E810" t="s">
        <v>15</v>
      </c>
      <c r="F810" t="s">
        <v>81</v>
      </c>
      <c r="G810" t="s">
        <v>370</v>
      </c>
      <c r="H810">
        <v>3</v>
      </c>
      <c r="I810">
        <v>3078.82</v>
      </c>
      <c r="J810">
        <v>0</v>
      </c>
      <c r="K810">
        <v>9236.4599999999991</v>
      </c>
      <c r="L810">
        <v>3441.9</v>
      </c>
      <c r="M810">
        <f t="shared" si="38"/>
        <v>9236.4600000000009</v>
      </c>
      <c r="N810" t="str">
        <f t="shared" si="36"/>
        <v>Q3</v>
      </c>
      <c r="O810" s="2">
        <f t="shared" si="37"/>
        <v>37.264276573492445</v>
      </c>
      <c r="P810" t="str">
        <f>VLOOKUP(retail_sales_2023!C810,customers!A:J,5,)</f>
        <v>Kochi</v>
      </c>
      <c r="Q810" t="str">
        <f>VLOOKUP(C810,customers!A:J,10,0)</f>
        <v>Premium</v>
      </c>
    </row>
    <row r="811" spans="1:17" x14ac:dyDescent="0.3">
      <c r="A811" t="s">
        <v>1705</v>
      </c>
      <c r="B811" s="1">
        <v>45121</v>
      </c>
      <c r="C811" t="s">
        <v>531</v>
      </c>
      <c r="D811" t="s">
        <v>532</v>
      </c>
      <c r="E811" t="s">
        <v>15</v>
      </c>
      <c r="F811" t="s">
        <v>81</v>
      </c>
      <c r="G811" t="s">
        <v>158</v>
      </c>
      <c r="H811">
        <v>2</v>
      </c>
      <c r="I811">
        <v>4399.16</v>
      </c>
      <c r="J811">
        <v>0.15</v>
      </c>
      <c r="K811">
        <v>7478.57</v>
      </c>
      <c r="L811">
        <v>2143.65</v>
      </c>
      <c r="M811">
        <f t="shared" si="38"/>
        <v>7478.5719999999992</v>
      </c>
      <c r="N811" t="str">
        <f t="shared" si="36"/>
        <v>Q3</v>
      </c>
      <c r="O811" s="2">
        <f t="shared" si="37"/>
        <v>28.663902323572554</v>
      </c>
      <c r="P811" t="str">
        <f>VLOOKUP(retail_sales_2023!C811,customers!A:J,5,)</f>
        <v>Hyderabad</v>
      </c>
      <c r="Q811" t="str">
        <f>VLOOKUP(C811,customers!A:J,10,0)</f>
        <v>Regular</v>
      </c>
    </row>
    <row r="812" spans="1:17" x14ac:dyDescent="0.3">
      <c r="A812" t="s">
        <v>1706</v>
      </c>
      <c r="B812" s="1">
        <v>45058</v>
      </c>
      <c r="C812" t="s">
        <v>1707</v>
      </c>
      <c r="D812" t="s">
        <v>1708</v>
      </c>
      <c r="E812" t="s">
        <v>15</v>
      </c>
      <c r="F812" t="s">
        <v>43</v>
      </c>
      <c r="G812" t="s">
        <v>110</v>
      </c>
      <c r="H812">
        <v>1</v>
      </c>
      <c r="I812">
        <v>62690.96</v>
      </c>
      <c r="J812">
        <v>0</v>
      </c>
      <c r="K812">
        <v>62690.96</v>
      </c>
      <c r="L812">
        <v>7738.73</v>
      </c>
      <c r="M812">
        <f t="shared" si="38"/>
        <v>62690.96</v>
      </c>
      <c r="N812" t="str">
        <f t="shared" si="36"/>
        <v>Q2</v>
      </c>
      <c r="O812" s="2">
        <f t="shared" si="37"/>
        <v>12.344251866616814</v>
      </c>
      <c r="P812" t="str">
        <f>VLOOKUP(retail_sales_2023!C812,customers!A:J,5,)</f>
        <v>Hyderabad</v>
      </c>
      <c r="Q812" t="str">
        <f>VLOOKUP(C812,customers!A:J,10,0)</f>
        <v>Regular</v>
      </c>
    </row>
    <row r="813" spans="1:17" x14ac:dyDescent="0.3">
      <c r="A813" t="s">
        <v>1709</v>
      </c>
      <c r="B813" s="1">
        <v>44998</v>
      </c>
      <c r="C813" t="s">
        <v>705</v>
      </c>
      <c r="D813" t="s">
        <v>706</v>
      </c>
      <c r="E813" t="s">
        <v>15</v>
      </c>
      <c r="F813" t="s">
        <v>52</v>
      </c>
      <c r="G813" t="s">
        <v>268</v>
      </c>
      <c r="H813">
        <v>9</v>
      </c>
      <c r="I813">
        <v>370.84</v>
      </c>
      <c r="J813">
        <v>0</v>
      </c>
      <c r="K813">
        <v>3337.56</v>
      </c>
      <c r="L813">
        <v>211.99</v>
      </c>
      <c r="M813">
        <f t="shared" si="38"/>
        <v>3337.56</v>
      </c>
      <c r="N813" t="str">
        <f t="shared" si="36"/>
        <v>Q1</v>
      </c>
      <c r="O813" s="2">
        <f t="shared" si="37"/>
        <v>6.3516461127290604</v>
      </c>
      <c r="P813" t="str">
        <f>VLOOKUP(retail_sales_2023!C813,customers!A:J,5,)</f>
        <v>Coimbatore</v>
      </c>
      <c r="Q813" t="str">
        <f>VLOOKUP(C813,customers!A:J,10,0)</f>
        <v>Premium</v>
      </c>
    </row>
    <row r="814" spans="1:17" x14ac:dyDescent="0.3">
      <c r="A814" t="s">
        <v>1710</v>
      </c>
      <c r="B814" s="1">
        <v>45157</v>
      </c>
      <c r="C814" t="s">
        <v>1711</v>
      </c>
      <c r="D814" t="s">
        <v>1712</v>
      </c>
      <c r="E814" t="s">
        <v>27</v>
      </c>
      <c r="F814" t="s">
        <v>16</v>
      </c>
      <c r="G814" t="s">
        <v>192</v>
      </c>
      <c r="H814">
        <v>4</v>
      </c>
      <c r="I814">
        <v>643.78</v>
      </c>
      <c r="J814">
        <v>0.15</v>
      </c>
      <c r="K814">
        <v>2188.85</v>
      </c>
      <c r="L814">
        <v>707.34</v>
      </c>
      <c r="M814">
        <f t="shared" si="38"/>
        <v>2188.8519999999999</v>
      </c>
      <c r="N814" t="str">
        <f t="shared" si="36"/>
        <v>Q3</v>
      </c>
      <c r="O814" s="2">
        <f t="shared" si="37"/>
        <v>32.315599515727442</v>
      </c>
      <c r="P814" t="str">
        <f>VLOOKUP(retail_sales_2023!C814,customers!A:J,5,)</f>
        <v>Bhubaneswar</v>
      </c>
      <c r="Q814" t="str">
        <f>VLOOKUP(C814,customers!A:J,10,0)</f>
        <v>Regular</v>
      </c>
    </row>
    <row r="815" spans="1:17" x14ac:dyDescent="0.3">
      <c r="A815" t="s">
        <v>1713</v>
      </c>
      <c r="B815" s="1">
        <v>45146</v>
      </c>
      <c r="C815" t="s">
        <v>1031</v>
      </c>
      <c r="D815" t="s">
        <v>1032</v>
      </c>
      <c r="E815" t="s">
        <v>15</v>
      </c>
      <c r="F815" t="s">
        <v>52</v>
      </c>
      <c r="G815" t="s">
        <v>69</v>
      </c>
      <c r="H815">
        <v>2</v>
      </c>
      <c r="I815">
        <v>184.26</v>
      </c>
      <c r="J815">
        <v>0.25</v>
      </c>
      <c r="K815">
        <v>276.39</v>
      </c>
      <c r="L815">
        <v>16.739999999999998</v>
      </c>
      <c r="M815">
        <f t="shared" si="38"/>
        <v>276.39</v>
      </c>
      <c r="N815" t="str">
        <f t="shared" si="36"/>
        <v>Q3</v>
      </c>
      <c r="O815" s="2">
        <f t="shared" si="37"/>
        <v>6.056659068707261</v>
      </c>
      <c r="P815" t="str">
        <f>VLOOKUP(retail_sales_2023!C815,customers!A:J,5,)</f>
        <v>Bengaluru</v>
      </c>
      <c r="Q815" t="str">
        <f>VLOOKUP(C815,customers!A:J,10,0)</f>
        <v>Premium</v>
      </c>
    </row>
    <row r="816" spans="1:17" x14ac:dyDescent="0.3">
      <c r="A816" t="s">
        <v>1714</v>
      </c>
      <c r="B816" s="1">
        <v>45269</v>
      </c>
      <c r="C816" t="s">
        <v>119</v>
      </c>
      <c r="D816" t="s">
        <v>120</v>
      </c>
      <c r="E816" t="s">
        <v>15</v>
      </c>
      <c r="F816" t="s">
        <v>22</v>
      </c>
      <c r="G816" t="s">
        <v>196</v>
      </c>
      <c r="H816">
        <v>1</v>
      </c>
      <c r="I816">
        <v>3973.62</v>
      </c>
      <c r="J816">
        <v>0.05</v>
      </c>
      <c r="K816">
        <v>3774.94</v>
      </c>
      <c r="L816">
        <v>733.09</v>
      </c>
      <c r="M816">
        <f t="shared" si="38"/>
        <v>3774.9389999999999</v>
      </c>
      <c r="N816" t="str">
        <f t="shared" si="36"/>
        <v>Q4</v>
      </c>
      <c r="O816" s="2">
        <f t="shared" si="37"/>
        <v>19.419911309848633</v>
      </c>
      <c r="P816" t="str">
        <f>VLOOKUP(retail_sales_2023!C816,customers!A:J,5,)</f>
        <v>Kochi</v>
      </c>
      <c r="Q816" t="str">
        <f>VLOOKUP(C816,customers!A:J,10,0)</f>
        <v>Premium</v>
      </c>
    </row>
    <row r="817" spans="1:17" x14ac:dyDescent="0.3">
      <c r="A817" t="s">
        <v>1715</v>
      </c>
      <c r="B817" s="1">
        <v>45241</v>
      </c>
      <c r="C817" t="s">
        <v>1536</v>
      </c>
      <c r="D817" t="s">
        <v>1537</v>
      </c>
      <c r="E817" t="s">
        <v>15</v>
      </c>
      <c r="F817" t="s">
        <v>28</v>
      </c>
      <c r="G817" t="s">
        <v>61</v>
      </c>
      <c r="H817">
        <v>2</v>
      </c>
      <c r="I817">
        <v>7555.67</v>
      </c>
      <c r="J817">
        <v>0.1</v>
      </c>
      <c r="K817">
        <v>13600.21</v>
      </c>
      <c r="L817">
        <v>3269.09</v>
      </c>
      <c r="M817">
        <f t="shared" si="38"/>
        <v>13600.206</v>
      </c>
      <c r="N817" t="str">
        <f t="shared" si="36"/>
        <v>Q4</v>
      </c>
      <c r="O817" s="2">
        <f t="shared" si="37"/>
        <v>24.037055310175358</v>
      </c>
      <c r="P817" t="str">
        <f>VLOOKUP(retail_sales_2023!C817,customers!A:J,5,)</f>
        <v>Kochi</v>
      </c>
      <c r="Q817" t="str">
        <f>VLOOKUP(C817,customers!A:J,10,0)</f>
        <v>Regular</v>
      </c>
    </row>
    <row r="818" spans="1:17" x14ac:dyDescent="0.3">
      <c r="A818" t="s">
        <v>1716</v>
      </c>
      <c r="B818" s="1">
        <v>45083</v>
      </c>
      <c r="C818" t="s">
        <v>1717</v>
      </c>
      <c r="D818" t="s">
        <v>1718</v>
      </c>
      <c r="E818" t="s">
        <v>15</v>
      </c>
      <c r="F818" t="s">
        <v>81</v>
      </c>
      <c r="G818" t="s">
        <v>105</v>
      </c>
      <c r="H818">
        <v>5</v>
      </c>
      <c r="I818">
        <v>3767.72</v>
      </c>
      <c r="J818">
        <v>0.05</v>
      </c>
      <c r="K818">
        <v>17896.669999999998</v>
      </c>
      <c r="L818">
        <v>6848.06</v>
      </c>
      <c r="M818">
        <f t="shared" si="38"/>
        <v>17896.669999999998</v>
      </c>
      <c r="N818" t="str">
        <f t="shared" si="36"/>
        <v>Q2</v>
      </c>
      <c r="O818" s="2">
        <f t="shared" si="37"/>
        <v>38.264436903625096</v>
      </c>
      <c r="P818" t="str">
        <f>VLOOKUP(retail_sales_2023!C818,customers!A:J,5,)</f>
        <v>Chennai</v>
      </c>
      <c r="Q818" t="str">
        <f>VLOOKUP(C818,customers!A:J,10,0)</f>
        <v>Premium</v>
      </c>
    </row>
    <row r="819" spans="1:17" x14ac:dyDescent="0.3">
      <c r="A819" t="s">
        <v>1719</v>
      </c>
      <c r="B819" s="1">
        <v>45291</v>
      </c>
      <c r="C819" t="s">
        <v>1717</v>
      </c>
      <c r="D819" t="s">
        <v>1718</v>
      </c>
      <c r="E819" t="s">
        <v>15</v>
      </c>
      <c r="F819" t="s">
        <v>22</v>
      </c>
      <c r="G819" t="s">
        <v>182</v>
      </c>
      <c r="H819">
        <v>4</v>
      </c>
      <c r="I819">
        <v>39384.75</v>
      </c>
      <c r="J819">
        <v>0</v>
      </c>
      <c r="K819">
        <v>157539</v>
      </c>
      <c r="L819">
        <v>28202.55</v>
      </c>
      <c r="M819">
        <f t="shared" si="38"/>
        <v>157539</v>
      </c>
      <c r="N819" t="str">
        <f t="shared" si="36"/>
        <v>Q4</v>
      </c>
      <c r="O819" s="2">
        <f t="shared" si="37"/>
        <v>17.901948089044616</v>
      </c>
      <c r="P819" t="str">
        <f>VLOOKUP(retail_sales_2023!C819,customers!A:J,5,)</f>
        <v>Chennai</v>
      </c>
      <c r="Q819" t="str">
        <f>VLOOKUP(C819,customers!A:J,10,0)</f>
        <v>Premium</v>
      </c>
    </row>
    <row r="820" spans="1:17" x14ac:dyDescent="0.3">
      <c r="A820" t="s">
        <v>1720</v>
      </c>
      <c r="B820" s="1">
        <v>45193</v>
      </c>
      <c r="C820" t="s">
        <v>148</v>
      </c>
      <c r="D820" t="s">
        <v>149</v>
      </c>
      <c r="E820" t="s">
        <v>21</v>
      </c>
      <c r="F820" t="s">
        <v>22</v>
      </c>
      <c r="G820" t="s">
        <v>196</v>
      </c>
      <c r="H820">
        <v>2</v>
      </c>
      <c r="I820">
        <v>37515.56</v>
      </c>
      <c r="J820">
        <v>0.05</v>
      </c>
      <c r="K820">
        <v>71279.56</v>
      </c>
      <c r="L820">
        <v>14873.13</v>
      </c>
      <c r="M820">
        <f t="shared" si="38"/>
        <v>71279.563999999998</v>
      </c>
      <c r="N820" t="str">
        <f t="shared" si="36"/>
        <v>Q3</v>
      </c>
      <c r="O820" s="2">
        <f t="shared" si="37"/>
        <v>20.865911630206472</v>
      </c>
      <c r="P820" t="str">
        <f>VLOOKUP(retail_sales_2023!C820,customers!A:J,5,)</f>
        <v>Ranchi</v>
      </c>
      <c r="Q820" t="str">
        <f>VLOOKUP(C820,customers!A:J,10,0)</f>
        <v>Premium</v>
      </c>
    </row>
    <row r="821" spans="1:17" x14ac:dyDescent="0.3">
      <c r="A821" t="s">
        <v>1721</v>
      </c>
      <c r="B821" s="1">
        <v>44949</v>
      </c>
      <c r="C821" t="s">
        <v>1651</v>
      </c>
      <c r="D821" t="s">
        <v>1652</v>
      </c>
      <c r="E821" t="s">
        <v>33</v>
      </c>
      <c r="F821" t="s">
        <v>38</v>
      </c>
      <c r="G821" t="s">
        <v>48</v>
      </c>
      <c r="H821">
        <v>1</v>
      </c>
      <c r="I821">
        <v>1233.47</v>
      </c>
      <c r="J821">
        <v>0</v>
      </c>
      <c r="K821">
        <v>1233.47</v>
      </c>
      <c r="L821">
        <v>416.34</v>
      </c>
      <c r="M821">
        <f t="shared" si="38"/>
        <v>1233.47</v>
      </c>
      <c r="N821" t="str">
        <f t="shared" si="36"/>
        <v>Q1</v>
      </c>
      <c r="O821" s="2">
        <f t="shared" si="37"/>
        <v>33.753557038274131</v>
      </c>
      <c r="P821" t="str">
        <f>VLOOKUP(retail_sales_2023!C821,customers!A:J,5,)</f>
        <v>Surat</v>
      </c>
      <c r="Q821" t="str">
        <f>VLOOKUP(C821,customers!A:J,10,0)</f>
        <v>Premium</v>
      </c>
    </row>
    <row r="822" spans="1:17" x14ac:dyDescent="0.3">
      <c r="A822" t="s">
        <v>1722</v>
      </c>
      <c r="B822" s="1">
        <v>45094</v>
      </c>
      <c r="C822" t="s">
        <v>1114</v>
      </c>
      <c r="D822" t="s">
        <v>1115</v>
      </c>
      <c r="E822" t="s">
        <v>27</v>
      </c>
      <c r="F822" t="s">
        <v>81</v>
      </c>
      <c r="G822" t="s">
        <v>101</v>
      </c>
      <c r="H822">
        <v>2</v>
      </c>
      <c r="I822">
        <v>3797.1</v>
      </c>
      <c r="J822">
        <v>0.15</v>
      </c>
      <c r="K822">
        <v>6455.07</v>
      </c>
      <c r="L822">
        <v>1745.2</v>
      </c>
      <c r="M822">
        <f t="shared" si="38"/>
        <v>6455.07</v>
      </c>
      <c r="N822" t="str">
        <f t="shared" si="36"/>
        <v>Q2</v>
      </c>
      <c r="O822" s="2">
        <f t="shared" si="37"/>
        <v>27.036112699010239</v>
      </c>
      <c r="P822" t="str">
        <f>VLOOKUP(retail_sales_2023!C822,customers!A:J,5,)</f>
        <v>Lucknow</v>
      </c>
      <c r="Q822" t="str">
        <f>VLOOKUP(C822,customers!A:J,10,0)</f>
        <v>Regular</v>
      </c>
    </row>
    <row r="823" spans="1:17" x14ac:dyDescent="0.3">
      <c r="A823" t="s">
        <v>1723</v>
      </c>
      <c r="B823" s="1">
        <v>45013</v>
      </c>
      <c r="C823" t="s">
        <v>778</v>
      </c>
      <c r="D823" t="s">
        <v>779</v>
      </c>
      <c r="E823" t="s">
        <v>15</v>
      </c>
      <c r="F823" t="s">
        <v>38</v>
      </c>
      <c r="G823" t="s">
        <v>90</v>
      </c>
      <c r="H823">
        <v>3</v>
      </c>
      <c r="I823">
        <v>2928.93</v>
      </c>
      <c r="J823">
        <v>0.1</v>
      </c>
      <c r="K823">
        <v>7908.11</v>
      </c>
      <c r="L823">
        <v>2781.04</v>
      </c>
      <c r="M823">
        <f t="shared" si="38"/>
        <v>7908.110999999999</v>
      </c>
      <c r="N823" t="str">
        <f t="shared" si="36"/>
        <v>Q1</v>
      </c>
      <c r="O823" s="2">
        <f t="shared" si="37"/>
        <v>35.166936221170417</v>
      </c>
      <c r="P823" t="str">
        <f>VLOOKUP(retail_sales_2023!C823,customers!A:J,5,)</f>
        <v>Chennai</v>
      </c>
      <c r="Q823" t="str">
        <f>VLOOKUP(C823,customers!A:J,10,0)</f>
        <v>Premium</v>
      </c>
    </row>
    <row r="824" spans="1:17" x14ac:dyDescent="0.3">
      <c r="A824" t="s">
        <v>1724</v>
      </c>
      <c r="B824" s="1">
        <v>45167</v>
      </c>
      <c r="C824" t="s">
        <v>1131</v>
      </c>
      <c r="D824" t="s">
        <v>1132</v>
      </c>
      <c r="E824" t="s">
        <v>33</v>
      </c>
      <c r="F824" t="s">
        <v>43</v>
      </c>
      <c r="G824" t="s">
        <v>44</v>
      </c>
      <c r="H824">
        <v>5</v>
      </c>
      <c r="I824">
        <v>53997.43</v>
      </c>
      <c r="J824">
        <v>0.1</v>
      </c>
      <c r="K824">
        <v>242988.44</v>
      </c>
      <c r="L824">
        <v>24673.66</v>
      </c>
      <c r="M824">
        <f t="shared" si="38"/>
        <v>242988.43500000003</v>
      </c>
      <c r="N824" t="str">
        <f t="shared" si="36"/>
        <v>Q3</v>
      </c>
      <c r="O824" s="2">
        <f t="shared" si="37"/>
        <v>10.154252605597204</v>
      </c>
      <c r="P824" t="str">
        <f>VLOOKUP(retail_sales_2023!C824,customers!A:J,5,)</f>
        <v>Pune</v>
      </c>
      <c r="Q824" t="str">
        <f>VLOOKUP(C824,customers!A:J,10,0)</f>
        <v>Premium</v>
      </c>
    </row>
    <row r="825" spans="1:17" x14ac:dyDescent="0.3">
      <c r="A825" t="s">
        <v>1725</v>
      </c>
      <c r="B825" s="1">
        <v>45145</v>
      </c>
      <c r="C825" t="s">
        <v>361</v>
      </c>
      <c r="D825" t="s">
        <v>362</v>
      </c>
      <c r="E825" t="s">
        <v>15</v>
      </c>
      <c r="F825" t="s">
        <v>28</v>
      </c>
      <c r="G825" t="s">
        <v>672</v>
      </c>
      <c r="H825">
        <v>5</v>
      </c>
      <c r="I825">
        <v>5888.28</v>
      </c>
      <c r="J825">
        <v>0.05</v>
      </c>
      <c r="K825">
        <v>27969.33</v>
      </c>
      <c r="L825">
        <v>7735.5</v>
      </c>
      <c r="M825">
        <f t="shared" si="38"/>
        <v>27969.329999999998</v>
      </c>
      <c r="N825" t="str">
        <f t="shared" si="36"/>
        <v>Q3</v>
      </c>
      <c r="O825" s="2">
        <f t="shared" si="37"/>
        <v>27.657080094517816</v>
      </c>
      <c r="P825" t="str">
        <f>VLOOKUP(retail_sales_2023!C825,customers!A:J,5,)</f>
        <v>Hyderabad</v>
      </c>
      <c r="Q825" t="str">
        <f>VLOOKUP(C825,customers!A:J,10,0)</f>
        <v>Premium</v>
      </c>
    </row>
    <row r="826" spans="1:17" x14ac:dyDescent="0.3">
      <c r="A826" t="s">
        <v>1726</v>
      </c>
      <c r="B826" s="1">
        <v>45287</v>
      </c>
      <c r="C826" t="s">
        <v>1727</v>
      </c>
      <c r="D826" t="s">
        <v>13093</v>
      </c>
      <c r="E826" t="s">
        <v>21</v>
      </c>
      <c r="F826" t="s">
        <v>43</v>
      </c>
      <c r="G826" t="s">
        <v>243</v>
      </c>
      <c r="H826">
        <v>3</v>
      </c>
      <c r="I826">
        <v>68065.17</v>
      </c>
      <c r="J826">
        <v>0</v>
      </c>
      <c r="K826">
        <v>204195.51</v>
      </c>
      <c r="L826">
        <v>20042.55</v>
      </c>
      <c r="M826">
        <f t="shared" si="38"/>
        <v>204195.51</v>
      </c>
      <c r="N826" t="str">
        <f t="shared" si="36"/>
        <v>Q4</v>
      </c>
      <c r="O826" s="2">
        <f t="shared" si="37"/>
        <v>9.8153725319425487</v>
      </c>
      <c r="P826" t="str">
        <f>VLOOKUP(retail_sales_2023!C826,customers!A:J,5,)</f>
        <v>Kolkata</v>
      </c>
      <c r="Q826" t="str">
        <f>VLOOKUP(C826,customers!A:J,10,0)</f>
        <v>Regular</v>
      </c>
    </row>
    <row r="827" spans="1:17" x14ac:dyDescent="0.3">
      <c r="A827" t="s">
        <v>1728</v>
      </c>
      <c r="B827" s="1">
        <v>44969</v>
      </c>
      <c r="C827" t="s">
        <v>275</v>
      </c>
      <c r="D827" t="s">
        <v>276</v>
      </c>
      <c r="E827" t="s">
        <v>27</v>
      </c>
      <c r="F827" t="s">
        <v>22</v>
      </c>
      <c r="G827" t="s">
        <v>315</v>
      </c>
      <c r="H827">
        <v>3</v>
      </c>
      <c r="I827">
        <v>10328.290000000001</v>
      </c>
      <c r="J827">
        <v>0.3</v>
      </c>
      <c r="K827">
        <v>21689.41</v>
      </c>
      <c r="L827">
        <v>5752.21</v>
      </c>
      <c r="M827">
        <f t="shared" si="38"/>
        <v>21689.409</v>
      </c>
      <c r="N827" t="str">
        <f t="shared" si="36"/>
        <v>Q1</v>
      </c>
      <c r="O827" s="2">
        <f t="shared" si="37"/>
        <v>26.520822834738244</v>
      </c>
      <c r="P827" t="str">
        <f>VLOOKUP(retail_sales_2023!C827,customers!A:J,5,)</f>
        <v>Lucknow</v>
      </c>
      <c r="Q827" t="str">
        <f>VLOOKUP(C827,customers!A:J,10,0)</f>
        <v>Premium</v>
      </c>
    </row>
    <row r="828" spans="1:17" x14ac:dyDescent="0.3">
      <c r="A828" t="s">
        <v>1729</v>
      </c>
      <c r="B828" s="1">
        <v>45091</v>
      </c>
      <c r="C828" t="s">
        <v>732</v>
      </c>
      <c r="D828" t="s">
        <v>733</v>
      </c>
      <c r="E828" t="s">
        <v>15</v>
      </c>
      <c r="F828" t="s">
        <v>43</v>
      </c>
      <c r="G828" t="s">
        <v>154</v>
      </c>
      <c r="H828">
        <v>4</v>
      </c>
      <c r="I828">
        <v>37630.559999999998</v>
      </c>
      <c r="J828">
        <v>0</v>
      </c>
      <c r="K828">
        <v>150522.23999999999</v>
      </c>
      <c r="L828">
        <v>16671.14</v>
      </c>
      <c r="M828">
        <f t="shared" si="38"/>
        <v>150522.23999999999</v>
      </c>
      <c r="N828" t="str">
        <f t="shared" si="36"/>
        <v>Q2</v>
      </c>
      <c r="O828" s="2">
        <f t="shared" si="37"/>
        <v>11.075532758481405</v>
      </c>
      <c r="P828" t="str">
        <f>VLOOKUP(retail_sales_2023!C828,customers!A:J,5,)</f>
        <v>Kochi</v>
      </c>
      <c r="Q828" t="str">
        <f>VLOOKUP(C828,customers!A:J,10,0)</f>
        <v>Occasional</v>
      </c>
    </row>
    <row r="829" spans="1:17" x14ac:dyDescent="0.3">
      <c r="A829" t="s">
        <v>1730</v>
      </c>
      <c r="B829" s="1">
        <v>45121</v>
      </c>
      <c r="C829" t="s">
        <v>173</v>
      </c>
      <c r="D829" t="s">
        <v>174</v>
      </c>
      <c r="E829" t="s">
        <v>27</v>
      </c>
      <c r="F829" t="s">
        <v>16</v>
      </c>
      <c r="G829" t="s">
        <v>296</v>
      </c>
      <c r="H829">
        <v>3</v>
      </c>
      <c r="I829">
        <v>446.94</v>
      </c>
      <c r="J829">
        <v>0.05</v>
      </c>
      <c r="K829">
        <v>1273.78</v>
      </c>
      <c r="L829">
        <v>352.31</v>
      </c>
      <c r="M829">
        <f t="shared" si="38"/>
        <v>1273.7789999999998</v>
      </c>
      <c r="N829" t="str">
        <f t="shared" si="36"/>
        <v>Q3</v>
      </c>
      <c r="O829" s="2">
        <f t="shared" si="37"/>
        <v>27.658622368069842</v>
      </c>
      <c r="P829" t="str">
        <f>VLOOKUP(retail_sales_2023!C829,customers!A:J,5,)</f>
        <v>Chandigarh</v>
      </c>
      <c r="Q829" t="str">
        <f>VLOOKUP(C829,customers!A:J,10,0)</f>
        <v>Regular</v>
      </c>
    </row>
    <row r="830" spans="1:17" x14ac:dyDescent="0.3">
      <c r="A830" t="s">
        <v>1731</v>
      </c>
      <c r="B830" s="1">
        <v>45157</v>
      </c>
      <c r="C830" t="s">
        <v>1141</v>
      </c>
      <c r="D830" t="s">
        <v>1142</v>
      </c>
      <c r="E830" t="s">
        <v>27</v>
      </c>
      <c r="F830" t="s">
        <v>43</v>
      </c>
      <c r="G830" t="s">
        <v>121</v>
      </c>
      <c r="H830">
        <v>2</v>
      </c>
      <c r="I830">
        <v>68428.63</v>
      </c>
      <c r="J830">
        <v>0.25</v>
      </c>
      <c r="K830">
        <v>102642.95</v>
      </c>
      <c r="L830">
        <v>8636.6200000000008</v>
      </c>
      <c r="M830">
        <f t="shared" si="38"/>
        <v>102642.94500000001</v>
      </c>
      <c r="N830" t="str">
        <f t="shared" si="36"/>
        <v>Q3</v>
      </c>
      <c r="O830" s="2">
        <f t="shared" si="37"/>
        <v>8.4142359509347706</v>
      </c>
      <c r="P830" t="str">
        <f>VLOOKUP(retail_sales_2023!C830,customers!A:J,5,)</f>
        <v>Amritsar</v>
      </c>
      <c r="Q830" t="str">
        <f>VLOOKUP(C830,customers!A:J,10,0)</f>
        <v>Regular</v>
      </c>
    </row>
    <row r="831" spans="1:17" x14ac:dyDescent="0.3">
      <c r="A831" t="s">
        <v>1732</v>
      </c>
      <c r="B831" s="1">
        <v>45138</v>
      </c>
      <c r="C831" t="s">
        <v>208</v>
      </c>
      <c r="D831" t="s">
        <v>209</v>
      </c>
      <c r="E831" t="s">
        <v>21</v>
      </c>
      <c r="F831" t="s">
        <v>28</v>
      </c>
      <c r="G831" t="s">
        <v>672</v>
      </c>
      <c r="H831">
        <v>5</v>
      </c>
      <c r="I831">
        <v>785.12</v>
      </c>
      <c r="J831">
        <v>0.05</v>
      </c>
      <c r="K831">
        <v>3729.32</v>
      </c>
      <c r="L831">
        <v>807.12</v>
      </c>
      <c r="M831">
        <f t="shared" si="38"/>
        <v>3729.3199999999997</v>
      </c>
      <c r="N831" t="str">
        <f t="shared" si="36"/>
        <v>Q3</v>
      </c>
      <c r="O831" s="2">
        <f t="shared" si="37"/>
        <v>21.642551457102101</v>
      </c>
      <c r="P831" t="str">
        <f>VLOOKUP(retail_sales_2023!C831,customers!A:J,5,)</f>
        <v>Bhubaneswar</v>
      </c>
      <c r="Q831" t="str">
        <f>VLOOKUP(C831,customers!A:J,10,0)</f>
        <v>Regular</v>
      </c>
    </row>
    <row r="832" spans="1:17" x14ac:dyDescent="0.3">
      <c r="A832" t="s">
        <v>1733</v>
      </c>
      <c r="B832" s="1">
        <v>45005</v>
      </c>
      <c r="C832" t="s">
        <v>115</v>
      </c>
      <c r="D832" t="s">
        <v>13093</v>
      </c>
      <c r="E832" t="s">
        <v>15</v>
      </c>
      <c r="F832" t="s">
        <v>43</v>
      </c>
      <c r="G832" t="s">
        <v>243</v>
      </c>
      <c r="H832">
        <v>5</v>
      </c>
      <c r="I832">
        <v>18396.189999999999</v>
      </c>
      <c r="J832">
        <v>0.05</v>
      </c>
      <c r="K832">
        <v>87381.9</v>
      </c>
      <c r="L832">
        <v>13084.9</v>
      </c>
      <c r="M832">
        <f t="shared" si="38"/>
        <v>87381.902499999997</v>
      </c>
      <c r="N832" t="str">
        <f t="shared" si="36"/>
        <v>Q1</v>
      </c>
      <c r="O832" s="2">
        <f t="shared" si="37"/>
        <v>14.974382566641376</v>
      </c>
      <c r="P832" t="str">
        <f>VLOOKUP(retail_sales_2023!C832,customers!A:J,5,)</f>
        <v>Coimbatore</v>
      </c>
      <c r="Q832" t="str">
        <f>VLOOKUP(C832,customers!A:J,10,0)</f>
        <v>Regular</v>
      </c>
    </row>
    <row r="833" spans="1:17" x14ac:dyDescent="0.3">
      <c r="A833" t="s">
        <v>1734</v>
      </c>
      <c r="B833" s="1">
        <v>45118</v>
      </c>
      <c r="C833" t="s">
        <v>1361</v>
      </c>
      <c r="D833" t="s">
        <v>1362</v>
      </c>
      <c r="E833" t="s">
        <v>21</v>
      </c>
      <c r="F833" t="s">
        <v>52</v>
      </c>
      <c r="G833" t="s">
        <v>937</v>
      </c>
      <c r="H833">
        <v>6</v>
      </c>
      <c r="I833">
        <v>421.99</v>
      </c>
      <c r="J833">
        <v>0.15</v>
      </c>
      <c r="K833">
        <v>2152.15</v>
      </c>
      <c r="L833">
        <v>161.32</v>
      </c>
      <c r="M833">
        <f t="shared" si="38"/>
        <v>2152.1489999999999</v>
      </c>
      <c r="N833" t="str">
        <f t="shared" si="36"/>
        <v>Q3</v>
      </c>
      <c r="O833" s="2">
        <f t="shared" si="37"/>
        <v>7.4957600538995877</v>
      </c>
      <c r="P833" t="str">
        <f>VLOOKUP(retail_sales_2023!C833,customers!A:J,5,)</f>
        <v>Guwahati</v>
      </c>
      <c r="Q833" t="str">
        <f>VLOOKUP(C833,customers!A:J,10,0)</f>
        <v>Premium</v>
      </c>
    </row>
    <row r="834" spans="1:17" x14ac:dyDescent="0.3">
      <c r="A834" t="s">
        <v>1735</v>
      </c>
      <c r="B834" s="1">
        <v>45283</v>
      </c>
      <c r="C834" t="s">
        <v>375</v>
      </c>
      <c r="D834" t="s">
        <v>376</v>
      </c>
      <c r="E834" t="s">
        <v>21</v>
      </c>
      <c r="F834" t="s">
        <v>43</v>
      </c>
      <c r="G834" t="s">
        <v>121</v>
      </c>
      <c r="H834">
        <v>1</v>
      </c>
      <c r="I834">
        <v>54625.64</v>
      </c>
      <c r="J834">
        <v>0</v>
      </c>
      <c r="K834">
        <v>54625.64</v>
      </c>
      <c r="L834">
        <v>7940.99</v>
      </c>
      <c r="M834">
        <f t="shared" si="38"/>
        <v>54625.64</v>
      </c>
      <c r="N834" t="str">
        <f t="shared" si="36"/>
        <v>Q4</v>
      </c>
      <c r="O834" s="2">
        <f t="shared" si="37"/>
        <v>14.537111144144033</v>
      </c>
      <c r="P834" t="str">
        <f>VLOOKUP(retail_sales_2023!C834,customers!A:J,5,)</f>
        <v>Ranchi</v>
      </c>
      <c r="Q834" t="str">
        <f>VLOOKUP(C834,customers!A:J,10,0)</f>
        <v>Occasional</v>
      </c>
    </row>
    <row r="835" spans="1:17" x14ac:dyDescent="0.3">
      <c r="A835" t="s">
        <v>1736</v>
      </c>
      <c r="B835" s="1">
        <v>45236</v>
      </c>
      <c r="C835" t="s">
        <v>212</v>
      </c>
      <c r="D835" t="s">
        <v>213</v>
      </c>
      <c r="E835" t="s">
        <v>33</v>
      </c>
      <c r="F835" t="s">
        <v>38</v>
      </c>
      <c r="G835" t="s">
        <v>65</v>
      </c>
      <c r="H835">
        <v>1</v>
      </c>
      <c r="I835">
        <v>818.56</v>
      </c>
      <c r="J835">
        <v>0.05</v>
      </c>
      <c r="K835">
        <v>777.63</v>
      </c>
      <c r="L835">
        <v>265.35000000000002</v>
      </c>
      <c r="M835">
        <f t="shared" si="38"/>
        <v>777.63199999999995</v>
      </c>
      <c r="N835" t="str">
        <f t="shared" ref="N835:N898" si="39">"Q"&amp;ROUNDUP(MONTH(B835)/3,0)</f>
        <v>Q4</v>
      </c>
      <c r="O835" s="2">
        <f t="shared" ref="O835:O898" si="40">(L835/K835)*100</f>
        <v>34.122911924694264</v>
      </c>
      <c r="P835" t="str">
        <f>VLOOKUP(retail_sales_2023!C835,customers!A:J,5,)</f>
        <v>Nagpur</v>
      </c>
      <c r="Q835" t="str">
        <f>VLOOKUP(C835,customers!A:J,10,0)</f>
        <v>Premium</v>
      </c>
    </row>
    <row r="836" spans="1:17" x14ac:dyDescent="0.3">
      <c r="A836" t="s">
        <v>1737</v>
      </c>
      <c r="B836" s="1">
        <v>45114</v>
      </c>
      <c r="C836" t="s">
        <v>1738</v>
      </c>
      <c r="D836" t="s">
        <v>1739</v>
      </c>
      <c r="E836" t="s">
        <v>33</v>
      </c>
      <c r="F836" t="s">
        <v>38</v>
      </c>
      <c r="G836" t="s">
        <v>65</v>
      </c>
      <c r="H836">
        <v>5</v>
      </c>
      <c r="I836">
        <v>432.41</v>
      </c>
      <c r="J836">
        <v>0</v>
      </c>
      <c r="K836">
        <v>2162.0500000000002</v>
      </c>
      <c r="L836">
        <v>693.3</v>
      </c>
      <c r="M836">
        <f t="shared" si="38"/>
        <v>2162.0500000000002</v>
      </c>
      <c r="N836" t="str">
        <f t="shared" si="39"/>
        <v>Q3</v>
      </c>
      <c r="O836" s="2">
        <f t="shared" si="40"/>
        <v>32.066788464651594</v>
      </c>
      <c r="P836" t="str">
        <f>VLOOKUP(retail_sales_2023!C836,customers!A:J,5,)</f>
        <v>Surat</v>
      </c>
      <c r="Q836" t="str">
        <f>VLOOKUP(C836,customers!A:J,10,0)</f>
        <v>Occasional</v>
      </c>
    </row>
    <row r="837" spans="1:17" x14ac:dyDescent="0.3">
      <c r="A837" t="s">
        <v>1740</v>
      </c>
      <c r="B837" s="1">
        <v>45089</v>
      </c>
      <c r="C837" t="s">
        <v>215</v>
      </c>
      <c r="D837" t="s">
        <v>216</v>
      </c>
      <c r="E837" t="s">
        <v>27</v>
      </c>
      <c r="F837" t="s">
        <v>52</v>
      </c>
      <c r="G837" t="s">
        <v>133</v>
      </c>
      <c r="H837">
        <v>4</v>
      </c>
      <c r="I837">
        <v>614.09</v>
      </c>
      <c r="J837">
        <v>0.15</v>
      </c>
      <c r="K837">
        <v>2087.91</v>
      </c>
      <c r="L837">
        <v>202.72</v>
      </c>
      <c r="M837">
        <f t="shared" ref="M837:M900" si="41">H837*I837*(1-J837)</f>
        <v>2087.9059999999999</v>
      </c>
      <c r="N837" t="str">
        <f t="shared" si="39"/>
        <v>Q2</v>
      </c>
      <c r="O837" s="2">
        <f t="shared" si="40"/>
        <v>9.7092307618623419</v>
      </c>
      <c r="P837" t="str">
        <f>VLOOKUP(retail_sales_2023!C837,customers!A:J,5,)</f>
        <v>Lucknow</v>
      </c>
      <c r="Q837" t="str">
        <f>VLOOKUP(C837,customers!A:J,10,0)</f>
        <v>Occasional</v>
      </c>
    </row>
    <row r="838" spans="1:17" x14ac:dyDescent="0.3">
      <c r="A838" t="s">
        <v>1741</v>
      </c>
      <c r="B838" s="1">
        <v>45213</v>
      </c>
      <c r="C838" t="s">
        <v>1065</v>
      </c>
      <c r="D838" t="s">
        <v>1066</v>
      </c>
      <c r="E838" t="s">
        <v>15</v>
      </c>
      <c r="F838" t="s">
        <v>43</v>
      </c>
      <c r="G838" t="s">
        <v>121</v>
      </c>
      <c r="H838">
        <v>4</v>
      </c>
      <c r="I838">
        <v>80613.53</v>
      </c>
      <c r="J838">
        <v>0.15</v>
      </c>
      <c r="K838">
        <v>274086</v>
      </c>
      <c r="L838">
        <v>39240.21</v>
      </c>
      <c r="M838">
        <f t="shared" si="41"/>
        <v>274086.00199999998</v>
      </c>
      <c r="N838" t="str">
        <f t="shared" si="39"/>
        <v>Q4</v>
      </c>
      <c r="O838" s="2">
        <f t="shared" si="40"/>
        <v>14.316750946783127</v>
      </c>
      <c r="P838" t="str">
        <f>VLOOKUP(retail_sales_2023!C838,customers!A:J,5,)</f>
        <v>Chennai</v>
      </c>
      <c r="Q838" t="str">
        <f>VLOOKUP(C838,customers!A:J,10,0)</f>
        <v>Premium</v>
      </c>
    </row>
    <row r="839" spans="1:17" x14ac:dyDescent="0.3">
      <c r="A839" t="s">
        <v>1742</v>
      </c>
      <c r="B839" s="1">
        <v>45133</v>
      </c>
      <c r="C839" t="s">
        <v>1743</v>
      </c>
      <c r="D839" t="s">
        <v>1744</v>
      </c>
      <c r="E839" t="s">
        <v>15</v>
      </c>
      <c r="F839" t="s">
        <v>43</v>
      </c>
      <c r="G839" t="s">
        <v>272</v>
      </c>
      <c r="H839">
        <v>4</v>
      </c>
      <c r="I839">
        <v>34790.699999999997</v>
      </c>
      <c r="J839">
        <v>0</v>
      </c>
      <c r="K839">
        <v>139162.79999999999</v>
      </c>
      <c r="L839">
        <v>20484.669999999998</v>
      </c>
      <c r="M839">
        <f t="shared" si="41"/>
        <v>139162.79999999999</v>
      </c>
      <c r="N839" t="str">
        <f t="shared" si="39"/>
        <v>Q3</v>
      </c>
      <c r="O839" s="2">
        <f t="shared" si="40"/>
        <v>14.719932338239817</v>
      </c>
      <c r="P839" t="str">
        <f>VLOOKUP(retail_sales_2023!C839,customers!A:J,5,)</f>
        <v>Hyderabad</v>
      </c>
      <c r="Q839" t="str">
        <f>VLOOKUP(C839,customers!A:J,10,0)</f>
        <v>Premium</v>
      </c>
    </row>
    <row r="840" spans="1:17" x14ac:dyDescent="0.3">
      <c r="A840" t="s">
        <v>1745</v>
      </c>
      <c r="B840" s="1">
        <v>44989</v>
      </c>
      <c r="C840" t="s">
        <v>1576</v>
      </c>
      <c r="D840" t="s">
        <v>1577</v>
      </c>
      <c r="E840" t="s">
        <v>33</v>
      </c>
      <c r="F840" t="s">
        <v>16</v>
      </c>
      <c r="G840" t="s">
        <v>356</v>
      </c>
      <c r="H840">
        <v>3</v>
      </c>
      <c r="I840">
        <v>264.08999999999997</v>
      </c>
      <c r="J840">
        <v>0.25</v>
      </c>
      <c r="K840">
        <v>594.20000000000005</v>
      </c>
      <c r="L840">
        <v>207.41</v>
      </c>
      <c r="M840">
        <f t="shared" si="41"/>
        <v>594.20249999999999</v>
      </c>
      <c r="N840" t="str">
        <f t="shared" si="39"/>
        <v>Q1</v>
      </c>
      <c r="O840" s="2">
        <f t="shared" si="40"/>
        <v>34.905755637832378</v>
      </c>
      <c r="P840" t="str">
        <f>VLOOKUP(retail_sales_2023!C840,customers!A:J,5,)</f>
        <v>Pune</v>
      </c>
      <c r="Q840" t="str">
        <f>VLOOKUP(C840,customers!A:J,10,0)</f>
        <v>Regular</v>
      </c>
    </row>
    <row r="841" spans="1:17" x14ac:dyDescent="0.3">
      <c r="A841" t="s">
        <v>1746</v>
      </c>
      <c r="B841" s="1">
        <v>45109</v>
      </c>
      <c r="C841" t="s">
        <v>1687</v>
      </c>
      <c r="D841" t="s">
        <v>1688</v>
      </c>
      <c r="E841" t="s">
        <v>27</v>
      </c>
      <c r="F841" t="s">
        <v>81</v>
      </c>
      <c r="G841" t="s">
        <v>239</v>
      </c>
      <c r="H841">
        <v>4</v>
      </c>
      <c r="I841">
        <v>2350.2199999999998</v>
      </c>
      <c r="J841">
        <v>0</v>
      </c>
      <c r="K841">
        <v>9400.8799999999992</v>
      </c>
      <c r="L841">
        <v>2923.24</v>
      </c>
      <c r="M841">
        <f t="shared" si="41"/>
        <v>9400.8799999999992</v>
      </c>
      <c r="N841" t="str">
        <f t="shared" si="39"/>
        <v>Q3</v>
      </c>
      <c r="O841" s="2">
        <f t="shared" si="40"/>
        <v>31.095386814851377</v>
      </c>
      <c r="P841" t="str">
        <f>VLOOKUP(retail_sales_2023!C841,customers!A:J,5,)</f>
        <v>Chandigarh</v>
      </c>
      <c r="Q841" t="str">
        <f>VLOOKUP(C841,customers!A:J,10,0)</f>
        <v>Occasional</v>
      </c>
    </row>
    <row r="842" spans="1:17" x14ac:dyDescent="0.3">
      <c r="A842" t="s">
        <v>1747</v>
      </c>
      <c r="B842" s="1">
        <v>45115</v>
      </c>
      <c r="C842" t="s">
        <v>119</v>
      </c>
      <c r="D842" t="s">
        <v>120</v>
      </c>
      <c r="E842" t="s">
        <v>15</v>
      </c>
      <c r="F842" t="s">
        <v>81</v>
      </c>
      <c r="G842" t="s">
        <v>158</v>
      </c>
      <c r="H842">
        <v>5</v>
      </c>
      <c r="I842">
        <v>3986.18</v>
      </c>
      <c r="J842">
        <v>0</v>
      </c>
      <c r="K842">
        <v>19930.900000000001</v>
      </c>
      <c r="L842">
        <v>5955.45</v>
      </c>
      <c r="M842">
        <f t="shared" si="41"/>
        <v>19930.899999999998</v>
      </c>
      <c r="N842" t="str">
        <f t="shared" si="39"/>
        <v>Q3</v>
      </c>
      <c r="O842" s="2">
        <f t="shared" si="40"/>
        <v>29.880487082871316</v>
      </c>
      <c r="P842" t="str">
        <f>VLOOKUP(retail_sales_2023!C842,customers!A:J,5,)</f>
        <v>Kochi</v>
      </c>
      <c r="Q842" t="str">
        <f>VLOOKUP(C842,customers!A:J,10,0)</f>
        <v>Premium</v>
      </c>
    </row>
    <row r="843" spans="1:17" x14ac:dyDescent="0.3">
      <c r="A843" t="s">
        <v>1748</v>
      </c>
      <c r="B843" s="1">
        <v>44971</v>
      </c>
      <c r="C843" t="s">
        <v>1370</v>
      </c>
      <c r="D843" t="s">
        <v>1371</v>
      </c>
      <c r="E843" t="s">
        <v>15</v>
      </c>
      <c r="F843" t="s">
        <v>81</v>
      </c>
      <c r="G843" t="s">
        <v>370</v>
      </c>
      <c r="H843">
        <v>4</v>
      </c>
      <c r="I843">
        <v>2341.16</v>
      </c>
      <c r="J843">
        <v>0</v>
      </c>
      <c r="K843">
        <v>9364.64</v>
      </c>
      <c r="L843">
        <v>2419.5700000000002</v>
      </c>
      <c r="M843">
        <f t="shared" si="41"/>
        <v>9364.64</v>
      </c>
      <c r="N843" t="str">
        <f t="shared" si="39"/>
        <v>Q1</v>
      </c>
      <c r="O843" s="2">
        <f t="shared" si="40"/>
        <v>25.837298604110785</v>
      </c>
      <c r="P843" t="str">
        <f>VLOOKUP(retail_sales_2023!C843,customers!A:J,5,)</f>
        <v>Chennai</v>
      </c>
      <c r="Q843" t="str">
        <f>VLOOKUP(C843,customers!A:J,10,0)</f>
        <v>Regular</v>
      </c>
    </row>
    <row r="844" spans="1:17" x14ac:dyDescent="0.3">
      <c r="A844" t="s">
        <v>1749</v>
      </c>
      <c r="B844" s="1">
        <v>45216</v>
      </c>
      <c r="C844" t="s">
        <v>1640</v>
      </c>
      <c r="D844" t="s">
        <v>1641</v>
      </c>
      <c r="E844" t="s">
        <v>27</v>
      </c>
      <c r="F844" t="s">
        <v>43</v>
      </c>
      <c r="G844" t="s">
        <v>178</v>
      </c>
      <c r="H844">
        <v>3</v>
      </c>
      <c r="I844">
        <v>5989.41</v>
      </c>
      <c r="J844">
        <v>0.1</v>
      </c>
      <c r="K844">
        <v>16171.41</v>
      </c>
      <c r="L844">
        <v>2157.23</v>
      </c>
      <c r="M844">
        <f t="shared" si="41"/>
        <v>16171.406999999999</v>
      </c>
      <c r="N844" t="str">
        <f t="shared" si="39"/>
        <v>Q4</v>
      </c>
      <c r="O844" s="2">
        <f t="shared" si="40"/>
        <v>13.339776803630604</v>
      </c>
      <c r="P844" t="str">
        <f>VLOOKUP(retail_sales_2023!C844,customers!A:J,5,)</f>
        <v>Lucknow</v>
      </c>
      <c r="Q844" t="str">
        <f>VLOOKUP(C844,customers!A:J,10,0)</f>
        <v>Regular</v>
      </c>
    </row>
    <row r="845" spans="1:17" x14ac:dyDescent="0.3">
      <c r="A845" t="s">
        <v>1750</v>
      </c>
      <c r="B845" s="1">
        <v>44947</v>
      </c>
      <c r="C845" t="s">
        <v>1252</v>
      </c>
      <c r="D845" t="s">
        <v>1253</v>
      </c>
      <c r="E845" t="s">
        <v>15</v>
      </c>
      <c r="F845" t="s">
        <v>52</v>
      </c>
      <c r="G845" t="s">
        <v>169</v>
      </c>
      <c r="H845">
        <v>7</v>
      </c>
      <c r="I845">
        <v>561.87</v>
      </c>
      <c r="J845">
        <v>0.1</v>
      </c>
      <c r="K845">
        <v>3539.78</v>
      </c>
      <c r="L845">
        <v>217.26</v>
      </c>
      <c r="M845">
        <f t="shared" si="41"/>
        <v>3539.7810000000004</v>
      </c>
      <c r="N845" t="str">
        <f t="shared" si="39"/>
        <v>Q1</v>
      </c>
      <c r="O845" s="2">
        <f t="shared" si="40"/>
        <v>6.137669572685307</v>
      </c>
      <c r="P845" t="str">
        <f>VLOOKUP(retail_sales_2023!C845,customers!A:J,5,)</f>
        <v>Chennai</v>
      </c>
      <c r="Q845" t="str">
        <f>VLOOKUP(C845,customers!A:J,10,0)</f>
        <v>Regular</v>
      </c>
    </row>
    <row r="846" spans="1:17" x14ac:dyDescent="0.3">
      <c r="A846" t="s">
        <v>1751</v>
      </c>
      <c r="B846" s="1">
        <v>45090</v>
      </c>
      <c r="C846" t="s">
        <v>176</v>
      </c>
      <c r="D846" t="s">
        <v>177</v>
      </c>
      <c r="E846" t="s">
        <v>15</v>
      </c>
      <c r="F846" t="s">
        <v>43</v>
      </c>
      <c r="G846" t="s">
        <v>282</v>
      </c>
      <c r="H846">
        <v>4</v>
      </c>
      <c r="I846">
        <v>53492.03</v>
      </c>
      <c r="J846">
        <v>0.05</v>
      </c>
      <c r="K846">
        <v>203269.71</v>
      </c>
      <c r="L846">
        <v>18986.34</v>
      </c>
      <c r="M846">
        <f t="shared" si="41"/>
        <v>203269.71399999998</v>
      </c>
      <c r="N846" t="str">
        <f t="shared" si="39"/>
        <v>Q2</v>
      </c>
      <c r="O846" s="2">
        <f t="shared" si="40"/>
        <v>9.3404669097033697</v>
      </c>
      <c r="P846" t="str">
        <f>VLOOKUP(retail_sales_2023!C846,customers!A:J,5,)</f>
        <v>Hyderabad</v>
      </c>
      <c r="Q846" t="str">
        <f>VLOOKUP(C846,customers!A:J,10,0)</f>
        <v>Premium</v>
      </c>
    </row>
    <row r="847" spans="1:17" x14ac:dyDescent="0.3">
      <c r="A847" t="s">
        <v>1752</v>
      </c>
      <c r="B847" s="1">
        <v>45001</v>
      </c>
      <c r="C847" t="s">
        <v>614</v>
      </c>
      <c r="D847" t="s">
        <v>615</v>
      </c>
      <c r="E847" t="s">
        <v>15</v>
      </c>
      <c r="F847" t="s">
        <v>43</v>
      </c>
      <c r="G847" t="s">
        <v>243</v>
      </c>
      <c r="H847">
        <v>4</v>
      </c>
      <c r="I847">
        <v>17014.05</v>
      </c>
      <c r="J847">
        <v>0</v>
      </c>
      <c r="K847">
        <v>68056.2</v>
      </c>
      <c r="L847">
        <v>6105.1</v>
      </c>
      <c r="M847">
        <f t="shared" si="41"/>
        <v>68056.2</v>
      </c>
      <c r="N847" t="str">
        <f t="shared" si="39"/>
        <v>Q1</v>
      </c>
      <c r="O847" s="2">
        <f t="shared" si="40"/>
        <v>8.9706742368806971</v>
      </c>
      <c r="P847" t="str">
        <f>VLOOKUP(retail_sales_2023!C847,customers!A:J,5,)</f>
        <v>Kochi</v>
      </c>
      <c r="Q847" t="str">
        <f>VLOOKUP(C847,customers!A:J,10,0)</f>
        <v>Regular</v>
      </c>
    </row>
    <row r="848" spans="1:17" x14ac:dyDescent="0.3">
      <c r="A848" t="s">
        <v>1753</v>
      </c>
      <c r="B848" s="1">
        <v>45223</v>
      </c>
      <c r="C848" t="s">
        <v>778</v>
      </c>
      <c r="D848" t="s">
        <v>779</v>
      </c>
      <c r="E848" t="s">
        <v>15</v>
      </c>
      <c r="F848" t="s">
        <v>81</v>
      </c>
      <c r="G848" t="s">
        <v>150</v>
      </c>
      <c r="H848">
        <v>2</v>
      </c>
      <c r="I848">
        <v>1269.55</v>
      </c>
      <c r="J848">
        <v>0</v>
      </c>
      <c r="K848">
        <v>2539.1</v>
      </c>
      <c r="L848">
        <v>857.45</v>
      </c>
      <c r="M848">
        <f t="shared" si="41"/>
        <v>2539.1</v>
      </c>
      <c r="N848" t="str">
        <f t="shared" si="39"/>
        <v>Q4</v>
      </c>
      <c r="O848" s="2">
        <f t="shared" si="40"/>
        <v>33.769839706982793</v>
      </c>
      <c r="P848" t="str">
        <f>VLOOKUP(retail_sales_2023!C848,customers!A:J,5,)</f>
        <v>Chennai</v>
      </c>
      <c r="Q848" t="str">
        <f>VLOOKUP(C848,customers!A:J,10,0)</f>
        <v>Premium</v>
      </c>
    </row>
    <row r="849" spans="1:17" x14ac:dyDescent="0.3">
      <c r="A849" t="s">
        <v>1754</v>
      </c>
      <c r="B849" s="1">
        <v>45175</v>
      </c>
      <c r="C849" t="s">
        <v>1430</v>
      </c>
      <c r="D849" t="s">
        <v>1431</v>
      </c>
      <c r="E849" t="s">
        <v>21</v>
      </c>
      <c r="F849" t="s">
        <v>28</v>
      </c>
      <c r="G849" t="s">
        <v>325</v>
      </c>
      <c r="H849">
        <v>1</v>
      </c>
      <c r="I849">
        <v>5689.16</v>
      </c>
      <c r="J849">
        <v>0</v>
      </c>
      <c r="K849">
        <v>5689.16</v>
      </c>
      <c r="L849">
        <v>1126.98</v>
      </c>
      <c r="M849">
        <f t="shared" si="41"/>
        <v>5689.16</v>
      </c>
      <c r="N849" t="str">
        <f t="shared" si="39"/>
        <v>Q3</v>
      </c>
      <c r="O849" s="2">
        <f t="shared" si="40"/>
        <v>19.809251277868789</v>
      </c>
      <c r="P849" t="str">
        <f>VLOOKUP(retail_sales_2023!C849,customers!A:J,5,)</f>
        <v>Bhubaneswar</v>
      </c>
      <c r="Q849" t="str">
        <f>VLOOKUP(C849,customers!A:J,10,0)</f>
        <v>Regular</v>
      </c>
    </row>
    <row r="850" spans="1:17" x14ac:dyDescent="0.3">
      <c r="A850" t="s">
        <v>1755</v>
      </c>
      <c r="B850" s="1">
        <v>45146</v>
      </c>
      <c r="C850" t="s">
        <v>479</v>
      </c>
      <c r="D850" t="s">
        <v>480</v>
      </c>
      <c r="E850" t="s">
        <v>21</v>
      </c>
      <c r="F850" t="s">
        <v>81</v>
      </c>
      <c r="G850" t="s">
        <v>101</v>
      </c>
      <c r="H850">
        <v>2</v>
      </c>
      <c r="I850">
        <v>4360.58</v>
      </c>
      <c r="J850">
        <v>0.1</v>
      </c>
      <c r="K850">
        <v>7849.04</v>
      </c>
      <c r="L850">
        <v>2646.41</v>
      </c>
      <c r="M850">
        <f t="shared" si="41"/>
        <v>7849.0439999999999</v>
      </c>
      <c r="N850" t="str">
        <f t="shared" si="39"/>
        <v>Q3</v>
      </c>
      <c r="O850" s="2">
        <f t="shared" si="40"/>
        <v>33.71635257305352</v>
      </c>
      <c r="P850" t="str">
        <f>VLOOKUP(retail_sales_2023!C850,customers!A:J,5,)</f>
        <v>Bhubaneswar</v>
      </c>
      <c r="Q850" t="str">
        <f>VLOOKUP(C850,customers!A:J,10,0)</f>
        <v>Premium</v>
      </c>
    </row>
    <row r="851" spans="1:17" x14ac:dyDescent="0.3">
      <c r="A851" t="s">
        <v>1756</v>
      </c>
      <c r="B851" s="1">
        <v>45033</v>
      </c>
      <c r="C851" t="s">
        <v>139</v>
      </c>
      <c r="D851" t="s">
        <v>140</v>
      </c>
      <c r="E851" t="s">
        <v>21</v>
      </c>
      <c r="F851" t="s">
        <v>16</v>
      </c>
      <c r="G851" t="s">
        <v>86</v>
      </c>
      <c r="H851">
        <v>2</v>
      </c>
      <c r="I851">
        <v>807.78</v>
      </c>
      <c r="J851">
        <v>0.25</v>
      </c>
      <c r="K851">
        <v>1211.67</v>
      </c>
      <c r="L851">
        <v>477.72</v>
      </c>
      <c r="M851">
        <f t="shared" si="41"/>
        <v>1211.67</v>
      </c>
      <c r="N851" t="str">
        <f t="shared" si="39"/>
        <v>Q2</v>
      </c>
      <c r="O851" s="2">
        <f t="shared" si="40"/>
        <v>39.426576543118173</v>
      </c>
      <c r="P851" t="str">
        <f>VLOOKUP(retail_sales_2023!C851,customers!A:J,5,)</f>
        <v>Ranchi</v>
      </c>
      <c r="Q851" t="str">
        <f>VLOOKUP(C851,customers!A:J,10,0)</f>
        <v>Premium</v>
      </c>
    </row>
    <row r="852" spans="1:17" x14ac:dyDescent="0.3">
      <c r="A852" t="s">
        <v>1757</v>
      </c>
      <c r="B852" s="1">
        <v>45175</v>
      </c>
      <c r="C852" t="s">
        <v>1758</v>
      </c>
      <c r="D852" t="s">
        <v>1759</v>
      </c>
      <c r="E852" t="s">
        <v>15</v>
      </c>
      <c r="F852" t="s">
        <v>81</v>
      </c>
      <c r="G852" t="s">
        <v>150</v>
      </c>
      <c r="H852">
        <v>3</v>
      </c>
      <c r="I852">
        <v>2640.63</v>
      </c>
      <c r="J852">
        <v>0.25</v>
      </c>
      <c r="K852">
        <v>5941.42</v>
      </c>
      <c r="L852">
        <v>1309.3699999999999</v>
      </c>
      <c r="M852">
        <f t="shared" si="41"/>
        <v>5941.4175000000005</v>
      </c>
      <c r="N852" t="str">
        <f t="shared" si="39"/>
        <v>Q3</v>
      </c>
      <c r="O852" s="2">
        <f t="shared" si="40"/>
        <v>22.037997650393336</v>
      </c>
      <c r="P852" t="str">
        <f>VLOOKUP(retail_sales_2023!C852,customers!A:J,5,)</f>
        <v>Kochi</v>
      </c>
      <c r="Q852" t="str">
        <f>VLOOKUP(C852,customers!A:J,10,0)</f>
        <v>Premium</v>
      </c>
    </row>
    <row r="853" spans="1:17" x14ac:dyDescent="0.3">
      <c r="A853" t="s">
        <v>1760</v>
      </c>
      <c r="B853" s="1">
        <v>45211</v>
      </c>
      <c r="C853" t="s">
        <v>1463</v>
      </c>
      <c r="D853" t="s">
        <v>1464</v>
      </c>
      <c r="E853" t="s">
        <v>15</v>
      </c>
      <c r="F853" t="s">
        <v>43</v>
      </c>
      <c r="G853" t="s">
        <v>272</v>
      </c>
      <c r="H853">
        <v>3</v>
      </c>
      <c r="I853">
        <v>37292.89</v>
      </c>
      <c r="J853">
        <v>0</v>
      </c>
      <c r="K853">
        <v>111878.67</v>
      </c>
      <c r="L853">
        <v>-8734.5400000000009</v>
      </c>
      <c r="M853">
        <f t="shared" si="41"/>
        <v>111878.67</v>
      </c>
      <c r="N853" t="str">
        <f t="shared" si="39"/>
        <v>Q4</v>
      </c>
      <c r="O853" s="2">
        <f t="shared" si="40"/>
        <v>-7.8071539463241741</v>
      </c>
      <c r="P853" t="str">
        <f>VLOOKUP(retail_sales_2023!C853,customers!A:J,5,)</f>
        <v>Coimbatore</v>
      </c>
      <c r="Q853" t="str">
        <f>VLOOKUP(C853,customers!A:J,10,0)</f>
        <v>Premium</v>
      </c>
    </row>
    <row r="854" spans="1:17" x14ac:dyDescent="0.3">
      <c r="A854" t="s">
        <v>1761</v>
      </c>
      <c r="B854" s="1">
        <v>45280</v>
      </c>
      <c r="C854" t="s">
        <v>1469</v>
      </c>
      <c r="D854" t="s">
        <v>1470</v>
      </c>
      <c r="E854" t="s">
        <v>21</v>
      </c>
      <c r="F854" t="s">
        <v>43</v>
      </c>
      <c r="G854" t="s">
        <v>178</v>
      </c>
      <c r="H854">
        <v>4</v>
      </c>
      <c r="I854">
        <v>42191.57</v>
      </c>
      <c r="J854">
        <v>0</v>
      </c>
      <c r="K854">
        <v>168766.28</v>
      </c>
      <c r="L854">
        <v>22551.27</v>
      </c>
      <c r="M854">
        <f t="shared" si="41"/>
        <v>168766.28</v>
      </c>
      <c r="N854" t="str">
        <f t="shared" si="39"/>
        <v>Q4</v>
      </c>
      <c r="O854" s="2">
        <f t="shared" si="40"/>
        <v>13.362426427838548</v>
      </c>
      <c r="P854" t="str">
        <f>VLOOKUP(retail_sales_2023!C854,customers!A:J,5,)</f>
        <v>Kolkata</v>
      </c>
      <c r="Q854" t="str">
        <f>VLOOKUP(C854,customers!A:J,10,0)</f>
        <v>Regular</v>
      </c>
    </row>
    <row r="855" spans="1:17" x14ac:dyDescent="0.3">
      <c r="A855" t="s">
        <v>1762</v>
      </c>
      <c r="B855" s="1">
        <v>45222</v>
      </c>
      <c r="C855" t="s">
        <v>886</v>
      </c>
      <c r="D855" t="s">
        <v>887</v>
      </c>
      <c r="E855" t="s">
        <v>21</v>
      </c>
      <c r="F855" t="s">
        <v>52</v>
      </c>
      <c r="G855" t="s">
        <v>200</v>
      </c>
      <c r="H855">
        <v>1</v>
      </c>
      <c r="I855">
        <v>617.08000000000004</v>
      </c>
      <c r="J855">
        <v>0.2</v>
      </c>
      <c r="K855">
        <v>493.66</v>
      </c>
      <c r="L855">
        <v>44.76</v>
      </c>
      <c r="M855">
        <f t="shared" si="41"/>
        <v>493.66400000000004</v>
      </c>
      <c r="N855" t="str">
        <f t="shared" si="39"/>
        <v>Q4</v>
      </c>
      <c r="O855" s="2">
        <f t="shared" si="40"/>
        <v>9.0669691690637269</v>
      </c>
      <c r="P855" t="str">
        <f>VLOOKUP(retail_sales_2023!C855,customers!A:J,5,)</f>
        <v>Bhubaneswar</v>
      </c>
      <c r="Q855" t="str">
        <f>VLOOKUP(C855,customers!A:J,10,0)</f>
        <v>Premium</v>
      </c>
    </row>
    <row r="856" spans="1:17" x14ac:dyDescent="0.3">
      <c r="A856" t="s">
        <v>1763</v>
      </c>
      <c r="B856" s="1">
        <v>45217</v>
      </c>
      <c r="C856" t="s">
        <v>103</v>
      </c>
      <c r="D856" t="s">
        <v>104</v>
      </c>
      <c r="E856" t="s">
        <v>15</v>
      </c>
      <c r="F856" t="s">
        <v>43</v>
      </c>
      <c r="G856" t="s">
        <v>301</v>
      </c>
      <c r="H856">
        <v>1</v>
      </c>
      <c r="I856">
        <v>64961.59</v>
      </c>
      <c r="J856">
        <v>0.25</v>
      </c>
      <c r="K856">
        <v>48721.19</v>
      </c>
      <c r="L856">
        <v>5214.12</v>
      </c>
      <c r="M856">
        <f t="shared" si="41"/>
        <v>48721.192499999997</v>
      </c>
      <c r="N856" t="str">
        <f t="shared" si="39"/>
        <v>Q4</v>
      </c>
      <c r="O856" s="2">
        <f t="shared" si="40"/>
        <v>10.701955350433764</v>
      </c>
      <c r="P856" t="str">
        <f>VLOOKUP(retail_sales_2023!C856,customers!A:J,5,)</f>
        <v>Coimbatore</v>
      </c>
      <c r="Q856" t="str">
        <f>VLOOKUP(C856,customers!A:J,10,0)</f>
        <v>Regular</v>
      </c>
    </row>
    <row r="857" spans="1:17" x14ac:dyDescent="0.3">
      <c r="A857" t="s">
        <v>1764</v>
      </c>
      <c r="B857" s="1">
        <v>45244</v>
      </c>
      <c r="C857" t="s">
        <v>1585</v>
      </c>
      <c r="D857" t="s">
        <v>1586</v>
      </c>
      <c r="E857" t="s">
        <v>15</v>
      </c>
      <c r="F857" t="s">
        <v>28</v>
      </c>
      <c r="G857" t="s">
        <v>165</v>
      </c>
      <c r="H857">
        <v>0</v>
      </c>
      <c r="I857">
        <v>3761.59</v>
      </c>
      <c r="J857">
        <v>0.25</v>
      </c>
      <c r="K857">
        <v>0</v>
      </c>
      <c r="L857">
        <v>0</v>
      </c>
      <c r="M857">
        <f t="shared" si="41"/>
        <v>0</v>
      </c>
      <c r="N857" t="str">
        <f t="shared" si="39"/>
        <v>Q4</v>
      </c>
      <c r="O857" s="2">
        <v>0</v>
      </c>
      <c r="P857" t="str">
        <f>VLOOKUP(retail_sales_2023!C857,customers!A:J,5,)</f>
        <v>Coimbatore</v>
      </c>
      <c r="Q857" t="str">
        <f>VLOOKUP(C857,customers!A:J,10,0)</f>
        <v>Premium</v>
      </c>
    </row>
    <row r="858" spans="1:17" x14ac:dyDescent="0.3">
      <c r="A858" t="s">
        <v>1765</v>
      </c>
      <c r="B858" s="1">
        <v>45045</v>
      </c>
      <c r="C858" t="s">
        <v>1189</v>
      </c>
      <c r="D858" t="s">
        <v>1190</v>
      </c>
      <c r="E858" t="s">
        <v>21</v>
      </c>
      <c r="F858" t="s">
        <v>52</v>
      </c>
      <c r="G858" t="s">
        <v>226</v>
      </c>
      <c r="H858">
        <v>10</v>
      </c>
      <c r="I858">
        <v>505.58</v>
      </c>
      <c r="J858">
        <v>0.2</v>
      </c>
      <c r="K858">
        <v>4044.64</v>
      </c>
      <c r="L858">
        <v>243.3</v>
      </c>
      <c r="M858">
        <f t="shared" si="41"/>
        <v>4044.6400000000003</v>
      </c>
      <c r="N858" t="str">
        <f t="shared" si="39"/>
        <v>Q2</v>
      </c>
      <c r="O858" s="2">
        <f t="shared" si="40"/>
        <v>6.0153684876775193</v>
      </c>
      <c r="P858" t="str">
        <f>VLOOKUP(retail_sales_2023!C858,customers!A:J,5,)</f>
        <v>Bhubaneswar</v>
      </c>
      <c r="Q858" t="str">
        <f>VLOOKUP(C858,customers!A:J,10,0)</f>
        <v>Occasional</v>
      </c>
    </row>
    <row r="859" spans="1:17" x14ac:dyDescent="0.3">
      <c r="A859" t="s">
        <v>1766</v>
      </c>
      <c r="B859" s="1">
        <v>45018</v>
      </c>
      <c r="C859" t="s">
        <v>1767</v>
      </c>
      <c r="D859" t="s">
        <v>1768</v>
      </c>
      <c r="E859" t="s">
        <v>27</v>
      </c>
      <c r="F859" t="s">
        <v>28</v>
      </c>
      <c r="G859" t="s">
        <v>280</v>
      </c>
      <c r="H859">
        <v>3</v>
      </c>
      <c r="I859">
        <v>5270.12</v>
      </c>
      <c r="J859">
        <v>0.05</v>
      </c>
      <c r="K859">
        <v>15019.84</v>
      </c>
      <c r="L859">
        <v>3700.46</v>
      </c>
      <c r="M859">
        <f t="shared" si="41"/>
        <v>15019.842000000001</v>
      </c>
      <c r="N859" t="str">
        <f t="shared" si="39"/>
        <v>Q2</v>
      </c>
      <c r="O859" s="2">
        <f t="shared" si="40"/>
        <v>24.637146600762723</v>
      </c>
      <c r="P859" t="str">
        <f>VLOOKUP(retail_sales_2023!C859,customers!A:J,5,)</f>
        <v>Amritsar</v>
      </c>
      <c r="Q859" t="str">
        <f>VLOOKUP(C859,customers!A:J,10,0)</f>
        <v>Premium</v>
      </c>
    </row>
    <row r="860" spans="1:17" x14ac:dyDescent="0.3">
      <c r="A860" t="s">
        <v>1769</v>
      </c>
      <c r="B860" s="1">
        <v>45171</v>
      </c>
      <c r="C860" t="s">
        <v>75</v>
      </c>
      <c r="D860" t="s">
        <v>76</v>
      </c>
      <c r="E860" t="s">
        <v>21</v>
      </c>
      <c r="F860" t="s">
        <v>52</v>
      </c>
      <c r="G860" t="s">
        <v>200</v>
      </c>
      <c r="H860">
        <v>10</v>
      </c>
      <c r="I860">
        <v>116.73</v>
      </c>
      <c r="J860">
        <v>0.05</v>
      </c>
      <c r="K860">
        <v>1108.93</v>
      </c>
      <c r="L860">
        <v>88.29</v>
      </c>
      <c r="M860">
        <f t="shared" si="41"/>
        <v>1108.9349999999999</v>
      </c>
      <c r="N860" t="str">
        <f t="shared" si="39"/>
        <v>Q3</v>
      </c>
      <c r="O860" s="2">
        <f t="shared" si="40"/>
        <v>7.9617288737792293</v>
      </c>
      <c r="P860" t="str">
        <f>VLOOKUP(retail_sales_2023!C860,customers!A:J,5,)</f>
        <v>Patna</v>
      </c>
      <c r="Q860" t="str">
        <f>VLOOKUP(C860,customers!A:J,10,0)</f>
        <v>Regular</v>
      </c>
    </row>
    <row r="861" spans="1:17" x14ac:dyDescent="0.3">
      <c r="A861" t="s">
        <v>1770</v>
      </c>
      <c r="B861" s="1">
        <v>44999</v>
      </c>
      <c r="C861" t="s">
        <v>1771</v>
      </c>
      <c r="D861" t="s">
        <v>1772</v>
      </c>
      <c r="E861" t="s">
        <v>33</v>
      </c>
      <c r="F861" t="s">
        <v>81</v>
      </c>
      <c r="G861" t="s">
        <v>82</v>
      </c>
      <c r="H861">
        <v>1</v>
      </c>
      <c r="I861">
        <v>1949.39</v>
      </c>
      <c r="J861">
        <v>0</v>
      </c>
      <c r="K861">
        <v>1949.39</v>
      </c>
      <c r="L861">
        <v>671.3</v>
      </c>
      <c r="M861">
        <f t="shared" si="41"/>
        <v>1949.39</v>
      </c>
      <c r="N861" t="str">
        <f t="shared" si="39"/>
        <v>Q1</v>
      </c>
      <c r="O861" s="2">
        <f t="shared" si="40"/>
        <v>34.436413442153693</v>
      </c>
      <c r="P861" t="str">
        <f>VLOOKUP(retail_sales_2023!C861,customers!A:J,5,)</f>
        <v>Ahmedabad</v>
      </c>
      <c r="Q861" t="str">
        <f>VLOOKUP(C861,customers!A:J,10,0)</f>
        <v>Premium</v>
      </c>
    </row>
    <row r="862" spans="1:17" x14ac:dyDescent="0.3">
      <c r="A862" t="s">
        <v>1773</v>
      </c>
      <c r="B862" s="1">
        <v>44961</v>
      </c>
      <c r="C862" t="s">
        <v>647</v>
      </c>
      <c r="D862" t="s">
        <v>648</v>
      </c>
      <c r="E862" t="s">
        <v>27</v>
      </c>
      <c r="F862" t="s">
        <v>43</v>
      </c>
      <c r="G862" t="s">
        <v>128</v>
      </c>
      <c r="H862">
        <v>3</v>
      </c>
      <c r="I862">
        <v>57238.94</v>
      </c>
      <c r="J862">
        <v>0.1</v>
      </c>
      <c r="K862">
        <v>154545.14000000001</v>
      </c>
      <c r="L862">
        <v>23742.02</v>
      </c>
      <c r="M862">
        <f t="shared" si="41"/>
        <v>154545.13800000001</v>
      </c>
      <c r="N862" t="str">
        <f t="shared" si="39"/>
        <v>Q1</v>
      </c>
      <c r="O862" s="2">
        <f t="shared" si="40"/>
        <v>15.36251479664776</v>
      </c>
      <c r="P862" t="str">
        <f>VLOOKUP(retail_sales_2023!C862,customers!A:J,5,)</f>
        <v>Chandigarh</v>
      </c>
      <c r="Q862" t="str">
        <f>VLOOKUP(C862,customers!A:J,10,0)</f>
        <v>Regular</v>
      </c>
    </row>
    <row r="863" spans="1:17" x14ac:dyDescent="0.3">
      <c r="A863" t="s">
        <v>1774</v>
      </c>
      <c r="B863" s="1">
        <v>44997</v>
      </c>
      <c r="C863" t="s">
        <v>1051</v>
      </c>
      <c r="D863" t="s">
        <v>1052</v>
      </c>
      <c r="E863" t="s">
        <v>21</v>
      </c>
      <c r="F863" t="s">
        <v>43</v>
      </c>
      <c r="G863" t="s">
        <v>121</v>
      </c>
      <c r="H863">
        <v>3</v>
      </c>
      <c r="I863">
        <v>13890.26</v>
      </c>
      <c r="J863">
        <v>0</v>
      </c>
      <c r="K863">
        <v>41670.78</v>
      </c>
      <c r="L863">
        <v>4768.2299999999996</v>
      </c>
      <c r="M863">
        <f t="shared" si="41"/>
        <v>41670.78</v>
      </c>
      <c r="N863" t="str">
        <f t="shared" si="39"/>
        <v>Q1</v>
      </c>
      <c r="O863" s="2">
        <f t="shared" si="40"/>
        <v>11.44262238431822</v>
      </c>
      <c r="P863" t="str">
        <f>VLOOKUP(retail_sales_2023!C863,customers!A:J,5,)</f>
        <v>Bhubaneswar</v>
      </c>
      <c r="Q863" t="str">
        <f>VLOOKUP(C863,customers!A:J,10,0)</f>
        <v>Regular</v>
      </c>
    </row>
    <row r="864" spans="1:17" x14ac:dyDescent="0.3">
      <c r="A864" t="s">
        <v>1775</v>
      </c>
      <c r="B864" s="1">
        <v>45125</v>
      </c>
      <c r="C864" t="s">
        <v>663</v>
      </c>
      <c r="D864" t="s">
        <v>1776</v>
      </c>
      <c r="E864" t="s">
        <v>15</v>
      </c>
      <c r="F864" t="s">
        <v>28</v>
      </c>
      <c r="G864" t="s">
        <v>97</v>
      </c>
      <c r="H864">
        <v>4</v>
      </c>
      <c r="I864">
        <v>7946.33</v>
      </c>
      <c r="J864">
        <v>0.05</v>
      </c>
      <c r="K864">
        <v>30196.05</v>
      </c>
      <c r="L864">
        <v>7729.41</v>
      </c>
      <c r="M864">
        <f t="shared" si="41"/>
        <v>30196.054</v>
      </c>
      <c r="N864" t="str">
        <f t="shared" si="39"/>
        <v>Q3</v>
      </c>
      <c r="O864" s="2">
        <f t="shared" si="40"/>
        <v>25.597420854714443</v>
      </c>
      <c r="P864" t="str">
        <f>VLOOKUP(retail_sales_2023!C864,customers!A:J,5,)</f>
        <v>Lucknow</v>
      </c>
      <c r="Q864" t="str">
        <f>VLOOKUP(C864,customers!A:J,10,0)</f>
        <v>Premium</v>
      </c>
    </row>
    <row r="865" spans="1:17" x14ac:dyDescent="0.3">
      <c r="A865" t="s">
        <v>1777</v>
      </c>
      <c r="B865" s="1">
        <v>45166</v>
      </c>
      <c r="C865" t="s">
        <v>160</v>
      </c>
      <c r="D865" t="s">
        <v>161</v>
      </c>
      <c r="E865" t="s">
        <v>33</v>
      </c>
      <c r="F865" t="s">
        <v>43</v>
      </c>
      <c r="G865" t="s">
        <v>128</v>
      </c>
      <c r="H865">
        <v>4</v>
      </c>
      <c r="I865">
        <v>47006.04</v>
      </c>
      <c r="J865">
        <v>0.1</v>
      </c>
      <c r="K865">
        <v>169221.74</v>
      </c>
      <c r="L865">
        <v>19456.240000000002</v>
      </c>
      <c r="M865">
        <f t="shared" si="41"/>
        <v>169221.74400000001</v>
      </c>
      <c r="N865" t="str">
        <f t="shared" si="39"/>
        <v>Q3</v>
      </c>
      <c r="O865" s="2">
        <f t="shared" si="40"/>
        <v>11.497482533863558</v>
      </c>
      <c r="P865" t="str">
        <f>VLOOKUP(retail_sales_2023!C865,customers!A:J,5,)</f>
        <v>Pune</v>
      </c>
      <c r="Q865" t="str">
        <f>VLOOKUP(C865,customers!A:J,10,0)</f>
        <v>Premium</v>
      </c>
    </row>
    <row r="866" spans="1:17" x14ac:dyDescent="0.3">
      <c r="A866" t="s">
        <v>1778</v>
      </c>
      <c r="B866" s="1">
        <v>44948</v>
      </c>
      <c r="C866" t="s">
        <v>736</v>
      </c>
      <c r="D866" t="s">
        <v>1482</v>
      </c>
      <c r="E866" t="s">
        <v>33</v>
      </c>
      <c r="F866" t="s">
        <v>43</v>
      </c>
      <c r="G866" t="s">
        <v>272</v>
      </c>
      <c r="H866">
        <v>5</v>
      </c>
      <c r="I866">
        <v>12794.35</v>
      </c>
      <c r="J866">
        <v>0.05</v>
      </c>
      <c r="K866">
        <v>60773.16</v>
      </c>
      <c r="L866">
        <v>7863.71</v>
      </c>
      <c r="M866">
        <f t="shared" si="41"/>
        <v>60773.162499999999</v>
      </c>
      <c r="N866" t="str">
        <f t="shared" si="39"/>
        <v>Q1</v>
      </c>
      <c r="O866" s="2">
        <f t="shared" si="40"/>
        <v>12.939445636856798</v>
      </c>
      <c r="P866" t="str">
        <f>VLOOKUP(retail_sales_2023!C866,customers!A:J,5,)</f>
        <v>Pune</v>
      </c>
      <c r="Q866" t="str">
        <f>VLOOKUP(C866,customers!A:J,10,0)</f>
        <v>Premium</v>
      </c>
    </row>
    <row r="867" spans="1:17" x14ac:dyDescent="0.3">
      <c r="A867" t="s">
        <v>1779</v>
      </c>
      <c r="B867" s="1">
        <v>45211</v>
      </c>
      <c r="C867" t="s">
        <v>409</v>
      </c>
      <c r="D867" t="s">
        <v>410</v>
      </c>
      <c r="E867" t="s">
        <v>21</v>
      </c>
      <c r="F867" t="s">
        <v>22</v>
      </c>
      <c r="G867" t="s">
        <v>423</v>
      </c>
      <c r="H867">
        <v>1</v>
      </c>
      <c r="I867">
        <v>16750.79</v>
      </c>
      <c r="J867">
        <v>0.15</v>
      </c>
      <c r="K867">
        <v>14238.17</v>
      </c>
      <c r="L867">
        <v>-1116.95</v>
      </c>
      <c r="M867">
        <f t="shared" si="41"/>
        <v>14238.1715</v>
      </c>
      <c r="N867" t="str">
        <f t="shared" si="39"/>
        <v>Q4</v>
      </c>
      <c r="O867" s="2">
        <f t="shared" si="40"/>
        <v>-7.8447581395642842</v>
      </c>
      <c r="P867" t="str">
        <f>VLOOKUP(retail_sales_2023!C867,customers!A:J,5,)</f>
        <v>Patna</v>
      </c>
      <c r="Q867" t="str">
        <f>VLOOKUP(C867,customers!A:J,10,0)</f>
        <v>Regular</v>
      </c>
    </row>
    <row r="868" spans="1:17" x14ac:dyDescent="0.3">
      <c r="A868" t="s">
        <v>1780</v>
      </c>
      <c r="B868" s="1">
        <v>45271</v>
      </c>
      <c r="C868" t="s">
        <v>1659</v>
      </c>
      <c r="D868" t="s">
        <v>1781</v>
      </c>
      <c r="E868" t="s">
        <v>15</v>
      </c>
      <c r="F868" t="s">
        <v>52</v>
      </c>
      <c r="G868" t="s">
        <v>117</v>
      </c>
      <c r="H868">
        <v>5</v>
      </c>
      <c r="I868">
        <v>539.9</v>
      </c>
      <c r="J868">
        <v>0</v>
      </c>
      <c r="K868">
        <v>2699.5</v>
      </c>
      <c r="L868">
        <v>238.55</v>
      </c>
      <c r="M868">
        <f t="shared" si="41"/>
        <v>2699.5</v>
      </c>
      <c r="N868" t="str">
        <f t="shared" si="39"/>
        <v>Q4</v>
      </c>
      <c r="O868" s="2">
        <f t="shared" si="40"/>
        <v>8.8368216336358589</v>
      </c>
      <c r="P868" t="str">
        <f>VLOOKUP(retail_sales_2023!C868,customers!A:J,5,)</f>
        <v>Coimbatore</v>
      </c>
      <c r="Q868" t="str">
        <f>VLOOKUP(C868,customers!A:J,10,0)</f>
        <v>Regular</v>
      </c>
    </row>
    <row r="869" spans="1:17" x14ac:dyDescent="0.3">
      <c r="A869" t="s">
        <v>1782</v>
      </c>
      <c r="B869" s="1">
        <v>45221</v>
      </c>
      <c r="C869" t="s">
        <v>1454</v>
      </c>
      <c r="D869" t="s">
        <v>1455</v>
      </c>
      <c r="E869" t="s">
        <v>27</v>
      </c>
      <c r="F869" t="s">
        <v>81</v>
      </c>
      <c r="G869" t="s">
        <v>105</v>
      </c>
      <c r="H869">
        <v>2</v>
      </c>
      <c r="I869">
        <v>3846.74</v>
      </c>
      <c r="J869">
        <v>0</v>
      </c>
      <c r="K869">
        <v>7693.48</v>
      </c>
      <c r="L869">
        <v>2002.39</v>
      </c>
      <c r="M869">
        <f t="shared" si="41"/>
        <v>7693.48</v>
      </c>
      <c r="N869" t="str">
        <f t="shared" si="39"/>
        <v>Q4</v>
      </c>
      <c r="O869" s="2">
        <f t="shared" si="40"/>
        <v>26.02710346943126</v>
      </c>
      <c r="P869" t="str">
        <f>VLOOKUP(retail_sales_2023!C869,customers!A:J,5,)</f>
        <v>Delhi</v>
      </c>
      <c r="Q869" t="str">
        <f>VLOOKUP(C869,customers!A:J,10,0)</f>
        <v>Premium</v>
      </c>
    </row>
    <row r="870" spans="1:17" x14ac:dyDescent="0.3">
      <c r="A870" t="s">
        <v>1783</v>
      </c>
      <c r="B870" s="1">
        <v>45273</v>
      </c>
      <c r="C870" t="s">
        <v>1784</v>
      </c>
      <c r="D870" t="s">
        <v>1785</v>
      </c>
      <c r="E870" t="s">
        <v>21</v>
      </c>
      <c r="F870" t="s">
        <v>43</v>
      </c>
      <c r="G870" t="s">
        <v>44</v>
      </c>
      <c r="H870">
        <v>1</v>
      </c>
      <c r="I870">
        <v>83964.57</v>
      </c>
      <c r="J870">
        <v>0.05</v>
      </c>
      <c r="K870">
        <v>79766.34</v>
      </c>
      <c r="L870">
        <v>8123.77</v>
      </c>
      <c r="M870">
        <f t="shared" si="41"/>
        <v>79766.34150000001</v>
      </c>
      <c r="N870" t="str">
        <f t="shared" si="39"/>
        <v>Q4</v>
      </c>
      <c r="O870" s="2">
        <f t="shared" si="40"/>
        <v>10.184458757917188</v>
      </c>
      <c r="P870" t="str">
        <f>VLOOKUP(retail_sales_2023!C870,customers!A:J,5,)</f>
        <v>Bhubaneswar</v>
      </c>
      <c r="Q870" t="str">
        <f>VLOOKUP(C870,customers!A:J,10,0)</f>
        <v>Premium</v>
      </c>
    </row>
    <row r="871" spans="1:17" x14ac:dyDescent="0.3">
      <c r="A871" t="s">
        <v>1786</v>
      </c>
      <c r="B871" s="1">
        <v>45034</v>
      </c>
      <c r="C871" t="s">
        <v>1568</v>
      </c>
      <c r="D871" t="s">
        <v>1569</v>
      </c>
      <c r="E871" t="s">
        <v>21</v>
      </c>
      <c r="F871" t="s">
        <v>38</v>
      </c>
      <c r="G871" t="s">
        <v>90</v>
      </c>
      <c r="H871">
        <v>2</v>
      </c>
      <c r="I871">
        <v>2201.38</v>
      </c>
      <c r="J871">
        <v>0</v>
      </c>
      <c r="K871">
        <v>4402.76</v>
      </c>
      <c r="L871">
        <v>-597.71</v>
      </c>
      <c r="M871">
        <f t="shared" si="41"/>
        <v>4402.76</v>
      </c>
      <c r="N871" t="str">
        <f t="shared" si="39"/>
        <v>Q2</v>
      </c>
      <c r="O871" s="2">
        <f t="shared" si="40"/>
        <v>-13.575802451189709</v>
      </c>
      <c r="P871" t="str">
        <f>VLOOKUP(retail_sales_2023!C871,customers!A:J,5,)</f>
        <v>Ranchi</v>
      </c>
      <c r="Q871" t="str">
        <f>VLOOKUP(C871,customers!A:J,10,0)</f>
        <v>Premium</v>
      </c>
    </row>
    <row r="872" spans="1:17" x14ac:dyDescent="0.3">
      <c r="A872" t="s">
        <v>1787</v>
      </c>
      <c r="B872" s="1">
        <v>45088</v>
      </c>
      <c r="C872" t="s">
        <v>1065</v>
      </c>
      <c r="D872" t="s">
        <v>1066</v>
      </c>
      <c r="E872" t="s">
        <v>15</v>
      </c>
      <c r="F872" t="s">
        <v>43</v>
      </c>
      <c r="G872" t="s">
        <v>128</v>
      </c>
      <c r="H872">
        <v>5</v>
      </c>
      <c r="I872">
        <v>10180.08</v>
      </c>
      <c r="J872">
        <v>0.05</v>
      </c>
      <c r="K872">
        <v>48355.38</v>
      </c>
      <c r="L872">
        <v>4895.47</v>
      </c>
      <c r="M872">
        <f t="shared" si="41"/>
        <v>48355.38</v>
      </c>
      <c r="N872" t="str">
        <f t="shared" si="39"/>
        <v>Q2</v>
      </c>
      <c r="O872" s="2">
        <f t="shared" si="40"/>
        <v>10.123940707321504</v>
      </c>
      <c r="P872" t="str">
        <f>VLOOKUP(retail_sales_2023!C872,customers!A:J,5,)</f>
        <v>Chennai</v>
      </c>
      <c r="Q872" t="str">
        <f>VLOOKUP(C872,customers!A:J,10,0)</f>
        <v>Premium</v>
      </c>
    </row>
    <row r="873" spans="1:17" x14ac:dyDescent="0.3">
      <c r="A873" t="s">
        <v>1788</v>
      </c>
      <c r="B873" s="1">
        <v>45106</v>
      </c>
      <c r="C873" t="s">
        <v>1789</v>
      </c>
      <c r="D873" t="s">
        <v>1790</v>
      </c>
      <c r="E873" t="s">
        <v>33</v>
      </c>
      <c r="F873" t="s">
        <v>52</v>
      </c>
      <c r="G873" t="s">
        <v>69</v>
      </c>
      <c r="H873">
        <v>2</v>
      </c>
      <c r="I873">
        <v>563.83000000000004</v>
      </c>
      <c r="J873">
        <v>0.25</v>
      </c>
      <c r="K873">
        <v>845.75</v>
      </c>
      <c r="L873">
        <v>58.67</v>
      </c>
      <c r="M873">
        <f t="shared" si="41"/>
        <v>845.74500000000012</v>
      </c>
      <c r="N873" t="str">
        <f t="shared" si="39"/>
        <v>Q2</v>
      </c>
      <c r="O873" s="2">
        <f t="shared" si="40"/>
        <v>6.9370381318356493</v>
      </c>
      <c r="P873" t="str">
        <f>VLOOKUP(retail_sales_2023!C873,customers!A:J,5,)</f>
        <v>Surat</v>
      </c>
      <c r="Q873" t="str">
        <f>VLOOKUP(C873,customers!A:J,10,0)</f>
        <v>Occasional</v>
      </c>
    </row>
    <row r="874" spans="1:17" x14ac:dyDescent="0.3">
      <c r="A874" t="s">
        <v>1791</v>
      </c>
      <c r="B874" s="1">
        <v>45239</v>
      </c>
      <c r="C874" t="s">
        <v>1365</v>
      </c>
      <c r="D874" t="s">
        <v>1366</v>
      </c>
      <c r="E874" t="s">
        <v>27</v>
      </c>
      <c r="F874" t="s">
        <v>43</v>
      </c>
      <c r="G874" t="s">
        <v>282</v>
      </c>
      <c r="H874">
        <v>1</v>
      </c>
      <c r="I874">
        <v>10765.75</v>
      </c>
      <c r="J874">
        <v>0.3</v>
      </c>
      <c r="K874">
        <v>7536.02</v>
      </c>
      <c r="L874">
        <v>-1104.67</v>
      </c>
      <c r="M874">
        <f t="shared" si="41"/>
        <v>7536.0249999999996</v>
      </c>
      <c r="N874" t="str">
        <f t="shared" si="39"/>
        <v>Q4</v>
      </c>
      <c r="O874" s="2">
        <f t="shared" si="40"/>
        <v>-14.658533284147335</v>
      </c>
      <c r="P874" t="str">
        <f>VLOOKUP(retail_sales_2023!C874,customers!A:J,5,)</f>
        <v>Lucknow</v>
      </c>
      <c r="Q874" t="str">
        <f>VLOOKUP(C874,customers!A:J,10,0)</f>
        <v>Premium</v>
      </c>
    </row>
    <row r="875" spans="1:17" x14ac:dyDescent="0.3">
      <c r="A875" t="s">
        <v>1792</v>
      </c>
      <c r="B875" s="1">
        <v>45027</v>
      </c>
      <c r="C875" t="s">
        <v>1331</v>
      </c>
      <c r="D875" t="s">
        <v>1332</v>
      </c>
      <c r="E875" t="s">
        <v>27</v>
      </c>
      <c r="F875" t="s">
        <v>43</v>
      </c>
      <c r="G875" t="s">
        <v>282</v>
      </c>
      <c r="H875">
        <v>5</v>
      </c>
      <c r="I875">
        <v>3128.21</v>
      </c>
      <c r="J875">
        <v>0.15</v>
      </c>
      <c r="K875">
        <v>13294.89</v>
      </c>
      <c r="L875">
        <v>1622.73</v>
      </c>
      <c r="M875">
        <f t="shared" si="41"/>
        <v>13294.8925</v>
      </c>
      <c r="N875" t="str">
        <f t="shared" si="39"/>
        <v>Q2</v>
      </c>
      <c r="O875" s="2">
        <f t="shared" si="40"/>
        <v>12.205666989347035</v>
      </c>
      <c r="P875" t="str">
        <f>VLOOKUP(retail_sales_2023!C875,customers!A:J,5,)</f>
        <v>Jaipur</v>
      </c>
      <c r="Q875" t="str">
        <f>VLOOKUP(C875,customers!A:J,10,0)</f>
        <v>Premium</v>
      </c>
    </row>
    <row r="876" spans="1:17" x14ac:dyDescent="0.3">
      <c r="A876" t="s">
        <v>1793</v>
      </c>
      <c r="B876" s="1">
        <v>44989</v>
      </c>
      <c r="C876" t="s">
        <v>1433</v>
      </c>
      <c r="D876" t="s">
        <v>1434</v>
      </c>
      <c r="E876" t="s">
        <v>15</v>
      </c>
      <c r="F876" t="s">
        <v>38</v>
      </c>
      <c r="G876" t="s">
        <v>77</v>
      </c>
      <c r="H876">
        <v>5</v>
      </c>
      <c r="I876">
        <v>3759.2</v>
      </c>
      <c r="J876">
        <v>0.1</v>
      </c>
      <c r="K876">
        <v>16916.400000000001</v>
      </c>
      <c r="L876">
        <v>3730.12</v>
      </c>
      <c r="M876">
        <f t="shared" si="41"/>
        <v>16916.400000000001</v>
      </c>
      <c r="N876" t="str">
        <f t="shared" si="39"/>
        <v>Q1</v>
      </c>
      <c r="O876" s="2">
        <f t="shared" si="40"/>
        <v>22.050318034570001</v>
      </c>
      <c r="P876" t="str">
        <f>VLOOKUP(retail_sales_2023!C876,customers!A:J,5,)</f>
        <v>Coimbatore</v>
      </c>
      <c r="Q876" t="str">
        <f>VLOOKUP(C876,customers!A:J,10,0)</f>
        <v>Premium</v>
      </c>
    </row>
    <row r="877" spans="1:17" x14ac:dyDescent="0.3">
      <c r="A877" t="s">
        <v>1794</v>
      </c>
      <c r="B877" s="1">
        <v>45033</v>
      </c>
      <c r="C877" t="s">
        <v>262</v>
      </c>
      <c r="D877" t="s">
        <v>263</v>
      </c>
      <c r="E877" t="s">
        <v>27</v>
      </c>
      <c r="F877" t="s">
        <v>43</v>
      </c>
      <c r="G877" t="s">
        <v>178</v>
      </c>
      <c r="H877">
        <v>5</v>
      </c>
      <c r="I877">
        <v>81682.100000000006</v>
      </c>
      <c r="J877">
        <v>0.05</v>
      </c>
      <c r="K877">
        <v>387989.97</v>
      </c>
      <c r="L877">
        <v>-38439.85</v>
      </c>
      <c r="M877">
        <f t="shared" si="41"/>
        <v>387989.97499999998</v>
      </c>
      <c r="N877" t="str">
        <f t="shared" si="39"/>
        <v>Q2</v>
      </c>
      <c r="O877" s="2">
        <f t="shared" si="40"/>
        <v>-9.9074339473260089</v>
      </c>
      <c r="P877" t="str">
        <f>VLOOKUP(retail_sales_2023!C877,customers!A:J,5,)</f>
        <v>Jaipur</v>
      </c>
      <c r="Q877" t="str">
        <f>VLOOKUP(C877,customers!A:J,10,0)</f>
        <v>Premium</v>
      </c>
    </row>
    <row r="878" spans="1:17" x14ac:dyDescent="0.3">
      <c r="A878" t="s">
        <v>1795</v>
      </c>
      <c r="B878" s="1">
        <v>45108</v>
      </c>
      <c r="C878" t="s">
        <v>472</v>
      </c>
      <c r="D878" t="s">
        <v>473</v>
      </c>
      <c r="E878" t="s">
        <v>21</v>
      </c>
      <c r="F878" t="s">
        <v>43</v>
      </c>
      <c r="G878" t="s">
        <v>272</v>
      </c>
      <c r="H878">
        <v>1</v>
      </c>
      <c r="I878">
        <v>19452.89</v>
      </c>
      <c r="J878">
        <v>0.05</v>
      </c>
      <c r="K878">
        <v>18480.25</v>
      </c>
      <c r="L878">
        <v>1915.86</v>
      </c>
      <c r="M878">
        <f t="shared" si="41"/>
        <v>18480.245499999997</v>
      </c>
      <c r="N878" t="str">
        <f t="shared" si="39"/>
        <v>Q3</v>
      </c>
      <c r="O878" s="2">
        <f t="shared" si="40"/>
        <v>10.367067545081911</v>
      </c>
      <c r="P878" t="str">
        <f>VLOOKUP(retail_sales_2023!C878,customers!A:J,5,)</f>
        <v>Kolkata</v>
      </c>
      <c r="Q878" t="str">
        <f>VLOOKUP(C878,customers!A:J,10,0)</f>
        <v>Occasional</v>
      </c>
    </row>
    <row r="879" spans="1:17" x14ac:dyDescent="0.3">
      <c r="A879" t="s">
        <v>1796</v>
      </c>
      <c r="B879" s="1">
        <v>45111</v>
      </c>
      <c r="C879" t="s">
        <v>726</v>
      </c>
      <c r="D879" t="s">
        <v>727</v>
      </c>
      <c r="E879" t="s">
        <v>15</v>
      </c>
      <c r="F879" t="s">
        <v>81</v>
      </c>
      <c r="G879" t="s">
        <v>239</v>
      </c>
      <c r="H879">
        <v>2</v>
      </c>
      <c r="I879">
        <v>1792.91</v>
      </c>
      <c r="J879">
        <v>0.2</v>
      </c>
      <c r="K879">
        <v>2868.66</v>
      </c>
      <c r="L879">
        <v>901.71</v>
      </c>
      <c r="M879">
        <f t="shared" si="41"/>
        <v>2868.6560000000004</v>
      </c>
      <c r="N879" t="str">
        <f t="shared" si="39"/>
        <v>Q3</v>
      </c>
      <c r="O879" s="2">
        <f t="shared" si="40"/>
        <v>31.43314300056473</v>
      </c>
      <c r="P879" t="str">
        <f>VLOOKUP(retail_sales_2023!C879,customers!A:J,5,)</f>
        <v>Kochi</v>
      </c>
      <c r="Q879" t="str">
        <f>VLOOKUP(C879,customers!A:J,10,0)</f>
        <v>Occasional</v>
      </c>
    </row>
    <row r="880" spans="1:17" x14ac:dyDescent="0.3">
      <c r="A880" t="s">
        <v>1797</v>
      </c>
      <c r="B880" s="1">
        <v>45102</v>
      </c>
      <c r="C880" t="s">
        <v>1289</v>
      </c>
      <c r="D880" t="s">
        <v>1290</v>
      </c>
      <c r="E880" t="s">
        <v>15</v>
      </c>
      <c r="F880" t="s">
        <v>43</v>
      </c>
      <c r="G880" t="s">
        <v>243</v>
      </c>
      <c r="H880">
        <v>1</v>
      </c>
      <c r="I880">
        <v>65547.87</v>
      </c>
      <c r="J880">
        <v>0.05</v>
      </c>
      <c r="K880">
        <v>62270.48</v>
      </c>
      <c r="L880">
        <v>9638.5400000000009</v>
      </c>
      <c r="M880">
        <f t="shared" si="41"/>
        <v>62270.47649999999</v>
      </c>
      <c r="N880" t="str">
        <f t="shared" si="39"/>
        <v>Q2</v>
      </c>
      <c r="O880" s="2">
        <f t="shared" si="40"/>
        <v>15.478506027254005</v>
      </c>
      <c r="P880" t="str">
        <f>VLOOKUP(retail_sales_2023!C880,customers!A:J,5,)</f>
        <v>Kochi</v>
      </c>
      <c r="Q880" t="str">
        <f>VLOOKUP(C880,customers!A:J,10,0)</f>
        <v>Regular</v>
      </c>
    </row>
    <row r="881" spans="1:17" x14ac:dyDescent="0.3">
      <c r="A881" t="s">
        <v>1798</v>
      </c>
      <c r="B881" s="1">
        <v>44981</v>
      </c>
      <c r="C881" t="s">
        <v>36</v>
      </c>
      <c r="D881" t="s">
        <v>37</v>
      </c>
      <c r="E881" t="s">
        <v>27</v>
      </c>
      <c r="F881" t="s">
        <v>43</v>
      </c>
      <c r="G881" t="s">
        <v>110</v>
      </c>
      <c r="H881">
        <v>5</v>
      </c>
      <c r="I881">
        <v>40471.51</v>
      </c>
      <c r="J881">
        <v>0.1</v>
      </c>
      <c r="K881">
        <v>182121.8</v>
      </c>
      <c r="L881">
        <v>19996.240000000002</v>
      </c>
      <c r="M881">
        <f t="shared" si="41"/>
        <v>182121.79500000001</v>
      </c>
      <c r="N881" t="str">
        <f t="shared" si="39"/>
        <v>Q1</v>
      </c>
      <c r="O881" s="2">
        <f t="shared" si="40"/>
        <v>10.979597170684675</v>
      </c>
      <c r="P881" t="str">
        <f>VLOOKUP(retail_sales_2023!C881,customers!A:J,5,)</f>
        <v>Lucknow</v>
      </c>
      <c r="Q881" t="str">
        <f>VLOOKUP(C881,customers!A:J,10,0)</f>
        <v>Premium</v>
      </c>
    </row>
    <row r="882" spans="1:17" x14ac:dyDescent="0.3">
      <c r="A882" t="s">
        <v>1799</v>
      </c>
      <c r="B882" s="1">
        <v>44947</v>
      </c>
      <c r="C882" t="s">
        <v>1292</v>
      </c>
      <c r="D882" t="s">
        <v>1293</v>
      </c>
      <c r="E882" t="s">
        <v>15</v>
      </c>
      <c r="F882" t="s">
        <v>16</v>
      </c>
      <c r="G882" t="s">
        <v>17</v>
      </c>
      <c r="H882">
        <v>5</v>
      </c>
      <c r="I882">
        <v>326.14</v>
      </c>
      <c r="J882">
        <v>0.05</v>
      </c>
      <c r="K882">
        <v>1549.16</v>
      </c>
      <c r="L882">
        <v>533.78</v>
      </c>
      <c r="M882">
        <f t="shared" si="41"/>
        <v>1549.1649999999997</v>
      </c>
      <c r="N882" t="str">
        <f t="shared" si="39"/>
        <v>Q1</v>
      </c>
      <c r="O882" s="2">
        <f t="shared" si="40"/>
        <v>34.456092333909986</v>
      </c>
      <c r="P882" t="str">
        <f>VLOOKUP(retail_sales_2023!C882,customers!A:J,5,)</f>
        <v>Hyderabad</v>
      </c>
      <c r="Q882" t="str">
        <f>VLOOKUP(C882,customers!A:J,10,0)</f>
        <v>Premium</v>
      </c>
    </row>
    <row r="883" spans="1:17" x14ac:dyDescent="0.3">
      <c r="A883" t="s">
        <v>1800</v>
      </c>
      <c r="B883" s="1">
        <v>44949</v>
      </c>
      <c r="C883" t="s">
        <v>1412</v>
      </c>
      <c r="D883" t="s">
        <v>1413</v>
      </c>
      <c r="E883" t="s">
        <v>33</v>
      </c>
      <c r="F883" t="s">
        <v>81</v>
      </c>
      <c r="G883" t="s">
        <v>82</v>
      </c>
      <c r="H883">
        <v>2</v>
      </c>
      <c r="I883">
        <v>2405.63</v>
      </c>
      <c r="J883">
        <v>0</v>
      </c>
      <c r="K883">
        <v>4811.26</v>
      </c>
      <c r="L883">
        <v>1868.98</v>
      </c>
      <c r="M883">
        <f t="shared" si="41"/>
        <v>4811.26</v>
      </c>
      <c r="N883" t="str">
        <f t="shared" si="39"/>
        <v>Q1</v>
      </c>
      <c r="O883" s="2">
        <f t="shared" si="40"/>
        <v>38.845957192086892</v>
      </c>
      <c r="P883" t="str">
        <f>VLOOKUP(retail_sales_2023!C883,customers!A:J,5,)</f>
        <v>Surat</v>
      </c>
      <c r="Q883" t="str">
        <f>VLOOKUP(C883,customers!A:J,10,0)</f>
        <v>Occasional</v>
      </c>
    </row>
    <row r="884" spans="1:17" x14ac:dyDescent="0.3">
      <c r="A884" t="s">
        <v>1801</v>
      </c>
      <c r="B884" s="1">
        <v>44976</v>
      </c>
      <c r="C884" t="s">
        <v>1687</v>
      </c>
      <c r="D884" t="s">
        <v>1688</v>
      </c>
      <c r="E884" t="s">
        <v>27</v>
      </c>
      <c r="F884" t="s">
        <v>28</v>
      </c>
      <c r="G884" t="s">
        <v>439</v>
      </c>
      <c r="H884">
        <v>1</v>
      </c>
      <c r="I884">
        <v>3185.43</v>
      </c>
      <c r="J884">
        <v>0.15</v>
      </c>
      <c r="K884">
        <v>2707.62</v>
      </c>
      <c r="L884">
        <v>583.03</v>
      </c>
      <c r="M884">
        <f t="shared" si="41"/>
        <v>2707.6154999999999</v>
      </c>
      <c r="N884" t="str">
        <f t="shared" si="39"/>
        <v>Q1</v>
      </c>
      <c r="O884" s="2">
        <f t="shared" si="40"/>
        <v>21.532932981733037</v>
      </c>
      <c r="P884" t="str">
        <f>VLOOKUP(retail_sales_2023!C884,customers!A:J,5,)</f>
        <v>Chandigarh</v>
      </c>
      <c r="Q884" t="str">
        <f>VLOOKUP(C884,customers!A:J,10,0)</f>
        <v>Occasional</v>
      </c>
    </row>
    <row r="885" spans="1:17" x14ac:dyDescent="0.3">
      <c r="A885" t="s">
        <v>1802</v>
      </c>
      <c r="B885" s="1">
        <v>45228</v>
      </c>
      <c r="C885" t="s">
        <v>619</v>
      </c>
      <c r="D885" t="s">
        <v>800</v>
      </c>
      <c r="E885" t="s">
        <v>15</v>
      </c>
      <c r="F885" t="s">
        <v>38</v>
      </c>
      <c r="G885" t="s">
        <v>65</v>
      </c>
      <c r="H885">
        <v>5</v>
      </c>
      <c r="I885">
        <v>3368.89</v>
      </c>
      <c r="J885">
        <v>0</v>
      </c>
      <c r="K885">
        <v>16844.45</v>
      </c>
      <c r="L885">
        <v>5015.62</v>
      </c>
      <c r="M885">
        <f t="shared" si="41"/>
        <v>16844.45</v>
      </c>
      <c r="N885" t="str">
        <f t="shared" si="39"/>
        <v>Q4</v>
      </c>
      <c r="O885" s="2">
        <f t="shared" si="40"/>
        <v>29.776098358806607</v>
      </c>
      <c r="P885" t="str">
        <f>VLOOKUP(retail_sales_2023!C885,customers!A:J,5,)</f>
        <v>Coimbatore</v>
      </c>
      <c r="Q885" t="str">
        <f>VLOOKUP(C885,customers!A:J,10,0)</f>
        <v>Premium</v>
      </c>
    </row>
    <row r="886" spans="1:17" x14ac:dyDescent="0.3">
      <c r="A886" t="s">
        <v>1803</v>
      </c>
      <c r="B886" s="1">
        <v>44985</v>
      </c>
      <c r="C886" t="s">
        <v>829</v>
      </c>
      <c r="D886" t="s">
        <v>830</v>
      </c>
      <c r="E886" t="s">
        <v>15</v>
      </c>
      <c r="F886" t="s">
        <v>52</v>
      </c>
      <c r="G886" t="s">
        <v>117</v>
      </c>
      <c r="H886">
        <v>5</v>
      </c>
      <c r="I886">
        <v>176.16</v>
      </c>
      <c r="J886">
        <v>0.15</v>
      </c>
      <c r="K886">
        <v>748.68</v>
      </c>
      <c r="L886">
        <v>45.7</v>
      </c>
      <c r="M886">
        <f t="shared" si="41"/>
        <v>748.68</v>
      </c>
      <c r="N886" t="str">
        <f t="shared" si="39"/>
        <v>Q1</v>
      </c>
      <c r="O886" s="2">
        <f t="shared" si="40"/>
        <v>6.1040765079873918</v>
      </c>
      <c r="P886" t="str">
        <f>VLOOKUP(retail_sales_2023!C886,customers!A:J,5,)</f>
        <v>Chennai</v>
      </c>
      <c r="Q886" t="str">
        <f>VLOOKUP(C886,customers!A:J,10,0)</f>
        <v>Regular</v>
      </c>
    </row>
    <row r="887" spans="1:17" x14ac:dyDescent="0.3">
      <c r="A887" t="s">
        <v>1804</v>
      </c>
      <c r="B887" s="1">
        <v>45057</v>
      </c>
      <c r="C887" t="s">
        <v>1044</v>
      </c>
      <c r="D887" t="s">
        <v>1045</v>
      </c>
      <c r="E887" t="s">
        <v>33</v>
      </c>
      <c r="F887" t="s">
        <v>28</v>
      </c>
      <c r="G887" t="s">
        <v>439</v>
      </c>
      <c r="H887">
        <v>3</v>
      </c>
      <c r="I887">
        <v>2933.39</v>
      </c>
      <c r="J887">
        <v>0.15</v>
      </c>
      <c r="K887">
        <v>7480.14</v>
      </c>
      <c r="L887">
        <v>1872.14</v>
      </c>
      <c r="M887">
        <f t="shared" si="41"/>
        <v>7480.1444999999994</v>
      </c>
      <c r="N887" t="str">
        <f t="shared" si="39"/>
        <v>Q2</v>
      </c>
      <c r="O887" s="2">
        <f t="shared" si="40"/>
        <v>25.028141184523285</v>
      </c>
      <c r="P887" t="str">
        <f>VLOOKUP(retail_sales_2023!C887,customers!A:J,5,)</f>
        <v>Ahmedabad</v>
      </c>
      <c r="Q887" t="str">
        <f>VLOOKUP(C887,customers!A:J,10,0)</f>
        <v>Premium</v>
      </c>
    </row>
    <row r="888" spans="1:17" x14ac:dyDescent="0.3">
      <c r="A888" t="s">
        <v>1805</v>
      </c>
      <c r="B888" s="1">
        <v>45230</v>
      </c>
      <c r="C888" t="s">
        <v>654</v>
      </c>
      <c r="D888" t="s">
        <v>655</v>
      </c>
      <c r="E888" t="s">
        <v>15</v>
      </c>
      <c r="F888" t="s">
        <v>52</v>
      </c>
      <c r="G888" t="s">
        <v>69</v>
      </c>
      <c r="H888">
        <v>4</v>
      </c>
      <c r="I888">
        <v>489.93</v>
      </c>
      <c r="J888">
        <v>0.15</v>
      </c>
      <c r="K888">
        <v>1665.76</v>
      </c>
      <c r="L888">
        <v>107.52</v>
      </c>
      <c r="M888">
        <f t="shared" si="41"/>
        <v>1665.7619999999999</v>
      </c>
      <c r="N888" t="str">
        <f t="shared" si="39"/>
        <v>Q4</v>
      </c>
      <c r="O888" s="2">
        <f t="shared" si="40"/>
        <v>6.4547113629814623</v>
      </c>
      <c r="P888" t="str">
        <f>VLOOKUP(retail_sales_2023!C888,customers!A:J,5,)</f>
        <v>Kochi</v>
      </c>
      <c r="Q888" t="str">
        <f>VLOOKUP(C888,customers!A:J,10,0)</f>
        <v>Premium</v>
      </c>
    </row>
    <row r="889" spans="1:17" x14ac:dyDescent="0.3">
      <c r="A889" t="s">
        <v>1806</v>
      </c>
      <c r="B889" s="1">
        <v>45160</v>
      </c>
      <c r="C889" t="s">
        <v>1693</v>
      </c>
      <c r="D889" t="s">
        <v>1694</v>
      </c>
      <c r="E889" t="s">
        <v>15</v>
      </c>
      <c r="F889" t="s">
        <v>52</v>
      </c>
      <c r="G889" t="s">
        <v>268</v>
      </c>
      <c r="H889">
        <v>2</v>
      </c>
      <c r="I889">
        <v>695</v>
      </c>
      <c r="J889">
        <v>0.05</v>
      </c>
      <c r="K889">
        <v>1320.5</v>
      </c>
      <c r="L889">
        <v>127.1</v>
      </c>
      <c r="M889">
        <f t="shared" si="41"/>
        <v>1320.5</v>
      </c>
      <c r="N889" t="str">
        <f t="shared" si="39"/>
        <v>Q3</v>
      </c>
      <c r="O889" s="2">
        <f t="shared" si="40"/>
        <v>9.6251419916698229</v>
      </c>
      <c r="P889" t="str">
        <f>VLOOKUP(retail_sales_2023!C889,customers!A:J,5,)</f>
        <v>Chennai</v>
      </c>
      <c r="Q889" t="str">
        <f>VLOOKUP(C889,customers!A:J,10,0)</f>
        <v>Premium</v>
      </c>
    </row>
    <row r="890" spans="1:17" x14ac:dyDescent="0.3">
      <c r="A890" t="s">
        <v>1807</v>
      </c>
      <c r="B890" s="1">
        <v>45023</v>
      </c>
      <c r="C890" t="s">
        <v>1662</v>
      </c>
      <c r="D890" t="s">
        <v>1808</v>
      </c>
      <c r="E890" t="s">
        <v>27</v>
      </c>
      <c r="F890" t="s">
        <v>81</v>
      </c>
      <c r="G890" t="s">
        <v>101</v>
      </c>
      <c r="H890">
        <v>2</v>
      </c>
      <c r="I890">
        <v>2811.22</v>
      </c>
      <c r="J890">
        <v>0</v>
      </c>
      <c r="K890">
        <v>5622.44</v>
      </c>
      <c r="L890">
        <v>1705.5</v>
      </c>
      <c r="M890">
        <f t="shared" si="41"/>
        <v>5622.44</v>
      </c>
      <c r="N890" t="str">
        <f t="shared" si="39"/>
        <v>Q2</v>
      </c>
      <c r="O890" s="2">
        <f t="shared" si="40"/>
        <v>30.333805251812386</v>
      </c>
      <c r="P890" t="str">
        <f>VLOOKUP(retail_sales_2023!C890,customers!A:J,5,)</f>
        <v>Jaipur</v>
      </c>
      <c r="Q890" t="str">
        <f>VLOOKUP(C890,customers!A:J,10,0)</f>
        <v>Occasional</v>
      </c>
    </row>
    <row r="891" spans="1:17" x14ac:dyDescent="0.3">
      <c r="A891" t="s">
        <v>1809</v>
      </c>
      <c r="B891" s="1">
        <v>45093</v>
      </c>
      <c r="C891" t="s">
        <v>875</v>
      </c>
      <c r="D891" t="s">
        <v>876</v>
      </c>
      <c r="E891" t="s">
        <v>15</v>
      </c>
      <c r="F891" t="s">
        <v>22</v>
      </c>
      <c r="G891" t="s">
        <v>23</v>
      </c>
      <c r="H891">
        <v>2</v>
      </c>
      <c r="I891">
        <v>39147.46</v>
      </c>
      <c r="J891">
        <v>0</v>
      </c>
      <c r="K891">
        <v>78294.92</v>
      </c>
      <c r="L891">
        <v>20447.96</v>
      </c>
      <c r="M891">
        <f t="shared" si="41"/>
        <v>78294.92</v>
      </c>
      <c r="N891" t="str">
        <f t="shared" si="39"/>
        <v>Q2</v>
      </c>
      <c r="O891" s="2">
        <f t="shared" si="40"/>
        <v>26.116585852568726</v>
      </c>
      <c r="P891" t="str">
        <f>VLOOKUP(retail_sales_2023!C891,customers!A:J,5,)</f>
        <v>Chennai</v>
      </c>
      <c r="Q891" t="str">
        <f>VLOOKUP(C891,customers!A:J,10,0)</f>
        <v>Premium</v>
      </c>
    </row>
    <row r="892" spans="1:17" x14ac:dyDescent="0.3">
      <c r="A892" t="s">
        <v>1810</v>
      </c>
      <c r="B892" s="1">
        <v>44928</v>
      </c>
      <c r="C892" t="s">
        <v>1811</v>
      </c>
      <c r="D892" t="s">
        <v>1812</v>
      </c>
      <c r="E892" t="s">
        <v>21</v>
      </c>
      <c r="F892" t="s">
        <v>52</v>
      </c>
      <c r="G892" t="s">
        <v>117</v>
      </c>
      <c r="H892">
        <v>9</v>
      </c>
      <c r="I892">
        <v>516.53</v>
      </c>
      <c r="J892">
        <v>0.05</v>
      </c>
      <c r="K892">
        <v>4416.33</v>
      </c>
      <c r="L892">
        <v>458.5</v>
      </c>
      <c r="M892">
        <f t="shared" si="41"/>
        <v>4416.3314999999993</v>
      </c>
      <c r="N892" t="str">
        <f t="shared" si="39"/>
        <v>Q1</v>
      </c>
      <c r="O892" s="2">
        <f t="shared" si="40"/>
        <v>10.381923452278249</v>
      </c>
      <c r="P892" t="str">
        <f>VLOOKUP(retail_sales_2023!C892,customers!A:J,5,)</f>
        <v>Bhubaneswar</v>
      </c>
      <c r="Q892" t="str">
        <f>VLOOKUP(C892,customers!A:J,10,0)</f>
        <v>Premium</v>
      </c>
    </row>
    <row r="893" spans="1:17" x14ac:dyDescent="0.3">
      <c r="A893" t="s">
        <v>1813</v>
      </c>
      <c r="B893" s="1">
        <v>45281</v>
      </c>
      <c r="C893" t="s">
        <v>1814</v>
      </c>
      <c r="D893" t="s">
        <v>1815</v>
      </c>
      <c r="E893" t="s">
        <v>15</v>
      </c>
      <c r="F893" t="s">
        <v>38</v>
      </c>
      <c r="G893" t="s">
        <v>456</v>
      </c>
      <c r="H893">
        <v>1</v>
      </c>
      <c r="I893">
        <v>1032.74</v>
      </c>
      <c r="J893">
        <v>0.1</v>
      </c>
      <c r="K893">
        <v>929.47</v>
      </c>
      <c r="L893">
        <v>279.60000000000002</v>
      </c>
      <c r="M893">
        <f t="shared" si="41"/>
        <v>929.46600000000001</v>
      </c>
      <c r="N893" t="str">
        <f t="shared" si="39"/>
        <v>Q4</v>
      </c>
      <c r="O893" s="2">
        <f t="shared" si="40"/>
        <v>30.081659440326209</v>
      </c>
      <c r="P893" t="str">
        <f>VLOOKUP(retail_sales_2023!C893,customers!A:J,5,)</f>
        <v>Coimbatore</v>
      </c>
      <c r="Q893" t="str">
        <f>VLOOKUP(C893,customers!A:J,10,0)</f>
        <v>Regular</v>
      </c>
    </row>
    <row r="894" spans="1:17" x14ac:dyDescent="0.3">
      <c r="A894" t="s">
        <v>1816</v>
      </c>
      <c r="B894" s="1">
        <v>44930</v>
      </c>
      <c r="C894" t="s">
        <v>1167</v>
      </c>
      <c r="D894" t="s">
        <v>1168</v>
      </c>
      <c r="E894" t="s">
        <v>21</v>
      </c>
      <c r="F894" t="s">
        <v>43</v>
      </c>
      <c r="G894" t="s">
        <v>272</v>
      </c>
      <c r="H894">
        <v>4</v>
      </c>
      <c r="I894">
        <v>17075.18</v>
      </c>
      <c r="J894">
        <v>0.05</v>
      </c>
      <c r="K894">
        <v>64885.68</v>
      </c>
      <c r="L894">
        <v>9115.31</v>
      </c>
      <c r="M894">
        <f t="shared" si="41"/>
        <v>64885.684000000001</v>
      </c>
      <c r="N894" t="str">
        <f t="shared" si="39"/>
        <v>Q1</v>
      </c>
      <c r="O894" s="2">
        <f t="shared" si="40"/>
        <v>14.048261496219197</v>
      </c>
      <c r="P894" t="str">
        <f>VLOOKUP(retail_sales_2023!C894,customers!A:J,5,)</f>
        <v>Bhubaneswar</v>
      </c>
      <c r="Q894" t="str">
        <f>VLOOKUP(C894,customers!A:J,10,0)</f>
        <v>Regular</v>
      </c>
    </row>
    <row r="895" spans="1:17" x14ac:dyDescent="0.3">
      <c r="A895" t="s">
        <v>1817</v>
      </c>
      <c r="B895" s="1">
        <v>45123</v>
      </c>
      <c r="C895" t="s">
        <v>1157</v>
      </c>
      <c r="D895" t="s">
        <v>1158</v>
      </c>
      <c r="E895" t="s">
        <v>27</v>
      </c>
      <c r="F895" t="s">
        <v>28</v>
      </c>
      <c r="G895" t="s">
        <v>672</v>
      </c>
      <c r="H895">
        <v>4</v>
      </c>
      <c r="I895">
        <v>7232.51</v>
      </c>
      <c r="J895">
        <v>0.2</v>
      </c>
      <c r="K895">
        <v>23144.03</v>
      </c>
      <c r="L895">
        <v>4200.22</v>
      </c>
      <c r="M895">
        <f t="shared" si="41"/>
        <v>23144.032000000003</v>
      </c>
      <c r="N895" t="str">
        <f t="shared" si="39"/>
        <v>Q3</v>
      </c>
      <c r="O895" s="2">
        <f t="shared" si="40"/>
        <v>18.148179033642801</v>
      </c>
      <c r="P895" t="str">
        <f>VLOOKUP(retail_sales_2023!C895,customers!A:J,5,)</f>
        <v>Lucknow</v>
      </c>
      <c r="Q895" t="str">
        <f>VLOOKUP(C895,customers!A:J,10,0)</f>
        <v>Occasional</v>
      </c>
    </row>
    <row r="896" spans="1:17" x14ac:dyDescent="0.3">
      <c r="A896" t="s">
        <v>1818</v>
      </c>
      <c r="B896" s="1">
        <v>45065</v>
      </c>
      <c r="C896" t="s">
        <v>1021</v>
      </c>
      <c r="D896" t="s">
        <v>1022</v>
      </c>
      <c r="E896" t="s">
        <v>27</v>
      </c>
      <c r="F896" t="s">
        <v>52</v>
      </c>
      <c r="G896" t="s">
        <v>268</v>
      </c>
      <c r="H896">
        <v>6</v>
      </c>
      <c r="I896">
        <v>776.79</v>
      </c>
      <c r="J896">
        <v>0</v>
      </c>
      <c r="K896">
        <v>4660.74</v>
      </c>
      <c r="L896">
        <v>483.55</v>
      </c>
      <c r="M896">
        <f t="shared" si="41"/>
        <v>4660.74</v>
      </c>
      <c r="N896" t="str">
        <f t="shared" si="39"/>
        <v>Q2</v>
      </c>
      <c r="O896" s="2">
        <f t="shared" si="40"/>
        <v>10.374961915918931</v>
      </c>
      <c r="P896" t="str">
        <f>VLOOKUP(retail_sales_2023!C896,customers!A:J,5,)</f>
        <v>Delhi</v>
      </c>
      <c r="Q896" t="str">
        <f>VLOOKUP(C896,customers!A:J,10,0)</f>
        <v>Premium</v>
      </c>
    </row>
    <row r="897" spans="1:17" x14ac:dyDescent="0.3">
      <c r="A897" t="s">
        <v>1819</v>
      </c>
      <c r="B897" s="1">
        <v>45252</v>
      </c>
      <c r="C897" t="s">
        <v>348</v>
      </c>
      <c r="D897" t="s">
        <v>349</v>
      </c>
      <c r="E897" t="s">
        <v>15</v>
      </c>
      <c r="F897" t="s">
        <v>43</v>
      </c>
      <c r="G897" t="s">
        <v>121</v>
      </c>
      <c r="H897">
        <v>2</v>
      </c>
      <c r="I897">
        <v>4486.78</v>
      </c>
      <c r="J897">
        <v>0.05</v>
      </c>
      <c r="K897">
        <v>8524.8799999999992</v>
      </c>
      <c r="L897">
        <v>1001.7</v>
      </c>
      <c r="M897">
        <f t="shared" si="41"/>
        <v>8524.8819999999996</v>
      </c>
      <c r="N897" t="str">
        <f t="shared" si="39"/>
        <v>Q4</v>
      </c>
      <c r="O897" s="2">
        <f t="shared" si="40"/>
        <v>11.750312027852592</v>
      </c>
      <c r="P897" t="str">
        <f>VLOOKUP(retail_sales_2023!C897,customers!A:J,5,)</f>
        <v>Bengaluru</v>
      </c>
      <c r="Q897" t="str">
        <f>VLOOKUP(C897,customers!A:J,10,0)</f>
        <v>Premium</v>
      </c>
    </row>
    <row r="898" spans="1:17" x14ac:dyDescent="0.3">
      <c r="A898" t="s">
        <v>1820</v>
      </c>
      <c r="B898" s="1">
        <v>44929</v>
      </c>
      <c r="C898" t="s">
        <v>864</v>
      </c>
      <c r="D898" t="s">
        <v>865</v>
      </c>
      <c r="E898" t="s">
        <v>27</v>
      </c>
      <c r="F898" t="s">
        <v>22</v>
      </c>
      <c r="G898" t="s">
        <v>315</v>
      </c>
      <c r="H898">
        <v>4</v>
      </c>
      <c r="I898">
        <v>16085.89</v>
      </c>
      <c r="J898">
        <v>0.05</v>
      </c>
      <c r="K898">
        <v>61126.38</v>
      </c>
      <c r="L898">
        <v>15300.3</v>
      </c>
      <c r="M898">
        <f t="shared" si="41"/>
        <v>61126.381999999998</v>
      </c>
      <c r="N898" t="str">
        <f t="shared" si="39"/>
        <v>Q1</v>
      </c>
      <c r="O898" s="2">
        <f t="shared" si="40"/>
        <v>25.030600536135132</v>
      </c>
      <c r="P898" t="str">
        <f>VLOOKUP(retail_sales_2023!C898,customers!A:J,5,)</f>
        <v>Amritsar</v>
      </c>
      <c r="Q898" t="str">
        <f>VLOOKUP(C898,customers!A:J,10,0)</f>
        <v>Regular</v>
      </c>
    </row>
    <row r="899" spans="1:17" x14ac:dyDescent="0.3">
      <c r="A899" t="s">
        <v>1821</v>
      </c>
      <c r="B899" s="1">
        <v>45019</v>
      </c>
      <c r="C899" t="s">
        <v>1557</v>
      </c>
      <c r="D899" t="s">
        <v>1558</v>
      </c>
      <c r="E899" t="s">
        <v>27</v>
      </c>
      <c r="F899" t="s">
        <v>81</v>
      </c>
      <c r="G899" t="s">
        <v>105</v>
      </c>
      <c r="H899">
        <v>4</v>
      </c>
      <c r="I899">
        <v>1095.05</v>
      </c>
      <c r="J899">
        <v>0</v>
      </c>
      <c r="K899">
        <v>4380.2</v>
      </c>
      <c r="L899">
        <v>1158.17</v>
      </c>
      <c r="M899">
        <f t="shared" si="41"/>
        <v>4380.2</v>
      </c>
      <c r="N899" t="str">
        <f t="shared" ref="N899:N962" si="42">"Q"&amp;ROUNDUP(MONTH(B899)/3,0)</f>
        <v>Q2</v>
      </c>
      <c r="O899" s="2">
        <f t="shared" ref="O899:O962" si="43">(L899/K899)*100</f>
        <v>26.441030089950235</v>
      </c>
      <c r="P899" t="str">
        <f>VLOOKUP(retail_sales_2023!C899,customers!A:J,5,)</f>
        <v>Delhi</v>
      </c>
      <c r="Q899" t="str">
        <f>VLOOKUP(C899,customers!A:J,10,0)</f>
        <v>Premium</v>
      </c>
    </row>
    <row r="900" spans="1:17" x14ac:dyDescent="0.3">
      <c r="A900" t="s">
        <v>1822</v>
      </c>
      <c r="B900" s="1">
        <v>44996</v>
      </c>
      <c r="C900" t="s">
        <v>846</v>
      </c>
      <c r="D900" t="s">
        <v>847</v>
      </c>
      <c r="E900" t="s">
        <v>15</v>
      </c>
      <c r="F900" t="s">
        <v>52</v>
      </c>
      <c r="G900" t="s">
        <v>169</v>
      </c>
      <c r="H900">
        <v>10</v>
      </c>
      <c r="I900">
        <v>328.15</v>
      </c>
      <c r="J900">
        <v>0.05</v>
      </c>
      <c r="K900">
        <v>3117.42</v>
      </c>
      <c r="L900">
        <v>311.44</v>
      </c>
      <c r="M900">
        <f t="shared" si="41"/>
        <v>3117.4249999999997</v>
      </c>
      <c r="N900" t="str">
        <f t="shared" si="42"/>
        <v>Q1</v>
      </c>
      <c r="O900" s="2">
        <f t="shared" si="43"/>
        <v>9.990312502004862</v>
      </c>
      <c r="P900" t="str">
        <f>VLOOKUP(retail_sales_2023!C900,customers!A:J,5,)</f>
        <v>Coimbatore</v>
      </c>
      <c r="Q900" t="str">
        <f>VLOOKUP(C900,customers!A:J,10,0)</f>
        <v>Premium</v>
      </c>
    </row>
    <row r="901" spans="1:17" x14ac:dyDescent="0.3">
      <c r="A901" t="s">
        <v>1823</v>
      </c>
      <c r="B901" s="1">
        <v>45138</v>
      </c>
      <c r="C901" t="s">
        <v>36</v>
      </c>
      <c r="D901" t="s">
        <v>37</v>
      </c>
      <c r="E901" t="s">
        <v>27</v>
      </c>
      <c r="F901" t="s">
        <v>81</v>
      </c>
      <c r="G901" t="s">
        <v>101</v>
      </c>
      <c r="H901">
        <v>4</v>
      </c>
      <c r="I901">
        <v>1474.8</v>
      </c>
      <c r="J901">
        <v>0.05</v>
      </c>
      <c r="K901">
        <v>5604.24</v>
      </c>
      <c r="L901">
        <v>1281.69</v>
      </c>
      <c r="M901">
        <f t="shared" ref="M901:M964" si="44">H901*I901*(1-J901)</f>
        <v>5604.24</v>
      </c>
      <c r="N901" t="str">
        <f t="shared" si="42"/>
        <v>Q3</v>
      </c>
      <c r="O901" s="2">
        <f t="shared" si="43"/>
        <v>22.870005567213397</v>
      </c>
      <c r="P901" t="str">
        <f>VLOOKUP(retail_sales_2023!C901,customers!A:J,5,)</f>
        <v>Lucknow</v>
      </c>
      <c r="Q901" t="str">
        <f>VLOOKUP(C901,customers!A:J,10,0)</f>
        <v>Premium</v>
      </c>
    </row>
    <row r="902" spans="1:17" x14ac:dyDescent="0.3">
      <c r="A902" t="s">
        <v>1824</v>
      </c>
      <c r="B902" s="1">
        <v>45160</v>
      </c>
      <c r="C902" t="s">
        <v>745</v>
      </c>
      <c r="D902" t="s">
        <v>746</v>
      </c>
      <c r="E902" t="s">
        <v>33</v>
      </c>
      <c r="F902" t="s">
        <v>28</v>
      </c>
      <c r="G902" t="s">
        <v>29</v>
      </c>
      <c r="H902">
        <v>2</v>
      </c>
      <c r="I902">
        <v>5734.29</v>
      </c>
      <c r="J902">
        <v>0</v>
      </c>
      <c r="K902">
        <v>11468.58</v>
      </c>
      <c r="L902">
        <v>2467.58</v>
      </c>
      <c r="M902">
        <f t="shared" si="44"/>
        <v>11468.58</v>
      </c>
      <c r="N902" t="str">
        <f t="shared" si="42"/>
        <v>Q3</v>
      </c>
      <c r="O902" s="2">
        <f t="shared" si="43"/>
        <v>21.516002853012317</v>
      </c>
      <c r="P902" t="str">
        <f>VLOOKUP(retail_sales_2023!C902,customers!A:J,5,)</f>
        <v>Ahmedabad</v>
      </c>
      <c r="Q902" t="str">
        <f>VLOOKUP(C902,customers!A:J,10,0)</f>
        <v>Regular</v>
      </c>
    </row>
    <row r="903" spans="1:17" x14ac:dyDescent="0.3">
      <c r="A903" t="s">
        <v>1825</v>
      </c>
      <c r="B903" s="1">
        <v>44964</v>
      </c>
      <c r="C903" t="s">
        <v>1292</v>
      </c>
      <c r="D903" t="s">
        <v>1293</v>
      </c>
      <c r="E903" t="s">
        <v>15</v>
      </c>
      <c r="F903" t="s">
        <v>52</v>
      </c>
      <c r="G903" t="s">
        <v>937</v>
      </c>
      <c r="H903">
        <v>6</v>
      </c>
      <c r="I903">
        <v>450.31</v>
      </c>
      <c r="J903">
        <v>0.05</v>
      </c>
      <c r="K903">
        <v>2566.77</v>
      </c>
      <c r="L903">
        <v>189.46</v>
      </c>
      <c r="M903">
        <f t="shared" si="44"/>
        <v>2566.7669999999998</v>
      </c>
      <c r="N903" t="str">
        <f t="shared" si="42"/>
        <v>Q1</v>
      </c>
      <c r="O903" s="2">
        <f t="shared" si="43"/>
        <v>7.3812612738967651</v>
      </c>
      <c r="P903" t="str">
        <f>VLOOKUP(retail_sales_2023!C903,customers!A:J,5,)</f>
        <v>Hyderabad</v>
      </c>
      <c r="Q903" t="str">
        <f>VLOOKUP(C903,customers!A:J,10,0)</f>
        <v>Premium</v>
      </c>
    </row>
    <row r="904" spans="1:17" x14ac:dyDescent="0.3">
      <c r="A904" t="s">
        <v>1826</v>
      </c>
      <c r="B904" s="1">
        <v>45134</v>
      </c>
      <c r="C904" t="s">
        <v>1827</v>
      </c>
      <c r="D904" t="s">
        <v>1828</v>
      </c>
      <c r="E904" t="s">
        <v>33</v>
      </c>
      <c r="F904" t="s">
        <v>52</v>
      </c>
      <c r="G904" t="s">
        <v>268</v>
      </c>
      <c r="H904">
        <v>3</v>
      </c>
      <c r="I904">
        <v>467.45</v>
      </c>
      <c r="J904">
        <v>0.15</v>
      </c>
      <c r="K904">
        <v>1192</v>
      </c>
      <c r="L904">
        <v>122.34</v>
      </c>
      <c r="M904">
        <f t="shared" si="44"/>
        <v>1191.9974999999999</v>
      </c>
      <c r="N904" t="str">
        <f t="shared" si="42"/>
        <v>Q3</v>
      </c>
      <c r="O904" s="2">
        <f t="shared" si="43"/>
        <v>10.263422818791947</v>
      </c>
      <c r="P904" t="str">
        <f>VLOOKUP(retail_sales_2023!C904,customers!A:J,5,)</f>
        <v>Mumbai</v>
      </c>
      <c r="Q904" t="str">
        <f>VLOOKUP(C904,customers!A:J,10,0)</f>
        <v>Regular</v>
      </c>
    </row>
    <row r="905" spans="1:17" x14ac:dyDescent="0.3">
      <c r="A905" t="s">
        <v>1829</v>
      </c>
      <c r="B905" s="1">
        <v>45212</v>
      </c>
      <c r="C905" t="s">
        <v>1830</v>
      </c>
      <c r="D905" t="s">
        <v>1831</v>
      </c>
      <c r="E905" t="s">
        <v>21</v>
      </c>
      <c r="F905" t="s">
        <v>38</v>
      </c>
      <c r="G905" t="s">
        <v>39</v>
      </c>
      <c r="H905">
        <v>5</v>
      </c>
      <c r="I905">
        <v>3463.17</v>
      </c>
      <c r="J905">
        <v>0.25</v>
      </c>
      <c r="K905">
        <v>12986.89</v>
      </c>
      <c r="L905">
        <v>3465.23</v>
      </c>
      <c r="M905">
        <f t="shared" si="44"/>
        <v>12986.887499999999</v>
      </c>
      <c r="N905" t="str">
        <f t="shared" si="42"/>
        <v>Q4</v>
      </c>
      <c r="O905" s="2">
        <f t="shared" si="43"/>
        <v>26.682523683499284</v>
      </c>
      <c r="P905" t="str">
        <f>VLOOKUP(retail_sales_2023!C905,customers!A:J,5,)</f>
        <v>Ranchi</v>
      </c>
      <c r="Q905" t="str">
        <f>VLOOKUP(C905,customers!A:J,10,0)</f>
        <v>Occasional</v>
      </c>
    </row>
    <row r="906" spans="1:17" x14ac:dyDescent="0.3">
      <c r="A906" t="s">
        <v>1832</v>
      </c>
      <c r="B906" s="1">
        <v>45072</v>
      </c>
      <c r="C906" t="s">
        <v>528</v>
      </c>
      <c r="D906" t="s">
        <v>529</v>
      </c>
      <c r="E906" t="s">
        <v>27</v>
      </c>
      <c r="F906" t="s">
        <v>28</v>
      </c>
      <c r="G906" t="s">
        <v>672</v>
      </c>
      <c r="H906">
        <v>1</v>
      </c>
      <c r="I906">
        <v>7293.66</v>
      </c>
      <c r="J906">
        <v>0.05</v>
      </c>
      <c r="K906">
        <v>6928.98</v>
      </c>
      <c r="L906">
        <v>1304.47</v>
      </c>
      <c r="M906">
        <f t="shared" si="44"/>
        <v>6928.9769999999999</v>
      </c>
      <c r="N906" t="str">
        <f t="shared" si="42"/>
        <v>Q2</v>
      </c>
      <c r="O906" s="2">
        <f t="shared" si="43"/>
        <v>18.826291892890442</v>
      </c>
      <c r="P906" t="str">
        <f>VLOOKUP(retail_sales_2023!C906,customers!A:J,5,)</f>
        <v>Amritsar</v>
      </c>
      <c r="Q906" t="str">
        <f>VLOOKUP(C906,customers!A:J,10,0)</f>
        <v>Premium</v>
      </c>
    </row>
    <row r="907" spans="1:17" x14ac:dyDescent="0.3">
      <c r="A907" t="s">
        <v>1833</v>
      </c>
      <c r="B907" s="1">
        <v>45197</v>
      </c>
      <c r="C907" t="s">
        <v>1834</v>
      </c>
      <c r="D907" t="s">
        <v>1835</v>
      </c>
      <c r="E907" t="s">
        <v>27</v>
      </c>
      <c r="F907" t="s">
        <v>28</v>
      </c>
      <c r="G907" t="s">
        <v>97</v>
      </c>
      <c r="H907">
        <v>4</v>
      </c>
      <c r="I907">
        <v>1590.68</v>
      </c>
      <c r="J907">
        <v>0</v>
      </c>
      <c r="K907">
        <v>6362.72</v>
      </c>
      <c r="L907">
        <v>1425.26</v>
      </c>
      <c r="M907">
        <f t="shared" si="44"/>
        <v>6362.72</v>
      </c>
      <c r="N907" t="str">
        <f t="shared" si="42"/>
        <v>Q3</v>
      </c>
      <c r="O907" s="2">
        <f t="shared" si="43"/>
        <v>22.400168481404179</v>
      </c>
      <c r="P907" t="str">
        <f>VLOOKUP(retail_sales_2023!C907,customers!A:J,5,)</f>
        <v>Delhi</v>
      </c>
      <c r="Q907" t="str">
        <f>VLOOKUP(C907,customers!A:J,10,0)</f>
        <v>Premium</v>
      </c>
    </row>
    <row r="908" spans="1:17" x14ac:dyDescent="0.3">
      <c r="A908" t="s">
        <v>1836</v>
      </c>
      <c r="B908" s="1">
        <v>45141</v>
      </c>
      <c r="C908" t="s">
        <v>425</v>
      </c>
      <c r="D908" t="s">
        <v>426</v>
      </c>
      <c r="E908" t="s">
        <v>33</v>
      </c>
      <c r="F908" t="s">
        <v>43</v>
      </c>
      <c r="G908" t="s">
        <v>301</v>
      </c>
      <c r="H908">
        <v>4</v>
      </c>
      <c r="I908">
        <v>84318.97</v>
      </c>
      <c r="J908">
        <v>0</v>
      </c>
      <c r="K908">
        <v>337275.88</v>
      </c>
      <c r="L908">
        <v>33341.35</v>
      </c>
      <c r="M908">
        <f t="shared" si="44"/>
        <v>337275.88</v>
      </c>
      <c r="N908" t="str">
        <f t="shared" si="42"/>
        <v>Q3</v>
      </c>
      <c r="O908" s="2">
        <f t="shared" si="43"/>
        <v>9.885483065080134</v>
      </c>
      <c r="P908" t="str">
        <f>VLOOKUP(retail_sales_2023!C908,customers!A:J,5,)</f>
        <v>Nagpur</v>
      </c>
      <c r="Q908" t="str">
        <f>VLOOKUP(C908,customers!A:J,10,0)</f>
        <v>Premium</v>
      </c>
    </row>
    <row r="909" spans="1:17" x14ac:dyDescent="0.3">
      <c r="A909" t="s">
        <v>1837</v>
      </c>
      <c r="B909" s="1">
        <v>44959</v>
      </c>
      <c r="C909" t="s">
        <v>144</v>
      </c>
      <c r="D909" t="s">
        <v>145</v>
      </c>
      <c r="E909" t="s">
        <v>33</v>
      </c>
      <c r="F909" t="s">
        <v>38</v>
      </c>
      <c r="G909" t="s">
        <v>141</v>
      </c>
      <c r="H909">
        <v>1</v>
      </c>
      <c r="I909">
        <v>3861.95</v>
      </c>
      <c r="J909">
        <v>0</v>
      </c>
      <c r="K909">
        <v>3861.95</v>
      </c>
      <c r="L909">
        <v>1220.18</v>
      </c>
      <c r="M909">
        <f t="shared" si="44"/>
        <v>3861.95</v>
      </c>
      <c r="N909" t="str">
        <f t="shared" si="42"/>
        <v>Q1</v>
      </c>
      <c r="O909" s="2">
        <f t="shared" si="43"/>
        <v>31.594919664936111</v>
      </c>
      <c r="P909" t="str">
        <f>VLOOKUP(retail_sales_2023!C909,customers!A:J,5,)</f>
        <v>Pune</v>
      </c>
      <c r="Q909" t="str">
        <f>VLOOKUP(C909,customers!A:J,10,0)</f>
        <v>Regular</v>
      </c>
    </row>
    <row r="910" spans="1:17" x14ac:dyDescent="0.3">
      <c r="A910" t="s">
        <v>1838</v>
      </c>
      <c r="B910" s="1">
        <v>44958</v>
      </c>
      <c r="C910" t="s">
        <v>215</v>
      </c>
      <c r="D910" t="s">
        <v>216</v>
      </c>
      <c r="E910" t="s">
        <v>27</v>
      </c>
      <c r="F910" t="s">
        <v>43</v>
      </c>
      <c r="G910" t="s">
        <v>178</v>
      </c>
      <c r="H910">
        <v>2</v>
      </c>
      <c r="I910">
        <v>47789.93</v>
      </c>
      <c r="J910">
        <v>0.3</v>
      </c>
      <c r="K910">
        <v>66905.899999999994</v>
      </c>
      <c r="L910">
        <v>7140.31</v>
      </c>
      <c r="M910">
        <f t="shared" si="44"/>
        <v>66905.902000000002</v>
      </c>
      <c r="N910" t="str">
        <f t="shared" si="42"/>
        <v>Q1</v>
      </c>
      <c r="O910" s="2">
        <f t="shared" si="43"/>
        <v>10.672167925399705</v>
      </c>
      <c r="P910" t="str">
        <f>VLOOKUP(retail_sales_2023!C910,customers!A:J,5,)</f>
        <v>Lucknow</v>
      </c>
      <c r="Q910" t="str">
        <f>VLOOKUP(C910,customers!A:J,10,0)</f>
        <v>Occasional</v>
      </c>
    </row>
    <row r="911" spans="1:17" x14ac:dyDescent="0.3">
      <c r="A911" t="s">
        <v>1839</v>
      </c>
      <c r="B911" s="1">
        <v>45094</v>
      </c>
      <c r="C911" t="s">
        <v>794</v>
      </c>
      <c r="D911" t="s">
        <v>795</v>
      </c>
      <c r="E911" t="s">
        <v>15</v>
      </c>
      <c r="F911" t="s">
        <v>38</v>
      </c>
      <c r="G911" t="s">
        <v>684</v>
      </c>
      <c r="H911">
        <v>5</v>
      </c>
      <c r="I911">
        <v>1541.14</v>
      </c>
      <c r="J911">
        <v>0</v>
      </c>
      <c r="K911">
        <v>7705.7</v>
      </c>
      <c r="L911">
        <v>1851.53</v>
      </c>
      <c r="M911">
        <f t="shared" si="44"/>
        <v>7705.7000000000007</v>
      </c>
      <c r="N911" t="str">
        <f t="shared" si="42"/>
        <v>Q2</v>
      </c>
      <c r="O911" s="2">
        <f t="shared" si="43"/>
        <v>24.028057152497503</v>
      </c>
      <c r="P911" t="str">
        <f>VLOOKUP(retail_sales_2023!C911,customers!A:J,5,)</f>
        <v>Chennai</v>
      </c>
      <c r="Q911" t="str">
        <f>VLOOKUP(C911,customers!A:J,10,0)</f>
        <v>Regular</v>
      </c>
    </row>
    <row r="912" spans="1:17" x14ac:dyDescent="0.3">
      <c r="A912" t="s">
        <v>1840</v>
      </c>
      <c r="B912" s="1">
        <v>44989</v>
      </c>
      <c r="C912" t="s">
        <v>1841</v>
      </c>
      <c r="D912" t="s">
        <v>1842</v>
      </c>
      <c r="E912" t="s">
        <v>33</v>
      </c>
      <c r="F912" t="s">
        <v>38</v>
      </c>
      <c r="G912" t="s">
        <v>395</v>
      </c>
      <c r="H912">
        <v>5</v>
      </c>
      <c r="I912">
        <v>3760.07</v>
      </c>
      <c r="J912">
        <v>0.15</v>
      </c>
      <c r="K912">
        <v>15980.3</v>
      </c>
      <c r="L912">
        <v>4960.55</v>
      </c>
      <c r="M912">
        <f t="shared" si="44"/>
        <v>15980.297500000001</v>
      </c>
      <c r="N912" t="str">
        <f t="shared" si="42"/>
        <v>Q1</v>
      </c>
      <c r="O912" s="2">
        <f t="shared" si="43"/>
        <v>31.041657540847172</v>
      </c>
      <c r="P912" t="str">
        <f>VLOOKUP(retail_sales_2023!C912,customers!A:J,5,)</f>
        <v>Nagpur</v>
      </c>
      <c r="Q912" t="str">
        <f>VLOOKUP(C912,customers!A:J,10,0)</f>
        <v>Premium</v>
      </c>
    </row>
    <row r="913" spans="1:17" x14ac:dyDescent="0.3">
      <c r="A913" t="s">
        <v>1843</v>
      </c>
      <c r="B913" s="1">
        <v>45069</v>
      </c>
      <c r="C913" t="s">
        <v>1612</v>
      </c>
      <c r="D913" t="s">
        <v>1613</v>
      </c>
      <c r="E913" t="s">
        <v>15</v>
      </c>
      <c r="F913" t="s">
        <v>43</v>
      </c>
      <c r="G913" t="s">
        <v>243</v>
      </c>
      <c r="H913">
        <v>4</v>
      </c>
      <c r="I913">
        <v>5550.73</v>
      </c>
      <c r="J913">
        <v>0.25</v>
      </c>
      <c r="K913">
        <v>16652.189999999999</v>
      </c>
      <c r="L913">
        <v>2193.61</v>
      </c>
      <c r="M913">
        <f t="shared" si="44"/>
        <v>16652.189999999999</v>
      </c>
      <c r="N913" t="str">
        <f t="shared" si="42"/>
        <v>Q2</v>
      </c>
      <c r="O913" s="2">
        <f t="shared" si="43"/>
        <v>13.173102156533167</v>
      </c>
      <c r="P913" t="str">
        <f>VLOOKUP(retail_sales_2023!C913,customers!A:J,5,)</f>
        <v>Chennai</v>
      </c>
      <c r="Q913" t="str">
        <f>VLOOKUP(C913,customers!A:J,10,0)</f>
        <v>Premium</v>
      </c>
    </row>
    <row r="914" spans="1:17" x14ac:dyDescent="0.3">
      <c r="A914" t="s">
        <v>1844</v>
      </c>
      <c r="B914" s="1">
        <v>44953</v>
      </c>
      <c r="C914" t="s">
        <v>1072</v>
      </c>
      <c r="D914" t="s">
        <v>1073</v>
      </c>
      <c r="E914" t="s">
        <v>21</v>
      </c>
      <c r="F914" t="s">
        <v>38</v>
      </c>
      <c r="G914" t="s">
        <v>395</v>
      </c>
      <c r="H914">
        <v>2</v>
      </c>
      <c r="I914">
        <v>2856.37</v>
      </c>
      <c r="J914">
        <v>0.15</v>
      </c>
      <c r="K914">
        <v>4855.83</v>
      </c>
      <c r="L914">
        <v>1757.59</v>
      </c>
      <c r="M914">
        <f t="shared" si="44"/>
        <v>4855.8289999999997</v>
      </c>
      <c r="N914" t="str">
        <f t="shared" si="42"/>
        <v>Q1</v>
      </c>
      <c r="O914" s="2">
        <f t="shared" si="43"/>
        <v>36.195459890482162</v>
      </c>
      <c r="P914" t="str">
        <f>VLOOKUP(retail_sales_2023!C914,customers!A:J,5,)</f>
        <v>Patna</v>
      </c>
      <c r="Q914" t="str">
        <f>VLOOKUP(C914,customers!A:J,10,0)</f>
        <v>Regular</v>
      </c>
    </row>
    <row r="915" spans="1:17" x14ac:dyDescent="0.3">
      <c r="A915" t="s">
        <v>1845</v>
      </c>
      <c r="B915" s="1">
        <v>45200</v>
      </c>
      <c r="C915" t="s">
        <v>317</v>
      </c>
      <c r="D915" t="s">
        <v>318</v>
      </c>
      <c r="E915" t="s">
        <v>21</v>
      </c>
      <c r="F915" t="s">
        <v>43</v>
      </c>
      <c r="G915" t="s">
        <v>282</v>
      </c>
      <c r="H915">
        <v>2</v>
      </c>
      <c r="I915">
        <v>53646.74</v>
      </c>
      <c r="J915">
        <v>0.05</v>
      </c>
      <c r="K915">
        <v>101928.81</v>
      </c>
      <c r="L915">
        <v>8716.93</v>
      </c>
      <c r="M915">
        <f t="shared" si="44"/>
        <v>101928.806</v>
      </c>
      <c r="N915" t="str">
        <f t="shared" si="42"/>
        <v>Q4</v>
      </c>
      <c r="O915" s="2">
        <f t="shared" si="43"/>
        <v>8.5519785819141809</v>
      </c>
      <c r="P915" t="str">
        <f>VLOOKUP(retail_sales_2023!C915,customers!A:J,5,)</f>
        <v>Patna</v>
      </c>
      <c r="Q915" t="str">
        <f>VLOOKUP(C915,customers!A:J,10,0)</f>
        <v>Regular</v>
      </c>
    </row>
    <row r="916" spans="1:17" x14ac:dyDescent="0.3">
      <c r="A916" t="s">
        <v>1846</v>
      </c>
      <c r="B916" s="1">
        <v>45109</v>
      </c>
      <c r="C916" t="s">
        <v>1847</v>
      </c>
      <c r="D916" t="s">
        <v>1848</v>
      </c>
      <c r="E916" t="s">
        <v>33</v>
      </c>
      <c r="F916" t="s">
        <v>43</v>
      </c>
      <c r="G916" t="s">
        <v>128</v>
      </c>
      <c r="H916">
        <v>3</v>
      </c>
      <c r="I916">
        <v>72854.39</v>
      </c>
      <c r="J916">
        <v>0.3</v>
      </c>
      <c r="K916">
        <v>152994.22</v>
      </c>
      <c r="L916">
        <v>13897.12</v>
      </c>
      <c r="M916">
        <f t="shared" si="44"/>
        <v>152994.21899999998</v>
      </c>
      <c r="N916" t="str">
        <f t="shared" si="42"/>
        <v>Q3</v>
      </c>
      <c r="O916" s="2">
        <f t="shared" si="43"/>
        <v>9.0834281190492039</v>
      </c>
      <c r="P916" t="str">
        <f>VLOOKUP(retail_sales_2023!C916,customers!A:J,5,)</f>
        <v>Mumbai</v>
      </c>
      <c r="Q916" t="str">
        <f>VLOOKUP(C916,customers!A:J,10,0)</f>
        <v>Premium</v>
      </c>
    </row>
    <row r="917" spans="1:17" x14ac:dyDescent="0.3">
      <c r="A917" t="s">
        <v>1849</v>
      </c>
      <c r="B917" s="1">
        <v>45175</v>
      </c>
      <c r="C917" t="s">
        <v>535</v>
      </c>
      <c r="D917" t="s">
        <v>536</v>
      </c>
      <c r="E917" t="s">
        <v>21</v>
      </c>
      <c r="F917" t="s">
        <v>28</v>
      </c>
      <c r="G917" t="s">
        <v>672</v>
      </c>
      <c r="H917">
        <v>1</v>
      </c>
      <c r="I917">
        <v>5099.17</v>
      </c>
      <c r="J917">
        <v>0.15</v>
      </c>
      <c r="K917">
        <v>4334.29</v>
      </c>
      <c r="L917">
        <v>-193.62</v>
      </c>
      <c r="M917">
        <f t="shared" si="44"/>
        <v>4334.2945</v>
      </c>
      <c r="N917" t="str">
        <f t="shared" si="42"/>
        <v>Q3</v>
      </c>
      <c r="O917" s="2">
        <f t="shared" si="43"/>
        <v>-4.4671676329917931</v>
      </c>
      <c r="P917" t="str">
        <f>VLOOKUP(retail_sales_2023!C917,customers!A:J,5,)</f>
        <v>Guwahati</v>
      </c>
      <c r="Q917" t="str">
        <f>VLOOKUP(C917,customers!A:J,10,0)</f>
        <v>Premium</v>
      </c>
    </row>
    <row r="918" spans="1:17" x14ac:dyDescent="0.3">
      <c r="A918" t="s">
        <v>1850</v>
      </c>
      <c r="B918" s="1">
        <v>45162</v>
      </c>
      <c r="C918" t="s">
        <v>960</v>
      </c>
      <c r="D918" t="s">
        <v>961</v>
      </c>
      <c r="E918" t="s">
        <v>27</v>
      </c>
      <c r="F918" t="s">
        <v>81</v>
      </c>
      <c r="G918" t="s">
        <v>370</v>
      </c>
      <c r="H918">
        <v>2</v>
      </c>
      <c r="I918">
        <v>3454.61</v>
      </c>
      <c r="J918">
        <v>0.05</v>
      </c>
      <c r="K918">
        <v>6563.76</v>
      </c>
      <c r="L918">
        <v>1914.58</v>
      </c>
      <c r="M918">
        <f t="shared" si="44"/>
        <v>6563.759</v>
      </c>
      <c r="N918" t="str">
        <f t="shared" si="42"/>
        <v>Q3</v>
      </c>
      <c r="O918" s="2">
        <f t="shared" si="43"/>
        <v>29.168951942179483</v>
      </c>
      <c r="P918" t="str">
        <f>VLOOKUP(retail_sales_2023!C918,customers!A:J,5,)</f>
        <v>Lucknow</v>
      </c>
      <c r="Q918" t="str">
        <f>VLOOKUP(C918,customers!A:J,10,0)</f>
        <v>Premium</v>
      </c>
    </row>
    <row r="919" spans="1:17" x14ac:dyDescent="0.3">
      <c r="A919" t="s">
        <v>1851</v>
      </c>
      <c r="B919" s="1">
        <v>45099</v>
      </c>
      <c r="C919" t="s">
        <v>794</v>
      </c>
      <c r="D919" t="s">
        <v>795</v>
      </c>
      <c r="E919" t="s">
        <v>15</v>
      </c>
      <c r="F919" t="s">
        <v>22</v>
      </c>
      <c r="G919" t="s">
        <v>516</v>
      </c>
      <c r="H919">
        <v>1</v>
      </c>
      <c r="I919">
        <v>36661.800000000003</v>
      </c>
      <c r="J919">
        <v>0.2</v>
      </c>
      <c r="K919">
        <v>29329.439999999999</v>
      </c>
      <c r="L919">
        <v>6401.66</v>
      </c>
      <c r="M919">
        <f t="shared" si="44"/>
        <v>29329.440000000002</v>
      </c>
      <c r="N919" t="str">
        <f t="shared" si="42"/>
        <v>Q2</v>
      </c>
      <c r="O919" s="2">
        <f t="shared" si="43"/>
        <v>21.826737912486564</v>
      </c>
      <c r="P919" t="str">
        <f>VLOOKUP(retail_sales_2023!C919,customers!A:J,5,)</f>
        <v>Chennai</v>
      </c>
      <c r="Q919" t="str">
        <f>VLOOKUP(C919,customers!A:J,10,0)</f>
        <v>Regular</v>
      </c>
    </row>
    <row r="920" spans="1:17" x14ac:dyDescent="0.3">
      <c r="A920" t="s">
        <v>1852</v>
      </c>
      <c r="B920" s="1">
        <v>45025</v>
      </c>
      <c r="C920" t="s">
        <v>1853</v>
      </c>
      <c r="D920" t="s">
        <v>1854</v>
      </c>
      <c r="E920" t="s">
        <v>33</v>
      </c>
      <c r="F920" t="s">
        <v>81</v>
      </c>
      <c r="G920" t="s">
        <v>82</v>
      </c>
      <c r="H920">
        <v>4</v>
      </c>
      <c r="I920">
        <v>3538.19</v>
      </c>
      <c r="J920">
        <v>0</v>
      </c>
      <c r="K920">
        <v>14152.76</v>
      </c>
      <c r="L920">
        <v>5469.05</v>
      </c>
      <c r="M920">
        <f t="shared" si="44"/>
        <v>14152.76</v>
      </c>
      <c r="N920" t="str">
        <f t="shared" si="42"/>
        <v>Q2</v>
      </c>
      <c r="O920" s="2">
        <f t="shared" si="43"/>
        <v>38.642992603562838</v>
      </c>
      <c r="P920" t="str">
        <f>VLOOKUP(retail_sales_2023!C920,customers!A:J,5,)</f>
        <v>Surat</v>
      </c>
      <c r="Q920" t="str">
        <f>VLOOKUP(C920,customers!A:J,10,0)</f>
        <v>Premium</v>
      </c>
    </row>
    <row r="921" spans="1:17" x14ac:dyDescent="0.3">
      <c r="A921" t="s">
        <v>1855</v>
      </c>
      <c r="B921" s="1">
        <v>44988</v>
      </c>
      <c r="C921" t="s">
        <v>654</v>
      </c>
      <c r="D921" t="s">
        <v>655</v>
      </c>
      <c r="E921" t="s">
        <v>15</v>
      </c>
      <c r="F921" t="s">
        <v>22</v>
      </c>
      <c r="G921" t="s">
        <v>146</v>
      </c>
      <c r="H921">
        <v>5</v>
      </c>
      <c r="I921">
        <v>9653.5300000000007</v>
      </c>
      <c r="J921">
        <v>0.05</v>
      </c>
      <c r="K921">
        <v>45854.27</v>
      </c>
      <c r="L921">
        <v>13574.65</v>
      </c>
      <c r="M921">
        <f t="shared" si="44"/>
        <v>45854.267500000002</v>
      </c>
      <c r="N921" t="str">
        <f t="shared" si="42"/>
        <v>Q1</v>
      </c>
      <c r="O921" s="2">
        <f t="shared" si="43"/>
        <v>29.603895122526215</v>
      </c>
      <c r="P921" t="str">
        <f>VLOOKUP(retail_sales_2023!C921,customers!A:J,5,)</f>
        <v>Kochi</v>
      </c>
      <c r="Q921" t="str">
        <f>VLOOKUP(C921,customers!A:J,10,0)</f>
        <v>Premium</v>
      </c>
    </row>
    <row r="922" spans="1:17" x14ac:dyDescent="0.3">
      <c r="A922" t="s">
        <v>1856</v>
      </c>
      <c r="B922" s="1">
        <v>45074</v>
      </c>
      <c r="C922" t="s">
        <v>1857</v>
      </c>
      <c r="D922" t="s">
        <v>1858</v>
      </c>
      <c r="E922" t="s">
        <v>33</v>
      </c>
      <c r="F922" t="s">
        <v>52</v>
      </c>
      <c r="G922" t="s">
        <v>117</v>
      </c>
      <c r="H922">
        <v>6</v>
      </c>
      <c r="I922">
        <v>533.70000000000005</v>
      </c>
      <c r="J922">
        <v>0</v>
      </c>
      <c r="K922">
        <v>3202.2</v>
      </c>
      <c r="L922">
        <v>195.67</v>
      </c>
      <c r="M922">
        <f t="shared" si="44"/>
        <v>3202.2000000000003</v>
      </c>
      <c r="N922" t="str">
        <f t="shared" si="42"/>
        <v>Q2</v>
      </c>
      <c r="O922" s="2">
        <f t="shared" si="43"/>
        <v>6.1104865405034037</v>
      </c>
      <c r="P922" t="str">
        <f>VLOOKUP(retail_sales_2023!C922,customers!A:J,5,)</f>
        <v>Surat</v>
      </c>
      <c r="Q922" t="str">
        <f>VLOOKUP(C922,customers!A:J,10,0)</f>
        <v>Regular</v>
      </c>
    </row>
    <row r="923" spans="1:17" x14ac:dyDescent="0.3">
      <c r="A923" t="s">
        <v>1859</v>
      </c>
      <c r="B923" s="1">
        <v>45175</v>
      </c>
      <c r="C923" t="s">
        <v>278</v>
      </c>
      <c r="D923" t="s">
        <v>279</v>
      </c>
      <c r="E923" t="s">
        <v>33</v>
      </c>
      <c r="F923" t="s">
        <v>81</v>
      </c>
      <c r="G923" t="s">
        <v>264</v>
      </c>
      <c r="H923">
        <v>1</v>
      </c>
      <c r="I923">
        <v>4566.96</v>
      </c>
      <c r="J923">
        <v>0</v>
      </c>
      <c r="K923">
        <v>4566.96</v>
      </c>
      <c r="L923">
        <v>999.43</v>
      </c>
      <c r="M923">
        <f t="shared" si="44"/>
        <v>4566.96</v>
      </c>
      <c r="N923" t="str">
        <f t="shared" si="42"/>
        <v>Q3</v>
      </c>
      <c r="O923" s="2">
        <f t="shared" si="43"/>
        <v>21.883922784521872</v>
      </c>
      <c r="P923" t="str">
        <f>VLOOKUP(retail_sales_2023!C923,customers!A:J,5,)</f>
        <v>Pune</v>
      </c>
      <c r="Q923" t="str">
        <f>VLOOKUP(C923,customers!A:J,10,0)</f>
        <v>Premium</v>
      </c>
    </row>
    <row r="924" spans="1:17" x14ac:dyDescent="0.3">
      <c r="A924" t="s">
        <v>1860</v>
      </c>
      <c r="B924" s="1">
        <v>45222</v>
      </c>
      <c r="C924" t="s">
        <v>1276</v>
      </c>
      <c r="D924" t="s">
        <v>1861</v>
      </c>
      <c r="E924" t="s">
        <v>27</v>
      </c>
      <c r="F924" t="s">
        <v>81</v>
      </c>
      <c r="G924" t="s">
        <v>158</v>
      </c>
      <c r="H924">
        <v>5</v>
      </c>
      <c r="I924">
        <v>744.98</v>
      </c>
      <c r="J924">
        <v>0</v>
      </c>
      <c r="K924">
        <v>3724.9</v>
      </c>
      <c r="L924">
        <v>1075.9100000000001</v>
      </c>
      <c r="M924">
        <f t="shared" si="44"/>
        <v>3724.9</v>
      </c>
      <c r="N924" t="str">
        <f t="shared" si="42"/>
        <v>Q4</v>
      </c>
      <c r="O924" s="2">
        <f t="shared" si="43"/>
        <v>28.884265349405354</v>
      </c>
      <c r="P924" t="str">
        <f>VLOOKUP(retail_sales_2023!C924,customers!A:J,5,)</f>
        <v>Jaipur</v>
      </c>
      <c r="Q924" t="str">
        <f>VLOOKUP(C924,customers!A:J,10,0)</f>
        <v>Premium</v>
      </c>
    </row>
    <row r="925" spans="1:17" x14ac:dyDescent="0.3">
      <c r="A925" t="s">
        <v>1862</v>
      </c>
      <c r="B925" s="1">
        <v>45118</v>
      </c>
      <c r="C925" t="s">
        <v>1041</v>
      </c>
      <c r="D925" t="s">
        <v>1042</v>
      </c>
      <c r="E925" t="s">
        <v>27</v>
      </c>
      <c r="F925" t="s">
        <v>22</v>
      </c>
      <c r="G925" t="s">
        <v>182</v>
      </c>
      <c r="H925">
        <v>3</v>
      </c>
      <c r="I925">
        <v>6085.51</v>
      </c>
      <c r="J925">
        <v>0.2</v>
      </c>
      <c r="K925">
        <v>14605.22</v>
      </c>
      <c r="L925">
        <v>4639.93</v>
      </c>
      <c r="M925">
        <f t="shared" si="44"/>
        <v>14605.224</v>
      </c>
      <c r="N925" t="str">
        <f t="shared" si="42"/>
        <v>Q3</v>
      </c>
      <c r="O925" s="2">
        <f t="shared" si="43"/>
        <v>31.768983966006676</v>
      </c>
      <c r="P925" t="str">
        <f>VLOOKUP(retail_sales_2023!C925,customers!A:J,5,)</f>
        <v>Delhi</v>
      </c>
      <c r="Q925" t="str">
        <f>VLOOKUP(C925,customers!A:J,10,0)</f>
        <v>Premium</v>
      </c>
    </row>
    <row r="926" spans="1:17" x14ac:dyDescent="0.3">
      <c r="A926" t="s">
        <v>1863</v>
      </c>
      <c r="B926" s="1">
        <v>45070</v>
      </c>
      <c r="C926" t="s">
        <v>1211</v>
      </c>
      <c r="D926" t="s">
        <v>1212</v>
      </c>
      <c r="E926" t="s">
        <v>15</v>
      </c>
      <c r="F926" t="s">
        <v>16</v>
      </c>
      <c r="G926" t="s">
        <v>86</v>
      </c>
      <c r="H926">
        <v>5</v>
      </c>
      <c r="I926">
        <v>358.23</v>
      </c>
      <c r="J926">
        <v>0</v>
      </c>
      <c r="K926">
        <v>1791.15</v>
      </c>
      <c r="L926">
        <v>744.93</v>
      </c>
      <c r="M926">
        <f t="shared" si="44"/>
        <v>1791.15</v>
      </c>
      <c r="N926" t="str">
        <f t="shared" si="42"/>
        <v>Q2</v>
      </c>
      <c r="O926" s="2">
        <f t="shared" si="43"/>
        <v>41.589481617954938</v>
      </c>
      <c r="P926" t="str">
        <f>VLOOKUP(retail_sales_2023!C926,customers!A:J,5,)</f>
        <v>Kochi</v>
      </c>
      <c r="Q926" t="str">
        <f>VLOOKUP(C926,customers!A:J,10,0)</f>
        <v>Regular</v>
      </c>
    </row>
    <row r="927" spans="1:17" x14ac:dyDescent="0.3">
      <c r="A927" t="s">
        <v>1864</v>
      </c>
      <c r="B927" s="1">
        <v>45143</v>
      </c>
      <c r="C927" t="s">
        <v>1585</v>
      </c>
      <c r="D927" t="s">
        <v>1586</v>
      </c>
      <c r="E927" t="s">
        <v>15</v>
      </c>
      <c r="F927" t="s">
        <v>81</v>
      </c>
      <c r="G927" t="s">
        <v>370</v>
      </c>
      <c r="H927">
        <v>2</v>
      </c>
      <c r="I927">
        <v>4332.3100000000004</v>
      </c>
      <c r="J927">
        <v>0</v>
      </c>
      <c r="K927">
        <v>8664.6200000000008</v>
      </c>
      <c r="L927">
        <v>1960.69</v>
      </c>
      <c r="M927">
        <f t="shared" si="44"/>
        <v>8664.6200000000008</v>
      </c>
      <c r="N927" t="str">
        <f t="shared" si="42"/>
        <v>Q3</v>
      </c>
      <c r="O927" s="2">
        <f t="shared" si="43"/>
        <v>22.628690006024499</v>
      </c>
      <c r="P927" t="str">
        <f>VLOOKUP(retail_sales_2023!C927,customers!A:J,5,)</f>
        <v>Coimbatore</v>
      </c>
      <c r="Q927" t="str">
        <f>VLOOKUP(C927,customers!A:J,10,0)</f>
        <v>Premium</v>
      </c>
    </row>
    <row r="928" spans="1:17" x14ac:dyDescent="0.3">
      <c r="A928" t="s">
        <v>1865</v>
      </c>
      <c r="B928" s="1">
        <v>44997</v>
      </c>
      <c r="C928" t="s">
        <v>641</v>
      </c>
      <c r="D928" t="s">
        <v>642</v>
      </c>
      <c r="E928" t="s">
        <v>33</v>
      </c>
      <c r="F928" t="s">
        <v>38</v>
      </c>
      <c r="G928" t="s">
        <v>684</v>
      </c>
      <c r="H928">
        <v>5</v>
      </c>
      <c r="I928">
        <v>3865.64</v>
      </c>
      <c r="J928">
        <v>0</v>
      </c>
      <c r="K928">
        <v>19328.2</v>
      </c>
      <c r="L928">
        <v>7014.66</v>
      </c>
      <c r="M928">
        <f t="shared" si="44"/>
        <v>19328.2</v>
      </c>
      <c r="N928" t="str">
        <f t="shared" si="42"/>
        <v>Q1</v>
      </c>
      <c r="O928" s="2">
        <f t="shared" si="43"/>
        <v>36.292360385343692</v>
      </c>
      <c r="P928" t="str">
        <f>VLOOKUP(retail_sales_2023!C928,customers!A:J,5,)</f>
        <v>Surat</v>
      </c>
      <c r="Q928" t="str">
        <f>VLOOKUP(C928,customers!A:J,10,0)</f>
        <v>Regular</v>
      </c>
    </row>
    <row r="929" spans="1:17" x14ac:dyDescent="0.3">
      <c r="A929" t="s">
        <v>1866</v>
      </c>
      <c r="B929" s="1">
        <v>45079</v>
      </c>
      <c r="C929" t="s">
        <v>1651</v>
      </c>
      <c r="D929" t="s">
        <v>1652</v>
      </c>
      <c r="E929" t="s">
        <v>33</v>
      </c>
      <c r="F929" t="s">
        <v>52</v>
      </c>
      <c r="G929" t="s">
        <v>226</v>
      </c>
      <c r="H929">
        <v>3</v>
      </c>
      <c r="I929">
        <v>406.93</v>
      </c>
      <c r="J929">
        <v>0</v>
      </c>
      <c r="K929">
        <v>1220.79</v>
      </c>
      <c r="L929">
        <v>72.900000000000006</v>
      </c>
      <c r="M929">
        <f t="shared" si="44"/>
        <v>1220.79</v>
      </c>
      <c r="N929" t="str">
        <f t="shared" si="42"/>
        <v>Q2</v>
      </c>
      <c r="O929" s="2">
        <f t="shared" si="43"/>
        <v>5.9715430172265505</v>
      </c>
      <c r="P929" t="str">
        <f>VLOOKUP(retail_sales_2023!C929,customers!A:J,5,)</f>
        <v>Surat</v>
      </c>
      <c r="Q929" t="str">
        <f>VLOOKUP(C929,customers!A:J,10,0)</f>
        <v>Premium</v>
      </c>
    </row>
    <row r="930" spans="1:17" x14ac:dyDescent="0.3">
      <c r="A930" t="s">
        <v>1867</v>
      </c>
      <c r="B930" s="1">
        <v>45072</v>
      </c>
      <c r="C930" t="s">
        <v>163</v>
      </c>
      <c r="D930" t="s">
        <v>13093</v>
      </c>
      <c r="E930" t="s">
        <v>27</v>
      </c>
      <c r="F930" t="s">
        <v>22</v>
      </c>
      <c r="G930" t="s">
        <v>23</v>
      </c>
      <c r="H930">
        <v>4</v>
      </c>
      <c r="I930">
        <v>21682.42</v>
      </c>
      <c r="J930">
        <v>0</v>
      </c>
      <c r="K930">
        <v>86729.68</v>
      </c>
      <c r="L930">
        <v>22517.74</v>
      </c>
      <c r="M930">
        <f t="shared" si="44"/>
        <v>86729.68</v>
      </c>
      <c r="N930" t="str">
        <f t="shared" si="42"/>
        <v>Q2</v>
      </c>
      <c r="O930" s="2">
        <f t="shared" si="43"/>
        <v>25.963130499270843</v>
      </c>
      <c r="P930" t="str">
        <f>VLOOKUP(retail_sales_2023!C930,customers!A:J,5,)</f>
        <v>Lucknow</v>
      </c>
      <c r="Q930" t="str">
        <f>VLOOKUP(C930,customers!A:J,10,0)</f>
        <v>Occasional</v>
      </c>
    </row>
    <row r="931" spans="1:17" x14ac:dyDescent="0.3">
      <c r="A931" t="s">
        <v>1868</v>
      </c>
      <c r="B931" s="1">
        <v>45101</v>
      </c>
      <c r="C931" t="s">
        <v>1216</v>
      </c>
      <c r="D931" t="s">
        <v>1217</v>
      </c>
      <c r="E931" t="s">
        <v>27</v>
      </c>
      <c r="F931" t="s">
        <v>52</v>
      </c>
      <c r="G931" t="s">
        <v>53</v>
      </c>
      <c r="H931">
        <v>2</v>
      </c>
      <c r="I931">
        <v>688.33</v>
      </c>
      <c r="J931">
        <v>0.3</v>
      </c>
      <c r="K931">
        <v>963.66</v>
      </c>
      <c r="L931">
        <v>77.069999999999993</v>
      </c>
      <c r="M931">
        <f t="shared" si="44"/>
        <v>963.66200000000003</v>
      </c>
      <c r="N931" t="str">
        <f t="shared" si="42"/>
        <v>Q2</v>
      </c>
      <c r="O931" s="2">
        <f t="shared" si="43"/>
        <v>7.9976340202976139</v>
      </c>
      <c r="P931" t="str">
        <f>VLOOKUP(retail_sales_2023!C931,customers!A:J,5,)</f>
        <v>Jaipur</v>
      </c>
      <c r="Q931" t="str">
        <f>VLOOKUP(C931,customers!A:J,10,0)</f>
        <v>Occasional</v>
      </c>
    </row>
    <row r="932" spans="1:17" x14ac:dyDescent="0.3">
      <c r="A932" t="s">
        <v>1869</v>
      </c>
      <c r="B932" s="1">
        <v>45267</v>
      </c>
      <c r="C932" t="s">
        <v>729</v>
      </c>
      <c r="D932" t="s">
        <v>730</v>
      </c>
      <c r="E932" t="s">
        <v>21</v>
      </c>
      <c r="F932" t="s">
        <v>81</v>
      </c>
      <c r="G932" t="s">
        <v>370</v>
      </c>
      <c r="H932">
        <v>3</v>
      </c>
      <c r="I932">
        <v>3427.91</v>
      </c>
      <c r="J932">
        <v>0.05</v>
      </c>
      <c r="K932">
        <v>9769.5400000000009</v>
      </c>
      <c r="L932">
        <v>3594.59</v>
      </c>
      <c r="M932">
        <f t="shared" si="44"/>
        <v>9769.5434999999998</v>
      </c>
      <c r="N932" t="str">
        <f t="shared" si="42"/>
        <v>Q4</v>
      </c>
      <c r="O932" s="2">
        <f t="shared" si="43"/>
        <v>36.793851092272511</v>
      </c>
      <c r="P932" t="str">
        <f>VLOOKUP(retail_sales_2023!C932,customers!A:J,5,)</f>
        <v>Patna</v>
      </c>
      <c r="Q932" t="str">
        <f>VLOOKUP(C932,customers!A:J,10,0)</f>
        <v>Premium</v>
      </c>
    </row>
    <row r="933" spans="1:17" x14ac:dyDescent="0.3">
      <c r="A933" t="s">
        <v>1870</v>
      </c>
      <c r="B933" s="1">
        <v>45231</v>
      </c>
      <c r="C933" t="s">
        <v>1422</v>
      </c>
      <c r="D933" t="s">
        <v>1423</v>
      </c>
      <c r="E933" t="s">
        <v>33</v>
      </c>
      <c r="F933" t="s">
        <v>38</v>
      </c>
      <c r="G933" t="s">
        <v>73</v>
      </c>
      <c r="H933">
        <v>2</v>
      </c>
      <c r="I933">
        <v>424.91</v>
      </c>
      <c r="J933">
        <v>0.05</v>
      </c>
      <c r="K933">
        <v>807.33</v>
      </c>
      <c r="L933">
        <v>244.55</v>
      </c>
      <c r="M933">
        <f t="shared" si="44"/>
        <v>807.32900000000006</v>
      </c>
      <c r="N933" t="str">
        <f t="shared" si="42"/>
        <v>Q4</v>
      </c>
      <c r="O933" s="2">
        <f t="shared" si="43"/>
        <v>30.291206817534345</v>
      </c>
      <c r="P933" t="str">
        <f>VLOOKUP(retail_sales_2023!C933,customers!A:J,5,)</f>
        <v>Mumbai</v>
      </c>
      <c r="Q933" t="str">
        <f>VLOOKUP(C933,customers!A:J,10,0)</f>
        <v>Premium</v>
      </c>
    </row>
    <row r="934" spans="1:17" x14ac:dyDescent="0.3">
      <c r="A934" t="s">
        <v>1871</v>
      </c>
      <c r="B934" s="1">
        <v>44991</v>
      </c>
      <c r="C934" t="s">
        <v>1872</v>
      </c>
      <c r="D934" t="s">
        <v>1873</v>
      </c>
      <c r="E934" t="s">
        <v>33</v>
      </c>
      <c r="F934" t="s">
        <v>16</v>
      </c>
      <c r="G934" t="s">
        <v>305</v>
      </c>
      <c r="H934">
        <v>1</v>
      </c>
      <c r="I934">
        <v>245.74</v>
      </c>
      <c r="J934">
        <v>0.05</v>
      </c>
      <c r="K934">
        <v>233.45</v>
      </c>
      <c r="L934">
        <v>94.05</v>
      </c>
      <c r="M934">
        <f t="shared" si="44"/>
        <v>233.453</v>
      </c>
      <c r="N934" t="str">
        <f t="shared" si="42"/>
        <v>Q1</v>
      </c>
      <c r="O934" s="2">
        <f t="shared" si="43"/>
        <v>40.286999357464126</v>
      </c>
      <c r="P934" t="str">
        <f>VLOOKUP(retail_sales_2023!C934,customers!A:J,5,)</f>
        <v>Surat</v>
      </c>
      <c r="Q934" t="str">
        <f>VLOOKUP(C934,customers!A:J,10,0)</f>
        <v>Premium</v>
      </c>
    </row>
    <row r="935" spans="1:17" x14ac:dyDescent="0.3">
      <c r="A935" t="s">
        <v>1874</v>
      </c>
      <c r="B935" s="1">
        <v>45242</v>
      </c>
      <c r="C935" t="s">
        <v>521</v>
      </c>
      <c r="D935" t="s">
        <v>522</v>
      </c>
      <c r="E935" t="s">
        <v>21</v>
      </c>
      <c r="F935" t="s">
        <v>28</v>
      </c>
      <c r="G935" t="s">
        <v>97</v>
      </c>
      <c r="H935">
        <v>2</v>
      </c>
      <c r="I935">
        <v>7782.38</v>
      </c>
      <c r="J935">
        <v>0</v>
      </c>
      <c r="K935">
        <v>15564.76</v>
      </c>
      <c r="L935">
        <v>4075.16</v>
      </c>
      <c r="M935">
        <f t="shared" si="44"/>
        <v>15564.76</v>
      </c>
      <c r="N935" t="str">
        <f t="shared" si="42"/>
        <v>Q4</v>
      </c>
      <c r="O935" s="2">
        <f t="shared" si="43"/>
        <v>26.181964900197624</v>
      </c>
      <c r="P935" t="str">
        <f>VLOOKUP(retail_sales_2023!C935,customers!A:J,5,)</f>
        <v>Patna</v>
      </c>
      <c r="Q935" t="str">
        <f>VLOOKUP(C935,customers!A:J,10,0)</f>
        <v>Regular</v>
      </c>
    </row>
    <row r="936" spans="1:17" x14ac:dyDescent="0.3">
      <c r="A936" t="s">
        <v>1875</v>
      </c>
      <c r="B936" s="1">
        <v>45175</v>
      </c>
      <c r="C936" t="s">
        <v>1687</v>
      </c>
      <c r="D936" t="s">
        <v>13093</v>
      </c>
      <c r="E936" t="s">
        <v>27</v>
      </c>
      <c r="F936" t="s">
        <v>52</v>
      </c>
      <c r="G936" t="s">
        <v>133</v>
      </c>
      <c r="H936">
        <v>2</v>
      </c>
      <c r="I936">
        <v>480.32</v>
      </c>
      <c r="J936">
        <v>0.05</v>
      </c>
      <c r="K936">
        <v>912.61</v>
      </c>
      <c r="L936">
        <v>88.52</v>
      </c>
      <c r="M936">
        <f t="shared" si="44"/>
        <v>912.60799999999995</v>
      </c>
      <c r="N936" t="str">
        <f t="shared" si="42"/>
        <v>Q3</v>
      </c>
      <c r="O936" s="2">
        <f t="shared" si="43"/>
        <v>9.6996526446127032</v>
      </c>
      <c r="P936" t="str">
        <f>VLOOKUP(retail_sales_2023!C936,customers!A:J,5,)</f>
        <v>Chandigarh</v>
      </c>
      <c r="Q936" t="str">
        <f>VLOOKUP(C936,customers!A:J,10,0)</f>
        <v>Occasional</v>
      </c>
    </row>
    <row r="937" spans="1:17" x14ac:dyDescent="0.3">
      <c r="A937" t="s">
        <v>1876</v>
      </c>
      <c r="B937" s="1">
        <v>45288</v>
      </c>
      <c r="C937" t="s">
        <v>425</v>
      </c>
      <c r="D937" t="s">
        <v>426</v>
      </c>
      <c r="E937" t="s">
        <v>33</v>
      </c>
      <c r="F937" t="s">
        <v>38</v>
      </c>
      <c r="G937" t="s">
        <v>395</v>
      </c>
      <c r="H937">
        <v>2</v>
      </c>
      <c r="I937">
        <v>2590.6799999999998</v>
      </c>
      <c r="J937">
        <v>0</v>
      </c>
      <c r="K937">
        <v>5181.3599999999997</v>
      </c>
      <c r="L937">
        <v>1124.8699999999999</v>
      </c>
      <c r="M937">
        <f t="shared" si="44"/>
        <v>5181.3599999999997</v>
      </c>
      <c r="N937" t="str">
        <f t="shared" si="42"/>
        <v>Q4</v>
      </c>
      <c r="O937" s="2">
        <f t="shared" si="43"/>
        <v>21.709937159355842</v>
      </c>
      <c r="P937" t="str">
        <f>VLOOKUP(retail_sales_2023!C937,customers!A:J,5,)</f>
        <v>Nagpur</v>
      </c>
      <c r="Q937" t="str">
        <f>VLOOKUP(C937,customers!A:J,10,0)</f>
        <v>Premium</v>
      </c>
    </row>
    <row r="938" spans="1:17" x14ac:dyDescent="0.3">
      <c r="A938" t="s">
        <v>1877</v>
      </c>
      <c r="B938" s="1">
        <v>45217</v>
      </c>
      <c r="C938" t="s">
        <v>1878</v>
      </c>
      <c r="D938" t="s">
        <v>1879</v>
      </c>
      <c r="E938" t="s">
        <v>33</v>
      </c>
      <c r="F938" t="s">
        <v>16</v>
      </c>
      <c r="G938" t="s">
        <v>86</v>
      </c>
      <c r="H938">
        <v>4</v>
      </c>
      <c r="I938">
        <v>330.01</v>
      </c>
      <c r="J938">
        <v>0</v>
      </c>
      <c r="K938">
        <v>1320.04</v>
      </c>
      <c r="L938">
        <v>578.73</v>
      </c>
      <c r="M938">
        <f t="shared" si="44"/>
        <v>1320.04</v>
      </c>
      <c r="N938" t="str">
        <f t="shared" si="42"/>
        <v>Q4</v>
      </c>
      <c r="O938" s="2">
        <f t="shared" si="43"/>
        <v>43.841853277173421</v>
      </c>
      <c r="P938" t="str">
        <f>VLOOKUP(retail_sales_2023!C938,customers!A:J,5,)</f>
        <v>Mumbai</v>
      </c>
      <c r="Q938" t="str">
        <f>VLOOKUP(C938,customers!A:J,10,0)</f>
        <v>Regular</v>
      </c>
    </row>
    <row r="939" spans="1:17" x14ac:dyDescent="0.3">
      <c r="A939" t="s">
        <v>1880</v>
      </c>
      <c r="B939" s="1">
        <v>45022</v>
      </c>
      <c r="C939" t="s">
        <v>931</v>
      </c>
      <c r="D939" t="s">
        <v>932</v>
      </c>
      <c r="E939" t="s">
        <v>33</v>
      </c>
      <c r="F939" t="s">
        <v>38</v>
      </c>
      <c r="G939" t="s">
        <v>395</v>
      </c>
      <c r="H939">
        <v>1</v>
      </c>
      <c r="I939">
        <v>879.31</v>
      </c>
      <c r="J939">
        <v>0</v>
      </c>
      <c r="K939">
        <v>879.31</v>
      </c>
      <c r="L939">
        <v>230.71</v>
      </c>
      <c r="M939">
        <f t="shared" si="44"/>
        <v>879.31</v>
      </c>
      <c r="N939" t="str">
        <f t="shared" si="42"/>
        <v>Q2</v>
      </c>
      <c r="O939" s="2">
        <f t="shared" si="43"/>
        <v>26.23761813239927</v>
      </c>
      <c r="P939" t="str">
        <f>VLOOKUP(retail_sales_2023!C939,customers!A:J,5,)</f>
        <v>Mumbai</v>
      </c>
      <c r="Q939" t="str">
        <f>VLOOKUP(C939,customers!A:J,10,0)</f>
        <v>Occasional</v>
      </c>
    </row>
    <row r="940" spans="1:17" x14ac:dyDescent="0.3">
      <c r="A940" t="s">
        <v>1881</v>
      </c>
      <c r="B940" s="1">
        <v>44933</v>
      </c>
      <c r="C940" t="s">
        <v>999</v>
      </c>
      <c r="D940" t="s">
        <v>1000</v>
      </c>
      <c r="E940" t="s">
        <v>33</v>
      </c>
      <c r="F940" t="s">
        <v>16</v>
      </c>
      <c r="G940" t="s">
        <v>86</v>
      </c>
      <c r="H940">
        <v>2</v>
      </c>
      <c r="I940">
        <v>614.22</v>
      </c>
      <c r="J940">
        <v>0.05</v>
      </c>
      <c r="K940">
        <v>1167.02</v>
      </c>
      <c r="L940">
        <v>434.29</v>
      </c>
      <c r="M940">
        <f t="shared" si="44"/>
        <v>1167.018</v>
      </c>
      <c r="N940" t="str">
        <f t="shared" si="42"/>
        <v>Q1</v>
      </c>
      <c r="O940" s="2">
        <f t="shared" si="43"/>
        <v>37.213586742300905</v>
      </c>
      <c r="P940" t="str">
        <f>VLOOKUP(retail_sales_2023!C940,customers!A:J,5,)</f>
        <v>Surat</v>
      </c>
      <c r="Q940" t="str">
        <f>VLOOKUP(C940,customers!A:J,10,0)</f>
        <v>Premium</v>
      </c>
    </row>
    <row r="941" spans="1:17" x14ac:dyDescent="0.3">
      <c r="A941" t="s">
        <v>1882</v>
      </c>
      <c r="B941" s="1">
        <v>45111</v>
      </c>
      <c r="C941" t="s">
        <v>425</v>
      </c>
      <c r="D941" t="s">
        <v>426</v>
      </c>
      <c r="E941" t="s">
        <v>33</v>
      </c>
      <c r="F941" t="s">
        <v>52</v>
      </c>
      <c r="G941" t="s">
        <v>268</v>
      </c>
      <c r="H941">
        <v>8</v>
      </c>
      <c r="I941">
        <v>289.19</v>
      </c>
      <c r="J941">
        <v>0</v>
      </c>
      <c r="K941">
        <v>2313.52</v>
      </c>
      <c r="L941">
        <v>193.14</v>
      </c>
      <c r="M941">
        <f t="shared" si="44"/>
        <v>2313.52</v>
      </c>
      <c r="N941" t="str">
        <f t="shared" si="42"/>
        <v>Q3</v>
      </c>
      <c r="O941" s="2">
        <f t="shared" si="43"/>
        <v>8.3483177149970604</v>
      </c>
      <c r="P941" t="str">
        <f>VLOOKUP(retail_sales_2023!C941,customers!A:J,5,)</f>
        <v>Nagpur</v>
      </c>
      <c r="Q941" t="str">
        <f>VLOOKUP(C941,customers!A:J,10,0)</f>
        <v>Premium</v>
      </c>
    </row>
    <row r="942" spans="1:17" x14ac:dyDescent="0.3">
      <c r="A942" t="s">
        <v>1883</v>
      </c>
      <c r="B942" s="1">
        <v>45254</v>
      </c>
      <c r="C942" t="s">
        <v>525</v>
      </c>
      <c r="D942" t="s">
        <v>526</v>
      </c>
      <c r="E942" t="s">
        <v>21</v>
      </c>
      <c r="F942" t="s">
        <v>52</v>
      </c>
      <c r="G942" t="s">
        <v>69</v>
      </c>
      <c r="H942">
        <v>4</v>
      </c>
      <c r="I942">
        <v>481.79</v>
      </c>
      <c r="J942">
        <v>0.1</v>
      </c>
      <c r="K942">
        <v>1734.44</v>
      </c>
      <c r="L942">
        <v>138.06</v>
      </c>
      <c r="M942">
        <f t="shared" si="44"/>
        <v>1734.4440000000002</v>
      </c>
      <c r="N942" t="str">
        <f t="shared" si="42"/>
        <v>Q4</v>
      </c>
      <c r="O942" s="2">
        <f t="shared" si="43"/>
        <v>7.9599178985724492</v>
      </c>
      <c r="P942" t="str">
        <f>VLOOKUP(retail_sales_2023!C942,customers!A:J,5,)</f>
        <v>Patna</v>
      </c>
      <c r="Q942" t="str">
        <f>VLOOKUP(C942,customers!A:J,10,0)</f>
        <v>Occasional</v>
      </c>
    </row>
    <row r="943" spans="1:17" x14ac:dyDescent="0.3">
      <c r="A943" t="s">
        <v>1884</v>
      </c>
      <c r="B943" s="1">
        <v>44950</v>
      </c>
      <c r="C943" t="s">
        <v>1141</v>
      </c>
      <c r="D943" t="s">
        <v>1142</v>
      </c>
      <c r="E943" t="s">
        <v>27</v>
      </c>
      <c r="F943" t="s">
        <v>16</v>
      </c>
      <c r="G943" t="s">
        <v>296</v>
      </c>
      <c r="H943">
        <v>1</v>
      </c>
      <c r="I943">
        <v>772.43</v>
      </c>
      <c r="J943">
        <v>0.15</v>
      </c>
      <c r="K943">
        <v>656.57</v>
      </c>
      <c r="L943">
        <v>276.33</v>
      </c>
      <c r="M943">
        <f t="shared" si="44"/>
        <v>656.56549999999993</v>
      </c>
      <c r="N943" t="str">
        <f t="shared" si="42"/>
        <v>Q1</v>
      </c>
      <c r="O943" s="2">
        <f t="shared" si="43"/>
        <v>42.08690619431286</v>
      </c>
      <c r="P943" t="str">
        <f>VLOOKUP(retail_sales_2023!C943,customers!A:J,5,)</f>
        <v>Amritsar</v>
      </c>
      <c r="Q943" t="str">
        <f>VLOOKUP(C943,customers!A:J,10,0)</f>
        <v>Regular</v>
      </c>
    </row>
    <row r="944" spans="1:17" x14ac:dyDescent="0.3">
      <c r="A944" t="s">
        <v>1885</v>
      </c>
      <c r="B944" s="1">
        <v>44937</v>
      </c>
      <c r="C944" t="s">
        <v>1886</v>
      </c>
      <c r="D944" t="s">
        <v>1887</v>
      </c>
      <c r="E944" t="s">
        <v>21</v>
      </c>
      <c r="F944" t="s">
        <v>52</v>
      </c>
      <c r="G944" t="s">
        <v>268</v>
      </c>
      <c r="H944">
        <v>10</v>
      </c>
      <c r="I944">
        <v>127.58</v>
      </c>
      <c r="J944">
        <v>0.1</v>
      </c>
      <c r="K944">
        <v>1148.22</v>
      </c>
      <c r="L944">
        <v>101.35</v>
      </c>
      <c r="M944">
        <f t="shared" si="44"/>
        <v>1148.22</v>
      </c>
      <c r="N944" t="str">
        <f t="shared" si="42"/>
        <v>Q1</v>
      </c>
      <c r="O944" s="2">
        <f t="shared" si="43"/>
        <v>8.8267056835798012</v>
      </c>
      <c r="P944" t="str">
        <f>VLOOKUP(retail_sales_2023!C944,customers!A:J,5,)</f>
        <v>Kolkata</v>
      </c>
      <c r="Q944" t="str">
        <f>VLOOKUP(C944,customers!A:J,10,0)</f>
        <v>Regular</v>
      </c>
    </row>
    <row r="945" spans="1:17" x14ac:dyDescent="0.3">
      <c r="A945" t="s">
        <v>1888</v>
      </c>
      <c r="B945" s="1">
        <v>44931</v>
      </c>
      <c r="C945" t="s">
        <v>983</v>
      </c>
      <c r="D945" t="s">
        <v>984</v>
      </c>
      <c r="E945" t="s">
        <v>21</v>
      </c>
      <c r="F945" t="s">
        <v>38</v>
      </c>
      <c r="G945" t="s">
        <v>684</v>
      </c>
      <c r="H945">
        <v>2</v>
      </c>
      <c r="I945">
        <v>3037.64</v>
      </c>
      <c r="J945">
        <v>0.3</v>
      </c>
      <c r="K945">
        <v>4252.7</v>
      </c>
      <c r="L945">
        <v>886.05</v>
      </c>
      <c r="M945">
        <f t="shared" si="44"/>
        <v>4252.6959999999999</v>
      </c>
      <c r="N945" t="str">
        <f t="shared" si="42"/>
        <v>Q1</v>
      </c>
      <c r="O945" s="2">
        <f t="shared" si="43"/>
        <v>20.834998941848706</v>
      </c>
      <c r="P945" t="str">
        <f>VLOOKUP(retail_sales_2023!C945,customers!A:J,5,)</f>
        <v>Patna</v>
      </c>
      <c r="Q945" t="str">
        <f>VLOOKUP(C945,customers!A:J,10,0)</f>
        <v>Premium</v>
      </c>
    </row>
    <row r="946" spans="1:17" x14ac:dyDescent="0.3">
      <c r="A946" t="s">
        <v>1889</v>
      </c>
      <c r="B946" s="1">
        <v>45118</v>
      </c>
      <c r="C946" t="s">
        <v>36</v>
      </c>
      <c r="D946" t="s">
        <v>37</v>
      </c>
      <c r="E946" t="s">
        <v>27</v>
      </c>
      <c r="F946" t="s">
        <v>52</v>
      </c>
      <c r="G946" t="s">
        <v>937</v>
      </c>
      <c r="H946">
        <v>5</v>
      </c>
      <c r="I946">
        <v>147.22</v>
      </c>
      <c r="J946">
        <v>0</v>
      </c>
      <c r="K946">
        <v>736.1</v>
      </c>
      <c r="L946">
        <v>59.27</v>
      </c>
      <c r="M946">
        <f t="shared" si="44"/>
        <v>736.1</v>
      </c>
      <c r="N946" t="str">
        <f t="shared" si="42"/>
        <v>Q3</v>
      </c>
      <c r="O946" s="2">
        <f t="shared" si="43"/>
        <v>8.0518951229452522</v>
      </c>
      <c r="P946" t="str">
        <f>VLOOKUP(retail_sales_2023!C946,customers!A:J,5,)</f>
        <v>Lucknow</v>
      </c>
      <c r="Q946" t="str">
        <f>VLOOKUP(C946,customers!A:J,10,0)</f>
        <v>Premium</v>
      </c>
    </row>
    <row r="947" spans="1:17" x14ac:dyDescent="0.3">
      <c r="A947" t="s">
        <v>1890</v>
      </c>
      <c r="B947" s="1">
        <v>44969</v>
      </c>
      <c r="C947" t="s">
        <v>50</v>
      </c>
      <c r="D947" t="s">
        <v>51</v>
      </c>
      <c r="E947" t="s">
        <v>21</v>
      </c>
      <c r="F947" t="s">
        <v>81</v>
      </c>
      <c r="G947" t="s">
        <v>264</v>
      </c>
      <c r="H947">
        <v>3</v>
      </c>
      <c r="I947">
        <v>1392.23</v>
      </c>
      <c r="J947">
        <v>0.05</v>
      </c>
      <c r="K947">
        <v>3967.86</v>
      </c>
      <c r="L947">
        <v>1139.24</v>
      </c>
      <c r="M947">
        <f t="shared" si="44"/>
        <v>3967.8555000000001</v>
      </c>
      <c r="N947" t="str">
        <f t="shared" si="42"/>
        <v>Q1</v>
      </c>
      <c r="O947" s="2">
        <f t="shared" si="43"/>
        <v>28.711698497426823</v>
      </c>
      <c r="P947" t="str">
        <f>VLOOKUP(retail_sales_2023!C947,customers!A:J,5,)</f>
        <v>Patna</v>
      </c>
      <c r="Q947" t="str">
        <f>VLOOKUP(C947,customers!A:J,10,0)</f>
        <v>Premium</v>
      </c>
    </row>
    <row r="948" spans="1:17" x14ac:dyDescent="0.3">
      <c r="A948" t="s">
        <v>1891</v>
      </c>
      <c r="B948" s="1">
        <v>44971</v>
      </c>
      <c r="C948" t="s">
        <v>1743</v>
      </c>
      <c r="D948" t="s">
        <v>1744</v>
      </c>
      <c r="E948" t="s">
        <v>15</v>
      </c>
      <c r="F948" t="s">
        <v>52</v>
      </c>
      <c r="G948" t="s">
        <v>937</v>
      </c>
      <c r="H948">
        <v>10</v>
      </c>
      <c r="I948">
        <v>213.68</v>
      </c>
      <c r="J948">
        <v>0.1</v>
      </c>
      <c r="K948">
        <v>1923.12</v>
      </c>
      <c r="L948">
        <v>179.48</v>
      </c>
      <c r="M948">
        <f t="shared" si="44"/>
        <v>1923.1200000000001</v>
      </c>
      <c r="N948" t="str">
        <f t="shared" si="42"/>
        <v>Q1</v>
      </c>
      <c r="O948" s="2">
        <f t="shared" si="43"/>
        <v>9.3327509463788019</v>
      </c>
      <c r="P948" t="str">
        <f>VLOOKUP(retail_sales_2023!C948,customers!A:J,5,)</f>
        <v>Hyderabad</v>
      </c>
      <c r="Q948" t="str">
        <f>VLOOKUP(C948,customers!A:J,10,0)</f>
        <v>Premium</v>
      </c>
    </row>
    <row r="949" spans="1:17" x14ac:dyDescent="0.3">
      <c r="A949" t="s">
        <v>1892</v>
      </c>
      <c r="B949" s="1">
        <v>45173</v>
      </c>
      <c r="C949" t="s">
        <v>870</v>
      </c>
      <c r="D949" t="s">
        <v>871</v>
      </c>
      <c r="E949" t="s">
        <v>27</v>
      </c>
      <c r="F949" t="s">
        <v>22</v>
      </c>
      <c r="G949" t="s">
        <v>1039</v>
      </c>
      <c r="H949">
        <v>3</v>
      </c>
      <c r="I949">
        <v>36558.559999999998</v>
      </c>
      <c r="J949">
        <v>0.05</v>
      </c>
      <c r="K949">
        <v>104191.9</v>
      </c>
      <c r="L949">
        <v>25009.16</v>
      </c>
      <c r="M949">
        <f t="shared" si="44"/>
        <v>104191.89599999999</v>
      </c>
      <c r="N949" t="str">
        <f t="shared" si="42"/>
        <v>Q3</v>
      </c>
      <c r="O949" s="2">
        <f t="shared" si="43"/>
        <v>24.002979118338374</v>
      </c>
      <c r="P949" t="str">
        <f>VLOOKUP(retail_sales_2023!C949,customers!A:J,5,)</f>
        <v>Lucknow</v>
      </c>
      <c r="Q949" t="str">
        <f>VLOOKUP(C949,customers!A:J,10,0)</f>
        <v>Premium</v>
      </c>
    </row>
    <row r="950" spans="1:17" x14ac:dyDescent="0.3">
      <c r="A950" t="s">
        <v>1893</v>
      </c>
      <c r="B950" s="1">
        <v>45127</v>
      </c>
      <c r="C950" t="s">
        <v>364</v>
      </c>
      <c r="D950" t="s">
        <v>365</v>
      </c>
      <c r="E950" t="s">
        <v>15</v>
      </c>
      <c r="F950" t="s">
        <v>81</v>
      </c>
      <c r="G950" t="s">
        <v>101</v>
      </c>
      <c r="H950">
        <v>4</v>
      </c>
      <c r="I950">
        <v>4727.33</v>
      </c>
      <c r="J950">
        <v>0</v>
      </c>
      <c r="K950">
        <v>18909.32</v>
      </c>
      <c r="L950">
        <v>6111.63</v>
      </c>
      <c r="M950">
        <f t="shared" si="44"/>
        <v>18909.32</v>
      </c>
      <c r="N950" t="str">
        <f t="shared" si="42"/>
        <v>Q3</v>
      </c>
      <c r="O950" s="2">
        <f t="shared" si="43"/>
        <v>32.320728614249482</v>
      </c>
      <c r="P950" t="str">
        <f>VLOOKUP(retail_sales_2023!C950,customers!A:J,5,)</f>
        <v>Bengaluru</v>
      </c>
      <c r="Q950" t="str">
        <f>VLOOKUP(C950,customers!A:J,10,0)</f>
        <v>Regular</v>
      </c>
    </row>
    <row r="951" spans="1:17" x14ac:dyDescent="0.3">
      <c r="A951" t="s">
        <v>1894</v>
      </c>
      <c r="B951" s="1">
        <v>45024</v>
      </c>
      <c r="C951" t="s">
        <v>323</v>
      </c>
      <c r="D951" t="s">
        <v>324</v>
      </c>
      <c r="E951" t="s">
        <v>15</v>
      </c>
      <c r="F951" t="s">
        <v>43</v>
      </c>
      <c r="G951" t="s">
        <v>121</v>
      </c>
      <c r="H951">
        <v>4</v>
      </c>
      <c r="I951">
        <v>9781.2800000000007</v>
      </c>
      <c r="J951">
        <v>0</v>
      </c>
      <c r="K951">
        <v>39125.120000000003</v>
      </c>
      <c r="L951">
        <v>4330.7700000000004</v>
      </c>
      <c r="M951">
        <f t="shared" si="44"/>
        <v>39125.120000000003</v>
      </c>
      <c r="N951" t="str">
        <f t="shared" si="42"/>
        <v>Q2</v>
      </c>
      <c r="O951" s="2">
        <f t="shared" si="43"/>
        <v>11.069026753144783</v>
      </c>
      <c r="P951" t="str">
        <f>VLOOKUP(retail_sales_2023!C951,customers!A:J,5,)</f>
        <v>Kochi</v>
      </c>
      <c r="Q951" t="str">
        <f>VLOOKUP(C951,customers!A:J,10,0)</f>
        <v>Regular</v>
      </c>
    </row>
    <row r="952" spans="1:17" x14ac:dyDescent="0.3">
      <c r="A952" t="s">
        <v>1895</v>
      </c>
      <c r="B952" s="1">
        <v>45024</v>
      </c>
      <c r="C952" t="s">
        <v>1896</v>
      </c>
      <c r="D952" t="s">
        <v>1897</v>
      </c>
      <c r="E952" t="s">
        <v>33</v>
      </c>
      <c r="F952" t="s">
        <v>52</v>
      </c>
      <c r="G952" t="s">
        <v>117</v>
      </c>
      <c r="H952">
        <v>9</v>
      </c>
      <c r="I952">
        <v>302.8</v>
      </c>
      <c r="J952">
        <v>0.2</v>
      </c>
      <c r="K952">
        <v>2180.16</v>
      </c>
      <c r="L952">
        <v>132.83000000000001</v>
      </c>
      <c r="M952">
        <f t="shared" si="44"/>
        <v>2180.1600000000003</v>
      </c>
      <c r="N952" t="str">
        <f t="shared" si="42"/>
        <v>Q2</v>
      </c>
      <c r="O952" s="2">
        <f t="shared" si="43"/>
        <v>6.0926720974607376</v>
      </c>
      <c r="P952" t="str">
        <f>VLOOKUP(retail_sales_2023!C952,customers!A:J,5,)</f>
        <v>Mumbai</v>
      </c>
      <c r="Q952" t="str">
        <f>VLOOKUP(C952,customers!A:J,10,0)</f>
        <v>Premium</v>
      </c>
    </row>
    <row r="953" spans="1:17" x14ac:dyDescent="0.3">
      <c r="A953" t="s">
        <v>1898</v>
      </c>
      <c r="B953" s="1">
        <v>45143</v>
      </c>
      <c r="C953" t="s">
        <v>1117</v>
      </c>
      <c r="D953" t="s">
        <v>1118</v>
      </c>
      <c r="E953" t="s">
        <v>33</v>
      </c>
      <c r="F953" t="s">
        <v>43</v>
      </c>
      <c r="G953" t="s">
        <v>282</v>
      </c>
      <c r="H953">
        <v>5</v>
      </c>
      <c r="I953">
        <v>38715.03</v>
      </c>
      <c r="J953">
        <v>0.15</v>
      </c>
      <c r="K953">
        <v>164538.88</v>
      </c>
      <c r="L953">
        <v>25581.59</v>
      </c>
      <c r="M953">
        <f t="shared" si="44"/>
        <v>164538.8775</v>
      </c>
      <c r="N953" t="str">
        <f t="shared" si="42"/>
        <v>Q3</v>
      </c>
      <c r="O953" s="2">
        <f t="shared" si="43"/>
        <v>15.547443862508361</v>
      </c>
      <c r="P953" t="str">
        <f>VLOOKUP(retail_sales_2023!C953,customers!A:J,5,)</f>
        <v>Mumbai</v>
      </c>
      <c r="Q953" t="str">
        <f>VLOOKUP(C953,customers!A:J,10,0)</f>
        <v>Regular</v>
      </c>
    </row>
    <row r="954" spans="1:17" x14ac:dyDescent="0.3">
      <c r="A954" t="s">
        <v>1899</v>
      </c>
      <c r="B954" s="1">
        <v>45018</v>
      </c>
      <c r="C954" t="s">
        <v>1900</v>
      </c>
      <c r="D954" t="s">
        <v>1901</v>
      </c>
      <c r="E954" t="s">
        <v>33</v>
      </c>
      <c r="F954" t="s">
        <v>22</v>
      </c>
      <c r="G954" t="s">
        <v>23</v>
      </c>
      <c r="H954">
        <v>2</v>
      </c>
      <c r="I954">
        <v>34878.660000000003</v>
      </c>
      <c r="J954">
        <v>0.15</v>
      </c>
      <c r="K954">
        <v>59293.72</v>
      </c>
      <c r="L954">
        <v>17263.099999999999</v>
      </c>
      <c r="M954">
        <f t="shared" si="44"/>
        <v>59293.722000000002</v>
      </c>
      <c r="N954" t="str">
        <f t="shared" si="42"/>
        <v>Q2</v>
      </c>
      <c r="O954" s="2">
        <f t="shared" si="43"/>
        <v>29.114550411072198</v>
      </c>
      <c r="P954" t="str">
        <f>VLOOKUP(retail_sales_2023!C954,customers!A:J,5,)</f>
        <v>Ahmedabad</v>
      </c>
      <c r="Q954" t="str">
        <f>VLOOKUP(C954,customers!A:J,10,0)</f>
        <v>Premium</v>
      </c>
    </row>
    <row r="955" spans="1:17" x14ac:dyDescent="0.3">
      <c r="A955" t="s">
        <v>1902</v>
      </c>
      <c r="B955" s="1">
        <v>45115</v>
      </c>
      <c r="C955" t="s">
        <v>1013</v>
      </c>
      <c r="D955" t="s">
        <v>1014</v>
      </c>
      <c r="E955" t="s">
        <v>15</v>
      </c>
      <c r="F955" t="s">
        <v>28</v>
      </c>
      <c r="G955" t="s">
        <v>325</v>
      </c>
      <c r="H955">
        <v>2</v>
      </c>
      <c r="I955">
        <v>5591.02</v>
      </c>
      <c r="J955">
        <v>0.15</v>
      </c>
      <c r="K955">
        <v>9504.73</v>
      </c>
      <c r="L955">
        <v>1650.32</v>
      </c>
      <c r="M955">
        <f t="shared" si="44"/>
        <v>9504.7340000000004</v>
      </c>
      <c r="N955" t="str">
        <f t="shared" si="42"/>
        <v>Q3</v>
      </c>
      <c r="O955" s="2">
        <f t="shared" si="43"/>
        <v>17.363144455444814</v>
      </c>
      <c r="P955" t="str">
        <f>VLOOKUP(retail_sales_2023!C955,customers!A:J,5,)</f>
        <v>Bengaluru</v>
      </c>
      <c r="Q955" t="str">
        <f>VLOOKUP(C955,customers!A:J,10,0)</f>
        <v>Premium</v>
      </c>
    </row>
    <row r="956" spans="1:17" x14ac:dyDescent="0.3">
      <c r="A956" t="s">
        <v>1903</v>
      </c>
      <c r="B956" s="1">
        <v>45265</v>
      </c>
      <c r="C956" t="s">
        <v>1037</v>
      </c>
      <c r="D956" t="s">
        <v>1038</v>
      </c>
      <c r="E956" t="s">
        <v>27</v>
      </c>
      <c r="F956" t="s">
        <v>38</v>
      </c>
      <c r="G956" t="s">
        <v>684</v>
      </c>
      <c r="H956">
        <v>5</v>
      </c>
      <c r="I956">
        <v>3245.07</v>
      </c>
      <c r="J956">
        <v>0.05</v>
      </c>
      <c r="K956">
        <v>15414.08</v>
      </c>
      <c r="L956">
        <v>4262.01</v>
      </c>
      <c r="M956">
        <f t="shared" si="44"/>
        <v>15414.0825</v>
      </c>
      <c r="N956" t="str">
        <f t="shared" si="42"/>
        <v>Q4</v>
      </c>
      <c r="O956" s="2">
        <f t="shared" si="43"/>
        <v>27.650109510265942</v>
      </c>
      <c r="P956" t="str">
        <f>VLOOKUP(retail_sales_2023!C956,customers!A:J,5,)</f>
        <v>Lucknow</v>
      </c>
      <c r="Q956" t="str">
        <f>VLOOKUP(C956,customers!A:J,10,0)</f>
        <v>Occasional</v>
      </c>
    </row>
    <row r="957" spans="1:17" x14ac:dyDescent="0.3">
      <c r="A957" t="s">
        <v>1904</v>
      </c>
      <c r="B957" s="1">
        <v>45252</v>
      </c>
      <c r="C957" t="s">
        <v>867</v>
      </c>
      <c r="D957" t="s">
        <v>868</v>
      </c>
      <c r="E957" t="s">
        <v>33</v>
      </c>
      <c r="F957" t="s">
        <v>43</v>
      </c>
      <c r="G957" t="s">
        <v>110</v>
      </c>
      <c r="H957">
        <v>2</v>
      </c>
      <c r="I957">
        <v>2656.89</v>
      </c>
      <c r="J957">
        <v>0</v>
      </c>
      <c r="K957">
        <v>5313.78</v>
      </c>
      <c r="L957">
        <v>559.17999999999995</v>
      </c>
      <c r="M957">
        <f t="shared" si="44"/>
        <v>5313.78</v>
      </c>
      <c r="N957" t="str">
        <f t="shared" si="42"/>
        <v>Q4</v>
      </c>
      <c r="O957" s="2">
        <f t="shared" si="43"/>
        <v>10.523205702908287</v>
      </c>
      <c r="P957" t="str">
        <f>VLOOKUP(retail_sales_2023!C957,customers!A:J,5,)</f>
        <v>Nagpur</v>
      </c>
      <c r="Q957" t="str">
        <f>VLOOKUP(C957,customers!A:J,10,0)</f>
        <v>Regular</v>
      </c>
    </row>
    <row r="958" spans="1:17" x14ac:dyDescent="0.3">
      <c r="A958" t="s">
        <v>1905</v>
      </c>
      <c r="B958" s="1">
        <v>45033</v>
      </c>
      <c r="C958" t="s">
        <v>1906</v>
      </c>
      <c r="D958" t="s">
        <v>1907</v>
      </c>
      <c r="E958" t="s">
        <v>27</v>
      </c>
      <c r="F958" t="s">
        <v>43</v>
      </c>
      <c r="G958" t="s">
        <v>110</v>
      </c>
      <c r="H958">
        <v>1</v>
      </c>
      <c r="I958">
        <v>6011.93</v>
      </c>
      <c r="J958">
        <v>0.3</v>
      </c>
      <c r="K958">
        <v>4208.3500000000004</v>
      </c>
      <c r="L958">
        <v>574.75</v>
      </c>
      <c r="M958">
        <f t="shared" si="44"/>
        <v>4208.3509999999997</v>
      </c>
      <c r="N958" t="str">
        <f t="shared" si="42"/>
        <v>Q2</v>
      </c>
      <c r="O958" s="2">
        <f t="shared" si="43"/>
        <v>13.657371653973646</v>
      </c>
      <c r="P958" t="str">
        <f>VLOOKUP(retail_sales_2023!C958,customers!A:J,5,)</f>
        <v>Amritsar</v>
      </c>
      <c r="Q958" t="str">
        <f>VLOOKUP(C958,customers!A:J,10,0)</f>
        <v>Regular</v>
      </c>
    </row>
    <row r="959" spans="1:17" x14ac:dyDescent="0.3">
      <c r="A959" t="s">
        <v>1908</v>
      </c>
      <c r="B959" s="1">
        <v>45150</v>
      </c>
      <c r="C959" t="s">
        <v>497</v>
      </c>
      <c r="D959" t="s">
        <v>498</v>
      </c>
      <c r="E959" t="s">
        <v>27</v>
      </c>
      <c r="F959" t="s">
        <v>52</v>
      </c>
      <c r="G959" t="s">
        <v>117</v>
      </c>
      <c r="H959">
        <v>5</v>
      </c>
      <c r="I959">
        <v>525.66999999999996</v>
      </c>
      <c r="J959">
        <v>0.05</v>
      </c>
      <c r="K959">
        <v>2496.9299999999998</v>
      </c>
      <c r="L959">
        <v>155.6</v>
      </c>
      <c r="M959">
        <f t="shared" si="44"/>
        <v>2496.9324999999999</v>
      </c>
      <c r="N959" t="str">
        <f t="shared" si="42"/>
        <v>Q3</v>
      </c>
      <c r="O959" s="2">
        <f t="shared" si="43"/>
        <v>6.2316524692322179</v>
      </c>
      <c r="P959" t="str">
        <f>VLOOKUP(retail_sales_2023!C959,customers!A:J,5,)</f>
        <v>Chandigarh</v>
      </c>
      <c r="Q959" t="str">
        <f>VLOOKUP(C959,customers!A:J,10,0)</f>
        <v>Regular</v>
      </c>
    </row>
    <row r="960" spans="1:17" x14ac:dyDescent="0.3">
      <c r="A960" t="s">
        <v>1909</v>
      </c>
      <c r="B960" s="1">
        <v>45206</v>
      </c>
      <c r="C960" t="s">
        <v>1131</v>
      </c>
      <c r="D960" t="s">
        <v>1132</v>
      </c>
      <c r="E960" t="s">
        <v>33</v>
      </c>
      <c r="F960" t="s">
        <v>22</v>
      </c>
      <c r="G960" t="s">
        <v>1039</v>
      </c>
      <c r="H960">
        <v>1</v>
      </c>
      <c r="I960">
        <v>9295.81</v>
      </c>
      <c r="J960">
        <v>0.05</v>
      </c>
      <c r="K960">
        <v>8831.02</v>
      </c>
      <c r="L960">
        <v>1702.94</v>
      </c>
      <c r="M960">
        <f t="shared" si="44"/>
        <v>8831.0194999999985</v>
      </c>
      <c r="N960" t="str">
        <f t="shared" si="42"/>
        <v>Q4</v>
      </c>
      <c r="O960" s="2">
        <f t="shared" si="43"/>
        <v>19.283616162119436</v>
      </c>
      <c r="P960" t="str">
        <f>VLOOKUP(retail_sales_2023!C960,customers!A:J,5,)</f>
        <v>Pune</v>
      </c>
      <c r="Q960" t="str">
        <f>VLOOKUP(C960,customers!A:J,10,0)</f>
        <v>Premium</v>
      </c>
    </row>
    <row r="961" spans="1:17" x14ac:dyDescent="0.3">
      <c r="A961" t="s">
        <v>1910</v>
      </c>
      <c r="B961" s="1">
        <v>44955</v>
      </c>
      <c r="C961" t="s">
        <v>832</v>
      </c>
      <c r="D961" t="s">
        <v>833</v>
      </c>
      <c r="E961" t="s">
        <v>33</v>
      </c>
      <c r="F961" t="s">
        <v>52</v>
      </c>
      <c r="G961" t="s">
        <v>200</v>
      </c>
      <c r="H961">
        <v>3</v>
      </c>
      <c r="I961">
        <v>695.49</v>
      </c>
      <c r="J961">
        <v>0.05</v>
      </c>
      <c r="K961">
        <v>1982.15</v>
      </c>
      <c r="L961">
        <v>162.94</v>
      </c>
      <c r="M961">
        <f t="shared" si="44"/>
        <v>1982.1465000000001</v>
      </c>
      <c r="N961" t="str">
        <f t="shared" si="42"/>
        <v>Q1</v>
      </c>
      <c r="O961" s="2">
        <f t="shared" si="43"/>
        <v>8.2203667734530672</v>
      </c>
      <c r="P961" t="str">
        <f>VLOOKUP(retail_sales_2023!C961,customers!A:J,5,)</f>
        <v>Surat</v>
      </c>
      <c r="Q961" t="str">
        <f>VLOOKUP(C961,customers!A:J,10,0)</f>
        <v>Premium</v>
      </c>
    </row>
    <row r="962" spans="1:17" x14ac:dyDescent="0.3">
      <c r="A962" t="s">
        <v>1911</v>
      </c>
      <c r="B962" s="1">
        <v>45273</v>
      </c>
      <c r="C962" t="s">
        <v>303</v>
      </c>
      <c r="D962" t="s">
        <v>13093</v>
      </c>
      <c r="E962" t="s">
        <v>27</v>
      </c>
      <c r="F962" t="s">
        <v>52</v>
      </c>
      <c r="G962" t="s">
        <v>53</v>
      </c>
      <c r="H962">
        <v>2</v>
      </c>
      <c r="I962">
        <v>636.41</v>
      </c>
      <c r="J962">
        <v>0.25</v>
      </c>
      <c r="K962">
        <v>954.62</v>
      </c>
      <c r="L962">
        <v>76.03</v>
      </c>
      <c r="M962">
        <f t="shared" si="44"/>
        <v>954.61500000000001</v>
      </c>
      <c r="N962" t="str">
        <f t="shared" si="42"/>
        <v>Q4</v>
      </c>
      <c r="O962" s="2">
        <f t="shared" si="43"/>
        <v>7.9644256353313363</v>
      </c>
      <c r="P962" t="str">
        <f>VLOOKUP(retail_sales_2023!C962,customers!A:J,5,)</f>
        <v>Jaipur</v>
      </c>
      <c r="Q962" t="str">
        <f>VLOOKUP(C962,customers!A:J,10,0)</f>
        <v>Premium</v>
      </c>
    </row>
    <row r="963" spans="1:17" x14ac:dyDescent="0.3">
      <c r="A963" t="s">
        <v>1912</v>
      </c>
      <c r="B963" s="1">
        <v>45167</v>
      </c>
      <c r="C963" t="s">
        <v>1913</v>
      </c>
      <c r="D963" t="s">
        <v>1914</v>
      </c>
      <c r="E963" t="s">
        <v>21</v>
      </c>
      <c r="F963" t="s">
        <v>16</v>
      </c>
      <c r="G963" t="s">
        <v>319</v>
      </c>
      <c r="H963">
        <v>2</v>
      </c>
      <c r="I963">
        <v>617.71</v>
      </c>
      <c r="J963">
        <v>0</v>
      </c>
      <c r="K963">
        <v>1235.42</v>
      </c>
      <c r="L963">
        <v>494.55</v>
      </c>
      <c r="M963">
        <f t="shared" si="44"/>
        <v>1235.42</v>
      </c>
      <c r="N963" t="str">
        <f t="shared" ref="N963:N1026" si="45">"Q"&amp;ROUNDUP(MONTH(B963)/3,0)</f>
        <v>Q3</v>
      </c>
      <c r="O963" s="2">
        <f t="shared" ref="O963:O1026" si="46">(L963/K963)*100</f>
        <v>40.030920658561456</v>
      </c>
      <c r="P963" t="str">
        <f>VLOOKUP(retail_sales_2023!C963,customers!A:J,5,)</f>
        <v>Patna</v>
      </c>
      <c r="Q963" t="str">
        <f>VLOOKUP(C963,customers!A:J,10,0)</f>
        <v>Premium</v>
      </c>
    </row>
    <row r="964" spans="1:17" x14ac:dyDescent="0.3">
      <c r="A964" t="s">
        <v>1915</v>
      </c>
      <c r="B964" s="1">
        <v>45195</v>
      </c>
      <c r="C964" t="s">
        <v>126</v>
      </c>
      <c r="D964" t="s">
        <v>127</v>
      </c>
      <c r="E964" t="s">
        <v>15</v>
      </c>
      <c r="F964" t="s">
        <v>22</v>
      </c>
      <c r="G964" t="s">
        <v>182</v>
      </c>
      <c r="H964">
        <v>4</v>
      </c>
      <c r="I964">
        <v>41870.99</v>
      </c>
      <c r="J964">
        <v>0.05</v>
      </c>
      <c r="K964">
        <v>159109.76000000001</v>
      </c>
      <c r="L964">
        <v>47698.92</v>
      </c>
      <c r="M964">
        <f t="shared" si="44"/>
        <v>159109.76199999999</v>
      </c>
      <c r="N964" t="str">
        <f t="shared" si="45"/>
        <v>Q3</v>
      </c>
      <c r="O964" s="2">
        <f t="shared" si="46"/>
        <v>29.978626075483987</v>
      </c>
      <c r="P964" t="str">
        <f>VLOOKUP(retail_sales_2023!C964,customers!A:J,5,)</f>
        <v>Coimbatore</v>
      </c>
      <c r="Q964" t="str">
        <f>VLOOKUP(C964,customers!A:J,10,0)</f>
        <v>Premium</v>
      </c>
    </row>
    <row r="965" spans="1:17" x14ac:dyDescent="0.3">
      <c r="A965" t="s">
        <v>1916</v>
      </c>
      <c r="B965" s="1">
        <v>45145</v>
      </c>
      <c r="C965" t="s">
        <v>1352</v>
      </c>
      <c r="D965" t="s">
        <v>1353</v>
      </c>
      <c r="E965" t="s">
        <v>15</v>
      </c>
      <c r="F965" t="s">
        <v>81</v>
      </c>
      <c r="G965" t="s">
        <v>158</v>
      </c>
      <c r="H965">
        <v>2</v>
      </c>
      <c r="I965">
        <v>3996.79</v>
      </c>
      <c r="J965">
        <v>0</v>
      </c>
      <c r="K965">
        <v>7993.58</v>
      </c>
      <c r="L965">
        <v>1775.33</v>
      </c>
      <c r="M965">
        <f t="shared" ref="M965:M1028" si="47">H965*I965*(1-J965)</f>
        <v>7993.58</v>
      </c>
      <c r="N965" t="str">
        <f t="shared" si="45"/>
        <v>Q3</v>
      </c>
      <c r="O965" s="2">
        <f t="shared" si="46"/>
        <v>22.209448082085874</v>
      </c>
      <c r="P965" t="str">
        <f>VLOOKUP(retail_sales_2023!C965,customers!A:J,5,)</f>
        <v>Kochi</v>
      </c>
      <c r="Q965" t="str">
        <f>VLOOKUP(C965,customers!A:J,10,0)</f>
        <v>Premium</v>
      </c>
    </row>
    <row r="966" spans="1:17" x14ac:dyDescent="0.3">
      <c r="A966" t="s">
        <v>1917</v>
      </c>
      <c r="B966" s="1">
        <v>45091</v>
      </c>
      <c r="C966" t="s">
        <v>1051</v>
      </c>
      <c r="D966" t="s">
        <v>1052</v>
      </c>
      <c r="E966" t="s">
        <v>21</v>
      </c>
      <c r="F966" t="s">
        <v>28</v>
      </c>
      <c r="G966" t="s">
        <v>61</v>
      </c>
      <c r="H966">
        <v>5</v>
      </c>
      <c r="I966">
        <v>4383.6499999999996</v>
      </c>
      <c r="J966">
        <v>0</v>
      </c>
      <c r="K966">
        <v>21918.25</v>
      </c>
      <c r="L966">
        <v>5431.33</v>
      </c>
      <c r="M966">
        <f t="shared" si="47"/>
        <v>21918.25</v>
      </c>
      <c r="N966" t="str">
        <f t="shared" si="45"/>
        <v>Q2</v>
      </c>
      <c r="O966" s="2">
        <f t="shared" si="46"/>
        <v>24.77994365426072</v>
      </c>
      <c r="P966" t="str">
        <f>VLOOKUP(retail_sales_2023!C966,customers!A:J,5,)</f>
        <v>Bhubaneswar</v>
      </c>
      <c r="Q966" t="str">
        <f>VLOOKUP(C966,customers!A:J,10,0)</f>
        <v>Regular</v>
      </c>
    </row>
    <row r="967" spans="1:17" x14ac:dyDescent="0.3">
      <c r="A967" t="s">
        <v>1918</v>
      </c>
      <c r="B967" s="1">
        <v>45144</v>
      </c>
      <c r="C967" t="s">
        <v>1919</v>
      </c>
      <c r="D967" t="s">
        <v>1920</v>
      </c>
      <c r="E967" t="s">
        <v>15</v>
      </c>
      <c r="F967" t="s">
        <v>38</v>
      </c>
      <c r="G967" t="s">
        <v>73</v>
      </c>
      <c r="H967">
        <v>2</v>
      </c>
      <c r="I967">
        <v>1882.57</v>
      </c>
      <c r="J967">
        <v>0.05</v>
      </c>
      <c r="K967">
        <v>3576.88</v>
      </c>
      <c r="L967">
        <v>949.71</v>
      </c>
      <c r="M967">
        <f t="shared" si="47"/>
        <v>3576.8829999999998</v>
      </c>
      <c r="N967" t="str">
        <f t="shared" si="45"/>
        <v>Q3</v>
      </c>
      <c r="O967" s="2">
        <f t="shared" si="46"/>
        <v>26.551352016282348</v>
      </c>
      <c r="P967" t="str">
        <f>VLOOKUP(retail_sales_2023!C967,customers!A:J,5,)</f>
        <v>Bengaluru</v>
      </c>
      <c r="Q967" t="str">
        <f>VLOOKUP(C967,customers!A:J,10,0)</f>
        <v>Regular</v>
      </c>
    </row>
    <row r="968" spans="1:17" x14ac:dyDescent="0.3">
      <c r="A968" t="s">
        <v>1921</v>
      </c>
      <c r="B968" s="1">
        <v>45229</v>
      </c>
      <c r="C968" t="s">
        <v>231</v>
      </c>
      <c r="D968" t="s">
        <v>232</v>
      </c>
      <c r="E968" t="s">
        <v>27</v>
      </c>
      <c r="F968" t="s">
        <v>52</v>
      </c>
      <c r="G968" t="s">
        <v>226</v>
      </c>
      <c r="H968">
        <v>9</v>
      </c>
      <c r="I968">
        <v>214.75</v>
      </c>
      <c r="J968">
        <v>0.1</v>
      </c>
      <c r="K968">
        <v>1739.48</v>
      </c>
      <c r="L968">
        <v>174.31</v>
      </c>
      <c r="M968">
        <f t="shared" si="47"/>
        <v>1739.4750000000001</v>
      </c>
      <c r="N968" t="str">
        <f t="shared" si="45"/>
        <v>Q4</v>
      </c>
      <c r="O968" s="2">
        <f t="shared" si="46"/>
        <v>10.020810817025778</v>
      </c>
      <c r="P968" t="str">
        <f>VLOOKUP(retail_sales_2023!C968,customers!A:J,5,)</f>
        <v>Delhi</v>
      </c>
      <c r="Q968" t="str">
        <f>VLOOKUP(C968,customers!A:J,10,0)</f>
        <v>Regular</v>
      </c>
    </row>
    <row r="969" spans="1:17" x14ac:dyDescent="0.3">
      <c r="A969" t="s">
        <v>1922</v>
      </c>
      <c r="B969" s="1">
        <v>44960</v>
      </c>
      <c r="C969" t="s">
        <v>560</v>
      </c>
      <c r="D969" t="s">
        <v>561</v>
      </c>
      <c r="E969" t="s">
        <v>27</v>
      </c>
      <c r="F969" t="s">
        <v>22</v>
      </c>
      <c r="G969" t="s">
        <v>210</v>
      </c>
      <c r="H969">
        <v>1</v>
      </c>
      <c r="I969">
        <v>5301.75</v>
      </c>
      <c r="J969">
        <v>0.05</v>
      </c>
      <c r="K969">
        <v>5036.66</v>
      </c>
      <c r="L969">
        <v>1354.1</v>
      </c>
      <c r="M969">
        <f t="shared" si="47"/>
        <v>5036.6624999999995</v>
      </c>
      <c r="N969" t="str">
        <f t="shared" si="45"/>
        <v>Q1</v>
      </c>
      <c r="O969" s="2">
        <f t="shared" si="46"/>
        <v>26.884880059404448</v>
      </c>
      <c r="P969" t="str">
        <f>VLOOKUP(retail_sales_2023!C969,customers!A:J,5,)</f>
        <v>Chandigarh</v>
      </c>
      <c r="Q969" t="str">
        <f>VLOOKUP(C969,customers!A:J,10,0)</f>
        <v>Premium</v>
      </c>
    </row>
    <row r="970" spans="1:17" x14ac:dyDescent="0.3">
      <c r="A970" t="s">
        <v>1923</v>
      </c>
      <c r="B970" s="1">
        <v>45259</v>
      </c>
      <c r="C970" t="s">
        <v>895</v>
      </c>
      <c r="D970" t="s">
        <v>896</v>
      </c>
      <c r="E970" t="s">
        <v>15</v>
      </c>
      <c r="F970" t="s">
        <v>81</v>
      </c>
      <c r="G970" t="s">
        <v>105</v>
      </c>
      <c r="H970">
        <v>1</v>
      </c>
      <c r="I970">
        <v>4696.99</v>
      </c>
      <c r="J970">
        <v>0</v>
      </c>
      <c r="K970">
        <v>4696.99</v>
      </c>
      <c r="L970">
        <v>1716.54</v>
      </c>
      <c r="M970">
        <f t="shared" si="47"/>
        <v>4696.99</v>
      </c>
      <c r="N970" t="str">
        <f t="shared" si="45"/>
        <v>Q4</v>
      </c>
      <c r="O970" s="2">
        <f t="shared" si="46"/>
        <v>36.54553235156984</v>
      </c>
      <c r="P970" t="str">
        <f>VLOOKUP(retail_sales_2023!C970,customers!A:J,5,)</f>
        <v>Hyderabad</v>
      </c>
      <c r="Q970" t="str">
        <f>VLOOKUP(C970,customers!A:J,10,0)</f>
        <v>Regular</v>
      </c>
    </row>
    <row r="971" spans="1:17" x14ac:dyDescent="0.3">
      <c r="A971" t="s">
        <v>1924</v>
      </c>
      <c r="B971" s="1">
        <v>45122</v>
      </c>
      <c r="C971" t="s">
        <v>686</v>
      </c>
      <c r="D971" t="s">
        <v>687</v>
      </c>
      <c r="E971" t="s">
        <v>15</v>
      </c>
      <c r="F971" t="s">
        <v>43</v>
      </c>
      <c r="G971" t="s">
        <v>44</v>
      </c>
      <c r="H971">
        <v>3</v>
      </c>
      <c r="I971">
        <v>20977.27</v>
      </c>
      <c r="J971">
        <v>0</v>
      </c>
      <c r="K971">
        <v>62931.81</v>
      </c>
      <c r="L971">
        <v>8857.69</v>
      </c>
      <c r="M971">
        <f t="shared" si="47"/>
        <v>62931.81</v>
      </c>
      <c r="N971" t="str">
        <f t="shared" si="45"/>
        <v>Q3</v>
      </c>
      <c r="O971" s="2">
        <f t="shared" si="46"/>
        <v>14.075059973644491</v>
      </c>
      <c r="P971" t="str">
        <f>VLOOKUP(retail_sales_2023!C971,customers!A:J,5,)</f>
        <v>Kochi</v>
      </c>
      <c r="Q971" t="str">
        <f>VLOOKUP(C971,customers!A:J,10,0)</f>
        <v>Premium</v>
      </c>
    </row>
    <row r="972" spans="1:17" x14ac:dyDescent="0.3">
      <c r="A972" t="s">
        <v>1925</v>
      </c>
      <c r="B972" s="1">
        <v>45105</v>
      </c>
      <c r="C972" t="s">
        <v>1185</v>
      </c>
      <c r="D972" t="s">
        <v>1186</v>
      </c>
      <c r="E972" t="s">
        <v>27</v>
      </c>
      <c r="F972" t="s">
        <v>52</v>
      </c>
      <c r="G972" t="s">
        <v>169</v>
      </c>
      <c r="H972">
        <v>6</v>
      </c>
      <c r="I972">
        <v>521.62</v>
      </c>
      <c r="J972">
        <v>0.05</v>
      </c>
      <c r="K972">
        <v>2973.23</v>
      </c>
      <c r="L972">
        <v>288.14</v>
      </c>
      <c r="M972">
        <f t="shared" si="47"/>
        <v>2973.2339999999999</v>
      </c>
      <c r="N972" t="str">
        <f t="shared" si="45"/>
        <v>Q2</v>
      </c>
      <c r="O972" s="2">
        <f t="shared" si="46"/>
        <v>9.6911439747345476</v>
      </c>
      <c r="P972" t="str">
        <f>VLOOKUP(retail_sales_2023!C972,customers!A:J,5,)</f>
        <v>Lucknow</v>
      </c>
      <c r="Q972" t="str">
        <f>VLOOKUP(C972,customers!A:J,10,0)</f>
        <v>Regular</v>
      </c>
    </row>
    <row r="973" spans="1:17" x14ac:dyDescent="0.3">
      <c r="A973" t="s">
        <v>1926</v>
      </c>
      <c r="B973" s="1">
        <v>45225</v>
      </c>
      <c r="C973" t="s">
        <v>1065</v>
      </c>
      <c r="D973" t="s">
        <v>1066</v>
      </c>
      <c r="E973" t="s">
        <v>15</v>
      </c>
      <c r="F973" t="s">
        <v>43</v>
      </c>
      <c r="G973" t="s">
        <v>110</v>
      </c>
      <c r="H973">
        <v>3</v>
      </c>
      <c r="I973">
        <v>23324.52</v>
      </c>
      <c r="J973">
        <v>0.1</v>
      </c>
      <c r="K973">
        <v>62976.2</v>
      </c>
      <c r="L973">
        <v>6882.78</v>
      </c>
      <c r="M973">
        <f t="shared" si="47"/>
        <v>62976.203999999998</v>
      </c>
      <c r="N973" t="str">
        <f t="shared" si="45"/>
        <v>Q4</v>
      </c>
      <c r="O973" s="2">
        <f t="shared" si="46"/>
        <v>10.929176419028142</v>
      </c>
      <c r="P973" t="str">
        <f>VLOOKUP(retail_sales_2023!C973,customers!A:J,5,)</f>
        <v>Chennai</v>
      </c>
      <c r="Q973" t="str">
        <f>VLOOKUP(C973,customers!A:J,10,0)</f>
        <v>Premium</v>
      </c>
    </row>
    <row r="974" spans="1:17" x14ac:dyDescent="0.3">
      <c r="A974" t="s">
        <v>1927</v>
      </c>
      <c r="B974" s="1">
        <v>44940</v>
      </c>
      <c r="C974" t="s">
        <v>257</v>
      </c>
      <c r="D974" t="s">
        <v>258</v>
      </c>
      <c r="E974" t="s">
        <v>27</v>
      </c>
      <c r="F974" t="s">
        <v>43</v>
      </c>
      <c r="G974" t="s">
        <v>44</v>
      </c>
      <c r="H974">
        <v>3</v>
      </c>
      <c r="I974">
        <v>44796.87</v>
      </c>
      <c r="J974">
        <v>0.15</v>
      </c>
      <c r="K974">
        <v>114232.02</v>
      </c>
      <c r="L974">
        <v>12381.49</v>
      </c>
      <c r="M974">
        <f t="shared" si="47"/>
        <v>114232.01850000001</v>
      </c>
      <c r="N974" t="str">
        <f t="shared" si="45"/>
        <v>Q1</v>
      </c>
      <c r="O974" s="2">
        <f t="shared" si="46"/>
        <v>10.838896134376332</v>
      </c>
      <c r="P974" t="str">
        <f>VLOOKUP(retail_sales_2023!C974,customers!A:J,5,)</f>
        <v>Delhi</v>
      </c>
      <c r="Q974" t="str">
        <f>VLOOKUP(C974,customers!A:J,10,0)</f>
        <v>Regular</v>
      </c>
    </row>
    <row r="975" spans="1:17" x14ac:dyDescent="0.3">
      <c r="A975" t="s">
        <v>1928</v>
      </c>
      <c r="B975" s="1">
        <v>45182</v>
      </c>
      <c r="C975" t="s">
        <v>745</v>
      </c>
      <c r="D975" t="s">
        <v>746</v>
      </c>
      <c r="E975" t="s">
        <v>33</v>
      </c>
      <c r="F975" t="s">
        <v>22</v>
      </c>
      <c r="G975" t="s">
        <v>210</v>
      </c>
      <c r="H975">
        <v>4</v>
      </c>
      <c r="I975">
        <v>41930.21</v>
      </c>
      <c r="J975">
        <v>0.1</v>
      </c>
      <c r="K975">
        <v>150948.76</v>
      </c>
      <c r="L975">
        <v>42522.080000000002</v>
      </c>
      <c r="M975">
        <f t="shared" si="47"/>
        <v>150948.75599999999</v>
      </c>
      <c r="N975" t="str">
        <f t="shared" si="45"/>
        <v>Q3</v>
      </c>
      <c r="O975" s="2">
        <f t="shared" si="46"/>
        <v>28.169876983421393</v>
      </c>
      <c r="P975" t="str">
        <f>VLOOKUP(retail_sales_2023!C975,customers!A:J,5,)</f>
        <v>Ahmedabad</v>
      </c>
      <c r="Q975" t="str">
        <f>VLOOKUP(C975,customers!A:J,10,0)</f>
        <v>Regular</v>
      </c>
    </row>
    <row r="976" spans="1:17" x14ac:dyDescent="0.3">
      <c r="A976" t="s">
        <v>1929</v>
      </c>
      <c r="B976" s="1">
        <v>45234</v>
      </c>
      <c r="C976" t="s">
        <v>388</v>
      </c>
      <c r="D976" t="s">
        <v>1930</v>
      </c>
      <c r="E976" t="s">
        <v>21</v>
      </c>
      <c r="F976" t="s">
        <v>43</v>
      </c>
      <c r="G976" t="s">
        <v>301</v>
      </c>
      <c r="H976">
        <v>2</v>
      </c>
      <c r="I976">
        <v>38837.68</v>
      </c>
      <c r="J976">
        <v>0</v>
      </c>
      <c r="K976">
        <v>77675.360000000001</v>
      </c>
      <c r="L976">
        <v>6586.3</v>
      </c>
      <c r="M976">
        <f t="shared" si="47"/>
        <v>77675.360000000001</v>
      </c>
      <c r="N976" t="str">
        <f t="shared" si="45"/>
        <v>Q4</v>
      </c>
      <c r="O976" s="2">
        <f t="shared" si="46"/>
        <v>8.4792654968061942</v>
      </c>
      <c r="P976" t="str">
        <f>VLOOKUP(retail_sales_2023!C976,customers!A:J,5,)</f>
        <v>Patna</v>
      </c>
      <c r="Q976" t="str">
        <f>VLOOKUP(C976,customers!A:J,10,0)</f>
        <v>Premium</v>
      </c>
    </row>
    <row r="977" spans="1:17" x14ac:dyDescent="0.3">
      <c r="A977" t="s">
        <v>1931</v>
      </c>
      <c r="B977" s="1">
        <v>45067</v>
      </c>
      <c r="C977" t="s">
        <v>388</v>
      </c>
      <c r="D977" t="s">
        <v>1930</v>
      </c>
      <c r="E977" t="s">
        <v>21</v>
      </c>
      <c r="F977" t="s">
        <v>22</v>
      </c>
      <c r="G977" t="s">
        <v>182</v>
      </c>
      <c r="H977">
        <v>1</v>
      </c>
      <c r="I977">
        <v>31944.28</v>
      </c>
      <c r="J977">
        <v>0.05</v>
      </c>
      <c r="K977">
        <v>30347.07</v>
      </c>
      <c r="L977">
        <v>8995.69</v>
      </c>
      <c r="M977">
        <f t="shared" si="47"/>
        <v>30347.065999999999</v>
      </c>
      <c r="N977" t="str">
        <f t="shared" si="45"/>
        <v>Q2</v>
      </c>
      <c r="O977" s="2">
        <f t="shared" si="46"/>
        <v>29.642696972063533</v>
      </c>
      <c r="P977" t="str">
        <f>VLOOKUP(retail_sales_2023!C977,customers!A:J,5,)</f>
        <v>Patna</v>
      </c>
      <c r="Q977" t="str">
        <f>VLOOKUP(C977,customers!A:J,10,0)</f>
        <v>Premium</v>
      </c>
    </row>
    <row r="978" spans="1:17" x14ac:dyDescent="0.3">
      <c r="A978" t="s">
        <v>1932</v>
      </c>
      <c r="B978" s="1">
        <v>45064</v>
      </c>
      <c r="C978" t="s">
        <v>420</v>
      </c>
      <c r="D978" t="s">
        <v>421</v>
      </c>
      <c r="E978" t="s">
        <v>33</v>
      </c>
      <c r="F978" t="s">
        <v>81</v>
      </c>
      <c r="G978" t="s">
        <v>150</v>
      </c>
      <c r="H978">
        <v>5</v>
      </c>
      <c r="I978">
        <v>3451.45</v>
      </c>
      <c r="J978">
        <v>0.15</v>
      </c>
      <c r="K978">
        <v>14668.66</v>
      </c>
      <c r="L978">
        <v>4237.93</v>
      </c>
      <c r="M978">
        <f t="shared" si="47"/>
        <v>14668.6625</v>
      </c>
      <c r="N978" t="str">
        <f t="shared" si="45"/>
        <v>Q2</v>
      </c>
      <c r="O978" s="2">
        <f t="shared" si="46"/>
        <v>28.891050716289019</v>
      </c>
      <c r="P978" t="str">
        <f>VLOOKUP(retail_sales_2023!C978,customers!A:J,5,)</f>
        <v>Surat</v>
      </c>
      <c r="Q978" t="str">
        <f>VLOOKUP(C978,customers!A:J,10,0)</f>
        <v>Premium</v>
      </c>
    </row>
    <row r="979" spans="1:17" x14ac:dyDescent="0.3">
      <c r="A979" t="s">
        <v>1933</v>
      </c>
      <c r="B979" s="1">
        <v>45224</v>
      </c>
      <c r="C979" t="s">
        <v>1934</v>
      </c>
      <c r="D979" t="s">
        <v>1935</v>
      </c>
      <c r="E979" t="s">
        <v>15</v>
      </c>
      <c r="F979" t="s">
        <v>43</v>
      </c>
      <c r="G979" t="s">
        <v>301</v>
      </c>
      <c r="H979">
        <v>4</v>
      </c>
      <c r="I979">
        <v>64403.6</v>
      </c>
      <c r="J979">
        <v>0.05</v>
      </c>
      <c r="K979">
        <v>244733.68</v>
      </c>
      <c r="L979">
        <v>33689.99</v>
      </c>
      <c r="M979">
        <f t="shared" si="47"/>
        <v>244733.68</v>
      </c>
      <c r="N979" t="str">
        <f t="shared" si="45"/>
        <v>Q4</v>
      </c>
      <c r="O979" s="2">
        <f t="shared" si="46"/>
        <v>13.765980227976796</v>
      </c>
      <c r="P979" t="str">
        <f>VLOOKUP(retail_sales_2023!C979,customers!A:J,5,)</f>
        <v>Kochi</v>
      </c>
      <c r="Q979" t="str">
        <f>VLOOKUP(C979,customers!A:J,10,0)</f>
        <v>Premium</v>
      </c>
    </row>
    <row r="980" spans="1:17" x14ac:dyDescent="0.3">
      <c r="A980" t="s">
        <v>1936</v>
      </c>
      <c r="B980" s="1">
        <v>45222</v>
      </c>
      <c r="C980" t="s">
        <v>500</v>
      </c>
      <c r="D980" t="s">
        <v>501</v>
      </c>
      <c r="E980" t="s">
        <v>15</v>
      </c>
      <c r="F980" t="s">
        <v>81</v>
      </c>
      <c r="G980" t="s">
        <v>264</v>
      </c>
      <c r="H980">
        <v>3</v>
      </c>
      <c r="I980">
        <v>684.58</v>
      </c>
      <c r="J980">
        <v>0.05</v>
      </c>
      <c r="K980">
        <v>1951.05</v>
      </c>
      <c r="L980">
        <v>710.92</v>
      </c>
      <c r="M980">
        <f t="shared" si="47"/>
        <v>1951.0530000000001</v>
      </c>
      <c r="N980" t="str">
        <f t="shared" si="45"/>
        <v>Q4</v>
      </c>
      <c r="O980" s="2">
        <f t="shared" si="46"/>
        <v>36.437815535224622</v>
      </c>
      <c r="P980" t="str">
        <f>VLOOKUP(retail_sales_2023!C980,customers!A:J,5,)</f>
        <v>Coimbatore</v>
      </c>
      <c r="Q980" t="str">
        <f>VLOOKUP(C980,customers!A:J,10,0)</f>
        <v>Premium</v>
      </c>
    </row>
    <row r="981" spans="1:17" x14ac:dyDescent="0.3">
      <c r="A981" t="s">
        <v>1937</v>
      </c>
      <c r="B981" s="1">
        <v>45279</v>
      </c>
      <c r="C981" t="s">
        <v>1361</v>
      </c>
      <c r="D981" t="s">
        <v>1362</v>
      </c>
      <c r="E981" t="s">
        <v>21</v>
      </c>
      <c r="F981" t="s">
        <v>52</v>
      </c>
      <c r="G981" t="s">
        <v>53</v>
      </c>
      <c r="H981">
        <v>6</v>
      </c>
      <c r="I981">
        <v>614.25</v>
      </c>
      <c r="J981">
        <v>0.1</v>
      </c>
      <c r="K981">
        <v>3316.95</v>
      </c>
      <c r="L981">
        <v>-266.79000000000002</v>
      </c>
      <c r="M981">
        <f t="shared" si="47"/>
        <v>3316.9500000000003</v>
      </c>
      <c r="N981" t="str">
        <f t="shared" si="45"/>
        <v>Q4</v>
      </c>
      <c r="O981" s="2">
        <f t="shared" si="46"/>
        <v>-8.0432324876769332</v>
      </c>
      <c r="P981" t="str">
        <f>VLOOKUP(retail_sales_2023!C981,customers!A:J,5,)</f>
        <v>Guwahati</v>
      </c>
      <c r="Q981" t="str">
        <f>VLOOKUP(C981,customers!A:J,10,0)</f>
        <v>Premium</v>
      </c>
    </row>
    <row r="982" spans="1:17" x14ac:dyDescent="0.3">
      <c r="A982" t="s">
        <v>1938</v>
      </c>
      <c r="B982" s="1">
        <v>45256</v>
      </c>
      <c r="C982" t="s">
        <v>1939</v>
      </c>
      <c r="D982" t="s">
        <v>1940</v>
      </c>
      <c r="E982" t="s">
        <v>27</v>
      </c>
      <c r="F982" t="s">
        <v>28</v>
      </c>
      <c r="G982" t="s">
        <v>61</v>
      </c>
      <c r="H982">
        <v>5</v>
      </c>
      <c r="I982">
        <v>7803.98</v>
      </c>
      <c r="J982">
        <v>0.1</v>
      </c>
      <c r="K982">
        <v>35117.910000000003</v>
      </c>
      <c r="L982">
        <v>8231.19</v>
      </c>
      <c r="M982">
        <f t="shared" si="47"/>
        <v>35117.909999999996</v>
      </c>
      <c r="N982" t="str">
        <f t="shared" si="45"/>
        <v>Q4</v>
      </c>
      <c r="O982" s="2">
        <f t="shared" si="46"/>
        <v>23.438724001513755</v>
      </c>
      <c r="P982" t="str">
        <f>VLOOKUP(retail_sales_2023!C982,customers!A:J,5,)</f>
        <v>Chandigarh</v>
      </c>
      <c r="Q982" t="str">
        <f>VLOOKUP(C982,customers!A:J,10,0)</f>
        <v>Regular</v>
      </c>
    </row>
    <row r="983" spans="1:17" x14ac:dyDescent="0.3">
      <c r="A983" t="s">
        <v>1941</v>
      </c>
      <c r="B983" s="1">
        <v>45221</v>
      </c>
      <c r="C983" t="s">
        <v>895</v>
      </c>
      <c r="D983" t="s">
        <v>896</v>
      </c>
      <c r="E983" t="s">
        <v>15</v>
      </c>
      <c r="F983" t="s">
        <v>22</v>
      </c>
      <c r="G983" t="s">
        <v>210</v>
      </c>
      <c r="H983">
        <v>3</v>
      </c>
      <c r="I983">
        <v>31719.98</v>
      </c>
      <c r="J983">
        <v>0</v>
      </c>
      <c r="K983">
        <v>95159.94</v>
      </c>
      <c r="L983">
        <v>30883.18</v>
      </c>
      <c r="M983">
        <f t="shared" si="47"/>
        <v>95159.94</v>
      </c>
      <c r="N983" t="str">
        <f t="shared" si="45"/>
        <v>Q4</v>
      </c>
      <c r="O983" s="2">
        <f t="shared" si="46"/>
        <v>32.453971702798469</v>
      </c>
      <c r="P983" t="str">
        <f>VLOOKUP(retail_sales_2023!C983,customers!A:J,5,)</f>
        <v>Hyderabad</v>
      </c>
      <c r="Q983" t="str">
        <f>VLOOKUP(C983,customers!A:J,10,0)</f>
        <v>Regular</v>
      </c>
    </row>
    <row r="984" spans="1:17" x14ac:dyDescent="0.3">
      <c r="A984" t="s">
        <v>1942</v>
      </c>
      <c r="B984" s="1">
        <v>45275</v>
      </c>
      <c r="C984" t="s">
        <v>1789</v>
      </c>
      <c r="D984" t="s">
        <v>1790</v>
      </c>
      <c r="E984" t="s">
        <v>33</v>
      </c>
      <c r="F984" t="s">
        <v>43</v>
      </c>
      <c r="G984" t="s">
        <v>128</v>
      </c>
      <c r="H984">
        <v>3</v>
      </c>
      <c r="I984">
        <v>68193.37</v>
      </c>
      <c r="J984">
        <v>0</v>
      </c>
      <c r="K984">
        <v>204580.11</v>
      </c>
      <c r="L984">
        <v>27182.01</v>
      </c>
      <c r="M984">
        <f t="shared" si="47"/>
        <v>204580.11</v>
      </c>
      <c r="N984" t="str">
        <f t="shared" si="45"/>
        <v>Q4</v>
      </c>
      <c r="O984" s="2">
        <f t="shared" si="46"/>
        <v>13.286731540030944</v>
      </c>
      <c r="P984" t="str">
        <f>VLOOKUP(retail_sales_2023!C984,customers!A:J,5,)</f>
        <v>Surat</v>
      </c>
      <c r="Q984" t="str">
        <f>VLOOKUP(C984,customers!A:J,10,0)</f>
        <v>Occasional</v>
      </c>
    </row>
    <row r="985" spans="1:17" x14ac:dyDescent="0.3">
      <c r="A985" t="s">
        <v>1943</v>
      </c>
      <c r="B985" s="1">
        <v>45282</v>
      </c>
      <c r="C985" t="s">
        <v>463</v>
      </c>
      <c r="D985" t="s">
        <v>464</v>
      </c>
      <c r="E985" t="s">
        <v>21</v>
      </c>
      <c r="F985" t="s">
        <v>52</v>
      </c>
      <c r="G985" t="s">
        <v>226</v>
      </c>
      <c r="H985">
        <v>5</v>
      </c>
      <c r="I985">
        <v>428.05</v>
      </c>
      <c r="J985">
        <v>0</v>
      </c>
      <c r="K985">
        <v>2140.25</v>
      </c>
      <c r="L985">
        <v>177.29</v>
      </c>
      <c r="M985">
        <f t="shared" si="47"/>
        <v>2140.25</v>
      </c>
      <c r="N985" t="str">
        <f t="shared" si="45"/>
        <v>Q4</v>
      </c>
      <c r="O985" s="2">
        <f t="shared" si="46"/>
        <v>8.2836117276019152</v>
      </c>
      <c r="P985" t="str">
        <f>VLOOKUP(retail_sales_2023!C985,customers!A:J,5,)</f>
        <v>Nagpur</v>
      </c>
      <c r="Q985" t="str">
        <f>VLOOKUP(C985,customers!A:J,10,0)</f>
        <v>Regular</v>
      </c>
    </row>
    <row r="986" spans="1:17" x14ac:dyDescent="0.3">
      <c r="A986" t="s">
        <v>1944</v>
      </c>
      <c r="B986" s="1">
        <v>45237</v>
      </c>
      <c r="C986" t="s">
        <v>425</v>
      </c>
      <c r="D986" t="s">
        <v>426</v>
      </c>
      <c r="E986" t="s">
        <v>33</v>
      </c>
      <c r="F986" t="s">
        <v>28</v>
      </c>
      <c r="G986" t="s">
        <v>325</v>
      </c>
      <c r="H986">
        <v>3</v>
      </c>
      <c r="I986">
        <v>5906.87</v>
      </c>
      <c r="J986">
        <v>0.3</v>
      </c>
      <c r="K986">
        <v>12404.43</v>
      </c>
      <c r="L986">
        <v>2295.14</v>
      </c>
      <c r="M986">
        <f t="shared" si="47"/>
        <v>12404.427</v>
      </c>
      <c r="N986" t="str">
        <f t="shared" si="45"/>
        <v>Q4</v>
      </c>
      <c r="O986" s="2">
        <f t="shared" si="46"/>
        <v>18.50258335127047</v>
      </c>
      <c r="P986" t="str">
        <f>VLOOKUP(retail_sales_2023!C986,customers!A:J,5,)</f>
        <v>Nagpur</v>
      </c>
      <c r="Q986" t="str">
        <f>VLOOKUP(C986,customers!A:J,10,0)</f>
        <v>Premium</v>
      </c>
    </row>
    <row r="987" spans="1:17" x14ac:dyDescent="0.3">
      <c r="A987" t="s">
        <v>1945</v>
      </c>
      <c r="B987" s="1">
        <v>45032</v>
      </c>
      <c r="C987" t="s">
        <v>657</v>
      </c>
      <c r="D987" t="s">
        <v>658</v>
      </c>
      <c r="E987" t="s">
        <v>33</v>
      </c>
      <c r="F987" t="s">
        <v>22</v>
      </c>
      <c r="G987" t="s">
        <v>315</v>
      </c>
      <c r="H987">
        <v>3</v>
      </c>
      <c r="I987">
        <v>25553.97</v>
      </c>
      <c r="J987">
        <v>0.05</v>
      </c>
      <c r="K987">
        <v>72828.81</v>
      </c>
      <c r="L987">
        <v>15637.53</v>
      </c>
      <c r="M987">
        <f t="shared" si="47"/>
        <v>72828.814499999993</v>
      </c>
      <c r="N987" t="str">
        <f t="shared" si="45"/>
        <v>Q2</v>
      </c>
      <c r="O987" s="2">
        <f t="shared" si="46"/>
        <v>21.471626407186939</v>
      </c>
      <c r="P987" t="str">
        <f>VLOOKUP(retail_sales_2023!C987,customers!A:J,5,)</f>
        <v>Pune</v>
      </c>
      <c r="Q987" t="str">
        <f>VLOOKUP(C987,customers!A:J,10,0)</f>
        <v>Occasional</v>
      </c>
    </row>
    <row r="988" spans="1:17" x14ac:dyDescent="0.3">
      <c r="A988" t="s">
        <v>1946</v>
      </c>
      <c r="B988" s="1">
        <v>45006</v>
      </c>
      <c r="C988" t="s">
        <v>1195</v>
      </c>
      <c r="D988" t="s">
        <v>1196</v>
      </c>
      <c r="E988" t="s">
        <v>33</v>
      </c>
      <c r="F988" t="s">
        <v>52</v>
      </c>
      <c r="G988" t="s">
        <v>53</v>
      </c>
      <c r="H988">
        <v>10</v>
      </c>
      <c r="I988">
        <v>612.80999999999995</v>
      </c>
      <c r="J988">
        <v>0.2</v>
      </c>
      <c r="K988">
        <v>4902.4799999999996</v>
      </c>
      <c r="L988">
        <v>314.48</v>
      </c>
      <c r="M988">
        <f t="shared" si="47"/>
        <v>4902.4799999999996</v>
      </c>
      <c r="N988" t="str">
        <f t="shared" si="45"/>
        <v>Q1</v>
      </c>
      <c r="O988" s="2">
        <f t="shared" si="46"/>
        <v>6.4147125536463196</v>
      </c>
      <c r="P988" t="str">
        <f>VLOOKUP(retail_sales_2023!C988,customers!A:J,5,)</f>
        <v>Surat</v>
      </c>
      <c r="Q988" t="str">
        <f>VLOOKUP(C988,customers!A:J,10,0)</f>
        <v>Premium</v>
      </c>
    </row>
    <row r="989" spans="1:17" x14ac:dyDescent="0.3">
      <c r="A989" t="s">
        <v>1947</v>
      </c>
      <c r="B989" s="1">
        <v>44982</v>
      </c>
      <c r="C989" t="s">
        <v>348</v>
      </c>
      <c r="D989" t="s">
        <v>349</v>
      </c>
      <c r="E989" t="s">
        <v>15</v>
      </c>
      <c r="F989" t="s">
        <v>52</v>
      </c>
      <c r="G989" t="s">
        <v>53</v>
      </c>
      <c r="H989">
        <v>2</v>
      </c>
      <c r="I989">
        <v>86.01</v>
      </c>
      <c r="J989">
        <v>0</v>
      </c>
      <c r="K989">
        <v>172.02</v>
      </c>
      <c r="L989">
        <v>15.3</v>
      </c>
      <c r="M989">
        <f t="shared" si="47"/>
        <v>172.02</v>
      </c>
      <c r="N989" t="str">
        <f t="shared" si="45"/>
        <v>Q1</v>
      </c>
      <c r="O989" s="2">
        <f t="shared" si="46"/>
        <v>8.8943146145797005</v>
      </c>
      <c r="P989" t="str">
        <f>VLOOKUP(retail_sales_2023!C989,customers!A:J,5,)</f>
        <v>Bengaluru</v>
      </c>
      <c r="Q989" t="str">
        <f>VLOOKUP(C989,customers!A:J,10,0)</f>
        <v>Premium</v>
      </c>
    </row>
    <row r="990" spans="1:17" x14ac:dyDescent="0.3">
      <c r="A990" t="s">
        <v>1948</v>
      </c>
      <c r="B990" s="1">
        <v>45092</v>
      </c>
      <c r="C990" t="s">
        <v>713</v>
      </c>
      <c r="D990" t="s">
        <v>714</v>
      </c>
      <c r="E990" t="s">
        <v>21</v>
      </c>
      <c r="F990" t="s">
        <v>28</v>
      </c>
      <c r="G990" t="s">
        <v>439</v>
      </c>
      <c r="H990">
        <v>3</v>
      </c>
      <c r="I990">
        <v>3266.51</v>
      </c>
      <c r="J990">
        <v>0.05</v>
      </c>
      <c r="K990">
        <v>9309.5499999999993</v>
      </c>
      <c r="L990">
        <v>2033.1</v>
      </c>
      <c r="M990">
        <f t="shared" si="47"/>
        <v>9309.5535</v>
      </c>
      <c r="N990" t="str">
        <f t="shared" si="45"/>
        <v>Q2</v>
      </c>
      <c r="O990" s="2">
        <f t="shared" si="46"/>
        <v>21.838864391941609</v>
      </c>
      <c r="P990" t="str">
        <f>VLOOKUP(retail_sales_2023!C990,customers!A:J,5,)</f>
        <v>Bhubaneswar</v>
      </c>
      <c r="Q990" t="str">
        <f>VLOOKUP(C990,customers!A:J,10,0)</f>
        <v>Premium</v>
      </c>
    </row>
    <row r="991" spans="1:17" x14ac:dyDescent="0.3">
      <c r="A991" t="s">
        <v>1949</v>
      </c>
      <c r="B991" s="1">
        <v>45013</v>
      </c>
      <c r="C991" t="s">
        <v>1403</v>
      </c>
      <c r="D991" t="s">
        <v>1404</v>
      </c>
      <c r="E991" t="s">
        <v>27</v>
      </c>
      <c r="F991" t="s">
        <v>22</v>
      </c>
      <c r="G991" t="s">
        <v>315</v>
      </c>
      <c r="H991">
        <v>1</v>
      </c>
      <c r="I991">
        <v>13990.68</v>
      </c>
      <c r="J991">
        <v>0</v>
      </c>
      <c r="K991">
        <v>13990.68</v>
      </c>
      <c r="L991">
        <v>2946.58</v>
      </c>
      <c r="M991">
        <f t="shared" si="47"/>
        <v>13990.68</v>
      </c>
      <c r="N991" t="str">
        <f t="shared" si="45"/>
        <v>Q1</v>
      </c>
      <c r="O991" s="2">
        <f t="shared" si="46"/>
        <v>21.061020622299985</v>
      </c>
      <c r="P991" t="str">
        <f>VLOOKUP(retail_sales_2023!C991,customers!A:J,5,)</f>
        <v>Jaipur</v>
      </c>
      <c r="Q991" t="str">
        <f>VLOOKUP(C991,customers!A:J,10,0)</f>
        <v>Occasional</v>
      </c>
    </row>
    <row r="992" spans="1:17" x14ac:dyDescent="0.3">
      <c r="A992" t="s">
        <v>1950</v>
      </c>
      <c r="B992" s="1">
        <v>45096</v>
      </c>
      <c r="C992" t="s">
        <v>1234</v>
      </c>
      <c r="D992" t="s">
        <v>1235</v>
      </c>
      <c r="E992" t="s">
        <v>21</v>
      </c>
      <c r="F992" t="s">
        <v>43</v>
      </c>
      <c r="G992" t="s">
        <v>110</v>
      </c>
      <c r="H992">
        <v>2</v>
      </c>
      <c r="I992">
        <v>20066.8</v>
      </c>
      <c r="J992">
        <v>0.3</v>
      </c>
      <c r="K992">
        <v>28093.52</v>
      </c>
      <c r="L992">
        <v>2606.67</v>
      </c>
      <c r="M992">
        <f t="shared" si="47"/>
        <v>28093.519999999997</v>
      </c>
      <c r="N992" t="str">
        <f t="shared" si="45"/>
        <v>Q2</v>
      </c>
      <c r="O992" s="2">
        <f t="shared" si="46"/>
        <v>9.2785453727407603</v>
      </c>
      <c r="P992" t="str">
        <f>VLOOKUP(retail_sales_2023!C992,customers!A:J,5,)</f>
        <v>Patna</v>
      </c>
      <c r="Q992" t="str">
        <f>VLOOKUP(C992,customers!A:J,10,0)</f>
        <v>Regular</v>
      </c>
    </row>
    <row r="993" spans="1:17" x14ac:dyDescent="0.3">
      <c r="A993" t="s">
        <v>1951</v>
      </c>
      <c r="B993" s="1">
        <v>45223</v>
      </c>
      <c r="C993" t="s">
        <v>956</v>
      </c>
      <c r="D993" t="s">
        <v>957</v>
      </c>
      <c r="E993" t="s">
        <v>15</v>
      </c>
      <c r="F993" t="s">
        <v>38</v>
      </c>
      <c r="G993" t="s">
        <v>73</v>
      </c>
      <c r="H993">
        <v>4</v>
      </c>
      <c r="I993">
        <v>3758.6</v>
      </c>
      <c r="J993">
        <v>0</v>
      </c>
      <c r="K993">
        <v>15034.4</v>
      </c>
      <c r="L993">
        <v>4456.9799999999996</v>
      </c>
      <c r="M993">
        <f t="shared" si="47"/>
        <v>15034.4</v>
      </c>
      <c r="N993" t="str">
        <f t="shared" si="45"/>
        <v>Q4</v>
      </c>
      <c r="O993" s="2">
        <f t="shared" si="46"/>
        <v>29.645213643377851</v>
      </c>
      <c r="P993" t="str">
        <f>VLOOKUP(retail_sales_2023!C993,customers!A:J,5,)</f>
        <v>Chennai</v>
      </c>
      <c r="Q993" t="str">
        <f>VLOOKUP(C993,customers!A:J,10,0)</f>
        <v>Premium</v>
      </c>
    </row>
    <row r="994" spans="1:17" x14ac:dyDescent="0.3">
      <c r="A994" t="s">
        <v>1952</v>
      </c>
      <c r="B994" s="1">
        <v>45059</v>
      </c>
      <c r="C994" t="s">
        <v>838</v>
      </c>
      <c r="D994" t="s">
        <v>839</v>
      </c>
      <c r="E994" t="s">
        <v>21</v>
      </c>
      <c r="F994" t="s">
        <v>28</v>
      </c>
      <c r="G994" t="s">
        <v>57</v>
      </c>
      <c r="H994">
        <v>3</v>
      </c>
      <c r="I994">
        <v>4538.92</v>
      </c>
      <c r="J994">
        <v>0.15</v>
      </c>
      <c r="K994">
        <v>11574.25</v>
      </c>
      <c r="L994">
        <v>2959.22</v>
      </c>
      <c r="M994">
        <f t="shared" si="47"/>
        <v>11574.245999999999</v>
      </c>
      <c r="N994" t="str">
        <f t="shared" si="45"/>
        <v>Q2</v>
      </c>
      <c r="O994" s="2">
        <f t="shared" si="46"/>
        <v>25.5672721774629</v>
      </c>
      <c r="P994" t="str">
        <f>VLOOKUP(retail_sales_2023!C994,customers!A:J,5,)</f>
        <v>Patna</v>
      </c>
      <c r="Q994" t="str">
        <f>VLOOKUP(C994,customers!A:J,10,0)</f>
        <v>Regular</v>
      </c>
    </row>
    <row r="995" spans="1:17" x14ac:dyDescent="0.3">
      <c r="A995" t="s">
        <v>1953</v>
      </c>
      <c r="B995" s="1">
        <v>45237</v>
      </c>
      <c r="C995" t="s">
        <v>1664</v>
      </c>
      <c r="D995" t="s">
        <v>1665</v>
      </c>
      <c r="E995" t="s">
        <v>21</v>
      </c>
      <c r="F995" t="s">
        <v>81</v>
      </c>
      <c r="G995" t="s">
        <v>105</v>
      </c>
      <c r="H995">
        <v>5</v>
      </c>
      <c r="I995">
        <v>4930.03</v>
      </c>
      <c r="J995">
        <v>0</v>
      </c>
      <c r="K995">
        <v>24650.15</v>
      </c>
      <c r="L995">
        <v>7134.9</v>
      </c>
      <c r="M995">
        <f t="shared" si="47"/>
        <v>24650.149999999998</v>
      </c>
      <c r="N995" t="str">
        <f t="shared" si="45"/>
        <v>Q4</v>
      </c>
      <c r="O995" s="2">
        <f t="shared" si="46"/>
        <v>28.944651452425234</v>
      </c>
      <c r="P995" t="str">
        <f>VLOOKUP(retail_sales_2023!C995,customers!A:J,5,)</f>
        <v>Patna</v>
      </c>
      <c r="Q995" t="str">
        <f>VLOOKUP(C995,customers!A:J,10,0)</f>
        <v>Premium</v>
      </c>
    </row>
    <row r="996" spans="1:17" x14ac:dyDescent="0.3">
      <c r="A996" t="s">
        <v>1954</v>
      </c>
      <c r="B996" s="1">
        <v>45252</v>
      </c>
      <c r="C996" t="s">
        <v>1590</v>
      </c>
      <c r="D996" t="s">
        <v>1591</v>
      </c>
      <c r="E996" t="s">
        <v>27</v>
      </c>
      <c r="F996" t="s">
        <v>81</v>
      </c>
      <c r="G996" t="s">
        <v>264</v>
      </c>
      <c r="H996">
        <v>2</v>
      </c>
      <c r="I996">
        <v>3839.22</v>
      </c>
      <c r="J996">
        <v>0.2</v>
      </c>
      <c r="K996">
        <v>6142.75</v>
      </c>
      <c r="L996">
        <v>1903.05</v>
      </c>
      <c r="M996">
        <f t="shared" si="47"/>
        <v>6142.7520000000004</v>
      </c>
      <c r="N996" t="str">
        <f t="shared" si="45"/>
        <v>Q4</v>
      </c>
      <c r="O996" s="2">
        <f t="shared" si="46"/>
        <v>30.980424077164137</v>
      </c>
      <c r="P996" t="str">
        <f>VLOOKUP(retail_sales_2023!C996,customers!A:J,5,)</f>
        <v>Lucknow</v>
      </c>
      <c r="Q996" t="str">
        <f>VLOOKUP(C996,customers!A:J,10,0)</f>
        <v>Regular</v>
      </c>
    </row>
    <row r="997" spans="1:17" x14ac:dyDescent="0.3">
      <c r="A997" t="s">
        <v>1955</v>
      </c>
      <c r="B997" s="1">
        <v>44993</v>
      </c>
      <c r="C997" t="s">
        <v>773</v>
      </c>
      <c r="D997" t="s">
        <v>774</v>
      </c>
      <c r="E997" t="s">
        <v>21</v>
      </c>
      <c r="F997" t="s">
        <v>16</v>
      </c>
      <c r="G997" t="s">
        <v>171</v>
      </c>
      <c r="H997">
        <v>1</v>
      </c>
      <c r="I997">
        <v>473.48</v>
      </c>
      <c r="J997">
        <v>0.1</v>
      </c>
      <c r="K997">
        <v>426.13</v>
      </c>
      <c r="L997">
        <v>128.79</v>
      </c>
      <c r="M997">
        <f t="shared" si="47"/>
        <v>426.13200000000001</v>
      </c>
      <c r="N997" t="str">
        <f t="shared" si="45"/>
        <v>Q1</v>
      </c>
      <c r="O997" s="2">
        <f t="shared" si="46"/>
        <v>30.223171332691901</v>
      </c>
      <c r="P997" t="str">
        <f>VLOOKUP(retail_sales_2023!C997,customers!A:J,5,)</f>
        <v>Ranchi</v>
      </c>
      <c r="Q997" t="str">
        <f>VLOOKUP(C997,customers!A:J,10,0)</f>
        <v>Premium</v>
      </c>
    </row>
    <row r="998" spans="1:17" x14ac:dyDescent="0.3">
      <c r="A998" t="s">
        <v>1956</v>
      </c>
      <c r="B998" s="1">
        <v>45120</v>
      </c>
      <c r="C998" t="s">
        <v>338</v>
      </c>
      <c r="D998" t="s">
        <v>339</v>
      </c>
      <c r="E998" t="s">
        <v>15</v>
      </c>
      <c r="F998" t="s">
        <v>43</v>
      </c>
      <c r="G998" t="s">
        <v>110</v>
      </c>
      <c r="H998">
        <v>3</v>
      </c>
      <c r="I998">
        <v>6054.81</v>
      </c>
      <c r="J998">
        <v>0.2</v>
      </c>
      <c r="K998">
        <v>14531.54</v>
      </c>
      <c r="L998">
        <v>1577.94</v>
      </c>
      <c r="M998">
        <f t="shared" si="47"/>
        <v>14531.544000000002</v>
      </c>
      <c r="N998" t="str">
        <f t="shared" si="45"/>
        <v>Q3</v>
      </c>
      <c r="O998" s="2">
        <f t="shared" si="46"/>
        <v>10.858725228021255</v>
      </c>
      <c r="P998" t="str">
        <f>VLOOKUP(retail_sales_2023!C998,customers!A:J,5,)</f>
        <v>Kochi</v>
      </c>
      <c r="Q998" t="str">
        <f>VLOOKUP(C998,customers!A:J,10,0)</f>
        <v>Regular</v>
      </c>
    </row>
    <row r="999" spans="1:17" x14ac:dyDescent="0.3">
      <c r="A999" t="s">
        <v>1957</v>
      </c>
      <c r="B999" s="1">
        <v>45139</v>
      </c>
      <c r="C999" t="s">
        <v>1305</v>
      </c>
      <c r="D999" t="s">
        <v>1306</v>
      </c>
      <c r="E999" t="s">
        <v>33</v>
      </c>
      <c r="F999" t="s">
        <v>52</v>
      </c>
      <c r="G999" t="s">
        <v>226</v>
      </c>
      <c r="H999">
        <v>6</v>
      </c>
      <c r="I999">
        <v>646.27</v>
      </c>
      <c r="J999">
        <v>0</v>
      </c>
      <c r="K999">
        <v>3877.62</v>
      </c>
      <c r="L999">
        <v>255.34</v>
      </c>
      <c r="M999">
        <f t="shared" si="47"/>
        <v>3877.62</v>
      </c>
      <c r="N999" t="str">
        <f t="shared" si="45"/>
        <v>Q3</v>
      </c>
      <c r="O999" s="2">
        <f t="shared" si="46"/>
        <v>6.584967067427959</v>
      </c>
      <c r="P999" t="str">
        <f>VLOOKUP(retail_sales_2023!C999,customers!A:J,5,)</f>
        <v>Pune</v>
      </c>
      <c r="Q999" t="str">
        <f>VLOOKUP(C999,customers!A:J,10,0)</f>
        <v>Premium</v>
      </c>
    </row>
    <row r="1000" spans="1:17" x14ac:dyDescent="0.3">
      <c r="A1000" t="s">
        <v>1958</v>
      </c>
      <c r="B1000" s="1">
        <v>45160</v>
      </c>
      <c r="C1000" t="s">
        <v>910</v>
      </c>
      <c r="D1000" t="s">
        <v>911</v>
      </c>
      <c r="E1000" t="s">
        <v>15</v>
      </c>
      <c r="F1000" t="s">
        <v>43</v>
      </c>
      <c r="G1000" t="s">
        <v>121</v>
      </c>
      <c r="H1000">
        <v>4</v>
      </c>
      <c r="I1000">
        <v>68295.27</v>
      </c>
      <c r="J1000">
        <v>0.1</v>
      </c>
      <c r="K1000">
        <v>245862.97</v>
      </c>
      <c r="L1000">
        <v>23414.53</v>
      </c>
      <c r="M1000">
        <f t="shared" si="47"/>
        <v>245862.97200000001</v>
      </c>
      <c r="N1000" t="str">
        <f t="shared" si="45"/>
        <v>Q3</v>
      </c>
      <c r="O1000" s="2">
        <f t="shared" si="46"/>
        <v>9.5234064731260677</v>
      </c>
      <c r="P1000" t="str">
        <f>VLOOKUP(retail_sales_2023!C1000,customers!A:J,5,)</f>
        <v>Hyderabad</v>
      </c>
      <c r="Q1000" t="str">
        <f>VLOOKUP(C1000,customers!A:J,10,0)</f>
        <v>Occasional</v>
      </c>
    </row>
    <row r="1001" spans="1:17" x14ac:dyDescent="0.3">
      <c r="A1001" t="s">
        <v>1959</v>
      </c>
      <c r="B1001" s="1">
        <v>45248</v>
      </c>
      <c r="C1001" t="s">
        <v>667</v>
      </c>
      <c r="D1001" t="s">
        <v>668</v>
      </c>
      <c r="E1001" t="s">
        <v>33</v>
      </c>
      <c r="F1001" t="s">
        <v>28</v>
      </c>
      <c r="G1001" t="s">
        <v>61</v>
      </c>
      <c r="H1001">
        <v>1</v>
      </c>
      <c r="I1001">
        <v>1003.09</v>
      </c>
      <c r="J1001">
        <v>0.25</v>
      </c>
      <c r="K1001">
        <v>752.32</v>
      </c>
      <c r="L1001">
        <v>124.25</v>
      </c>
      <c r="M1001">
        <f t="shared" si="47"/>
        <v>752.3175</v>
      </c>
      <c r="N1001" t="str">
        <f t="shared" si="45"/>
        <v>Q4</v>
      </c>
      <c r="O1001" s="2">
        <f t="shared" si="46"/>
        <v>16.515578477243725</v>
      </c>
      <c r="P1001" t="str">
        <f>VLOOKUP(retail_sales_2023!C1001,customers!A:J,5,)</f>
        <v>Nagpur</v>
      </c>
      <c r="Q1001" t="str">
        <f>VLOOKUP(C1001,customers!A:J,10,0)</f>
        <v>Occasional</v>
      </c>
    </row>
    <row r="1002" spans="1:17" x14ac:dyDescent="0.3">
      <c r="A1002" t="s">
        <v>1960</v>
      </c>
      <c r="B1002" s="1">
        <v>44987</v>
      </c>
      <c r="C1002" t="s">
        <v>298</v>
      </c>
      <c r="D1002" t="s">
        <v>299</v>
      </c>
      <c r="E1002" t="s">
        <v>33</v>
      </c>
      <c r="F1002" t="s">
        <v>43</v>
      </c>
      <c r="G1002" t="s">
        <v>128</v>
      </c>
      <c r="H1002">
        <v>3</v>
      </c>
      <c r="I1002">
        <v>66193.23</v>
      </c>
      <c r="J1002">
        <v>0.1</v>
      </c>
      <c r="K1002">
        <v>178721.72</v>
      </c>
      <c r="L1002">
        <v>20295.5</v>
      </c>
      <c r="M1002">
        <f t="shared" si="47"/>
        <v>178721.72100000002</v>
      </c>
      <c r="N1002" t="str">
        <f t="shared" si="45"/>
        <v>Q1</v>
      </c>
      <c r="O1002" s="2">
        <f t="shared" si="46"/>
        <v>11.35592249224101</v>
      </c>
      <c r="P1002" t="str">
        <f>VLOOKUP(retail_sales_2023!C1002,customers!A:J,5,)</f>
        <v>Mumbai</v>
      </c>
      <c r="Q1002" t="str">
        <f>VLOOKUP(C1002,customers!A:J,10,0)</f>
        <v>Regular</v>
      </c>
    </row>
    <row r="1003" spans="1:17" x14ac:dyDescent="0.3">
      <c r="A1003" t="s">
        <v>1961</v>
      </c>
      <c r="B1003" s="1">
        <v>45132</v>
      </c>
      <c r="C1003" t="s">
        <v>755</v>
      </c>
      <c r="D1003" t="s">
        <v>756</v>
      </c>
      <c r="E1003" t="s">
        <v>15</v>
      </c>
      <c r="F1003" t="s">
        <v>43</v>
      </c>
      <c r="G1003" t="s">
        <v>154</v>
      </c>
      <c r="H1003">
        <v>2</v>
      </c>
      <c r="I1003">
        <v>74965.119999999995</v>
      </c>
      <c r="J1003">
        <v>0.05</v>
      </c>
      <c r="K1003">
        <v>142433.73000000001</v>
      </c>
      <c r="L1003">
        <v>13594.15</v>
      </c>
      <c r="M1003">
        <f t="shared" si="47"/>
        <v>142433.72799999997</v>
      </c>
      <c r="N1003" t="str">
        <f t="shared" si="45"/>
        <v>Q3</v>
      </c>
      <c r="O1003" s="2">
        <f t="shared" si="46"/>
        <v>9.5441929380070292</v>
      </c>
      <c r="P1003" t="str">
        <f>VLOOKUP(retail_sales_2023!C1003,customers!A:J,5,)</f>
        <v>Kochi</v>
      </c>
      <c r="Q1003" t="str">
        <f>VLOOKUP(C1003,customers!A:J,10,0)</f>
        <v>Regular</v>
      </c>
    </row>
    <row r="1004" spans="1:17" x14ac:dyDescent="0.3">
      <c r="A1004" t="s">
        <v>1962</v>
      </c>
      <c r="B1004" s="1">
        <v>45151</v>
      </c>
      <c r="C1004" t="s">
        <v>1356</v>
      </c>
      <c r="D1004" t="s">
        <v>1357</v>
      </c>
      <c r="E1004" t="s">
        <v>21</v>
      </c>
      <c r="F1004" t="s">
        <v>22</v>
      </c>
      <c r="G1004" t="s">
        <v>182</v>
      </c>
      <c r="H1004">
        <v>5</v>
      </c>
      <c r="I1004">
        <v>28992.17</v>
      </c>
      <c r="J1004">
        <v>0.15</v>
      </c>
      <c r="K1004">
        <v>123216.72</v>
      </c>
      <c r="L1004">
        <v>23356.18</v>
      </c>
      <c r="M1004">
        <f t="shared" si="47"/>
        <v>123216.72249999997</v>
      </c>
      <c r="N1004" t="str">
        <f t="shared" si="45"/>
        <v>Q3</v>
      </c>
      <c r="O1004" s="2">
        <f t="shared" si="46"/>
        <v>18.955365797758617</v>
      </c>
      <c r="P1004" t="str">
        <f>VLOOKUP(retail_sales_2023!C1004,customers!A:J,5,)</f>
        <v>Ranchi</v>
      </c>
      <c r="Q1004" t="str">
        <f>VLOOKUP(C1004,customers!A:J,10,0)</f>
        <v>Premium</v>
      </c>
    </row>
    <row r="1005" spans="1:17" x14ac:dyDescent="0.3">
      <c r="A1005" t="s">
        <v>1963</v>
      </c>
      <c r="B1005" s="1">
        <v>45158</v>
      </c>
      <c r="C1005" t="s">
        <v>160</v>
      </c>
      <c r="D1005" t="s">
        <v>161</v>
      </c>
      <c r="E1005" t="s">
        <v>33</v>
      </c>
      <c r="F1005" t="s">
        <v>81</v>
      </c>
      <c r="G1005" t="s">
        <v>333</v>
      </c>
      <c r="H1005">
        <v>5</v>
      </c>
      <c r="I1005">
        <v>3389.85</v>
      </c>
      <c r="J1005">
        <v>0.1</v>
      </c>
      <c r="K1005">
        <v>15254.33</v>
      </c>
      <c r="L1005">
        <v>3803.03</v>
      </c>
      <c r="M1005">
        <f t="shared" si="47"/>
        <v>15254.325000000001</v>
      </c>
      <c r="N1005" t="str">
        <f t="shared" si="45"/>
        <v>Q3</v>
      </c>
      <c r="O1005" s="2">
        <f t="shared" si="46"/>
        <v>24.930822920442917</v>
      </c>
      <c r="P1005" t="str">
        <f>VLOOKUP(retail_sales_2023!C1005,customers!A:J,5,)</f>
        <v>Pune</v>
      </c>
      <c r="Q1005" t="str">
        <f>VLOOKUP(C1005,customers!A:J,10,0)</f>
        <v>Premium</v>
      </c>
    </row>
    <row r="1006" spans="1:17" x14ac:dyDescent="0.3">
      <c r="A1006" t="s">
        <v>1964</v>
      </c>
      <c r="B1006" s="1">
        <v>45086</v>
      </c>
      <c r="C1006" t="s">
        <v>1460</v>
      </c>
      <c r="D1006" t="s">
        <v>1461</v>
      </c>
      <c r="E1006" t="s">
        <v>33</v>
      </c>
      <c r="F1006" t="s">
        <v>38</v>
      </c>
      <c r="G1006" t="s">
        <v>141</v>
      </c>
      <c r="H1006">
        <v>2</v>
      </c>
      <c r="I1006">
        <v>3664.56</v>
      </c>
      <c r="J1006">
        <v>0.05</v>
      </c>
      <c r="K1006">
        <v>6962.66</v>
      </c>
      <c r="L1006">
        <v>2026.24</v>
      </c>
      <c r="M1006">
        <f t="shared" si="47"/>
        <v>6962.6639999999998</v>
      </c>
      <c r="N1006" t="str">
        <f t="shared" si="45"/>
        <v>Q2</v>
      </c>
      <c r="O1006" s="2">
        <f t="shared" si="46"/>
        <v>29.101521544926793</v>
      </c>
      <c r="P1006" t="str">
        <f>VLOOKUP(retail_sales_2023!C1006,customers!A:J,5,)</f>
        <v>Pune</v>
      </c>
      <c r="Q1006" t="str">
        <f>VLOOKUP(C1006,customers!A:J,10,0)</f>
        <v>Premium</v>
      </c>
    </row>
    <row r="1007" spans="1:17" x14ac:dyDescent="0.3">
      <c r="A1007" t="s">
        <v>1965</v>
      </c>
      <c r="B1007" s="1">
        <v>45181</v>
      </c>
      <c r="C1007" t="s">
        <v>84</v>
      </c>
      <c r="D1007" t="s">
        <v>13093</v>
      </c>
      <c r="E1007" t="s">
        <v>33</v>
      </c>
      <c r="F1007" t="s">
        <v>52</v>
      </c>
      <c r="G1007" t="s">
        <v>937</v>
      </c>
      <c r="H1007">
        <v>7</v>
      </c>
      <c r="I1007">
        <v>390.65</v>
      </c>
      <c r="J1007">
        <v>0.1</v>
      </c>
      <c r="K1007">
        <v>2461.09</v>
      </c>
      <c r="L1007">
        <v>-66.13</v>
      </c>
      <c r="M1007">
        <f t="shared" si="47"/>
        <v>2461.0949999999998</v>
      </c>
      <c r="N1007" t="str">
        <f t="shared" si="45"/>
        <v>Q3</v>
      </c>
      <c r="O1007" s="2">
        <f t="shared" si="46"/>
        <v>-2.6870207916004691</v>
      </c>
      <c r="P1007" t="str">
        <f>VLOOKUP(retail_sales_2023!C1007,customers!A:J,5,)</f>
        <v>Mumbai</v>
      </c>
      <c r="Q1007" t="str">
        <f>VLOOKUP(C1007,customers!A:J,10,0)</f>
        <v>Regular</v>
      </c>
    </row>
    <row r="1008" spans="1:17" x14ac:dyDescent="0.3">
      <c r="A1008" t="s">
        <v>1966</v>
      </c>
      <c r="B1008" s="1">
        <v>45144</v>
      </c>
      <c r="C1008" t="s">
        <v>835</v>
      </c>
      <c r="D1008" t="s">
        <v>836</v>
      </c>
      <c r="E1008" t="s">
        <v>21</v>
      </c>
      <c r="F1008" t="s">
        <v>43</v>
      </c>
      <c r="G1008" t="s">
        <v>301</v>
      </c>
      <c r="H1008">
        <v>4</v>
      </c>
      <c r="I1008">
        <v>45898.06</v>
      </c>
      <c r="J1008">
        <v>0.05</v>
      </c>
      <c r="K1008">
        <v>174412.63</v>
      </c>
      <c r="L1008">
        <v>20158.86</v>
      </c>
      <c r="M1008">
        <f t="shared" si="47"/>
        <v>174412.628</v>
      </c>
      <c r="N1008" t="str">
        <f t="shared" si="45"/>
        <v>Q3</v>
      </c>
      <c r="O1008" s="2">
        <f t="shared" si="46"/>
        <v>11.558142320312468</v>
      </c>
      <c r="P1008" t="str">
        <f>VLOOKUP(retail_sales_2023!C1008,customers!A:J,5,)</f>
        <v>Guwahati</v>
      </c>
      <c r="Q1008" t="str">
        <f>VLOOKUP(C1008,customers!A:J,10,0)</f>
        <v>Regular</v>
      </c>
    </row>
    <row r="1009" spans="1:17" x14ac:dyDescent="0.3">
      <c r="A1009" t="s">
        <v>1967</v>
      </c>
      <c r="B1009" s="1">
        <v>45109</v>
      </c>
      <c r="C1009" t="s">
        <v>1114</v>
      </c>
      <c r="D1009" t="s">
        <v>1115</v>
      </c>
      <c r="E1009" t="s">
        <v>27</v>
      </c>
      <c r="F1009" t="s">
        <v>52</v>
      </c>
      <c r="G1009" t="s">
        <v>117</v>
      </c>
      <c r="H1009">
        <v>2</v>
      </c>
      <c r="I1009">
        <v>427.29</v>
      </c>
      <c r="J1009">
        <v>0.1</v>
      </c>
      <c r="K1009">
        <v>769.12</v>
      </c>
      <c r="L1009">
        <v>64.19</v>
      </c>
      <c r="M1009">
        <f t="shared" si="47"/>
        <v>769.12200000000007</v>
      </c>
      <c r="N1009" t="str">
        <f t="shared" si="45"/>
        <v>Q3</v>
      </c>
      <c r="O1009" s="2">
        <f t="shared" si="46"/>
        <v>8.3459018098606208</v>
      </c>
      <c r="P1009" t="str">
        <f>VLOOKUP(retail_sales_2023!C1009,customers!A:J,5,)</f>
        <v>Lucknow</v>
      </c>
      <c r="Q1009" t="str">
        <f>VLOOKUP(C1009,customers!A:J,10,0)</f>
        <v>Regular</v>
      </c>
    </row>
    <row r="1010" spans="1:17" x14ac:dyDescent="0.3">
      <c r="A1010" t="s">
        <v>1968</v>
      </c>
      <c r="B1010" s="1">
        <v>45026</v>
      </c>
      <c r="C1010" t="s">
        <v>1969</v>
      </c>
      <c r="D1010" t="s">
        <v>1970</v>
      </c>
      <c r="E1010" t="s">
        <v>33</v>
      </c>
      <c r="F1010" t="s">
        <v>16</v>
      </c>
      <c r="G1010" t="s">
        <v>898</v>
      </c>
      <c r="H1010">
        <v>3</v>
      </c>
      <c r="I1010">
        <v>242.74</v>
      </c>
      <c r="J1010">
        <v>0.1</v>
      </c>
      <c r="K1010">
        <v>655.4</v>
      </c>
      <c r="L1010">
        <v>174.94</v>
      </c>
      <c r="M1010">
        <f t="shared" si="47"/>
        <v>655.39800000000002</v>
      </c>
      <c r="N1010" t="str">
        <f t="shared" si="45"/>
        <v>Q2</v>
      </c>
      <c r="O1010" s="2">
        <f t="shared" si="46"/>
        <v>26.692096429661277</v>
      </c>
      <c r="P1010" t="str">
        <f>VLOOKUP(retail_sales_2023!C1010,customers!A:J,5,)</f>
        <v>Ahmedabad</v>
      </c>
      <c r="Q1010" t="str">
        <f>VLOOKUP(C1010,customers!A:J,10,0)</f>
        <v>Premium</v>
      </c>
    </row>
    <row r="1011" spans="1:17" x14ac:dyDescent="0.3">
      <c r="A1011" t="s">
        <v>1971</v>
      </c>
      <c r="B1011" s="1">
        <v>45111</v>
      </c>
      <c r="C1011" t="s">
        <v>518</v>
      </c>
      <c r="D1011" t="s">
        <v>519</v>
      </c>
      <c r="E1011" t="s">
        <v>21</v>
      </c>
      <c r="F1011" t="s">
        <v>16</v>
      </c>
      <c r="G1011" t="s">
        <v>17</v>
      </c>
      <c r="H1011">
        <v>3</v>
      </c>
      <c r="I1011">
        <v>326.18</v>
      </c>
      <c r="J1011">
        <v>0</v>
      </c>
      <c r="K1011">
        <v>978.54</v>
      </c>
      <c r="L1011">
        <v>316.14999999999998</v>
      </c>
      <c r="M1011">
        <f t="shared" si="47"/>
        <v>978.54</v>
      </c>
      <c r="N1011" t="str">
        <f t="shared" si="45"/>
        <v>Q3</v>
      </c>
      <c r="O1011" s="2">
        <f t="shared" si="46"/>
        <v>32.308336910090539</v>
      </c>
      <c r="P1011" t="str">
        <f>VLOOKUP(retail_sales_2023!C1011,customers!A:J,5,)</f>
        <v>Ranchi</v>
      </c>
      <c r="Q1011" t="str">
        <f>VLOOKUP(C1011,customers!A:J,10,0)</f>
        <v>Premium</v>
      </c>
    </row>
    <row r="1012" spans="1:17" x14ac:dyDescent="0.3">
      <c r="A1012" t="s">
        <v>1972</v>
      </c>
      <c r="B1012" s="1">
        <v>45085</v>
      </c>
      <c r="C1012" t="s">
        <v>1123</v>
      </c>
      <c r="D1012" t="s">
        <v>1124</v>
      </c>
      <c r="E1012" t="s">
        <v>15</v>
      </c>
      <c r="F1012" t="s">
        <v>22</v>
      </c>
      <c r="G1012" t="s">
        <v>315</v>
      </c>
      <c r="H1012">
        <v>4</v>
      </c>
      <c r="I1012">
        <v>6746.19</v>
      </c>
      <c r="J1012">
        <v>0.15</v>
      </c>
      <c r="K1012">
        <v>22937.05</v>
      </c>
      <c r="L1012">
        <v>6090.41</v>
      </c>
      <c r="M1012">
        <f t="shared" si="47"/>
        <v>22937.045999999998</v>
      </c>
      <c r="N1012" t="str">
        <f t="shared" si="45"/>
        <v>Q2</v>
      </c>
      <c r="O1012" s="2">
        <f t="shared" si="46"/>
        <v>26.552717110526419</v>
      </c>
      <c r="P1012" t="str">
        <f>VLOOKUP(retail_sales_2023!C1012,customers!A:J,5,)</f>
        <v>Kochi</v>
      </c>
      <c r="Q1012" t="str">
        <f>VLOOKUP(C1012,customers!A:J,10,0)</f>
        <v>Premium</v>
      </c>
    </row>
    <row r="1013" spans="1:17" x14ac:dyDescent="0.3">
      <c r="A1013" t="s">
        <v>1973</v>
      </c>
      <c r="B1013" s="1">
        <v>45181</v>
      </c>
      <c r="C1013" t="s">
        <v>1974</v>
      </c>
      <c r="D1013" t="s">
        <v>1975</v>
      </c>
      <c r="E1013" t="s">
        <v>15</v>
      </c>
      <c r="F1013" t="s">
        <v>52</v>
      </c>
      <c r="G1013" t="s">
        <v>937</v>
      </c>
      <c r="H1013">
        <v>1</v>
      </c>
      <c r="I1013">
        <v>398.06</v>
      </c>
      <c r="J1013">
        <v>0</v>
      </c>
      <c r="K1013">
        <v>398.06</v>
      </c>
      <c r="L1013">
        <v>26.31</v>
      </c>
      <c r="M1013">
        <f t="shared" si="47"/>
        <v>398.06</v>
      </c>
      <c r="N1013" t="str">
        <f t="shared" si="45"/>
        <v>Q3</v>
      </c>
      <c r="O1013" s="2">
        <f t="shared" si="46"/>
        <v>6.6095563482892032</v>
      </c>
      <c r="P1013" t="str">
        <f>VLOOKUP(retail_sales_2023!C1013,customers!A:J,5,)</f>
        <v>Kochi</v>
      </c>
      <c r="Q1013" t="str">
        <f>VLOOKUP(C1013,customers!A:J,10,0)</f>
        <v>Premium</v>
      </c>
    </row>
    <row r="1014" spans="1:17" x14ac:dyDescent="0.3">
      <c r="A1014" t="s">
        <v>1976</v>
      </c>
      <c r="B1014" s="1">
        <v>45100</v>
      </c>
      <c r="C1014" t="s">
        <v>1216</v>
      </c>
      <c r="D1014" t="s">
        <v>1217</v>
      </c>
      <c r="E1014" t="s">
        <v>27</v>
      </c>
      <c r="F1014" t="s">
        <v>52</v>
      </c>
      <c r="G1014" t="s">
        <v>200</v>
      </c>
      <c r="H1014">
        <v>7</v>
      </c>
      <c r="I1014">
        <v>507.67</v>
      </c>
      <c r="J1014">
        <v>0.25</v>
      </c>
      <c r="K1014">
        <v>2665.27</v>
      </c>
      <c r="L1014">
        <v>265.64</v>
      </c>
      <c r="M1014">
        <f t="shared" si="47"/>
        <v>2665.2674999999999</v>
      </c>
      <c r="N1014" t="str">
        <f t="shared" si="45"/>
        <v>Q2</v>
      </c>
      <c r="O1014" s="2">
        <f t="shared" si="46"/>
        <v>9.9667200696364713</v>
      </c>
      <c r="P1014" t="str">
        <f>VLOOKUP(retail_sales_2023!C1014,customers!A:J,5,)</f>
        <v>Jaipur</v>
      </c>
      <c r="Q1014" t="str">
        <f>VLOOKUP(C1014,customers!A:J,10,0)</f>
        <v>Occasional</v>
      </c>
    </row>
    <row r="1015" spans="1:17" x14ac:dyDescent="0.3">
      <c r="A1015" t="s">
        <v>1977</v>
      </c>
      <c r="B1015" s="1">
        <v>45104</v>
      </c>
      <c r="C1015" t="s">
        <v>1834</v>
      </c>
      <c r="D1015" t="s">
        <v>1835</v>
      </c>
      <c r="E1015" t="s">
        <v>27</v>
      </c>
      <c r="F1015" t="s">
        <v>43</v>
      </c>
      <c r="G1015" t="s">
        <v>44</v>
      </c>
      <c r="H1015">
        <v>4</v>
      </c>
      <c r="I1015">
        <v>36201.660000000003</v>
      </c>
      <c r="J1015">
        <v>0.25</v>
      </c>
      <c r="K1015">
        <v>108604.98</v>
      </c>
      <c r="L1015">
        <v>16580.32</v>
      </c>
      <c r="M1015">
        <f t="shared" si="47"/>
        <v>108604.98000000001</v>
      </c>
      <c r="N1015" t="str">
        <f t="shared" si="45"/>
        <v>Q2</v>
      </c>
      <c r="O1015" s="2">
        <f t="shared" si="46"/>
        <v>15.266629578128002</v>
      </c>
      <c r="P1015" t="str">
        <f>VLOOKUP(retail_sales_2023!C1015,customers!A:J,5,)</f>
        <v>Delhi</v>
      </c>
      <c r="Q1015" t="str">
        <f>VLOOKUP(C1015,customers!A:J,10,0)</f>
        <v>Premium</v>
      </c>
    </row>
    <row r="1016" spans="1:17" x14ac:dyDescent="0.3">
      <c r="A1016" t="s">
        <v>1978</v>
      </c>
      <c r="B1016" s="1">
        <v>44967</v>
      </c>
      <c r="C1016" t="s">
        <v>1199</v>
      </c>
      <c r="D1016" t="s">
        <v>1200</v>
      </c>
      <c r="E1016" t="s">
        <v>21</v>
      </c>
      <c r="F1016" t="s">
        <v>52</v>
      </c>
      <c r="G1016" t="s">
        <v>133</v>
      </c>
      <c r="H1016">
        <v>4</v>
      </c>
      <c r="I1016">
        <v>357.16</v>
      </c>
      <c r="J1016">
        <v>0.1</v>
      </c>
      <c r="K1016">
        <v>1285.78</v>
      </c>
      <c r="L1016">
        <v>107.59</v>
      </c>
      <c r="M1016">
        <f t="shared" si="47"/>
        <v>1285.7760000000001</v>
      </c>
      <c r="N1016" t="str">
        <f t="shared" si="45"/>
        <v>Q1</v>
      </c>
      <c r="O1016" s="2">
        <f t="shared" si="46"/>
        <v>8.3676834295136029</v>
      </c>
      <c r="P1016" t="str">
        <f>VLOOKUP(retail_sales_2023!C1016,customers!A:J,5,)</f>
        <v>Bhubaneswar</v>
      </c>
      <c r="Q1016" t="str">
        <f>VLOOKUP(C1016,customers!A:J,10,0)</f>
        <v>Premium</v>
      </c>
    </row>
    <row r="1017" spans="1:17" x14ac:dyDescent="0.3">
      <c r="A1017" t="s">
        <v>1979</v>
      </c>
      <c r="B1017" s="1">
        <v>45083</v>
      </c>
      <c r="C1017" t="s">
        <v>36</v>
      </c>
      <c r="D1017" t="s">
        <v>37</v>
      </c>
      <c r="E1017" t="s">
        <v>27</v>
      </c>
      <c r="F1017" t="s">
        <v>43</v>
      </c>
      <c r="G1017" t="s">
        <v>301</v>
      </c>
      <c r="H1017">
        <v>1</v>
      </c>
      <c r="I1017">
        <v>5772.02</v>
      </c>
      <c r="J1017">
        <v>0.1</v>
      </c>
      <c r="K1017">
        <v>5194.82</v>
      </c>
      <c r="L1017">
        <v>698.28</v>
      </c>
      <c r="M1017">
        <f t="shared" si="47"/>
        <v>5194.8180000000002</v>
      </c>
      <c r="N1017" t="str">
        <f t="shared" si="45"/>
        <v>Q2</v>
      </c>
      <c r="O1017" s="2">
        <f t="shared" si="46"/>
        <v>13.441851690722681</v>
      </c>
      <c r="P1017" t="str">
        <f>VLOOKUP(retail_sales_2023!C1017,customers!A:J,5,)</f>
        <v>Lucknow</v>
      </c>
      <c r="Q1017" t="str">
        <f>VLOOKUP(C1017,customers!A:J,10,0)</f>
        <v>Premium</v>
      </c>
    </row>
    <row r="1018" spans="1:17" x14ac:dyDescent="0.3">
      <c r="A1018" t="s">
        <v>1980</v>
      </c>
      <c r="B1018" s="1">
        <v>45039</v>
      </c>
      <c r="C1018" t="s">
        <v>760</v>
      </c>
      <c r="D1018" t="s">
        <v>761</v>
      </c>
      <c r="E1018" t="s">
        <v>21</v>
      </c>
      <c r="F1018" t="s">
        <v>52</v>
      </c>
      <c r="G1018" t="s">
        <v>169</v>
      </c>
      <c r="H1018">
        <v>3</v>
      </c>
      <c r="I1018">
        <v>138.81</v>
      </c>
      <c r="J1018">
        <v>0.1</v>
      </c>
      <c r="K1018">
        <v>374.79</v>
      </c>
      <c r="L1018">
        <v>25.46</v>
      </c>
      <c r="M1018">
        <f t="shared" si="47"/>
        <v>374.78700000000003</v>
      </c>
      <c r="N1018" t="str">
        <f t="shared" si="45"/>
        <v>Q2</v>
      </c>
      <c r="O1018" s="2">
        <f t="shared" si="46"/>
        <v>6.7931374903279167</v>
      </c>
      <c r="P1018" t="str">
        <f>VLOOKUP(retail_sales_2023!C1018,customers!A:J,5,)</f>
        <v>Guwahati</v>
      </c>
      <c r="Q1018" t="str">
        <f>VLOOKUP(C1018,customers!A:J,10,0)</f>
        <v>Regular</v>
      </c>
    </row>
    <row r="1019" spans="1:17" x14ac:dyDescent="0.3">
      <c r="A1019" t="s">
        <v>1981</v>
      </c>
      <c r="B1019" s="1">
        <v>45193</v>
      </c>
      <c r="C1019" t="s">
        <v>1157</v>
      </c>
      <c r="D1019" t="s">
        <v>1158</v>
      </c>
      <c r="E1019" t="s">
        <v>27</v>
      </c>
      <c r="F1019" t="s">
        <v>38</v>
      </c>
      <c r="G1019" t="s">
        <v>141</v>
      </c>
      <c r="H1019">
        <v>2</v>
      </c>
      <c r="I1019">
        <v>3576.23</v>
      </c>
      <c r="J1019">
        <v>0</v>
      </c>
      <c r="K1019">
        <v>7152.46</v>
      </c>
      <c r="L1019">
        <v>2330.85</v>
      </c>
      <c r="M1019">
        <f t="shared" si="47"/>
        <v>7152.46</v>
      </c>
      <c r="N1019" t="str">
        <f t="shared" si="45"/>
        <v>Q3</v>
      </c>
      <c r="O1019" s="2">
        <f t="shared" si="46"/>
        <v>32.588088573721485</v>
      </c>
      <c r="P1019" t="str">
        <f>VLOOKUP(retail_sales_2023!C1019,customers!A:J,5,)</f>
        <v>Lucknow</v>
      </c>
      <c r="Q1019" t="str">
        <f>VLOOKUP(C1019,customers!A:J,10,0)</f>
        <v>Occasional</v>
      </c>
    </row>
    <row r="1020" spans="1:17" x14ac:dyDescent="0.3">
      <c r="A1020" t="s">
        <v>1982</v>
      </c>
      <c r="B1020" s="1">
        <v>45046</v>
      </c>
      <c r="C1020" t="s">
        <v>1021</v>
      </c>
      <c r="D1020" t="s">
        <v>1022</v>
      </c>
      <c r="E1020" t="s">
        <v>27</v>
      </c>
      <c r="F1020" t="s">
        <v>81</v>
      </c>
      <c r="G1020" t="s">
        <v>82</v>
      </c>
      <c r="H1020">
        <v>3</v>
      </c>
      <c r="I1020">
        <v>4637.78</v>
      </c>
      <c r="J1020">
        <v>0.1</v>
      </c>
      <c r="K1020">
        <v>12522.01</v>
      </c>
      <c r="L1020">
        <v>3806.84</v>
      </c>
      <c r="M1020">
        <f t="shared" si="47"/>
        <v>12522.006000000001</v>
      </c>
      <c r="N1020" t="str">
        <f t="shared" si="45"/>
        <v>Q2</v>
      </c>
      <c r="O1020" s="2">
        <f t="shared" si="46"/>
        <v>30.40118958537807</v>
      </c>
      <c r="P1020" t="str">
        <f>VLOOKUP(retail_sales_2023!C1020,customers!A:J,5,)</f>
        <v>Delhi</v>
      </c>
      <c r="Q1020" t="str">
        <f>VLOOKUP(C1020,customers!A:J,10,0)</f>
        <v>Premium</v>
      </c>
    </row>
    <row r="1021" spans="1:17" x14ac:dyDescent="0.3">
      <c r="A1021" t="s">
        <v>1983</v>
      </c>
      <c r="B1021" s="1">
        <v>45096</v>
      </c>
      <c r="C1021" t="s">
        <v>1984</v>
      </c>
      <c r="D1021" t="s">
        <v>1985</v>
      </c>
      <c r="E1021" t="s">
        <v>27</v>
      </c>
      <c r="F1021" t="s">
        <v>43</v>
      </c>
      <c r="G1021" t="s">
        <v>243</v>
      </c>
      <c r="H1021">
        <v>1</v>
      </c>
      <c r="I1021">
        <v>44698.49</v>
      </c>
      <c r="J1021">
        <v>0.15</v>
      </c>
      <c r="K1021">
        <v>37993.72</v>
      </c>
      <c r="L1021">
        <v>3272.72</v>
      </c>
      <c r="M1021">
        <f t="shared" si="47"/>
        <v>37993.716499999995</v>
      </c>
      <c r="N1021" t="str">
        <f t="shared" si="45"/>
        <v>Q2</v>
      </c>
      <c r="O1021" s="2">
        <f t="shared" si="46"/>
        <v>8.6138446037924155</v>
      </c>
      <c r="P1021" t="str">
        <f>VLOOKUP(retail_sales_2023!C1021,customers!A:J,5,)</f>
        <v>Chandigarh</v>
      </c>
      <c r="Q1021" t="str">
        <f>VLOOKUP(C1021,customers!A:J,10,0)</f>
        <v>Premium</v>
      </c>
    </row>
    <row r="1022" spans="1:17" x14ac:dyDescent="0.3">
      <c r="A1022" t="s">
        <v>1986</v>
      </c>
      <c r="B1022" s="1">
        <v>44961</v>
      </c>
      <c r="C1022" t="s">
        <v>934</v>
      </c>
      <c r="D1022" t="s">
        <v>935</v>
      </c>
      <c r="E1022" t="s">
        <v>21</v>
      </c>
      <c r="F1022" t="s">
        <v>81</v>
      </c>
      <c r="G1022" t="s">
        <v>101</v>
      </c>
      <c r="H1022">
        <v>3</v>
      </c>
      <c r="I1022">
        <v>2104.2399999999998</v>
      </c>
      <c r="J1022">
        <v>0.1</v>
      </c>
      <c r="K1022">
        <v>5681.45</v>
      </c>
      <c r="L1022">
        <v>1909.37</v>
      </c>
      <c r="M1022">
        <f t="shared" si="47"/>
        <v>5681.4479999999994</v>
      </c>
      <c r="N1022" t="str">
        <f t="shared" si="45"/>
        <v>Q1</v>
      </c>
      <c r="O1022" s="2">
        <f t="shared" si="46"/>
        <v>33.607089739415116</v>
      </c>
      <c r="P1022" t="str">
        <f>VLOOKUP(retail_sales_2023!C1022,customers!A:J,5,)</f>
        <v>Guwahati</v>
      </c>
      <c r="Q1022" t="str">
        <f>VLOOKUP(C1022,customers!A:J,10,0)</f>
        <v>Occasional</v>
      </c>
    </row>
    <row r="1023" spans="1:17" x14ac:dyDescent="0.3">
      <c r="A1023" t="s">
        <v>1987</v>
      </c>
      <c r="B1023" s="1">
        <v>45071</v>
      </c>
      <c r="C1023" t="s">
        <v>1988</v>
      </c>
      <c r="D1023" t="s">
        <v>1989</v>
      </c>
      <c r="E1023" t="s">
        <v>15</v>
      </c>
      <c r="F1023" t="s">
        <v>43</v>
      </c>
      <c r="G1023" t="s">
        <v>243</v>
      </c>
      <c r="H1023">
        <v>1</v>
      </c>
      <c r="I1023">
        <v>32283.14</v>
      </c>
      <c r="J1023">
        <v>0</v>
      </c>
      <c r="K1023">
        <v>32283.14</v>
      </c>
      <c r="L1023">
        <v>2768.13</v>
      </c>
      <c r="M1023">
        <f t="shared" si="47"/>
        <v>32283.14</v>
      </c>
      <c r="N1023" t="str">
        <f t="shared" si="45"/>
        <v>Q2</v>
      </c>
      <c r="O1023" s="2">
        <f t="shared" si="46"/>
        <v>8.5745376688884676</v>
      </c>
      <c r="P1023" t="str">
        <f>VLOOKUP(retail_sales_2023!C1023,customers!A:J,5,)</f>
        <v>Bengaluru</v>
      </c>
      <c r="Q1023" t="str">
        <f>VLOOKUP(C1023,customers!A:J,10,0)</f>
        <v>Premium</v>
      </c>
    </row>
    <row r="1024" spans="1:17" x14ac:dyDescent="0.3">
      <c r="A1024" t="s">
        <v>1990</v>
      </c>
      <c r="B1024" s="1">
        <v>45259</v>
      </c>
      <c r="C1024" t="s">
        <v>187</v>
      </c>
      <c r="D1024" t="s">
        <v>188</v>
      </c>
      <c r="E1024" t="s">
        <v>33</v>
      </c>
      <c r="F1024" t="s">
        <v>81</v>
      </c>
      <c r="G1024" t="s">
        <v>239</v>
      </c>
      <c r="H1024">
        <v>3</v>
      </c>
      <c r="I1024">
        <v>3487.75</v>
      </c>
      <c r="J1024">
        <v>0.05</v>
      </c>
      <c r="K1024">
        <v>9940.09</v>
      </c>
      <c r="L1024">
        <v>2552.67</v>
      </c>
      <c r="M1024">
        <f t="shared" si="47"/>
        <v>9940.0874999999996</v>
      </c>
      <c r="N1024" t="str">
        <f t="shared" si="45"/>
        <v>Q4</v>
      </c>
      <c r="O1024" s="2">
        <f t="shared" si="46"/>
        <v>25.680552188159261</v>
      </c>
      <c r="P1024" t="str">
        <f>VLOOKUP(retail_sales_2023!C1024,customers!A:J,5,)</f>
        <v>Pune</v>
      </c>
      <c r="Q1024" t="str">
        <f>VLOOKUP(C1024,customers!A:J,10,0)</f>
        <v>Regular</v>
      </c>
    </row>
    <row r="1025" spans="1:17" x14ac:dyDescent="0.3">
      <c r="A1025" t="s">
        <v>1991</v>
      </c>
      <c r="B1025" s="1">
        <v>45016</v>
      </c>
      <c r="C1025" t="s">
        <v>614</v>
      </c>
      <c r="D1025" t="s">
        <v>615</v>
      </c>
      <c r="E1025" t="s">
        <v>15</v>
      </c>
      <c r="F1025" t="s">
        <v>81</v>
      </c>
      <c r="G1025" t="s">
        <v>264</v>
      </c>
      <c r="H1025">
        <v>5</v>
      </c>
      <c r="I1025">
        <v>1624.17</v>
      </c>
      <c r="J1025">
        <v>0.05</v>
      </c>
      <c r="K1025">
        <v>7714.81</v>
      </c>
      <c r="L1025">
        <v>-613.29</v>
      </c>
      <c r="M1025">
        <f t="shared" si="47"/>
        <v>7714.8074999999999</v>
      </c>
      <c r="N1025" t="str">
        <f t="shared" si="45"/>
        <v>Q1</v>
      </c>
      <c r="O1025" s="2">
        <f t="shared" si="46"/>
        <v>-7.9495152829428068</v>
      </c>
      <c r="P1025" t="str">
        <f>VLOOKUP(retail_sales_2023!C1025,customers!A:J,5,)</f>
        <v>Kochi</v>
      </c>
      <c r="Q1025" t="str">
        <f>VLOOKUP(C1025,customers!A:J,10,0)</f>
        <v>Regular</v>
      </c>
    </row>
    <row r="1026" spans="1:17" x14ac:dyDescent="0.3">
      <c r="A1026" t="s">
        <v>1992</v>
      </c>
      <c r="B1026" s="1">
        <v>45150</v>
      </c>
      <c r="C1026" t="s">
        <v>1131</v>
      </c>
      <c r="D1026" t="s">
        <v>1132</v>
      </c>
      <c r="E1026" t="s">
        <v>33</v>
      </c>
      <c r="F1026" t="s">
        <v>52</v>
      </c>
      <c r="G1026" t="s">
        <v>235</v>
      </c>
      <c r="H1026">
        <v>8</v>
      </c>
      <c r="I1026">
        <v>368.89</v>
      </c>
      <c r="J1026">
        <v>0.15</v>
      </c>
      <c r="K1026">
        <v>2508.4499999999998</v>
      </c>
      <c r="L1026">
        <v>186.03</v>
      </c>
      <c r="M1026">
        <f t="shared" si="47"/>
        <v>2508.4519999999998</v>
      </c>
      <c r="N1026" t="str">
        <f t="shared" si="45"/>
        <v>Q3</v>
      </c>
      <c r="O1026" s="2">
        <f t="shared" si="46"/>
        <v>7.4161334688752021</v>
      </c>
      <c r="P1026" t="str">
        <f>VLOOKUP(retail_sales_2023!C1026,customers!A:J,5,)</f>
        <v>Pune</v>
      </c>
      <c r="Q1026" t="str">
        <f>VLOOKUP(C1026,customers!A:J,10,0)</f>
        <v>Premium</v>
      </c>
    </row>
    <row r="1027" spans="1:17" x14ac:dyDescent="0.3">
      <c r="A1027" t="s">
        <v>1993</v>
      </c>
      <c r="B1027" s="1">
        <v>44930</v>
      </c>
      <c r="C1027" t="s">
        <v>1356</v>
      </c>
      <c r="D1027" t="s">
        <v>1357</v>
      </c>
      <c r="E1027" t="s">
        <v>21</v>
      </c>
      <c r="F1027" t="s">
        <v>52</v>
      </c>
      <c r="G1027" t="s">
        <v>169</v>
      </c>
      <c r="H1027">
        <v>6</v>
      </c>
      <c r="I1027">
        <v>528.15</v>
      </c>
      <c r="J1027">
        <v>0.15</v>
      </c>
      <c r="K1027">
        <v>2693.56</v>
      </c>
      <c r="L1027">
        <v>197.15</v>
      </c>
      <c r="M1027">
        <f t="shared" si="47"/>
        <v>2693.5649999999996</v>
      </c>
      <c r="N1027" t="str">
        <f t="shared" ref="N1027:N1090" si="48">"Q"&amp;ROUNDUP(MONTH(B1027)/3,0)</f>
        <v>Q1</v>
      </c>
      <c r="O1027" s="2">
        <f t="shared" ref="O1027:O1090" si="49">(L1027/K1027)*100</f>
        <v>7.3193097610597126</v>
      </c>
      <c r="P1027" t="str">
        <f>VLOOKUP(retail_sales_2023!C1027,customers!A:J,5,)</f>
        <v>Ranchi</v>
      </c>
      <c r="Q1027" t="str">
        <f>VLOOKUP(C1027,customers!A:J,10,0)</f>
        <v>Premium</v>
      </c>
    </row>
    <row r="1028" spans="1:17" x14ac:dyDescent="0.3">
      <c r="A1028" t="s">
        <v>1994</v>
      </c>
      <c r="B1028" s="1">
        <v>45090</v>
      </c>
      <c r="C1028" t="s">
        <v>678</v>
      </c>
      <c r="D1028" t="s">
        <v>679</v>
      </c>
      <c r="E1028" t="s">
        <v>27</v>
      </c>
      <c r="F1028" t="s">
        <v>16</v>
      </c>
      <c r="G1028" t="s">
        <v>86</v>
      </c>
      <c r="H1028">
        <v>5</v>
      </c>
      <c r="I1028">
        <v>559.6</v>
      </c>
      <c r="J1028">
        <v>0.05</v>
      </c>
      <c r="K1028">
        <v>2658.1</v>
      </c>
      <c r="L1028">
        <v>897.42</v>
      </c>
      <c r="M1028">
        <f t="shared" si="47"/>
        <v>2658.1</v>
      </c>
      <c r="N1028" t="str">
        <f t="shared" si="48"/>
        <v>Q2</v>
      </c>
      <c r="O1028" s="2">
        <f t="shared" si="49"/>
        <v>33.761709491742224</v>
      </c>
      <c r="P1028" t="str">
        <f>VLOOKUP(retail_sales_2023!C1028,customers!A:J,5,)</f>
        <v>Amritsar</v>
      </c>
      <c r="Q1028" t="str">
        <f>VLOOKUP(C1028,customers!A:J,10,0)</f>
        <v>Premium</v>
      </c>
    </row>
    <row r="1029" spans="1:17" x14ac:dyDescent="0.3">
      <c r="A1029" t="s">
        <v>1995</v>
      </c>
      <c r="B1029" s="1">
        <v>45131</v>
      </c>
      <c r="C1029" t="s">
        <v>560</v>
      </c>
      <c r="D1029" t="s">
        <v>561</v>
      </c>
      <c r="E1029" t="s">
        <v>27</v>
      </c>
      <c r="F1029" t="s">
        <v>28</v>
      </c>
      <c r="G1029" t="s">
        <v>57</v>
      </c>
      <c r="H1029">
        <v>5</v>
      </c>
      <c r="I1029">
        <v>2460.73</v>
      </c>
      <c r="J1029">
        <v>0</v>
      </c>
      <c r="K1029">
        <v>12303.65</v>
      </c>
      <c r="L1029">
        <v>3147.58</v>
      </c>
      <c r="M1029">
        <f t="shared" ref="M1029:M1092" si="50">H1029*I1029*(1-J1029)</f>
        <v>12303.65</v>
      </c>
      <c r="N1029" t="str">
        <f t="shared" si="48"/>
        <v>Q3</v>
      </c>
      <c r="O1029" s="2">
        <f t="shared" si="49"/>
        <v>25.582489748976929</v>
      </c>
      <c r="P1029" t="str">
        <f>VLOOKUP(retail_sales_2023!C1029,customers!A:J,5,)</f>
        <v>Chandigarh</v>
      </c>
      <c r="Q1029" t="str">
        <f>VLOOKUP(C1029,customers!A:J,10,0)</f>
        <v>Premium</v>
      </c>
    </row>
    <row r="1030" spans="1:17" x14ac:dyDescent="0.3">
      <c r="A1030" t="s">
        <v>1996</v>
      </c>
      <c r="B1030" s="1">
        <v>45288</v>
      </c>
      <c r="C1030" t="s">
        <v>892</v>
      </c>
      <c r="D1030" t="s">
        <v>893</v>
      </c>
      <c r="E1030" t="s">
        <v>27</v>
      </c>
      <c r="F1030" t="s">
        <v>28</v>
      </c>
      <c r="G1030" t="s">
        <v>672</v>
      </c>
      <c r="H1030">
        <v>1</v>
      </c>
      <c r="I1030">
        <v>7170.39</v>
      </c>
      <c r="J1030">
        <v>0.05</v>
      </c>
      <c r="K1030">
        <v>6811.87</v>
      </c>
      <c r="L1030">
        <v>1334.54</v>
      </c>
      <c r="M1030">
        <f t="shared" si="50"/>
        <v>6811.8705</v>
      </c>
      <c r="N1030" t="str">
        <f t="shared" si="48"/>
        <v>Q4</v>
      </c>
      <c r="O1030" s="2">
        <f t="shared" si="49"/>
        <v>19.59138973585814</v>
      </c>
      <c r="P1030" t="str">
        <f>VLOOKUP(retail_sales_2023!C1030,customers!A:J,5,)</f>
        <v>Amritsar</v>
      </c>
      <c r="Q1030" t="str">
        <f>VLOOKUP(C1030,customers!A:J,10,0)</f>
        <v>Premium</v>
      </c>
    </row>
    <row r="1031" spans="1:17" x14ac:dyDescent="0.3">
      <c r="A1031" t="s">
        <v>1997</v>
      </c>
      <c r="B1031" s="1">
        <v>45170</v>
      </c>
      <c r="C1031" t="s">
        <v>667</v>
      </c>
      <c r="D1031" t="s">
        <v>668</v>
      </c>
      <c r="E1031" t="s">
        <v>33</v>
      </c>
      <c r="F1031" t="s">
        <v>16</v>
      </c>
      <c r="G1031" t="s">
        <v>192</v>
      </c>
      <c r="H1031">
        <v>5</v>
      </c>
      <c r="I1031">
        <v>946.74</v>
      </c>
      <c r="J1031">
        <v>0.1</v>
      </c>
      <c r="K1031">
        <v>4260.33</v>
      </c>
      <c r="L1031">
        <v>1370.12</v>
      </c>
      <c r="M1031">
        <f t="shared" si="50"/>
        <v>4260.33</v>
      </c>
      <c r="N1031" t="str">
        <f t="shared" si="48"/>
        <v>Q3</v>
      </c>
      <c r="O1031" s="2">
        <f t="shared" si="49"/>
        <v>32.159950050817656</v>
      </c>
      <c r="P1031" t="str">
        <f>VLOOKUP(retail_sales_2023!C1031,customers!A:J,5,)</f>
        <v>Nagpur</v>
      </c>
      <c r="Q1031" t="str">
        <f>VLOOKUP(C1031,customers!A:J,10,0)</f>
        <v>Occasional</v>
      </c>
    </row>
    <row r="1032" spans="1:17" x14ac:dyDescent="0.3">
      <c r="A1032" t="s">
        <v>1998</v>
      </c>
      <c r="B1032" s="1">
        <v>45258</v>
      </c>
      <c r="C1032" t="s">
        <v>372</v>
      </c>
      <c r="D1032" t="s">
        <v>373</v>
      </c>
      <c r="E1032" t="s">
        <v>33</v>
      </c>
      <c r="F1032" t="s">
        <v>81</v>
      </c>
      <c r="G1032" t="s">
        <v>239</v>
      </c>
      <c r="H1032">
        <v>4</v>
      </c>
      <c r="I1032">
        <v>689.6</v>
      </c>
      <c r="J1032">
        <v>0</v>
      </c>
      <c r="K1032">
        <v>2758.4</v>
      </c>
      <c r="L1032">
        <v>1001.53</v>
      </c>
      <c r="M1032">
        <f t="shared" si="50"/>
        <v>2758.4</v>
      </c>
      <c r="N1032" t="str">
        <f t="shared" si="48"/>
        <v>Q4</v>
      </c>
      <c r="O1032" s="2">
        <f t="shared" si="49"/>
        <v>36.308367169373547</v>
      </c>
      <c r="P1032" t="str">
        <f>VLOOKUP(retail_sales_2023!C1032,customers!A:J,5,)</f>
        <v>Pune</v>
      </c>
      <c r="Q1032" t="str">
        <f>VLOOKUP(C1032,customers!A:J,10,0)</f>
        <v>Premium</v>
      </c>
    </row>
    <row r="1033" spans="1:17" x14ac:dyDescent="0.3">
      <c r="A1033" t="s">
        <v>1999</v>
      </c>
      <c r="B1033" s="1">
        <v>45272</v>
      </c>
      <c r="C1033" t="s">
        <v>535</v>
      </c>
      <c r="D1033" t="s">
        <v>13093</v>
      </c>
      <c r="E1033" t="s">
        <v>21</v>
      </c>
      <c r="F1033" t="s">
        <v>81</v>
      </c>
      <c r="G1033" t="s">
        <v>264</v>
      </c>
      <c r="H1033">
        <v>1</v>
      </c>
      <c r="I1033">
        <v>4172.6400000000003</v>
      </c>
      <c r="J1033">
        <v>0.1</v>
      </c>
      <c r="K1033">
        <v>3755.38</v>
      </c>
      <c r="L1033">
        <v>1164.58</v>
      </c>
      <c r="M1033">
        <f t="shared" si="50"/>
        <v>3755.3760000000002</v>
      </c>
      <c r="N1033" t="str">
        <f t="shared" si="48"/>
        <v>Q4</v>
      </c>
      <c r="O1033" s="2">
        <f t="shared" si="49"/>
        <v>31.010976252736072</v>
      </c>
      <c r="P1033" t="str">
        <f>VLOOKUP(retail_sales_2023!C1033,customers!A:J,5,)</f>
        <v>Guwahati</v>
      </c>
      <c r="Q1033" t="str">
        <f>VLOOKUP(C1033,customers!A:J,10,0)</f>
        <v>Premium</v>
      </c>
    </row>
    <row r="1034" spans="1:17" x14ac:dyDescent="0.3">
      <c r="A1034" t="s">
        <v>2000</v>
      </c>
      <c r="B1034" s="1">
        <v>45002</v>
      </c>
      <c r="C1034" t="s">
        <v>1141</v>
      </c>
      <c r="D1034" t="s">
        <v>1142</v>
      </c>
      <c r="E1034" t="s">
        <v>27</v>
      </c>
      <c r="F1034" t="s">
        <v>81</v>
      </c>
      <c r="G1034" t="s">
        <v>150</v>
      </c>
      <c r="H1034">
        <v>1</v>
      </c>
      <c r="I1034">
        <v>3232.26</v>
      </c>
      <c r="J1034">
        <v>0.1</v>
      </c>
      <c r="K1034">
        <v>2909.03</v>
      </c>
      <c r="L1034">
        <v>1037.24</v>
      </c>
      <c r="M1034">
        <f t="shared" si="50"/>
        <v>2909.0340000000001</v>
      </c>
      <c r="N1034" t="str">
        <f t="shared" si="48"/>
        <v>Q1</v>
      </c>
      <c r="O1034" s="2">
        <f t="shared" si="49"/>
        <v>35.655871544810466</v>
      </c>
      <c r="P1034" t="str">
        <f>VLOOKUP(retail_sales_2023!C1034,customers!A:J,5,)</f>
        <v>Amritsar</v>
      </c>
      <c r="Q1034" t="str">
        <f>VLOOKUP(C1034,customers!A:J,10,0)</f>
        <v>Regular</v>
      </c>
    </row>
    <row r="1035" spans="1:17" x14ac:dyDescent="0.3">
      <c r="A1035" t="s">
        <v>2001</v>
      </c>
      <c r="B1035" s="1">
        <v>45029</v>
      </c>
      <c r="C1035" t="s">
        <v>221</v>
      </c>
      <c r="D1035" t="s">
        <v>222</v>
      </c>
      <c r="E1035" t="s">
        <v>27</v>
      </c>
      <c r="F1035" t="s">
        <v>52</v>
      </c>
      <c r="G1035" t="s">
        <v>235</v>
      </c>
      <c r="H1035">
        <v>8</v>
      </c>
      <c r="I1035">
        <v>778.54</v>
      </c>
      <c r="J1035">
        <v>0.15</v>
      </c>
      <c r="K1035">
        <v>5294.07</v>
      </c>
      <c r="L1035">
        <v>457.83</v>
      </c>
      <c r="M1035">
        <f t="shared" si="50"/>
        <v>5294.0719999999992</v>
      </c>
      <c r="N1035" t="str">
        <f t="shared" si="48"/>
        <v>Q2</v>
      </c>
      <c r="O1035" s="2">
        <f t="shared" si="49"/>
        <v>8.6479778318004872</v>
      </c>
      <c r="P1035" t="str">
        <f>VLOOKUP(retail_sales_2023!C1035,customers!A:J,5,)</f>
        <v>Lucknow</v>
      </c>
      <c r="Q1035" t="str">
        <f>VLOOKUP(C1035,customers!A:J,10,0)</f>
        <v>Premium</v>
      </c>
    </row>
    <row r="1036" spans="1:17" x14ac:dyDescent="0.3">
      <c r="A1036" t="s">
        <v>2002</v>
      </c>
      <c r="B1036" s="1">
        <v>45181</v>
      </c>
      <c r="C1036" t="s">
        <v>853</v>
      </c>
      <c r="D1036" t="s">
        <v>854</v>
      </c>
      <c r="E1036" t="s">
        <v>27</v>
      </c>
      <c r="F1036" t="s">
        <v>28</v>
      </c>
      <c r="G1036" t="s">
        <v>57</v>
      </c>
      <c r="H1036">
        <v>1</v>
      </c>
      <c r="I1036">
        <v>2596.4699999999998</v>
      </c>
      <c r="J1036">
        <v>0</v>
      </c>
      <c r="K1036">
        <v>2596.4699999999998</v>
      </c>
      <c r="L1036">
        <v>440.46</v>
      </c>
      <c r="M1036">
        <f t="shared" si="50"/>
        <v>2596.4699999999998</v>
      </c>
      <c r="N1036" t="str">
        <f t="shared" si="48"/>
        <v>Q3</v>
      </c>
      <c r="O1036" s="2">
        <f t="shared" si="49"/>
        <v>16.963800852696163</v>
      </c>
      <c r="P1036" t="str">
        <f>VLOOKUP(retail_sales_2023!C1036,customers!A:J,5,)</f>
        <v>Chandigarh</v>
      </c>
      <c r="Q1036" t="str">
        <f>VLOOKUP(C1036,customers!A:J,10,0)</f>
        <v>Premium</v>
      </c>
    </row>
    <row r="1037" spans="1:17" x14ac:dyDescent="0.3">
      <c r="A1037" t="s">
        <v>2003</v>
      </c>
      <c r="B1037" s="1">
        <v>45052</v>
      </c>
      <c r="C1037" t="s">
        <v>1543</v>
      </c>
      <c r="D1037" t="s">
        <v>1544</v>
      </c>
      <c r="E1037" t="s">
        <v>33</v>
      </c>
      <c r="F1037" t="s">
        <v>52</v>
      </c>
      <c r="G1037" t="s">
        <v>69</v>
      </c>
      <c r="H1037">
        <v>8</v>
      </c>
      <c r="I1037">
        <v>733.42</v>
      </c>
      <c r="J1037">
        <v>0.2</v>
      </c>
      <c r="K1037">
        <v>4693.8900000000003</v>
      </c>
      <c r="L1037">
        <v>382.46</v>
      </c>
      <c r="M1037">
        <f t="shared" si="50"/>
        <v>4693.8879999999999</v>
      </c>
      <c r="N1037" t="str">
        <f t="shared" si="48"/>
        <v>Q2</v>
      </c>
      <c r="O1037" s="2">
        <f t="shared" si="49"/>
        <v>8.1480392595480495</v>
      </c>
      <c r="P1037" t="str">
        <f>VLOOKUP(retail_sales_2023!C1037,customers!A:J,5,)</f>
        <v>Ahmedabad</v>
      </c>
      <c r="Q1037" t="str">
        <f>VLOOKUP(C1037,customers!A:J,10,0)</f>
        <v>Regular</v>
      </c>
    </row>
    <row r="1038" spans="1:17" x14ac:dyDescent="0.3">
      <c r="A1038" t="s">
        <v>2004</v>
      </c>
      <c r="B1038" s="1">
        <v>45128</v>
      </c>
      <c r="C1038" t="s">
        <v>2005</v>
      </c>
      <c r="D1038" t="s">
        <v>2006</v>
      </c>
      <c r="E1038" t="s">
        <v>27</v>
      </c>
      <c r="F1038" t="s">
        <v>43</v>
      </c>
      <c r="G1038" t="s">
        <v>272</v>
      </c>
      <c r="H1038">
        <v>1</v>
      </c>
      <c r="I1038">
        <v>70581.78</v>
      </c>
      <c r="J1038">
        <v>0</v>
      </c>
      <c r="K1038">
        <v>70581.78</v>
      </c>
      <c r="L1038">
        <v>8069.45</v>
      </c>
      <c r="M1038">
        <f t="shared" si="50"/>
        <v>70581.78</v>
      </c>
      <c r="N1038" t="str">
        <f t="shared" si="48"/>
        <v>Q3</v>
      </c>
      <c r="O1038" s="2">
        <f t="shared" si="49"/>
        <v>11.432766359816938</v>
      </c>
      <c r="P1038" t="str">
        <f>VLOOKUP(retail_sales_2023!C1038,customers!A:J,5,)</f>
        <v>Lucknow</v>
      </c>
      <c r="Q1038" t="str">
        <f>VLOOKUP(C1038,customers!A:J,10,0)</f>
        <v>Premium</v>
      </c>
    </row>
    <row r="1039" spans="1:17" x14ac:dyDescent="0.3">
      <c r="A1039" t="s">
        <v>2007</v>
      </c>
      <c r="B1039" s="1">
        <v>45280</v>
      </c>
      <c r="C1039" t="s">
        <v>921</v>
      </c>
      <c r="D1039" t="s">
        <v>922</v>
      </c>
      <c r="E1039" t="s">
        <v>15</v>
      </c>
      <c r="F1039" t="s">
        <v>22</v>
      </c>
      <c r="G1039" t="s">
        <v>1039</v>
      </c>
      <c r="H1039">
        <v>1</v>
      </c>
      <c r="I1039">
        <v>37107.300000000003</v>
      </c>
      <c r="J1039">
        <v>0.1</v>
      </c>
      <c r="K1039">
        <v>33396.57</v>
      </c>
      <c r="L1039">
        <v>6990.07</v>
      </c>
      <c r="M1039">
        <f t="shared" si="50"/>
        <v>33396.570000000007</v>
      </c>
      <c r="N1039" t="str">
        <f t="shared" si="48"/>
        <v>Q4</v>
      </c>
      <c r="O1039" s="2">
        <f t="shared" si="49"/>
        <v>20.930502743245789</v>
      </c>
      <c r="P1039" t="str">
        <f>VLOOKUP(retail_sales_2023!C1039,customers!A:J,5,)</f>
        <v>Kochi</v>
      </c>
      <c r="Q1039" t="str">
        <f>VLOOKUP(C1039,customers!A:J,10,0)</f>
        <v>Premium</v>
      </c>
    </row>
    <row r="1040" spans="1:17" x14ac:dyDescent="0.3">
      <c r="A1040" t="s">
        <v>2008</v>
      </c>
      <c r="B1040" s="1">
        <v>45089</v>
      </c>
      <c r="C1040" t="s">
        <v>187</v>
      </c>
      <c r="D1040" t="s">
        <v>188</v>
      </c>
      <c r="E1040" t="s">
        <v>33</v>
      </c>
      <c r="F1040" t="s">
        <v>43</v>
      </c>
      <c r="G1040" t="s">
        <v>301</v>
      </c>
      <c r="H1040">
        <v>1</v>
      </c>
      <c r="I1040">
        <v>15384.14</v>
      </c>
      <c r="J1040">
        <v>0</v>
      </c>
      <c r="K1040">
        <v>15384.14</v>
      </c>
      <c r="L1040">
        <v>1780.62</v>
      </c>
      <c r="M1040">
        <f t="shared" si="50"/>
        <v>15384.14</v>
      </c>
      <c r="N1040" t="str">
        <f t="shared" si="48"/>
        <v>Q2</v>
      </c>
      <c r="O1040" s="2">
        <f t="shared" si="49"/>
        <v>11.574387648578341</v>
      </c>
      <c r="P1040" t="str">
        <f>VLOOKUP(retail_sales_2023!C1040,customers!A:J,5,)</f>
        <v>Pune</v>
      </c>
      <c r="Q1040" t="str">
        <f>VLOOKUP(C1040,customers!A:J,10,0)</f>
        <v>Regular</v>
      </c>
    </row>
    <row r="1041" spans="1:17" x14ac:dyDescent="0.3">
      <c r="A1041" t="s">
        <v>2009</v>
      </c>
      <c r="B1041" s="1">
        <v>45289</v>
      </c>
      <c r="C1041" t="s">
        <v>1629</v>
      </c>
      <c r="D1041" t="s">
        <v>1630</v>
      </c>
      <c r="E1041" t="s">
        <v>15</v>
      </c>
      <c r="F1041" t="s">
        <v>22</v>
      </c>
      <c r="G1041" t="s">
        <v>1039</v>
      </c>
      <c r="H1041">
        <v>2</v>
      </c>
      <c r="I1041">
        <v>29940.47</v>
      </c>
      <c r="J1041">
        <v>0.05</v>
      </c>
      <c r="K1041">
        <v>56886.89</v>
      </c>
      <c r="L1041">
        <v>17584.11</v>
      </c>
      <c r="M1041">
        <f t="shared" si="50"/>
        <v>56886.892999999996</v>
      </c>
      <c r="N1041" t="str">
        <f t="shared" si="48"/>
        <v>Q4</v>
      </c>
      <c r="O1041" s="2">
        <f t="shared" si="49"/>
        <v>30.910654458347082</v>
      </c>
      <c r="P1041" t="str">
        <f>VLOOKUP(retail_sales_2023!C1041,customers!A:J,5,)</f>
        <v>Chennai</v>
      </c>
      <c r="Q1041" t="str">
        <f>VLOOKUP(C1041,customers!A:J,10,0)</f>
        <v>Premium</v>
      </c>
    </row>
    <row r="1042" spans="1:17" x14ac:dyDescent="0.3">
      <c r="A1042" t="s">
        <v>2010</v>
      </c>
      <c r="B1042" s="1">
        <v>45109</v>
      </c>
      <c r="C1042" t="s">
        <v>278</v>
      </c>
      <c r="D1042" t="s">
        <v>279</v>
      </c>
      <c r="E1042" t="s">
        <v>33</v>
      </c>
      <c r="F1042" t="s">
        <v>16</v>
      </c>
      <c r="G1042" t="s">
        <v>305</v>
      </c>
      <c r="H1042">
        <v>1</v>
      </c>
      <c r="I1042">
        <v>673.61</v>
      </c>
      <c r="J1042">
        <v>0.05</v>
      </c>
      <c r="K1042">
        <v>639.92999999999995</v>
      </c>
      <c r="L1042">
        <v>219.19</v>
      </c>
      <c r="M1042">
        <f t="shared" si="50"/>
        <v>639.92949999999996</v>
      </c>
      <c r="N1042" t="str">
        <f t="shared" si="48"/>
        <v>Q3</v>
      </c>
      <c r="O1042" s="2">
        <f t="shared" si="49"/>
        <v>34.25218383260669</v>
      </c>
      <c r="P1042" t="str">
        <f>VLOOKUP(retail_sales_2023!C1042,customers!A:J,5,)</f>
        <v>Pune</v>
      </c>
      <c r="Q1042" t="str">
        <f>VLOOKUP(C1042,customers!A:J,10,0)</f>
        <v>Premium</v>
      </c>
    </row>
    <row r="1043" spans="1:17" x14ac:dyDescent="0.3">
      <c r="A1043" t="s">
        <v>2011</v>
      </c>
      <c r="B1043" s="1">
        <v>44931</v>
      </c>
      <c r="C1043" t="s">
        <v>595</v>
      </c>
      <c r="D1043" t="s">
        <v>596</v>
      </c>
      <c r="E1043" t="s">
        <v>27</v>
      </c>
      <c r="F1043" t="s">
        <v>38</v>
      </c>
      <c r="G1043" t="s">
        <v>395</v>
      </c>
      <c r="H1043">
        <v>2</v>
      </c>
      <c r="I1043">
        <v>712.14</v>
      </c>
      <c r="J1043">
        <v>0</v>
      </c>
      <c r="K1043">
        <v>1424.28</v>
      </c>
      <c r="L1043">
        <v>453.18</v>
      </c>
      <c r="M1043">
        <f t="shared" si="50"/>
        <v>1424.28</v>
      </c>
      <c r="N1043" t="str">
        <f t="shared" si="48"/>
        <v>Q1</v>
      </c>
      <c r="O1043" s="2">
        <f t="shared" si="49"/>
        <v>31.818181818181817</v>
      </c>
      <c r="P1043" t="str">
        <f>VLOOKUP(retail_sales_2023!C1043,customers!A:J,5,)</f>
        <v>Lucknow</v>
      </c>
      <c r="Q1043" t="str">
        <f>VLOOKUP(C1043,customers!A:J,10,0)</f>
        <v>Occasional</v>
      </c>
    </row>
    <row r="1044" spans="1:17" x14ac:dyDescent="0.3">
      <c r="A1044" t="s">
        <v>2012</v>
      </c>
      <c r="B1044" s="1">
        <v>45118</v>
      </c>
      <c r="C1044" t="s">
        <v>701</v>
      </c>
      <c r="D1044" t="s">
        <v>702</v>
      </c>
      <c r="E1044" t="s">
        <v>15</v>
      </c>
      <c r="F1044" t="s">
        <v>43</v>
      </c>
      <c r="G1044" t="s">
        <v>44</v>
      </c>
      <c r="H1044">
        <v>1</v>
      </c>
      <c r="I1044">
        <v>61127.29</v>
      </c>
      <c r="J1044">
        <v>0.05</v>
      </c>
      <c r="K1044">
        <v>58070.93</v>
      </c>
      <c r="L1044">
        <v>6388.26</v>
      </c>
      <c r="M1044">
        <f t="shared" si="50"/>
        <v>58070.925499999998</v>
      </c>
      <c r="N1044" t="str">
        <f t="shared" si="48"/>
        <v>Q3</v>
      </c>
      <c r="O1044" s="2">
        <f t="shared" si="49"/>
        <v>11.00078817404853</v>
      </c>
      <c r="P1044" t="str">
        <f>VLOOKUP(retail_sales_2023!C1044,customers!A:J,5,)</f>
        <v>Bengaluru</v>
      </c>
      <c r="Q1044" t="str">
        <f>VLOOKUP(C1044,customers!A:J,10,0)</f>
        <v>Premium</v>
      </c>
    </row>
    <row r="1045" spans="1:17" x14ac:dyDescent="0.3">
      <c r="A1045" t="s">
        <v>2013</v>
      </c>
      <c r="B1045" s="1">
        <v>45113</v>
      </c>
      <c r="C1045" t="s">
        <v>1974</v>
      </c>
      <c r="D1045" t="s">
        <v>1975</v>
      </c>
      <c r="E1045" t="s">
        <v>15</v>
      </c>
      <c r="F1045" t="s">
        <v>81</v>
      </c>
      <c r="G1045" t="s">
        <v>150</v>
      </c>
      <c r="H1045">
        <v>4</v>
      </c>
      <c r="I1045">
        <v>2941.96</v>
      </c>
      <c r="J1045">
        <v>0.25</v>
      </c>
      <c r="K1045">
        <v>8825.8799999999992</v>
      </c>
      <c r="L1045">
        <v>3150.72</v>
      </c>
      <c r="M1045">
        <f t="shared" si="50"/>
        <v>8825.880000000001</v>
      </c>
      <c r="N1045" t="str">
        <f t="shared" si="48"/>
        <v>Q3</v>
      </c>
      <c r="O1045" s="2">
        <f t="shared" si="49"/>
        <v>35.698649879672054</v>
      </c>
      <c r="P1045" t="str">
        <f>VLOOKUP(retail_sales_2023!C1045,customers!A:J,5,)</f>
        <v>Kochi</v>
      </c>
      <c r="Q1045" t="str">
        <f>VLOOKUP(C1045,customers!A:J,10,0)</f>
        <v>Premium</v>
      </c>
    </row>
    <row r="1046" spans="1:17" x14ac:dyDescent="0.3">
      <c r="A1046" t="s">
        <v>2014</v>
      </c>
      <c r="B1046" s="1">
        <v>45028</v>
      </c>
      <c r="C1046" t="s">
        <v>644</v>
      </c>
      <c r="D1046" t="s">
        <v>645</v>
      </c>
      <c r="E1046" t="s">
        <v>15</v>
      </c>
      <c r="F1046" t="s">
        <v>28</v>
      </c>
      <c r="G1046" t="s">
        <v>61</v>
      </c>
      <c r="H1046">
        <v>2</v>
      </c>
      <c r="I1046">
        <v>4604.72</v>
      </c>
      <c r="J1046">
        <v>0.05</v>
      </c>
      <c r="K1046">
        <v>8748.9699999999993</v>
      </c>
      <c r="L1046">
        <v>1668.75</v>
      </c>
      <c r="M1046">
        <f t="shared" si="50"/>
        <v>8748.9680000000008</v>
      </c>
      <c r="N1046" t="str">
        <f t="shared" si="48"/>
        <v>Q2</v>
      </c>
      <c r="O1046" s="2">
        <f t="shared" si="49"/>
        <v>19.07367381531769</v>
      </c>
      <c r="P1046" t="str">
        <f>VLOOKUP(retail_sales_2023!C1046,customers!A:J,5,)</f>
        <v>Bengaluru</v>
      </c>
      <c r="Q1046" t="str">
        <f>VLOOKUP(C1046,customers!A:J,10,0)</f>
        <v>Regular</v>
      </c>
    </row>
    <row r="1047" spans="1:17" x14ac:dyDescent="0.3">
      <c r="A1047" t="s">
        <v>2015</v>
      </c>
      <c r="B1047" s="1">
        <v>45068</v>
      </c>
      <c r="C1047" t="s">
        <v>1177</v>
      </c>
      <c r="D1047" t="s">
        <v>1178</v>
      </c>
      <c r="E1047" t="s">
        <v>27</v>
      </c>
      <c r="F1047" t="s">
        <v>81</v>
      </c>
      <c r="G1047" t="s">
        <v>370</v>
      </c>
      <c r="H1047">
        <v>1</v>
      </c>
      <c r="I1047">
        <v>4360.3</v>
      </c>
      <c r="J1047">
        <v>0</v>
      </c>
      <c r="K1047">
        <v>4360.3</v>
      </c>
      <c r="L1047">
        <v>917.1</v>
      </c>
      <c r="M1047">
        <f t="shared" si="50"/>
        <v>4360.3</v>
      </c>
      <c r="N1047" t="str">
        <f t="shared" si="48"/>
        <v>Q2</v>
      </c>
      <c r="O1047" s="2">
        <f t="shared" si="49"/>
        <v>21.032956447950831</v>
      </c>
      <c r="P1047" t="str">
        <f>VLOOKUP(retail_sales_2023!C1047,customers!A:J,5,)</f>
        <v>Amritsar</v>
      </c>
      <c r="Q1047" t="str">
        <f>VLOOKUP(C1047,customers!A:J,10,0)</f>
        <v>Regular</v>
      </c>
    </row>
    <row r="1048" spans="1:17" x14ac:dyDescent="0.3">
      <c r="A1048" t="s">
        <v>2016</v>
      </c>
      <c r="B1048" s="1">
        <v>45169</v>
      </c>
      <c r="C1048" t="s">
        <v>1585</v>
      </c>
      <c r="D1048" t="s">
        <v>1586</v>
      </c>
      <c r="E1048" t="s">
        <v>15</v>
      </c>
      <c r="F1048" t="s">
        <v>52</v>
      </c>
      <c r="G1048" t="s">
        <v>117</v>
      </c>
      <c r="H1048">
        <v>5</v>
      </c>
      <c r="I1048">
        <v>678.8</v>
      </c>
      <c r="J1048">
        <v>0.2</v>
      </c>
      <c r="K1048">
        <v>2715.2</v>
      </c>
      <c r="L1048">
        <v>190.06</v>
      </c>
      <c r="M1048">
        <f t="shared" si="50"/>
        <v>2715.2000000000003</v>
      </c>
      <c r="N1048" t="str">
        <f t="shared" si="48"/>
        <v>Q3</v>
      </c>
      <c r="O1048" s="2">
        <f t="shared" si="49"/>
        <v>6.999852681202122</v>
      </c>
      <c r="P1048" t="str">
        <f>VLOOKUP(retail_sales_2023!C1048,customers!A:J,5,)</f>
        <v>Coimbatore</v>
      </c>
      <c r="Q1048" t="str">
        <f>VLOOKUP(C1048,customers!A:J,10,0)</f>
        <v>Premium</v>
      </c>
    </row>
    <row r="1049" spans="1:17" x14ac:dyDescent="0.3">
      <c r="A1049" t="s">
        <v>2017</v>
      </c>
      <c r="B1049" s="1">
        <v>45145</v>
      </c>
      <c r="C1049" t="s">
        <v>88</v>
      </c>
      <c r="D1049" t="s">
        <v>89</v>
      </c>
      <c r="E1049" t="s">
        <v>15</v>
      </c>
      <c r="F1049" t="s">
        <v>22</v>
      </c>
      <c r="G1049" t="s">
        <v>315</v>
      </c>
      <c r="H1049">
        <v>4</v>
      </c>
      <c r="I1049">
        <v>18414.38</v>
      </c>
      <c r="J1049">
        <v>0.05</v>
      </c>
      <c r="K1049">
        <v>69974.64</v>
      </c>
      <c r="L1049">
        <v>16499.830000000002</v>
      </c>
      <c r="M1049">
        <f t="shared" si="50"/>
        <v>69974.644</v>
      </c>
      <c r="N1049" t="str">
        <f t="shared" si="48"/>
        <v>Q3</v>
      </c>
      <c r="O1049" s="2">
        <f t="shared" si="49"/>
        <v>23.579728313000256</v>
      </c>
      <c r="P1049" t="str">
        <f>VLOOKUP(retail_sales_2023!C1049,customers!A:J,5,)</f>
        <v>Coimbatore</v>
      </c>
      <c r="Q1049" t="str">
        <f>VLOOKUP(C1049,customers!A:J,10,0)</f>
        <v>Regular</v>
      </c>
    </row>
    <row r="1050" spans="1:17" x14ac:dyDescent="0.3">
      <c r="A1050" t="s">
        <v>2018</v>
      </c>
      <c r="B1050" s="1">
        <v>45255</v>
      </c>
      <c r="C1050" t="s">
        <v>231</v>
      </c>
      <c r="D1050" t="s">
        <v>232</v>
      </c>
      <c r="E1050" t="s">
        <v>27</v>
      </c>
      <c r="F1050" t="s">
        <v>16</v>
      </c>
      <c r="G1050" t="s">
        <v>86</v>
      </c>
      <c r="H1050">
        <v>3</v>
      </c>
      <c r="I1050">
        <v>955.67</v>
      </c>
      <c r="J1050">
        <v>0.1</v>
      </c>
      <c r="K1050">
        <v>2580.31</v>
      </c>
      <c r="L1050">
        <v>854.28</v>
      </c>
      <c r="M1050">
        <f t="shared" si="50"/>
        <v>2580.3089999999997</v>
      </c>
      <c r="N1050" t="str">
        <f t="shared" si="48"/>
        <v>Q4</v>
      </c>
      <c r="O1050" s="2">
        <f t="shared" si="49"/>
        <v>33.107649856025049</v>
      </c>
      <c r="P1050" t="str">
        <f>VLOOKUP(retail_sales_2023!C1050,customers!A:J,5,)</f>
        <v>Delhi</v>
      </c>
      <c r="Q1050" t="str">
        <f>VLOOKUP(C1050,customers!A:J,10,0)</f>
        <v>Regular</v>
      </c>
    </row>
    <row r="1051" spans="1:17" x14ac:dyDescent="0.3">
      <c r="A1051" t="s">
        <v>2019</v>
      </c>
      <c r="B1051" s="1">
        <v>45019</v>
      </c>
      <c r="C1051" t="s">
        <v>705</v>
      </c>
      <c r="D1051" t="s">
        <v>706</v>
      </c>
      <c r="E1051" t="s">
        <v>15</v>
      </c>
      <c r="F1051" t="s">
        <v>43</v>
      </c>
      <c r="G1051" t="s">
        <v>178</v>
      </c>
      <c r="H1051">
        <v>3</v>
      </c>
      <c r="I1051">
        <v>16049.9</v>
      </c>
      <c r="J1051">
        <v>0</v>
      </c>
      <c r="K1051">
        <v>48149.7</v>
      </c>
      <c r="L1051">
        <v>5965.27</v>
      </c>
      <c r="M1051">
        <f t="shared" si="50"/>
        <v>48149.7</v>
      </c>
      <c r="N1051" t="str">
        <f t="shared" si="48"/>
        <v>Q2</v>
      </c>
      <c r="O1051" s="2">
        <f t="shared" si="49"/>
        <v>12.389007615831462</v>
      </c>
      <c r="P1051" t="str">
        <f>VLOOKUP(retail_sales_2023!C1051,customers!A:J,5,)</f>
        <v>Coimbatore</v>
      </c>
      <c r="Q1051" t="str">
        <f>VLOOKUP(C1051,customers!A:J,10,0)</f>
        <v>Premium</v>
      </c>
    </row>
    <row r="1052" spans="1:17" x14ac:dyDescent="0.3">
      <c r="A1052" t="s">
        <v>2020</v>
      </c>
      <c r="B1052" s="1">
        <v>45118</v>
      </c>
      <c r="C1052" t="s">
        <v>674</v>
      </c>
      <c r="D1052" t="s">
        <v>675</v>
      </c>
      <c r="E1052" t="s">
        <v>27</v>
      </c>
      <c r="F1052" t="s">
        <v>22</v>
      </c>
      <c r="G1052" t="s">
        <v>23</v>
      </c>
      <c r="H1052">
        <v>3</v>
      </c>
      <c r="I1052">
        <v>33601.49</v>
      </c>
      <c r="J1052">
        <v>0.3</v>
      </c>
      <c r="K1052">
        <v>70563.13</v>
      </c>
      <c r="L1052">
        <v>19633.62</v>
      </c>
      <c r="M1052">
        <f t="shared" si="50"/>
        <v>70563.129000000001</v>
      </c>
      <c r="N1052" t="str">
        <f t="shared" si="48"/>
        <v>Q3</v>
      </c>
      <c r="O1052" s="2">
        <f t="shared" si="49"/>
        <v>27.82419090536375</v>
      </c>
      <c r="P1052" t="str">
        <f>VLOOKUP(retail_sales_2023!C1052,customers!A:J,5,)</f>
        <v>Jaipur</v>
      </c>
      <c r="Q1052" t="str">
        <f>VLOOKUP(C1052,customers!A:J,10,0)</f>
        <v>Premium</v>
      </c>
    </row>
    <row r="1053" spans="1:17" x14ac:dyDescent="0.3">
      <c r="A1053" t="s">
        <v>2021</v>
      </c>
      <c r="B1053" s="1">
        <v>45058</v>
      </c>
      <c r="C1053" t="s">
        <v>2022</v>
      </c>
      <c r="D1053" t="s">
        <v>2023</v>
      </c>
      <c r="E1053" t="s">
        <v>21</v>
      </c>
      <c r="F1053" t="s">
        <v>81</v>
      </c>
      <c r="G1053" t="s">
        <v>158</v>
      </c>
      <c r="H1053">
        <v>3</v>
      </c>
      <c r="I1053">
        <v>2419.61</v>
      </c>
      <c r="J1053">
        <v>0.1</v>
      </c>
      <c r="K1053">
        <v>6532.95</v>
      </c>
      <c r="L1053">
        <v>1820.47</v>
      </c>
      <c r="M1053">
        <f t="shared" si="50"/>
        <v>6532.9470000000001</v>
      </c>
      <c r="N1053" t="str">
        <f t="shared" si="48"/>
        <v>Q2</v>
      </c>
      <c r="O1053" s="2">
        <f t="shared" si="49"/>
        <v>27.865971727933019</v>
      </c>
      <c r="P1053" t="str">
        <f>VLOOKUP(retail_sales_2023!C1053,customers!A:J,5,)</f>
        <v>Patna</v>
      </c>
      <c r="Q1053" t="str">
        <f>VLOOKUP(C1053,customers!A:J,10,0)</f>
        <v>Regular</v>
      </c>
    </row>
    <row r="1054" spans="1:17" x14ac:dyDescent="0.3">
      <c r="A1054" t="s">
        <v>2024</v>
      </c>
      <c r="B1054" s="1">
        <v>45259</v>
      </c>
      <c r="C1054" t="s">
        <v>2025</v>
      </c>
      <c r="D1054" t="s">
        <v>2026</v>
      </c>
      <c r="E1054" t="s">
        <v>33</v>
      </c>
      <c r="F1054" t="s">
        <v>81</v>
      </c>
      <c r="G1054" t="s">
        <v>105</v>
      </c>
      <c r="H1054">
        <v>1</v>
      </c>
      <c r="I1054">
        <v>598.16</v>
      </c>
      <c r="J1054">
        <v>0.1</v>
      </c>
      <c r="K1054">
        <v>538.34</v>
      </c>
      <c r="L1054">
        <v>201.32</v>
      </c>
      <c r="M1054">
        <f t="shared" si="50"/>
        <v>538.34399999999994</v>
      </c>
      <c r="N1054" t="str">
        <f t="shared" si="48"/>
        <v>Q4</v>
      </c>
      <c r="O1054" s="2">
        <f t="shared" si="49"/>
        <v>37.396440910948471</v>
      </c>
      <c r="P1054" t="str">
        <f>VLOOKUP(retail_sales_2023!C1054,customers!A:J,5,)</f>
        <v>Pune</v>
      </c>
      <c r="Q1054" t="str">
        <f>VLOOKUP(C1054,customers!A:J,10,0)</f>
        <v>Premium</v>
      </c>
    </row>
    <row r="1055" spans="1:17" x14ac:dyDescent="0.3">
      <c r="A1055" t="s">
        <v>2027</v>
      </c>
      <c r="B1055" s="1">
        <v>45241</v>
      </c>
      <c r="C1055" t="s">
        <v>1512</v>
      </c>
      <c r="D1055" t="s">
        <v>1513</v>
      </c>
      <c r="E1055" t="s">
        <v>27</v>
      </c>
      <c r="F1055" t="s">
        <v>16</v>
      </c>
      <c r="G1055" t="s">
        <v>286</v>
      </c>
      <c r="H1055">
        <v>2</v>
      </c>
      <c r="I1055">
        <v>996.1</v>
      </c>
      <c r="J1055">
        <v>0.05</v>
      </c>
      <c r="K1055">
        <v>1892.59</v>
      </c>
      <c r="L1055">
        <v>-205.33</v>
      </c>
      <c r="M1055">
        <f t="shared" si="50"/>
        <v>1892.59</v>
      </c>
      <c r="N1055" t="str">
        <f t="shared" si="48"/>
        <v>Q4</v>
      </c>
      <c r="O1055" s="2">
        <f t="shared" si="49"/>
        <v>-10.849153805103061</v>
      </c>
      <c r="P1055" t="str">
        <f>VLOOKUP(retail_sales_2023!C1055,customers!A:J,5,)</f>
        <v>Delhi</v>
      </c>
      <c r="Q1055" t="str">
        <f>VLOOKUP(C1055,customers!A:J,10,0)</f>
        <v>Premium</v>
      </c>
    </row>
    <row r="1056" spans="1:17" x14ac:dyDescent="0.3">
      <c r="A1056" t="s">
        <v>2028</v>
      </c>
      <c r="B1056" s="1">
        <v>45030</v>
      </c>
      <c r="C1056" t="s">
        <v>918</v>
      </c>
      <c r="D1056" t="s">
        <v>919</v>
      </c>
      <c r="E1056" t="s">
        <v>33</v>
      </c>
      <c r="F1056" t="s">
        <v>22</v>
      </c>
      <c r="G1056" t="s">
        <v>23</v>
      </c>
      <c r="H1056">
        <v>2</v>
      </c>
      <c r="I1056">
        <v>5484.32</v>
      </c>
      <c r="J1056">
        <v>0.15</v>
      </c>
      <c r="K1056">
        <v>9323.34</v>
      </c>
      <c r="L1056">
        <v>1820.69</v>
      </c>
      <c r="M1056">
        <f t="shared" si="50"/>
        <v>9323.3439999999991</v>
      </c>
      <c r="N1056" t="str">
        <f t="shared" si="48"/>
        <v>Q2</v>
      </c>
      <c r="O1056" s="2">
        <f t="shared" si="49"/>
        <v>19.528302089165472</v>
      </c>
      <c r="P1056" t="str">
        <f>VLOOKUP(retail_sales_2023!C1056,customers!A:J,5,)</f>
        <v>Ahmedabad</v>
      </c>
      <c r="Q1056" t="str">
        <f>VLOOKUP(C1056,customers!A:J,10,0)</f>
        <v>Regular</v>
      </c>
    </row>
    <row r="1057" spans="1:17" x14ac:dyDescent="0.3">
      <c r="A1057" t="s">
        <v>2029</v>
      </c>
      <c r="B1057" s="1">
        <v>45274</v>
      </c>
      <c r="C1057" t="s">
        <v>92</v>
      </c>
      <c r="D1057" t="s">
        <v>93</v>
      </c>
      <c r="E1057" t="s">
        <v>27</v>
      </c>
      <c r="F1057" t="s">
        <v>43</v>
      </c>
      <c r="G1057" t="s">
        <v>301</v>
      </c>
      <c r="H1057">
        <v>3</v>
      </c>
      <c r="I1057">
        <v>69544.52</v>
      </c>
      <c r="J1057">
        <v>0.2</v>
      </c>
      <c r="K1057">
        <v>166906.85</v>
      </c>
      <c r="L1057">
        <v>19088</v>
      </c>
      <c r="M1057">
        <f t="shared" si="50"/>
        <v>166906.848</v>
      </c>
      <c r="N1057" t="str">
        <f t="shared" si="48"/>
        <v>Q4</v>
      </c>
      <c r="O1057" s="2">
        <f t="shared" si="49"/>
        <v>11.436319120515424</v>
      </c>
      <c r="P1057" t="str">
        <f>VLOOKUP(retail_sales_2023!C1057,customers!A:J,5,)</f>
        <v>Jaipur</v>
      </c>
      <c r="Q1057" t="str">
        <f>VLOOKUP(C1057,customers!A:J,10,0)</f>
        <v>Premium</v>
      </c>
    </row>
    <row r="1058" spans="1:17" x14ac:dyDescent="0.3">
      <c r="A1058" t="s">
        <v>2030</v>
      </c>
      <c r="B1058" s="1">
        <v>45172</v>
      </c>
      <c r="C1058" t="s">
        <v>270</v>
      </c>
      <c r="D1058" t="s">
        <v>271</v>
      </c>
      <c r="E1058" t="s">
        <v>15</v>
      </c>
      <c r="F1058" t="s">
        <v>52</v>
      </c>
      <c r="G1058" t="s">
        <v>169</v>
      </c>
      <c r="H1058">
        <v>10</v>
      </c>
      <c r="I1058">
        <v>379.67</v>
      </c>
      <c r="J1058">
        <v>0</v>
      </c>
      <c r="K1058">
        <v>3796.7</v>
      </c>
      <c r="L1058">
        <v>378.87</v>
      </c>
      <c r="M1058">
        <f t="shared" si="50"/>
        <v>3796.7000000000003</v>
      </c>
      <c r="N1058" t="str">
        <f t="shared" si="48"/>
        <v>Q3</v>
      </c>
      <c r="O1058" s="2">
        <f t="shared" si="49"/>
        <v>9.9789290699818274</v>
      </c>
      <c r="P1058" t="str">
        <f>VLOOKUP(retail_sales_2023!C1058,customers!A:J,5,)</f>
        <v>Chennai</v>
      </c>
      <c r="Q1058" t="str">
        <f>VLOOKUP(C1058,customers!A:J,10,0)</f>
        <v>Regular</v>
      </c>
    </row>
    <row r="1059" spans="1:17" x14ac:dyDescent="0.3">
      <c r="A1059" t="s">
        <v>2031</v>
      </c>
      <c r="B1059" s="1">
        <v>45135</v>
      </c>
      <c r="C1059" t="s">
        <v>294</v>
      </c>
      <c r="D1059" t="s">
        <v>295</v>
      </c>
      <c r="E1059" t="s">
        <v>27</v>
      </c>
      <c r="F1059" t="s">
        <v>81</v>
      </c>
      <c r="G1059" t="s">
        <v>333</v>
      </c>
      <c r="H1059">
        <v>1</v>
      </c>
      <c r="I1059">
        <v>719.38</v>
      </c>
      <c r="J1059">
        <v>0.15</v>
      </c>
      <c r="K1059">
        <v>611.47</v>
      </c>
      <c r="L1059">
        <v>219.04</v>
      </c>
      <c r="M1059">
        <f t="shared" si="50"/>
        <v>611.47299999999996</v>
      </c>
      <c r="N1059" t="str">
        <f t="shared" si="48"/>
        <v>Q3</v>
      </c>
      <c r="O1059" s="2">
        <f t="shared" si="49"/>
        <v>35.821871882512632</v>
      </c>
      <c r="P1059" t="str">
        <f>VLOOKUP(retail_sales_2023!C1059,customers!A:J,5,)</f>
        <v>Patna</v>
      </c>
      <c r="Q1059" t="str">
        <f>VLOOKUP(C1059,customers!A:J,10,0)</f>
        <v>Occasional</v>
      </c>
    </row>
    <row r="1060" spans="1:17" x14ac:dyDescent="0.3">
      <c r="A1060" t="s">
        <v>2032</v>
      </c>
      <c r="B1060" s="1">
        <v>45168</v>
      </c>
      <c r="C1060" t="s">
        <v>2033</v>
      </c>
      <c r="D1060" t="s">
        <v>2034</v>
      </c>
      <c r="E1060" t="s">
        <v>33</v>
      </c>
      <c r="F1060" t="s">
        <v>81</v>
      </c>
      <c r="G1060" t="s">
        <v>101</v>
      </c>
      <c r="H1060">
        <v>4</v>
      </c>
      <c r="I1060">
        <v>2030.11</v>
      </c>
      <c r="J1060">
        <v>0</v>
      </c>
      <c r="K1060">
        <v>8120.44</v>
      </c>
      <c r="L1060">
        <v>2341.88</v>
      </c>
      <c r="M1060">
        <f t="shared" si="50"/>
        <v>8120.44</v>
      </c>
      <c r="N1060" t="str">
        <f t="shared" si="48"/>
        <v>Q3</v>
      </c>
      <c r="O1060" s="2">
        <f t="shared" si="49"/>
        <v>28.839323977518461</v>
      </c>
      <c r="P1060" t="str">
        <f>VLOOKUP(retail_sales_2023!C1060,customers!A:J,5,)</f>
        <v>Nagpur</v>
      </c>
      <c r="Q1060" t="str">
        <f>VLOOKUP(C1060,customers!A:J,10,0)</f>
        <v>Regular</v>
      </c>
    </row>
    <row r="1061" spans="1:17" x14ac:dyDescent="0.3">
      <c r="A1061" t="s">
        <v>2035</v>
      </c>
      <c r="B1061" s="1">
        <v>45133</v>
      </c>
      <c r="C1061" t="s">
        <v>773</v>
      </c>
      <c r="D1061" t="s">
        <v>774</v>
      </c>
      <c r="E1061" t="s">
        <v>21</v>
      </c>
      <c r="F1061" t="s">
        <v>52</v>
      </c>
      <c r="G1061" t="s">
        <v>117</v>
      </c>
      <c r="H1061">
        <v>2</v>
      </c>
      <c r="I1061">
        <v>450.15</v>
      </c>
      <c r="J1061">
        <v>0.15</v>
      </c>
      <c r="K1061">
        <v>765.25</v>
      </c>
      <c r="L1061">
        <v>48.25</v>
      </c>
      <c r="M1061">
        <f t="shared" si="50"/>
        <v>765.255</v>
      </c>
      <c r="N1061" t="str">
        <f t="shared" si="48"/>
        <v>Q3</v>
      </c>
      <c r="O1061" s="2">
        <f t="shared" si="49"/>
        <v>6.3051290427964712</v>
      </c>
      <c r="P1061" t="str">
        <f>VLOOKUP(retail_sales_2023!C1061,customers!A:J,5,)</f>
        <v>Ranchi</v>
      </c>
      <c r="Q1061" t="str">
        <f>VLOOKUP(C1061,customers!A:J,10,0)</f>
        <v>Premium</v>
      </c>
    </row>
    <row r="1062" spans="1:17" x14ac:dyDescent="0.3">
      <c r="A1062" t="s">
        <v>2036</v>
      </c>
      <c r="B1062" s="1">
        <v>44972</v>
      </c>
      <c r="C1062" t="s">
        <v>2037</v>
      </c>
      <c r="D1062" t="s">
        <v>2038</v>
      </c>
      <c r="E1062" t="s">
        <v>33</v>
      </c>
      <c r="F1062" t="s">
        <v>43</v>
      </c>
      <c r="G1062" t="s">
        <v>121</v>
      </c>
      <c r="H1062">
        <v>5</v>
      </c>
      <c r="I1062">
        <v>26142.83</v>
      </c>
      <c r="J1062">
        <v>0</v>
      </c>
      <c r="K1062">
        <v>130714.15</v>
      </c>
      <c r="L1062">
        <v>19944.18</v>
      </c>
      <c r="M1062">
        <f t="shared" si="50"/>
        <v>130714.15000000001</v>
      </c>
      <c r="N1062" t="str">
        <f t="shared" si="48"/>
        <v>Q1</v>
      </c>
      <c r="O1062" s="2">
        <f t="shared" si="49"/>
        <v>15.257858464443217</v>
      </c>
      <c r="P1062" t="str">
        <f>VLOOKUP(retail_sales_2023!C1062,customers!A:J,5,)</f>
        <v>Mumbai</v>
      </c>
      <c r="Q1062" t="str">
        <f>VLOOKUP(C1062,customers!A:J,10,0)</f>
        <v>Premium</v>
      </c>
    </row>
    <row r="1063" spans="1:17" x14ac:dyDescent="0.3">
      <c r="A1063" t="s">
        <v>2039</v>
      </c>
      <c r="B1063" s="1">
        <v>45124</v>
      </c>
      <c r="C1063" t="s">
        <v>1469</v>
      </c>
      <c r="D1063" t="s">
        <v>1470</v>
      </c>
      <c r="E1063" t="s">
        <v>21</v>
      </c>
      <c r="F1063" t="s">
        <v>81</v>
      </c>
      <c r="G1063" t="s">
        <v>370</v>
      </c>
      <c r="H1063">
        <v>5</v>
      </c>
      <c r="I1063">
        <v>4466.09</v>
      </c>
      <c r="J1063">
        <v>0.05</v>
      </c>
      <c r="K1063">
        <v>21213.93</v>
      </c>
      <c r="L1063">
        <v>7202.37</v>
      </c>
      <c r="M1063">
        <f t="shared" si="50"/>
        <v>21213.927499999998</v>
      </c>
      <c r="N1063" t="str">
        <f t="shared" si="48"/>
        <v>Q3</v>
      </c>
      <c r="O1063" s="2">
        <f t="shared" si="49"/>
        <v>33.951134938222197</v>
      </c>
      <c r="P1063" t="str">
        <f>VLOOKUP(retail_sales_2023!C1063,customers!A:J,5,)</f>
        <v>Kolkata</v>
      </c>
      <c r="Q1063" t="str">
        <f>VLOOKUP(C1063,customers!A:J,10,0)</f>
        <v>Regular</v>
      </c>
    </row>
    <row r="1064" spans="1:17" x14ac:dyDescent="0.3">
      <c r="A1064" t="s">
        <v>2040</v>
      </c>
      <c r="B1064" s="1">
        <v>45086</v>
      </c>
      <c r="C1064" t="s">
        <v>1463</v>
      </c>
      <c r="D1064" t="s">
        <v>1464</v>
      </c>
      <c r="E1064" t="s">
        <v>15</v>
      </c>
      <c r="F1064" t="s">
        <v>43</v>
      </c>
      <c r="G1064" t="s">
        <v>178</v>
      </c>
      <c r="H1064">
        <v>1</v>
      </c>
      <c r="I1064">
        <v>59753.66</v>
      </c>
      <c r="J1064">
        <v>0.15</v>
      </c>
      <c r="K1064">
        <v>50790.61</v>
      </c>
      <c r="L1064">
        <v>7897.53</v>
      </c>
      <c r="M1064">
        <f t="shared" si="50"/>
        <v>50790.611000000004</v>
      </c>
      <c r="N1064" t="str">
        <f t="shared" si="48"/>
        <v>Q2</v>
      </c>
      <c r="O1064" s="2">
        <f t="shared" si="49"/>
        <v>15.549193049660163</v>
      </c>
      <c r="P1064" t="str">
        <f>VLOOKUP(retail_sales_2023!C1064,customers!A:J,5,)</f>
        <v>Coimbatore</v>
      </c>
      <c r="Q1064" t="str">
        <f>VLOOKUP(C1064,customers!A:J,10,0)</f>
        <v>Premium</v>
      </c>
    </row>
    <row r="1065" spans="1:17" x14ac:dyDescent="0.3">
      <c r="A1065" t="s">
        <v>2041</v>
      </c>
      <c r="B1065" s="1">
        <v>45173</v>
      </c>
      <c r="C1065" t="s">
        <v>379</v>
      </c>
      <c r="D1065" t="s">
        <v>380</v>
      </c>
      <c r="E1065" t="s">
        <v>27</v>
      </c>
      <c r="F1065" t="s">
        <v>28</v>
      </c>
      <c r="G1065" t="s">
        <v>672</v>
      </c>
      <c r="H1065">
        <v>1</v>
      </c>
      <c r="I1065">
        <v>832.24</v>
      </c>
      <c r="J1065">
        <v>0</v>
      </c>
      <c r="K1065">
        <v>832.24</v>
      </c>
      <c r="L1065">
        <v>-32.1</v>
      </c>
      <c r="M1065">
        <f t="shared" si="50"/>
        <v>832.24</v>
      </c>
      <c r="N1065" t="str">
        <f t="shared" si="48"/>
        <v>Q3</v>
      </c>
      <c r="O1065" s="2">
        <f t="shared" si="49"/>
        <v>-3.857060463327886</v>
      </c>
      <c r="P1065" t="str">
        <f>VLOOKUP(retail_sales_2023!C1065,customers!A:J,5,)</f>
        <v>Lucknow</v>
      </c>
      <c r="Q1065" t="str">
        <f>VLOOKUP(C1065,customers!A:J,10,0)</f>
        <v>Premium</v>
      </c>
    </row>
    <row r="1066" spans="1:17" x14ac:dyDescent="0.3">
      <c r="A1066" t="s">
        <v>2042</v>
      </c>
      <c r="B1066" s="1">
        <v>45002</v>
      </c>
      <c r="C1066" t="s">
        <v>1164</v>
      </c>
      <c r="D1066" t="s">
        <v>1165</v>
      </c>
      <c r="E1066" t="s">
        <v>21</v>
      </c>
      <c r="F1066" t="s">
        <v>28</v>
      </c>
      <c r="G1066" t="s">
        <v>97</v>
      </c>
      <c r="H1066">
        <v>3</v>
      </c>
      <c r="I1066">
        <v>3427.38</v>
      </c>
      <c r="J1066">
        <v>0.05</v>
      </c>
      <c r="K1066">
        <v>9768.0300000000007</v>
      </c>
      <c r="L1066">
        <v>1847.3</v>
      </c>
      <c r="M1066">
        <f t="shared" si="50"/>
        <v>9768.0329999999994</v>
      </c>
      <c r="N1066" t="str">
        <f t="shared" si="48"/>
        <v>Q1</v>
      </c>
      <c r="O1066" s="2">
        <f t="shared" si="49"/>
        <v>18.911694579152602</v>
      </c>
      <c r="P1066" t="str">
        <f>VLOOKUP(retail_sales_2023!C1066,customers!A:J,5,)</f>
        <v>Bhubaneswar</v>
      </c>
      <c r="Q1066" t="str">
        <f>VLOOKUP(C1066,customers!A:J,10,0)</f>
        <v>Regular</v>
      </c>
    </row>
    <row r="1067" spans="1:17" x14ac:dyDescent="0.3">
      <c r="A1067" t="s">
        <v>2043</v>
      </c>
      <c r="B1067" s="1">
        <v>45208</v>
      </c>
      <c r="C1067" t="s">
        <v>148</v>
      </c>
      <c r="D1067" t="s">
        <v>149</v>
      </c>
      <c r="E1067" t="s">
        <v>21</v>
      </c>
      <c r="F1067" t="s">
        <v>43</v>
      </c>
      <c r="G1067" t="s">
        <v>301</v>
      </c>
      <c r="H1067">
        <v>2</v>
      </c>
      <c r="I1067">
        <v>42257.83</v>
      </c>
      <c r="J1067">
        <v>0</v>
      </c>
      <c r="K1067">
        <v>84515.66</v>
      </c>
      <c r="L1067">
        <v>9694.2999999999993</v>
      </c>
      <c r="M1067">
        <f t="shared" si="50"/>
        <v>84515.66</v>
      </c>
      <c r="N1067" t="str">
        <f t="shared" si="48"/>
        <v>Q4</v>
      </c>
      <c r="O1067" s="2">
        <f t="shared" si="49"/>
        <v>11.470418618277369</v>
      </c>
      <c r="P1067" t="str">
        <f>VLOOKUP(retail_sales_2023!C1067,customers!A:J,5,)</f>
        <v>Ranchi</v>
      </c>
      <c r="Q1067" t="str">
        <f>VLOOKUP(C1067,customers!A:J,10,0)</f>
        <v>Premium</v>
      </c>
    </row>
    <row r="1068" spans="1:17" x14ac:dyDescent="0.3">
      <c r="A1068" t="s">
        <v>2044</v>
      </c>
      <c r="B1068" s="1">
        <v>45043</v>
      </c>
      <c r="C1068" t="s">
        <v>1629</v>
      </c>
      <c r="D1068" t="s">
        <v>1630</v>
      </c>
      <c r="E1068" t="s">
        <v>15</v>
      </c>
      <c r="F1068" t="s">
        <v>43</v>
      </c>
      <c r="G1068" t="s">
        <v>44</v>
      </c>
      <c r="H1068">
        <v>4</v>
      </c>
      <c r="I1068">
        <v>7866.19</v>
      </c>
      <c r="J1068">
        <v>0.1</v>
      </c>
      <c r="K1068">
        <v>28318.28</v>
      </c>
      <c r="L1068">
        <v>3734.9</v>
      </c>
      <c r="M1068">
        <f t="shared" si="50"/>
        <v>28318.284</v>
      </c>
      <c r="N1068" t="str">
        <f t="shared" si="48"/>
        <v>Q2</v>
      </c>
      <c r="O1068" s="2">
        <f t="shared" si="49"/>
        <v>13.189007241965262</v>
      </c>
      <c r="P1068" t="str">
        <f>VLOOKUP(retail_sales_2023!C1068,customers!A:J,5,)</f>
        <v>Chennai</v>
      </c>
      <c r="Q1068" t="str">
        <f>VLOOKUP(C1068,customers!A:J,10,0)</f>
        <v>Premium</v>
      </c>
    </row>
    <row r="1069" spans="1:17" x14ac:dyDescent="0.3">
      <c r="A1069" t="s">
        <v>2045</v>
      </c>
      <c r="B1069" s="1">
        <v>44961</v>
      </c>
      <c r="C1069" t="s">
        <v>2046</v>
      </c>
      <c r="D1069" t="s">
        <v>2047</v>
      </c>
      <c r="E1069" t="s">
        <v>15</v>
      </c>
      <c r="F1069" t="s">
        <v>43</v>
      </c>
      <c r="G1069" t="s">
        <v>178</v>
      </c>
      <c r="H1069">
        <v>1</v>
      </c>
      <c r="I1069">
        <v>52468.63</v>
      </c>
      <c r="J1069">
        <v>0</v>
      </c>
      <c r="K1069">
        <v>52468.63</v>
      </c>
      <c r="L1069">
        <v>5252.62</v>
      </c>
      <c r="M1069">
        <f t="shared" si="50"/>
        <v>52468.63</v>
      </c>
      <c r="N1069" t="str">
        <f t="shared" si="48"/>
        <v>Q1</v>
      </c>
      <c r="O1069" s="2">
        <f t="shared" si="49"/>
        <v>10.01097227047857</v>
      </c>
      <c r="P1069" t="str">
        <f>VLOOKUP(retail_sales_2023!C1069,customers!A:J,5,)</f>
        <v>Bengaluru</v>
      </c>
      <c r="Q1069" t="str">
        <f>VLOOKUP(C1069,customers!A:J,10,0)</f>
        <v>Premium</v>
      </c>
    </row>
    <row r="1070" spans="1:17" x14ac:dyDescent="0.3">
      <c r="A1070" t="s">
        <v>2048</v>
      </c>
      <c r="B1070" s="1">
        <v>45021</v>
      </c>
      <c r="C1070" t="s">
        <v>1547</v>
      </c>
      <c r="D1070" t="s">
        <v>13093</v>
      </c>
      <c r="E1070" t="s">
        <v>21</v>
      </c>
      <c r="F1070" t="s">
        <v>81</v>
      </c>
      <c r="G1070" t="s">
        <v>150</v>
      </c>
      <c r="H1070">
        <v>1</v>
      </c>
      <c r="I1070">
        <v>3146.91</v>
      </c>
      <c r="J1070">
        <v>0.15</v>
      </c>
      <c r="K1070">
        <v>2674.87</v>
      </c>
      <c r="L1070">
        <v>716.09</v>
      </c>
      <c r="M1070">
        <f t="shared" si="50"/>
        <v>2674.8734999999997</v>
      </c>
      <c r="N1070" t="str">
        <f t="shared" si="48"/>
        <v>Q2</v>
      </c>
      <c r="O1070" s="2">
        <f t="shared" si="49"/>
        <v>26.771020647732414</v>
      </c>
      <c r="P1070" t="str">
        <f>VLOOKUP(retail_sales_2023!C1070,customers!A:J,5,)</f>
        <v>Kolkata</v>
      </c>
      <c r="Q1070" t="str">
        <f>VLOOKUP(C1070,customers!A:J,10,0)</f>
        <v>Regular</v>
      </c>
    </row>
    <row r="1071" spans="1:17" x14ac:dyDescent="0.3">
      <c r="A1071" t="s">
        <v>2049</v>
      </c>
      <c r="B1071" s="1">
        <v>45099</v>
      </c>
      <c r="C1071" t="s">
        <v>698</v>
      </c>
      <c r="D1071" t="s">
        <v>699</v>
      </c>
      <c r="E1071" t="s">
        <v>27</v>
      </c>
      <c r="F1071" t="s">
        <v>52</v>
      </c>
      <c r="G1071" t="s">
        <v>268</v>
      </c>
      <c r="H1071">
        <v>5</v>
      </c>
      <c r="I1071">
        <v>70.47</v>
      </c>
      <c r="J1071">
        <v>0.1</v>
      </c>
      <c r="K1071">
        <v>317.12</v>
      </c>
      <c r="L1071">
        <v>30.09</v>
      </c>
      <c r="M1071">
        <f t="shared" si="50"/>
        <v>317.11500000000001</v>
      </c>
      <c r="N1071" t="str">
        <f t="shared" si="48"/>
        <v>Q2</v>
      </c>
      <c r="O1071" s="2">
        <f t="shared" si="49"/>
        <v>9.4885216952573153</v>
      </c>
      <c r="P1071" t="str">
        <f>VLOOKUP(retail_sales_2023!C1071,customers!A:J,5,)</f>
        <v>Jaipur</v>
      </c>
      <c r="Q1071" t="str">
        <f>VLOOKUP(C1071,customers!A:J,10,0)</f>
        <v>Premium</v>
      </c>
    </row>
    <row r="1072" spans="1:17" x14ac:dyDescent="0.3">
      <c r="A1072" t="s">
        <v>2050</v>
      </c>
      <c r="B1072" s="1">
        <v>45285</v>
      </c>
      <c r="C1072" t="s">
        <v>202</v>
      </c>
      <c r="D1072" t="s">
        <v>203</v>
      </c>
      <c r="E1072" t="s">
        <v>27</v>
      </c>
      <c r="F1072" t="s">
        <v>52</v>
      </c>
      <c r="G1072" t="s">
        <v>200</v>
      </c>
      <c r="H1072">
        <v>4</v>
      </c>
      <c r="I1072">
        <v>124.8</v>
      </c>
      <c r="J1072">
        <v>0</v>
      </c>
      <c r="K1072">
        <v>499.2</v>
      </c>
      <c r="L1072">
        <v>49.73</v>
      </c>
      <c r="M1072">
        <f t="shared" si="50"/>
        <v>499.2</v>
      </c>
      <c r="N1072" t="str">
        <f t="shared" si="48"/>
        <v>Q4</v>
      </c>
      <c r="O1072" s="2">
        <f t="shared" si="49"/>
        <v>9.9619391025641022</v>
      </c>
      <c r="P1072" t="str">
        <f>VLOOKUP(retail_sales_2023!C1072,customers!A:J,5,)</f>
        <v>Lucknow</v>
      </c>
      <c r="Q1072" t="str">
        <f>VLOOKUP(C1072,customers!A:J,10,0)</f>
        <v>Premium</v>
      </c>
    </row>
    <row r="1073" spans="1:17" x14ac:dyDescent="0.3">
      <c r="A1073" t="s">
        <v>2051</v>
      </c>
      <c r="B1073" s="1">
        <v>45193</v>
      </c>
      <c r="C1073" t="s">
        <v>1120</v>
      </c>
      <c r="D1073" t="s">
        <v>1121</v>
      </c>
      <c r="E1073" t="s">
        <v>33</v>
      </c>
      <c r="F1073" t="s">
        <v>43</v>
      </c>
      <c r="G1073" t="s">
        <v>272</v>
      </c>
      <c r="H1073">
        <v>5</v>
      </c>
      <c r="I1073">
        <v>72927.64</v>
      </c>
      <c r="J1073">
        <v>0.15</v>
      </c>
      <c r="K1073">
        <v>309942.46999999997</v>
      </c>
      <c r="L1073">
        <v>39296.82</v>
      </c>
      <c r="M1073">
        <f t="shared" si="50"/>
        <v>309942.47000000003</v>
      </c>
      <c r="N1073" t="str">
        <f t="shared" si="48"/>
        <v>Q3</v>
      </c>
      <c r="O1073" s="2">
        <f t="shared" si="49"/>
        <v>12.678746478338384</v>
      </c>
      <c r="P1073" t="str">
        <f>VLOOKUP(retail_sales_2023!C1073,customers!A:J,5,)</f>
        <v>Nagpur</v>
      </c>
      <c r="Q1073" t="str">
        <f>VLOOKUP(C1073,customers!A:J,10,0)</f>
        <v>Regular</v>
      </c>
    </row>
    <row r="1074" spans="1:17" x14ac:dyDescent="0.3">
      <c r="A1074" t="s">
        <v>2052</v>
      </c>
      <c r="B1074" s="1">
        <v>45086</v>
      </c>
      <c r="C1074" t="s">
        <v>1476</v>
      </c>
      <c r="D1074" t="s">
        <v>1477</v>
      </c>
      <c r="E1074" t="s">
        <v>27</v>
      </c>
      <c r="F1074" t="s">
        <v>52</v>
      </c>
      <c r="G1074" t="s">
        <v>226</v>
      </c>
      <c r="H1074">
        <v>3</v>
      </c>
      <c r="I1074">
        <v>748.43</v>
      </c>
      <c r="J1074">
        <v>0.1</v>
      </c>
      <c r="K1074">
        <v>2020.76</v>
      </c>
      <c r="L1074">
        <v>182.15</v>
      </c>
      <c r="M1074">
        <f t="shared" si="50"/>
        <v>2020.761</v>
      </c>
      <c r="N1074" t="str">
        <f t="shared" si="48"/>
        <v>Q2</v>
      </c>
      <c r="O1074" s="2">
        <f t="shared" si="49"/>
        <v>9.0139353510560394</v>
      </c>
      <c r="P1074" t="str">
        <f>VLOOKUP(retail_sales_2023!C1074,customers!A:J,5,)</f>
        <v>Lucknow</v>
      </c>
      <c r="Q1074" t="str">
        <f>VLOOKUP(C1074,customers!A:J,10,0)</f>
        <v>Occasional</v>
      </c>
    </row>
    <row r="1075" spans="1:17" x14ac:dyDescent="0.3">
      <c r="A1075" t="s">
        <v>2053</v>
      </c>
      <c r="B1075" s="1">
        <v>45165</v>
      </c>
      <c r="C1075" t="s">
        <v>547</v>
      </c>
      <c r="D1075" t="s">
        <v>548</v>
      </c>
      <c r="E1075" t="s">
        <v>33</v>
      </c>
      <c r="F1075" t="s">
        <v>81</v>
      </c>
      <c r="G1075" t="s">
        <v>158</v>
      </c>
      <c r="H1075">
        <v>1</v>
      </c>
      <c r="I1075">
        <v>3563.3</v>
      </c>
      <c r="J1075">
        <v>0.05</v>
      </c>
      <c r="K1075">
        <v>3385.14</v>
      </c>
      <c r="L1075">
        <v>814.36</v>
      </c>
      <c r="M1075">
        <f t="shared" si="50"/>
        <v>3385.1350000000002</v>
      </c>
      <c r="N1075" t="str">
        <f t="shared" si="48"/>
        <v>Q3</v>
      </c>
      <c r="O1075" s="2">
        <f t="shared" si="49"/>
        <v>24.056907542967203</v>
      </c>
      <c r="P1075" t="str">
        <f>VLOOKUP(retail_sales_2023!C1075,customers!A:J,5,)</f>
        <v>Pune</v>
      </c>
      <c r="Q1075" t="str">
        <f>VLOOKUP(C1075,customers!A:J,10,0)</f>
        <v>Regular</v>
      </c>
    </row>
    <row r="1076" spans="1:17" x14ac:dyDescent="0.3">
      <c r="A1076" t="s">
        <v>2054</v>
      </c>
      <c r="B1076" s="1">
        <v>45206</v>
      </c>
      <c r="C1076" t="s">
        <v>1622</v>
      </c>
      <c r="D1076" t="s">
        <v>1623</v>
      </c>
      <c r="E1076" t="s">
        <v>33</v>
      </c>
      <c r="F1076" t="s">
        <v>22</v>
      </c>
      <c r="G1076" t="s">
        <v>315</v>
      </c>
      <c r="H1076">
        <v>3</v>
      </c>
      <c r="I1076">
        <v>20013.54</v>
      </c>
      <c r="J1076">
        <v>0.05</v>
      </c>
      <c r="K1076">
        <v>57038.59</v>
      </c>
      <c r="L1076">
        <v>15264.83</v>
      </c>
      <c r="M1076">
        <f t="shared" si="50"/>
        <v>57038.589</v>
      </c>
      <c r="N1076" t="str">
        <f t="shared" si="48"/>
        <v>Q4</v>
      </c>
      <c r="O1076" s="2">
        <f t="shared" si="49"/>
        <v>26.762284972331891</v>
      </c>
      <c r="P1076" t="str">
        <f>VLOOKUP(retail_sales_2023!C1076,customers!A:J,5,)</f>
        <v>Pune</v>
      </c>
      <c r="Q1076" t="str">
        <f>VLOOKUP(C1076,customers!A:J,10,0)</f>
        <v>Regular</v>
      </c>
    </row>
    <row r="1077" spans="1:17" x14ac:dyDescent="0.3">
      <c r="A1077" t="s">
        <v>2055</v>
      </c>
      <c r="B1077" s="1">
        <v>45151</v>
      </c>
      <c r="C1077" t="s">
        <v>678</v>
      </c>
      <c r="D1077" t="s">
        <v>679</v>
      </c>
      <c r="E1077" t="s">
        <v>21</v>
      </c>
      <c r="F1077" t="s">
        <v>52</v>
      </c>
      <c r="G1077" t="s">
        <v>53</v>
      </c>
      <c r="H1077">
        <v>7</v>
      </c>
      <c r="I1077">
        <v>314.13</v>
      </c>
      <c r="J1077">
        <v>0.25</v>
      </c>
      <c r="K1077">
        <v>1649.18</v>
      </c>
      <c r="L1077">
        <v>115.18</v>
      </c>
      <c r="M1077">
        <f t="shared" si="50"/>
        <v>1649.1824999999999</v>
      </c>
      <c r="N1077" t="str">
        <f t="shared" si="48"/>
        <v>Q3</v>
      </c>
      <c r="O1077" s="2">
        <f t="shared" si="49"/>
        <v>6.984076935204163</v>
      </c>
      <c r="P1077" t="str">
        <f>VLOOKUP(retail_sales_2023!C1077,customers!A:J,5,)</f>
        <v>Amritsar</v>
      </c>
      <c r="Q1077" t="str">
        <f>VLOOKUP(C1077,customers!A:J,10,0)</f>
        <v>Premium</v>
      </c>
    </row>
    <row r="1078" spans="1:17" x14ac:dyDescent="0.3">
      <c r="A1078" t="s">
        <v>2056</v>
      </c>
      <c r="B1078" s="1">
        <v>45158</v>
      </c>
      <c r="C1078" t="s">
        <v>375</v>
      </c>
      <c r="D1078" t="s">
        <v>376</v>
      </c>
      <c r="E1078" t="s">
        <v>21</v>
      </c>
      <c r="F1078" t="s">
        <v>81</v>
      </c>
      <c r="G1078" t="s">
        <v>239</v>
      </c>
      <c r="H1078">
        <v>5</v>
      </c>
      <c r="I1078">
        <v>3816.94</v>
      </c>
      <c r="J1078">
        <v>0</v>
      </c>
      <c r="K1078">
        <v>19084.7</v>
      </c>
      <c r="L1078">
        <v>-1333.8</v>
      </c>
      <c r="M1078">
        <f t="shared" si="50"/>
        <v>19084.7</v>
      </c>
      <c r="N1078" t="str">
        <f t="shared" si="48"/>
        <v>Q3</v>
      </c>
      <c r="O1078" s="2">
        <f t="shared" si="49"/>
        <v>-6.9888444670338012</v>
      </c>
      <c r="P1078" t="str">
        <f>VLOOKUP(retail_sales_2023!C1078,customers!A:J,5,)</f>
        <v>Ranchi</v>
      </c>
      <c r="Q1078" t="str">
        <f>VLOOKUP(C1078,customers!A:J,10,0)</f>
        <v>Occasional</v>
      </c>
    </row>
    <row r="1079" spans="1:17" x14ac:dyDescent="0.3">
      <c r="A1079" t="s">
        <v>2057</v>
      </c>
      <c r="B1079" s="1">
        <v>45055</v>
      </c>
      <c r="C1079" t="s">
        <v>420</v>
      </c>
      <c r="D1079" t="s">
        <v>421</v>
      </c>
      <c r="E1079" t="s">
        <v>33</v>
      </c>
      <c r="F1079" t="s">
        <v>22</v>
      </c>
      <c r="G1079" t="s">
        <v>210</v>
      </c>
      <c r="H1079">
        <v>1</v>
      </c>
      <c r="I1079">
        <v>43513.74</v>
      </c>
      <c r="J1079">
        <v>0</v>
      </c>
      <c r="K1079">
        <v>43513.74</v>
      </c>
      <c r="L1079">
        <v>13285.94</v>
      </c>
      <c r="M1079">
        <f t="shared" si="50"/>
        <v>43513.74</v>
      </c>
      <c r="N1079" t="str">
        <f t="shared" si="48"/>
        <v>Q2</v>
      </c>
      <c r="O1079" s="2">
        <f t="shared" si="49"/>
        <v>30.532746668063933</v>
      </c>
      <c r="P1079" t="str">
        <f>VLOOKUP(retail_sales_2023!C1079,customers!A:J,5,)</f>
        <v>Surat</v>
      </c>
      <c r="Q1079" t="str">
        <f>VLOOKUP(C1079,customers!A:J,10,0)</f>
        <v>Premium</v>
      </c>
    </row>
    <row r="1080" spans="1:17" x14ac:dyDescent="0.3">
      <c r="A1080" t="s">
        <v>2058</v>
      </c>
      <c r="B1080" s="1">
        <v>45139</v>
      </c>
      <c r="C1080" t="s">
        <v>291</v>
      </c>
      <c r="D1080" t="s">
        <v>292</v>
      </c>
      <c r="E1080" t="s">
        <v>33</v>
      </c>
      <c r="F1080" t="s">
        <v>81</v>
      </c>
      <c r="G1080" t="s">
        <v>370</v>
      </c>
      <c r="H1080">
        <v>1</v>
      </c>
      <c r="I1080">
        <v>1215.22</v>
      </c>
      <c r="J1080">
        <v>0.15</v>
      </c>
      <c r="K1080">
        <v>1032.94</v>
      </c>
      <c r="L1080">
        <v>316.48</v>
      </c>
      <c r="M1080">
        <f t="shared" si="50"/>
        <v>1032.9369999999999</v>
      </c>
      <c r="N1080" t="str">
        <f t="shared" si="48"/>
        <v>Q3</v>
      </c>
      <c r="O1080" s="2">
        <f t="shared" si="49"/>
        <v>30.638759269657484</v>
      </c>
      <c r="P1080" t="str">
        <f>VLOOKUP(retail_sales_2023!C1080,customers!A:J,5,)</f>
        <v>Pune</v>
      </c>
      <c r="Q1080" t="str">
        <f>VLOOKUP(C1080,customers!A:J,10,0)</f>
        <v>Premium</v>
      </c>
    </row>
    <row r="1081" spans="1:17" x14ac:dyDescent="0.3">
      <c r="A1081" t="s">
        <v>2059</v>
      </c>
      <c r="B1081" s="1">
        <v>44948</v>
      </c>
      <c r="C1081" t="s">
        <v>1640</v>
      </c>
      <c r="D1081" t="s">
        <v>1641</v>
      </c>
      <c r="E1081" t="s">
        <v>27</v>
      </c>
      <c r="F1081" t="s">
        <v>52</v>
      </c>
      <c r="G1081" t="s">
        <v>200</v>
      </c>
      <c r="H1081">
        <v>5</v>
      </c>
      <c r="I1081">
        <v>180.25</v>
      </c>
      <c r="J1081">
        <v>0</v>
      </c>
      <c r="K1081">
        <v>901.25</v>
      </c>
      <c r="L1081">
        <v>90.77</v>
      </c>
      <c r="M1081">
        <f t="shared" si="50"/>
        <v>901.25</v>
      </c>
      <c r="N1081" t="str">
        <f t="shared" si="48"/>
        <v>Q1</v>
      </c>
      <c r="O1081" s="2">
        <f t="shared" si="49"/>
        <v>10.071567267683772</v>
      </c>
      <c r="P1081" t="str">
        <f>VLOOKUP(retail_sales_2023!C1081,customers!A:J,5,)</f>
        <v>Lucknow</v>
      </c>
      <c r="Q1081" t="str">
        <f>VLOOKUP(C1081,customers!A:J,10,0)</f>
        <v>Regular</v>
      </c>
    </row>
    <row r="1082" spans="1:17" x14ac:dyDescent="0.3">
      <c r="A1082" t="s">
        <v>2060</v>
      </c>
      <c r="B1082" s="1">
        <v>45147</v>
      </c>
      <c r="C1082" t="s">
        <v>425</v>
      </c>
      <c r="D1082" t="s">
        <v>426</v>
      </c>
      <c r="E1082" t="s">
        <v>33</v>
      </c>
      <c r="F1082" t="s">
        <v>38</v>
      </c>
      <c r="G1082" t="s">
        <v>73</v>
      </c>
      <c r="H1082">
        <v>1</v>
      </c>
      <c r="I1082">
        <v>1922.81</v>
      </c>
      <c r="J1082">
        <v>0.25</v>
      </c>
      <c r="K1082">
        <v>1442.11</v>
      </c>
      <c r="L1082">
        <v>429.77</v>
      </c>
      <c r="M1082">
        <f t="shared" si="50"/>
        <v>1442.1075000000001</v>
      </c>
      <c r="N1082" t="str">
        <f t="shared" si="48"/>
        <v>Q3</v>
      </c>
      <c r="O1082" s="2">
        <f t="shared" si="49"/>
        <v>29.801471455020767</v>
      </c>
      <c r="P1082" t="str">
        <f>VLOOKUP(retail_sales_2023!C1082,customers!A:J,5,)</f>
        <v>Nagpur</v>
      </c>
      <c r="Q1082" t="str">
        <f>VLOOKUP(C1082,customers!A:J,10,0)</f>
        <v>Premium</v>
      </c>
    </row>
    <row r="1083" spans="1:17" x14ac:dyDescent="0.3">
      <c r="A1083" t="s">
        <v>2061</v>
      </c>
      <c r="B1083" s="1">
        <v>45273</v>
      </c>
      <c r="C1083" t="s">
        <v>2062</v>
      </c>
      <c r="D1083" t="s">
        <v>2063</v>
      </c>
      <c r="E1083" t="s">
        <v>15</v>
      </c>
      <c r="F1083" t="s">
        <v>43</v>
      </c>
      <c r="G1083" t="s">
        <v>243</v>
      </c>
      <c r="H1083">
        <v>3</v>
      </c>
      <c r="I1083">
        <v>16005.59</v>
      </c>
      <c r="J1083">
        <v>0.2</v>
      </c>
      <c r="K1083">
        <v>38413.42</v>
      </c>
      <c r="L1083">
        <v>5464.63</v>
      </c>
      <c r="M1083">
        <f t="shared" si="50"/>
        <v>38413.416000000005</v>
      </c>
      <c r="N1083" t="str">
        <f t="shared" si="48"/>
        <v>Q4</v>
      </c>
      <c r="O1083" s="2">
        <f t="shared" si="49"/>
        <v>14.225835658475608</v>
      </c>
      <c r="P1083" t="str">
        <f>VLOOKUP(retail_sales_2023!C1083,customers!A:J,5,)</f>
        <v>Chennai</v>
      </c>
      <c r="Q1083" t="str">
        <f>VLOOKUP(C1083,customers!A:J,10,0)</f>
        <v>Premium</v>
      </c>
    </row>
    <row r="1084" spans="1:17" x14ac:dyDescent="0.3">
      <c r="A1084" t="s">
        <v>2064</v>
      </c>
      <c r="B1084" s="1">
        <v>45197</v>
      </c>
      <c r="C1084" t="s">
        <v>1346</v>
      </c>
      <c r="D1084" t="s">
        <v>1347</v>
      </c>
      <c r="E1084" t="s">
        <v>27</v>
      </c>
      <c r="F1084" t="s">
        <v>43</v>
      </c>
      <c r="G1084" t="s">
        <v>154</v>
      </c>
      <c r="H1084">
        <v>4</v>
      </c>
      <c r="I1084">
        <v>37468.47</v>
      </c>
      <c r="J1084">
        <v>0.15</v>
      </c>
      <c r="K1084">
        <v>127392.8</v>
      </c>
      <c r="L1084">
        <v>19778.28</v>
      </c>
      <c r="M1084">
        <f t="shared" si="50"/>
        <v>127392.798</v>
      </c>
      <c r="N1084" t="str">
        <f t="shared" si="48"/>
        <v>Q3</v>
      </c>
      <c r="O1084" s="2">
        <f t="shared" si="49"/>
        <v>15.52543000860331</v>
      </c>
      <c r="P1084" t="str">
        <f>VLOOKUP(retail_sales_2023!C1084,customers!A:J,5,)</f>
        <v>Chandigarh</v>
      </c>
      <c r="Q1084" t="str">
        <f>VLOOKUP(C1084,customers!A:J,10,0)</f>
        <v>Occasional</v>
      </c>
    </row>
    <row r="1085" spans="1:17" x14ac:dyDescent="0.3">
      <c r="A1085" t="s">
        <v>2065</v>
      </c>
      <c r="B1085" s="1">
        <v>45184</v>
      </c>
      <c r="C1085" t="s">
        <v>809</v>
      </c>
      <c r="D1085" t="s">
        <v>810</v>
      </c>
      <c r="E1085" t="s">
        <v>33</v>
      </c>
      <c r="F1085" t="s">
        <v>28</v>
      </c>
      <c r="G1085" t="s">
        <v>165</v>
      </c>
      <c r="H1085">
        <v>1</v>
      </c>
      <c r="I1085">
        <v>5696.49</v>
      </c>
      <c r="J1085">
        <v>0.05</v>
      </c>
      <c r="K1085">
        <v>5411.67</v>
      </c>
      <c r="L1085">
        <v>1395.51</v>
      </c>
      <c r="M1085">
        <f t="shared" si="50"/>
        <v>5411.6654999999992</v>
      </c>
      <c r="N1085" t="str">
        <f t="shared" si="48"/>
        <v>Q3</v>
      </c>
      <c r="O1085" s="2">
        <f t="shared" si="49"/>
        <v>25.787049099446197</v>
      </c>
      <c r="P1085" t="str">
        <f>VLOOKUP(retail_sales_2023!C1085,customers!A:J,5,)</f>
        <v>Ahmedabad</v>
      </c>
      <c r="Q1085" t="str">
        <f>VLOOKUP(C1085,customers!A:J,10,0)</f>
        <v>Premium</v>
      </c>
    </row>
    <row r="1086" spans="1:17" x14ac:dyDescent="0.3">
      <c r="A1086" t="s">
        <v>2066</v>
      </c>
      <c r="B1086" s="1">
        <v>45209</v>
      </c>
      <c r="C1086" t="s">
        <v>748</v>
      </c>
      <c r="D1086" t="s">
        <v>749</v>
      </c>
      <c r="E1086" t="s">
        <v>33</v>
      </c>
      <c r="F1086" t="s">
        <v>52</v>
      </c>
      <c r="G1086" t="s">
        <v>226</v>
      </c>
      <c r="H1086">
        <v>6</v>
      </c>
      <c r="I1086">
        <v>654.16999999999996</v>
      </c>
      <c r="J1086">
        <v>0.05</v>
      </c>
      <c r="K1086">
        <v>3728.77</v>
      </c>
      <c r="L1086">
        <v>309.61</v>
      </c>
      <c r="M1086">
        <f t="shared" si="50"/>
        <v>3728.7689999999993</v>
      </c>
      <c r="N1086" t="str">
        <f t="shared" si="48"/>
        <v>Q4</v>
      </c>
      <c r="O1086" s="2">
        <f t="shared" si="49"/>
        <v>8.3032742700676092</v>
      </c>
      <c r="P1086" t="str">
        <f>VLOOKUP(retail_sales_2023!C1086,customers!A:J,5,)</f>
        <v>Surat</v>
      </c>
      <c r="Q1086" t="str">
        <f>VLOOKUP(C1086,customers!A:J,10,0)</f>
        <v>Premium</v>
      </c>
    </row>
    <row r="1087" spans="1:17" x14ac:dyDescent="0.3">
      <c r="A1087" t="s">
        <v>2067</v>
      </c>
      <c r="B1087" s="1">
        <v>45172</v>
      </c>
      <c r="C1087" t="s">
        <v>441</v>
      </c>
      <c r="D1087" t="s">
        <v>442</v>
      </c>
      <c r="E1087" t="s">
        <v>15</v>
      </c>
      <c r="F1087" t="s">
        <v>38</v>
      </c>
      <c r="G1087" t="s">
        <v>395</v>
      </c>
      <c r="H1087">
        <v>1</v>
      </c>
      <c r="I1087">
        <v>3760.21</v>
      </c>
      <c r="J1087">
        <v>0.15</v>
      </c>
      <c r="K1087">
        <v>3196.18</v>
      </c>
      <c r="L1087">
        <v>999.97</v>
      </c>
      <c r="M1087">
        <f t="shared" si="50"/>
        <v>3196.1785</v>
      </c>
      <c r="N1087" t="str">
        <f t="shared" si="48"/>
        <v>Q3</v>
      </c>
      <c r="O1087" s="2">
        <f t="shared" si="49"/>
        <v>31.286410652716683</v>
      </c>
      <c r="P1087" t="str">
        <f>VLOOKUP(retail_sales_2023!C1087,customers!A:J,5,)</f>
        <v>Chennai</v>
      </c>
      <c r="Q1087" t="str">
        <f>VLOOKUP(C1087,customers!A:J,10,0)</f>
        <v>Regular</v>
      </c>
    </row>
    <row r="1088" spans="1:17" x14ac:dyDescent="0.3">
      <c r="A1088" t="s">
        <v>2068</v>
      </c>
      <c r="B1088" s="1">
        <v>45103</v>
      </c>
      <c r="C1088" t="s">
        <v>187</v>
      </c>
      <c r="D1088" t="s">
        <v>188</v>
      </c>
      <c r="E1088" t="s">
        <v>33</v>
      </c>
      <c r="F1088" t="s">
        <v>81</v>
      </c>
      <c r="G1088" t="s">
        <v>470</v>
      </c>
      <c r="H1088">
        <v>1</v>
      </c>
      <c r="I1088">
        <v>3495.24</v>
      </c>
      <c r="J1088">
        <v>0.05</v>
      </c>
      <c r="K1088">
        <v>3320.48</v>
      </c>
      <c r="L1088">
        <v>811.3</v>
      </c>
      <c r="M1088">
        <f t="shared" si="50"/>
        <v>3320.4779999999996</v>
      </c>
      <c r="N1088" t="str">
        <f t="shared" si="48"/>
        <v>Q2</v>
      </c>
      <c r="O1088" s="2">
        <f t="shared" si="49"/>
        <v>24.433214475015657</v>
      </c>
      <c r="P1088" t="str">
        <f>VLOOKUP(retail_sales_2023!C1088,customers!A:J,5,)</f>
        <v>Pune</v>
      </c>
      <c r="Q1088" t="str">
        <f>VLOOKUP(C1088,customers!A:J,10,0)</f>
        <v>Regular</v>
      </c>
    </row>
    <row r="1089" spans="1:17" x14ac:dyDescent="0.3">
      <c r="A1089" t="s">
        <v>2069</v>
      </c>
      <c r="B1089" s="1">
        <v>45115</v>
      </c>
      <c r="C1089" t="s">
        <v>1503</v>
      </c>
      <c r="D1089" t="s">
        <v>1504</v>
      </c>
      <c r="E1089" t="s">
        <v>33</v>
      </c>
      <c r="F1089" t="s">
        <v>22</v>
      </c>
      <c r="G1089" t="s">
        <v>315</v>
      </c>
      <c r="H1089">
        <v>3</v>
      </c>
      <c r="I1089">
        <v>22850.47</v>
      </c>
      <c r="J1089">
        <v>0.1</v>
      </c>
      <c r="K1089">
        <v>61696.27</v>
      </c>
      <c r="L1089">
        <v>14989.09</v>
      </c>
      <c r="M1089">
        <f t="shared" si="50"/>
        <v>61696.269000000008</v>
      </c>
      <c r="N1089" t="str">
        <f t="shared" si="48"/>
        <v>Q3</v>
      </c>
      <c r="O1089" s="2">
        <f t="shared" si="49"/>
        <v>24.294969533814605</v>
      </c>
      <c r="P1089" t="str">
        <f>VLOOKUP(retail_sales_2023!C1089,customers!A:J,5,)</f>
        <v>Mumbai</v>
      </c>
      <c r="Q1089" t="str">
        <f>VLOOKUP(C1089,customers!A:J,10,0)</f>
        <v>Premium</v>
      </c>
    </row>
    <row r="1090" spans="1:17" x14ac:dyDescent="0.3">
      <c r="A1090" t="s">
        <v>2070</v>
      </c>
      <c r="B1090" s="1">
        <v>45091</v>
      </c>
      <c r="C1090" t="s">
        <v>1454</v>
      </c>
      <c r="D1090" t="s">
        <v>1455</v>
      </c>
      <c r="E1090" t="s">
        <v>27</v>
      </c>
      <c r="F1090" t="s">
        <v>52</v>
      </c>
      <c r="G1090" t="s">
        <v>235</v>
      </c>
      <c r="H1090">
        <v>1</v>
      </c>
      <c r="I1090">
        <v>648.55999999999995</v>
      </c>
      <c r="J1090">
        <v>0.1</v>
      </c>
      <c r="K1090">
        <v>583.70000000000005</v>
      </c>
      <c r="L1090">
        <v>41.34</v>
      </c>
      <c r="M1090">
        <f t="shared" si="50"/>
        <v>583.70399999999995</v>
      </c>
      <c r="N1090" t="str">
        <f t="shared" si="48"/>
        <v>Q2</v>
      </c>
      <c r="O1090" s="2">
        <f t="shared" si="49"/>
        <v>7.0824053452115816</v>
      </c>
      <c r="P1090" t="str">
        <f>VLOOKUP(retail_sales_2023!C1090,customers!A:J,5,)</f>
        <v>Delhi</v>
      </c>
      <c r="Q1090" t="str">
        <f>VLOOKUP(C1090,customers!A:J,10,0)</f>
        <v>Premium</v>
      </c>
    </row>
    <row r="1091" spans="1:17" x14ac:dyDescent="0.3">
      <c r="A1091" t="s">
        <v>2071</v>
      </c>
      <c r="B1091" s="1">
        <v>45010</v>
      </c>
      <c r="C1091" t="s">
        <v>1016</v>
      </c>
      <c r="D1091" t="s">
        <v>1017</v>
      </c>
      <c r="E1091" t="s">
        <v>21</v>
      </c>
      <c r="F1091" t="s">
        <v>43</v>
      </c>
      <c r="G1091" t="s">
        <v>121</v>
      </c>
      <c r="H1091">
        <v>1</v>
      </c>
      <c r="I1091">
        <v>44998.879999999997</v>
      </c>
      <c r="J1091">
        <v>0</v>
      </c>
      <c r="K1091">
        <v>44998.879999999997</v>
      </c>
      <c r="L1091">
        <v>6408.32</v>
      </c>
      <c r="M1091">
        <f t="shared" si="50"/>
        <v>44998.879999999997</v>
      </c>
      <c r="N1091" t="str">
        <f t="shared" ref="N1091:N1154" si="51">"Q"&amp;ROUNDUP(MONTH(B1091)/3,0)</f>
        <v>Q1</v>
      </c>
      <c r="O1091" s="2">
        <f t="shared" ref="O1091:O1154" si="52">(L1091/K1091)*100</f>
        <v>14.24106555540938</v>
      </c>
      <c r="P1091" t="str">
        <f>VLOOKUP(retail_sales_2023!C1091,customers!A:J,5,)</f>
        <v>Kolkata</v>
      </c>
      <c r="Q1091" t="str">
        <f>VLOOKUP(C1091,customers!A:J,10,0)</f>
        <v>Regular</v>
      </c>
    </row>
    <row r="1092" spans="1:17" x14ac:dyDescent="0.3">
      <c r="A1092" t="s">
        <v>2072</v>
      </c>
      <c r="B1092" s="1">
        <v>45241</v>
      </c>
      <c r="C1092" t="s">
        <v>1157</v>
      </c>
      <c r="D1092" t="s">
        <v>1158</v>
      </c>
      <c r="E1092" t="s">
        <v>27</v>
      </c>
      <c r="F1092" t="s">
        <v>43</v>
      </c>
      <c r="G1092" t="s">
        <v>243</v>
      </c>
      <c r="H1092">
        <v>1</v>
      </c>
      <c r="I1092">
        <v>36361.089999999997</v>
      </c>
      <c r="J1092">
        <v>0</v>
      </c>
      <c r="K1092">
        <v>36361.089999999997</v>
      </c>
      <c r="L1092">
        <v>5354.18</v>
      </c>
      <c r="M1092">
        <f t="shared" si="50"/>
        <v>36361.089999999997</v>
      </c>
      <c r="N1092" t="str">
        <f t="shared" si="51"/>
        <v>Q4</v>
      </c>
      <c r="O1092" s="2">
        <f t="shared" si="52"/>
        <v>14.725026119954052</v>
      </c>
      <c r="P1092" t="str">
        <f>VLOOKUP(retail_sales_2023!C1092,customers!A:J,5,)</f>
        <v>Lucknow</v>
      </c>
      <c r="Q1092" t="str">
        <f>VLOOKUP(C1092,customers!A:J,10,0)</f>
        <v>Occasional</v>
      </c>
    </row>
    <row r="1093" spans="1:17" x14ac:dyDescent="0.3">
      <c r="A1093" t="s">
        <v>2073</v>
      </c>
      <c r="B1093" s="1">
        <v>45111</v>
      </c>
      <c r="C1093" t="s">
        <v>904</v>
      </c>
      <c r="D1093" t="s">
        <v>905</v>
      </c>
      <c r="E1093" t="s">
        <v>27</v>
      </c>
      <c r="F1093" t="s">
        <v>43</v>
      </c>
      <c r="G1093" t="s">
        <v>282</v>
      </c>
      <c r="H1093">
        <v>4</v>
      </c>
      <c r="I1093">
        <v>29210.99</v>
      </c>
      <c r="J1093">
        <v>0.15</v>
      </c>
      <c r="K1093">
        <v>99317.37</v>
      </c>
      <c r="L1093">
        <v>-4761.91</v>
      </c>
      <c r="M1093">
        <f t="shared" ref="M1093:M1156" si="53">H1093*I1093*(1-J1093)</f>
        <v>99317.366000000009</v>
      </c>
      <c r="N1093" t="str">
        <f t="shared" si="51"/>
        <v>Q3</v>
      </c>
      <c r="O1093" s="2">
        <f t="shared" si="52"/>
        <v>-4.794639648633467</v>
      </c>
      <c r="P1093" t="str">
        <f>VLOOKUP(retail_sales_2023!C1093,customers!A:J,5,)</f>
        <v>Ahmedabad</v>
      </c>
      <c r="Q1093" t="str">
        <f>VLOOKUP(C1093,customers!A:J,10,0)</f>
        <v>Premium</v>
      </c>
    </row>
    <row r="1094" spans="1:17" x14ac:dyDescent="0.3">
      <c r="A1094" t="s">
        <v>2074</v>
      </c>
      <c r="B1094" s="1">
        <v>44937</v>
      </c>
      <c r="C1094" t="s">
        <v>205</v>
      </c>
      <c r="D1094" t="s">
        <v>206</v>
      </c>
      <c r="E1094" t="s">
        <v>15</v>
      </c>
      <c r="F1094" t="s">
        <v>28</v>
      </c>
      <c r="G1094" t="s">
        <v>57</v>
      </c>
      <c r="H1094">
        <v>5</v>
      </c>
      <c r="I1094">
        <v>6215</v>
      </c>
      <c r="J1094">
        <v>0.3</v>
      </c>
      <c r="K1094">
        <v>21752.5</v>
      </c>
      <c r="L1094">
        <v>5534.83</v>
      </c>
      <c r="M1094">
        <f t="shared" si="53"/>
        <v>21752.5</v>
      </c>
      <c r="N1094" t="str">
        <f t="shared" si="51"/>
        <v>Q1</v>
      </c>
      <c r="O1094" s="2">
        <f t="shared" si="52"/>
        <v>25.444569589702333</v>
      </c>
      <c r="P1094" t="str">
        <f>VLOOKUP(retail_sales_2023!C1094,customers!A:J,5,)</f>
        <v>Coimbatore</v>
      </c>
      <c r="Q1094" t="str">
        <f>VLOOKUP(C1094,customers!A:J,10,0)</f>
        <v>Premium</v>
      </c>
    </row>
    <row r="1095" spans="1:17" x14ac:dyDescent="0.3">
      <c r="A1095" t="s">
        <v>2075</v>
      </c>
      <c r="B1095" s="1">
        <v>45079</v>
      </c>
      <c r="C1095" t="s">
        <v>971</v>
      </c>
      <c r="D1095" t="s">
        <v>972</v>
      </c>
      <c r="E1095" t="s">
        <v>15</v>
      </c>
      <c r="F1095" t="s">
        <v>16</v>
      </c>
      <c r="G1095" t="s">
        <v>898</v>
      </c>
      <c r="H1095">
        <v>4</v>
      </c>
      <c r="I1095">
        <v>665.09</v>
      </c>
      <c r="J1095">
        <v>0</v>
      </c>
      <c r="K1095">
        <v>2660.36</v>
      </c>
      <c r="L1095">
        <v>1184.3</v>
      </c>
      <c r="M1095">
        <f t="shared" si="53"/>
        <v>2660.36</v>
      </c>
      <c r="N1095" t="str">
        <f t="shared" si="51"/>
        <v>Q2</v>
      </c>
      <c r="O1095" s="2">
        <f t="shared" si="52"/>
        <v>44.516531597227441</v>
      </c>
      <c r="P1095" t="str">
        <f>VLOOKUP(retail_sales_2023!C1095,customers!A:J,5,)</f>
        <v>Chennai</v>
      </c>
      <c r="Q1095" t="str">
        <f>VLOOKUP(C1095,customers!A:J,10,0)</f>
        <v>Premium</v>
      </c>
    </row>
    <row r="1096" spans="1:17" x14ac:dyDescent="0.3">
      <c r="A1096" t="s">
        <v>2076</v>
      </c>
      <c r="B1096" s="1">
        <v>45008</v>
      </c>
      <c r="C1096" t="s">
        <v>476</v>
      </c>
      <c r="D1096" t="s">
        <v>477</v>
      </c>
      <c r="E1096" t="s">
        <v>33</v>
      </c>
      <c r="F1096" t="s">
        <v>52</v>
      </c>
      <c r="G1096" t="s">
        <v>226</v>
      </c>
      <c r="H1096">
        <v>5</v>
      </c>
      <c r="I1096">
        <v>640.37</v>
      </c>
      <c r="J1096">
        <v>0.2</v>
      </c>
      <c r="K1096">
        <v>2561.48</v>
      </c>
      <c r="L1096">
        <v>168.5</v>
      </c>
      <c r="M1096">
        <f t="shared" si="53"/>
        <v>2561.48</v>
      </c>
      <c r="N1096" t="str">
        <f t="shared" si="51"/>
        <v>Q1</v>
      </c>
      <c r="O1096" s="2">
        <f t="shared" si="52"/>
        <v>6.5782282118150448</v>
      </c>
      <c r="P1096" t="str">
        <f>VLOOKUP(retail_sales_2023!C1096,customers!A:J,5,)</f>
        <v>Mumbai</v>
      </c>
      <c r="Q1096" t="str">
        <f>VLOOKUP(C1096,customers!A:J,10,0)</f>
        <v>Regular</v>
      </c>
    </row>
    <row r="1097" spans="1:17" x14ac:dyDescent="0.3">
      <c r="A1097" t="s">
        <v>2077</v>
      </c>
      <c r="B1097" s="1">
        <v>45194</v>
      </c>
      <c r="C1097" t="s">
        <v>1841</v>
      </c>
      <c r="D1097" t="s">
        <v>1842</v>
      </c>
      <c r="E1097" t="s">
        <v>33</v>
      </c>
      <c r="F1097" t="s">
        <v>28</v>
      </c>
      <c r="G1097" t="s">
        <v>61</v>
      </c>
      <c r="H1097">
        <v>2</v>
      </c>
      <c r="I1097">
        <v>4102.2700000000004</v>
      </c>
      <c r="J1097">
        <v>0.25</v>
      </c>
      <c r="K1097">
        <v>6153.41</v>
      </c>
      <c r="L1097">
        <v>1019.71</v>
      </c>
      <c r="M1097">
        <f t="shared" si="53"/>
        <v>6153.4050000000007</v>
      </c>
      <c r="N1097" t="str">
        <f t="shared" si="51"/>
        <v>Q3</v>
      </c>
      <c r="O1097" s="2">
        <f t="shared" si="52"/>
        <v>16.571462002369419</v>
      </c>
      <c r="P1097" t="str">
        <f>VLOOKUP(retail_sales_2023!C1097,customers!A:J,5,)</f>
        <v>Nagpur</v>
      </c>
      <c r="Q1097" t="str">
        <f>VLOOKUP(C1097,customers!A:J,10,0)</f>
        <v>Premium</v>
      </c>
    </row>
    <row r="1098" spans="1:17" x14ac:dyDescent="0.3">
      <c r="A1098" t="s">
        <v>2078</v>
      </c>
      <c r="B1098" s="1">
        <v>45166</v>
      </c>
      <c r="C1098" t="s">
        <v>538</v>
      </c>
      <c r="D1098" t="s">
        <v>539</v>
      </c>
      <c r="E1098" t="s">
        <v>33</v>
      </c>
      <c r="F1098" t="s">
        <v>28</v>
      </c>
      <c r="G1098" t="s">
        <v>97</v>
      </c>
      <c r="H1098">
        <v>3</v>
      </c>
      <c r="I1098">
        <v>4821.24</v>
      </c>
      <c r="J1098">
        <v>0</v>
      </c>
      <c r="K1098">
        <v>14463.72</v>
      </c>
      <c r="L1098">
        <v>-1483.03</v>
      </c>
      <c r="M1098">
        <f t="shared" si="53"/>
        <v>14463.72</v>
      </c>
      <c r="N1098" t="str">
        <f t="shared" si="51"/>
        <v>Q3</v>
      </c>
      <c r="O1098" s="2">
        <f t="shared" si="52"/>
        <v>-10.253447937321795</v>
      </c>
      <c r="P1098" t="str">
        <f>VLOOKUP(retail_sales_2023!C1098,customers!A:J,5,)</f>
        <v>Mumbai</v>
      </c>
      <c r="Q1098" t="str">
        <f>VLOOKUP(C1098,customers!A:J,10,0)</f>
        <v>Premium</v>
      </c>
    </row>
    <row r="1099" spans="1:17" x14ac:dyDescent="0.3">
      <c r="A1099" t="s">
        <v>2079</v>
      </c>
      <c r="B1099" s="1">
        <v>45237</v>
      </c>
      <c r="C1099" t="s">
        <v>390</v>
      </c>
      <c r="D1099" t="s">
        <v>391</v>
      </c>
      <c r="E1099" t="s">
        <v>33</v>
      </c>
      <c r="F1099" t="s">
        <v>16</v>
      </c>
      <c r="G1099" t="s">
        <v>319</v>
      </c>
      <c r="H1099">
        <v>2</v>
      </c>
      <c r="I1099">
        <v>431.66</v>
      </c>
      <c r="J1099">
        <v>0</v>
      </c>
      <c r="K1099">
        <v>863.32</v>
      </c>
      <c r="L1099">
        <v>289.06</v>
      </c>
      <c r="M1099">
        <f t="shared" si="53"/>
        <v>863.32</v>
      </c>
      <c r="N1099" t="str">
        <f t="shared" si="51"/>
        <v>Q4</v>
      </c>
      <c r="O1099" s="2">
        <f t="shared" si="52"/>
        <v>33.482370384098594</v>
      </c>
      <c r="P1099" t="str">
        <f>VLOOKUP(retail_sales_2023!C1099,customers!A:J,5,)</f>
        <v>Mumbai</v>
      </c>
      <c r="Q1099" t="str">
        <f>VLOOKUP(C1099,customers!A:J,10,0)</f>
        <v>Occasional</v>
      </c>
    </row>
    <row r="1100" spans="1:17" x14ac:dyDescent="0.3">
      <c r="A1100" t="s">
        <v>2080</v>
      </c>
      <c r="B1100" s="1">
        <v>45188</v>
      </c>
      <c r="C1100" t="s">
        <v>682</v>
      </c>
      <c r="D1100" t="s">
        <v>683</v>
      </c>
      <c r="E1100" t="s">
        <v>27</v>
      </c>
      <c r="F1100" t="s">
        <v>81</v>
      </c>
      <c r="G1100" t="s">
        <v>150</v>
      </c>
      <c r="H1100">
        <v>4</v>
      </c>
      <c r="I1100">
        <v>3162.58</v>
      </c>
      <c r="J1100">
        <v>0.25</v>
      </c>
      <c r="K1100">
        <v>9487.74</v>
      </c>
      <c r="L1100">
        <v>2448.08</v>
      </c>
      <c r="M1100">
        <f t="shared" si="53"/>
        <v>9487.74</v>
      </c>
      <c r="N1100" t="str">
        <f t="shared" si="51"/>
        <v>Q3</v>
      </c>
      <c r="O1100" s="2">
        <f t="shared" si="52"/>
        <v>25.802562043226313</v>
      </c>
      <c r="P1100" t="str">
        <f>VLOOKUP(retail_sales_2023!C1100,customers!A:J,5,)</f>
        <v>Delhi</v>
      </c>
      <c r="Q1100" t="str">
        <f>VLOOKUP(C1100,customers!A:J,10,0)</f>
        <v>Regular</v>
      </c>
    </row>
    <row r="1101" spans="1:17" x14ac:dyDescent="0.3">
      <c r="A1101" t="s">
        <v>2081</v>
      </c>
      <c r="B1101" s="1">
        <v>45259</v>
      </c>
      <c r="C1101" t="s">
        <v>931</v>
      </c>
      <c r="D1101" t="s">
        <v>932</v>
      </c>
      <c r="E1101" t="s">
        <v>33</v>
      </c>
      <c r="F1101" t="s">
        <v>22</v>
      </c>
      <c r="G1101" t="s">
        <v>23</v>
      </c>
      <c r="H1101">
        <v>4</v>
      </c>
      <c r="I1101">
        <v>21575.53</v>
      </c>
      <c r="J1101">
        <v>0</v>
      </c>
      <c r="K1101">
        <v>86302.12</v>
      </c>
      <c r="L1101">
        <v>16570.29</v>
      </c>
      <c r="M1101">
        <f t="shared" si="53"/>
        <v>86302.12</v>
      </c>
      <c r="N1101" t="str">
        <f t="shared" si="51"/>
        <v>Q4</v>
      </c>
      <c r="O1101" s="2">
        <f t="shared" si="52"/>
        <v>19.200327871435839</v>
      </c>
      <c r="P1101" t="str">
        <f>VLOOKUP(retail_sales_2023!C1101,customers!A:J,5,)</f>
        <v>Mumbai</v>
      </c>
      <c r="Q1101" t="str">
        <f>VLOOKUP(C1101,customers!A:J,10,0)</f>
        <v>Occasional</v>
      </c>
    </row>
    <row r="1102" spans="1:17" x14ac:dyDescent="0.3">
      <c r="A1102" t="s">
        <v>2082</v>
      </c>
      <c r="B1102" s="1">
        <v>45227</v>
      </c>
      <c r="C1102" t="s">
        <v>1037</v>
      </c>
      <c r="D1102" t="s">
        <v>1038</v>
      </c>
      <c r="E1102" t="s">
        <v>27</v>
      </c>
      <c r="F1102" t="s">
        <v>43</v>
      </c>
      <c r="G1102" t="s">
        <v>128</v>
      </c>
      <c r="H1102">
        <v>3</v>
      </c>
      <c r="I1102">
        <v>65708.19</v>
      </c>
      <c r="J1102">
        <v>0.1</v>
      </c>
      <c r="K1102">
        <v>177412.11</v>
      </c>
      <c r="L1102">
        <v>26052.63</v>
      </c>
      <c r="M1102">
        <f t="shared" si="53"/>
        <v>177412.11300000001</v>
      </c>
      <c r="N1102" t="str">
        <f t="shared" si="51"/>
        <v>Q4</v>
      </c>
      <c r="O1102" s="2">
        <f t="shared" si="52"/>
        <v>14.684809283875833</v>
      </c>
      <c r="P1102" t="str">
        <f>VLOOKUP(retail_sales_2023!C1102,customers!A:J,5,)</f>
        <v>Lucknow</v>
      </c>
      <c r="Q1102" t="str">
        <f>VLOOKUP(C1102,customers!A:J,10,0)</f>
        <v>Occasional</v>
      </c>
    </row>
    <row r="1103" spans="1:17" x14ac:dyDescent="0.3">
      <c r="A1103" t="s">
        <v>2083</v>
      </c>
      <c r="B1103" s="1">
        <v>44943</v>
      </c>
      <c r="C1103" t="s">
        <v>187</v>
      </c>
      <c r="D1103" t="s">
        <v>188</v>
      </c>
      <c r="E1103" t="s">
        <v>33</v>
      </c>
      <c r="F1103" t="s">
        <v>81</v>
      </c>
      <c r="G1103" t="s">
        <v>158</v>
      </c>
      <c r="H1103">
        <v>4</v>
      </c>
      <c r="I1103">
        <v>383.12</v>
      </c>
      <c r="J1103">
        <v>0</v>
      </c>
      <c r="K1103">
        <v>1532.48</v>
      </c>
      <c r="L1103">
        <v>487.77</v>
      </c>
      <c r="M1103">
        <f t="shared" si="53"/>
        <v>1532.48</v>
      </c>
      <c r="N1103" t="str">
        <f t="shared" si="51"/>
        <v>Q1</v>
      </c>
      <c r="O1103" s="2">
        <f t="shared" si="52"/>
        <v>31.828800375861348</v>
      </c>
      <c r="P1103" t="str">
        <f>VLOOKUP(retail_sales_2023!C1103,customers!A:J,5,)</f>
        <v>Pune</v>
      </c>
      <c r="Q1103" t="str">
        <f>VLOOKUP(C1103,customers!A:J,10,0)</f>
        <v>Regular</v>
      </c>
    </row>
    <row r="1104" spans="1:17" x14ac:dyDescent="0.3">
      <c r="A1104" t="s">
        <v>2084</v>
      </c>
      <c r="B1104" s="1">
        <v>45018</v>
      </c>
      <c r="C1104" t="s">
        <v>541</v>
      </c>
      <c r="D1104" t="s">
        <v>542</v>
      </c>
      <c r="E1104" t="s">
        <v>21</v>
      </c>
      <c r="F1104" t="s">
        <v>16</v>
      </c>
      <c r="G1104" t="s">
        <v>192</v>
      </c>
      <c r="H1104">
        <v>4</v>
      </c>
      <c r="I1104">
        <v>427.21</v>
      </c>
      <c r="J1104">
        <v>0</v>
      </c>
      <c r="K1104">
        <v>1708.84</v>
      </c>
      <c r="L1104">
        <v>433.71</v>
      </c>
      <c r="M1104">
        <f t="shared" si="53"/>
        <v>1708.84</v>
      </c>
      <c r="N1104" t="str">
        <f t="shared" si="51"/>
        <v>Q2</v>
      </c>
      <c r="O1104" s="2">
        <f t="shared" si="52"/>
        <v>25.380374991222116</v>
      </c>
      <c r="P1104" t="str">
        <f>VLOOKUP(retail_sales_2023!C1104,customers!A:J,5,)</f>
        <v>Kolkata</v>
      </c>
      <c r="Q1104" t="str">
        <f>VLOOKUP(C1104,customers!A:J,10,0)</f>
        <v>Premium</v>
      </c>
    </row>
    <row r="1105" spans="1:17" x14ac:dyDescent="0.3">
      <c r="A1105" t="s">
        <v>2085</v>
      </c>
      <c r="B1105" s="1">
        <v>45250</v>
      </c>
      <c r="C1105" t="s">
        <v>2086</v>
      </c>
      <c r="D1105" t="s">
        <v>2087</v>
      </c>
      <c r="E1105" t="s">
        <v>33</v>
      </c>
      <c r="F1105" t="s">
        <v>43</v>
      </c>
      <c r="G1105" t="s">
        <v>121</v>
      </c>
      <c r="H1105">
        <v>5</v>
      </c>
      <c r="I1105">
        <v>46102.79</v>
      </c>
      <c r="J1105">
        <v>0.15</v>
      </c>
      <c r="K1105">
        <v>195936.86</v>
      </c>
      <c r="L1105">
        <v>21505.29</v>
      </c>
      <c r="M1105">
        <f t="shared" si="53"/>
        <v>195936.85750000001</v>
      </c>
      <c r="N1105" t="str">
        <f t="shared" si="51"/>
        <v>Q4</v>
      </c>
      <c r="O1105" s="2">
        <f t="shared" si="52"/>
        <v>10.975622453069832</v>
      </c>
      <c r="P1105" t="str">
        <f>VLOOKUP(retail_sales_2023!C1105,customers!A:J,5,)</f>
        <v>Pune</v>
      </c>
      <c r="Q1105" t="str">
        <f>VLOOKUP(C1105,customers!A:J,10,0)</f>
        <v>Premium</v>
      </c>
    </row>
    <row r="1106" spans="1:17" x14ac:dyDescent="0.3">
      <c r="A1106" t="s">
        <v>2088</v>
      </c>
      <c r="B1106" s="1">
        <v>45157</v>
      </c>
      <c r="C1106" t="s">
        <v>1460</v>
      </c>
      <c r="D1106" t="s">
        <v>1461</v>
      </c>
      <c r="E1106" t="s">
        <v>33</v>
      </c>
      <c r="F1106" t="s">
        <v>38</v>
      </c>
      <c r="G1106" t="s">
        <v>73</v>
      </c>
      <c r="H1106">
        <v>2</v>
      </c>
      <c r="I1106">
        <v>309.8</v>
      </c>
      <c r="J1106">
        <v>0.1</v>
      </c>
      <c r="K1106">
        <v>557.64</v>
      </c>
      <c r="L1106">
        <v>111.44</v>
      </c>
      <c r="M1106">
        <f t="shared" si="53"/>
        <v>557.64</v>
      </c>
      <c r="N1106" t="str">
        <f t="shared" si="51"/>
        <v>Q3</v>
      </c>
      <c r="O1106" s="2">
        <f t="shared" si="52"/>
        <v>19.984219209525858</v>
      </c>
      <c r="P1106" t="str">
        <f>VLOOKUP(retail_sales_2023!C1106,customers!A:J,5,)</f>
        <v>Pune</v>
      </c>
      <c r="Q1106" t="str">
        <f>VLOOKUP(C1106,customers!A:J,10,0)</f>
        <v>Premium</v>
      </c>
    </row>
    <row r="1107" spans="1:17" x14ac:dyDescent="0.3">
      <c r="A1107" t="s">
        <v>2089</v>
      </c>
      <c r="B1107" s="1">
        <v>45268</v>
      </c>
      <c r="C1107" t="s">
        <v>1120</v>
      </c>
      <c r="D1107" t="s">
        <v>1121</v>
      </c>
      <c r="E1107" t="s">
        <v>33</v>
      </c>
      <c r="F1107" t="s">
        <v>52</v>
      </c>
      <c r="G1107" t="s">
        <v>169</v>
      </c>
      <c r="H1107">
        <v>7</v>
      </c>
      <c r="I1107">
        <v>334.23</v>
      </c>
      <c r="J1107">
        <v>0.05</v>
      </c>
      <c r="K1107">
        <v>2222.63</v>
      </c>
      <c r="L1107">
        <v>204.68</v>
      </c>
      <c r="M1107">
        <f t="shared" si="53"/>
        <v>2222.6295</v>
      </c>
      <c r="N1107" t="str">
        <f t="shared" si="51"/>
        <v>Q4</v>
      </c>
      <c r="O1107" s="2">
        <f t="shared" si="52"/>
        <v>9.2089101649847258</v>
      </c>
      <c r="P1107" t="str">
        <f>VLOOKUP(retail_sales_2023!C1107,customers!A:J,5,)</f>
        <v>Nagpur</v>
      </c>
      <c r="Q1107" t="str">
        <f>VLOOKUP(C1107,customers!A:J,10,0)</f>
        <v>Regular</v>
      </c>
    </row>
    <row r="1108" spans="1:17" x14ac:dyDescent="0.3">
      <c r="A1108" t="s">
        <v>2090</v>
      </c>
      <c r="B1108" s="1">
        <v>45177</v>
      </c>
      <c r="C1108" t="s">
        <v>1872</v>
      </c>
      <c r="D1108" t="s">
        <v>1873</v>
      </c>
      <c r="E1108" t="s">
        <v>33</v>
      </c>
      <c r="F1108" t="s">
        <v>43</v>
      </c>
      <c r="G1108" t="s">
        <v>110</v>
      </c>
      <c r="H1108">
        <v>1</v>
      </c>
      <c r="I1108">
        <v>8920.64</v>
      </c>
      <c r="J1108">
        <v>0.15</v>
      </c>
      <c r="K1108">
        <v>7582.54</v>
      </c>
      <c r="L1108">
        <v>974.63</v>
      </c>
      <c r="M1108">
        <f t="shared" si="53"/>
        <v>7582.543999999999</v>
      </c>
      <c r="N1108" t="str">
        <f t="shared" si="51"/>
        <v>Q3</v>
      </c>
      <c r="O1108" s="2">
        <f t="shared" si="52"/>
        <v>12.853608421452442</v>
      </c>
      <c r="P1108" t="str">
        <f>VLOOKUP(retail_sales_2023!C1108,customers!A:J,5,)</f>
        <v>Surat</v>
      </c>
      <c r="Q1108" t="str">
        <f>VLOOKUP(C1108,customers!A:J,10,0)</f>
        <v>Premium</v>
      </c>
    </row>
    <row r="1109" spans="1:17" x14ac:dyDescent="0.3">
      <c r="A1109" t="s">
        <v>2091</v>
      </c>
      <c r="B1109" s="1">
        <v>45234</v>
      </c>
      <c r="C1109" t="s">
        <v>1120</v>
      </c>
      <c r="D1109" t="s">
        <v>1121</v>
      </c>
      <c r="E1109" t="s">
        <v>33</v>
      </c>
      <c r="F1109" t="s">
        <v>28</v>
      </c>
      <c r="G1109" t="s">
        <v>672</v>
      </c>
      <c r="H1109">
        <v>1</v>
      </c>
      <c r="I1109">
        <v>6610.74</v>
      </c>
      <c r="J1109">
        <v>0.05</v>
      </c>
      <c r="K1109">
        <v>6280.2</v>
      </c>
      <c r="L1109">
        <v>1682.58</v>
      </c>
      <c r="M1109">
        <f t="shared" si="53"/>
        <v>6280.2029999999995</v>
      </c>
      <c r="N1109" t="str">
        <f t="shared" si="51"/>
        <v>Q4</v>
      </c>
      <c r="O1109" s="2">
        <f t="shared" si="52"/>
        <v>26.791821916499476</v>
      </c>
      <c r="P1109" t="str">
        <f>VLOOKUP(retail_sales_2023!C1109,customers!A:J,5,)</f>
        <v>Nagpur</v>
      </c>
      <c r="Q1109" t="str">
        <f>VLOOKUP(C1109,customers!A:J,10,0)</f>
        <v>Regular</v>
      </c>
    </row>
    <row r="1110" spans="1:17" x14ac:dyDescent="0.3">
      <c r="A1110" t="s">
        <v>2092</v>
      </c>
      <c r="B1110" s="1">
        <v>44955</v>
      </c>
      <c r="C1110" t="s">
        <v>212</v>
      </c>
      <c r="D1110" t="s">
        <v>213</v>
      </c>
      <c r="E1110" t="s">
        <v>15</v>
      </c>
      <c r="F1110" t="s">
        <v>52</v>
      </c>
      <c r="G1110" t="s">
        <v>200</v>
      </c>
      <c r="H1110">
        <v>9</v>
      </c>
      <c r="I1110">
        <v>703.93</v>
      </c>
      <c r="J1110">
        <v>0.05</v>
      </c>
      <c r="K1110">
        <v>6018.6</v>
      </c>
      <c r="L1110">
        <v>410.7</v>
      </c>
      <c r="M1110">
        <f t="shared" si="53"/>
        <v>6018.6014999999998</v>
      </c>
      <c r="N1110" t="str">
        <f t="shared" si="51"/>
        <v>Q1</v>
      </c>
      <c r="O1110" s="2">
        <f t="shared" si="52"/>
        <v>6.8238460771608018</v>
      </c>
      <c r="P1110" t="str">
        <f>VLOOKUP(retail_sales_2023!C1110,customers!A:J,5,)</f>
        <v>Nagpur</v>
      </c>
      <c r="Q1110" t="str">
        <f>VLOOKUP(C1110,customers!A:J,10,0)</f>
        <v>Premium</v>
      </c>
    </row>
    <row r="1111" spans="1:17" x14ac:dyDescent="0.3">
      <c r="A1111" t="s">
        <v>2093</v>
      </c>
      <c r="B1111" s="1">
        <v>45006</v>
      </c>
      <c r="C1111" t="s">
        <v>550</v>
      </c>
      <c r="D1111" t="s">
        <v>551</v>
      </c>
      <c r="E1111" t="s">
        <v>15</v>
      </c>
      <c r="F1111" t="s">
        <v>52</v>
      </c>
      <c r="G1111" t="s">
        <v>169</v>
      </c>
      <c r="H1111">
        <v>10</v>
      </c>
      <c r="I1111">
        <v>243.38</v>
      </c>
      <c r="J1111">
        <v>0.1</v>
      </c>
      <c r="K1111">
        <v>2190.42</v>
      </c>
      <c r="L1111">
        <v>215.48</v>
      </c>
      <c r="M1111">
        <f t="shared" si="53"/>
        <v>2190.42</v>
      </c>
      <c r="N1111" t="str">
        <f t="shared" si="51"/>
        <v>Q1</v>
      </c>
      <c r="O1111" s="2">
        <f t="shared" si="52"/>
        <v>9.8373827850366595</v>
      </c>
      <c r="P1111" t="str">
        <f>VLOOKUP(retail_sales_2023!C1111,customers!A:J,5,)</f>
        <v>Coimbatore</v>
      </c>
      <c r="Q1111" t="str">
        <f>VLOOKUP(C1111,customers!A:J,10,0)</f>
        <v>Occasional</v>
      </c>
    </row>
    <row r="1112" spans="1:17" x14ac:dyDescent="0.3">
      <c r="A1112" t="s">
        <v>2094</v>
      </c>
      <c r="B1112" s="1">
        <v>44952</v>
      </c>
      <c r="C1112" t="s">
        <v>1711</v>
      </c>
      <c r="D1112" t="s">
        <v>1712</v>
      </c>
      <c r="E1112" t="s">
        <v>21</v>
      </c>
      <c r="F1112" t="s">
        <v>16</v>
      </c>
      <c r="G1112" t="s">
        <v>86</v>
      </c>
      <c r="H1112">
        <v>2</v>
      </c>
      <c r="I1112">
        <v>214.01</v>
      </c>
      <c r="J1112">
        <v>0.1</v>
      </c>
      <c r="K1112">
        <v>385.22</v>
      </c>
      <c r="L1112">
        <v>101.21</v>
      </c>
      <c r="M1112">
        <f t="shared" si="53"/>
        <v>385.21800000000002</v>
      </c>
      <c r="N1112" t="str">
        <f t="shared" si="51"/>
        <v>Q1</v>
      </c>
      <c r="O1112" s="2">
        <f t="shared" si="52"/>
        <v>26.273298374954567</v>
      </c>
      <c r="P1112" t="str">
        <f>VLOOKUP(retail_sales_2023!C1112,customers!A:J,5,)</f>
        <v>Bhubaneswar</v>
      </c>
      <c r="Q1112" t="str">
        <f>VLOOKUP(C1112,customers!A:J,10,0)</f>
        <v>Regular</v>
      </c>
    </row>
    <row r="1113" spans="1:17" x14ac:dyDescent="0.3">
      <c r="A1113" t="s">
        <v>2095</v>
      </c>
      <c r="B1113" s="1">
        <v>44943</v>
      </c>
      <c r="C1113" t="s">
        <v>999</v>
      </c>
      <c r="D1113" t="s">
        <v>1000</v>
      </c>
      <c r="E1113" t="s">
        <v>33</v>
      </c>
      <c r="F1113" t="s">
        <v>43</v>
      </c>
      <c r="G1113" t="s">
        <v>272</v>
      </c>
      <c r="H1113">
        <v>5</v>
      </c>
      <c r="I1113">
        <v>12180.74</v>
      </c>
      <c r="J1113">
        <v>0.05</v>
      </c>
      <c r="K1113">
        <v>57858.51</v>
      </c>
      <c r="L1113">
        <v>5276.79</v>
      </c>
      <c r="M1113">
        <f t="shared" si="53"/>
        <v>57858.514999999992</v>
      </c>
      <c r="N1113" t="str">
        <f t="shared" si="51"/>
        <v>Q1</v>
      </c>
      <c r="O1113" s="2">
        <f t="shared" si="52"/>
        <v>9.120162271721135</v>
      </c>
      <c r="P1113" t="str">
        <f>VLOOKUP(retail_sales_2023!C1113,customers!A:J,5,)</f>
        <v>Surat</v>
      </c>
      <c r="Q1113" t="str">
        <f>VLOOKUP(C1113,customers!A:J,10,0)</f>
        <v>Premium</v>
      </c>
    </row>
    <row r="1114" spans="1:17" x14ac:dyDescent="0.3">
      <c r="A1114" t="s">
        <v>2096</v>
      </c>
      <c r="B1114" s="1">
        <v>45248</v>
      </c>
      <c r="C1114" t="s">
        <v>1693</v>
      </c>
      <c r="D1114" t="s">
        <v>1694</v>
      </c>
      <c r="E1114" t="s">
        <v>15</v>
      </c>
      <c r="F1114" t="s">
        <v>52</v>
      </c>
      <c r="G1114" t="s">
        <v>235</v>
      </c>
      <c r="H1114">
        <v>3</v>
      </c>
      <c r="I1114">
        <v>146.88999999999999</v>
      </c>
      <c r="J1114">
        <v>0</v>
      </c>
      <c r="K1114">
        <v>440.67</v>
      </c>
      <c r="L1114">
        <v>39.68</v>
      </c>
      <c r="M1114">
        <f t="shared" si="53"/>
        <v>440.66999999999996</v>
      </c>
      <c r="N1114" t="str">
        <f t="shared" si="51"/>
        <v>Q4</v>
      </c>
      <c r="O1114" s="2">
        <f t="shared" si="52"/>
        <v>9.0044704654276444</v>
      </c>
      <c r="P1114" t="str">
        <f>VLOOKUP(retail_sales_2023!C1114,customers!A:J,5,)</f>
        <v>Chennai</v>
      </c>
      <c r="Q1114" t="str">
        <f>VLOOKUP(C1114,customers!A:J,10,0)</f>
        <v>Premium</v>
      </c>
    </row>
    <row r="1115" spans="1:17" x14ac:dyDescent="0.3">
      <c r="A1115" t="s">
        <v>2097</v>
      </c>
      <c r="B1115" s="1">
        <v>45191</v>
      </c>
      <c r="C1115" t="s">
        <v>1693</v>
      </c>
      <c r="D1115" t="s">
        <v>1694</v>
      </c>
      <c r="E1115" t="s">
        <v>15</v>
      </c>
      <c r="F1115" t="s">
        <v>52</v>
      </c>
      <c r="G1115" t="s">
        <v>169</v>
      </c>
      <c r="H1115">
        <v>3</v>
      </c>
      <c r="I1115">
        <v>574.44000000000005</v>
      </c>
      <c r="J1115">
        <v>0.05</v>
      </c>
      <c r="K1115">
        <v>1637.15</v>
      </c>
      <c r="L1115">
        <v>158.13</v>
      </c>
      <c r="M1115">
        <f t="shared" si="53"/>
        <v>1637.154</v>
      </c>
      <c r="N1115" t="str">
        <f t="shared" si="51"/>
        <v>Q3</v>
      </c>
      <c r="O1115" s="2">
        <f t="shared" si="52"/>
        <v>9.6588583819442313</v>
      </c>
      <c r="P1115" t="str">
        <f>VLOOKUP(retail_sales_2023!C1115,customers!A:J,5,)</f>
        <v>Chennai</v>
      </c>
      <c r="Q1115" t="str">
        <f>VLOOKUP(C1115,customers!A:J,10,0)</f>
        <v>Premium</v>
      </c>
    </row>
    <row r="1116" spans="1:17" x14ac:dyDescent="0.3">
      <c r="A1116" t="s">
        <v>2098</v>
      </c>
      <c r="B1116" s="1">
        <v>44955</v>
      </c>
      <c r="C1116" t="s">
        <v>910</v>
      </c>
      <c r="D1116" t="s">
        <v>911</v>
      </c>
      <c r="E1116" t="s">
        <v>15</v>
      </c>
      <c r="F1116" t="s">
        <v>28</v>
      </c>
      <c r="G1116" t="s">
        <v>29</v>
      </c>
      <c r="H1116">
        <v>4</v>
      </c>
      <c r="I1116">
        <v>6116.75</v>
      </c>
      <c r="J1116">
        <v>0.05</v>
      </c>
      <c r="K1116">
        <v>23243.65</v>
      </c>
      <c r="L1116">
        <v>4853.74</v>
      </c>
      <c r="M1116">
        <f t="shared" si="53"/>
        <v>23243.649999999998</v>
      </c>
      <c r="N1116" t="str">
        <f t="shared" si="51"/>
        <v>Q1</v>
      </c>
      <c r="O1116" s="2">
        <f t="shared" si="52"/>
        <v>20.882004332366041</v>
      </c>
      <c r="P1116" t="str">
        <f>VLOOKUP(retail_sales_2023!C1116,customers!A:J,5,)</f>
        <v>Hyderabad</v>
      </c>
      <c r="Q1116" t="str">
        <f>VLOOKUP(C1116,customers!A:J,10,0)</f>
        <v>Occasional</v>
      </c>
    </row>
    <row r="1117" spans="1:17" x14ac:dyDescent="0.3">
      <c r="A1117" t="s">
        <v>2099</v>
      </c>
      <c r="B1117" s="1">
        <v>45248</v>
      </c>
      <c r="C1117" t="s">
        <v>476</v>
      </c>
      <c r="D1117" t="s">
        <v>477</v>
      </c>
      <c r="E1117" t="s">
        <v>33</v>
      </c>
      <c r="F1117" t="s">
        <v>28</v>
      </c>
      <c r="G1117" t="s">
        <v>97</v>
      </c>
      <c r="H1117">
        <v>1</v>
      </c>
      <c r="I1117">
        <v>4480.1499999999996</v>
      </c>
      <c r="J1117">
        <v>0.1</v>
      </c>
      <c r="K1117">
        <v>4032.13</v>
      </c>
      <c r="L1117">
        <v>1045.1600000000001</v>
      </c>
      <c r="M1117">
        <f t="shared" si="53"/>
        <v>4032.1349999999998</v>
      </c>
      <c r="N1117" t="str">
        <f t="shared" si="51"/>
        <v>Q4</v>
      </c>
      <c r="O1117" s="2">
        <f t="shared" si="52"/>
        <v>25.920791244329923</v>
      </c>
      <c r="P1117" t="str">
        <f>VLOOKUP(retail_sales_2023!C1117,customers!A:J,5,)</f>
        <v>Mumbai</v>
      </c>
      <c r="Q1117" t="str">
        <f>VLOOKUP(C1117,customers!A:J,10,0)</f>
        <v>Regular</v>
      </c>
    </row>
    <row r="1118" spans="1:17" x14ac:dyDescent="0.3">
      <c r="A1118" t="s">
        <v>2100</v>
      </c>
      <c r="B1118" s="1">
        <v>45177</v>
      </c>
      <c r="C1118" t="s">
        <v>447</v>
      </c>
      <c r="D1118" t="s">
        <v>448</v>
      </c>
      <c r="E1118" t="s">
        <v>15</v>
      </c>
      <c r="F1118" t="s">
        <v>52</v>
      </c>
      <c r="G1118" t="s">
        <v>235</v>
      </c>
      <c r="H1118">
        <v>3</v>
      </c>
      <c r="I1118">
        <v>482.3</v>
      </c>
      <c r="J1118">
        <v>0.05</v>
      </c>
      <c r="K1118">
        <v>1374.56</v>
      </c>
      <c r="L1118">
        <v>141.16</v>
      </c>
      <c r="M1118">
        <f t="shared" si="53"/>
        <v>1374.5550000000001</v>
      </c>
      <c r="N1118" t="str">
        <f t="shared" si="51"/>
        <v>Q3</v>
      </c>
      <c r="O1118" s="2">
        <f t="shared" si="52"/>
        <v>10.269468047957165</v>
      </c>
      <c r="P1118" t="str">
        <f>VLOOKUP(retail_sales_2023!C1118,customers!A:J,5,)</f>
        <v>Kochi</v>
      </c>
      <c r="Q1118" t="str">
        <f>VLOOKUP(C1118,customers!A:J,10,0)</f>
        <v>Occasional</v>
      </c>
    </row>
    <row r="1119" spans="1:17" x14ac:dyDescent="0.3">
      <c r="A1119" t="s">
        <v>2101</v>
      </c>
      <c r="B1119" s="1">
        <v>45263</v>
      </c>
      <c r="C1119" t="s">
        <v>92</v>
      </c>
      <c r="D1119" t="s">
        <v>93</v>
      </c>
      <c r="E1119" t="s">
        <v>27</v>
      </c>
      <c r="F1119" t="s">
        <v>28</v>
      </c>
      <c r="G1119" t="s">
        <v>325</v>
      </c>
      <c r="H1119">
        <v>2</v>
      </c>
      <c r="I1119">
        <v>6180.06</v>
      </c>
      <c r="J1119">
        <v>0.1</v>
      </c>
      <c r="K1119">
        <v>11124.11</v>
      </c>
      <c r="L1119">
        <v>2359.19</v>
      </c>
      <c r="M1119">
        <f t="shared" si="53"/>
        <v>11124.108</v>
      </c>
      <c r="N1119" t="str">
        <f t="shared" si="51"/>
        <v>Q4</v>
      </c>
      <c r="O1119" s="2">
        <f t="shared" si="52"/>
        <v>21.207898879101339</v>
      </c>
      <c r="P1119" t="str">
        <f>VLOOKUP(retail_sales_2023!C1119,customers!A:J,5,)</f>
        <v>Jaipur</v>
      </c>
      <c r="Q1119" t="str">
        <f>VLOOKUP(C1119,customers!A:J,10,0)</f>
        <v>Premium</v>
      </c>
    </row>
    <row r="1120" spans="1:17" x14ac:dyDescent="0.3">
      <c r="A1120" t="s">
        <v>2102</v>
      </c>
      <c r="B1120" s="1">
        <v>45132</v>
      </c>
      <c r="C1120" t="s">
        <v>1255</v>
      </c>
      <c r="D1120" t="s">
        <v>1256</v>
      </c>
      <c r="E1120" t="s">
        <v>27</v>
      </c>
      <c r="F1120" t="s">
        <v>81</v>
      </c>
      <c r="G1120" t="s">
        <v>370</v>
      </c>
      <c r="H1120">
        <v>5</v>
      </c>
      <c r="I1120">
        <v>1928.57</v>
      </c>
      <c r="J1120">
        <v>0</v>
      </c>
      <c r="K1120">
        <v>9642.85</v>
      </c>
      <c r="L1120">
        <v>2638.82</v>
      </c>
      <c r="M1120">
        <f t="shared" si="53"/>
        <v>9642.85</v>
      </c>
      <c r="N1120" t="str">
        <f t="shared" si="51"/>
        <v>Q3</v>
      </c>
      <c r="O1120" s="2">
        <f t="shared" si="52"/>
        <v>27.365561011526673</v>
      </c>
      <c r="P1120" t="str">
        <f>VLOOKUP(retail_sales_2023!C1120,customers!A:J,5,)</f>
        <v>Chandigarh</v>
      </c>
      <c r="Q1120" t="str">
        <f>VLOOKUP(C1120,customers!A:J,10,0)</f>
        <v>Regular</v>
      </c>
    </row>
    <row r="1121" spans="1:17" x14ac:dyDescent="0.3">
      <c r="A1121" t="s">
        <v>2103</v>
      </c>
      <c r="B1121" s="1">
        <v>44967</v>
      </c>
      <c r="C1121" t="s">
        <v>507</v>
      </c>
      <c r="D1121" t="s">
        <v>508</v>
      </c>
      <c r="E1121" t="s">
        <v>33</v>
      </c>
      <c r="F1121" t="s">
        <v>81</v>
      </c>
      <c r="G1121" t="s">
        <v>264</v>
      </c>
      <c r="H1121">
        <v>3</v>
      </c>
      <c r="I1121">
        <v>840.87</v>
      </c>
      <c r="J1121">
        <v>0</v>
      </c>
      <c r="K1121">
        <v>2522.61</v>
      </c>
      <c r="L1121">
        <v>607.49</v>
      </c>
      <c r="M1121">
        <f t="shared" si="53"/>
        <v>2522.61</v>
      </c>
      <c r="N1121" t="str">
        <f t="shared" si="51"/>
        <v>Q1</v>
      </c>
      <c r="O1121" s="2">
        <f t="shared" si="52"/>
        <v>24.081804163148483</v>
      </c>
      <c r="P1121" t="str">
        <f>VLOOKUP(retail_sales_2023!C1121,customers!A:J,5,)</f>
        <v>Nagpur</v>
      </c>
      <c r="Q1121" t="str">
        <f>VLOOKUP(C1121,customers!A:J,10,0)</f>
        <v>Premium</v>
      </c>
    </row>
    <row r="1122" spans="1:17" x14ac:dyDescent="0.3">
      <c r="A1122" t="s">
        <v>2104</v>
      </c>
      <c r="B1122" s="1">
        <v>45230</v>
      </c>
      <c r="C1122" t="s">
        <v>547</v>
      </c>
      <c r="D1122" t="s">
        <v>548</v>
      </c>
      <c r="E1122" t="s">
        <v>33</v>
      </c>
      <c r="F1122" t="s">
        <v>28</v>
      </c>
      <c r="G1122" t="s">
        <v>439</v>
      </c>
      <c r="H1122">
        <v>4</v>
      </c>
      <c r="I1122">
        <v>4270.7299999999996</v>
      </c>
      <c r="J1122">
        <v>0.05</v>
      </c>
      <c r="K1122">
        <v>16228.77</v>
      </c>
      <c r="L1122">
        <v>3054.45</v>
      </c>
      <c r="M1122">
        <f t="shared" si="53"/>
        <v>16228.773999999998</v>
      </c>
      <c r="N1122" t="str">
        <f t="shared" si="51"/>
        <v>Q4</v>
      </c>
      <c r="O1122" s="2">
        <f t="shared" si="52"/>
        <v>18.821204564486401</v>
      </c>
      <c r="P1122" t="str">
        <f>VLOOKUP(retail_sales_2023!C1122,customers!A:J,5,)</f>
        <v>Pune</v>
      </c>
      <c r="Q1122" t="str">
        <f>VLOOKUP(C1122,customers!A:J,10,0)</f>
        <v>Regular</v>
      </c>
    </row>
    <row r="1123" spans="1:17" x14ac:dyDescent="0.3">
      <c r="A1123" t="s">
        <v>2105</v>
      </c>
      <c r="B1123" s="1">
        <v>44956</v>
      </c>
      <c r="C1123" t="s">
        <v>1231</v>
      </c>
      <c r="D1123" t="s">
        <v>1232</v>
      </c>
      <c r="E1123" t="s">
        <v>15</v>
      </c>
      <c r="F1123" t="s">
        <v>52</v>
      </c>
      <c r="G1123" t="s">
        <v>53</v>
      </c>
      <c r="H1123">
        <v>1</v>
      </c>
      <c r="I1123">
        <v>763.46</v>
      </c>
      <c r="J1123">
        <v>0</v>
      </c>
      <c r="K1123">
        <v>763.46</v>
      </c>
      <c r="L1123">
        <v>63.55</v>
      </c>
      <c r="M1123">
        <f t="shared" si="53"/>
        <v>763.46</v>
      </c>
      <c r="N1123" t="str">
        <f t="shared" si="51"/>
        <v>Q1</v>
      </c>
      <c r="O1123" s="2">
        <f t="shared" si="52"/>
        <v>8.3239462447279475</v>
      </c>
      <c r="P1123" t="str">
        <f>VLOOKUP(retail_sales_2023!C1123,customers!A:J,5,)</f>
        <v>Coimbatore</v>
      </c>
      <c r="Q1123" t="str">
        <f>VLOOKUP(C1123,customers!A:J,10,0)</f>
        <v>Regular</v>
      </c>
    </row>
    <row r="1124" spans="1:17" x14ac:dyDescent="0.3">
      <c r="A1124" t="s">
        <v>2106</v>
      </c>
      <c r="B1124" s="1">
        <v>45101</v>
      </c>
      <c r="C1124" t="s">
        <v>660</v>
      </c>
      <c r="D1124" t="s">
        <v>661</v>
      </c>
      <c r="E1124" t="s">
        <v>21</v>
      </c>
      <c r="F1124" t="s">
        <v>52</v>
      </c>
      <c r="G1124" t="s">
        <v>169</v>
      </c>
      <c r="H1124">
        <v>7</v>
      </c>
      <c r="I1124">
        <v>499.36</v>
      </c>
      <c r="J1124">
        <v>0.25</v>
      </c>
      <c r="K1124">
        <v>2621.64</v>
      </c>
      <c r="L1124">
        <v>168.52</v>
      </c>
      <c r="M1124">
        <f t="shared" si="53"/>
        <v>2621.64</v>
      </c>
      <c r="N1124" t="str">
        <f t="shared" si="51"/>
        <v>Q2</v>
      </c>
      <c r="O1124" s="2">
        <f t="shared" si="52"/>
        <v>6.4280374116964971</v>
      </c>
      <c r="P1124" t="str">
        <f>VLOOKUP(retail_sales_2023!C1124,customers!A:J,5,)</f>
        <v>Ranchi</v>
      </c>
      <c r="Q1124" t="str">
        <f>VLOOKUP(C1124,customers!A:J,10,0)</f>
        <v>Regular</v>
      </c>
    </row>
    <row r="1125" spans="1:17" x14ac:dyDescent="0.3">
      <c r="A1125" t="s">
        <v>2107</v>
      </c>
      <c r="B1125" s="1">
        <v>45062</v>
      </c>
      <c r="C1125" t="s">
        <v>883</v>
      </c>
      <c r="D1125" t="s">
        <v>884</v>
      </c>
      <c r="E1125" t="s">
        <v>21</v>
      </c>
      <c r="F1125" t="s">
        <v>81</v>
      </c>
      <c r="G1125" t="s">
        <v>470</v>
      </c>
      <c r="H1125">
        <v>2</v>
      </c>
      <c r="I1125">
        <v>4059.96</v>
      </c>
      <c r="J1125">
        <v>0.05</v>
      </c>
      <c r="K1125">
        <v>7713.92</v>
      </c>
      <c r="L1125">
        <v>2735.06</v>
      </c>
      <c r="M1125">
        <f t="shared" si="53"/>
        <v>7713.924</v>
      </c>
      <c r="N1125" t="str">
        <f t="shared" si="51"/>
        <v>Q2</v>
      </c>
      <c r="O1125" s="2">
        <f t="shared" si="52"/>
        <v>35.456162366215878</v>
      </c>
      <c r="P1125" t="str">
        <f>VLOOKUP(retail_sales_2023!C1125,customers!A:J,5,)</f>
        <v>Bhubaneswar</v>
      </c>
      <c r="Q1125" t="str">
        <f>VLOOKUP(C1125,customers!A:J,10,0)</f>
        <v>Regular</v>
      </c>
    </row>
    <row r="1126" spans="1:17" x14ac:dyDescent="0.3">
      <c r="A1126" t="s">
        <v>2108</v>
      </c>
      <c r="B1126" s="1">
        <v>45015</v>
      </c>
      <c r="C1126" t="s">
        <v>732</v>
      </c>
      <c r="D1126" t="s">
        <v>733</v>
      </c>
      <c r="E1126" t="s">
        <v>15</v>
      </c>
      <c r="F1126" t="s">
        <v>28</v>
      </c>
      <c r="G1126" t="s">
        <v>280</v>
      </c>
      <c r="H1126">
        <v>3</v>
      </c>
      <c r="I1126">
        <v>5546.03</v>
      </c>
      <c r="J1126">
        <v>0</v>
      </c>
      <c r="K1126">
        <v>16638.09</v>
      </c>
      <c r="L1126">
        <v>4253.96</v>
      </c>
      <c r="M1126">
        <f t="shared" si="53"/>
        <v>16638.09</v>
      </c>
      <c r="N1126" t="str">
        <f t="shared" si="51"/>
        <v>Q1</v>
      </c>
      <c r="O1126" s="2">
        <f t="shared" si="52"/>
        <v>25.567598203880372</v>
      </c>
      <c r="P1126" t="str">
        <f>VLOOKUP(retail_sales_2023!C1126,customers!A:J,5,)</f>
        <v>Kochi</v>
      </c>
      <c r="Q1126" t="str">
        <f>VLOOKUP(C1126,customers!A:J,10,0)</f>
        <v>Occasional</v>
      </c>
    </row>
    <row r="1127" spans="1:17" x14ac:dyDescent="0.3">
      <c r="A1127" t="s">
        <v>2109</v>
      </c>
      <c r="B1127" s="1">
        <v>45064</v>
      </c>
      <c r="C1127" t="s">
        <v>879</v>
      </c>
      <c r="D1127" t="s">
        <v>880</v>
      </c>
      <c r="E1127" t="s">
        <v>21</v>
      </c>
      <c r="F1127" t="s">
        <v>38</v>
      </c>
      <c r="G1127" t="s">
        <v>73</v>
      </c>
      <c r="H1127">
        <v>4</v>
      </c>
      <c r="I1127">
        <v>2803.06</v>
      </c>
      <c r="J1127">
        <v>0.1</v>
      </c>
      <c r="K1127">
        <v>10091.02</v>
      </c>
      <c r="L1127">
        <v>2504.75</v>
      </c>
      <c r="M1127">
        <f t="shared" si="53"/>
        <v>10091.016</v>
      </c>
      <c r="N1127" t="str">
        <f t="shared" si="51"/>
        <v>Q2</v>
      </c>
      <c r="O1127" s="2">
        <f t="shared" si="52"/>
        <v>24.821574033150267</v>
      </c>
      <c r="P1127" t="str">
        <f>VLOOKUP(retail_sales_2023!C1127,customers!A:J,5,)</f>
        <v>Patna</v>
      </c>
      <c r="Q1127" t="str">
        <f>VLOOKUP(C1127,customers!A:J,10,0)</f>
        <v>Occasional</v>
      </c>
    </row>
    <row r="1128" spans="1:17" x14ac:dyDescent="0.3">
      <c r="A1128" t="s">
        <v>2110</v>
      </c>
      <c r="B1128" s="1">
        <v>44968</v>
      </c>
      <c r="C1128" t="s">
        <v>403</v>
      </c>
      <c r="D1128" t="s">
        <v>404</v>
      </c>
      <c r="E1128" t="s">
        <v>27</v>
      </c>
      <c r="F1128" t="s">
        <v>28</v>
      </c>
      <c r="G1128" t="s">
        <v>61</v>
      </c>
      <c r="H1128">
        <v>2</v>
      </c>
      <c r="I1128">
        <v>2655.86</v>
      </c>
      <c r="J1128">
        <v>0.25</v>
      </c>
      <c r="K1128">
        <v>3983.79</v>
      </c>
      <c r="L1128">
        <v>1131.75</v>
      </c>
      <c r="M1128">
        <f t="shared" si="53"/>
        <v>3983.79</v>
      </c>
      <c r="N1128" t="str">
        <f t="shared" si="51"/>
        <v>Q1</v>
      </c>
      <c r="O1128" s="2">
        <f t="shared" si="52"/>
        <v>28.408876973936881</v>
      </c>
      <c r="P1128" t="str">
        <f>VLOOKUP(retail_sales_2023!C1128,customers!A:J,5,)</f>
        <v>Jaipur</v>
      </c>
      <c r="Q1128" t="str">
        <f>VLOOKUP(C1128,customers!A:J,10,0)</f>
        <v>Regular</v>
      </c>
    </row>
    <row r="1129" spans="1:17" x14ac:dyDescent="0.3">
      <c r="A1129" t="s">
        <v>2111</v>
      </c>
      <c r="B1129" s="1">
        <v>45025</v>
      </c>
      <c r="C1129" t="s">
        <v>708</v>
      </c>
      <c r="D1129" t="s">
        <v>709</v>
      </c>
      <c r="E1129" t="s">
        <v>33</v>
      </c>
      <c r="F1129" t="s">
        <v>22</v>
      </c>
      <c r="G1129" t="s">
        <v>196</v>
      </c>
      <c r="H1129">
        <v>3</v>
      </c>
      <c r="I1129">
        <v>15922.75</v>
      </c>
      <c r="J1129">
        <v>0.1</v>
      </c>
      <c r="K1129">
        <v>42991.43</v>
      </c>
      <c r="L1129">
        <v>10825</v>
      </c>
      <c r="M1129">
        <f t="shared" si="53"/>
        <v>42991.425000000003</v>
      </c>
      <c r="N1129" t="str">
        <f t="shared" si="51"/>
        <v>Q2</v>
      </c>
      <c r="O1129" s="2">
        <f t="shared" si="52"/>
        <v>25.179436924987144</v>
      </c>
      <c r="P1129" t="str">
        <f>VLOOKUP(retail_sales_2023!C1129,customers!A:J,5,)</f>
        <v>Mumbai</v>
      </c>
      <c r="Q1129" t="str">
        <f>VLOOKUP(C1129,customers!A:J,10,0)</f>
        <v>Premium</v>
      </c>
    </row>
    <row r="1130" spans="1:17" x14ac:dyDescent="0.3">
      <c r="A1130" t="s">
        <v>2112</v>
      </c>
      <c r="B1130" s="1">
        <v>44976</v>
      </c>
      <c r="C1130" t="s">
        <v>2022</v>
      </c>
      <c r="D1130" t="s">
        <v>2023</v>
      </c>
      <c r="E1130" t="s">
        <v>21</v>
      </c>
      <c r="F1130" t="s">
        <v>38</v>
      </c>
      <c r="G1130" t="s">
        <v>73</v>
      </c>
      <c r="H1130">
        <v>2</v>
      </c>
      <c r="I1130">
        <v>3358.12</v>
      </c>
      <c r="J1130">
        <v>0.15</v>
      </c>
      <c r="K1130">
        <v>5708.8</v>
      </c>
      <c r="L1130">
        <v>1424.25</v>
      </c>
      <c r="M1130">
        <f t="shared" si="53"/>
        <v>5708.8040000000001</v>
      </c>
      <c r="N1130" t="str">
        <f t="shared" si="51"/>
        <v>Q1</v>
      </c>
      <c r="O1130" s="2">
        <f t="shared" si="52"/>
        <v>24.948325392376681</v>
      </c>
      <c r="P1130" t="str">
        <f>VLOOKUP(retail_sales_2023!C1130,customers!A:J,5,)</f>
        <v>Patna</v>
      </c>
      <c r="Q1130" t="str">
        <f>VLOOKUP(C1130,customers!A:J,10,0)</f>
        <v>Regular</v>
      </c>
    </row>
    <row r="1131" spans="1:17" x14ac:dyDescent="0.3">
      <c r="A1131" t="s">
        <v>2113</v>
      </c>
      <c r="B1131" s="1">
        <v>45248</v>
      </c>
      <c r="C1131" t="s">
        <v>647</v>
      </c>
      <c r="D1131" t="s">
        <v>648</v>
      </c>
      <c r="E1131" t="s">
        <v>27</v>
      </c>
      <c r="F1131" t="s">
        <v>52</v>
      </c>
      <c r="G1131" t="s">
        <v>226</v>
      </c>
      <c r="H1131">
        <v>8</v>
      </c>
      <c r="I1131">
        <v>90.94</v>
      </c>
      <c r="J1131">
        <v>0</v>
      </c>
      <c r="K1131">
        <v>727.52</v>
      </c>
      <c r="L1131">
        <v>64.84</v>
      </c>
      <c r="M1131">
        <f t="shared" si="53"/>
        <v>727.52</v>
      </c>
      <c r="N1131" t="str">
        <f t="shared" si="51"/>
        <v>Q4</v>
      </c>
      <c r="O1131" s="2">
        <f t="shared" si="52"/>
        <v>8.9124697602815051</v>
      </c>
      <c r="P1131" t="str">
        <f>VLOOKUP(retail_sales_2023!C1131,customers!A:J,5,)</f>
        <v>Chandigarh</v>
      </c>
      <c r="Q1131" t="str">
        <f>VLOOKUP(C1131,customers!A:J,10,0)</f>
        <v>Regular</v>
      </c>
    </row>
    <row r="1132" spans="1:17" x14ac:dyDescent="0.3">
      <c r="A1132" t="s">
        <v>2114</v>
      </c>
      <c r="B1132" s="1">
        <v>45259</v>
      </c>
      <c r="C1132" t="s">
        <v>1634</v>
      </c>
      <c r="D1132" t="s">
        <v>1635</v>
      </c>
      <c r="E1132" t="s">
        <v>33</v>
      </c>
      <c r="F1132" t="s">
        <v>16</v>
      </c>
      <c r="G1132" t="s">
        <v>898</v>
      </c>
      <c r="H1132">
        <v>4</v>
      </c>
      <c r="I1132">
        <v>222.77</v>
      </c>
      <c r="J1132">
        <v>0.25</v>
      </c>
      <c r="K1132">
        <v>668.31</v>
      </c>
      <c r="L1132">
        <v>238.05</v>
      </c>
      <c r="M1132">
        <f t="shared" si="53"/>
        <v>668.31000000000006</v>
      </c>
      <c r="N1132" t="str">
        <f t="shared" si="51"/>
        <v>Q4</v>
      </c>
      <c r="O1132" s="2">
        <f t="shared" si="52"/>
        <v>35.61969744579612</v>
      </c>
      <c r="P1132" t="str">
        <f>VLOOKUP(retail_sales_2023!C1132,customers!A:J,5,)</f>
        <v>Nagpur</v>
      </c>
      <c r="Q1132" t="str">
        <f>VLOOKUP(C1132,customers!A:J,10,0)</f>
        <v>Occasional</v>
      </c>
    </row>
    <row r="1133" spans="1:17" x14ac:dyDescent="0.3">
      <c r="A1133" t="s">
        <v>2115</v>
      </c>
      <c r="B1133" s="1">
        <v>45067</v>
      </c>
      <c r="C1133" t="s">
        <v>2116</v>
      </c>
      <c r="D1133" t="s">
        <v>2117</v>
      </c>
      <c r="E1133" t="s">
        <v>27</v>
      </c>
      <c r="F1133" t="s">
        <v>81</v>
      </c>
      <c r="G1133" t="s">
        <v>158</v>
      </c>
      <c r="H1133">
        <v>5</v>
      </c>
      <c r="I1133">
        <v>2659.25</v>
      </c>
      <c r="J1133">
        <v>0.1</v>
      </c>
      <c r="K1133">
        <v>11966.62</v>
      </c>
      <c r="L1133">
        <v>3801.92</v>
      </c>
      <c r="M1133">
        <f t="shared" si="53"/>
        <v>11966.625</v>
      </c>
      <c r="N1133" t="str">
        <f t="shared" si="51"/>
        <v>Q2</v>
      </c>
      <c r="O1133" s="2">
        <f t="shared" si="52"/>
        <v>31.771043118273994</v>
      </c>
      <c r="P1133" t="str">
        <f>VLOOKUP(retail_sales_2023!C1133,customers!A:J,5,)</f>
        <v>Jaipur</v>
      </c>
      <c r="Q1133" t="str">
        <f>VLOOKUP(C1133,customers!A:J,10,0)</f>
        <v>Regular</v>
      </c>
    </row>
    <row r="1134" spans="1:17" x14ac:dyDescent="0.3">
      <c r="A1134" t="s">
        <v>2118</v>
      </c>
      <c r="B1134" s="1">
        <v>45263</v>
      </c>
      <c r="C1134" t="s">
        <v>2119</v>
      </c>
      <c r="D1134" t="s">
        <v>2120</v>
      </c>
      <c r="E1134" t="s">
        <v>21</v>
      </c>
      <c r="F1134" t="s">
        <v>43</v>
      </c>
      <c r="G1134" t="s">
        <v>301</v>
      </c>
      <c r="H1134">
        <v>3</v>
      </c>
      <c r="I1134">
        <v>54639.88</v>
      </c>
      <c r="J1134">
        <v>0.1</v>
      </c>
      <c r="K1134">
        <v>147527.67999999999</v>
      </c>
      <c r="L1134">
        <v>19763.54</v>
      </c>
      <c r="M1134">
        <f t="shared" si="53"/>
        <v>147527.67599999998</v>
      </c>
      <c r="N1134" t="str">
        <f t="shared" si="51"/>
        <v>Q4</v>
      </c>
      <c r="O1134" s="2">
        <f t="shared" si="52"/>
        <v>13.396496169396821</v>
      </c>
      <c r="P1134" t="str">
        <f>VLOOKUP(retail_sales_2023!C1134,customers!A:J,5,)</f>
        <v>Ranchi</v>
      </c>
      <c r="Q1134" t="str">
        <f>VLOOKUP(C1134,customers!A:J,10,0)</f>
        <v>Premium</v>
      </c>
    </row>
    <row r="1135" spans="1:17" x14ac:dyDescent="0.3">
      <c r="A1135" t="s">
        <v>2121</v>
      </c>
      <c r="B1135" s="1">
        <v>44959</v>
      </c>
      <c r="C1135" t="s">
        <v>194</v>
      </c>
      <c r="D1135" t="s">
        <v>195</v>
      </c>
      <c r="E1135" t="s">
        <v>33</v>
      </c>
      <c r="F1135" t="s">
        <v>81</v>
      </c>
      <c r="G1135" t="s">
        <v>101</v>
      </c>
      <c r="H1135">
        <v>1</v>
      </c>
      <c r="I1135">
        <v>586.88</v>
      </c>
      <c r="J1135">
        <v>0</v>
      </c>
      <c r="K1135">
        <v>586.88</v>
      </c>
      <c r="L1135">
        <v>163.91</v>
      </c>
      <c r="M1135">
        <f t="shared" si="53"/>
        <v>586.88</v>
      </c>
      <c r="N1135" t="str">
        <f t="shared" si="51"/>
        <v>Q1</v>
      </c>
      <c r="O1135" s="2">
        <f t="shared" si="52"/>
        <v>27.929048527808071</v>
      </c>
      <c r="P1135" t="str">
        <f>VLOOKUP(retail_sales_2023!C1135,customers!A:J,5,)</f>
        <v>Surat</v>
      </c>
      <c r="Q1135" t="str">
        <f>VLOOKUP(C1135,customers!A:J,10,0)</f>
        <v>Regular</v>
      </c>
    </row>
    <row r="1136" spans="1:17" x14ac:dyDescent="0.3">
      <c r="A1136" t="s">
        <v>2122</v>
      </c>
      <c r="B1136" s="1">
        <v>45037</v>
      </c>
      <c r="C1136" t="s">
        <v>2123</v>
      </c>
      <c r="D1136" t="s">
        <v>2124</v>
      </c>
      <c r="E1136" t="s">
        <v>33</v>
      </c>
      <c r="F1136" t="s">
        <v>52</v>
      </c>
      <c r="G1136" t="s">
        <v>235</v>
      </c>
      <c r="H1136">
        <v>5</v>
      </c>
      <c r="I1136">
        <v>483.91</v>
      </c>
      <c r="J1136">
        <v>0.1</v>
      </c>
      <c r="K1136">
        <v>2177.6</v>
      </c>
      <c r="L1136">
        <v>-263.87</v>
      </c>
      <c r="M1136">
        <f t="shared" si="53"/>
        <v>2177.5950000000003</v>
      </c>
      <c r="N1136" t="str">
        <f t="shared" si="51"/>
        <v>Q2</v>
      </c>
      <c r="O1136" s="2">
        <f t="shared" si="52"/>
        <v>-12.117468772961058</v>
      </c>
      <c r="P1136" t="str">
        <f>VLOOKUP(retail_sales_2023!C1136,customers!A:J,5,)</f>
        <v>Ahmedabad</v>
      </c>
      <c r="Q1136" t="str">
        <f>VLOOKUP(C1136,customers!A:J,10,0)</f>
        <v>Occasional</v>
      </c>
    </row>
    <row r="1137" spans="1:17" x14ac:dyDescent="0.3">
      <c r="A1137" t="s">
        <v>2125</v>
      </c>
      <c r="B1137" s="1">
        <v>45258</v>
      </c>
      <c r="C1137" t="s">
        <v>1317</v>
      </c>
      <c r="D1137" t="s">
        <v>1318</v>
      </c>
      <c r="E1137" t="s">
        <v>33</v>
      </c>
      <c r="F1137" t="s">
        <v>81</v>
      </c>
      <c r="G1137" t="s">
        <v>333</v>
      </c>
      <c r="H1137">
        <v>5</v>
      </c>
      <c r="I1137">
        <v>461.85</v>
      </c>
      <c r="J1137">
        <v>0.1</v>
      </c>
      <c r="K1137">
        <v>2078.33</v>
      </c>
      <c r="L1137">
        <v>590.58000000000004</v>
      </c>
      <c r="M1137">
        <f t="shared" si="53"/>
        <v>2078.3250000000003</v>
      </c>
      <c r="N1137" t="str">
        <f t="shared" si="51"/>
        <v>Q4</v>
      </c>
      <c r="O1137" s="2">
        <f t="shared" si="52"/>
        <v>28.416084067496499</v>
      </c>
      <c r="P1137" t="str">
        <f>VLOOKUP(retail_sales_2023!C1137,customers!A:J,5,)</f>
        <v>Pune</v>
      </c>
      <c r="Q1137" t="str">
        <f>VLOOKUP(C1137,customers!A:J,10,0)</f>
        <v>Regular</v>
      </c>
    </row>
    <row r="1138" spans="1:17" x14ac:dyDescent="0.3">
      <c r="A1138" t="s">
        <v>2126</v>
      </c>
      <c r="B1138" s="1">
        <v>45277</v>
      </c>
      <c r="C1138" t="s">
        <v>1346</v>
      </c>
      <c r="D1138" t="s">
        <v>1347</v>
      </c>
      <c r="E1138" t="s">
        <v>27</v>
      </c>
      <c r="F1138" t="s">
        <v>28</v>
      </c>
      <c r="G1138" t="s">
        <v>280</v>
      </c>
      <c r="H1138">
        <v>1</v>
      </c>
      <c r="I1138">
        <v>7493.08</v>
      </c>
      <c r="J1138">
        <v>0.05</v>
      </c>
      <c r="K1138">
        <v>7118.43</v>
      </c>
      <c r="L1138">
        <v>1124.18</v>
      </c>
      <c r="M1138">
        <f t="shared" si="53"/>
        <v>7118.4259999999995</v>
      </c>
      <c r="N1138" t="str">
        <f t="shared" si="51"/>
        <v>Q4</v>
      </c>
      <c r="O1138" s="2">
        <f t="shared" si="52"/>
        <v>15.792527284808589</v>
      </c>
      <c r="P1138" t="str">
        <f>VLOOKUP(retail_sales_2023!C1138,customers!A:J,5,)</f>
        <v>Chandigarh</v>
      </c>
      <c r="Q1138" t="str">
        <f>VLOOKUP(C1138,customers!A:J,10,0)</f>
        <v>Occasional</v>
      </c>
    </row>
    <row r="1139" spans="1:17" x14ac:dyDescent="0.3">
      <c r="A1139" t="s">
        <v>2127</v>
      </c>
      <c r="B1139" s="1">
        <v>45252</v>
      </c>
      <c r="C1139" t="s">
        <v>1265</v>
      </c>
      <c r="D1139" t="s">
        <v>1266</v>
      </c>
      <c r="E1139" t="s">
        <v>15</v>
      </c>
      <c r="F1139" t="s">
        <v>43</v>
      </c>
      <c r="G1139" t="s">
        <v>243</v>
      </c>
      <c r="H1139">
        <v>5</v>
      </c>
      <c r="I1139">
        <v>14819.61</v>
      </c>
      <c r="J1139">
        <v>0.1</v>
      </c>
      <c r="K1139">
        <v>66688.25</v>
      </c>
      <c r="L1139">
        <v>8346.16</v>
      </c>
      <c r="M1139">
        <f t="shared" si="53"/>
        <v>66688.24500000001</v>
      </c>
      <c r="N1139" t="str">
        <f t="shared" si="51"/>
        <v>Q4</v>
      </c>
      <c r="O1139" s="2">
        <f t="shared" si="52"/>
        <v>12.515188207817719</v>
      </c>
      <c r="P1139" t="str">
        <f>VLOOKUP(retail_sales_2023!C1139,customers!A:J,5,)</f>
        <v>Coimbatore</v>
      </c>
      <c r="Q1139" t="str">
        <f>VLOOKUP(C1139,customers!A:J,10,0)</f>
        <v>Premium</v>
      </c>
    </row>
    <row r="1140" spans="1:17" x14ac:dyDescent="0.3">
      <c r="A1140" t="s">
        <v>2128</v>
      </c>
      <c r="B1140" s="1">
        <v>45038</v>
      </c>
      <c r="C1140" t="s">
        <v>167</v>
      </c>
      <c r="D1140" t="s">
        <v>168</v>
      </c>
      <c r="E1140" t="s">
        <v>33</v>
      </c>
      <c r="F1140" t="s">
        <v>43</v>
      </c>
      <c r="G1140" t="s">
        <v>44</v>
      </c>
      <c r="H1140">
        <v>2</v>
      </c>
      <c r="I1140">
        <v>62845.56</v>
      </c>
      <c r="J1140">
        <v>0.05</v>
      </c>
      <c r="K1140">
        <v>119406.56</v>
      </c>
      <c r="L1140">
        <v>15493.8</v>
      </c>
      <c r="M1140">
        <f t="shared" si="53"/>
        <v>119406.56399999998</v>
      </c>
      <c r="N1140" t="str">
        <f t="shared" si="51"/>
        <v>Q2</v>
      </c>
      <c r="O1140" s="2">
        <f t="shared" si="52"/>
        <v>12.975669008469886</v>
      </c>
      <c r="P1140" t="str">
        <f>VLOOKUP(retail_sales_2023!C1140,customers!A:J,5,)</f>
        <v>Surat</v>
      </c>
      <c r="Q1140" t="str">
        <f>VLOOKUP(C1140,customers!A:J,10,0)</f>
        <v>Regular</v>
      </c>
    </row>
    <row r="1141" spans="1:17" x14ac:dyDescent="0.3">
      <c r="A1141" t="s">
        <v>2129</v>
      </c>
      <c r="B1141" s="1">
        <v>45103</v>
      </c>
      <c r="C1141" t="s">
        <v>1707</v>
      </c>
      <c r="D1141" t="s">
        <v>1708</v>
      </c>
      <c r="E1141" t="s">
        <v>15</v>
      </c>
      <c r="F1141" t="s">
        <v>28</v>
      </c>
      <c r="G1141" t="s">
        <v>439</v>
      </c>
      <c r="H1141">
        <v>2</v>
      </c>
      <c r="I1141">
        <v>6217.85</v>
      </c>
      <c r="J1141">
        <v>0</v>
      </c>
      <c r="K1141">
        <v>12435.7</v>
      </c>
      <c r="L1141">
        <v>2465.4</v>
      </c>
      <c r="M1141">
        <f t="shared" si="53"/>
        <v>12435.7</v>
      </c>
      <c r="N1141" t="str">
        <f t="shared" si="51"/>
        <v>Q2</v>
      </c>
      <c r="O1141" s="2">
        <f t="shared" si="52"/>
        <v>19.825180729673438</v>
      </c>
      <c r="P1141" t="str">
        <f>VLOOKUP(retail_sales_2023!C1141,customers!A:J,5,)</f>
        <v>Hyderabad</v>
      </c>
      <c r="Q1141" t="str">
        <f>VLOOKUP(C1141,customers!A:J,10,0)</f>
        <v>Regular</v>
      </c>
    </row>
    <row r="1142" spans="1:17" x14ac:dyDescent="0.3">
      <c r="A1142" t="s">
        <v>2130</v>
      </c>
      <c r="B1142" s="1">
        <v>45049</v>
      </c>
      <c r="C1142" t="s">
        <v>722</v>
      </c>
      <c r="D1142" t="s">
        <v>723</v>
      </c>
      <c r="E1142" t="s">
        <v>15</v>
      </c>
      <c r="F1142" t="s">
        <v>81</v>
      </c>
      <c r="G1142" t="s">
        <v>333</v>
      </c>
      <c r="H1142">
        <v>3</v>
      </c>
      <c r="I1142">
        <v>509.36</v>
      </c>
      <c r="J1142">
        <v>0</v>
      </c>
      <c r="K1142">
        <v>1528.08</v>
      </c>
      <c r="L1142">
        <v>472.99</v>
      </c>
      <c r="M1142">
        <f t="shared" si="53"/>
        <v>1528.08</v>
      </c>
      <c r="N1142" t="str">
        <f t="shared" si="51"/>
        <v>Q2</v>
      </c>
      <c r="O1142" s="2">
        <f t="shared" si="52"/>
        <v>30.953222344379878</v>
      </c>
      <c r="P1142" t="str">
        <f>VLOOKUP(retail_sales_2023!C1142,customers!A:J,5,)</f>
        <v>Bengaluru</v>
      </c>
      <c r="Q1142" t="str">
        <f>VLOOKUP(C1142,customers!A:J,10,0)</f>
        <v>Premium</v>
      </c>
    </row>
    <row r="1143" spans="1:17" x14ac:dyDescent="0.3">
      <c r="A1143" t="s">
        <v>2131</v>
      </c>
      <c r="B1143" s="1">
        <v>45067</v>
      </c>
      <c r="C1143" t="s">
        <v>1643</v>
      </c>
      <c r="D1143" t="s">
        <v>1644</v>
      </c>
      <c r="E1143" t="s">
        <v>15</v>
      </c>
      <c r="F1143" t="s">
        <v>43</v>
      </c>
      <c r="G1143" t="s">
        <v>110</v>
      </c>
      <c r="H1143">
        <v>5</v>
      </c>
      <c r="I1143">
        <v>30504</v>
      </c>
      <c r="J1143">
        <v>0.15</v>
      </c>
      <c r="K1143">
        <v>129642</v>
      </c>
      <c r="L1143">
        <v>19222.43</v>
      </c>
      <c r="M1143">
        <f t="shared" si="53"/>
        <v>129642</v>
      </c>
      <c r="N1143" t="str">
        <f t="shared" si="51"/>
        <v>Q2</v>
      </c>
      <c r="O1143" s="2">
        <f t="shared" si="52"/>
        <v>14.827316764628748</v>
      </c>
      <c r="P1143" t="str">
        <f>VLOOKUP(retail_sales_2023!C1143,customers!A:J,5,)</f>
        <v>Hyderabad</v>
      </c>
      <c r="Q1143" t="str">
        <f>VLOOKUP(C1143,customers!A:J,10,0)</f>
        <v>Premium</v>
      </c>
    </row>
    <row r="1144" spans="1:17" x14ac:dyDescent="0.3">
      <c r="A1144" t="s">
        <v>2132</v>
      </c>
      <c r="B1144" s="1">
        <v>45124</v>
      </c>
      <c r="C1144" t="s">
        <v>1698</v>
      </c>
      <c r="D1144" t="s">
        <v>1699</v>
      </c>
      <c r="E1144" t="s">
        <v>15</v>
      </c>
      <c r="F1144" t="s">
        <v>52</v>
      </c>
      <c r="G1144" t="s">
        <v>937</v>
      </c>
      <c r="H1144">
        <v>0</v>
      </c>
      <c r="I1144">
        <v>548.97</v>
      </c>
      <c r="J1144">
        <v>0.05</v>
      </c>
      <c r="K1144">
        <v>0</v>
      </c>
      <c r="L1144">
        <v>0</v>
      </c>
      <c r="M1144">
        <f t="shared" si="53"/>
        <v>0</v>
      </c>
      <c r="N1144" t="str">
        <f t="shared" si="51"/>
        <v>Q3</v>
      </c>
      <c r="O1144" s="2">
        <v>0</v>
      </c>
      <c r="P1144" t="str">
        <f>VLOOKUP(retail_sales_2023!C1144,customers!A:J,5,)</f>
        <v>Hyderabad</v>
      </c>
      <c r="Q1144" t="str">
        <f>VLOOKUP(C1144,customers!A:J,10,0)</f>
        <v>Regular</v>
      </c>
    </row>
    <row r="1145" spans="1:17" x14ac:dyDescent="0.3">
      <c r="A1145" t="s">
        <v>2133</v>
      </c>
      <c r="B1145" s="1">
        <v>44934</v>
      </c>
      <c r="C1145" t="s">
        <v>99</v>
      </c>
      <c r="D1145" t="s">
        <v>100</v>
      </c>
      <c r="E1145" t="s">
        <v>15</v>
      </c>
      <c r="F1145" t="s">
        <v>16</v>
      </c>
      <c r="G1145" t="s">
        <v>898</v>
      </c>
      <c r="H1145">
        <v>5</v>
      </c>
      <c r="I1145">
        <v>297.14</v>
      </c>
      <c r="J1145">
        <v>0.15</v>
      </c>
      <c r="K1145">
        <v>1262.8399999999999</v>
      </c>
      <c r="L1145">
        <v>527.44000000000005</v>
      </c>
      <c r="M1145">
        <f t="shared" si="53"/>
        <v>1262.8449999999998</v>
      </c>
      <c r="N1145" t="str">
        <f t="shared" si="51"/>
        <v>Q1</v>
      </c>
      <c r="O1145" s="2">
        <f t="shared" si="52"/>
        <v>41.766177821418395</v>
      </c>
      <c r="P1145" t="str">
        <f>VLOOKUP(retail_sales_2023!C1145,customers!A:J,5,)</f>
        <v>Kochi</v>
      </c>
      <c r="Q1145" t="str">
        <f>VLOOKUP(C1145,customers!A:J,10,0)</f>
        <v>Regular</v>
      </c>
    </row>
    <row r="1146" spans="1:17" x14ac:dyDescent="0.3">
      <c r="A1146" t="s">
        <v>2134</v>
      </c>
      <c r="B1146" s="1">
        <v>45038</v>
      </c>
      <c r="C1146" t="s">
        <v>1654</v>
      </c>
      <c r="D1146" t="s">
        <v>1655</v>
      </c>
      <c r="E1146" t="s">
        <v>33</v>
      </c>
      <c r="F1146" t="s">
        <v>52</v>
      </c>
      <c r="G1146" t="s">
        <v>133</v>
      </c>
      <c r="H1146">
        <v>5</v>
      </c>
      <c r="I1146">
        <v>433.16</v>
      </c>
      <c r="J1146">
        <v>0.3</v>
      </c>
      <c r="K1146">
        <v>1516.06</v>
      </c>
      <c r="L1146">
        <v>150.18</v>
      </c>
      <c r="M1146">
        <f t="shared" si="53"/>
        <v>1516.06</v>
      </c>
      <c r="N1146" t="str">
        <f t="shared" si="51"/>
        <v>Q2</v>
      </c>
      <c r="O1146" s="2">
        <f t="shared" si="52"/>
        <v>9.9059403981372771</v>
      </c>
      <c r="P1146" t="str">
        <f>VLOOKUP(retail_sales_2023!C1146,customers!A:J,5,)</f>
        <v>Ahmedabad</v>
      </c>
      <c r="Q1146" t="str">
        <f>VLOOKUP(C1146,customers!A:J,10,0)</f>
        <v>Premium</v>
      </c>
    </row>
    <row r="1147" spans="1:17" x14ac:dyDescent="0.3">
      <c r="A1147" t="s">
        <v>2135</v>
      </c>
      <c r="B1147" s="1">
        <v>45117</v>
      </c>
      <c r="C1147" t="s">
        <v>2136</v>
      </c>
      <c r="D1147" t="s">
        <v>2137</v>
      </c>
      <c r="E1147" t="s">
        <v>27</v>
      </c>
      <c r="F1147" t="s">
        <v>16</v>
      </c>
      <c r="G1147" t="s">
        <v>192</v>
      </c>
      <c r="H1147">
        <v>5</v>
      </c>
      <c r="I1147">
        <v>698.96</v>
      </c>
      <c r="J1147">
        <v>0</v>
      </c>
      <c r="K1147">
        <v>3494.8</v>
      </c>
      <c r="L1147">
        <v>1447.25</v>
      </c>
      <c r="M1147">
        <f t="shared" si="53"/>
        <v>3494.8</v>
      </c>
      <c r="N1147" t="str">
        <f t="shared" si="51"/>
        <v>Q3</v>
      </c>
      <c r="O1147" s="2">
        <f t="shared" si="52"/>
        <v>41.411525695318758</v>
      </c>
      <c r="P1147" t="str">
        <f>VLOOKUP(retail_sales_2023!C1147,customers!A:J,5,)</f>
        <v>Chandigarh</v>
      </c>
      <c r="Q1147" t="str">
        <f>VLOOKUP(C1147,customers!A:J,10,0)</f>
        <v>Premium</v>
      </c>
    </row>
    <row r="1148" spans="1:17" x14ac:dyDescent="0.3">
      <c r="A1148" t="s">
        <v>2138</v>
      </c>
      <c r="B1148" s="1">
        <v>45196</v>
      </c>
      <c r="C1148" t="s">
        <v>19</v>
      </c>
      <c r="D1148" t="s">
        <v>20</v>
      </c>
      <c r="E1148" t="s">
        <v>21</v>
      </c>
      <c r="F1148" t="s">
        <v>81</v>
      </c>
      <c r="G1148" t="s">
        <v>150</v>
      </c>
      <c r="H1148">
        <v>5</v>
      </c>
      <c r="I1148">
        <v>3348.32</v>
      </c>
      <c r="J1148">
        <v>0.05</v>
      </c>
      <c r="K1148">
        <v>15904.52</v>
      </c>
      <c r="L1148">
        <v>3707.09</v>
      </c>
      <c r="M1148">
        <f t="shared" si="53"/>
        <v>15904.52</v>
      </c>
      <c r="N1148" t="str">
        <f t="shared" si="51"/>
        <v>Q3</v>
      </c>
      <c r="O1148" s="2">
        <f t="shared" si="52"/>
        <v>23.308405409279878</v>
      </c>
      <c r="P1148" t="str">
        <f>VLOOKUP(retail_sales_2023!C1148,customers!A:J,5,)</f>
        <v>Guwahati</v>
      </c>
      <c r="Q1148" t="str">
        <f>VLOOKUP(C1148,customers!A:J,10,0)</f>
        <v>Premium</v>
      </c>
    </row>
    <row r="1149" spans="1:17" x14ac:dyDescent="0.3">
      <c r="A1149" t="s">
        <v>2139</v>
      </c>
      <c r="B1149" s="1">
        <v>45093</v>
      </c>
      <c r="C1149" t="s">
        <v>797</v>
      </c>
      <c r="D1149" t="s">
        <v>798</v>
      </c>
      <c r="E1149" t="s">
        <v>15</v>
      </c>
      <c r="F1149" t="s">
        <v>43</v>
      </c>
      <c r="G1149" t="s">
        <v>301</v>
      </c>
      <c r="H1149">
        <v>1</v>
      </c>
      <c r="I1149">
        <v>39998.29</v>
      </c>
      <c r="J1149">
        <v>0.1</v>
      </c>
      <c r="K1149">
        <v>35998.46</v>
      </c>
      <c r="L1149">
        <v>3117.14</v>
      </c>
      <c r="M1149">
        <f t="shared" si="53"/>
        <v>35998.461000000003</v>
      </c>
      <c r="N1149" t="str">
        <f t="shared" si="51"/>
        <v>Q2</v>
      </c>
      <c r="O1149" s="2">
        <f t="shared" si="52"/>
        <v>8.6590926389628891</v>
      </c>
      <c r="P1149" t="str">
        <f>VLOOKUP(retail_sales_2023!C1149,customers!A:J,5,)</f>
        <v>Kochi</v>
      </c>
      <c r="Q1149" t="str">
        <f>VLOOKUP(C1149,customers!A:J,10,0)</f>
        <v>Occasional</v>
      </c>
    </row>
    <row r="1150" spans="1:17" x14ac:dyDescent="0.3">
      <c r="A1150" t="s">
        <v>2140</v>
      </c>
      <c r="B1150" s="1">
        <v>45181</v>
      </c>
      <c r="C1150" t="s">
        <v>1469</v>
      </c>
      <c r="D1150" t="s">
        <v>1470</v>
      </c>
      <c r="E1150" t="s">
        <v>21</v>
      </c>
      <c r="F1150" t="s">
        <v>16</v>
      </c>
      <c r="G1150" t="s">
        <v>192</v>
      </c>
      <c r="H1150">
        <v>4</v>
      </c>
      <c r="I1150">
        <v>513.42999999999995</v>
      </c>
      <c r="J1150">
        <v>0.1</v>
      </c>
      <c r="K1150">
        <v>1848.35</v>
      </c>
      <c r="L1150">
        <v>558.79</v>
      </c>
      <c r="M1150">
        <f t="shared" si="53"/>
        <v>1848.348</v>
      </c>
      <c r="N1150" t="str">
        <f t="shared" si="51"/>
        <v>Q3</v>
      </c>
      <c r="O1150" s="2">
        <f t="shared" si="52"/>
        <v>30.231828387480725</v>
      </c>
      <c r="P1150" t="str">
        <f>VLOOKUP(retail_sales_2023!C1150,customers!A:J,5,)</f>
        <v>Kolkata</v>
      </c>
      <c r="Q1150" t="str">
        <f>VLOOKUP(C1150,customers!A:J,10,0)</f>
        <v>Regular</v>
      </c>
    </row>
    <row r="1151" spans="1:17" x14ac:dyDescent="0.3">
      <c r="A1151" t="s">
        <v>2141</v>
      </c>
      <c r="B1151" s="1">
        <v>45139</v>
      </c>
      <c r="C1151" t="s">
        <v>190</v>
      </c>
      <c r="D1151" t="s">
        <v>191</v>
      </c>
      <c r="E1151" t="s">
        <v>33</v>
      </c>
      <c r="F1151" t="s">
        <v>52</v>
      </c>
      <c r="G1151" t="s">
        <v>226</v>
      </c>
      <c r="H1151">
        <v>6</v>
      </c>
      <c r="I1151">
        <v>582.61</v>
      </c>
      <c r="J1151">
        <v>0</v>
      </c>
      <c r="K1151">
        <v>3495.66</v>
      </c>
      <c r="L1151">
        <v>312.23</v>
      </c>
      <c r="M1151">
        <f t="shared" si="53"/>
        <v>3495.66</v>
      </c>
      <c r="N1151" t="str">
        <f t="shared" si="51"/>
        <v>Q3</v>
      </c>
      <c r="O1151" s="2">
        <f t="shared" si="52"/>
        <v>8.9319327394540675</v>
      </c>
      <c r="P1151" t="str">
        <f>VLOOKUP(retail_sales_2023!C1151,customers!A:J,5,)</f>
        <v>Surat</v>
      </c>
      <c r="Q1151" t="str">
        <f>VLOOKUP(C1151,customers!A:J,10,0)</f>
        <v>Premium</v>
      </c>
    </row>
    <row r="1152" spans="1:17" x14ac:dyDescent="0.3">
      <c r="A1152" t="s">
        <v>2142</v>
      </c>
      <c r="B1152" s="1">
        <v>44974</v>
      </c>
      <c r="C1152" t="s">
        <v>2123</v>
      </c>
      <c r="D1152" t="s">
        <v>2124</v>
      </c>
      <c r="E1152" t="s">
        <v>33</v>
      </c>
      <c r="F1152" t="s">
        <v>52</v>
      </c>
      <c r="G1152" t="s">
        <v>226</v>
      </c>
      <c r="H1152">
        <v>5</v>
      </c>
      <c r="I1152">
        <v>764.2</v>
      </c>
      <c r="J1152">
        <v>0</v>
      </c>
      <c r="K1152">
        <v>3821</v>
      </c>
      <c r="L1152">
        <v>267.04000000000002</v>
      </c>
      <c r="M1152">
        <f t="shared" si="53"/>
        <v>3821</v>
      </c>
      <c r="N1152" t="str">
        <f t="shared" si="51"/>
        <v>Q1</v>
      </c>
      <c r="O1152" s="2">
        <f t="shared" si="52"/>
        <v>6.988746401465586</v>
      </c>
      <c r="P1152" t="str">
        <f>VLOOKUP(retail_sales_2023!C1152,customers!A:J,5,)</f>
        <v>Ahmedabad</v>
      </c>
      <c r="Q1152" t="str">
        <f>VLOOKUP(C1152,customers!A:J,10,0)</f>
        <v>Occasional</v>
      </c>
    </row>
    <row r="1153" spans="1:17" x14ac:dyDescent="0.3">
      <c r="A1153" t="s">
        <v>2143</v>
      </c>
      <c r="B1153" s="1">
        <v>44945</v>
      </c>
      <c r="C1153" t="s">
        <v>497</v>
      </c>
      <c r="D1153" t="s">
        <v>498</v>
      </c>
      <c r="E1153" t="s">
        <v>27</v>
      </c>
      <c r="F1153" t="s">
        <v>81</v>
      </c>
      <c r="G1153" t="s">
        <v>105</v>
      </c>
      <c r="H1153">
        <v>3</v>
      </c>
      <c r="I1153">
        <v>4056.74</v>
      </c>
      <c r="J1153">
        <v>0.25</v>
      </c>
      <c r="K1153">
        <v>9127.66</v>
      </c>
      <c r="L1153">
        <v>2659.97</v>
      </c>
      <c r="M1153">
        <f t="shared" si="53"/>
        <v>9127.6649999999991</v>
      </c>
      <c r="N1153" t="str">
        <f t="shared" si="51"/>
        <v>Q1</v>
      </c>
      <c r="O1153" s="2">
        <f t="shared" si="52"/>
        <v>29.141861112267549</v>
      </c>
      <c r="P1153" t="str">
        <f>VLOOKUP(retail_sales_2023!C1153,customers!A:J,5,)</f>
        <v>Chandigarh</v>
      </c>
      <c r="Q1153" t="str">
        <f>VLOOKUP(C1153,customers!A:J,10,0)</f>
        <v>Regular</v>
      </c>
    </row>
    <row r="1154" spans="1:17" x14ac:dyDescent="0.3">
      <c r="A1154" t="s">
        <v>2144</v>
      </c>
      <c r="B1154" s="1">
        <v>45139</v>
      </c>
      <c r="C1154" t="s">
        <v>19</v>
      </c>
      <c r="D1154" t="s">
        <v>13093</v>
      </c>
      <c r="E1154" t="s">
        <v>21</v>
      </c>
      <c r="F1154" t="s">
        <v>28</v>
      </c>
      <c r="G1154" t="s">
        <v>672</v>
      </c>
      <c r="H1154">
        <v>3</v>
      </c>
      <c r="I1154">
        <v>1274.6300000000001</v>
      </c>
      <c r="J1154">
        <v>0.15</v>
      </c>
      <c r="K1154">
        <v>3250.31</v>
      </c>
      <c r="L1154">
        <v>700.83</v>
      </c>
      <c r="M1154">
        <f t="shared" si="53"/>
        <v>3250.3065000000001</v>
      </c>
      <c r="N1154" t="str">
        <f t="shared" si="51"/>
        <v>Q3</v>
      </c>
      <c r="O1154" s="2">
        <f t="shared" si="52"/>
        <v>21.561943322329256</v>
      </c>
      <c r="P1154" t="str">
        <f>VLOOKUP(retail_sales_2023!C1154,customers!A:J,5,)</f>
        <v>Guwahati</v>
      </c>
      <c r="Q1154" t="str">
        <f>VLOOKUP(C1154,customers!A:J,10,0)</f>
        <v>Premium</v>
      </c>
    </row>
    <row r="1155" spans="1:17" x14ac:dyDescent="0.3">
      <c r="A1155" t="s">
        <v>2145</v>
      </c>
      <c r="B1155" s="1">
        <v>45249</v>
      </c>
      <c r="C1155" t="s">
        <v>583</v>
      </c>
      <c r="D1155" t="s">
        <v>584</v>
      </c>
      <c r="E1155" t="s">
        <v>27</v>
      </c>
      <c r="F1155" t="s">
        <v>38</v>
      </c>
      <c r="G1155" t="s">
        <v>39</v>
      </c>
      <c r="H1155">
        <v>4</v>
      </c>
      <c r="I1155">
        <v>3312.11</v>
      </c>
      <c r="J1155">
        <v>0</v>
      </c>
      <c r="K1155">
        <v>13248.44</v>
      </c>
      <c r="L1155">
        <v>3257.71</v>
      </c>
      <c r="M1155">
        <f t="shared" si="53"/>
        <v>13248.44</v>
      </c>
      <c r="N1155" t="str">
        <f t="shared" ref="N1155:N1218" si="54">"Q"&amp;ROUNDUP(MONTH(B1155)/3,0)</f>
        <v>Q4</v>
      </c>
      <c r="O1155" s="2">
        <f t="shared" ref="O1155:O1218" si="55">(L1155/K1155)*100</f>
        <v>24.589385618231276</v>
      </c>
      <c r="P1155" t="str">
        <f>VLOOKUP(retail_sales_2023!C1155,customers!A:J,5,)</f>
        <v>Amritsar</v>
      </c>
      <c r="Q1155" t="str">
        <f>VLOOKUP(C1155,customers!A:J,10,0)</f>
        <v>Premium</v>
      </c>
    </row>
    <row r="1156" spans="1:17" x14ac:dyDescent="0.3">
      <c r="A1156" t="s">
        <v>2146</v>
      </c>
      <c r="B1156" s="1">
        <v>45221</v>
      </c>
      <c r="C1156" t="s">
        <v>842</v>
      </c>
      <c r="D1156" t="s">
        <v>843</v>
      </c>
      <c r="E1156" t="s">
        <v>33</v>
      </c>
      <c r="F1156" t="s">
        <v>81</v>
      </c>
      <c r="G1156" t="s">
        <v>239</v>
      </c>
      <c r="H1156">
        <v>5</v>
      </c>
      <c r="I1156">
        <v>1017.14</v>
      </c>
      <c r="J1156">
        <v>0</v>
      </c>
      <c r="K1156">
        <v>5085.7</v>
      </c>
      <c r="L1156">
        <v>1682.49</v>
      </c>
      <c r="M1156">
        <f t="shared" si="53"/>
        <v>5085.7</v>
      </c>
      <c r="N1156" t="str">
        <f t="shared" si="54"/>
        <v>Q4</v>
      </c>
      <c r="O1156" s="2">
        <f t="shared" si="55"/>
        <v>33.082761468431094</v>
      </c>
      <c r="P1156" t="str">
        <f>VLOOKUP(retail_sales_2023!C1156,customers!A:J,5,)</f>
        <v>Mumbai</v>
      </c>
      <c r="Q1156" t="str">
        <f>VLOOKUP(C1156,customers!A:J,10,0)</f>
        <v>Occasional</v>
      </c>
    </row>
    <row r="1157" spans="1:17" x14ac:dyDescent="0.3">
      <c r="A1157" t="s">
        <v>2147</v>
      </c>
      <c r="B1157" s="1">
        <v>45289</v>
      </c>
      <c r="C1157" t="s">
        <v>934</v>
      </c>
      <c r="D1157" t="s">
        <v>935</v>
      </c>
      <c r="E1157" t="s">
        <v>21</v>
      </c>
      <c r="F1157" t="s">
        <v>38</v>
      </c>
      <c r="G1157" t="s">
        <v>65</v>
      </c>
      <c r="H1157">
        <v>5</v>
      </c>
      <c r="I1157">
        <v>963.33</v>
      </c>
      <c r="J1157">
        <v>0.15</v>
      </c>
      <c r="K1157">
        <v>4094.15</v>
      </c>
      <c r="L1157">
        <v>898.48</v>
      </c>
      <c r="M1157">
        <f t="shared" ref="M1157:M1220" si="56">H1157*I1157*(1-J1157)</f>
        <v>4094.1525000000001</v>
      </c>
      <c r="N1157" t="str">
        <f t="shared" si="54"/>
        <v>Q4</v>
      </c>
      <c r="O1157" s="2">
        <f t="shared" si="55"/>
        <v>21.945458764334479</v>
      </c>
      <c r="P1157" t="str">
        <f>VLOOKUP(retail_sales_2023!C1157,customers!A:J,5,)</f>
        <v>Guwahati</v>
      </c>
      <c r="Q1157" t="str">
        <f>VLOOKUP(C1157,customers!A:J,10,0)</f>
        <v>Occasional</v>
      </c>
    </row>
    <row r="1158" spans="1:17" x14ac:dyDescent="0.3">
      <c r="A1158" t="s">
        <v>2148</v>
      </c>
      <c r="B1158" s="1">
        <v>45285</v>
      </c>
      <c r="C1158" t="s">
        <v>1454</v>
      </c>
      <c r="D1158" t="s">
        <v>1455</v>
      </c>
      <c r="E1158" t="s">
        <v>27</v>
      </c>
      <c r="F1158" t="s">
        <v>52</v>
      </c>
      <c r="G1158" t="s">
        <v>133</v>
      </c>
      <c r="H1158">
        <v>4</v>
      </c>
      <c r="I1158">
        <v>455.35</v>
      </c>
      <c r="J1158">
        <v>0</v>
      </c>
      <c r="K1158">
        <v>1821.4</v>
      </c>
      <c r="L1158">
        <v>158.38</v>
      </c>
      <c r="M1158">
        <f t="shared" si="56"/>
        <v>1821.4</v>
      </c>
      <c r="N1158" t="str">
        <f t="shared" si="54"/>
        <v>Q4</v>
      </c>
      <c r="O1158" s="2">
        <f t="shared" si="55"/>
        <v>8.6955089491599864</v>
      </c>
      <c r="P1158" t="str">
        <f>VLOOKUP(retail_sales_2023!C1158,customers!A:J,5,)</f>
        <v>Delhi</v>
      </c>
      <c r="Q1158" t="str">
        <f>VLOOKUP(C1158,customers!A:J,10,0)</f>
        <v>Premium</v>
      </c>
    </row>
    <row r="1159" spans="1:17" x14ac:dyDescent="0.3">
      <c r="A1159" t="s">
        <v>2149</v>
      </c>
      <c r="B1159" s="1">
        <v>45007</v>
      </c>
      <c r="C1159" t="s">
        <v>1585</v>
      </c>
      <c r="D1159" t="s">
        <v>1586</v>
      </c>
      <c r="E1159" t="s">
        <v>15</v>
      </c>
      <c r="F1159" t="s">
        <v>28</v>
      </c>
      <c r="G1159" t="s">
        <v>29</v>
      </c>
      <c r="H1159">
        <v>3</v>
      </c>
      <c r="I1159">
        <v>5116.09</v>
      </c>
      <c r="J1159">
        <v>0.1</v>
      </c>
      <c r="K1159">
        <v>13813.44</v>
      </c>
      <c r="L1159">
        <v>3133.76</v>
      </c>
      <c r="M1159">
        <f t="shared" si="56"/>
        <v>13813.443000000001</v>
      </c>
      <c r="N1159" t="str">
        <f t="shared" si="54"/>
        <v>Q1</v>
      </c>
      <c r="O1159" s="2">
        <f t="shared" si="55"/>
        <v>22.686311302615426</v>
      </c>
      <c r="P1159" t="str">
        <f>VLOOKUP(retail_sales_2023!C1159,customers!A:J,5,)</f>
        <v>Coimbatore</v>
      </c>
      <c r="Q1159" t="str">
        <f>VLOOKUP(C1159,customers!A:J,10,0)</f>
        <v>Premium</v>
      </c>
    </row>
    <row r="1160" spans="1:17" x14ac:dyDescent="0.3">
      <c r="A1160" t="s">
        <v>2150</v>
      </c>
      <c r="B1160" s="1">
        <v>45015</v>
      </c>
      <c r="C1160" t="s">
        <v>1320</v>
      </c>
      <c r="D1160" t="s">
        <v>13093</v>
      </c>
      <c r="E1160" t="s">
        <v>15</v>
      </c>
      <c r="F1160" t="s">
        <v>38</v>
      </c>
      <c r="G1160" t="s">
        <v>65</v>
      </c>
      <c r="H1160">
        <v>2</v>
      </c>
      <c r="I1160">
        <v>1656.43</v>
      </c>
      <c r="J1160">
        <v>0.1</v>
      </c>
      <c r="K1160">
        <v>2981.57</v>
      </c>
      <c r="L1160">
        <v>688.32</v>
      </c>
      <c r="M1160">
        <f t="shared" si="56"/>
        <v>2981.5740000000001</v>
      </c>
      <c r="N1160" t="str">
        <f t="shared" si="54"/>
        <v>Q1</v>
      </c>
      <c r="O1160" s="2">
        <f t="shared" si="55"/>
        <v>23.08582391156337</v>
      </c>
      <c r="P1160" t="str">
        <f>VLOOKUP(retail_sales_2023!C1160,customers!A:J,5,)</f>
        <v>Kochi</v>
      </c>
      <c r="Q1160" t="str">
        <f>VLOOKUP(C1160,customers!A:J,10,0)</f>
        <v>Premium</v>
      </c>
    </row>
    <row r="1161" spans="1:17" x14ac:dyDescent="0.3">
      <c r="A1161" t="s">
        <v>2151</v>
      </c>
      <c r="B1161" s="1">
        <v>45244</v>
      </c>
      <c r="C1161" t="s">
        <v>208</v>
      </c>
      <c r="D1161" t="s">
        <v>209</v>
      </c>
      <c r="E1161" t="s">
        <v>21</v>
      </c>
      <c r="F1161" t="s">
        <v>52</v>
      </c>
      <c r="G1161" t="s">
        <v>268</v>
      </c>
      <c r="H1161">
        <v>5</v>
      </c>
      <c r="I1161">
        <v>218.55</v>
      </c>
      <c r="J1161">
        <v>0</v>
      </c>
      <c r="K1161">
        <v>1092.75</v>
      </c>
      <c r="L1161">
        <v>76.3</v>
      </c>
      <c r="M1161">
        <f t="shared" si="56"/>
        <v>1092.75</v>
      </c>
      <c r="N1161" t="str">
        <f t="shared" si="54"/>
        <v>Q4</v>
      </c>
      <c r="O1161" s="2">
        <f t="shared" si="55"/>
        <v>6.9823838938458023</v>
      </c>
      <c r="P1161" t="str">
        <f>VLOOKUP(retail_sales_2023!C1161,customers!A:J,5,)</f>
        <v>Bhubaneswar</v>
      </c>
      <c r="Q1161" t="str">
        <f>VLOOKUP(C1161,customers!A:J,10,0)</f>
        <v>Regular</v>
      </c>
    </row>
    <row r="1162" spans="1:17" x14ac:dyDescent="0.3">
      <c r="A1162" t="s">
        <v>2152</v>
      </c>
      <c r="B1162" s="1">
        <v>44995</v>
      </c>
      <c r="C1162" t="s">
        <v>738</v>
      </c>
      <c r="D1162" t="s">
        <v>739</v>
      </c>
      <c r="E1162" t="s">
        <v>15</v>
      </c>
      <c r="F1162" t="s">
        <v>43</v>
      </c>
      <c r="G1162" t="s">
        <v>121</v>
      </c>
      <c r="H1162">
        <v>1</v>
      </c>
      <c r="I1162">
        <v>40195.96</v>
      </c>
      <c r="J1162">
        <v>0.1</v>
      </c>
      <c r="K1162">
        <v>36176.36</v>
      </c>
      <c r="L1162">
        <v>5134.2299999999996</v>
      </c>
      <c r="M1162">
        <f t="shared" si="56"/>
        <v>36176.364000000001</v>
      </c>
      <c r="N1162" t="str">
        <f t="shared" si="54"/>
        <v>Q1</v>
      </c>
      <c r="O1162" s="2">
        <f t="shared" si="55"/>
        <v>14.19222387216403</v>
      </c>
      <c r="P1162" t="str">
        <f>VLOOKUP(retail_sales_2023!C1162,customers!A:J,5,)</f>
        <v>Bengaluru</v>
      </c>
      <c r="Q1162" t="str">
        <f>VLOOKUP(C1162,customers!A:J,10,0)</f>
        <v>Premium</v>
      </c>
    </row>
    <row r="1163" spans="1:17" x14ac:dyDescent="0.3">
      <c r="A1163" t="s">
        <v>2153</v>
      </c>
      <c r="B1163" s="1">
        <v>45004</v>
      </c>
      <c r="C1163" t="s">
        <v>1006</v>
      </c>
      <c r="D1163" t="s">
        <v>1007</v>
      </c>
      <c r="E1163" t="s">
        <v>15</v>
      </c>
      <c r="F1163" t="s">
        <v>52</v>
      </c>
      <c r="G1163" t="s">
        <v>226</v>
      </c>
      <c r="H1163">
        <v>1</v>
      </c>
      <c r="I1163">
        <v>428.41</v>
      </c>
      <c r="J1163">
        <v>0.05</v>
      </c>
      <c r="K1163">
        <v>406.99</v>
      </c>
      <c r="L1163">
        <v>38.58</v>
      </c>
      <c r="M1163">
        <f t="shared" si="56"/>
        <v>406.98950000000002</v>
      </c>
      <c r="N1163" t="str">
        <f t="shared" si="54"/>
        <v>Q1</v>
      </c>
      <c r="O1163" s="2">
        <f t="shared" si="55"/>
        <v>9.4793483869382538</v>
      </c>
      <c r="P1163" t="str">
        <f>VLOOKUP(retail_sales_2023!C1163,customers!A:J,5,)</f>
        <v>Hyderabad</v>
      </c>
      <c r="Q1163" t="str">
        <f>VLOOKUP(C1163,customers!A:J,10,0)</f>
        <v>Regular</v>
      </c>
    </row>
    <row r="1164" spans="1:17" x14ac:dyDescent="0.3">
      <c r="A1164" t="s">
        <v>2154</v>
      </c>
      <c r="B1164" s="1">
        <v>45142</v>
      </c>
      <c r="C1164" t="s">
        <v>2155</v>
      </c>
      <c r="D1164" t="s">
        <v>13093</v>
      </c>
      <c r="E1164" t="s">
        <v>15</v>
      </c>
      <c r="F1164" t="s">
        <v>52</v>
      </c>
      <c r="G1164" t="s">
        <v>937</v>
      </c>
      <c r="H1164">
        <v>2</v>
      </c>
      <c r="I1164">
        <v>617.03</v>
      </c>
      <c r="J1164">
        <v>0.05</v>
      </c>
      <c r="K1164">
        <v>1172.3599999999999</v>
      </c>
      <c r="L1164">
        <v>87.35</v>
      </c>
      <c r="M1164">
        <f t="shared" si="56"/>
        <v>1172.357</v>
      </c>
      <c r="N1164" t="str">
        <f t="shared" si="54"/>
        <v>Q3</v>
      </c>
      <c r="O1164" s="2">
        <f t="shared" si="55"/>
        <v>7.4507830359275316</v>
      </c>
      <c r="P1164" t="str">
        <f>VLOOKUP(retail_sales_2023!C1164,customers!A:J,5,)</f>
        <v>Bengaluru</v>
      </c>
      <c r="Q1164" t="str">
        <f>VLOOKUP(C1164,customers!A:J,10,0)</f>
        <v>Regular</v>
      </c>
    </row>
    <row r="1165" spans="1:17" x14ac:dyDescent="0.3">
      <c r="A1165" t="s">
        <v>2156</v>
      </c>
      <c r="B1165" s="1">
        <v>45016</v>
      </c>
      <c r="C1165" t="s">
        <v>1506</v>
      </c>
      <c r="D1165" t="s">
        <v>1507</v>
      </c>
      <c r="E1165" t="s">
        <v>27</v>
      </c>
      <c r="F1165" t="s">
        <v>52</v>
      </c>
      <c r="G1165" t="s">
        <v>200</v>
      </c>
      <c r="H1165">
        <v>8</v>
      </c>
      <c r="I1165">
        <v>168.71</v>
      </c>
      <c r="J1165">
        <v>0.2</v>
      </c>
      <c r="K1165">
        <v>1079.74</v>
      </c>
      <c r="L1165">
        <v>90.83</v>
      </c>
      <c r="M1165">
        <f t="shared" si="56"/>
        <v>1079.7440000000001</v>
      </c>
      <c r="N1165" t="str">
        <f t="shared" si="54"/>
        <v>Q1</v>
      </c>
      <c r="O1165" s="2">
        <f t="shared" si="55"/>
        <v>8.4122103469353728</v>
      </c>
      <c r="P1165" t="str">
        <f>VLOOKUP(retail_sales_2023!C1165,customers!A:J,5,)</f>
        <v>Chandigarh</v>
      </c>
      <c r="Q1165" t="str">
        <f>VLOOKUP(C1165,customers!A:J,10,0)</f>
        <v>Premium</v>
      </c>
    </row>
    <row r="1166" spans="1:17" x14ac:dyDescent="0.3">
      <c r="A1166" t="s">
        <v>2157</v>
      </c>
      <c r="B1166" s="1">
        <v>44953</v>
      </c>
      <c r="C1166" t="s">
        <v>335</v>
      </c>
      <c r="D1166" t="s">
        <v>336</v>
      </c>
      <c r="E1166" t="s">
        <v>33</v>
      </c>
      <c r="F1166" t="s">
        <v>28</v>
      </c>
      <c r="G1166" t="s">
        <v>280</v>
      </c>
      <c r="H1166">
        <v>5</v>
      </c>
      <c r="I1166">
        <v>4284.1400000000003</v>
      </c>
      <c r="J1166">
        <v>0.1</v>
      </c>
      <c r="K1166">
        <v>19278.63</v>
      </c>
      <c r="L1166">
        <v>5174.6499999999996</v>
      </c>
      <c r="M1166">
        <f t="shared" si="56"/>
        <v>19278.63</v>
      </c>
      <c r="N1166" t="str">
        <f t="shared" si="54"/>
        <v>Q1</v>
      </c>
      <c r="O1166" s="2">
        <f t="shared" si="55"/>
        <v>26.841378251462888</v>
      </c>
      <c r="P1166" t="str">
        <f>VLOOKUP(retail_sales_2023!C1166,customers!A:J,5,)</f>
        <v>Surat</v>
      </c>
      <c r="Q1166" t="str">
        <f>VLOOKUP(C1166,customers!A:J,10,0)</f>
        <v>Occasional</v>
      </c>
    </row>
    <row r="1167" spans="1:17" x14ac:dyDescent="0.3">
      <c r="A1167" t="s">
        <v>2158</v>
      </c>
      <c r="B1167" s="1">
        <v>45260</v>
      </c>
      <c r="C1167" t="s">
        <v>1651</v>
      </c>
      <c r="D1167" t="s">
        <v>1652</v>
      </c>
      <c r="E1167" t="s">
        <v>33</v>
      </c>
      <c r="F1167" t="s">
        <v>43</v>
      </c>
      <c r="G1167" t="s">
        <v>121</v>
      </c>
      <c r="H1167">
        <v>5</v>
      </c>
      <c r="I1167">
        <v>47129.45</v>
      </c>
      <c r="J1167">
        <v>0.1</v>
      </c>
      <c r="K1167">
        <v>212082.52</v>
      </c>
      <c r="L1167">
        <v>23683.73</v>
      </c>
      <c r="M1167">
        <f t="shared" si="56"/>
        <v>212082.52499999999</v>
      </c>
      <c r="N1167" t="str">
        <f t="shared" si="54"/>
        <v>Q4</v>
      </c>
      <c r="O1167" s="2">
        <f t="shared" si="55"/>
        <v>11.167223965464009</v>
      </c>
      <c r="P1167" t="str">
        <f>VLOOKUP(retail_sales_2023!C1167,customers!A:J,5,)</f>
        <v>Surat</v>
      </c>
      <c r="Q1167" t="str">
        <f>VLOOKUP(C1167,customers!A:J,10,0)</f>
        <v>Premium</v>
      </c>
    </row>
    <row r="1168" spans="1:17" x14ac:dyDescent="0.3">
      <c r="A1168" t="s">
        <v>2159</v>
      </c>
      <c r="B1168" s="1">
        <v>45186</v>
      </c>
      <c r="C1168" t="s">
        <v>1331</v>
      </c>
      <c r="D1168" t="s">
        <v>1332</v>
      </c>
      <c r="E1168" t="s">
        <v>27</v>
      </c>
      <c r="F1168" t="s">
        <v>28</v>
      </c>
      <c r="G1168" t="s">
        <v>280</v>
      </c>
      <c r="H1168">
        <v>4</v>
      </c>
      <c r="I1168">
        <v>4132.63</v>
      </c>
      <c r="J1168">
        <v>0.2</v>
      </c>
      <c r="K1168">
        <v>13224.42</v>
      </c>
      <c r="L1168">
        <v>3439.81</v>
      </c>
      <c r="M1168">
        <f t="shared" si="56"/>
        <v>13224.416000000001</v>
      </c>
      <c r="N1168" t="str">
        <f t="shared" si="54"/>
        <v>Q3</v>
      </c>
      <c r="O1168" s="2">
        <f t="shared" si="55"/>
        <v>26.011046231139055</v>
      </c>
      <c r="P1168" t="str">
        <f>VLOOKUP(retail_sales_2023!C1168,customers!A:J,5,)</f>
        <v>Jaipur</v>
      </c>
      <c r="Q1168" t="str">
        <f>VLOOKUP(C1168,customers!A:J,10,0)</f>
        <v>Premium</v>
      </c>
    </row>
    <row r="1169" spans="1:17" x14ac:dyDescent="0.3">
      <c r="A1169" t="s">
        <v>2160</v>
      </c>
      <c r="B1169" s="1">
        <v>45118</v>
      </c>
      <c r="C1169" t="s">
        <v>59</v>
      </c>
      <c r="D1169" t="s">
        <v>60</v>
      </c>
      <c r="E1169" t="s">
        <v>33</v>
      </c>
      <c r="F1169" t="s">
        <v>22</v>
      </c>
      <c r="G1169" t="s">
        <v>182</v>
      </c>
      <c r="H1169">
        <v>2</v>
      </c>
      <c r="I1169">
        <v>29923.48</v>
      </c>
      <c r="J1169">
        <v>0</v>
      </c>
      <c r="K1169">
        <v>59846.96</v>
      </c>
      <c r="L1169">
        <v>14427.21</v>
      </c>
      <c r="M1169">
        <f t="shared" si="56"/>
        <v>59846.96</v>
      </c>
      <c r="N1169" t="str">
        <f t="shared" si="54"/>
        <v>Q3</v>
      </c>
      <c r="O1169" s="2">
        <f t="shared" si="55"/>
        <v>24.106838509424705</v>
      </c>
      <c r="P1169" t="str">
        <f>VLOOKUP(retail_sales_2023!C1169,customers!A:J,5,)</f>
        <v>Nagpur</v>
      </c>
      <c r="Q1169" t="str">
        <f>VLOOKUP(C1169,customers!A:J,10,0)</f>
        <v>Premium</v>
      </c>
    </row>
    <row r="1170" spans="1:17" x14ac:dyDescent="0.3">
      <c r="A1170" t="s">
        <v>2161</v>
      </c>
      <c r="B1170" s="1">
        <v>45042</v>
      </c>
      <c r="C1170" t="s">
        <v>1146</v>
      </c>
      <c r="D1170" t="s">
        <v>1147</v>
      </c>
      <c r="E1170" t="s">
        <v>27</v>
      </c>
      <c r="F1170" t="s">
        <v>28</v>
      </c>
      <c r="G1170" t="s">
        <v>466</v>
      </c>
      <c r="H1170">
        <v>3</v>
      </c>
      <c r="I1170">
        <v>5321.55</v>
      </c>
      <c r="J1170">
        <v>0.1</v>
      </c>
      <c r="K1170">
        <v>14368.19</v>
      </c>
      <c r="L1170">
        <v>3103.76</v>
      </c>
      <c r="M1170">
        <f t="shared" si="56"/>
        <v>14368.185000000001</v>
      </c>
      <c r="N1170" t="str">
        <f t="shared" si="54"/>
        <v>Q2</v>
      </c>
      <c r="O1170" s="2">
        <f t="shared" si="55"/>
        <v>21.601607439767989</v>
      </c>
      <c r="P1170" t="str">
        <f>VLOOKUP(retail_sales_2023!C1170,customers!A:J,5,)</f>
        <v>Jaipur</v>
      </c>
      <c r="Q1170" t="str">
        <f>VLOOKUP(C1170,customers!A:J,10,0)</f>
        <v>Premium</v>
      </c>
    </row>
    <row r="1171" spans="1:17" x14ac:dyDescent="0.3">
      <c r="A1171" t="s">
        <v>2162</v>
      </c>
      <c r="B1171" s="1">
        <v>45117</v>
      </c>
      <c r="C1171" t="s">
        <v>1173</v>
      </c>
      <c r="D1171" t="s">
        <v>1174</v>
      </c>
      <c r="E1171" t="s">
        <v>15</v>
      </c>
      <c r="F1171" t="s">
        <v>43</v>
      </c>
      <c r="G1171" t="s">
        <v>282</v>
      </c>
      <c r="H1171">
        <v>1</v>
      </c>
      <c r="I1171">
        <v>47321.2</v>
      </c>
      <c r="J1171">
        <v>0</v>
      </c>
      <c r="K1171">
        <v>47321.2</v>
      </c>
      <c r="L1171">
        <v>-3277.89</v>
      </c>
      <c r="M1171">
        <f t="shared" si="56"/>
        <v>47321.2</v>
      </c>
      <c r="N1171" t="str">
        <f t="shared" si="54"/>
        <v>Q3</v>
      </c>
      <c r="O1171" s="2">
        <f t="shared" si="55"/>
        <v>-6.9268953450039303</v>
      </c>
      <c r="P1171" t="str">
        <f>VLOOKUP(retail_sales_2023!C1171,customers!A:J,5,)</f>
        <v>Coimbatore</v>
      </c>
      <c r="Q1171" t="str">
        <f>VLOOKUP(C1171,customers!A:J,10,0)</f>
        <v>Premium</v>
      </c>
    </row>
    <row r="1172" spans="1:17" x14ac:dyDescent="0.3">
      <c r="A1172" t="s">
        <v>2163</v>
      </c>
      <c r="B1172" s="1">
        <v>44977</v>
      </c>
      <c r="C1172" t="s">
        <v>1109</v>
      </c>
      <c r="D1172" t="s">
        <v>1110</v>
      </c>
      <c r="E1172" t="s">
        <v>15</v>
      </c>
      <c r="F1172" t="s">
        <v>43</v>
      </c>
      <c r="G1172" t="s">
        <v>44</v>
      </c>
      <c r="H1172">
        <v>5</v>
      </c>
      <c r="I1172">
        <v>22247.07</v>
      </c>
      <c r="J1172">
        <v>0.05</v>
      </c>
      <c r="K1172">
        <v>105673.58</v>
      </c>
      <c r="L1172">
        <v>14821.96</v>
      </c>
      <c r="M1172">
        <f t="shared" si="56"/>
        <v>105673.5825</v>
      </c>
      <c r="N1172" t="str">
        <f t="shared" si="54"/>
        <v>Q1</v>
      </c>
      <c r="O1172" s="2">
        <f t="shared" si="55"/>
        <v>14.026173808060632</v>
      </c>
      <c r="P1172" t="str">
        <f>VLOOKUP(retail_sales_2023!C1172,customers!A:J,5,)</f>
        <v>Bengaluru</v>
      </c>
      <c r="Q1172" t="str">
        <f>VLOOKUP(C1172,customers!A:J,10,0)</f>
        <v>Premium</v>
      </c>
    </row>
    <row r="1173" spans="1:17" x14ac:dyDescent="0.3">
      <c r="A1173" t="s">
        <v>2164</v>
      </c>
      <c r="B1173" s="1">
        <v>44934</v>
      </c>
      <c r="C1173" t="s">
        <v>813</v>
      </c>
      <c r="D1173" t="s">
        <v>814</v>
      </c>
      <c r="E1173" t="s">
        <v>21</v>
      </c>
      <c r="F1173" t="s">
        <v>81</v>
      </c>
      <c r="G1173" t="s">
        <v>150</v>
      </c>
      <c r="H1173">
        <v>1</v>
      </c>
      <c r="I1173">
        <v>1703.02</v>
      </c>
      <c r="J1173">
        <v>0.1</v>
      </c>
      <c r="K1173">
        <v>1532.72</v>
      </c>
      <c r="L1173">
        <v>-36.57</v>
      </c>
      <c r="M1173">
        <f t="shared" si="56"/>
        <v>1532.7180000000001</v>
      </c>
      <c r="N1173" t="str">
        <f t="shared" si="54"/>
        <v>Q1</v>
      </c>
      <c r="O1173" s="2">
        <f t="shared" si="55"/>
        <v>-2.3859543817527014</v>
      </c>
      <c r="P1173" t="str">
        <f>VLOOKUP(retail_sales_2023!C1173,customers!A:J,5,)</f>
        <v>Patna</v>
      </c>
      <c r="Q1173" t="str">
        <f>VLOOKUP(C1173,customers!A:J,10,0)</f>
        <v>Premium</v>
      </c>
    </row>
    <row r="1174" spans="1:17" x14ac:dyDescent="0.3">
      <c r="A1174" t="s">
        <v>2165</v>
      </c>
      <c r="B1174" s="1">
        <v>45145</v>
      </c>
      <c r="C1174" t="s">
        <v>1034</v>
      </c>
      <c r="D1174" t="s">
        <v>1035</v>
      </c>
      <c r="E1174" t="s">
        <v>21</v>
      </c>
      <c r="F1174" t="s">
        <v>52</v>
      </c>
      <c r="G1174" t="s">
        <v>200</v>
      </c>
      <c r="H1174">
        <v>0</v>
      </c>
      <c r="I1174">
        <v>302.63</v>
      </c>
      <c r="J1174">
        <v>0</v>
      </c>
      <c r="K1174">
        <v>0</v>
      </c>
      <c r="L1174">
        <v>0</v>
      </c>
      <c r="M1174">
        <f t="shared" si="56"/>
        <v>0</v>
      </c>
      <c r="N1174" t="str">
        <f t="shared" si="54"/>
        <v>Q3</v>
      </c>
      <c r="O1174" s="2">
        <v>0</v>
      </c>
      <c r="P1174" t="str">
        <f>VLOOKUP(retail_sales_2023!C1174,customers!A:J,5,)</f>
        <v>Ranchi</v>
      </c>
      <c r="Q1174" t="str">
        <f>VLOOKUP(C1174,customers!A:J,10,0)</f>
        <v>Premium</v>
      </c>
    </row>
    <row r="1175" spans="1:17" x14ac:dyDescent="0.3">
      <c r="A1175" t="s">
        <v>2166</v>
      </c>
      <c r="B1175" s="1">
        <v>45119</v>
      </c>
      <c r="C1175" t="s">
        <v>778</v>
      </c>
      <c r="D1175" t="s">
        <v>779</v>
      </c>
      <c r="E1175" t="s">
        <v>15</v>
      </c>
      <c r="F1175" t="s">
        <v>28</v>
      </c>
      <c r="G1175" t="s">
        <v>466</v>
      </c>
      <c r="H1175">
        <v>1</v>
      </c>
      <c r="I1175">
        <v>6907.07</v>
      </c>
      <c r="J1175">
        <v>0.05</v>
      </c>
      <c r="K1175">
        <v>6561.72</v>
      </c>
      <c r="L1175">
        <v>1144.3900000000001</v>
      </c>
      <c r="M1175">
        <f t="shared" si="56"/>
        <v>6561.7164999999995</v>
      </c>
      <c r="N1175" t="str">
        <f t="shared" si="54"/>
        <v>Q3</v>
      </c>
      <c r="O1175" s="2">
        <f t="shared" si="55"/>
        <v>17.440396725248871</v>
      </c>
      <c r="P1175" t="str">
        <f>VLOOKUP(retail_sales_2023!C1175,customers!A:J,5,)</f>
        <v>Chennai</v>
      </c>
      <c r="Q1175" t="str">
        <f>VLOOKUP(C1175,customers!A:J,10,0)</f>
        <v>Premium</v>
      </c>
    </row>
    <row r="1176" spans="1:17" x14ac:dyDescent="0.3">
      <c r="A1176" t="s">
        <v>2167</v>
      </c>
      <c r="B1176" s="1">
        <v>45182</v>
      </c>
      <c r="C1176" t="s">
        <v>2168</v>
      </c>
      <c r="D1176" t="s">
        <v>2169</v>
      </c>
      <c r="E1176" t="s">
        <v>33</v>
      </c>
      <c r="F1176" t="s">
        <v>52</v>
      </c>
      <c r="G1176" t="s">
        <v>53</v>
      </c>
      <c r="H1176">
        <v>8</v>
      </c>
      <c r="I1176">
        <v>504.1</v>
      </c>
      <c r="J1176">
        <v>0.15</v>
      </c>
      <c r="K1176">
        <v>3427.88</v>
      </c>
      <c r="L1176">
        <v>201.04</v>
      </c>
      <c r="M1176">
        <f t="shared" si="56"/>
        <v>3427.88</v>
      </c>
      <c r="N1176" t="str">
        <f t="shared" si="54"/>
        <v>Q3</v>
      </c>
      <c r="O1176" s="2">
        <f t="shared" si="55"/>
        <v>5.8648494112979446</v>
      </c>
      <c r="P1176" t="str">
        <f>VLOOKUP(retail_sales_2023!C1176,customers!A:J,5,)</f>
        <v>Nagpur</v>
      </c>
      <c r="Q1176" t="str">
        <f>VLOOKUP(C1176,customers!A:J,10,0)</f>
        <v>Premium</v>
      </c>
    </row>
    <row r="1177" spans="1:17" x14ac:dyDescent="0.3">
      <c r="A1177" t="s">
        <v>2170</v>
      </c>
      <c r="B1177" s="1">
        <v>45054</v>
      </c>
      <c r="C1177" t="s">
        <v>895</v>
      </c>
      <c r="D1177" t="s">
        <v>896</v>
      </c>
      <c r="E1177" t="s">
        <v>15</v>
      </c>
      <c r="F1177" t="s">
        <v>43</v>
      </c>
      <c r="G1177" t="s">
        <v>44</v>
      </c>
      <c r="H1177">
        <v>1</v>
      </c>
      <c r="I1177">
        <v>66882.89</v>
      </c>
      <c r="J1177">
        <v>0.15</v>
      </c>
      <c r="K1177">
        <v>56850.46</v>
      </c>
      <c r="L1177">
        <v>8045.99</v>
      </c>
      <c r="M1177">
        <f t="shared" si="56"/>
        <v>56850.4565</v>
      </c>
      <c r="N1177" t="str">
        <f t="shared" si="54"/>
        <v>Q2</v>
      </c>
      <c r="O1177" s="2">
        <f t="shared" si="55"/>
        <v>14.152902192875835</v>
      </c>
      <c r="P1177" t="str">
        <f>VLOOKUP(retail_sales_2023!C1177,customers!A:J,5,)</f>
        <v>Hyderabad</v>
      </c>
      <c r="Q1177" t="str">
        <f>VLOOKUP(C1177,customers!A:J,10,0)</f>
        <v>Regular</v>
      </c>
    </row>
    <row r="1178" spans="1:17" x14ac:dyDescent="0.3">
      <c r="A1178" t="s">
        <v>2171</v>
      </c>
      <c r="B1178" s="1">
        <v>45270</v>
      </c>
      <c r="C1178" t="s">
        <v>2172</v>
      </c>
      <c r="D1178" t="s">
        <v>2173</v>
      </c>
      <c r="E1178" t="s">
        <v>15</v>
      </c>
      <c r="F1178" t="s">
        <v>38</v>
      </c>
      <c r="G1178" t="s">
        <v>90</v>
      </c>
      <c r="H1178">
        <v>1</v>
      </c>
      <c r="I1178">
        <v>1396.6</v>
      </c>
      <c r="J1178">
        <v>0</v>
      </c>
      <c r="K1178">
        <v>1396.6</v>
      </c>
      <c r="L1178">
        <v>313.14999999999998</v>
      </c>
      <c r="M1178">
        <f t="shared" si="56"/>
        <v>1396.6</v>
      </c>
      <c r="N1178" t="str">
        <f t="shared" si="54"/>
        <v>Q4</v>
      </c>
      <c r="O1178" s="2">
        <f t="shared" si="55"/>
        <v>22.422311327509668</v>
      </c>
      <c r="P1178" t="str">
        <f>VLOOKUP(retail_sales_2023!C1178,customers!A:J,5,)</f>
        <v>Hyderabad</v>
      </c>
      <c r="Q1178" t="str">
        <f>VLOOKUP(C1178,customers!A:J,10,0)</f>
        <v>Regular</v>
      </c>
    </row>
    <row r="1179" spans="1:17" x14ac:dyDescent="0.3">
      <c r="A1179" t="s">
        <v>2174</v>
      </c>
      <c r="B1179" s="1">
        <v>45011</v>
      </c>
      <c r="C1179" t="s">
        <v>245</v>
      </c>
      <c r="D1179" t="s">
        <v>246</v>
      </c>
      <c r="E1179" t="s">
        <v>27</v>
      </c>
      <c r="F1179" t="s">
        <v>28</v>
      </c>
      <c r="G1179" t="s">
        <v>29</v>
      </c>
      <c r="H1179">
        <v>2</v>
      </c>
      <c r="I1179">
        <v>4220.7299999999996</v>
      </c>
      <c r="J1179">
        <v>0.05</v>
      </c>
      <c r="K1179">
        <v>8019.39</v>
      </c>
      <c r="L1179">
        <v>1341.82</v>
      </c>
      <c r="M1179">
        <f t="shared" si="56"/>
        <v>8019.3869999999988</v>
      </c>
      <c r="N1179" t="str">
        <f t="shared" si="54"/>
        <v>Q1</v>
      </c>
      <c r="O1179" s="2">
        <f t="shared" si="55"/>
        <v>16.73219534154094</v>
      </c>
      <c r="P1179" t="str">
        <f>VLOOKUP(retail_sales_2023!C1179,customers!A:J,5,)</f>
        <v>Chandigarh</v>
      </c>
      <c r="Q1179" t="str">
        <f>VLOOKUP(C1179,customers!A:J,10,0)</f>
        <v>Premium</v>
      </c>
    </row>
    <row r="1180" spans="1:17" x14ac:dyDescent="0.3">
      <c r="A1180" t="s">
        <v>2175</v>
      </c>
      <c r="B1180" s="1">
        <v>45118</v>
      </c>
      <c r="C1180" t="s">
        <v>1028</v>
      </c>
      <c r="D1180" t="s">
        <v>1029</v>
      </c>
      <c r="E1180" t="s">
        <v>21</v>
      </c>
      <c r="F1180" t="s">
        <v>28</v>
      </c>
      <c r="G1180" t="s">
        <v>61</v>
      </c>
      <c r="H1180">
        <v>1</v>
      </c>
      <c r="I1180">
        <v>5268.43</v>
      </c>
      <c r="J1180">
        <v>0.1</v>
      </c>
      <c r="K1180">
        <v>4741.59</v>
      </c>
      <c r="L1180">
        <v>-171.6</v>
      </c>
      <c r="M1180">
        <f t="shared" si="56"/>
        <v>4741.5870000000004</v>
      </c>
      <c r="N1180" t="str">
        <f t="shared" si="54"/>
        <v>Q3</v>
      </c>
      <c r="O1180" s="2">
        <f t="shared" si="55"/>
        <v>-3.6190391830588466</v>
      </c>
      <c r="P1180" t="str">
        <f>VLOOKUP(retail_sales_2023!C1180,customers!A:J,5,)</f>
        <v>Bhubaneswar</v>
      </c>
      <c r="Q1180" t="str">
        <f>VLOOKUP(C1180,customers!A:J,10,0)</f>
        <v>Regular</v>
      </c>
    </row>
    <row r="1181" spans="1:17" x14ac:dyDescent="0.3">
      <c r="A1181" t="s">
        <v>2176</v>
      </c>
      <c r="B1181" s="1">
        <v>44973</v>
      </c>
      <c r="C1181" t="s">
        <v>1094</v>
      </c>
      <c r="D1181" t="s">
        <v>1095</v>
      </c>
      <c r="E1181" t="s">
        <v>27</v>
      </c>
      <c r="F1181" t="s">
        <v>52</v>
      </c>
      <c r="G1181" t="s">
        <v>235</v>
      </c>
      <c r="H1181">
        <v>10</v>
      </c>
      <c r="I1181">
        <v>112.97</v>
      </c>
      <c r="J1181">
        <v>0</v>
      </c>
      <c r="K1181">
        <v>1129.7</v>
      </c>
      <c r="L1181">
        <v>100.46</v>
      </c>
      <c r="M1181">
        <f t="shared" si="56"/>
        <v>1129.7</v>
      </c>
      <c r="N1181" t="str">
        <f t="shared" si="54"/>
        <v>Q1</v>
      </c>
      <c r="O1181" s="2">
        <f t="shared" si="55"/>
        <v>8.8926263609807901</v>
      </c>
      <c r="P1181" t="str">
        <f>VLOOKUP(retail_sales_2023!C1181,customers!A:J,5,)</f>
        <v>Lucknow</v>
      </c>
      <c r="Q1181" t="str">
        <f>VLOOKUP(C1181,customers!A:J,10,0)</f>
        <v>Premium</v>
      </c>
    </row>
    <row r="1182" spans="1:17" x14ac:dyDescent="0.3">
      <c r="A1182" t="s">
        <v>2177</v>
      </c>
      <c r="B1182" s="1">
        <v>45108</v>
      </c>
      <c r="C1182" t="s">
        <v>2178</v>
      </c>
      <c r="D1182" t="s">
        <v>2179</v>
      </c>
      <c r="E1182" t="s">
        <v>33</v>
      </c>
      <c r="F1182" t="s">
        <v>22</v>
      </c>
      <c r="G1182" t="s">
        <v>516</v>
      </c>
      <c r="H1182">
        <v>1</v>
      </c>
      <c r="I1182">
        <v>3111.21</v>
      </c>
      <c r="J1182">
        <v>0.1</v>
      </c>
      <c r="K1182">
        <v>2800.09</v>
      </c>
      <c r="L1182">
        <v>634.63</v>
      </c>
      <c r="M1182">
        <f t="shared" si="56"/>
        <v>2800.0889999999999</v>
      </c>
      <c r="N1182" t="str">
        <f t="shared" si="54"/>
        <v>Q3</v>
      </c>
      <c r="O1182" s="2">
        <f t="shared" si="55"/>
        <v>22.664628636936669</v>
      </c>
      <c r="P1182" t="str">
        <f>VLOOKUP(retail_sales_2023!C1182,customers!A:J,5,)</f>
        <v>Ahmedabad</v>
      </c>
      <c r="Q1182" t="str">
        <f>VLOOKUP(C1182,customers!A:J,10,0)</f>
        <v>Premium</v>
      </c>
    </row>
    <row r="1183" spans="1:17" x14ac:dyDescent="0.3">
      <c r="A1183" t="s">
        <v>2180</v>
      </c>
      <c r="B1183" s="1">
        <v>44957</v>
      </c>
      <c r="C1183" t="s">
        <v>190</v>
      </c>
      <c r="D1183" t="s">
        <v>191</v>
      </c>
      <c r="E1183" t="s">
        <v>33</v>
      </c>
      <c r="F1183" t="s">
        <v>38</v>
      </c>
      <c r="G1183" t="s">
        <v>77</v>
      </c>
      <c r="H1183">
        <v>5</v>
      </c>
      <c r="I1183">
        <v>1053.51</v>
      </c>
      <c r="J1183">
        <v>0.05</v>
      </c>
      <c r="K1183">
        <v>5004.17</v>
      </c>
      <c r="L1183">
        <v>1061.94</v>
      </c>
      <c r="M1183">
        <f t="shared" si="56"/>
        <v>5004.1724999999997</v>
      </c>
      <c r="N1183" t="str">
        <f t="shared" si="54"/>
        <v>Q1</v>
      </c>
      <c r="O1183" s="2">
        <f t="shared" si="55"/>
        <v>21.221101601264547</v>
      </c>
      <c r="P1183" t="str">
        <f>VLOOKUP(retail_sales_2023!C1183,customers!A:J,5,)</f>
        <v>Surat</v>
      </c>
      <c r="Q1183" t="str">
        <f>VLOOKUP(C1183,customers!A:J,10,0)</f>
        <v>Premium</v>
      </c>
    </row>
    <row r="1184" spans="1:17" x14ac:dyDescent="0.3">
      <c r="A1184" t="s">
        <v>2181</v>
      </c>
      <c r="B1184" s="1">
        <v>45070</v>
      </c>
      <c r="C1184" t="s">
        <v>547</v>
      </c>
      <c r="D1184" t="s">
        <v>548</v>
      </c>
      <c r="E1184" t="s">
        <v>33</v>
      </c>
      <c r="F1184" t="s">
        <v>43</v>
      </c>
      <c r="G1184" t="s">
        <v>121</v>
      </c>
      <c r="H1184">
        <v>1</v>
      </c>
      <c r="I1184">
        <v>82707.33</v>
      </c>
      <c r="J1184">
        <v>0.2</v>
      </c>
      <c r="K1184">
        <v>66165.86</v>
      </c>
      <c r="L1184">
        <v>8785.06</v>
      </c>
      <c r="M1184">
        <f t="shared" si="56"/>
        <v>66165.864000000001</v>
      </c>
      <c r="N1184" t="str">
        <f t="shared" si="54"/>
        <v>Q2</v>
      </c>
      <c r="O1184" s="2">
        <f t="shared" si="55"/>
        <v>13.277330635466688</v>
      </c>
      <c r="P1184" t="str">
        <f>VLOOKUP(retail_sales_2023!C1184,customers!A:J,5,)</f>
        <v>Pune</v>
      </c>
      <c r="Q1184" t="str">
        <f>VLOOKUP(C1184,customers!A:J,10,0)</f>
        <v>Regular</v>
      </c>
    </row>
    <row r="1185" spans="1:17" x14ac:dyDescent="0.3">
      <c r="A1185" t="s">
        <v>2182</v>
      </c>
      <c r="B1185" s="1">
        <v>45287</v>
      </c>
      <c r="C1185" t="s">
        <v>494</v>
      </c>
      <c r="D1185" t="s">
        <v>495</v>
      </c>
      <c r="E1185" t="s">
        <v>15</v>
      </c>
      <c r="F1185" t="s">
        <v>52</v>
      </c>
      <c r="G1185" t="s">
        <v>235</v>
      </c>
      <c r="H1185">
        <v>8</v>
      </c>
      <c r="I1185">
        <v>62.77</v>
      </c>
      <c r="J1185">
        <v>0.1</v>
      </c>
      <c r="K1185">
        <v>451.94</v>
      </c>
      <c r="L1185">
        <v>46.66</v>
      </c>
      <c r="M1185">
        <f t="shared" si="56"/>
        <v>451.94400000000002</v>
      </c>
      <c r="N1185" t="str">
        <f t="shared" si="54"/>
        <v>Q4</v>
      </c>
      <c r="O1185" s="2">
        <f t="shared" si="55"/>
        <v>10.324379342390582</v>
      </c>
      <c r="P1185" t="str">
        <f>VLOOKUP(retail_sales_2023!C1185,customers!A:J,5,)</f>
        <v>Kochi</v>
      </c>
      <c r="Q1185" t="str">
        <f>VLOOKUP(C1185,customers!A:J,10,0)</f>
        <v>Premium</v>
      </c>
    </row>
    <row r="1186" spans="1:17" x14ac:dyDescent="0.3">
      <c r="A1186" t="s">
        <v>2183</v>
      </c>
      <c r="B1186" s="1">
        <v>45055</v>
      </c>
      <c r="C1186" t="s">
        <v>388</v>
      </c>
      <c r="D1186" t="s">
        <v>1930</v>
      </c>
      <c r="E1186" t="s">
        <v>21</v>
      </c>
      <c r="F1186" t="s">
        <v>28</v>
      </c>
      <c r="G1186" t="s">
        <v>29</v>
      </c>
      <c r="H1186">
        <v>4</v>
      </c>
      <c r="I1186">
        <v>3415.62</v>
      </c>
      <c r="J1186">
        <v>0.05</v>
      </c>
      <c r="K1186">
        <v>12979.36</v>
      </c>
      <c r="L1186">
        <v>3228.03</v>
      </c>
      <c r="M1186">
        <f t="shared" si="56"/>
        <v>12979.356</v>
      </c>
      <c r="N1186" t="str">
        <f t="shared" si="54"/>
        <v>Q2</v>
      </c>
      <c r="O1186" s="2">
        <f t="shared" si="55"/>
        <v>24.870486680391021</v>
      </c>
      <c r="P1186" t="str">
        <f>VLOOKUP(retail_sales_2023!C1186,customers!A:J,5,)</f>
        <v>Patna</v>
      </c>
      <c r="Q1186" t="str">
        <f>VLOOKUP(C1186,customers!A:J,10,0)</f>
        <v>Premium</v>
      </c>
    </row>
    <row r="1187" spans="1:17" x14ac:dyDescent="0.3">
      <c r="A1187" t="s">
        <v>2184</v>
      </c>
      <c r="B1187" s="1">
        <v>44993</v>
      </c>
      <c r="C1187" t="s">
        <v>748</v>
      </c>
      <c r="D1187" t="s">
        <v>749</v>
      </c>
      <c r="E1187" t="s">
        <v>33</v>
      </c>
      <c r="F1187" t="s">
        <v>22</v>
      </c>
      <c r="G1187" t="s">
        <v>1039</v>
      </c>
      <c r="H1187">
        <v>5</v>
      </c>
      <c r="I1187">
        <v>2285.85</v>
      </c>
      <c r="J1187">
        <v>0</v>
      </c>
      <c r="K1187">
        <v>11429.25</v>
      </c>
      <c r="L1187">
        <v>2593.3200000000002</v>
      </c>
      <c r="M1187">
        <f t="shared" si="56"/>
        <v>11429.25</v>
      </c>
      <c r="N1187" t="str">
        <f t="shared" si="54"/>
        <v>Q1</v>
      </c>
      <c r="O1187" s="2">
        <f t="shared" si="55"/>
        <v>22.690202769210579</v>
      </c>
      <c r="P1187" t="str">
        <f>VLOOKUP(retail_sales_2023!C1187,customers!A:J,5,)</f>
        <v>Surat</v>
      </c>
      <c r="Q1187" t="str">
        <f>VLOOKUP(C1187,customers!A:J,10,0)</f>
        <v>Premium</v>
      </c>
    </row>
    <row r="1188" spans="1:17" x14ac:dyDescent="0.3">
      <c r="A1188" t="s">
        <v>2185</v>
      </c>
      <c r="B1188" s="1">
        <v>44994</v>
      </c>
      <c r="C1188" t="s">
        <v>719</v>
      </c>
      <c r="D1188" t="s">
        <v>720</v>
      </c>
      <c r="E1188" t="s">
        <v>33</v>
      </c>
      <c r="F1188" t="s">
        <v>28</v>
      </c>
      <c r="G1188" t="s">
        <v>165</v>
      </c>
      <c r="H1188">
        <v>2</v>
      </c>
      <c r="I1188">
        <v>7942.14</v>
      </c>
      <c r="J1188">
        <v>0.15</v>
      </c>
      <c r="K1188">
        <v>13501.64</v>
      </c>
      <c r="L1188">
        <v>3347.11</v>
      </c>
      <c r="M1188">
        <f t="shared" si="56"/>
        <v>13501.638000000001</v>
      </c>
      <c r="N1188" t="str">
        <f t="shared" si="54"/>
        <v>Q1</v>
      </c>
      <c r="O1188" s="2">
        <f t="shared" si="55"/>
        <v>24.790395833395056</v>
      </c>
      <c r="P1188" t="str">
        <f>VLOOKUP(retail_sales_2023!C1188,customers!A:J,5,)</f>
        <v>Pune</v>
      </c>
      <c r="Q1188" t="str">
        <f>VLOOKUP(C1188,customers!A:J,10,0)</f>
        <v>Regular</v>
      </c>
    </row>
    <row r="1189" spans="1:17" x14ac:dyDescent="0.3">
      <c r="A1189" t="s">
        <v>2186</v>
      </c>
      <c r="B1189" s="1">
        <v>45072</v>
      </c>
      <c r="C1189" t="s">
        <v>2187</v>
      </c>
      <c r="D1189" t="s">
        <v>2188</v>
      </c>
      <c r="E1189" t="s">
        <v>21</v>
      </c>
      <c r="F1189" t="s">
        <v>28</v>
      </c>
      <c r="G1189" t="s">
        <v>61</v>
      </c>
      <c r="H1189">
        <v>4</v>
      </c>
      <c r="I1189">
        <v>1549.19</v>
      </c>
      <c r="J1189">
        <v>0</v>
      </c>
      <c r="K1189">
        <v>6196.76</v>
      </c>
      <c r="L1189">
        <v>969.63</v>
      </c>
      <c r="M1189">
        <f t="shared" si="56"/>
        <v>6196.76</v>
      </c>
      <c r="N1189" t="str">
        <f t="shared" si="54"/>
        <v>Q2</v>
      </c>
      <c r="O1189" s="2">
        <f t="shared" si="55"/>
        <v>15.647370561390145</v>
      </c>
      <c r="P1189" t="str">
        <f>VLOOKUP(retail_sales_2023!C1189,customers!A:J,5,)</f>
        <v>Patna</v>
      </c>
      <c r="Q1189" t="str">
        <f>VLOOKUP(C1189,customers!A:J,10,0)</f>
        <v>Premium</v>
      </c>
    </row>
    <row r="1190" spans="1:17" x14ac:dyDescent="0.3">
      <c r="A1190" t="s">
        <v>2189</v>
      </c>
      <c r="B1190" s="1">
        <v>45264</v>
      </c>
      <c r="C1190" t="s">
        <v>303</v>
      </c>
      <c r="D1190" t="s">
        <v>304</v>
      </c>
      <c r="E1190" t="s">
        <v>27</v>
      </c>
      <c r="F1190" t="s">
        <v>28</v>
      </c>
      <c r="G1190" t="s">
        <v>325</v>
      </c>
      <c r="H1190">
        <v>2</v>
      </c>
      <c r="I1190">
        <v>921.01</v>
      </c>
      <c r="J1190">
        <v>0</v>
      </c>
      <c r="K1190">
        <v>1842.02</v>
      </c>
      <c r="L1190">
        <v>379.06</v>
      </c>
      <c r="M1190">
        <f t="shared" si="56"/>
        <v>1842.02</v>
      </c>
      <c r="N1190" t="str">
        <f t="shared" si="54"/>
        <v>Q4</v>
      </c>
      <c r="O1190" s="2">
        <f t="shared" si="55"/>
        <v>20.578495347498944</v>
      </c>
      <c r="P1190" t="str">
        <f>VLOOKUP(retail_sales_2023!C1190,customers!A:J,5,)</f>
        <v>Jaipur</v>
      </c>
      <c r="Q1190" t="str">
        <f>VLOOKUP(C1190,customers!A:J,10,0)</f>
        <v>Premium</v>
      </c>
    </row>
    <row r="1191" spans="1:17" x14ac:dyDescent="0.3">
      <c r="A1191" t="s">
        <v>2190</v>
      </c>
      <c r="B1191" s="1">
        <v>45083</v>
      </c>
      <c r="C1191" t="s">
        <v>2191</v>
      </c>
      <c r="D1191" t="s">
        <v>13093</v>
      </c>
      <c r="E1191" t="s">
        <v>15</v>
      </c>
      <c r="F1191" t="s">
        <v>52</v>
      </c>
      <c r="G1191" t="s">
        <v>937</v>
      </c>
      <c r="H1191">
        <v>10</v>
      </c>
      <c r="I1191">
        <v>358.11</v>
      </c>
      <c r="J1191">
        <v>0.05</v>
      </c>
      <c r="K1191">
        <v>3402.05</v>
      </c>
      <c r="L1191">
        <v>225.08</v>
      </c>
      <c r="M1191">
        <f t="shared" si="56"/>
        <v>3402.0450000000001</v>
      </c>
      <c r="N1191" t="str">
        <f t="shared" si="54"/>
        <v>Q2</v>
      </c>
      <c r="O1191" s="2">
        <f t="shared" si="55"/>
        <v>6.61601093458356</v>
      </c>
      <c r="P1191" t="str">
        <f>VLOOKUP(retail_sales_2023!C1191,customers!A:J,5,)</f>
        <v>Hyderabad</v>
      </c>
      <c r="Q1191" t="str">
        <f>VLOOKUP(C1191,customers!A:J,10,0)</f>
        <v>Premium</v>
      </c>
    </row>
    <row r="1192" spans="1:17" x14ac:dyDescent="0.3">
      <c r="A1192" t="s">
        <v>2192</v>
      </c>
      <c r="B1192" s="1">
        <v>45244</v>
      </c>
      <c r="C1192" t="s">
        <v>1320</v>
      </c>
      <c r="D1192" t="s">
        <v>1321</v>
      </c>
      <c r="E1192" t="s">
        <v>15</v>
      </c>
      <c r="F1192" t="s">
        <v>52</v>
      </c>
      <c r="G1192" t="s">
        <v>268</v>
      </c>
      <c r="H1192">
        <v>8</v>
      </c>
      <c r="I1192">
        <v>393.35</v>
      </c>
      <c r="J1192">
        <v>0</v>
      </c>
      <c r="K1192">
        <v>3146.8</v>
      </c>
      <c r="L1192">
        <v>277.10000000000002</v>
      </c>
      <c r="M1192">
        <f t="shared" si="56"/>
        <v>3146.8</v>
      </c>
      <c r="N1192" t="str">
        <f t="shared" si="54"/>
        <v>Q4</v>
      </c>
      <c r="O1192" s="2">
        <f t="shared" si="55"/>
        <v>8.8057709419092411</v>
      </c>
      <c r="P1192" t="str">
        <f>VLOOKUP(retail_sales_2023!C1192,customers!A:J,5,)</f>
        <v>Kochi</v>
      </c>
      <c r="Q1192" t="str">
        <f>VLOOKUP(C1192,customers!A:J,10,0)</f>
        <v>Premium</v>
      </c>
    </row>
    <row r="1193" spans="1:17" x14ac:dyDescent="0.3">
      <c r="A1193" t="s">
        <v>2193</v>
      </c>
      <c r="B1193" s="1">
        <v>45225</v>
      </c>
      <c r="C1193" t="s">
        <v>1265</v>
      </c>
      <c r="D1193" t="s">
        <v>1266</v>
      </c>
      <c r="E1193" t="s">
        <v>15</v>
      </c>
      <c r="F1193" t="s">
        <v>81</v>
      </c>
      <c r="G1193" t="s">
        <v>101</v>
      </c>
      <c r="H1193">
        <v>1</v>
      </c>
      <c r="I1193">
        <v>928.86</v>
      </c>
      <c r="J1193">
        <v>0</v>
      </c>
      <c r="K1193">
        <v>928.86</v>
      </c>
      <c r="L1193">
        <v>235.83</v>
      </c>
      <c r="M1193">
        <f t="shared" si="56"/>
        <v>928.86</v>
      </c>
      <c r="N1193" t="str">
        <f t="shared" si="54"/>
        <v>Q4</v>
      </c>
      <c r="O1193" s="2">
        <f t="shared" si="55"/>
        <v>25.389186745042313</v>
      </c>
      <c r="P1193" t="str">
        <f>VLOOKUP(retail_sales_2023!C1193,customers!A:J,5,)</f>
        <v>Coimbatore</v>
      </c>
      <c r="Q1193" t="str">
        <f>VLOOKUP(C1193,customers!A:J,10,0)</f>
        <v>Premium</v>
      </c>
    </row>
    <row r="1194" spans="1:17" x14ac:dyDescent="0.3">
      <c r="A1194" t="s">
        <v>2194</v>
      </c>
      <c r="B1194" s="1">
        <v>45030</v>
      </c>
      <c r="C1194" t="s">
        <v>604</v>
      </c>
      <c r="D1194" t="s">
        <v>605</v>
      </c>
      <c r="E1194" t="s">
        <v>27</v>
      </c>
      <c r="F1194" t="s">
        <v>43</v>
      </c>
      <c r="G1194" t="s">
        <v>301</v>
      </c>
      <c r="H1194">
        <v>4</v>
      </c>
      <c r="I1194">
        <v>63776.13</v>
      </c>
      <c r="J1194">
        <v>0.05</v>
      </c>
      <c r="K1194">
        <v>242349.29</v>
      </c>
      <c r="L1194">
        <v>25361.46</v>
      </c>
      <c r="M1194">
        <f t="shared" si="56"/>
        <v>242349.29399999997</v>
      </c>
      <c r="N1194" t="str">
        <f t="shared" si="54"/>
        <v>Q2</v>
      </c>
      <c r="O1194" s="2">
        <f t="shared" si="55"/>
        <v>10.464837755456184</v>
      </c>
      <c r="P1194" t="str">
        <f>VLOOKUP(retail_sales_2023!C1194,customers!A:J,5,)</f>
        <v>Delhi</v>
      </c>
      <c r="Q1194" t="str">
        <f>VLOOKUP(C1194,customers!A:J,10,0)</f>
        <v>Premium</v>
      </c>
    </row>
    <row r="1195" spans="1:17" x14ac:dyDescent="0.3">
      <c r="A1195" t="s">
        <v>2195</v>
      </c>
      <c r="B1195" s="1">
        <v>45023</v>
      </c>
      <c r="C1195" t="s">
        <v>809</v>
      </c>
      <c r="D1195" t="s">
        <v>13093</v>
      </c>
      <c r="E1195" t="s">
        <v>33</v>
      </c>
      <c r="F1195" t="s">
        <v>52</v>
      </c>
      <c r="G1195" t="s">
        <v>69</v>
      </c>
      <c r="H1195">
        <v>6</v>
      </c>
      <c r="I1195">
        <v>416.77</v>
      </c>
      <c r="J1195">
        <v>0</v>
      </c>
      <c r="K1195">
        <v>2500.62</v>
      </c>
      <c r="L1195">
        <v>206.87</v>
      </c>
      <c r="M1195">
        <f t="shared" si="56"/>
        <v>2500.62</v>
      </c>
      <c r="N1195" t="str">
        <f t="shared" si="54"/>
        <v>Q2</v>
      </c>
      <c r="O1195" s="2">
        <f t="shared" si="55"/>
        <v>8.2727483584071155</v>
      </c>
      <c r="P1195" t="str">
        <f>VLOOKUP(retail_sales_2023!C1195,customers!A:J,5,)</f>
        <v>Ahmedabad</v>
      </c>
      <c r="Q1195" t="str">
        <f>VLOOKUP(C1195,customers!A:J,10,0)</f>
        <v>Premium</v>
      </c>
    </row>
    <row r="1196" spans="1:17" x14ac:dyDescent="0.3">
      <c r="A1196" t="s">
        <v>2196</v>
      </c>
      <c r="B1196" s="1">
        <v>45249</v>
      </c>
      <c r="C1196" t="s">
        <v>595</v>
      </c>
      <c r="D1196" t="s">
        <v>596</v>
      </c>
      <c r="E1196" t="s">
        <v>27</v>
      </c>
      <c r="F1196" t="s">
        <v>43</v>
      </c>
      <c r="G1196" t="s">
        <v>154</v>
      </c>
      <c r="H1196">
        <v>5</v>
      </c>
      <c r="I1196">
        <v>27114.15</v>
      </c>
      <c r="J1196">
        <v>0.05</v>
      </c>
      <c r="K1196">
        <v>128792.21</v>
      </c>
      <c r="L1196">
        <v>11237.02</v>
      </c>
      <c r="M1196">
        <f t="shared" si="56"/>
        <v>128792.21249999999</v>
      </c>
      <c r="N1196" t="str">
        <f t="shared" si="54"/>
        <v>Q4</v>
      </c>
      <c r="O1196" s="2">
        <f t="shared" si="55"/>
        <v>8.7249221051490622</v>
      </c>
      <c r="P1196" t="str">
        <f>VLOOKUP(retail_sales_2023!C1196,customers!A:J,5,)</f>
        <v>Lucknow</v>
      </c>
      <c r="Q1196" t="str">
        <f>VLOOKUP(C1196,customers!A:J,10,0)</f>
        <v>Occasional</v>
      </c>
    </row>
    <row r="1197" spans="1:17" x14ac:dyDescent="0.3">
      <c r="A1197" t="s">
        <v>2197</v>
      </c>
      <c r="B1197" s="1">
        <v>45047</v>
      </c>
      <c r="C1197" t="s">
        <v>1138</v>
      </c>
      <c r="D1197" t="s">
        <v>1139</v>
      </c>
      <c r="E1197" t="s">
        <v>21</v>
      </c>
      <c r="F1197" t="s">
        <v>16</v>
      </c>
      <c r="G1197" t="s">
        <v>192</v>
      </c>
      <c r="H1197">
        <v>3</v>
      </c>
      <c r="I1197">
        <v>811.74</v>
      </c>
      <c r="J1197">
        <v>0.3</v>
      </c>
      <c r="K1197">
        <v>1704.65</v>
      </c>
      <c r="L1197">
        <v>512.6</v>
      </c>
      <c r="M1197">
        <f t="shared" si="56"/>
        <v>1704.654</v>
      </c>
      <c r="N1197" t="str">
        <f t="shared" si="54"/>
        <v>Q2</v>
      </c>
      <c r="O1197" s="2">
        <f t="shared" si="55"/>
        <v>30.070688997741474</v>
      </c>
      <c r="P1197" t="str">
        <f>VLOOKUP(retail_sales_2023!C1197,customers!A:J,5,)</f>
        <v>Guwahati</v>
      </c>
      <c r="Q1197" t="str">
        <f>VLOOKUP(C1197,customers!A:J,10,0)</f>
        <v>Premium</v>
      </c>
    </row>
    <row r="1198" spans="1:17" x14ac:dyDescent="0.3">
      <c r="A1198" t="s">
        <v>2198</v>
      </c>
      <c r="B1198" s="1">
        <v>44948</v>
      </c>
      <c r="C1198" t="s">
        <v>476</v>
      </c>
      <c r="D1198" t="s">
        <v>477</v>
      </c>
      <c r="E1198" t="s">
        <v>33</v>
      </c>
      <c r="F1198" t="s">
        <v>81</v>
      </c>
      <c r="G1198" t="s">
        <v>264</v>
      </c>
      <c r="H1198">
        <v>5</v>
      </c>
      <c r="I1198">
        <v>3364.59</v>
      </c>
      <c r="J1198">
        <v>0.05</v>
      </c>
      <c r="K1198">
        <v>15981.8</v>
      </c>
      <c r="L1198">
        <v>4667.5200000000004</v>
      </c>
      <c r="M1198">
        <f t="shared" si="56"/>
        <v>15981.8025</v>
      </c>
      <c r="N1198" t="str">
        <f t="shared" si="54"/>
        <v>Q1</v>
      </c>
      <c r="O1198" s="2">
        <f t="shared" si="55"/>
        <v>29.205220938817909</v>
      </c>
      <c r="P1198" t="str">
        <f>VLOOKUP(retail_sales_2023!C1198,customers!A:J,5,)</f>
        <v>Mumbai</v>
      </c>
      <c r="Q1198" t="str">
        <f>VLOOKUP(C1198,customers!A:J,10,0)</f>
        <v>Regular</v>
      </c>
    </row>
    <row r="1199" spans="1:17" x14ac:dyDescent="0.3">
      <c r="A1199" t="s">
        <v>2199</v>
      </c>
      <c r="B1199" s="1">
        <v>45059</v>
      </c>
      <c r="C1199" t="s">
        <v>736</v>
      </c>
      <c r="D1199" t="s">
        <v>1482</v>
      </c>
      <c r="E1199" t="s">
        <v>33</v>
      </c>
      <c r="F1199" t="s">
        <v>52</v>
      </c>
      <c r="G1199" t="s">
        <v>169</v>
      </c>
      <c r="H1199">
        <v>9</v>
      </c>
      <c r="I1199">
        <v>73.5</v>
      </c>
      <c r="J1199">
        <v>0.15</v>
      </c>
      <c r="K1199">
        <v>562.27</v>
      </c>
      <c r="L1199">
        <v>50.37</v>
      </c>
      <c r="M1199">
        <f t="shared" si="56"/>
        <v>562.27499999999998</v>
      </c>
      <c r="N1199" t="str">
        <f t="shared" si="54"/>
        <v>Q2</v>
      </c>
      <c r="O1199" s="2">
        <f t="shared" si="55"/>
        <v>8.9583296281146065</v>
      </c>
      <c r="P1199" t="str">
        <f>VLOOKUP(retail_sales_2023!C1199,customers!A:J,5,)</f>
        <v>Pune</v>
      </c>
      <c r="Q1199" t="str">
        <f>VLOOKUP(C1199,customers!A:J,10,0)</f>
        <v>Premium</v>
      </c>
    </row>
    <row r="1200" spans="1:17" x14ac:dyDescent="0.3">
      <c r="A1200" t="s">
        <v>2200</v>
      </c>
      <c r="B1200" s="1">
        <v>45118</v>
      </c>
      <c r="C1200" t="s">
        <v>1585</v>
      </c>
      <c r="D1200" t="s">
        <v>1586</v>
      </c>
      <c r="E1200" t="s">
        <v>15</v>
      </c>
      <c r="F1200" t="s">
        <v>43</v>
      </c>
      <c r="G1200" t="s">
        <v>128</v>
      </c>
      <c r="H1200">
        <v>4</v>
      </c>
      <c r="I1200">
        <v>63946.3</v>
      </c>
      <c r="J1200">
        <v>0.15</v>
      </c>
      <c r="K1200">
        <v>217417.42</v>
      </c>
      <c r="L1200">
        <v>22079.62</v>
      </c>
      <c r="M1200">
        <f t="shared" si="56"/>
        <v>217417.42</v>
      </c>
      <c r="N1200" t="str">
        <f t="shared" si="54"/>
        <v>Q3</v>
      </c>
      <c r="O1200" s="2">
        <f t="shared" si="55"/>
        <v>10.155405210861208</v>
      </c>
      <c r="P1200" t="str">
        <f>VLOOKUP(retail_sales_2023!C1200,customers!A:J,5,)</f>
        <v>Coimbatore</v>
      </c>
      <c r="Q1200" t="str">
        <f>VLOOKUP(C1200,customers!A:J,10,0)</f>
        <v>Premium</v>
      </c>
    </row>
    <row r="1201" spans="1:17" x14ac:dyDescent="0.3">
      <c r="A1201" t="s">
        <v>2201</v>
      </c>
      <c r="B1201" s="1">
        <v>45149</v>
      </c>
      <c r="C1201" t="s">
        <v>1173</v>
      </c>
      <c r="D1201" t="s">
        <v>1174</v>
      </c>
      <c r="E1201" t="s">
        <v>15</v>
      </c>
      <c r="F1201" t="s">
        <v>81</v>
      </c>
      <c r="G1201" t="s">
        <v>158</v>
      </c>
      <c r="H1201">
        <v>3</v>
      </c>
      <c r="I1201">
        <v>3461.25</v>
      </c>
      <c r="J1201">
        <v>0.1</v>
      </c>
      <c r="K1201">
        <v>9345.3799999999992</v>
      </c>
      <c r="L1201">
        <v>3393.92</v>
      </c>
      <c r="M1201">
        <f t="shared" si="56"/>
        <v>9345.375</v>
      </c>
      <c r="N1201" t="str">
        <f t="shared" si="54"/>
        <v>Q3</v>
      </c>
      <c r="O1201" s="2">
        <f t="shared" si="55"/>
        <v>36.316554276016603</v>
      </c>
      <c r="P1201" t="str">
        <f>VLOOKUP(retail_sales_2023!C1201,customers!A:J,5,)</f>
        <v>Coimbatore</v>
      </c>
      <c r="Q1201" t="str">
        <f>VLOOKUP(C1201,customers!A:J,10,0)</f>
        <v>Premium</v>
      </c>
    </row>
    <row r="1202" spans="1:17" x14ac:dyDescent="0.3">
      <c r="A1202" t="s">
        <v>2202</v>
      </c>
      <c r="B1202" s="1">
        <v>45274</v>
      </c>
      <c r="C1202" t="s">
        <v>1037</v>
      </c>
      <c r="D1202" t="s">
        <v>1038</v>
      </c>
      <c r="E1202" t="s">
        <v>27</v>
      </c>
      <c r="F1202" t="s">
        <v>81</v>
      </c>
      <c r="G1202" t="s">
        <v>370</v>
      </c>
      <c r="H1202">
        <v>3</v>
      </c>
      <c r="I1202">
        <v>3997.35</v>
      </c>
      <c r="J1202">
        <v>0.3</v>
      </c>
      <c r="K1202">
        <v>8394.43</v>
      </c>
      <c r="L1202">
        <v>3026.98</v>
      </c>
      <c r="M1202">
        <f t="shared" si="56"/>
        <v>8394.4349999999995</v>
      </c>
      <c r="N1202" t="str">
        <f t="shared" si="54"/>
        <v>Q4</v>
      </c>
      <c r="O1202" s="2">
        <f t="shared" si="55"/>
        <v>36.059386998283379</v>
      </c>
      <c r="P1202" t="str">
        <f>VLOOKUP(retail_sales_2023!C1202,customers!A:J,5,)</f>
        <v>Lucknow</v>
      </c>
      <c r="Q1202" t="str">
        <f>VLOOKUP(C1202,customers!A:J,10,0)</f>
        <v>Occasional</v>
      </c>
    </row>
    <row r="1203" spans="1:17" x14ac:dyDescent="0.3">
      <c r="A1203" t="s">
        <v>2203</v>
      </c>
      <c r="B1203" s="1">
        <v>44941</v>
      </c>
      <c r="C1203" t="s">
        <v>1900</v>
      </c>
      <c r="D1203" t="s">
        <v>1901</v>
      </c>
      <c r="E1203" t="s">
        <v>33</v>
      </c>
      <c r="F1203" t="s">
        <v>52</v>
      </c>
      <c r="G1203" t="s">
        <v>117</v>
      </c>
      <c r="H1203">
        <v>10</v>
      </c>
      <c r="I1203">
        <v>315.31</v>
      </c>
      <c r="J1203">
        <v>0.2</v>
      </c>
      <c r="K1203">
        <v>2522.48</v>
      </c>
      <c r="L1203">
        <v>239.86</v>
      </c>
      <c r="M1203">
        <f t="shared" si="56"/>
        <v>2522.48</v>
      </c>
      <c r="N1203" t="str">
        <f t="shared" si="54"/>
        <v>Q1</v>
      </c>
      <c r="O1203" s="2">
        <f t="shared" si="55"/>
        <v>9.50889600710412</v>
      </c>
      <c r="P1203" t="str">
        <f>VLOOKUP(retail_sales_2023!C1203,customers!A:J,5,)</f>
        <v>Ahmedabad</v>
      </c>
      <c r="Q1203" t="str">
        <f>VLOOKUP(C1203,customers!A:J,10,0)</f>
        <v>Premium</v>
      </c>
    </row>
    <row r="1204" spans="1:17" x14ac:dyDescent="0.3">
      <c r="A1204" t="s">
        <v>2204</v>
      </c>
      <c r="B1204" s="1">
        <v>44969</v>
      </c>
      <c r="C1204" t="s">
        <v>729</v>
      </c>
      <c r="D1204" t="s">
        <v>730</v>
      </c>
      <c r="E1204" t="s">
        <v>21</v>
      </c>
      <c r="F1204" t="s">
        <v>28</v>
      </c>
      <c r="G1204" t="s">
        <v>672</v>
      </c>
      <c r="H1204">
        <v>1</v>
      </c>
      <c r="I1204">
        <v>432.02</v>
      </c>
      <c r="J1204">
        <v>0.1</v>
      </c>
      <c r="K1204">
        <v>388.82</v>
      </c>
      <c r="L1204">
        <v>90.21</v>
      </c>
      <c r="M1204">
        <f t="shared" si="56"/>
        <v>388.81799999999998</v>
      </c>
      <c r="N1204" t="str">
        <f t="shared" si="54"/>
        <v>Q1</v>
      </c>
      <c r="O1204" s="2">
        <f t="shared" si="55"/>
        <v>23.200967028445039</v>
      </c>
      <c r="P1204" t="str">
        <f>VLOOKUP(retail_sales_2023!C1204,customers!A:J,5,)</f>
        <v>Patna</v>
      </c>
      <c r="Q1204" t="str">
        <f>VLOOKUP(C1204,customers!A:J,10,0)</f>
        <v>Premium</v>
      </c>
    </row>
    <row r="1205" spans="1:17" x14ac:dyDescent="0.3">
      <c r="A1205" t="s">
        <v>2205</v>
      </c>
      <c r="B1205" s="1">
        <v>45183</v>
      </c>
      <c r="C1205" t="s">
        <v>1629</v>
      </c>
      <c r="D1205" t="s">
        <v>1630</v>
      </c>
      <c r="E1205" t="s">
        <v>15</v>
      </c>
      <c r="F1205" t="s">
        <v>43</v>
      </c>
      <c r="G1205" t="s">
        <v>128</v>
      </c>
      <c r="H1205">
        <v>4</v>
      </c>
      <c r="I1205">
        <v>43848.94</v>
      </c>
      <c r="J1205">
        <v>0</v>
      </c>
      <c r="K1205">
        <v>175395.76</v>
      </c>
      <c r="L1205">
        <v>23084.17</v>
      </c>
      <c r="M1205">
        <f t="shared" si="56"/>
        <v>175395.76</v>
      </c>
      <c r="N1205" t="str">
        <f t="shared" si="54"/>
        <v>Q3</v>
      </c>
      <c r="O1205" s="2">
        <f t="shared" si="55"/>
        <v>13.161190441547729</v>
      </c>
      <c r="P1205" t="str">
        <f>VLOOKUP(retail_sales_2023!C1205,customers!A:J,5,)</f>
        <v>Chennai</v>
      </c>
      <c r="Q1205" t="str">
        <f>VLOOKUP(C1205,customers!A:J,10,0)</f>
        <v>Premium</v>
      </c>
    </row>
    <row r="1206" spans="1:17" x14ac:dyDescent="0.3">
      <c r="A1206" t="s">
        <v>2206</v>
      </c>
      <c r="B1206" s="1">
        <v>44981</v>
      </c>
      <c r="C1206" t="s">
        <v>1208</v>
      </c>
      <c r="D1206" t="s">
        <v>1209</v>
      </c>
      <c r="E1206" t="s">
        <v>27</v>
      </c>
      <c r="F1206" t="s">
        <v>43</v>
      </c>
      <c r="G1206" t="s">
        <v>154</v>
      </c>
      <c r="H1206">
        <v>5</v>
      </c>
      <c r="I1206">
        <v>68901.66</v>
      </c>
      <c r="J1206">
        <v>0.3</v>
      </c>
      <c r="K1206">
        <v>241155.81</v>
      </c>
      <c r="L1206">
        <v>34827.32</v>
      </c>
      <c r="M1206">
        <f t="shared" si="56"/>
        <v>241155.81000000003</v>
      </c>
      <c r="N1206" t="str">
        <f t="shared" si="54"/>
        <v>Q1</v>
      </c>
      <c r="O1206" s="2">
        <f t="shared" si="55"/>
        <v>14.441833269536405</v>
      </c>
      <c r="P1206" t="str">
        <f>VLOOKUP(retail_sales_2023!C1206,customers!A:J,5,)</f>
        <v>Delhi</v>
      </c>
      <c r="Q1206" t="str">
        <f>VLOOKUP(C1206,customers!A:J,10,0)</f>
        <v>Regular</v>
      </c>
    </row>
    <row r="1207" spans="1:17" x14ac:dyDescent="0.3">
      <c r="A1207" t="s">
        <v>2207</v>
      </c>
      <c r="B1207" s="1">
        <v>45259</v>
      </c>
      <c r="C1207" t="s">
        <v>1289</v>
      </c>
      <c r="D1207" t="s">
        <v>1290</v>
      </c>
      <c r="E1207" t="s">
        <v>15</v>
      </c>
      <c r="F1207" t="s">
        <v>43</v>
      </c>
      <c r="G1207" t="s">
        <v>44</v>
      </c>
      <c r="H1207">
        <v>4</v>
      </c>
      <c r="I1207">
        <v>48271.519999999997</v>
      </c>
      <c r="J1207">
        <v>0.1</v>
      </c>
      <c r="K1207">
        <v>173777.47</v>
      </c>
      <c r="L1207">
        <v>22880.61</v>
      </c>
      <c r="M1207">
        <f t="shared" si="56"/>
        <v>173777.47199999998</v>
      </c>
      <c r="N1207" t="str">
        <f t="shared" si="54"/>
        <v>Q4</v>
      </c>
      <c r="O1207" s="2">
        <f t="shared" si="55"/>
        <v>13.166614751613084</v>
      </c>
      <c r="P1207" t="str">
        <f>VLOOKUP(retail_sales_2023!C1207,customers!A:J,5,)</f>
        <v>Kochi</v>
      </c>
      <c r="Q1207" t="str">
        <f>VLOOKUP(C1207,customers!A:J,10,0)</f>
        <v>Regular</v>
      </c>
    </row>
    <row r="1208" spans="1:17" x14ac:dyDescent="0.3">
      <c r="A1208" t="s">
        <v>2208</v>
      </c>
      <c r="B1208" s="1">
        <v>45144</v>
      </c>
      <c r="C1208" t="s">
        <v>1047</v>
      </c>
      <c r="D1208" t="s">
        <v>1048</v>
      </c>
      <c r="E1208" t="s">
        <v>21</v>
      </c>
      <c r="F1208" t="s">
        <v>81</v>
      </c>
      <c r="G1208" t="s">
        <v>264</v>
      </c>
      <c r="H1208">
        <v>5</v>
      </c>
      <c r="I1208">
        <v>1876.48</v>
      </c>
      <c r="J1208">
        <v>0.2</v>
      </c>
      <c r="K1208">
        <v>7505.92</v>
      </c>
      <c r="L1208">
        <v>2038.48</v>
      </c>
      <c r="M1208">
        <f t="shared" si="56"/>
        <v>7505.92</v>
      </c>
      <c r="N1208" t="str">
        <f t="shared" si="54"/>
        <v>Q3</v>
      </c>
      <c r="O1208" s="2">
        <f t="shared" si="55"/>
        <v>27.158296384720327</v>
      </c>
      <c r="P1208" t="str">
        <f>VLOOKUP(retail_sales_2023!C1208,customers!A:J,5,)</f>
        <v>Bhubaneswar</v>
      </c>
      <c r="Q1208" t="str">
        <f>VLOOKUP(C1208,customers!A:J,10,0)</f>
        <v>Premium</v>
      </c>
    </row>
    <row r="1209" spans="1:17" x14ac:dyDescent="0.3">
      <c r="A1209" t="s">
        <v>2209</v>
      </c>
      <c r="B1209" s="1">
        <v>45201</v>
      </c>
      <c r="C1209" t="s">
        <v>31</v>
      </c>
      <c r="D1209" t="s">
        <v>32</v>
      </c>
      <c r="E1209" t="s">
        <v>33</v>
      </c>
      <c r="F1209" t="s">
        <v>52</v>
      </c>
      <c r="G1209" t="s">
        <v>133</v>
      </c>
      <c r="H1209">
        <v>3</v>
      </c>
      <c r="I1209">
        <v>198.65</v>
      </c>
      <c r="J1209">
        <v>0</v>
      </c>
      <c r="K1209">
        <v>595.95000000000005</v>
      </c>
      <c r="L1209">
        <v>55.83</v>
      </c>
      <c r="M1209">
        <f t="shared" si="56"/>
        <v>595.95000000000005</v>
      </c>
      <c r="N1209" t="str">
        <f t="shared" si="54"/>
        <v>Q4</v>
      </c>
      <c r="O1209" s="2">
        <f t="shared" si="55"/>
        <v>9.3682355902340788</v>
      </c>
      <c r="P1209" t="str">
        <f>VLOOKUP(retail_sales_2023!C1209,customers!A:J,5,)</f>
        <v>Ahmedabad</v>
      </c>
      <c r="Q1209" t="str">
        <f>VLOOKUP(C1209,customers!A:J,10,0)</f>
        <v>Premium</v>
      </c>
    </row>
    <row r="1210" spans="1:17" x14ac:dyDescent="0.3">
      <c r="A1210" t="s">
        <v>2210</v>
      </c>
      <c r="B1210" s="1">
        <v>44932</v>
      </c>
      <c r="C1210" t="s">
        <v>586</v>
      </c>
      <c r="D1210" t="s">
        <v>587</v>
      </c>
      <c r="E1210" t="s">
        <v>33</v>
      </c>
      <c r="F1210" t="s">
        <v>81</v>
      </c>
      <c r="G1210" t="s">
        <v>333</v>
      </c>
      <c r="H1210">
        <v>2</v>
      </c>
      <c r="I1210">
        <v>2463.77</v>
      </c>
      <c r="J1210">
        <v>0.1</v>
      </c>
      <c r="K1210">
        <v>4434.79</v>
      </c>
      <c r="L1210">
        <v>1616.63</v>
      </c>
      <c r="M1210">
        <f t="shared" si="56"/>
        <v>4434.7860000000001</v>
      </c>
      <c r="N1210" t="str">
        <f t="shared" si="54"/>
        <v>Q1</v>
      </c>
      <c r="O1210" s="2">
        <f t="shared" si="55"/>
        <v>36.453360813026094</v>
      </c>
      <c r="P1210" t="str">
        <f>VLOOKUP(retail_sales_2023!C1210,customers!A:J,5,)</f>
        <v>Mumbai</v>
      </c>
      <c r="Q1210" t="str">
        <f>VLOOKUP(C1210,customers!A:J,10,0)</f>
        <v>Premium</v>
      </c>
    </row>
    <row r="1211" spans="1:17" x14ac:dyDescent="0.3">
      <c r="A1211" t="s">
        <v>2211</v>
      </c>
      <c r="B1211" s="1">
        <v>44954</v>
      </c>
      <c r="C1211" t="s">
        <v>468</v>
      </c>
      <c r="D1211" t="s">
        <v>13093</v>
      </c>
      <c r="E1211" t="s">
        <v>15</v>
      </c>
      <c r="F1211" t="s">
        <v>38</v>
      </c>
      <c r="G1211" t="s">
        <v>456</v>
      </c>
      <c r="H1211">
        <v>1</v>
      </c>
      <c r="I1211">
        <v>812.25</v>
      </c>
      <c r="J1211">
        <v>0</v>
      </c>
      <c r="K1211">
        <v>812.25</v>
      </c>
      <c r="L1211">
        <v>285.52999999999997</v>
      </c>
      <c r="M1211">
        <f t="shared" si="56"/>
        <v>812.25</v>
      </c>
      <c r="N1211" t="str">
        <f t="shared" si="54"/>
        <v>Q1</v>
      </c>
      <c r="O1211" s="2">
        <f t="shared" si="55"/>
        <v>35.152970144659889</v>
      </c>
      <c r="P1211" t="str">
        <f>VLOOKUP(retail_sales_2023!C1211,customers!A:J,5,)</f>
        <v>Bengaluru</v>
      </c>
      <c r="Q1211" t="str">
        <f>VLOOKUP(C1211,customers!A:J,10,0)</f>
        <v>Regular</v>
      </c>
    </row>
    <row r="1212" spans="1:17" x14ac:dyDescent="0.3">
      <c r="A1212" t="s">
        <v>2212</v>
      </c>
      <c r="B1212" s="1">
        <v>45049</v>
      </c>
      <c r="C1212" t="s">
        <v>886</v>
      </c>
      <c r="D1212" t="s">
        <v>887</v>
      </c>
      <c r="E1212" t="s">
        <v>21</v>
      </c>
      <c r="F1212" t="s">
        <v>43</v>
      </c>
      <c r="G1212" t="s">
        <v>44</v>
      </c>
      <c r="H1212">
        <v>4</v>
      </c>
      <c r="I1212">
        <v>30516.880000000001</v>
      </c>
      <c r="J1212">
        <v>0.1</v>
      </c>
      <c r="K1212">
        <v>109860.77</v>
      </c>
      <c r="L1212">
        <v>16815.95</v>
      </c>
      <c r="M1212">
        <f t="shared" si="56"/>
        <v>109860.76800000001</v>
      </c>
      <c r="N1212" t="str">
        <f t="shared" si="54"/>
        <v>Q2</v>
      </c>
      <c r="O1212" s="2">
        <f t="shared" si="55"/>
        <v>15.30660125538898</v>
      </c>
      <c r="P1212" t="str">
        <f>VLOOKUP(retail_sales_2023!C1212,customers!A:J,5,)</f>
        <v>Bhubaneswar</v>
      </c>
      <c r="Q1212" t="str">
        <f>VLOOKUP(C1212,customers!A:J,10,0)</f>
        <v>Premium</v>
      </c>
    </row>
    <row r="1213" spans="1:17" x14ac:dyDescent="0.3">
      <c r="A1213" t="s">
        <v>2213</v>
      </c>
      <c r="B1213" s="1">
        <v>45220</v>
      </c>
      <c r="C1213" t="s">
        <v>202</v>
      </c>
      <c r="D1213" t="s">
        <v>203</v>
      </c>
      <c r="E1213" t="s">
        <v>27</v>
      </c>
      <c r="F1213" t="s">
        <v>43</v>
      </c>
      <c r="G1213" t="s">
        <v>282</v>
      </c>
      <c r="H1213">
        <v>5</v>
      </c>
      <c r="I1213">
        <v>18742.439999999999</v>
      </c>
      <c r="J1213">
        <v>0.2</v>
      </c>
      <c r="K1213">
        <v>74969.759999999995</v>
      </c>
      <c r="L1213">
        <v>-7857.98</v>
      </c>
      <c r="M1213">
        <f t="shared" si="56"/>
        <v>74969.759999999995</v>
      </c>
      <c r="N1213" t="str">
        <f t="shared" si="54"/>
        <v>Q4</v>
      </c>
      <c r="O1213" s="2">
        <f t="shared" si="55"/>
        <v>-10.481532820699973</v>
      </c>
      <c r="P1213" t="str">
        <f>VLOOKUP(retail_sales_2023!C1213,customers!A:J,5,)</f>
        <v>Lucknow</v>
      </c>
      <c r="Q1213" t="str">
        <f>VLOOKUP(C1213,customers!A:J,10,0)</f>
        <v>Premium</v>
      </c>
    </row>
    <row r="1214" spans="1:17" x14ac:dyDescent="0.3">
      <c r="A1214" t="s">
        <v>2214</v>
      </c>
      <c r="B1214" s="1">
        <v>45187</v>
      </c>
      <c r="C1214" t="s">
        <v>1974</v>
      </c>
      <c r="D1214" t="s">
        <v>1975</v>
      </c>
      <c r="E1214" t="s">
        <v>15</v>
      </c>
      <c r="F1214" t="s">
        <v>81</v>
      </c>
      <c r="G1214" t="s">
        <v>470</v>
      </c>
      <c r="H1214">
        <v>2</v>
      </c>
      <c r="I1214">
        <v>1212.73</v>
      </c>
      <c r="J1214">
        <v>0.25</v>
      </c>
      <c r="K1214">
        <v>1819.1</v>
      </c>
      <c r="L1214">
        <v>703.45</v>
      </c>
      <c r="M1214">
        <f t="shared" si="56"/>
        <v>1819.095</v>
      </c>
      <c r="N1214" t="str">
        <f t="shared" si="54"/>
        <v>Q3</v>
      </c>
      <c r="O1214" s="2">
        <f t="shared" si="55"/>
        <v>38.670221538123251</v>
      </c>
      <c r="P1214" t="str">
        <f>VLOOKUP(retail_sales_2023!C1214,customers!A:J,5,)</f>
        <v>Kochi</v>
      </c>
      <c r="Q1214" t="str">
        <f>VLOOKUP(C1214,customers!A:J,10,0)</f>
        <v>Premium</v>
      </c>
    </row>
    <row r="1215" spans="1:17" x14ac:dyDescent="0.3">
      <c r="A1215" t="s">
        <v>2215</v>
      </c>
      <c r="B1215" s="1">
        <v>45153</v>
      </c>
      <c r="C1215" t="s">
        <v>1365</v>
      </c>
      <c r="D1215" t="s">
        <v>1366</v>
      </c>
      <c r="E1215" t="s">
        <v>27</v>
      </c>
      <c r="F1215" t="s">
        <v>38</v>
      </c>
      <c r="G1215" t="s">
        <v>141</v>
      </c>
      <c r="H1215">
        <v>1</v>
      </c>
      <c r="I1215">
        <v>1598.6</v>
      </c>
      <c r="J1215">
        <v>0</v>
      </c>
      <c r="K1215">
        <v>1598.6</v>
      </c>
      <c r="L1215">
        <v>537.41</v>
      </c>
      <c r="M1215">
        <f t="shared" si="56"/>
        <v>1598.6</v>
      </c>
      <c r="N1215" t="str">
        <f t="shared" si="54"/>
        <v>Q3</v>
      </c>
      <c r="O1215" s="2">
        <f t="shared" si="55"/>
        <v>33.617540347804329</v>
      </c>
      <c r="P1215" t="str">
        <f>VLOOKUP(retail_sales_2023!C1215,customers!A:J,5,)</f>
        <v>Lucknow</v>
      </c>
      <c r="Q1215" t="str">
        <f>VLOOKUP(C1215,customers!A:J,10,0)</f>
        <v>Premium</v>
      </c>
    </row>
    <row r="1216" spans="1:17" x14ac:dyDescent="0.3">
      <c r="A1216" t="s">
        <v>2216</v>
      </c>
      <c r="B1216" s="1">
        <v>45198</v>
      </c>
      <c r="C1216" t="s">
        <v>119</v>
      </c>
      <c r="D1216" t="s">
        <v>120</v>
      </c>
      <c r="E1216" t="s">
        <v>15</v>
      </c>
      <c r="F1216" t="s">
        <v>22</v>
      </c>
      <c r="G1216" t="s">
        <v>210</v>
      </c>
      <c r="H1216">
        <v>3</v>
      </c>
      <c r="I1216">
        <v>19063.05</v>
      </c>
      <c r="J1216">
        <v>0</v>
      </c>
      <c r="K1216">
        <v>57189.15</v>
      </c>
      <c r="L1216">
        <v>11193.47</v>
      </c>
      <c r="M1216">
        <f t="shared" si="56"/>
        <v>57189.149999999994</v>
      </c>
      <c r="N1216" t="str">
        <f t="shared" si="54"/>
        <v>Q3</v>
      </c>
      <c r="O1216" s="2">
        <f t="shared" si="55"/>
        <v>19.572716153326287</v>
      </c>
      <c r="P1216" t="str">
        <f>VLOOKUP(retail_sales_2023!C1216,customers!A:J,5,)</f>
        <v>Kochi</v>
      </c>
      <c r="Q1216" t="str">
        <f>VLOOKUP(C1216,customers!A:J,10,0)</f>
        <v>Premium</v>
      </c>
    </row>
    <row r="1217" spans="1:17" x14ac:dyDescent="0.3">
      <c r="A1217" t="s">
        <v>2217</v>
      </c>
      <c r="B1217" s="1">
        <v>45030</v>
      </c>
      <c r="C1217" t="s">
        <v>1002</v>
      </c>
      <c r="D1217" t="s">
        <v>1003</v>
      </c>
      <c r="E1217" t="s">
        <v>21</v>
      </c>
      <c r="F1217" t="s">
        <v>38</v>
      </c>
      <c r="G1217" t="s">
        <v>141</v>
      </c>
      <c r="H1217">
        <v>5</v>
      </c>
      <c r="I1217">
        <v>235.75</v>
      </c>
      <c r="J1217">
        <v>0.25</v>
      </c>
      <c r="K1217">
        <v>884.06</v>
      </c>
      <c r="L1217">
        <v>279.23</v>
      </c>
      <c r="M1217">
        <f t="shared" si="56"/>
        <v>884.0625</v>
      </c>
      <c r="N1217" t="str">
        <f t="shared" si="54"/>
        <v>Q2</v>
      </c>
      <c r="O1217" s="2">
        <f t="shared" si="55"/>
        <v>31.584960296812437</v>
      </c>
      <c r="P1217" t="str">
        <f>VLOOKUP(retail_sales_2023!C1217,customers!A:J,5,)</f>
        <v>Bhubaneswar</v>
      </c>
      <c r="Q1217" t="str">
        <f>VLOOKUP(C1217,customers!A:J,10,0)</f>
        <v>Premium</v>
      </c>
    </row>
    <row r="1218" spans="1:17" x14ac:dyDescent="0.3">
      <c r="A1218" t="s">
        <v>2218</v>
      </c>
      <c r="B1218" s="1">
        <v>45033</v>
      </c>
      <c r="C1218" t="s">
        <v>176</v>
      </c>
      <c r="D1218" t="s">
        <v>177</v>
      </c>
      <c r="E1218" t="s">
        <v>15</v>
      </c>
      <c r="F1218" t="s">
        <v>38</v>
      </c>
      <c r="G1218" t="s">
        <v>77</v>
      </c>
      <c r="H1218">
        <v>4</v>
      </c>
      <c r="I1218">
        <v>1132.6199999999999</v>
      </c>
      <c r="J1218">
        <v>0</v>
      </c>
      <c r="K1218">
        <v>4530.4799999999996</v>
      </c>
      <c r="L1218">
        <v>1353.93</v>
      </c>
      <c r="M1218">
        <f t="shared" si="56"/>
        <v>4530.4799999999996</v>
      </c>
      <c r="N1218" t="str">
        <f t="shared" si="54"/>
        <v>Q2</v>
      </c>
      <c r="O1218" s="2">
        <f t="shared" si="55"/>
        <v>29.884912856915829</v>
      </c>
      <c r="P1218" t="str">
        <f>VLOOKUP(retail_sales_2023!C1218,customers!A:J,5,)</f>
        <v>Hyderabad</v>
      </c>
      <c r="Q1218" t="str">
        <f>VLOOKUP(C1218,customers!A:J,10,0)</f>
        <v>Premium</v>
      </c>
    </row>
    <row r="1219" spans="1:17" x14ac:dyDescent="0.3">
      <c r="A1219" t="s">
        <v>2219</v>
      </c>
      <c r="B1219" s="1">
        <v>44992</v>
      </c>
      <c r="C1219" t="s">
        <v>607</v>
      </c>
      <c r="D1219" t="s">
        <v>608</v>
      </c>
      <c r="E1219" t="s">
        <v>21</v>
      </c>
      <c r="F1219" t="s">
        <v>22</v>
      </c>
      <c r="G1219" t="s">
        <v>516</v>
      </c>
      <c r="H1219">
        <v>5</v>
      </c>
      <c r="I1219">
        <v>16695.73</v>
      </c>
      <c r="J1219">
        <v>0</v>
      </c>
      <c r="K1219">
        <v>83478.649999999994</v>
      </c>
      <c r="L1219">
        <v>24223.88</v>
      </c>
      <c r="M1219">
        <f t="shared" si="56"/>
        <v>83478.649999999994</v>
      </c>
      <c r="N1219" t="str">
        <f t="shared" ref="N1219:N1282" si="57">"Q"&amp;ROUNDUP(MONTH(B1219)/3,0)</f>
        <v>Q1</v>
      </c>
      <c r="O1219" s="2">
        <f t="shared" ref="O1219:O1282" si="58">(L1219/K1219)*100</f>
        <v>29.018054316882225</v>
      </c>
      <c r="P1219" t="str">
        <f>VLOOKUP(retail_sales_2023!C1219,customers!A:J,5,)</f>
        <v>Ranchi</v>
      </c>
      <c r="Q1219" t="str">
        <f>VLOOKUP(C1219,customers!A:J,10,0)</f>
        <v>Regular</v>
      </c>
    </row>
    <row r="1220" spans="1:17" x14ac:dyDescent="0.3">
      <c r="A1220" t="s">
        <v>2220</v>
      </c>
      <c r="B1220" s="1">
        <v>45030</v>
      </c>
      <c r="C1220" t="s">
        <v>1412</v>
      </c>
      <c r="D1220" t="s">
        <v>1413</v>
      </c>
      <c r="E1220" t="s">
        <v>33</v>
      </c>
      <c r="F1220" t="s">
        <v>81</v>
      </c>
      <c r="G1220" t="s">
        <v>150</v>
      </c>
      <c r="H1220">
        <v>5</v>
      </c>
      <c r="I1220">
        <v>1911.29</v>
      </c>
      <c r="J1220">
        <v>0.1</v>
      </c>
      <c r="K1220">
        <v>8600.81</v>
      </c>
      <c r="L1220">
        <v>2968.84</v>
      </c>
      <c r="M1220">
        <f t="shared" si="56"/>
        <v>8600.8050000000003</v>
      </c>
      <c r="N1220" t="str">
        <f t="shared" si="57"/>
        <v>Q2</v>
      </c>
      <c r="O1220" s="2">
        <f t="shared" si="58"/>
        <v>34.518144221300091</v>
      </c>
      <c r="P1220" t="str">
        <f>VLOOKUP(retail_sales_2023!C1220,customers!A:J,5,)</f>
        <v>Surat</v>
      </c>
      <c r="Q1220" t="str">
        <f>VLOOKUP(C1220,customers!A:J,10,0)</f>
        <v>Occasional</v>
      </c>
    </row>
    <row r="1221" spans="1:17" x14ac:dyDescent="0.3">
      <c r="A1221" t="s">
        <v>2221</v>
      </c>
      <c r="B1221" s="1">
        <v>45025</v>
      </c>
      <c r="C1221" t="s">
        <v>1094</v>
      </c>
      <c r="D1221" t="s">
        <v>1095</v>
      </c>
      <c r="E1221" t="s">
        <v>27</v>
      </c>
      <c r="F1221" t="s">
        <v>81</v>
      </c>
      <c r="G1221" t="s">
        <v>82</v>
      </c>
      <c r="H1221">
        <v>3</v>
      </c>
      <c r="I1221">
        <v>3475.58</v>
      </c>
      <c r="J1221">
        <v>0.1</v>
      </c>
      <c r="K1221">
        <v>9384.07</v>
      </c>
      <c r="L1221">
        <v>2441.9299999999998</v>
      </c>
      <c r="M1221">
        <f t="shared" ref="M1221:M1284" si="59">H1221*I1221*(1-J1221)</f>
        <v>9384.0660000000007</v>
      </c>
      <c r="N1221" t="str">
        <f t="shared" si="57"/>
        <v>Q2</v>
      </c>
      <c r="O1221" s="2">
        <f t="shared" si="58"/>
        <v>26.022077840425318</v>
      </c>
      <c r="P1221" t="str">
        <f>VLOOKUP(retail_sales_2023!C1221,customers!A:J,5,)</f>
        <v>Lucknow</v>
      </c>
      <c r="Q1221" t="str">
        <f>VLOOKUP(C1221,customers!A:J,10,0)</f>
        <v>Premium</v>
      </c>
    </row>
    <row r="1222" spans="1:17" x14ac:dyDescent="0.3">
      <c r="A1222" t="s">
        <v>2222</v>
      </c>
      <c r="B1222" s="1">
        <v>45280</v>
      </c>
      <c r="C1222" t="s">
        <v>870</v>
      </c>
      <c r="D1222" t="s">
        <v>871</v>
      </c>
      <c r="E1222" t="s">
        <v>27</v>
      </c>
      <c r="F1222" t="s">
        <v>16</v>
      </c>
      <c r="G1222" t="s">
        <v>356</v>
      </c>
      <c r="H1222">
        <v>3</v>
      </c>
      <c r="I1222">
        <v>380.85</v>
      </c>
      <c r="J1222">
        <v>0.2</v>
      </c>
      <c r="K1222">
        <v>914.04</v>
      </c>
      <c r="L1222">
        <v>309.8</v>
      </c>
      <c r="M1222">
        <f t="shared" si="59"/>
        <v>914.04000000000019</v>
      </c>
      <c r="N1222" t="str">
        <f t="shared" si="57"/>
        <v>Q4</v>
      </c>
      <c r="O1222" s="2">
        <f t="shared" si="58"/>
        <v>33.893483873791084</v>
      </c>
      <c r="P1222" t="str">
        <f>VLOOKUP(retail_sales_2023!C1222,customers!A:J,5,)</f>
        <v>Lucknow</v>
      </c>
      <c r="Q1222" t="str">
        <f>VLOOKUP(C1222,customers!A:J,10,0)</f>
        <v>Premium</v>
      </c>
    </row>
    <row r="1223" spans="1:17" x14ac:dyDescent="0.3">
      <c r="A1223" t="s">
        <v>2223</v>
      </c>
      <c r="B1223" s="1">
        <v>45291</v>
      </c>
      <c r="C1223" t="s">
        <v>1460</v>
      </c>
      <c r="D1223" t="s">
        <v>1461</v>
      </c>
      <c r="E1223" t="s">
        <v>33</v>
      </c>
      <c r="F1223" t="s">
        <v>81</v>
      </c>
      <c r="G1223" t="s">
        <v>101</v>
      </c>
      <c r="H1223">
        <v>1</v>
      </c>
      <c r="I1223">
        <v>1397.57</v>
      </c>
      <c r="J1223">
        <v>0</v>
      </c>
      <c r="K1223">
        <v>1397.57</v>
      </c>
      <c r="L1223">
        <v>532.87</v>
      </c>
      <c r="M1223">
        <f t="shared" si="59"/>
        <v>1397.57</v>
      </c>
      <c r="N1223" t="str">
        <f t="shared" si="57"/>
        <v>Q4</v>
      </c>
      <c r="O1223" s="2">
        <f t="shared" si="58"/>
        <v>38.128322731598416</v>
      </c>
      <c r="P1223" t="str">
        <f>VLOOKUP(retail_sales_2023!C1223,customers!A:J,5,)</f>
        <v>Pune</v>
      </c>
      <c r="Q1223" t="str">
        <f>VLOOKUP(C1223,customers!A:J,10,0)</f>
        <v>Premium</v>
      </c>
    </row>
    <row r="1224" spans="1:17" x14ac:dyDescent="0.3">
      <c r="A1224" t="s">
        <v>2224</v>
      </c>
      <c r="B1224" s="1">
        <v>44969</v>
      </c>
      <c r="C1224" t="s">
        <v>1120</v>
      </c>
      <c r="D1224" t="s">
        <v>1121</v>
      </c>
      <c r="E1224" t="s">
        <v>33</v>
      </c>
      <c r="F1224" t="s">
        <v>81</v>
      </c>
      <c r="G1224" t="s">
        <v>264</v>
      </c>
      <c r="H1224">
        <v>1</v>
      </c>
      <c r="I1224">
        <v>2495.16</v>
      </c>
      <c r="J1224">
        <v>0.1</v>
      </c>
      <c r="K1224">
        <v>2245.64</v>
      </c>
      <c r="L1224">
        <v>602.11</v>
      </c>
      <c r="M1224">
        <f t="shared" si="59"/>
        <v>2245.6439999999998</v>
      </c>
      <c r="N1224" t="str">
        <f t="shared" si="57"/>
        <v>Q1</v>
      </c>
      <c r="O1224" s="2">
        <f t="shared" si="58"/>
        <v>26.812400919114378</v>
      </c>
      <c r="P1224" t="str">
        <f>VLOOKUP(retail_sales_2023!C1224,customers!A:J,5,)</f>
        <v>Nagpur</v>
      </c>
      <c r="Q1224" t="str">
        <f>VLOOKUP(C1224,customers!A:J,10,0)</f>
        <v>Regular</v>
      </c>
    </row>
    <row r="1225" spans="1:17" x14ac:dyDescent="0.3">
      <c r="A1225" t="s">
        <v>2225</v>
      </c>
      <c r="B1225" s="1">
        <v>45280</v>
      </c>
      <c r="C1225" t="s">
        <v>1192</v>
      </c>
      <c r="D1225" t="s">
        <v>1193</v>
      </c>
      <c r="E1225" t="s">
        <v>33</v>
      </c>
      <c r="F1225" t="s">
        <v>28</v>
      </c>
      <c r="G1225" t="s">
        <v>672</v>
      </c>
      <c r="H1225">
        <v>2</v>
      </c>
      <c r="I1225">
        <v>6405.16</v>
      </c>
      <c r="J1225">
        <v>0.05</v>
      </c>
      <c r="K1225">
        <v>12169.8</v>
      </c>
      <c r="L1225">
        <v>3190.63</v>
      </c>
      <c r="M1225">
        <f t="shared" si="59"/>
        <v>12169.803999999998</v>
      </c>
      <c r="N1225" t="str">
        <f t="shared" si="57"/>
        <v>Q4</v>
      </c>
      <c r="O1225" s="2">
        <f t="shared" si="58"/>
        <v>26.217604233430297</v>
      </c>
      <c r="P1225" t="str">
        <f>VLOOKUP(retail_sales_2023!C1225,customers!A:J,5,)</f>
        <v>Ahmedabad</v>
      </c>
      <c r="Q1225" t="str">
        <f>VLOOKUP(C1225,customers!A:J,10,0)</f>
        <v>Regular</v>
      </c>
    </row>
    <row r="1226" spans="1:17" x14ac:dyDescent="0.3">
      <c r="A1226" t="s">
        <v>2226</v>
      </c>
      <c r="B1226" s="1">
        <v>45003</v>
      </c>
      <c r="C1226" t="s">
        <v>31</v>
      </c>
      <c r="D1226" t="s">
        <v>32</v>
      </c>
      <c r="E1226" t="s">
        <v>33</v>
      </c>
      <c r="F1226" t="s">
        <v>52</v>
      </c>
      <c r="G1226" t="s">
        <v>169</v>
      </c>
      <c r="H1226">
        <v>1</v>
      </c>
      <c r="I1226">
        <v>635.16</v>
      </c>
      <c r="J1226">
        <v>0.2</v>
      </c>
      <c r="K1226">
        <v>508.13</v>
      </c>
      <c r="L1226">
        <v>28.48</v>
      </c>
      <c r="M1226">
        <f t="shared" si="59"/>
        <v>508.12799999999999</v>
      </c>
      <c r="N1226" t="str">
        <f t="shared" si="57"/>
        <v>Q1</v>
      </c>
      <c r="O1226" s="2">
        <f t="shared" si="58"/>
        <v>5.6048648967783841</v>
      </c>
      <c r="P1226" t="str">
        <f>VLOOKUP(retail_sales_2023!C1226,customers!A:J,5,)</f>
        <v>Ahmedabad</v>
      </c>
      <c r="Q1226" t="str">
        <f>VLOOKUP(C1226,customers!A:J,10,0)</f>
        <v>Premium</v>
      </c>
    </row>
    <row r="1227" spans="1:17" x14ac:dyDescent="0.3">
      <c r="A1227" t="s">
        <v>2227</v>
      </c>
      <c r="B1227" s="1">
        <v>45173</v>
      </c>
      <c r="C1227" t="s">
        <v>228</v>
      </c>
      <c r="D1227" t="s">
        <v>229</v>
      </c>
      <c r="E1227" t="s">
        <v>21</v>
      </c>
      <c r="F1227" t="s">
        <v>52</v>
      </c>
      <c r="G1227" t="s">
        <v>117</v>
      </c>
      <c r="H1227">
        <v>4</v>
      </c>
      <c r="I1227">
        <v>70.23</v>
      </c>
      <c r="J1227">
        <v>0</v>
      </c>
      <c r="K1227">
        <v>280.92</v>
      </c>
      <c r="L1227">
        <v>18.2</v>
      </c>
      <c r="M1227">
        <f t="shared" si="59"/>
        <v>280.92</v>
      </c>
      <c r="N1227" t="str">
        <f t="shared" si="57"/>
        <v>Q3</v>
      </c>
      <c r="O1227" s="2">
        <f t="shared" si="58"/>
        <v>6.4787128007973784</v>
      </c>
      <c r="P1227" t="str">
        <f>VLOOKUP(retail_sales_2023!C1227,customers!A:J,5,)</f>
        <v>Ranchi</v>
      </c>
      <c r="Q1227" t="str">
        <f>VLOOKUP(C1227,customers!A:J,10,0)</f>
        <v>Occasional</v>
      </c>
    </row>
    <row r="1228" spans="1:17" x14ac:dyDescent="0.3">
      <c r="A1228" t="s">
        <v>2228</v>
      </c>
      <c r="B1228" s="1">
        <v>45005</v>
      </c>
      <c r="C1228" t="s">
        <v>1324</v>
      </c>
      <c r="D1228" t="s">
        <v>13093</v>
      </c>
      <c r="E1228" t="s">
        <v>33</v>
      </c>
      <c r="F1228" t="s">
        <v>16</v>
      </c>
      <c r="G1228" t="s">
        <v>86</v>
      </c>
      <c r="H1228">
        <v>5</v>
      </c>
      <c r="I1228">
        <v>907.03</v>
      </c>
      <c r="J1228">
        <v>0.1</v>
      </c>
      <c r="K1228">
        <v>4081.63</v>
      </c>
      <c r="L1228">
        <v>1713.89</v>
      </c>
      <c r="M1228">
        <f t="shared" si="59"/>
        <v>4081.6349999999998</v>
      </c>
      <c r="N1228" t="str">
        <f t="shared" si="57"/>
        <v>Q1</v>
      </c>
      <c r="O1228" s="2">
        <f t="shared" si="58"/>
        <v>41.990332293715994</v>
      </c>
      <c r="P1228" t="str">
        <f>VLOOKUP(retail_sales_2023!C1228,customers!A:J,5,)</f>
        <v>Mumbai</v>
      </c>
      <c r="Q1228" t="str">
        <f>VLOOKUP(C1228,customers!A:J,10,0)</f>
        <v>Regular</v>
      </c>
    </row>
    <row r="1229" spans="1:17" x14ac:dyDescent="0.3">
      <c r="A1229" t="s">
        <v>2229</v>
      </c>
      <c r="B1229" s="1">
        <v>45200</v>
      </c>
      <c r="C1229" t="s">
        <v>500</v>
      </c>
      <c r="D1229" t="s">
        <v>501</v>
      </c>
      <c r="E1229" t="s">
        <v>15</v>
      </c>
      <c r="F1229" t="s">
        <v>43</v>
      </c>
      <c r="G1229" t="s">
        <v>121</v>
      </c>
      <c r="H1229">
        <v>4</v>
      </c>
      <c r="I1229">
        <v>21074.38</v>
      </c>
      <c r="J1229">
        <v>0</v>
      </c>
      <c r="K1229">
        <v>84297.52</v>
      </c>
      <c r="L1229">
        <v>9154.64</v>
      </c>
      <c r="M1229">
        <f t="shared" si="59"/>
        <v>84297.52</v>
      </c>
      <c r="N1229" t="str">
        <f t="shared" si="57"/>
        <v>Q4</v>
      </c>
      <c r="O1229" s="2">
        <f t="shared" si="58"/>
        <v>10.859916163607185</v>
      </c>
      <c r="P1229" t="str">
        <f>VLOOKUP(retail_sales_2023!C1229,customers!A:J,5,)</f>
        <v>Coimbatore</v>
      </c>
      <c r="Q1229" t="str">
        <f>VLOOKUP(C1229,customers!A:J,10,0)</f>
        <v>Premium</v>
      </c>
    </row>
    <row r="1230" spans="1:17" x14ac:dyDescent="0.3">
      <c r="A1230" t="s">
        <v>2230</v>
      </c>
      <c r="B1230" s="1">
        <v>45004</v>
      </c>
      <c r="C1230" t="s">
        <v>1403</v>
      </c>
      <c r="D1230" t="s">
        <v>1404</v>
      </c>
      <c r="E1230" t="s">
        <v>27</v>
      </c>
      <c r="F1230" t="s">
        <v>38</v>
      </c>
      <c r="G1230" t="s">
        <v>65</v>
      </c>
      <c r="H1230">
        <v>1</v>
      </c>
      <c r="I1230">
        <v>2435.29</v>
      </c>
      <c r="J1230">
        <v>0.05</v>
      </c>
      <c r="K1230">
        <v>2313.5300000000002</v>
      </c>
      <c r="L1230">
        <v>684.98</v>
      </c>
      <c r="M1230">
        <f t="shared" si="59"/>
        <v>2313.5254999999997</v>
      </c>
      <c r="N1230" t="str">
        <f t="shared" si="57"/>
        <v>Q1</v>
      </c>
      <c r="O1230" s="2">
        <f t="shared" si="58"/>
        <v>29.607569385311621</v>
      </c>
      <c r="P1230" t="str">
        <f>VLOOKUP(retail_sales_2023!C1230,customers!A:J,5,)</f>
        <v>Jaipur</v>
      </c>
      <c r="Q1230" t="str">
        <f>VLOOKUP(C1230,customers!A:J,10,0)</f>
        <v>Occasional</v>
      </c>
    </row>
    <row r="1231" spans="1:17" x14ac:dyDescent="0.3">
      <c r="A1231" t="s">
        <v>2231</v>
      </c>
      <c r="B1231" s="1">
        <v>44959</v>
      </c>
      <c r="C1231" t="s">
        <v>454</v>
      </c>
      <c r="D1231" t="s">
        <v>455</v>
      </c>
      <c r="E1231" t="s">
        <v>33</v>
      </c>
      <c r="F1231" t="s">
        <v>81</v>
      </c>
      <c r="G1231" t="s">
        <v>370</v>
      </c>
      <c r="H1231">
        <v>4</v>
      </c>
      <c r="I1231">
        <v>4222.3100000000004</v>
      </c>
      <c r="J1231">
        <v>0</v>
      </c>
      <c r="K1231">
        <v>16889.240000000002</v>
      </c>
      <c r="L1231">
        <v>4030.32</v>
      </c>
      <c r="M1231">
        <f t="shared" si="59"/>
        <v>16889.240000000002</v>
      </c>
      <c r="N1231" t="str">
        <f t="shared" si="57"/>
        <v>Q1</v>
      </c>
      <c r="O1231" s="2">
        <f t="shared" si="58"/>
        <v>23.863240737889921</v>
      </c>
      <c r="P1231" t="str">
        <f>VLOOKUP(retail_sales_2023!C1231,customers!A:J,5,)</f>
        <v>Mumbai</v>
      </c>
      <c r="Q1231" t="str">
        <f>VLOOKUP(C1231,customers!A:J,10,0)</f>
        <v>Premium</v>
      </c>
    </row>
    <row r="1232" spans="1:17" x14ac:dyDescent="0.3">
      <c r="A1232" t="s">
        <v>2232</v>
      </c>
      <c r="B1232" s="1">
        <v>45151</v>
      </c>
      <c r="C1232" t="s">
        <v>2233</v>
      </c>
      <c r="D1232" t="s">
        <v>2234</v>
      </c>
      <c r="E1232" t="s">
        <v>27</v>
      </c>
      <c r="F1232" t="s">
        <v>43</v>
      </c>
      <c r="G1232" t="s">
        <v>282</v>
      </c>
      <c r="H1232">
        <v>1</v>
      </c>
      <c r="I1232">
        <v>25423.46</v>
      </c>
      <c r="J1232">
        <v>0.15</v>
      </c>
      <c r="K1232">
        <v>21609.94</v>
      </c>
      <c r="L1232">
        <v>2157.73</v>
      </c>
      <c r="M1232">
        <f t="shared" si="59"/>
        <v>21609.940999999999</v>
      </c>
      <c r="N1232" t="str">
        <f t="shared" si="57"/>
        <v>Q3</v>
      </c>
      <c r="O1232" s="2">
        <f t="shared" si="58"/>
        <v>9.9848958395997407</v>
      </c>
      <c r="P1232" t="str">
        <f>VLOOKUP(retail_sales_2023!C1232,customers!A:J,5,)</f>
        <v>Delhi</v>
      </c>
      <c r="Q1232" t="str">
        <f>VLOOKUP(C1232,customers!A:J,10,0)</f>
        <v>Regular</v>
      </c>
    </row>
    <row r="1233" spans="1:17" x14ac:dyDescent="0.3">
      <c r="A1233" t="s">
        <v>2235</v>
      </c>
      <c r="B1233" s="1">
        <v>45252</v>
      </c>
      <c r="C1233" t="s">
        <v>251</v>
      </c>
      <c r="D1233" t="s">
        <v>252</v>
      </c>
      <c r="E1233" t="s">
        <v>15</v>
      </c>
      <c r="F1233" t="s">
        <v>52</v>
      </c>
      <c r="G1233" t="s">
        <v>69</v>
      </c>
      <c r="H1233">
        <v>4</v>
      </c>
      <c r="I1233">
        <v>278.48</v>
      </c>
      <c r="J1233">
        <v>0.2</v>
      </c>
      <c r="K1233">
        <v>891.14</v>
      </c>
      <c r="L1233">
        <v>76.03</v>
      </c>
      <c r="M1233">
        <f t="shared" si="59"/>
        <v>891.13600000000008</v>
      </c>
      <c r="N1233" t="str">
        <f t="shared" si="57"/>
        <v>Q4</v>
      </c>
      <c r="O1233" s="2">
        <f t="shared" si="58"/>
        <v>8.5317682967883837</v>
      </c>
      <c r="P1233" t="str">
        <f>VLOOKUP(retail_sales_2023!C1233,customers!A:J,5,)</f>
        <v>Chennai</v>
      </c>
      <c r="Q1233" t="str">
        <f>VLOOKUP(C1233,customers!A:J,10,0)</f>
        <v>Occasional</v>
      </c>
    </row>
    <row r="1234" spans="1:17" x14ac:dyDescent="0.3">
      <c r="A1234" t="s">
        <v>2236</v>
      </c>
      <c r="B1234" s="1">
        <v>45077</v>
      </c>
      <c r="C1234" t="s">
        <v>2237</v>
      </c>
      <c r="D1234" t="s">
        <v>2238</v>
      </c>
      <c r="E1234" t="s">
        <v>15</v>
      </c>
      <c r="F1234" t="s">
        <v>22</v>
      </c>
      <c r="G1234" t="s">
        <v>423</v>
      </c>
      <c r="H1234">
        <v>4</v>
      </c>
      <c r="I1234">
        <v>9662.65</v>
      </c>
      <c r="J1234">
        <v>0</v>
      </c>
      <c r="K1234">
        <v>38650.6</v>
      </c>
      <c r="L1234">
        <v>10097.64</v>
      </c>
      <c r="M1234">
        <f t="shared" si="59"/>
        <v>38650.6</v>
      </c>
      <c r="N1234" t="str">
        <f t="shared" si="57"/>
        <v>Q2</v>
      </c>
      <c r="O1234" s="2">
        <f t="shared" si="58"/>
        <v>26.125441778394126</v>
      </c>
      <c r="P1234" t="str">
        <f>VLOOKUP(retail_sales_2023!C1234,customers!A:J,5,)</f>
        <v>Kochi</v>
      </c>
      <c r="Q1234" t="str">
        <f>VLOOKUP(C1234,customers!A:J,10,0)</f>
        <v>Regular</v>
      </c>
    </row>
    <row r="1235" spans="1:17" x14ac:dyDescent="0.3">
      <c r="A1235" t="s">
        <v>2239</v>
      </c>
      <c r="B1235" s="1">
        <v>45198</v>
      </c>
      <c r="C1235" t="s">
        <v>598</v>
      </c>
      <c r="D1235" t="s">
        <v>599</v>
      </c>
      <c r="E1235" t="s">
        <v>33</v>
      </c>
      <c r="F1235" t="s">
        <v>22</v>
      </c>
      <c r="G1235" t="s">
        <v>23</v>
      </c>
      <c r="H1235">
        <v>5</v>
      </c>
      <c r="I1235">
        <v>30682.75</v>
      </c>
      <c r="J1235">
        <v>0.15</v>
      </c>
      <c r="K1235">
        <v>130401.69</v>
      </c>
      <c r="L1235">
        <v>24362.32</v>
      </c>
      <c r="M1235">
        <f t="shared" si="59"/>
        <v>130401.6875</v>
      </c>
      <c r="N1235" t="str">
        <f t="shared" si="57"/>
        <v>Q3</v>
      </c>
      <c r="O1235" s="2">
        <f t="shared" si="58"/>
        <v>18.682518608462821</v>
      </c>
      <c r="P1235" t="str">
        <f>VLOOKUP(retail_sales_2023!C1235,customers!A:J,5,)</f>
        <v>Pune</v>
      </c>
      <c r="Q1235" t="str">
        <f>VLOOKUP(C1235,customers!A:J,10,0)</f>
        <v>Premium</v>
      </c>
    </row>
    <row r="1236" spans="1:17" x14ac:dyDescent="0.3">
      <c r="A1236" t="s">
        <v>2240</v>
      </c>
      <c r="B1236" s="1">
        <v>45078</v>
      </c>
      <c r="C1236" t="s">
        <v>1707</v>
      </c>
      <c r="D1236" t="s">
        <v>1708</v>
      </c>
      <c r="E1236" t="s">
        <v>15</v>
      </c>
      <c r="F1236" t="s">
        <v>43</v>
      </c>
      <c r="G1236" t="s">
        <v>243</v>
      </c>
      <c r="H1236">
        <v>4</v>
      </c>
      <c r="I1236">
        <v>55941.99</v>
      </c>
      <c r="J1236">
        <v>0.05</v>
      </c>
      <c r="K1236">
        <v>212579.56</v>
      </c>
      <c r="L1236">
        <v>26245.08</v>
      </c>
      <c r="M1236">
        <f t="shared" si="59"/>
        <v>212579.56199999998</v>
      </c>
      <c r="N1236" t="str">
        <f t="shared" si="57"/>
        <v>Q2</v>
      </c>
      <c r="O1236" s="2">
        <f t="shared" si="58"/>
        <v>12.346003538628079</v>
      </c>
      <c r="P1236" t="str">
        <f>VLOOKUP(retail_sales_2023!C1236,customers!A:J,5,)</f>
        <v>Hyderabad</v>
      </c>
      <c r="Q1236" t="str">
        <f>VLOOKUP(C1236,customers!A:J,10,0)</f>
        <v>Regular</v>
      </c>
    </row>
    <row r="1237" spans="1:17" x14ac:dyDescent="0.3">
      <c r="A1237" t="s">
        <v>2241</v>
      </c>
      <c r="B1237" s="1">
        <v>45182</v>
      </c>
      <c r="C1237" t="s">
        <v>1016</v>
      </c>
      <c r="D1237" t="s">
        <v>1017</v>
      </c>
      <c r="E1237" t="s">
        <v>21</v>
      </c>
      <c r="F1237" t="s">
        <v>81</v>
      </c>
      <c r="G1237" t="s">
        <v>370</v>
      </c>
      <c r="H1237">
        <v>5</v>
      </c>
      <c r="I1237">
        <v>4434.1099999999997</v>
      </c>
      <c r="J1237">
        <v>0</v>
      </c>
      <c r="K1237">
        <v>22170.55</v>
      </c>
      <c r="L1237">
        <v>5117.97</v>
      </c>
      <c r="M1237">
        <f t="shared" si="59"/>
        <v>22170.55</v>
      </c>
      <c r="N1237" t="str">
        <f t="shared" si="57"/>
        <v>Q3</v>
      </c>
      <c r="O1237" s="2">
        <f t="shared" si="58"/>
        <v>23.08454233205762</v>
      </c>
      <c r="P1237" t="str">
        <f>VLOOKUP(retail_sales_2023!C1237,customers!A:J,5,)</f>
        <v>Kolkata</v>
      </c>
      <c r="Q1237" t="str">
        <f>VLOOKUP(C1237,customers!A:J,10,0)</f>
        <v>Regular</v>
      </c>
    </row>
    <row r="1238" spans="1:17" x14ac:dyDescent="0.3">
      <c r="A1238" t="s">
        <v>2242</v>
      </c>
      <c r="B1238" s="1">
        <v>45178</v>
      </c>
      <c r="C1238" t="s">
        <v>208</v>
      </c>
      <c r="D1238" t="s">
        <v>209</v>
      </c>
      <c r="E1238" t="s">
        <v>21</v>
      </c>
      <c r="F1238" t="s">
        <v>43</v>
      </c>
      <c r="G1238" t="s">
        <v>243</v>
      </c>
      <c r="H1238">
        <v>5</v>
      </c>
      <c r="I1238">
        <v>57351.34</v>
      </c>
      <c r="J1238">
        <v>0.1</v>
      </c>
      <c r="K1238">
        <v>258081.03</v>
      </c>
      <c r="L1238">
        <v>31711.919999999998</v>
      </c>
      <c r="M1238">
        <f t="shared" si="59"/>
        <v>258081.02999999997</v>
      </c>
      <c r="N1238" t="str">
        <f t="shared" si="57"/>
        <v>Q3</v>
      </c>
      <c r="O1238" s="2">
        <f t="shared" si="58"/>
        <v>12.287582702223405</v>
      </c>
      <c r="P1238" t="str">
        <f>VLOOKUP(retail_sales_2023!C1238,customers!A:J,5,)</f>
        <v>Bhubaneswar</v>
      </c>
      <c r="Q1238" t="str">
        <f>VLOOKUP(C1238,customers!A:J,10,0)</f>
        <v>Regular</v>
      </c>
    </row>
    <row r="1239" spans="1:17" x14ac:dyDescent="0.3">
      <c r="A1239" t="s">
        <v>2243</v>
      </c>
      <c r="B1239" s="1">
        <v>45060</v>
      </c>
      <c r="C1239" t="s">
        <v>1289</v>
      </c>
      <c r="D1239" t="s">
        <v>1290</v>
      </c>
      <c r="E1239" t="s">
        <v>15</v>
      </c>
      <c r="F1239" t="s">
        <v>81</v>
      </c>
      <c r="G1239" t="s">
        <v>333</v>
      </c>
      <c r="H1239">
        <v>1</v>
      </c>
      <c r="I1239">
        <v>3941.49</v>
      </c>
      <c r="J1239">
        <v>0.05</v>
      </c>
      <c r="K1239">
        <v>3744.42</v>
      </c>
      <c r="L1239">
        <v>850.54</v>
      </c>
      <c r="M1239">
        <f t="shared" si="59"/>
        <v>3744.4154999999996</v>
      </c>
      <c r="N1239" t="str">
        <f t="shared" si="57"/>
        <v>Q2</v>
      </c>
      <c r="O1239" s="2">
        <f t="shared" si="58"/>
        <v>22.714866387851789</v>
      </c>
      <c r="P1239" t="str">
        <f>VLOOKUP(retail_sales_2023!C1239,customers!A:J,5,)</f>
        <v>Kochi</v>
      </c>
      <c r="Q1239" t="str">
        <f>VLOOKUP(C1239,customers!A:J,10,0)</f>
        <v>Regular</v>
      </c>
    </row>
    <row r="1240" spans="1:17" x14ac:dyDescent="0.3">
      <c r="A1240" t="s">
        <v>2244</v>
      </c>
      <c r="B1240" s="1">
        <v>45100</v>
      </c>
      <c r="C1240" t="s">
        <v>2022</v>
      </c>
      <c r="D1240" t="s">
        <v>2023</v>
      </c>
      <c r="E1240" t="s">
        <v>21</v>
      </c>
      <c r="F1240" t="s">
        <v>52</v>
      </c>
      <c r="G1240" t="s">
        <v>169</v>
      </c>
      <c r="H1240">
        <v>3</v>
      </c>
      <c r="I1240">
        <v>311.87</v>
      </c>
      <c r="J1240">
        <v>0.15</v>
      </c>
      <c r="K1240">
        <v>795.27</v>
      </c>
      <c r="L1240">
        <v>66.05</v>
      </c>
      <c r="M1240">
        <f t="shared" si="59"/>
        <v>795.26850000000002</v>
      </c>
      <c r="N1240" t="str">
        <f t="shared" si="57"/>
        <v>Q2</v>
      </c>
      <c r="O1240" s="2">
        <f t="shared" si="58"/>
        <v>8.3053554138845929</v>
      </c>
      <c r="P1240" t="str">
        <f>VLOOKUP(retail_sales_2023!C1240,customers!A:J,5,)</f>
        <v>Patna</v>
      </c>
      <c r="Q1240" t="str">
        <f>VLOOKUP(C1240,customers!A:J,10,0)</f>
        <v>Regular</v>
      </c>
    </row>
    <row r="1241" spans="1:17" x14ac:dyDescent="0.3">
      <c r="A1241" t="s">
        <v>2245</v>
      </c>
      <c r="B1241" s="1">
        <v>45111</v>
      </c>
      <c r="C1241" t="s">
        <v>390</v>
      </c>
      <c r="D1241" t="s">
        <v>391</v>
      </c>
      <c r="E1241" t="s">
        <v>33</v>
      </c>
      <c r="F1241" t="s">
        <v>81</v>
      </c>
      <c r="G1241" t="s">
        <v>82</v>
      </c>
      <c r="H1241">
        <v>2</v>
      </c>
      <c r="I1241">
        <v>2726.32</v>
      </c>
      <c r="J1241">
        <v>0.2</v>
      </c>
      <c r="K1241">
        <v>4362.1099999999997</v>
      </c>
      <c r="L1241">
        <v>1031.1099999999999</v>
      </c>
      <c r="M1241">
        <f t="shared" si="59"/>
        <v>4362.1120000000001</v>
      </c>
      <c r="N1241" t="str">
        <f t="shared" si="57"/>
        <v>Q3</v>
      </c>
      <c r="O1241" s="2">
        <f t="shared" si="58"/>
        <v>23.637872497484018</v>
      </c>
      <c r="P1241" t="str">
        <f>VLOOKUP(retail_sales_2023!C1241,customers!A:J,5,)</f>
        <v>Mumbai</v>
      </c>
      <c r="Q1241" t="str">
        <f>VLOOKUP(C1241,customers!A:J,10,0)</f>
        <v>Occasional</v>
      </c>
    </row>
    <row r="1242" spans="1:17" x14ac:dyDescent="0.3">
      <c r="A1242" t="s">
        <v>2246</v>
      </c>
      <c r="B1242" s="1">
        <v>45002</v>
      </c>
      <c r="C1242" t="s">
        <v>2187</v>
      </c>
      <c r="D1242" t="s">
        <v>2188</v>
      </c>
      <c r="E1242" t="s">
        <v>21</v>
      </c>
      <c r="F1242" t="s">
        <v>22</v>
      </c>
      <c r="G1242" t="s">
        <v>315</v>
      </c>
      <c r="H1242">
        <v>4</v>
      </c>
      <c r="I1242">
        <v>14980.37</v>
      </c>
      <c r="J1242">
        <v>0.1</v>
      </c>
      <c r="K1242">
        <v>53929.33</v>
      </c>
      <c r="L1242">
        <v>11084.01</v>
      </c>
      <c r="M1242">
        <f t="shared" si="59"/>
        <v>53929.332000000002</v>
      </c>
      <c r="N1242" t="str">
        <f t="shared" si="57"/>
        <v>Q1</v>
      </c>
      <c r="O1242" s="2">
        <f t="shared" si="58"/>
        <v>20.5528420249241</v>
      </c>
      <c r="P1242" t="str">
        <f>VLOOKUP(retail_sales_2023!C1242,customers!A:J,5,)</f>
        <v>Patna</v>
      </c>
      <c r="Q1242" t="str">
        <f>VLOOKUP(C1242,customers!A:J,10,0)</f>
        <v>Premium</v>
      </c>
    </row>
    <row r="1243" spans="1:17" x14ac:dyDescent="0.3">
      <c r="A1243" t="s">
        <v>2247</v>
      </c>
      <c r="B1243" s="1">
        <v>45043</v>
      </c>
      <c r="C1243" t="s">
        <v>361</v>
      </c>
      <c r="D1243" t="s">
        <v>362</v>
      </c>
      <c r="E1243" t="s">
        <v>15</v>
      </c>
      <c r="F1243" t="s">
        <v>43</v>
      </c>
      <c r="G1243" t="s">
        <v>282</v>
      </c>
      <c r="H1243">
        <v>1</v>
      </c>
      <c r="I1243">
        <v>32632.89</v>
      </c>
      <c r="J1243">
        <v>0</v>
      </c>
      <c r="K1243">
        <v>32632.89</v>
      </c>
      <c r="L1243">
        <v>-692.85</v>
      </c>
      <c r="M1243">
        <f t="shared" si="59"/>
        <v>32632.89</v>
      </c>
      <c r="N1243" t="str">
        <f t="shared" si="57"/>
        <v>Q2</v>
      </c>
      <c r="O1243" s="2">
        <f t="shared" si="58"/>
        <v>-2.1231646967216204</v>
      </c>
      <c r="P1243" t="str">
        <f>VLOOKUP(retail_sales_2023!C1243,customers!A:J,5,)</f>
        <v>Hyderabad</v>
      </c>
      <c r="Q1243" t="str">
        <f>VLOOKUP(C1243,customers!A:J,10,0)</f>
        <v>Premium</v>
      </c>
    </row>
    <row r="1244" spans="1:17" x14ac:dyDescent="0.3">
      <c r="A1244" t="s">
        <v>2248</v>
      </c>
      <c r="B1244" s="1">
        <v>44940</v>
      </c>
      <c r="C1244" t="s">
        <v>218</v>
      </c>
      <c r="D1244" t="s">
        <v>219</v>
      </c>
      <c r="E1244" t="s">
        <v>27</v>
      </c>
      <c r="F1244" t="s">
        <v>28</v>
      </c>
      <c r="G1244" t="s">
        <v>61</v>
      </c>
      <c r="H1244">
        <v>3</v>
      </c>
      <c r="I1244">
        <v>4147.09</v>
      </c>
      <c r="J1244">
        <v>0.25</v>
      </c>
      <c r="K1244">
        <v>9330.9500000000007</v>
      </c>
      <c r="L1244">
        <v>1575.31</v>
      </c>
      <c r="M1244">
        <f t="shared" si="59"/>
        <v>9330.9524999999994</v>
      </c>
      <c r="N1244" t="str">
        <f t="shared" si="57"/>
        <v>Q1</v>
      </c>
      <c r="O1244" s="2">
        <f t="shared" si="58"/>
        <v>16.882632529378036</v>
      </c>
      <c r="P1244" t="str">
        <f>VLOOKUP(retail_sales_2023!C1244,customers!A:J,5,)</f>
        <v>Lucknow</v>
      </c>
      <c r="Q1244" t="str">
        <f>VLOOKUP(C1244,customers!A:J,10,0)</f>
        <v>Premium</v>
      </c>
    </row>
    <row r="1245" spans="1:17" x14ac:dyDescent="0.3">
      <c r="A1245" t="s">
        <v>2249</v>
      </c>
      <c r="B1245" s="1">
        <v>45102</v>
      </c>
      <c r="C1245" t="s">
        <v>1512</v>
      </c>
      <c r="D1245" t="s">
        <v>1513</v>
      </c>
      <c r="E1245" t="s">
        <v>27</v>
      </c>
      <c r="F1245" t="s">
        <v>28</v>
      </c>
      <c r="G1245" t="s">
        <v>61</v>
      </c>
      <c r="H1245">
        <v>3</v>
      </c>
      <c r="I1245">
        <v>652.28</v>
      </c>
      <c r="J1245">
        <v>0.15</v>
      </c>
      <c r="K1245">
        <v>1663.31</v>
      </c>
      <c r="L1245">
        <v>355.57</v>
      </c>
      <c r="M1245">
        <f t="shared" si="59"/>
        <v>1663.3139999999999</v>
      </c>
      <c r="N1245" t="str">
        <f t="shared" si="57"/>
        <v>Q2</v>
      </c>
      <c r="O1245" s="2">
        <f t="shared" si="58"/>
        <v>21.377253789131313</v>
      </c>
      <c r="P1245" t="str">
        <f>VLOOKUP(retail_sales_2023!C1245,customers!A:J,5,)</f>
        <v>Delhi</v>
      </c>
      <c r="Q1245" t="str">
        <f>VLOOKUP(C1245,customers!A:J,10,0)</f>
        <v>Premium</v>
      </c>
    </row>
    <row r="1246" spans="1:17" x14ac:dyDescent="0.3">
      <c r="A1246" t="s">
        <v>2250</v>
      </c>
      <c r="B1246" s="1">
        <v>45189</v>
      </c>
      <c r="C1246" t="s">
        <v>1463</v>
      </c>
      <c r="D1246" t="s">
        <v>1464</v>
      </c>
      <c r="E1246" t="s">
        <v>15</v>
      </c>
      <c r="F1246" t="s">
        <v>43</v>
      </c>
      <c r="G1246" t="s">
        <v>110</v>
      </c>
      <c r="H1246">
        <v>5</v>
      </c>
      <c r="I1246">
        <v>76030.539999999994</v>
      </c>
      <c r="J1246">
        <v>0.25</v>
      </c>
      <c r="K1246">
        <v>285114.52</v>
      </c>
      <c r="L1246">
        <v>30494.52</v>
      </c>
      <c r="M1246">
        <f t="shared" si="59"/>
        <v>285114.52499999997</v>
      </c>
      <c r="N1246" t="str">
        <f t="shared" si="57"/>
        <v>Q3</v>
      </c>
      <c r="O1246" s="2">
        <f t="shared" si="58"/>
        <v>10.695533850748815</v>
      </c>
      <c r="P1246" t="str">
        <f>VLOOKUP(retail_sales_2023!C1246,customers!A:J,5,)</f>
        <v>Coimbatore</v>
      </c>
      <c r="Q1246" t="str">
        <f>VLOOKUP(C1246,customers!A:J,10,0)</f>
        <v>Premium</v>
      </c>
    </row>
    <row r="1247" spans="1:17" x14ac:dyDescent="0.3">
      <c r="A1247" t="s">
        <v>2251</v>
      </c>
      <c r="B1247" s="1">
        <v>45270</v>
      </c>
      <c r="C1247" t="s">
        <v>1300</v>
      </c>
      <c r="D1247" t="s">
        <v>1301</v>
      </c>
      <c r="E1247" t="s">
        <v>21</v>
      </c>
      <c r="F1247" t="s">
        <v>52</v>
      </c>
      <c r="G1247" t="s">
        <v>235</v>
      </c>
      <c r="H1247">
        <v>2</v>
      </c>
      <c r="I1247">
        <v>477.17</v>
      </c>
      <c r="J1247">
        <v>0.05</v>
      </c>
      <c r="K1247">
        <v>906.62</v>
      </c>
      <c r="L1247">
        <v>83.17</v>
      </c>
      <c r="M1247">
        <f t="shared" si="59"/>
        <v>906.62299999999993</v>
      </c>
      <c r="N1247" t="str">
        <f t="shared" si="57"/>
        <v>Q4</v>
      </c>
      <c r="O1247" s="2">
        <f t="shared" si="58"/>
        <v>9.1736339370408775</v>
      </c>
      <c r="P1247" t="str">
        <f>VLOOKUP(retail_sales_2023!C1247,customers!A:J,5,)</f>
        <v>Patna</v>
      </c>
      <c r="Q1247" t="str">
        <f>VLOOKUP(C1247,customers!A:J,10,0)</f>
        <v>Premium</v>
      </c>
    </row>
    <row r="1248" spans="1:17" x14ac:dyDescent="0.3">
      <c r="A1248" t="s">
        <v>2252</v>
      </c>
      <c r="B1248" s="1">
        <v>45132</v>
      </c>
      <c r="C1248" t="s">
        <v>595</v>
      </c>
      <c r="D1248" t="s">
        <v>596</v>
      </c>
      <c r="E1248" t="s">
        <v>27</v>
      </c>
      <c r="F1248" t="s">
        <v>43</v>
      </c>
      <c r="G1248" t="s">
        <v>272</v>
      </c>
      <c r="H1248">
        <v>4</v>
      </c>
      <c r="I1248">
        <v>24991.87</v>
      </c>
      <c r="J1248">
        <v>0</v>
      </c>
      <c r="K1248">
        <v>99967.48</v>
      </c>
      <c r="L1248">
        <v>12549.64</v>
      </c>
      <c r="M1248">
        <f t="shared" si="59"/>
        <v>99967.48</v>
      </c>
      <c r="N1248" t="str">
        <f t="shared" si="57"/>
        <v>Q3</v>
      </c>
      <c r="O1248" s="2">
        <f t="shared" si="58"/>
        <v>12.55372247054742</v>
      </c>
      <c r="P1248" t="str">
        <f>VLOOKUP(retail_sales_2023!C1248,customers!A:J,5,)</f>
        <v>Lucknow</v>
      </c>
      <c r="Q1248" t="str">
        <f>VLOOKUP(C1248,customers!A:J,10,0)</f>
        <v>Occasional</v>
      </c>
    </row>
    <row r="1249" spans="1:17" x14ac:dyDescent="0.3">
      <c r="A1249" t="s">
        <v>2253</v>
      </c>
      <c r="B1249" s="1">
        <v>44982</v>
      </c>
      <c r="C1249" t="s">
        <v>745</v>
      </c>
      <c r="D1249" t="s">
        <v>746</v>
      </c>
      <c r="E1249" t="s">
        <v>33</v>
      </c>
      <c r="F1249" t="s">
        <v>16</v>
      </c>
      <c r="G1249" t="s">
        <v>171</v>
      </c>
      <c r="H1249">
        <v>5</v>
      </c>
      <c r="I1249">
        <v>773.66</v>
      </c>
      <c r="J1249">
        <v>0</v>
      </c>
      <c r="K1249">
        <v>3868.3</v>
      </c>
      <c r="L1249">
        <v>1308.26</v>
      </c>
      <c r="M1249">
        <f t="shared" si="59"/>
        <v>3868.2999999999997</v>
      </c>
      <c r="N1249" t="str">
        <f t="shared" si="57"/>
        <v>Q1</v>
      </c>
      <c r="O1249" s="2">
        <f t="shared" si="58"/>
        <v>33.820024300080135</v>
      </c>
      <c r="P1249" t="str">
        <f>VLOOKUP(retail_sales_2023!C1249,customers!A:J,5,)</f>
        <v>Ahmedabad</v>
      </c>
      <c r="Q1249" t="str">
        <f>VLOOKUP(C1249,customers!A:J,10,0)</f>
        <v>Regular</v>
      </c>
    </row>
    <row r="1250" spans="1:17" x14ac:dyDescent="0.3">
      <c r="A1250" t="s">
        <v>2254</v>
      </c>
      <c r="B1250" s="1">
        <v>45055</v>
      </c>
      <c r="C1250" t="s">
        <v>1707</v>
      </c>
      <c r="D1250" t="s">
        <v>1708</v>
      </c>
      <c r="E1250" t="s">
        <v>15</v>
      </c>
      <c r="F1250" t="s">
        <v>28</v>
      </c>
      <c r="G1250" t="s">
        <v>439</v>
      </c>
      <c r="H1250">
        <v>2</v>
      </c>
      <c r="I1250">
        <v>4482.12</v>
      </c>
      <c r="J1250">
        <v>0</v>
      </c>
      <c r="K1250">
        <v>8964.24</v>
      </c>
      <c r="L1250">
        <v>2360.5500000000002</v>
      </c>
      <c r="M1250">
        <f t="shared" si="59"/>
        <v>8964.24</v>
      </c>
      <c r="N1250" t="str">
        <f t="shared" si="57"/>
        <v>Q2</v>
      </c>
      <c r="O1250" s="2">
        <f t="shared" si="58"/>
        <v>26.33296297287891</v>
      </c>
      <c r="P1250" t="str">
        <f>VLOOKUP(retail_sales_2023!C1250,customers!A:J,5,)</f>
        <v>Hyderabad</v>
      </c>
      <c r="Q1250" t="str">
        <f>VLOOKUP(C1250,customers!A:J,10,0)</f>
        <v>Regular</v>
      </c>
    </row>
    <row r="1251" spans="1:17" x14ac:dyDescent="0.3">
      <c r="A1251" t="s">
        <v>2255</v>
      </c>
      <c r="B1251" s="1">
        <v>45262</v>
      </c>
      <c r="C1251" t="s">
        <v>75</v>
      </c>
      <c r="D1251" t="s">
        <v>76</v>
      </c>
      <c r="E1251" t="s">
        <v>21</v>
      </c>
      <c r="F1251" t="s">
        <v>81</v>
      </c>
      <c r="G1251" t="s">
        <v>82</v>
      </c>
      <c r="H1251">
        <v>1</v>
      </c>
      <c r="I1251">
        <v>2894.9</v>
      </c>
      <c r="J1251">
        <v>0</v>
      </c>
      <c r="K1251">
        <v>2894.9</v>
      </c>
      <c r="L1251">
        <v>820.12</v>
      </c>
      <c r="M1251">
        <f t="shared" si="59"/>
        <v>2894.9</v>
      </c>
      <c r="N1251" t="str">
        <f t="shared" si="57"/>
        <v>Q4</v>
      </c>
      <c r="O1251" s="2">
        <f t="shared" si="58"/>
        <v>28.329821410065975</v>
      </c>
      <c r="P1251" t="str">
        <f>VLOOKUP(retail_sales_2023!C1251,customers!A:J,5,)</f>
        <v>Patna</v>
      </c>
      <c r="Q1251" t="str">
        <f>VLOOKUP(C1251,customers!A:J,10,0)</f>
        <v>Regular</v>
      </c>
    </row>
    <row r="1252" spans="1:17" x14ac:dyDescent="0.3">
      <c r="A1252" t="s">
        <v>2256</v>
      </c>
      <c r="B1252" s="1">
        <v>45088</v>
      </c>
      <c r="C1252" t="s">
        <v>1006</v>
      </c>
      <c r="D1252" t="s">
        <v>1007</v>
      </c>
      <c r="E1252" t="s">
        <v>15</v>
      </c>
      <c r="F1252" t="s">
        <v>52</v>
      </c>
      <c r="G1252" t="s">
        <v>133</v>
      </c>
      <c r="H1252">
        <v>9</v>
      </c>
      <c r="I1252">
        <v>67.14</v>
      </c>
      <c r="J1252">
        <v>0.05</v>
      </c>
      <c r="K1252">
        <v>574.04999999999995</v>
      </c>
      <c r="L1252">
        <v>40.78</v>
      </c>
      <c r="M1252">
        <f t="shared" si="59"/>
        <v>574.04699999999991</v>
      </c>
      <c r="N1252" t="str">
        <f t="shared" si="57"/>
        <v>Q2</v>
      </c>
      <c r="O1252" s="2">
        <f t="shared" si="58"/>
        <v>7.103910809162965</v>
      </c>
      <c r="P1252" t="str">
        <f>VLOOKUP(retail_sales_2023!C1252,customers!A:J,5,)</f>
        <v>Hyderabad</v>
      </c>
      <c r="Q1252" t="str">
        <f>VLOOKUP(C1252,customers!A:J,10,0)</f>
        <v>Regular</v>
      </c>
    </row>
    <row r="1253" spans="1:17" x14ac:dyDescent="0.3">
      <c r="A1253" t="s">
        <v>2257</v>
      </c>
      <c r="B1253" s="1">
        <v>45210</v>
      </c>
      <c r="C1253" t="s">
        <v>2119</v>
      </c>
      <c r="D1253" t="s">
        <v>2120</v>
      </c>
      <c r="E1253" t="s">
        <v>21</v>
      </c>
      <c r="F1253" t="s">
        <v>43</v>
      </c>
      <c r="G1253" t="s">
        <v>243</v>
      </c>
      <c r="H1253">
        <v>2</v>
      </c>
      <c r="I1253">
        <v>80994.460000000006</v>
      </c>
      <c r="J1253">
        <v>0.15</v>
      </c>
      <c r="K1253">
        <v>137690.57999999999</v>
      </c>
      <c r="L1253">
        <v>19652.21</v>
      </c>
      <c r="M1253">
        <f t="shared" si="59"/>
        <v>137690.58199999999</v>
      </c>
      <c r="N1253" t="str">
        <f t="shared" si="57"/>
        <v>Q4</v>
      </c>
      <c r="O1253" s="2">
        <f t="shared" si="58"/>
        <v>14.272733835531815</v>
      </c>
      <c r="P1253" t="str">
        <f>VLOOKUP(retail_sales_2023!C1253,customers!A:J,5,)</f>
        <v>Ranchi</v>
      </c>
      <c r="Q1253" t="str">
        <f>VLOOKUP(C1253,customers!A:J,10,0)</f>
        <v>Premium</v>
      </c>
    </row>
    <row r="1254" spans="1:17" x14ac:dyDescent="0.3">
      <c r="A1254" t="s">
        <v>2258</v>
      </c>
      <c r="B1254" s="1">
        <v>45144</v>
      </c>
      <c r="C1254" t="s">
        <v>2259</v>
      </c>
      <c r="D1254" t="s">
        <v>2260</v>
      </c>
      <c r="E1254" t="s">
        <v>21</v>
      </c>
      <c r="F1254" t="s">
        <v>81</v>
      </c>
      <c r="G1254" t="s">
        <v>470</v>
      </c>
      <c r="H1254">
        <v>2</v>
      </c>
      <c r="I1254">
        <v>2933.53</v>
      </c>
      <c r="J1254">
        <v>0</v>
      </c>
      <c r="K1254">
        <v>5867.06</v>
      </c>
      <c r="L1254">
        <v>2111.2800000000002</v>
      </c>
      <c r="M1254">
        <f t="shared" si="59"/>
        <v>5867.06</v>
      </c>
      <c r="N1254" t="str">
        <f t="shared" si="57"/>
        <v>Q3</v>
      </c>
      <c r="O1254" s="2">
        <f t="shared" si="58"/>
        <v>35.985314620951556</v>
      </c>
      <c r="P1254" t="str">
        <f>VLOOKUP(retail_sales_2023!C1254,customers!A:J,5,)</f>
        <v>Bhubaneswar</v>
      </c>
      <c r="Q1254" t="str">
        <f>VLOOKUP(C1254,customers!A:J,10,0)</f>
        <v>Regular</v>
      </c>
    </row>
    <row r="1255" spans="1:17" x14ac:dyDescent="0.3">
      <c r="A1255" t="s">
        <v>2261</v>
      </c>
      <c r="B1255" s="1">
        <v>45065</v>
      </c>
      <c r="C1255" t="s">
        <v>1717</v>
      </c>
      <c r="D1255" t="s">
        <v>1718</v>
      </c>
      <c r="E1255" t="s">
        <v>15</v>
      </c>
      <c r="F1255" t="s">
        <v>52</v>
      </c>
      <c r="G1255" t="s">
        <v>53</v>
      </c>
      <c r="H1255">
        <v>9</v>
      </c>
      <c r="I1255">
        <v>104.52</v>
      </c>
      <c r="J1255">
        <v>0.1</v>
      </c>
      <c r="K1255">
        <v>846.61</v>
      </c>
      <c r="L1255">
        <v>56.53</v>
      </c>
      <c r="M1255">
        <f t="shared" si="59"/>
        <v>846.61199999999997</v>
      </c>
      <c r="N1255" t="str">
        <f t="shared" si="57"/>
        <v>Q2</v>
      </c>
      <c r="O1255" s="2">
        <f t="shared" si="58"/>
        <v>6.6772185539977089</v>
      </c>
      <c r="P1255" t="str">
        <f>VLOOKUP(retail_sales_2023!C1255,customers!A:J,5,)</f>
        <v>Chennai</v>
      </c>
      <c r="Q1255" t="str">
        <f>VLOOKUP(C1255,customers!A:J,10,0)</f>
        <v>Premium</v>
      </c>
    </row>
    <row r="1256" spans="1:17" x14ac:dyDescent="0.3">
      <c r="A1256" t="s">
        <v>2262</v>
      </c>
      <c r="B1256" s="1">
        <v>45260</v>
      </c>
      <c r="C1256" t="s">
        <v>999</v>
      </c>
      <c r="D1256" t="s">
        <v>1000</v>
      </c>
      <c r="E1256" t="s">
        <v>33</v>
      </c>
      <c r="F1256" t="s">
        <v>52</v>
      </c>
      <c r="G1256" t="s">
        <v>268</v>
      </c>
      <c r="H1256">
        <v>5</v>
      </c>
      <c r="I1256">
        <v>474.07</v>
      </c>
      <c r="J1256">
        <v>0</v>
      </c>
      <c r="K1256">
        <v>2370.35</v>
      </c>
      <c r="L1256">
        <v>213.07</v>
      </c>
      <c r="M1256">
        <f t="shared" si="59"/>
        <v>2370.35</v>
      </c>
      <c r="N1256" t="str">
        <f t="shared" si="57"/>
        <v>Q4</v>
      </c>
      <c r="O1256" s="2">
        <f t="shared" si="58"/>
        <v>8.9889678739426682</v>
      </c>
      <c r="P1256" t="str">
        <f>VLOOKUP(retail_sales_2023!C1256,customers!A:J,5,)</f>
        <v>Surat</v>
      </c>
      <c r="Q1256" t="str">
        <f>VLOOKUP(C1256,customers!A:J,10,0)</f>
        <v>Premium</v>
      </c>
    </row>
    <row r="1257" spans="1:17" x14ac:dyDescent="0.3">
      <c r="A1257" t="s">
        <v>2263</v>
      </c>
      <c r="B1257" s="1">
        <v>45257</v>
      </c>
      <c r="C1257" t="s">
        <v>479</v>
      </c>
      <c r="D1257" t="s">
        <v>480</v>
      </c>
      <c r="E1257" t="s">
        <v>21</v>
      </c>
      <c r="F1257" t="s">
        <v>52</v>
      </c>
      <c r="G1257" t="s">
        <v>937</v>
      </c>
      <c r="H1257">
        <v>10</v>
      </c>
      <c r="I1257">
        <v>183.09</v>
      </c>
      <c r="J1257">
        <v>0</v>
      </c>
      <c r="K1257">
        <v>1830.9</v>
      </c>
      <c r="L1257">
        <v>137.65</v>
      </c>
      <c r="M1257">
        <f t="shared" si="59"/>
        <v>1830.9</v>
      </c>
      <c r="N1257" t="str">
        <f t="shared" si="57"/>
        <v>Q4</v>
      </c>
      <c r="O1257" s="2">
        <f t="shared" si="58"/>
        <v>7.5181604675296301</v>
      </c>
      <c r="P1257" t="str">
        <f>VLOOKUP(retail_sales_2023!C1257,customers!A:J,5,)</f>
        <v>Bhubaneswar</v>
      </c>
      <c r="Q1257" t="str">
        <f>VLOOKUP(C1257,customers!A:J,10,0)</f>
        <v>Premium</v>
      </c>
    </row>
    <row r="1258" spans="1:17" x14ac:dyDescent="0.3">
      <c r="A1258" t="s">
        <v>2264</v>
      </c>
      <c r="B1258" s="1">
        <v>45290</v>
      </c>
      <c r="C1258" t="s">
        <v>1123</v>
      </c>
      <c r="D1258" t="s">
        <v>1124</v>
      </c>
      <c r="E1258" t="s">
        <v>15</v>
      </c>
      <c r="F1258" t="s">
        <v>81</v>
      </c>
      <c r="G1258" t="s">
        <v>82</v>
      </c>
      <c r="H1258">
        <v>1</v>
      </c>
      <c r="I1258">
        <v>1998.12</v>
      </c>
      <c r="J1258">
        <v>0.1</v>
      </c>
      <c r="K1258">
        <v>1798.31</v>
      </c>
      <c r="L1258">
        <v>586.39</v>
      </c>
      <c r="M1258">
        <f t="shared" si="59"/>
        <v>1798.308</v>
      </c>
      <c r="N1258" t="str">
        <f t="shared" si="57"/>
        <v>Q4</v>
      </c>
      <c r="O1258" s="2">
        <f t="shared" si="58"/>
        <v>32.60783735840873</v>
      </c>
      <c r="P1258" t="str">
        <f>VLOOKUP(retail_sales_2023!C1258,customers!A:J,5,)</f>
        <v>Kochi</v>
      </c>
      <c r="Q1258" t="str">
        <f>VLOOKUP(C1258,customers!A:J,10,0)</f>
        <v>Premium</v>
      </c>
    </row>
    <row r="1259" spans="1:17" x14ac:dyDescent="0.3">
      <c r="A1259" t="s">
        <v>2265</v>
      </c>
      <c r="B1259" s="1">
        <v>45282</v>
      </c>
      <c r="C1259" t="s">
        <v>583</v>
      </c>
      <c r="D1259" t="s">
        <v>584</v>
      </c>
      <c r="E1259" t="s">
        <v>21</v>
      </c>
      <c r="F1259" t="s">
        <v>43</v>
      </c>
      <c r="G1259" t="s">
        <v>154</v>
      </c>
      <c r="H1259">
        <v>1</v>
      </c>
      <c r="I1259">
        <v>82613.56</v>
      </c>
      <c r="J1259">
        <v>0.05</v>
      </c>
      <c r="K1259">
        <v>78482.880000000005</v>
      </c>
      <c r="L1259">
        <v>8841.2800000000007</v>
      </c>
      <c r="M1259">
        <f t="shared" si="59"/>
        <v>78482.881999999998</v>
      </c>
      <c r="N1259" t="str">
        <f t="shared" si="57"/>
        <v>Q4</v>
      </c>
      <c r="O1259" s="2">
        <f t="shared" si="58"/>
        <v>11.265233895596085</v>
      </c>
      <c r="P1259" t="str">
        <f>VLOOKUP(retail_sales_2023!C1259,customers!A:J,5,)</f>
        <v>Amritsar</v>
      </c>
      <c r="Q1259" t="str">
        <f>VLOOKUP(C1259,customers!A:J,10,0)</f>
        <v>Premium</v>
      </c>
    </row>
    <row r="1260" spans="1:17" x14ac:dyDescent="0.3">
      <c r="A1260" t="s">
        <v>2266</v>
      </c>
      <c r="B1260" s="1">
        <v>44977</v>
      </c>
      <c r="C1260" t="s">
        <v>1185</v>
      </c>
      <c r="D1260" t="s">
        <v>1186</v>
      </c>
      <c r="E1260" t="s">
        <v>27</v>
      </c>
      <c r="F1260" t="s">
        <v>16</v>
      </c>
      <c r="G1260" t="s">
        <v>898</v>
      </c>
      <c r="H1260">
        <v>5</v>
      </c>
      <c r="I1260">
        <v>327.82</v>
      </c>
      <c r="J1260">
        <v>0.15</v>
      </c>
      <c r="K1260">
        <v>1393.23</v>
      </c>
      <c r="L1260">
        <v>474.79</v>
      </c>
      <c r="M1260">
        <f t="shared" si="59"/>
        <v>1393.2349999999999</v>
      </c>
      <c r="N1260" t="str">
        <f t="shared" si="57"/>
        <v>Q1</v>
      </c>
      <c r="O1260" s="2">
        <f t="shared" si="58"/>
        <v>34.078364663408053</v>
      </c>
      <c r="P1260" t="str">
        <f>VLOOKUP(retail_sales_2023!C1260,customers!A:J,5,)</f>
        <v>Lucknow</v>
      </c>
      <c r="Q1260" t="str">
        <f>VLOOKUP(C1260,customers!A:J,10,0)</f>
        <v>Regular</v>
      </c>
    </row>
    <row r="1261" spans="1:17" x14ac:dyDescent="0.3">
      <c r="A1261" t="s">
        <v>2267</v>
      </c>
      <c r="B1261" s="1">
        <v>45036</v>
      </c>
      <c r="C1261" t="s">
        <v>1087</v>
      </c>
      <c r="D1261" t="s">
        <v>1088</v>
      </c>
      <c r="E1261" t="s">
        <v>15</v>
      </c>
      <c r="F1261" t="s">
        <v>22</v>
      </c>
      <c r="G1261" t="s">
        <v>196</v>
      </c>
      <c r="H1261">
        <v>5</v>
      </c>
      <c r="I1261">
        <v>2587.81</v>
      </c>
      <c r="J1261">
        <v>0.2</v>
      </c>
      <c r="K1261">
        <v>10351.24</v>
      </c>
      <c r="L1261">
        <v>2895.08</v>
      </c>
      <c r="M1261">
        <f t="shared" si="59"/>
        <v>10351.24</v>
      </c>
      <c r="N1261" t="str">
        <f t="shared" si="57"/>
        <v>Q2</v>
      </c>
      <c r="O1261" s="2">
        <f t="shared" si="58"/>
        <v>27.968436631746535</v>
      </c>
      <c r="P1261" t="str">
        <f>VLOOKUP(retail_sales_2023!C1261,customers!A:J,5,)</f>
        <v>Kochi</v>
      </c>
      <c r="Q1261" t="str">
        <f>VLOOKUP(C1261,customers!A:J,10,0)</f>
        <v>Regular</v>
      </c>
    </row>
    <row r="1262" spans="1:17" x14ac:dyDescent="0.3">
      <c r="A1262" t="s">
        <v>2268</v>
      </c>
      <c r="B1262" s="1">
        <v>45133</v>
      </c>
      <c r="C1262" t="s">
        <v>1177</v>
      </c>
      <c r="D1262" t="s">
        <v>1178</v>
      </c>
      <c r="E1262" t="s">
        <v>27</v>
      </c>
      <c r="F1262" t="s">
        <v>52</v>
      </c>
      <c r="G1262" t="s">
        <v>133</v>
      </c>
      <c r="H1262">
        <v>7</v>
      </c>
      <c r="I1262">
        <v>263.98</v>
      </c>
      <c r="J1262">
        <v>0.1</v>
      </c>
      <c r="K1262">
        <v>1663.07</v>
      </c>
      <c r="L1262">
        <v>145.52000000000001</v>
      </c>
      <c r="M1262">
        <f t="shared" si="59"/>
        <v>1663.0740000000001</v>
      </c>
      <c r="N1262" t="str">
        <f t="shared" si="57"/>
        <v>Q3</v>
      </c>
      <c r="O1262" s="2">
        <f t="shared" si="58"/>
        <v>8.7500826784200321</v>
      </c>
      <c r="P1262" t="str">
        <f>VLOOKUP(retail_sales_2023!C1262,customers!A:J,5,)</f>
        <v>Amritsar</v>
      </c>
      <c r="Q1262" t="str">
        <f>VLOOKUP(C1262,customers!A:J,10,0)</f>
        <v>Regular</v>
      </c>
    </row>
    <row r="1263" spans="1:17" x14ac:dyDescent="0.3">
      <c r="A1263" t="s">
        <v>2269</v>
      </c>
      <c r="B1263" s="1">
        <v>45074</v>
      </c>
      <c r="C1263" t="s">
        <v>1651</v>
      </c>
      <c r="D1263" t="s">
        <v>1652</v>
      </c>
      <c r="E1263" t="s">
        <v>33</v>
      </c>
      <c r="F1263" t="s">
        <v>28</v>
      </c>
      <c r="G1263" t="s">
        <v>325</v>
      </c>
      <c r="H1263">
        <v>3</v>
      </c>
      <c r="I1263">
        <v>6840.86</v>
      </c>
      <c r="J1263">
        <v>0.15</v>
      </c>
      <c r="K1263">
        <v>17444.189999999999</v>
      </c>
      <c r="L1263">
        <v>-1122.92</v>
      </c>
      <c r="M1263">
        <f t="shared" si="59"/>
        <v>17444.192999999999</v>
      </c>
      <c r="N1263" t="str">
        <f t="shared" si="57"/>
        <v>Q2</v>
      </c>
      <c r="O1263" s="2">
        <f t="shared" si="58"/>
        <v>-6.4372149122429887</v>
      </c>
      <c r="P1263" t="str">
        <f>VLOOKUP(retail_sales_2023!C1263,customers!A:J,5,)</f>
        <v>Surat</v>
      </c>
      <c r="Q1263" t="str">
        <f>VLOOKUP(C1263,customers!A:J,10,0)</f>
        <v>Premium</v>
      </c>
    </row>
    <row r="1264" spans="1:17" x14ac:dyDescent="0.3">
      <c r="A1264" t="s">
        <v>2270</v>
      </c>
      <c r="B1264" s="1">
        <v>45196</v>
      </c>
      <c r="C1264" t="s">
        <v>531</v>
      </c>
      <c r="D1264" t="s">
        <v>532</v>
      </c>
      <c r="E1264" t="s">
        <v>15</v>
      </c>
      <c r="F1264" t="s">
        <v>52</v>
      </c>
      <c r="G1264" t="s">
        <v>169</v>
      </c>
      <c r="H1264">
        <v>9</v>
      </c>
      <c r="I1264">
        <v>376.2</v>
      </c>
      <c r="J1264">
        <v>0.1</v>
      </c>
      <c r="K1264">
        <v>3047.22</v>
      </c>
      <c r="L1264">
        <v>213.74</v>
      </c>
      <c r="M1264">
        <f t="shared" si="59"/>
        <v>3047.22</v>
      </c>
      <c r="N1264" t="str">
        <f t="shared" si="57"/>
        <v>Q3</v>
      </c>
      <c r="O1264" s="2">
        <f t="shared" si="58"/>
        <v>7.014262179954188</v>
      </c>
      <c r="P1264" t="str">
        <f>VLOOKUP(retail_sales_2023!C1264,customers!A:J,5,)</f>
        <v>Hyderabad</v>
      </c>
      <c r="Q1264" t="str">
        <f>VLOOKUP(C1264,customers!A:J,10,0)</f>
        <v>Regular</v>
      </c>
    </row>
    <row r="1265" spans="1:17" x14ac:dyDescent="0.3">
      <c r="A1265" t="s">
        <v>2271</v>
      </c>
      <c r="B1265" s="1">
        <v>45189</v>
      </c>
      <c r="C1265" t="s">
        <v>1160</v>
      </c>
      <c r="D1265" t="s">
        <v>1161</v>
      </c>
      <c r="E1265" t="s">
        <v>21</v>
      </c>
      <c r="F1265" t="s">
        <v>38</v>
      </c>
      <c r="G1265" t="s">
        <v>684</v>
      </c>
      <c r="H1265">
        <v>1</v>
      </c>
      <c r="I1265">
        <v>1850.78</v>
      </c>
      <c r="J1265">
        <v>0.2</v>
      </c>
      <c r="K1265">
        <v>1480.62</v>
      </c>
      <c r="L1265">
        <v>526.62</v>
      </c>
      <c r="M1265">
        <f t="shared" si="59"/>
        <v>1480.624</v>
      </c>
      <c r="N1265" t="str">
        <f t="shared" si="57"/>
        <v>Q3</v>
      </c>
      <c r="O1265" s="2">
        <f t="shared" si="58"/>
        <v>35.567532520160476</v>
      </c>
      <c r="P1265" t="str">
        <f>VLOOKUP(retail_sales_2023!C1265,customers!A:J,5,)</f>
        <v>Kolkata</v>
      </c>
      <c r="Q1265" t="str">
        <f>VLOOKUP(C1265,customers!A:J,10,0)</f>
        <v>Premium</v>
      </c>
    </row>
    <row r="1266" spans="1:17" x14ac:dyDescent="0.3">
      <c r="A1266" t="s">
        <v>2272</v>
      </c>
      <c r="B1266" s="1">
        <v>45195</v>
      </c>
      <c r="C1266" t="s">
        <v>1117</v>
      </c>
      <c r="D1266" t="s">
        <v>1118</v>
      </c>
      <c r="E1266" t="s">
        <v>33</v>
      </c>
      <c r="F1266" t="s">
        <v>38</v>
      </c>
      <c r="G1266" t="s">
        <v>684</v>
      </c>
      <c r="H1266">
        <v>2</v>
      </c>
      <c r="I1266">
        <v>2621.68</v>
      </c>
      <c r="J1266">
        <v>0.25</v>
      </c>
      <c r="K1266">
        <v>3932.52</v>
      </c>
      <c r="L1266">
        <v>902.52</v>
      </c>
      <c r="M1266">
        <f t="shared" si="59"/>
        <v>3932.5199999999995</v>
      </c>
      <c r="N1266" t="str">
        <f t="shared" si="57"/>
        <v>Q3</v>
      </c>
      <c r="O1266" s="2">
        <f t="shared" si="58"/>
        <v>22.950169357053493</v>
      </c>
      <c r="P1266" t="str">
        <f>VLOOKUP(retail_sales_2023!C1266,customers!A:J,5,)</f>
        <v>Mumbai</v>
      </c>
      <c r="Q1266" t="str">
        <f>VLOOKUP(C1266,customers!A:J,10,0)</f>
        <v>Regular</v>
      </c>
    </row>
    <row r="1267" spans="1:17" x14ac:dyDescent="0.3">
      <c r="A1267" t="s">
        <v>2273</v>
      </c>
      <c r="B1267" s="1">
        <v>44991</v>
      </c>
      <c r="C1267" t="s">
        <v>1536</v>
      </c>
      <c r="D1267" t="s">
        <v>1537</v>
      </c>
      <c r="E1267" t="s">
        <v>15</v>
      </c>
      <c r="F1267" t="s">
        <v>52</v>
      </c>
      <c r="G1267" t="s">
        <v>268</v>
      </c>
      <c r="H1267">
        <v>6</v>
      </c>
      <c r="I1267">
        <v>97.43</v>
      </c>
      <c r="J1267">
        <v>0</v>
      </c>
      <c r="K1267">
        <v>584.58000000000004</v>
      </c>
      <c r="L1267">
        <v>38.49</v>
      </c>
      <c r="M1267">
        <f t="shared" si="59"/>
        <v>584.58000000000004</v>
      </c>
      <c r="N1267" t="str">
        <f t="shared" si="57"/>
        <v>Q1</v>
      </c>
      <c r="O1267" s="2">
        <f t="shared" si="58"/>
        <v>6.5842143077080983</v>
      </c>
      <c r="P1267" t="str">
        <f>VLOOKUP(retail_sales_2023!C1267,customers!A:J,5,)</f>
        <v>Kochi</v>
      </c>
      <c r="Q1267" t="str">
        <f>VLOOKUP(C1267,customers!A:J,10,0)</f>
        <v>Regular</v>
      </c>
    </row>
    <row r="1268" spans="1:17" x14ac:dyDescent="0.3">
      <c r="A1268" t="s">
        <v>2274</v>
      </c>
      <c r="B1268" s="1">
        <v>45100</v>
      </c>
      <c r="C1268" t="s">
        <v>791</v>
      </c>
      <c r="D1268" t="s">
        <v>792</v>
      </c>
      <c r="E1268" t="s">
        <v>33</v>
      </c>
      <c r="F1268" t="s">
        <v>28</v>
      </c>
      <c r="G1268" t="s">
        <v>29</v>
      </c>
      <c r="H1268">
        <v>2</v>
      </c>
      <c r="I1268">
        <v>4326.6000000000004</v>
      </c>
      <c r="J1268">
        <v>0</v>
      </c>
      <c r="K1268">
        <v>8653.2000000000007</v>
      </c>
      <c r="L1268">
        <v>2098.56</v>
      </c>
      <c r="M1268">
        <f t="shared" si="59"/>
        <v>8653.2000000000007</v>
      </c>
      <c r="N1268" t="str">
        <f t="shared" si="57"/>
        <v>Q2</v>
      </c>
      <c r="O1268" s="2">
        <f t="shared" si="58"/>
        <v>24.251837470531129</v>
      </c>
      <c r="P1268" t="str">
        <f>VLOOKUP(retail_sales_2023!C1268,customers!A:J,5,)</f>
        <v>Pune</v>
      </c>
      <c r="Q1268" t="str">
        <f>VLOOKUP(C1268,customers!A:J,10,0)</f>
        <v>Premium</v>
      </c>
    </row>
    <row r="1269" spans="1:17" x14ac:dyDescent="0.3">
      <c r="A1269" t="s">
        <v>2275</v>
      </c>
      <c r="B1269" s="1">
        <v>45250</v>
      </c>
      <c r="C1269" t="s">
        <v>1886</v>
      </c>
      <c r="D1269" t="s">
        <v>1887</v>
      </c>
      <c r="E1269" t="s">
        <v>21</v>
      </c>
      <c r="F1269" t="s">
        <v>81</v>
      </c>
      <c r="G1269" t="s">
        <v>150</v>
      </c>
      <c r="H1269">
        <v>3</v>
      </c>
      <c r="I1269">
        <v>2732.01</v>
      </c>
      <c r="J1269">
        <v>0.1</v>
      </c>
      <c r="K1269">
        <v>7376.43</v>
      </c>
      <c r="L1269">
        <v>2690.04</v>
      </c>
      <c r="M1269">
        <f t="shared" si="59"/>
        <v>7376.4270000000006</v>
      </c>
      <c r="N1269" t="str">
        <f t="shared" si="57"/>
        <v>Q4</v>
      </c>
      <c r="O1269" s="2">
        <f t="shared" si="58"/>
        <v>36.468047551457815</v>
      </c>
      <c r="P1269" t="str">
        <f>VLOOKUP(retail_sales_2023!C1269,customers!A:J,5,)</f>
        <v>Kolkata</v>
      </c>
      <c r="Q1269" t="str">
        <f>VLOOKUP(C1269,customers!A:J,10,0)</f>
        <v>Regular</v>
      </c>
    </row>
    <row r="1270" spans="1:17" x14ac:dyDescent="0.3">
      <c r="A1270" t="s">
        <v>2276</v>
      </c>
      <c r="B1270" s="1">
        <v>45239</v>
      </c>
      <c r="C1270" t="s">
        <v>1433</v>
      </c>
      <c r="D1270" t="s">
        <v>1434</v>
      </c>
      <c r="E1270" t="s">
        <v>15</v>
      </c>
      <c r="F1270" t="s">
        <v>52</v>
      </c>
      <c r="G1270" t="s">
        <v>200</v>
      </c>
      <c r="H1270">
        <v>5</v>
      </c>
      <c r="I1270">
        <v>217.08</v>
      </c>
      <c r="J1270">
        <v>0.3</v>
      </c>
      <c r="K1270">
        <v>759.78</v>
      </c>
      <c r="L1270">
        <v>66.87</v>
      </c>
      <c r="M1270">
        <f t="shared" si="59"/>
        <v>759.78</v>
      </c>
      <c r="N1270" t="str">
        <f t="shared" si="57"/>
        <v>Q4</v>
      </c>
      <c r="O1270" s="2">
        <f t="shared" si="58"/>
        <v>8.8012319355602937</v>
      </c>
      <c r="P1270" t="str">
        <f>VLOOKUP(retail_sales_2023!C1270,customers!A:J,5,)</f>
        <v>Coimbatore</v>
      </c>
      <c r="Q1270" t="str">
        <f>VLOOKUP(C1270,customers!A:J,10,0)</f>
        <v>Premium</v>
      </c>
    </row>
    <row r="1271" spans="1:17" x14ac:dyDescent="0.3">
      <c r="A1271" t="s">
        <v>2277</v>
      </c>
      <c r="B1271" s="1">
        <v>45257</v>
      </c>
      <c r="C1271" t="s">
        <v>760</v>
      </c>
      <c r="D1271" t="s">
        <v>761</v>
      </c>
      <c r="E1271" t="s">
        <v>21</v>
      </c>
      <c r="F1271" t="s">
        <v>38</v>
      </c>
      <c r="G1271" t="s">
        <v>456</v>
      </c>
      <c r="H1271">
        <v>2</v>
      </c>
      <c r="I1271">
        <v>2963.95</v>
      </c>
      <c r="J1271">
        <v>0.15</v>
      </c>
      <c r="K1271">
        <v>5038.71</v>
      </c>
      <c r="L1271">
        <v>1655.82</v>
      </c>
      <c r="M1271">
        <f t="shared" si="59"/>
        <v>5038.7149999999992</v>
      </c>
      <c r="N1271" t="str">
        <f t="shared" si="57"/>
        <v>Q4</v>
      </c>
      <c r="O1271" s="2">
        <f t="shared" si="58"/>
        <v>32.861982531243115</v>
      </c>
      <c r="P1271" t="str">
        <f>VLOOKUP(retail_sales_2023!C1271,customers!A:J,5,)</f>
        <v>Guwahati</v>
      </c>
      <c r="Q1271" t="str">
        <f>VLOOKUP(C1271,customers!A:J,10,0)</f>
        <v>Regular</v>
      </c>
    </row>
    <row r="1272" spans="1:17" x14ac:dyDescent="0.3">
      <c r="A1272" t="s">
        <v>2278</v>
      </c>
      <c r="B1272" s="1">
        <v>45243</v>
      </c>
      <c r="C1272" t="s">
        <v>713</v>
      </c>
      <c r="D1272" t="s">
        <v>714</v>
      </c>
      <c r="E1272" t="s">
        <v>21</v>
      </c>
      <c r="F1272" t="s">
        <v>22</v>
      </c>
      <c r="G1272" t="s">
        <v>315</v>
      </c>
      <c r="H1272">
        <v>5</v>
      </c>
      <c r="I1272">
        <v>13587.74</v>
      </c>
      <c r="J1272">
        <v>0</v>
      </c>
      <c r="K1272">
        <v>67938.7</v>
      </c>
      <c r="L1272">
        <v>15757.06</v>
      </c>
      <c r="M1272">
        <f t="shared" si="59"/>
        <v>67938.7</v>
      </c>
      <c r="N1272" t="str">
        <f t="shared" si="57"/>
        <v>Q4</v>
      </c>
      <c r="O1272" s="2">
        <f t="shared" si="58"/>
        <v>23.193054915681344</v>
      </c>
      <c r="P1272" t="str">
        <f>VLOOKUP(retail_sales_2023!C1272,customers!A:J,5,)</f>
        <v>Bhubaneswar</v>
      </c>
      <c r="Q1272" t="str">
        <f>VLOOKUP(C1272,customers!A:J,10,0)</f>
        <v>Premium</v>
      </c>
    </row>
    <row r="1273" spans="1:17" x14ac:dyDescent="0.3">
      <c r="A1273" t="s">
        <v>2279</v>
      </c>
      <c r="B1273" s="1">
        <v>45238</v>
      </c>
      <c r="C1273" t="s">
        <v>722</v>
      </c>
      <c r="D1273" t="s">
        <v>723</v>
      </c>
      <c r="E1273" t="s">
        <v>15</v>
      </c>
      <c r="F1273" t="s">
        <v>43</v>
      </c>
      <c r="G1273" t="s">
        <v>154</v>
      </c>
      <c r="H1273">
        <v>5</v>
      </c>
      <c r="I1273">
        <v>69432.84</v>
      </c>
      <c r="J1273">
        <v>0</v>
      </c>
      <c r="K1273">
        <v>347164.2</v>
      </c>
      <c r="L1273">
        <v>32571.119999999999</v>
      </c>
      <c r="M1273">
        <f t="shared" si="59"/>
        <v>347164.19999999995</v>
      </c>
      <c r="N1273" t="str">
        <f t="shared" si="57"/>
        <v>Q4</v>
      </c>
      <c r="O1273" s="2">
        <f t="shared" si="58"/>
        <v>9.3820503381397042</v>
      </c>
      <c r="P1273" t="str">
        <f>VLOOKUP(retail_sales_2023!C1273,customers!A:J,5,)</f>
        <v>Bengaluru</v>
      </c>
      <c r="Q1273" t="str">
        <f>VLOOKUP(C1273,customers!A:J,10,0)</f>
        <v>Premium</v>
      </c>
    </row>
    <row r="1274" spans="1:17" x14ac:dyDescent="0.3">
      <c r="A1274" t="s">
        <v>2280</v>
      </c>
      <c r="B1274" s="1">
        <v>45165</v>
      </c>
      <c r="C1274" t="s">
        <v>875</v>
      </c>
      <c r="D1274" t="s">
        <v>876</v>
      </c>
      <c r="E1274" t="s">
        <v>15</v>
      </c>
      <c r="F1274" t="s">
        <v>81</v>
      </c>
      <c r="G1274" t="s">
        <v>158</v>
      </c>
      <c r="H1274">
        <v>3</v>
      </c>
      <c r="I1274">
        <v>4850.91</v>
      </c>
      <c r="J1274">
        <v>0</v>
      </c>
      <c r="K1274">
        <v>14552.73</v>
      </c>
      <c r="L1274">
        <v>5356.36</v>
      </c>
      <c r="M1274">
        <f t="shared" si="59"/>
        <v>14552.73</v>
      </c>
      <c r="N1274" t="str">
        <f t="shared" si="57"/>
        <v>Q3</v>
      </c>
      <c r="O1274" s="2">
        <f t="shared" si="58"/>
        <v>36.806564816360918</v>
      </c>
      <c r="P1274" t="str">
        <f>VLOOKUP(retail_sales_2023!C1274,customers!A:J,5,)</f>
        <v>Chennai</v>
      </c>
      <c r="Q1274" t="str">
        <f>VLOOKUP(C1274,customers!A:J,10,0)</f>
        <v>Premium</v>
      </c>
    </row>
    <row r="1275" spans="1:17" x14ac:dyDescent="0.3">
      <c r="A1275" t="s">
        <v>2281</v>
      </c>
      <c r="B1275" s="1">
        <v>45062</v>
      </c>
      <c r="C1275" t="s">
        <v>682</v>
      </c>
      <c r="D1275" t="s">
        <v>683</v>
      </c>
      <c r="E1275" t="s">
        <v>27</v>
      </c>
      <c r="F1275" t="s">
        <v>43</v>
      </c>
      <c r="G1275" t="s">
        <v>243</v>
      </c>
      <c r="H1275">
        <v>3</v>
      </c>
      <c r="I1275">
        <v>64093.09</v>
      </c>
      <c r="J1275">
        <v>0</v>
      </c>
      <c r="K1275">
        <v>192279.27</v>
      </c>
      <c r="L1275">
        <v>27005.8</v>
      </c>
      <c r="M1275">
        <f t="shared" si="59"/>
        <v>192279.27</v>
      </c>
      <c r="N1275" t="str">
        <f t="shared" si="57"/>
        <v>Q2</v>
      </c>
      <c r="O1275" s="2">
        <f t="shared" si="58"/>
        <v>14.045091808388912</v>
      </c>
      <c r="P1275" t="str">
        <f>VLOOKUP(retail_sales_2023!C1275,customers!A:J,5,)</f>
        <v>Delhi</v>
      </c>
      <c r="Q1275" t="str">
        <f>VLOOKUP(C1275,customers!A:J,10,0)</f>
        <v>Regular</v>
      </c>
    </row>
    <row r="1276" spans="1:17" x14ac:dyDescent="0.3">
      <c r="A1276" t="s">
        <v>2282</v>
      </c>
      <c r="B1276" s="1">
        <v>44993</v>
      </c>
      <c r="C1276" t="s">
        <v>2136</v>
      </c>
      <c r="D1276" t="s">
        <v>2137</v>
      </c>
      <c r="E1276" t="s">
        <v>27</v>
      </c>
      <c r="F1276" t="s">
        <v>16</v>
      </c>
      <c r="G1276" t="s">
        <v>17</v>
      </c>
      <c r="H1276">
        <v>3</v>
      </c>
      <c r="I1276">
        <v>748.72</v>
      </c>
      <c r="J1276">
        <v>0.1</v>
      </c>
      <c r="K1276">
        <v>2021.54</v>
      </c>
      <c r="L1276">
        <v>711.73</v>
      </c>
      <c r="M1276">
        <f t="shared" si="59"/>
        <v>2021.5439999999999</v>
      </c>
      <c r="N1276" t="str">
        <f t="shared" si="57"/>
        <v>Q1</v>
      </c>
      <c r="O1276" s="2">
        <f t="shared" si="58"/>
        <v>35.207317193822533</v>
      </c>
      <c r="P1276" t="str">
        <f>VLOOKUP(retail_sales_2023!C1276,customers!A:J,5,)</f>
        <v>Chandigarh</v>
      </c>
      <c r="Q1276" t="str">
        <f>VLOOKUP(C1276,customers!A:J,10,0)</f>
        <v>Premium</v>
      </c>
    </row>
    <row r="1277" spans="1:17" x14ac:dyDescent="0.3">
      <c r="A1277" t="s">
        <v>2283</v>
      </c>
      <c r="B1277" s="1">
        <v>45199</v>
      </c>
      <c r="C1277" t="s">
        <v>686</v>
      </c>
      <c r="D1277" t="s">
        <v>687</v>
      </c>
      <c r="E1277" t="s">
        <v>15</v>
      </c>
      <c r="F1277" t="s">
        <v>81</v>
      </c>
      <c r="G1277" t="s">
        <v>470</v>
      </c>
      <c r="H1277">
        <v>5</v>
      </c>
      <c r="I1277">
        <v>1423.45</v>
      </c>
      <c r="J1277">
        <v>0.05</v>
      </c>
      <c r="K1277">
        <v>6761.39</v>
      </c>
      <c r="L1277">
        <v>1795.21</v>
      </c>
      <c r="M1277">
        <f t="shared" si="59"/>
        <v>6761.3874999999998</v>
      </c>
      <c r="N1277" t="str">
        <f t="shared" si="57"/>
        <v>Q3</v>
      </c>
      <c r="O1277" s="2">
        <f t="shared" si="58"/>
        <v>26.550901515812576</v>
      </c>
      <c r="P1277" t="str">
        <f>VLOOKUP(retail_sales_2023!C1277,customers!A:J,5,)</f>
        <v>Kochi</v>
      </c>
      <c r="Q1277" t="str">
        <f>VLOOKUP(C1277,customers!A:J,10,0)</f>
        <v>Premium</v>
      </c>
    </row>
    <row r="1278" spans="1:17" x14ac:dyDescent="0.3">
      <c r="A1278" t="s">
        <v>2284</v>
      </c>
      <c r="B1278" s="1">
        <v>44951</v>
      </c>
      <c r="C1278" t="s">
        <v>838</v>
      </c>
      <c r="D1278" t="s">
        <v>839</v>
      </c>
      <c r="E1278" t="s">
        <v>21</v>
      </c>
      <c r="F1278" t="s">
        <v>22</v>
      </c>
      <c r="G1278" t="s">
        <v>423</v>
      </c>
      <c r="H1278">
        <v>4</v>
      </c>
      <c r="I1278">
        <v>29587.31</v>
      </c>
      <c r="J1278">
        <v>0.15</v>
      </c>
      <c r="K1278">
        <v>100596.85</v>
      </c>
      <c r="L1278">
        <v>18733.8</v>
      </c>
      <c r="M1278">
        <f t="shared" si="59"/>
        <v>100596.85400000001</v>
      </c>
      <c r="N1278" t="str">
        <f t="shared" si="57"/>
        <v>Q1</v>
      </c>
      <c r="O1278" s="2">
        <f t="shared" si="58"/>
        <v>18.622650709241888</v>
      </c>
      <c r="P1278" t="str">
        <f>VLOOKUP(retail_sales_2023!C1278,customers!A:J,5,)</f>
        <v>Patna</v>
      </c>
      <c r="Q1278" t="str">
        <f>VLOOKUP(C1278,customers!A:J,10,0)</f>
        <v>Regular</v>
      </c>
    </row>
    <row r="1279" spans="1:17" x14ac:dyDescent="0.3">
      <c r="A1279" t="s">
        <v>2285</v>
      </c>
      <c r="B1279" s="1">
        <v>45163</v>
      </c>
      <c r="C1279" t="s">
        <v>2155</v>
      </c>
      <c r="D1279" t="s">
        <v>2286</v>
      </c>
      <c r="E1279" t="s">
        <v>15</v>
      </c>
      <c r="F1279" t="s">
        <v>81</v>
      </c>
      <c r="G1279" t="s">
        <v>105</v>
      </c>
      <c r="H1279">
        <v>1</v>
      </c>
      <c r="I1279">
        <v>3796.76</v>
      </c>
      <c r="J1279">
        <v>0.05</v>
      </c>
      <c r="K1279">
        <v>3606.92</v>
      </c>
      <c r="L1279">
        <v>1362.77</v>
      </c>
      <c r="M1279">
        <f t="shared" si="59"/>
        <v>3606.922</v>
      </c>
      <c r="N1279" t="str">
        <f t="shared" si="57"/>
        <v>Q3</v>
      </c>
      <c r="O1279" s="2">
        <f t="shared" si="58"/>
        <v>37.782096636465461</v>
      </c>
      <c r="P1279" t="str">
        <f>VLOOKUP(retail_sales_2023!C1279,customers!A:J,5,)</f>
        <v>Bengaluru</v>
      </c>
      <c r="Q1279" t="str">
        <f>VLOOKUP(C1279,customers!A:J,10,0)</f>
        <v>Regular</v>
      </c>
    </row>
    <row r="1280" spans="1:17" x14ac:dyDescent="0.3">
      <c r="A1280" t="s">
        <v>2287</v>
      </c>
      <c r="B1280" s="1">
        <v>45289</v>
      </c>
      <c r="C1280" t="s">
        <v>1576</v>
      </c>
      <c r="D1280" t="s">
        <v>1577</v>
      </c>
      <c r="E1280" t="s">
        <v>33</v>
      </c>
      <c r="F1280" t="s">
        <v>81</v>
      </c>
      <c r="G1280" t="s">
        <v>158</v>
      </c>
      <c r="H1280">
        <v>5</v>
      </c>
      <c r="I1280">
        <v>1500.25</v>
      </c>
      <c r="J1280">
        <v>0.15</v>
      </c>
      <c r="K1280">
        <v>6376.06</v>
      </c>
      <c r="L1280">
        <v>1802.61</v>
      </c>
      <c r="M1280">
        <f t="shared" si="59"/>
        <v>6376.0625</v>
      </c>
      <c r="N1280" t="str">
        <f t="shared" si="57"/>
        <v>Q4</v>
      </c>
      <c r="O1280" s="2">
        <f t="shared" si="58"/>
        <v>28.271534458584135</v>
      </c>
      <c r="P1280" t="str">
        <f>VLOOKUP(retail_sales_2023!C1280,customers!A:J,5,)</f>
        <v>Pune</v>
      </c>
      <c r="Q1280" t="str">
        <f>VLOOKUP(C1280,customers!A:J,10,0)</f>
        <v>Regular</v>
      </c>
    </row>
    <row r="1281" spans="1:17" x14ac:dyDescent="0.3">
      <c r="A1281" t="s">
        <v>2288</v>
      </c>
      <c r="B1281" s="1">
        <v>45108</v>
      </c>
      <c r="C1281" t="s">
        <v>262</v>
      </c>
      <c r="D1281" t="s">
        <v>263</v>
      </c>
      <c r="E1281" t="s">
        <v>27</v>
      </c>
      <c r="F1281" t="s">
        <v>81</v>
      </c>
      <c r="G1281" t="s">
        <v>264</v>
      </c>
      <c r="H1281">
        <v>2</v>
      </c>
      <c r="I1281">
        <v>4303.07</v>
      </c>
      <c r="J1281">
        <v>0</v>
      </c>
      <c r="K1281">
        <v>8606.14</v>
      </c>
      <c r="L1281">
        <v>2650.63</v>
      </c>
      <c r="M1281">
        <f t="shared" si="59"/>
        <v>8606.14</v>
      </c>
      <c r="N1281" t="str">
        <f t="shared" si="57"/>
        <v>Q3</v>
      </c>
      <c r="O1281" s="2">
        <f t="shared" si="58"/>
        <v>30.799289809368663</v>
      </c>
      <c r="P1281" t="str">
        <f>VLOOKUP(retail_sales_2023!C1281,customers!A:J,5,)</f>
        <v>Jaipur</v>
      </c>
      <c r="Q1281" t="str">
        <f>VLOOKUP(C1281,customers!A:J,10,0)</f>
        <v>Premium</v>
      </c>
    </row>
    <row r="1282" spans="1:17" x14ac:dyDescent="0.3">
      <c r="A1282" t="s">
        <v>2289</v>
      </c>
      <c r="B1282" s="1">
        <v>44998</v>
      </c>
      <c r="C1282" t="s">
        <v>541</v>
      </c>
      <c r="D1282" t="s">
        <v>542</v>
      </c>
      <c r="E1282" t="s">
        <v>21</v>
      </c>
      <c r="F1282" t="s">
        <v>22</v>
      </c>
      <c r="G1282" t="s">
        <v>196</v>
      </c>
      <c r="H1282">
        <v>1</v>
      </c>
      <c r="I1282">
        <v>43283.17</v>
      </c>
      <c r="J1282">
        <v>0.05</v>
      </c>
      <c r="K1282">
        <v>41119.01</v>
      </c>
      <c r="L1282">
        <v>13290.55</v>
      </c>
      <c r="M1282">
        <f t="shared" si="59"/>
        <v>41119.011499999993</v>
      </c>
      <c r="N1282" t="str">
        <f t="shared" si="57"/>
        <v>Q1</v>
      </c>
      <c r="O1282" s="2">
        <f t="shared" si="58"/>
        <v>32.322154643314612</v>
      </c>
      <c r="P1282" t="str">
        <f>VLOOKUP(retail_sales_2023!C1282,customers!A:J,5,)</f>
        <v>Kolkata</v>
      </c>
      <c r="Q1282" t="str">
        <f>VLOOKUP(C1282,customers!A:J,10,0)</f>
        <v>Premium</v>
      </c>
    </row>
    <row r="1283" spans="1:17" x14ac:dyDescent="0.3">
      <c r="A1283" t="s">
        <v>2290</v>
      </c>
      <c r="B1283" s="1">
        <v>45086</v>
      </c>
      <c r="C1283" t="s">
        <v>139</v>
      </c>
      <c r="D1283" t="s">
        <v>140</v>
      </c>
      <c r="E1283" t="s">
        <v>21</v>
      </c>
      <c r="F1283" t="s">
        <v>52</v>
      </c>
      <c r="G1283" t="s">
        <v>235</v>
      </c>
      <c r="H1283">
        <v>5</v>
      </c>
      <c r="I1283">
        <v>518.66</v>
      </c>
      <c r="J1283">
        <v>0</v>
      </c>
      <c r="K1283">
        <v>2593.3000000000002</v>
      </c>
      <c r="L1283">
        <v>239.54</v>
      </c>
      <c r="M1283">
        <f t="shared" si="59"/>
        <v>2593.2999999999997</v>
      </c>
      <c r="N1283" t="str">
        <f t="shared" ref="N1283:N1346" si="60">"Q"&amp;ROUNDUP(MONTH(B1283)/3,0)</f>
        <v>Q2</v>
      </c>
      <c r="O1283" s="2">
        <f t="shared" ref="O1283:O1346" si="61">(L1283/K1283)*100</f>
        <v>9.2368796514094011</v>
      </c>
      <c r="P1283" t="str">
        <f>VLOOKUP(retail_sales_2023!C1283,customers!A:J,5,)</f>
        <v>Ranchi</v>
      </c>
      <c r="Q1283" t="str">
        <f>VLOOKUP(C1283,customers!A:J,10,0)</f>
        <v>Premium</v>
      </c>
    </row>
    <row r="1284" spans="1:17" x14ac:dyDescent="0.3">
      <c r="A1284" t="s">
        <v>2291</v>
      </c>
      <c r="B1284" s="1">
        <v>45194</v>
      </c>
      <c r="C1284" t="s">
        <v>1443</v>
      </c>
      <c r="D1284" t="s">
        <v>1444</v>
      </c>
      <c r="E1284" t="s">
        <v>21</v>
      </c>
      <c r="F1284" t="s">
        <v>81</v>
      </c>
      <c r="G1284" t="s">
        <v>264</v>
      </c>
      <c r="H1284">
        <v>3</v>
      </c>
      <c r="I1284">
        <v>1418.08</v>
      </c>
      <c r="J1284">
        <v>0</v>
      </c>
      <c r="K1284">
        <v>4254.24</v>
      </c>
      <c r="L1284">
        <v>1451.97</v>
      </c>
      <c r="M1284">
        <f t="shared" si="59"/>
        <v>4254.24</v>
      </c>
      <c r="N1284" t="str">
        <f t="shared" si="60"/>
        <v>Q3</v>
      </c>
      <c r="O1284" s="2">
        <f t="shared" si="61"/>
        <v>34.129950355410131</v>
      </c>
      <c r="P1284" t="str">
        <f>VLOOKUP(retail_sales_2023!C1284,customers!A:J,5,)</f>
        <v>Patna</v>
      </c>
      <c r="Q1284" t="str">
        <f>VLOOKUP(C1284,customers!A:J,10,0)</f>
        <v>Regular</v>
      </c>
    </row>
    <row r="1285" spans="1:17" x14ac:dyDescent="0.3">
      <c r="A1285" t="s">
        <v>2292</v>
      </c>
      <c r="B1285" s="1">
        <v>45135</v>
      </c>
      <c r="C1285" t="s">
        <v>986</v>
      </c>
      <c r="D1285" t="s">
        <v>987</v>
      </c>
      <c r="E1285" t="s">
        <v>15</v>
      </c>
      <c r="F1285" t="s">
        <v>38</v>
      </c>
      <c r="G1285" t="s">
        <v>39</v>
      </c>
      <c r="H1285">
        <v>1</v>
      </c>
      <c r="I1285">
        <v>3267.02</v>
      </c>
      <c r="J1285">
        <v>0.15</v>
      </c>
      <c r="K1285">
        <v>2776.97</v>
      </c>
      <c r="L1285">
        <v>739.98</v>
      </c>
      <c r="M1285">
        <f t="shared" ref="M1285:M1348" si="62">H1285*I1285*(1-J1285)</f>
        <v>2776.9670000000001</v>
      </c>
      <c r="N1285" t="str">
        <f t="shared" si="60"/>
        <v>Q3</v>
      </c>
      <c r="O1285" s="2">
        <f t="shared" si="61"/>
        <v>26.647028956020414</v>
      </c>
      <c r="P1285" t="str">
        <f>VLOOKUP(retail_sales_2023!C1285,customers!A:J,5,)</f>
        <v>Chennai</v>
      </c>
      <c r="Q1285" t="str">
        <f>VLOOKUP(C1285,customers!A:J,10,0)</f>
        <v>Occasional</v>
      </c>
    </row>
    <row r="1286" spans="1:17" x14ac:dyDescent="0.3">
      <c r="A1286" t="s">
        <v>2293</v>
      </c>
      <c r="B1286" s="1">
        <v>45065</v>
      </c>
      <c r="C1286" t="s">
        <v>2294</v>
      </c>
      <c r="D1286" t="s">
        <v>2295</v>
      </c>
      <c r="E1286" t="s">
        <v>27</v>
      </c>
      <c r="F1286" t="s">
        <v>52</v>
      </c>
      <c r="G1286" t="s">
        <v>268</v>
      </c>
      <c r="H1286">
        <v>2</v>
      </c>
      <c r="I1286">
        <v>282.83</v>
      </c>
      <c r="J1286">
        <v>0.1</v>
      </c>
      <c r="K1286">
        <v>509.09</v>
      </c>
      <c r="L1286">
        <v>45.63</v>
      </c>
      <c r="M1286">
        <f t="shared" si="62"/>
        <v>509.09399999999999</v>
      </c>
      <c r="N1286" t="str">
        <f t="shared" si="60"/>
        <v>Q2</v>
      </c>
      <c r="O1286" s="2">
        <f t="shared" si="61"/>
        <v>8.9630517197352138</v>
      </c>
      <c r="P1286" t="str">
        <f>VLOOKUP(retail_sales_2023!C1286,customers!A:J,5,)</f>
        <v>Amritsar</v>
      </c>
      <c r="Q1286" t="str">
        <f>VLOOKUP(C1286,customers!A:J,10,0)</f>
        <v>Regular</v>
      </c>
    </row>
    <row r="1287" spans="1:17" x14ac:dyDescent="0.3">
      <c r="A1287" t="s">
        <v>2296</v>
      </c>
      <c r="B1287" s="1">
        <v>45194</v>
      </c>
      <c r="C1287" t="s">
        <v>1711</v>
      </c>
      <c r="D1287" t="s">
        <v>1712</v>
      </c>
      <c r="E1287" t="s">
        <v>21</v>
      </c>
      <c r="F1287" t="s">
        <v>81</v>
      </c>
      <c r="G1287" t="s">
        <v>333</v>
      </c>
      <c r="H1287">
        <v>3</v>
      </c>
      <c r="I1287">
        <v>3515.28</v>
      </c>
      <c r="J1287">
        <v>0.2</v>
      </c>
      <c r="K1287">
        <v>8436.67</v>
      </c>
      <c r="L1287">
        <v>2635.08</v>
      </c>
      <c r="M1287">
        <f t="shared" si="62"/>
        <v>8436.6720000000005</v>
      </c>
      <c r="N1287" t="str">
        <f t="shared" si="60"/>
        <v>Q3</v>
      </c>
      <c r="O1287" s="2">
        <f t="shared" si="61"/>
        <v>31.233650243520252</v>
      </c>
      <c r="P1287" t="str">
        <f>VLOOKUP(retail_sales_2023!C1287,customers!A:J,5,)</f>
        <v>Bhubaneswar</v>
      </c>
      <c r="Q1287" t="str">
        <f>VLOOKUP(C1287,customers!A:J,10,0)</f>
        <v>Regular</v>
      </c>
    </row>
    <row r="1288" spans="1:17" x14ac:dyDescent="0.3">
      <c r="A1288" t="s">
        <v>2297</v>
      </c>
      <c r="B1288" s="1">
        <v>45197</v>
      </c>
      <c r="C1288" t="s">
        <v>956</v>
      </c>
      <c r="D1288" t="s">
        <v>957</v>
      </c>
      <c r="E1288" t="s">
        <v>15</v>
      </c>
      <c r="F1288" t="s">
        <v>52</v>
      </c>
      <c r="G1288" t="s">
        <v>133</v>
      </c>
      <c r="H1288">
        <v>5</v>
      </c>
      <c r="I1288">
        <v>600.25</v>
      </c>
      <c r="J1288">
        <v>0.15</v>
      </c>
      <c r="K1288">
        <v>2551.06</v>
      </c>
      <c r="L1288">
        <v>173.4</v>
      </c>
      <c r="M1288">
        <f t="shared" si="62"/>
        <v>2551.0625</v>
      </c>
      <c r="N1288" t="str">
        <f t="shared" si="60"/>
        <v>Q3</v>
      </c>
      <c r="O1288" s="2">
        <f t="shared" si="61"/>
        <v>6.797174507851639</v>
      </c>
      <c r="P1288" t="str">
        <f>VLOOKUP(retail_sales_2023!C1288,customers!A:J,5,)</f>
        <v>Chennai</v>
      </c>
      <c r="Q1288" t="str">
        <f>VLOOKUP(C1288,customers!A:J,10,0)</f>
        <v>Premium</v>
      </c>
    </row>
    <row r="1289" spans="1:17" x14ac:dyDescent="0.3">
      <c r="A1289" t="s">
        <v>2298</v>
      </c>
      <c r="B1289" s="1">
        <v>45205</v>
      </c>
      <c r="C1289" t="s">
        <v>531</v>
      </c>
      <c r="D1289" t="s">
        <v>532</v>
      </c>
      <c r="E1289" t="s">
        <v>15</v>
      </c>
      <c r="F1289" t="s">
        <v>16</v>
      </c>
      <c r="G1289" t="s">
        <v>319</v>
      </c>
      <c r="H1289">
        <v>4</v>
      </c>
      <c r="I1289">
        <v>783.94</v>
      </c>
      <c r="J1289">
        <v>0.05</v>
      </c>
      <c r="K1289">
        <v>2978.97</v>
      </c>
      <c r="L1289">
        <v>841.15</v>
      </c>
      <c r="M1289">
        <f t="shared" si="62"/>
        <v>2978.9720000000002</v>
      </c>
      <c r="N1289" t="str">
        <f t="shared" si="60"/>
        <v>Q4</v>
      </c>
      <c r="O1289" s="2">
        <f t="shared" si="61"/>
        <v>28.236269583110939</v>
      </c>
      <c r="P1289" t="str">
        <f>VLOOKUP(retail_sales_2023!C1289,customers!A:J,5,)</f>
        <v>Hyderabad</v>
      </c>
      <c r="Q1289" t="str">
        <f>VLOOKUP(C1289,customers!A:J,10,0)</f>
        <v>Regular</v>
      </c>
    </row>
    <row r="1290" spans="1:17" x14ac:dyDescent="0.3">
      <c r="A1290" t="s">
        <v>2299</v>
      </c>
      <c r="B1290" s="1">
        <v>45010</v>
      </c>
      <c r="C1290" t="s">
        <v>1654</v>
      </c>
      <c r="D1290" t="s">
        <v>1655</v>
      </c>
      <c r="E1290" t="s">
        <v>33</v>
      </c>
      <c r="F1290" t="s">
        <v>38</v>
      </c>
      <c r="G1290" t="s">
        <v>77</v>
      </c>
      <c r="H1290">
        <v>4</v>
      </c>
      <c r="I1290">
        <v>2531.79</v>
      </c>
      <c r="J1290">
        <v>0</v>
      </c>
      <c r="K1290">
        <v>10127.16</v>
      </c>
      <c r="L1290">
        <v>3206.73</v>
      </c>
      <c r="M1290">
        <f t="shared" si="62"/>
        <v>10127.16</v>
      </c>
      <c r="N1290" t="str">
        <f t="shared" si="60"/>
        <v>Q1</v>
      </c>
      <c r="O1290" s="2">
        <f t="shared" si="61"/>
        <v>31.664652281587337</v>
      </c>
      <c r="P1290" t="str">
        <f>VLOOKUP(retail_sales_2023!C1290,customers!A:J,5,)</f>
        <v>Ahmedabad</v>
      </c>
      <c r="Q1290" t="str">
        <f>VLOOKUP(C1290,customers!A:J,10,0)</f>
        <v>Premium</v>
      </c>
    </row>
    <row r="1291" spans="1:17" x14ac:dyDescent="0.3">
      <c r="A1291" t="s">
        <v>2300</v>
      </c>
      <c r="B1291" s="1">
        <v>44970</v>
      </c>
      <c r="C1291" t="s">
        <v>835</v>
      </c>
      <c r="D1291" t="s">
        <v>836</v>
      </c>
      <c r="E1291" t="s">
        <v>21</v>
      </c>
      <c r="F1291" t="s">
        <v>52</v>
      </c>
      <c r="G1291" t="s">
        <v>133</v>
      </c>
      <c r="H1291">
        <v>9</v>
      </c>
      <c r="I1291">
        <v>768.23</v>
      </c>
      <c r="J1291">
        <v>0.1</v>
      </c>
      <c r="K1291">
        <v>6222.66</v>
      </c>
      <c r="L1291">
        <v>386.82</v>
      </c>
      <c r="M1291">
        <f t="shared" si="62"/>
        <v>6222.6629999999996</v>
      </c>
      <c r="N1291" t="str">
        <f t="shared" si="60"/>
        <v>Q1</v>
      </c>
      <c r="O1291" s="2">
        <f t="shared" si="61"/>
        <v>6.2163126380036831</v>
      </c>
      <c r="P1291" t="str">
        <f>VLOOKUP(retail_sales_2023!C1291,customers!A:J,5,)</f>
        <v>Guwahati</v>
      </c>
      <c r="Q1291" t="str">
        <f>VLOOKUP(C1291,customers!A:J,10,0)</f>
        <v>Regular</v>
      </c>
    </row>
    <row r="1292" spans="1:17" x14ac:dyDescent="0.3">
      <c r="A1292" t="s">
        <v>2301</v>
      </c>
      <c r="B1292" s="1">
        <v>45122</v>
      </c>
      <c r="C1292" t="s">
        <v>245</v>
      </c>
      <c r="D1292" t="s">
        <v>246</v>
      </c>
      <c r="E1292" t="s">
        <v>27</v>
      </c>
      <c r="F1292" t="s">
        <v>52</v>
      </c>
      <c r="G1292" t="s">
        <v>226</v>
      </c>
      <c r="H1292">
        <v>7</v>
      </c>
      <c r="I1292">
        <v>152.75</v>
      </c>
      <c r="J1292">
        <v>0</v>
      </c>
      <c r="K1292">
        <v>1069.25</v>
      </c>
      <c r="L1292">
        <v>69.8</v>
      </c>
      <c r="M1292">
        <f t="shared" si="62"/>
        <v>1069.25</v>
      </c>
      <c r="N1292" t="str">
        <f t="shared" si="60"/>
        <v>Q3</v>
      </c>
      <c r="O1292" s="2">
        <f t="shared" si="61"/>
        <v>6.5279401449614207</v>
      </c>
      <c r="P1292" t="str">
        <f>VLOOKUP(retail_sales_2023!C1292,customers!A:J,5,)</f>
        <v>Chandigarh</v>
      </c>
      <c r="Q1292" t="str">
        <f>VLOOKUP(C1292,customers!A:J,10,0)</f>
        <v>Premium</v>
      </c>
    </row>
    <row r="1293" spans="1:17" x14ac:dyDescent="0.3">
      <c r="A1293" t="s">
        <v>2302</v>
      </c>
      <c r="B1293" s="1">
        <v>44941</v>
      </c>
      <c r="C1293" t="s">
        <v>607</v>
      </c>
      <c r="D1293" t="s">
        <v>608</v>
      </c>
      <c r="E1293" t="s">
        <v>21</v>
      </c>
      <c r="F1293" t="s">
        <v>43</v>
      </c>
      <c r="G1293" t="s">
        <v>128</v>
      </c>
      <c r="H1293">
        <v>4</v>
      </c>
      <c r="I1293">
        <v>82413.440000000002</v>
      </c>
      <c r="J1293">
        <v>0.05</v>
      </c>
      <c r="K1293">
        <v>313171.07</v>
      </c>
      <c r="L1293">
        <v>47330.11</v>
      </c>
      <c r="M1293">
        <f t="shared" si="62"/>
        <v>313171.07199999999</v>
      </c>
      <c r="N1293" t="str">
        <f t="shared" si="60"/>
        <v>Q1</v>
      </c>
      <c r="O1293" s="2">
        <f t="shared" si="61"/>
        <v>15.113180792849096</v>
      </c>
      <c r="P1293" t="str">
        <f>VLOOKUP(retail_sales_2023!C1293,customers!A:J,5,)</f>
        <v>Ranchi</v>
      </c>
      <c r="Q1293" t="str">
        <f>VLOOKUP(C1293,customers!A:J,10,0)</f>
        <v>Regular</v>
      </c>
    </row>
    <row r="1294" spans="1:17" x14ac:dyDescent="0.3">
      <c r="A1294" t="s">
        <v>2303</v>
      </c>
      <c r="B1294" s="1">
        <v>44989</v>
      </c>
      <c r="C1294" t="s">
        <v>409</v>
      </c>
      <c r="D1294" t="s">
        <v>410</v>
      </c>
      <c r="E1294" t="s">
        <v>21</v>
      </c>
      <c r="F1294" t="s">
        <v>38</v>
      </c>
      <c r="G1294" t="s">
        <v>141</v>
      </c>
      <c r="H1294">
        <v>1</v>
      </c>
      <c r="I1294">
        <v>2416.17</v>
      </c>
      <c r="J1294">
        <v>0.15</v>
      </c>
      <c r="K1294">
        <v>2053.7399999999998</v>
      </c>
      <c r="L1294">
        <v>647.87</v>
      </c>
      <c r="M1294">
        <f t="shared" si="62"/>
        <v>2053.7444999999998</v>
      </c>
      <c r="N1294" t="str">
        <f t="shared" si="60"/>
        <v>Q1</v>
      </c>
      <c r="O1294" s="2">
        <f t="shared" si="61"/>
        <v>31.545862670055609</v>
      </c>
      <c r="P1294" t="str">
        <f>VLOOKUP(retail_sales_2023!C1294,customers!A:J,5,)</f>
        <v>Patna</v>
      </c>
      <c r="Q1294" t="str">
        <f>VLOOKUP(C1294,customers!A:J,10,0)</f>
        <v>Regular</v>
      </c>
    </row>
    <row r="1295" spans="1:17" x14ac:dyDescent="0.3">
      <c r="A1295" t="s">
        <v>2304</v>
      </c>
      <c r="B1295" s="1">
        <v>45231</v>
      </c>
      <c r="C1295" t="s">
        <v>570</v>
      </c>
      <c r="D1295" t="s">
        <v>571</v>
      </c>
      <c r="E1295" t="s">
        <v>33</v>
      </c>
      <c r="F1295" t="s">
        <v>52</v>
      </c>
      <c r="G1295" t="s">
        <v>169</v>
      </c>
      <c r="H1295">
        <v>6</v>
      </c>
      <c r="I1295">
        <v>438.52</v>
      </c>
      <c r="J1295">
        <v>0.15</v>
      </c>
      <c r="K1295">
        <v>2236.4499999999998</v>
      </c>
      <c r="L1295">
        <v>190.98</v>
      </c>
      <c r="M1295">
        <f t="shared" si="62"/>
        <v>2236.4519999999998</v>
      </c>
      <c r="N1295" t="str">
        <f t="shared" si="60"/>
        <v>Q4</v>
      </c>
      <c r="O1295" s="2">
        <f t="shared" si="61"/>
        <v>8.5394263229672021</v>
      </c>
      <c r="P1295" t="str">
        <f>VLOOKUP(retail_sales_2023!C1295,customers!A:J,5,)</f>
        <v>Pune</v>
      </c>
      <c r="Q1295" t="str">
        <f>VLOOKUP(C1295,customers!A:J,10,0)</f>
        <v>Premium</v>
      </c>
    </row>
    <row r="1296" spans="1:17" x14ac:dyDescent="0.3">
      <c r="A1296" t="s">
        <v>2305</v>
      </c>
      <c r="B1296" s="1">
        <v>44955</v>
      </c>
      <c r="C1296" t="s">
        <v>107</v>
      </c>
      <c r="D1296" t="s">
        <v>108</v>
      </c>
      <c r="E1296" t="s">
        <v>15</v>
      </c>
      <c r="F1296" t="s">
        <v>81</v>
      </c>
      <c r="G1296" t="s">
        <v>470</v>
      </c>
      <c r="H1296">
        <v>1</v>
      </c>
      <c r="I1296">
        <v>1658.24</v>
      </c>
      <c r="J1296">
        <v>0</v>
      </c>
      <c r="K1296">
        <v>1658.24</v>
      </c>
      <c r="L1296">
        <v>455.59</v>
      </c>
      <c r="M1296">
        <f t="shared" si="62"/>
        <v>1658.24</v>
      </c>
      <c r="N1296" t="str">
        <f t="shared" si="60"/>
        <v>Q1</v>
      </c>
      <c r="O1296" s="2">
        <f t="shared" si="61"/>
        <v>27.474310111925899</v>
      </c>
      <c r="P1296" t="str">
        <f>VLOOKUP(retail_sales_2023!C1296,customers!A:J,5,)</f>
        <v>Chennai</v>
      </c>
      <c r="Q1296" t="str">
        <f>VLOOKUP(C1296,customers!A:J,10,0)</f>
        <v>Premium</v>
      </c>
    </row>
    <row r="1297" spans="1:17" x14ac:dyDescent="0.3">
      <c r="A1297" t="s">
        <v>2306</v>
      </c>
      <c r="B1297" s="1">
        <v>45147</v>
      </c>
      <c r="C1297" t="s">
        <v>2307</v>
      </c>
      <c r="D1297" t="s">
        <v>2308</v>
      </c>
      <c r="E1297" t="s">
        <v>27</v>
      </c>
      <c r="F1297" t="s">
        <v>52</v>
      </c>
      <c r="G1297" t="s">
        <v>69</v>
      </c>
      <c r="H1297">
        <v>2</v>
      </c>
      <c r="I1297">
        <v>242.22</v>
      </c>
      <c r="J1297">
        <v>0</v>
      </c>
      <c r="K1297">
        <v>484.44</v>
      </c>
      <c r="L1297">
        <v>48.62</v>
      </c>
      <c r="M1297">
        <f t="shared" si="62"/>
        <v>484.44</v>
      </c>
      <c r="N1297" t="str">
        <f t="shared" si="60"/>
        <v>Q3</v>
      </c>
      <c r="O1297" s="2">
        <f t="shared" si="61"/>
        <v>10.036330608537693</v>
      </c>
      <c r="P1297" t="str">
        <f>VLOOKUP(retail_sales_2023!C1297,customers!A:J,5,)</f>
        <v>Delhi</v>
      </c>
      <c r="Q1297" t="str">
        <f>VLOOKUP(C1297,customers!A:J,10,0)</f>
        <v>Premium</v>
      </c>
    </row>
    <row r="1298" spans="1:17" x14ac:dyDescent="0.3">
      <c r="A1298" t="s">
        <v>2309</v>
      </c>
      <c r="B1298" s="1">
        <v>45239</v>
      </c>
      <c r="C1298" t="s">
        <v>1352</v>
      </c>
      <c r="D1298" t="s">
        <v>1353</v>
      </c>
      <c r="E1298" t="s">
        <v>15</v>
      </c>
      <c r="F1298" t="s">
        <v>22</v>
      </c>
      <c r="G1298" t="s">
        <v>146</v>
      </c>
      <c r="H1298">
        <v>1</v>
      </c>
      <c r="I1298">
        <v>6462.35</v>
      </c>
      <c r="J1298">
        <v>0.1</v>
      </c>
      <c r="K1298">
        <v>5816.12</v>
      </c>
      <c r="L1298">
        <v>1446.78</v>
      </c>
      <c r="M1298">
        <f t="shared" si="62"/>
        <v>5816.1150000000007</v>
      </c>
      <c r="N1298" t="str">
        <f t="shared" si="60"/>
        <v>Q4</v>
      </c>
      <c r="O1298" s="2">
        <f t="shared" si="61"/>
        <v>24.875346450898537</v>
      </c>
      <c r="P1298" t="str">
        <f>VLOOKUP(retail_sales_2023!C1298,customers!A:J,5,)</f>
        <v>Kochi</v>
      </c>
      <c r="Q1298" t="str">
        <f>VLOOKUP(C1298,customers!A:J,10,0)</f>
        <v>Premium</v>
      </c>
    </row>
    <row r="1299" spans="1:17" x14ac:dyDescent="0.3">
      <c r="A1299" t="s">
        <v>2310</v>
      </c>
      <c r="B1299" s="1">
        <v>45048</v>
      </c>
      <c r="C1299" t="s">
        <v>1664</v>
      </c>
      <c r="D1299" t="s">
        <v>1665</v>
      </c>
      <c r="E1299" t="s">
        <v>21</v>
      </c>
      <c r="F1299" t="s">
        <v>43</v>
      </c>
      <c r="G1299" t="s">
        <v>282</v>
      </c>
      <c r="H1299">
        <v>4</v>
      </c>
      <c r="I1299">
        <v>39880.39</v>
      </c>
      <c r="J1299">
        <v>0.05</v>
      </c>
      <c r="K1299">
        <v>151545.48000000001</v>
      </c>
      <c r="L1299">
        <v>15151.2</v>
      </c>
      <c r="M1299">
        <f t="shared" si="62"/>
        <v>151545.48199999999</v>
      </c>
      <c r="N1299" t="str">
        <f t="shared" si="60"/>
        <v>Q2</v>
      </c>
      <c r="O1299" s="2">
        <f t="shared" si="61"/>
        <v>9.9977907622187079</v>
      </c>
      <c r="P1299" t="str">
        <f>VLOOKUP(retail_sales_2023!C1299,customers!A:J,5,)</f>
        <v>Patna</v>
      </c>
      <c r="Q1299" t="str">
        <f>VLOOKUP(C1299,customers!A:J,10,0)</f>
        <v>Premium</v>
      </c>
    </row>
    <row r="1300" spans="1:17" x14ac:dyDescent="0.3">
      <c r="A1300" t="s">
        <v>2311</v>
      </c>
      <c r="B1300" s="1">
        <v>45045</v>
      </c>
      <c r="C1300" t="s">
        <v>1117</v>
      </c>
      <c r="D1300" t="s">
        <v>1118</v>
      </c>
      <c r="E1300" t="s">
        <v>33</v>
      </c>
      <c r="F1300" t="s">
        <v>38</v>
      </c>
      <c r="G1300" t="s">
        <v>65</v>
      </c>
      <c r="H1300">
        <v>1</v>
      </c>
      <c r="I1300">
        <v>1569.35</v>
      </c>
      <c r="J1300">
        <v>0.2</v>
      </c>
      <c r="K1300">
        <v>1255.48</v>
      </c>
      <c r="L1300">
        <v>296.13</v>
      </c>
      <c r="M1300">
        <f t="shared" si="62"/>
        <v>1255.48</v>
      </c>
      <c r="N1300" t="str">
        <f t="shared" si="60"/>
        <v>Q2</v>
      </c>
      <c r="O1300" s="2">
        <f t="shared" si="61"/>
        <v>23.586994615605185</v>
      </c>
      <c r="P1300" t="str">
        <f>VLOOKUP(retail_sales_2023!C1300,customers!A:J,5,)</f>
        <v>Mumbai</v>
      </c>
      <c r="Q1300" t="str">
        <f>VLOOKUP(C1300,customers!A:J,10,0)</f>
        <v>Regular</v>
      </c>
    </row>
    <row r="1301" spans="1:17" x14ac:dyDescent="0.3">
      <c r="A1301" t="s">
        <v>2312</v>
      </c>
      <c r="B1301" s="1">
        <v>45046</v>
      </c>
      <c r="C1301" t="s">
        <v>1167</v>
      </c>
      <c r="D1301" t="s">
        <v>1168</v>
      </c>
      <c r="E1301" t="s">
        <v>21</v>
      </c>
      <c r="F1301" t="s">
        <v>43</v>
      </c>
      <c r="G1301" t="s">
        <v>282</v>
      </c>
      <c r="H1301">
        <v>1</v>
      </c>
      <c r="I1301">
        <v>26325.1</v>
      </c>
      <c r="J1301">
        <v>0.1</v>
      </c>
      <c r="K1301">
        <v>23692.59</v>
      </c>
      <c r="L1301">
        <v>2204.02</v>
      </c>
      <c r="M1301">
        <f t="shared" si="62"/>
        <v>23692.59</v>
      </c>
      <c r="N1301" t="str">
        <f t="shared" si="60"/>
        <v>Q2</v>
      </c>
      <c r="O1301" s="2">
        <f t="shared" si="61"/>
        <v>9.3025709726121129</v>
      </c>
      <c r="P1301" t="str">
        <f>VLOOKUP(retail_sales_2023!C1301,customers!A:J,5,)</f>
        <v>Bhubaneswar</v>
      </c>
      <c r="Q1301" t="str">
        <f>VLOOKUP(C1301,customers!A:J,10,0)</f>
        <v>Regular</v>
      </c>
    </row>
    <row r="1302" spans="1:17" x14ac:dyDescent="0.3">
      <c r="A1302" t="s">
        <v>2313</v>
      </c>
      <c r="B1302" s="1">
        <v>45012</v>
      </c>
      <c r="C1302" t="s">
        <v>338</v>
      </c>
      <c r="D1302" t="s">
        <v>339</v>
      </c>
      <c r="E1302" t="s">
        <v>15</v>
      </c>
      <c r="F1302" t="s">
        <v>38</v>
      </c>
      <c r="G1302" t="s">
        <v>73</v>
      </c>
      <c r="H1302">
        <v>2</v>
      </c>
      <c r="I1302">
        <v>2750.63</v>
      </c>
      <c r="J1302">
        <v>0.1</v>
      </c>
      <c r="K1302">
        <v>4951.13</v>
      </c>
      <c r="L1302">
        <v>1295.25</v>
      </c>
      <c r="M1302">
        <f t="shared" si="62"/>
        <v>4951.134</v>
      </c>
      <c r="N1302" t="str">
        <f t="shared" si="60"/>
        <v>Q1</v>
      </c>
      <c r="O1302" s="2">
        <f t="shared" si="61"/>
        <v>26.160694629306846</v>
      </c>
      <c r="P1302" t="str">
        <f>VLOOKUP(retail_sales_2023!C1302,customers!A:J,5,)</f>
        <v>Kochi</v>
      </c>
      <c r="Q1302" t="str">
        <f>VLOOKUP(C1302,customers!A:J,10,0)</f>
        <v>Regular</v>
      </c>
    </row>
    <row r="1303" spans="1:17" x14ac:dyDescent="0.3">
      <c r="A1303" t="s">
        <v>2314</v>
      </c>
      <c r="B1303" s="1">
        <v>45134</v>
      </c>
      <c r="C1303" t="s">
        <v>307</v>
      </c>
      <c r="D1303" t="s">
        <v>308</v>
      </c>
      <c r="E1303" t="s">
        <v>21</v>
      </c>
      <c r="F1303" t="s">
        <v>81</v>
      </c>
      <c r="G1303" t="s">
        <v>370</v>
      </c>
      <c r="H1303">
        <v>5</v>
      </c>
      <c r="I1303">
        <v>2436.9699999999998</v>
      </c>
      <c r="J1303">
        <v>0</v>
      </c>
      <c r="K1303">
        <v>12184.85</v>
      </c>
      <c r="L1303">
        <v>4498.0600000000004</v>
      </c>
      <c r="M1303">
        <f t="shared" si="62"/>
        <v>12184.849999999999</v>
      </c>
      <c r="N1303" t="str">
        <f t="shared" si="60"/>
        <v>Q3</v>
      </c>
      <c r="O1303" s="2">
        <f t="shared" si="61"/>
        <v>36.915185660882159</v>
      </c>
      <c r="P1303" t="str">
        <f>VLOOKUP(retail_sales_2023!C1303,customers!A:J,5,)</f>
        <v>Patna</v>
      </c>
      <c r="Q1303" t="str">
        <f>VLOOKUP(C1303,customers!A:J,10,0)</f>
        <v>Occasional</v>
      </c>
    </row>
    <row r="1304" spans="1:17" x14ac:dyDescent="0.3">
      <c r="A1304" t="s">
        <v>2315</v>
      </c>
      <c r="B1304" s="1">
        <v>45291</v>
      </c>
      <c r="C1304" t="s">
        <v>126</v>
      </c>
      <c r="D1304" t="s">
        <v>127</v>
      </c>
      <c r="E1304" t="s">
        <v>27</v>
      </c>
      <c r="F1304" t="s">
        <v>28</v>
      </c>
      <c r="G1304" t="s">
        <v>61</v>
      </c>
      <c r="H1304">
        <v>5</v>
      </c>
      <c r="I1304">
        <v>5183.49</v>
      </c>
      <c r="J1304">
        <v>0.15</v>
      </c>
      <c r="K1304">
        <v>22029.83</v>
      </c>
      <c r="L1304">
        <v>4521.28</v>
      </c>
      <c r="M1304">
        <f t="shared" si="62"/>
        <v>22029.832499999997</v>
      </c>
      <c r="N1304" t="str">
        <f t="shared" si="60"/>
        <v>Q4</v>
      </c>
      <c r="O1304" s="2">
        <f t="shared" si="61"/>
        <v>20.52344480188907</v>
      </c>
      <c r="P1304" t="str">
        <f>VLOOKUP(retail_sales_2023!C1304,customers!A:J,5,)</f>
        <v>Coimbatore</v>
      </c>
      <c r="Q1304" t="str">
        <f>VLOOKUP(C1304,customers!A:J,10,0)</f>
        <v>Premium</v>
      </c>
    </row>
    <row r="1305" spans="1:17" x14ac:dyDescent="0.3">
      <c r="A1305" t="s">
        <v>2316</v>
      </c>
      <c r="B1305" s="1">
        <v>45174</v>
      </c>
      <c r="C1305" t="s">
        <v>221</v>
      </c>
      <c r="D1305" t="s">
        <v>222</v>
      </c>
      <c r="E1305" t="s">
        <v>27</v>
      </c>
      <c r="F1305" t="s">
        <v>16</v>
      </c>
      <c r="G1305" t="s">
        <v>356</v>
      </c>
      <c r="H1305">
        <v>4</v>
      </c>
      <c r="I1305">
        <v>553.12</v>
      </c>
      <c r="J1305">
        <v>0.05</v>
      </c>
      <c r="K1305">
        <v>2101.86</v>
      </c>
      <c r="L1305">
        <v>526.83000000000004</v>
      </c>
      <c r="M1305">
        <f t="shared" si="62"/>
        <v>2101.8559999999998</v>
      </c>
      <c r="N1305" t="str">
        <f t="shared" si="60"/>
        <v>Q3</v>
      </c>
      <c r="O1305" s="2">
        <f t="shared" si="61"/>
        <v>25.064942479518145</v>
      </c>
      <c r="P1305" t="str">
        <f>VLOOKUP(retail_sales_2023!C1305,customers!A:J,5,)</f>
        <v>Lucknow</v>
      </c>
      <c r="Q1305" t="str">
        <f>VLOOKUP(C1305,customers!A:J,10,0)</f>
        <v>Premium</v>
      </c>
    </row>
    <row r="1306" spans="1:17" x14ac:dyDescent="0.3">
      <c r="A1306" t="s">
        <v>2317</v>
      </c>
      <c r="B1306" s="1">
        <v>45230</v>
      </c>
      <c r="C1306" t="s">
        <v>996</v>
      </c>
      <c r="D1306" t="s">
        <v>997</v>
      </c>
      <c r="E1306" t="s">
        <v>33</v>
      </c>
      <c r="F1306" t="s">
        <v>43</v>
      </c>
      <c r="G1306" t="s">
        <v>282</v>
      </c>
      <c r="H1306">
        <v>5</v>
      </c>
      <c r="I1306">
        <v>66610.509999999995</v>
      </c>
      <c r="J1306">
        <v>0.05</v>
      </c>
      <c r="K1306">
        <v>316399.92</v>
      </c>
      <c r="L1306">
        <v>35745.120000000003</v>
      </c>
      <c r="M1306">
        <f t="shared" si="62"/>
        <v>316399.92249999999</v>
      </c>
      <c r="N1306" t="str">
        <f t="shared" si="60"/>
        <v>Q4</v>
      </c>
      <c r="O1306" s="2">
        <f t="shared" si="61"/>
        <v>11.297449127041501</v>
      </c>
      <c r="P1306" t="str">
        <f>VLOOKUP(retail_sales_2023!C1306,customers!A:J,5,)</f>
        <v>Ahmedabad</v>
      </c>
      <c r="Q1306" t="str">
        <f>VLOOKUP(C1306,customers!A:J,10,0)</f>
        <v>Premium</v>
      </c>
    </row>
    <row r="1307" spans="1:17" x14ac:dyDescent="0.3">
      <c r="A1307" t="s">
        <v>2318</v>
      </c>
      <c r="B1307" s="1">
        <v>45067</v>
      </c>
      <c r="C1307" t="s">
        <v>752</v>
      </c>
      <c r="D1307" t="s">
        <v>753</v>
      </c>
      <c r="E1307" t="s">
        <v>21</v>
      </c>
      <c r="F1307" t="s">
        <v>43</v>
      </c>
      <c r="G1307" t="s">
        <v>154</v>
      </c>
      <c r="H1307">
        <v>4</v>
      </c>
      <c r="I1307">
        <v>13579.97</v>
      </c>
      <c r="J1307">
        <v>0</v>
      </c>
      <c r="K1307">
        <v>54319.88</v>
      </c>
      <c r="L1307">
        <v>5103.46</v>
      </c>
      <c r="M1307">
        <f t="shared" si="62"/>
        <v>54319.88</v>
      </c>
      <c r="N1307" t="str">
        <f t="shared" si="60"/>
        <v>Q2</v>
      </c>
      <c r="O1307" s="2">
        <f t="shared" si="61"/>
        <v>9.3951974857087315</v>
      </c>
      <c r="P1307" t="str">
        <f>VLOOKUP(retail_sales_2023!C1307,customers!A:J,5,)</f>
        <v>Kolkata</v>
      </c>
      <c r="Q1307" t="str">
        <f>VLOOKUP(C1307,customers!A:J,10,0)</f>
        <v>Premium</v>
      </c>
    </row>
    <row r="1308" spans="1:17" x14ac:dyDescent="0.3">
      <c r="A1308" t="s">
        <v>2319</v>
      </c>
      <c r="B1308" s="1">
        <v>45160</v>
      </c>
      <c r="C1308" t="s">
        <v>983</v>
      </c>
      <c r="D1308" t="s">
        <v>984</v>
      </c>
      <c r="E1308" t="s">
        <v>21</v>
      </c>
      <c r="F1308" t="s">
        <v>22</v>
      </c>
      <c r="G1308" t="s">
        <v>34</v>
      </c>
      <c r="H1308">
        <v>5</v>
      </c>
      <c r="I1308">
        <v>33463.919999999998</v>
      </c>
      <c r="J1308">
        <v>0</v>
      </c>
      <c r="K1308">
        <v>167319.6</v>
      </c>
      <c r="L1308">
        <v>52527.1</v>
      </c>
      <c r="M1308">
        <f t="shared" si="62"/>
        <v>167319.59999999998</v>
      </c>
      <c r="N1308" t="str">
        <f t="shared" si="60"/>
        <v>Q3</v>
      </c>
      <c r="O1308" s="2">
        <f t="shared" si="61"/>
        <v>31.393273710910137</v>
      </c>
      <c r="P1308" t="str">
        <f>VLOOKUP(retail_sales_2023!C1308,customers!A:J,5,)</f>
        <v>Patna</v>
      </c>
      <c r="Q1308" t="str">
        <f>VLOOKUP(C1308,customers!A:J,10,0)</f>
        <v>Premium</v>
      </c>
    </row>
    <row r="1309" spans="1:17" x14ac:dyDescent="0.3">
      <c r="A1309" t="s">
        <v>2320</v>
      </c>
      <c r="B1309" s="1">
        <v>45226</v>
      </c>
      <c r="C1309" t="s">
        <v>2321</v>
      </c>
      <c r="D1309" t="s">
        <v>2322</v>
      </c>
      <c r="E1309" t="s">
        <v>33</v>
      </c>
      <c r="F1309" t="s">
        <v>52</v>
      </c>
      <c r="G1309" t="s">
        <v>200</v>
      </c>
      <c r="H1309">
        <v>5</v>
      </c>
      <c r="I1309">
        <v>617.41999999999996</v>
      </c>
      <c r="J1309">
        <v>0.3</v>
      </c>
      <c r="K1309">
        <v>2160.9699999999998</v>
      </c>
      <c r="L1309">
        <v>188.16</v>
      </c>
      <c r="M1309">
        <f t="shared" si="62"/>
        <v>2160.9699999999998</v>
      </c>
      <c r="N1309" t="str">
        <f t="shared" si="60"/>
        <v>Q4</v>
      </c>
      <c r="O1309" s="2">
        <f t="shared" si="61"/>
        <v>8.707200932914386</v>
      </c>
      <c r="P1309" t="str">
        <f>VLOOKUP(retail_sales_2023!C1309,customers!A:J,5,)</f>
        <v>Mumbai</v>
      </c>
      <c r="Q1309" t="str">
        <f>VLOOKUP(C1309,customers!A:J,10,0)</f>
        <v>Premium</v>
      </c>
    </row>
    <row r="1310" spans="1:17" x14ac:dyDescent="0.3">
      <c r="A1310" t="s">
        <v>2323</v>
      </c>
      <c r="B1310" s="1">
        <v>45122</v>
      </c>
      <c r="C1310" t="s">
        <v>1272</v>
      </c>
      <c r="D1310" t="s">
        <v>1273</v>
      </c>
      <c r="E1310" t="s">
        <v>21</v>
      </c>
      <c r="F1310" t="s">
        <v>81</v>
      </c>
      <c r="G1310" t="s">
        <v>150</v>
      </c>
      <c r="H1310">
        <v>4</v>
      </c>
      <c r="I1310">
        <v>552.05999999999995</v>
      </c>
      <c r="J1310">
        <v>0.05</v>
      </c>
      <c r="K1310">
        <v>2097.83</v>
      </c>
      <c r="L1310">
        <v>805.9</v>
      </c>
      <c r="M1310">
        <f t="shared" si="62"/>
        <v>2097.8279999999995</v>
      </c>
      <c r="N1310" t="str">
        <f t="shared" si="60"/>
        <v>Q3</v>
      </c>
      <c r="O1310" s="2">
        <f t="shared" si="61"/>
        <v>38.415886892646213</v>
      </c>
      <c r="P1310" t="str">
        <f>VLOOKUP(retail_sales_2023!C1310,customers!A:J,5,)</f>
        <v>Guwahati</v>
      </c>
      <c r="Q1310" t="str">
        <f>VLOOKUP(C1310,customers!A:J,10,0)</f>
        <v>Regular</v>
      </c>
    </row>
    <row r="1311" spans="1:17" x14ac:dyDescent="0.3">
      <c r="A1311" t="s">
        <v>2324</v>
      </c>
      <c r="B1311" s="1">
        <v>45167</v>
      </c>
      <c r="C1311" t="s">
        <v>870</v>
      </c>
      <c r="D1311" t="s">
        <v>871</v>
      </c>
      <c r="E1311" t="s">
        <v>27</v>
      </c>
      <c r="F1311" t="s">
        <v>52</v>
      </c>
      <c r="G1311" t="s">
        <v>226</v>
      </c>
      <c r="H1311">
        <v>3</v>
      </c>
      <c r="I1311">
        <v>100.38</v>
      </c>
      <c r="J1311">
        <v>0.05</v>
      </c>
      <c r="K1311">
        <v>286.08</v>
      </c>
      <c r="L1311">
        <v>27.96</v>
      </c>
      <c r="M1311">
        <f t="shared" si="62"/>
        <v>286.08299999999997</v>
      </c>
      <c r="N1311" t="str">
        <f t="shared" si="60"/>
        <v>Q3</v>
      </c>
      <c r="O1311" s="2">
        <f t="shared" si="61"/>
        <v>9.7734899328859068</v>
      </c>
      <c r="P1311" t="str">
        <f>VLOOKUP(retail_sales_2023!C1311,customers!A:J,5,)</f>
        <v>Lucknow</v>
      </c>
      <c r="Q1311" t="str">
        <f>VLOOKUP(C1311,customers!A:J,10,0)</f>
        <v>Premium</v>
      </c>
    </row>
    <row r="1312" spans="1:17" x14ac:dyDescent="0.3">
      <c r="A1312" t="s">
        <v>2325</v>
      </c>
      <c r="B1312" s="1">
        <v>45218</v>
      </c>
      <c r="C1312" t="s">
        <v>641</v>
      </c>
      <c r="D1312" t="s">
        <v>642</v>
      </c>
      <c r="E1312" t="s">
        <v>33</v>
      </c>
      <c r="F1312" t="s">
        <v>38</v>
      </c>
      <c r="G1312" t="s">
        <v>65</v>
      </c>
      <c r="H1312">
        <v>4</v>
      </c>
      <c r="I1312">
        <v>1062.8699999999999</v>
      </c>
      <c r="J1312">
        <v>0.05</v>
      </c>
      <c r="K1312">
        <v>4038.91</v>
      </c>
      <c r="L1312">
        <v>1450.98</v>
      </c>
      <c r="M1312">
        <f t="shared" si="62"/>
        <v>4038.9059999999995</v>
      </c>
      <c r="N1312" t="str">
        <f t="shared" si="60"/>
        <v>Q4</v>
      </c>
      <c r="O1312" s="2">
        <f t="shared" si="61"/>
        <v>35.925039181363289</v>
      </c>
      <c r="P1312" t="str">
        <f>VLOOKUP(retail_sales_2023!C1312,customers!A:J,5,)</f>
        <v>Surat</v>
      </c>
      <c r="Q1312" t="str">
        <f>VLOOKUP(C1312,customers!A:J,10,0)</f>
        <v>Regular</v>
      </c>
    </row>
    <row r="1313" spans="1:17" x14ac:dyDescent="0.3">
      <c r="A1313" t="s">
        <v>2326</v>
      </c>
      <c r="B1313" s="1">
        <v>44954</v>
      </c>
      <c r="C1313" t="s">
        <v>1338</v>
      </c>
      <c r="D1313" t="s">
        <v>1339</v>
      </c>
      <c r="E1313" t="s">
        <v>27</v>
      </c>
      <c r="F1313" t="s">
        <v>22</v>
      </c>
      <c r="G1313" t="s">
        <v>315</v>
      </c>
      <c r="H1313">
        <v>4</v>
      </c>
      <c r="I1313">
        <v>18766.37</v>
      </c>
      <c r="J1313">
        <v>0.05</v>
      </c>
      <c r="K1313">
        <v>71312.210000000006</v>
      </c>
      <c r="L1313">
        <v>16435.12</v>
      </c>
      <c r="M1313">
        <f t="shared" si="62"/>
        <v>71312.205999999991</v>
      </c>
      <c r="N1313" t="str">
        <f t="shared" si="60"/>
        <v>Q1</v>
      </c>
      <c r="O1313" s="2">
        <f t="shared" si="61"/>
        <v>23.046712477428478</v>
      </c>
      <c r="P1313" t="str">
        <f>VLOOKUP(retail_sales_2023!C1313,customers!A:J,5,)</f>
        <v>Lucknow</v>
      </c>
      <c r="Q1313" t="str">
        <f>VLOOKUP(C1313,customers!A:J,10,0)</f>
        <v>Premium</v>
      </c>
    </row>
    <row r="1314" spans="1:17" x14ac:dyDescent="0.3">
      <c r="A1314" t="s">
        <v>2327</v>
      </c>
      <c r="B1314" s="1">
        <v>44943</v>
      </c>
      <c r="C1314" t="s">
        <v>476</v>
      </c>
      <c r="D1314" t="s">
        <v>477</v>
      </c>
      <c r="E1314" t="s">
        <v>33</v>
      </c>
      <c r="F1314" t="s">
        <v>28</v>
      </c>
      <c r="G1314" t="s">
        <v>165</v>
      </c>
      <c r="H1314">
        <v>1</v>
      </c>
      <c r="I1314">
        <v>2616.67</v>
      </c>
      <c r="J1314">
        <v>0.15</v>
      </c>
      <c r="K1314">
        <v>2224.17</v>
      </c>
      <c r="L1314">
        <v>609.70000000000005</v>
      </c>
      <c r="M1314">
        <f t="shared" si="62"/>
        <v>2224.1695</v>
      </c>
      <c r="N1314" t="str">
        <f t="shared" si="60"/>
        <v>Q1</v>
      </c>
      <c r="O1314" s="2">
        <f t="shared" si="61"/>
        <v>27.412472967444035</v>
      </c>
      <c r="P1314" t="str">
        <f>VLOOKUP(retail_sales_2023!C1314,customers!A:J,5,)</f>
        <v>Mumbai</v>
      </c>
      <c r="Q1314" t="str">
        <f>VLOOKUP(C1314,customers!A:J,10,0)</f>
        <v>Regular</v>
      </c>
    </row>
    <row r="1315" spans="1:17" x14ac:dyDescent="0.3">
      <c r="A1315" t="s">
        <v>2328</v>
      </c>
      <c r="B1315" s="1">
        <v>45095</v>
      </c>
      <c r="C1315" t="s">
        <v>2329</v>
      </c>
      <c r="D1315" t="s">
        <v>2330</v>
      </c>
      <c r="E1315" t="s">
        <v>15</v>
      </c>
      <c r="F1315" t="s">
        <v>81</v>
      </c>
      <c r="G1315" t="s">
        <v>239</v>
      </c>
      <c r="H1315">
        <v>5</v>
      </c>
      <c r="I1315">
        <v>2878.38</v>
      </c>
      <c r="J1315">
        <v>0</v>
      </c>
      <c r="K1315">
        <v>14391.9</v>
      </c>
      <c r="L1315">
        <v>5102.49</v>
      </c>
      <c r="M1315">
        <f t="shared" si="62"/>
        <v>14391.900000000001</v>
      </c>
      <c r="N1315" t="str">
        <f t="shared" si="60"/>
        <v>Q2</v>
      </c>
      <c r="O1315" s="2">
        <f t="shared" si="61"/>
        <v>35.453901152731746</v>
      </c>
      <c r="P1315" t="str">
        <f>VLOOKUP(retail_sales_2023!C1315,customers!A:J,5,)</f>
        <v>Chennai</v>
      </c>
      <c r="Q1315" t="str">
        <f>VLOOKUP(C1315,customers!A:J,10,0)</f>
        <v>Premium</v>
      </c>
    </row>
    <row r="1316" spans="1:17" x14ac:dyDescent="0.3">
      <c r="A1316" t="s">
        <v>2331</v>
      </c>
      <c r="B1316" s="1">
        <v>45068</v>
      </c>
      <c r="C1316" t="s">
        <v>190</v>
      </c>
      <c r="D1316" t="s">
        <v>191</v>
      </c>
      <c r="E1316" t="s">
        <v>15</v>
      </c>
      <c r="F1316" t="s">
        <v>43</v>
      </c>
      <c r="G1316" t="s">
        <v>110</v>
      </c>
      <c r="H1316">
        <v>2</v>
      </c>
      <c r="I1316">
        <v>30594.13</v>
      </c>
      <c r="J1316">
        <v>0.1</v>
      </c>
      <c r="K1316">
        <v>55069.43</v>
      </c>
      <c r="L1316">
        <v>6974.8</v>
      </c>
      <c r="M1316">
        <f t="shared" si="62"/>
        <v>55069.434000000001</v>
      </c>
      <c r="N1316" t="str">
        <f t="shared" si="60"/>
        <v>Q2</v>
      </c>
      <c r="O1316" s="2">
        <f t="shared" si="61"/>
        <v>12.665466121585062</v>
      </c>
      <c r="P1316" t="str">
        <f>VLOOKUP(retail_sales_2023!C1316,customers!A:J,5,)</f>
        <v>Surat</v>
      </c>
      <c r="Q1316" t="str">
        <f>VLOOKUP(C1316,customers!A:J,10,0)</f>
        <v>Premium</v>
      </c>
    </row>
    <row r="1317" spans="1:17" x14ac:dyDescent="0.3">
      <c r="A1317" t="s">
        <v>2332</v>
      </c>
      <c r="B1317" s="1">
        <v>45233</v>
      </c>
      <c r="C1317" t="s">
        <v>2333</v>
      </c>
      <c r="D1317" t="s">
        <v>2334</v>
      </c>
      <c r="E1317" t="s">
        <v>15</v>
      </c>
      <c r="F1317" t="s">
        <v>81</v>
      </c>
      <c r="G1317" t="s">
        <v>158</v>
      </c>
      <c r="H1317">
        <v>4</v>
      </c>
      <c r="I1317">
        <v>2428.14</v>
      </c>
      <c r="J1317">
        <v>0.25</v>
      </c>
      <c r="K1317">
        <v>7284.42</v>
      </c>
      <c r="L1317">
        <v>2032.38</v>
      </c>
      <c r="M1317">
        <f t="shared" si="62"/>
        <v>7284.42</v>
      </c>
      <c r="N1317" t="str">
        <f t="shared" si="60"/>
        <v>Q4</v>
      </c>
      <c r="O1317" s="2">
        <f t="shared" si="61"/>
        <v>27.900368183053697</v>
      </c>
      <c r="P1317" t="str">
        <f>VLOOKUP(retail_sales_2023!C1317,customers!A:J,5,)</f>
        <v>Chennai</v>
      </c>
      <c r="Q1317" t="str">
        <f>VLOOKUP(C1317,customers!A:J,10,0)</f>
        <v>Regular</v>
      </c>
    </row>
    <row r="1318" spans="1:17" x14ac:dyDescent="0.3">
      <c r="A1318" t="s">
        <v>2335</v>
      </c>
      <c r="B1318" s="1">
        <v>45059</v>
      </c>
      <c r="C1318" t="s">
        <v>59</v>
      </c>
      <c r="D1318" t="s">
        <v>13093</v>
      </c>
      <c r="E1318" t="s">
        <v>33</v>
      </c>
      <c r="F1318" t="s">
        <v>52</v>
      </c>
      <c r="G1318" t="s">
        <v>235</v>
      </c>
      <c r="H1318">
        <v>4</v>
      </c>
      <c r="I1318">
        <v>272.98</v>
      </c>
      <c r="J1318">
        <v>0.05</v>
      </c>
      <c r="K1318">
        <v>1037.32</v>
      </c>
      <c r="L1318">
        <v>90.29</v>
      </c>
      <c r="M1318">
        <f t="shared" si="62"/>
        <v>1037.3240000000001</v>
      </c>
      <c r="N1318" t="str">
        <f t="shared" si="60"/>
        <v>Q2</v>
      </c>
      <c r="O1318" s="2">
        <f t="shared" si="61"/>
        <v>8.7041607218601804</v>
      </c>
      <c r="P1318" t="str">
        <f>VLOOKUP(retail_sales_2023!C1318,customers!A:J,5,)</f>
        <v>Nagpur</v>
      </c>
      <c r="Q1318" t="str">
        <f>VLOOKUP(C1318,customers!A:J,10,0)</f>
        <v>Premium</v>
      </c>
    </row>
    <row r="1319" spans="1:17" x14ac:dyDescent="0.3">
      <c r="A1319" t="s">
        <v>2336</v>
      </c>
      <c r="B1319" s="1">
        <v>45100</v>
      </c>
      <c r="C1319" t="s">
        <v>2025</v>
      </c>
      <c r="D1319" t="s">
        <v>2026</v>
      </c>
      <c r="E1319" t="s">
        <v>33</v>
      </c>
      <c r="F1319" t="s">
        <v>52</v>
      </c>
      <c r="G1319" t="s">
        <v>235</v>
      </c>
      <c r="H1319">
        <v>0</v>
      </c>
      <c r="I1319">
        <v>261.77999999999997</v>
      </c>
      <c r="J1319">
        <v>0.1</v>
      </c>
      <c r="K1319">
        <v>0</v>
      </c>
      <c r="L1319">
        <v>0</v>
      </c>
      <c r="M1319">
        <f t="shared" si="62"/>
        <v>0</v>
      </c>
      <c r="N1319" t="str">
        <f t="shared" si="60"/>
        <v>Q2</v>
      </c>
      <c r="O1319" s="2">
        <v>0</v>
      </c>
      <c r="P1319" t="str">
        <f>VLOOKUP(retail_sales_2023!C1319,customers!A:J,5,)</f>
        <v>Pune</v>
      </c>
      <c r="Q1319" t="str">
        <f>VLOOKUP(C1319,customers!A:J,10,0)</f>
        <v>Premium</v>
      </c>
    </row>
    <row r="1320" spans="1:17" x14ac:dyDescent="0.3">
      <c r="A1320" t="s">
        <v>2337</v>
      </c>
      <c r="B1320" s="1">
        <v>45183</v>
      </c>
      <c r="C1320" t="s">
        <v>354</v>
      </c>
      <c r="D1320" t="s">
        <v>355</v>
      </c>
      <c r="E1320" t="s">
        <v>21</v>
      </c>
      <c r="F1320" t="s">
        <v>38</v>
      </c>
      <c r="G1320" t="s">
        <v>39</v>
      </c>
      <c r="H1320">
        <v>5</v>
      </c>
      <c r="I1320">
        <v>1091.19</v>
      </c>
      <c r="J1320">
        <v>0.05</v>
      </c>
      <c r="K1320">
        <v>5183.1499999999996</v>
      </c>
      <c r="L1320">
        <v>-558.36</v>
      </c>
      <c r="M1320">
        <f t="shared" si="62"/>
        <v>5183.1525000000001</v>
      </c>
      <c r="N1320" t="str">
        <f t="shared" si="60"/>
        <v>Q3</v>
      </c>
      <c r="O1320" s="2">
        <f t="shared" si="61"/>
        <v>-10.772599673943452</v>
      </c>
      <c r="P1320" t="str">
        <f>VLOOKUP(retail_sales_2023!C1320,customers!A:J,5,)</f>
        <v>Ranchi</v>
      </c>
      <c r="Q1320" t="str">
        <f>VLOOKUP(C1320,customers!A:J,10,0)</f>
        <v>Premium</v>
      </c>
    </row>
    <row r="1321" spans="1:17" x14ac:dyDescent="0.3">
      <c r="A1321" t="s">
        <v>2338</v>
      </c>
      <c r="B1321" s="1">
        <v>45283</v>
      </c>
      <c r="C1321" t="s">
        <v>838</v>
      </c>
      <c r="D1321" t="s">
        <v>839</v>
      </c>
      <c r="E1321" t="s">
        <v>21</v>
      </c>
      <c r="F1321" t="s">
        <v>52</v>
      </c>
      <c r="G1321" t="s">
        <v>133</v>
      </c>
      <c r="H1321">
        <v>3</v>
      </c>
      <c r="I1321">
        <v>767.77</v>
      </c>
      <c r="J1321">
        <v>0.05</v>
      </c>
      <c r="K1321">
        <v>2188.14</v>
      </c>
      <c r="L1321">
        <v>203.82</v>
      </c>
      <c r="M1321">
        <f t="shared" si="62"/>
        <v>2188.1444999999999</v>
      </c>
      <c r="N1321" t="str">
        <f t="shared" si="60"/>
        <v>Q4</v>
      </c>
      <c r="O1321" s="2">
        <f t="shared" si="61"/>
        <v>9.3147604815048393</v>
      </c>
      <c r="P1321" t="str">
        <f>VLOOKUP(retail_sales_2023!C1321,customers!A:J,5,)</f>
        <v>Patna</v>
      </c>
      <c r="Q1321" t="str">
        <f>VLOOKUP(C1321,customers!A:J,10,0)</f>
        <v>Regular</v>
      </c>
    </row>
    <row r="1322" spans="1:17" x14ac:dyDescent="0.3">
      <c r="A1322" t="s">
        <v>2339</v>
      </c>
      <c r="B1322" s="1">
        <v>44952</v>
      </c>
      <c r="C1322" t="s">
        <v>1131</v>
      </c>
      <c r="D1322" t="s">
        <v>1132</v>
      </c>
      <c r="E1322" t="s">
        <v>15</v>
      </c>
      <c r="F1322" t="s">
        <v>81</v>
      </c>
      <c r="G1322" t="s">
        <v>158</v>
      </c>
      <c r="H1322">
        <v>5</v>
      </c>
      <c r="I1322">
        <v>2398.59</v>
      </c>
      <c r="J1322">
        <v>0.1</v>
      </c>
      <c r="K1322">
        <v>10793.66</v>
      </c>
      <c r="L1322">
        <v>3835.7</v>
      </c>
      <c r="M1322">
        <f t="shared" si="62"/>
        <v>10793.655000000001</v>
      </c>
      <c r="N1322" t="str">
        <f t="shared" si="60"/>
        <v>Q1</v>
      </c>
      <c r="O1322" s="2">
        <f t="shared" si="61"/>
        <v>35.536602042310022</v>
      </c>
      <c r="P1322" t="str">
        <f>VLOOKUP(retail_sales_2023!C1322,customers!A:J,5,)</f>
        <v>Pune</v>
      </c>
      <c r="Q1322" t="str">
        <f>VLOOKUP(C1322,customers!A:J,10,0)</f>
        <v>Premium</v>
      </c>
    </row>
    <row r="1323" spans="1:17" x14ac:dyDescent="0.3">
      <c r="A1323" t="s">
        <v>2340</v>
      </c>
      <c r="B1323" s="1">
        <v>45206</v>
      </c>
      <c r="C1323" t="s">
        <v>184</v>
      </c>
      <c r="D1323" t="s">
        <v>185</v>
      </c>
      <c r="E1323" t="s">
        <v>15</v>
      </c>
      <c r="F1323" t="s">
        <v>52</v>
      </c>
      <c r="G1323" t="s">
        <v>200</v>
      </c>
      <c r="H1323">
        <v>8</v>
      </c>
      <c r="I1323">
        <v>794.6</v>
      </c>
      <c r="J1323">
        <v>0.1</v>
      </c>
      <c r="K1323">
        <v>5721.12</v>
      </c>
      <c r="L1323">
        <v>524.96</v>
      </c>
      <c r="M1323">
        <f t="shared" si="62"/>
        <v>5721.12</v>
      </c>
      <c r="N1323" t="str">
        <f t="shared" si="60"/>
        <v>Q4</v>
      </c>
      <c r="O1323" s="2">
        <f t="shared" si="61"/>
        <v>9.1758257124479137</v>
      </c>
      <c r="P1323" t="str">
        <f>VLOOKUP(retail_sales_2023!C1323,customers!A:J,5,)</f>
        <v>Hyderabad</v>
      </c>
      <c r="Q1323" t="str">
        <f>VLOOKUP(C1323,customers!A:J,10,0)</f>
        <v>Premium</v>
      </c>
    </row>
    <row r="1324" spans="1:17" x14ac:dyDescent="0.3">
      <c r="A1324" t="s">
        <v>2341</v>
      </c>
      <c r="B1324" s="1">
        <v>45214</v>
      </c>
      <c r="C1324" t="s">
        <v>1135</v>
      </c>
      <c r="D1324" t="s">
        <v>1136</v>
      </c>
      <c r="E1324" t="s">
        <v>33</v>
      </c>
      <c r="F1324" t="s">
        <v>52</v>
      </c>
      <c r="G1324" t="s">
        <v>937</v>
      </c>
      <c r="H1324">
        <v>8</v>
      </c>
      <c r="I1324">
        <v>671</v>
      </c>
      <c r="J1324">
        <v>0.05</v>
      </c>
      <c r="K1324">
        <v>5099.6000000000004</v>
      </c>
      <c r="L1324">
        <v>298.82</v>
      </c>
      <c r="M1324">
        <f t="shared" si="62"/>
        <v>5099.5999999999995</v>
      </c>
      <c r="N1324" t="str">
        <f t="shared" si="60"/>
        <v>Q4</v>
      </c>
      <c r="O1324" s="2">
        <f t="shared" si="61"/>
        <v>5.8596752686485214</v>
      </c>
      <c r="P1324" t="str">
        <f>VLOOKUP(retail_sales_2023!C1324,customers!A:J,5,)</f>
        <v>Ahmedabad</v>
      </c>
      <c r="Q1324" t="str">
        <f>VLOOKUP(C1324,customers!A:J,10,0)</f>
        <v>Premium</v>
      </c>
    </row>
    <row r="1325" spans="1:17" x14ac:dyDescent="0.3">
      <c r="A1325" t="s">
        <v>2342</v>
      </c>
      <c r="B1325" s="1">
        <v>45036</v>
      </c>
      <c r="C1325" t="s">
        <v>1208</v>
      </c>
      <c r="D1325" t="s">
        <v>1209</v>
      </c>
      <c r="E1325" t="s">
        <v>27</v>
      </c>
      <c r="F1325" t="s">
        <v>22</v>
      </c>
      <c r="G1325" t="s">
        <v>210</v>
      </c>
      <c r="H1325">
        <v>2</v>
      </c>
      <c r="I1325">
        <v>24778.68</v>
      </c>
      <c r="J1325">
        <v>0.15</v>
      </c>
      <c r="K1325">
        <v>42123.76</v>
      </c>
      <c r="L1325">
        <v>13584.59</v>
      </c>
      <c r="M1325">
        <f t="shared" si="62"/>
        <v>42123.756000000001</v>
      </c>
      <c r="N1325" t="str">
        <f t="shared" si="60"/>
        <v>Q2</v>
      </c>
      <c r="O1325" s="2">
        <f t="shared" si="61"/>
        <v>32.249234161432881</v>
      </c>
      <c r="P1325" t="str">
        <f>VLOOKUP(retail_sales_2023!C1325,customers!A:J,5,)</f>
        <v>Delhi</v>
      </c>
      <c r="Q1325" t="str">
        <f>VLOOKUP(C1325,customers!A:J,10,0)</f>
        <v>Regular</v>
      </c>
    </row>
    <row r="1326" spans="1:17" x14ac:dyDescent="0.3">
      <c r="A1326" t="s">
        <v>2343</v>
      </c>
      <c r="B1326" s="1">
        <v>45143</v>
      </c>
      <c r="C1326" t="s">
        <v>736</v>
      </c>
      <c r="D1326" t="s">
        <v>1482</v>
      </c>
      <c r="E1326" t="s">
        <v>33</v>
      </c>
      <c r="F1326" t="s">
        <v>52</v>
      </c>
      <c r="G1326" t="s">
        <v>200</v>
      </c>
      <c r="H1326">
        <v>1</v>
      </c>
      <c r="I1326">
        <v>231.61</v>
      </c>
      <c r="J1326">
        <v>0.05</v>
      </c>
      <c r="K1326">
        <v>220.03</v>
      </c>
      <c r="L1326">
        <v>18.16</v>
      </c>
      <c r="M1326">
        <f t="shared" si="62"/>
        <v>220.02950000000001</v>
      </c>
      <c r="N1326" t="str">
        <f t="shared" si="60"/>
        <v>Q3</v>
      </c>
      <c r="O1326" s="2">
        <f t="shared" si="61"/>
        <v>8.2534199881834294</v>
      </c>
      <c r="P1326" t="str">
        <f>VLOOKUP(retail_sales_2023!C1326,customers!A:J,5,)</f>
        <v>Pune</v>
      </c>
      <c r="Q1326" t="str">
        <f>VLOOKUP(C1326,customers!A:J,10,0)</f>
        <v>Premium</v>
      </c>
    </row>
    <row r="1327" spans="1:17" x14ac:dyDescent="0.3">
      <c r="A1327" t="s">
        <v>2344</v>
      </c>
      <c r="B1327" s="1">
        <v>45242</v>
      </c>
      <c r="C1327" t="s">
        <v>1906</v>
      </c>
      <c r="D1327" t="s">
        <v>1907</v>
      </c>
      <c r="E1327" t="s">
        <v>27</v>
      </c>
      <c r="F1327" t="s">
        <v>38</v>
      </c>
      <c r="G1327" t="s">
        <v>141</v>
      </c>
      <c r="H1327">
        <v>1</v>
      </c>
      <c r="I1327">
        <v>3860.06</v>
      </c>
      <c r="J1327">
        <v>0.3</v>
      </c>
      <c r="K1327">
        <v>2702.04</v>
      </c>
      <c r="L1327">
        <v>689.28</v>
      </c>
      <c r="M1327">
        <f t="shared" si="62"/>
        <v>2702.0419999999999</v>
      </c>
      <c r="N1327" t="str">
        <f t="shared" si="60"/>
        <v>Q4</v>
      </c>
      <c r="O1327" s="2">
        <f t="shared" si="61"/>
        <v>25.509614957587601</v>
      </c>
      <c r="P1327" t="str">
        <f>VLOOKUP(retail_sales_2023!C1327,customers!A:J,5,)</f>
        <v>Amritsar</v>
      </c>
      <c r="Q1327" t="str">
        <f>VLOOKUP(C1327,customers!A:J,10,0)</f>
        <v>Regular</v>
      </c>
    </row>
    <row r="1328" spans="1:17" x14ac:dyDescent="0.3">
      <c r="A1328" t="s">
        <v>2345</v>
      </c>
      <c r="B1328" s="1">
        <v>45062</v>
      </c>
      <c r="C1328" t="s">
        <v>417</v>
      </c>
      <c r="D1328" t="s">
        <v>418</v>
      </c>
      <c r="E1328" t="s">
        <v>27</v>
      </c>
      <c r="F1328" t="s">
        <v>52</v>
      </c>
      <c r="G1328" t="s">
        <v>169</v>
      </c>
      <c r="H1328">
        <v>4</v>
      </c>
      <c r="I1328">
        <v>387.33</v>
      </c>
      <c r="J1328">
        <v>0</v>
      </c>
      <c r="K1328">
        <v>1549.32</v>
      </c>
      <c r="L1328">
        <v>91.19</v>
      </c>
      <c r="M1328">
        <f t="shared" si="62"/>
        <v>1549.32</v>
      </c>
      <c r="N1328" t="str">
        <f t="shared" si="60"/>
        <v>Q2</v>
      </c>
      <c r="O1328" s="2">
        <f t="shared" si="61"/>
        <v>5.8858079673663282</v>
      </c>
      <c r="P1328" t="str">
        <f>VLOOKUP(retail_sales_2023!C1328,customers!A:J,5,)</f>
        <v>Lucknow</v>
      </c>
      <c r="Q1328" t="str">
        <f>VLOOKUP(C1328,customers!A:J,10,0)</f>
        <v>Occasional</v>
      </c>
    </row>
    <row r="1329" spans="1:17" x14ac:dyDescent="0.3">
      <c r="A1329" t="s">
        <v>2346</v>
      </c>
      <c r="B1329" s="1">
        <v>45165</v>
      </c>
      <c r="C1329" t="s">
        <v>989</v>
      </c>
      <c r="D1329" t="s">
        <v>990</v>
      </c>
      <c r="E1329" t="s">
        <v>27</v>
      </c>
      <c r="F1329" t="s">
        <v>38</v>
      </c>
      <c r="G1329" t="s">
        <v>65</v>
      </c>
      <c r="H1329">
        <v>3</v>
      </c>
      <c r="I1329">
        <v>284.37</v>
      </c>
      <c r="J1329">
        <v>0.1</v>
      </c>
      <c r="K1329">
        <v>767.8</v>
      </c>
      <c r="L1329">
        <v>262</v>
      </c>
      <c r="M1329">
        <f t="shared" si="62"/>
        <v>767.79899999999998</v>
      </c>
      <c r="N1329" t="str">
        <f t="shared" si="60"/>
        <v>Q3</v>
      </c>
      <c r="O1329" s="2">
        <f t="shared" si="61"/>
        <v>34.123469653555617</v>
      </c>
      <c r="P1329" t="str">
        <f>VLOOKUP(retail_sales_2023!C1329,customers!A:J,5,)</f>
        <v>Chandigarh</v>
      </c>
      <c r="Q1329" t="str">
        <f>VLOOKUP(C1329,customers!A:J,10,0)</f>
        <v>Premium</v>
      </c>
    </row>
    <row r="1330" spans="1:17" x14ac:dyDescent="0.3">
      <c r="A1330" t="s">
        <v>2347</v>
      </c>
      <c r="B1330" s="1">
        <v>45075</v>
      </c>
      <c r="C1330" t="s">
        <v>1443</v>
      </c>
      <c r="D1330" t="s">
        <v>1444</v>
      </c>
      <c r="E1330" t="s">
        <v>21</v>
      </c>
      <c r="F1330" t="s">
        <v>52</v>
      </c>
      <c r="G1330" t="s">
        <v>169</v>
      </c>
      <c r="H1330">
        <v>2</v>
      </c>
      <c r="I1330">
        <v>365.55</v>
      </c>
      <c r="J1330">
        <v>0</v>
      </c>
      <c r="K1330">
        <v>731.1</v>
      </c>
      <c r="L1330">
        <v>56.92</v>
      </c>
      <c r="M1330">
        <f t="shared" si="62"/>
        <v>731.1</v>
      </c>
      <c r="N1330" t="str">
        <f t="shared" si="60"/>
        <v>Q2</v>
      </c>
      <c r="O1330" s="2">
        <f t="shared" si="61"/>
        <v>7.7855286554506904</v>
      </c>
      <c r="P1330" t="str">
        <f>VLOOKUP(retail_sales_2023!C1330,customers!A:J,5,)</f>
        <v>Patna</v>
      </c>
      <c r="Q1330" t="str">
        <f>VLOOKUP(C1330,customers!A:J,10,0)</f>
        <v>Regular</v>
      </c>
    </row>
    <row r="1331" spans="1:17" x14ac:dyDescent="0.3">
      <c r="A1331" t="s">
        <v>2348</v>
      </c>
      <c r="B1331" s="1">
        <v>45100</v>
      </c>
      <c r="C1331" t="s">
        <v>1433</v>
      </c>
      <c r="D1331" t="s">
        <v>1434</v>
      </c>
      <c r="E1331" t="s">
        <v>15</v>
      </c>
      <c r="F1331" t="s">
        <v>28</v>
      </c>
      <c r="G1331" t="s">
        <v>97</v>
      </c>
      <c r="H1331">
        <v>1</v>
      </c>
      <c r="I1331">
        <v>2426.6999999999998</v>
      </c>
      <c r="J1331">
        <v>0</v>
      </c>
      <c r="K1331">
        <v>2426.6999999999998</v>
      </c>
      <c r="L1331">
        <v>630.61</v>
      </c>
      <c r="M1331">
        <f t="shared" si="62"/>
        <v>2426.6999999999998</v>
      </c>
      <c r="N1331" t="str">
        <f t="shared" si="60"/>
        <v>Q2</v>
      </c>
      <c r="O1331" s="2">
        <f t="shared" si="61"/>
        <v>25.986318869246304</v>
      </c>
      <c r="P1331" t="str">
        <f>VLOOKUP(retail_sales_2023!C1331,customers!A:J,5,)</f>
        <v>Coimbatore</v>
      </c>
      <c r="Q1331" t="str">
        <f>VLOOKUP(C1331,customers!A:J,10,0)</f>
        <v>Premium</v>
      </c>
    </row>
    <row r="1332" spans="1:17" x14ac:dyDescent="0.3">
      <c r="A1332" t="s">
        <v>2349</v>
      </c>
      <c r="B1332" s="1">
        <v>45280</v>
      </c>
      <c r="C1332" t="s">
        <v>278</v>
      </c>
      <c r="D1332" t="s">
        <v>279</v>
      </c>
      <c r="E1332" t="s">
        <v>33</v>
      </c>
      <c r="F1332" t="s">
        <v>38</v>
      </c>
      <c r="G1332" t="s">
        <v>395</v>
      </c>
      <c r="H1332">
        <v>3</v>
      </c>
      <c r="I1332">
        <v>2907.77</v>
      </c>
      <c r="J1332">
        <v>0.1</v>
      </c>
      <c r="K1332">
        <v>7850.98</v>
      </c>
      <c r="L1332">
        <v>1772.46</v>
      </c>
      <c r="M1332">
        <f t="shared" si="62"/>
        <v>7850.9789999999994</v>
      </c>
      <c r="N1332" t="str">
        <f t="shared" si="60"/>
        <v>Q4</v>
      </c>
      <c r="O1332" s="2">
        <f t="shared" si="61"/>
        <v>22.576289838975519</v>
      </c>
      <c r="P1332" t="str">
        <f>VLOOKUP(retail_sales_2023!C1332,customers!A:J,5,)</f>
        <v>Pune</v>
      </c>
      <c r="Q1332" t="str">
        <f>VLOOKUP(C1332,customers!A:J,10,0)</f>
        <v>Premium</v>
      </c>
    </row>
    <row r="1333" spans="1:17" x14ac:dyDescent="0.3">
      <c r="A1333" t="s">
        <v>2350</v>
      </c>
      <c r="B1333" s="1">
        <v>45188</v>
      </c>
      <c r="C1333" t="s">
        <v>943</v>
      </c>
      <c r="D1333" t="s">
        <v>944</v>
      </c>
      <c r="E1333" t="s">
        <v>27</v>
      </c>
      <c r="F1333" t="s">
        <v>16</v>
      </c>
      <c r="G1333" t="s">
        <v>86</v>
      </c>
      <c r="H1333">
        <v>3</v>
      </c>
      <c r="I1333">
        <v>386.49</v>
      </c>
      <c r="J1333">
        <v>0.1</v>
      </c>
      <c r="K1333">
        <v>1043.52</v>
      </c>
      <c r="L1333">
        <v>468.31</v>
      </c>
      <c r="M1333">
        <f t="shared" si="62"/>
        <v>1043.5230000000001</v>
      </c>
      <c r="N1333" t="str">
        <f t="shared" si="60"/>
        <v>Q3</v>
      </c>
      <c r="O1333" s="2">
        <f t="shared" si="61"/>
        <v>44.877913216804657</v>
      </c>
      <c r="P1333" t="str">
        <f>VLOOKUP(retail_sales_2023!C1333,customers!A:J,5,)</f>
        <v>Lucknow</v>
      </c>
      <c r="Q1333" t="str">
        <f>VLOOKUP(C1333,customers!A:J,10,0)</f>
        <v>Premium</v>
      </c>
    </row>
    <row r="1334" spans="1:17" x14ac:dyDescent="0.3">
      <c r="A1334" t="s">
        <v>2351</v>
      </c>
      <c r="B1334" s="1">
        <v>45269</v>
      </c>
      <c r="C1334" t="s">
        <v>187</v>
      </c>
      <c r="D1334" t="s">
        <v>188</v>
      </c>
      <c r="E1334" t="s">
        <v>27</v>
      </c>
      <c r="F1334" t="s">
        <v>52</v>
      </c>
      <c r="G1334" t="s">
        <v>268</v>
      </c>
      <c r="H1334">
        <v>8</v>
      </c>
      <c r="I1334">
        <v>396.83</v>
      </c>
      <c r="J1334">
        <v>0.05</v>
      </c>
      <c r="K1334">
        <v>3015.91</v>
      </c>
      <c r="L1334">
        <v>215.15</v>
      </c>
      <c r="M1334">
        <f t="shared" si="62"/>
        <v>3015.9079999999999</v>
      </c>
      <c r="N1334" t="str">
        <f t="shared" si="60"/>
        <v>Q4</v>
      </c>
      <c r="O1334" s="2">
        <f t="shared" si="61"/>
        <v>7.1338335693041239</v>
      </c>
      <c r="P1334" t="str">
        <f>VLOOKUP(retail_sales_2023!C1334,customers!A:J,5,)</f>
        <v>Pune</v>
      </c>
      <c r="Q1334" t="str">
        <f>VLOOKUP(C1334,customers!A:J,10,0)</f>
        <v>Regular</v>
      </c>
    </row>
    <row r="1335" spans="1:17" x14ac:dyDescent="0.3">
      <c r="A1335" t="s">
        <v>2352</v>
      </c>
      <c r="B1335" s="1">
        <v>44992</v>
      </c>
      <c r="C1335" t="s">
        <v>2353</v>
      </c>
      <c r="D1335" t="s">
        <v>2354</v>
      </c>
      <c r="E1335" t="s">
        <v>21</v>
      </c>
      <c r="F1335" t="s">
        <v>52</v>
      </c>
      <c r="G1335" t="s">
        <v>69</v>
      </c>
      <c r="H1335">
        <v>2</v>
      </c>
      <c r="I1335">
        <v>279.72000000000003</v>
      </c>
      <c r="J1335">
        <v>0</v>
      </c>
      <c r="K1335">
        <v>559.44000000000005</v>
      </c>
      <c r="L1335">
        <v>57.1</v>
      </c>
      <c r="M1335">
        <f t="shared" si="62"/>
        <v>559.44000000000005</v>
      </c>
      <c r="N1335" t="str">
        <f t="shared" si="60"/>
        <v>Q1</v>
      </c>
      <c r="O1335" s="2">
        <f t="shared" si="61"/>
        <v>10.206635206635205</v>
      </c>
      <c r="P1335" t="str">
        <f>VLOOKUP(retail_sales_2023!C1335,customers!A:J,5,)</f>
        <v>Guwahati</v>
      </c>
      <c r="Q1335" t="str">
        <f>VLOOKUP(C1335,customers!A:J,10,0)</f>
        <v>Premium</v>
      </c>
    </row>
    <row r="1336" spans="1:17" x14ac:dyDescent="0.3">
      <c r="A1336" t="s">
        <v>2355</v>
      </c>
      <c r="B1336" s="1">
        <v>45053</v>
      </c>
      <c r="C1336" t="s">
        <v>2022</v>
      </c>
      <c r="D1336" t="s">
        <v>2023</v>
      </c>
      <c r="E1336" t="s">
        <v>21</v>
      </c>
      <c r="F1336" t="s">
        <v>52</v>
      </c>
      <c r="G1336" t="s">
        <v>69</v>
      </c>
      <c r="H1336">
        <v>9</v>
      </c>
      <c r="I1336">
        <v>123.06</v>
      </c>
      <c r="J1336">
        <v>0.1</v>
      </c>
      <c r="K1336">
        <v>996.79</v>
      </c>
      <c r="L1336">
        <v>101.13</v>
      </c>
      <c r="M1336">
        <f t="shared" si="62"/>
        <v>996.78599999999994</v>
      </c>
      <c r="N1336" t="str">
        <f t="shared" si="60"/>
        <v>Q2</v>
      </c>
      <c r="O1336" s="2">
        <f t="shared" si="61"/>
        <v>10.145567270939717</v>
      </c>
      <c r="P1336" t="str">
        <f>VLOOKUP(retail_sales_2023!C1336,customers!A:J,5,)</f>
        <v>Patna</v>
      </c>
      <c r="Q1336" t="str">
        <f>VLOOKUP(C1336,customers!A:J,10,0)</f>
        <v>Regular</v>
      </c>
    </row>
    <row r="1337" spans="1:17" x14ac:dyDescent="0.3">
      <c r="A1337" t="s">
        <v>2356</v>
      </c>
      <c r="B1337" s="1">
        <v>45044</v>
      </c>
      <c r="C1337" t="s">
        <v>931</v>
      </c>
      <c r="D1337" t="s">
        <v>932</v>
      </c>
      <c r="E1337" t="s">
        <v>33</v>
      </c>
      <c r="F1337" t="s">
        <v>22</v>
      </c>
      <c r="G1337" t="s">
        <v>23</v>
      </c>
      <c r="H1337">
        <v>4</v>
      </c>
      <c r="I1337">
        <v>38205.14</v>
      </c>
      <c r="J1337">
        <v>0.2</v>
      </c>
      <c r="K1337">
        <v>122256.45</v>
      </c>
      <c r="L1337">
        <v>28987.53</v>
      </c>
      <c r="M1337">
        <f t="shared" si="62"/>
        <v>122256.448</v>
      </c>
      <c r="N1337" t="str">
        <f t="shared" si="60"/>
        <v>Q2</v>
      </c>
      <c r="O1337" s="2">
        <f t="shared" si="61"/>
        <v>23.710430001852661</v>
      </c>
      <c r="P1337" t="str">
        <f>VLOOKUP(retail_sales_2023!C1337,customers!A:J,5,)</f>
        <v>Mumbai</v>
      </c>
      <c r="Q1337" t="str">
        <f>VLOOKUP(C1337,customers!A:J,10,0)</f>
        <v>Occasional</v>
      </c>
    </row>
    <row r="1338" spans="1:17" x14ac:dyDescent="0.3">
      <c r="A1338" t="s">
        <v>2357</v>
      </c>
      <c r="B1338" s="1">
        <v>44974</v>
      </c>
      <c r="C1338" t="s">
        <v>184</v>
      </c>
      <c r="D1338" t="s">
        <v>185</v>
      </c>
      <c r="E1338" t="s">
        <v>15</v>
      </c>
      <c r="F1338" t="s">
        <v>81</v>
      </c>
      <c r="G1338" t="s">
        <v>239</v>
      </c>
      <c r="H1338">
        <v>1</v>
      </c>
      <c r="I1338">
        <v>2264.89</v>
      </c>
      <c r="J1338">
        <v>0.1</v>
      </c>
      <c r="K1338">
        <v>2038.4</v>
      </c>
      <c r="L1338">
        <v>568.99</v>
      </c>
      <c r="M1338">
        <f t="shared" si="62"/>
        <v>2038.4009999999998</v>
      </c>
      <c r="N1338" t="str">
        <f t="shared" si="60"/>
        <v>Q1</v>
      </c>
      <c r="O1338" s="2">
        <f t="shared" si="61"/>
        <v>27.913559654631083</v>
      </c>
      <c r="P1338" t="str">
        <f>VLOOKUP(retail_sales_2023!C1338,customers!A:J,5,)</f>
        <v>Hyderabad</v>
      </c>
      <c r="Q1338" t="str">
        <f>VLOOKUP(C1338,customers!A:J,10,0)</f>
        <v>Premium</v>
      </c>
    </row>
    <row r="1339" spans="1:17" x14ac:dyDescent="0.3">
      <c r="A1339" t="s">
        <v>2358</v>
      </c>
      <c r="B1339" s="1">
        <v>45274</v>
      </c>
      <c r="C1339" t="s">
        <v>832</v>
      </c>
      <c r="D1339" t="s">
        <v>833</v>
      </c>
      <c r="E1339" t="s">
        <v>33</v>
      </c>
      <c r="F1339" t="s">
        <v>81</v>
      </c>
      <c r="G1339" t="s">
        <v>370</v>
      </c>
      <c r="H1339">
        <v>1</v>
      </c>
      <c r="I1339">
        <v>3834.19</v>
      </c>
      <c r="J1339">
        <v>0</v>
      </c>
      <c r="K1339">
        <v>3834.19</v>
      </c>
      <c r="L1339">
        <v>-292.73</v>
      </c>
      <c r="M1339">
        <f t="shared" si="62"/>
        <v>3834.19</v>
      </c>
      <c r="N1339" t="str">
        <f t="shared" si="60"/>
        <v>Q4</v>
      </c>
      <c r="O1339" s="2">
        <f t="shared" si="61"/>
        <v>-7.634728586741919</v>
      </c>
      <c r="P1339" t="str">
        <f>VLOOKUP(retail_sales_2023!C1339,customers!A:J,5,)</f>
        <v>Surat</v>
      </c>
      <c r="Q1339" t="str">
        <f>VLOOKUP(C1339,customers!A:J,10,0)</f>
        <v>Premium</v>
      </c>
    </row>
    <row r="1340" spans="1:17" x14ac:dyDescent="0.3">
      <c r="A1340" t="s">
        <v>2359</v>
      </c>
      <c r="B1340" s="1">
        <v>45033</v>
      </c>
      <c r="C1340" t="s">
        <v>425</v>
      </c>
      <c r="D1340" t="s">
        <v>426</v>
      </c>
      <c r="E1340" t="s">
        <v>33</v>
      </c>
      <c r="F1340" t="s">
        <v>43</v>
      </c>
      <c r="G1340" t="s">
        <v>178</v>
      </c>
      <c r="H1340">
        <v>5</v>
      </c>
      <c r="I1340">
        <v>54199.75</v>
      </c>
      <c r="J1340">
        <v>0</v>
      </c>
      <c r="K1340">
        <v>270998.75</v>
      </c>
      <c r="L1340">
        <v>32447.14</v>
      </c>
      <c r="M1340">
        <f t="shared" si="62"/>
        <v>270998.75</v>
      </c>
      <c r="N1340" t="str">
        <f t="shared" si="60"/>
        <v>Q2</v>
      </c>
      <c r="O1340" s="2">
        <f t="shared" si="61"/>
        <v>11.973169617941041</v>
      </c>
      <c r="P1340" t="str">
        <f>VLOOKUP(retail_sales_2023!C1340,customers!A:J,5,)</f>
        <v>Nagpur</v>
      </c>
      <c r="Q1340" t="str">
        <f>VLOOKUP(C1340,customers!A:J,10,0)</f>
        <v>Premium</v>
      </c>
    </row>
    <row r="1341" spans="1:17" x14ac:dyDescent="0.3">
      <c r="A1341" t="s">
        <v>2360</v>
      </c>
      <c r="B1341" s="1">
        <v>45090</v>
      </c>
      <c r="C1341" t="s">
        <v>641</v>
      </c>
      <c r="D1341" t="s">
        <v>642</v>
      </c>
      <c r="E1341" t="s">
        <v>33</v>
      </c>
      <c r="F1341" t="s">
        <v>43</v>
      </c>
      <c r="G1341" t="s">
        <v>272</v>
      </c>
      <c r="H1341">
        <v>1</v>
      </c>
      <c r="I1341">
        <v>17630.86</v>
      </c>
      <c r="J1341">
        <v>0</v>
      </c>
      <c r="K1341">
        <v>17630.86</v>
      </c>
      <c r="L1341">
        <v>1770.9</v>
      </c>
      <c r="M1341">
        <f t="shared" si="62"/>
        <v>17630.86</v>
      </c>
      <c r="N1341" t="str">
        <f t="shared" si="60"/>
        <v>Q2</v>
      </c>
      <c r="O1341" s="2">
        <f t="shared" si="61"/>
        <v>10.044320016153495</v>
      </c>
      <c r="P1341" t="str">
        <f>VLOOKUP(retail_sales_2023!C1341,customers!A:J,5,)</f>
        <v>Surat</v>
      </c>
      <c r="Q1341" t="str">
        <f>VLOOKUP(C1341,customers!A:J,10,0)</f>
        <v>Regular</v>
      </c>
    </row>
    <row r="1342" spans="1:17" x14ac:dyDescent="0.3">
      <c r="A1342" t="s">
        <v>2361</v>
      </c>
      <c r="B1342" s="1">
        <v>44935</v>
      </c>
      <c r="C1342" t="s">
        <v>1065</v>
      </c>
      <c r="D1342" t="s">
        <v>1066</v>
      </c>
      <c r="E1342" t="s">
        <v>15</v>
      </c>
      <c r="F1342" t="s">
        <v>52</v>
      </c>
      <c r="G1342" t="s">
        <v>200</v>
      </c>
      <c r="H1342">
        <v>5</v>
      </c>
      <c r="I1342">
        <v>239.5</v>
      </c>
      <c r="J1342">
        <v>0.25</v>
      </c>
      <c r="K1342">
        <v>898.12</v>
      </c>
      <c r="L1342">
        <v>64.760000000000005</v>
      </c>
      <c r="M1342">
        <f t="shared" si="62"/>
        <v>898.125</v>
      </c>
      <c r="N1342" t="str">
        <f t="shared" si="60"/>
        <v>Q1</v>
      </c>
      <c r="O1342" s="2">
        <f t="shared" si="61"/>
        <v>7.2106177348238543</v>
      </c>
      <c r="P1342" t="str">
        <f>VLOOKUP(retail_sales_2023!C1342,customers!A:J,5,)</f>
        <v>Chennai</v>
      </c>
      <c r="Q1342" t="str">
        <f>VLOOKUP(C1342,customers!A:J,10,0)</f>
        <v>Premium</v>
      </c>
    </row>
    <row r="1343" spans="1:17" x14ac:dyDescent="0.3">
      <c r="A1343" t="s">
        <v>2362</v>
      </c>
      <c r="B1343" s="1">
        <v>45278</v>
      </c>
      <c r="C1343" t="s">
        <v>1811</v>
      </c>
      <c r="D1343" t="s">
        <v>13093</v>
      </c>
      <c r="E1343" t="s">
        <v>21</v>
      </c>
      <c r="F1343" t="s">
        <v>43</v>
      </c>
      <c r="G1343" t="s">
        <v>121</v>
      </c>
      <c r="H1343">
        <v>1</v>
      </c>
      <c r="I1343">
        <v>40109.21</v>
      </c>
      <c r="J1343">
        <v>0.05</v>
      </c>
      <c r="K1343">
        <v>38103.75</v>
      </c>
      <c r="L1343">
        <v>4827.1499999999996</v>
      </c>
      <c r="M1343">
        <f t="shared" si="62"/>
        <v>38103.749499999998</v>
      </c>
      <c r="N1343" t="str">
        <f t="shared" si="60"/>
        <v>Q4</v>
      </c>
      <c r="O1343" s="2">
        <f t="shared" si="61"/>
        <v>12.668438145851784</v>
      </c>
      <c r="P1343" t="str">
        <f>VLOOKUP(retail_sales_2023!C1343,customers!A:J,5,)</f>
        <v>Bhubaneswar</v>
      </c>
      <c r="Q1343" t="str">
        <f>VLOOKUP(C1343,customers!A:J,10,0)</f>
        <v>Premium</v>
      </c>
    </row>
    <row r="1344" spans="1:17" x14ac:dyDescent="0.3">
      <c r="A1344" t="s">
        <v>2363</v>
      </c>
      <c r="B1344" s="1">
        <v>44976</v>
      </c>
      <c r="C1344" t="s">
        <v>447</v>
      </c>
      <c r="D1344" t="s">
        <v>448</v>
      </c>
      <c r="E1344" t="s">
        <v>15</v>
      </c>
      <c r="F1344" t="s">
        <v>43</v>
      </c>
      <c r="G1344" t="s">
        <v>272</v>
      </c>
      <c r="H1344">
        <v>3</v>
      </c>
      <c r="I1344">
        <v>50561.52</v>
      </c>
      <c r="J1344">
        <v>0.05</v>
      </c>
      <c r="K1344">
        <v>144100.32999999999</v>
      </c>
      <c r="L1344">
        <v>21189.93</v>
      </c>
      <c r="M1344">
        <f t="shared" si="62"/>
        <v>144100.33199999999</v>
      </c>
      <c r="N1344" t="str">
        <f t="shared" si="60"/>
        <v>Q1</v>
      </c>
      <c r="O1344" s="2">
        <f t="shared" si="61"/>
        <v>14.704983673528021</v>
      </c>
      <c r="P1344" t="str">
        <f>VLOOKUP(retail_sales_2023!C1344,customers!A:J,5,)</f>
        <v>Kochi</v>
      </c>
      <c r="Q1344" t="str">
        <f>VLOOKUP(C1344,customers!A:J,10,0)</f>
        <v>Occasional</v>
      </c>
    </row>
    <row r="1345" spans="1:17" x14ac:dyDescent="0.3">
      <c r="A1345" t="s">
        <v>2364</v>
      </c>
      <c r="B1345" s="1">
        <v>44995</v>
      </c>
      <c r="C1345" t="s">
        <v>719</v>
      </c>
      <c r="D1345" t="s">
        <v>720</v>
      </c>
      <c r="E1345" t="s">
        <v>33</v>
      </c>
      <c r="F1345" t="s">
        <v>52</v>
      </c>
      <c r="G1345" t="s">
        <v>937</v>
      </c>
      <c r="H1345">
        <v>10</v>
      </c>
      <c r="I1345">
        <v>731.68</v>
      </c>
      <c r="J1345">
        <v>0.1</v>
      </c>
      <c r="K1345">
        <v>6585.12</v>
      </c>
      <c r="L1345">
        <v>406.03</v>
      </c>
      <c r="M1345">
        <f t="shared" si="62"/>
        <v>6585.12</v>
      </c>
      <c r="N1345" t="str">
        <f t="shared" si="60"/>
        <v>Q1</v>
      </c>
      <c r="O1345" s="2">
        <f t="shared" si="61"/>
        <v>6.1658709332555821</v>
      </c>
      <c r="P1345" t="str">
        <f>VLOOKUP(retail_sales_2023!C1345,customers!A:J,5,)</f>
        <v>Pune</v>
      </c>
      <c r="Q1345" t="str">
        <f>VLOOKUP(C1345,customers!A:J,10,0)</f>
        <v>Regular</v>
      </c>
    </row>
    <row r="1346" spans="1:17" x14ac:dyDescent="0.3">
      <c r="A1346" t="s">
        <v>2365</v>
      </c>
      <c r="B1346" s="1">
        <v>45135</v>
      </c>
      <c r="C1346" t="s">
        <v>459</v>
      </c>
      <c r="D1346" t="s">
        <v>460</v>
      </c>
      <c r="E1346" t="s">
        <v>27</v>
      </c>
      <c r="F1346" t="s">
        <v>52</v>
      </c>
      <c r="G1346" t="s">
        <v>117</v>
      </c>
      <c r="H1346">
        <v>4</v>
      </c>
      <c r="I1346">
        <v>199.07</v>
      </c>
      <c r="J1346">
        <v>0.25</v>
      </c>
      <c r="K1346">
        <v>597.21</v>
      </c>
      <c r="L1346">
        <v>55.22</v>
      </c>
      <c r="M1346">
        <f t="shared" si="62"/>
        <v>597.21</v>
      </c>
      <c r="N1346" t="str">
        <f t="shared" si="60"/>
        <v>Q3</v>
      </c>
      <c r="O1346" s="2">
        <f t="shared" si="61"/>
        <v>9.2463287620769918</v>
      </c>
      <c r="P1346" t="str">
        <f>VLOOKUP(retail_sales_2023!C1346,customers!A:J,5,)</f>
        <v>Chandigarh</v>
      </c>
      <c r="Q1346" t="str">
        <f>VLOOKUP(C1346,customers!A:J,10,0)</f>
        <v>Premium</v>
      </c>
    </row>
    <row r="1347" spans="1:17" x14ac:dyDescent="0.3">
      <c r="A1347" t="s">
        <v>2366</v>
      </c>
      <c r="B1347" s="1">
        <v>44969</v>
      </c>
      <c r="C1347" t="s">
        <v>1738</v>
      </c>
      <c r="D1347" t="s">
        <v>1739</v>
      </c>
      <c r="E1347" t="s">
        <v>33</v>
      </c>
      <c r="F1347" t="s">
        <v>52</v>
      </c>
      <c r="G1347" t="s">
        <v>200</v>
      </c>
      <c r="H1347">
        <v>10</v>
      </c>
      <c r="I1347">
        <v>260.97000000000003</v>
      </c>
      <c r="J1347">
        <v>0</v>
      </c>
      <c r="K1347">
        <v>2609.6999999999998</v>
      </c>
      <c r="L1347">
        <v>200.31</v>
      </c>
      <c r="M1347">
        <f t="shared" si="62"/>
        <v>2609.7000000000003</v>
      </c>
      <c r="N1347" t="str">
        <f t="shared" ref="N1347:N1410" si="63">"Q"&amp;ROUNDUP(MONTH(B1347)/3,0)</f>
        <v>Q1</v>
      </c>
      <c r="O1347" s="2">
        <f t="shared" ref="O1347:O1410" si="64">(L1347/K1347)*100</f>
        <v>7.6755948959650544</v>
      </c>
      <c r="P1347" t="str">
        <f>VLOOKUP(retail_sales_2023!C1347,customers!A:J,5,)</f>
        <v>Surat</v>
      </c>
      <c r="Q1347" t="str">
        <f>VLOOKUP(C1347,customers!A:J,10,0)</f>
        <v>Occasional</v>
      </c>
    </row>
    <row r="1348" spans="1:17" x14ac:dyDescent="0.3">
      <c r="A1348" t="s">
        <v>2367</v>
      </c>
      <c r="B1348" s="1">
        <v>45087</v>
      </c>
      <c r="C1348" t="s">
        <v>1671</v>
      </c>
      <c r="D1348" t="s">
        <v>1672</v>
      </c>
      <c r="E1348" t="s">
        <v>15</v>
      </c>
      <c r="F1348" t="s">
        <v>28</v>
      </c>
      <c r="G1348" t="s">
        <v>466</v>
      </c>
      <c r="H1348">
        <v>3</v>
      </c>
      <c r="I1348">
        <v>7739.14</v>
      </c>
      <c r="J1348">
        <v>0.05</v>
      </c>
      <c r="K1348">
        <v>22056.55</v>
      </c>
      <c r="L1348">
        <v>5598.73</v>
      </c>
      <c r="M1348">
        <f t="shared" si="62"/>
        <v>22056.548999999999</v>
      </c>
      <c r="N1348" t="str">
        <f t="shared" si="63"/>
        <v>Q2</v>
      </c>
      <c r="O1348" s="2">
        <f t="shared" si="64"/>
        <v>25.383525528697824</v>
      </c>
      <c r="P1348" t="str">
        <f>VLOOKUP(retail_sales_2023!C1348,customers!A:J,5,)</f>
        <v>Hyderabad</v>
      </c>
      <c r="Q1348" t="str">
        <f>VLOOKUP(C1348,customers!A:J,10,0)</f>
        <v>Occasional</v>
      </c>
    </row>
    <row r="1349" spans="1:17" x14ac:dyDescent="0.3">
      <c r="A1349" t="s">
        <v>2368</v>
      </c>
      <c r="B1349" s="1">
        <v>45092</v>
      </c>
      <c r="C1349" t="s">
        <v>215</v>
      </c>
      <c r="D1349" t="s">
        <v>216</v>
      </c>
      <c r="E1349" t="s">
        <v>27</v>
      </c>
      <c r="F1349" t="s">
        <v>43</v>
      </c>
      <c r="G1349" t="s">
        <v>121</v>
      </c>
      <c r="H1349">
        <v>2</v>
      </c>
      <c r="I1349">
        <v>71336.460000000006</v>
      </c>
      <c r="J1349">
        <v>0</v>
      </c>
      <c r="K1349">
        <v>142672.92000000001</v>
      </c>
      <c r="L1349">
        <v>-11029.86</v>
      </c>
      <c r="M1349">
        <f t="shared" ref="M1349:M1412" si="65">H1349*I1349*(1-J1349)</f>
        <v>142672.92000000001</v>
      </c>
      <c r="N1349" t="str">
        <f t="shared" si="63"/>
        <v>Q2</v>
      </c>
      <c r="O1349" s="2">
        <f t="shared" si="64"/>
        <v>-7.7308714225516644</v>
      </c>
      <c r="P1349" t="str">
        <f>VLOOKUP(retail_sales_2023!C1349,customers!A:J,5,)</f>
        <v>Lucknow</v>
      </c>
      <c r="Q1349" t="str">
        <f>VLOOKUP(C1349,customers!A:J,10,0)</f>
        <v>Occasional</v>
      </c>
    </row>
    <row r="1350" spans="1:17" x14ac:dyDescent="0.3">
      <c r="A1350" t="s">
        <v>2369</v>
      </c>
      <c r="B1350" s="1">
        <v>45084</v>
      </c>
      <c r="C1350" t="s">
        <v>2191</v>
      </c>
      <c r="D1350" t="s">
        <v>2370</v>
      </c>
      <c r="E1350" t="s">
        <v>15</v>
      </c>
      <c r="F1350" t="s">
        <v>16</v>
      </c>
      <c r="G1350" t="s">
        <v>319</v>
      </c>
      <c r="H1350">
        <v>2</v>
      </c>
      <c r="I1350">
        <v>824.03</v>
      </c>
      <c r="J1350">
        <v>0</v>
      </c>
      <c r="K1350">
        <v>1648.06</v>
      </c>
      <c r="L1350">
        <v>658.7</v>
      </c>
      <c r="M1350">
        <f t="shared" si="65"/>
        <v>1648.06</v>
      </c>
      <c r="N1350" t="str">
        <f t="shared" si="63"/>
        <v>Q2</v>
      </c>
      <c r="O1350" s="2">
        <f t="shared" si="64"/>
        <v>39.968205041078605</v>
      </c>
      <c r="P1350" t="str">
        <f>VLOOKUP(retail_sales_2023!C1350,customers!A:J,5,)</f>
        <v>Hyderabad</v>
      </c>
      <c r="Q1350" t="str">
        <f>VLOOKUP(C1350,customers!A:J,10,0)</f>
        <v>Premium</v>
      </c>
    </row>
    <row r="1351" spans="1:17" x14ac:dyDescent="0.3">
      <c r="A1351" t="s">
        <v>2371</v>
      </c>
      <c r="B1351" s="1">
        <v>44957</v>
      </c>
      <c r="C1351" t="s">
        <v>1047</v>
      </c>
      <c r="D1351" t="s">
        <v>1048</v>
      </c>
      <c r="E1351" t="s">
        <v>21</v>
      </c>
      <c r="F1351" t="s">
        <v>81</v>
      </c>
      <c r="G1351" t="s">
        <v>333</v>
      </c>
      <c r="H1351">
        <v>1</v>
      </c>
      <c r="I1351">
        <v>1491.1</v>
      </c>
      <c r="J1351">
        <v>0</v>
      </c>
      <c r="K1351">
        <v>1491.1</v>
      </c>
      <c r="L1351">
        <v>383.73</v>
      </c>
      <c r="M1351">
        <f t="shared" si="65"/>
        <v>1491.1</v>
      </c>
      <c r="N1351" t="str">
        <f t="shared" si="63"/>
        <v>Q1</v>
      </c>
      <c r="O1351" s="2">
        <f t="shared" si="64"/>
        <v>25.734692508886059</v>
      </c>
      <c r="P1351" t="str">
        <f>VLOOKUP(retail_sales_2023!C1351,customers!A:J,5,)</f>
        <v>Bhubaneswar</v>
      </c>
      <c r="Q1351" t="str">
        <f>VLOOKUP(C1351,customers!A:J,10,0)</f>
        <v>Premium</v>
      </c>
    </row>
    <row r="1352" spans="1:17" x14ac:dyDescent="0.3">
      <c r="A1352" t="s">
        <v>2372</v>
      </c>
      <c r="B1352" s="1">
        <v>45143</v>
      </c>
      <c r="C1352" t="s">
        <v>2353</v>
      </c>
      <c r="D1352" t="s">
        <v>2354</v>
      </c>
      <c r="E1352" t="s">
        <v>21</v>
      </c>
      <c r="F1352" t="s">
        <v>16</v>
      </c>
      <c r="G1352" t="s">
        <v>898</v>
      </c>
      <c r="H1352">
        <v>1</v>
      </c>
      <c r="I1352">
        <v>669.1</v>
      </c>
      <c r="J1352">
        <v>0</v>
      </c>
      <c r="K1352">
        <v>669.1</v>
      </c>
      <c r="L1352">
        <v>185.43</v>
      </c>
      <c r="M1352">
        <f t="shared" si="65"/>
        <v>669.1</v>
      </c>
      <c r="N1352" t="str">
        <f t="shared" si="63"/>
        <v>Q3</v>
      </c>
      <c r="O1352" s="2">
        <f t="shared" si="64"/>
        <v>27.713346286055895</v>
      </c>
      <c r="P1352" t="str">
        <f>VLOOKUP(retail_sales_2023!C1352,customers!A:J,5,)</f>
        <v>Guwahati</v>
      </c>
      <c r="Q1352" t="str">
        <f>VLOOKUP(C1352,customers!A:J,10,0)</f>
        <v>Premium</v>
      </c>
    </row>
    <row r="1353" spans="1:17" x14ac:dyDescent="0.3">
      <c r="A1353" t="s">
        <v>2373</v>
      </c>
      <c r="B1353" s="1">
        <v>44998</v>
      </c>
      <c r="C1353" t="s">
        <v>858</v>
      </c>
      <c r="D1353" t="s">
        <v>859</v>
      </c>
      <c r="E1353" t="s">
        <v>27</v>
      </c>
      <c r="F1353" t="s">
        <v>43</v>
      </c>
      <c r="G1353" t="s">
        <v>282</v>
      </c>
      <c r="H1353">
        <v>5</v>
      </c>
      <c r="I1353">
        <v>66084.31</v>
      </c>
      <c r="J1353">
        <v>0.05</v>
      </c>
      <c r="K1353">
        <v>313900.46999999997</v>
      </c>
      <c r="L1353">
        <v>-12513.71</v>
      </c>
      <c r="M1353">
        <f t="shared" si="65"/>
        <v>313900.47249999997</v>
      </c>
      <c r="N1353" t="str">
        <f t="shared" si="63"/>
        <v>Q1</v>
      </c>
      <c r="O1353" s="2">
        <f t="shared" si="64"/>
        <v>-3.9865215875592672</v>
      </c>
      <c r="P1353" t="str">
        <f>VLOOKUP(retail_sales_2023!C1353,customers!A:J,5,)</f>
        <v>Chandigarh</v>
      </c>
      <c r="Q1353" t="str">
        <f>VLOOKUP(C1353,customers!A:J,10,0)</f>
        <v>Occasional</v>
      </c>
    </row>
    <row r="1354" spans="1:17" x14ac:dyDescent="0.3">
      <c r="A1354" t="s">
        <v>2374</v>
      </c>
      <c r="B1354" s="1">
        <v>45161</v>
      </c>
      <c r="C1354" t="s">
        <v>2375</v>
      </c>
      <c r="D1354" t="s">
        <v>2376</v>
      </c>
      <c r="E1354" t="s">
        <v>27</v>
      </c>
      <c r="F1354" t="s">
        <v>81</v>
      </c>
      <c r="G1354" t="s">
        <v>264</v>
      </c>
      <c r="H1354">
        <v>3</v>
      </c>
      <c r="I1354">
        <v>1664.2</v>
      </c>
      <c r="J1354">
        <v>0.05</v>
      </c>
      <c r="K1354">
        <v>4742.97</v>
      </c>
      <c r="L1354">
        <v>999.02</v>
      </c>
      <c r="M1354">
        <f t="shared" si="65"/>
        <v>4742.97</v>
      </c>
      <c r="N1354" t="str">
        <f t="shared" si="63"/>
        <v>Q3</v>
      </c>
      <c r="O1354" s="2">
        <f t="shared" si="64"/>
        <v>21.063173496775224</v>
      </c>
      <c r="P1354" t="str">
        <f>VLOOKUP(retail_sales_2023!C1354,customers!A:J,5,)</f>
        <v>Lucknow</v>
      </c>
      <c r="Q1354" t="str">
        <f>VLOOKUP(C1354,customers!A:J,10,0)</f>
        <v>Regular</v>
      </c>
    </row>
    <row r="1355" spans="1:17" x14ac:dyDescent="0.3">
      <c r="A1355" t="s">
        <v>2377</v>
      </c>
      <c r="B1355" s="1">
        <v>45022</v>
      </c>
      <c r="C1355" t="s">
        <v>500</v>
      </c>
      <c r="D1355" t="s">
        <v>501</v>
      </c>
      <c r="E1355" t="s">
        <v>15</v>
      </c>
      <c r="F1355" t="s">
        <v>38</v>
      </c>
      <c r="G1355" t="s">
        <v>39</v>
      </c>
      <c r="H1355">
        <v>1</v>
      </c>
      <c r="I1355">
        <v>3917.93</v>
      </c>
      <c r="J1355">
        <v>0</v>
      </c>
      <c r="K1355">
        <v>3917.93</v>
      </c>
      <c r="L1355">
        <v>1424.31</v>
      </c>
      <c r="M1355">
        <f t="shared" si="65"/>
        <v>3917.93</v>
      </c>
      <c r="N1355" t="str">
        <f t="shared" si="63"/>
        <v>Q2</v>
      </c>
      <c r="O1355" s="2">
        <f t="shared" si="64"/>
        <v>36.35363572090364</v>
      </c>
      <c r="P1355" t="str">
        <f>VLOOKUP(retail_sales_2023!C1355,customers!A:J,5,)</f>
        <v>Coimbatore</v>
      </c>
      <c r="Q1355" t="str">
        <f>VLOOKUP(C1355,customers!A:J,10,0)</f>
        <v>Premium</v>
      </c>
    </row>
    <row r="1356" spans="1:17" x14ac:dyDescent="0.3">
      <c r="A1356" t="s">
        <v>2378</v>
      </c>
      <c r="B1356" s="1">
        <v>44955</v>
      </c>
      <c r="C1356" t="s">
        <v>2379</v>
      </c>
      <c r="D1356" t="s">
        <v>2380</v>
      </c>
      <c r="E1356" t="s">
        <v>21</v>
      </c>
      <c r="F1356" t="s">
        <v>22</v>
      </c>
      <c r="G1356" t="s">
        <v>210</v>
      </c>
      <c r="H1356">
        <v>4</v>
      </c>
      <c r="I1356">
        <v>16317.27</v>
      </c>
      <c r="J1356">
        <v>0.05</v>
      </c>
      <c r="K1356">
        <v>62005.63</v>
      </c>
      <c r="L1356">
        <v>-4740.26</v>
      </c>
      <c r="M1356">
        <f t="shared" si="65"/>
        <v>62005.625999999997</v>
      </c>
      <c r="N1356" t="str">
        <f t="shared" si="63"/>
        <v>Q1</v>
      </c>
      <c r="O1356" s="2">
        <f t="shared" si="64"/>
        <v>-7.6448864401506782</v>
      </c>
      <c r="P1356" t="str">
        <f>VLOOKUP(retail_sales_2023!C1356,customers!A:J,5,)</f>
        <v>Bhubaneswar</v>
      </c>
      <c r="Q1356" t="str">
        <f>VLOOKUP(C1356,customers!A:J,10,0)</f>
        <v>Premium</v>
      </c>
    </row>
    <row r="1357" spans="1:17" x14ac:dyDescent="0.3">
      <c r="A1357" t="s">
        <v>2381</v>
      </c>
      <c r="B1357" s="1">
        <v>45132</v>
      </c>
      <c r="C1357" t="s">
        <v>1037</v>
      </c>
      <c r="D1357" t="s">
        <v>1038</v>
      </c>
      <c r="E1357" t="s">
        <v>27</v>
      </c>
      <c r="F1357" t="s">
        <v>28</v>
      </c>
      <c r="G1357" t="s">
        <v>325</v>
      </c>
      <c r="H1357">
        <v>5</v>
      </c>
      <c r="I1357">
        <v>3838.31</v>
      </c>
      <c r="J1357">
        <v>0</v>
      </c>
      <c r="K1357">
        <v>19191.55</v>
      </c>
      <c r="L1357">
        <v>-1898.53</v>
      </c>
      <c r="M1357">
        <f t="shared" si="65"/>
        <v>19191.55</v>
      </c>
      <c r="N1357" t="str">
        <f t="shared" si="63"/>
        <v>Q3</v>
      </c>
      <c r="O1357" s="2">
        <f t="shared" si="64"/>
        <v>-9.8925308273693382</v>
      </c>
      <c r="P1357" t="str">
        <f>VLOOKUP(retail_sales_2023!C1357,customers!A:J,5,)</f>
        <v>Lucknow</v>
      </c>
      <c r="Q1357" t="str">
        <f>VLOOKUP(C1357,customers!A:J,10,0)</f>
        <v>Occasional</v>
      </c>
    </row>
    <row r="1358" spans="1:17" x14ac:dyDescent="0.3">
      <c r="A1358" t="s">
        <v>2382</v>
      </c>
      <c r="B1358" s="1">
        <v>45004</v>
      </c>
      <c r="C1358" t="s">
        <v>583</v>
      </c>
      <c r="D1358" t="s">
        <v>584</v>
      </c>
      <c r="E1358" t="s">
        <v>27</v>
      </c>
      <c r="F1358" t="s">
        <v>28</v>
      </c>
      <c r="G1358" t="s">
        <v>325</v>
      </c>
      <c r="H1358">
        <v>4</v>
      </c>
      <c r="I1358">
        <v>4578.79</v>
      </c>
      <c r="J1358">
        <v>0.1</v>
      </c>
      <c r="K1358">
        <v>16483.64</v>
      </c>
      <c r="L1358">
        <v>3477.31</v>
      </c>
      <c r="M1358">
        <f t="shared" si="65"/>
        <v>16483.644</v>
      </c>
      <c r="N1358" t="str">
        <f t="shared" si="63"/>
        <v>Q1</v>
      </c>
      <c r="O1358" s="2">
        <f t="shared" si="64"/>
        <v>21.095522590884052</v>
      </c>
      <c r="P1358" t="str">
        <f>VLOOKUP(retail_sales_2023!C1358,customers!A:J,5,)</f>
        <v>Amritsar</v>
      </c>
      <c r="Q1358" t="str">
        <f>VLOOKUP(C1358,customers!A:J,10,0)</f>
        <v>Premium</v>
      </c>
    </row>
    <row r="1359" spans="1:17" x14ac:dyDescent="0.3">
      <c r="A1359" t="s">
        <v>2383</v>
      </c>
      <c r="B1359" s="1">
        <v>44946</v>
      </c>
      <c r="C1359" t="s">
        <v>766</v>
      </c>
      <c r="D1359" t="s">
        <v>767</v>
      </c>
      <c r="E1359" t="s">
        <v>15</v>
      </c>
      <c r="F1359" t="s">
        <v>22</v>
      </c>
      <c r="G1359" t="s">
        <v>34</v>
      </c>
      <c r="H1359">
        <v>2</v>
      </c>
      <c r="I1359">
        <v>22597.9</v>
      </c>
      <c r="J1359">
        <v>0</v>
      </c>
      <c r="K1359">
        <v>45195.8</v>
      </c>
      <c r="L1359">
        <v>11566.31</v>
      </c>
      <c r="M1359">
        <f t="shared" si="65"/>
        <v>45195.8</v>
      </c>
      <c r="N1359" t="str">
        <f t="shared" si="63"/>
        <v>Q1</v>
      </c>
      <c r="O1359" s="2">
        <f t="shared" si="64"/>
        <v>25.591559392686928</v>
      </c>
      <c r="P1359" t="str">
        <f>VLOOKUP(retail_sales_2023!C1359,customers!A:J,5,)</f>
        <v>Coimbatore</v>
      </c>
      <c r="Q1359" t="str">
        <f>VLOOKUP(C1359,customers!A:J,10,0)</f>
        <v>Premium</v>
      </c>
    </row>
    <row r="1360" spans="1:17" x14ac:dyDescent="0.3">
      <c r="A1360" t="s">
        <v>2384</v>
      </c>
      <c r="B1360" s="1">
        <v>44977</v>
      </c>
      <c r="C1360" t="s">
        <v>257</v>
      </c>
      <c r="D1360" t="s">
        <v>258</v>
      </c>
      <c r="E1360" t="s">
        <v>27</v>
      </c>
      <c r="F1360" t="s">
        <v>52</v>
      </c>
      <c r="G1360" t="s">
        <v>235</v>
      </c>
      <c r="H1360">
        <v>6</v>
      </c>
      <c r="I1360">
        <v>580.95000000000005</v>
      </c>
      <c r="J1360">
        <v>0.15</v>
      </c>
      <c r="K1360">
        <v>2962.85</v>
      </c>
      <c r="L1360">
        <v>206.16</v>
      </c>
      <c r="M1360">
        <f t="shared" si="65"/>
        <v>2962.8450000000003</v>
      </c>
      <c r="N1360" t="str">
        <f t="shared" si="63"/>
        <v>Q1</v>
      </c>
      <c r="O1360" s="2">
        <f t="shared" si="64"/>
        <v>6.9581652800513023</v>
      </c>
      <c r="P1360" t="str">
        <f>VLOOKUP(retail_sales_2023!C1360,customers!A:J,5,)</f>
        <v>Delhi</v>
      </c>
      <c r="Q1360" t="str">
        <f>VLOOKUP(C1360,customers!A:J,10,0)</f>
        <v>Regular</v>
      </c>
    </row>
    <row r="1361" spans="1:17" x14ac:dyDescent="0.3">
      <c r="A1361" t="s">
        <v>2385</v>
      </c>
      <c r="B1361" s="1">
        <v>45038</v>
      </c>
      <c r="C1361" t="s">
        <v>986</v>
      </c>
      <c r="D1361" t="s">
        <v>987</v>
      </c>
      <c r="E1361" t="s">
        <v>15</v>
      </c>
      <c r="F1361" t="s">
        <v>52</v>
      </c>
      <c r="G1361" t="s">
        <v>53</v>
      </c>
      <c r="H1361">
        <v>9</v>
      </c>
      <c r="I1361">
        <v>265.99</v>
      </c>
      <c r="J1361">
        <v>0.15</v>
      </c>
      <c r="K1361">
        <v>2034.82</v>
      </c>
      <c r="L1361">
        <v>184.61</v>
      </c>
      <c r="M1361">
        <f t="shared" si="65"/>
        <v>2034.8234999999997</v>
      </c>
      <c r="N1361" t="str">
        <f t="shared" si="63"/>
        <v>Q2</v>
      </c>
      <c r="O1361" s="2">
        <f t="shared" si="64"/>
        <v>9.0725469574704416</v>
      </c>
      <c r="P1361" t="str">
        <f>VLOOKUP(retail_sales_2023!C1361,customers!A:J,5,)</f>
        <v>Chennai</v>
      </c>
      <c r="Q1361" t="str">
        <f>VLOOKUP(C1361,customers!A:J,10,0)</f>
        <v>Occasional</v>
      </c>
    </row>
    <row r="1362" spans="1:17" x14ac:dyDescent="0.3">
      <c r="A1362" t="s">
        <v>2386</v>
      </c>
      <c r="B1362" s="1">
        <v>44982</v>
      </c>
      <c r="C1362" t="s">
        <v>303</v>
      </c>
      <c r="D1362" t="s">
        <v>304</v>
      </c>
      <c r="E1362" t="s">
        <v>27</v>
      </c>
      <c r="F1362" t="s">
        <v>52</v>
      </c>
      <c r="G1362" t="s">
        <v>226</v>
      </c>
      <c r="H1362">
        <v>7</v>
      </c>
      <c r="I1362">
        <v>444.04</v>
      </c>
      <c r="J1362">
        <v>0</v>
      </c>
      <c r="K1362">
        <v>3108.28</v>
      </c>
      <c r="L1362">
        <v>292.47000000000003</v>
      </c>
      <c r="M1362">
        <f t="shared" si="65"/>
        <v>3108.28</v>
      </c>
      <c r="N1362" t="str">
        <f t="shared" si="63"/>
        <v>Q1</v>
      </c>
      <c r="O1362" s="2">
        <f t="shared" si="64"/>
        <v>9.4093839679822935</v>
      </c>
      <c r="P1362" t="str">
        <f>VLOOKUP(retail_sales_2023!C1362,customers!A:J,5,)</f>
        <v>Jaipur</v>
      </c>
      <c r="Q1362" t="str">
        <f>VLOOKUP(C1362,customers!A:J,10,0)</f>
        <v>Premium</v>
      </c>
    </row>
    <row r="1363" spans="1:17" x14ac:dyDescent="0.3">
      <c r="A1363" t="s">
        <v>2387</v>
      </c>
      <c r="B1363" s="1">
        <v>45058</v>
      </c>
      <c r="C1363" t="s">
        <v>313</v>
      </c>
      <c r="D1363" t="s">
        <v>314</v>
      </c>
      <c r="E1363" t="s">
        <v>21</v>
      </c>
      <c r="F1363" t="s">
        <v>52</v>
      </c>
      <c r="G1363" t="s">
        <v>133</v>
      </c>
      <c r="H1363">
        <v>5</v>
      </c>
      <c r="I1363">
        <v>157.72999999999999</v>
      </c>
      <c r="J1363">
        <v>0.25</v>
      </c>
      <c r="K1363">
        <v>591.49</v>
      </c>
      <c r="L1363">
        <v>37.270000000000003</v>
      </c>
      <c r="M1363">
        <f t="shared" si="65"/>
        <v>591.48749999999995</v>
      </c>
      <c r="N1363" t="str">
        <f t="shared" si="63"/>
        <v>Q2</v>
      </c>
      <c r="O1363" s="2">
        <f t="shared" si="64"/>
        <v>6.3010363657880948</v>
      </c>
      <c r="P1363" t="str">
        <f>VLOOKUP(retail_sales_2023!C1363,customers!A:J,5,)</f>
        <v>Kolkata</v>
      </c>
      <c r="Q1363" t="str">
        <f>VLOOKUP(C1363,customers!A:J,10,0)</f>
        <v>Premium</v>
      </c>
    </row>
    <row r="1364" spans="1:17" x14ac:dyDescent="0.3">
      <c r="A1364" t="s">
        <v>2388</v>
      </c>
      <c r="B1364" s="1">
        <v>45206</v>
      </c>
      <c r="C1364" t="s">
        <v>31</v>
      </c>
      <c r="D1364" t="s">
        <v>32</v>
      </c>
      <c r="E1364" t="s">
        <v>33</v>
      </c>
      <c r="F1364" t="s">
        <v>52</v>
      </c>
      <c r="G1364" t="s">
        <v>53</v>
      </c>
      <c r="H1364">
        <v>5</v>
      </c>
      <c r="I1364">
        <v>655.84</v>
      </c>
      <c r="J1364">
        <v>0</v>
      </c>
      <c r="K1364">
        <v>3279.2</v>
      </c>
      <c r="L1364">
        <v>268.72000000000003</v>
      </c>
      <c r="M1364">
        <f t="shared" si="65"/>
        <v>3279.2000000000003</v>
      </c>
      <c r="N1364" t="str">
        <f t="shared" si="63"/>
        <v>Q4</v>
      </c>
      <c r="O1364" s="2">
        <f t="shared" si="64"/>
        <v>8.194681629665773</v>
      </c>
      <c r="P1364" t="str">
        <f>VLOOKUP(retail_sales_2023!C1364,customers!A:J,5,)</f>
        <v>Ahmedabad</v>
      </c>
      <c r="Q1364" t="str">
        <f>VLOOKUP(C1364,customers!A:J,10,0)</f>
        <v>Premium</v>
      </c>
    </row>
    <row r="1365" spans="1:17" x14ac:dyDescent="0.3">
      <c r="A1365" t="s">
        <v>2389</v>
      </c>
      <c r="B1365" s="1">
        <v>45232</v>
      </c>
      <c r="C1365" t="s">
        <v>212</v>
      </c>
      <c r="D1365" t="s">
        <v>213</v>
      </c>
      <c r="E1365" t="s">
        <v>33</v>
      </c>
      <c r="F1365" t="s">
        <v>81</v>
      </c>
      <c r="G1365" t="s">
        <v>82</v>
      </c>
      <c r="H1365">
        <v>4</v>
      </c>
      <c r="I1365">
        <v>1851.69</v>
      </c>
      <c r="J1365">
        <v>0.1</v>
      </c>
      <c r="K1365">
        <v>6666.08</v>
      </c>
      <c r="L1365">
        <v>-104.85</v>
      </c>
      <c r="M1365">
        <f t="shared" si="65"/>
        <v>6666.0840000000007</v>
      </c>
      <c r="N1365" t="str">
        <f t="shared" si="63"/>
        <v>Q4</v>
      </c>
      <c r="O1365" s="2">
        <f t="shared" si="64"/>
        <v>-1.5728884141804476</v>
      </c>
      <c r="P1365" t="str">
        <f>VLOOKUP(retail_sales_2023!C1365,customers!A:J,5,)</f>
        <v>Nagpur</v>
      </c>
      <c r="Q1365" t="str">
        <f>VLOOKUP(C1365,customers!A:J,10,0)</f>
        <v>Premium</v>
      </c>
    </row>
    <row r="1366" spans="1:17" x14ac:dyDescent="0.3">
      <c r="A1366" t="s">
        <v>2390</v>
      </c>
      <c r="B1366" s="1">
        <v>44992</v>
      </c>
      <c r="C1366" t="s">
        <v>173</v>
      </c>
      <c r="D1366" t="s">
        <v>174</v>
      </c>
      <c r="E1366" t="s">
        <v>27</v>
      </c>
      <c r="F1366" t="s">
        <v>43</v>
      </c>
      <c r="G1366" t="s">
        <v>121</v>
      </c>
      <c r="H1366">
        <v>2</v>
      </c>
      <c r="I1366">
        <v>34545.230000000003</v>
      </c>
      <c r="J1366">
        <v>0.05</v>
      </c>
      <c r="K1366">
        <v>65635.94</v>
      </c>
      <c r="L1366">
        <v>6400.39</v>
      </c>
      <c r="M1366">
        <f t="shared" si="65"/>
        <v>65635.937000000005</v>
      </c>
      <c r="N1366" t="str">
        <f t="shared" si="63"/>
        <v>Q1</v>
      </c>
      <c r="O1366" s="2">
        <f t="shared" si="64"/>
        <v>9.7513496416749721</v>
      </c>
      <c r="P1366" t="str">
        <f>VLOOKUP(retail_sales_2023!C1366,customers!A:J,5,)</f>
        <v>Chandigarh</v>
      </c>
      <c r="Q1366" t="str">
        <f>VLOOKUP(C1366,customers!A:J,10,0)</f>
        <v>Regular</v>
      </c>
    </row>
    <row r="1367" spans="1:17" x14ac:dyDescent="0.3">
      <c r="A1367" t="s">
        <v>2391</v>
      </c>
      <c r="B1367" s="1">
        <v>44936</v>
      </c>
      <c r="C1367" t="s">
        <v>2321</v>
      </c>
      <c r="D1367" t="s">
        <v>2322</v>
      </c>
      <c r="E1367" t="s">
        <v>33</v>
      </c>
      <c r="F1367" t="s">
        <v>22</v>
      </c>
      <c r="G1367" t="s">
        <v>146</v>
      </c>
      <c r="H1367">
        <v>1</v>
      </c>
      <c r="I1367">
        <v>3623.99</v>
      </c>
      <c r="J1367">
        <v>0.15</v>
      </c>
      <c r="K1367">
        <v>3080.39</v>
      </c>
      <c r="L1367">
        <v>635.08000000000004</v>
      </c>
      <c r="M1367">
        <f t="shared" si="65"/>
        <v>3080.3914999999997</v>
      </c>
      <c r="N1367" t="str">
        <f t="shared" si="63"/>
        <v>Q1</v>
      </c>
      <c r="O1367" s="2">
        <f t="shared" si="64"/>
        <v>20.616869941793087</v>
      </c>
      <c r="P1367" t="str">
        <f>VLOOKUP(retail_sales_2023!C1367,customers!A:J,5,)</f>
        <v>Mumbai</v>
      </c>
      <c r="Q1367" t="str">
        <f>VLOOKUP(C1367,customers!A:J,10,0)</f>
        <v>Premium</v>
      </c>
    </row>
    <row r="1368" spans="1:17" x14ac:dyDescent="0.3">
      <c r="A1368" t="s">
        <v>2392</v>
      </c>
      <c r="B1368" s="1">
        <v>45172</v>
      </c>
      <c r="C1368" t="s">
        <v>187</v>
      </c>
      <c r="D1368" t="s">
        <v>188</v>
      </c>
      <c r="E1368" t="s">
        <v>33</v>
      </c>
      <c r="F1368" t="s">
        <v>43</v>
      </c>
      <c r="G1368" t="s">
        <v>121</v>
      </c>
      <c r="H1368">
        <v>3</v>
      </c>
      <c r="I1368">
        <v>56498.63</v>
      </c>
      <c r="J1368">
        <v>0.15</v>
      </c>
      <c r="K1368">
        <v>144071.51</v>
      </c>
      <c r="L1368">
        <v>14874.59</v>
      </c>
      <c r="M1368">
        <f t="shared" si="65"/>
        <v>144071.50649999999</v>
      </c>
      <c r="N1368" t="str">
        <f t="shared" si="63"/>
        <v>Q3</v>
      </c>
      <c r="O1368" s="2">
        <f t="shared" si="64"/>
        <v>10.324449296047497</v>
      </c>
      <c r="P1368" t="str">
        <f>VLOOKUP(retail_sales_2023!C1368,customers!A:J,5,)</f>
        <v>Pune</v>
      </c>
      <c r="Q1368" t="str">
        <f>VLOOKUP(C1368,customers!A:J,10,0)</f>
        <v>Regular</v>
      </c>
    </row>
    <row r="1369" spans="1:17" x14ac:dyDescent="0.3">
      <c r="A1369" t="s">
        <v>2393</v>
      </c>
      <c r="B1369" s="1">
        <v>45240</v>
      </c>
      <c r="C1369" t="s">
        <v>364</v>
      </c>
      <c r="D1369" t="s">
        <v>365</v>
      </c>
      <c r="E1369" t="s">
        <v>15</v>
      </c>
      <c r="F1369" t="s">
        <v>52</v>
      </c>
      <c r="G1369" t="s">
        <v>117</v>
      </c>
      <c r="H1369">
        <v>5</v>
      </c>
      <c r="I1369">
        <v>612.57000000000005</v>
      </c>
      <c r="J1369">
        <v>0.05</v>
      </c>
      <c r="K1369">
        <v>2909.71</v>
      </c>
      <c r="L1369">
        <v>188.92</v>
      </c>
      <c r="M1369">
        <f t="shared" si="65"/>
        <v>2909.7075000000004</v>
      </c>
      <c r="N1369" t="str">
        <f t="shared" si="63"/>
        <v>Q4</v>
      </c>
      <c r="O1369" s="2">
        <f t="shared" si="64"/>
        <v>6.4927432630743267</v>
      </c>
      <c r="P1369" t="str">
        <f>VLOOKUP(retail_sales_2023!C1369,customers!A:J,5,)</f>
        <v>Bengaluru</v>
      </c>
      <c r="Q1369" t="str">
        <f>VLOOKUP(C1369,customers!A:J,10,0)</f>
        <v>Regular</v>
      </c>
    </row>
    <row r="1370" spans="1:17" x14ac:dyDescent="0.3">
      <c r="A1370" t="s">
        <v>2394</v>
      </c>
      <c r="B1370" s="1">
        <v>45180</v>
      </c>
      <c r="C1370" t="s">
        <v>748</v>
      </c>
      <c r="D1370" t="s">
        <v>749</v>
      </c>
      <c r="E1370" t="s">
        <v>33</v>
      </c>
      <c r="F1370" t="s">
        <v>43</v>
      </c>
      <c r="G1370" t="s">
        <v>128</v>
      </c>
      <c r="H1370">
        <v>4</v>
      </c>
      <c r="I1370">
        <v>56109.74</v>
      </c>
      <c r="J1370">
        <v>0.15</v>
      </c>
      <c r="K1370">
        <v>190773.12</v>
      </c>
      <c r="L1370">
        <v>29023.63</v>
      </c>
      <c r="M1370">
        <f t="shared" si="65"/>
        <v>190773.11599999998</v>
      </c>
      <c r="N1370" t="str">
        <f t="shared" si="63"/>
        <v>Q3</v>
      </c>
      <c r="O1370" s="2">
        <f t="shared" si="64"/>
        <v>15.213689433815414</v>
      </c>
      <c r="P1370" t="str">
        <f>VLOOKUP(retail_sales_2023!C1370,customers!A:J,5,)</f>
        <v>Surat</v>
      </c>
      <c r="Q1370" t="str">
        <f>VLOOKUP(C1370,customers!A:J,10,0)</f>
        <v>Premium</v>
      </c>
    </row>
    <row r="1371" spans="1:17" x14ac:dyDescent="0.3">
      <c r="A1371" t="s">
        <v>2395</v>
      </c>
      <c r="B1371" s="1">
        <v>45274</v>
      </c>
      <c r="C1371" t="s">
        <v>414</v>
      </c>
      <c r="D1371" t="s">
        <v>415</v>
      </c>
      <c r="E1371" t="s">
        <v>33</v>
      </c>
      <c r="F1371" t="s">
        <v>38</v>
      </c>
      <c r="G1371" t="s">
        <v>684</v>
      </c>
      <c r="H1371">
        <v>1</v>
      </c>
      <c r="I1371">
        <v>3182.55</v>
      </c>
      <c r="J1371">
        <v>0.2</v>
      </c>
      <c r="K1371">
        <v>2546.04</v>
      </c>
      <c r="L1371">
        <v>571.99</v>
      </c>
      <c r="M1371">
        <f t="shared" si="65"/>
        <v>2546.0400000000004</v>
      </c>
      <c r="N1371" t="str">
        <f t="shared" si="63"/>
        <v>Q4</v>
      </c>
      <c r="O1371" s="2">
        <f t="shared" si="64"/>
        <v>22.465868564515876</v>
      </c>
      <c r="P1371" t="str">
        <f>VLOOKUP(retail_sales_2023!C1371,customers!A:J,5,)</f>
        <v>Pune</v>
      </c>
      <c r="Q1371" t="str">
        <f>VLOOKUP(C1371,customers!A:J,10,0)</f>
        <v>Premium</v>
      </c>
    </row>
    <row r="1372" spans="1:17" x14ac:dyDescent="0.3">
      <c r="A1372" t="s">
        <v>2396</v>
      </c>
      <c r="B1372" s="1">
        <v>45278</v>
      </c>
      <c r="C1372" t="s">
        <v>507</v>
      </c>
      <c r="D1372" t="s">
        <v>508</v>
      </c>
      <c r="E1372" t="s">
        <v>33</v>
      </c>
      <c r="F1372" t="s">
        <v>38</v>
      </c>
      <c r="G1372" t="s">
        <v>395</v>
      </c>
      <c r="H1372">
        <v>5</v>
      </c>
      <c r="I1372">
        <v>1733.31</v>
      </c>
      <c r="J1372">
        <v>0.25</v>
      </c>
      <c r="K1372">
        <v>6499.91</v>
      </c>
      <c r="L1372">
        <v>1982.59</v>
      </c>
      <c r="M1372">
        <f t="shared" si="65"/>
        <v>6499.9124999999995</v>
      </c>
      <c r="N1372" t="str">
        <f t="shared" si="63"/>
        <v>Q4</v>
      </c>
      <c r="O1372" s="2">
        <f t="shared" si="64"/>
        <v>30.501806948096206</v>
      </c>
      <c r="P1372" t="str">
        <f>VLOOKUP(retail_sales_2023!C1372,customers!A:J,5,)</f>
        <v>Nagpur</v>
      </c>
      <c r="Q1372" t="str">
        <f>VLOOKUP(C1372,customers!A:J,10,0)</f>
        <v>Premium</v>
      </c>
    </row>
    <row r="1373" spans="1:17" x14ac:dyDescent="0.3">
      <c r="A1373" t="s">
        <v>2397</v>
      </c>
      <c r="B1373" s="1">
        <v>45165</v>
      </c>
      <c r="C1373" t="s">
        <v>951</v>
      </c>
      <c r="D1373" t="s">
        <v>952</v>
      </c>
      <c r="E1373" t="s">
        <v>15</v>
      </c>
      <c r="F1373" t="s">
        <v>43</v>
      </c>
      <c r="G1373" t="s">
        <v>154</v>
      </c>
      <c r="H1373">
        <v>1</v>
      </c>
      <c r="I1373">
        <v>24015.59</v>
      </c>
      <c r="J1373">
        <v>0.1</v>
      </c>
      <c r="K1373">
        <v>21614.03</v>
      </c>
      <c r="L1373">
        <v>3163.53</v>
      </c>
      <c r="M1373">
        <f t="shared" si="65"/>
        <v>21614.030999999999</v>
      </c>
      <c r="N1373" t="str">
        <f t="shared" si="63"/>
        <v>Q3</v>
      </c>
      <c r="O1373" s="2">
        <f t="shared" si="64"/>
        <v>14.636465295921216</v>
      </c>
      <c r="P1373" t="str">
        <f>VLOOKUP(retail_sales_2023!C1373,customers!A:J,5,)</f>
        <v>Chennai</v>
      </c>
      <c r="Q1373" t="str">
        <f>VLOOKUP(C1373,customers!A:J,10,0)</f>
        <v>Regular</v>
      </c>
    </row>
    <row r="1374" spans="1:17" x14ac:dyDescent="0.3">
      <c r="A1374" t="s">
        <v>2398</v>
      </c>
      <c r="B1374" s="1">
        <v>44939</v>
      </c>
      <c r="C1374" t="s">
        <v>1223</v>
      </c>
      <c r="D1374" t="s">
        <v>1224</v>
      </c>
      <c r="E1374" t="s">
        <v>15</v>
      </c>
      <c r="F1374" t="s">
        <v>43</v>
      </c>
      <c r="G1374" t="s">
        <v>154</v>
      </c>
      <c r="H1374">
        <v>3</v>
      </c>
      <c r="I1374">
        <v>67562.59</v>
      </c>
      <c r="J1374">
        <v>0</v>
      </c>
      <c r="K1374">
        <v>202687.77</v>
      </c>
      <c r="L1374">
        <v>21957.22</v>
      </c>
      <c r="M1374">
        <f t="shared" si="65"/>
        <v>202687.77</v>
      </c>
      <c r="N1374" t="str">
        <f t="shared" si="63"/>
        <v>Q1</v>
      </c>
      <c r="O1374" s="2">
        <f t="shared" si="64"/>
        <v>10.833026580735485</v>
      </c>
      <c r="P1374" t="str">
        <f>VLOOKUP(retail_sales_2023!C1374,customers!A:J,5,)</f>
        <v>Chennai</v>
      </c>
      <c r="Q1374" t="str">
        <f>VLOOKUP(C1374,customers!A:J,10,0)</f>
        <v>Premium</v>
      </c>
    </row>
    <row r="1375" spans="1:17" x14ac:dyDescent="0.3">
      <c r="A1375" t="s">
        <v>2399</v>
      </c>
      <c r="B1375" s="1">
        <v>45250</v>
      </c>
      <c r="C1375" t="s">
        <v>1320</v>
      </c>
      <c r="D1375" t="s">
        <v>1321</v>
      </c>
      <c r="E1375" t="s">
        <v>15</v>
      </c>
      <c r="F1375" t="s">
        <v>38</v>
      </c>
      <c r="G1375" t="s">
        <v>684</v>
      </c>
      <c r="H1375">
        <v>1</v>
      </c>
      <c r="I1375">
        <v>3720.52</v>
      </c>
      <c r="J1375">
        <v>0.05</v>
      </c>
      <c r="K1375">
        <v>3534.49</v>
      </c>
      <c r="L1375">
        <v>858.05</v>
      </c>
      <c r="M1375">
        <f t="shared" si="65"/>
        <v>3534.4939999999997</v>
      </c>
      <c r="N1375" t="str">
        <f t="shared" si="63"/>
        <v>Q4</v>
      </c>
      <c r="O1375" s="2">
        <f t="shared" si="64"/>
        <v>24.276486848173288</v>
      </c>
      <c r="P1375" t="str">
        <f>VLOOKUP(retail_sales_2023!C1375,customers!A:J,5,)</f>
        <v>Kochi</v>
      </c>
      <c r="Q1375" t="str">
        <f>VLOOKUP(C1375,customers!A:J,10,0)</f>
        <v>Premium</v>
      </c>
    </row>
    <row r="1376" spans="1:17" x14ac:dyDescent="0.3">
      <c r="A1376" t="s">
        <v>2400</v>
      </c>
      <c r="B1376" s="1">
        <v>45023</v>
      </c>
      <c r="C1376" t="s">
        <v>2033</v>
      </c>
      <c r="D1376" t="s">
        <v>2034</v>
      </c>
      <c r="E1376" t="s">
        <v>33</v>
      </c>
      <c r="F1376" t="s">
        <v>81</v>
      </c>
      <c r="G1376" t="s">
        <v>105</v>
      </c>
      <c r="H1376">
        <v>1</v>
      </c>
      <c r="I1376">
        <v>3011.01</v>
      </c>
      <c r="J1376">
        <v>0</v>
      </c>
      <c r="K1376">
        <v>3011.01</v>
      </c>
      <c r="L1376">
        <v>850.58</v>
      </c>
      <c r="M1376">
        <f t="shared" si="65"/>
        <v>3011.01</v>
      </c>
      <c r="N1376" t="str">
        <f t="shared" si="63"/>
        <v>Q2</v>
      </c>
      <c r="O1376" s="2">
        <f t="shared" si="64"/>
        <v>28.248992862859968</v>
      </c>
      <c r="P1376" t="str">
        <f>VLOOKUP(retail_sales_2023!C1376,customers!A:J,5,)</f>
        <v>Nagpur</v>
      </c>
      <c r="Q1376" t="str">
        <f>VLOOKUP(C1376,customers!A:J,10,0)</f>
        <v>Regular</v>
      </c>
    </row>
    <row r="1377" spans="1:17" x14ac:dyDescent="0.3">
      <c r="A1377" t="s">
        <v>2401</v>
      </c>
      <c r="B1377" s="1">
        <v>45182</v>
      </c>
      <c r="C1377" t="s">
        <v>570</v>
      </c>
      <c r="D1377" t="s">
        <v>571</v>
      </c>
      <c r="E1377" t="s">
        <v>33</v>
      </c>
      <c r="F1377" t="s">
        <v>38</v>
      </c>
      <c r="G1377" t="s">
        <v>90</v>
      </c>
      <c r="H1377">
        <v>1</v>
      </c>
      <c r="I1377">
        <v>3560.39</v>
      </c>
      <c r="J1377">
        <v>0.25</v>
      </c>
      <c r="K1377">
        <v>2670.29</v>
      </c>
      <c r="L1377">
        <v>559.85</v>
      </c>
      <c r="M1377">
        <f t="shared" si="65"/>
        <v>2670.2925</v>
      </c>
      <c r="N1377" t="str">
        <f t="shared" si="63"/>
        <v>Q3</v>
      </c>
      <c r="O1377" s="2">
        <f t="shared" si="64"/>
        <v>20.965887600223198</v>
      </c>
      <c r="P1377" t="str">
        <f>VLOOKUP(retail_sales_2023!C1377,customers!A:J,5,)</f>
        <v>Pune</v>
      </c>
      <c r="Q1377" t="str">
        <f>VLOOKUP(C1377,customers!A:J,10,0)</f>
        <v>Premium</v>
      </c>
    </row>
    <row r="1378" spans="1:17" x14ac:dyDescent="0.3">
      <c r="A1378" t="s">
        <v>2402</v>
      </c>
      <c r="B1378" s="1">
        <v>45057</v>
      </c>
      <c r="C1378" t="s">
        <v>745</v>
      </c>
      <c r="D1378" t="s">
        <v>746</v>
      </c>
      <c r="E1378" t="s">
        <v>33</v>
      </c>
      <c r="F1378" t="s">
        <v>52</v>
      </c>
      <c r="G1378" t="s">
        <v>133</v>
      </c>
      <c r="H1378">
        <v>3</v>
      </c>
      <c r="I1378">
        <v>452.92</v>
      </c>
      <c r="J1378">
        <v>0.1</v>
      </c>
      <c r="K1378">
        <v>1222.8800000000001</v>
      </c>
      <c r="L1378">
        <v>96.18</v>
      </c>
      <c r="M1378">
        <f t="shared" si="65"/>
        <v>1222.884</v>
      </c>
      <c r="N1378" t="str">
        <f t="shared" si="63"/>
        <v>Q2</v>
      </c>
      <c r="O1378" s="2">
        <f t="shared" si="64"/>
        <v>7.8650399057961531</v>
      </c>
      <c r="P1378" t="str">
        <f>VLOOKUP(retail_sales_2023!C1378,customers!A:J,5,)</f>
        <v>Ahmedabad</v>
      </c>
      <c r="Q1378" t="str">
        <f>VLOOKUP(C1378,customers!A:J,10,0)</f>
        <v>Regular</v>
      </c>
    </row>
    <row r="1379" spans="1:17" x14ac:dyDescent="0.3">
      <c r="A1379" t="s">
        <v>2403</v>
      </c>
      <c r="B1379" s="1">
        <v>45179</v>
      </c>
      <c r="C1379" t="s">
        <v>686</v>
      </c>
      <c r="D1379" t="s">
        <v>687</v>
      </c>
      <c r="E1379" t="s">
        <v>15</v>
      </c>
      <c r="F1379" t="s">
        <v>81</v>
      </c>
      <c r="G1379" t="s">
        <v>158</v>
      </c>
      <c r="H1379">
        <v>1</v>
      </c>
      <c r="I1379">
        <v>3108.25</v>
      </c>
      <c r="J1379">
        <v>0.05</v>
      </c>
      <c r="K1379">
        <v>2952.84</v>
      </c>
      <c r="L1379">
        <v>785.27</v>
      </c>
      <c r="M1379">
        <f t="shared" si="65"/>
        <v>2952.8374999999996</v>
      </c>
      <c r="N1379" t="str">
        <f t="shared" si="63"/>
        <v>Q3</v>
      </c>
      <c r="O1379" s="2">
        <f t="shared" si="64"/>
        <v>26.593719944189321</v>
      </c>
      <c r="P1379" t="str">
        <f>VLOOKUP(retail_sales_2023!C1379,customers!A:J,5,)</f>
        <v>Kochi</v>
      </c>
      <c r="Q1379" t="str">
        <f>VLOOKUP(C1379,customers!A:J,10,0)</f>
        <v>Premium</v>
      </c>
    </row>
    <row r="1380" spans="1:17" x14ac:dyDescent="0.3">
      <c r="A1380" t="s">
        <v>2404</v>
      </c>
      <c r="B1380" s="1">
        <v>45074</v>
      </c>
      <c r="C1380" t="s">
        <v>968</v>
      </c>
      <c r="D1380" t="s">
        <v>969</v>
      </c>
      <c r="E1380" t="s">
        <v>27</v>
      </c>
      <c r="F1380" t="s">
        <v>81</v>
      </c>
      <c r="G1380" t="s">
        <v>82</v>
      </c>
      <c r="H1380">
        <v>5</v>
      </c>
      <c r="I1380">
        <v>2382.1</v>
      </c>
      <c r="J1380">
        <v>0.15</v>
      </c>
      <c r="K1380">
        <v>10123.92</v>
      </c>
      <c r="L1380">
        <v>3578.4</v>
      </c>
      <c r="M1380">
        <f t="shared" si="65"/>
        <v>10123.924999999999</v>
      </c>
      <c r="N1380" t="str">
        <f t="shared" si="63"/>
        <v>Q2</v>
      </c>
      <c r="O1380" s="2">
        <f t="shared" si="64"/>
        <v>35.345992461418106</v>
      </c>
      <c r="P1380" t="str">
        <f>VLOOKUP(retail_sales_2023!C1380,customers!A:J,5,)</f>
        <v>Jaipur</v>
      </c>
      <c r="Q1380" t="str">
        <f>VLOOKUP(C1380,customers!A:J,10,0)</f>
        <v>Premium</v>
      </c>
    </row>
    <row r="1381" spans="1:17" x14ac:dyDescent="0.3">
      <c r="A1381" t="s">
        <v>2405</v>
      </c>
      <c r="B1381" s="1">
        <v>45276</v>
      </c>
      <c r="C1381" t="s">
        <v>1131</v>
      </c>
      <c r="D1381" t="s">
        <v>1132</v>
      </c>
      <c r="E1381" t="s">
        <v>33</v>
      </c>
      <c r="F1381" t="s">
        <v>81</v>
      </c>
      <c r="G1381" t="s">
        <v>370</v>
      </c>
      <c r="H1381">
        <v>4</v>
      </c>
      <c r="I1381">
        <v>4298.75</v>
      </c>
      <c r="J1381">
        <v>0</v>
      </c>
      <c r="K1381">
        <v>17195</v>
      </c>
      <c r="L1381">
        <v>4682.03</v>
      </c>
      <c r="M1381">
        <f t="shared" si="65"/>
        <v>17195</v>
      </c>
      <c r="N1381" t="str">
        <f t="shared" si="63"/>
        <v>Q4</v>
      </c>
      <c r="O1381" s="2">
        <f t="shared" si="64"/>
        <v>27.229020063972083</v>
      </c>
      <c r="P1381" t="str">
        <f>VLOOKUP(retail_sales_2023!C1381,customers!A:J,5,)</f>
        <v>Pune</v>
      </c>
      <c r="Q1381" t="str">
        <f>VLOOKUP(C1381,customers!A:J,10,0)</f>
        <v>Premium</v>
      </c>
    </row>
    <row r="1382" spans="1:17" x14ac:dyDescent="0.3">
      <c r="A1382" t="s">
        <v>2406</v>
      </c>
      <c r="B1382" s="1">
        <v>45148</v>
      </c>
      <c r="C1382" t="s">
        <v>1227</v>
      </c>
      <c r="D1382" t="s">
        <v>1228</v>
      </c>
      <c r="E1382" t="s">
        <v>27</v>
      </c>
      <c r="F1382" t="s">
        <v>16</v>
      </c>
      <c r="G1382" t="s">
        <v>286</v>
      </c>
      <c r="H1382">
        <v>1</v>
      </c>
      <c r="I1382">
        <v>424.03</v>
      </c>
      <c r="J1382">
        <v>0.1</v>
      </c>
      <c r="K1382">
        <v>381.63</v>
      </c>
      <c r="L1382">
        <v>112.7</v>
      </c>
      <c r="M1382">
        <f t="shared" si="65"/>
        <v>381.62700000000001</v>
      </c>
      <c r="N1382" t="str">
        <f t="shared" si="63"/>
        <v>Q3</v>
      </c>
      <c r="O1382" s="2">
        <f t="shared" si="64"/>
        <v>29.531221340041402</v>
      </c>
      <c r="P1382" t="str">
        <f>VLOOKUP(retail_sales_2023!C1382,customers!A:J,5,)</f>
        <v>Chandigarh</v>
      </c>
      <c r="Q1382" t="str">
        <f>VLOOKUP(C1382,customers!A:J,10,0)</f>
        <v>Premium</v>
      </c>
    </row>
    <row r="1383" spans="1:17" x14ac:dyDescent="0.3">
      <c r="A1383" t="s">
        <v>2407</v>
      </c>
      <c r="B1383" s="1">
        <v>45217</v>
      </c>
      <c r="C1383" t="s">
        <v>1192</v>
      </c>
      <c r="D1383" t="s">
        <v>1193</v>
      </c>
      <c r="E1383" t="s">
        <v>33</v>
      </c>
      <c r="F1383" t="s">
        <v>52</v>
      </c>
      <c r="G1383" t="s">
        <v>117</v>
      </c>
      <c r="H1383">
        <v>9</v>
      </c>
      <c r="I1383">
        <v>140.94</v>
      </c>
      <c r="J1383">
        <v>0</v>
      </c>
      <c r="K1383">
        <v>1268.46</v>
      </c>
      <c r="L1383">
        <v>120.88</v>
      </c>
      <c r="M1383">
        <f t="shared" si="65"/>
        <v>1268.46</v>
      </c>
      <c r="N1383" t="str">
        <f t="shared" si="63"/>
        <v>Q4</v>
      </c>
      <c r="O1383" s="2">
        <f t="shared" si="64"/>
        <v>9.5296658940762811</v>
      </c>
      <c r="P1383" t="str">
        <f>VLOOKUP(retail_sales_2023!C1383,customers!A:J,5,)</f>
        <v>Ahmedabad</v>
      </c>
      <c r="Q1383" t="str">
        <f>VLOOKUP(C1383,customers!A:J,10,0)</f>
        <v>Regular</v>
      </c>
    </row>
    <row r="1384" spans="1:17" x14ac:dyDescent="0.3">
      <c r="A1384" t="s">
        <v>2408</v>
      </c>
      <c r="B1384" s="1">
        <v>45039</v>
      </c>
      <c r="C1384" t="s">
        <v>25</v>
      </c>
      <c r="D1384" t="s">
        <v>26</v>
      </c>
      <c r="E1384" t="s">
        <v>27</v>
      </c>
      <c r="F1384" t="s">
        <v>16</v>
      </c>
      <c r="G1384" t="s">
        <v>356</v>
      </c>
      <c r="H1384">
        <v>2</v>
      </c>
      <c r="I1384">
        <v>382.86</v>
      </c>
      <c r="J1384">
        <v>0.3</v>
      </c>
      <c r="K1384">
        <v>536</v>
      </c>
      <c r="L1384">
        <v>238.64</v>
      </c>
      <c r="M1384">
        <f t="shared" si="65"/>
        <v>536.00400000000002</v>
      </c>
      <c r="N1384" t="str">
        <f t="shared" si="63"/>
        <v>Q2</v>
      </c>
      <c r="O1384" s="2">
        <f t="shared" si="64"/>
        <v>44.522388059701491</v>
      </c>
      <c r="P1384" t="str">
        <f>VLOOKUP(retail_sales_2023!C1384,customers!A:J,5,)</f>
        <v>Delhi</v>
      </c>
      <c r="Q1384" t="str">
        <f>VLOOKUP(C1384,customers!A:J,10,0)</f>
        <v>Premium</v>
      </c>
    </row>
    <row r="1385" spans="1:17" x14ac:dyDescent="0.3">
      <c r="A1385" t="s">
        <v>2409</v>
      </c>
      <c r="B1385" s="1">
        <v>45283</v>
      </c>
      <c r="C1385" t="s">
        <v>2329</v>
      </c>
      <c r="D1385" t="s">
        <v>2330</v>
      </c>
      <c r="E1385" t="s">
        <v>15</v>
      </c>
      <c r="F1385" t="s">
        <v>52</v>
      </c>
      <c r="G1385" t="s">
        <v>133</v>
      </c>
      <c r="H1385">
        <v>9</v>
      </c>
      <c r="I1385">
        <v>495.85</v>
      </c>
      <c r="J1385">
        <v>0.15</v>
      </c>
      <c r="K1385">
        <v>3793.25</v>
      </c>
      <c r="L1385">
        <v>286.73</v>
      </c>
      <c r="M1385">
        <f t="shared" si="65"/>
        <v>3793.2525000000005</v>
      </c>
      <c r="N1385" t="str">
        <f t="shared" si="63"/>
        <v>Q4</v>
      </c>
      <c r="O1385" s="2">
        <f t="shared" si="64"/>
        <v>7.5589534040730255</v>
      </c>
      <c r="P1385" t="str">
        <f>VLOOKUP(retail_sales_2023!C1385,customers!A:J,5,)</f>
        <v>Chennai</v>
      </c>
      <c r="Q1385" t="str">
        <f>VLOOKUP(C1385,customers!A:J,10,0)</f>
        <v>Premium</v>
      </c>
    </row>
    <row r="1386" spans="1:17" x14ac:dyDescent="0.3">
      <c r="A1386" t="s">
        <v>2410</v>
      </c>
      <c r="B1386" s="1">
        <v>44936</v>
      </c>
      <c r="C1386" t="s">
        <v>1634</v>
      </c>
      <c r="D1386" t="s">
        <v>1635</v>
      </c>
      <c r="E1386" t="s">
        <v>33</v>
      </c>
      <c r="F1386" t="s">
        <v>38</v>
      </c>
      <c r="G1386" t="s">
        <v>456</v>
      </c>
      <c r="H1386">
        <v>2</v>
      </c>
      <c r="I1386">
        <v>1352.88</v>
      </c>
      <c r="J1386">
        <v>0.1</v>
      </c>
      <c r="K1386">
        <v>2435.1799999999998</v>
      </c>
      <c r="L1386">
        <v>583.99</v>
      </c>
      <c r="M1386">
        <f t="shared" si="65"/>
        <v>2435.1840000000002</v>
      </c>
      <c r="N1386" t="str">
        <f t="shared" si="63"/>
        <v>Q1</v>
      </c>
      <c r="O1386" s="2">
        <f t="shared" si="64"/>
        <v>23.981389466076429</v>
      </c>
      <c r="P1386" t="str">
        <f>VLOOKUP(retail_sales_2023!C1386,customers!A:J,5,)</f>
        <v>Nagpur</v>
      </c>
      <c r="Q1386" t="str">
        <f>VLOOKUP(C1386,customers!A:J,10,0)</f>
        <v>Occasional</v>
      </c>
    </row>
    <row r="1387" spans="1:17" x14ac:dyDescent="0.3">
      <c r="A1387" t="s">
        <v>2411</v>
      </c>
      <c r="B1387" s="1">
        <v>45133</v>
      </c>
      <c r="C1387" t="s">
        <v>1058</v>
      </c>
      <c r="D1387" t="s">
        <v>1059</v>
      </c>
      <c r="E1387" t="s">
        <v>15</v>
      </c>
      <c r="F1387" t="s">
        <v>52</v>
      </c>
      <c r="G1387" t="s">
        <v>268</v>
      </c>
      <c r="H1387">
        <v>7</v>
      </c>
      <c r="I1387">
        <v>154.38999999999999</v>
      </c>
      <c r="J1387">
        <v>0.05</v>
      </c>
      <c r="K1387">
        <v>1026.69</v>
      </c>
      <c r="L1387">
        <v>89.63</v>
      </c>
      <c r="M1387">
        <f t="shared" si="65"/>
        <v>1026.6934999999999</v>
      </c>
      <c r="N1387" t="str">
        <f t="shared" si="63"/>
        <v>Q3</v>
      </c>
      <c r="O1387" s="2">
        <f t="shared" si="64"/>
        <v>8.7299963961858005</v>
      </c>
      <c r="P1387" t="str">
        <f>VLOOKUP(retail_sales_2023!C1387,customers!A:J,5,)</f>
        <v>Bengaluru</v>
      </c>
      <c r="Q1387" t="str">
        <f>VLOOKUP(C1387,customers!A:J,10,0)</f>
        <v>Regular</v>
      </c>
    </row>
    <row r="1388" spans="1:17" x14ac:dyDescent="0.3">
      <c r="A1388" t="s">
        <v>2412</v>
      </c>
      <c r="B1388" s="1">
        <v>45236</v>
      </c>
      <c r="C1388" t="s">
        <v>816</v>
      </c>
      <c r="D1388" t="s">
        <v>817</v>
      </c>
      <c r="E1388" t="s">
        <v>33</v>
      </c>
      <c r="F1388" t="s">
        <v>43</v>
      </c>
      <c r="G1388" t="s">
        <v>121</v>
      </c>
      <c r="H1388">
        <v>3</v>
      </c>
      <c r="I1388">
        <v>76705.570000000007</v>
      </c>
      <c r="J1388">
        <v>0.1</v>
      </c>
      <c r="K1388">
        <v>207105.04</v>
      </c>
      <c r="L1388">
        <v>21096.03</v>
      </c>
      <c r="M1388">
        <f t="shared" si="65"/>
        <v>207105.03900000002</v>
      </c>
      <c r="N1388" t="str">
        <f t="shared" si="63"/>
        <v>Q4</v>
      </c>
      <c r="O1388" s="2">
        <f t="shared" si="64"/>
        <v>10.186149984568216</v>
      </c>
      <c r="P1388" t="str">
        <f>VLOOKUP(retail_sales_2023!C1388,customers!A:J,5,)</f>
        <v>Mumbai</v>
      </c>
      <c r="Q1388" t="str">
        <f>VLOOKUP(C1388,customers!A:J,10,0)</f>
        <v>Premium</v>
      </c>
    </row>
    <row r="1389" spans="1:17" x14ac:dyDescent="0.3">
      <c r="A1389" t="s">
        <v>2413</v>
      </c>
      <c r="B1389" s="1">
        <v>45268</v>
      </c>
      <c r="C1389" t="s">
        <v>231</v>
      </c>
      <c r="D1389" t="s">
        <v>232</v>
      </c>
      <c r="E1389" t="s">
        <v>27</v>
      </c>
      <c r="F1389" t="s">
        <v>38</v>
      </c>
      <c r="G1389" t="s">
        <v>141</v>
      </c>
      <c r="H1389">
        <v>5</v>
      </c>
      <c r="I1389">
        <v>1785</v>
      </c>
      <c r="J1389">
        <v>0.2</v>
      </c>
      <c r="K1389">
        <v>7140</v>
      </c>
      <c r="L1389">
        <v>2221.4899999999998</v>
      </c>
      <c r="M1389">
        <f t="shared" si="65"/>
        <v>7140</v>
      </c>
      <c r="N1389" t="str">
        <f t="shared" si="63"/>
        <v>Q4</v>
      </c>
      <c r="O1389" s="2">
        <f t="shared" si="64"/>
        <v>31.113305322128848</v>
      </c>
      <c r="P1389" t="str">
        <f>VLOOKUP(retail_sales_2023!C1389,customers!A:J,5,)</f>
        <v>Delhi</v>
      </c>
      <c r="Q1389" t="str">
        <f>VLOOKUP(C1389,customers!A:J,10,0)</f>
        <v>Regular</v>
      </c>
    </row>
    <row r="1390" spans="1:17" x14ac:dyDescent="0.3">
      <c r="A1390" t="s">
        <v>2414</v>
      </c>
      <c r="B1390" s="1">
        <v>44998</v>
      </c>
      <c r="C1390" t="s">
        <v>1738</v>
      </c>
      <c r="D1390" t="s">
        <v>1739</v>
      </c>
      <c r="E1390" t="s">
        <v>33</v>
      </c>
      <c r="F1390" t="s">
        <v>81</v>
      </c>
      <c r="G1390" t="s">
        <v>101</v>
      </c>
      <c r="H1390">
        <v>5</v>
      </c>
      <c r="I1390">
        <v>886.5</v>
      </c>
      <c r="J1390">
        <v>0.15</v>
      </c>
      <c r="K1390">
        <v>3767.62</v>
      </c>
      <c r="L1390">
        <v>1445.38</v>
      </c>
      <c r="M1390">
        <f t="shared" si="65"/>
        <v>3767.625</v>
      </c>
      <c r="N1390" t="str">
        <f t="shared" si="63"/>
        <v>Q1</v>
      </c>
      <c r="O1390" s="2">
        <f t="shared" si="64"/>
        <v>38.363210727196481</v>
      </c>
      <c r="P1390" t="str">
        <f>VLOOKUP(retail_sales_2023!C1390,customers!A:J,5,)</f>
        <v>Surat</v>
      </c>
      <c r="Q1390" t="str">
        <f>VLOOKUP(C1390,customers!A:J,10,0)</f>
        <v>Occasional</v>
      </c>
    </row>
    <row r="1391" spans="1:17" x14ac:dyDescent="0.3">
      <c r="A1391" t="s">
        <v>2415</v>
      </c>
      <c r="B1391" s="1">
        <v>45050</v>
      </c>
      <c r="C1391" t="s">
        <v>1025</v>
      </c>
      <c r="D1391" t="s">
        <v>1026</v>
      </c>
      <c r="E1391" t="s">
        <v>27</v>
      </c>
      <c r="F1391" t="s">
        <v>52</v>
      </c>
      <c r="G1391" t="s">
        <v>117</v>
      </c>
      <c r="H1391">
        <v>1</v>
      </c>
      <c r="I1391">
        <v>228.81</v>
      </c>
      <c r="J1391">
        <v>0</v>
      </c>
      <c r="K1391">
        <v>228.81</v>
      </c>
      <c r="L1391">
        <v>22.46</v>
      </c>
      <c r="M1391">
        <f t="shared" si="65"/>
        <v>228.81</v>
      </c>
      <c r="N1391" t="str">
        <f t="shared" si="63"/>
        <v>Q2</v>
      </c>
      <c r="O1391" s="2">
        <f t="shared" si="64"/>
        <v>9.8160045452558897</v>
      </c>
      <c r="P1391" t="str">
        <f>VLOOKUP(retail_sales_2023!C1391,customers!A:J,5,)</f>
        <v>Jaipur</v>
      </c>
      <c r="Q1391" t="str">
        <f>VLOOKUP(C1391,customers!A:J,10,0)</f>
        <v>Premium</v>
      </c>
    </row>
    <row r="1392" spans="1:17" x14ac:dyDescent="0.3">
      <c r="A1392" t="s">
        <v>2416</v>
      </c>
      <c r="B1392" s="1">
        <v>45053</v>
      </c>
      <c r="C1392" t="s">
        <v>748</v>
      </c>
      <c r="D1392" t="s">
        <v>749</v>
      </c>
      <c r="E1392" t="s">
        <v>33</v>
      </c>
      <c r="F1392" t="s">
        <v>38</v>
      </c>
      <c r="G1392" t="s">
        <v>77</v>
      </c>
      <c r="H1392">
        <v>3</v>
      </c>
      <c r="I1392">
        <v>2060.7800000000002</v>
      </c>
      <c r="J1392">
        <v>0.2</v>
      </c>
      <c r="K1392">
        <v>4945.87</v>
      </c>
      <c r="L1392">
        <v>1614.35</v>
      </c>
      <c r="M1392">
        <f t="shared" si="65"/>
        <v>4945.8720000000003</v>
      </c>
      <c r="N1392" t="str">
        <f t="shared" si="63"/>
        <v>Q2</v>
      </c>
      <c r="O1392" s="2">
        <f t="shared" si="64"/>
        <v>32.640364587019064</v>
      </c>
      <c r="P1392" t="str">
        <f>VLOOKUP(retail_sales_2023!C1392,customers!A:J,5,)</f>
        <v>Surat</v>
      </c>
      <c r="Q1392" t="str">
        <f>VLOOKUP(C1392,customers!A:J,10,0)</f>
        <v>Premium</v>
      </c>
    </row>
    <row r="1393" spans="1:17" x14ac:dyDescent="0.3">
      <c r="A1393" t="s">
        <v>2417</v>
      </c>
      <c r="B1393" s="1">
        <v>44952</v>
      </c>
      <c r="C1393" t="s">
        <v>889</v>
      </c>
      <c r="D1393" t="s">
        <v>890</v>
      </c>
      <c r="E1393" t="s">
        <v>21</v>
      </c>
      <c r="F1393" t="s">
        <v>38</v>
      </c>
      <c r="G1393" t="s">
        <v>65</v>
      </c>
      <c r="H1393">
        <v>1</v>
      </c>
      <c r="I1393">
        <v>1924.42</v>
      </c>
      <c r="J1393">
        <v>0.1</v>
      </c>
      <c r="K1393">
        <v>1731.98</v>
      </c>
      <c r="L1393">
        <v>471.6</v>
      </c>
      <c r="M1393">
        <f t="shared" si="65"/>
        <v>1731.9780000000001</v>
      </c>
      <c r="N1393" t="str">
        <f t="shared" si="63"/>
        <v>Q1</v>
      </c>
      <c r="O1393" s="2">
        <f t="shared" si="64"/>
        <v>27.228951835471545</v>
      </c>
      <c r="P1393" t="str">
        <f>VLOOKUP(retail_sales_2023!C1393,customers!A:J,5,)</f>
        <v>Patna</v>
      </c>
      <c r="Q1393" t="str">
        <f>VLOOKUP(C1393,customers!A:J,10,0)</f>
        <v>Premium</v>
      </c>
    </row>
    <row r="1394" spans="1:17" x14ac:dyDescent="0.3">
      <c r="A1394" t="s">
        <v>2418</v>
      </c>
      <c r="B1394" s="1">
        <v>44933</v>
      </c>
      <c r="C1394" t="s">
        <v>610</v>
      </c>
      <c r="D1394" t="s">
        <v>611</v>
      </c>
      <c r="E1394" t="s">
        <v>21</v>
      </c>
      <c r="F1394" t="s">
        <v>81</v>
      </c>
      <c r="G1394" t="s">
        <v>333</v>
      </c>
      <c r="H1394">
        <v>4</v>
      </c>
      <c r="I1394">
        <v>4648.6400000000003</v>
      </c>
      <c r="J1394">
        <v>0.15</v>
      </c>
      <c r="K1394">
        <v>15805.38</v>
      </c>
      <c r="L1394">
        <v>-629.04999999999995</v>
      </c>
      <c r="M1394">
        <f t="shared" si="65"/>
        <v>15805.376</v>
      </c>
      <c r="N1394" t="str">
        <f t="shared" si="63"/>
        <v>Q1</v>
      </c>
      <c r="O1394" s="2">
        <f t="shared" si="64"/>
        <v>-3.9799739076187981</v>
      </c>
      <c r="P1394" t="str">
        <f>VLOOKUP(retail_sales_2023!C1394,customers!A:J,5,)</f>
        <v>Patna</v>
      </c>
      <c r="Q1394" t="str">
        <f>VLOOKUP(C1394,customers!A:J,10,0)</f>
        <v>Regular</v>
      </c>
    </row>
    <row r="1395" spans="1:17" x14ac:dyDescent="0.3">
      <c r="A1395" t="s">
        <v>2419</v>
      </c>
      <c r="B1395" s="1">
        <v>45184</v>
      </c>
      <c r="C1395" t="s">
        <v>1743</v>
      </c>
      <c r="D1395" t="s">
        <v>1744</v>
      </c>
      <c r="E1395" t="s">
        <v>15</v>
      </c>
      <c r="F1395" t="s">
        <v>81</v>
      </c>
      <c r="G1395" t="s">
        <v>264</v>
      </c>
      <c r="H1395">
        <v>3</v>
      </c>
      <c r="I1395">
        <v>376.6</v>
      </c>
      <c r="J1395">
        <v>0.15</v>
      </c>
      <c r="K1395">
        <v>960.33</v>
      </c>
      <c r="L1395">
        <v>265.23</v>
      </c>
      <c r="M1395">
        <f t="shared" si="65"/>
        <v>960.33000000000015</v>
      </c>
      <c r="N1395" t="str">
        <f t="shared" si="63"/>
        <v>Q3</v>
      </c>
      <c r="O1395" s="2">
        <f t="shared" si="64"/>
        <v>27.618631095560904</v>
      </c>
      <c r="P1395" t="str">
        <f>VLOOKUP(retail_sales_2023!C1395,customers!A:J,5,)</f>
        <v>Hyderabad</v>
      </c>
      <c r="Q1395" t="str">
        <f>VLOOKUP(C1395,customers!A:J,10,0)</f>
        <v>Premium</v>
      </c>
    </row>
    <row r="1396" spans="1:17" x14ac:dyDescent="0.3">
      <c r="A1396" t="s">
        <v>2420</v>
      </c>
      <c r="B1396" s="1">
        <v>45007</v>
      </c>
      <c r="C1396" t="s">
        <v>46</v>
      </c>
      <c r="D1396" t="s">
        <v>47</v>
      </c>
      <c r="E1396" t="s">
        <v>21</v>
      </c>
      <c r="F1396" t="s">
        <v>16</v>
      </c>
      <c r="G1396" t="s">
        <v>17</v>
      </c>
      <c r="H1396">
        <v>4</v>
      </c>
      <c r="I1396">
        <v>709.87</v>
      </c>
      <c r="J1396">
        <v>0.3</v>
      </c>
      <c r="K1396">
        <v>1987.64</v>
      </c>
      <c r="L1396">
        <v>562.15</v>
      </c>
      <c r="M1396">
        <f t="shared" si="65"/>
        <v>1987.636</v>
      </c>
      <c r="N1396" t="str">
        <f t="shared" si="63"/>
        <v>Q1</v>
      </c>
      <c r="O1396" s="2">
        <f t="shared" si="64"/>
        <v>28.282284518323237</v>
      </c>
      <c r="P1396" t="str">
        <f>VLOOKUP(retail_sales_2023!C1396,customers!A:J,5,)</f>
        <v>Bhubaneswar</v>
      </c>
      <c r="Q1396" t="str">
        <f>VLOOKUP(C1396,customers!A:J,10,0)</f>
        <v>Premium</v>
      </c>
    </row>
    <row r="1397" spans="1:17" x14ac:dyDescent="0.3">
      <c r="A1397" t="s">
        <v>2421</v>
      </c>
      <c r="B1397" s="1">
        <v>45199</v>
      </c>
      <c r="C1397" t="s">
        <v>2422</v>
      </c>
      <c r="D1397" t="s">
        <v>2423</v>
      </c>
      <c r="E1397" t="s">
        <v>27</v>
      </c>
      <c r="F1397" t="s">
        <v>28</v>
      </c>
      <c r="G1397" t="s">
        <v>672</v>
      </c>
      <c r="H1397">
        <v>1</v>
      </c>
      <c r="I1397">
        <v>4581.91</v>
      </c>
      <c r="J1397">
        <v>0.15</v>
      </c>
      <c r="K1397">
        <v>3894.62</v>
      </c>
      <c r="L1397">
        <v>903.36</v>
      </c>
      <c r="M1397">
        <f t="shared" si="65"/>
        <v>3894.6234999999997</v>
      </c>
      <c r="N1397" t="str">
        <f t="shared" si="63"/>
        <v>Q3</v>
      </c>
      <c r="O1397" s="2">
        <f t="shared" si="64"/>
        <v>23.195074230605297</v>
      </c>
      <c r="P1397" t="str">
        <f>VLOOKUP(retail_sales_2023!C1397,customers!A:J,5,)</f>
        <v>Amritsar</v>
      </c>
      <c r="Q1397" t="str">
        <f>VLOOKUP(C1397,customers!A:J,10,0)</f>
        <v>Occasional</v>
      </c>
    </row>
    <row r="1398" spans="1:17" x14ac:dyDescent="0.3">
      <c r="A1398" t="s">
        <v>2424</v>
      </c>
      <c r="B1398" s="1">
        <v>45107</v>
      </c>
      <c r="C1398" t="s">
        <v>1021</v>
      </c>
      <c r="D1398" t="s">
        <v>1022</v>
      </c>
      <c r="E1398" t="s">
        <v>27</v>
      </c>
      <c r="F1398" t="s">
        <v>52</v>
      </c>
      <c r="G1398" t="s">
        <v>937</v>
      </c>
      <c r="H1398">
        <v>3</v>
      </c>
      <c r="I1398">
        <v>697.91</v>
      </c>
      <c r="J1398">
        <v>0</v>
      </c>
      <c r="K1398">
        <v>2093.73</v>
      </c>
      <c r="L1398">
        <v>182</v>
      </c>
      <c r="M1398">
        <f t="shared" si="65"/>
        <v>2093.73</v>
      </c>
      <c r="N1398" t="str">
        <f t="shared" si="63"/>
        <v>Q2</v>
      </c>
      <c r="O1398" s="2">
        <f t="shared" si="64"/>
        <v>8.6926203474182433</v>
      </c>
      <c r="P1398" t="str">
        <f>VLOOKUP(retail_sales_2023!C1398,customers!A:J,5,)</f>
        <v>Delhi</v>
      </c>
      <c r="Q1398" t="str">
        <f>VLOOKUP(C1398,customers!A:J,10,0)</f>
        <v>Premium</v>
      </c>
    </row>
    <row r="1399" spans="1:17" x14ac:dyDescent="0.3">
      <c r="A1399" t="s">
        <v>2425</v>
      </c>
      <c r="B1399" s="1">
        <v>44968</v>
      </c>
      <c r="C1399" t="s">
        <v>194</v>
      </c>
      <c r="D1399" t="s">
        <v>195</v>
      </c>
      <c r="E1399" t="s">
        <v>33</v>
      </c>
      <c r="F1399" t="s">
        <v>22</v>
      </c>
      <c r="G1399" t="s">
        <v>34</v>
      </c>
      <c r="H1399">
        <v>2</v>
      </c>
      <c r="I1399">
        <v>5288.83</v>
      </c>
      <c r="J1399">
        <v>0.15</v>
      </c>
      <c r="K1399">
        <v>8991.01</v>
      </c>
      <c r="L1399">
        <v>2181.67</v>
      </c>
      <c r="M1399">
        <f t="shared" si="65"/>
        <v>8991.0110000000004</v>
      </c>
      <c r="N1399" t="str">
        <f t="shared" si="63"/>
        <v>Q1</v>
      </c>
      <c r="O1399" s="2">
        <f t="shared" si="64"/>
        <v>24.265015832481556</v>
      </c>
      <c r="P1399" t="str">
        <f>VLOOKUP(retail_sales_2023!C1399,customers!A:J,5,)</f>
        <v>Surat</v>
      </c>
      <c r="Q1399" t="str">
        <f>VLOOKUP(C1399,customers!A:J,10,0)</f>
        <v>Regular</v>
      </c>
    </row>
    <row r="1400" spans="1:17" x14ac:dyDescent="0.3">
      <c r="A1400" t="s">
        <v>2426</v>
      </c>
      <c r="B1400" s="1">
        <v>44960</v>
      </c>
      <c r="C1400" t="s">
        <v>1173</v>
      </c>
      <c r="D1400" t="s">
        <v>1174</v>
      </c>
      <c r="E1400" t="s">
        <v>15</v>
      </c>
      <c r="F1400" t="s">
        <v>43</v>
      </c>
      <c r="G1400" t="s">
        <v>178</v>
      </c>
      <c r="H1400">
        <v>1</v>
      </c>
      <c r="I1400">
        <v>17466.490000000002</v>
      </c>
      <c r="J1400">
        <v>0.2</v>
      </c>
      <c r="K1400">
        <v>13973.19</v>
      </c>
      <c r="L1400">
        <v>-1059.83</v>
      </c>
      <c r="M1400">
        <f t="shared" si="65"/>
        <v>13973.192000000003</v>
      </c>
      <c r="N1400" t="str">
        <f t="shared" si="63"/>
        <v>Q1</v>
      </c>
      <c r="O1400" s="2">
        <f t="shared" si="64"/>
        <v>-7.5847390610161307</v>
      </c>
      <c r="P1400" t="str">
        <f>VLOOKUP(retail_sales_2023!C1400,customers!A:J,5,)</f>
        <v>Coimbatore</v>
      </c>
      <c r="Q1400" t="str">
        <f>VLOOKUP(C1400,customers!A:J,10,0)</f>
        <v>Premium</v>
      </c>
    </row>
    <row r="1401" spans="1:17" x14ac:dyDescent="0.3">
      <c r="A1401" t="s">
        <v>2427</v>
      </c>
      <c r="B1401" s="1">
        <v>45033</v>
      </c>
      <c r="C1401" t="s">
        <v>607</v>
      </c>
      <c r="D1401" t="s">
        <v>608</v>
      </c>
      <c r="E1401" t="s">
        <v>21</v>
      </c>
      <c r="F1401" t="s">
        <v>81</v>
      </c>
      <c r="G1401" t="s">
        <v>105</v>
      </c>
      <c r="H1401">
        <v>2</v>
      </c>
      <c r="I1401">
        <v>4430.9399999999996</v>
      </c>
      <c r="J1401">
        <v>0.05</v>
      </c>
      <c r="K1401">
        <v>8418.7900000000009</v>
      </c>
      <c r="L1401">
        <v>2411.09</v>
      </c>
      <c r="M1401">
        <f t="shared" si="65"/>
        <v>8418.7859999999982</v>
      </c>
      <c r="N1401" t="str">
        <f t="shared" si="63"/>
        <v>Q2</v>
      </c>
      <c r="O1401" s="2">
        <f t="shared" si="64"/>
        <v>28.639388795777066</v>
      </c>
      <c r="P1401" t="str">
        <f>VLOOKUP(retail_sales_2023!C1401,customers!A:J,5,)</f>
        <v>Ranchi</v>
      </c>
      <c r="Q1401" t="str">
        <f>VLOOKUP(C1401,customers!A:J,10,0)</f>
        <v>Regular</v>
      </c>
    </row>
    <row r="1402" spans="1:17" x14ac:dyDescent="0.3">
      <c r="A1402" t="s">
        <v>2428</v>
      </c>
      <c r="B1402" s="1">
        <v>45194</v>
      </c>
      <c r="C1402" t="s">
        <v>794</v>
      </c>
      <c r="D1402" t="s">
        <v>795</v>
      </c>
      <c r="E1402" t="s">
        <v>27</v>
      </c>
      <c r="F1402" t="s">
        <v>81</v>
      </c>
      <c r="G1402" t="s">
        <v>239</v>
      </c>
      <c r="H1402">
        <v>2</v>
      </c>
      <c r="I1402">
        <v>828.8</v>
      </c>
      <c r="J1402">
        <v>0.1</v>
      </c>
      <c r="K1402">
        <v>1491.84</v>
      </c>
      <c r="L1402">
        <v>519.42999999999995</v>
      </c>
      <c r="M1402">
        <f t="shared" si="65"/>
        <v>1491.84</v>
      </c>
      <c r="N1402" t="str">
        <f t="shared" si="63"/>
        <v>Q3</v>
      </c>
      <c r="O1402" s="2">
        <f t="shared" si="64"/>
        <v>34.818077005577003</v>
      </c>
      <c r="P1402" t="str">
        <f>VLOOKUP(retail_sales_2023!C1402,customers!A:J,5,)</f>
        <v>Chennai</v>
      </c>
      <c r="Q1402" t="str">
        <f>VLOOKUP(C1402,customers!A:J,10,0)</f>
        <v>Regular</v>
      </c>
    </row>
    <row r="1403" spans="1:17" x14ac:dyDescent="0.3">
      <c r="A1403" t="s">
        <v>2429</v>
      </c>
      <c r="B1403" s="1">
        <v>44999</v>
      </c>
      <c r="C1403" t="s">
        <v>1640</v>
      </c>
      <c r="D1403" t="s">
        <v>1641</v>
      </c>
      <c r="E1403" t="s">
        <v>27</v>
      </c>
      <c r="F1403" t="s">
        <v>43</v>
      </c>
      <c r="G1403" t="s">
        <v>301</v>
      </c>
      <c r="H1403">
        <v>1</v>
      </c>
      <c r="I1403">
        <v>16332.19</v>
      </c>
      <c r="J1403">
        <v>0.2</v>
      </c>
      <c r="K1403">
        <v>13065.75</v>
      </c>
      <c r="L1403">
        <v>1148.49</v>
      </c>
      <c r="M1403">
        <f t="shared" si="65"/>
        <v>13065.752</v>
      </c>
      <c r="N1403" t="str">
        <f t="shared" si="63"/>
        <v>Q1</v>
      </c>
      <c r="O1403" s="2">
        <f t="shared" si="64"/>
        <v>8.7900809368004129</v>
      </c>
      <c r="P1403" t="str">
        <f>VLOOKUP(retail_sales_2023!C1403,customers!A:J,5,)</f>
        <v>Lucknow</v>
      </c>
      <c r="Q1403" t="str">
        <f>VLOOKUP(C1403,customers!A:J,10,0)</f>
        <v>Regular</v>
      </c>
    </row>
    <row r="1404" spans="1:17" x14ac:dyDescent="0.3">
      <c r="A1404" t="s">
        <v>2430</v>
      </c>
      <c r="B1404" s="1">
        <v>45037</v>
      </c>
      <c r="C1404" t="s">
        <v>2037</v>
      </c>
      <c r="D1404" t="s">
        <v>2038</v>
      </c>
      <c r="E1404" t="s">
        <v>33</v>
      </c>
      <c r="F1404" t="s">
        <v>38</v>
      </c>
      <c r="G1404" t="s">
        <v>65</v>
      </c>
      <c r="H1404">
        <v>5</v>
      </c>
      <c r="I1404">
        <v>299.26</v>
      </c>
      <c r="J1404">
        <v>0.2</v>
      </c>
      <c r="K1404">
        <v>1197.04</v>
      </c>
      <c r="L1404">
        <v>372.54</v>
      </c>
      <c r="M1404">
        <f t="shared" si="65"/>
        <v>1197.04</v>
      </c>
      <c r="N1404" t="str">
        <f t="shared" si="63"/>
        <v>Q2</v>
      </c>
      <c r="O1404" s="2">
        <f t="shared" si="64"/>
        <v>31.121767025329149</v>
      </c>
      <c r="P1404" t="str">
        <f>VLOOKUP(retail_sales_2023!C1404,customers!A:J,5,)</f>
        <v>Mumbai</v>
      </c>
      <c r="Q1404" t="str">
        <f>VLOOKUP(C1404,customers!A:J,10,0)</f>
        <v>Premium</v>
      </c>
    </row>
    <row r="1405" spans="1:17" x14ac:dyDescent="0.3">
      <c r="A1405" t="s">
        <v>2431</v>
      </c>
      <c r="B1405" s="1">
        <v>44959</v>
      </c>
      <c r="C1405" t="s">
        <v>518</v>
      </c>
      <c r="D1405" t="s">
        <v>519</v>
      </c>
      <c r="E1405" t="s">
        <v>21</v>
      </c>
      <c r="F1405" t="s">
        <v>43</v>
      </c>
      <c r="G1405" t="s">
        <v>44</v>
      </c>
      <c r="H1405">
        <v>1</v>
      </c>
      <c r="I1405">
        <v>14792.8</v>
      </c>
      <c r="J1405">
        <v>0.05</v>
      </c>
      <c r="K1405">
        <v>14053.16</v>
      </c>
      <c r="L1405">
        <v>1616.65</v>
      </c>
      <c r="M1405">
        <f t="shared" si="65"/>
        <v>14053.159999999998</v>
      </c>
      <c r="N1405" t="str">
        <f t="shared" si="63"/>
        <v>Q1</v>
      </c>
      <c r="O1405" s="2">
        <f t="shared" si="64"/>
        <v>11.503818358290948</v>
      </c>
      <c r="P1405" t="str">
        <f>VLOOKUP(retail_sales_2023!C1405,customers!A:J,5,)</f>
        <v>Ranchi</v>
      </c>
      <c r="Q1405" t="str">
        <f>VLOOKUP(C1405,customers!A:J,10,0)</f>
        <v>Premium</v>
      </c>
    </row>
    <row r="1406" spans="1:17" x14ac:dyDescent="0.3">
      <c r="A1406" t="s">
        <v>2432</v>
      </c>
      <c r="B1406" s="1">
        <v>44958</v>
      </c>
      <c r="C1406" t="s">
        <v>889</v>
      </c>
      <c r="D1406" t="s">
        <v>890</v>
      </c>
      <c r="E1406" t="s">
        <v>21</v>
      </c>
      <c r="F1406" t="s">
        <v>52</v>
      </c>
      <c r="G1406" t="s">
        <v>133</v>
      </c>
      <c r="H1406">
        <v>9</v>
      </c>
      <c r="I1406">
        <v>461.38</v>
      </c>
      <c r="J1406">
        <v>0</v>
      </c>
      <c r="K1406">
        <v>4152.42</v>
      </c>
      <c r="L1406">
        <v>252.43</v>
      </c>
      <c r="M1406">
        <f t="shared" si="65"/>
        <v>4152.42</v>
      </c>
      <c r="N1406" t="str">
        <f t="shared" si="63"/>
        <v>Q1</v>
      </c>
      <c r="O1406" s="2">
        <f t="shared" si="64"/>
        <v>6.0791056781346784</v>
      </c>
      <c r="P1406" t="str">
        <f>VLOOKUP(retail_sales_2023!C1406,customers!A:J,5,)</f>
        <v>Patna</v>
      </c>
      <c r="Q1406" t="str">
        <f>VLOOKUP(C1406,customers!A:J,10,0)</f>
        <v>Premium</v>
      </c>
    </row>
    <row r="1407" spans="1:17" x14ac:dyDescent="0.3">
      <c r="A1407" t="s">
        <v>2433</v>
      </c>
      <c r="B1407" s="1">
        <v>45118</v>
      </c>
      <c r="C1407" t="s">
        <v>1061</v>
      </c>
      <c r="D1407" t="s">
        <v>1062</v>
      </c>
      <c r="E1407" t="s">
        <v>27</v>
      </c>
      <c r="F1407" t="s">
        <v>28</v>
      </c>
      <c r="G1407" t="s">
        <v>57</v>
      </c>
      <c r="H1407">
        <v>1</v>
      </c>
      <c r="I1407">
        <v>1599.91</v>
      </c>
      <c r="J1407">
        <v>0</v>
      </c>
      <c r="K1407">
        <v>1599.91</v>
      </c>
      <c r="L1407">
        <v>361.02</v>
      </c>
      <c r="M1407">
        <f t="shared" si="65"/>
        <v>1599.91</v>
      </c>
      <c r="N1407" t="str">
        <f t="shared" si="63"/>
        <v>Q3</v>
      </c>
      <c r="O1407" s="2">
        <f t="shared" si="64"/>
        <v>22.565019282334628</v>
      </c>
      <c r="P1407" t="str">
        <f>VLOOKUP(retail_sales_2023!C1407,customers!A:J,5,)</f>
        <v>Jaipur</v>
      </c>
      <c r="Q1407" t="str">
        <f>VLOOKUP(C1407,customers!A:J,10,0)</f>
        <v>Regular</v>
      </c>
    </row>
    <row r="1408" spans="1:17" x14ac:dyDescent="0.3">
      <c r="A1408" t="s">
        <v>2434</v>
      </c>
      <c r="B1408" s="1">
        <v>45243</v>
      </c>
      <c r="C1408" t="s">
        <v>1834</v>
      </c>
      <c r="D1408" t="s">
        <v>1835</v>
      </c>
      <c r="E1408" t="s">
        <v>27</v>
      </c>
      <c r="F1408" t="s">
        <v>81</v>
      </c>
      <c r="G1408" t="s">
        <v>105</v>
      </c>
      <c r="H1408">
        <v>1</v>
      </c>
      <c r="I1408">
        <v>2815.79</v>
      </c>
      <c r="J1408">
        <v>0.1</v>
      </c>
      <c r="K1408">
        <v>2534.21</v>
      </c>
      <c r="L1408">
        <v>671.93</v>
      </c>
      <c r="M1408">
        <f t="shared" si="65"/>
        <v>2534.2110000000002</v>
      </c>
      <c r="N1408" t="str">
        <f t="shared" si="63"/>
        <v>Q4</v>
      </c>
      <c r="O1408" s="2">
        <f t="shared" si="64"/>
        <v>26.514377261552909</v>
      </c>
      <c r="P1408" t="str">
        <f>VLOOKUP(retail_sales_2023!C1408,customers!A:J,5,)</f>
        <v>Delhi</v>
      </c>
      <c r="Q1408" t="str">
        <f>VLOOKUP(C1408,customers!A:J,10,0)</f>
        <v>Premium</v>
      </c>
    </row>
    <row r="1409" spans="1:17" x14ac:dyDescent="0.3">
      <c r="A1409" t="s">
        <v>2435</v>
      </c>
      <c r="B1409" s="1">
        <v>45289</v>
      </c>
      <c r="C1409" t="s">
        <v>614</v>
      </c>
      <c r="D1409" t="s">
        <v>615</v>
      </c>
      <c r="E1409" t="s">
        <v>15</v>
      </c>
      <c r="F1409" t="s">
        <v>52</v>
      </c>
      <c r="G1409" t="s">
        <v>937</v>
      </c>
      <c r="H1409">
        <v>4</v>
      </c>
      <c r="I1409">
        <v>770.01</v>
      </c>
      <c r="J1409">
        <v>0</v>
      </c>
      <c r="K1409">
        <v>3080.04</v>
      </c>
      <c r="L1409">
        <v>254.51</v>
      </c>
      <c r="M1409">
        <f t="shared" si="65"/>
        <v>3080.04</v>
      </c>
      <c r="N1409" t="str">
        <f t="shared" si="63"/>
        <v>Q4</v>
      </c>
      <c r="O1409" s="2">
        <f t="shared" si="64"/>
        <v>8.2632043739691685</v>
      </c>
      <c r="P1409" t="str">
        <f>VLOOKUP(retail_sales_2023!C1409,customers!A:J,5,)</f>
        <v>Kochi</v>
      </c>
      <c r="Q1409" t="str">
        <f>VLOOKUP(C1409,customers!A:J,10,0)</f>
        <v>Regular</v>
      </c>
    </row>
    <row r="1410" spans="1:17" x14ac:dyDescent="0.3">
      <c r="A1410" t="s">
        <v>2436</v>
      </c>
      <c r="B1410" s="1">
        <v>45139</v>
      </c>
      <c r="C1410" t="s">
        <v>2437</v>
      </c>
      <c r="D1410" t="s">
        <v>2438</v>
      </c>
      <c r="E1410" t="s">
        <v>15</v>
      </c>
      <c r="F1410" t="s">
        <v>52</v>
      </c>
      <c r="G1410" t="s">
        <v>268</v>
      </c>
      <c r="H1410">
        <v>2</v>
      </c>
      <c r="I1410">
        <v>534.85</v>
      </c>
      <c r="J1410">
        <v>0</v>
      </c>
      <c r="K1410">
        <v>1069.7</v>
      </c>
      <c r="L1410">
        <v>-96.84</v>
      </c>
      <c r="M1410">
        <f t="shared" si="65"/>
        <v>1069.7</v>
      </c>
      <c r="N1410" t="str">
        <f t="shared" si="63"/>
        <v>Q3</v>
      </c>
      <c r="O1410" s="2">
        <f t="shared" si="64"/>
        <v>-9.0530055155651112</v>
      </c>
      <c r="P1410" t="str">
        <f>VLOOKUP(retail_sales_2023!C1410,customers!A:J,5,)</f>
        <v>Chennai</v>
      </c>
      <c r="Q1410" t="str">
        <f>VLOOKUP(C1410,customers!A:J,10,0)</f>
        <v>Premium</v>
      </c>
    </row>
    <row r="1411" spans="1:17" x14ac:dyDescent="0.3">
      <c r="A1411" t="s">
        <v>2439</v>
      </c>
      <c r="B1411" s="1">
        <v>45196</v>
      </c>
      <c r="C1411" t="s">
        <v>788</v>
      </c>
      <c r="D1411" t="s">
        <v>789</v>
      </c>
      <c r="E1411" t="s">
        <v>27</v>
      </c>
      <c r="F1411" t="s">
        <v>52</v>
      </c>
      <c r="G1411" t="s">
        <v>200</v>
      </c>
      <c r="H1411">
        <v>3</v>
      </c>
      <c r="I1411">
        <v>560.57000000000005</v>
      </c>
      <c r="J1411">
        <v>0.25</v>
      </c>
      <c r="K1411">
        <v>1261.28</v>
      </c>
      <c r="L1411">
        <v>102.4</v>
      </c>
      <c r="M1411">
        <f t="shared" si="65"/>
        <v>1261.2825</v>
      </c>
      <c r="N1411" t="str">
        <f t="shared" ref="N1411:N1474" si="66">"Q"&amp;ROUNDUP(MONTH(B1411)/3,0)</f>
        <v>Q3</v>
      </c>
      <c r="O1411" s="2">
        <f t="shared" ref="O1411:O1474" si="67">(L1411/K1411)*100</f>
        <v>8.1187365216288221</v>
      </c>
      <c r="P1411" t="str">
        <f>VLOOKUP(retail_sales_2023!C1411,customers!A:J,5,)</f>
        <v>Amritsar</v>
      </c>
      <c r="Q1411" t="str">
        <f>VLOOKUP(C1411,customers!A:J,10,0)</f>
        <v>Premium</v>
      </c>
    </row>
    <row r="1412" spans="1:17" x14ac:dyDescent="0.3">
      <c r="A1412" t="s">
        <v>2440</v>
      </c>
      <c r="B1412" s="1">
        <v>45258</v>
      </c>
      <c r="C1412" t="s">
        <v>494</v>
      </c>
      <c r="D1412" t="s">
        <v>495</v>
      </c>
      <c r="E1412" t="s">
        <v>15</v>
      </c>
      <c r="F1412" t="s">
        <v>52</v>
      </c>
      <c r="G1412" t="s">
        <v>117</v>
      </c>
      <c r="H1412">
        <v>1</v>
      </c>
      <c r="I1412">
        <v>560.21</v>
      </c>
      <c r="J1412">
        <v>0.1</v>
      </c>
      <c r="K1412">
        <v>504.19</v>
      </c>
      <c r="L1412">
        <v>40.21</v>
      </c>
      <c r="M1412">
        <f t="shared" si="65"/>
        <v>504.18900000000002</v>
      </c>
      <c r="N1412" t="str">
        <f t="shared" si="66"/>
        <v>Q4</v>
      </c>
      <c r="O1412" s="2">
        <f t="shared" si="67"/>
        <v>7.9751680913941181</v>
      </c>
      <c r="P1412" t="str">
        <f>VLOOKUP(retail_sales_2023!C1412,customers!A:J,5,)</f>
        <v>Kochi</v>
      </c>
      <c r="Q1412" t="str">
        <f>VLOOKUP(C1412,customers!A:J,10,0)</f>
        <v>Premium</v>
      </c>
    </row>
    <row r="1413" spans="1:17" x14ac:dyDescent="0.3">
      <c r="A1413" t="s">
        <v>2441</v>
      </c>
      <c r="B1413" s="1">
        <v>45163</v>
      </c>
      <c r="C1413" t="s">
        <v>224</v>
      </c>
      <c r="D1413" t="s">
        <v>13093</v>
      </c>
      <c r="E1413" t="s">
        <v>33</v>
      </c>
      <c r="F1413" t="s">
        <v>16</v>
      </c>
      <c r="G1413" t="s">
        <v>192</v>
      </c>
      <c r="H1413">
        <v>3</v>
      </c>
      <c r="I1413">
        <v>959.62</v>
      </c>
      <c r="J1413">
        <v>0</v>
      </c>
      <c r="K1413">
        <v>2878.86</v>
      </c>
      <c r="L1413">
        <v>1210.33</v>
      </c>
      <c r="M1413">
        <f t="shared" ref="M1413:M1476" si="68">H1413*I1413*(1-J1413)</f>
        <v>2878.86</v>
      </c>
      <c r="N1413" t="str">
        <f t="shared" si="66"/>
        <v>Q3</v>
      </c>
      <c r="O1413" s="2">
        <f t="shared" si="67"/>
        <v>42.041988842805829</v>
      </c>
      <c r="P1413" t="str">
        <f>VLOOKUP(retail_sales_2023!C1413,customers!A:J,5,)</f>
        <v>Surat</v>
      </c>
      <c r="Q1413" t="str">
        <f>VLOOKUP(C1413,customers!A:J,10,0)</f>
        <v>Premium</v>
      </c>
    </row>
    <row r="1414" spans="1:17" x14ac:dyDescent="0.3">
      <c r="A1414" t="s">
        <v>2442</v>
      </c>
      <c r="B1414" s="1">
        <v>45170</v>
      </c>
      <c r="C1414" t="s">
        <v>570</v>
      </c>
      <c r="D1414" t="s">
        <v>571</v>
      </c>
      <c r="E1414" t="s">
        <v>33</v>
      </c>
      <c r="F1414" t="s">
        <v>43</v>
      </c>
      <c r="G1414" t="s">
        <v>44</v>
      </c>
      <c r="H1414">
        <v>2</v>
      </c>
      <c r="I1414">
        <v>2807.48</v>
      </c>
      <c r="J1414">
        <v>0.2</v>
      </c>
      <c r="K1414">
        <v>4491.97</v>
      </c>
      <c r="L1414">
        <v>598.48</v>
      </c>
      <c r="M1414">
        <f t="shared" si="68"/>
        <v>4491.9679999999998</v>
      </c>
      <c r="N1414" t="str">
        <f t="shared" si="66"/>
        <v>Q3</v>
      </c>
      <c r="O1414" s="2">
        <f t="shared" si="67"/>
        <v>13.323330298287834</v>
      </c>
      <c r="P1414" t="str">
        <f>VLOOKUP(retail_sales_2023!C1414,customers!A:J,5,)</f>
        <v>Pune</v>
      </c>
      <c r="Q1414" t="str">
        <f>VLOOKUP(C1414,customers!A:J,10,0)</f>
        <v>Premium</v>
      </c>
    </row>
    <row r="1415" spans="1:17" x14ac:dyDescent="0.3">
      <c r="A1415" t="s">
        <v>2443</v>
      </c>
      <c r="B1415" s="1">
        <v>44966</v>
      </c>
      <c r="C1415" t="s">
        <v>1320</v>
      </c>
      <c r="D1415" t="s">
        <v>1321</v>
      </c>
      <c r="E1415" t="s">
        <v>15</v>
      </c>
      <c r="F1415" t="s">
        <v>81</v>
      </c>
      <c r="G1415" t="s">
        <v>101</v>
      </c>
      <c r="H1415">
        <v>3</v>
      </c>
      <c r="I1415">
        <v>1506.65</v>
      </c>
      <c r="J1415">
        <v>0.15</v>
      </c>
      <c r="K1415">
        <v>3841.96</v>
      </c>
      <c r="L1415">
        <v>1210.5</v>
      </c>
      <c r="M1415">
        <f t="shared" si="68"/>
        <v>3841.9575000000004</v>
      </c>
      <c r="N1415" t="str">
        <f t="shared" si="66"/>
        <v>Q1</v>
      </c>
      <c r="O1415" s="2">
        <f t="shared" si="67"/>
        <v>31.507355620568667</v>
      </c>
      <c r="P1415" t="str">
        <f>VLOOKUP(retail_sales_2023!C1415,customers!A:J,5,)</f>
        <v>Kochi</v>
      </c>
      <c r="Q1415" t="str">
        <f>VLOOKUP(C1415,customers!A:J,10,0)</f>
        <v>Premium</v>
      </c>
    </row>
    <row r="1416" spans="1:17" x14ac:dyDescent="0.3">
      <c r="A1416" t="s">
        <v>2444</v>
      </c>
      <c r="B1416" s="1">
        <v>45113</v>
      </c>
      <c r="C1416" t="s">
        <v>1245</v>
      </c>
      <c r="D1416" t="s">
        <v>1246</v>
      </c>
      <c r="E1416" t="s">
        <v>15</v>
      </c>
      <c r="F1416" t="s">
        <v>38</v>
      </c>
      <c r="G1416" t="s">
        <v>39</v>
      </c>
      <c r="H1416">
        <v>5</v>
      </c>
      <c r="I1416">
        <v>3471.17</v>
      </c>
      <c r="J1416">
        <v>0</v>
      </c>
      <c r="K1416">
        <v>17355.849999999999</v>
      </c>
      <c r="L1416">
        <v>5441.67</v>
      </c>
      <c r="M1416">
        <f t="shared" si="68"/>
        <v>17355.849999999999</v>
      </c>
      <c r="N1416" t="str">
        <f t="shared" si="66"/>
        <v>Q3</v>
      </c>
      <c r="O1416" s="2">
        <f t="shared" si="67"/>
        <v>31.353520570873801</v>
      </c>
      <c r="P1416" t="str">
        <f>VLOOKUP(retail_sales_2023!C1416,customers!A:J,5,)</f>
        <v>Hyderabad</v>
      </c>
      <c r="Q1416" t="str">
        <f>VLOOKUP(C1416,customers!A:J,10,0)</f>
        <v>Premium</v>
      </c>
    </row>
    <row r="1417" spans="1:17" x14ac:dyDescent="0.3">
      <c r="A1417" t="s">
        <v>2445</v>
      </c>
      <c r="B1417" s="1">
        <v>45089</v>
      </c>
      <c r="C1417" t="s">
        <v>1087</v>
      </c>
      <c r="D1417" t="s">
        <v>1088</v>
      </c>
      <c r="E1417" t="s">
        <v>15</v>
      </c>
      <c r="F1417" t="s">
        <v>81</v>
      </c>
      <c r="G1417" t="s">
        <v>158</v>
      </c>
      <c r="H1417">
        <v>1</v>
      </c>
      <c r="I1417">
        <v>632.76</v>
      </c>
      <c r="J1417">
        <v>0.3</v>
      </c>
      <c r="K1417">
        <v>442.93</v>
      </c>
      <c r="L1417">
        <v>161.65</v>
      </c>
      <c r="M1417">
        <f t="shared" si="68"/>
        <v>442.93199999999996</v>
      </c>
      <c r="N1417" t="str">
        <f t="shared" si="66"/>
        <v>Q2</v>
      </c>
      <c r="O1417" s="2">
        <f t="shared" si="67"/>
        <v>36.495608786941503</v>
      </c>
      <c r="P1417" t="str">
        <f>VLOOKUP(retail_sales_2023!C1417,customers!A:J,5,)</f>
        <v>Kochi</v>
      </c>
      <c r="Q1417" t="str">
        <f>VLOOKUP(C1417,customers!A:J,10,0)</f>
        <v>Regular</v>
      </c>
    </row>
    <row r="1418" spans="1:17" x14ac:dyDescent="0.3">
      <c r="A1418" t="s">
        <v>2446</v>
      </c>
      <c r="B1418" s="1">
        <v>45170</v>
      </c>
      <c r="C1418" t="s">
        <v>215</v>
      </c>
      <c r="D1418" t="s">
        <v>216</v>
      </c>
      <c r="E1418" t="s">
        <v>27</v>
      </c>
      <c r="F1418" t="s">
        <v>43</v>
      </c>
      <c r="G1418" t="s">
        <v>178</v>
      </c>
      <c r="H1418">
        <v>3</v>
      </c>
      <c r="I1418">
        <v>48047.5</v>
      </c>
      <c r="J1418">
        <v>0.05</v>
      </c>
      <c r="K1418">
        <v>136935.38</v>
      </c>
      <c r="L1418">
        <v>13379.83</v>
      </c>
      <c r="M1418">
        <f t="shared" si="68"/>
        <v>136935.375</v>
      </c>
      <c r="N1418" t="str">
        <f t="shared" si="66"/>
        <v>Q3</v>
      </c>
      <c r="O1418" s="2">
        <f t="shared" si="67"/>
        <v>9.7709080005474114</v>
      </c>
      <c r="P1418" t="str">
        <f>VLOOKUP(retail_sales_2023!C1418,customers!A:J,5,)</f>
        <v>Lucknow</v>
      </c>
      <c r="Q1418" t="str">
        <f>VLOOKUP(C1418,customers!A:J,10,0)</f>
        <v>Occasional</v>
      </c>
    </row>
    <row r="1419" spans="1:17" x14ac:dyDescent="0.3">
      <c r="A1419" t="s">
        <v>2447</v>
      </c>
      <c r="B1419" s="1">
        <v>45214</v>
      </c>
      <c r="C1419" t="s">
        <v>745</v>
      </c>
      <c r="D1419" t="s">
        <v>746</v>
      </c>
      <c r="E1419" t="s">
        <v>33</v>
      </c>
      <c r="F1419" t="s">
        <v>52</v>
      </c>
      <c r="G1419" t="s">
        <v>69</v>
      </c>
      <c r="H1419">
        <v>7</v>
      </c>
      <c r="I1419">
        <v>156.80000000000001</v>
      </c>
      <c r="J1419">
        <v>0.1</v>
      </c>
      <c r="K1419">
        <v>987.84</v>
      </c>
      <c r="L1419">
        <v>100.25</v>
      </c>
      <c r="M1419">
        <f t="shared" si="68"/>
        <v>987.84000000000015</v>
      </c>
      <c r="N1419" t="str">
        <f t="shared" si="66"/>
        <v>Q4</v>
      </c>
      <c r="O1419" s="2">
        <f t="shared" si="67"/>
        <v>10.148404599935212</v>
      </c>
      <c r="P1419" t="str">
        <f>VLOOKUP(retail_sales_2023!C1419,customers!A:J,5,)</f>
        <v>Ahmedabad</v>
      </c>
      <c r="Q1419" t="str">
        <f>VLOOKUP(C1419,customers!A:J,10,0)</f>
        <v>Regular</v>
      </c>
    </row>
    <row r="1420" spans="1:17" x14ac:dyDescent="0.3">
      <c r="A1420" t="s">
        <v>2448</v>
      </c>
      <c r="B1420" s="1">
        <v>45147</v>
      </c>
      <c r="C1420" t="s">
        <v>50</v>
      </c>
      <c r="D1420" t="s">
        <v>51</v>
      </c>
      <c r="E1420" t="s">
        <v>21</v>
      </c>
      <c r="F1420" t="s">
        <v>81</v>
      </c>
      <c r="G1420" t="s">
        <v>158</v>
      </c>
      <c r="H1420">
        <v>1</v>
      </c>
      <c r="I1420">
        <v>4059.58</v>
      </c>
      <c r="J1420">
        <v>0</v>
      </c>
      <c r="K1420">
        <v>4059.58</v>
      </c>
      <c r="L1420">
        <v>1495.01</v>
      </c>
      <c r="M1420">
        <f t="shared" si="68"/>
        <v>4059.58</v>
      </c>
      <c r="N1420" t="str">
        <f t="shared" si="66"/>
        <v>Q3</v>
      </c>
      <c r="O1420" s="2">
        <f t="shared" si="67"/>
        <v>36.82671606422339</v>
      </c>
      <c r="P1420" t="str">
        <f>VLOOKUP(retail_sales_2023!C1420,customers!A:J,5,)</f>
        <v>Patna</v>
      </c>
      <c r="Q1420" t="str">
        <f>VLOOKUP(C1420,customers!A:J,10,0)</f>
        <v>Premium</v>
      </c>
    </row>
    <row r="1421" spans="1:17" x14ac:dyDescent="0.3">
      <c r="A1421" t="s">
        <v>2449</v>
      </c>
      <c r="B1421" s="1">
        <v>44999</v>
      </c>
      <c r="C1421" t="s">
        <v>2450</v>
      </c>
      <c r="D1421" t="s">
        <v>2451</v>
      </c>
      <c r="E1421" t="s">
        <v>21</v>
      </c>
      <c r="F1421" t="s">
        <v>52</v>
      </c>
      <c r="G1421" t="s">
        <v>937</v>
      </c>
      <c r="H1421">
        <v>9</v>
      </c>
      <c r="I1421">
        <v>583.63</v>
      </c>
      <c r="J1421">
        <v>0.05</v>
      </c>
      <c r="K1421">
        <v>4990.04</v>
      </c>
      <c r="L1421">
        <v>427.31</v>
      </c>
      <c r="M1421">
        <f t="shared" si="68"/>
        <v>4990.0365000000002</v>
      </c>
      <c r="N1421" t="str">
        <f t="shared" si="66"/>
        <v>Q1</v>
      </c>
      <c r="O1421" s="2">
        <f t="shared" si="67"/>
        <v>8.5632580099558311</v>
      </c>
      <c r="P1421" t="str">
        <f>VLOOKUP(retail_sales_2023!C1421,customers!A:J,5,)</f>
        <v>Kolkata</v>
      </c>
      <c r="Q1421" t="str">
        <f>VLOOKUP(C1421,customers!A:J,10,0)</f>
        <v>Regular</v>
      </c>
    </row>
    <row r="1422" spans="1:17" x14ac:dyDescent="0.3">
      <c r="A1422" t="s">
        <v>2452</v>
      </c>
      <c r="B1422" s="1">
        <v>45063</v>
      </c>
      <c r="C1422" t="s">
        <v>1629</v>
      </c>
      <c r="D1422" t="s">
        <v>1630</v>
      </c>
      <c r="E1422" t="s">
        <v>15</v>
      </c>
      <c r="F1422" t="s">
        <v>38</v>
      </c>
      <c r="G1422" t="s">
        <v>77</v>
      </c>
      <c r="H1422">
        <v>4</v>
      </c>
      <c r="I1422">
        <v>763.48</v>
      </c>
      <c r="J1422">
        <v>0</v>
      </c>
      <c r="K1422">
        <v>3053.92</v>
      </c>
      <c r="L1422">
        <v>-175.23</v>
      </c>
      <c r="M1422">
        <f t="shared" si="68"/>
        <v>3053.92</v>
      </c>
      <c r="N1422" t="str">
        <f t="shared" si="66"/>
        <v>Q2</v>
      </c>
      <c r="O1422" s="2">
        <f t="shared" si="67"/>
        <v>-5.7378713260334253</v>
      </c>
      <c r="P1422" t="str">
        <f>VLOOKUP(retail_sales_2023!C1422,customers!A:J,5,)</f>
        <v>Chennai</v>
      </c>
      <c r="Q1422" t="str">
        <f>VLOOKUP(C1422,customers!A:J,10,0)</f>
        <v>Premium</v>
      </c>
    </row>
    <row r="1423" spans="1:17" x14ac:dyDescent="0.3">
      <c r="A1423" t="s">
        <v>2453</v>
      </c>
      <c r="B1423" s="1">
        <v>45178</v>
      </c>
      <c r="C1423" t="s">
        <v>2454</v>
      </c>
      <c r="D1423" t="s">
        <v>2455</v>
      </c>
      <c r="E1423" t="s">
        <v>33</v>
      </c>
      <c r="F1423" t="s">
        <v>52</v>
      </c>
      <c r="G1423" t="s">
        <v>69</v>
      </c>
      <c r="H1423">
        <v>9</v>
      </c>
      <c r="I1423">
        <v>761.44</v>
      </c>
      <c r="J1423">
        <v>0.2</v>
      </c>
      <c r="K1423">
        <v>5482.37</v>
      </c>
      <c r="L1423">
        <v>428.87</v>
      </c>
      <c r="M1423">
        <f t="shared" si="68"/>
        <v>5482.3680000000013</v>
      </c>
      <c r="N1423" t="str">
        <f t="shared" si="66"/>
        <v>Q3</v>
      </c>
      <c r="O1423" s="2">
        <f t="shared" si="67"/>
        <v>7.822711710446395</v>
      </c>
      <c r="P1423" t="str">
        <f>VLOOKUP(retail_sales_2023!C1423,customers!A:J,5,)</f>
        <v>Pune</v>
      </c>
      <c r="Q1423" t="str">
        <f>VLOOKUP(C1423,customers!A:J,10,0)</f>
        <v>Regular</v>
      </c>
    </row>
    <row r="1424" spans="1:17" x14ac:dyDescent="0.3">
      <c r="A1424" t="s">
        <v>2456</v>
      </c>
      <c r="B1424" s="1">
        <v>45156</v>
      </c>
      <c r="C1424" t="s">
        <v>231</v>
      </c>
      <c r="D1424" t="s">
        <v>232</v>
      </c>
      <c r="E1424" t="s">
        <v>27</v>
      </c>
      <c r="F1424" t="s">
        <v>43</v>
      </c>
      <c r="G1424" t="s">
        <v>178</v>
      </c>
      <c r="H1424">
        <v>5</v>
      </c>
      <c r="I1424">
        <v>37898.980000000003</v>
      </c>
      <c r="J1424">
        <v>0</v>
      </c>
      <c r="K1424">
        <v>189494.9</v>
      </c>
      <c r="L1424">
        <v>25018.49</v>
      </c>
      <c r="M1424">
        <f t="shared" si="68"/>
        <v>189494.90000000002</v>
      </c>
      <c r="N1424" t="str">
        <f t="shared" si="66"/>
        <v>Q3</v>
      </c>
      <c r="O1424" s="2">
        <f t="shared" si="67"/>
        <v>13.202724717129591</v>
      </c>
      <c r="P1424" t="str">
        <f>VLOOKUP(retail_sales_2023!C1424,customers!A:J,5,)</f>
        <v>Delhi</v>
      </c>
      <c r="Q1424" t="str">
        <f>VLOOKUP(C1424,customers!A:J,10,0)</f>
        <v>Regular</v>
      </c>
    </row>
    <row r="1425" spans="1:17" x14ac:dyDescent="0.3">
      <c r="A1425" t="s">
        <v>2457</v>
      </c>
      <c r="B1425" s="1">
        <v>45138</v>
      </c>
      <c r="C1425" t="s">
        <v>1154</v>
      </c>
      <c r="D1425" t="s">
        <v>1155</v>
      </c>
      <c r="E1425" t="s">
        <v>15</v>
      </c>
      <c r="F1425" t="s">
        <v>81</v>
      </c>
      <c r="G1425" t="s">
        <v>158</v>
      </c>
      <c r="H1425">
        <v>1</v>
      </c>
      <c r="I1425">
        <v>3933.92</v>
      </c>
      <c r="J1425">
        <v>0</v>
      </c>
      <c r="K1425">
        <v>3933.92</v>
      </c>
      <c r="L1425">
        <v>852.48</v>
      </c>
      <c r="M1425">
        <f t="shared" si="68"/>
        <v>3933.92</v>
      </c>
      <c r="N1425" t="str">
        <f t="shared" si="66"/>
        <v>Q3</v>
      </c>
      <c r="O1425" s="2">
        <f t="shared" si="67"/>
        <v>21.669988205149064</v>
      </c>
      <c r="P1425" t="str">
        <f>VLOOKUP(retail_sales_2023!C1425,customers!A:J,5,)</f>
        <v>Chennai</v>
      </c>
      <c r="Q1425" t="str">
        <f>VLOOKUP(C1425,customers!A:J,10,0)</f>
        <v>Premium</v>
      </c>
    </row>
    <row r="1426" spans="1:17" x14ac:dyDescent="0.3">
      <c r="A1426" t="s">
        <v>2458</v>
      </c>
      <c r="B1426" s="1">
        <v>44995</v>
      </c>
      <c r="C1426" t="s">
        <v>726</v>
      </c>
      <c r="D1426" t="s">
        <v>727</v>
      </c>
      <c r="E1426" t="s">
        <v>15</v>
      </c>
      <c r="F1426" t="s">
        <v>38</v>
      </c>
      <c r="G1426" t="s">
        <v>684</v>
      </c>
      <c r="H1426">
        <v>1</v>
      </c>
      <c r="I1426">
        <v>1979.2</v>
      </c>
      <c r="J1426">
        <v>0.15</v>
      </c>
      <c r="K1426">
        <v>1682.32</v>
      </c>
      <c r="L1426">
        <v>569.42999999999995</v>
      </c>
      <c r="M1426">
        <f t="shared" si="68"/>
        <v>1682.32</v>
      </c>
      <c r="N1426" t="str">
        <f t="shared" si="66"/>
        <v>Q1</v>
      </c>
      <c r="O1426" s="2">
        <f t="shared" si="67"/>
        <v>33.847900518331826</v>
      </c>
      <c r="P1426" t="str">
        <f>VLOOKUP(retail_sales_2023!C1426,customers!A:J,5,)</f>
        <v>Kochi</v>
      </c>
      <c r="Q1426" t="str">
        <f>VLOOKUP(C1426,customers!A:J,10,0)</f>
        <v>Occasional</v>
      </c>
    </row>
    <row r="1427" spans="1:17" x14ac:dyDescent="0.3">
      <c r="A1427" t="s">
        <v>2459</v>
      </c>
      <c r="B1427" s="1">
        <v>45055</v>
      </c>
      <c r="C1427" t="s">
        <v>809</v>
      </c>
      <c r="D1427" t="s">
        <v>810</v>
      </c>
      <c r="E1427" t="s">
        <v>33</v>
      </c>
      <c r="F1427" t="s">
        <v>81</v>
      </c>
      <c r="G1427" t="s">
        <v>158</v>
      </c>
      <c r="H1427">
        <v>3</v>
      </c>
      <c r="I1427">
        <v>345.14</v>
      </c>
      <c r="J1427">
        <v>0.15</v>
      </c>
      <c r="K1427">
        <v>880.11</v>
      </c>
      <c r="L1427">
        <v>222.42</v>
      </c>
      <c r="M1427">
        <f t="shared" si="68"/>
        <v>880.10700000000008</v>
      </c>
      <c r="N1427" t="str">
        <f t="shared" si="66"/>
        <v>Q2</v>
      </c>
      <c r="O1427" s="2">
        <f t="shared" si="67"/>
        <v>25.271841019872515</v>
      </c>
      <c r="P1427" t="str">
        <f>VLOOKUP(retail_sales_2023!C1427,customers!A:J,5,)</f>
        <v>Ahmedabad</v>
      </c>
      <c r="Q1427" t="str">
        <f>VLOOKUP(C1427,customers!A:J,10,0)</f>
        <v>Premium</v>
      </c>
    </row>
    <row r="1428" spans="1:17" x14ac:dyDescent="0.3">
      <c r="A1428" t="s">
        <v>2460</v>
      </c>
      <c r="B1428" s="1">
        <v>45251</v>
      </c>
      <c r="C1428" t="s">
        <v>910</v>
      </c>
      <c r="D1428" t="s">
        <v>911</v>
      </c>
      <c r="E1428" t="s">
        <v>15</v>
      </c>
      <c r="F1428" t="s">
        <v>81</v>
      </c>
      <c r="G1428" t="s">
        <v>101</v>
      </c>
      <c r="H1428">
        <v>2</v>
      </c>
      <c r="I1428">
        <v>684.58</v>
      </c>
      <c r="J1428">
        <v>0.05</v>
      </c>
      <c r="K1428">
        <v>1300.7</v>
      </c>
      <c r="L1428">
        <v>364.37</v>
      </c>
      <c r="M1428">
        <f t="shared" si="68"/>
        <v>1300.702</v>
      </c>
      <c r="N1428" t="str">
        <f t="shared" si="66"/>
        <v>Q4</v>
      </c>
      <c r="O1428" s="2">
        <f t="shared" si="67"/>
        <v>28.013377412162683</v>
      </c>
      <c r="P1428" t="str">
        <f>VLOOKUP(retail_sales_2023!C1428,customers!A:J,5,)</f>
        <v>Hyderabad</v>
      </c>
      <c r="Q1428" t="str">
        <f>VLOOKUP(C1428,customers!A:J,10,0)</f>
        <v>Occasional</v>
      </c>
    </row>
    <row r="1429" spans="1:17" x14ac:dyDescent="0.3">
      <c r="A1429" t="s">
        <v>2461</v>
      </c>
      <c r="B1429" s="1">
        <v>45278</v>
      </c>
      <c r="C1429" t="s">
        <v>1969</v>
      </c>
      <c r="D1429" t="s">
        <v>1970</v>
      </c>
      <c r="E1429" t="s">
        <v>33</v>
      </c>
      <c r="F1429" t="s">
        <v>52</v>
      </c>
      <c r="G1429" t="s">
        <v>53</v>
      </c>
      <c r="H1429">
        <v>0</v>
      </c>
      <c r="I1429">
        <v>797.59</v>
      </c>
      <c r="J1429">
        <v>0.2</v>
      </c>
      <c r="K1429">
        <v>0</v>
      </c>
      <c r="L1429">
        <v>0</v>
      </c>
      <c r="M1429">
        <f t="shared" si="68"/>
        <v>0</v>
      </c>
      <c r="N1429" t="str">
        <f t="shared" si="66"/>
        <v>Q4</v>
      </c>
      <c r="O1429" s="2">
        <v>0</v>
      </c>
      <c r="P1429" t="str">
        <f>VLOOKUP(retail_sales_2023!C1429,customers!A:J,5,)</f>
        <v>Ahmedabad</v>
      </c>
      <c r="Q1429" t="str">
        <f>VLOOKUP(C1429,customers!A:J,10,0)</f>
        <v>Premium</v>
      </c>
    </row>
    <row r="1430" spans="1:17" x14ac:dyDescent="0.3">
      <c r="A1430" t="s">
        <v>2462</v>
      </c>
      <c r="B1430" s="1">
        <v>45147</v>
      </c>
      <c r="C1430" t="s">
        <v>763</v>
      </c>
      <c r="D1430" t="s">
        <v>764</v>
      </c>
      <c r="E1430" t="s">
        <v>21</v>
      </c>
      <c r="F1430" t="s">
        <v>43</v>
      </c>
      <c r="G1430" t="s">
        <v>44</v>
      </c>
      <c r="H1430">
        <v>2</v>
      </c>
      <c r="I1430">
        <v>26437.83</v>
      </c>
      <c r="J1430">
        <v>0.15</v>
      </c>
      <c r="K1430">
        <v>44944.31</v>
      </c>
      <c r="L1430">
        <v>5586.99</v>
      </c>
      <c r="M1430">
        <f t="shared" si="68"/>
        <v>44944.311000000002</v>
      </c>
      <c r="N1430" t="str">
        <f t="shared" si="66"/>
        <v>Q3</v>
      </c>
      <c r="O1430" s="2">
        <f t="shared" si="67"/>
        <v>12.430917284078898</v>
      </c>
      <c r="P1430" t="str">
        <f>VLOOKUP(retail_sales_2023!C1430,customers!A:J,5,)</f>
        <v>Bhubaneswar</v>
      </c>
      <c r="Q1430" t="str">
        <f>VLOOKUP(C1430,customers!A:J,10,0)</f>
        <v>Regular</v>
      </c>
    </row>
    <row r="1431" spans="1:17" x14ac:dyDescent="0.3">
      <c r="A1431" t="s">
        <v>2463</v>
      </c>
      <c r="B1431" s="1">
        <v>44971</v>
      </c>
      <c r="C1431" t="s">
        <v>152</v>
      </c>
      <c r="D1431" t="s">
        <v>153</v>
      </c>
      <c r="E1431" t="s">
        <v>27</v>
      </c>
      <c r="F1431" t="s">
        <v>81</v>
      </c>
      <c r="G1431" t="s">
        <v>101</v>
      </c>
      <c r="H1431">
        <v>3</v>
      </c>
      <c r="I1431">
        <v>3868.32</v>
      </c>
      <c r="J1431">
        <v>0.3</v>
      </c>
      <c r="K1431">
        <v>8123.47</v>
      </c>
      <c r="L1431">
        <v>2614.86</v>
      </c>
      <c r="M1431">
        <f t="shared" si="68"/>
        <v>8123.4719999999998</v>
      </c>
      <c r="N1431" t="str">
        <f t="shared" si="66"/>
        <v>Q1</v>
      </c>
      <c r="O1431" s="2">
        <f t="shared" si="67"/>
        <v>32.188953735288003</v>
      </c>
      <c r="P1431" t="str">
        <f>VLOOKUP(retail_sales_2023!C1431,customers!A:J,5,)</f>
        <v>Lucknow</v>
      </c>
      <c r="Q1431" t="str">
        <f>VLOOKUP(C1431,customers!A:J,10,0)</f>
        <v>Premium</v>
      </c>
    </row>
    <row r="1432" spans="1:17" x14ac:dyDescent="0.3">
      <c r="A1432" t="s">
        <v>2464</v>
      </c>
      <c r="B1432" s="1">
        <v>45073</v>
      </c>
      <c r="C1432" t="s">
        <v>1784</v>
      </c>
      <c r="D1432" t="s">
        <v>1785</v>
      </c>
      <c r="E1432" t="s">
        <v>21</v>
      </c>
      <c r="F1432" t="s">
        <v>38</v>
      </c>
      <c r="G1432" t="s">
        <v>77</v>
      </c>
      <c r="H1432">
        <v>4</v>
      </c>
      <c r="I1432">
        <v>1012.31</v>
      </c>
      <c r="J1432">
        <v>0.2</v>
      </c>
      <c r="K1432">
        <v>3239.39</v>
      </c>
      <c r="L1432">
        <v>1072.76</v>
      </c>
      <c r="M1432">
        <f t="shared" si="68"/>
        <v>3239.3919999999998</v>
      </c>
      <c r="N1432" t="str">
        <f t="shared" si="66"/>
        <v>Q2</v>
      </c>
      <c r="O1432" s="2">
        <f t="shared" si="67"/>
        <v>33.116111366646187</v>
      </c>
      <c r="P1432" t="str">
        <f>VLOOKUP(retail_sales_2023!C1432,customers!A:J,5,)</f>
        <v>Bhubaneswar</v>
      </c>
      <c r="Q1432" t="str">
        <f>VLOOKUP(C1432,customers!A:J,10,0)</f>
        <v>Premium</v>
      </c>
    </row>
    <row r="1433" spans="1:17" x14ac:dyDescent="0.3">
      <c r="A1433" t="s">
        <v>2465</v>
      </c>
      <c r="B1433" s="1">
        <v>44996</v>
      </c>
      <c r="C1433" t="s">
        <v>1021</v>
      </c>
      <c r="D1433" t="s">
        <v>1022</v>
      </c>
      <c r="E1433" t="s">
        <v>27</v>
      </c>
      <c r="F1433" t="s">
        <v>43</v>
      </c>
      <c r="G1433" t="s">
        <v>154</v>
      </c>
      <c r="H1433">
        <v>4</v>
      </c>
      <c r="I1433">
        <v>76503.63</v>
      </c>
      <c r="J1433">
        <v>0</v>
      </c>
      <c r="K1433">
        <v>306014.52</v>
      </c>
      <c r="L1433">
        <v>32641.95</v>
      </c>
      <c r="M1433">
        <f t="shared" si="68"/>
        <v>306014.52</v>
      </c>
      <c r="N1433" t="str">
        <f t="shared" si="66"/>
        <v>Q1</v>
      </c>
      <c r="O1433" s="2">
        <f t="shared" si="67"/>
        <v>10.666797771556721</v>
      </c>
      <c r="P1433" t="str">
        <f>VLOOKUP(retail_sales_2023!C1433,customers!A:J,5,)</f>
        <v>Delhi</v>
      </c>
      <c r="Q1433" t="str">
        <f>VLOOKUP(C1433,customers!A:J,10,0)</f>
        <v>Premium</v>
      </c>
    </row>
    <row r="1434" spans="1:17" x14ac:dyDescent="0.3">
      <c r="A1434" t="s">
        <v>2466</v>
      </c>
      <c r="B1434" s="1">
        <v>44972</v>
      </c>
      <c r="C1434" t="s">
        <v>231</v>
      </c>
      <c r="D1434" t="s">
        <v>232</v>
      </c>
      <c r="E1434" t="s">
        <v>27</v>
      </c>
      <c r="F1434" t="s">
        <v>28</v>
      </c>
      <c r="G1434" t="s">
        <v>97</v>
      </c>
      <c r="H1434">
        <v>2</v>
      </c>
      <c r="I1434">
        <v>4736.92</v>
      </c>
      <c r="J1434">
        <v>0.05</v>
      </c>
      <c r="K1434">
        <v>9000.15</v>
      </c>
      <c r="L1434">
        <v>1901.28</v>
      </c>
      <c r="M1434">
        <f t="shared" si="68"/>
        <v>9000.1479999999992</v>
      </c>
      <c r="N1434" t="str">
        <f t="shared" si="66"/>
        <v>Q1</v>
      </c>
      <c r="O1434" s="2">
        <f t="shared" si="67"/>
        <v>21.124981250312494</v>
      </c>
      <c r="P1434" t="str">
        <f>VLOOKUP(retail_sales_2023!C1434,customers!A:J,5,)</f>
        <v>Delhi</v>
      </c>
      <c r="Q1434" t="str">
        <f>VLOOKUP(C1434,customers!A:J,10,0)</f>
        <v>Regular</v>
      </c>
    </row>
    <row r="1435" spans="1:17" x14ac:dyDescent="0.3">
      <c r="A1435" t="s">
        <v>2467</v>
      </c>
      <c r="B1435" s="1">
        <v>45182</v>
      </c>
      <c r="C1435" t="s">
        <v>257</v>
      </c>
      <c r="D1435" t="s">
        <v>258</v>
      </c>
      <c r="E1435" t="s">
        <v>27</v>
      </c>
      <c r="F1435" t="s">
        <v>43</v>
      </c>
      <c r="G1435" t="s">
        <v>243</v>
      </c>
      <c r="H1435">
        <v>5</v>
      </c>
      <c r="I1435">
        <v>26084.1</v>
      </c>
      <c r="J1435">
        <v>0.2</v>
      </c>
      <c r="K1435">
        <v>104336.4</v>
      </c>
      <c r="L1435">
        <v>16178.39</v>
      </c>
      <c r="M1435">
        <f t="shared" si="68"/>
        <v>104336.40000000001</v>
      </c>
      <c r="N1435" t="str">
        <f t="shared" si="66"/>
        <v>Q3</v>
      </c>
      <c r="O1435" s="2">
        <f t="shared" si="67"/>
        <v>15.505988322387967</v>
      </c>
      <c r="P1435" t="str">
        <f>VLOOKUP(retail_sales_2023!C1435,customers!A:J,5,)</f>
        <v>Delhi</v>
      </c>
      <c r="Q1435" t="str">
        <f>VLOOKUP(C1435,customers!A:J,10,0)</f>
        <v>Regular</v>
      </c>
    </row>
    <row r="1436" spans="1:17" x14ac:dyDescent="0.3">
      <c r="A1436" t="s">
        <v>2468</v>
      </c>
      <c r="B1436" s="1">
        <v>45140</v>
      </c>
      <c r="C1436" t="s">
        <v>1738</v>
      </c>
      <c r="D1436" t="s">
        <v>1739</v>
      </c>
      <c r="E1436" t="s">
        <v>33</v>
      </c>
      <c r="F1436" t="s">
        <v>52</v>
      </c>
      <c r="G1436" t="s">
        <v>235</v>
      </c>
      <c r="H1436">
        <v>8</v>
      </c>
      <c r="I1436">
        <v>425.33</v>
      </c>
      <c r="J1436">
        <v>0</v>
      </c>
      <c r="K1436">
        <v>3402.64</v>
      </c>
      <c r="L1436">
        <v>219.11</v>
      </c>
      <c r="M1436">
        <f t="shared" si="68"/>
        <v>3402.64</v>
      </c>
      <c r="N1436" t="str">
        <f t="shared" si="66"/>
        <v>Q3</v>
      </c>
      <c r="O1436" s="2">
        <f t="shared" si="67"/>
        <v>6.4394117508757915</v>
      </c>
      <c r="P1436" t="str">
        <f>VLOOKUP(retail_sales_2023!C1436,customers!A:J,5,)</f>
        <v>Surat</v>
      </c>
      <c r="Q1436" t="str">
        <f>VLOOKUP(C1436,customers!A:J,10,0)</f>
        <v>Occasional</v>
      </c>
    </row>
    <row r="1437" spans="1:17" x14ac:dyDescent="0.3">
      <c r="A1437" t="s">
        <v>2469</v>
      </c>
      <c r="B1437" s="1">
        <v>45207</v>
      </c>
      <c r="C1437" t="s">
        <v>1512</v>
      </c>
      <c r="D1437" t="s">
        <v>1513</v>
      </c>
      <c r="E1437" t="s">
        <v>27</v>
      </c>
      <c r="F1437" t="s">
        <v>22</v>
      </c>
      <c r="G1437" t="s">
        <v>516</v>
      </c>
      <c r="H1437">
        <v>1</v>
      </c>
      <c r="I1437">
        <v>42620.98</v>
      </c>
      <c r="J1437">
        <v>0.05</v>
      </c>
      <c r="K1437">
        <v>40489.93</v>
      </c>
      <c r="L1437">
        <v>12665.94</v>
      </c>
      <c r="M1437">
        <f t="shared" si="68"/>
        <v>40489.931000000004</v>
      </c>
      <c r="N1437" t="str">
        <f t="shared" si="66"/>
        <v>Q4</v>
      </c>
      <c r="O1437" s="2">
        <f t="shared" si="67"/>
        <v>31.281703870567323</v>
      </c>
      <c r="P1437" t="str">
        <f>VLOOKUP(retail_sales_2023!C1437,customers!A:J,5,)</f>
        <v>Delhi</v>
      </c>
      <c r="Q1437" t="str">
        <f>VLOOKUP(C1437,customers!A:J,10,0)</f>
        <v>Premium</v>
      </c>
    </row>
    <row r="1438" spans="1:17" x14ac:dyDescent="0.3">
      <c r="A1438" t="s">
        <v>2470</v>
      </c>
      <c r="B1438" s="1">
        <v>44965</v>
      </c>
      <c r="C1438" t="s">
        <v>2471</v>
      </c>
      <c r="D1438" t="s">
        <v>2472</v>
      </c>
      <c r="E1438" t="s">
        <v>27</v>
      </c>
      <c r="F1438" t="s">
        <v>52</v>
      </c>
      <c r="G1438" t="s">
        <v>235</v>
      </c>
      <c r="H1438">
        <v>8</v>
      </c>
      <c r="I1438">
        <v>429.57</v>
      </c>
      <c r="J1438">
        <v>0.05</v>
      </c>
      <c r="K1438">
        <v>3264.73</v>
      </c>
      <c r="L1438">
        <v>-298.36</v>
      </c>
      <c r="M1438">
        <f t="shared" si="68"/>
        <v>3264.732</v>
      </c>
      <c r="N1438" t="str">
        <f t="shared" si="66"/>
        <v>Q1</v>
      </c>
      <c r="O1438" s="2">
        <f t="shared" si="67"/>
        <v>-9.1388874424531288</v>
      </c>
      <c r="P1438" t="str">
        <f>VLOOKUP(retail_sales_2023!C1438,customers!A:J,5,)</f>
        <v>Jaipur</v>
      </c>
      <c r="Q1438" t="str">
        <f>VLOOKUP(C1438,customers!A:J,10,0)</f>
        <v>Regular</v>
      </c>
    </row>
    <row r="1439" spans="1:17" x14ac:dyDescent="0.3">
      <c r="A1439" t="s">
        <v>2473</v>
      </c>
      <c r="B1439" s="1">
        <v>45255</v>
      </c>
      <c r="C1439" t="s">
        <v>342</v>
      </c>
      <c r="D1439" t="s">
        <v>343</v>
      </c>
      <c r="E1439" t="s">
        <v>15</v>
      </c>
      <c r="F1439" t="s">
        <v>38</v>
      </c>
      <c r="G1439" t="s">
        <v>684</v>
      </c>
      <c r="H1439">
        <v>2</v>
      </c>
      <c r="I1439">
        <v>534.66999999999996</v>
      </c>
      <c r="J1439">
        <v>0.25</v>
      </c>
      <c r="K1439">
        <v>802</v>
      </c>
      <c r="L1439">
        <v>195.04</v>
      </c>
      <c r="M1439">
        <f t="shared" si="68"/>
        <v>802.00499999999988</v>
      </c>
      <c r="N1439" t="str">
        <f t="shared" si="66"/>
        <v>Q4</v>
      </c>
      <c r="O1439" s="2">
        <f t="shared" si="67"/>
        <v>24.319201995012467</v>
      </c>
      <c r="P1439" t="str">
        <f>VLOOKUP(retail_sales_2023!C1439,customers!A:J,5,)</f>
        <v>Coimbatore</v>
      </c>
      <c r="Q1439" t="str">
        <f>VLOOKUP(C1439,customers!A:J,10,0)</f>
        <v>Premium</v>
      </c>
    </row>
    <row r="1440" spans="1:17" x14ac:dyDescent="0.3">
      <c r="A1440" t="s">
        <v>2474</v>
      </c>
      <c r="B1440" s="1">
        <v>45236</v>
      </c>
      <c r="C1440" t="s">
        <v>518</v>
      </c>
      <c r="D1440" t="s">
        <v>519</v>
      </c>
      <c r="E1440" t="s">
        <v>21</v>
      </c>
      <c r="F1440" t="s">
        <v>43</v>
      </c>
      <c r="G1440" t="s">
        <v>110</v>
      </c>
      <c r="H1440">
        <v>3</v>
      </c>
      <c r="I1440">
        <v>2726.73</v>
      </c>
      <c r="J1440">
        <v>0.05</v>
      </c>
      <c r="K1440">
        <v>7771.18</v>
      </c>
      <c r="L1440">
        <v>1051.96</v>
      </c>
      <c r="M1440">
        <f t="shared" si="68"/>
        <v>7771.1805000000004</v>
      </c>
      <c r="N1440" t="str">
        <f t="shared" si="66"/>
        <v>Q4</v>
      </c>
      <c r="O1440" s="2">
        <f t="shared" si="67"/>
        <v>13.536682974786327</v>
      </c>
      <c r="P1440" t="str">
        <f>VLOOKUP(retail_sales_2023!C1440,customers!A:J,5,)</f>
        <v>Ranchi</v>
      </c>
      <c r="Q1440" t="str">
        <f>VLOOKUP(C1440,customers!A:J,10,0)</f>
        <v>Premium</v>
      </c>
    </row>
    <row r="1441" spans="1:17" x14ac:dyDescent="0.3">
      <c r="A1441" t="s">
        <v>2475</v>
      </c>
      <c r="B1441" s="1">
        <v>45150</v>
      </c>
      <c r="C1441" t="s">
        <v>557</v>
      </c>
      <c r="D1441" t="s">
        <v>558</v>
      </c>
      <c r="E1441" t="s">
        <v>27</v>
      </c>
      <c r="F1441" t="s">
        <v>43</v>
      </c>
      <c r="G1441" t="s">
        <v>178</v>
      </c>
      <c r="H1441">
        <v>1</v>
      </c>
      <c r="I1441">
        <v>34430.71</v>
      </c>
      <c r="J1441">
        <v>0</v>
      </c>
      <c r="K1441">
        <v>34430.71</v>
      </c>
      <c r="L1441">
        <v>4990.58</v>
      </c>
      <c r="M1441">
        <f t="shared" si="68"/>
        <v>34430.71</v>
      </c>
      <c r="N1441" t="str">
        <f t="shared" si="66"/>
        <v>Q3</v>
      </c>
      <c r="O1441" s="2">
        <f t="shared" si="67"/>
        <v>14.494560234163048</v>
      </c>
      <c r="P1441" t="str">
        <f>VLOOKUP(retail_sales_2023!C1441,customers!A:J,5,)</f>
        <v>Delhi</v>
      </c>
      <c r="Q1441" t="str">
        <f>VLOOKUP(C1441,customers!A:J,10,0)</f>
        <v>Occasional</v>
      </c>
    </row>
    <row r="1442" spans="1:17" x14ac:dyDescent="0.3">
      <c r="A1442" t="s">
        <v>2476</v>
      </c>
      <c r="B1442" s="1">
        <v>45009</v>
      </c>
      <c r="C1442" t="s">
        <v>861</v>
      </c>
      <c r="D1442" t="s">
        <v>862</v>
      </c>
      <c r="E1442" t="s">
        <v>21</v>
      </c>
      <c r="F1442" t="s">
        <v>38</v>
      </c>
      <c r="G1442" t="s">
        <v>77</v>
      </c>
      <c r="H1442">
        <v>4</v>
      </c>
      <c r="I1442">
        <v>2615.83</v>
      </c>
      <c r="J1442">
        <v>0</v>
      </c>
      <c r="K1442">
        <v>10463.32</v>
      </c>
      <c r="L1442">
        <v>2805.42</v>
      </c>
      <c r="M1442">
        <f t="shared" si="68"/>
        <v>10463.32</v>
      </c>
      <c r="N1442" t="str">
        <f t="shared" si="66"/>
        <v>Q1</v>
      </c>
      <c r="O1442" s="2">
        <f t="shared" si="67"/>
        <v>26.811948788720979</v>
      </c>
      <c r="P1442" t="str">
        <f>VLOOKUP(retail_sales_2023!C1442,customers!A:J,5,)</f>
        <v>Bhubaneswar</v>
      </c>
      <c r="Q1442" t="str">
        <f>VLOOKUP(C1442,customers!A:J,10,0)</f>
        <v>Premium</v>
      </c>
    </row>
    <row r="1443" spans="1:17" x14ac:dyDescent="0.3">
      <c r="A1443" t="s">
        <v>2477</v>
      </c>
      <c r="B1443" s="1">
        <v>44956</v>
      </c>
      <c r="C1443" t="s">
        <v>194</v>
      </c>
      <c r="D1443" t="s">
        <v>195</v>
      </c>
      <c r="E1443" t="s">
        <v>33</v>
      </c>
      <c r="F1443" t="s">
        <v>38</v>
      </c>
      <c r="G1443" t="s">
        <v>456</v>
      </c>
      <c r="H1443">
        <v>5</v>
      </c>
      <c r="I1443">
        <v>2622.42</v>
      </c>
      <c r="J1443">
        <v>0</v>
      </c>
      <c r="K1443">
        <v>13112.1</v>
      </c>
      <c r="L1443">
        <v>2745.2</v>
      </c>
      <c r="M1443">
        <f t="shared" si="68"/>
        <v>13112.1</v>
      </c>
      <c r="N1443" t="str">
        <f t="shared" si="66"/>
        <v>Q1</v>
      </c>
      <c r="O1443" s="2">
        <f t="shared" si="67"/>
        <v>20.936387001319389</v>
      </c>
      <c r="P1443" t="str">
        <f>VLOOKUP(retail_sales_2023!C1443,customers!A:J,5,)</f>
        <v>Surat</v>
      </c>
      <c r="Q1443" t="str">
        <f>VLOOKUP(C1443,customers!A:J,10,0)</f>
        <v>Regular</v>
      </c>
    </row>
    <row r="1444" spans="1:17" x14ac:dyDescent="0.3">
      <c r="A1444" t="s">
        <v>2478</v>
      </c>
      <c r="B1444" s="1">
        <v>44996</v>
      </c>
      <c r="C1444" t="s">
        <v>1814</v>
      </c>
      <c r="D1444" t="s">
        <v>1815</v>
      </c>
      <c r="E1444" t="s">
        <v>15</v>
      </c>
      <c r="F1444" t="s">
        <v>81</v>
      </c>
      <c r="G1444" t="s">
        <v>264</v>
      </c>
      <c r="H1444">
        <v>2</v>
      </c>
      <c r="I1444">
        <v>1436.41</v>
      </c>
      <c r="J1444">
        <v>0.25</v>
      </c>
      <c r="K1444">
        <v>2154.62</v>
      </c>
      <c r="L1444">
        <v>490</v>
      </c>
      <c r="M1444">
        <f t="shared" si="68"/>
        <v>2154.6150000000002</v>
      </c>
      <c r="N1444" t="str">
        <f t="shared" si="66"/>
        <v>Q1</v>
      </c>
      <c r="O1444" s="2">
        <f t="shared" si="67"/>
        <v>22.741829185656869</v>
      </c>
      <c r="P1444" t="str">
        <f>VLOOKUP(retail_sales_2023!C1444,customers!A:J,5,)</f>
        <v>Coimbatore</v>
      </c>
      <c r="Q1444" t="str">
        <f>VLOOKUP(C1444,customers!A:J,10,0)</f>
        <v>Regular</v>
      </c>
    </row>
    <row r="1445" spans="1:17" x14ac:dyDescent="0.3">
      <c r="A1445" t="s">
        <v>2479</v>
      </c>
      <c r="B1445" s="1">
        <v>44950</v>
      </c>
      <c r="C1445" t="s">
        <v>1013</v>
      </c>
      <c r="D1445" t="s">
        <v>1014</v>
      </c>
      <c r="E1445" t="s">
        <v>27</v>
      </c>
      <c r="F1445" t="s">
        <v>28</v>
      </c>
      <c r="G1445" t="s">
        <v>325</v>
      </c>
      <c r="H1445">
        <v>1</v>
      </c>
      <c r="I1445">
        <v>4377.53</v>
      </c>
      <c r="J1445">
        <v>0</v>
      </c>
      <c r="K1445">
        <v>4377.53</v>
      </c>
      <c r="L1445">
        <v>1207.8599999999999</v>
      </c>
      <c r="M1445">
        <f t="shared" si="68"/>
        <v>4377.53</v>
      </c>
      <c r="N1445" t="str">
        <f t="shared" si="66"/>
        <v>Q1</v>
      </c>
      <c r="O1445" s="2">
        <f t="shared" si="67"/>
        <v>27.592272354501279</v>
      </c>
      <c r="P1445" t="str">
        <f>VLOOKUP(retail_sales_2023!C1445,customers!A:J,5,)</f>
        <v>Bengaluru</v>
      </c>
      <c r="Q1445" t="str">
        <f>VLOOKUP(C1445,customers!A:J,10,0)</f>
        <v>Premium</v>
      </c>
    </row>
    <row r="1446" spans="1:17" x14ac:dyDescent="0.3">
      <c r="A1446" t="s">
        <v>2480</v>
      </c>
      <c r="B1446" s="1">
        <v>45025</v>
      </c>
      <c r="C1446" t="s">
        <v>2481</v>
      </c>
      <c r="D1446" t="s">
        <v>2482</v>
      </c>
      <c r="E1446" t="s">
        <v>27</v>
      </c>
      <c r="F1446" t="s">
        <v>43</v>
      </c>
      <c r="G1446" t="s">
        <v>110</v>
      </c>
      <c r="H1446">
        <v>2</v>
      </c>
      <c r="I1446">
        <v>80213.279999999999</v>
      </c>
      <c r="J1446">
        <v>0</v>
      </c>
      <c r="K1446">
        <v>160426.56</v>
      </c>
      <c r="L1446">
        <v>24605.58</v>
      </c>
      <c r="M1446">
        <f t="shared" si="68"/>
        <v>160426.56</v>
      </c>
      <c r="N1446" t="str">
        <f t="shared" si="66"/>
        <v>Q2</v>
      </c>
      <c r="O1446" s="2">
        <f t="shared" si="67"/>
        <v>15.33759746515789</v>
      </c>
      <c r="P1446" t="str">
        <f>VLOOKUP(retail_sales_2023!C1446,customers!A:J,5,)</f>
        <v>Chandigarh</v>
      </c>
      <c r="Q1446" t="str">
        <f>VLOOKUP(C1446,customers!A:J,10,0)</f>
        <v>Regular</v>
      </c>
    </row>
    <row r="1447" spans="1:17" x14ac:dyDescent="0.3">
      <c r="A1447" t="s">
        <v>2483</v>
      </c>
      <c r="B1447" s="1">
        <v>45189</v>
      </c>
      <c r="C1447" t="s">
        <v>1789</v>
      </c>
      <c r="D1447" t="s">
        <v>1790</v>
      </c>
      <c r="E1447" t="s">
        <v>33</v>
      </c>
      <c r="F1447" t="s">
        <v>81</v>
      </c>
      <c r="G1447" t="s">
        <v>105</v>
      </c>
      <c r="H1447">
        <v>1</v>
      </c>
      <c r="I1447">
        <v>1644.23</v>
      </c>
      <c r="J1447">
        <v>0.1</v>
      </c>
      <c r="K1447">
        <v>1479.81</v>
      </c>
      <c r="L1447">
        <v>546.5</v>
      </c>
      <c r="M1447">
        <f t="shared" si="68"/>
        <v>1479.807</v>
      </c>
      <c r="N1447" t="str">
        <f t="shared" si="66"/>
        <v>Q3</v>
      </c>
      <c r="O1447" s="2">
        <f t="shared" si="67"/>
        <v>36.930416742689943</v>
      </c>
      <c r="P1447" t="str">
        <f>VLOOKUP(retail_sales_2023!C1447,customers!A:J,5,)</f>
        <v>Surat</v>
      </c>
      <c r="Q1447" t="str">
        <f>VLOOKUP(C1447,customers!A:J,10,0)</f>
        <v>Occasional</v>
      </c>
    </row>
    <row r="1448" spans="1:17" x14ac:dyDescent="0.3">
      <c r="A1448" t="s">
        <v>2484</v>
      </c>
      <c r="B1448" s="1">
        <v>45089</v>
      </c>
      <c r="C1448" t="s">
        <v>1969</v>
      </c>
      <c r="D1448" t="s">
        <v>1970</v>
      </c>
      <c r="E1448" t="s">
        <v>33</v>
      </c>
      <c r="F1448" t="s">
        <v>38</v>
      </c>
      <c r="G1448" t="s">
        <v>73</v>
      </c>
      <c r="H1448">
        <v>1</v>
      </c>
      <c r="I1448">
        <v>1807.36</v>
      </c>
      <c r="J1448">
        <v>0</v>
      </c>
      <c r="K1448">
        <v>1807.36</v>
      </c>
      <c r="L1448">
        <v>633.85</v>
      </c>
      <c r="M1448">
        <f t="shared" si="68"/>
        <v>1807.36</v>
      </c>
      <c r="N1448" t="str">
        <f t="shared" si="66"/>
        <v>Q2</v>
      </c>
      <c r="O1448" s="2">
        <f t="shared" si="67"/>
        <v>35.070489553824366</v>
      </c>
      <c r="P1448" t="str">
        <f>VLOOKUP(retail_sales_2023!C1448,customers!A:J,5,)</f>
        <v>Ahmedabad</v>
      </c>
      <c r="Q1448" t="str">
        <f>VLOOKUP(C1448,customers!A:J,10,0)</f>
        <v>Premium</v>
      </c>
    </row>
    <row r="1449" spans="1:17" x14ac:dyDescent="0.3">
      <c r="A1449" t="s">
        <v>2485</v>
      </c>
      <c r="B1449" s="1">
        <v>45159</v>
      </c>
      <c r="C1449" t="s">
        <v>468</v>
      </c>
      <c r="D1449" t="s">
        <v>469</v>
      </c>
      <c r="E1449" t="s">
        <v>15</v>
      </c>
      <c r="F1449" t="s">
        <v>38</v>
      </c>
      <c r="G1449" t="s">
        <v>456</v>
      </c>
      <c r="H1449">
        <v>1</v>
      </c>
      <c r="I1449">
        <v>2370.3000000000002</v>
      </c>
      <c r="J1449">
        <v>0.3</v>
      </c>
      <c r="K1449">
        <v>1659.21</v>
      </c>
      <c r="L1449">
        <v>456.03</v>
      </c>
      <c r="M1449">
        <f t="shared" si="68"/>
        <v>1659.21</v>
      </c>
      <c r="N1449" t="str">
        <f t="shared" si="66"/>
        <v>Q3</v>
      </c>
      <c r="O1449" s="2">
        <f t="shared" si="67"/>
        <v>27.484766846872905</v>
      </c>
      <c r="P1449" t="str">
        <f>VLOOKUP(retail_sales_2023!C1449,customers!A:J,5,)</f>
        <v>Bengaluru</v>
      </c>
      <c r="Q1449" t="str">
        <f>VLOOKUP(C1449,customers!A:J,10,0)</f>
        <v>Regular</v>
      </c>
    </row>
    <row r="1450" spans="1:17" x14ac:dyDescent="0.3">
      <c r="A1450" t="s">
        <v>2486</v>
      </c>
      <c r="B1450" s="1">
        <v>45152</v>
      </c>
      <c r="C1450" t="s">
        <v>2487</v>
      </c>
      <c r="D1450" t="s">
        <v>2488</v>
      </c>
      <c r="E1450" t="s">
        <v>27</v>
      </c>
      <c r="F1450" t="s">
        <v>52</v>
      </c>
      <c r="G1450" t="s">
        <v>133</v>
      </c>
      <c r="H1450">
        <v>10</v>
      </c>
      <c r="I1450">
        <v>139.41</v>
      </c>
      <c r="J1450">
        <v>0.05</v>
      </c>
      <c r="K1450">
        <v>1324.39</v>
      </c>
      <c r="L1450">
        <v>118.54</v>
      </c>
      <c r="M1450">
        <f t="shared" si="68"/>
        <v>1324.3949999999998</v>
      </c>
      <c r="N1450" t="str">
        <f t="shared" si="66"/>
        <v>Q3</v>
      </c>
      <c r="O1450" s="2">
        <f t="shared" si="67"/>
        <v>8.9505357183307037</v>
      </c>
      <c r="P1450" t="str">
        <f>VLOOKUP(retail_sales_2023!C1450,customers!A:J,5,)</f>
        <v>Amritsar</v>
      </c>
      <c r="Q1450" t="str">
        <f>VLOOKUP(C1450,customers!A:J,10,0)</f>
        <v>Regular</v>
      </c>
    </row>
    <row r="1451" spans="1:17" x14ac:dyDescent="0.3">
      <c r="A1451" t="s">
        <v>2489</v>
      </c>
      <c r="B1451" s="1">
        <v>45228</v>
      </c>
      <c r="C1451" t="s">
        <v>1305</v>
      </c>
      <c r="D1451" t="s">
        <v>1306</v>
      </c>
      <c r="E1451" t="s">
        <v>33</v>
      </c>
      <c r="F1451" t="s">
        <v>52</v>
      </c>
      <c r="G1451" t="s">
        <v>235</v>
      </c>
      <c r="H1451">
        <v>5</v>
      </c>
      <c r="I1451">
        <v>114.67</v>
      </c>
      <c r="J1451">
        <v>0.1</v>
      </c>
      <c r="K1451">
        <v>516.01</v>
      </c>
      <c r="L1451">
        <v>-63.3</v>
      </c>
      <c r="M1451">
        <f t="shared" si="68"/>
        <v>516.01499999999999</v>
      </c>
      <c r="N1451" t="str">
        <f t="shared" si="66"/>
        <v>Q4</v>
      </c>
      <c r="O1451" s="2">
        <f t="shared" si="67"/>
        <v>-12.267204123951087</v>
      </c>
      <c r="P1451" t="str">
        <f>VLOOKUP(retail_sales_2023!C1451,customers!A:J,5,)</f>
        <v>Pune</v>
      </c>
      <c r="Q1451" t="str">
        <f>VLOOKUP(C1451,customers!A:J,10,0)</f>
        <v>Premium</v>
      </c>
    </row>
    <row r="1452" spans="1:17" x14ac:dyDescent="0.3">
      <c r="A1452" t="s">
        <v>2490</v>
      </c>
      <c r="B1452" s="1">
        <v>45084</v>
      </c>
      <c r="C1452" t="s">
        <v>2168</v>
      </c>
      <c r="D1452" t="s">
        <v>2169</v>
      </c>
      <c r="E1452" t="s">
        <v>33</v>
      </c>
      <c r="F1452" t="s">
        <v>81</v>
      </c>
      <c r="G1452" t="s">
        <v>333</v>
      </c>
      <c r="H1452">
        <v>4</v>
      </c>
      <c r="I1452">
        <v>2221.17</v>
      </c>
      <c r="J1452">
        <v>0.15</v>
      </c>
      <c r="K1452">
        <v>7551.98</v>
      </c>
      <c r="L1452">
        <v>2161.66</v>
      </c>
      <c r="M1452">
        <f t="shared" si="68"/>
        <v>7551.9780000000001</v>
      </c>
      <c r="N1452" t="str">
        <f t="shared" si="66"/>
        <v>Q2</v>
      </c>
      <c r="O1452" s="2">
        <f t="shared" si="67"/>
        <v>28.623751651884671</v>
      </c>
      <c r="P1452" t="str">
        <f>VLOOKUP(retail_sales_2023!C1452,customers!A:J,5,)</f>
        <v>Nagpur</v>
      </c>
      <c r="Q1452" t="str">
        <f>VLOOKUP(C1452,customers!A:J,10,0)</f>
        <v>Premium</v>
      </c>
    </row>
    <row r="1453" spans="1:17" x14ac:dyDescent="0.3">
      <c r="A1453" t="s">
        <v>2491</v>
      </c>
      <c r="B1453" s="1">
        <v>45062</v>
      </c>
      <c r="C1453" t="s">
        <v>1094</v>
      </c>
      <c r="D1453" t="s">
        <v>1095</v>
      </c>
      <c r="E1453" t="s">
        <v>27</v>
      </c>
      <c r="F1453" t="s">
        <v>28</v>
      </c>
      <c r="G1453" t="s">
        <v>672</v>
      </c>
      <c r="H1453">
        <v>2</v>
      </c>
      <c r="I1453">
        <v>514.69000000000005</v>
      </c>
      <c r="J1453">
        <v>0.05</v>
      </c>
      <c r="K1453">
        <v>977.91</v>
      </c>
      <c r="L1453">
        <v>159.44999999999999</v>
      </c>
      <c r="M1453">
        <f t="shared" si="68"/>
        <v>977.91100000000006</v>
      </c>
      <c r="N1453" t="str">
        <f t="shared" si="66"/>
        <v>Q2</v>
      </c>
      <c r="O1453" s="2">
        <f t="shared" si="67"/>
        <v>16.305181458416417</v>
      </c>
      <c r="P1453" t="str">
        <f>VLOOKUP(retail_sales_2023!C1453,customers!A:J,5,)</f>
        <v>Lucknow</v>
      </c>
      <c r="Q1453" t="str">
        <f>VLOOKUP(C1453,customers!A:J,10,0)</f>
        <v>Premium</v>
      </c>
    </row>
    <row r="1454" spans="1:17" x14ac:dyDescent="0.3">
      <c r="A1454" t="s">
        <v>2492</v>
      </c>
      <c r="B1454" s="1">
        <v>45170</v>
      </c>
      <c r="C1454" t="s">
        <v>13</v>
      </c>
      <c r="D1454" t="s">
        <v>14</v>
      </c>
      <c r="E1454" t="s">
        <v>15</v>
      </c>
      <c r="F1454" t="s">
        <v>81</v>
      </c>
      <c r="G1454" t="s">
        <v>470</v>
      </c>
      <c r="H1454">
        <v>2</v>
      </c>
      <c r="I1454">
        <v>1672.59</v>
      </c>
      <c r="J1454">
        <v>0.05</v>
      </c>
      <c r="K1454">
        <v>3177.92</v>
      </c>
      <c r="L1454">
        <v>1110.6600000000001</v>
      </c>
      <c r="M1454">
        <f t="shared" si="68"/>
        <v>3177.9209999999998</v>
      </c>
      <c r="N1454" t="str">
        <f t="shared" si="66"/>
        <v>Q3</v>
      </c>
      <c r="O1454" s="2">
        <f t="shared" si="67"/>
        <v>34.949274997482632</v>
      </c>
      <c r="P1454" t="str">
        <f>VLOOKUP(retail_sales_2023!C1454,customers!A:J,5,)</f>
        <v>Kochi</v>
      </c>
      <c r="Q1454" t="str">
        <f>VLOOKUP(C1454,customers!A:J,10,0)</f>
        <v>Regular</v>
      </c>
    </row>
    <row r="1455" spans="1:17" x14ac:dyDescent="0.3">
      <c r="A1455" t="s">
        <v>2493</v>
      </c>
      <c r="B1455" s="1">
        <v>45171</v>
      </c>
      <c r="C1455" t="s">
        <v>1338</v>
      </c>
      <c r="D1455" t="s">
        <v>1339</v>
      </c>
      <c r="E1455" t="s">
        <v>27</v>
      </c>
      <c r="F1455" t="s">
        <v>38</v>
      </c>
      <c r="G1455" t="s">
        <v>456</v>
      </c>
      <c r="H1455">
        <v>5</v>
      </c>
      <c r="I1455">
        <v>1554.43</v>
      </c>
      <c r="J1455">
        <v>0.1</v>
      </c>
      <c r="K1455">
        <v>6994.94</v>
      </c>
      <c r="L1455">
        <v>2073.3000000000002</v>
      </c>
      <c r="M1455">
        <f t="shared" si="68"/>
        <v>6994.9350000000004</v>
      </c>
      <c r="N1455" t="str">
        <f t="shared" si="66"/>
        <v>Q3</v>
      </c>
      <c r="O1455" s="2">
        <f t="shared" si="67"/>
        <v>29.639996912053572</v>
      </c>
      <c r="P1455" t="str">
        <f>VLOOKUP(retail_sales_2023!C1455,customers!A:J,5,)</f>
        <v>Lucknow</v>
      </c>
      <c r="Q1455" t="str">
        <f>VLOOKUP(C1455,customers!A:J,10,0)</f>
        <v>Premium</v>
      </c>
    </row>
    <row r="1456" spans="1:17" x14ac:dyDescent="0.3">
      <c r="A1456" t="s">
        <v>2494</v>
      </c>
      <c r="B1456" s="1">
        <v>45104</v>
      </c>
      <c r="C1456" t="s">
        <v>628</v>
      </c>
      <c r="D1456" t="s">
        <v>629</v>
      </c>
      <c r="E1456" t="s">
        <v>27</v>
      </c>
      <c r="F1456" t="s">
        <v>28</v>
      </c>
      <c r="G1456" t="s">
        <v>280</v>
      </c>
      <c r="H1456">
        <v>4</v>
      </c>
      <c r="I1456">
        <v>2217.9499999999998</v>
      </c>
      <c r="J1456">
        <v>0</v>
      </c>
      <c r="K1456">
        <v>8871.7999999999993</v>
      </c>
      <c r="L1456">
        <v>1576.04</v>
      </c>
      <c r="M1456">
        <f t="shared" si="68"/>
        <v>8871.7999999999993</v>
      </c>
      <c r="N1456" t="str">
        <f t="shared" si="66"/>
        <v>Q2</v>
      </c>
      <c r="O1456" s="2">
        <f t="shared" si="67"/>
        <v>17.764602448206681</v>
      </c>
      <c r="P1456" t="str">
        <f>VLOOKUP(retail_sales_2023!C1456,customers!A:J,5,)</f>
        <v>Chandigarh</v>
      </c>
      <c r="Q1456" t="str">
        <f>VLOOKUP(C1456,customers!A:J,10,0)</f>
        <v>Premium</v>
      </c>
    </row>
    <row r="1457" spans="1:17" x14ac:dyDescent="0.3">
      <c r="A1457" t="s">
        <v>2495</v>
      </c>
      <c r="B1457" s="1">
        <v>44967</v>
      </c>
      <c r="C1457" t="s">
        <v>1767</v>
      </c>
      <c r="D1457" t="s">
        <v>1768</v>
      </c>
      <c r="E1457" t="s">
        <v>27</v>
      </c>
      <c r="F1457" t="s">
        <v>38</v>
      </c>
      <c r="G1457" t="s">
        <v>456</v>
      </c>
      <c r="H1457">
        <v>2</v>
      </c>
      <c r="I1457">
        <v>2430.5100000000002</v>
      </c>
      <c r="J1457">
        <v>0.15</v>
      </c>
      <c r="K1457">
        <v>4131.87</v>
      </c>
      <c r="L1457">
        <v>882.9</v>
      </c>
      <c r="M1457">
        <f t="shared" si="68"/>
        <v>4131.8670000000002</v>
      </c>
      <c r="N1457" t="str">
        <f t="shared" si="66"/>
        <v>Q1</v>
      </c>
      <c r="O1457" s="2">
        <f t="shared" si="67"/>
        <v>21.36804884955238</v>
      </c>
      <c r="P1457" t="str">
        <f>VLOOKUP(retail_sales_2023!C1457,customers!A:J,5,)</f>
        <v>Amritsar</v>
      </c>
      <c r="Q1457" t="str">
        <f>VLOOKUP(C1457,customers!A:J,10,0)</f>
        <v>Premium</v>
      </c>
    </row>
    <row r="1458" spans="1:17" x14ac:dyDescent="0.3">
      <c r="A1458" t="s">
        <v>2496</v>
      </c>
      <c r="B1458" s="1">
        <v>45262</v>
      </c>
      <c r="C1458" t="s">
        <v>921</v>
      </c>
      <c r="D1458" t="s">
        <v>922</v>
      </c>
      <c r="E1458" t="s">
        <v>15</v>
      </c>
      <c r="F1458" t="s">
        <v>52</v>
      </c>
      <c r="G1458" t="s">
        <v>133</v>
      </c>
      <c r="H1458">
        <v>5</v>
      </c>
      <c r="I1458">
        <v>286.3</v>
      </c>
      <c r="J1458">
        <v>0</v>
      </c>
      <c r="K1458">
        <v>1431.5</v>
      </c>
      <c r="L1458">
        <v>135.37</v>
      </c>
      <c r="M1458">
        <f t="shared" si="68"/>
        <v>1431.5</v>
      </c>
      <c r="N1458" t="str">
        <f t="shared" si="66"/>
        <v>Q4</v>
      </c>
      <c r="O1458" s="2">
        <f t="shared" si="67"/>
        <v>9.4565141460006981</v>
      </c>
      <c r="P1458" t="str">
        <f>VLOOKUP(retail_sales_2023!C1458,customers!A:J,5,)</f>
        <v>Kochi</v>
      </c>
      <c r="Q1458" t="str">
        <f>VLOOKUP(C1458,customers!A:J,10,0)</f>
        <v>Premium</v>
      </c>
    </row>
    <row r="1459" spans="1:17" x14ac:dyDescent="0.3">
      <c r="A1459" t="s">
        <v>2497</v>
      </c>
      <c r="B1459" s="1">
        <v>45153</v>
      </c>
      <c r="C1459" t="s">
        <v>41</v>
      </c>
      <c r="D1459" t="s">
        <v>42</v>
      </c>
      <c r="E1459" t="s">
        <v>15</v>
      </c>
      <c r="F1459" t="s">
        <v>52</v>
      </c>
      <c r="G1459" t="s">
        <v>937</v>
      </c>
      <c r="H1459">
        <v>7</v>
      </c>
      <c r="I1459">
        <v>87.49</v>
      </c>
      <c r="J1459">
        <v>0</v>
      </c>
      <c r="K1459">
        <v>612.42999999999995</v>
      </c>
      <c r="L1459">
        <v>59.89</v>
      </c>
      <c r="M1459">
        <f t="shared" si="68"/>
        <v>612.42999999999995</v>
      </c>
      <c r="N1459" t="str">
        <f t="shared" si="66"/>
        <v>Q3</v>
      </c>
      <c r="O1459" s="2">
        <f t="shared" si="67"/>
        <v>9.7790767924497501</v>
      </c>
      <c r="P1459" t="str">
        <f>VLOOKUP(retail_sales_2023!C1459,customers!A:J,5,)</f>
        <v>Kochi</v>
      </c>
      <c r="Q1459" t="str">
        <f>VLOOKUP(C1459,customers!A:J,10,0)</f>
        <v>Regular</v>
      </c>
    </row>
    <row r="1460" spans="1:17" x14ac:dyDescent="0.3">
      <c r="A1460" t="s">
        <v>2498</v>
      </c>
      <c r="B1460" s="1">
        <v>45149</v>
      </c>
      <c r="C1460" t="s">
        <v>2136</v>
      </c>
      <c r="D1460" t="s">
        <v>2137</v>
      </c>
      <c r="E1460" t="s">
        <v>27</v>
      </c>
      <c r="F1460" t="s">
        <v>28</v>
      </c>
      <c r="G1460" t="s">
        <v>672</v>
      </c>
      <c r="H1460">
        <v>3</v>
      </c>
      <c r="I1460">
        <v>475.27</v>
      </c>
      <c r="J1460">
        <v>0</v>
      </c>
      <c r="K1460">
        <v>1425.81</v>
      </c>
      <c r="L1460">
        <v>-160.97</v>
      </c>
      <c r="M1460">
        <f t="shared" si="68"/>
        <v>1425.81</v>
      </c>
      <c r="N1460" t="str">
        <f t="shared" si="66"/>
        <v>Q3</v>
      </c>
      <c r="O1460" s="2">
        <f t="shared" si="67"/>
        <v>-11.289723034625933</v>
      </c>
      <c r="P1460" t="str">
        <f>VLOOKUP(retail_sales_2023!C1460,customers!A:J,5,)</f>
        <v>Chandigarh</v>
      </c>
      <c r="Q1460" t="str">
        <f>VLOOKUP(C1460,customers!A:J,10,0)</f>
        <v>Premium</v>
      </c>
    </row>
    <row r="1461" spans="1:17" x14ac:dyDescent="0.3">
      <c r="A1461" t="s">
        <v>2499</v>
      </c>
      <c r="B1461" s="1">
        <v>45175</v>
      </c>
      <c r="C1461" t="s">
        <v>2500</v>
      </c>
      <c r="D1461" t="s">
        <v>2501</v>
      </c>
      <c r="E1461" t="s">
        <v>21</v>
      </c>
      <c r="F1461" t="s">
        <v>38</v>
      </c>
      <c r="G1461" t="s">
        <v>39</v>
      </c>
      <c r="H1461">
        <v>5</v>
      </c>
      <c r="I1461">
        <v>814.67</v>
      </c>
      <c r="J1461">
        <v>0</v>
      </c>
      <c r="K1461">
        <v>4073.35</v>
      </c>
      <c r="L1461">
        <v>1217.83</v>
      </c>
      <c r="M1461">
        <f t="shared" si="68"/>
        <v>4073.35</v>
      </c>
      <c r="N1461" t="str">
        <f t="shared" si="66"/>
        <v>Q3</v>
      </c>
      <c r="O1461" s="2">
        <f t="shared" si="67"/>
        <v>29.897504511029005</v>
      </c>
      <c r="P1461" t="str">
        <f>VLOOKUP(retail_sales_2023!C1461,customers!A:J,5,)</f>
        <v>Bhubaneswar</v>
      </c>
      <c r="Q1461" t="str">
        <f>VLOOKUP(C1461,customers!A:J,10,0)</f>
        <v>Occasional</v>
      </c>
    </row>
    <row r="1462" spans="1:17" x14ac:dyDescent="0.3">
      <c r="A1462" t="s">
        <v>2502</v>
      </c>
      <c r="B1462" s="1">
        <v>44931</v>
      </c>
      <c r="C1462" t="s">
        <v>2503</v>
      </c>
      <c r="D1462" t="s">
        <v>2504</v>
      </c>
      <c r="E1462" t="s">
        <v>15</v>
      </c>
      <c r="F1462" t="s">
        <v>16</v>
      </c>
      <c r="G1462" t="s">
        <v>86</v>
      </c>
      <c r="H1462">
        <v>3</v>
      </c>
      <c r="I1462">
        <v>935.91</v>
      </c>
      <c r="J1462">
        <v>0</v>
      </c>
      <c r="K1462">
        <v>2807.73</v>
      </c>
      <c r="L1462">
        <v>906.33</v>
      </c>
      <c r="M1462">
        <f t="shared" si="68"/>
        <v>2807.73</v>
      </c>
      <c r="N1462" t="str">
        <f t="shared" si="66"/>
        <v>Q1</v>
      </c>
      <c r="O1462" s="2">
        <f t="shared" si="67"/>
        <v>32.279813229904583</v>
      </c>
      <c r="P1462" t="str">
        <f>VLOOKUP(retail_sales_2023!C1462,customers!A:J,5,)</f>
        <v>Hyderabad</v>
      </c>
      <c r="Q1462" t="str">
        <f>VLOOKUP(C1462,customers!A:J,10,0)</f>
        <v>Regular</v>
      </c>
    </row>
    <row r="1463" spans="1:17" x14ac:dyDescent="0.3">
      <c r="A1463" t="s">
        <v>2505</v>
      </c>
      <c r="B1463" s="1">
        <v>45235</v>
      </c>
      <c r="C1463" t="s">
        <v>2333</v>
      </c>
      <c r="D1463" t="s">
        <v>2334</v>
      </c>
      <c r="E1463" t="s">
        <v>15</v>
      </c>
      <c r="F1463" t="s">
        <v>22</v>
      </c>
      <c r="G1463" t="s">
        <v>210</v>
      </c>
      <c r="H1463">
        <v>4</v>
      </c>
      <c r="I1463">
        <v>26853.02</v>
      </c>
      <c r="J1463">
        <v>0.1</v>
      </c>
      <c r="K1463">
        <v>96670.87</v>
      </c>
      <c r="L1463">
        <v>21145.9</v>
      </c>
      <c r="M1463">
        <f t="shared" si="68"/>
        <v>96670.872000000003</v>
      </c>
      <c r="N1463" t="str">
        <f t="shared" si="66"/>
        <v>Q4</v>
      </c>
      <c r="O1463" s="2">
        <f t="shared" si="67"/>
        <v>21.874117818532099</v>
      </c>
      <c r="P1463" t="str">
        <f>VLOOKUP(retail_sales_2023!C1463,customers!A:J,5,)</f>
        <v>Chennai</v>
      </c>
      <c r="Q1463" t="str">
        <f>VLOOKUP(C1463,customers!A:J,10,0)</f>
        <v>Regular</v>
      </c>
    </row>
    <row r="1464" spans="1:17" x14ac:dyDescent="0.3">
      <c r="A1464" t="s">
        <v>2506</v>
      </c>
      <c r="B1464" s="1">
        <v>45081</v>
      </c>
      <c r="C1464" t="s">
        <v>1051</v>
      </c>
      <c r="D1464" t="s">
        <v>1052</v>
      </c>
      <c r="E1464" t="s">
        <v>21</v>
      </c>
      <c r="F1464" t="s">
        <v>38</v>
      </c>
      <c r="G1464" t="s">
        <v>77</v>
      </c>
      <c r="H1464">
        <v>5</v>
      </c>
      <c r="I1464">
        <v>824.43</v>
      </c>
      <c r="J1464">
        <v>0.05</v>
      </c>
      <c r="K1464">
        <v>3916.04</v>
      </c>
      <c r="L1464">
        <v>903.08</v>
      </c>
      <c r="M1464">
        <f t="shared" si="68"/>
        <v>3916.0424999999996</v>
      </c>
      <c r="N1464" t="str">
        <f t="shared" si="66"/>
        <v>Q2</v>
      </c>
      <c r="O1464" s="2">
        <f t="shared" si="67"/>
        <v>23.061051470362919</v>
      </c>
      <c r="P1464" t="str">
        <f>VLOOKUP(retail_sales_2023!C1464,customers!A:J,5,)</f>
        <v>Bhubaneswar</v>
      </c>
      <c r="Q1464" t="str">
        <f>VLOOKUP(C1464,customers!A:J,10,0)</f>
        <v>Regular</v>
      </c>
    </row>
    <row r="1465" spans="1:17" x14ac:dyDescent="0.3">
      <c r="A1465" t="s">
        <v>2507</v>
      </c>
      <c r="B1465" s="1">
        <v>45053</v>
      </c>
      <c r="C1465" t="s">
        <v>2508</v>
      </c>
      <c r="D1465" t="s">
        <v>2509</v>
      </c>
      <c r="E1465" t="s">
        <v>33</v>
      </c>
      <c r="F1465" t="s">
        <v>81</v>
      </c>
      <c r="G1465" t="s">
        <v>370</v>
      </c>
      <c r="H1465">
        <v>1</v>
      </c>
      <c r="I1465">
        <v>1679.32</v>
      </c>
      <c r="J1465">
        <v>0</v>
      </c>
      <c r="K1465">
        <v>1679.32</v>
      </c>
      <c r="L1465">
        <v>516.36</v>
      </c>
      <c r="M1465">
        <f t="shared" si="68"/>
        <v>1679.32</v>
      </c>
      <c r="N1465" t="str">
        <f t="shared" si="66"/>
        <v>Q2</v>
      </c>
      <c r="O1465" s="2">
        <f t="shared" si="67"/>
        <v>30.74815996951147</v>
      </c>
      <c r="P1465" t="str">
        <f>VLOOKUP(retail_sales_2023!C1465,customers!A:J,5,)</f>
        <v>Ahmedabad</v>
      </c>
      <c r="Q1465" t="str">
        <f>VLOOKUP(C1465,customers!A:J,10,0)</f>
        <v>Premium</v>
      </c>
    </row>
    <row r="1466" spans="1:17" x14ac:dyDescent="0.3">
      <c r="A1466" t="s">
        <v>2510</v>
      </c>
      <c r="B1466" s="1">
        <v>45177</v>
      </c>
      <c r="C1466" t="s">
        <v>528</v>
      </c>
      <c r="D1466" t="s">
        <v>529</v>
      </c>
      <c r="E1466" t="s">
        <v>27</v>
      </c>
      <c r="F1466" t="s">
        <v>81</v>
      </c>
      <c r="G1466" t="s">
        <v>101</v>
      </c>
      <c r="H1466">
        <v>1</v>
      </c>
      <c r="I1466">
        <v>1260.94</v>
      </c>
      <c r="J1466">
        <v>0</v>
      </c>
      <c r="K1466">
        <v>1260.94</v>
      </c>
      <c r="L1466">
        <v>481.15</v>
      </c>
      <c r="M1466">
        <f t="shared" si="68"/>
        <v>1260.94</v>
      </c>
      <c r="N1466" t="str">
        <f t="shared" si="66"/>
        <v>Q3</v>
      </c>
      <c r="O1466" s="2">
        <f t="shared" si="67"/>
        <v>38.158040826684854</v>
      </c>
      <c r="P1466" t="str">
        <f>VLOOKUP(retail_sales_2023!C1466,customers!A:J,5,)</f>
        <v>Amritsar</v>
      </c>
      <c r="Q1466" t="str">
        <f>VLOOKUP(C1466,customers!A:J,10,0)</f>
        <v>Premium</v>
      </c>
    </row>
    <row r="1467" spans="1:17" x14ac:dyDescent="0.3">
      <c r="A1467" t="s">
        <v>2511</v>
      </c>
      <c r="B1467" s="1">
        <v>45137</v>
      </c>
      <c r="C1467" t="s">
        <v>123</v>
      </c>
      <c r="D1467" t="s">
        <v>124</v>
      </c>
      <c r="E1467" t="s">
        <v>33</v>
      </c>
      <c r="F1467" t="s">
        <v>52</v>
      </c>
      <c r="G1467" t="s">
        <v>117</v>
      </c>
      <c r="H1467">
        <v>4</v>
      </c>
      <c r="I1467">
        <v>576.54999999999995</v>
      </c>
      <c r="J1467">
        <v>0.25</v>
      </c>
      <c r="K1467">
        <v>1729.65</v>
      </c>
      <c r="L1467">
        <v>142.76</v>
      </c>
      <c r="M1467">
        <f t="shared" si="68"/>
        <v>1729.6499999999999</v>
      </c>
      <c r="N1467" t="str">
        <f t="shared" si="66"/>
        <v>Q3</v>
      </c>
      <c r="O1467" s="2">
        <f t="shared" si="67"/>
        <v>8.2536929436591198</v>
      </c>
      <c r="P1467" t="str">
        <f>VLOOKUP(retail_sales_2023!C1467,customers!A:J,5,)</f>
        <v>Surat</v>
      </c>
      <c r="Q1467" t="str">
        <f>VLOOKUP(C1467,customers!A:J,10,0)</f>
        <v>Premium</v>
      </c>
    </row>
    <row r="1468" spans="1:17" x14ac:dyDescent="0.3">
      <c r="A1468" t="s">
        <v>2512</v>
      </c>
      <c r="B1468" s="1">
        <v>44928</v>
      </c>
      <c r="C1468" t="s">
        <v>1324</v>
      </c>
      <c r="D1468" t="s">
        <v>1325</v>
      </c>
      <c r="E1468" t="s">
        <v>33</v>
      </c>
      <c r="F1468" t="s">
        <v>22</v>
      </c>
      <c r="G1468" t="s">
        <v>34</v>
      </c>
      <c r="H1468">
        <v>1</v>
      </c>
      <c r="I1468">
        <v>19150.89</v>
      </c>
      <c r="J1468">
        <v>0</v>
      </c>
      <c r="K1468">
        <v>19150.89</v>
      </c>
      <c r="L1468">
        <v>4293.28</v>
      </c>
      <c r="M1468">
        <f t="shared" si="68"/>
        <v>19150.89</v>
      </c>
      <c r="N1468" t="str">
        <f t="shared" si="66"/>
        <v>Q1</v>
      </c>
      <c r="O1468" s="2">
        <f t="shared" si="67"/>
        <v>22.418174821117972</v>
      </c>
      <c r="P1468" t="str">
        <f>VLOOKUP(retail_sales_2023!C1468,customers!A:J,5,)</f>
        <v>Mumbai</v>
      </c>
      <c r="Q1468" t="str">
        <f>VLOOKUP(C1468,customers!A:J,10,0)</f>
        <v>Regular</v>
      </c>
    </row>
    <row r="1469" spans="1:17" x14ac:dyDescent="0.3">
      <c r="A1469" t="s">
        <v>2513</v>
      </c>
      <c r="B1469" s="1">
        <v>45058</v>
      </c>
      <c r="C1469" t="s">
        <v>2514</v>
      </c>
      <c r="D1469" t="s">
        <v>2515</v>
      </c>
      <c r="E1469" t="s">
        <v>21</v>
      </c>
      <c r="F1469" t="s">
        <v>43</v>
      </c>
      <c r="G1469" t="s">
        <v>44</v>
      </c>
      <c r="H1469">
        <v>3</v>
      </c>
      <c r="I1469">
        <v>33747.25</v>
      </c>
      <c r="J1469">
        <v>0.15</v>
      </c>
      <c r="K1469">
        <v>86055.49</v>
      </c>
      <c r="L1469">
        <v>7817.12</v>
      </c>
      <c r="M1469">
        <f t="shared" si="68"/>
        <v>86055.487500000003</v>
      </c>
      <c r="N1469" t="str">
        <f t="shared" si="66"/>
        <v>Q2</v>
      </c>
      <c r="O1469" s="2">
        <f t="shared" si="67"/>
        <v>9.0838132465459207</v>
      </c>
      <c r="P1469" t="str">
        <f>VLOOKUP(retail_sales_2023!C1469,customers!A:J,5,)</f>
        <v>Guwahati</v>
      </c>
      <c r="Q1469" t="str">
        <f>VLOOKUP(C1469,customers!A:J,10,0)</f>
        <v>Regular</v>
      </c>
    </row>
    <row r="1470" spans="1:17" x14ac:dyDescent="0.3">
      <c r="A1470" t="s">
        <v>2516</v>
      </c>
      <c r="B1470" s="1">
        <v>45264</v>
      </c>
      <c r="C1470" t="s">
        <v>1436</v>
      </c>
      <c r="D1470" t="s">
        <v>1437</v>
      </c>
      <c r="E1470" t="s">
        <v>21</v>
      </c>
      <c r="F1470" t="s">
        <v>81</v>
      </c>
      <c r="G1470" t="s">
        <v>158</v>
      </c>
      <c r="H1470">
        <v>2</v>
      </c>
      <c r="I1470">
        <v>640.79</v>
      </c>
      <c r="J1470">
        <v>0.25</v>
      </c>
      <c r="K1470">
        <v>961.18</v>
      </c>
      <c r="L1470">
        <v>216.81</v>
      </c>
      <c r="M1470">
        <f t="shared" si="68"/>
        <v>961.18499999999995</v>
      </c>
      <c r="N1470" t="str">
        <f t="shared" si="66"/>
        <v>Q4</v>
      </c>
      <c r="O1470" s="2">
        <f t="shared" si="67"/>
        <v>22.556649118791487</v>
      </c>
      <c r="P1470" t="str">
        <f>VLOOKUP(retail_sales_2023!C1470,customers!A:J,5,)</f>
        <v>Ranchi</v>
      </c>
      <c r="Q1470" t="str">
        <f>VLOOKUP(C1470,customers!A:J,10,0)</f>
        <v>Premium</v>
      </c>
    </row>
    <row r="1471" spans="1:17" x14ac:dyDescent="0.3">
      <c r="A1471" t="s">
        <v>2517</v>
      </c>
      <c r="B1471" s="1">
        <v>44948</v>
      </c>
      <c r="C1471" t="s">
        <v>1310</v>
      </c>
      <c r="D1471" t="s">
        <v>1311</v>
      </c>
      <c r="E1471" t="s">
        <v>33</v>
      </c>
      <c r="F1471" t="s">
        <v>43</v>
      </c>
      <c r="G1471" t="s">
        <v>301</v>
      </c>
      <c r="H1471">
        <v>5</v>
      </c>
      <c r="I1471">
        <v>51486.74</v>
      </c>
      <c r="J1471">
        <v>0.1</v>
      </c>
      <c r="K1471">
        <v>231690.33</v>
      </c>
      <c r="L1471">
        <v>21000.240000000002</v>
      </c>
      <c r="M1471">
        <f t="shared" si="68"/>
        <v>231690.33</v>
      </c>
      <c r="N1471" t="str">
        <f t="shared" si="66"/>
        <v>Q1</v>
      </c>
      <c r="O1471" s="2">
        <f t="shared" si="67"/>
        <v>9.0639259739497984</v>
      </c>
      <c r="P1471" t="str">
        <f>VLOOKUP(retail_sales_2023!C1471,customers!A:J,5,)</f>
        <v>Mumbai</v>
      </c>
      <c r="Q1471" t="str">
        <f>VLOOKUP(C1471,customers!A:J,10,0)</f>
        <v>Occasional</v>
      </c>
    </row>
    <row r="1472" spans="1:17" x14ac:dyDescent="0.3">
      <c r="A1472" t="s">
        <v>2518</v>
      </c>
      <c r="B1472" s="1">
        <v>45272</v>
      </c>
      <c r="C1472" t="s">
        <v>139</v>
      </c>
      <c r="D1472" t="s">
        <v>140</v>
      </c>
      <c r="E1472" t="s">
        <v>21</v>
      </c>
      <c r="F1472" t="s">
        <v>38</v>
      </c>
      <c r="G1472" t="s">
        <v>65</v>
      </c>
      <c r="H1472">
        <v>4</v>
      </c>
      <c r="I1472">
        <v>3499.01</v>
      </c>
      <c r="J1472">
        <v>0.1</v>
      </c>
      <c r="K1472">
        <v>12596.44</v>
      </c>
      <c r="L1472">
        <v>4494.6899999999996</v>
      </c>
      <c r="M1472">
        <f t="shared" si="68"/>
        <v>12596.436000000002</v>
      </c>
      <c r="N1472" t="str">
        <f t="shared" si="66"/>
        <v>Q4</v>
      </c>
      <c r="O1472" s="2">
        <f t="shared" si="67"/>
        <v>35.682224501525823</v>
      </c>
      <c r="P1472" t="str">
        <f>VLOOKUP(retail_sales_2023!C1472,customers!A:J,5,)</f>
        <v>Ranchi</v>
      </c>
      <c r="Q1472" t="str">
        <f>VLOOKUP(C1472,customers!A:J,10,0)</f>
        <v>Premium</v>
      </c>
    </row>
    <row r="1473" spans="1:17" x14ac:dyDescent="0.3">
      <c r="A1473" t="s">
        <v>2519</v>
      </c>
      <c r="B1473" s="1">
        <v>45135</v>
      </c>
      <c r="C1473" t="s">
        <v>1886</v>
      </c>
      <c r="D1473" t="s">
        <v>1887</v>
      </c>
      <c r="E1473" t="s">
        <v>21</v>
      </c>
      <c r="F1473" t="s">
        <v>81</v>
      </c>
      <c r="G1473" t="s">
        <v>82</v>
      </c>
      <c r="H1473">
        <v>1</v>
      </c>
      <c r="I1473">
        <v>4645.99</v>
      </c>
      <c r="J1473">
        <v>0</v>
      </c>
      <c r="K1473">
        <v>4645.99</v>
      </c>
      <c r="L1473">
        <v>1591.47</v>
      </c>
      <c r="M1473">
        <f t="shared" si="68"/>
        <v>4645.99</v>
      </c>
      <c r="N1473" t="str">
        <f t="shared" si="66"/>
        <v>Q3</v>
      </c>
      <c r="O1473" s="2">
        <f t="shared" si="67"/>
        <v>34.254701366124337</v>
      </c>
      <c r="P1473" t="str">
        <f>VLOOKUP(retail_sales_2023!C1473,customers!A:J,5,)</f>
        <v>Kolkata</v>
      </c>
      <c r="Q1473" t="str">
        <f>VLOOKUP(C1473,customers!A:J,10,0)</f>
        <v>Regular</v>
      </c>
    </row>
    <row r="1474" spans="1:17" x14ac:dyDescent="0.3">
      <c r="A1474" t="s">
        <v>2520</v>
      </c>
      <c r="B1474" s="1">
        <v>44960</v>
      </c>
      <c r="C1474" t="s">
        <v>2521</v>
      </c>
      <c r="D1474" t="s">
        <v>2522</v>
      </c>
      <c r="E1474" t="s">
        <v>33</v>
      </c>
      <c r="F1474" t="s">
        <v>81</v>
      </c>
      <c r="G1474" t="s">
        <v>101</v>
      </c>
      <c r="H1474">
        <v>5</v>
      </c>
      <c r="I1474">
        <v>2101.69</v>
      </c>
      <c r="J1474">
        <v>0</v>
      </c>
      <c r="K1474">
        <v>10508.45</v>
      </c>
      <c r="L1474">
        <v>2770.83</v>
      </c>
      <c r="M1474">
        <f t="shared" si="68"/>
        <v>10508.45</v>
      </c>
      <c r="N1474" t="str">
        <f t="shared" si="66"/>
        <v>Q1</v>
      </c>
      <c r="O1474" s="2">
        <f t="shared" si="67"/>
        <v>26.36763747270054</v>
      </c>
      <c r="P1474" t="str">
        <f>VLOOKUP(retail_sales_2023!C1474,customers!A:J,5,)</f>
        <v>Ahmedabad</v>
      </c>
      <c r="Q1474" t="str">
        <f>VLOOKUP(C1474,customers!A:J,10,0)</f>
        <v>Premium</v>
      </c>
    </row>
    <row r="1475" spans="1:17" x14ac:dyDescent="0.3">
      <c r="A1475" t="s">
        <v>2523</v>
      </c>
      <c r="B1475" s="1">
        <v>45069</v>
      </c>
      <c r="C1475" t="s">
        <v>2022</v>
      </c>
      <c r="D1475" t="s">
        <v>2023</v>
      </c>
      <c r="E1475" t="s">
        <v>21</v>
      </c>
      <c r="F1475" t="s">
        <v>81</v>
      </c>
      <c r="G1475" t="s">
        <v>333</v>
      </c>
      <c r="H1475">
        <v>1</v>
      </c>
      <c r="I1475">
        <v>2970.07</v>
      </c>
      <c r="J1475">
        <v>0.1</v>
      </c>
      <c r="K1475">
        <v>2673.06</v>
      </c>
      <c r="L1475">
        <v>963.6</v>
      </c>
      <c r="M1475">
        <f t="shared" si="68"/>
        <v>2673.0630000000001</v>
      </c>
      <c r="N1475" t="str">
        <f t="shared" ref="N1475:N1538" si="69">"Q"&amp;ROUNDUP(MONTH(B1475)/3,0)</f>
        <v>Q2</v>
      </c>
      <c r="O1475" s="2">
        <f t="shared" ref="O1475:O1538" si="70">(L1475/K1475)*100</f>
        <v>36.048573544926043</v>
      </c>
      <c r="P1475" t="str">
        <f>VLOOKUP(retail_sales_2023!C1475,customers!A:J,5,)</f>
        <v>Patna</v>
      </c>
      <c r="Q1475" t="str">
        <f>VLOOKUP(C1475,customers!A:J,10,0)</f>
        <v>Regular</v>
      </c>
    </row>
    <row r="1476" spans="1:17" x14ac:dyDescent="0.3">
      <c r="A1476" t="s">
        <v>2524</v>
      </c>
      <c r="B1476" s="1">
        <v>45055</v>
      </c>
      <c r="C1476" t="s">
        <v>103</v>
      </c>
      <c r="D1476" t="s">
        <v>104</v>
      </c>
      <c r="E1476" t="s">
        <v>15</v>
      </c>
      <c r="F1476" t="s">
        <v>52</v>
      </c>
      <c r="G1476" t="s">
        <v>226</v>
      </c>
      <c r="H1476">
        <v>8</v>
      </c>
      <c r="I1476">
        <v>278.38</v>
      </c>
      <c r="J1476">
        <v>0.25</v>
      </c>
      <c r="K1476">
        <v>1670.28</v>
      </c>
      <c r="L1476">
        <v>-194.98</v>
      </c>
      <c r="M1476">
        <f t="shared" si="68"/>
        <v>1670.28</v>
      </c>
      <c r="N1476" t="str">
        <f t="shared" si="69"/>
        <v>Q2</v>
      </c>
      <c r="O1476" s="2">
        <f t="shared" si="70"/>
        <v>-11.67349186962665</v>
      </c>
      <c r="P1476" t="str">
        <f>VLOOKUP(retail_sales_2023!C1476,customers!A:J,5,)</f>
        <v>Coimbatore</v>
      </c>
      <c r="Q1476" t="str">
        <f>VLOOKUP(C1476,customers!A:J,10,0)</f>
        <v>Regular</v>
      </c>
    </row>
    <row r="1477" spans="1:17" x14ac:dyDescent="0.3">
      <c r="A1477" t="s">
        <v>2525</v>
      </c>
      <c r="B1477" s="1">
        <v>44973</v>
      </c>
      <c r="C1477" t="s">
        <v>503</v>
      </c>
      <c r="D1477" t="s">
        <v>504</v>
      </c>
      <c r="E1477" t="s">
        <v>21</v>
      </c>
      <c r="F1477" t="s">
        <v>81</v>
      </c>
      <c r="G1477" t="s">
        <v>158</v>
      </c>
      <c r="H1477">
        <v>5</v>
      </c>
      <c r="I1477">
        <v>1449.53</v>
      </c>
      <c r="J1477">
        <v>0</v>
      </c>
      <c r="K1477">
        <v>7247.65</v>
      </c>
      <c r="L1477">
        <v>2723.28</v>
      </c>
      <c r="M1477">
        <f t="shared" ref="M1477:M1540" si="71">H1477*I1477*(1-J1477)</f>
        <v>7247.65</v>
      </c>
      <c r="N1477" t="str">
        <f t="shared" si="69"/>
        <v>Q1</v>
      </c>
      <c r="O1477" s="2">
        <f t="shared" si="70"/>
        <v>37.574662131863434</v>
      </c>
      <c r="P1477" t="str">
        <f>VLOOKUP(retail_sales_2023!C1477,customers!A:J,5,)</f>
        <v>Patna</v>
      </c>
      <c r="Q1477" t="str">
        <f>VLOOKUP(C1477,customers!A:J,10,0)</f>
        <v>Premium</v>
      </c>
    </row>
    <row r="1478" spans="1:17" x14ac:dyDescent="0.3">
      <c r="A1478" t="s">
        <v>2526</v>
      </c>
      <c r="B1478" s="1">
        <v>45075</v>
      </c>
      <c r="C1478" t="s">
        <v>2481</v>
      </c>
      <c r="D1478" t="s">
        <v>2482</v>
      </c>
      <c r="E1478" t="s">
        <v>27</v>
      </c>
      <c r="F1478" t="s">
        <v>38</v>
      </c>
      <c r="G1478" t="s">
        <v>77</v>
      </c>
      <c r="H1478">
        <v>1</v>
      </c>
      <c r="I1478">
        <v>2384.9699999999998</v>
      </c>
      <c r="J1478">
        <v>0</v>
      </c>
      <c r="K1478">
        <v>2384.9699999999998</v>
      </c>
      <c r="L1478">
        <v>526.76</v>
      </c>
      <c r="M1478">
        <f t="shared" si="71"/>
        <v>2384.9699999999998</v>
      </c>
      <c r="N1478" t="str">
        <f t="shared" si="69"/>
        <v>Q2</v>
      </c>
      <c r="O1478" s="2">
        <f t="shared" si="70"/>
        <v>22.086650985127697</v>
      </c>
      <c r="P1478" t="str">
        <f>VLOOKUP(retail_sales_2023!C1478,customers!A:J,5,)</f>
        <v>Chandigarh</v>
      </c>
      <c r="Q1478" t="str">
        <f>VLOOKUP(C1478,customers!A:J,10,0)</f>
        <v>Regular</v>
      </c>
    </row>
    <row r="1479" spans="1:17" x14ac:dyDescent="0.3">
      <c r="A1479" t="s">
        <v>2527</v>
      </c>
      <c r="B1479" s="1">
        <v>45080</v>
      </c>
      <c r="C1479" t="s">
        <v>1044</v>
      </c>
      <c r="D1479" t="s">
        <v>13093</v>
      </c>
      <c r="E1479" t="s">
        <v>33</v>
      </c>
      <c r="F1479" t="s">
        <v>52</v>
      </c>
      <c r="G1479" t="s">
        <v>200</v>
      </c>
      <c r="H1479">
        <v>1</v>
      </c>
      <c r="I1479">
        <v>477.43</v>
      </c>
      <c r="J1479">
        <v>0.2</v>
      </c>
      <c r="K1479">
        <v>381.94</v>
      </c>
      <c r="L1479">
        <v>34.24</v>
      </c>
      <c r="M1479">
        <f t="shared" si="71"/>
        <v>381.94400000000002</v>
      </c>
      <c r="N1479" t="str">
        <f t="shared" si="69"/>
        <v>Q2</v>
      </c>
      <c r="O1479" s="2">
        <f t="shared" si="70"/>
        <v>8.9647588626485835</v>
      </c>
      <c r="P1479" t="str">
        <f>VLOOKUP(retail_sales_2023!C1479,customers!A:J,5,)</f>
        <v>Ahmedabad</v>
      </c>
      <c r="Q1479" t="str">
        <f>VLOOKUP(C1479,customers!A:J,10,0)</f>
        <v>Premium</v>
      </c>
    </row>
    <row r="1480" spans="1:17" x14ac:dyDescent="0.3">
      <c r="A1480" t="s">
        <v>2528</v>
      </c>
      <c r="B1480" s="1">
        <v>45079</v>
      </c>
      <c r="C1480" t="s">
        <v>1601</v>
      </c>
      <c r="D1480" t="s">
        <v>1602</v>
      </c>
      <c r="E1480" t="s">
        <v>21</v>
      </c>
      <c r="F1480" t="s">
        <v>52</v>
      </c>
      <c r="G1480" t="s">
        <v>69</v>
      </c>
      <c r="H1480">
        <v>4</v>
      </c>
      <c r="I1480">
        <v>565.72</v>
      </c>
      <c r="J1480">
        <v>0.15</v>
      </c>
      <c r="K1480">
        <v>1923.45</v>
      </c>
      <c r="L1480">
        <v>136.54</v>
      </c>
      <c r="M1480">
        <f t="shared" si="71"/>
        <v>1923.4480000000001</v>
      </c>
      <c r="N1480" t="str">
        <f t="shared" si="69"/>
        <v>Q2</v>
      </c>
      <c r="O1480" s="2">
        <f t="shared" si="70"/>
        <v>7.0987028516467792</v>
      </c>
      <c r="P1480" t="str">
        <f>VLOOKUP(retail_sales_2023!C1480,customers!A:J,5,)</f>
        <v>Patna</v>
      </c>
      <c r="Q1480" t="str">
        <f>VLOOKUP(C1480,customers!A:J,10,0)</f>
        <v>Premium</v>
      </c>
    </row>
    <row r="1481" spans="1:17" x14ac:dyDescent="0.3">
      <c r="A1481" t="s">
        <v>2529</v>
      </c>
      <c r="B1481" s="1">
        <v>45170</v>
      </c>
      <c r="C1481" t="s">
        <v>2530</v>
      </c>
      <c r="D1481" t="s">
        <v>2531</v>
      </c>
      <c r="E1481" t="s">
        <v>27</v>
      </c>
      <c r="F1481" t="s">
        <v>52</v>
      </c>
      <c r="G1481" t="s">
        <v>235</v>
      </c>
      <c r="H1481">
        <v>8</v>
      </c>
      <c r="I1481">
        <v>145.63999999999999</v>
      </c>
      <c r="J1481">
        <v>0.05</v>
      </c>
      <c r="K1481">
        <v>1106.8599999999999</v>
      </c>
      <c r="L1481">
        <v>113.88</v>
      </c>
      <c r="M1481">
        <f t="shared" si="71"/>
        <v>1106.8639999999998</v>
      </c>
      <c r="N1481" t="str">
        <f t="shared" si="69"/>
        <v>Q3</v>
      </c>
      <c r="O1481" s="2">
        <f t="shared" si="70"/>
        <v>10.28856404604015</v>
      </c>
      <c r="P1481" t="str">
        <f>VLOOKUP(retail_sales_2023!C1481,customers!A:J,5,)</f>
        <v>Jaipur</v>
      </c>
      <c r="Q1481" t="str">
        <f>VLOOKUP(C1481,customers!A:J,10,0)</f>
        <v>Regular</v>
      </c>
    </row>
    <row r="1482" spans="1:17" x14ac:dyDescent="0.3">
      <c r="A1482" t="s">
        <v>2532</v>
      </c>
      <c r="B1482" s="1">
        <v>44947</v>
      </c>
      <c r="C1482" t="s">
        <v>2123</v>
      </c>
      <c r="D1482" t="s">
        <v>2124</v>
      </c>
      <c r="E1482" t="s">
        <v>33</v>
      </c>
      <c r="F1482" t="s">
        <v>43</v>
      </c>
      <c r="G1482" t="s">
        <v>272</v>
      </c>
      <c r="H1482">
        <v>3</v>
      </c>
      <c r="I1482">
        <v>35268.910000000003</v>
      </c>
      <c r="J1482">
        <v>0.05</v>
      </c>
      <c r="K1482">
        <v>100516.39</v>
      </c>
      <c r="L1482">
        <v>13336.83</v>
      </c>
      <c r="M1482">
        <f t="shared" si="71"/>
        <v>100516.39350000001</v>
      </c>
      <c r="N1482" t="str">
        <f t="shared" si="69"/>
        <v>Q1</v>
      </c>
      <c r="O1482" s="2">
        <f t="shared" si="70"/>
        <v>13.268313754602607</v>
      </c>
      <c r="P1482" t="str">
        <f>VLOOKUP(retail_sales_2023!C1482,customers!A:J,5,)</f>
        <v>Ahmedabad</v>
      </c>
      <c r="Q1482" t="str">
        <f>VLOOKUP(C1482,customers!A:J,10,0)</f>
        <v>Occasional</v>
      </c>
    </row>
    <row r="1483" spans="1:17" x14ac:dyDescent="0.3">
      <c r="A1483" t="s">
        <v>2533</v>
      </c>
      <c r="B1483" s="1">
        <v>45148</v>
      </c>
      <c r="C1483" t="s">
        <v>288</v>
      </c>
      <c r="D1483" t="s">
        <v>289</v>
      </c>
      <c r="E1483" t="s">
        <v>27</v>
      </c>
      <c r="F1483" t="s">
        <v>43</v>
      </c>
      <c r="G1483" t="s">
        <v>301</v>
      </c>
      <c r="H1483">
        <v>4</v>
      </c>
      <c r="I1483">
        <v>30079.97</v>
      </c>
      <c r="J1483">
        <v>0</v>
      </c>
      <c r="K1483">
        <v>120319.88</v>
      </c>
      <c r="L1483">
        <v>15959.87</v>
      </c>
      <c r="M1483">
        <f t="shared" si="71"/>
        <v>120319.88</v>
      </c>
      <c r="N1483" t="str">
        <f t="shared" si="69"/>
        <v>Q3</v>
      </c>
      <c r="O1483" s="2">
        <f t="shared" si="70"/>
        <v>13.264532843616534</v>
      </c>
      <c r="P1483" t="str">
        <f>VLOOKUP(retail_sales_2023!C1483,customers!A:J,5,)</f>
        <v>Delhi</v>
      </c>
      <c r="Q1483" t="str">
        <f>VLOOKUP(C1483,customers!A:J,10,0)</f>
        <v>Premium</v>
      </c>
    </row>
    <row r="1484" spans="1:17" x14ac:dyDescent="0.3">
      <c r="A1484" t="s">
        <v>2534</v>
      </c>
      <c r="B1484" s="1">
        <v>45076</v>
      </c>
      <c r="C1484" t="s">
        <v>674</v>
      </c>
      <c r="D1484" t="s">
        <v>675</v>
      </c>
      <c r="E1484" t="s">
        <v>27</v>
      </c>
      <c r="F1484" t="s">
        <v>43</v>
      </c>
      <c r="G1484" t="s">
        <v>154</v>
      </c>
      <c r="H1484">
        <v>1</v>
      </c>
      <c r="I1484">
        <v>31513.1</v>
      </c>
      <c r="J1484">
        <v>0.05</v>
      </c>
      <c r="K1484">
        <v>29937.439999999999</v>
      </c>
      <c r="L1484">
        <v>4613.46</v>
      </c>
      <c r="M1484">
        <f t="shared" si="71"/>
        <v>29937.444999999996</v>
      </c>
      <c r="N1484" t="str">
        <f t="shared" si="69"/>
        <v>Q2</v>
      </c>
      <c r="O1484" s="2">
        <f t="shared" si="70"/>
        <v>15.410335686685302</v>
      </c>
      <c r="P1484" t="str">
        <f>VLOOKUP(retail_sales_2023!C1484,customers!A:J,5,)</f>
        <v>Jaipur</v>
      </c>
      <c r="Q1484" t="str">
        <f>VLOOKUP(C1484,customers!A:J,10,0)</f>
        <v>Premium</v>
      </c>
    </row>
    <row r="1485" spans="1:17" x14ac:dyDescent="0.3">
      <c r="A1485" t="s">
        <v>2535</v>
      </c>
      <c r="B1485" s="1">
        <v>44999</v>
      </c>
      <c r="C1485" t="s">
        <v>816</v>
      </c>
      <c r="D1485" t="s">
        <v>817</v>
      </c>
      <c r="E1485" t="s">
        <v>33</v>
      </c>
      <c r="F1485" t="s">
        <v>52</v>
      </c>
      <c r="G1485" t="s">
        <v>117</v>
      </c>
      <c r="H1485">
        <v>8</v>
      </c>
      <c r="I1485">
        <v>439.85</v>
      </c>
      <c r="J1485">
        <v>0.1</v>
      </c>
      <c r="K1485">
        <v>3166.92</v>
      </c>
      <c r="L1485">
        <v>315.87</v>
      </c>
      <c r="M1485">
        <f t="shared" si="71"/>
        <v>3166.92</v>
      </c>
      <c r="N1485" t="str">
        <f t="shared" si="69"/>
        <v>Q1</v>
      </c>
      <c r="O1485" s="2">
        <f t="shared" si="70"/>
        <v>9.974044181728619</v>
      </c>
      <c r="P1485" t="str">
        <f>VLOOKUP(retail_sales_2023!C1485,customers!A:J,5,)</f>
        <v>Mumbai</v>
      </c>
      <c r="Q1485" t="str">
        <f>VLOOKUP(C1485,customers!A:J,10,0)</f>
        <v>Premium</v>
      </c>
    </row>
    <row r="1486" spans="1:17" x14ac:dyDescent="0.3">
      <c r="A1486" t="s">
        <v>2536</v>
      </c>
      <c r="B1486" s="1">
        <v>44987</v>
      </c>
      <c r="C1486" t="s">
        <v>139</v>
      </c>
      <c r="D1486" t="s">
        <v>140</v>
      </c>
      <c r="E1486" t="s">
        <v>21</v>
      </c>
      <c r="F1486" t="s">
        <v>52</v>
      </c>
      <c r="G1486" t="s">
        <v>69</v>
      </c>
      <c r="H1486">
        <v>9</v>
      </c>
      <c r="I1486">
        <v>722.97</v>
      </c>
      <c r="J1486">
        <v>0</v>
      </c>
      <c r="K1486">
        <v>6506.73</v>
      </c>
      <c r="L1486">
        <v>565.4</v>
      </c>
      <c r="M1486">
        <f t="shared" si="71"/>
        <v>6506.7300000000005</v>
      </c>
      <c r="N1486" t="str">
        <f t="shared" si="69"/>
        <v>Q1</v>
      </c>
      <c r="O1486" s="2">
        <f t="shared" si="70"/>
        <v>8.689464600498253</v>
      </c>
      <c r="P1486" t="str">
        <f>VLOOKUP(retail_sales_2023!C1486,customers!A:J,5,)</f>
        <v>Ranchi</v>
      </c>
      <c r="Q1486" t="str">
        <f>VLOOKUP(C1486,customers!A:J,10,0)</f>
        <v>Premium</v>
      </c>
    </row>
    <row r="1487" spans="1:17" x14ac:dyDescent="0.3">
      <c r="A1487" t="s">
        <v>2537</v>
      </c>
      <c r="B1487" s="1">
        <v>45072</v>
      </c>
      <c r="C1487" t="s">
        <v>41</v>
      </c>
      <c r="D1487" t="s">
        <v>42</v>
      </c>
      <c r="E1487" t="s">
        <v>15</v>
      </c>
      <c r="F1487" t="s">
        <v>52</v>
      </c>
      <c r="G1487" t="s">
        <v>226</v>
      </c>
      <c r="H1487">
        <v>6</v>
      </c>
      <c r="I1487">
        <v>710.89</v>
      </c>
      <c r="J1487">
        <v>0</v>
      </c>
      <c r="K1487">
        <v>4265.34</v>
      </c>
      <c r="L1487">
        <v>297.79000000000002</v>
      </c>
      <c r="M1487">
        <f t="shared" si="71"/>
        <v>4265.34</v>
      </c>
      <c r="N1487" t="str">
        <f t="shared" si="69"/>
        <v>Q2</v>
      </c>
      <c r="O1487" s="2">
        <f t="shared" si="70"/>
        <v>6.9816239737043233</v>
      </c>
      <c r="P1487" t="str">
        <f>VLOOKUP(retail_sales_2023!C1487,customers!A:J,5,)</f>
        <v>Kochi</v>
      </c>
      <c r="Q1487" t="str">
        <f>VLOOKUP(C1487,customers!A:J,10,0)</f>
        <v>Regular</v>
      </c>
    </row>
    <row r="1488" spans="1:17" x14ac:dyDescent="0.3">
      <c r="A1488" t="s">
        <v>2538</v>
      </c>
      <c r="B1488" s="1">
        <v>44943</v>
      </c>
      <c r="C1488" t="s">
        <v>1412</v>
      </c>
      <c r="D1488" t="s">
        <v>1413</v>
      </c>
      <c r="E1488" t="s">
        <v>33</v>
      </c>
      <c r="F1488" t="s">
        <v>52</v>
      </c>
      <c r="G1488" t="s">
        <v>117</v>
      </c>
      <c r="H1488">
        <v>4</v>
      </c>
      <c r="I1488">
        <v>135.03</v>
      </c>
      <c r="J1488">
        <v>0</v>
      </c>
      <c r="K1488">
        <v>540.12</v>
      </c>
      <c r="L1488">
        <v>30.81</v>
      </c>
      <c r="M1488">
        <f t="shared" si="71"/>
        <v>540.12</v>
      </c>
      <c r="N1488" t="str">
        <f t="shared" si="69"/>
        <v>Q1</v>
      </c>
      <c r="O1488" s="2">
        <f t="shared" si="70"/>
        <v>5.704287936014218</v>
      </c>
      <c r="P1488" t="str">
        <f>VLOOKUP(retail_sales_2023!C1488,customers!A:J,5,)</f>
        <v>Surat</v>
      </c>
      <c r="Q1488" t="str">
        <f>VLOOKUP(C1488,customers!A:J,10,0)</f>
        <v>Occasional</v>
      </c>
    </row>
    <row r="1489" spans="1:17" x14ac:dyDescent="0.3">
      <c r="A1489" t="s">
        <v>2539</v>
      </c>
      <c r="B1489" s="1">
        <v>45118</v>
      </c>
      <c r="C1489" t="s">
        <v>358</v>
      </c>
      <c r="D1489" t="s">
        <v>359</v>
      </c>
      <c r="E1489" t="s">
        <v>15</v>
      </c>
      <c r="F1489" t="s">
        <v>28</v>
      </c>
      <c r="G1489" t="s">
        <v>165</v>
      </c>
      <c r="H1489">
        <v>2</v>
      </c>
      <c r="I1489">
        <v>6694.48</v>
      </c>
      <c r="J1489">
        <v>0</v>
      </c>
      <c r="K1489">
        <v>13388.96</v>
      </c>
      <c r="L1489">
        <v>3398.68</v>
      </c>
      <c r="M1489">
        <f t="shared" si="71"/>
        <v>13388.96</v>
      </c>
      <c r="N1489" t="str">
        <f t="shared" si="69"/>
        <v>Q3</v>
      </c>
      <c r="O1489" s="2">
        <f t="shared" si="70"/>
        <v>25.384197129575416</v>
      </c>
      <c r="P1489" t="str">
        <f>VLOOKUP(retail_sales_2023!C1489,customers!A:J,5,)</f>
        <v>Chennai</v>
      </c>
      <c r="Q1489" t="str">
        <f>VLOOKUP(C1489,customers!A:J,10,0)</f>
        <v>Regular</v>
      </c>
    </row>
    <row r="1490" spans="1:17" x14ac:dyDescent="0.3">
      <c r="A1490" t="s">
        <v>2540</v>
      </c>
      <c r="B1490" s="1">
        <v>45241</v>
      </c>
      <c r="C1490" t="s">
        <v>1231</v>
      </c>
      <c r="D1490" t="s">
        <v>1232</v>
      </c>
      <c r="E1490" t="s">
        <v>15</v>
      </c>
      <c r="F1490" t="s">
        <v>81</v>
      </c>
      <c r="G1490" t="s">
        <v>158</v>
      </c>
      <c r="H1490">
        <v>2</v>
      </c>
      <c r="I1490">
        <v>380.97</v>
      </c>
      <c r="J1490">
        <v>0</v>
      </c>
      <c r="K1490">
        <v>761.94</v>
      </c>
      <c r="L1490">
        <v>197</v>
      </c>
      <c r="M1490">
        <f t="shared" si="71"/>
        <v>761.94</v>
      </c>
      <c r="N1490" t="str">
        <f t="shared" si="69"/>
        <v>Q4</v>
      </c>
      <c r="O1490" s="2">
        <f t="shared" si="70"/>
        <v>25.855054203743077</v>
      </c>
      <c r="P1490" t="str">
        <f>VLOOKUP(retail_sales_2023!C1490,customers!A:J,5,)</f>
        <v>Coimbatore</v>
      </c>
      <c r="Q1490" t="str">
        <f>VLOOKUP(C1490,customers!A:J,10,0)</f>
        <v>Regular</v>
      </c>
    </row>
    <row r="1491" spans="1:17" x14ac:dyDescent="0.3">
      <c r="A1491" t="s">
        <v>2541</v>
      </c>
      <c r="B1491" s="1">
        <v>45191</v>
      </c>
      <c r="C1491" t="s">
        <v>650</v>
      </c>
      <c r="D1491" t="s">
        <v>651</v>
      </c>
      <c r="E1491" t="s">
        <v>33</v>
      </c>
      <c r="F1491" t="s">
        <v>52</v>
      </c>
      <c r="G1491" t="s">
        <v>268</v>
      </c>
      <c r="H1491">
        <v>8</v>
      </c>
      <c r="I1491">
        <v>798.85</v>
      </c>
      <c r="J1491">
        <v>0.25</v>
      </c>
      <c r="K1491">
        <v>4793.1000000000004</v>
      </c>
      <c r="L1491">
        <v>-218.52</v>
      </c>
      <c r="M1491">
        <f t="shared" si="71"/>
        <v>4793.1000000000004</v>
      </c>
      <c r="N1491" t="str">
        <f t="shared" si="69"/>
        <v>Q3</v>
      </c>
      <c r="O1491" s="2">
        <f t="shared" si="70"/>
        <v>-4.5590536396069341</v>
      </c>
      <c r="P1491" t="str">
        <f>VLOOKUP(retail_sales_2023!C1491,customers!A:J,5,)</f>
        <v>Ahmedabad</v>
      </c>
      <c r="Q1491" t="str">
        <f>VLOOKUP(C1491,customers!A:J,10,0)</f>
        <v>Regular</v>
      </c>
    </row>
    <row r="1492" spans="1:17" x14ac:dyDescent="0.3">
      <c r="A1492" t="s">
        <v>2542</v>
      </c>
      <c r="B1492" s="1">
        <v>45265</v>
      </c>
      <c r="C1492" t="s">
        <v>417</v>
      </c>
      <c r="D1492" t="s">
        <v>418</v>
      </c>
      <c r="E1492" t="s">
        <v>27</v>
      </c>
      <c r="F1492" t="s">
        <v>43</v>
      </c>
      <c r="G1492" t="s">
        <v>243</v>
      </c>
      <c r="H1492">
        <v>2</v>
      </c>
      <c r="I1492">
        <v>33573.99</v>
      </c>
      <c r="J1492">
        <v>0.05</v>
      </c>
      <c r="K1492">
        <v>63790.58</v>
      </c>
      <c r="L1492">
        <v>9853.1</v>
      </c>
      <c r="M1492">
        <f t="shared" si="71"/>
        <v>63790.580999999991</v>
      </c>
      <c r="N1492" t="str">
        <f t="shared" si="69"/>
        <v>Q4</v>
      </c>
      <c r="O1492" s="2">
        <f t="shared" si="70"/>
        <v>15.446010994099757</v>
      </c>
      <c r="P1492" t="str">
        <f>VLOOKUP(retail_sales_2023!C1492,customers!A:J,5,)</f>
        <v>Lucknow</v>
      </c>
      <c r="Q1492" t="str">
        <f>VLOOKUP(C1492,customers!A:J,10,0)</f>
        <v>Occasional</v>
      </c>
    </row>
    <row r="1493" spans="1:17" x14ac:dyDescent="0.3">
      <c r="A1493" t="s">
        <v>2543</v>
      </c>
      <c r="B1493" s="1">
        <v>45288</v>
      </c>
      <c r="C1493" t="s">
        <v>1422</v>
      </c>
      <c r="D1493" t="s">
        <v>1423</v>
      </c>
      <c r="E1493" t="s">
        <v>33</v>
      </c>
      <c r="F1493" t="s">
        <v>43</v>
      </c>
      <c r="G1493" t="s">
        <v>128</v>
      </c>
      <c r="H1493">
        <v>4</v>
      </c>
      <c r="I1493">
        <v>12752.26</v>
      </c>
      <c r="J1493">
        <v>0.25</v>
      </c>
      <c r="K1493">
        <v>38256.78</v>
      </c>
      <c r="L1493">
        <v>4655.6000000000004</v>
      </c>
      <c r="M1493">
        <f t="shared" si="71"/>
        <v>38256.78</v>
      </c>
      <c r="N1493" t="str">
        <f t="shared" si="69"/>
        <v>Q4</v>
      </c>
      <c r="O1493" s="2">
        <f t="shared" si="70"/>
        <v>12.169346191707719</v>
      </c>
      <c r="P1493" t="str">
        <f>VLOOKUP(retail_sales_2023!C1493,customers!A:J,5,)</f>
        <v>Mumbai</v>
      </c>
      <c r="Q1493" t="str">
        <f>VLOOKUP(C1493,customers!A:J,10,0)</f>
        <v>Premium</v>
      </c>
    </row>
    <row r="1494" spans="1:17" x14ac:dyDescent="0.3">
      <c r="A1494" t="s">
        <v>2544</v>
      </c>
      <c r="B1494" s="1">
        <v>45231</v>
      </c>
      <c r="C1494" t="s">
        <v>1412</v>
      </c>
      <c r="D1494" t="s">
        <v>1413</v>
      </c>
      <c r="E1494" t="s">
        <v>33</v>
      </c>
      <c r="F1494" t="s">
        <v>16</v>
      </c>
      <c r="G1494" t="s">
        <v>305</v>
      </c>
      <c r="H1494">
        <v>5</v>
      </c>
      <c r="I1494">
        <v>950.74</v>
      </c>
      <c r="J1494">
        <v>0.1</v>
      </c>
      <c r="K1494">
        <v>4278.33</v>
      </c>
      <c r="L1494">
        <v>1374.39</v>
      </c>
      <c r="M1494">
        <f t="shared" si="71"/>
        <v>4278.33</v>
      </c>
      <c r="N1494" t="str">
        <f t="shared" si="69"/>
        <v>Q4</v>
      </c>
      <c r="O1494" s="2">
        <f t="shared" si="70"/>
        <v>32.124450428087599</v>
      </c>
      <c r="P1494" t="str">
        <f>VLOOKUP(retail_sales_2023!C1494,customers!A:J,5,)</f>
        <v>Surat</v>
      </c>
      <c r="Q1494" t="str">
        <f>VLOOKUP(C1494,customers!A:J,10,0)</f>
        <v>Occasional</v>
      </c>
    </row>
    <row r="1495" spans="1:17" x14ac:dyDescent="0.3">
      <c r="A1495" t="s">
        <v>2545</v>
      </c>
      <c r="B1495" s="1">
        <v>45250</v>
      </c>
      <c r="C1495" t="s">
        <v>1454</v>
      </c>
      <c r="D1495" t="s">
        <v>1455</v>
      </c>
      <c r="E1495" t="s">
        <v>27</v>
      </c>
      <c r="F1495" t="s">
        <v>22</v>
      </c>
      <c r="G1495" t="s">
        <v>23</v>
      </c>
      <c r="H1495">
        <v>3</v>
      </c>
      <c r="I1495">
        <v>28931.84</v>
      </c>
      <c r="J1495">
        <v>0.05</v>
      </c>
      <c r="K1495">
        <v>82455.740000000005</v>
      </c>
      <c r="L1495">
        <v>16773.12</v>
      </c>
      <c r="M1495">
        <f t="shared" si="71"/>
        <v>82455.744000000006</v>
      </c>
      <c r="N1495" t="str">
        <f t="shared" si="69"/>
        <v>Q4</v>
      </c>
      <c r="O1495" s="2">
        <f t="shared" si="70"/>
        <v>20.341967702915525</v>
      </c>
      <c r="P1495" t="str">
        <f>VLOOKUP(retail_sales_2023!C1495,customers!A:J,5,)</f>
        <v>Delhi</v>
      </c>
      <c r="Q1495" t="str">
        <f>VLOOKUP(C1495,customers!A:J,10,0)</f>
        <v>Premium</v>
      </c>
    </row>
    <row r="1496" spans="1:17" x14ac:dyDescent="0.3">
      <c r="A1496" t="s">
        <v>2546</v>
      </c>
      <c r="B1496" s="1">
        <v>45064</v>
      </c>
      <c r="C1496" t="s">
        <v>1984</v>
      </c>
      <c r="D1496" t="s">
        <v>1985</v>
      </c>
      <c r="E1496" t="s">
        <v>27</v>
      </c>
      <c r="F1496" t="s">
        <v>28</v>
      </c>
      <c r="G1496" t="s">
        <v>165</v>
      </c>
      <c r="H1496">
        <v>2</v>
      </c>
      <c r="I1496">
        <v>1581.41</v>
      </c>
      <c r="J1496">
        <v>0</v>
      </c>
      <c r="K1496">
        <v>3162.82</v>
      </c>
      <c r="L1496">
        <v>714.35</v>
      </c>
      <c r="M1496">
        <f t="shared" si="71"/>
        <v>3162.82</v>
      </c>
      <c r="N1496" t="str">
        <f t="shared" si="69"/>
        <v>Q2</v>
      </c>
      <c r="O1496" s="2">
        <f t="shared" si="70"/>
        <v>22.585856925149077</v>
      </c>
      <c r="P1496" t="str">
        <f>VLOOKUP(retail_sales_2023!C1496,customers!A:J,5,)</f>
        <v>Chandigarh</v>
      </c>
      <c r="Q1496" t="str">
        <f>VLOOKUP(C1496,customers!A:J,10,0)</f>
        <v>Premium</v>
      </c>
    </row>
    <row r="1497" spans="1:17" x14ac:dyDescent="0.3">
      <c r="A1497" t="s">
        <v>2547</v>
      </c>
      <c r="B1497" s="1">
        <v>45135</v>
      </c>
      <c r="C1497" t="s">
        <v>382</v>
      </c>
      <c r="D1497" t="s">
        <v>383</v>
      </c>
      <c r="E1497" t="s">
        <v>27</v>
      </c>
      <c r="F1497" t="s">
        <v>22</v>
      </c>
      <c r="G1497" t="s">
        <v>315</v>
      </c>
      <c r="H1497">
        <v>4</v>
      </c>
      <c r="I1497">
        <v>37297.269999999997</v>
      </c>
      <c r="J1497">
        <v>0</v>
      </c>
      <c r="K1497">
        <v>149189.07999999999</v>
      </c>
      <c r="L1497">
        <v>37997.07</v>
      </c>
      <c r="M1497">
        <f t="shared" si="71"/>
        <v>149189.07999999999</v>
      </c>
      <c r="N1497" t="str">
        <f t="shared" si="69"/>
        <v>Q3</v>
      </c>
      <c r="O1497" s="2">
        <f t="shared" si="70"/>
        <v>25.46906918388397</v>
      </c>
      <c r="P1497" t="str">
        <f>VLOOKUP(retail_sales_2023!C1497,customers!A:J,5,)</f>
        <v>Jaipur</v>
      </c>
      <c r="Q1497" t="str">
        <f>VLOOKUP(C1497,customers!A:J,10,0)</f>
        <v>Regular</v>
      </c>
    </row>
    <row r="1498" spans="1:17" x14ac:dyDescent="0.3">
      <c r="A1498" t="s">
        <v>2548</v>
      </c>
      <c r="B1498" s="1">
        <v>45281</v>
      </c>
      <c r="C1498" t="s">
        <v>910</v>
      </c>
      <c r="D1498" t="s">
        <v>911</v>
      </c>
      <c r="E1498" t="s">
        <v>15</v>
      </c>
      <c r="F1498" t="s">
        <v>22</v>
      </c>
      <c r="G1498" t="s">
        <v>1039</v>
      </c>
      <c r="H1498">
        <v>3</v>
      </c>
      <c r="I1498">
        <v>25525.25</v>
      </c>
      <c r="J1498">
        <v>0</v>
      </c>
      <c r="K1498">
        <v>76575.75</v>
      </c>
      <c r="L1498">
        <v>17046.849999999999</v>
      </c>
      <c r="M1498">
        <f t="shared" si="71"/>
        <v>76575.75</v>
      </c>
      <c r="N1498" t="str">
        <f t="shared" si="69"/>
        <v>Q4</v>
      </c>
      <c r="O1498" s="2">
        <f t="shared" si="70"/>
        <v>22.26142088063127</v>
      </c>
      <c r="P1498" t="str">
        <f>VLOOKUP(retail_sales_2023!C1498,customers!A:J,5,)</f>
        <v>Hyderabad</v>
      </c>
      <c r="Q1498" t="str">
        <f>VLOOKUP(C1498,customers!A:J,10,0)</f>
        <v>Occasional</v>
      </c>
    </row>
    <row r="1499" spans="1:17" x14ac:dyDescent="0.3">
      <c r="A1499" t="s">
        <v>2549</v>
      </c>
      <c r="B1499" s="1">
        <v>45141</v>
      </c>
      <c r="C1499" t="s">
        <v>2025</v>
      </c>
      <c r="D1499" t="s">
        <v>2026</v>
      </c>
      <c r="E1499" t="s">
        <v>33</v>
      </c>
      <c r="F1499" t="s">
        <v>38</v>
      </c>
      <c r="G1499" t="s">
        <v>395</v>
      </c>
      <c r="H1499">
        <v>4</v>
      </c>
      <c r="I1499">
        <v>2304.5100000000002</v>
      </c>
      <c r="J1499">
        <v>0.1</v>
      </c>
      <c r="K1499">
        <v>8296.24</v>
      </c>
      <c r="L1499">
        <v>2371.7399999999998</v>
      </c>
      <c r="M1499">
        <f t="shared" si="71"/>
        <v>8296.2360000000008</v>
      </c>
      <c r="N1499" t="str">
        <f t="shared" si="69"/>
        <v>Q3</v>
      </c>
      <c r="O1499" s="2">
        <f t="shared" si="70"/>
        <v>28.588131490892259</v>
      </c>
      <c r="P1499" t="str">
        <f>VLOOKUP(retail_sales_2023!C1499,customers!A:J,5,)</f>
        <v>Pune</v>
      </c>
      <c r="Q1499" t="str">
        <f>VLOOKUP(C1499,customers!A:J,10,0)</f>
        <v>Premium</v>
      </c>
    </row>
    <row r="1500" spans="1:17" x14ac:dyDescent="0.3">
      <c r="A1500" t="s">
        <v>2550</v>
      </c>
      <c r="B1500" s="1">
        <v>45046</v>
      </c>
      <c r="C1500" t="s">
        <v>705</v>
      </c>
      <c r="D1500" t="s">
        <v>706</v>
      </c>
      <c r="E1500" t="s">
        <v>15</v>
      </c>
      <c r="F1500" t="s">
        <v>52</v>
      </c>
      <c r="G1500" t="s">
        <v>268</v>
      </c>
      <c r="H1500">
        <v>8</v>
      </c>
      <c r="I1500">
        <v>559.63</v>
      </c>
      <c r="J1500">
        <v>0.05</v>
      </c>
      <c r="K1500">
        <v>4253.1899999999996</v>
      </c>
      <c r="L1500">
        <v>377.17</v>
      </c>
      <c r="M1500">
        <f t="shared" si="71"/>
        <v>4253.1880000000001</v>
      </c>
      <c r="N1500" t="str">
        <f t="shared" si="69"/>
        <v>Q2</v>
      </c>
      <c r="O1500" s="2">
        <f t="shared" si="70"/>
        <v>8.8679320698111308</v>
      </c>
      <c r="P1500" t="str">
        <f>VLOOKUP(retail_sales_2023!C1500,customers!A:J,5,)</f>
        <v>Coimbatore</v>
      </c>
      <c r="Q1500" t="str">
        <f>VLOOKUP(C1500,customers!A:J,10,0)</f>
        <v>Premium</v>
      </c>
    </row>
    <row r="1501" spans="1:17" x14ac:dyDescent="0.3">
      <c r="A1501" t="s">
        <v>2551</v>
      </c>
      <c r="B1501" s="1">
        <v>45254</v>
      </c>
      <c r="C1501" t="s">
        <v>180</v>
      </c>
      <c r="D1501" t="s">
        <v>181</v>
      </c>
      <c r="E1501" t="s">
        <v>15</v>
      </c>
      <c r="F1501" t="s">
        <v>81</v>
      </c>
      <c r="G1501" t="s">
        <v>150</v>
      </c>
      <c r="H1501">
        <v>4</v>
      </c>
      <c r="I1501">
        <v>316.77</v>
      </c>
      <c r="J1501">
        <v>0.1</v>
      </c>
      <c r="K1501">
        <v>1140.3699999999999</v>
      </c>
      <c r="L1501">
        <v>364.85</v>
      </c>
      <c r="M1501">
        <f t="shared" si="71"/>
        <v>1140.3720000000001</v>
      </c>
      <c r="N1501" t="str">
        <f t="shared" si="69"/>
        <v>Q4</v>
      </c>
      <c r="O1501" s="2">
        <f t="shared" si="70"/>
        <v>31.994001946736589</v>
      </c>
      <c r="P1501" t="str">
        <f>VLOOKUP(retail_sales_2023!C1501,customers!A:J,5,)</f>
        <v>Kochi</v>
      </c>
      <c r="Q1501" t="str">
        <f>VLOOKUP(C1501,customers!A:J,10,0)</f>
        <v>Premium</v>
      </c>
    </row>
    <row r="1502" spans="1:17" x14ac:dyDescent="0.3">
      <c r="A1502" t="s">
        <v>2552</v>
      </c>
      <c r="B1502" s="1">
        <v>45175</v>
      </c>
      <c r="C1502" t="s">
        <v>1099</v>
      </c>
      <c r="D1502" t="s">
        <v>1100</v>
      </c>
      <c r="E1502" t="s">
        <v>27</v>
      </c>
      <c r="F1502" t="s">
        <v>52</v>
      </c>
      <c r="G1502" t="s">
        <v>69</v>
      </c>
      <c r="H1502">
        <v>5</v>
      </c>
      <c r="I1502">
        <v>168.13</v>
      </c>
      <c r="J1502">
        <v>0.25</v>
      </c>
      <c r="K1502">
        <v>630.49</v>
      </c>
      <c r="L1502">
        <v>53.61</v>
      </c>
      <c r="M1502">
        <f t="shared" si="71"/>
        <v>630.48749999999995</v>
      </c>
      <c r="N1502" t="str">
        <f t="shared" si="69"/>
        <v>Q3</v>
      </c>
      <c r="O1502" s="2">
        <f t="shared" si="70"/>
        <v>8.5029104347412332</v>
      </c>
      <c r="P1502" t="str">
        <f>VLOOKUP(retail_sales_2023!C1502,customers!A:J,5,)</f>
        <v>Chandigarh</v>
      </c>
      <c r="Q1502" t="str">
        <f>VLOOKUP(C1502,customers!A:J,10,0)</f>
        <v>Regular</v>
      </c>
    </row>
    <row r="1503" spans="1:17" x14ac:dyDescent="0.3">
      <c r="A1503" t="s">
        <v>2553</v>
      </c>
      <c r="B1503" s="1">
        <v>45182</v>
      </c>
      <c r="C1503" t="s">
        <v>690</v>
      </c>
      <c r="D1503" t="s">
        <v>691</v>
      </c>
      <c r="E1503" t="s">
        <v>33</v>
      </c>
      <c r="F1503" t="s">
        <v>28</v>
      </c>
      <c r="G1503" t="s">
        <v>61</v>
      </c>
      <c r="H1503">
        <v>2</v>
      </c>
      <c r="I1503">
        <v>7593.43</v>
      </c>
      <c r="J1503">
        <v>0.15</v>
      </c>
      <c r="K1503">
        <v>12908.83</v>
      </c>
      <c r="L1503">
        <v>3230.02</v>
      </c>
      <c r="M1503">
        <f t="shared" si="71"/>
        <v>12908.831</v>
      </c>
      <c r="N1503" t="str">
        <f t="shared" si="69"/>
        <v>Q3</v>
      </c>
      <c r="O1503" s="2">
        <f t="shared" si="70"/>
        <v>25.021787412182206</v>
      </c>
      <c r="P1503" t="str">
        <f>VLOOKUP(retail_sales_2023!C1503,customers!A:J,5,)</f>
        <v>Surat</v>
      </c>
      <c r="Q1503" t="str">
        <f>VLOOKUP(C1503,customers!A:J,10,0)</f>
        <v>Premium</v>
      </c>
    </row>
    <row r="1504" spans="1:17" x14ac:dyDescent="0.3">
      <c r="A1504" t="s">
        <v>2554</v>
      </c>
      <c r="B1504" s="1">
        <v>45283</v>
      </c>
      <c r="C1504" t="s">
        <v>1361</v>
      </c>
      <c r="D1504" t="s">
        <v>1362</v>
      </c>
      <c r="E1504" t="s">
        <v>21</v>
      </c>
      <c r="F1504" t="s">
        <v>43</v>
      </c>
      <c r="G1504" t="s">
        <v>178</v>
      </c>
      <c r="H1504">
        <v>2</v>
      </c>
      <c r="I1504">
        <v>55695.41</v>
      </c>
      <c r="J1504">
        <v>0.2</v>
      </c>
      <c r="K1504">
        <v>89112.66</v>
      </c>
      <c r="L1504">
        <v>9504.25</v>
      </c>
      <c r="M1504">
        <f t="shared" si="71"/>
        <v>89112.656000000017</v>
      </c>
      <c r="N1504" t="str">
        <f t="shared" si="69"/>
        <v>Q4</v>
      </c>
      <c r="O1504" s="2">
        <f t="shared" si="70"/>
        <v>10.665431825287227</v>
      </c>
      <c r="P1504" t="str">
        <f>VLOOKUP(retail_sales_2023!C1504,customers!A:J,5,)</f>
        <v>Guwahati</v>
      </c>
      <c r="Q1504" t="str">
        <f>VLOOKUP(C1504,customers!A:J,10,0)</f>
        <v>Premium</v>
      </c>
    </row>
    <row r="1505" spans="1:17" x14ac:dyDescent="0.3">
      <c r="A1505" t="s">
        <v>2555</v>
      </c>
      <c r="B1505" s="1">
        <v>45027</v>
      </c>
      <c r="C1505" t="s">
        <v>130</v>
      </c>
      <c r="D1505" t="s">
        <v>131</v>
      </c>
      <c r="E1505" t="s">
        <v>21</v>
      </c>
      <c r="F1505" t="s">
        <v>81</v>
      </c>
      <c r="G1505" t="s">
        <v>333</v>
      </c>
      <c r="H1505">
        <v>3</v>
      </c>
      <c r="I1505">
        <v>2791.11</v>
      </c>
      <c r="J1505">
        <v>0.25</v>
      </c>
      <c r="K1505">
        <v>6280</v>
      </c>
      <c r="L1505">
        <v>-216.38</v>
      </c>
      <c r="M1505">
        <f t="shared" si="71"/>
        <v>6279.9974999999995</v>
      </c>
      <c r="N1505" t="str">
        <f t="shared" si="69"/>
        <v>Q2</v>
      </c>
      <c r="O1505" s="2">
        <f t="shared" si="70"/>
        <v>-3.4455414012738856</v>
      </c>
      <c r="P1505" t="str">
        <f>VLOOKUP(retail_sales_2023!C1505,customers!A:J,5,)</f>
        <v>Bhubaneswar</v>
      </c>
      <c r="Q1505" t="str">
        <f>VLOOKUP(C1505,customers!A:J,10,0)</f>
        <v>Regular</v>
      </c>
    </row>
    <row r="1506" spans="1:17" x14ac:dyDescent="0.3">
      <c r="A1506" t="s">
        <v>2556</v>
      </c>
      <c r="B1506" s="1">
        <v>45187</v>
      </c>
      <c r="C1506" t="s">
        <v>2530</v>
      </c>
      <c r="D1506" t="s">
        <v>2531</v>
      </c>
      <c r="E1506" t="s">
        <v>27</v>
      </c>
      <c r="F1506" t="s">
        <v>16</v>
      </c>
      <c r="G1506" t="s">
        <v>17</v>
      </c>
      <c r="H1506">
        <v>4</v>
      </c>
      <c r="I1506">
        <v>262.63</v>
      </c>
      <c r="J1506">
        <v>0</v>
      </c>
      <c r="K1506">
        <v>1050.52</v>
      </c>
      <c r="L1506">
        <v>383.79</v>
      </c>
      <c r="M1506">
        <f t="shared" si="71"/>
        <v>1050.52</v>
      </c>
      <c r="N1506" t="str">
        <f t="shared" si="69"/>
        <v>Q3</v>
      </c>
      <c r="O1506" s="2">
        <f t="shared" si="70"/>
        <v>36.533335871758752</v>
      </c>
      <c r="P1506" t="str">
        <f>VLOOKUP(retail_sales_2023!C1506,customers!A:J,5,)</f>
        <v>Jaipur</v>
      </c>
      <c r="Q1506" t="str">
        <f>VLOOKUP(C1506,customers!A:J,10,0)</f>
        <v>Regular</v>
      </c>
    </row>
    <row r="1507" spans="1:17" x14ac:dyDescent="0.3">
      <c r="A1507" t="s">
        <v>2557</v>
      </c>
      <c r="B1507" s="1">
        <v>45289</v>
      </c>
      <c r="C1507" t="s">
        <v>1002</v>
      </c>
      <c r="D1507" t="s">
        <v>1003</v>
      </c>
      <c r="E1507" t="s">
        <v>21</v>
      </c>
      <c r="F1507" t="s">
        <v>22</v>
      </c>
      <c r="G1507" t="s">
        <v>315</v>
      </c>
      <c r="H1507">
        <v>3</v>
      </c>
      <c r="I1507">
        <v>13685.85</v>
      </c>
      <c r="J1507">
        <v>0.1</v>
      </c>
      <c r="K1507">
        <v>36951.800000000003</v>
      </c>
      <c r="L1507">
        <v>7161.61</v>
      </c>
      <c r="M1507">
        <f t="shared" si="71"/>
        <v>36951.795000000006</v>
      </c>
      <c r="N1507" t="str">
        <f t="shared" si="69"/>
        <v>Q4</v>
      </c>
      <c r="O1507" s="2">
        <f t="shared" si="70"/>
        <v>19.38095031906429</v>
      </c>
      <c r="P1507" t="str">
        <f>VLOOKUP(retail_sales_2023!C1507,customers!A:J,5,)</f>
        <v>Bhubaneswar</v>
      </c>
      <c r="Q1507" t="str">
        <f>VLOOKUP(C1507,customers!A:J,10,0)</f>
        <v>Premium</v>
      </c>
    </row>
    <row r="1508" spans="1:17" x14ac:dyDescent="0.3">
      <c r="A1508" t="s">
        <v>2558</v>
      </c>
      <c r="B1508" s="1">
        <v>45051</v>
      </c>
      <c r="C1508" t="s">
        <v>31</v>
      </c>
      <c r="D1508" t="s">
        <v>32</v>
      </c>
      <c r="E1508" t="s">
        <v>33</v>
      </c>
      <c r="F1508" t="s">
        <v>52</v>
      </c>
      <c r="G1508" t="s">
        <v>169</v>
      </c>
      <c r="H1508">
        <v>1</v>
      </c>
      <c r="I1508">
        <v>363.76</v>
      </c>
      <c r="J1508">
        <v>0.1</v>
      </c>
      <c r="K1508">
        <v>327.38</v>
      </c>
      <c r="L1508">
        <v>20.059999999999999</v>
      </c>
      <c r="M1508">
        <f t="shared" si="71"/>
        <v>327.38400000000001</v>
      </c>
      <c r="N1508" t="str">
        <f t="shared" si="69"/>
        <v>Q2</v>
      </c>
      <c r="O1508" s="2">
        <f t="shared" si="70"/>
        <v>6.1274360070865663</v>
      </c>
      <c r="P1508" t="str">
        <f>VLOOKUP(retail_sales_2023!C1508,customers!A:J,5,)</f>
        <v>Ahmedabad</v>
      </c>
      <c r="Q1508" t="str">
        <f>VLOOKUP(C1508,customers!A:J,10,0)</f>
        <v>Premium</v>
      </c>
    </row>
    <row r="1509" spans="1:17" x14ac:dyDescent="0.3">
      <c r="A1509" t="s">
        <v>2559</v>
      </c>
      <c r="B1509" s="1">
        <v>44943</v>
      </c>
      <c r="C1509" t="s">
        <v>2454</v>
      </c>
      <c r="D1509" t="s">
        <v>2455</v>
      </c>
      <c r="E1509" t="s">
        <v>33</v>
      </c>
      <c r="F1509" t="s">
        <v>52</v>
      </c>
      <c r="G1509" t="s">
        <v>69</v>
      </c>
      <c r="H1509">
        <v>4</v>
      </c>
      <c r="I1509">
        <v>147.36000000000001</v>
      </c>
      <c r="J1509">
        <v>0.05</v>
      </c>
      <c r="K1509">
        <v>559.97</v>
      </c>
      <c r="L1509">
        <v>56.73</v>
      </c>
      <c r="M1509">
        <f t="shared" si="71"/>
        <v>559.96800000000007</v>
      </c>
      <c r="N1509" t="str">
        <f t="shared" si="69"/>
        <v>Q1</v>
      </c>
      <c r="O1509" s="2">
        <f t="shared" si="70"/>
        <v>10.130899869635872</v>
      </c>
      <c r="P1509" t="str">
        <f>VLOOKUP(retail_sales_2023!C1509,customers!A:J,5,)</f>
        <v>Pune</v>
      </c>
      <c r="Q1509" t="str">
        <f>VLOOKUP(C1509,customers!A:J,10,0)</f>
        <v>Regular</v>
      </c>
    </row>
    <row r="1510" spans="1:17" x14ac:dyDescent="0.3">
      <c r="A1510" t="s">
        <v>2560</v>
      </c>
      <c r="B1510" s="1">
        <v>45287</v>
      </c>
      <c r="C1510" t="s">
        <v>2168</v>
      </c>
      <c r="D1510" t="s">
        <v>2169</v>
      </c>
      <c r="E1510" t="s">
        <v>33</v>
      </c>
      <c r="F1510" t="s">
        <v>52</v>
      </c>
      <c r="G1510" t="s">
        <v>117</v>
      </c>
      <c r="H1510">
        <v>10</v>
      </c>
      <c r="I1510">
        <v>310.08</v>
      </c>
      <c r="J1510">
        <v>0.2</v>
      </c>
      <c r="K1510">
        <v>2480.64</v>
      </c>
      <c r="L1510">
        <v>-352.11</v>
      </c>
      <c r="M1510">
        <f t="shared" si="71"/>
        <v>2480.64</v>
      </c>
      <c r="N1510" t="str">
        <f t="shared" si="69"/>
        <v>Q4</v>
      </c>
      <c r="O1510" s="2">
        <f t="shared" si="70"/>
        <v>-14.194320820433436</v>
      </c>
      <c r="P1510" t="str">
        <f>VLOOKUP(retail_sales_2023!C1510,customers!A:J,5,)</f>
        <v>Nagpur</v>
      </c>
      <c r="Q1510" t="str">
        <f>VLOOKUP(C1510,customers!A:J,10,0)</f>
        <v>Premium</v>
      </c>
    </row>
    <row r="1511" spans="1:17" x14ac:dyDescent="0.3">
      <c r="A1511" t="s">
        <v>2561</v>
      </c>
      <c r="B1511" s="1">
        <v>45067</v>
      </c>
      <c r="C1511" t="s">
        <v>564</v>
      </c>
      <c r="D1511" t="s">
        <v>565</v>
      </c>
      <c r="E1511" t="s">
        <v>27</v>
      </c>
      <c r="F1511" t="s">
        <v>28</v>
      </c>
      <c r="G1511" t="s">
        <v>165</v>
      </c>
      <c r="H1511">
        <v>4</v>
      </c>
      <c r="I1511">
        <v>3629.61</v>
      </c>
      <c r="J1511">
        <v>0.05</v>
      </c>
      <c r="K1511">
        <v>13792.52</v>
      </c>
      <c r="L1511">
        <v>3302.89</v>
      </c>
      <c r="M1511">
        <f t="shared" si="71"/>
        <v>13792.518</v>
      </c>
      <c r="N1511" t="str">
        <f t="shared" si="69"/>
        <v>Q2</v>
      </c>
      <c r="O1511" s="2">
        <f t="shared" si="70"/>
        <v>23.946965456638814</v>
      </c>
      <c r="P1511" t="str">
        <f>VLOOKUP(retail_sales_2023!C1511,customers!A:J,5,)</f>
        <v>Lucknow</v>
      </c>
      <c r="Q1511" t="str">
        <f>VLOOKUP(C1511,customers!A:J,10,0)</f>
        <v>Premium</v>
      </c>
    </row>
    <row r="1512" spans="1:17" x14ac:dyDescent="0.3">
      <c r="A1512" t="s">
        <v>2562</v>
      </c>
      <c r="B1512" s="1">
        <v>45117</v>
      </c>
      <c r="C1512" t="s">
        <v>1252</v>
      </c>
      <c r="D1512" t="s">
        <v>1253</v>
      </c>
      <c r="E1512" t="s">
        <v>15</v>
      </c>
      <c r="F1512" t="s">
        <v>52</v>
      </c>
      <c r="G1512" t="s">
        <v>133</v>
      </c>
      <c r="H1512">
        <v>6</v>
      </c>
      <c r="I1512">
        <v>462.91</v>
      </c>
      <c r="J1512">
        <v>0.05</v>
      </c>
      <c r="K1512">
        <v>2638.59</v>
      </c>
      <c r="L1512">
        <v>154.49</v>
      </c>
      <c r="M1512">
        <f t="shared" si="71"/>
        <v>2638.587</v>
      </c>
      <c r="N1512" t="str">
        <f t="shared" si="69"/>
        <v>Q3</v>
      </c>
      <c r="O1512" s="2">
        <f t="shared" si="70"/>
        <v>5.8550210529108355</v>
      </c>
      <c r="P1512" t="str">
        <f>VLOOKUP(retail_sales_2023!C1512,customers!A:J,5,)</f>
        <v>Chennai</v>
      </c>
      <c r="Q1512" t="str">
        <f>VLOOKUP(C1512,customers!A:J,10,0)</f>
        <v>Regular</v>
      </c>
    </row>
    <row r="1513" spans="1:17" x14ac:dyDescent="0.3">
      <c r="A1513" t="s">
        <v>2563</v>
      </c>
      <c r="B1513" s="1">
        <v>45057</v>
      </c>
      <c r="C1513" t="s">
        <v>1693</v>
      </c>
      <c r="D1513" t="s">
        <v>1694</v>
      </c>
      <c r="E1513" t="s">
        <v>15</v>
      </c>
      <c r="F1513" t="s">
        <v>52</v>
      </c>
      <c r="G1513" t="s">
        <v>53</v>
      </c>
      <c r="H1513">
        <v>8</v>
      </c>
      <c r="I1513">
        <v>685.01</v>
      </c>
      <c r="J1513">
        <v>0</v>
      </c>
      <c r="K1513">
        <v>5480.08</v>
      </c>
      <c r="L1513">
        <v>319.11</v>
      </c>
      <c r="M1513">
        <f t="shared" si="71"/>
        <v>5480.08</v>
      </c>
      <c r="N1513" t="str">
        <f t="shared" si="69"/>
        <v>Q2</v>
      </c>
      <c r="O1513" s="2">
        <f t="shared" si="70"/>
        <v>5.823090173866075</v>
      </c>
      <c r="P1513" t="str">
        <f>VLOOKUP(retail_sales_2023!C1513,customers!A:J,5,)</f>
        <v>Chennai</v>
      </c>
      <c r="Q1513" t="str">
        <f>VLOOKUP(C1513,customers!A:J,10,0)</f>
        <v>Premium</v>
      </c>
    </row>
    <row r="1514" spans="1:17" x14ac:dyDescent="0.3">
      <c r="A1514" t="s">
        <v>2564</v>
      </c>
      <c r="B1514" s="1">
        <v>45094</v>
      </c>
      <c r="C1514" t="s">
        <v>313</v>
      </c>
      <c r="D1514" t="s">
        <v>314</v>
      </c>
      <c r="E1514" t="s">
        <v>21</v>
      </c>
      <c r="F1514" t="s">
        <v>43</v>
      </c>
      <c r="G1514" t="s">
        <v>44</v>
      </c>
      <c r="H1514">
        <v>1</v>
      </c>
      <c r="I1514">
        <v>5164.12</v>
      </c>
      <c r="J1514">
        <v>0</v>
      </c>
      <c r="K1514">
        <v>5164.12</v>
      </c>
      <c r="L1514">
        <v>692.94</v>
      </c>
      <c r="M1514">
        <f t="shared" si="71"/>
        <v>5164.12</v>
      </c>
      <c r="N1514" t="str">
        <f t="shared" si="69"/>
        <v>Q2</v>
      </c>
      <c r="O1514" s="2">
        <f t="shared" si="70"/>
        <v>13.418355886385292</v>
      </c>
      <c r="P1514" t="str">
        <f>VLOOKUP(retail_sales_2023!C1514,customers!A:J,5,)</f>
        <v>Kolkata</v>
      </c>
      <c r="Q1514" t="str">
        <f>VLOOKUP(C1514,customers!A:J,10,0)</f>
        <v>Premium</v>
      </c>
    </row>
    <row r="1515" spans="1:17" x14ac:dyDescent="0.3">
      <c r="A1515" t="s">
        <v>2565</v>
      </c>
      <c r="B1515" s="1">
        <v>45148</v>
      </c>
      <c r="C1515" t="s">
        <v>2566</v>
      </c>
      <c r="D1515" t="s">
        <v>2567</v>
      </c>
      <c r="E1515" t="s">
        <v>15</v>
      </c>
      <c r="F1515" t="s">
        <v>81</v>
      </c>
      <c r="G1515" t="s">
        <v>333</v>
      </c>
      <c r="H1515">
        <v>2</v>
      </c>
      <c r="I1515">
        <v>1783.37</v>
      </c>
      <c r="J1515">
        <v>0.1</v>
      </c>
      <c r="K1515">
        <v>3210.07</v>
      </c>
      <c r="L1515">
        <v>786.02</v>
      </c>
      <c r="M1515">
        <f t="shared" si="71"/>
        <v>3210.0659999999998</v>
      </c>
      <c r="N1515" t="str">
        <f t="shared" si="69"/>
        <v>Q3</v>
      </c>
      <c r="O1515" s="2">
        <f t="shared" si="70"/>
        <v>24.48607039721875</v>
      </c>
      <c r="P1515" t="str">
        <f>VLOOKUP(retail_sales_2023!C1515,customers!A:J,5,)</f>
        <v>Bengaluru</v>
      </c>
      <c r="Q1515" t="str">
        <f>VLOOKUP(C1515,customers!A:J,10,0)</f>
        <v>Premium</v>
      </c>
    </row>
    <row r="1516" spans="1:17" x14ac:dyDescent="0.3">
      <c r="A1516" t="s">
        <v>2568</v>
      </c>
      <c r="B1516" s="1">
        <v>45114</v>
      </c>
      <c r="C1516" t="s">
        <v>2569</v>
      </c>
      <c r="D1516" t="s">
        <v>2570</v>
      </c>
      <c r="E1516" t="s">
        <v>15</v>
      </c>
      <c r="F1516" t="s">
        <v>81</v>
      </c>
      <c r="G1516" t="s">
        <v>82</v>
      </c>
      <c r="H1516">
        <v>2</v>
      </c>
      <c r="I1516">
        <v>3448.4</v>
      </c>
      <c r="J1516">
        <v>0.1</v>
      </c>
      <c r="K1516">
        <v>6207.12</v>
      </c>
      <c r="L1516">
        <v>-686.14</v>
      </c>
      <c r="M1516">
        <f t="shared" si="71"/>
        <v>6207.12</v>
      </c>
      <c r="N1516" t="str">
        <f t="shared" si="69"/>
        <v>Q3</v>
      </c>
      <c r="O1516" s="2">
        <f t="shared" si="70"/>
        <v>-11.054079830903865</v>
      </c>
      <c r="P1516" t="str">
        <f>VLOOKUP(retail_sales_2023!C1516,customers!A:J,5,)</f>
        <v>Hyderabad</v>
      </c>
      <c r="Q1516" t="str">
        <f>VLOOKUP(C1516,customers!A:J,10,0)</f>
        <v>Premium</v>
      </c>
    </row>
    <row r="1517" spans="1:17" x14ac:dyDescent="0.3">
      <c r="A1517" t="s">
        <v>2571</v>
      </c>
      <c r="B1517" s="1">
        <v>45097</v>
      </c>
      <c r="C1517" t="s">
        <v>547</v>
      </c>
      <c r="D1517" t="s">
        <v>548</v>
      </c>
      <c r="E1517" t="s">
        <v>33</v>
      </c>
      <c r="F1517" t="s">
        <v>52</v>
      </c>
      <c r="G1517" t="s">
        <v>200</v>
      </c>
      <c r="H1517">
        <v>3</v>
      </c>
      <c r="I1517">
        <v>241.49</v>
      </c>
      <c r="J1517">
        <v>0</v>
      </c>
      <c r="K1517">
        <v>724.47</v>
      </c>
      <c r="L1517">
        <v>63.86</v>
      </c>
      <c r="M1517">
        <f t="shared" si="71"/>
        <v>724.47</v>
      </c>
      <c r="N1517" t="str">
        <f t="shared" si="69"/>
        <v>Q2</v>
      </c>
      <c r="O1517" s="2">
        <f t="shared" si="70"/>
        <v>8.8147197261446291</v>
      </c>
      <c r="P1517" t="str">
        <f>VLOOKUP(retail_sales_2023!C1517,customers!A:J,5,)</f>
        <v>Pune</v>
      </c>
      <c r="Q1517" t="str">
        <f>VLOOKUP(C1517,customers!A:J,10,0)</f>
        <v>Regular</v>
      </c>
    </row>
    <row r="1518" spans="1:17" x14ac:dyDescent="0.3">
      <c r="A1518" t="s">
        <v>2572</v>
      </c>
      <c r="B1518" s="1">
        <v>45144</v>
      </c>
      <c r="C1518" t="s">
        <v>628</v>
      </c>
      <c r="D1518" t="s">
        <v>629</v>
      </c>
      <c r="E1518" t="s">
        <v>27</v>
      </c>
      <c r="F1518" t="s">
        <v>28</v>
      </c>
      <c r="G1518" t="s">
        <v>280</v>
      </c>
      <c r="H1518">
        <v>3</v>
      </c>
      <c r="I1518">
        <v>6488.18</v>
      </c>
      <c r="J1518">
        <v>0</v>
      </c>
      <c r="K1518">
        <v>19464.54</v>
      </c>
      <c r="L1518">
        <v>4061.74</v>
      </c>
      <c r="M1518">
        <f t="shared" si="71"/>
        <v>19464.54</v>
      </c>
      <c r="N1518" t="str">
        <f t="shared" si="69"/>
        <v>Q3</v>
      </c>
      <c r="O1518" s="2">
        <f t="shared" si="70"/>
        <v>20.867382429792841</v>
      </c>
      <c r="P1518" t="str">
        <f>VLOOKUP(retail_sales_2023!C1518,customers!A:J,5,)</f>
        <v>Chandigarh</v>
      </c>
      <c r="Q1518" t="str">
        <f>VLOOKUP(C1518,customers!A:J,10,0)</f>
        <v>Premium</v>
      </c>
    </row>
    <row r="1519" spans="1:17" x14ac:dyDescent="0.3">
      <c r="A1519" t="s">
        <v>2573</v>
      </c>
      <c r="B1519" s="1">
        <v>45102</v>
      </c>
      <c r="C1519" t="s">
        <v>19</v>
      </c>
      <c r="D1519" t="s">
        <v>20</v>
      </c>
      <c r="E1519" t="s">
        <v>21</v>
      </c>
      <c r="F1519" t="s">
        <v>52</v>
      </c>
      <c r="G1519" t="s">
        <v>53</v>
      </c>
      <c r="H1519">
        <v>5</v>
      </c>
      <c r="I1519">
        <v>234.06</v>
      </c>
      <c r="J1519">
        <v>0.05</v>
      </c>
      <c r="K1519">
        <v>1111.78</v>
      </c>
      <c r="L1519">
        <v>114.55</v>
      </c>
      <c r="M1519">
        <f t="shared" si="71"/>
        <v>1111.7849999999999</v>
      </c>
      <c r="N1519" t="str">
        <f t="shared" si="69"/>
        <v>Q2</v>
      </c>
      <c r="O1519" s="2">
        <f t="shared" si="70"/>
        <v>10.303297414956196</v>
      </c>
      <c r="P1519" t="str">
        <f>VLOOKUP(retail_sales_2023!C1519,customers!A:J,5,)</f>
        <v>Guwahati</v>
      </c>
      <c r="Q1519" t="str">
        <f>VLOOKUP(C1519,customers!A:J,10,0)</f>
        <v>Premium</v>
      </c>
    </row>
    <row r="1520" spans="1:17" x14ac:dyDescent="0.3">
      <c r="A1520" t="s">
        <v>2574</v>
      </c>
      <c r="B1520" s="1">
        <v>45035</v>
      </c>
      <c r="C1520" t="s">
        <v>1771</v>
      </c>
      <c r="D1520" t="s">
        <v>1772</v>
      </c>
      <c r="E1520" t="s">
        <v>33</v>
      </c>
      <c r="F1520" t="s">
        <v>52</v>
      </c>
      <c r="G1520" t="s">
        <v>117</v>
      </c>
      <c r="H1520">
        <v>7</v>
      </c>
      <c r="I1520">
        <v>763.9</v>
      </c>
      <c r="J1520">
        <v>0.2</v>
      </c>
      <c r="K1520">
        <v>4277.84</v>
      </c>
      <c r="L1520">
        <v>275.32</v>
      </c>
      <c r="M1520">
        <f t="shared" si="71"/>
        <v>4277.84</v>
      </c>
      <c r="N1520" t="str">
        <f t="shared" si="69"/>
        <v>Q2</v>
      </c>
      <c r="O1520" s="2">
        <f t="shared" si="70"/>
        <v>6.4359583341125415</v>
      </c>
      <c r="P1520" t="str">
        <f>VLOOKUP(retail_sales_2023!C1520,customers!A:J,5,)</f>
        <v>Ahmedabad</v>
      </c>
      <c r="Q1520" t="str">
        <f>VLOOKUP(C1520,customers!A:J,10,0)</f>
        <v>Premium</v>
      </c>
    </row>
    <row r="1521" spans="1:17" x14ac:dyDescent="0.3">
      <c r="A1521" t="s">
        <v>2575</v>
      </c>
      <c r="B1521" s="1">
        <v>45077</v>
      </c>
      <c r="C1521" t="s">
        <v>1622</v>
      </c>
      <c r="D1521" t="s">
        <v>1623</v>
      </c>
      <c r="E1521" t="s">
        <v>33</v>
      </c>
      <c r="F1521" t="s">
        <v>28</v>
      </c>
      <c r="G1521" t="s">
        <v>325</v>
      </c>
      <c r="H1521">
        <v>1</v>
      </c>
      <c r="I1521">
        <v>3365.59</v>
      </c>
      <c r="J1521">
        <v>0</v>
      </c>
      <c r="K1521">
        <v>3365.59</v>
      </c>
      <c r="L1521">
        <v>627.21</v>
      </c>
      <c r="M1521">
        <f t="shared" si="71"/>
        <v>3365.59</v>
      </c>
      <c r="N1521" t="str">
        <f t="shared" si="69"/>
        <v>Q2</v>
      </c>
      <c r="O1521" s="2">
        <f t="shared" si="70"/>
        <v>18.635959816852321</v>
      </c>
      <c r="P1521" t="str">
        <f>VLOOKUP(retail_sales_2023!C1521,customers!A:J,5,)</f>
        <v>Pune</v>
      </c>
      <c r="Q1521" t="str">
        <f>VLOOKUP(C1521,customers!A:J,10,0)</f>
        <v>Regular</v>
      </c>
    </row>
    <row r="1522" spans="1:17" x14ac:dyDescent="0.3">
      <c r="A1522" t="s">
        <v>2576</v>
      </c>
      <c r="B1522" s="1">
        <v>45270</v>
      </c>
      <c r="C1522" t="s">
        <v>351</v>
      </c>
      <c r="D1522" t="s">
        <v>352</v>
      </c>
      <c r="E1522" t="s">
        <v>15</v>
      </c>
      <c r="F1522" t="s">
        <v>81</v>
      </c>
      <c r="G1522" t="s">
        <v>370</v>
      </c>
      <c r="H1522">
        <v>4</v>
      </c>
      <c r="I1522">
        <v>3950.36</v>
      </c>
      <c r="J1522">
        <v>0.25</v>
      </c>
      <c r="K1522">
        <v>11851.08</v>
      </c>
      <c r="L1522">
        <v>3629.43</v>
      </c>
      <c r="M1522">
        <f t="shared" si="71"/>
        <v>11851.08</v>
      </c>
      <c r="N1522" t="str">
        <f t="shared" si="69"/>
        <v>Q4</v>
      </c>
      <c r="O1522" s="2">
        <f t="shared" si="70"/>
        <v>30.625310098320153</v>
      </c>
      <c r="P1522" t="str">
        <f>VLOOKUP(retail_sales_2023!C1522,customers!A:J,5,)</f>
        <v>Chennai</v>
      </c>
      <c r="Q1522" t="str">
        <f>VLOOKUP(C1522,customers!A:J,10,0)</f>
        <v>Regular</v>
      </c>
    </row>
    <row r="1523" spans="1:17" x14ac:dyDescent="0.3">
      <c r="A1523" t="s">
        <v>2577</v>
      </c>
      <c r="B1523" s="1">
        <v>45140</v>
      </c>
      <c r="C1523" t="s">
        <v>924</v>
      </c>
      <c r="D1523" t="s">
        <v>925</v>
      </c>
      <c r="E1523" t="s">
        <v>27</v>
      </c>
      <c r="F1523" t="s">
        <v>52</v>
      </c>
      <c r="G1523" t="s">
        <v>69</v>
      </c>
      <c r="H1523">
        <v>4</v>
      </c>
      <c r="I1523">
        <v>454.58</v>
      </c>
      <c r="J1523">
        <v>0.15</v>
      </c>
      <c r="K1523">
        <v>1545.57</v>
      </c>
      <c r="L1523">
        <v>133.43</v>
      </c>
      <c r="M1523">
        <f t="shared" si="71"/>
        <v>1545.5719999999999</v>
      </c>
      <c r="N1523" t="str">
        <f t="shared" si="69"/>
        <v>Q3</v>
      </c>
      <c r="O1523" s="2">
        <f t="shared" si="70"/>
        <v>8.6330609419178685</v>
      </c>
      <c r="P1523" t="str">
        <f>VLOOKUP(retail_sales_2023!C1523,customers!A:J,5,)</f>
        <v>Lucknow</v>
      </c>
      <c r="Q1523" t="str">
        <f>VLOOKUP(C1523,customers!A:J,10,0)</f>
        <v>Regular</v>
      </c>
    </row>
    <row r="1524" spans="1:17" x14ac:dyDescent="0.3">
      <c r="A1524" t="s">
        <v>2578</v>
      </c>
      <c r="B1524" s="1">
        <v>45272</v>
      </c>
      <c r="C1524" t="s">
        <v>2521</v>
      </c>
      <c r="D1524" t="s">
        <v>2522</v>
      </c>
      <c r="E1524" t="s">
        <v>33</v>
      </c>
      <c r="F1524" t="s">
        <v>43</v>
      </c>
      <c r="G1524" t="s">
        <v>110</v>
      </c>
      <c r="H1524">
        <v>4</v>
      </c>
      <c r="I1524">
        <v>72478.17</v>
      </c>
      <c r="J1524">
        <v>0.15</v>
      </c>
      <c r="K1524">
        <v>246425.78</v>
      </c>
      <c r="L1524">
        <v>37051.550000000003</v>
      </c>
      <c r="M1524">
        <f t="shared" si="71"/>
        <v>246425.77799999999</v>
      </c>
      <c r="N1524" t="str">
        <f t="shared" si="69"/>
        <v>Q4</v>
      </c>
      <c r="O1524" s="2">
        <f t="shared" si="70"/>
        <v>15.035581910301756</v>
      </c>
      <c r="P1524" t="str">
        <f>VLOOKUP(retail_sales_2023!C1524,customers!A:J,5,)</f>
        <v>Ahmedabad</v>
      </c>
      <c r="Q1524" t="str">
        <f>VLOOKUP(C1524,customers!A:J,10,0)</f>
        <v>Premium</v>
      </c>
    </row>
    <row r="1525" spans="1:17" x14ac:dyDescent="0.3">
      <c r="A1525" t="s">
        <v>2579</v>
      </c>
      <c r="B1525" s="1">
        <v>45208</v>
      </c>
      <c r="C1525" t="s">
        <v>2580</v>
      </c>
      <c r="D1525" t="s">
        <v>2581</v>
      </c>
      <c r="E1525" t="s">
        <v>21</v>
      </c>
      <c r="F1525" t="s">
        <v>52</v>
      </c>
      <c r="G1525" t="s">
        <v>69</v>
      </c>
      <c r="H1525">
        <v>2</v>
      </c>
      <c r="I1525">
        <v>735.6</v>
      </c>
      <c r="J1525">
        <v>0.15</v>
      </c>
      <c r="K1525">
        <v>1250.52</v>
      </c>
      <c r="L1525">
        <v>122.27</v>
      </c>
      <c r="M1525">
        <f t="shared" si="71"/>
        <v>1250.52</v>
      </c>
      <c r="N1525" t="str">
        <f t="shared" si="69"/>
        <v>Q4</v>
      </c>
      <c r="O1525" s="2">
        <f t="shared" si="70"/>
        <v>9.777532546460673</v>
      </c>
      <c r="P1525" t="str">
        <f>VLOOKUP(retail_sales_2023!C1525,customers!A:J,5,)</f>
        <v>Patna</v>
      </c>
      <c r="Q1525" t="str">
        <f>VLOOKUP(C1525,customers!A:J,10,0)</f>
        <v>Premium</v>
      </c>
    </row>
    <row r="1526" spans="1:17" x14ac:dyDescent="0.3">
      <c r="A1526" t="s">
        <v>2582</v>
      </c>
      <c r="B1526" s="1">
        <v>45283</v>
      </c>
      <c r="C1526" t="s">
        <v>716</v>
      </c>
      <c r="D1526" t="s">
        <v>717</v>
      </c>
      <c r="E1526" t="s">
        <v>33</v>
      </c>
      <c r="F1526" t="s">
        <v>43</v>
      </c>
      <c r="G1526" t="s">
        <v>282</v>
      </c>
      <c r="H1526">
        <v>2</v>
      </c>
      <c r="I1526">
        <v>15669.85</v>
      </c>
      <c r="J1526">
        <v>0</v>
      </c>
      <c r="K1526">
        <v>31339.7</v>
      </c>
      <c r="L1526">
        <v>-2155.14</v>
      </c>
      <c r="M1526">
        <f t="shared" si="71"/>
        <v>31339.7</v>
      </c>
      <c r="N1526" t="str">
        <f t="shared" si="69"/>
        <v>Q4</v>
      </c>
      <c r="O1526" s="2">
        <f t="shared" si="70"/>
        <v>-6.8767090942159621</v>
      </c>
      <c r="P1526" t="str">
        <f>VLOOKUP(retail_sales_2023!C1526,customers!A:J,5,)</f>
        <v>Ahmedabad</v>
      </c>
      <c r="Q1526" t="str">
        <f>VLOOKUP(C1526,customers!A:J,10,0)</f>
        <v>Premium</v>
      </c>
    </row>
    <row r="1527" spans="1:17" x14ac:dyDescent="0.3">
      <c r="A1527" t="s">
        <v>2583</v>
      </c>
      <c r="B1527" s="1">
        <v>45017</v>
      </c>
      <c r="C1527" t="s">
        <v>514</v>
      </c>
      <c r="D1527" t="s">
        <v>515</v>
      </c>
      <c r="E1527" t="s">
        <v>27</v>
      </c>
      <c r="F1527" t="s">
        <v>43</v>
      </c>
      <c r="G1527" t="s">
        <v>154</v>
      </c>
      <c r="H1527">
        <v>3</v>
      </c>
      <c r="I1527">
        <v>31475.93</v>
      </c>
      <c r="J1527">
        <v>0.15</v>
      </c>
      <c r="K1527">
        <v>80263.62</v>
      </c>
      <c r="L1527">
        <v>-4082.01</v>
      </c>
      <c r="M1527">
        <f t="shared" si="71"/>
        <v>80263.621500000008</v>
      </c>
      <c r="N1527" t="str">
        <f t="shared" si="69"/>
        <v>Q2</v>
      </c>
      <c r="O1527" s="2">
        <f t="shared" si="70"/>
        <v>-5.0857536702182138</v>
      </c>
      <c r="P1527" t="str">
        <f>VLOOKUP(retail_sales_2023!C1527,customers!A:J,5,)</f>
        <v>Delhi</v>
      </c>
      <c r="Q1527" t="str">
        <f>VLOOKUP(C1527,customers!A:J,10,0)</f>
        <v>Premium</v>
      </c>
    </row>
    <row r="1528" spans="1:17" x14ac:dyDescent="0.3">
      <c r="A1528" t="s">
        <v>2584</v>
      </c>
      <c r="B1528" s="1">
        <v>45079</v>
      </c>
      <c r="C1528" t="s">
        <v>2187</v>
      </c>
      <c r="D1528" t="s">
        <v>2188</v>
      </c>
      <c r="E1528" t="s">
        <v>21</v>
      </c>
      <c r="F1528" t="s">
        <v>43</v>
      </c>
      <c r="G1528" t="s">
        <v>301</v>
      </c>
      <c r="H1528">
        <v>4</v>
      </c>
      <c r="I1528">
        <v>31999.68</v>
      </c>
      <c r="J1528">
        <v>0</v>
      </c>
      <c r="K1528">
        <v>127998.72</v>
      </c>
      <c r="L1528">
        <v>15926.28</v>
      </c>
      <c r="M1528">
        <f t="shared" si="71"/>
        <v>127998.72</v>
      </c>
      <c r="N1528" t="str">
        <f t="shared" si="69"/>
        <v>Q2</v>
      </c>
      <c r="O1528" s="2">
        <f t="shared" si="70"/>
        <v>12.442530675306754</v>
      </c>
      <c r="P1528" t="str">
        <f>VLOOKUP(retail_sales_2023!C1528,customers!A:J,5,)</f>
        <v>Patna</v>
      </c>
      <c r="Q1528" t="str">
        <f>VLOOKUP(C1528,customers!A:J,10,0)</f>
        <v>Premium</v>
      </c>
    </row>
    <row r="1529" spans="1:17" x14ac:dyDescent="0.3">
      <c r="A1529" t="s">
        <v>2585</v>
      </c>
      <c r="B1529" s="1">
        <v>44952</v>
      </c>
      <c r="C1529" t="s">
        <v>1460</v>
      </c>
      <c r="D1529" t="s">
        <v>1461</v>
      </c>
      <c r="E1529" t="s">
        <v>33</v>
      </c>
      <c r="F1529" t="s">
        <v>52</v>
      </c>
      <c r="G1529" t="s">
        <v>268</v>
      </c>
      <c r="H1529">
        <v>6</v>
      </c>
      <c r="I1529">
        <v>352.89</v>
      </c>
      <c r="J1529">
        <v>0.1</v>
      </c>
      <c r="K1529">
        <v>1905.61</v>
      </c>
      <c r="L1529">
        <v>190.94</v>
      </c>
      <c r="M1529">
        <f t="shared" si="71"/>
        <v>1905.6060000000002</v>
      </c>
      <c r="N1529" t="str">
        <f t="shared" si="69"/>
        <v>Q1</v>
      </c>
      <c r="O1529" s="2">
        <f t="shared" si="70"/>
        <v>10.019888644581</v>
      </c>
      <c r="P1529" t="str">
        <f>VLOOKUP(retail_sales_2023!C1529,customers!A:J,5,)</f>
        <v>Pune</v>
      </c>
      <c r="Q1529" t="str">
        <f>VLOOKUP(C1529,customers!A:J,10,0)</f>
        <v>Premium</v>
      </c>
    </row>
    <row r="1530" spans="1:17" x14ac:dyDescent="0.3">
      <c r="A1530" t="s">
        <v>2586</v>
      </c>
      <c r="B1530" s="1">
        <v>45067</v>
      </c>
      <c r="C1530" t="s">
        <v>1090</v>
      </c>
      <c r="D1530" t="s">
        <v>1091</v>
      </c>
      <c r="E1530" t="s">
        <v>27</v>
      </c>
      <c r="F1530" t="s">
        <v>16</v>
      </c>
      <c r="G1530" t="s">
        <v>356</v>
      </c>
      <c r="H1530">
        <v>3</v>
      </c>
      <c r="I1530">
        <v>392.37</v>
      </c>
      <c r="J1530">
        <v>0.2</v>
      </c>
      <c r="K1530">
        <v>941.69</v>
      </c>
      <c r="L1530">
        <v>284.27</v>
      </c>
      <c r="M1530">
        <f t="shared" si="71"/>
        <v>941.6880000000001</v>
      </c>
      <c r="N1530" t="str">
        <f t="shared" si="69"/>
        <v>Q2</v>
      </c>
      <c r="O1530" s="2">
        <f t="shared" si="70"/>
        <v>30.187216599942651</v>
      </c>
      <c r="P1530" t="str">
        <f>VLOOKUP(retail_sales_2023!C1530,customers!A:J,5,)</f>
        <v>Lucknow</v>
      </c>
      <c r="Q1530" t="str">
        <f>VLOOKUP(C1530,customers!A:J,10,0)</f>
        <v>Regular</v>
      </c>
    </row>
    <row r="1531" spans="1:17" x14ac:dyDescent="0.3">
      <c r="A1531" t="s">
        <v>2587</v>
      </c>
      <c r="B1531" s="1">
        <v>45009</v>
      </c>
      <c r="C1531" t="s">
        <v>633</v>
      </c>
      <c r="D1531" t="s">
        <v>634</v>
      </c>
      <c r="E1531" t="s">
        <v>21</v>
      </c>
      <c r="F1531" t="s">
        <v>38</v>
      </c>
      <c r="G1531" t="s">
        <v>77</v>
      </c>
      <c r="H1531">
        <v>4</v>
      </c>
      <c r="I1531">
        <v>1239.25</v>
      </c>
      <c r="J1531">
        <v>0</v>
      </c>
      <c r="K1531">
        <v>4957</v>
      </c>
      <c r="L1531">
        <v>1491.37</v>
      </c>
      <c r="M1531">
        <f t="shared" si="71"/>
        <v>4957</v>
      </c>
      <c r="N1531" t="str">
        <f t="shared" si="69"/>
        <v>Q1</v>
      </c>
      <c r="O1531" s="2">
        <f t="shared" si="70"/>
        <v>30.086140810974378</v>
      </c>
      <c r="P1531" t="str">
        <f>VLOOKUP(retail_sales_2023!C1531,customers!A:J,5,)</f>
        <v>Kolkata</v>
      </c>
      <c r="Q1531" t="str">
        <f>VLOOKUP(C1531,customers!A:J,10,0)</f>
        <v>Premium</v>
      </c>
    </row>
    <row r="1532" spans="1:17" x14ac:dyDescent="0.3">
      <c r="A1532" t="s">
        <v>2588</v>
      </c>
      <c r="B1532" s="1">
        <v>45128</v>
      </c>
      <c r="C1532" t="s">
        <v>1103</v>
      </c>
      <c r="D1532" t="s">
        <v>1104</v>
      </c>
      <c r="E1532" t="s">
        <v>33</v>
      </c>
      <c r="F1532" t="s">
        <v>43</v>
      </c>
      <c r="G1532" t="s">
        <v>301</v>
      </c>
      <c r="H1532">
        <v>3</v>
      </c>
      <c r="I1532">
        <v>49787.97</v>
      </c>
      <c r="J1532">
        <v>0</v>
      </c>
      <c r="K1532">
        <v>149363.91</v>
      </c>
      <c r="L1532">
        <v>21331.14</v>
      </c>
      <c r="M1532">
        <f t="shared" si="71"/>
        <v>149363.91</v>
      </c>
      <c r="N1532" t="str">
        <f t="shared" si="69"/>
        <v>Q3</v>
      </c>
      <c r="O1532" s="2">
        <f t="shared" si="70"/>
        <v>14.281321371407591</v>
      </c>
      <c r="P1532" t="str">
        <f>VLOOKUP(retail_sales_2023!C1532,customers!A:J,5,)</f>
        <v>Mumbai</v>
      </c>
      <c r="Q1532" t="str">
        <f>VLOOKUP(C1532,customers!A:J,10,0)</f>
        <v>Regular</v>
      </c>
    </row>
    <row r="1533" spans="1:17" x14ac:dyDescent="0.3">
      <c r="A1533" t="s">
        <v>2589</v>
      </c>
      <c r="B1533" s="1">
        <v>45236</v>
      </c>
      <c r="C1533" t="s">
        <v>126</v>
      </c>
      <c r="D1533" t="s">
        <v>127</v>
      </c>
      <c r="E1533" t="s">
        <v>15</v>
      </c>
      <c r="F1533" t="s">
        <v>52</v>
      </c>
      <c r="G1533" t="s">
        <v>53</v>
      </c>
      <c r="H1533">
        <v>9</v>
      </c>
      <c r="I1533">
        <v>114.54</v>
      </c>
      <c r="J1533">
        <v>0</v>
      </c>
      <c r="K1533">
        <v>1030.8599999999999</v>
      </c>
      <c r="L1533">
        <v>65.41</v>
      </c>
      <c r="M1533">
        <f t="shared" si="71"/>
        <v>1030.8600000000001</v>
      </c>
      <c r="N1533" t="str">
        <f t="shared" si="69"/>
        <v>Q4</v>
      </c>
      <c r="O1533" s="2">
        <f t="shared" si="70"/>
        <v>6.3451875133383782</v>
      </c>
      <c r="P1533" t="str">
        <f>VLOOKUP(retail_sales_2023!C1533,customers!A:J,5,)</f>
        <v>Coimbatore</v>
      </c>
      <c r="Q1533" t="str">
        <f>VLOOKUP(C1533,customers!A:J,10,0)</f>
        <v>Premium</v>
      </c>
    </row>
    <row r="1534" spans="1:17" x14ac:dyDescent="0.3">
      <c r="A1534" t="s">
        <v>2590</v>
      </c>
      <c r="B1534" s="1">
        <v>44995</v>
      </c>
      <c r="C1534" t="s">
        <v>1433</v>
      </c>
      <c r="D1534" t="s">
        <v>13093</v>
      </c>
      <c r="E1534" t="s">
        <v>15</v>
      </c>
      <c r="F1534" t="s">
        <v>16</v>
      </c>
      <c r="G1534" t="s">
        <v>17</v>
      </c>
      <c r="H1534">
        <v>3</v>
      </c>
      <c r="I1534">
        <v>776.17</v>
      </c>
      <c r="J1534">
        <v>0.1</v>
      </c>
      <c r="K1534">
        <v>2095.66</v>
      </c>
      <c r="L1534">
        <v>689.08</v>
      </c>
      <c r="M1534">
        <f t="shared" si="71"/>
        <v>2095.6589999999997</v>
      </c>
      <c r="N1534" t="str">
        <f t="shared" si="69"/>
        <v>Q1</v>
      </c>
      <c r="O1534" s="2">
        <f t="shared" si="70"/>
        <v>32.881287995190064</v>
      </c>
      <c r="P1534" t="str">
        <f>VLOOKUP(retail_sales_2023!C1534,customers!A:J,5,)</f>
        <v>Coimbatore</v>
      </c>
      <c r="Q1534" t="str">
        <f>VLOOKUP(C1534,customers!A:J,10,0)</f>
        <v>Premium</v>
      </c>
    </row>
    <row r="1535" spans="1:17" x14ac:dyDescent="0.3">
      <c r="A1535" t="s">
        <v>2591</v>
      </c>
      <c r="B1535" s="1">
        <v>45166</v>
      </c>
      <c r="C1535" t="s">
        <v>55</v>
      </c>
      <c r="D1535" t="s">
        <v>56</v>
      </c>
      <c r="E1535" t="s">
        <v>15</v>
      </c>
      <c r="F1535" t="s">
        <v>22</v>
      </c>
      <c r="G1535" t="s">
        <v>516</v>
      </c>
      <c r="H1535">
        <v>1</v>
      </c>
      <c r="I1535">
        <v>38543.019999999997</v>
      </c>
      <c r="J1535">
        <v>0.2</v>
      </c>
      <c r="K1535">
        <v>30834.42</v>
      </c>
      <c r="L1535">
        <v>9693.4</v>
      </c>
      <c r="M1535">
        <f t="shared" si="71"/>
        <v>30834.415999999997</v>
      </c>
      <c r="N1535" t="str">
        <f t="shared" si="69"/>
        <v>Q3</v>
      </c>
      <c r="O1535" s="2">
        <f t="shared" si="70"/>
        <v>31.436946114115333</v>
      </c>
      <c r="P1535" t="str">
        <f>VLOOKUP(retail_sales_2023!C1535,customers!A:J,5,)</f>
        <v>Lucknow</v>
      </c>
      <c r="Q1535" t="str">
        <f>VLOOKUP(C1535,customers!A:J,10,0)</f>
        <v>Premium</v>
      </c>
    </row>
    <row r="1536" spans="1:17" x14ac:dyDescent="0.3">
      <c r="A1536" t="s">
        <v>2592</v>
      </c>
      <c r="B1536" s="1">
        <v>45163</v>
      </c>
      <c r="C1536" t="s">
        <v>2593</v>
      </c>
      <c r="D1536" t="s">
        <v>2594</v>
      </c>
      <c r="E1536" t="s">
        <v>15</v>
      </c>
      <c r="F1536" t="s">
        <v>38</v>
      </c>
      <c r="G1536" t="s">
        <v>77</v>
      </c>
      <c r="H1536">
        <v>2</v>
      </c>
      <c r="I1536">
        <v>2790.53</v>
      </c>
      <c r="J1536">
        <v>0.15</v>
      </c>
      <c r="K1536">
        <v>4743.8999999999996</v>
      </c>
      <c r="L1536">
        <v>1199.53</v>
      </c>
      <c r="M1536">
        <f t="shared" si="71"/>
        <v>4743.9009999999998</v>
      </c>
      <c r="N1536" t="str">
        <f t="shared" si="69"/>
        <v>Q3</v>
      </c>
      <c r="O1536" s="2">
        <f t="shared" si="70"/>
        <v>25.285735365416638</v>
      </c>
      <c r="P1536" t="str">
        <f>VLOOKUP(retail_sales_2023!C1536,customers!A:J,5,)</f>
        <v>Chennai</v>
      </c>
      <c r="Q1536" t="str">
        <f>VLOOKUP(C1536,customers!A:J,10,0)</f>
        <v>Premium</v>
      </c>
    </row>
    <row r="1537" spans="1:17" x14ac:dyDescent="0.3">
      <c r="A1537" t="s">
        <v>2595</v>
      </c>
      <c r="B1537" s="1">
        <v>44948</v>
      </c>
      <c r="C1537" t="s">
        <v>654</v>
      </c>
      <c r="D1537" t="s">
        <v>655</v>
      </c>
      <c r="E1537" t="s">
        <v>15</v>
      </c>
      <c r="F1537" t="s">
        <v>16</v>
      </c>
      <c r="G1537" t="s">
        <v>898</v>
      </c>
      <c r="H1537">
        <v>4</v>
      </c>
      <c r="I1537">
        <v>542.41999999999996</v>
      </c>
      <c r="J1537">
        <v>0</v>
      </c>
      <c r="K1537">
        <v>2169.6799999999998</v>
      </c>
      <c r="L1537">
        <v>886.34</v>
      </c>
      <c r="M1537">
        <f t="shared" si="71"/>
        <v>2169.6799999999998</v>
      </c>
      <c r="N1537" t="str">
        <f t="shared" si="69"/>
        <v>Q1</v>
      </c>
      <c r="O1537" s="2">
        <f t="shared" si="70"/>
        <v>40.851185428265921</v>
      </c>
      <c r="P1537" t="str">
        <f>VLOOKUP(retail_sales_2023!C1537,customers!A:J,5,)</f>
        <v>Kochi</v>
      </c>
      <c r="Q1537" t="str">
        <f>VLOOKUP(C1537,customers!A:J,10,0)</f>
        <v>Premium</v>
      </c>
    </row>
    <row r="1538" spans="1:17" x14ac:dyDescent="0.3">
      <c r="A1538" t="s">
        <v>2596</v>
      </c>
      <c r="B1538" s="1">
        <v>45210</v>
      </c>
      <c r="C1538" t="s">
        <v>1886</v>
      </c>
      <c r="D1538" t="s">
        <v>1887</v>
      </c>
      <c r="E1538" t="s">
        <v>21</v>
      </c>
      <c r="F1538" t="s">
        <v>52</v>
      </c>
      <c r="G1538" t="s">
        <v>200</v>
      </c>
      <c r="H1538">
        <v>3</v>
      </c>
      <c r="I1538">
        <v>336.28</v>
      </c>
      <c r="J1538">
        <v>0</v>
      </c>
      <c r="K1538">
        <v>1008.84</v>
      </c>
      <c r="L1538">
        <v>61.2</v>
      </c>
      <c r="M1538">
        <f t="shared" si="71"/>
        <v>1008.8399999999999</v>
      </c>
      <c r="N1538" t="str">
        <f t="shared" si="69"/>
        <v>Q4</v>
      </c>
      <c r="O1538" s="2">
        <f t="shared" si="70"/>
        <v>6.0663732603782563</v>
      </c>
      <c r="P1538" t="str">
        <f>VLOOKUP(retail_sales_2023!C1538,customers!A:J,5,)</f>
        <v>Kolkata</v>
      </c>
      <c r="Q1538" t="str">
        <f>VLOOKUP(C1538,customers!A:J,10,0)</f>
        <v>Regular</v>
      </c>
    </row>
    <row r="1539" spans="1:17" x14ac:dyDescent="0.3">
      <c r="A1539" t="s">
        <v>2597</v>
      </c>
      <c r="B1539" s="1">
        <v>45202</v>
      </c>
      <c r="C1539" t="s">
        <v>482</v>
      </c>
      <c r="D1539" t="s">
        <v>483</v>
      </c>
      <c r="E1539" t="s">
        <v>15</v>
      </c>
      <c r="F1539" t="s">
        <v>43</v>
      </c>
      <c r="G1539" t="s">
        <v>128</v>
      </c>
      <c r="H1539">
        <v>4</v>
      </c>
      <c r="I1539">
        <v>9467.36</v>
      </c>
      <c r="J1539">
        <v>0.15</v>
      </c>
      <c r="K1539">
        <v>32189.02</v>
      </c>
      <c r="L1539">
        <v>3564.47</v>
      </c>
      <c r="M1539">
        <f t="shared" si="71"/>
        <v>32189.024000000001</v>
      </c>
      <c r="N1539" t="str">
        <f t="shared" ref="N1539:N1602" si="72">"Q"&amp;ROUNDUP(MONTH(B1539)/3,0)</f>
        <v>Q4</v>
      </c>
      <c r="O1539" s="2">
        <f t="shared" ref="O1539:O1602" si="73">(L1539/K1539)*100</f>
        <v>11.073558623406365</v>
      </c>
      <c r="P1539" t="str">
        <f>VLOOKUP(retail_sales_2023!C1539,customers!A:J,5,)</f>
        <v>Bengaluru</v>
      </c>
      <c r="Q1539" t="str">
        <f>VLOOKUP(C1539,customers!A:J,10,0)</f>
        <v>Premium</v>
      </c>
    </row>
    <row r="1540" spans="1:17" x14ac:dyDescent="0.3">
      <c r="A1540" t="s">
        <v>2598</v>
      </c>
      <c r="B1540" s="1">
        <v>44975</v>
      </c>
      <c r="C1540" t="s">
        <v>1896</v>
      </c>
      <c r="D1540" t="s">
        <v>1897</v>
      </c>
      <c r="E1540" t="s">
        <v>33</v>
      </c>
      <c r="F1540" t="s">
        <v>16</v>
      </c>
      <c r="G1540" t="s">
        <v>192</v>
      </c>
      <c r="H1540">
        <v>2</v>
      </c>
      <c r="I1540">
        <v>565.26</v>
      </c>
      <c r="J1540">
        <v>0.1</v>
      </c>
      <c r="K1540">
        <v>1017.47</v>
      </c>
      <c r="L1540">
        <v>451.34</v>
      </c>
      <c r="M1540">
        <f t="shared" si="71"/>
        <v>1017.468</v>
      </c>
      <c r="N1540" t="str">
        <f t="shared" si="72"/>
        <v>Q1</v>
      </c>
      <c r="O1540" s="2">
        <f t="shared" si="73"/>
        <v>44.359047441202193</v>
      </c>
      <c r="P1540" t="str">
        <f>VLOOKUP(retail_sales_2023!C1540,customers!A:J,5,)</f>
        <v>Mumbai</v>
      </c>
      <c r="Q1540" t="str">
        <f>VLOOKUP(C1540,customers!A:J,10,0)</f>
        <v>Premium</v>
      </c>
    </row>
    <row r="1541" spans="1:17" x14ac:dyDescent="0.3">
      <c r="A1541" t="s">
        <v>2599</v>
      </c>
      <c r="B1541" s="1">
        <v>44949</v>
      </c>
      <c r="C1541" t="s">
        <v>1590</v>
      </c>
      <c r="D1541" t="s">
        <v>1591</v>
      </c>
      <c r="E1541" t="s">
        <v>27</v>
      </c>
      <c r="F1541" t="s">
        <v>43</v>
      </c>
      <c r="G1541" t="s">
        <v>178</v>
      </c>
      <c r="H1541">
        <v>3</v>
      </c>
      <c r="I1541">
        <v>71939.820000000007</v>
      </c>
      <c r="J1541">
        <v>0.3</v>
      </c>
      <c r="K1541">
        <v>151073.62</v>
      </c>
      <c r="L1541">
        <v>23175.82</v>
      </c>
      <c r="M1541">
        <f t="shared" ref="M1541:M1604" si="74">H1541*I1541*(1-J1541)</f>
        <v>151073.622</v>
      </c>
      <c r="N1541" t="str">
        <f t="shared" si="72"/>
        <v>Q1</v>
      </c>
      <c r="O1541" s="2">
        <f t="shared" si="73"/>
        <v>15.340745790032701</v>
      </c>
      <c r="P1541" t="str">
        <f>VLOOKUP(retail_sales_2023!C1541,customers!A:J,5,)</f>
        <v>Lucknow</v>
      </c>
      <c r="Q1541" t="str">
        <f>VLOOKUP(C1541,customers!A:J,10,0)</f>
        <v>Regular</v>
      </c>
    </row>
    <row r="1542" spans="1:17" x14ac:dyDescent="0.3">
      <c r="A1542" t="s">
        <v>2600</v>
      </c>
      <c r="B1542" s="1">
        <v>45137</v>
      </c>
      <c r="C1542" t="s">
        <v>610</v>
      </c>
      <c r="D1542" t="s">
        <v>611</v>
      </c>
      <c r="E1542" t="s">
        <v>21</v>
      </c>
      <c r="F1542" t="s">
        <v>38</v>
      </c>
      <c r="G1542" t="s">
        <v>48</v>
      </c>
      <c r="H1542">
        <v>4</v>
      </c>
      <c r="I1542">
        <v>2739.92</v>
      </c>
      <c r="J1542">
        <v>0.05</v>
      </c>
      <c r="K1542">
        <v>10411.700000000001</v>
      </c>
      <c r="L1542">
        <v>3550.37</v>
      </c>
      <c r="M1542">
        <f t="shared" si="74"/>
        <v>10411.696</v>
      </c>
      <c r="N1542" t="str">
        <f t="shared" si="72"/>
        <v>Q3</v>
      </c>
      <c r="O1542" s="2">
        <f t="shared" si="73"/>
        <v>34.09981078978457</v>
      </c>
      <c r="P1542" t="str">
        <f>VLOOKUP(retail_sales_2023!C1542,customers!A:J,5,)</f>
        <v>Patna</v>
      </c>
      <c r="Q1542" t="str">
        <f>VLOOKUP(C1542,customers!A:J,10,0)</f>
        <v>Regular</v>
      </c>
    </row>
    <row r="1543" spans="1:17" x14ac:dyDescent="0.3">
      <c r="A1543" t="s">
        <v>2601</v>
      </c>
      <c r="B1543" s="1">
        <v>45201</v>
      </c>
      <c r="C1543" t="s">
        <v>1087</v>
      </c>
      <c r="D1543" t="s">
        <v>1088</v>
      </c>
      <c r="E1543" t="s">
        <v>15</v>
      </c>
      <c r="F1543" t="s">
        <v>28</v>
      </c>
      <c r="G1543" t="s">
        <v>325</v>
      </c>
      <c r="H1543">
        <v>2</v>
      </c>
      <c r="I1543">
        <v>2578.7600000000002</v>
      </c>
      <c r="J1543">
        <v>0.1</v>
      </c>
      <c r="K1543">
        <v>4641.7700000000004</v>
      </c>
      <c r="L1543">
        <v>1107.67</v>
      </c>
      <c r="M1543">
        <f t="shared" si="74"/>
        <v>4641.7680000000009</v>
      </c>
      <c r="N1543" t="str">
        <f t="shared" si="72"/>
        <v>Q4</v>
      </c>
      <c r="O1543" s="2">
        <f t="shared" si="73"/>
        <v>23.863095327859845</v>
      </c>
      <c r="P1543" t="str">
        <f>VLOOKUP(retail_sales_2023!C1543,customers!A:J,5,)</f>
        <v>Kochi</v>
      </c>
      <c r="Q1543" t="str">
        <f>VLOOKUP(C1543,customers!A:J,10,0)</f>
        <v>Regular</v>
      </c>
    </row>
    <row r="1544" spans="1:17" x14ac:dyDescent="0.3">
      <c r="A1544" t="s">
        <v>2602</v>
      </c>
      <c r="B1544" s="1">
        <v>45176</v>
      </c>
      <c r="C1544" t="s">
        <v>1324</v>
      </c>
      <c r="D1544" t="s">
        <v>1325</v>
      </c>
      <c r="E1544" t="s">
        <v>33</v>
      </c>
      <c r="F1544" t="s">
        <v>22</v>
      </c>
      <c r="G1544" t="s">
        <v>182</v>
      </c>
      <c r="H1544">
        <v>2</v>
      </c>
      <c r="I1544">
        <v>2057.06</v>
      </c>
      <c r="J1544">
        <v>0</v>
      </c>
      <c r="K1544">
        <v>4114.12</v>
      </c>
      <c r="L1544">
        <v>-344.92</v>
      </c>
      <c r="M1544">
        <f t="shared" si="74"/>
        <v>4114.12</v>
      </c>
      <c r="N1544" t="str">
        <f t="shared" si="72"/>
        <v>Q3</v>
      </c>
      <c r="O1544" s="2">
        <f t="shared" si="73"/>
        <v>-8.3838099034544449</v>
      </c>
      <c r="P1544" t="str">
        <f>VLOOKUP(retail_sales_2023!C1544,customers!A:J,5,)</f>
        <v>Mumbai</v>
      </c>
      <c r="Q1544" t="str">
        <f>VLOOKUP(C1544,customers!A:J,10,0)</f>
        <v>Regular</v>
      </c>
    </row>
    <row r="1545" spans="1:17" x14ac:dyDescent="0.3">
      <c r="A1545" t="s">
        <v>2603</v>
      </c>
      <c r="B1545" s="1">
        <v>45214</v>
      </c>
      <c r="C1545" t="s">
        <v>948</v>
      </c>
      <c r="D1545" t="s">
        <v>949</v>
      </c>
      <c r="E1545" t="s">
        <v>27</v>
      </c>
      <c r="F1545" t="s">
        <v>52</v>
      </c>
      <c r="G1545" t="s">
        <v>937</v>
      </c>
      <c r="H1545">
        <v>3</v>
      </c>
      <c r="I1545">
        <v>114.47</v>
      </c>
      <c r="J1545">
        <v>0</v>
      </c>
      <c r="K1545">
        <v>343.41</v>
      </c>
      <c r="L1545">
        <v>31.16</v>
      </c>
      <c r="M1545">
        <f t="shared" si="74"/>
        <v>343.40999999999997</v>
      </c>
      <c r="N1545" t="str">
        <f t="shared" si="72"/>
        <v>Q4</v>
      </c>
      <c r="O1545" s="2">
        <f t="shared" si="73"/>
        <v>9.0737019888762696</v>
      </c>
      <c r="P1545" t="str">
        <f>VLOOKUP(retail_sales_2023!C1545,customers!A:J,5,)</f>
        <v>Chandigarh</v>
      </c>
      <c r="Q1545" t="str">
        <f>VLOOKUP(C1545,customers!A:J,10,0)</f>
        <v>Regular</v>
      </c>
    </row>
    <row r="1546" spans="1:17" x14ac:dyDescent="0.3">
      <c r="A1546" t="s">
        <v>2604</v>
      </c>
      <c r="B1546" s="1">
        <v>45185</v>
      </c>
      <c r="C1546" t="s">
        <v>2471</v>
      </c>
      <c r="D1546" t="s">
        <v>2472</v>
      </c>
      <c r="E1546" t="s">
        <v>27</v>
      </c>
      <c r="F1546" t="s">
        <v>43</v>
      </c>
      <c r="G1546" t="s">
        <v>154</v>
      </c>
      <c r="H1546">
        <v>4</v>
      </c>
      <c r="I1546">
        <v>78725.19</v>
      </c>
      <c r="J1546">
        <v>0</v>
      </c>
      <c r="K1546">
        <v>314900.76</v>
      </c>
      <c r="L1546">
        <v>33673.1</v>
      </c>
      <c r="M1546">
        <f t="shared" si="74"/>
        <v>314900.76</v>
      </c>
      <c r="N1546" t="str">
        <f t="shared" si="72"/>
        <v>Q3</v>
      </c>
      <c r="O1546" s="2">
        <f t="shared" si="73"/>
        <v>10.693241896272337</v>
      </c>
      <c r="P1546" t="str">
        <f>VLOOKUP(retail_sales_2023!C1546,customers!A:J,5,)</f>
        <v>Jaipur</v>
      </c>
      <c r="Q1546" t="str">
        <f>VLOOKUP(C1546,customers!A:J,10,0)</f>
        <v>Regular</v>
      </c>
    </row>
    <row r="1547" spans="1:17" x14ac:dyDescent="0.3">
      <c r="A1547" t="s">
        <v>2605</v>
      </c>
      <c r="B1547" s="1">
        <v>45186</v>
      </c>
      <c r="C1547" t="s">
        <v>67</v>
      </c>
      <c r="D1547" t="s">
        <v>68</v>
      </c>
      <c r="E1547" t="s">
        <v>33</v>
      </c>
      <c r="F1547" t="s">
        <v>16</v>
      </c>
      <c r="G1547" t="s">
        <v>86</v>
      </c>
      <c r="H1547">
        <v>1</v>
      </c>
      <c r="I1547">
        <v>230.01</v>
      </c>
      <c r="J1547">
        <v>0</v>
      </c>
      <c r="K1547">
        <v>230.01</v>
      </c>
      <c r="L1547">
        <v>85.14</v>
      </c>
      <c r="M1547">
        <f t="shared" si="74"/>
        <v>230.01</v>
      </c>
      <c r="N1547" t="str">
        <f t="shared" si="72"/>
        <v>Q3</v>
      </c>
      <c r="O1547" s="2">
        <f t="shared" si="73"/>
        <v>37.015781922525107</v>
      </c>
      <c r="P1547" t="str">
        <f>VLOOKUP(retail_sales_2023!C1547,customers!A:J,5,)</f>
        <v>Surat</v>
      </c>
      <c r="Q1547" t="str">
        <f>VLOOKUP(C1547,customers!A:J,10,0)</f>
        <v>Premium</v>
      </c>
    </row>
    <row r="1548" spans="1:17" x14ac:dyDescent="0.3">
      <c r="A1548" t="s">
        <v>2606</v>
      </c>
      <c r="B1548" s="1">
        <v>45118</v>
      </c>
      <c r="C1548" t="s">
        <v>610</v>
      </c>
      <c r="D1548" t="s">
        <v>611</v>
      </c>
      <c r="E1548" t="s">
        <v>21</v>
      </c>
      <c r="F1548" t="s">
        <v>52</v>
      </c>
      <c r="G1548" t="s">
        <v>117</v>
      </c>
      <c r="H1548">
        <v>4</v>
      </c>
      <c r="I1548">
        <v>442.37</v>
      </c>
      <c r="J1548">
        <v>0.05</v>
      </c>
      <c r="K1548">
        <v>1681.01</v>
      </c>
      <c r="L1548">
        <v>126.05</v>
      </c>
      <c r="M1548">
        <f t="shared" si="74"/>
        <v>1681.0059999999999</v>
      </c>
      <c r="N1548" t="str">
        <f t="shared" si="72"/>
        <v>Q3</v>
      </c>
      <c r="O1548" s="2">
        <f t="shared" si="73"/>
        <v>7.4984681828186623</v>
      </c>
      <c r="P1548" t="str">
        <f>VLOOKUP(retail_sales_2023!C1548,customers!A:J,5,)</f>
        <v>Patna</v>
      </c>
      <c r="Q1548" t="str">
        <f>VLOOKUP(C1548,customers!A:J,10,0)</f>
        <v>Regular</v>
      </c>
    </row>
    <row r="1549" spans="1:17" x14ac:dyDescent="0.3">
      <c r="A1549" t="s">
        <v>2607</v>
      </c>
      <c r="B1549" s="1">
        <v>45048</v>
      </c>
      <c r="C1549" t="s">
        <v>788</v>
      </c>
      <c r="D1549" t="s">
        <v>789</v>
      </c>
      <c r="E1549" t="s">
        <v>27</v>
      </c>
      <c r="F1549" t="s">
        <v>81</v>
      </c>
      <c r="G1549" t="s">
        <v>239</v>
      </c>
      <c r="H1549">
        <v>5</v>
      </c>
      <c r="I1549">
        <v>1597.89</v>
      </c>
      <c r="J1549">
        <v>0</v>
      </c>
      <c r="K1549">
        <v>7989.45</v>
      </c>
      <c r="L1549">
        <v>-1096.05</v>
      </c>
      <c r="M1549">
        <f t="shared" si="74"/>
        <v>7989.4500000000007</v>
      </c>
      <c r="N1549" t="str">
        <f t="shared" si="72"/>
        <v>Q2</v>
      </c>
      <c r="O1549" s="2">
        <f t="shared" si="73"/>
        <v>-13.71871655746015</v>
      </c>
      <c r="P1549" t="str">
        <f>VLOOKUP(retail_sales_2023!C1549,customers!A:J,5,)</f>
        <v>Amritsar</v>
      </c>
      <c r="Q1549" t="str">
        <f>VLOOKUP(C1549,customers!A:J,10,0)</f>
        <v>Premium</v>
      </c>
    </row>
    <row r="1550" spans="1:17" x14ac:dyDescent="0.3">
      <c r="A1550" t="s">
        <v>2608</v>
      </c>
      <c r="B1550" s="1">
        <v>45263</v>
      </c>
      <c r="C1550" t="s">
        <v>586</v>
      </c>
      <c r="D1550" t="s">
        <v>587</v>
      </c>
      <c r="E1550" t="s">
        <v>33</v>
      </c>
      <c r="F1550" t="s">
        <v>43</v>
      </c>
      <c r="G1550" t="s">
        <v>121</v>
      </c>
      <c r="H1550">
        <v>5</v>
      </c>
      <c r="I1550">
        <v>43996.92</v>
      </c>
      <c r="J1550">
        <v>0.15</v>
      </c>
      <c r="K1550">
        <v>186986.91</v>
      </c>
      <c r="L1550">
        <v>22098.16</v>
      </c>
      <c r="M1550">
        <f t="shared" si="74"/>
        <v>186986.90999999997</v>
      </c>
      <c r="N1550" t="str">
        <f t="shared" si="72"/>
        <v>Q4</v>
      </c>
      <c r="O1550" s="2">
        <f t="shared" si="73"/>
        <v>11.818025122721156</v>
      </c>
      <c r="P1550" t="str">
        <f>VLOOKUP(retail_sales_2023!C1550,customers!A:J,5,)</f>
        <v>Mumbai</v>
      </c>
      <c r="Q1550" t="str">
        <f>VLOOKUP(C1550,customers!A:J,10,0)</f>
        <v>Premium</v>
      </c>
    </row>
    <row r="1551" spans="1:17" x14ac:dyDescent="0.3">
      <c r="A1551" t="s">
        <v>2609</v>
      </c>
      <c r="B1551" s="1">
        <v>45034</v>
      </c>
      <c r="C1551" t="s">
        <v>701</v>
      </c>
      <c r="D1551" t="s">
        <v>702</v>
      </c>
      <c r="E1551" t="s">
        <v>15</v>
      </c>
      <c r="F1551" t="s">
        <v>52</v>
      </c>
      <c r="G1551" t="s">
        <v>169</v>
      </c>
      <c r="H1551">
        <v>2</v>
      </c>
      <c r="I1551">
        <v>647.15</v>
      </c>
      <c r="J1551">
        <v>0.2</v>
      </c>
      <c r="K1551">
        <v>1035.44</v>
      </c>
      <c r="L1551">
        <v>62.37</v>
      </c>
      <c r="M1551">
        <f t="shared" si="74"/>
        <v>1035.44</v>
      </c>
      <c r="N1551" t="str">
        <f t="shared" si="72"/>
        <v>Q2</v>
      </c>
      <c r="O1551" s="2">
        <f t="shared" si="73"/>
        <v>6.0235262303948076</v>
      </c>
      <c r="P1551" t="str">
        <f>VLOOKUP(retail_sales_2023!C1551,customers!A:J,5,)</f>
        <v>Bengaluru</v>
      </c>
      <c r="Q1551" t="str">
        <f>VLOOKUP(C1551,customers!A:J,10,0)</f>
        <v>Premium</v>
      </c>
    </row>
    <row r="1552" spans="1:17" x14ac:dyDescent="0.3">
      <c r="A1552" t="s">
        <v>2610</v>
      </c>
      <c r="B1552" s="1">
        <v>45235</v>
      </c>
      <c r="C1552" t="s">
        <v>2046</v>
      </c>
      <c r="D1552" t="s">
        <v>2047</v>
      </c>
      <c r="E1552" t="s">
        <v>15</v>
      </c>
      <c r="F1552" t="s">
        <v>43</v>
      </c>
      <c r="G1552" t="s">
        <v>121</v>
      </c>
      <c r="H1552">
        <v>1</v>
      </c>
      <c r="I1552">
        <v>63032.34</v>
      </c>
      <c r="J1552">
        <v>0</v>
      </c>
      <c r="K1552">
        <v>63032.34</v>
      </c>
      <c r="L1552">
        <v>5576.08</v>
      </c>
      <c r="M1552">
        <f t="shared" si="74"/>
        <v>63032.34</v>
      </c>
      <c r="N1552" t="str">
        <f t="shared" si="72"/>
        <v>Q4</v>
      </c>
      <c r="O1552" s="2">
        <f t="shared" si="73"/>
        <v>8.8463794934473317</v>
      </c>
      <c r="P1552" t="str">
        <f>VLOOKUP(retail_sales_2023!C1552,customers!A:J,5,)</f>
        <v>Bengaluru</v>
      </c>
      <c r="Q1552" t="str">
        <f>VLOOKUP(C1552,customers!A:J,10,0)</f>
        <v>Premium</v>
      </c>
    </row>
    <row r="1553" spans="1:17" x14ac:dyDescent="0.3">
      <c r="A1553" t="s">
        <v>2611</v>
      </c>
      <c r="B1553" s="1">
        <v>45110</v>
      </c>
      <c r="C1553" t="s">
        <v>95</v>
      </c>
      <c r="D1553" t="s">
        <v>96</v>
      </c>
      <c r="E1553" t="s">
        <v>15</v>
      </c>
      <c r="F1553" t="s">
        <v>16</v>
      </c>
      <c r="G1553" t="s">
        <v>305</v>
      </c>
      <c r="H1553">
        <v>1</v>
      </c>
      <c r="I1553">
        <v>324.51</v>
      </c>
      <c r="J1553">
        <v>0</v>
      </c>
      <c r="K1553">
        <v>324.51</v>
      </c>
      <c r="L1553">
        <v>-10.119999999999999</v>
      </c>
      <c r="M1553">
        <f t="shared" si="74"/>
        <v>324.51</v>
      </c>
      <c r="N1553" t="str">
        <f t="shared" si="72"/>
        <v>Q3</v>
      </c>
      <c r="O1553" s="2">
        <f t="shared" si="73"/>
        <v>-3.1185479646235863</v>
      </c>
      <c r="P1553" t="str">
        <f>VLOOKUP(retail_sales_2023!C1553,customers!A:J,5,)</f>
        <v>Bengaluru</v>
      </c>
      <c r="Q1553" t="str">
        <f>VLOOKUP(C1553,customers!A:J,10,0)</f>
        <v>Premium</v>
      </c>
    </row>
    <row r="1554" spans="1:17" x14ac:dyDescent="0.3">
      <c r="A1554" t="s">
        <v>2612</v>
      </c>
      <c r="B1554" s="1">
        <v>45195</v>
      </c>
      <c r="C1554" t="s">
        <v>514</v>
      </c>
      <c r="D1554" t="s">
        <v>515</v>
      </c>
      <c r="E1554" t="s">
        <v>27</v>
      </c>
      <c r="F1554" t="s">
        <v>52</v>
      </c>
      <c r="G1554" t="s">
        <v>200</v>
      </c>
      <c r="H1554">
        <v>10</v>
      </c>
      <c r="I1554">
        <v>591.64</v>
      </c>
      <c r="J1554">
        <v>0</v>
      </c>
      <c r="K1554">
        <v>5916.4</v>
      </c>
      <c r="L1554">
        <v>404.86</v>
      </c>
      <c r="M1554">
        <f t="shared" si="74"/>
        <v>5916.4</v>
      </c>
      <c r="N1554" t="str">
        <f t="shared" si="72"/>
        <v>Q3</v>
      </c>
      <c r="O1554" s="2">
        <f t="shared" si="73"/>
        <v>6.8430126428233384</v>
      </c>
      <c r="P1554" t="str">
        <f>VLOOKUP(retail_sales_2023!C1554,customers!A:J,5,)</f>
        <v>Delhi</v>
      </c>
      <c r="Q1554" t="str">
        <f>VLOOKUP(C1554,customers!A:J,10,0)</f>
        <v>Premium</v>
      </c>
    </row>
    <row r="1555" spans="1:17" x14ac:dyDescent="0.3">
      <c r="A1555" t="s">
        <v>2613</v>
      </c>
      <c r="B1555" s="1">
        <v>45068</v>
      </c>
      <c r="C1555" t="s">
        <v>794</v>
      </c>
      <c r="D1555" t="s">
        <v>795</v>
      </c>
      <c r="E1555" t="s">
        <v>15</v>
      </c>
      <c r="F1555" t="s">
        <v>52</v>
      </c>
      <c r="G1555" t="s">
        <v>117</v>
      </c>
      <c r="H1555">
        <v>10</v>
      </c>
      <c r="I1555">
        <v>111.73</v>
      </c>
      <c r="J1555">
        <v>0.2</v>
      </c>
      <c r="K1555">
        <v>893.84</v>
      </c>
      <c r="L1555">
        <v>64.900000000000006</v>
      </c>
      <c r="M1555">
        <f t="shared" si="74"/>
        <v>893.84</v>
      </c>
      <c r="N1555" t="str">
        <f t="shared" si="72"/>
        <v>Q2</v>
      </c>
      <c r="O1555" s="2">
        <f t="shared" si="73"/>
        <v>7.2608073033205045</v>
      </c>
      <c r="P1555" t="str">
        <f>VLOOKUP(retail_sales_2023!C1555,customers!A:J,5,)</f>
        <v>Chennai</v>
      </c>
      <c r="Q1555" t="str">
        <f>VLOOKUP(C1555,customers!A:J,10,0)</f>
        <v>Regular</v>
      </c>
    </row>
    <row r="1556" spans="1:17" x14ac:dyDescent="0.3">
      <c r="A1556" t="s">
        <v>2614</v>
      </c>
      <c r="B1556" s="1">
        <v>45018</v>
      </c>
      <c r="C1556" t="s">
        <v>354</v>
      </c>
      <c r="D1556" t="s">
        <v>355</v>
      </c>
      <c r="E1556" t="s">
        <v>21</v>
      </c>
      <c r="F1556" t="s">
        <v>43</v>
      </c>
      <c r="G1556" t="s">
        <v>110</v>
      </c>
      <c r="H1556">
        <v>3</v>
      </c>
      <c r="I1556">
        <v>74041.899999999994</v>
      </c>
      <c r="J1556">
        <v>0.05</v>
      </c>
      <c r="K1556">
        <v>211019.41</v>
      </c>
      <c r="L1556">
        <v>28796.959999999999</v>
      </c>
      <c r="M1556">
        <f t="shared" si="74"/>
        <v>211019.41499999998</v>
      </c>
      <c r="N1556" t="str">
        <f t="shared" si="72"/>
        <v>Q2</v>
      </c>
      <c r="O1556" s="2">
        <f t="shared" si="73"/>
        <v>13.646592984029288</v>
      </c>
      <c r="P1556" t="str">
        <f>VLOOKUP(retail_sales_2023!C1556,customers!A:J,5,)</f>
        <v>Ranchi</v>
      </c>
      <c r="Q1556" t="str">
        <f>VLOOKUP(C1556,customers!A:J,10,0)</f>
        <v>Premium</v>
      </c>
    </row>
    <row r="1557" spans="1:17" x14ac:dyDescent="0.3">
      <c r="A1557" t="s">
        <v>2615</v>
      </c>
      <c r="B1557" s="1">
        <v>45107</v>
      </c>
      <c r="C1557" t="s">
        <v>2155</v>
      </c>
      <c r="D1557" t="s">
        <v>2286</v>
      </c>
      <c r="E1557" t="s">
        <v>15</v>
      </c>
      <c r="F1557" t="s">
        <v>52</v>
      </c>
      <c r="G1557" t="s">
        <v>53</v>
      </c>
      <c r="H1557">
        <v>6</v>
      </c>
      <c r="I1557">
        <v>432.88</v>
      </c>
      <c r="J1557">
        <v>0.15</v>
      </c>
      <c r="K1557">
        <v>2207.69</v>
      </c>
      <c r="L1557">
        <v>185.39</v>
      </c>
      <c r="M1557">
        <f t="shared" si="74"/>
        <v>2207.6879999999996</v>
      </c>
      <c r="N1557" t="str">
        <f t="shared" si="72"/>
        <v>Q2</v>
      </c>
      <c r="O1557" s="2">
        <f t="shared" si="73"/>
        <v>8.3974652238312437</v>
      </c>
      <c r="P1557" t="str">
        <f>VLOOKUP(retail_sales_2023!C1557,customers!A:J,5,)</f>
        <v>Bengaluru</v>
      </c>
      <c r="Q1557" t="str">
        <f>VLOOKUP(C1557,customers!A:J,10,0)</f>
        <v>Regular</v>
      </c>
    </row>
    <row r="1558" spans="1:17" x14ac:dyDescent="0.3">
      <c r="A1558" t="s">
        <v>2616</v>
      </c>
      <c r="B1558" s="1">
        <v>45279</v>
      </c>
      <c r="C1558" t="s">
        <v>25</v>
      </c>
      <c r="D1558" t="s">
        <v>26</v>
      </c>
      <c r="E1558" t="s">
        <v>27</v>
      </c>
      <c r="F1558" t="s">
        <v>43</v>
      </c>
      <c r="G1558" t="s">
        <v>128</v>
      </c>
      <c r="H1558">
        <v>1</v>
      </c>
      <c r="I1558">
        <v>3480.24</v>
      </c>
      <c r="J1558">
        <v>0.1</v>
      </c>
      <c r="K1558">
        <v>3132.22</v>
      </c>
      <c r="L1558">
        <v>337.48</v>
      </c>
      <c r="M1558">
        <f t="shared" si="74"/>
        <v>3132.2159999999999</v>
      </c>
      <c r="N1558" t="str">
        <f t="shared" si="72"/>
        <v>Q4</v>
      </c>
      <c r="O1558" s="2">
        <f t="shared" si="73"/>
        <v>10.774466672200548</v>
      </c>
      <c r="P1558" t="str">
        <f>VLOOKUP(retail_sales_2023!C1558,customers!A:J,5,)</f>
        <v>Delhi</v>
      </c>
      <c r="Q1558" t="str">
        <f>VLOOKUP(C1558,customers!A:J,10,0)</f>
        <v>Premium</v>
      </c>
    </row>
    <row r="1559" spans="1:17" x14ac:dyDescent="0.3">
      <c r="A1559" t="s">
        <v>2617</v>
      </c>
      <c r="B1559" s="1">
        <v>45113</v>
      </c>
      <c r="C1559" t="s">
        <v>2046</v>
      </c>
      <c r="D1559" t="s">
        <v>2047</v>
      </c>
      <c r="E1559" t="s">
        <v>15</v>
      </c>
      <c r="F1559" t="s">
        <v>22</v>
      </c>
      <c r="G1559" t="s">
        <v>1039</v>
      </c>
      <c r="H1559">
        <v>4</v>
      </c>
      <c r="I1559">
        <v>40231.85</v>
      </c>
      <c r="J1559">
        <v>0.2</v>
      </c>
      <c r="K1559">
        <v>128741.92</v>
      </c>
      <c r="L1559">
        <v>29125.63</v>
      </c>
      <c r="M1559">
        <f t="shared" si="74"/>
        <v>128741.92</v>
      </c>
      <c r="N1559" t="str">
        <f t="shared" si="72"/>
        <v>Q3</v>
      </c>
      <c r="O1559" s="2">
        <f t="shared" si="73"/>
        <v>22.623268318508842</v>
      </c>
      <c r="P1559" t="str">
        <f>VLOOKUP(retail_sales_2023!C1559,customers!A:J,5,)</f>
        <v>Bengaluru</v>
      </c>
      <c r="Q1559" t="str">
        <f>VLOOKUP(C1559,customers!A:J,10,0)</f>
        <v>Premium</v>
      </c>
    </row>
    <row r="1560" spans="1:17" x14ac:dyDescent="0.3">
      <c r="A1560" t="s">
        <v>2618</v>
      </c>
      <c r="B1560" s="1">
        <v>45188</v>
      </c>
      <c r="C1560" t="s">
        <v>1969</v>
      </c>
      <c r="D1560" t="s">
        <v>1970</v>
      </c>
      <c r="E1560" t="s">
        <v>33</v>
      </c>
      <c r="F1560" t="s">
        <v>81</v>
      </c>
      <c r="G1560" t="s">
        <v>101</v>
      </c>
      <c r="H1560">
        <v>2</v>
      </c>
      <c r="I1560">
        <v>1407.27</v>
      </c>
      <c r="J1560">
        <v>0.15</v>
      </c>
      <c r="K1560">
        <v>2392.36</v>
      </c>
      <c r="L1560">
        <v>640.9</v>
      </c>
      <c r="M1560">
        <f t="shared" si="74"/>
        <v>2392.3589999999999</v>
      </c>
      <c r="N1560" t="str">
        <f t="shared" si="72"/>
        <v>Q3</v>
      </c>
      <c r="O1560" s="2">
        <f t="shared" si="73"/>
        <v>26.789446404387295</v>
      </c>
      <c r="P1560" t="str">
        <f>VLOOKUP(retail_sales_2023!C1560,customers!A:J,5,)</f>
        <v>Ahmedabad</v>
      </c>
      <c r="Q1560" t="str">
        <f>VLOOKUP(C1560,customers!A:J,10,0)</f>
        <v>Premium</v>
      </c>
    </row>
    <row r="1561" spans="1:17" x14ac:dyDescent="0.3">
      <c r="A1561" t="s">
        <v>2619</v>
      </c>
      <c r="B1561" s="1">
        <v>45165</v>
      </c>
      <c r="C1561" t="s">
        <v>614</v>
      </c>
      <c r="D1561" t="s">
        <v>615</v>
      </c>
      <c r="E1561" t="s">
        <v>15</v>
      </c>
      <c r="F1561" t="s">
        <v>52</v>
      </c>
      <c r="G1561" t="s">
        <v>235</v>
      </c>
      <c r="H1561">
        <v>7</v>
      </c>
      <c r="I1561">
        <v>467.23</v>
      </c>
      <c r="J1561">
        <v>0.2</v>
      </c>
      <c r="K1561">
        <v>2616.4899999999998</v>
      </c>
      <c r="L1561">
        <v>264.99</v>
      </c>
      <c r="M1561">
        <f t="shared" si="74"/>
        <v>2616.4880000000003</v>
      </c>
      <c r="N1561" t="str">
        <f t="shared" si="72"/>
        <v>Q3</v>
      </c>
      <c r="O1561" s="2">
        <f t="shared" si="73"/>
        <v>10.127690149780815</v>
      </c>
      <c r="P1561" t="str">
        <f>VLOOKUP(retail_sales_2023!C1561,customers!A:J,5,)</f>
        <v>Kochi</v>
      </c>
      <c r="Q1561" t="str">
        <f>VLOOKUP(C1561,customers!A:J,10,0)</f>
        <v>Regular</v>
      </c>
    </row>
    <row r="1562" spans="1:17" x14ac:dyDescent="0.3">
      <c r="A1562" t="s">
        <v>2620</v>
      </c>
      <c r="B1562" s="1">
        <v>45166</v>
      </c>
      <c r="C1562" t="s">
        <v>2621</v>
      </c>
      <c r="D1562" t="s">
        <v>2622</v>
      </c>
      <c r="E1562" t="s">
        <v>27</v>
      </c>
      <c r="F1562" t="s">
        <v>52</v>
      </c>
      <c r="G1562" t="s">
        <v>268</v>
      </c>
      <c r="H1562">
        <v>5</v>
      </c>
      <c r="I1562">
        <v>336.66</v>
      </c>
      <c r="J1562">
        <v>0.05</v>
      </c>
      <c r="K1562">
        <v>1599.13</v>
      </c>
      <c r="L1562">
        <v>119.52</v>
      </c>
      <c r="M1562">
        <f t="shared" si="74"/>
        <v>1599.135</v>
      </c>
      <c r="N1562" t="str">
        <f t="shared" si="72"/>
        <v>Q3</v>
      </c>
      <c r="O1562" s="2">
        <f t="shared" si="73"/>
        <v>7.4740640223121311</v>
      </c>
      <c r="P1562" t="str">
        <f>VLOOKUP(retail_sales_2023!C1562,customers!A:J,5,)</f>
        <v>Jaipur</v>
      </c>
      <c r="Q1562" t="str">
        <f>VLOOKUP(C1562,customers!A:J,10,0)</f>
        <v>Premium</v>
      </c>
    </row>
    <row r="1563" spans="1:17" x14ac:dyDescent="0.3">
      <c r="A1563" t="s">
        <v>2623</v>
      </c>
      <c r="B1563" s="1">
        <v>45027</v>
      </c>
      <c r="C1563" t="s">
        <v>1443</v>
      </c>
      <c r="D1563" t="s">
        <v>1444</v>
      </c>
      <c r="E1563" t="s">
        <v>21</v>
      </c>
      <c r="F1563" t="s">
        <v>22</v>
      </c>
      <c r="G1563" t="s">
        <v>516</v>
      </c>
      <c r="H1563">
        <v>2</v>
      </c>
      <c r="I1563">
        <v>10091.85</v>
      </c>
      <c r="J1563">
        <v>0.2</v>
      </c>
      <c r="K1563">
        <v>16146.96</v>
      </c>
      <c r="L1563">
        <v>4357.07</v>
      </c>
      <c r="M1563">
        <f t="shared" si="74"/>
        <v>16146.960000000001</v>
      </c>
      <c r="N1563" t="str">
        <f t="shared" si="72"/>
        <v>Q2</v>
      </c>
      <c r="O1563" s="2">
        <f t="shared" si="73"/>
        <v>26.983840921139336</v>
      </c>
      <c r="P1563" t="str">
        <f>VLOOKUP(retail_sales_2023!C1563,customers!A:J,5,)</f>
        <v>Patna</v>
      </c>
      <c r="Q1563" t="str">
        <f>VLOOKUP(C1563,customers!A:J,10,0)</f>
        <v>Regular</v>
      </c>
    </row>
    <row r="1564" spans="1:17" x14ac:dyDescent="0.3">
      <c r="A1564" t="s">
        <v>2624</v>
      </c>
      <c r="B1564" s="1">
        <v>45126</v>
      </c>
      <c r="C1564" t="s">
        <v>187</v>
      </c>
      <c r="D1564" t="s">
        <v>188</v>
      </c>
      <c r="E1564" t="s">
        <v>33</v>
      </c>
      <c r="F1564" t="s">
        <v>38</v>
      </c>
      <c r="G1564" t="s">
        <v>395</v>
      </c>
      <c r="H1564">
        <v>3</v>
      </c>
      <c r="I1564">
        <v>3354.66</v>
      </c>
      <c r="J1564">
        <v>0.2</v>
      </c>
      <c r="K1564">
        <v>8051.18</v>
      </c>
      <c r="L1564">
        <v>1654.48</v>
      </c>
      <c r="M1564">
        <f t="shared" si="74"/>
        <v>8051.1840000000002</v>
      </c>
      <c r="N1564" t="str">
        <f t="shared" si="72"/>
        <v>Q3</v>
      </c>
      <c r="O1564" s="2">
        <f t="shared" si="73"/>
        <v>20.549534353970472</v>
      </c>
      <c r="P1564" t="str">
        <f>VLOOKUP(retail_sales_2023!C1564,customers!A:J,5,)</f>
        <v>Pune</v>
      </c>
      <c r="Q1564" t="str">
        <f>VLOOKUP(C1564,customers!A:J,10,0)</f>
        <v>Regular</v>
      </c>
    </row>
    <row r="1565" spans="1:17" x14ac:dyDescent="0.3">
      <c r="A1565" t="s">
        <v>2625</v>
      </c>
      <c r="B1565" s="1">
        <v>45140</v>
      </c>
      <c r="C1565" t="s">
        <v>560</v>
      </c>
      <c r="D1565" t="s">
        <v>561</v>
      </c>
      <c r="E1565" t="s">
        <v>27</v>
      </c>
      <c r="F1565" t="s">
        <v>22</v>
      </c>
      <c r="G1565" t="s">
        <v>23</v>
      </c>
      <c r="H1565">
        <v>3</v>
      </c>
      <c r="I1565">
        <v>7026.84</v>
      </c>
      <c r="J1565">
        <v>0.05</v>
      </c>
      <c r="K1565">
        <v>20026.490000000002</v>
      </c>
      <c r="L1565">
        <v>6251.52</v>
      </c>
      <c r="M1565">
        <f t="shared" si="74"/>
        <v>20026.493999999999</v>
      </c>
      <c r="N1565" t="str">
        <f t="shared" si="72"/>
        <v>Q3</v>
      </c>
      <c r="O1565" s="2">
        <f t="shared" si="73"/>
        <v>31.216254071482318</v>
      </c>
      <c r="P1565" t="str">
        <f>VLOOKUP(retail_sales_2023!C1565,customers!A:J,5,)</f>
        <v>Chandigarh</v>
      </c>
      <c r="Q1565" t="str">
        <f>VLOOKUP(C1565,customers!A:J,10,0)</f>
        <v>Premium</v>
      </c>
    </row>
    <row r="1566" spans="1:17" x14ac:dyDescent="0.3">
      <c r="A1566" t="s">
        <v>2626</v>
      </c>
      <c r="B1566" s="1">
        <v>45213</v>
      </c>
      <c r="C1566" t="s">
        <v>650</v>
      </c>
      <c r="D1566" t="s">
        <v>651</v>
      </c>
      <c r="E1566" t="s">
        <v>33</v>
      </c>
      <c r="F1566" t="s">
        <v>81</v>
      </c>
      <c r="G1566" t="s">
        <v>82</v>
      </c>
      <c r="H1566">
        <v>1</v>
      </c>
      <c r="I1566">
        <v>4534.0600000000004</v>
      </c>
      <c r="J1566">
        <v>0</v>
      </c>
      <c r="K1566">
        <v>4534.0600000000004</v>
      </c>
      <c r="L1566">
        <v>1245.3399999999999</v>
      </c>
      <c r="M1566">
        <f t="shared" si="74"/>
        <v>4534.0600000000004</v>
      </c>
      <c r="N1566" t="str">
        <f t="shared" si="72"/>
        <v>Q4</v>
      </c>
      <c r="O1566" s="2">
        <f t="shared" si="73"/>
        <v>27.466332602568112</v>
      </c>
      <c r="P1566" t="str">
        <f>VLOOKUP(retail_sales_2023!C1566,customers!A:J,5,)</f>
        <v>Ahmedabad</v>
      </c>
      <c r="Q1566" t="str">
        <f>VLOOKUP(C1566,customers!A:J,10,0)</f>
        <v>Regular</v>
      </c>
    </row>
    <row r="1567" spans="1:17" x14ac:dyDescent="0.3">
      <c r="A1567" t="s">
        <v>2627</v>
      </c>
      <c r="B1567" s="1">
        <v>45093</v>
      </c>
      <c r="C1567" t="s">
        <v>1047</v>
      </c>
      <c r="D1567" t="s">
        <v>1048</v>
      </c>
      <c r="E1567" t="s">
        <v>21</v>
      </c>
      <c r="F1567" t="s">
        <v>22</v>
      </c>
      <c r="G1567" t="s">
        <v>210</v>
      </c>
      <c r="H1567">
        <v>3</v>
      </c>
      <c r="I1567">
        <v>32187.25</v>
      </c>
      <c r="J1567">
        <v>0.15</v>
      </c>
      <c r="K1567">
        <v>82077.490000000005</v>
      </c>
      <c r="L1567">
        <v>18215.72</v>
      </c>
      <c r="M1567">
        <f t="shared" si="74"/>
        <v>82077.487500000003</v>
      </c>
      <c r="N1567" t="str">
        <f t="shared" si="72"/>
        <v>Q2</v>
      </c>
      <c r="O1567" s="2">
        <f t="shared" si="73"/>
        <v>22.193319995531052</v>
      </c>
      <c r="P1567" t="str">
        <f>VLOOKUP(retail_sales_2023!C1567,customers!A:J,5,)</f>
        <v>Bhubaneswar</v>
      </c>
      <c r="Q1567" t="str">
        <f>VLOOKUP(C1567,customers!A:J,10,0)</f>
        <v>Premium</v>
      </c>
    </row>
    <row r="1568" spans="1:17" x14ac:dyDescent="0.3">
      <c r="A1568" t="s">
        <v>2628</v>
      </c>
      <c r="B1568" s="1">
        <v>44928</v>
      </c>
      <c r="C1568" t="s">
        <v>960</v>
      </c>
      <c r="D1568" t="s">
        <v>961</v>
      </c>
      <c r="E1568" t="s">
        <v>27</v>
      </c>
      <c r="F1568" t="s">
        <v>43</v>
      </c>
      <c r="G1568" t="s">
        <v>282</v>
      </c>
      <c r="H1568">
        <v>5</v>
      </c>
      <c r="I1568">
        <v>82220.639999999999</v>
      </c>
      <c r="J1568">
        <v>0.3</v>
      </c>
      <c r="K1568">
        <v>287772.24</v>
      </c>
      <c r="L1568">
        <v>40997</v>
      </c>
      <c r="M1568">
        <f t="shared" si="74"/>
        <v>287772.24</v>
      </c>
      <c r="N1568" t="str">
        <f t="shared" si="72"/>
        <v>Q1</v>
      </c>
      <c r="O1568" s="2">
        <f t="shared" si="73"/>
        <v>14.246335921769242</v>
      </c>
      <c r="P1568" t="str">
        <f>VLOOKUP(retail_sales_2023!C1568,customers!A:J,5,)</f>
        <v>Lucknow</v>
      </c>
      <c r="Q1568" t="str">
        <f>VLOOKUP(C1568,customers!A:J,10,0)</f>
        <v>Premium</v>
      </c>
    </row>
    <row r="1569" spans="1:17" x14ac:dyDescent="0.3">
      <c r="A1569" t="s">
        <v>2629</v>
      </c>
      <c r="B1569" s="1">
        <v>45014</v>
      </c>
      <c r="C1569" t="s">
        <v>115</v>
      </c>
      <c r="D1569" t="s">
        <v>116</v>
      </c>
      <c r="E1569" t="s">
        <v>15</v>
      </c>
      <c r="F1569" t="s">
        <v>43</v>
      </c>
      <c r="G1569" t="s">
        <v>243</v>
      </c>
      <c r="H1569">
        <v>2</v>
      </c>
      <c r="I1569">
        <v>68756.86</v>
      </c>
      <c r="J1569">
        <v>0</v>
      </c>
      <c r="K1569">
        <v>137513.72</v>
      </c>
      <c r="L1569">
        <v>18378.57</v>
      </c>
      <c r="M1569">
        <f t="shared" si="74"/>
        <v>137513.72</v>
      </c>
      <c r="N1569" t="str">
        <f t="shared" si="72"/>
        <v>Q1</v>
      </c>
      <c r="O1569" s="2">
        <f t="shared" si="73"/>
        <v>13.364899153335392</v>
      </c>
      <c r="P1569" t="str">
        <f>VLOOKUP(retail_sales_2023!C1569,customers!A:J,5,)</f>
        <v>Coimbatore</v>
      </c>
      <c r="Q1569" t="str">
        <f>VLOOKUP(C1569,customers!A:J,10,0)</f>
        <v>Regular</v>
      </c>
    </row>
    <row r="1570" spans="1:17" x14ac:dyDescent="0.3">
      <c r="A1570" t="s">
        <v>2630</v>
      </c>
      <c r="B1570" s="1">
        <v>45247</v>
      </c>
      <c r="C1570" t="s">
        <v>1208</v>
      </c>
      <c r="D1570" t="s">
        <v>1209</v>
      </c>
      <c r="E1570" t="s">
        <v>27</v>
      </c>
      <c r="F1570" t="s">
        <v>22</v>
      </c>
      <c r="G1570" t="s">
        <v>315</v>
      </c>
      <c r="H1570">
        <v>5</v>
      </c>
      <c r="I1570">
        <v>34896.11</v>
      </c>
      <c r="J1570">
        <v>0.1</v>
      </c>
      <c r="K1570">
        <v>157032.49</v>
      </c>
      <c r="L1570">
        <v>33887.08</v>
      </c>
      <c r="M1570">
        <f t="shared" si="74"/>
        <v>157032.495</v>
      </c>
      <c r="N1570" t="str">
        <f t="shared" si="72"/>
        <v>Q4</v>
      </c>
      <c r="O1570" s="2">
        <f t="shared" si="73"/>
        <v>21.579661635627126</v>
      </c>
      <c r="P1570" t="str">
        <f>VLOOKUP(retail_sales_2023!C1570,customers!A:J,5,)</f>
        <v>Delhi</v>
      </c>
      <c r="Q1570" t="str">
        <f>VLOOKUP(C1570,customers!A:J,10,0)</f>
        <v>Regular</v>
      </c>
    </row>
    <row r="1571" spans="1:17" x14ac:dyDescent="0.3">
      <c r="A1571" t="s">
        <v>2631</v>
      </c>
      <c r="B1571" s="1">
        <v>44936</v>
      </c>
      <c r="C1571" t="s">
        <v>573</v>
      </c>
      <c r="D1571" t="s">
        <v>574</v>
      </c>
      <c r="E1571" t="s">
        <v>21</v>
      </c>
      <c r="F1571" t="s">
        <v>16</v>
      </c>
      <c r="G1571" t="s">
        <v>17</v>
      </c>
      <c r="H1571">
        <v>3</v>
      </c>
      <c r="I1571">
        <v>498.05</v>
      </c>
      <c r="J1571">
        <v>0</v>
      </c>
      <c r="K1571">
        <v>1494.15</v>
      </c>
      <c r="L1571">
        <v>502.84</v>
      </c>
      <c r="M1571">
        <f t="shared" si="74"/>
        <v>1494.15</v>
      </c>
      <c r="N1571" t="str">
        <f t="shared" si="72"/>
        <v>Q1</v>
      </c>
      <c r="O1571" s="2">
        <f t="shared" si="73"/>
        <v>33.653916942743365</v>
      </c>
      <c r="P1571" t="str">
        <f>VLOOKUP(retail_sales_2023!C1571,customers!A:J,5,)</f>
        <v>Kolkata</v>
      </c>
      <c r="Q1571" t="str">
        <f>VLOOKUP(C1571,customers!A:J,10,0)</f>
        <v>Premium</v>
      </c>
    </row>
    <row r="1572" spans="1:17" x14ac:dyDescent="0.3">
      <c r="A1572" t="s">
        <v>2632</v>
      </c>
      <c r="B1572" s="1">
        <v>45123</v>
      </c>
      <c r="C1572" t="s">
        <v>1640</v>
      </c>
      <c r="D1572" t="s">
        <v>1641</v>
      </c>
      <c r="E1572" t="s">
        <v>27</v>
      </c>
      <c r="F1572" t="s">
        <v>52</v>
      </c>
      <c r="G1572" t="s">
        <v>169</v>
      </c>
      <c r="H1572">
        <v>2</v>
      </c>
      <c r="I1572">
        <v>101.38</v>
      </c>
      <c r="J1572">
        <v>0.1</v>
      </c>
      <c r="K1572">
        <v>182.48</v>
      </c>
      <c r="L1572">
        <v>12.93</v>
      </c>
      <c r="M1572">
        <f t="shared" si="74"/>
        <v>182.48400000000001</v>
      </c>
      <c r="N1572" t="str">
        <f t="shared" si="72"/>
        <v>Q3</v>
      </c>
      <c r="O1572" s="2">
        <f t="shared" si="73"/>
        <v>7.0857080227970188</v>
      </c>
      <c r="P1572" t="str">
        <f>VLOOKUP(retail_sales_2023!C1572,customers!A:J,5,)</f>
        <v>Lucknow</v>
      </c>
      <c r="Q1572" t="str">
        <f>VLOOKUP(C1572,customers!A:J,10,0)</f>
        <v>Regular</v>
      </c>
    </row>
    <row r="1573" spans="1:17" x14ac:dyDescent="0.3">
      <c r="A1573" t="s">
        <v>2633</v>
      </c>
      <c r="B1573" s="1">
        <v>45080</v>
      </c>
      <c r="C1573" t="s">
        <v>931</v>
      </c>
      <c r="D1573" t="s">
        <v>932</v>
      </c>
      <c r="E1573" t="s">
        <v>33</v>
      </c>
      <c r="F1573" t="s">
        <v>52</v>
      </c>
      <c r="G1573" t="s">
        <v>200</v>
      </c>
      <c r="H1573">
        <v>1</v>
      </c>
      <c r="I1573">
        <v>226.14</v>
      </c>
      <c r="J1573">
        <v>0</v>
      </c>
      <c r="K1573">
        <v>226.14</v>
      </c>
      <c r="L1573">
        <v>21.72</v>
      </c>
      <c r="M1573">
        <f t="shared" si="74"/>
        <v>226.14</v>
      </c>
      <c r="N1573" t="str">
        <f t="shared" si="72"/>
        <v>Q2</v>
      </c>
      <c r="O1573" s="2">
        <f t="shared" si="73"/>
        <v>9.6046696736534898</v>
      </c>
      <c r="P1573" t="str">
        <f>VLOOKUP(retail_sales_2023!C1573,customers!A:J,5,)</f>
        <v>Mumbai</v>
      </c>
      <c r="Q1573" t="str">
        <f>VLOOKUP(C1573,customers!A:J,10,0)</f>
        <v>Occasional</v>
      </c>
    </row>
    <row r="1574" spans="1:17" x14ac:dyDescent="0.3">
      <c r="A1574" t="s">
        <v>2634</v>
      </c>
      <c r="B1574" s="1">
        <v>45071</v>
      </c>
      <c r="C1574" t="s">
        <v>835</v>
      </c>
      <c r="D1574" t="s">
        <v>836</v>
      </c>
      <c r="E1574" t="s">
        <v>21</v>
      </c>
      <c r="F1574" t="s">
        <v>52</v>
      </c>
      <c r="G1574" t="s">
        <v>117</v>
      </c>
      <c r="H1574">
        <v>7</v>
      </c>
      <c r="I1574">
        <v>285.58</v>
      </c>
      <c r="J1574">
        <v>0</v>
      </c>
      <c r="K1574">
        <v>1999.06</v>
      </c>
      <c r="L1574">
        <v>204.8</v>
      </c>
      <c r="M1574">
        <f t="shared" si="74"/>
        <v>1999.06</v>
      </c>
      <c r="N1574" t="str">
        <f t="shared" si="72"/>
        <v>Q2</v>
      </c>
      <c r="O1574" s="2">
        <f t="shared" si="73"/>
        <v>10.244815063079649</v>
      </c>
      <c r="P1574" t="str">
        <f>VLOOKUP(retail_sales_2023!C1574,customers!A:J,5,)</f>
        <v>Guwahati</v>
      </c>
      <c r="Q1574" t="str">
        <f>VLOOKUP(C1574,customers!A:J,10,0)</f>
        <v>Regular</v>
      </c>
    </row>
    <row r="1575" spans="1:17" x14ac:dyDescent="0.3">
      <c r="A1575" t="s">
        <v>2635</v>
      </c>
      <c r="B1575" s="1">
        <v>45278</v>
      </c>
      <c r="C1575" t="s">
        <v>36</v>
      </c>
      <c r="D1575" t="s">
        <v>37</v>
      </c>
      <c r="E1575" t="s">
        <v>27</v>
      </c>
      <c r="F1575" t="s">
        <v>43</v>
      </c>
      <c r="G1575" t="s">
        <v>128</v>
      </c>
      <c r="H1575">
        <v>2</v>
      </c>
      <c r="I1575">
        <v>31814.28</v>
      </c>
      <c r="J1575">
        <v>0.2</v>
      </c>
      <c r="K1575">
        <v>50902.85</v>
      </c>
      <c r="L1575">
        <v>7245.47</v>
      </c>
      <c r="M1575">
        <f t="shared" si="74"/>
        <v>50902.847999999998</v>
      </c>
      <c r="N1575" t="str">
        <f t="shared" si="72"/>
        <v>Q4</v>
      </c>
      <c r="O1575" s="2">
        <f t="shared" si="73"/>
        <v>14.23391814014343</v>
      </c>
      <c r="P1575" t="str">
        <f>VLOOKUP(retail_sales_2023!C1575,customers!A:J,5,)</f>
        <v>Lucknow</v>
      </c>
      <c r="Q1575" t="str">
        <f>VLOOKUP(C1575,customers!A:J,10,0)</f>
        <v>Premium</v>
      </c>
    </row>
    <row r="1576" spans="1:17" x14ac:dyDescent="0.3">
      <c r="A1576" t="s">
        <v>2636</v>
      </c>
      <c r="B1576" s="1">
        <v>44989</v>
      </c>
      <c r="C1576" t="s">
        <v>2514</v>
      </c>
      <c r="D1576" t="s">
        <v>2515</v>
      </c>
      <c r="E1576" t="s">
        <v>21</v>
      </c>
      <c r="F1576" t="s">
        <v>38</v>
      </c>
      <c r="G1576" t="s">
        <v>39</v>
      </c>
      <c r="H1576">
        <v>5</v>
      </c>
      <c r="I1576">
        <v>943.51</v>
      </c>
      <c r="J1576">
        <v>0</v>
      </c>
      <c r="K1576">
        <v>4717.55</v>
      </c>
      <c r="L1576">
        <v>1482.27</v>
      </c>
      <c r="M1576">
        <f t="shared" si="74"/>
        <v>4717.55</v>
      </c>
      <c r="N1576" t="str">
        <f t="shared" si="72"/>
        <v>Q1</v>
      </c>
      <c r="O1576" s="2">
        <f t="shared" si="73"/>
        <v>31.420334707634257</v>
      </c>
      <c r="P1576" t="str">
        <f>VLOOKUP(retail_sales_2023!C1576,customers!A:J,5,)</f>
        <v>Guwahati</v>
      </c>
      <c r="Q1576" t="str">
        <f>VLOOKUP(C1576,customers!A:J,10,0)</f>
        <v>Regular</v>
      </c>
    </row>
    <row r="1577" spans="1:17" x14ac:dyDescent="0.3">
      <c r="A1577" t="s">
        <v>2637</v>
      </c>
      <c r="B1577" s="1">
        <v>44954</v>
      </c>
      <c r="C1577" t="s">
        <v>2123</v>
      </c>
      <c r="D1577" t="s">
        <v>2124</v>
      </c>
      <c r="E1577" t="s">
        <v>33</v>
      </c>
      <c r="F1577" t="s">
        <v>16</v>
      </c>
      <c r="G1577" t="s">
        <v>286</v>
      </c>
      <c r="H1577">
        <v>3</v>
      </c>
      <c r="I1577">
        <v>332.19</v>
      </c>
      <c r="J1577">
        <v>0.1</v>
      </c>
      <c r="K1577">
        <v>896.91</v>
      </c>
      <c r="L1577">
        <v>389.95</v>
      </c>
      <c r="M1577">
        <f t="shared" si="74"/>
        <v>896.91300000000001</v>
      </c>
      <c r="N1577" t="str">
        <f t="shared" si="72"/>
        <v>Q1</v>
      </c>
      <c r="O1577" s="2">
        <f t="shared" si="73"/>
        <v>43.477048979273277</v>
      </c>
      <c r="P1577" t="str">
        <f>VLOOKUP(retail_sales_2023!C1577,customers!A:J,5,)</f>
        <v>Ahmedabad</v>
      </c>
      <c r="Q1577" t="str">
        <f>VLOOKUP(C1577,customers!A:J,10,0)</f>
        <v>Occasional</v>
      </c>
    </row>
    <row r="1578" spans="1:17" x14ac:dyDescent="0.3">
      <c r="A1578" t="s">
        <v>2638</v>
      </c>
      <c r="B1578" s="1">
        <v>45262</v>
      </c>
      <c r="C1578" t="s">
        <v>2155</v>
      </c>
      <c r="D1578" t="s">
        <v>2286</v>
      </c>
      <c r="E1578" t="s">
        <v>15</v>
      </c>
      <c r="F1578" t="s">
        <v>52</v>
      </c>
      <c r="G1578" t="s">
        <v>117</v>
      </c>
      <c r="H1578">
        <v>1</v>
      </c>
      <c r="I1578">
        <v>631.03</v>
      </c>
      <c r="J1578">
        <v>0.2</v>
      </c>
      <c r="K1578">
        <v>504.82</v>
      </c>
      <c r="L1578">
        <v>32.18</v>
      </c>
      <c r="M1578">
        <f t="shared" si="74"/>
        <v>504.82400000000001</v>
      </c>
      <c r="N1578" t="str">
        <f t="shared" si="72"/>
        <v>Q4</v>
      </c>
      <c r="O1578" s="2">
        <f t="shared" si="73"/>
        <v>6.3745493443207488</v>
      </c>
      <c r="P1578" t="str">
        <f>VLOOKUP(retail_sales_2023!C1578,customers!A:J,5,)</f>
        <v>Bengaluru</v>
      </c>
      <c r="Q1578" t="str">
        <f>VLOOKUP(C1578,customers!A:J,10,0)</f>
        <v>Regular</v>
      </c>
    </row>
    <row r="1579" spans="1:17" x14ac:dyDescent="0.3">
      <c r="A1579" t="s">
        <v>2639</v>
      </c>
      <c r="B1579" s="1">
        <v>45257</v>
      </c>
      <c r="C1579" t="s">
        <v>248</v>
      </c>
      <c r="D1579" t="s">
        <v>249</v>
      </c>
      <c r="E1579" t="s">
        <v>33</v>
      </c>
      <c r="F1579" t="s">
        <v>28</v>
      </c>
      <c r="G1579" t="s">
        <v>280</v>
      </c>
      <c r="H1579">
        <v>2</v>
      </c>
      <c r="I1579">
        <v>3992.77</v>
      </c>
      <c r="J1579">
        <v>0.25</v>
      </c>
      <c r="K1579">
        <v>5989.15</v>
      </c>
      <c r="L1579">
        <v>1191.8900000000001</v>
      </c>
      <c r="M1579">
        <f t="shared" si="74"/>
        <v>5989.1549999999997</v>
      </c>
      <c r="N1579" t="str">
        <f t="shared" si="72"/>
        <v>Q4</v>
      </c>
      <c r="O1579" s="2">
        <f t="shared" si="73"/>
        <v>19.900820650676643</v>
      </c>
      <c r="P1579" t="str">
        <f>VLOOKUP(retail_sales_2023!C1579,customers!A:J,5,)</f>
        <v>Ahmedabad</v>
      </c>
      <c r="Q1579" t="str">
        <f>VLOOKUP(C1579,customers!A:J,10,0)</f>
        <v>Premium</v>
      </c>
    </row>
    <row r="1580" spans="1:17" x14ac:dyDescent="0.3">
      <c r="A1580" t="s">
        <v>2640</v>
      </c>
      <c r="B1580" s="1">
        <v>45061</v>
      </c>
      <c r="C1580" t="s">
        <v>476</v>
      </c>
      <c r="D1580" t="s">
        <v>477</v>
      </c>
      <c r="E1580" t="s">
        <v>33</v>
      </c>
      <c r="F1580" t="s">
        <v>52</v>
      </c>
      <c r="G1580" t="s">
        <v>200</v>
      </c>
      <c r="H1580">
        <v>6</v>
      </c>
      <c r="I1580">
        <v>500.65</v>
      </c>
      <c r="J1580">
        <v>0</v>
      </c>
      <c r="K1580">
        <v>3003.9</v>
      </c>
      <c r="L1580">
        <v>255.23</v>
      </c>
      <c r="M1580">
        <f t="shared" si="74"/>
        <v>3003.8999999999996</v>
      </c>
      <c r="N1580" t="str">
        <f t="shared" si="72"/>
        <v>Q2</v>
      </c>
      <c r="O1580" s="2">
        <f t="shared" si="73"/>
        <v>8.4966210592895894</v>
      </c>
      <c r="P1580" t="str">
        <f>VLOOKUP(retail_sales_2023!C1580,customers!A:J,5,)</f>
        <v>Mumbai</v>
      </c>
      <c r="Q1580" t="str">
        <f>VLOOKUP(C1580,customers!A:J,10,0)</f>
        <v>Regular</v>
      </c>
    </row>
    <row r="1581" spans="1:17" x14ac:dyDescent="0.3">
      <c r="A1581" t="s">
        <v>2641</v>
      </c>
      <c r="B1581" s="1">
        <v>45289</v>
      </c>
      <c r="C1581" t="s">
        <v>770</v>
      </c>
      <c r="D1581" t="s">
        <v>771</v>
      </c>
      <c r="E1581" t="s">
        <v>27</v>
      </c>
      <c r="F1581" t="s">
        <v>52</v>
      </c>
      <c r="G1581" t="s">
        <v>268</v>
      </c>
      <c r="H1581">
        <v>3</v>
      </c>
      <c r="I1581">
        <v>288.87</v>
      </c>
      <c r="J1581">
        <v>0</v>
      </c>
      <c r="K1581">
        <v>866.61</v>
      </c>
      <c r="L1581">
        <v>49</v>
      </c>
      <c r="M1581">
        <f t="shared" si="74"/>
        <v>866.61</v>
      </c>
      <c r="N1581" t="str">
        <f t="shared" si="72"/>
        <v>Q4</v>
      </c>
      <c r="O1581" s="2">
        <f t="shared" si="73"/>
        <v>5.6542158525749757</v>
      </c>
      <c r="P1581" t="str">
        <f>VLOOKUP(retail_sales_2023!C1581,customers!A:J,5,)</f>
        <v>Jaipur</v>
      </c>
      <c r="Q1581" t="str">
        <f>VLOOKUP(C1581,customers!A:J,10,0)</f>
        <v>Premium</v>
      </c>
    </row>
    <row r="1582" spans="1:17" x14ac:dyDescent="0.3">
      <c r="A1582" t="s">
        <v>2642</v>
      </c>
      <c r="B1582" s="1">
        <v>45240</v>
      </c>
      <c r="C1582" t="s">
        <v>84</v>
      </c>
      <c r="D1582" t="s">
        <v>85</v>
      </c>
      <c r="E1582" t="s">
        <v>33</v>
      </c>
      <c r="F1582" t="s">
        <v>28</v>
      </c>
      <c r="G1582" t="s">
        <v>280</v>
      </c>
      <c r="H1582">
        <v>5</v>
      </c>
      <c r="I1582">
        <v>4218.6099999999997</v>
      </c>
      <c r="J1582">
        <v>0.2</v>
      </c>
      <c r="K1582">
        <v>16874.439999999999</v>
      </c>
      <c r="L1582">
        <v>2615.9899999999998</v>
      </c>
      <c r="M1582">
        <f t="shared" si="74"/>
        <v>16874.439999999999</v>
      </c>
      <c r="N1582" t="str">
        <f t="shared" si="72"/>
        <v>Q4</v>
      </c>
      <c r="O1582" s="2">
        <f t="shared" si="73"/>
        <v>15.502677422184084</v>
      </c>
      <c r="P1582" t="str">
        <f>VLOOKUP(retail_sales_2023!C1582,customers!A:J,5,)</f>
        <v>Mumbai</v>
      </c>
      <c r="Q1582" t="str">
        <f>VLOOKUP(C1582,customers!A:J,10,0)</f>
        <v>Regular</v>
      </c>
    </row>
    <row r="1583" spans="1:17" x14ac:dyDescent="0.3">
      <c r="A1583" t="s">
        <v>2643</v>
      </c>
      <c r="B1583" s="1">
        <v>45068</v>
      </c>
      <c r="C1583" t="s">
        <v>674</v>
      </c>
      <c r="D1583" t="s">
        <v>675</v>
      </c>
      <c r="E1583" t="s">
        <v>27</v>
      </c>
      <c r="F1583" t="s">
        <v>81</v>
      </c>
      <c r="G1583" t="s">
        <v>239</v>
      </c>
      <c r="H1583">
        <v>1</v>
      </c>
      <c r="I1583">
        <v>3403.25</v>
      </c>
      <c r="J1583">
        <v>0.1</v>
      </c>
      <c r="K1583">
        <v>3062.93</v>
      </c>
      <c r="L1583">
        <v>1024.8599999999999</v>
      </c>
      <c r="M1583">
        <f t="shared" si="74"/>
        <v>3062.9250000000002</v>
      </c>
      <c r="N1583" t="str">
        <f t="shared" si="72"/>
        <v>Q2</v>
      </c>
      <c r="O1583" s="2">
        <f t="shared" si="73"/>
        <v>33.460118252784099</v>
      </c>
      <c r="P1583" t="str">
        <f>VLOOKUP(retail_sales_2023!C1583,customers!A:J,5,)</f>
        <v>Jaipur</v>
      </c>
      <c r="Q1583" t="str">
        <f>VLOOKUP(C1583,customers!A:J,10,0)</f>
        <v>Premium</v>
      </c>
    </row>
    <row r="1584" spans="1:17" x14ac:dyDescent="0.3">
      <c r="A1584" t="s">
        <v>2644</v>
      </c>
      <c r="B1584" s="1">
        <v>45240</v>
      </c>
      <c r="C1584" t="s">
        <v>1738</v>
      </c>
      <c r="D1584" t="s">
        <v>1739</v>
      </c>
      <c r="E1584" t="s">
        <v>33</v>
      </c>
      <c r="F1584" t="s">
        <v>38</v>
      </c>
      <c r="G1584" t="s">
        <v>65</v>
      </c>
      <c r="H1584">
        <v>2</v>
      </c>
      <c r="I1584">
        <v>3632.85</v>
      </c>
      <c r="J1584">
        <v>0</v>
      </c>
      <c r="K1584">
        <v>7265.7</v>
      </c>
      <c r="L1584">
        <v>2223.5500000000002</v>
      </c>
      <c r="M1584">
        <f t="shared" si="74"/>
        <v>7265.7</v>
      </c>
      <c r="N1584" t="str">
        <f t="shared" si="72"/>
        <v>Q4</v>
      </c>
      <c r="O1584" s="2">
        <f t="shared" si="73"/>
        <v>30.603383018841964</v>
      </c>
      <c r="P1584" t="str">
        <f>VLOOKUP(retail_sales_2023!C1584,customers!A:J,5,)</f>
        <v>Surat</v>
      </c>
      <c r="Q1584" t="str">
        <f>VLOOKUP(C1584,customers!A:J,10,0)</f>
        <v>Occasional</v>
      </c>
    </row>
    <row r="1585" spans="1:17" x14ac:dyDescent="0.3">
      <c r="A1585" t="s">
        <v>2645</v>
      </c>
      <c r="B1585" s="1">
        <v>44971</v>
      </c>
      <c r="C1585" t="s">
        <v>1399</v>
      </c>
      <c r="D1585" t="s">
        <v>1400</v>
      </c>
      <c r="E1585" t="s">
        <v>21</v>
      </c>
      <c r="F1585" t="s">
        <v>81</v>
      </c>
      <c r="G1585" t="s">
        <v>150</v>
      </c>
      <c r="H1585">
        <v>5</v>
      </c>
      <c r="I1585">
        <v>3426.03</v>
      </c>
      <c r="J1585">
        <v>0</v>
      </c>
      <c r="K1585">
        <v>17130.150000000001</v>
      </c>
      <c r="L1585">
        <v>4037.16</v>
      </c>
      <c r="M1585">
        <f t="shared" si="74"/>
        <v>17130.150000000001</v>
      </c>
      <c r="N1585" t="str">
        <f t="shared" si="72"/>
        <v>Q1</v>
      </c>
      <c r="O1585" s="2">
        <f t="shared" si="73"/>
        <v>23.56756946086286</v>
      </c>
      <c r="P1585" t="str">
        <f>VLOOKUP(retail_sales_2023!C1585,customers!A:J,5,)</f>
        <v>Bhubaneswar</v>
      </c>
      <c r="Q1585" t="str">
        <f>VLOOKUP(C1585,customers!A:J,10,0)</f>
        <v>Premium</v>
      </c>
    </row>
    <row r="1586" spans="1:17" x14ac:dyDescent="0.3">
      <c r="A1586" t="s">
        <v>2646</v>
      </c>
      <c r="B1586" s="1">
        <v>45014</v>
      </c>
      <c r="C1586" t="s">
        <v>2647</v>
      </c>
      <c r="D1586" t="s">
        <v>13093</v>
      </c>
      <c r="E1586" t="s">
        <v>27</v>
      </c>
      <c r="F1586" t="s">
        <v>38</v>
      </c>
      <c r="G1586" t="s">
        <v>65</v>
      </c>
      <c r="H1586">
        <v>5</v>
      </c>
      <c r="I1586">
        <v>2990.07</v>
      </c>
      <c r="J1586">
        <v>0.05</v>
      </c>
      <c r="K1586">
        <v>14202.83</v>
      </c>
      <c r="L1586">
        <v>3607.03</v>
      </c>
      <c r="M1586">
        <f t="shared" si="74"/>
        <v>14202.8325</v>
      </c>
      <c r="N1586" t="str">
        <f t="shared" si="72"/>
        <v>Q1</v>
      </c>
      <c r="O1586" s="2">
        <f t="shared" si="73"/>
        <v>25.396558291551756</v>
      </c>
      <c r="P1586" t="str">
        <f>VLOOKUP(retail_sales_2023!C1586,customers!A:J,5,)</f>
        <v>Jaipur</v>
      </c>
      <c r="Q1586" t="str">
        <f>VLOOKUP(C1586,customers!A:J,10,0)</f>
        <v>Regular</v>
      </c>
    </row>
    <row r="1587" spans="1:17" x14ac:dyDescent="0.3">
      <c r="A1587" t="s">
        <v>2648</v>
      </c>
      <c r="B1587" s="1">
        <v>45031</v>
      </c>
      <c r="C1587" t="s">
        <v>444</v>
      </c>
      <c r="D1587" t="s">
        <v>445</v>
      </c>
      <c r="E1587" t="s">
        <v>27</v>
      </c>
      <c r="F1587" t="s">
        <v>81</v>
      </c>
      <c r="G1587" t="s">
        <v>370</v>
      </c>
      <c r="H1587">
        <v>3</v>
      </c>
      <c r="I1587">
        <v>3421.17</v>
      </c>
      <c r="J1587">
        <v>0</v>
      </c>
      <c r="K1587">
        <v>10263.51</v>
      </c>
      <c r="L1587">
        <v>2394.9699999999998</v>
      </c>
      <c r="M1587">
        <f t="shared" si="74"/>
        <v>10263.51</v>
      </c>
      <c r="N1587" t="str">
        <f t="shared" si="72"/>
        <v>Q2</v>
      </c>
      <c r="O1587" s="2">
        <f t="shared" si="73"/>
        <v>23.334804564910051</v>
      </c>
      <c r="P1587" t="str">
        <f>VLOOKUP(retail_sales_2023!C1587,customers!A:J,5,)</f>
        <v>Jaipur</v>
      </c>
      <c r="Q1587" t="str">
        <f>VLOOKUP(C1587,customers!A:J,10,0)</f>
        <v>Regular</v>
      </c>
    </row>
    <row r="1588" spans="1:17" x14ac:dyDescent="0.3">
      <c r="A1588" t="s">
        <v>2649</v>
      </c>
      <c r="B1588" s="1">
        <v>45066</v>
      </c>
      <c r="C1588" t="s">
        <v>698</v>
      </c>
      <c r="D1588" t="s">
        <v>699</v>
      </c>
      <c r="E1588" t="s">
        <v>27</v>
      </c>
      <c r="F1588" t="s">
        <v>22</v>
      </c>
      <c r="G1588" t="s">
        <v>34</v>
      </c>
      <c r="H1588">
        <v>4</v>
      </c>
      <c r="I1588">
        <v>19338.89</v>
      </c>
      <c r="J1588">
        <v>0</v>
      </c>
      <c r="K1588">
        <v>77355.56</v>
      </c>
      <c r="L1588">
        <v>22018.19</v>
      </c>
      <c r="M1588">
        <f t="shared" si="74"/>
        <v>77355.56</v>
      </c>
      <c r="N1588" t="str">
        <f t="shared" si="72"/>
        <v>Q2</v>
      </c>
      <c r="O1588" s="2">
        <f t="shared" si="73"/>
        <v>28.463616577787036</v>
      </c>
      <c r="P1588" t="str">
        <f>VLOOKUP(retail_sales_2023!C1588,customers!A:J,5,)</f>
        <v>Jaipur</v>
      </c>
      <c r="Q1588" t="str">
        <f>VLOOKUP(C1588,customers!A:J,10,0)</f>
        <v>Premium</v>
      </c>
    </row>
    <row r="1589" spans="1:17" x14ac:dyDescent="0.3">
      <c r="A1589" t="s">
        <v>2650</v>
      </c>
      <c r="B1589" s="1">
        <v>45092</v>
      </c>
      <c r="C1589" t="s">
        <v>589</v>
      </c>
      <c r="D1589" t="s">
        <v>590</v>
      </c>
      <c r="E1589" t="s">
        <v>15</v>
      </c>
      <c r="F1589" t="s">
        <v>28</v>
      </c>
      <c r="G1589" t="s">
        <v>57</v>
      </c>
      <c r="H1589">
        <v>3</v>
      </c>
      <c r="I1589">
        <v>3301.93</v>
      </c>
      <c r="J1589">
        <v>0</v>
      </c>
      <c r="K1589">
        <v>9905.7900000000009</v>
      </c>
      <c r="L1589">
        <v>2756.66</v>
      </c>
      <c r="M1589">
        <f t="shared" si="74"/>
        <v>9905.7899999999991</v>
      </c>
      <c r="N1589" t="str">
        <f t="shared" si="72"/>
        <v>Q2</v>
      </c>
      <c r="O1589" s="2">
        <f t="shared" si="73"/>
        <v>27.828774888221936</v>
      </c>
      <c r="P1589" t="str">
        <f>VLOOKUP(retail_sales_2023!C1589,customers!A:J,5,)</f>
        <v>Hyderabad</v>
      </c>
      <c r="Q1589" t="str">
        <f>VLOOKUP(C1589,customers!A:J,10,0)</f>
        <v>Premium</v>
      </c>
    </row>
    <row r="1590" spans="1:17" x14ac:dyDescent="0.3">
      <c r="A1590" t="s">
        <v>2651</v>
      </c>
      <c r="B1590" s="1">
        <v>45259</v>
      </c>
      <c r="C1590" t="s">
        <v>390</v>
      </c>
      <c r="D1590" t="s">
        <v>391</v>
      </c>
      <c r="E1590" t="s">
        <v>33</v>
      </c>
      <c r="F1590" t="s">
        <v>43</v>
      </c>
      <c r="G1590" t="s">
        <v>282</v>
      </c>
      <c r="H1590">
        <v>3</v>
      </c>
      <c r="I1590">
        <v>74996.75</v>
      </c>
      <c r="J1590">
        <v>0.3</v>
      </c>
      <c r="K1590">
        <v>157493.17000000001</v>
      </c>
      <c r="L1590">
        <v>15695.86</v>
      </c>
      <c r="M1590">
        <f t="shared" si="74"/>
        <v>157493.17499999999</v>
      </c>
      <c r="N1590" t="str">
        <f t="shared" si="72"/>
        <v>Q4</v>
      </c>
      <c r="O1590" s="2">
        <f t="shared" si="73"/>
        <v>9.9660575757031236</v>
      </c>
      <c r="P1590" t="str">
        <f>VLOOKUP(retail_sales_2023!C1590,customers!A:J,5,)</f>
        <v>Mumbai</v>
      </c>
      <c r="Q1590" t="str">
        <f>VLOOKUP(C1590,customers!A:J,10,0)</f>
        <v>Occasional</v>
      </c>
    </row>
    <row r="1591" spans="1:17" x14ac:dyDescent="0.3">
      <c r="A1591" t="s">
        <v>2652</v>
      </c>
      <c r="B1591" s="1">
        <v>45066</v>
      </c>
      <c r="C1591" t="s">
        <v>628</v>
      </c>
      <c r="D1591" t="s">
        <v>629</v>
      </c>
      <c r="E1591" t="s">
        <v>27</v>
      </c>
      <c r="F1591" t="s">
        <v>81</v>
      </c>
      <c r="G1591" t="s">
        <v>333</v>
      </c>
      <c r="H1591">
        <v>4</v>
      </c>
      <c r="I1591">
        <v>2528.67</v>
      </c>
      <c r="J1591">
        <v>0.25</v>
      </c>
      <c r="K1591">
        <v>7586.01</v>
      </c>
      <c r="L1591">
        <v>2907.39</v>
      </c>
      <c r="M1591">
        <f t="shared" si="74"/>
        <v>7586.01</v>
      </c>
      <c r="N1591" t="str">
        <f t="shared" si="72"/>
        <v>Q2</v>
      </c>
      <c r="O1591" s="2">
        <f t="shared" si="73"/>
        <v>38.325681089268272</v>
      </c>
      <c r="P1591" t="str">
        <f>VLOOKUP(retail_sales_2023!C1591,customers!A:J,5,)</f>
        <v>Chandigarh</v>
      </c>
      <c r="Q1591" t="str">
        <f>VLOOKUP(C1591,customers!A:J,10,0)</f>
        <v>Premium</v>
      </c>
    </row>
    <row r="1592" spans="1:17" x14ac:dyDescent="0.3">
      <c r="A1592" t="s">
        <v>2653</v>
      </c>
      <c r="B1592" s="1">
        <v>44938</v>
      </c>
      <c r="C1592" t="s">
        <v>1847</v>
      </c>
      <c r="D1592" t="s">
        <v>1848</v>
      </c>
      <c r="E1592" t="s">
        <v>33</v>
      </c>
      <c r="F1592" t="s">
        <v>28</v>
      </c>
      <c r="G1592" t="s">
        <v>57</v>
      </c>
      <c r="H1592">
        <v>3</v>
      </c>
      <c r="I1592">
        <v>5900.82</v>
      </c>
      <c r="J1592">
        <v>0.3</v>
      </c>
      <c r="K1592">
        <v>12391.72</v>
      </c>
      <c r="L1592">
        <v>2554.19</v>
      </c>
      <c r="M1592">
        <f t="shared" si="74"/>
        <v>12391.721999999998</v>
      </c>
      <c r="N1592" t="str">
        <f t="shared" si="72"/>
        <v>Q1</v>
      </c>
      <c r="O1592" s="2">
        <f t="shared" si="73"/>
        <v>20.612069995125779</v>
      </c>
      <c r="P1592" t="str">
        <f>VLOOKUP(retail_sales_2023!C1592,customers!A:J,5,)</f>
        <v>Mumbai</v>
      </c>
      <c r="Q1592" t="str">
        <f>VLOOKUP(C1592,customers!A:J,10,0)</f>
        <v>Premium</v>
      </c>
    </row>
    <row r="1593" spans="1:17" x14ac:dyDescent="0.3">
      <c r="A1593" t="s">
        <v>2654</v>
      </c>
      <c r="B1593" s="1">
        <v>45100</v>
      </c>
      <c r="C1593" t="s">
        <v>139</v>
      </c>
      <c r="D1593" t="s">
        <v>140</v>
      </c>
      <c r="E1593" t="s">
        <v>21</v>
      </c>
      <c r="F1593" t="s">
        <v>81</v>
      </c>
      <c r="G1593" t="s">
        <v>333</v>
      </c>
      <c r="H1593">
        <v>5</v>
      </c>
      <c r="I1593">
        <v>3787.91</v>
      </c>
      <c r="J1593">
        <v>0.05</v>
      </c>
      <c r="K1593">
        <v>17992.57</v>
      </c>
      <c r="L1593">
        <v>5623.51</v>
      </c>
      <c r="M1593">
        <f t="shared" si="74"/>
        <v>17992.572499999998</v>
      </c>
      <c r="N1593" t="str">
        <f t="shared" si="72"/>
        <v>Q2</v>
      </c>
      <c r="O1593" s="2">
        <f t="shared" si="73"/>
        <v>31.254623436229512</v>
      </c>
      <c r="P1593" t="str">
        <f>VLOOKUP(retail_sales_2023!C1593,customers!A:J,5,)</f>
        <v>Ranchi</v>
      </c>
      <c r="Q1593" t="str">
        <f>VLOOKUP(C1593,customers!A:J,10,0)</f>
        <v>Premium</v>
      </c>
    </row>
    <row r="1594" spans="1:17" x14ac:dyDescent="0.3">
      <c r="A1594" t="s">
        <v>2655</v>
      </c>
      <c r="B1594" s="1">
        <v>45156</v>
      </c>
      <c r="C1594" t="s">
        <v>2022</v>
      </c>
      <c r="D1594" t="s">
        <v>2023</v>
      </c>
      <c r="E1594" t="s">
        <v>21</v>
      </c>
      <c r="F1594" t="s">
        <v>43</v>
      </c>
      <c r="G1594" t="s">
        <v>243</v>
      </c>
      <c r="H1594">
        <v>5</v>
      </c>
      <c r="I1594">
        <v>22681.65</v>
      </c>
      <c r="J1594">
        <v>0.2</v>
      </c>
      <c r="K1594">
        <v>90726.6</v>
      </c>
      <c r="L1594">
        <v>14063.47</v>
      </c>
      <c r="M1594">
        <f t="shared" si="74"/>
        <v>90726.6</v>
      </c>
      <c r="N1594" t="str">
        <f t="shared" si="72"/>
        <v>Q3</v>
      </c>
      <c r="O1594" s="2">
        <f t="shared" si="73"/>
        <v>15.50093357405656</v>
      </c>
      <c r="P1594" t="str">
        <f>VLOOKUP(retail_sales_2023!C1594,customers!A:J,5,)</f>
        <v>Patna</v>
      </c>
      <c r="Q1594" t="str">
        <f>VLOOKUP(C1594,customers!A:J,10,0)</f>
        <v>Regular</v>
      </c>
    </row>
    <row r="1595" spans="1:17" x14ac:dyDescent="0.3">
      <c r="A1595" t="s">
        <v>2656</v>
      </c>
      <c r="B1595" s="1">
        <v>45071</v>
      </c>
      <c r="C1595" t="s">
        <v>1687</v>
      </c>
      <c r="D1595" t="s">
        <v>1688</v>
      </c>
      <c r="E1595" t="s">
        <v>27</v>
      </c>
      <c r="F1595" t="s">
        <v>38</v>
      </c>
      <c r="G1595" t="s">
        <v>73</v>
      </c>
      <c r="H1595">
        <v>1</v>
      </c>
      <c r="I1595">
        <v>2014.89</v>
      </c>
      <c r="J1595">
        <v>0.05</v>
      </c>
      <c r="K1595">
        <v>1914.15</v>
      </c>
      <c r="L1595">
        <v>482.83</v>
      </c>
      <c r="M1595">
        <f t="shared" si="74"/>
        <v>1914.1455000000001</v>
      </c>
      <c r="N1595" t="str">
        <f t="shared" si="72"/>
        <v>Q2</v>
      </c>
      <c r="O1595" s="2">
        <f t="shared" si="73"/>
        <v>25.224250973016744</v>
      </c>
      <c r="P1595" t="str">
        <f>VLOOKUP(retail_sales_2023!C1595,customers!A:J,5,)</f>
        <v>Chandigarh</v>
      </c>
      <c r="Q1595" t="str">
        <f>VLOOKUP(C1595,customers!A:J,10,0)</f>
        <v>Occasional</v>
      </c>
    </row>
    <row r="1596" spans="1:17" x14ac:dyDescent="0.3">
      <c r="A1596" t="s">
        <v>2657</v>
      </c>
      <c r="B1596" s="1">
        <v>45014</v>
      </c>
      <c r="C1596" t="s">
        <v>88</v>
      </c>
      <c r="D1596" t="s">
        <v>89</v>
      </c>
      <c r="E1596" t="s">
        <v>15</v>
      </c>
      <c r="F1596" t="s">
        <v>22</v>
      </c>
      <c r="G1596" t="s">
        <v>210</v>
      </c>
      <c r="H1596">
        <v>1</v>
      </c>
      <c r="I1596">
        <v>27162.34</v>
      </c>
      <c r="J1596">
        <v>0</v>
      </c>
      <c r="K1596">
        <v>27162.34</v>
      </c>
      <c r="L1596">
        <v>6389.61</v>
      </c>
      <c r="M1596">
        <f t="shared" si="74"/>
        <v>27162.34</v>
      </c>
      <c r="N1596" t="str">
        <f t="shared" si="72"/>
        <v>Q1</v>
      </c>
      <c r="O1596" s="2">
        <f t="shared" si="73"/>
        <v>23.523783297020799</v>
      </c>
      <c r="P1596" t="str">
        <f>VLOOKUP(retail_sales_2023!C1596,customers!A:J,5,)</f>
        <v>Coimbatore</v>
      </c>
      <c r="Q1596" t="str">
        <f>VLOOKUP(C1596,customers!A:J,10,0)</f>
        <v>Regular</v>
      </c>
    </row>
    <row r="1597" spans="1:17" x14ac:dyDescent="0.3">
      <c r="A1597" t="s">
        <v>2658</v>
      </c>
      <c r="B1597" s="1">
        <v>45109</v>
      </c>
      <c r="C1597" t="s">
        <v>595</v>
      </c>
      <c r="D1597" t="s">
        <v>596</v>
      </c>
      <c r="E1597" t="s">
        <v>27</v>
      </c>
      <c r="F1597" t="s">
        <v>81</v>
      </c>
      <c r="G1597" t="s">
        <v>264</v>
      </c>
      <c r="H1597">
        <v>4</v>
      </c>
      <c r="I1597">
        <v>4804.21</v>
      </c>
      <c r="J1597">
        <v>0</v>
      </c>
      <c r="K1597">
        <v>19216.84</v>
      </c>
      <c r="L1597">
        <v>5896.71</v>
      </c>
      <c r="M1597">
        <f t="shared" si="74"/>
        <v>19216.84</v>
      </c>
      <c r="N1597" t="str">
        <f t="shared" si="72"/>
        <v>Q3</v>
      </c>
      <c r="O1597" s="2">
        <f t="shared" si="73"/>
        <v>30.685117844557169</v>
      </c>
      <c r="P1597" t="str">
        <f>VLOOKUP(retail_sales_2023!C1597,customers!A:J,5,)</f>
        <v>Lucknow</v>
      </c>
      <c r="Q1597" t="str">
        <f>VLOOKUP(C1597,customers!A:J,10,0)</f>
        <v>Occasional</v>
      </c>
    </row>
    <row r="1598" spans="1:17" x14ac:dyDescent="0.3">
      <c r="A1598" t="s">
        <v>2659</v>
      </c>
      <c r="B1598" s="1">
        <v>45144</v>
      </c>
      <c r="C1598" t="s">
        <v>1974</v>
      </c>
      <c r="D1598" t="s">
        <v>1975</v>
      </c>
      <c r="E1598" t="s">
        <v>15</v>
      </c>
      <c r="F1598" t="s">
        <v>52</v>
      </c>
      <c r="G1598" t="s">
        <v>69</v>
      </c>
      <c r="H1598">
        <v>5</v>
      </c>
      <c r="I1598">
        <v>571.17999999999995</v>
      </c>
      <c r="J1598">
        <v>0.3</v>
      </c>
      <c r="K1598">
        <v>1999.13</v>
      </c>
      <c r="L1598">
        <v>131.71</v>
      </c>
      <c r="M1598">
        <f t="shared" si="74"/>
        <v>1999.1299999999997</v>
      </c>
      <c r="N1598" t="str">
        <f t="shared" si="72"/>
        <v>Q3</v>
      </c>
      <c r="O1598" s="2">
        <f t="shared" si="73"/>
        <v>6.5883659391835447</v>
      </c>
      <c r="P1598" t="str">
        <f>VLOOKUP(retail_sales_2023!C1598,customers!A:J,5,)</f>
        <v>Kochi</v>
      </c>
      <c r="Q1598" t="str">
        <f>VLOOKUP(C1598,customers!A:J,10,0)</f>
        <v>Premium</v>
      </c>
    </row>
    <row r="1599" spans="1:17" x14ac:dyDescent="0.3">
      <c r="A1599" t="s">
        <v>2660</v>
      </c>
      <c r="B1599" s="1">
        <v>45004</v>
      </c>
      <c r="C1599" t="s">
        <v>1146</v>
      </c>
      <c r="D1599" t="s">
        <v>1147</v>
      </c>
      <c r="E1599" t="s">
        <v>27</v>
      </c>
      <c r="F1599" t="s">
        <v>28</v>
      </c>
      <c r="G1599" t="s">
        <v>672</v>
      </c>
      <c r="H1599">
        <v>4</v>
      </c>
      <c r="I1599">
        <v>2204.4499999999998</v>
      </c>
      <c r="J1599">
        <v>0</v>
      </c>
      <c r="K1599">
        <v>8817.7999999999993</v>
      </c>
      <c r="L1599">
        <v>1953.4</v>
      </c>
      <c r="M1599">
        <f t="shared" si="74"/>
        <v>8817.7999999999993</v>
      </c>
      <c r="N1599" t="str">
        <f t="shared" si="72"/>
        <v>Q1</v>
      </c>
      <c r="O1599" s="2">
        <f t="shared" si="73"/>
        <v>22.15291796139627</v>
      </c>
      <c r="P1599" t="str">
        <f>VLOOKUP(retail_sales_2023!C1599,customers!A:J,5,)</f>
        <v>Jaipur</v>
      </c>
      <c r="Q1599" t="str">
        <f>VLOOKUP(C1599,customers!A:J,10,0)</f>
        <v>Premium</v>
      </c>
    </row>
    <row r="1600" spans="1:17" x14ac:dyDescent="0.3">
      <c r="A1600" t="s">
        <v>2661</v>
      </c>
      <c r="B1600" s="1">
        <v>45143</v>
      </c>
      <c r="C1600" t="s">
        <v>745</v>
      </c>
      <c r="D1600" t="s">
        <v>746</v>
      </c>
      <c r="E1600" t="s">
        <v>33</v>
      </c>
      <c r="F1600" t="s">
        <v>52</v>
      </c>
      <c r="G1600" t="s">
        <v>169</v>
      </c>
      <c r="H1600">
        <v>10</v>
      </c>
      <c r="I1600">
        <v>708.66</v>
      </c>
      <c r="J1600">
        <v>0.25</v>
      </c>
      <c r="K1600">
        <v>5314.95</v>
      </c>
      <c r="L1600">
        <v>465.82</v>
      </c>
      <c r="M1600">
        <f t="shared" si="74"/>
        <v>5314.95</v>
      </c>
      <c r="N1600" t="str">
        <f t="shared" si="72"/>
        <v>Q3</v>
      </c>
      <c r="O1600" s="2">
        <f t="shared" si="73"/>
        <v>8.764334565706168</v>
      </c>
      <c r="P1600" t="str">
        <f>VLOOKUP(retail_sales_2023!C1600,customers!A:J,5,)</f>
        <v>Ahmedabad</v>
      </c>
      <c r="Q1600" t="str">
        <f>VLOOKUP(C1600,customers!A:J,10,0)</f>
        <v>Regular</v>
      </c>
    </row>
    <row r="1601" spans="1:17" x14ac:dyDescent="0.3">
      <c r="A1601" t="s">
        <v>2662</v>
      </c>
      <c r="B1601" s="1">
        <v>45055</v>
      </c>
      <c r="C1601" t="s">
        <v>889</v>
      </c>
      <c r="D1601" t="s">
        <v>890</v>
      </c>
      <c r="E1601" t="s">
        <v>21</v>
      </c>
      <c r="F1601" t="s">
        <v>43</v>
      </c>
      <c r="G1601" t="s">
        <v>44</v>
      </c>
      <c r="H1601">
        <v>4</v>
      </c>
      <c r="I1601">
        <v>67816.570000000007</v>
      </c>
      <c r="J1601">
        <v>0</v>
      </c>
      <c r="K1601">
        <v>271266.28000000003</v>
      </c>
      <c r="L1601">
        <v>30514.63</v>
      </c>
      <c r="M1601">
        <f t="shared" si="74"/>
        <v>271266.28000000003</v>
      </c>
      <c r="N1601" t="str">
        <f t="shared" si="72"/>
        <v>Q2</v>
      </c>
      <c r="O1601" s="2">
        <f t="shared" si="73"/>
        <v>11.248958034887343</v>
      </c>
      <c r="P1601" t="str">
        <f>VLOOKUP(retail_sales_2023!C1601,customers!A:J,5,)</f>
        <v>Patna</v>
      </c>
      <c r="Q1601" t="str">
        <f>VLOOKUP(C1601,customers!A:J,10,0)</f>
        <v>Premium</v>
      </c>
    </row>
    <row r="1602" spans="1:17" x14ac:dyDescent="0.3">
      <c r="A1602" t="s">
        <v>2663</v>
      </c>
      <c r="B1602" s="1">
        <v>45112</v>
      </c>
      <c r="C1602" t="s">
        <v>1255</v>
      </c>
      <c r="D1602" t="s">
        <v>1256</v>
      </c>
      <c r="E1602" t="s">
        <v>27</v>
      </c>
      <c r="F1602" t="s">
        <v>16</v>
      </c>
      <c r="G1602" t="s">
        <v>296</v>
      </c>
      <c r="H1602">
        <v>4</v>
      </c>
      <c r="I1602">
        <v>853.56</v>
      </c>
      <c r="J1602">
        <v>0.05</v>
      </c>
      <c r="K1602">
        <v>3243.53</v>
      </c>
      <c r="L1602">
        <v>1466.59</v>
      </c>
      <c r="M1602">
        <f t="shared" si="74"/>
        <v>3243.5279999999998</v>
      </c>
      <c r="N1602" t="str">
        <f t="shared" si="72"/>
        <v>Q3</v>
      </c>
      <c r="O1602" s="2">
        <f t="shared" si="73"/>
        <v>45.215860497667663</v>
      </c>
      <c r="P1602" t="str">
        <f>VLOOKUP(retail_sales_2023!C1602,customers!A:J,5,)</f>
        <v>Chandigarh</v>
      </c>
      <c r="Q1602" t="str">
        <f>VLOOKUP(C1602,customers!A:J,10,0)</f>
        <v>Regular</v>
      </c>
    </row>
    <row r="1603" spans="1:17" x14ac:dyDescent="0.3">
      <c r="A1603" t="s">
        <v>2664</v>
      </c>
      <c r="B1603" s="1">
        <v>45045</v>
      </c>
      <c r="C1603" t="s">
        <v>2116</v>
      </c>
      <c r="D1603" t="s">
        <v>2117</v>
      </c>
      <c r="E1603" t="s">
        <v>27</v>
      </c>
      <c r="F1603" t="s">
        <v>43</v>
      </c>
      <c r="G1603" t="s">
        <v>301</v>
      </c>
      <c r="H1603">
        <v>5</v>
      </c>
      <c r="I1603">
        <v>33212.339999999997</v>
      </c>
      <c r="J1603">
        <v>0.05</v>
      </c>
      <c r="K1603">
        <v>157758.60999999999</v>
      </c>
      <c r="L1603">
        <v>16760.830000000002</v>
      </c>
      <c r="M1603">
        <f t="shared" si="74"/>
        <v>157758.61499999996</v>
      </c>
      <c r="N1603" t="str">
        <f t="shared" ref="N1603:N1666" si="75">"Q"&amp;ROUNDUP(MONTH(B1603)/3,0)</f>
        <v>Q2</v>
      </c>
      <c r="O1603" s="2">
        <f t="shared" ref="O1603:O1666" si="76">(L1603/K1603)*100</f>
        <v>10.624351976732047</v>
      </c>
      <c r="P1603" t="str">
        <f>VLOOKUP(retail_sales_2023!C1603,customers!A:J,5,)</f>
        <v>Jaipur</v>
      </c>
      <c r="Q1603" t="str">
        <f>VLOOKUP(C1603,customers!A:J,10,0)</f>
        <v>Regular</v>
      </c>
    </row>
    <row r="1604" spans="1:17" x14ac:dyDescent="0.3">
      <c r="A1604" t="s">
        <v>2665</v>
      </c>
      <c r="B1604" s="1">
        <v>45131</v>
      </c>
      <c r="C1604" t="s">
        <v>2621</v>
      </c>
      <c r="D1604" t="s">
        <v>2622</v>
      </c>
      <c r="E1604" t="s">
        <v>27</v>
      </c>
      <c r="F1604" t="s">
        <v>43</v>
      </c>
      <c r="G1604" t="s">
        <v>272</v>
      </c>
      <c r="H1604">
        <v>4</v>
      </c>
      <c r="I1604">
        <v>58576.01</v>
      </c>
      <c r="J1604">
        <v>0.25</v>
      </c>
      <c r="K1604">
        <v>175728.03</v>
      </c>
      <c r="L1604">
        <v>21803.24</v>
      </c>
      <c r="M1604">
        <f t="shared" si="74"/>
        <v>175728.03</v>
      </c>
      <c r="N1604" t="str">
        <f t="shared" si="75"/>
        <v>Q3</v>
      </c>
      <c r="O1604" s="2">
        <f t="shared" si="76"/>
        <v>12.407377468466471</v>
      </c>
      <c r="P1604" t="str">
        <f>VLOOKUP(retail_sales_2023!C1604,customers!A:J,5,)</f>
        <v>Jaipur</v>
      </c>
      <c r="Q1604" t="str">
        <f>VLOOKUP(C1604,customers!A:J,10,0)</f>
        <v>Premium</v>
      </c>
    </row>
    <row r="1605" spans="1:17" x14ac:dyDescent="0.3">
      <c r="A1605" t="s">
        <v>2666</v>
      </c>
      <c r="B1605" s="1">
        <v>45130</v>
      </c>
      <c r="C1605" t="s">
        <v>791</v>
      </c>
      <c r="D1605" t="s">
        <v>792</v>
      </c>
      <c r="E1605" t="s">
        <v>33</v>
      </c>
      <c r="F1605" t="s">
        <v>28</v>
      </c>
      <c r="G1605" t="s">
        <v>29</v>
      </c>
      <c r="H1605">
        <v>2</v>
      </c>
      <c r="I1605">
        <v>7391.16</v>
      </c>
      <c r="J1605">
        <v>0.25</v>
      </c>
      <c r="K1605">
        <v>11086.74</v>
      </c>
      <c r="L1605">
        <v>3168.54</v>
      </c>
      <c r="M1605">
        <f t="shared" ref="M1605:M1668" si="77">H1605*I1605*(1-J1605)</f>
        <v>11086.74</v>
      </c>
      <c r="N1605" t="str">
        <f t="shared" si="75"/>
        <v>Q3</v>
      </c>
      <c r="O1605" s="2">
        <f t="shared" si="76"/>
        <v>28.579546377023362</v>
      </c>
      <c r="P1605" t="str">
        <f>VLOOKUP(retail_sales_2023!C1605,customers!A:J,5,)</f>
        <v>Pune</v>
      </c>
      <c r="Q1605" t="str">
        <f>VLOOKUP(C1605,customers!A:J,10,0)</f>
        <v>Premium</v>
      </c>
    </row>
    <row r="1606" spans="1:17" x14ac:dyDescent="0.3">
      <c r="A1606" t="s">
        <v>2667</v>
      </c>
      <c r="B1606" s="1">
        <v>45057</v>
      </c>
      <c r="C1606" t="s">
        <v>1199</v>
      </c>
      <c r="D1606" t="s">
        <v>1200</v>
      </c>
      <c r="E1606" t="s">
        <v>21</v>
      </c>
      <c r="F1606" t="s">
        <v>43</v>
      </c>
      <c r="G1606" t="s">
        <v>44</v>
      </c>
      <c r="H1606">
        <v>5</v>
      </c>
      <c r="I1606">
        <v>53644.160000000003</v>
      </c>
      <c r="J1606">
        <v>0</v>
      </c>
      <c r="K1606">
        <v>268220.79999999999</v>
      </c>
      <c r="L1606">
        <v>38027.730000000003</v>
      </c>
      <c r="M1606">
        <f t="shared" si="77"/>
        <v>268220.80000000005</v>
      </c>
      <c r="N1606" t="str">
        <f t="shared" si="75"/>
        <v>Q2</v>
      </c>
      <c r="O1606" s="2">
        <f t="shared" si="76"/>
        <v>14.177770702346725</v>
      </c>
      <c r="P1606" t="str">
        <f>VLOOKUP(retail_sales_2023!C1606,customers!A:J,5,)</f>
        <v>Bhubaneswar</v>
      </c>
      <c r="Q1606" t="str">
        <f>VLOOKUP(C1606,customers!A:J,10,0)</f>
        <v>Premium</v>
      </c>
    </row>
    <row r="1607" spans="1:17" x14ac:dyDescent="0.3">
      <c r="A1607" t="s">
        <v>2668</v>
      </c>
      <c r="B1607" s="1">
        <v>45282</v>
      </c>
      <c r="C1607" t="s">
        <v>1335</v>
      </c>
      <c r="D1607" t="s">
        <v>1336</v>
      </c>
      <c r="E1607" t="s">
        <v>27</v>
      </c>
      <c r="F1607" t="s">
        <v>22</v>
      </c>
      <c r="G1607" t="s">
        <v>146</v>
      </c>
      <c r="H1607">
        <v>3</v>
      </c>
      <c r="I1607">
        <v>31043.16</v>
      </c>
      <c r="J1607">
        <v>0.3</v>
      </c>
      <c r="K1607">
        <v>65190.64</v>
      </c>
      <c r="L1607">
        <v>19560.75</v>
      </c>
      <c r="M1607">
        <f t="shared" si="77"/>
        <v>65190.635999999991</v>
      </c>
      <c r="N1607" t="str">
        <f t="shared" si="75"/>
        <v>Q4</v>
      </c>
      <c r="O1607" s="2">
        <f t="shared" si="76"/>
        <v>30.005457838732681</v>
      </c>
      <c r="P1607" t="str">
        <f>VLOOKUP(retail_sales_2023!C1607,customers!A:J,5,)</f>
        <v>Chandigarh</v>
      </c>
      <c r="Q1607" t="str">
        <f>VLOOKUP(C1607,customers!A:J,10,0)</f>
        <v>Premium</v>
      </c>
    </row>
    <row r="1608" spans="1:17" x14ac:dyDescent="0.3">
      <c r="A1608" t="s">
        <v>2669</v>
      </c>
      <c r="B1608" s="1">
        <v>45254</v>
      </c>
      <c r="C1608" t="s">
        <v>266</v>
      </c>
      <c r="D1608" t="s">
        <v>267</v>
      </c>
      <c r="E1608" t="s">
        <v>27</v>
      </c>
      <c r="F1608" t="s">
        <v>52</v>
      </c>
      <c r="G1608" t="s">
        <v>268</v>
      </c>
      <c r="H1608">
        <v>3</v>
      </c>
      <c r="I1608">
        <v>791.3</v>
      </c>
      <c r="J1608">
        <v>0.1</v>
      </c>
      <c r="K1608">
        <v>2136.5100000000002</v>
      </c>
      <c r="L1608">
        <v>129.63999999999999</v>
      </c>
      <c r="M1608">
        <f t="shared" si="77"/>
        <v>2136.5099999999998</v>
      </c>
      <c r="N1608" t="str">
        <f t="shared" si="75"/>
        <v>Q4</v>
      </c>
      <c r="O1608" s="2">
        <f t="shared" si="76"/>
        <v>6.0678396075843297</v>
      </c>
      <c r="P1608" t="str">
        <f>VLOOKUP(retail_sales_2023!C1608,customers!A:J,5,)</f>
        <v>Amritsar</v>
      </c>
      <c r="Q1608" t="str">
        <f>VLOOKUP(C1608,customers!A:J,10,0)</f>
        <v>Premium</v>
      </c>
    </row>
    <row r="1609" spans="1:17" x14ac:dyDescent="0.3">
      <c r="A1609" t="s">
        <v>2670</v>
      </c>
      <c r="B1609" s="1">
        <v>45161</v>
      </c>
      <c r="C1609" t="s">
        <v>904</v>
      </c>
      <c r="D1609" t="s">
        <v>905</v>
      </c>
      <c r="E1609" t="s">
        <v>33</v>
      </c>
      <c r="F1609" t="s">
        <v>43</v>
      </c>
      <c r="G1609" t="s">
        <v>282</v>
      </c>
      <c r="H1609">
        <v>2</v>
      </c>
      <c r="I1609">
        <v>24778.560000000001</v>
      </c>
      <c r="J1609">
        <v>0.05</v>
      </c>
      <c r="K1609">
        <v>47079.26</v>
      </c>
      <c r="L1609">
        <v>5668.78</v>
      </c>
      <c r="M1609">
        <f t="shared" si="77"/>
        <v>47079.264000000003</v>
      </c>
      <c r="N1609" t="str">
        <f t="shared" si="75"/>
        <v>Q3</v>
      </c>
      <c r="O1609" s="2">
        <f t="shared" si="76"/>
        <v>12.040928425807881</v>
      </c>
      <c r="P1609" t="str">
        <f>VLOOKUP(retail_sales_2023!C1609,customers!A:J,5,)</f>
        <v>Ahmedabad</v>
      </c>
      <c r="Q1609" t="str">
        <f>VLOOKUP(C1609,customers!A:J,10,0)</f>
        <v>Premium</v>
      </c>
    </row>
    <row r="1610" spans="1:17" x14ac:dyDescent="0.3">
      <c r="A1610" t="s">
        <v>2671</v>
      </c>
      <c r="B1610" s="1">
        <v>45238</v>
      </c>
      <c r="C1610" t="s">
        <v>1131</v>
      </c>
      <c r="D1610" t="s">
        <v>1132</v>
      </c>
      <c r="E1610" t="s">
        <v>33</v>
      </c>
      <c r="F1610" t="s">
        <v>16</v>
      </c>
      <c r="G1610" t="s">
        <v>305</v>
      </c>
      <c r="H1610">
        <v>4</v>
      </c>
      <c r="I1610">
        <v>589.89</v>
      </c>
      <c r="J1610">
        <v>0.05</v>
      </c>
      <c r="K1610">
        <v>2241.58</v>
      </c>
      <c r="L1610">
        <v>826.62</v>
      </c>
      <c r="M1610">
        <f t="shared" si="77"/>
        <v>2241.5819999999999</v>
      </c>
      <c r="N1610" t="str">
        <f t="shared" si="75"/>
        <v>Q4</v>
      </c>
      <c r="O1610" s="2">
        <f t="shared" si="76"/>
        <v>36.87666735070799</v>
      </c>
      <c r="P1610" t="str">
        <f>VLOOKUP(retail_sales_2023!C1610,customers!A:J,5,)</f>
        <v>Pune</v>
      </c>
      <c r="Q1610" t="str">
        <f>VLOOKUP(C1610,customers!A:J,10,0)</f>
        <v>Premium</v>
      </c>
    </row>
    <row r="1611" spans="1:17" x14ac:dyDescent="0.3">
      <c r="A1611" t="s">
        <v>2672</v>
      </c>
      <c r="B1611" s="1">
        <v>45281</v>
      </c>
      <c r="C1611" t="s">
        <v>55</v>
      </c>
      <c r="D1611" t="s">
        <v>56</v>
      </c>
      <c r="E1611" t="s">
        <v>27</v>
      </c>
      <c r="F1611" t="s">
        <v>22</v>
      </c>
      <c r="G1611" t="s">
        <v>196</v>
      </c>
      <c r="H1611">
        <v>1</v>
      </c>
      <c r="I1611">
        <v>32989.629999999997</v>
      </c>
      <c r="J1611">
        <v>0.3</v>
      </c>
      <c r="K1611">
        <v>23092.74</v>
      </c>
      <c r="L1611">
        <v>6006.05</v>
      </c>
      <c r="M1611">
        <f t="shared" si="77"/>
        <v>23092.740999999998</v>
      </c>
      <c r="N1611" t="str">
        <f t="shared" si="75"/>
        <v>Q4</v>
      </c>
      <c r="O1611" s="2">
        <f t="shared" si="76"/>
        <v>26.008390515807132</v>
      </c>
      <c r="P1611" t="str">
        <f>VLOOKUP(retail_sales_2023!C1611,customers!A:J,5,)</f>
        <v>Lucknow</v>
      </c>
      <c r="Q1611" t="str">
        <f>VLOOKUP(C1611,customers!A:J,10,0)</f>
        <v>Premium</v>
      </c>
    </row>
    <row r="1612" spans="1:17" x14ac:dyDescent="0.3">
      <c r="A1612" t="s">
        <v>2673</v>
      </c>
      <c r="B1612" s="1">
        <v>44928</v>
      </c>
      <c r="C1612" t="s">
        <v>956</v>
      </c>
      <c r="D1612" t="s">
        <v>957</v>
      </c>
      <c r="E1612" t="s">
        <v>15</v>
      </c>
      <c r="F1612" t="s">
        <v>38</v>
      </c>
      <c r="G1612" t="s">
        <v>48</v>
      </c>
      <c r="H1612">
        <v>1</v>
      </c>
      <c r="I1612">
        <v>1023.15</v>
      </c>
      <c r="J1612">
        <v>0.05</v>
      </c>
      <c r="K1612">
        <v>971.99</v>
      </c>
      <c r="L1612">
        <v>254.97</v>
      </c>
      <c r="M1612">
        <f t="shared" si="77"/>
        <v>971.99249999999995</v>
      </c>
      <c r="N1612" t="str">
        <f t="shared" si="75"/>
        <v>Q1</v>
      </c>
      <c r="O1612" s="2">
        <f t="shared" si="76"/>
        <v>26.231751355466621</v>
      </c>
      <c r="P1612" t="str">
        <f>VLOOKUP(retail_sales_2023!C1612,customers!A:J,5,)</f>
        <v>Chennai</v>
      </c>
      <c r="Q1612" t="str">
        <f>VLOOKUP(C1612,customers!A:J,10,0)</f>
        <v>Premium</v>
      </c>
    </row>
    <row r="1613" spans="1:17" x14ac:dyDescent="0.3">
      <c r="A1613" t="s">
        <v>2674</v>
      </c>
      <c r="B1613" s="1">
        <v>45287</v>
      </c>
      <c r="C1613" t="s">
        <v>1034</v>
      </c>
      <c r="D1613" t="s">
        <v>1035</v>
      </c>
      <c r="E1613" t="s">
        <v>21</v>
      </c>
      <c r="F1613" t="s">
        <v>52</v>
      </c>
      <c r="G1613" t="s">
        <v>69</v>
      </c>
      <c r="H1613">
        <v>2</v>
      </c>
      <c r="I1613">
        <v>291.32</v>
      </c>
      <c r="J1613">
        <v>0.05</v>
      </c>
      <c r="K1613">
        <v>553.51</v>
      </c>
      <c r="L1613">
        <v>50.9</v>
      </c>
      <c r="M1613">
        <f t="shared" si="77"/>
        <v>553.50799999999992</v>
      </c>
      <c r="N1613" t="str">
        <f t="shared" si="75"/>
        <v>Q4</v>
      </c>
      <c r="O1613" s="2">
        <f t="shared" si="76"/>
        <v>9.1958591534028287</v>
      </c>
      <c r="P1613" t="str">
        <f>VLOOKUP(retail_sales_2023!C1613,customers!A:J,5,)</f>
        <v>Ranchi</v>
      </c>
      <c r="Q1613" t="str">
        <f>VLOOKUP(C1613,customers!A:J,10,0)</f>
        <v>Premium</v>
      </c>
    </row>
    <row r="1614" spans="1:17" x14ac:dyDescent="0.3">
      <c r="A1614" t="s">
        <v>2675</v>
      </c>
      <c r="B1614" s="1">
        <v>44942</v>
      </c>
      <c r="C1614" t="s">
        <v>358</v>
      </c>
      <c r="D1614" t="s">
        <v>359</v>
      </c>
      <c r="E1614" t="s">
        <v>15</v>
      </c>
      <c r="F1614" t="s">
        <v>43</v>
      </c>
      <c r="G1614" t="s">
        <v>154</v>
      </c>
      <c r="H1614">
        <v>2</v>
      </c>
      <c r="I1614">
        <v>69650.05</v>
      </c>
      <c r="J1614">
        <v>0.05</v>
      </c>
      <c r="K1614">
        <v>132335.1</v>
      </c>
      <c r="L1614">
        <v>14645.18</v>
      </c>
      <c r="M1614">
        <f t="shared" si="77"/>
        <v>132335.095</v>
      </c>
      <c r="N1614" t="str">
        <f t="shared" si="75"/>
        <v>Q1</v>
      </c>
      <c r="O1614" s="2">
        <f t="shared" si="76"/>
        <v>11.066738907515845</v>
      </c>
      <c r="P1614" t="str">
        <f>VLOOKUP(retail_sales_2023!C1614,customers!A:J,5,)</f>
        <v>Chennai</v>
      </c>
      <c r="Q1614" t="str">
        <f>VLOOKUP(C1614,customers!A:J,10,0)</f>
        <v>Regular</v>
      </c>
    </row>
    <row r="1615" spans="1:17" x14ac:dyDescent="0.3">
      <c r="A1615" t="s">
        <v>2676</v>
      </c>
      <c r="B1615" s="1">
        <v>45269</v>
      </c>
      <c r="C1615" t="s">
        <v>667</v>
      </c>
      <c r="D1615" t="s">
        <v>668</v>
      </c>
      <c r="E1615" t="s">
        <v>33</v>
      </c>
      <c r="F1615" t="s">
        <v>52</v>
      </c>
      <c r="G1615" t="s">
        <v>937</v>
      </c>
      <c r="H1615">
        <v>5</v>
      </c>
      <c r="I1615">
        <v>641.73</v>
      </c>
      <c r="J1615">
        <v>0</v>
      </c>
      <c r="K1615">
        <v>3208.65</v>
      </c>
      <c r="L1615">
        <v>252.9</v>
      </c>
      <c r="M1615">
        <f t="shared" si="77"/>
        <v>3208.65</v>
      </c>
      <c r="N1615" t="str">
        <f t="shared" si="75"/>
        <v>Q4</v>
      </c>
      <c r="O1615" s="2">
        <f t="shared" si="76"/>
        <v>7.8818194567808888</v>
      </c>
      <c r="P1615" t="str">
        <f>VLOOKUP(retail_sales_2023!C1615,customers!A:J,5,)</f>
        <v>Nagpur</v>
      </c>
      <c r="Q1615" t="str">
        <f>VLOOKUP(C1615,customers!A:J,10,0)</f>
        <v>Occasional</v>
      </c>
    </row>
    <row r="1616" spans="1:17" x14ac:dyDescent="0.3">
      <c r="A1616" t="s">
        <v>2677</v>
      </c>
      <c r="B1616" s="1">
        <v>44937</v>
      </c>
      <c r="C1616" t="s">
        <v>218</v>
      </c>
      <c r="D1616" t="s">
        <v>219</v>
      </c>
      <c r="E1616" t="s">
        <v>27</v>
      </c>
      <c r="F1616" t="s">
        <v>52</v>
      </c>
      <c r="G1616" t="s">
        <v>937</v>
      </c>
      <c r="H1616">
        <v>2</v>
      </c>
      <c r="I1616">
        <v>394.28</v>
      </c>
      <c r="J1616">
        <v>0.05</v>
      </c>
      <c r="K1616">
        <v>749.13</v>
      </c>
      <c r="L1616">
        <v>44.14</v>
      </c>
      <c r="M1616">
        <f t="shared" si="77"/>
        <v>749.13199999999995</v>
      </c>
      <c r="N1616" t="str">
        <f t="shared" si="75"/>
        <v>Q1</v>
      </c>
      <c r="O1616" s="2">
        <f t="shared" si="76"/>
        <v>5.8921682485015952</v>
      </c>
      <c r="P1616" t="str">
        <f>VLOOKUP(retail_sales_2023!C1616,customers!A:J,5,)</f>
        <v>Lucknow</v>
      </c>
      <c r="Q1616" t="str">
        <f>VLOOKUP(C1616,customers!A:J,10,0)</f>
        <v>Premium</v>
      </c>
    </row>
    <row r="1617" spans="1:17" x14ac:dyDescent="0.3">
      <c r="A1617" t="s">
        <v>2678</v>
      </c>
      <c r="B1617" s="1">
        <v>45053</v>
      </c>
      <c r="C1617" t="s">
        <v>999</v>
      </c>
      <c r="D1617" t="s">
        <v>1000</v>
      </c>
      <c r="E1617" t="s">
        <v>33</v>
      </c>
      <c r="F1617" t="s">
        <v>22</v>
      </c>
      <c r="G1617" t="s">
        <v>23</v>
      </c>
      <c r="H1617">
        <v>1</v>
      </c>
      <c r="I1617">
        <v>11425.53</v>
      </c>
      <c r="J1617">
        <v>0.15</v>
      </c>
      <c r="K1617">
        <v>9711.7000000000007</v>
      </c>
      <c r="L1617">
        <v>1742.81</v>
      </c>
      <c r="M1617">
        <f t="shared" si="77"/>
        <v>9711.7005000000008</v>
      </c>
      <c r="N1617" t="str">
        <f t="shared" si="75"/>
        <v>Q2</v>
      </c>
      <c r="O1617" s="2">
        <f t="shared" si="76"/>
        <v>17.945467837762695</v>
      </c>
      <c r="P1617" t="str">
        <f>VLOOKUP(retail_sales_2023!C1617,customers!A:J,5,)</f>
        <v>Surat</v>
      </c>
      <c r="Q1617" t="str">
        <f>VLOOKUP(C1617,customers!A:J,10,0)</f>
        <v>Premium</v>
      </c>
    </row>
    <row r="1618" spans="1:17" x14ac:dyDescent="0.3">
      <c r="A1618" t="s">
        <v>2679</v>
      </c>
      <c r="B1618" s="1">
        <v>45152</v>
      </c>
      <c r="C1618" t="s">
        <v>237</v>
      </c>
      <c r="D1618" t="s">
        <v>238</v>
      </c>
      <c r="E1618" t="s">
        <v>33</v>
      </c>
      <c r="F1618" t="s">
        <v>28</v>
      </c>
      <c r="G1618" t="s">
        <v>57</v>
      </c>
      <c r="H1618">
        <v>5</v>
      </c>
      <c r="I1618">
        <v>4827.8</v>
      </c>
      <c r="J1618">
        <v>0.2</v>
      </c>
      <c r="K1618">
        <v>19311.2</v>
      </c>
      <c r="L1618">
        <v>4208.43</v>
      </c>
      <c r="M1618">
        <f t="shared" si="77"/>
        <v>19311.2</v>
      </c>
      <c r="N1618" t="str">
        <f t="shared" si="75"/>
        <v>Q3</v>
      </c>
      <c r="O1618" s="2">
        <f t="shared" si="76"/>
        <v>21.792690252288828</v>
      </c>
      <c r="P1618" t="str">
        <f>VLOOKUP(retail_sales_2023!C1618,customers!A:J,5,)</f>
        <v>Ahmedabad</v>
      </c>
      <c r="Q1618" t="str">
        <f>VLOOKUP(C1618,customers!A:J,10,0)</f>
        <v>Regular</v>
      </c>
    </row>
    <row r="1619" spans="1:17" x14ac:dyDescent="0.3">
      <c r="A1619" t="s">
        <v>2680</v>
      </c>
      <c r="B1619" s="1">
        <v>45114</v>
      </c>
      <c r="C1619" t="s">
        <v>1681</v>
      </c>
      <c r="D1619" t="s">
        <v>1682</v>
      </c>
      <c r="E1619" t="s">
        <v>21</v>
      </c>
      <c r="F1619" t="s">
        <v>22</v>
      </c>
      <c r="G1619" t="s">
        <v>210</v>
      </c>
      <c r="H1619">
        <v>2</v>
      </c>
      <c r="I1619">
        <v>29416.3</v>
      </c>
      <c r="J1619">
        <v>0.05</v>
      </c>
      <c r="K1619">
        <v>55890.97</v>
      </c>
      <c r="L1619">
        <v>16294.46</v>
      </c>
      <c r="M1619">
        <f t="shared" si="77"/>
        <v>55890.969999999994</v>
      </c>
      <c r="N1619" t="str">
        <f t="shared" si="75"/>
        <v>Q3</v>
      </c>
      <c r="O1619" s="2">
        <f t="shared" si="76"/>
        <v>29.154011819798438</v>
      </c>
      <c r="P1619" t="str">
        <f>VLOOKUP(retail_sales_2023!C1619,customers!A:J,5,)</f>
        <v>Bhubaneswar</v>
      </c>
      <c r="Q1619" t="str">
        <f>VLOOKUP(C1619,customers!A:J,10,0)</f>
        <v>Occasional</v>
      </c>
    </row>
    <row r="1620" spans="1:17" x14ac:dyDescent="0.3">
      <c r="A1620" t="s">
        <v>2681</v>
      </c>
      <c r="B1620" s="1">
        <v>44969</v>
      </c>
      <c r="C1620" t="s">
        <v>729</v>
      </c>
      <c r="D1620" t="s">
        <v>730</v>
      </c>
      <c r="E1620" t="s">
        <v>21</v>
      </c>
      <c r="F1620" t="s">
        <v>43</v>
      </c>
      <c r="G1620" t="s">
        <v>243</v>
      </c>
      <c r="H1620">
        <v>3</v>
      </c>
      <c r="I1620">
        <v>75871.320000000007</v>
      </c>
      <c r="J1620">
        <v>0.15</v>
      </c>
      <c r="K1620">
        <v>193471.87</v>
      </c>
      <c r="L1620">
        <v>22767.21</v>
      </c>
      <c r="M1620">
        <f t="shared" si="77"/>
        <v>193471.86600000001</v>
      </c>
      <c r="N1620" t="str">
        <f t="shared" si="75"/>
        <v>Q1</v>
      </c>
      <c r="O1620" s="2">
        <f t="shared" si="76"/>
        <v>11.767710727146019</v>
      </c>
      <c r="P1620" t="str">
        <f>VLOOKUP(retail_sales_2023!C1620,customers!A:J,5,)</f>
        <v>Patna</v>
      </c>
      <c r="Q1620" t="str">
        <f>VLOOKUP(C1620,customers!A:J,10,0)</f>
        <v>Premium</v>
      </c>
    </row>
    <row r="1621" spans="1:17" x14ac:dyDescent="0.3">
      <c r="A1621" t="s">
        <v>2682</v>
      </c>
      <c r="B1621" s="1">
        <v>45248</v>
      </c>
      <c r="C1621" t="s">
        <v>586</v>
      </c>
      <c r="D1621" t="s">
        <v>13093</v>
      </c>
      <c r="E1621" t="s">
        <v>33</v>
      </c>
      <c r="F1621" t="s">
        <v>43</v>
      </c>
      <c r="G1621" t="s">
        <v>154</v>
      </c>
      <c r="H1621">
        <v>1</v>
      </c>
      <c r="I1621">
        <v>65801.72</v>
      </c>
      <c r="J1621">
        <v>0.2</v>
      </c>
      <c r="K1621">
        <v>52641.38</v>
      </c>
      <c r="L1621">
        <v>-4547.24</v>
      </c>
      <c r="M1621">
        <f t="shared" si="77"/>
        <v>52641.376000000004</v>
      </c>
      <c r="N1621" t="str">
        <f t="shared" si="75"/>
        <v>Q4</v>
      </c>
      <c r="O1621" s="2">
        <f t="shared" si="76"/>
        <v>-8.6381474041903914</v>
      </c>
      <c r="P1621" t="str">
        <f>VLOOKUP(retail_sales_2023!C1621,customers!A:J,5,)</f>
        <v>Mumbai</v>
      </c>
      <c r="Q1621" t="str">
        <f>VLOOKUP(C1621,customers!A:J,10,0)</f>
        <v>Premium</v>
      </c>
    </row>
    <row r="1622" spans="1:17" x14ac:dyDescent="0.3">
      <c r="A1622" t="s">
        <v>2683</v>
      </c>
      <c r="B1622" s="1">
        <v>45046</v>
      </c>
      <c r="C1622" t="s">
        <v>1988</v>
      </c>
      <c r="D1622" t="s">
        <v>1989</v>
      </c>
      <c r="E1622" t="s">
        <v>15</v>
      </c>
      <c r="F1622" t="s">
        <v>28</v>
      </c>
      <c r="G1622" t="s">
        <v>29</v>
      </c>
      <c r="H1622">
        <v>3</v>
      </c>
      <c r="I1622">
        <v>1407.74</v>
      </c>
      <c r="J1622">
        <v>0.1</v>
      </c>
      <c r="K1622">
        <v>3800.9</v>
      </c>
      <c r="L1622">
        <v>1018.28</v>
      </c>
      <c r="M1622">
        <f t="shared" si="77"/>
        <v>3800.8980000000001</v>
      </c>
      <c r="N1622" t="str">
        <f t="shared" si="75"/>
        <v>Q2</v>
      </c>
      <c r="O1622" s="2">
        <f t="shared" si="76"/>
        <v>26.790496987555578</v>
      </c>
      <c r="P1622" t="str">
        <f>VLOOKUP(retail_sales_2023!C1622,customers!A:J,5,)</f>
        <v>Bengaluru</v>
      </c>
      <c r="Q1622" t="str">
        <f>VLOOKUP(C1622,customers!A:J,10,0)</f>
        <v>Premium</v>
      </c>
    </row>
    <row r="1623" spans="1:17" x14ac:dyDescent="0.3">
      <c r="A1623" t="s">
        <v>2684</v>
      </c>
      <c r="B1623" s="1">
        <v>45085</v>
      </c>
      <c r="C1623" t="s">
        <v>348</v>
      </c>
      <c r="D1623" t="s">
        <v>349</v>
      </c>
      <c r="E1623" t="s">
        <v>15</v>
      </c>
      <c r="F1623" t="s">
        <v>22</v>
      </c>
      <c r="G1623" t="s">
        <v>1039</v>
      </c>
      <c r="H1623">
        <v>3</v>
      </c>
      <c r="I1623">
        <v>33297.69</v>
      </c>
      <c r="J1623">
        <v>0</v>
      </c>
      <c r="K1623">
        <v>99893.07</v>
      </c>
      <c r="L1623">
        <v>31117.75</v>
      </c>
      <c r="M1623">
        <f t="shared" si="77"/>
        <v>99893.07</v>
      </c>
      <c r="N1623" t="str">
        <f t="shared" si="75"/>
        <v>Q2</v>
      </c>
      <c r="O1623" s="2">
        <f t="shared" si="76"/>
        <v>31.15105982827437</v>
      </c>
      <c r="P1623" t="str">
        <f>VLOOKUP(retail_sales_2023!C1623,customers!A:J,5,)</f>
        <v>Bengaluru</v>
      </c>
      <c r="Q1623" t="str">
        <f>VLOOKUP(C1623,customers!A:J,10,0)</f>
        <v>Premium</v>
      </c>
    </row>
    <row r="1624" spans="1:17" x14ac:dyDescent="0.3">
      <c r="A1624" t="s">
        <v>2685</v>
      </c>
      <c r="B1624" s="1">
        <v>45206</v>
      </c>
      <c r="C1624" t="s">
        <v>46</v>
      </c>
      <c r="D1624" t="s">
        <v>47</v>
      </c>
      <c r="E1624" t="s">
        <v>21</v>
      </c>
      <c r="F1624" t="s">
        <v>52</v>
      </c>
      <c r="G1624" t="s">
        <v>69</v>
      </c>
      <c r="H1624">
        <v>5</v>
      </c>
      <c r="I1624">
        <v>616.01</v>
      </c>
      <c r="J1624">
        <v>0.15</v>
      </c>
      <c r="K1624">
        <v>2618.04</v>
      </c>
      <c r="L1624">
        <v>182.78</v>
      </c>
      <c r="M1624">
        <f t="shared" si="77"/>
        <v>2618.0425</v>
      </c>
      <c r="N1624" t="str">
        <f t="shared" si="75"/>
        <v>Q4</v>
      </c>
      <c r="O1624" s="2">
        <f t="shared" si="76"/>
        <v>6.9815587233197345</v>
      </c>
      <c r="P1624" t="str">
        <f>VLOOKUP(retail_sales_2023!C1624,customers!A:J,5,)</f>
        <v>Bhubaneswar</v>
      </c>
      <c r="Q1624" t="str">
        <f>VLOOKUP(C1624,customers!A:J,10,0)</f>
        <v>Premium</v>
      </c>
    </row>
    <row r="1625" spans="1:17" x14ac:dyDescent="0.3">
      <c r="A1625" t="s">
        <v>2686</v>
      </c>
      <c r="B1625" s="1">
        <v>45248</v>
      </c>
      <c r="C1625" t="s">
        <v>2687</v>
      </c>
      <c r="D1625" t="s">
        <v>2688</v>
      </c>
      <c r="E1625" t="s">
        <v>33</v>
      </c>
      <c r="F1625" t="s">
        <v>81</v>
      </c>
      <c r="G1625" t="s">
        <v>333</v>
      </c>
      <c r="H1625">
        <v>1</v>
      </c>
      <c r="I1625">
        <v>1058.93</v>
      </c>
      <c r="J1625">
        <v>0.15</v>
      </c>
      <c r="K1625">
        <v>900.09</v>
      </c>
      <c r="L1625">
        <v>343.31</v>
      </c>
      <c r="M1625">
        <f t="shared" si="77"/>
        <v>900.09050000000002</v>
      </c>
      <c r="N1625" t="str">
        <f t="shared" si="75"/>
        <v>Q4</v>
      </c>
      <c r="O1625" s="2">
        <f t="shared" si="76"/>
        <v>38.141741381417411</v>
      </c>
      <c r="P1625" t="str">
        <f>VLOOKUP(retail_sales_2023!C1625,customers!A:J,5,)</f>
        <v>Surat</v>
      </c>
      <c r="Q1625" t="str">
        <f>VLOOKUP(C1625,customers!A:J,10,0)</f>
        <v>Regular</v>
      </c>
    </row>
    <row r="1626" spans="1:17" x14ac:dyDescent="0.3">
      <c r="A1626" t="s">
        <v>2689</v>
      </c>
      <c r="B1626" s="1">
        <v>44970</v>
      </c>
      <c r="C1626" t="s">
        <v>1289</v>
      </c>
      <c r="D1626" t="s">
        <v>1290</v>
      </c>
      <c r="E1626" t="s">
        <v>15</v>
      </c>
      <c r="F1626" t="s">
        <v>43</v>
      </c>
      <c r="G1626" t="s">
        <v>128</v>
      </c>
      <c r="H1626">
        <v>2</v>
      </c>
      <c r="I1626">
        <v>30430.080000000002</v>
      </c>
      <c r="J1626">
        <v>0</v>
      </c>
      <c r="K1626">
        <v>60860.160000000003</v>
      </c>
      <c r="L1626">
        <v>6551.47</v>
      </c>
      <c r="M1626">
        <f t="shared" si="77"/>
        <v>60860.160000000003</v>
      </c>
      <c r="N1626" t="str">
        <f t="shared" si="75"/>
        <v>Q1</v>
      </c>
      <c r="O1626" s="2">
        <f t="shared" si="76"/>
        <v>10.764792599953729</v>
      </c>
      <c r="P1626" t="str">
        <f>VLOOKUP(retail_sales_2023!C1626,customers!A:J,5,)</f>
        <v>Kochi</v>
      </c>
      <c r="Q1626" t="str">
        <f>VLOOKUP(C1626,customers!A:J,10,0)</f>
        <v>Regular</v>
      </c>
    </row>
    <row r="1627" spans="1:17" x14ac:dyDescent="0.3">
      <c r="A1627" t="s">
        <v>2690</v>
      </c>
      <c r="B1627" s="1">
        <v>45039</v>
      </c>
      <c r="C1627" t="s">
        <v>564</v>
      </c>
      <c r="D1627" t="s">
        <v>565</v>
      </c>
      <c r="E1627" t="s">
        <v>27</v>
      </c>
      <c r="F1627" t="s">
        <v>52</v>
      </c>
      <c r="G1627" t="s">
        <v>268</v>
      </c>
      <c r="H1627">
        <v>2</v>
      </c>
      <c r="I1627">
        <v>377.59</v>
      </c>
      <c r="J1627">
        <v>0.25</v>
      </c>
      <c r="K1627">
        <v>566.38</v>
      </c>
      <c r="L1627">
        <v>47.4</v>
      </c>
      <c r="M1627">
        <f t="shared" si="77"/>
        <v>566.38499999999999</v>
      </c>
      <c r="N1627" t="str">
        <f t="shared" si="75"/>
        <v>Q2</v>
      </c>
      <c r="O1627" s="2">
        <f t="shared" si="76"/>
        <v>8.3689395811999017</v>
      </c>
      <c r="P1627" t="str">
        <f>VLOOKUP(retail_sales_2023!C1627,customers!A:J,5,)</f>
        <v>Lucknow</v>
      </c>
      <c r="Q1627" t="str">
        <f>VLOOKUP(C1627,customers!A:J,10,0)</f>
        <v>Premium</v>
      </c>
    </row>
    <row r="1628" spans="1:17" x14ac:dyDescent="0.3">
      <c r="A1628" t="s">
        <v>2691</v>
      </c>
      <c r="B1628" s="1">
        <v>45287</v>
      </c>
      <c r="C1628" t="s">
        <v>547</v>
      </c>
      <c r="D1628" t="s">
        <v>548</v>
      </c>
      <c r="E1628" t="s">
        <v>33</v>
      </c>
      <c r="F1628" t="s">
        <v>52</v>
      </c>
      <c r="G1628" t="s">
        <v>133</v>
      </c>
      <c r="H1628">
        <v>1</v>
      </c>
      <c r="I1628">
        <v>347.57</v>
      </c>
      <c r="J1628">
        <v>0.2</v>
      </c>
      <c r="K1628">
        <v>278.06</v>
      </c>
      <c r="L1628">
        <v>22.16</v>
      </c>
      <c r="M1628">
        <f t="shared" si="77"/>
        <v>278.05599999999998</v>
      </c>
      <c r="N1628" t="str">
        <f t="shared" si="75"/>
        <v>Q4</v>
      </c>
      <c r="O1628" s="2">
        <f t="shared" si="76"/>
        <v>7.9695029849672734</v>
      </c>
      <c r="P1628" t="str">
        <f>VLOOKUP(retail_sales_2023!C1628,customers!A:J,5,)</f>
        <v>Pune</v>
      </c>
      <c r="Q1628" t="str">
        <f>VLOOKUP(C1628,customers!A:J,10,0)</f>
        <v>Regular</v>
      </c>
    </row>
    <row r="1629" spans="1:17" x14ac:dyDescent="0.3">
      <c r="A1629" t="s">
        <v>2692</v>
      </c>
      <c r="B1629" s="1">
        <v>45146</v>
      </c>
      <c r="C1629" t="s">
        <v>1417</v>
      </c>
      <c r="D1629" t="s">
        <v>1418</v>
      </c>
      <c r="E1629" t="s">
        <v>27</v>
      </c>
      <c r="F1629" t="s">
        <v>22</v>
      </c>
      <c r="G1629" t="s">
        <v>196</v>
      </c>
      <c r="H1629">
        <v>4</v>
      </c>
      <c r="I1629">
        <v>9220.27</v>
      </c>
      <c r="J1629">
        <v>0</v>
      </c>
      <c r="K1629">
        <v>36881.08</v>
      </c>
      <c r="L1629">
        <v>11553.4</v>
      </c>
      <c r="M1629">
        <f t="shared" si="77"/>
        <v>36881.08</v>
      </c>
      <c r="N1629" t="str">
        <f t="shared" si="75"/>
        <v>Q3</v>
      </c>
      <c r="O1629" s="2">
        <f t="shared" si="76"/>
        <v>31.326089149233155</v>
      </c>
      <c r="P1629" t="str">
        <f>VLOOKUP(retail_sales_2023!C1629,customers!A:J,5,)</f>
        <v>Amritsar</v>
      </c>
      <c r="Q1629" t="str">
        <f>VLOOKUP(C1629,customers!A:J,10,0)</f>
        <v>Premium</v>
      </c>
    </row>
    <row r="1630" spans="1:17" x14ac:dyDescent="0.3">
      <c r="A1630" t="s">
        <v>2693</v>
      </c>
      <c r="B1630" s="1">
        <v>44973</v>
      </c>
      <c r="C1630" t="s">
        <v>1425</v>
      </c>
      <c r="D1630" t="s">
        <v>1426</v>
      </c>
      <c r="E1630" t="s">
        <v>27</v>
      </c>
      <c r="F1630" t="s">
        <v>22</v>
      </c>
      <c r="G1630" t="s">
        <v>196</v>
      </c>
      <c r="H1630">
        <v>3</v>
      </c>
      <c r="I1630">
        <v>44102.92</v>
      </c>
      <c r="J1630">
        <v>0.1</v>
      </c>
      <c r="K1630">
        <v>119077.88</v>
      </c>
      <c r="L1630">
        <v>33937.269999999997</v>
      </c>
      <c r="M1630">
        <f t="shared" si="77"/>
        <v>119077.88400000001</v>
      </c>
      <c r="N1630" t="str">
        <f t="shared" si="75"/>
        <v>Q1</v>
      </c>
      <c r="O1630" s="2">
        <f t="shared" si="76"/>
        <v>28.500062312160747</v>
      </c>
      <c r="P1630" t="str">
        <f>VLOOKUP(retail_sales_2023!C1630,customers!A:J,5,)</f>
        <v>Delhi</v>
      </c>
      <c r="Q1630" t="str">
        <f>VLOOKUP(C1630,customers!A:J,10,0)</f>
        <v>Premium</v>
      </c>
    </row>
    <row r="1631" spans="1:17" x14ac:dyDescent="0.3">
      <c r="A1631" t="s">
        <v>2694</v>
      </c>
      <c r="B1631" s="1">
        <v>45030</v>
      </c>
      <c r="C1631" t="s">
        <v>84</v>
      </c>
      <c r="D1631" t="s">
        <v>13093</v>
      </c>
      <c r="E1631" t="s">
        <v>33</v>
      </c>
      <c r="F1631" t="s">
        <v>43</v>
      </c>
      <c r="G1631" t="s">
        <v>128</v>
      </c>
      <c r="H1631">
        <v>2</v>
      </c>
      <c r="I1631">
        <v>60220.68</v>
      </c>
      <c r="J1631">
        <v>0.1</v>
      </c>
      <c r="K1631">
        <v>108397.22</v>
      </c>
      <c r="L1631">
        <v>13092.93</v>
      </c>
      <c r="M1631">
        <f t="shared" si="77"/>
        <v>108397.224</v>
      </c>
      <c r="N1631" t="str">
        <f t="shared" si="75"/>
        <v>Q2</v>
      </c>
      <c r="O1631" s="2">
        <f t="shared" si="76"/>
        <v>12.078658474820664</v>
      </c>
      <c r="P1631" t="str">
        <f>VLOOKUP(retail_sales_2023!C1631,customers!A:J,5,)</f>
        <v>Mumbai</v>
      </c>
      <c r="Q1631" t="str">
        <f>VLOOKUP(C1631,customers!A:J,10,0)</f>
        <v>Regular</v>
      </c>
    </row>
    <row r="1632" spans="1:17" x14ac:dyDescent="0.3">
      <c r="A1632" t="s">
        <v>2695</v>
      </c>
      <c r="B1632" s="1">
        <v>45166</v>
      </c>
      <c r="C1632" t="s">
        <v>766</v>
      </c>
      <c r="D1632" t="s">
        <v>767</v>
      </c>
      <c r="E1632" t="s">
        <v>15</v>
      </c>
      <c r="F1632" t="s">
        <v>81</v>
      </c>
      <c r="G1632" t="s">
        <v>150</v>
      </c>
      <c r="H1632">
        <v>2</v>
      </c>
      <c r="I1632">
        <v>1227.8399999999999</v>
      </c>
      <c r="J1632">
        <v>0.05</v>
      </c>
      <c r="K1632">
        <v>2332.9</v>
      </c>
      <c r="L1632">
        <v>871.1</v>
      </c>
      <c r="M1632">
        <f t="shared" si="77"/>
        <v>2332.8959999999997</v>
      </c>
      <c r="N1632" t="str">
        <f t="shared" si="75"/>
        <v>Q3</v>
      </c>
      <c r="O1632" s="2">
        <f t="shared" si="76"/>
        <v>37.339791675596892</v>
      </c>
      <c r="P1632" t="str">
        <f>VLOOKUP(retail_sales_2023!C1632,customers!A:J,5,)</f>
        <v>Coimbatore</v>
      </c>
      <c r="Q1632" t="str">
        <f>VLOOKUP(C1632,customers!A:J,10,0)</f>
        <v>Premium</v>
      </c>
    </row>
    <row r="1633" spans="1:17" x14ac:dyDescent="0.3">
      <c r="A1633" t="s">
        <v>2696</v>
      </c>
      <c r="B1633" s="1">
        <v>44935</v>
      </c>
      <c r="C1633" t="s">
        <v>1590</v>
      </c>
      <c r="D1633" t="s">
        <v>1591</v>
      </c>
      <c r="E1633" t="s">
        <v>27</v>
      </c>
      <c r="F1633" t="s">
        <v>43</v>
      </c>
      <c r="G1633" t="s">
        <v>110</v>
      </c>
      <c r="H1633">
        <v>3</v>
      </c>
      <c r="I1633">
        <v>46723.54</v>
      </c>
      <c r="J1633">
        <v>0.2</v>
      </c>
      <c r="K1633">
        <v>112136.5</v>
      </c>
      <c r="L1633">
        <v>10312.370000000001</v>
      </c>
      <c r="M1633">
        <f t="shared" si="77"/>
        <v>112136.496</v>
      </c>
      <c r="N1633" t="str">
        <f t="shared" si="75"/>
        <v>Q1</v>
      </c>
      <c r="O1633" s="2">
        <f t="shared" si="76"/>
        <v>9.1962652659927873</v>
      </c>
      <c r="P1633" t="str">
        <f>VLOOKUP(retail_sales_2023!C1633,customers!A:J,5,)</f>
        <v>Lucknow</v>
      </c>
      <c r="Q1633" t="str">
        <f>VLOOKUP(C1633,customers!A:J,10,0)</f>
        <v>Regular</v>
      </c>
    </row>
    <row r="1634" spans="1:17" x14ac:dyDescent="0.3">
      <c r="A1634" t="s">
        <v>2697</v>
      </c>
      <c r="B1634" s="1">
        <v>45048</v>
      </c>
      <c r="C1634" t="s">
        <v>1758</v>
      </c>
      <c r="D1634" t="s">
        <v>1759</v>
      </c>
      <c r="E1634" t="s">
        <v>15</v>
      </c>
      <c r="F1634" t="s">
        <v>52</v>
      </c>
      <c r="G1634" t="s">
        <v>169</v>
      </c>
      <c r="H1634">
        <v>3</v>
      </c>
      <c r="I1634">
        <v>619.54</v>
      </c>
      <c r="J1634">
        <v>0</v>
      </c>
      <c r="K1634">
        <v>1858.62</v>
      </c>
      <c r="L1634">
        <v>180.43</v>
      </c>
      <c r="M1634">
        <f t="shared" si="77"/>
        <v>1858.62</v>
      </c>
      <c r="N1634" t="str">
        <f t="shared" si="75"/>
        <v>Q2</v>
      </c>
      <c r="O1634" s="2">
        <f t="shared" si="76"/>
        <v>9.7077401512950487</v>
      </c>
      <c r="P1634" t="str">
        <f>VLOOKUP(retail_sales_2023!C1634,customers!A:J,5,)</f>
        <v>Kochi</v>
      </c>
      <c r="Q1634" t="str">
        <f>VLOOKUP(C1634,customers!A:J,10,0)</f>
        <v>Premium</v>
      </c>
    </row>
    <row r="1635" spans="1:17" x14ac:dyDescent="0.3">
      <c r="A1635" t="s">
        <v>2698</v>
      </c>
      <c r="B1635" s="1">
        <v>44971</v>
      </c>
      <c r="C1635" t="s">
        <v>291</v>
      </c>
      <c r="D1635" t="s">
        <v>292</v>
      </c>
      <c r="E1635" t="s">
        <v>33</v>
      </c>
      <c r="F1635" t="s">
        <v>38</v>
      </c>
      <c r="G1635" t="s">
        <v>395</v>
      </c>
      <c r="H1635">
        <v>4</v>
      </c>
      <c r="I1635">
        <v>775.49</v>
      </c>
      <c r="J1635">
        <v>0.1</v>
      </c>
      <c r="K1635">
        <v>2791.76</v>
      </c>
      <c r="L1635">
        <v>791.41</v>
      </c>
      <c r="M1635">
        <f t="shared" si="77"/>
        <v>2791.7640000000001</v>
      </c>
      <c r="N1635" t="str">
        <f t="shared" si="75"/>
        <v>Q1</v>
      </c>
      <c r="O1635" s="2">
        <f t="shared" si="76"/>
        <v>28.348067169097629</v>
      </c>
      <c r="P1635" t="str">
        <f>VLOOKUP(retail_sales_2023!C1635,customers!A:J,5,)</f>
        <v>Pune</v>
      </c>
      <c r="Q1635" t="str">
        <f>VLOOKUP(C1635,customers!A:J,10,0)</f>
        <v>Premium</v>
      </c>
    </row>
    <row r="1636" spans="1:17" x14ac:dyDescent="0.3">
      <c r="A1636" t="s">
        <v>2699</v>
      </c>
      <c r="B1636" s="1">
        <v>45102</v>
      </c>
      <c r="C1636" t="s">
        <v>2487</v>
      </c>
      <c r="D1636" t="s">
        <v>2488</v>
      </c>
      <c r="E1636" t="s">
        <v>27</v>
      </c>
      <c r="F1636" t="s">
        <v>52</v>
      </c>
      <c r="G1636" t="s">
        <v>133</v>
      </c>
      <c r="H1636">
        <v>7</v>
      </c>
      <c r="I1636">
        <v>179.03</v>
      </c>
      <c r="J1636">
        <v>0.2</v>
      </c>
      <c r="K1636">
        <v>1002.57</v>
      </c>
      <c r="L1636">
        <v>96.68</v>
      </c>
      <c r="M1636">
        <f t="shared" si="77"/>
        <v>1002.5680000000001</v>
      </c>
      <c r="N1636" t="str">
        <f t="shared" si="75"/>
        <v>Q2</v>
      </c>
      <c r="O1636" s="2">
        <f t="shared" si="76"/>
        <v>9.6432169324835169</v>
      </c>
      <c r="P1636" t="str">
        <f>VLOOKUP(retail_sales_2023!C1636,customers!A:J,5,)</f>
        <v>Amritsar</v>
      </c>
      <c r="Q1636" t="str">
        <f>VLOOKUP(C1636,customers!A:J,10,0)</f>
        <v>Regular</v>
      </c>
    </row>
    <row r="1637" spans="1:17" x14ac:dyDescent="0.3">
      <c r="A1637" t="s">
        <v>2700</v>
      </c>
      <c r="B1637" s="1">
        <v>44941</v>
      </c>
      <c r="C1637" t="s">
        <v>1811</v>
      </c>
      <c r="D1637" t="s">
        <v>1812</v>
      </c>
      <c r="E1637" t="s">
        <v>21</v>
      </c>
      <c r="F1637" t="s">
        <v>43</v>
      </c>
      <c r="G1637" t="s">
        <v>272</v>
      </c>
      <c r="H1637">
        <v>4</v>
      </c>
      <c r="I1637">
        <v>2274.81</v>
      </c>
      <c r="J1637">
        <v>0.05</v>
      </c>
      <c r="K1637">
        <v>8644.2800000000007</v>
      </c>
      <c r="L1637">
        <v>747.86</v>
      </c>
      <c r="M1637">
        <f t="shared" si="77"/>
        <v>8644.2780000000002</v>
      </c>
      <c r="N1637" t="str">
        <f t="shared" si="75"/>
        <v>Q1</v>
      </c>
      <c r="O1637" s="2">
        <f t="shared" si="76"/>
        <v>8.6515013396141711</v>
      </c>
      <c r="P1637" t="str">
        <f>VLOOKUP(retail_sales_2023!C1637,customers!A:J,5,)</f>
        <v>Bhubaneswar</v>
      </c>
      <c r="Q1637" t="str">
        <f>VLOOKUP(C1637,customers!A:J,10,0)</f>
        <v>Premium</v>
      </c>
    </row>
    <row r="1638" spans="1:17" x14ac:dyDescent="0.3">
      <c r="A1638" t="s">
        <v>2701</v>
      </c>
      <c r="B1638" s="1">
        <v>45219</v>
      </c>
      <c r="C1638" t="s">
        <v>382</v>
      </c>
      <c r="D1638" t="s">
        <v>383</v>
      </c>
      <c r="E1638" t="s">
        <v>27</v>
      </c>
      <c r="F1638" t="s">
        <v>43</v>
      </c>
      <c r="G1638" t="s">
        <v>243</v>
      </c>
      <c r="H1638">
        <v>5</v>
      </c>
      <c r="I1638">
        <v>21391.78</v>
      </c>
      <c r="J1638">
        <v>0.1</v>
      </c>
      <c r="K1638">
        <v>96263.01</v>
      </c>
      <c r="L1638">
        <v>8731.16</v>
      </c>
      <c r="M1638">
        <f t="shared" si="77"/>
        <v>96263.01</v>
      </c>
      <c r="N1638" t="str">
        <f t="shared" si="75"/>
        <v>Q4</v>
      </c>
      <c r="O1638" s="2">
        <f t="shared" si="76"/>
        <v>9.0701090688936485</v>
      </c>
      <c r="P1638" t="str">
        <f>VLOOKUP(retail_sales_2023!C1638,customers!A:J,5,)</f>
        <v>Jaipur</v>
      </c>
      <c r="Q1638" t="str">
        <f>VLOOKUP(C1638,customers!A:J,10,0)</f>
        <v>Regular</v>
      </c>
    </row>
    <row r="1639" spans="1:17" x14ac:dyDescent="0.3">
      <c r="A1639" t="s">
        <v>2702</v>
      </c>
      <c r="B1639" s="1">
        <v>45144</v>
      </c>
      <c r="C1639" t="s">
        <v>598</v>
      </c>
      <c r="D1639" t="s">
        <v>599</v>
      </c>
      <c r="E1639" t="s">
        <v>33</v>
      </c>
      <c r="F1639" t="s">
        <v>52</v>
      </c>
      <c r="G1639" t="s">
        <v>133</v>
      </c>
      <c r="H1639">
        <v>3</v>
      </c>
      <c r="I1639">
        <v>83.96</v>
      </c>
      <c r="J1639">
        <v>0.25</v>
      </c>
      <c r="K1639">
        <v>188.91</v>
      </c>
      <c r="L1639">
        <v>10.65</v>
      </c>
      <c r="M1639">
        <f t="shared" si="77"/>
        <v>188.91</v>
      </c>
      <c r="N1639" t="str">
        <f t="shared" si="75"/>
        <v>Q3</v>
      </c>
      <c r="O1639" s="2">
        <f t="shared" si="76"/>
        <v>5.6376052088296023</v>
      </c>
      <c r="P1639" t="str">
        <f>VLOOKUP(retail_sales_2023!C1639,customers!A:J,5,)</f>
        <v>Pune</v>
      </c>
      <c r="Q1639" t="str">
        <f>VLOOKUP(C1639,customers!A:J,10,0)</f>
        <v>Premium</v>
      </c>
    </row>
    <row r="1640" spans="1:17" x14ac:dyDescent="0.3">
      <c r="A1640" t="s">
        <v>2703</v>
      </c>
      <c r="B1640" s="1">
        <v>45276</v>
      </c>
      <c r="C1640" t="s">
        <v>853</v>
      </c>
      <c r="D1640" t="s">
        <v>854</v>
      </c>
      <c r="E1640" t="s">
        <v>27</v>
      </c>
      <c r="F1640" t="s">
        <v>38</v>
      </c>
      <c r="G1640" t="s">
        <v>48</v>
      </c>
      <c r="H1640">
        <v>5</v>
      </c>
      <c r="I1640">
        <v>1713.17</v>
      </c>
      <c r="J1640">
        <v>0.1</v>
      </c>
      <c r="K1640">
        <v>7709.27</v>
      </c>
      <c r="L1640">
        <v>2019.7</v>
      </c>
      <c r="M1640">
        <f t="shared" si="77"/>
        <v>7709.2650000000003</v>
      </c>
      <c r="N1640" t="str">
        <f t="shared" si="75"/>
        <v>Q4</v>
      </c>
      <c r="O1640" s="2">
        <f t="shared" si="76"/>
        <v>26.198330062379444</v>
      </c>
      <c r="P1640" t="str">
        <f>VLOOKUP(retail_sales_2023!C1640,customers!A:J,5,)</f>
        <v>Chandigarh</v>
      </c>
      <c r="Q1640" t="str">
        <f>VLOOKUP(C1640,customers!A:J,10,0)</f>
        <v>Premium</v>
      </c>
    </row>
    <row r="1641" spans="1:17" x14ac:dyDescent="0.3">
      <c r="A1641" t="s">
        <v>2704</v>
      </c>
      <c r="B1641" s="1">
        <v>45179</v>
      </c>
      <c r="C1641" t="s">
        <v>1317</v>
      </c>
      <c r="D1641" t="s">
        <v>1318</v>
      </c>
      <c r="E1641" t="s">
        <v>33</v>
      </c>
      <c r="F1641" t="s">
        <v>16</v>
      </c>
      <c r="G1641" t="s">
        <v>17</v>
      </c>
      <c r="H1641">
        <v>1</v>
      </c>
      <c r="I1641">
        <v>638.96</v>
      </c>
      <c r="J1641">
        <v>0.15</v>
      </c>
      <c r="K1641">
        <v>543.12</v>
      </c>
      <c r="L1641">
        <v>183.7</v>
      </c>
      <c r="M1641">
        <f t="shared" si="77"/>
        <v>543.11599999999999</v>
      </c>
      <c r="N1641" t="str">
        <f t="shared" si="75"/>
        <v>Q3</v>
      </c>
      <c r="O1641" s="2">
        <f t="shared" si="76"/>
        <v>33.823096185005156</v>
      </c>
      <c r="P1641" t="str">
        <f>VLOOKUP(retail_sales_2023!C1641,customers!A:J,5,)</f>
        <v>Pune</v>
      </c>
      <c r="Q1641" t="str">
        <f>VLOOKUP(C1641,customers!A:J,10,0)</f>
        <v>Regular</v>
      </c>
    </row>
    <row r="1642" spans="1:17" x14ac:dyDescent="0.3">
      <c r="A1642" t="s">
        <v>2705</v>
      </c>
      <c r="B1642" s="1">
        <v>45246</v>
      </c>
      <c r="C1642" t="s">
        <v>428</v>
      </c>
      <c r="D1642" t="s">
        <v>429</v>
      </c>
      <c r="E1642" t="s">
        <v>21</v>
      </c>
      <c r="F1642" t="s">
        <v>43</v>
      </c>
      <c r="G1642" t="s">
        <v>154</v>
      </c>
      <c r="H1642">
        <v>1</v>
      </c>
      <c r="I1642">
        <v>72114.289999999994</v>
      </c>
      <c r="J1642">
        <v>0</v>
      </c>
      <c r="K1642">
        <v>72114.289999999994</v>
      </c>
      <c r="L1642">
        <v>6399.62</v>
      </c>
      <c r="M1642">
        <f t="shared" si="77"/>
        <v>72114.289999999994</v>
      </c>
      <c r="N1642" t="str">
        <f t="shared" si="75"/>
        <v>Q4</v>
      </c>
      <c r="O1642" s="2">
        <f t="shared" si="76"/>
        <v>8.8742744329868604</v>
      </c>
      <c r="P1642" t="str">
        <f>VLOOKUP(retail_sales_2023!C1642,customers!A:J,5,)</f>
        <v>Kolkata</v>
      </c>
      <c r="Q1642" t="str">
        <f>VLOOKUP(C1642,customers!A:J,10,0)</f>
        <v>Premium</v>
      </c>
    </row>
    <row r="1643" spans="1:17" x14ac:dyDescent="0.3">
      <c r="A1643" t="s">
        <v>2706</v>
      </c>
      <c r="B1643" s="1">
        <v>45106</v>
      </c>
      <c r="C1643" t="s">
        <v>1454</v>
      </c>
      <c r="D1643" t="s">
        <v>1455</v>
      </c>
      <c r="E1643" t="s">
        <v>27</v>
      </c>
      <c r="F1643" t="s">
        <v>28</v>
      </c>
      <c r="G1643" t="s">
        <v>61</v>
      </c>
      <c r="H1643">
        <v>2</v>
      </c>
      <c r="I1643">
        <v>354.45</v>
      </c>
      <c r="J1643">
        <v>0.1</v>
      </c>
      <c r="K1643">
        <v>638.01</v>
      </c>
      <c r="L1643">
        <v>179.15</v>
      </c>
      <c r="M1643">
        <f t="shared" si="77"/>
        <v>638.01</v>
      </c>
      <c r="N1643" t="str">
        <f t="shared" si="75"/>
        <v>Q2</v>
      </c>
      <c r="O1643" s="2">
        <f t="shared" si="76"/>
        <v>28.079497186564474</v>
      </c>
      <c r="P1643" t="str">
        <f>VLOOKUP(retail_sales_2023!C1643,customers!A:J,5,)</f>
        <v>Delhi</v>
      </c>
      <c r="Q1643" t="str">
        <f>VLOOKUP(C1643,customers!A:J,10,0)</f>
        <v>Premium</v>
      </c>
    </row>
    <row r="1644" spans="1:17" x14ac:dyDescent="0.3">
      <c r="A1644" t="s">
        <v>2707</v>
      </c>
      <c r="B1644" s="1">
        <v>45128</v>
      </c>
      <c r="C1644" t="s">
        <v>570</v>
      </c>
      <c r="D1644" t="s">
        <v>571</v>
      </c>
      <c r="E1644" t="s">
        <v>33</v>
      </c>
      <c r="F1644" t="s">
        <v>22</v>
      </c>
      <c r="G1644" t="s">
        <v>516</v>
      </c>
      <c r="H1644">
        <v>2</v>
      </c>
      <c r="I1644">
        <v>1918.46</v>
      </c>
      <c r="J1644">
        <v>0</v>
      </c>
      <c r="K1644">
        <v>3836.92</v>
      </c>
      <c r="L1644">
        <v>1131.25</v>
      </c>
      <c r="M1644">
        <f t="shared" si="77"/>
        <v>3836.92</v>
      </c>
      <c r="N1644" t="str">
        <f t="shared" si="75"/>
        <v>Q3</v>
      </c>
      <c r="O1644" s="2">
        <f t="shared" si="76"/>
        <v>29.483283466947448</v>
      </c>
      <c r="P1644" t="str">
        <f>VLOOKUP(retail_sales_2023!C1644,customers!A:J,5,)</f>
        <v>Pune</v>
      </c>
      <c r="Q1644" t="str">
        <f>VLOOKUP(C1644,customers!A:J,10,0)</f>
        <v>Premium</v>
      </c>
    </row>
    <row r="1645" spans="1:17" x14ac:dyDescent="0.3">
      <c r="A1645" t="s">
        <v>2708</v>
      </c>
      <c r="B1645" s="1">
        <v>45163</v>
      </c>
      <c r="C1645" t="s">
        <v>361</v>
      </c>
      <c r="D1645" t="s">
        <v>362</v>
      </c>
      <c r="E1645" t="s">
        <v>15</v>
      </c>
      <c r="F1645" t="s">
        <v>52</v>
      </c>
      <c r="G1645" t="s">
        <v>169</v>
      </c>
      <c r="H1645">
        <v>7</v>
      </c>
      <c r="I1645">
        <v>335.92</v>
      </c>
      <c r="J1645">
        <v>0</v>
      </c>
      <c r="K1645">
        <v>2351.44</v>
      </c>
      <c r="L1645">
        <v>-223.83</v>
      </c>
      <c r="M1645">
        <f t="shared" si="77"/>
        <v>2351.44</v>
      </c>
      <c r="N1645" t="str">
        <f t="shared" si="75"/>
        <v>Q3</v>
      </c>
      <c r="O1645" s="2">
        <f t="shared" si="76"/>
        <v>-9.5188480250399756</v>
      </c>
      <c r="P1645" t="str">
        <f>VLOOKUP(retail_sales_2023!C1645,customers!A:J,5,)</f>
        <v>Hyderabad</v>
      </c>
      <c r="Q1645" t="str">
        <f>VLOOKUP(C1645,customers!A:J,10,0)</f>
        <v>Premium</v>
      </c>
    </row>
    <row r="1646" spans="1:17" x14ac:dyDescent="0.3">
      <c r="A1646" t="s">
        <v>2709</v>
      </c>
      <c r="B1646" s="1">
        <v>45236</v>
      </c>
      <c r="C1646" t="s">
        <v>820</v>
      </c>
      <c r="D1646" t="s">
        <v>821</v>
      </c>
      <c r="E1646" t="s">
        <v>33</v>
      </c>
      <c r="F1646" t="s">
        <v>81</v>
      </c>
      <c r="G1646" t="s">
        <v>101</v>
      </c>
      <c r="H1646">
        <v>4</v>
      </c>
      <c r="I1646">
        <v>1518.86</v>
      </c>
      <c r="J1646">
        <v>0.3</v>
      </c>
      <c r="K1646">
        <v>4252.8100000000004</v>
      </c>
      <c r="L1646">
        <v>1372.15</v>
      </c>
      <c r="M1646">
        <f t="shared" si="77"/>
        <v>4252.8079999999991</v>
      </c>
      <c r="N1646" t="str">
        <f t="shared" si="75"/>
        <v>Q4</v>
      </c>
      <c r="O1646" s="2">
        <f t="shared" si="76"/>
        <v>32.264549791784724</v>
      </c>
      <c r="P1646" t="str">
        <f>VLOOKUP(retail_sales_2023!C1646,customers!A:J,5,)</f>
        <v>Surat</v>
      </c>
      <c r="Q1646" t="str">
        <f>VLOOKUP(C1646,customers!A:J,10,0)</f>
        <v>Occasional</v>
      </c>
    </row>
    <row r="1647" spans="1:17" x14ac:dyDescent="0.3">
      <c r="A1647" t="s">
        <v>2710</v>
      </c>
      <c r="B1647" s="1">
        <v>45181</v>
      </c>
      <c r="C1647" t="s">
        <v>521</v>
      </c>
      <c r="D1647" t="s">
        <v>522</v>
      </c>
      <c r="E1647" t="s">
        <v>21</v>
      </c>
      <c r="F1647" t="s">
        <v>16</v>
      </c>
      <c r="G1647" t="s">
        <v>898</v>
      </c>
      <c r="H1647">
        <v>3</v>
      </c>
      <c r="I1647">
        <v>686.62</v>
      </c>
      <c r="J1647">
        <v>0.15</v>
      </c>
      <c r="K1647">
        <v>1750.88</v>
      </c>
      <c r="L1647">
        <v>780.04</v>
      </c>
      <c r="M1647">
        <f t="shared" si="77"/>
        <v>1750.8810000000001</v>
      </c>
      <c r="N1647" t="str">
        <f t="shared" si="75"/>
        <v>Q3</v>
      </c>
      <c r="O1647" s="2">
        <f t="shared" si="76"/>
        <v>44.55131134058302</v>
      </c>
      <c r="P1647" t="str">
        <f>VLOOKUP(retail_sales_2023!C1647,customers!A:J,5,)</f>
        <v>Patna</v>
      </c>
      <c r="Q1647" t="str">
        <f>VLOOKUP(C1647,customers!A:J,10,0)</f>
        <v>Regular</v>
      </c>
    </row>
    <row r="1648" spans="1:17" x14ac:dyDescent="0.3">
      <c r="A1648" t="s">
        <v>2711</v>
      </c>
      <c r="B1648" s="1">
        <v>45059</v>
      </c>
      <c r="C1648" t="s">
        <v>1389</v>
      </c>
      <c r="D1648" t="s">
        <v>1390</v>
      </c>
      <c r="E1648" t="s">
        <v>15</v>
      </c>
      <c r="F1648" t="s">
        <v>52</v>
      </c>
      <c r="G1648" t="s">
        <v>200</v>
      </c>
      <c r="H1648">
        <v>8</v>
      </c>
      <c r="I1648">
        <v>743.22</v>
      </c>
      <c r="J1648">
        <v>0</v>
      </c>
      <c r="K1648">
        <v>5945.76</v>
      </c>
      <c r="L1648">
        <v>490.78</v>
      </c>
      <c r="M1648">
        <f t="shared" si="77"/>
        <v>5945.76</v>
      </c>
      <c r="N1648" t="str">
        <f t="shared" si="75"/>
        <v>Q2</v>
      </c>
      <c r="O1648" s="2">
        <f t="shared" si="76"/>
        <v>8.2542854067436284</v>
      </c>
      <c r="P1648" t="str">
        <f>VLOOKUP(retail_sales_2023!C1648,customers!A:J,5,)</f>
        <v>Bengaluru</v>
      </c>
      <c r="Q1648" t="str">
        <f>VLOOKUP(C1648,customers!A:J,10,0)</f>
        <v>Occasional</v>
      </c>
    </row>
    <row r="1649" spans="1:17" x14ac:dyDescent="0.3">
      <c r="A1649" t="s">
        <v>2712</v>
      </c>
      <c r="B1649" s="1">
        <v>45047</v>
      </c>
      <c r="C1649" t="s">
        <v>1192</v>
      </c>
      <c r="D1649" t="s">
        <v>1193</v>
      </c>
      <c r="E1649" t="s">
        <v>33</v>
      </c>
      <c r="F1649" t="s">
        <v>52</v>
      </c>
      <c r="G1649" t="s">
        <v>226</v>
      </c>
      <c r="H1649">
        <v>10</v>
      </c>
      <c r="I1649">
        <v>110.81</v>
      </c>
      <c r="J1649">
        <v>0.05</v>
      </c>
      <c r="K1649">
        <v>1052.69</v>
      </c>
      <c r="L1649">
        <v>107.14</v>
      </c>
      <c r="M1649">
        <f t="shared" si="77"/>
        <v>1052.6949999999999</v>
      </c>
      <c r="N1649" t="str">
        <f t="shared" si="75"/>
        <v>Q2</v>
      </c>
      <c r="O1649" s="2">
        <f t="shared" si="76"/>
        <v>10.177735135699969</v>
      </c>
      <c r="P1649" t="str">
        <f>VLOOKUP(retail_sales_2023!C1649,customers!A:J,5,)</f>
        <v>Ahmedabad</v>
      </c>
      <c r="Q1649" t="str">
        <f>VLOOKUP(C1649,customers!A:J,10,0)</f>
        <v>Regular</v>
      </c>
    </row>
    <row r="1650" spans="1:17" x14ac:dyDescent="0.3">
      <c r="A1650" t="s">
        <v>2713</v>
      </c>
      <c r="B1650" s="1">
        <v>45065</v>
      </c>
      <c r="C1650" t="s">
        <v>1450</v>
      </c>
      <c r="D1650" t="s">
        <v>1451</v>
      </c>
      <c r="E1650" t="s">
        <v>21</v>
      </c>
      <c r="F1650" t="s">
        <v>52</v>
      </c>
      <c r="G1650" t="s">
        <v>53</v>
      </c>
      <c r="H1650">
        <v>8</v>
      </c>
      <c r="I1650">
        <v>577.14</v>
      </c>
      <c r="J1650">
        <v>0</v>
      </c>
      <c r="K1650">
        <v>4617.12</v>
      </c>
      <c r="L1650">
        <v>421.66</v>
      </c>
      <c r="M1650">
        <f t="shared" si="77"/>
        <v>4617.12</v>
      </c>
      <c r="N1650" t="str">
        <f t="shared" si="75"/>
        <v>Q2</v>
      </c>
      <c r="O1650" s="2">
        <f t="shared" si="76"/>
        <v>9.132532834320962</v>
      </c>
      <c r="P1650" t="str">
        <f>VLOOKUP(retail_sales_2023!C1650,customers!A:J,5,)</f>
        <v>Ranchi</v>
      </c>
      <c r="Q1650" t="str">
        <f>VLOOKUP(C1650,customers!A:J,10,0)</f>
        <v>Premium</v>
      </c>
    </row>
    <row r="1651" spans="1:17" x14ac:dyDescent="0.3">
      <c r="A1651" t="s">
        <v>2714</v>
      </c>
      <c r="B1651" s="1">
        <v>45040</v>
      </c>
      <c r="C1651" t="s">
        <v>1878</v>
      </c>
      <c r="D1651" t="s">
        <v>1879</v>
      </c>
      <c r="E1651" t="s">
        <v>33</v>
      </c>
      <c r="F1651" t="s">
        <v>52</v>
      </c>
      <c r="G1651" t="s">
        <v>235</v>
      </c>
      <c r="H1651">
        <v>9</v>
      </c>
      <c r="I1651">
        <v>256.37</v>
      </c>
      <c r="J1651">
        <v>0</v>
      </c>
      <c r="K1651">
        <v>2307.33</v>
      </c>
      <c r="L1651">
        <v>178.97</v>
      </c>
      <c r="M1651">
        <f t="shared" si="77"/>
        <v>2307.33</v>
      </c>
      <c r="N1651" t="str">
        <f t="shared" si="75"/>
        <v>Q2</v>
      </c>
      <c r="O1651" s="2">
        <f t="shared" si="76"/>
        <v>7.7565844504253842</v>
      </c>
      <c r="P1651" t="str">
        <f>VLOOKUP(retail_sales_2023!C1651,customers!A:J,5,)</f>
        <v>Mumbai</v>
      </c>
      <c r="Q1651" t="str">
        <f>VLOOKUP(C1651,customers!A:J,10,0)</f>
        <v>Regular</v>
      </c>
    </row>
    <row r="1652" spans="1:17" x14ac:dyDescent="0.3">
      <c r="A1652" t="s">
        <v>2715</v>
      </c>
      <c r="B1652" s="1">
        <v>45082</v>
      </c>
      <c r="C1652" t="s">
        <v>1182</v>
      </c>
      <c r="D1652" t="s">
        <v>1183</v>
      </c>
      <c r="E1652" t="s">
        <v>15</v>
      </c>
      <c r="F1652" t="s">
        <v>43</v>
      </c>
      <c r="G1652" t="s">
        <v>282</v>
      </c>
      <c r="H1652">
        <v>5</v>
      </c>
      <c r="I1652">
        <v>23078.59</v>
      </c>
      <c r="J1652">
        <v>0.05</v>
      </c>
      <c r="K1652">
        <v>109623.3</v>
      </c>
      <c r="L1652">
        <v>11805.45</v>
      </c>
      <c r="M1652">
        <f t="shared" si="77"/>
        <v>109623.30249999999</v>
      </c>
      <c r="N1652" t="str">
        <f t="shared" si="75"/>
        <v>Q2</v>
      </c>
      <c r="O1652" s="2">
        <f t="shared" si="76"/>
        <v>10.769106567673113</v>
      </c>
      <c r="P1652" t="str">
        <f>VLOOKUP(retail_sales_2023!C1652,customers!A:J,5,)</f>
        <v>Bengaluru</v>
      </c>
      <c r="Q1652" t="str">
        <f>VLOOKUP(C1652,customers!A:J,10,0)</f>
        <v>Regular</v>
      </c>
    </row>
    <row r="1653" spans="1:17" x14ac:dyDescent="0.3">
      <c r="A1653" t="s">
        <v>2716</v>
      </c>
      <c r="B1653" s="1">
        <v>44960</v>
      </c>
      <c r="C1653" t="s">
        <v>459</v>
      </c>
      <c r="D1653" t="s">
        <v>460</v>
      </c>
      <c r="E1653" t="s">
        <v>27</v>
      </c>
      <c r="F1653" t="s">
        <v>28</v>
      </c>
      <c r="G1653" t="s">
        <v>439</v>
      </c>
      <c r="H1653">
        <v>3</v>
      </c>
      <c r="I1653">
        <v>6778.51</v>
      </c>
      <c r="J1653">
        <v>0</v>
      </c>
      <c r="K1653">
        <v>20335.53</v>
      </c>
      <c r="L1653">
        <v>3755.64</v>
      </c>
      <c r="M1653">
        <f t="shared" si="77"/>
        <v>20335.53</v>
      </c>
      <c r="N1653" t="str">
        <f t="shared" si="75"/>
        <v>Q1</v>
      </c>
      <c r="O1653" s="2">
        <f t="shared" si="76"/>
        <v>18.468365466747116</v>
      </c>
      <c r="P1653" t="str">
        <f>VLOOKUP(retail_sales_2023!C1653,customers!A:J,5,)</f>
        <v>Chandigarh</v>
      </c>
      <c r="Q1653" t="str">
        <f>VLOOKUP(C1653,customers!A:J,10,0)</f>
        <v>Premium</v>
      </c>
    </row>
    <row r="1654" spans="1:17" x14ac:dyDescent="0.3">
      <c r="A1654" t="s">
        <v>2717</v>
      </c>
      <c r="B1654" s="1">
        <v>45114</v>
      </c>
      <c r="C1654" t="s">
        <v>103</v>
      </c>
      <c r="D1654" t="s">
        <v>104</v>
      </c>
      <c r="E1654" t="s">
        <v>15</v>
      </c>
      <c r="F1654" t="s">
        <v>16</v>
      </c>
      <c r="G1654" t="s">
        <v>296</v>
      </c>
      <c r="H1654">
        <v>5</v>
      </c>
      <c r="I1654">
        <v>599.59</v>
      </c>
      <c r="J1654">
        <v>0.1</v>
      </c>
      <c r="K1654">
        <v>2698.16</v>
      </c>
      <c r="L1654">
        <v>701.82</v>
      </c>
      <c r="M1654">
        <f t="shared" si="77"/>
        <v>2698.1550000000002</v>
      </c>
      <c r="N1654" t="str">
        <f t="shared" si="75"/>
        <v>Q3</v>
      </c>
      <c r="O1654" s="2">
        <f t="shared" si="76"/>
        <v>26.011059388620396</v>
      </c>
      <c r="P1654" t="str">
        <f>VLOOKUP(retail_sales_2023!C1654,customers!A:J,5,)</f>
        <v>Coimbatore</v>
      </c>
      <c r="Q1654" t="str">
        <f>VLOOKUP(C1654,customers!A:J,10,0)</f>
        <v>Regular</v>
      </c>
    </row>
    <row r="1655" spans="1:17" x14ac:dyDescent="0.3">
      <c r="A1655" t="s">
        <v>2718</v>
      </c>
      <c r="B1655" s="1">
        <v>45119</v>
      </c>
      <c r="C1655" t="s">
        <v>298</v>
      </c>
      <c r="D1655" t="s">
        <v>299</v>
      </c>
      <c r="E1655" t="s">
        <v>33</v>
      </c>
      <c r="F1655" t="s">
        <v>52</v>
      </c>
      <c r="G1655" t="s">
        <v>200</v>
      </c>
      <c r="H1655">
        <v>6</v>
      </c>
      <c r="I1655">
        <v>644.66</v>
      </c>
      <c r="J1655">
        <v>0.2</v>
      </c>
      <c r="K1655">
        <v>3094.37</v>
      </c>
      <c r="L1655">
        <v>218.7</v>
      </c>
      <c r="M1655">
        <f t="shared" si="77"/>
        <v>3094.3680000000004</v>
      </c>
      <c r="N1655" t="str">
        <f t="shared" si="75"/>
        <v>Q3</v>
      </c>
      <c r="O1655" s="2">
        <f t="shared" si="76"/>
        <v>7.0676745185611285</v>
      </c>
      <c r="P1655" t="str">
        <f>VLOOKUP(retail_sales_2023!C1655,customers!A:J,5,)</f>
        <v>Mumbai</v>
      </c>
      <c r="Q1655" t="str">
        <f>VLOOKUP(C1655,customers!A:J,10,0)</f>
        <v>Regular</v>
      </c>
    </row>
    <row r="1656" spans="1:17" x14ac:dyDescent="0.3">
      <c r="A1656" t="s">
        <v>2719</v>
      </c>
      <c r="B1656" s="1">
        <v>45241</v>
      </c>
      <c r="C1656" t="s">
        <v>2580</v>
      </c>
      <c r="D1656" t="s">
        <v>2581</v>
      </c>
      <c r="E1656" t="s">
        <v>21</v>
      </c>
      <c r="F1656" t="s">
        <v>43</v>
      </c>
      <c r="G1656" t="s">
        <v>128</v>
      </c>
      <c r="H1656">
        <v>1</v>
      </c>
      <c r="I1656">
        <v>56976.05</v>
      </c>
      <c r="J1656">
        <v>0.1</v>
      </c>
      <c r="K1656">
        <v>51278.45</v>
      </c>
      <c r="L1656">
        <v>5558.35</v>
      </c>
      <c r="M1656">
        <f t="shared" si="77"/>
        <v>51278.445000000007</v>
      </c>
      <c r="N1656" t="str">
        <f t="shared" si="75"/>
        <v>Q4</v>
      </c>
      <c r="O1656" s="2">
        <f t="shared" si="76"/>
        <v>10.839543706956823</v>
      </c>
      <c r="P1656" t="str">
        <f>VLOOKUP(retail_sales_2023!C1656,customers!A:J,5,)</f>
        <v>Patna</v>
      </c>
      <c r="Q1656" t="str">
        <f>VLOOKUP(C1656,customers!A:J,10,0)</f>
        <v>Premium</v>
      </c>
    </row>
    <row r="1657" spans="1:17" x14ac:dyDescent="0.3">
      <c r="A1657" t="s">
        <v>2720</v>
      </c>
      <c r="B1657" s="1">
        <v>44979</v>
      </c>
      <c r="C1657" t="s">
        <v>1231</v>
      </c>
      <c r="D1657" t="s">
        <v>1232</v>
      </c>
      <c r="E1657" t="s">
        <v>15</v>
      </c>
      <c r="F1657" t="s">
        <v>43</v>
      </c>
      <c r="G1657" t="s">
        <v>128</v>
      </c>
      <c r="H1657">
        <v>5</v>
      </c>
      <c r="I1657">
        <v>45875.48</v>
      </c>
      <c r="J1657">
        <v>0</v>
      </c>
      <c r="K1657">
        <v>229377.4</v>
      </c>
      <c r="L1657">
        <v>20354.86</v>
      </c>
      <c r="M1657">
        <f t="shared" si="77"/>
        <v>229377.40000000002</v>
      </c>
      <c r="N1657" t="str">
        <f t="shared" si="75"/>
        <v>Q1</v>
      </c>
      <c r="O1657" s="2">
        <f t="shared" si="76"/>
        <v>8.8739605558350565</v>
      </c>
      <c r="P1657" t="str">
        <f>VLOOKUP(retail_sales_2023!C1657,customers!A:J,5,)</f>
        <v>Coimbatore</v>
      </c>
      <c r="Q1657" t="str">
        <f>VLOOKUP(C1657,customers!A:J,10,0)</f>
        <v>Regular</v>
      </c>
    </row>
    <row r="1658" spans="1:17" x14ac:dyDescent="0.3">
      <c r="A1658" t="s">
        <v>2721</v>
      </c>
      <c r="B1658" s="1">
        <v>44993</v>
      </c>
      <c r="C1658" t="s">
        <v>437</v>
      </c>
      <c r="D1658" t="s">
        <v>438</v>
      </c>
      <c r="E1658" t="s">
        <v>21</v>
      </c>
      <c r="F1658" t="s">
        <v>81</v>
      </c>
      <c r="G1658" t="s">
        <v>82</v>
      </c>
      <c r="H1658">
        <v>3</v>
      </c>
      <c r="I1658">
        <v>3749.74</v>
      </c>
      <c r="J1658">
        <v>0.3</v>
      </c>
      <c r="K1658">
        <v>7874.45</v>
      </c>
      <c r="L1658">
        <v>2383.5700000000002</v>
      </c>
      <c r="M1658">
        <f t="shared" si="77"/>
        <v>7874.4539999999988</v>
      </c>
      <c r="N1658" t="str">
        <f t="shared" si="75"/>
        <v>Q1</v>
      </c>
      <c r="O1658" s="2">
        <f t="shared" si="76"/>
        <v>30.269669627720035</v>
      </c>
      <c r="P1658" t="str">
        <f>VLOOKUP(retail_sales_2023!C1658,customers!A:J,5,)</f>
        <v>Kolkata</v>
      </c>
      <c r="Q1658" t="str">
        <f>VLOOKUP(C1658,customers!A:J,10,0)</f>
        <v>Premium</v>
      </c>
    </row>
    <row r="1659" spans="1:17" x14ac:dyDescent="0.3">
      <c r="A1659" t="s">
        <v>2722</v>
      </c>
      <c r="B1659" s="1">
        <v>45146</v>
      </c>
      <c r="C1659" t="s">
        <v>804</v>
      </c>
      <c r="D1659" t="s">
        <v>805</v>
      </c>
      <c r="E1659" t="s">
        <v>33</v>
      </c>
      <c r="F1659" t="s">
        <v>16</v>
      </c>
      <c r="G1659" t="s">
        <v>86</v>
      </c>
      <c r="H1659">
        <v>4</v>
      </c>
      <c r="I1659">
        <v>655.17999999999995</v>
      </c>
      <c r="J1659">
        <v>0.3</v>
      </c>
      <c r="K1659">
        <v>1834.5</v>
      </c>
      <c r="L1659">
        <v>757.8</v>
      </c>
      <c r="M1659">
        <f t="shared" si="77"/>
        <v>1834.5039999999997</v>
      </c>
      <c r="N1659" t="str">
        <f t="shared" si="75"/>
        <v>Q3</v>
      </c>
      <c r="O1659" s="2">
        <f t="shared" si="76"/>
        <v>41.308258381030249</v>
      </c>
      <c r="P1659" t="str">
        <f>VLOOKUP(retail_sales_2023!C1659,customers!A:J,5,)</f>
        <v>Mumbai</v>
      </c>
      <c r="Q1659" t="str">
        <f>VLOOKUP(C1659,customers!A:J,10,0)</f>
        <v>Premium</v>
      </c>
    </row>
    <row r="1660" spans="1:17" x14ac:dyDescent="0.3">
      <c r="A1660" t="s">
        <v>2723</v>
      </c>
      <c r="B1660" s="1">
        <v>45141</v>
      </c>
      <c r="C1660" t="s">
        <v>693</v>
      </c>
      <c r="D1660" t="s">
        <v>694</v>
      </c>
      <c r="E1660" t="s">
        <v>27</v>
      </c>
      <c r="F1660" t="s">
        <v>38</v>
      </c>
      <c r="G1660" t="s">
        <v>65</v>
      </c>
      <c r="H1660">
        <v>4</v>
      </c>
      <c r="I1660">
        <v>1589.51</v>
      </c>
      <c r="J1660">
        <v>0.05</v>
      </c>
      <c r="K1660">
        <v>6040.14</v>
      </c>
      <c r="L1660">
        <v>1561.67</v>
      </c>
      <c r="M1660">
        <f t="shared" si="77"/>
        <v>6040.1379999999999</v>
      </c>
      <c r="N1660" t="str">
        <f t="shared" si="75"/>
        <v>Q3</v>
      </c>
      <c r="O1660" s="2">
        <f t="shared" si="76"/>
        <v>25.854864291225038</v>
      </c>
      <c r="P1660" t="str">
        <f>VLOOKUP(retail_sales_2023!C1660,customers!A:J,5,)</f>
        <v>Delhi</v>
      </c>
      <c r="Q1660" t="str">
        <f>VLOOKUP(C1660,customers!A:J,10,0)</f>
        <v>Regular</v>
      </c>
    </row>
    <row r="1661" spans="1:17" x14ac:dyDescent="0.3">
      <c r="A1661" t="s">
        <v>2724</v>
      </c>
      <c r="B1661" s="1">
        <v>45104</v>
      </c>
      <c r="C1661" t="s">
        <v>931</v>
      </c>
      <c r="D1661" t="s">
        <v>932</v>
      </c>
      <c r="E1661" t="s">
        <v>33</v>
      </c>
      <c r="F1661" t="s">
        <v>28</v>
      </c>
      <c r="G1661" t="s">
        <v>165</v>
      </c>
      <c r="H1661">
        <v>5</v>
      </c>
      <c r="I1661">
        <v>347.03</v>
      </c>
      <c r="J1661">
        <v>0</v>
      </c>
      <c r="K1661">
        <v>1735.15</v>
      </c>
      <c r="L1661">
        <v>413.13</v>
      </c>
      <c r="M1661">
        <f t="shared" si="77"/>
        <v>1735.1499999999999</v>
      </c>
      <c r="N1661" t="str">
        <f t="shared" si="75"/>
        <v>Q2</v>
      </c>
      <c r="O1661" s="2">
        <f t="shared" si="76"/>
        <v>23.809468921995215</v>
      </c>
      <c r="P1661" t="str">
        <f>VLOOKUP(retail_sales_2023!C1661,customers!A:J,5,)</f>
        <v>Mumbai</v>
      </c>
      <c r="Q1661" t="str">
        <f>VLOOKUP(C1661,customers!A:J,10,0)</f>
        <v>Occasional</v>
      </c>
    </row>
    <row r="1662" spans="1:17" x14ac:dyDescent="0.3">
      <c r="A1662" t="s">
        <v>2725</v>
      </c>
      <c r="B1662" s="1">
        <v>45050</v>
      </c>
      <c r="C1662" t="s">
        <v>870</v>
      </c>
      <c r="D1662" t="s">
        <v>871</v>
      </c>
      <c r="E1662" t="s">
        <v>27</v>
      </c>
      <c r="F1662" t="s">
        <v>43</v>
      </c>
      <c r="G1662" t="s">
        <v>121</v>
      </c>
      <c r="H1662">
        <v>1</v>
      </c>
      <c r="I1662">
        <v>32848.410000000003</v>
      </c>
      <c r="J1662">
        <v>0.15</v>
      </c>
      <c r="K1662">
        <v>27921.15</v>
      </c>
      <c r="L1662">
        <v>3566.97</v>
      </c>
      <c r="M1662">
        <f t="shared" si="77"/>
        <v>27921.148500000003</v>
      </c>
      <c r="N1662" t="str">
        <f t="shared" si="75"/>
        <v>Q2</v>
      </c>
      <c r="O1662" s="2">
        <f t="shared" si="76"/>
        <v>12.775154318500489</v>
      </c>
      <c r="P1662" t="str">
        <f>VLOOKUP(retail_sales_2023!C1662,customers!A:J,5,)</f>
        <v>Lucknow</v>
      </c>
      <c r="Q1662" t="str">
        <f>VLOOKUP(C1662,customers!A:J,10,0)</f>
        <v>Premium</v>
      </c>
    </row>
    <row r="1663" spans="1:17" x14ac:dyDescent="0.3">
      <c r="A1663" t="s">
        <v>2726</v>
      </c>
      <c r="B1663" s="1">
        <v>45272</v>
      </c>
      <c r="C1663" t="s">
        <v>294</v>
      </c>
      <c r="D1663" t="s">
        <v>295</v>
      </c>
      <c r="E1663" t="s">
        <v>21</v>
      </c>
      <c r="F1663" t="s">
        <v>52</v>
      </c>
      <c r="G1663" t="s">
        <v>226</v>
      </c>
      <c r="H1663">
        <v>4</v>
      </c>
      <c r="I1663">
        <v>509.2</v>
      </c>
      <c r="J1663">
        <v>0.2</v>
      </c>
      <c r="K1663">
        <v>1629.44</v>
      </c>
      <c r="L1663">
        <v>124.58</v>
      </c>
      <c r="M1663">
        <f t="shared" si="77"/>
        <v>1629.44</v>
      </c>
      <c r="N1663" t="str">
        <f t="shared" si="75"/>
        <v>Q4</v>
      </c>
      <c r="O1663" s="2">
        <f t="shared" si="76"/>
        <v>7.6455714846818541</v>
      </c>
      <c r="P1663" t="str">
        <f>VLOOKUP(retail_sales_2023!C1663,customers!A:J,5,)</f>
        <v>Patna</v>
      </c>
      <c r="Q1663" t="str">
        <f>VLOOKUP(C1663,customers!A:J,10,0)</f>
        <v>Occasional</v>
      </c>
    </row>
    <row r="1664" spans="1:17" x14ac:dyDescent="0.3">
      <c r="A1664" t="s">
        <v>2727</v>
      </c>
      <c r="B1664" s="1">
        <v>45179</v>
      </c>
      <c r="C1664" t="s">
        <v>2005</v>
      </c>
      <c r="D1664" t="s">
        <v>2006</v>
      </c>
      <c r="E1664" t="s">
        <v>27</v>
      </c>
      <c r="F1664" t="s">
        <v>38</v>
      </c>
      <c r="G1664" t="s">
        <v>65</v>
      </c>
      <c r="H1664">
        <v>5</v>
      </c>
      <c r="I1664">
        <v>3269.5</v>
      </c>
      <c r="J1664">
        <v>0.05</v>
      </c>
      <c r="K1664">
        <v>15530.12</v>
      </c>
      <c r="L1664">
        <v>3256.4</v>
      </c>
      <c r="M1664">
        <f t="shared" si="77"/>
        <v>15530.125</v>
      </c>
      <c r="N1664" t="str">
        <f t="shared" si="75"/>
        <v>Q3</v>
      </c>
      <c r="O1664" s="2">
        <f t="shared" si="76"/>
        <v>20.968286143313765</v>
      </c>
      <c r="P1664" t="str">
        <f>VLOOKUP(retail_sales_2023!C1664,customers!A:J,5,)</f>
        <v>Lucknow</v>
      </c>
      <c r="Q1664" t="str">
        <f>VLOOKUP(C1664,customers!A:J,10,0)</f>
        <v>Premium</v>
      </c>
    </row>
    <row r="1665" spans="1:17" x14ac:dyDescent="0.3">
      <c r="A1665" t="s">
        <v>2728</v>
      </c>
      <c r="B1665" s="1">
        <v>45260</v>
      </c>
      <c r="C1665" t="s">
        <v>518</v>
      </c>
      <c r="D1665" t="s">
        <v>519</v>
      </c>
      <c r="E1665" t="s">
        <v>21</v>
      </c>
      <c r="F1665" t="s">
        <v>28</v>
      </c>
      <c r="G1665" t="s">
        <v>97</v>
      </c>
      <c r="H1665">
        <v>3</v>
      </c>
      <c r="I1665">
        <v>3594.08</v>
      </c>
      <c r="J1665">
        <v>0</v>
      </c>
      <c r="K1665">
        <v>10782.24</v>
      </c>
      <c r="L1665">
        <v>1902.37</v>
      </c>
      <c r="M1665">
        <f t="shared" si="77"/>
        <v>10782.24</v>
      </c>
      <c r="N1665" t="str">
        <f t="shared" si="75"/>
        <v>Q4</v>
      </c>
      <c r="O1665" s="2">
        <f t="shared" si="76"/>
        <v>17.643550876255766</v>
      </c>
      <c r="P1665" t="str">
        <f>VLOOKUP(retail_sales_2023!C1665,customers!A:J,5,)</f>
        <v>Ranchi</v>
      </c>
      <c r="Q1665" t="str">
        <f>VLOOKUP(C1665,customers!A:J,10,0)</f>
        <v>Premium</v>
      </c>
    </row>
    <row r="1666" spans="1:17" x14ac:dyDescent="0.3">
      <c r="A1666" t="s">
        <v>2729</v>
      </c>
      <c r="B1666" s="1">
        <v>45078</v>
      </c>
      <c r="C1666" t="s">
        <v>2580</v>
      </c>
      <c r="D1666" t="s">
        <v>2581</v>
      </c>
      <c r="E1666" t="s">
        <v>21</v>
      </c>
      <c r="F1666" t="s">
        <v>81</v>
      </c>
      <c r="G1666" t="s">
        <v>264</v>
      </c>
      <c r="H1666">
        <v>5</v>
      </c>
      <c r="I1666">
        <v>2964.3</v>
      </c>
      <c r="J1666">
        <v>0.1</v>
      </c>
      <c r="K1666">
        <v>13339.35</v>
      </c>
      <c r="L1666">
        <v>3587.97</v>
      </c>
      <c r="M1666">
        <f t="shared" si="77"/>
        <v>13339.35</v>
      </c>
      <c r="N1666" t="str">
        <f t="shared" si="75"/>
        <v>Q2</v>
      </c>
      <c r="O1666" s="2">
        <f t="shared" si="76"/>
        <v>26.897637441104699</v>
      </c>
      <c r="P1666" t="str">
        <f>VLOOKUP(retail_sales_2023!C1666,customers!A:J,5,)</f>
        <v>Patna</v>
      </c>
      <c r="Q1666" t="str">
        <f>VLOOKUP(C1666,customers!A:J,10,0)</f>
        <v>Premium</v>
      </c>
    </row>
    <row r="1667" spans="1:17" x14ac:dyDescent="0.3">
      <c r="A1667" t="s">
        <v>2730</v>
      </c>
      <c r="B1667" s="1">
        <v>45282</v>
      </c>
      <c r="C1667" t="s">
        <v>468</v>
      </c>
      <c r="D1667" t="s">
        <v>469</v>
      </c>
      <c r="E1667" t="s">
        <v>15</v>
      </c>
      <c r="F1667" t="s">
        <v>38</v>
      </c>
      <c r="G1667" t="s">
        <v>684</v>
      </c>
      <c r="H1667">
        <v>1</v>
      </c>
      <c r="I1667">
        <v>3822.34</v>
      </c>
      <c r="J1667">
        <v>0.05</v>
      </c>
      <c r="K1667">
        <v>3631.22</v>
      </c>
      <c r="L1667">
        <v>745.4</v>
      </c>
      <c r="M1667">
        <f t="shared" si="77"/>
        <v>3631.223</v>
      </c>
      <c r="N1667" t="str">
        <f t="shared" ref="N1667:N1730" si="78">"Q"&amp;ROUNDUP(MONTH(B1667)/3,0)</f>
        <v>Q4</v>
      </c>
      <c r="O1667" s="2">
        <f t="shared" ref="O1667:O1730" si="79">(L1667/K1667)*100</f>
        <v>20.527536199954838</v>
      </c>
      <c r="P1667" t="str">
        <f>VLOOKUP(retail_sales_2023!C1667,customers!A:J,5,)</f>
        <v>Bengaluru</v>
      </c>
      <c r="Q1667" t="str">
        <f>VLOOKUP(C1667,customers!A:J,10,0)</f>
        <v>Regular</v>
      </c>
    </row>
    <row r="1668" spans="1:17" x14ac:dyDescent="0.3">
      <c r="A1668" t="s">
        <v>2731</v>
      </c>
      <c r="B1668" s="1">
        <v>45077</v>
      </c>
      <c r="C1668" t="s">
        <v>1054</v>
      </c>
      <c r="D1668" t="s">
        <v>1055</v>
      </c>
      <c r="E1668" t="s">
        <v>15</v>
      </c>
      <c r="F1668" t="s">
        <v>38</v>
      </c>
      <c r="G1668" t="s">
        <v>77</v>
      </c>
      <c r="H1668">
        <v>1</v>
      </c>
      <c r="I1668">
        <v>3338.77</v>
      </c>
      <c r="J1668">
        <v>0</v>
      </c>
      <c r="K1668">
        <v>3338.77</v>
      </c>
      <c r="L1668">
        <v>781.71</v>
      </c>
      <c r="M1668">
        <f t="shared" si="77"/>
        <v>3338.77</v>
      </c>
      <c r="N1668" t="str">
        <f t="shared" si="78"/>
        <v>Q2</v>
      </c>
      <c r="O1668" s="2">
        <f t="shared" si="79"/>
        <v>23.413113212350659</v>
      </c>
      <c r="P1668" t="str">
        <f>VLOOKUP(retail_sales_2023!C1668,customers!A:J,5,)</f>
        <v>Chennai</v>
      </c>
      <c r="Q1668" t="str">
        <f>VLOOKUP(C1668,customers!A:J,10,0)</f>
        <v>Premium</v>
      </c>
    </row>
    <row r="1669" spans="1:17" x14ac:dyDescent="0.3">
      <c r="A1669" t="s">
        <v>2732</v>
      </c>
      <c r="B1669" s="1">
        <v>45165</v>
      </c>
      <c r="C1669" t="s">
        <v>722</v>
      </c>
      <c r="D1669" t="s">
        <v>723</v>
      </c>
      <c r="E1669" t="s">
        <v>15</v>
      </c>
      <c r="F1669" t="s">
        <v>38</v>
      </c>
      <c r="G1669" t="s">
        <v>48</v>
      </c>
      <c r="H1669">
        <v>3</v>
      </c>
      <c r="I1669">
        <v>459.6</v>
      </c>
      <c r="J1669">
        <v>0.15</v>
      </c>
      <c r="K1669">
        <v>1171.98</v>
      </c>
      <c r="L1669">
        <v>336.42</v>
      </c>
      <c r="M1669">
        <f t="shared" ref="M1669:M1732" si="80">H1669*I1669*(1-J1669)</f>
        <v>1171.98</v>
      </c>
      <c r="N1669" t="str">
        <f t="shared" si="78"/>
        <v>Q3</v>
      </c>
      <c r="O1669" s="2">
        <f t="shared" si="79"/>
        <v>28.705268007986483</v>
      </c>
      <c r="P1669" t="str">
        <f>VLOOKUP(retail_sales_2023!C1669,customers!A:J,5,)</f>
        <v>Bengaluru</v>
      </c>
      <c r="Q1669" t="str">
        <f>VLOOKUP(C1669,customers!A:J,10,0)</f>
        <v>Premium</v>
      </c>
    </row>
    <row r="1670" spans="1:17" x14ac:dyDescent="0.3">
      <c r="A1670" t="s">
        <v>2733</v>
      </c>
      <c r="B1670" s="1">
        <v>45281</v>
      </c>
      <c r="C1670" t="s">
        <v>1622</v>
      </c>
      <c r="D1670" t="s">
        <v>1623</v>
      </c>
      <c r="E1670" t="s">
        <v>33</v>
      </c>
      <c r="F1670" t="s">
        <v>43</v>
      </c>
      <c r="G1670" t="s">
        <v>243</v>
      </c>
      <c r="H1670">
        <v>3</v>
      </c>
      <c r="I1670">
        <v>66866.600000000006</v>
      </c>
      <c r="J1670">
        <v>0</v>
      </c>
      <c r="K1670">
        <v>200599.8</v>
      </c>
      <c r="L1670">
        <v>18010.39</v>
      </c>
      <c r="M1670">
        <f t="shared" si="80"/>
        <v>200599.80000000002</v>
      </c>
      <c r="N1670" t="str">
        <f t="shared" si="78"/>
        <v>Q4</v>
      </c>
      <c r="O1670" s="2">
        <f t="shared" si="79"/>
        <v>8.9782691707568993</v>
      </c>
      <c r="P1670" t="str">
        <f>VLOOKUP(retail_sales_2023!C1670,customers!A:J,5,)</f>
        <v>Pune</v>
      </c>
      <c r="Q1670" t="str">
        <f>VLOOKUP(C1670,customers!A:J,10,0)</f>
        <v>Regular</v>
      </c>
    </row>
    <row r="1671" spans="1:17" x14ac:dyDescent="0.3">
      <c r="A1671" t="s">
        <v>2734</v>
      </c>
      <c r="B1671" s="1">
        <v>44933</v>
      </c>
      <c r="C1671" t="s">
        <v>409</v>
      </c>
      <c r="D1671" t="s">
        <v>410</v>
      </c>
      <c r="E1671" t="s">
        <v>21</v>
      </c>
      <c r="F1671" t="s">
        <v>22</v>
      </c>
      <c r="G1671" t="s">
        <v>423</v>
      </c>
      <c r="H1671">
        <v>5</v>
      </c>
      <c r="I1671">
        <v>10276.11</v>
      </c>
      <c r="J1671">
        <v>0.1</v>
      </c>
      <c r="K1671">
        <v>46242.5</v>
      </c>
      <c r="L1671">
        <v>13419.52</v>
      </c>
      <c r="M1671">
        <f t="shared" si="80"/>
        <v>46242.495000000003</v>
      </c>
      <c r="N1671" t="str">
        <f t="shared" si="78"/>
        <v>Q1</v>
      </c>
      <c r="O1671" s="2">
        <f t="shared" si="79"/>
        <v>29.019884305563064</v>
      </c>
      <c r="P1671" t="str">
        <f>VLOOKUP(retail_sales_2023!C1671,customers!A:J,5,)</f>
        <v>Patna</v>
      </c>
      <c r="Q1671" t="str">
        <f>VLOOKUP(C1671,customers!A:J,10,0)</f>
        <v>Regular</v>
      </c>
    </row>
    <row r="1672" spans="1:17" x14ac:dyDescent="0.3">
      <c r="A1672" t="s">
        <v>2735</v>
      </c>
      <c r="B1672" s="1">
        <v>45076</v>
      </c>
      <c r="C1672" t="s">
        <v>257</v>
      </c>
      <c r="D1672" t="s">
        <v>258</v>
      </c>
      <c r="E1672" t="s">
        <v>27</v>
      </c>
      <c r="F1672" t="s">
        <v>22</v>
      </c>
      <c r="G1672" t="s">
        <v>423</v>
      </c>
      <c r="H1672">
        <v>4</v>
      </c>
      <c r="I1672">
        <v>13023.39</v>
      </c>
      <c r="J1672">
        <v>0.25</v>
      </c>
      <c r="K1672">
        <v>39070.17</v>
      </c>
      <c r="L1672">
        <v>9545.1</v>
      </c>
      <c r="M1672">
        <f t="shared" si="80"/>
        <v>39070.17</v>
      </c>
      <c r="N1672" t="str">
        <f t="shared" si="78"/>
        <v>Q2</v>
      </c>
      <c r="O1672" s="2">
        <f t="shared" si="79"/>
        <v>24.430658991245753</v>
      </c>
      <c r="P1672" t="str">
        <f>VLOOKUP(retail_sales_2023!C1672,customers!A:J,5,)</f>
        <v>Delhi</v>
      </c>
      <c r="Q1672" t="str">
        <f>VLOOKUP(C1672,customers!A:J,10,0)</f>
        <v>Regular</v>
      </c>
    </row>
    <row r="1673" spans="1:17" x14ac:dyDescent="0.3">
      <c r="A1673" t="s">
        <v>2736</v>
      </c>
      <c r="B1673" s="1">
        <v>45169</v>
      </c>
      <c r="C1673" t="s">
        <v>379</v>
      </c>
      <c r="D1673" t="s">
        <v>380</v>
      </c>
      <c r="E1673" t="s">
        <v>27</v>
      </c>
      <c r="F1673" t="s">
        <v>28</v>
      </c>
      <c r="G1673" t="s">
        <v>325</v>
      </c>
      <c r="H1673">
        <v>2</v>
      </c>
      <c r="I1673">
        <v>4707.29</v>
      </c>
      <c r="J1673">
        <v>0</v>
      </c>
      <c r="K1673">
        <v>9414.58</v>
      </c>
      <c r="L1673">
        <v>2320.1</v>
      </c>
      <c r="M1673">
        <f t="shared" si="80"/>
        <v>9414.58</v>
      </c>
      <c r="N1673" t="str">
        <f t="shared" si="78"/>
        <v>Q3</v>
      </c>
      <c r="O1673" s="2">
        <f t="shared" si="79"/>
        <v>24.643690955942805</v>
      </c>
      <c r="P1673" t="str">
        <f>VLOOKUP(retail_sales_2023!C1673,customers!A:J,5,)</f>
        <v>Lucknow</v>
      </c>
      <c r="Q1673" t="str">
        <f>VLOOKUP(C1673,customers!A:J,10,0)</f>
        <v>Premium</v>
      </c>
    </row>
    <row r="1674" spans="1:17" x14ac:dyDescent="0.3">
      <c r="A1674" t="s">
        <v>2737</v>
      </c>
      <c r="B1674" s="1">
        <v>45022</v>
      </c>
      <c r="C1674" t="s">
        <v>1671</v>
      </c>
      <c r="D1674" t="s">
        <v>1672</v>
      </c>
      <c r="E1674" t="s">
        <v>15</v>
      </c>
      <c r="F1674" t="s">
        <v>52</v>
      </c>
      <c r="G1674" t="s">
        <v>937</v>
      </c>
      <c r="H1674">
        <v>3</v>
      </c>
      <c r="I1674">
        <v>595.16999999999996</v>
      </c>
      <c r="J1674">
        <v>0.05</v>
      </c>
      <c r="K1674">
        <v>1696.23</v>
      </c>
      <c r="L1674">
        <v>95.7</v>
      </c>
      <c r="M1674">
        <f t="shared" si="80"/>
        <v>1696.2344999999998</v>
      </c>
      <c r="N1674" t="str">
        <f t="shared" si="78"/>
        <v>Q2</v>
      </c>
      <c r="O1674" s="2">
        <f t="shared" si="79"/>
        <v>5.6419235598945896</v>
      </c>
      <c r="P1674" t="str">
        <f>VLOOKUP(retail_sales_2023!C1674,customers!A:J,5,)</f>
        <v>Hyderabad</v>
      </c>
      <c r="Q1674" t="str">
        <f>VLOOKUP(C1674,customers!A:J,10,0)</f>
        <v>Occasional</v>
      </c>
    </row>
    <row r="1675" spans="1:17" x14ac:dyDescent="0.3">
      <c r="A1675" t="s">
        <v>2738</v>
      </c>
      <c r="B1675" s="1">
        <v>45115</v>
      </c>
      <c r="C1675" t="s">
        <v>1087</v>
      </c>
      <c r="D1675" t="s">
        <v>1088</v>
      </c>
      <c r="E1675" t="s">
        <v>15</v>
      </c>
      <c r="F1675" t="s">
        <v>28</v>
      </c>
      <c r="G1675" t="s">
        <v>325</v>
      </c>
      <c r="H1675">
        <v>3</v>
      </c>
      <c r="I1675">
        <v>6211.28</v>
      </c>
      <c r="J1675">
        <v>0.15</v>
      </c>
      <c r="K1675">
        <v>15838.76</v>
      </c>
      <c r="L1675">
        <v>4503.24</v>
      </c>
      <c r="M1675">
        <f t="shared" si="80"/>
        <v>15838.763999999999</v>
      </c>
      <c r="N1675" t="str">
        <f t="shared" si="78"/>
        <v>Q3</v>
      </c>
      <c r="O1675" s="2">
        <f t="shared" si="79"/>
        <v>28.431771174006045</v>
      </c>
      <c r="P1675" t="str">
        <f>VLOOKUP(retail_sales_2023!C1675,customers!A:J,5,)</f>
        <v>Kochi</v>
      </c>
      <c r="Q1675" t="str">
        <f>VLOOKUP(C1675,customers!A:J,10,0)</f>
        <v>Regular</v>
      </c>
    </row>
    <row r="1676" spans="1:17" x14ac:dyDescent="0.3">
      <c r="A1676" t="s">
        <v>2739</v>
      </c>
      <c r="B1676" s="1">
        <v>45033</v>
      </c>
      <c r="C1676" t="s">
        <v>1245</v>
      </c>
      <c r="D1676" t="s">
        <v>1246</v>
      </c>
      <c r="E1676" t="s">
        <v>15</v>
      </c>
      <c r="F1676" t="s">
        <v>22</v>
      </c>
      <c r="G1676" t="s">
        <v>210</v>
      </c>
      <c r="H1676">
        <v>4</v>
      </c>
      <c r="I1676">
        <v>19338.77</v>
      </c>
      <c r="J1676">
        <v>0</v>
      </c>
      <c r="K1676">
        <v>77355.08</v>
      </c>
      <c r="L1676">
        <v>24620.97</v>
      </c>
      <c r="M1676">
        <f t="shared" si="80"/>
        <v>77355.08</v>
      </c>
      <c r="N1676" t="str">
        <f t="shared" si="78"/>
        <v>Q2</v>
      </c>
      <c r="O1676" s="2">
        <f t="shared" si="79"/>
        <v>31.828510810149769</v>
      </c>
      <c r="P1676" t="str">
        <f>VLOOKUP(retail_sales_2023!C1676,customers!A:J,5,)</f>
        <v>Hyderabad</v>
      </c>
      <c r="Q1676" t="str">
        <f>VLOOKUP(C1676,customers!A:J,10,0)</f>
        <v>Premium</v>
      </c>
    </row>
    <row r="1677" spans="1:17" x14ac:dyDescent="0.3">
      <c r="A1677" t="s">
        <v>2740</v>
      </c>
      <c r="B1677" s="1">
        <v>45228</v>
      </c>
      <c r="C1677" t="s">
        <v>2741</v>
      </c>
      <c r="D1677" t="s">
        <v>2742</v>
      </c>
      <c r="E1677" t="s">
        <v>15</v>
      </c>
      <c r="F1677" t="s">
        <v>81</v>
      </c>
      <c r="G1677" t="s">
        <v>82</v>
      </c>
      <c r="H1677">
        <v>3</v>
      </c>
      <c r="I1677">
        <v>4207.29</v>
      </c>
      <c r="J1677">
        <v>0.25</v>
      </c>
      <c r="K1677">
        <v>9466.4</v>
      </c>
      <c r="L1677">
        <v>2702.52</v>
      </c>
      <c r="M1677">
        <f t="shared" si="80"/>
        <v>9466.4025000000001</v>
      </c>
      <c r="N1677" t="str">
        <f t="shared" si="78"/>
        <v>Q4</v>
      </c>
      <c r="O1677" s="2">
        <f t="shared" si="79"/>
        <v>28.54855066339897</v>
      </c>
      <c r="P1677" t="str">
        <f>VLOOKUP(retail_sales_2023!C1677,customers!A:J,5,)</f>
        <v>Chennai</v>
      </c>
      <c r="Q1677" t="str">
        <f>VLOOKUP(C1677,customers!A:J,10,0)</f>
        <v>Regular</v>
      </c>
    </row>
    <row r="1678" spans="1:17" x14ac:dyDescent="0.3">
      <c r="A1678" t="s">
        <v>2743</v>
      </c>
      <c r="B1678" s="1">
        <v>45039</v>
      </c>
      <c r="C1678" t="s">
        <v>1305</v>
      </c>
      <c r="D1678" t="s">
        <v>1306</v>
      </c>
      <c r="E1678" t="s">
        <v>33</v>
      </c>
      <c r="F1678" t="s">
        <v>22</v>
      </c>
      <c r="G1678" t="s">
        <v>210</v>
      </c>
      <c r="H1678">
        <v>1</v>
      </c>
      <c r="I1678">
        <v>12869.4</v>
      </c>
      <c r="J1678">
        <v>0.15</v>
      </c>
      <c r="K1678">
        <v>10938.99</v>
      </c>
      <c r="L1678">
        <v>-807.86</v>
      </c>
      <c r="M1678">
        <f t="shared" si="80"/>
        <v>10938.99</v>
      </c>
      <c r="N1678" t="str">
        <f t="shared" si="78"/>
        <v>Q2</v>
      </c>
      <c r="O1678" s="2">
        <f t="shared" si="79"/>
        <v>-7.3851425040154535</v>
      </c>
      <c r="P1678" t="str">
        <f>VLOOKUP(retail_sales_2023!C1678,customers!A:J,5,)</f>
        <v>Pune</v>
      </c>
      <c r="Q1678" t="str">
        <f>VLOOKUP(C1678,customers!A:J,10,0)</f>
        <v>Premium</v>
      </c>
    </row>
    <row r="1679" spans="1:17" x14ac:dyDescent="0.3">
      <c r="A1679" t="s">
        <v>2744</v>
      </c>
      <c r="B1679" s="1">
        <v>45054</v>
      </c>
      <c r="C1679" t="s">
        <v>307</v>
      </c>
      <c r="D1679" t="s">
        <v>308</v>
      </c>
      <c r="E1679" t="s">
        <v>21</v>
      </c>
      <c r="F1679" t="s">
        <v>43</v>
      </c>
      <c r="G1679" t="s">
        <v>282</v>
      </c>
      <c r="H1679">
        <v>1</v>
      </c>
      <c r="I1679">
        <v>58718.13</v>
      </c>
      <c r="J1679">
        <v>0.2</v>
      </c>
      <c r="K1679">
        <v>46974.5</v>
      </c>
      <c r="L1679">
        <v>5277.38</v>
      </c>
      <c r="M1679">
        <f t="shared" si="80"/>
        <v>46974.504000000001</v>
      </c>
      <c r="N1679" t="str">
        <f t="shared" si="78"/>
        <v>Q2</v>
      </c>
      <c r="O1679" s="2">
        <f t="shared" si="79"/>
        <v>11.234563433352138</v>
      </c>
      <c r="P1679" t="str">
        <f>VLOOKUP(retail_sales_2023!C1679,customers!A:J,5,)</f>
        <v>Patna</v>
      </c>
      <c r="Q1679" t="str">
        <f>VLOOKUP(C1679,customers!A:J,10,0)</f>
        <v>Occasional</v>
      </c>
    </row>
    <row r="1680" spans="1:17" x14ac:dyDescent="0.3">
      <c r="A1680" t="s">
        <v>2745</v>
      </c>
      <c r="B1680" s="1">
        <v>45200</v>
      </c>
      <c r="C1680" t="s">
        <v>521</v>
      </c>
      <c r="D1680" t="s">
        <v>522</v>
      </c>
      <c r="E1680" t="s">
        <v>21</v>
      </c>
      <c r="F1680" t="s">
        <v>38</v>
      </c>
      <c r="G1680" t="s">
        <v>684</v>
      </c>
      <c r="H1680">
        <v>4</v>
      </c>
      <c r="I1680">
        <v>697.02</v>
      </c>
      <c r="J1680">
        <v>0</v>
      </c>
      <c r="K1680">
        <v>2788.08</v>
      </c>
      <c r="L1680">
        <v>564.79</v>
      </c>
      <c r="M1680">
        <f t="shared" si="80"/>
        <v>2788.08</v>
      </c>
      <c r="N1680" t="str">
        <f t="shared" si="78"/>
        <v>Q4</v>
      </c>
      <c r="O1680" s="2">
        <f t="shared" si="79"/>
        <v>20.257309689822385</v>
      </c>
      <c r="P1680" t="str">
        <f>VLOOKUP(retail_sales_2023!C1680,customers!A:J,5,)</f>
        <v>Patna</v>
      </c>
      <c r="Q1680" t="str">
        <f>VLOOKUP(C1680,customers!A:J,10,0)</f>
        <v>Regular</v>
      </c>
    </row>
    <row r="1681" spans="1:17" x14ac:dyDescent="0.3">
      <c r="A1681" t="s">
        <v>2746</v>
      </c>
      <c r="B1681" s="1">
        <v>45132</v>
      </c>
      <c r="C1681" t="s">
        <v>1711</v>
      </c>
      <c r="D1681" t="s">
        <v>1712</v>
      </c>
      <c r="E1681" t="s">
        <v>21</v>
      </c>
      <c r="F1681" t="s">
        <v>52</v>
      </c>
      <c r="G1681" t="s">
        <v>133</v>
      </c>
      <c r="H1681">
        <v>9</v>
      </c>
      <c r="I1681">
        <v>757.04</v>
      </c>
      <c r="J1681">
        <v>0</v>
      </c>
      <c r="K1681">
        <v>6813.36</v>
      </c>
      <c r="L1681">
        <v>437.4</v>
      </c>
      <c r="M1681">
        <f t="shared" si="80"/>
        <v>6813.36</v>
      </c>
      <c r="N1681" t="str">
        <f t="shared" si="78"/>
        <v>Q3</v>
      </c>
      <c r="O1681" s="2">
        <f t="shared" si="79"/>
        <v>6.4197400401563991</v>
      </c>
      <c r="P1681" t="str">
        <f>VLOOKUP(retail_sales_2023!C1681,customers!A:J,5,)</f>
        <v>Bhubaneswar</v>
      </c>
      <c r="Q1681" t="str">
        <f>VLOOKUP(C1681,customers!A:J,10,0)</f>
        <v>Regular</v>
      </c>
    </row>
    <row r="1682" spans="1:17" x14ac:dyDescent="0.3">
      <c r="A1682" t="s">
        <v>2747</v>
      </c>
      <c r="B1682" s="1">
        <v>45244</v>
      </c>
      <c r="C1682" t="s">
        <v>2748</v>
      </c>
      <c r="D1682" t="s">
        <v>2749</v>
      </c>
      <c r="E1682" t="s">
        <v>15</v>
      </c>
      <c r="F1682" t="s">
        <v>43</v>
      </c>
      <c r="G1682" t="s">
        <v>154</v>
      </c>
      <c r="H1682">
        <v>1</v>
      </c>
      <c r="I1682">
        <v>37179.24</v>
      </c>
      <c r="J1682">
        <v>0</v>
      </c>
      <c r="K1682">
        <v>37179.24</v>
      </c>
      <c r="L1682">
        <v>4368.0600000000004</v>
      </c>
      <c r="M1682">
        <f t="shared" si="80"/>
        <v>37179.24</v>
      </c>
      <c r="N1682" t="str">
        <f t="shared" si="78"/>
        <v>Q4</v>
      </c>
      <c r="O1682" s="2">
        <f t="shared" si="79"/>
        <v>11.748653280701813</v>
      </c>
      <c r="P1682" t="str">
        <f>VLOOKUP(retail_sales_2023!C1682,customers!A:J,5,)</f>
        <v>Nagpur</v>
      </c>
      <c r="Q1682" t="str">
        <f>VLOOKUP(C1682,customers!A:J,10,0)</f>
        <v>Premium</v>
      </c>
    </row>
    <row r="1683" spans="1:17" x14ac:dyDescent="0.3">
      <c r="A1683" t="s">
        <v>2750</v>
      </c>
      <c r="B1683" s="1">
        <v>45198</v>
      </c>
      <c r="C1683" t="s">
        <v>1305</v>
      </c>
      <c r="D1683" t="s">
        <v>13093</v>
      </c>
      <c r="E1683" t="s">
        <v>33</v>
      </c>
      <c r="F1683" t="s">
        <v>43</v>
      </c>
      <c r="G1683" t="s">
        <v>121</v>
      </c>
      <c r="H1683">
        <v>5</v>
      </c>
      <c r="I1683">
        <v>15436.01</v>
      </c>
      <c r="J1683">
        <v>0.15</v>
      </c>
      <c r="K1683">
        <v>65603.039999999994</v>
      </c>
      <c r="L1683">
        <v>9285.76</v>
      </c>
      <c r="M1683">
        <f t="shared" si="80"/>
        <v>65603.042499999996</v>
      </c>
      <c r="N1683" t="str">
        <f t="shared" si="78"/>
        <v>Q3</v>
      </c>
      <c r="O1683" s="2">
        <f t="shared" si="79"/>
        <v>14.154466012550641</v>
      </c>
      <c r="P1683" t="str">
        <f>VLOOKUP(retail_sales_2023!C1683,customers!A:J,5,)</f>
        <v>Pune</v>
      </c>
      <c r="Q1683" t="str">
        <f>VLOOKUP(C1683,customers!A:J,10,0)</f>
        <v>Premium</v>
      </c>
    </row>
    <row r="1684" spans="1:17" x14ac:dyDescent="0.3">
      <c r="A1684" t="s">
        <v>2751</v>
      </c>
      <c r="B1684" s="1">
        <v>44992</v>
      </c>
      <c r="C1684" t="s">
        <v>948</v>
      </c>
      <c r="D1684" t="s">
        <v>949</v>
      </c>
      <c r="E1684" t="s">
        <v>27</v>
      </c>
      <c r="F1684" t="s">
        <v>22</v>
      </c>
      <c r="G1684" t="s">
        <v>23</v>
      </c>
      <c r="H1684">
        <v>2</v>
      </c>
      <c r="I1684">
        <v>32802.769999999997</v>
      </c>
      <c r="J1684">
        <v>0.1</v>
      </c>
      <c r="K1684">
        <v>59044.99</v>
      </c>
      <c r="L1684">
        <v>15554.29</v>
      </c>
      <c r="M1684">
        <f t="shared" si="80"/>
        <v>59044.985999999997</v>
      </c>
      <c r="N1684" t="str">
        <f t="shared" si="78"/>
        <v>Q1</v>
      </c>
      <c r="O1684" s="2">
        <f t="shared" si="79"/>
        <v>26.343115647915262</v>
      </c>
      <c r="P1684" t="str">
        <f>VLOOKUP(retail_sales_2023!C1684,customers!A:J,5,)</f>
        <v>Chandigarh</v>
      </c>
      <c r="Q1684" t="str">
        <f>VLOOKUP(C1684,customers!A:J,10,0)</f>
        <v>Regular</v>
      </c>
    </row>
    <row r="1685" spans="1:17" x14ac:dyDescent="0.3">
      <c r="A1685" t="s">
        <v>2752</v>
      </c>
      <c r="B1685" s="1">
        <v>45033</v>
      </c>
      <c r="C1685" t="s">
        <v>1601</v>
      </c>
      <c r="D1685" t="s">
        <v>1602</v>
      </c>
      <c r="E1685" t="s">
        <v>21</v>
      </c>
      <c r="F1685" t="s">
        <v>38</v>
      </c>
      <c r="G1685" t="s">
        <v>395</v>
      </c>
      <c r="H1685">
        <v>1</v>
      </c>
      <c r="I1685">
        <v>493.98</v>
      </c>
      <c r="J1685">
        <v>0.15</v>
      </c>
      <c r="K1685">
        <v>419.88</v>
      </c>
      <c r="L1685">
        <v>151.72999999999999</v>
      </c>
      <c r="M1685">
        <f t="shared" si="80"/>
        <v>419.88299999999998</v>
      </c>
      <c r="N1685" t="str">
        <f t="shared" si="78"/>
        <v>Q2</v>
      </c>
      <c r="O1685" s="2">
        <f t="shared" si="79"/>
        <v>36.136515194817562</v>
      </c>
      <c r="P1685" t="str">
        <f>VLOOKUP(retail_sales_2023!C1685,customers!A:J,5,)</f>
        <v>Patna</v>
      </c>
      <c r="Q1685" t="str">
        <f>VLOOKUP(C1685,customers!A:J,10,0)</f>
        <v>Premium</v>
      </c>
    </row>
    <row r="1686" spans="1:17" x14ac:dyDescent="0.3">
      <c r="A1686" t="s">
        <v>2753</v>
      </c>
      <c r="B1686" s="1">
        <v>45291</v>
      </c>
      <c r="C1686" t="s">
        <v>1443</v>
      </c>
      <c r="D1686" t="s">
        <v>1444</v>
      </c>
      <c r="E1686" t="s">
        <v>21</v>
      </c>
      <c r="F1686" t="s">
        <v>28</v>
      </c>
      <c r="G1686" t="s">
        <v>61</v>
      </c>
      <c r="H1686">
        <v>3</v>
      </c>
      <c r="I1686">
        <v>2113.84</v>
      </c>
      <c r="J1686">
        <v>0.05</v>
      </c>
      <c r="K1686">
        <v>6024.44</v>
      </c>
      <c r="L1686">
        <v>1684.55</v>
      </c>
      <c r="M1686">
        <f t="shared" si="80"/>
        <v>6024.4440000000004</v>
      </c>
      <c r="N1686" t="str">
        <f t="shared" si="78"/>
        <v>Q4</v>
      </c>
      <c r="O1686" s="2">
        <f t="shared" si="79"/>
        <v>27.961935051224678</v>
      </c>
      <c r="P1686" t="str">
        <f>VLOOKUP(retail_sales_2023!C1686,customers!A:J,5,)</f>
        <v>Patna</v>
      </c>
      <c r="Q1686" t="str">
        <f>VLOOKUP(C1686,customers!A:J,10,0)</f>
        <v>Regular</v>
      </c>
    </row>
    <row r="1687" spans="1:17" x14ac:dyDescent="0.3">
      <c r="A1687" t="s">
        <v>2754</v>
      </c>
      <c r="B1687" s="1">
        <v>45156</v>
      </c>
      <c r="C1687" t="s">
        <v>690</v>
      </c>
      <c r="D1687" t="s">
        <v>691</v>
      </c>
      <c r="E1687" t="s">
        <v>33</v>
      </c>
      <c r="F1687" t="s">
        <v>81</v>
      </c>
      <c r="G1687" t="s">
        <v>105</v>
      </c>
      <c r="H1687">
        <v>4</v>
      </c>
      <c r="I1687">
        <v>3243.72</v>
      </c>
      <c r="J1687">
        <v>0</v>
      </c>
      <c r="K1687">
        <v>12974.88</v>
      </c>
      <c r="L1687">
        <v>4335.04</v>
      </c>
      <c r="M1687">
        <f t="shared" si="80"/>
        <v>12974.88</v>
      </c>
      <c r="N1687" t="str">
        <f t="shared" si="78"/>
        <v>Q3</v>
      </c>
      <c r="O1687" s="2">
        <f t="shared" si="79"/>
        <v>33.411021913112108</v>
      </c>
      <c r="P1687" t="str">
        <f>VLOOKUP(retail_sales_2023!C1687,customers!A:J,5,)</f>
        <v>Surat</v>
      </c>
      <c r="Q1687" t="str">
        <f>VLOOKUP(C1687,customers!A:J,10,0)</f>
        <v>Premium</v>
      </c>
    </row>
    <row r="1688" spans="1:17" x14ac:dyDescent="0.3">
      <c r="A1688" t="s">
        <v>2755</v>
      </c>
      <c r="B1688" s="1">
        <v>44950</v>
      </c>
      <c r="C1688" t="s">
        <v>1065</v>
      </c>
      <c r="D1688" t="s">
        <v>1066</v>
      </c>
      <c r="E1688" t="s">
        <v>15</v>
      </c>
      <c r="F1688" t="s">
        <v>43</v>
      </c>
      <c r="G1688" t="s">
        <v>301</v>
      </c>
      <c r="H1688">
        <v>4</v>
      </c>
      <c r="I1688">
        <v>36615.599999999999</v>
      </c>
      <c r="J1688">
        <v>0</v>
      </c>
      <c r="K1688">
        <v>146462.39999999999</v>
      </c>
      <c r="L1688">
        <v>20309.29</v>
      </c>
      <c r="M1688">
        <f t="shared" si="80"/>
        <v>146462.39999999999</v>
      </c>
      <c r="N1688" t="str">
        <f t="shared" si="78"/>
        <v>Q1</v>
      </c>
      <c r="O1688" s="2">
        <f t="shared" si="79"/>
        <v>13.866555511858337</v>
      </c>
      <c r="P1688" t="str">
        <f>VLOOKUP(retail_sales_2023!C1688,customers!A:J,5,)</f>
        <v>Chennai</v>
      </c>
      <c r="Q1688" t="str">
        <f>VLOOKUP(C1688,customers!A:J,10,0)</f>
        <v>Premium</v>
      </c>
    </row>
    <row r="1689" spans="1:17" x14ac:dyDescent="0.3">
      <c r="A1689" t="s">
        <v>2756</v>
      </c>
      <c r="B1689" s="1">
        <v>45069</v>
      </c>
      <c r="C1689" t="s">
        <v>654</v>
      </c>
      <c r="D1689" t="s">
        <v>655</v>
      </c>
      <c r="E1689" t="s">
        <v>15</v>
      </c>
      <c r="F1689" t="s">
        <v>22</v>
      </c>
      <c r="G1689" t="s">
        <v>23</v>
      </c>
      <c r="H1689">
        <v>4</v>
      </c>
      <c r="I1689">
        <v>6422.64</v>
      </c>
      <c r="J1689">
        <v>0.25</v>
      </c>
      <c r="K1689">
        <v>19267.919999999998</v>
      </c>
      <c r="L1689">
        <v>4305.57</v>
      </c>
      <c r="M1689">
        <f t="shared" si="80"/>
        <v>19267.920000000002</v>
      </c>
      <c r="N1689" t="str">
        <f t="shared" si="78"/>
        <v>Q2</v>
      </c>
      <c r="O1689" s="2">
        <f t="shared" si="79"/>
        <v>22.345795498424327</v>
      </c>
      <c r="P1689" t="str">
        <f>VLOOKUP(retail_sales_2023!C1689,customers!A:J,5,)</f>
        <v>Kochi</v>
      </c>
      <c r="Q1689" t="str">
        <f>VLOOKUP(C1689,customers!A:J,10,0)</f>
        <v>Premium</v>
      </c>
    </row>
    <row r="1690" spans="1:17" x14ac:dyDescent="0.3">
      <c r="A1690" t="s">
        <v>2757</v>
      </c>
      <c r="B1690" s="1">
        <v>44954</v>
      </c>
      <c r="C1690" t="s">
        <v>514</v>
      </c>
      <c r="D1690" t="s">
        <v>515</v>
      </c>
      <c r="E1690" t="s">
        <v>27</v>
      </c>
      <c r="F1690" t="s">
        <v>81</v>
      </c>
      <c r="G1690" t="s">
        <v>82</v>
      </c>
      <c r="H1690">
        <v>4</v>
      </c>
      <c r="I1690">
        <v>4281.97</v>
      </c>
      <c r="J1690">
        <v>0</v>
      </c>
      <c r="K1690">
        <v>17127.88</v>
      </c>
      <c r="L1690">
        <v>6567.45</v>
      </c>
      <c r="M1690">
        <f t="shared" si="80"/>
        <v>17127.88</v>
      </c>
      <c r="N1690" t="str">
        <f t="shared" si="78"/>
        <v>Q1</v>
      </c>
      <c r="O1690" s="2">
        <f t="shared" si="79"/>
        <v>38.343624546645586</v>
      </c>
      <c r="P1690" t="str">
        <f>VLOOKUP(retail_sales_2023!C1690,customers!A:J,5,)</f>
        <v>Delhi</v>
      </c>
      <c r="Q1690" t="str">
        <f>VLOOKUP(C1690,customers!A:J,10,0)</f>
        <v>Premium</v>
      </c>
    </row>
    <row r="1691" spans="1:17" x14ac:dyDescent="0.3">
      <c r="A1691" t="s">
        <v>2758</v>
      </c>
      <c r="B1691" s="1">
        <v>45049</v>
      </c>
      <c r="C1691" t="s">
        <v>1443</v>
      </c>
      <c r="D1691" t="s">
        <v>1444</v>
      </c>
      <c r="E1691" t="s">
        <v>21</v>
      </c>
      <c r="F1691" t="s">
        <v>43</v>
      </c>
      <c r="G1691" t="s">
        <v>110</v>
      </c>
      <c r="H1691">
        <v>4</v>
      </c>
      <c r="I1691">
        <v>33655.449999999997</v>
      </c>
      <c r="J1691">
        <v>0</v>
      </c>
      <c r="K1691">
        <v>134621.79999999999</v>
      </c>
      <c r="L1691">
        <v>19697.47</v>
      </c>
      <c r="M1691">
        <f t="shared" si="80"/>
        <v>134621.79999999999</v>
      </c>
      <c r="N1691" t="str">
        <f t="shared" si="78"/>
        <v>Q2</v>
      </c>
      <c r="O1691" s="2">
        <f t="shared" si="79"/>
        <v>14.63170898026917</v>
      </c>
      <c r="P1691" t="str">
        <f>VLOOKUP(retail_sales_2023!C1691,customers!A:J,5,)</f>
        <v>Patna</v>
      </c>
      <c r="Q1691" t="str">
        <f>VLOOKUP(C1691,customers!A:J,10,0)</f>
        <v>Regular</v>
      </c>
    </row>
    <row r="1692" spans="1:17" x14ac:dyDescent="0.3">
      <c r="A1692" t="s">
        <v>2759</v>
      </c>
      <c r="B1692" s="1">
        <v>45144</v>
      </c>
      <c r="C1692" t="s">
        <v>2116</v>
      </c>
      <c r="D1692" t="s">
        <v>13093</v>
      </c>
      <c r="E1692" t="s">
        <v>27</v>
      </c>
      <c r="F1692" t="s">
        <v>81</v>
      </c>
      <c r="G1692" t="s">
        <v>82</v>
      </c>
      <c r="H1692">
        <v>3</v>
      </c>
      <c r="I1692">
        <v>4196.3900000000003</v>
      </c>
      <c r="J1692">
        <v>0.05</v>
      </c>
      <c r="K1692">
        <v>11959.71</v>
      </c>
      <c r="L1692">
        <v>4153.43</v>
      </c>
      <c r="M1692">
        <f t="shared" si="80"/>
        <v>11959.711500000001</v>
      </c>
      <c r="N1692" t="str">
        <f t="shared" si="78"/>
        <v>Q3</v>
      </c>
      <c r="O1692" s="2">
        <f t="shared" si="79"/>
        <v>34.728517664725992</v>
      </c>
      <c r="P1692" t="str">
        <f>VLOOKUP(retail_sales_2023!C1692,customers!A:J,5,)</f>
        <v>Jaipur</v>
      </c>
      <c r="Q1692" t="str">
        <f>VLOOKUP(C1692,customers!A:J,10,0)</f>
        <v>Regular</v>
      </c>
    </row>
    <row r="1693" spans="1:17" x14ac:dyDescent="0.3">
      <c r="A1693" t="s">
        <v>2760</v>
      </c>
      <c r="B1693" s="1">
        <v>45079</v>
      </c>
      <c r="C1693" t="s">
        <v>215</v>
      </c>
      <c r="D1693" t="s">
        <v>216</v>
      </c>
      <c r="E1693" t="s">
        <v>27</v>
      </c>
      <c r="F1693" t="s">
        <v>52</v>
      </c>
      <c r="G1693" t="s">
        <v>133</v>
      </c>
      <c r="H1693">
        <v>8</v>
      </c>
      <c r="I1693">
        <v>234.01</v>
      </c>
      <c r="J1693">
        <v>0</v>
      </c>
      <c r="K1693">
        <v>1872.08</v>
      </c>
      <c r="L1693">
        <v>170.98</v>
      </c>
      <c r="M1693">
        <f t="shared" si="80"/>
        <v>1872.08</v>
      </c>
      <c r="N1693" t="str">
        <f t="shared" si="78"/>
        <v>Q2</v>
      </c>
      <c r="O1693" s="2">
        <f t="shared" si="79"/>
        <v>9.133156702705012</v>
      </c>
      <c r="P1693" t="str">
        <f>VLOOKUP(retail_sales_2023!C1693,customers!A:J,5,)</f>
        <v>Lucknow</v>
      </c>
      <c r="Q1693" t="str">
        <f>VLOOKUP(C1693,customers!A:J,10,0)</f>
        <v>Occasional</v>
      </c>
    </row>
    <row r="1694" spans="1:17" x14ac:dyDescent="0.3">
      <c r="A1694" t="s">
        <v>2761</v>
      </c>
      <c r="B1694" s="1">
        <v>45164</v>
      </c>
      <c r="C1694" t="s">
        <v>2593</v>
      </c>
      <c r="D1694" t="s">
        <v>2594</v>
      </c>
      <c r="E1694" t="s">
        <v>15</v>
      </c>
      <c r="F1694" t="s">
        <v>22</v>
      </c>
      <c r="G1694" t="s">
        <v>23</v>
      </c>
      <c r="H1694">
        <v>3</v>
      </c>
      <c r="I1694">
        <v>31853.55</v>
      </c>
      <c r="J1694">
        <v>0</v>
      </c>
      <c r="K1694">
        <v>95560.65</v>
      </c>
      <c r="L1694">
        <v>17014.099999999999</v>
      </c>
      <c r="M1694">
        <f t="shared" si="80"/>
        <v>95560.65</v>
      </c>
      <c r="N1694" t="str">
        <f t="shared" si="78"/>
        <v>Q3</v>
      </c>
      <c r="O1694" s="2">
        <f t="shared" si="79"/>
        <v>17.804504259860099</v>
      </c>
      <c r="P1694" t="str">
        <f>VLOOKUP(retail_sales_2023!C1694,customers!A:J,5,)</f>
        <v>Chennai</v>
      </c>
      <c r="Q1694" t="str">
        <f>VLOOKUP(C1694,customers!A:J,10,0)</f>
        <v>Premium</v>
      </c>
    </row>
    <row r="1695" spans="1:17" x14ac:dyDescent="0.3">
      <c r="A1695" t="s">
        <v>2762</v>
      </c>
      <c r="B1695" s="1">
        <v>45125</v>
      </c>
      <c r="C1695" t="s">
        <v>846</v>
      </c>
      <c r="D1695" t="s">
        <v>847</v>
      </c>
      <c r="E1695" t="s">
        <v>27</v>
      </c>
      <c r="F1695" t="s">
        <v>43</v>
      </c>
      <c r="G1695" t="s">
        <v>128</v>
      </c>
      <c r="H1695">
        <v>3</v>
      </c>
      <c r="I1695">
        <v>32114.12</v>
      </c>
      <c r="J1695">
        <v>0</v>
      </c>
      <c r="K1695">
        <v>96342.36</v>
      </c>
      <c r="L1695">
        <v>-11593.49</v>
      </c>
      <c r="M1695">
        <f t="shared" si="80"/>
        <v>96342.36</v>
      </c>
      <c r="N1695" t="str">
        <f t="shared" si="78"/>
        <v>Q3</v>
      </c>
      <c r="O1695" s="2">
        <f t="shared" si="79"/>
        <v>-12.033637124936527</v>
      </c>
      <c r="P1695" t="str">
        <f>VLOOKUP(retail_sales_2023!C1695,customers!A:J,5,)</f>
        <v>Coimbatore</v>
      </c>
      <c r="Q1695" t="str">
        <f>VLOOKUP(C1695,customers!A:J,10,0)</f>
        <v>Premium</v>
      </c>
    </row>
    <row r="1696" spans="1:17" x14ac:dyDescent="0.3">
      <c r="A1696" t="s">
        <v>2763</v>
      </c>
      <c r="B1696" s="1">
        <v>45150</v>
      </c>
      <c r="C1696" t="s">
        <v>112</v>
      </c>
      <c r="D1696" t="s">
        <v>113</v>
      </c>
      <c r="E1696" t="s">
        <v>33</v>
      </c>
      <c r="F1696" t="s">
        <v>43</v>
      </c>
      <c r="G1696" t="s">
        <v>243</v>
      </c>
      <c r="H1696">
        <v>2</v>
      </c>
      <c r="I1696">
        <v>7793.17</v>
      </c>
      <c r="J1696">
        <v>0</v>
      </c>
      <c r="K1696">
        <v>15586.34</v>
      </c>
      <c r="L1696">
        <v>1684.92</v>
      </c>
      <c r="M1696">
        <f t="shared" si="80"/>
        <v>15586.34</v>
      </c>
      <c r="N1696" t="str">
        <f t="shared" si="78"/>
        <v>Q3</v>
      </c>
      <c r="O1696" s="2">
        <f t="shared" si="79"/>
        <v>10.810235116133743</v>
      </c>
      <c r="P1696" t="str">
        <f>VLOOKUP(retail_sales_2023!C1696,customers!A:J,5,)</f>
        <v>Surat</v>
      </c>
      <c r="Q1696" t="str">
        <f>VLOOKUP(C1696,customers!A:J,10,0)</f>
        <v>Occasional</v>
      </c>
    </row>
    <row r="1697" spans="1:17" x14ac:dyDescent="0.3">
      <c r="A1697" t="s">
        <v>2764</v>
      </c>
      <c r="B1697" s="1">
        <v>45187</v>
      </c>
      <c r="C1697" t="s">
        <v>650</v>
      </c>
      <c r="D1697" t="s">
        <v>651</v>
      </c>
      <c r="E1697" t="s">
        <v>33</v>
      </c>
      <c r="F1697" t="s">
        <v>22</v>
      </c>
      <c r="G1697" t="s">
        <v>516</v>
      </c>
      <c r="H1697">
        <v>4</v>
      </c>
      <c r="I1697">
        <v>44378.83</v>
      </c>
      <c r="J1697">
        <v>0.05</v>
      </c>
      <c r="K1697">
        <v>168639.55</v>
      </c>
      <c r="L1697">
        <v>45971.9</v>
      </c>
      <c r="M1697">
        <f t="shared" si="80"/>
        <v>168639.554</v>
      </c>
      <c r="N1697" t="str">
        <f t="shared" si="78"/>
        <v>Q3</v>
      </c>
      <c r="O1697" s="2">
        <f t="shared" si="79"/>
        <v>27.260449876674841</v>
      </c>
      <c r="P1697" t="str">
        <f>VLOOKUP(retail_sales_2023!C1697,customers!A:J,5,)</f>
        <v>Ahmedabad</v>
      </c>
      <c r="Q1697" t="str">
        <f>VLOOKUP(C1697,customers!A:J,10,0)</f>
        <v>Regular</v>
      </c>
    </row>
    <row r="1698" spans="1:17" x14ac:dyDescent="0.3">
      <c r="A1698" t="s">
        <v>2765</v>
      </c>
      <c r="B1698" s="1">
        <v>45213</v>
      </c>
      <c r="C1698" t="s">
        <v>1984</v>
      </c>
      <c r="D1698" t="s">
        <v>1985</v>
      </c>
      <c r="E1698" t="s">
        <v>27</v>
      </c>
      <c r="F1698" t="s">
        <v>16</v>
      </c>
      <c r="G1698" t="s">
        <v>17</v>
      </c>
      <c r="H1698">
        <v>2</v>
      </c>
      <c r="I1698">
        <v>702.57</v>
      </c>
      <c r="J1698">
        <v>0.25</v>
      </c>
      <c r="K1698">
        <v>1053.8599999999999</v>
      </c>
      <c r="L1698">
        <v>419.14</v>
      </c>
      <c r="M1698">
        <f t="shared" si="80"/>
        <v>1053.855</v>
      </c>
      <c r="N1698" t="str">
        <f t="shared" si="78"/>
        <v>Q4</v>
      </c>
      <c r="O1698" s="2">
        <f t="shared" si="79"/>
        <v>39.771886208794335</v>
      </c>
      <c r="P1698" t="str">
        <f>VLOOKUP(retail_sales_2023!C1698,customers!A:J,5,)</f>
        <v>Chandigarh</v>
      </c>
      <c r="Q1698" t="str">
        <f>VLOOKUP(C1698,customers!A:J,10,0)</f>
        <v>Premium</v>
      </c>
    </row>
    <row r="1699" spans="1:17" x14ac:dyDescent="0.3">
      <c r="A1699" t="s">
        <v>2766</v>
      </c>
      <c r="B1699" s="1">
        <v>45232</v>
      </c>
      <c r="C1699" t="s">
        <v>144</v>
      </c>
      <c r="D1699" t="s">
        <v>145</v>
      </c>
      <c r="E1699" t="s">
        <v>33</v>
      </c>
      <c r="F1699" t="s">
        <v>22</v>
      </c>
      <c r="G1699" t="s">
        <v>516</v>
      </c>
      <c r="H1699">
        <v>2</v>
      </c>
      <c r="I1699">
        <v>43653.81</v>
      </c>
      <c r="J1699">
        <v>0</v>
      </c>
      <c r="K1699">
        <v>87307.62</v>
      </c>
      <c r="L1699">
        <v>16815.53</v>
      </c>
      <c r="M1699">
        <f t="shared" si="80"/>
        <v>87307.62</v>
      </c>
      <c r="N1699" t="str">
        <f t="shared" si="78"/>
        <v>Q4</v>
      </c>
      <c r="O1699" s="2">
        <f t="shared" si="79"/>
        <v>19.260094365188284</v>
      </c>
      <c r="P1699" t="str">
        <f>VLOOKUP(retail_sales_2023!C1699,customers!A:J,5,)</f>
        <v>Pune</v>
      </c>
      <c r="Q1699" t="str">
        <f>VLOOKUP(C1699,customers!A:J,10,0)</f>
        <v>Regular</v>
      </c>
    </row>
    <row r="1700" spans="1:17" x14ac:dyDescent="0.3">
      <c r="A1700" t="s">
        <v>2767</v>
      </c>
      <c r="B1700" s="1">
        <v>45089</v>
      </c>
      <c r="C1700" t="s">
        <v>910</v>
      </c>
      <c r="D1700" t="s">
        <v>911</v>
      </c>
      <c r="E1700" t="s">
        <v>15</v>
      </c>
      <c r="F1700" t="s">
        <v>38</v>
      </c>
      <c r="G1700" t="s">
        <v>141</v>
      </c>
      <c r="H1700">
        <v>3</v>
      </c>
      <c r="I1700">
        <v>1136.4000000000001</v>
      </c>
      <c r="J1700">
        <v>0.05</v>
      </c>
      <c r="K1700">
        <v>3238.74</v>
      </c>
      <c r="L1700">
        <v>1134.25</v>
      </c>
      <c r="M1700">
        <f t="shared" si="80"/>
        <v>3238.7400000000002</v>
      </c>
      <c r="N1700" t="str">
        <f t="shared" si="78"/>
        <v>Q2</v>
      </c>
      <c r="O1700" s="2">
        <f t="shared" si="79"/>
        <v>35.021335457616239</v>
      </c>
      <c r="P1700" t="str">
        <f>VLOOKUP(retail_sales_2023!C1700,customers!A:J,5,)</f>
        <v>Hyderabad</v>
      </c>
      <c r="Q1700" t="str">
        <f>VLOOKUP(C1700,customers!A:J,10,0)</f>
        <v>Occasional</v>
      </c>
    </row>
    <row r="1701" spans="1:17" x14ac:dyDescent="0.3">
      <c r="A1701" t="s">
        <v>2768</v>
      </c>
      <c r="B1701" s="1">
        <v>45022</v>
      </c>
      <c r="C1701" t="s">
        <v>544</v>
      </c>
      <c r="D1701" t="s">
        <v>545</v>
      </c>
      <c r="E1701" t="s">
        <v>15</v>
      </c>
      <c r="F1701" t="s">
        <v>38</v>
      </c>
      <c r="G1701" t="s">
        <v>141</v>
      </c>
      <c r="H1701">
        <v>4</v>
      </c>
      <c r="I1701">
        <v>3685.34</v>
      </c>
      <c r="J1701">
        <v>0</v>
      </c>
      <c r="K1701">
        <v>14741.36</v>
      </c>
      <c r="L1701">
        <v>5099.87</v>
      </c>
      <c r="M1701">
        <f t="shared" si="80"/>
        <v>14741.36</v>
      </c>
      <c r="N1701" t="str">
        <f t="shared" si="78"/>
        <v>Q2</v>
      </c>
      <c r="O1701" s="2">
        <f t="shared" si="79"/>
        <v>34.595654675009627</v>
      </c>
      <c r="P1701" t="str">
        <f>VLOOKUP(retail_sales_2023!C1701,customers!A:J,5,)</f>
        <v>Bengaluru</v>
      </c>
      <c r="Q1701" t="str">
        <f>VLOOKUP(C1701,customers!A:J,10,0)</f>
        <v>Premium</v>
      </c>
    </row>
    <row r="1702" spans="1:17" x14ac:dyDescent="0.3">
      <c r="A1702" t="s">
        <v>2769</v>
      </c>
      <c r="B1702" s="1">
        <v>45274</v>
      </c>
      <c r="C1702" t="s">
        <v>1572</v>
      </c>
      <c r="D1702" t="s">
        <v>1573</v>
      </c>
      <c r="E1702" t="s">
        <v>15</v>
      </c>
      <c r="F1702" t="s">
        <v>22</v>
      </c>
      <c r="G1702" t="s">
        <v>34</v>
      </c>
      <c r="H1702">
        <v>1</v>
      </c>
      <c r="I1702">
        <v>8916.0499999999993</v>
      </c>
      <c r="J1702">
        <v>0</v>
      </c>
      <c r="K1702">
        <v>8916.0499999999993</v>
      </c>
      <c r="L1702">
        <v>2281.33</v>
      </c>
      <c r="M1702">
        <f t="shared" si="80"/>
        <v>8916.0499999999993</v>
      </c>
      <c r="N1702" t="str">
        <f t="shared" si="78"/>
        <v>Q4</v>
      </c>
      <c r="O1702" s="2">
        <f t="shared" si="79"/>
        <v>25.586778898727573</v>
      </c>
      <c r="P1702" t="str">
        <f>VLOOKUP(retail_sales_2023!C1702,customers!A:J,5,)</f>
        <v>Kochi</v>
      </c>
      <c r="Q1702" t="str">
        <f>VLOOKUP(C1702,customers!A:J,10,0)</f>
        <v>Regular</v>
      </c>
    </row>
    <row r="1703" spans="1:17" x14ac:dyDescent="0.3">
      <c r="A1703" t="s">
        <v>2770</v>
      </c>
      <c r="B1703" s="1">
        <v>45163</v>
      </c>
      <c r="C1703" t="s">
        <v>804</v>
      </c>
      <c r="D1703" t="s">
        <v>805</v>
      </c>
      <c r="E1703" t="s">
        <v>33</v>
      </c>
      <c r="F1703" t="s">
        <v>16</v>
      </c>
      <c r="G1703" t="s">
        <v>86</v>
      </c>
      <c r="H1703">
        <v>5</v>
      </c>
      <c r="I1703">
        <v>629.75</v>
      </c>
      <c r="J1703">
        <v>0</v>
      </c>
      <c r="K1703">
        <v>3148.75</v>
      </c>
      <c r="L1703">
        <v>1206.58</v>
      </c>
      <c r="M1703">
        <f t="shared" si="80"/>
        <v>3148.75</v>
      </c>
      <c r="N1703" t="str">
        <f t="shared" si="78"/>
        <v>Q3</v>
      </c>
      <c r="O1703" s="2">
        <f t="shared" si="79"/>
        <v>38.319333068678048</v>
      </c>
      <c r="P1703" t="str">
        <f>VLOOKUP(retail_sales_2023!C1703,customers!A:J,5,)</f>
        <v>Mumbai</v>
      </c>
      <c r="Q1703" t="str">
        <f>VLOOKUP(C1703,customers!A:J,10,0)</f>
        <v>Premium</v>
      </c>
    </row>
    <row r="1704" spans="1:17" x14ac:dyDescent="0.3">
      <c r="A1704" t="s">
        <v>2771</v>
      </c>
      <c r="B1704" s="1">
        <v>45211</v>
      </c>
      <c r="C1704" t="s">
        <v>838</v>
      </c>
      <c r="D1704" t="s">
        <v>839</v>
      </c>
      <c r="E1704" t="s">
        <v>21</v>
      </c>
      <c r="F1704" t="s">
        <v>43</v>
      </c>
      <c r="G1704" t="s">
        <v>301</v>
      </c>
      <c r="H1704">
        <v>3</v>
      </c>
      <c r="I1704">
        <v>65973.98</v>
      </c>
      <c r="J1704">
        <v>0.25</v>
      </c>
      <c r="K1704">
        <v>148441.46</v>
      </c>
      <c r="L1704">
        <v>22677.5</v>
      </c>
      <c r="M1704">
        <f t="shared" si="80"/>
        <v>148441.45500000002</v>
      </c>
      <c r="N1704" t="str">
        <f t="shared" si="78"/>
        <v>Q4</v>
      </c>
      <c r="O1704" s="2">
        <f t="shared" si="79"/>
        <v>15.277066124248575</v>
      </c>
      <c r="P1704" t="str">
        <f>VLOOKUP(retail_sales_2023!C1704,customers!A:J,5,)</f>
        <v>Patna</v>
      </c>
      <c r="Q1704" t="str">
        <f>VLOOKUP(C1704,customers!A:J,10,0)</f>
        <v>Regular</v>
      </c>
    </row>
    <row r="1705" spans="1:17" x14ac:dyDescent="0.3">
      <c r="A1705" t="s">
        <v>2772</v>
      </c>
      <c r="B1705" s="1">
        <v>45136</v>
      </c>
      <c r="C1705" t="s">
        <v>1103</v>
      </c>
      <c r="D1705" t="s">
        <v>1104</v>
      </c>
      <c r="E1705" t="s">
        <v>33</v>
      </c>
      <c r="F1705" t="s">
        <v>22</v>
      </c>
      <c r="G1705" t="s">
        <v>146</v>
      </c>
      <c r="H1705">
        <v>3</v>
      </c>
      <c r="I1705">
        <v>21993.46</v>
      </c>
      <c r="J1705">
        <v>0.1</v>
      </c>
      <c r="K1705">
        <v>59382.34</v>
      </c>
      <c r="L1705">
        <v>10946.59</v>
      </c>
      <c r="M1705">
        <f t="shared" si="80"/>
        <v>59382.342000000004</v>
      </c>
      <c r="N1705" t="str">
        <f t="shared" si="78"/>
        <v>Q3</v>
      </c>
      <c r="O1705" s="2">
        <f t="shared" si="79"/>
        <v>18.434083264485707</v>
      </c>
      <c r="P1705" t="str">
        <f>VLOOKUP(retail_sales_2023!C1705,customers!A:J,5,)</f>
        <v>Mumbai</v>
      </c>
      <c r="Q1705" t="str">
        <f>VLOOKUP(C1705,customers!A:J,10,0)</f>
        <v>Regular</v>
      </c>
    </row>
    <row r="1706" spans="1:17" x14ac:dyDescent="0.3">
      <c r="A1706" t="s">
        <v>2773</v>
      </c>
      <c r="B1706" s="1">
        <v>45278</v>
      </c>
      <c r="C1706" t="s">
        <v>550</v>
      </c>
      <c r="D1706" t="s">
        <v>551</v>
      </c>
      <c r="E1706" t="s">
        <v>15</v>
      </c>
      <c r="F1706" t="s">
        <v>38</v>
      </c>
      <c r="G1706" t="s">
        <v>65</v>
      </c>
      <c r="H1706">
        <v>4</v>
      </c>
      <c r="I1706">
        <v>2115.59</v>
      </c>
      <c r="J1706">
        <v>0</v>
      </c>
      <c r="K1706">
        <v>8462.36</v>
      </c>
      <c r="L1706">
        <v>2366.81</v>
      </c>
      <c r="M1706">
        <f t="shared" si="80"/>
        <v>8462.36</v>
      </c>
      <c r="N1706" t="str">
        <f t="shared" si="78"/>
        <v>Q4</v>
      </c>
      <c r="O1706" s="2">
        <f t="shared" si="79"/>
        <v>27.968675404969765</v>
      </c>
      <c r="P1706" t="str">
        <f>VLOOKUP(retail_sales_2023!C1706,customers!A:J,5,)</f>
        <v>Coimbatore</v>
      </c>
      <c r="Q1706" t="str">
        <f>VLOOKUP(C1706,customers!A:J,10,0)</f>
        <v>Occasional</v>
      </c>
    </row>
    <row r="1707" spans="1:17" x14ac:dyDescent="0.3">
      <c r="A1707" t="s">
        <v>2774</v>
      </c>
      <c r="B1707" s="1">
        <v>45139</v>
      </c>
      <c r="C1707" t="s">
        <v>397</v>
      </c>
      <c r="D1707" t="s">
        <v>398</v>
      </c>
      <c r="E1707" t="s">
        <v>21</v>
      </c>
      <c r="F1707" t="s">
        <v>38</v>
      </c>
      <c r="G1707" t="s">
        <v>141</v>
      </c>
      <c r="H1707">
        <v>2</v>
      </c>
      <c r="I1707">
        <v>767.5</v>
      </c>
      <c r="J1707">
        <v>0.25</v>
      </c>
      <c r="K1707">
        <v>1151.25</v>
      </c>
      <c r="L1707">
        <v>410.22</v>
      </c>
      <c r="M1707">
        <f t="shared" si="80"/>
        <v>1151.25</v>
      </c>
      <c r="N1707" t="str">
        <f t="shared" si="78"/>
        <v>Q3</v>
      </c>
      <c r="O1707" s="2">
        <f t="shared" si="79"/>
        <v>35.632573289902282</v>
      </c>
      <c r="P1707" t="str">
        <f>VLOOKUP(retail_sales_2023!C1707,customers!A:J,5,)</f>
        <v>Patna</v>
      </c>
      <c r="Q1707" t="str">
        <f>VLOOKUP(C1707,customers!A:J,10,0)</f>
        <v>Premium</v>
      </c>
    </row>
    <row r="1708" spans="1:17" x14ac:dyDescent="0.3">
      <c r="A1708" t="s">
        <v>2775</v>
      </c>
      <c r="B1708" s="1">
        <v>45094</v>
      </c>
      <c r="C1708" t="s">
        <v>1317</v>
      </c>
      <c r="D1708" t="s">
        <v>1318</v>
      </c>
      <c r="E1708" t="s">
        <v>33</v>
      </c>
      <c r="F1708" t="s">
        <v>81</v>
      </c>
      <c r="G1708" t="s">
        <v>264</v>
      </c>
      <c r="H1708">
        <v>3</v>
      </c>
      <c r="I1708">
        <v>2199.44</v>
      </c>
      <c r="J1708">
        <v>0.15</v>
      </c>
      <c r="K1708">
        <v>5608.57</v>
      </c>
      <c r="L1708">
        <v>2017.94</v>
      </c>
      <c r="M1708">
        <f t="shared" si="80"/>
        <v>5608.5719999999992</v>
      </c>
      <c r="N1708" t="str">
        <f t="shared" si="78"/>
        <v>Q2</v>
      </c>
      <c r="O1708" s="2">
        <f t="shared" si="79"/>
        <v>35.979581247982999</v>
      </c>
      <c r="P1708" t="str">
        <f>VLOOKUP(retail_sales_2023!C1708,customers!A:J,5,)</f>
        <v>Pune</v>
      </c>
      <c r="Q1708" t="str">
        <f>VLOOKUP(C1708,customers!A:J,10,0)</f>
        <v>Regular</v>
      </c>
    </row>
    <row r="1709" spans="1:17" x14ac:dyDescent="0.3">
      <c r="A1709" t="s">
        <v>2776</v>
      </c>
      <c r="B1709" s="1">
        <v>45075</v>
      </c>
      <c r="C1709" t="s">
        <v>1436</v>
      </c>
      <c r="D1709" t="s">
        <v>1437</v>
      </c>
      <c r="E1709" t="s">
        <v>21</v>
      </c>
      <c r="F1709" t="s">
        <v>28</v>
      </c>
      <c r="G1709" t="s">
        <v>439</v>
      </c>
      <c r="H1709">
        <v>3</v>
      </c>
      <c r="I1709">
        <v>5999.25</v>
      </c>
      <c r="J1709">
        <v>0</v>
      </c>
      <c r="K1709">
        <v>17997.75</v>
      </c>
      <c r="L1709">
        <v>2971.34</v>
      </c>
      <c r="M1709">
        <f t="shared" si="80"/>
        <v>17997.75</v>
      </c>
      <c r="N1709" t="str">
        <f t="shared" si="78"/>
        <v>Q2</v>
      </c>
      <c r="O1709" s="2">
        <f t="shared" si="79"/>
        <v>16.509508132961066</v>
      </c>
      <c r="P1709" t="str">
        <f>VLOOKUP(retail_sales_2023!C1709,customers!A:J,5,)</f>
        <v>Ranchi</v>
      </c>
      <c r="Q1709" t="str">
        <f>VLOOKUP(C1709,customers!A:J,10,0)</f>
        <v>Premium</v>
      </c>
    </row>
    <row r="1710" spans="1:17" x14ac:dyDescent="0.3">
      <c r="A1710" t="s">
        <v>2777</v>
      </c>
      <c r="B1710" s="1">
        <v>44938</v>
      </c>
      <c r="C1710" t="s">
        <v>1784</v>
      </c>
      <c r="D1710" t="s">
        <v>1785</v>
      </c>
      <c r="E1710" t="s">
        <v>21</v>
      </c>
      <c r="F1710" t="s">
        <v>28</v>
      </c>
      <c r="G1710" t="s">
        <v>57</v>
      </c>
      <c r="H1710">
        <v>2</v>
      </c>
      <c r="I1710">
        <v>4035.16</v>
      </c>
      <c r="J1710">
        <v>0.2</v>
      </c>
      <c r="K1710">
        <v>6456.26</v>
      </c>
      <c r="L1710">
        <v>997.49</v>
      </c>
      <c r="M1710">
        <f t="shared" si="80"/>
        <v>6456.2560000000003</v>
      </c>
      <c r="N1710" t="str">
        <f t="shared" si="78"/>
        <v>Q1</v>
      </c>
      <c r="O1710" s="2">
        <f t="shared" si="79"/>
        <v>15.449966389209852</v>
      </c>
      <c r="P1710" t="str">
        <f>VLOOKUP(retail_sales_2023!C1710,customers!A:J,5,)</f>
        <v>Bhubaneswar</v>
      </c>
      <c r="Q1710" t="str">
        <f>VLOOKUP(C1710,customers!A:J,10,0)</f>
        <v>Premium</v>
      </c>
    </row>
    <row r="1711" spans="1:17" x14ac:dyDescent="0.3">
      <c r="A1711" t="s">
        <v>2778</v>
      </c>
      <c r="B1711" s="1">
        <v>45020</v>
      </c>
      <c r="C1711" t="s">
        <v>541</v>
      </c>
      <c r="D1711" t="s">
        <v>13093</v>
      </c>
      <c r="E1711" t="s">
        <v>21</v>
      </c>
      <c r="F1711" t="s">
        <v>52</v>
      </c>
      <c r="G1711" t="s">
        <v>53</v>
      </c>
      <c r="H1711">
        <v>8</v>
      </c>
      <c r="I1711">
        <v>315.57</v>
      </c>
      <c r="J1711">
        <v>0</v>
      </c>
      <c r="K1711">
        <v>2524.56</v>
      </c>
      <c r="L1711">
        <v>223.89</v>
      </c>
      <c r="M1711">
        <f t="shared" si="80"/>
        <v>2524.56</v>
      </c>
      <c r="N1711" t="str">
        <f t="shared" si="78"/>
        <v>Q2</v>
      </c>
      <c r="O1711" s="2">
        <f t="shared" si="79"/>
        <v>8.8684760908831635</v>
      </c>
      <c r="P1711" t="str">
        <f>VLOOKUP(retail_sales_2023!C1711,customers!A:J,5,)</f>
        <v>Kolkata</v>
      </c>
      <c r="Q1711" t="str">
        <f>VLOOKUP(C1711,customers!A:J,10,0)</f>
        <v>Premium</v>
      </c>
    </row>
    <row r="1712" spans="1:17" x14ac:dyDescent="0.3">
      <c r="A1712" t="s">
        <v>2779</v>
      </c>
      <c r="B1712" s="1">
        <v>45096</v>
      </c>
      <c r="C1712" t="s">
        <v>2136</v>
      </c>
      <c r="D1712" t="s">
        <v>2137</v>
      </c>
      <c r="E1712" t="s">
        <v>27</v>
      </c>
      <c r="F1712" t="s">
        <v>43</v>
      </c>
      <c r="G1712" t="s">
        <v>121</v>
      </c>
      <c r="H1712">
        <v>2</v>
      </c>
      <c r="I1712">
        <v>78537.97</v>
      </c>
      <c r="J1712">
        <v>0.3</v>
      </c>
      <c r="K1712">
        <v>109953.16</v>
      </c>
      <c r="L1712">
        <v>15562.6</v>
      </c>
      <c r="M1712">
        <f t="shared" si="80"/>
        <v>109953.158</v>
      </c>
      <c r="N1712" t="str">
        <f t="shared" si="78"/>
        <v>Q2</v>
      </c>
      <c r="O1712" s="2">
        <f t="shared" si="79"/>
        <v>14.153845146424167</v>
      </c>
      <c r="P1712" t="str">
        <f>VLOOKUP(retail_sales_2023!C1712,customers!A:J,5,)</f>
        <v>Chandigarh</v>
      </c>
      <c r="Q1712" t="str">
        <f>VLOOKUP(C1712,customers!A:J,10,0)</f>
        <v>Premium</v>
      </c>
    </row>
    <row r="1713" spans="1:17" x14ac:dyDescent="0.3">
      <c r="A1713" t="s">
        <v>2780</v>
      </c>
      <c r="B1713" s="1">
        <v>45042</v>
      </c>
      <c r="C1713" t="s">
        <v>1258</v>
      </c>
      <c r="D1713" t="s">
        <v>1259</v>
      </c>
      <c r="E1713" t="s">
        <v>33</v>
      </c>
      <c r="F1713" t="s">
        <v>43</v>
      </c>
      <c r="G1713" t="s">
        <v>301</v>
      </c>
      <c r="H1713">
        <v>3</v>
      </c>
      <c r="I1713">
        <v>38255.25</v>
      </c>
      <c r="J1713">
        <v>0.15</v>
      </c>
      <c r="K1713">
        <v>97550.89</v>
      </c>
      <c r="L1713">
        <v>11391.95</v>
      </c>
      <c r="M1713">
        <f t="shared" si="80"/>
        <v>97550.887499999997</v>
      </c>
      <c r="N1713" t="str">
        <f t="shared" si="78"/>
        <v>Q2</v>
      </c>
      <c r="O1713" s="2">
        <f t="shared" si="79"/>
        <v>11.677955987895139</v>
      </c>
      <c r="P1713" t="str">
        <f>VLOOKUP(retail_sales_2023!C1713,customers!A:J,5,)</f>
        <v>Mumbai</v>
      </c>
      <c r="Q1713" t="str">
        <f>VLOOKUP(C1713,customers!A:J,10,0)</f>
        <v>Regular</v>
      </c>
    </row>
    <row r="1714" spans="1:17" x14ac:dyDescent="0.3">
      <c r="A1714" t="s">
        <v>2781</v>
      </c>
      <c r="B1714" s="1">
        <v>45265</v>
      </c>
      <c r="C1714" t="s">
        <v>1403</v>
      </c>
      <c r="D1714" t="s">
        <v>1404</v>
      </c>
      <c r="E1714" t="s">
        <v>27</v>
      </c>
      <c r="F1714" t="s">
        <v>52</v>
      </c>
      <c r="G1714" t="s">
        <v>133</v>
      </c>
      <c r="H1714">
        <v>7</v>
      </c>
      <c r="I1714">
        <v>220.84</v>
      </c>
      <c r="J1714">
        <v>0</v>
      </c>
      <c r="K1714">
        <v>1545.88</v>
      </c>
      <c r="L1714">
        <v>113.41</v>
      </c>
      <c r="M1714">
        <f t="shared" si="80"/>
        <v>1545.88</v>
      </c>
      <c r="N1714" t="str">
        <f t="shared" si="78"/>
        <v>Q4</v>
      </c>
      <c r="O1714" s="2">
        <f t="shared" si="79"/>
        <v>7.336274484436049</v>
      </c>
      <c r="P1714" t="str">
        <f>VLOOKUP(retail_sales_2023!C1714,customers!A:J,5,)</f>
        <v>Jaipur</v>
      </c>
      <c r="Q1714" t="str">
        <f>VLOOKUP(C1714,customers!A:J,10,0)</f>
        <v>Occasional</v>
      </c>
    </row>
    <row r="1715" spans="1:17" x14ac:dyDescent="0.3">
      <c r="A1715" t="s">
        <v>2782</v>
      </c>
      <c r="B1715" s="1">
        <v>45052</v>
      </c>
      <c r="C1715" t="s">
        <v>948</v>
      </c>
      <c r="D1715" t="s">
        <v>949</v>
      </c>
      <c r="E1715" t="s">
        <v>21</v>
      </c>
      <c r="F1715" t="s">
        <v>22</v>
      </c>
      <c r="G1715" t="s">
        <v>423</v>
      </c>
      <c r="H1715">
        <v>4</v>
      </c>
      <c r="I1715">
        <v>22009.23</v>
      </c>
      <c r="J1715">
        <v>0.05</v>
      </c>
      <c r="K1715">
        <v>83635.070000000007</v>
      </c>
      <c r="L1715">
        <v>-1037.1300000000001</v>
      </c>
      <c r="M1715">
        <f t="shared" si="80"/>
        <v>83635.073999999993</v>
      </c>
      <c r="N1715" t="str">
        <f t="shared" si="78"/>
        <v>Q2</v>
      </c>
      <c r="O1715" s="2">
        <f t="shared" si="79"/>
        <v>-1.2400659197152581</v>
      </c>
      <c r="P1715" t="str">
        <f>VLOOKUP(retail_sales_2023!C1715,customers!A:J,5,)</f>
        <v>Chandigarh</v>
      </c>
      <c r="Q1715" t="str">
        <f>VLOOKUP(C1715,customers!A:J,10,0)</f>
        <v>Regular</v>
      </c>
    </row>
    <row r="1716" spans="1:17" x14ac:dyDescent="0.3">
      <c r="A1716" t="s">
        <v>2783</v>
      </c>
      <c r="B1716" s="1">
        <v>45015</v>
      </c>
      <c r="C1716" t="s">
        <v>187</v>
      </c>
      <c r="D1716" t="s">
        <v>188</v>
      </c>
      <c r="E1716" t="s">
        <v>33</v>
      </c>
      <c r="F1716" t="s">
        <v>38</v>
      </c>
      <c r="G1716" t="s">
        <v>395</v>
      </c>
      <c r="H1716">
        <v>3</v>
      </c>
      <c r="I1716">
        <v>3081.19</v>
      </c>
      <c r="J1716">
        <v>0.05</v>
      </c>
      <c r="K1716">
        <v>8781.39</v>
      </c>
      <c r="L1716">
        <v>2401.8000000000002</v>
      </c>
      <c r="M1716">
        <f t="shared" si="80"/>
        <v>8781.3914999999997</v>
      </c>
      <c r="N1716" t="str">
        <f t="shared" si="78"/>
        <v>Q1</v>
      </c>
      <c r="O1716" s="2">
        <f t="shared" si="79"/>
        <v>27.351023015718471</v>
      </c>
      <c r="P1716" t="str">
        <f>VLOOKUP(retail_sales_2023!C1716,customers!A:J,5,)</f>
        <v>Pune</v>
      </c>
      <c r="Q1716" t="str">
        <f>VLOOKUP(C1716,customers!A:J,10,0)</f>
        <v>Regular</v>
      </c>
    </row>
    <row r="1717" spans="1:17" x14ac:dyDescent="0.3">
      <c r="A1717" t="s">
        <v>2784</v>
      </c>
      <c r="B1717" s="1">
        <v>45160</v>
      </c>
      <c r="C1717" t="s">
        <v>390</v>
      </c>
      <c r="D1717" t="s">
        <v>391</v>
      </c>
      <c r="E1717" t="s">
        <v>33</v>
      </c>
      <c r="F1717" t="s">
        <v>52</v>
      </c>
      <c r="G1717" t="s">
        <v>133</v>
      </c>
      <c r="H1717">
        <v>1</v>
      </c>
      <c r="I1717">
        <v>107.6</v>
      </c>
      <c r="J1717">
        <v>0.05</v>
      </c>
      <c r="K1717">
        <v>102.22</v>
      </c>
      <c r="L1717">
        <v>9.93</v>
      </c>
      <c r="M1717">
        <f t="shared" si="80"/>
        <v>102.21999999999998</v>
      </c>
      <c r="N1717" t="str">
        <f t="shared" si="78"/>
        <v>Q3</v>
      </c>
      <c r="O1717" s="2">
        <f t="shared" si="79"/>
        <v>9.7143416161220895</v>
      </c>
      <c r="P1717" t="str">
        <f>VLOOKUP(retail_sales_2023!C1717,customers!A:J,5,)</f>
        <v>Mumbai</v>
      </c>
      <c r="Q1717" t="str">
        <f>VLOOKUP(C1717,customers!A:J,10,0)</f>
        <v>Occasional</v>
      </c>
    </row>
    <row r="1718" spans="1:17" x14ac:dyDescent="0.3">
      <c r="A1718" t="s">
        <v>2785</v>
      </c>
      <c r="B1718" s="1">
        <v>44979</v>
      </c>
      <c r="C1718" t="s">
        <v>1195</v>
      </c>
      <c r="D1718" t="s">
        <v>1196</v>
      </c>
      <c r="E1718" t="s">
        <v>33</v>
      </c>
      <c r="F1718" t="s">
        <v>43</v>
      </c>
      <c r="G1718" t="s">
        <v>110</v>
      </c>
      <c r="H1718">
        <v>4</v>
      </c>
      <c r="I1718">
        <v>67387.75</v>
      </c>
      <c r="J1718">
        <v>0.05</v>
      </c>
      <c r="K1718">
        <v>256073.45</v>
      </c>
      <c r="L1718">
        <v>36642.699999999997</v>
      </c>
      <c r="M1718">
        <f t="shared" si="80"/>
        <v>256073.44999999998</v>
      </c>
      <c r="N1718" t="str">
        <f t="shared" si="78"/>
        <v>Q1</v>
      </c>
      <c r="O1718" s="2">
        <f t="shared" si="79"/>
        <v>14.309449105325053</v>
      </c>
      <c r="P1718" t="str">
        <f>VLOOKUP(retail_sales_2023!C1718,customers!A:J,5,)</f>
        <v>Surat</v>
      </c>
      <c r="Q1718" t="str">
        <f>VLOOKUP(C1718,customers!A:J,10,0)</f>
        <v>Premium</v>
      </c>
    </row>
    <row r="1719" spans="1:17" x14ac:dyDescent="0.3">
      <c r="A1719" t="s">
        <v>2786</v>
      </c>
      <c r="B1719" s="1">
        <v>45185</v>
      </c>
      <c r="C1719" t="s">
        <v>867</v>
      </c>
      <c r="D1719" t="s">
        <v>868</v>
      </c>
      <c r="E1719" t="s">
        <v>33</v>
      </c>
      <c r="F1719" t="s">
        <v>81</v>
      </c>
      <c r="G1719" t="s">
        <v>101</v>
      </c>
      <c r="H1719">
        <v>3</v>
      </c>
      <c r="I1719">
        <v>1536.53</v>
      </c>
      <c r="J1719">
        <v>0.1</v>
      </c>
      <c r="K1719">
        <v>4148.63</v>
      </c>
      <c r="L1719">
        <v>1071.79</v>
      </c>
      <c r="M1719">
        <f t="shared" si="80"/>
        <v>4148.6310000000003</v>
      </c>
      <c r="N1719" t="str">
        <f t="shared" si="78"/>
        <v>Q3</v>
      </c>
      <c r="O1719" s="2">
        <f t="shared" si="79"/>
        <v>25.834793654772781</v>
      </c>
      <c r="P1719" t="str">
        <f>VLOOKUP(retail_sales_2023!C1719,customers!A:J,5,)</f>
        <v>Nagpur</v>
      </c>
      <c r="Q1719" t="str">
        <f>VLOOKUP(C1719,customers!A:J,10,0)</f>
        <v>Regular</v>
      </c>
    </row>
    <row r="1720" spans="1:17" x14ac:dyDescent="0.3">
      <c r="A1720" t="s">
        <v>2787</v>
      </c>
      <c r="B1720" s="1">
        <v>45001</v>
      </c>
      <c r="C1720" t="s">
        <v>610</v>
      </c>
      <c r="D1720" t="s">
        <v>611</v>
      </c>
      <c r="E1720" t="s">
        <v>21</v>
      </c>
      <c r="F1720" t="s">
        <v>52</v>
      </c>
      <c r="G1720" t="s">
        <v>200</v>
      </c>
      <c r="H1720">
        <v>6</v>
      </c>
      <c r="I1720">
        <v>304.62</v>
      </c>
      <c r="J1720">
        <v>0</v>
      </c>
      <c r="K1720">
        <v>1827.72</v>
      </c>
      <c r="L1720">
        <v>141.94999999999999</v>
      </c>
      <c r="M1720">
        <f t="shared" si="80"/>
        <v>1827.72</v>
      </c>
      <c r="N1720" t="str">
        <f t="shared" si="78"/>
        <v>Q1</v>
      </c>
      <c r="O1720" s="2">
        <f t="shared" si="79"/>
        <v>7.7665069047775352</v>
      </c>
      <c r="P1720" t="str">
        <f>VLOOKUP(retail_sales_2023!C1720,customers!A:J,5,)</f>
        <v>Patna</v>
      </c>
      <c r="Q1720" t="str">
        <f>VLOOKUP(C1720,customers!A:J,10,0)</f>
        <v>Regular</v>
      </c>
    </row>
    <row r="1721" spans="1:17" x14ac:dyDescent="0.3">
      <c r="A1721" t="s">
        <v>2788</v>
      </c>
      <c r="B1721" s="1">
        <v>45196</v>
      </c>
      <c r="C1721" t="s">
        <v>986</v>
      </c>
      <c r="D1721" t="s">
        <v>987</v>
      </c>
      <c r="E1721" t="s">
        <v>15</v>
      </c>
      <c r="F1721" t="s">
        <v>43</v>
      </c>
      <c r="G1721" t="s">
        <v>110</v>
      </c>
      <c r="H1721">
        <v>1</v>
      </c>
      <c r="I1721">
        <v>77316.759999999995</v>
      </c>
      <c r="J1721">
        <v>0.05</v>
      </c>
      <c r="K1721">
        <v>73450.92</v>
      </c>
      <c r="L1721">
        <v>10119.549999999999</v>
      </c>
      <c r="M1721">
        <f t="shared" si="80"/>
        <v>73450.921999999991</v>
      </c>
      <c r="N1721" t="str">
        <f t="shared" si="78"/>
        <v>Q3</v>
      </c>
      <c r="O1721" s="2">
        <f t="shared" si="79"/>
        <v>13.777295097188707</v>
      </c>
      <c r="P1721" t="str">
        <f>VLOOKUP(retail_sales_2023!C1721,customers!A:J,5,)</f>
        <v>Chennai</v>
      </c>
      <c r="Q1721" t="str">
        <f>VLOOKUP(C1721,customers!A:J,10,0)</f>
        <v>Occasional</v>
      </c>
    </row>
    <row r="1722" spans="1:17" x14ac:dyDescent="0.3">
      <c r="A1722" t="s">
        <v>2789</v>
      </c>
      <c r="B1722" s="1">
        <v>45073</v>
      </c>
      <c r="C1722" t="s">
        <v>804</v>
      </c>
      <c r="D1722" t="s">
        <v>805</v>
      </c>
      <c r="E1722" t="s">
        <v>33</v>
      </c>
      <c r="F1722" t="s">
        <v>16</v>
      </c>
      <c r="G1722" t="s">
        <v>305</v>
      </c>
      <c r="H1722">
        <v>2</v>
      </c>
      <c r="I1722">
        <v>730.94</v>
      </c>
      <c r="J1722">
        <v>0</v>
      </c>
      <c r="K1722">
        <v>1461.88</v>
      </c>
      <c r="L1722">
        <v>363.41</v>
      </c>
      <c r="M1722">
        <f t="shared" si="80"/>
        <v>1461.88</v>
      </c>
      <c r="N1722" t="str">
        <f t="shared" si="78"/>
        <v>Q2</v>
      </c>
      <c r="O1722" s="2">
        <f t="shared" si="79"/>
        <v>24.859085561058365</v>
      </c>
      <c r="P1722" t="str">
        <f>VLOOKUP(retail_sales_2023!C1722,customers!A:J,5,)</f>
        <v>Mumbai</v>
      </c>
      <c r="Q1722" t="str">
        <f>VLOOKUP(C1722,customers!A:J,10,0)</f>
        <v>Premium</v>
      </c>
    </row>
    <row r="1723" spans="1:17" x14ac:dyDescent="0.3">
      <c r="A1723" t="s">
        <v>2790</v>
      </c>
      <c r="B1723" s="1">
        <v>45226</v>
      </c>
      <c r="C1723" t="s">
        <v>1120</v>
      </c>
      <c r="D1723" t="s">
        <v>1121</v>
      </c>
      <c r="E1723" t="s">
        <v>33</v>
      </c>
      <c r="F1723" t="s">
        <v>52</v>
      </c>
      <c r="G1723" t="s">
        <v>133</v>
      </c>
      <c r="H1723">
        <v>4</v>
      </c>
      <c r="I1723">
        <v>447.06</v>
      </c>
      <c r="J1723">
        <v>0.1</v>
      </c>
      <c r="K1723">
        <v>1609.42</v>
      </c>
      <c r="L1723">
        <v>90.27</v>
      </c>
      <c r="M1723">
        <f t="shared" si="80"/>
        <v>1609.4159999999999</v>
      </c>
      <c r="N1723" t="str">
        <f t="shared" si="78"/>
        <v>Q4</v>
      </c>
      <c r="O1723" s="2">
        <f t="shared" si="79"/>
        <v>5.6088528786767897</v>
      </c>
      <c r="P1723" t="str">
        <f>VLOOKUP(retail_sales_2023!C1723,customers!A:J,5,)</f>
        <v>Nagpur</v>
      </c>
      <c r="Q1723" t="str">
        <f>VLOOKUP(C1723,customers!A:J,10,0)</f>
        <v>Regular</v>
      </c>
    </row>
    <row r="1724" spans="1:17" x14ac:dyDescent="0.3">
      <c r="A1724" t="s">
        <v>2791</v>
      </c>
      <c r="B1724" s="1">
        <v>45009</v>
      </c>
      <c r="C1724" t="s">
        <v>482</v>
      </c>
      <c r="D1724" t="s">
        <v>483</v>
      </c>
      <c r="E1724" t="s">
        <v>15</v>
      </c>
      <c r="F1724" t="s">
        <v>28</v>
      </c>
      <c r="G1724" t="s">
        <v>61</v>
      </c>
      <c r="H1724">
        <v>5</v>
      </c>
      <c r="I1724">
        <v>4600.5600000000004</v>
      </c>
      <c r="J1724">
        <v>0.1</v>
      </c>
      <c r="K1724">
        <v>20702.52</v>
      </c>
      <c r="L1724">
        <v>5229.1400000000003</v>
      </c>
      <c r="M1724">
        <f t="shared" si="80"/>
        <v>20702.520000000004</v>
      </c>
      <c r="N1724" t="str">
        <f t="shared" si="78"/>
        <v>Q1</v>
      </c>
      <c r="O1724" s="2">
        <f t="shared" si="79"/>
        <v>25.258470949430311</v>
      </c>
      <c r="P1724" t="str">
        <f>VLOOKUP(retail_sales_2023!C1724,customers!A:J,5,)</f>
        <v>Bengaluru</v>
      </c>
      <c r="Q1724" t="str">
        <f>VLOOKUP(C1724,customers!A:J,10,0)</f>
        <v>Premium</v>
      </c>
    </row>
    <row r="1725" spans="1:17" x14ac:dyDescent="0.3">
      <c r="A1725" t="s">
        <v>2792</v>
      </c>
      <c r="B1725" s="1">
        <v>45080</v>
      </c>
      <c r="C1725" t="s">
        <v>580</v>
      </c>
      <c r="D1725" t="s">
        <v>581</v>
      </c>
      <c r="E1725" t="s">
        <v>21</v>
      </c>
      <c r="F1725" t="s">
        <v>52</v>
      </c>
      <c r="G1725" t="s">
        <v>268</v>
      </c>
      <c r="H1725">
        <v>0</v>
      </c>
      <c r="I1725">
        <v>321.42</v>
      </c>
      <c r="J1725">
        <v>0.05</v>
      </c>
      <c r="K1725">
        <v>0</v>
      </c>
      <c r="L1725">
        <v>0</v>
      </c>
      <c r="M1725">
        <f t="shared" si="80"/>
        <v>0</v>
      </c>
      <c r="N1725" t="str">
        <f t="shared" si="78"/>
        <v>Q2</v>
      </c>
      <c r="O1725" s="2">
        <v>0</v>
      </c>
      <c r="P1725" t="str">
        <f>VLOOKUP(retail_sales_2023!C1725,customers!A:J,5,)</f>
        <v>Patna</v>
      </c>
      <c r="Q1725" t="str">
        <f>VLOOKUP(C1725,customers!A:J,10,0)</f>
        <v>Regular</v>
      </c>
    </row>
    <row r="1726" spans="1:17" x14ac:dyDescent="0.3">
      <c r="A1726" t="s">
        <v>2793</v>
      </c>
      <c r="B1726" s="1">
        <v>44983</v>
      </c>
      <c r="C1726" t="s">
        <v>986</v>
      </c>
      <c r="D1726" t="s">
        <v>987</v>
      </c>
      <c r="E1726" t="s">
        <v>15</v>
      </c>
      <c r="F1726" t="s">
        <v>43</v>
      </c>
      <c r="G1726" t="s">
        <v>178</v>
      </c>
      <c r="H1726">
        <v>5</v>
      </c>
      <c r="I1726">
        <v>28874.31</v>
      </c>
      <c r="J1726">
        <v>0.05</v>
      </c>
      <c r="K1726">
        <v>137152.97</v>
      </c>
      <c r="L1726">
        <v>17268.11</v>
      </c>
      <c r="M1726">
        <f t="shared" si="80"/>
        <v>137152.9725</v>
      </c>
      <c r="N1726" t="str">
        <f t="shared" si="78"/>
        <v>Q1</v>
      </c>
      <c r="O1726" s="2">
        <f t="shared" si="79"/>
        <v>12.590401797350797</v>
      </c>
      <c r="P1726" t="str">
        <f>VLOOKUP(retail_sales_2023!C1726,customers!A:J,5,)</f>
        <v>Chennai</v>
      </c>
      <c r="Q1726" t="str">
        <f>VLOOKUP(C1726,customers!A:J,10,0)</f>
        <v>Occasional</v>
      </c>
    </row>
    <row r="1727" spans="1:17" x14ac:dyDescent="0.3">
      <c r="A1727" t="s">
        <v>2794</v>
      </c>
      <c r="B1727" s="1">
        <v>45160</v>
      </c>
      <c r="C1727" t="s">
        <v>580</v>
      </c>
      <c r="D1727" t="s">
        <v>581</v>
      </c>
      <c r="E1727" t="s">
        <v>21</v>
      </c>
      <c r="F1727" t="s">
        <v>81</v>
      </c>
      <c r="G1727" t="s">
        <v>150</v>
      </c>
      <c r="H1727">
        <v>2</v>
      </c>
      <c r="I1727">
        <v>462.24</v>
      </c>
      <c r="J1727">
        <v>0.1</v>
      </c>
      <c r="K1727">
        <v>832.03</v>
      </c>
      <c r="L1727">
        <v>234.39</v>
      </c>
      <c r="M1727">
        <f t="shared" si="80"/>
        <v>832.03200000000004</v>
      </c>
      <c r="N1727" t="str">
        <f t="shared" si="78"/>
        <v>Q3</v>
      </c>
      <c r="O1727" s="2">
        <f t="shared" si="79"/>
        <v>28.17085922382606</v>
      </c>
      <c r="P1727" t="str">
        <f>VLOOKUP(retail_sales_2023!C1727,customers!A:J,5,)</f>
        <v>Patna</v>
      </c>
      <c r="Q1727" t="str">
        <f>VLOOKUP(C1727,customers!A:J,10,0)</f>
        <v>Regular</v>
      </c>
    </row>
    <row r="1728" spans="1:17" x14ac:dyDescent="0.3">
      <c r="A1728" t="s">
        <v>2795</v>
      </c>
      <c r="B1728" s="1">
        <v>44929</v>
      </c>
      <c r="C1728" t="s">
        <v>67</v>
      </c>
      <c r="D1728" t="s">
        <v>68</v>
      </c>
      <c r="E1728" t="s">
        <v>33</v>
      </c>
      <c r="F1728" t="s">
        <v>81</v>
      </c>
      <c r="G1728" t="s">
        <v>101</v>
      </c>
      <c r="H1728">
        <v>2</v>
      </c>
      <c r="I1728">
        <v>3635.59</v>
      </c>
      <c r="J1728">
        <v>0.2</v>
      </c>
      <c r="K1728">
        <v>5816.94</v>
      </c>
      <c r="L1728">
        <v>2005.13</v>
      </c>
      <c r="M1728">
        <f t="shared" si="80"/>
        <v>5816.9440000000004</v>
      </c>
      <c r="N1728" t="str">
        <f t="shared" si="78"/>
        <v>Q1</v>
      </c>
      <c r="O1728" s="2">
        <f t="shared" si="79"/>
        <v>34.47052917857156</v>
      </c>
      <c r="P1728" t="str">
        <f>VLOOKUP(retail_sales_2023!C1728,customers!A:J,5,)</f>
        <v>Surat</v>
      </c>
      <c r="Q1728" t="str">
        <f>VLOOKUP(C1728,customers!A:J,10,0)</f>
        <v>Premium</v>
      </c>
    </row>
    <row r="1729" spans="1:17" x14ac:dyDescent="0.3">
      <c r="A1729" t="s">
        <v>2796</v>
      </c>
      <c r="B1729" s="1">
        <v>45214</v>
      </c>
      <c r="C1729" t="s">
        <v>678</v>
      </c>
      <c r="D1729" t="s">
        <v>679</v>
      </c>
      <c r="E1729" t="s">
        <v>27</v>
      </c>
      <c r="F1729" t="s">
        <v>22</v>
      </c>
      <c r="G1729" t="s">
        <v>315</v>
      </c>
      <c r="H1729">
        <v>5</v>
      </c>
      <c r="I1729">
        <v>41827.39</v>
      </c>
      <c r="J1729">
        <v>0.05</v>
      </c>
      <c r="K1729">
        <v>198680.1</v>
      </c>
      <c r="L1729">
        <v>55285.77</v>
      </c>
      <c r="M1729">
        <f t="shared" si="80"/>
        <v>198680.10250000001</v>
      </c>
      <c r="N1729" t="str">
        <f t="shared" si="78"/>
        <v>Q4</v>
      </c>
      <c r="O1729" s="2">
        <f t="shared" si="79"/>
        <v>27.826526159388887</v>
      </c>
      <c r="P1729" t="str">
        <f>VLOOKUP(retail_sales_2023!C1729,customers!A:J,5,)</f>
        <v>Amritsar</v>
      </c>
      <c r="Q1729" t="str">
        <f>VLOOKUP(C1729,customers!A:J,10,0)</f>
        <v>Premium</v>
      </c>
    </row>
    <row r="1730" spans="1:17" x14ac:dyDescent="0.3">
      <c r="A1730" t="s">
        <v>2797</v>
      </c>
      <c r="B1730" s="1">
        <v>45167</v>
      </c>
      <c r="C1730" t="s">
        <v>95</v>
      </c>
      <c r="D1730" t="s">
        <v>96</v>
      </c>
      <c r="E1730" t="s">
        <v>15</v>
      </c>
      <c r="F1730" t="s">
        <v>52</v>
      </c>
      <c r="G1730" t="s">
        <v>69</v>
      </c>
      <c r="H1730">
        <v>9</v>
      </c>
      <c r="I1730">
        <v>119.78</v>
      </c>
      <c r="J1730">
        <v>0.05</v>
      </c>
      <c r="K1730">
        <v>1024.1199999999999</v>
      </c>
      <c r="L1730">
        <v>-109.07</v>
      </c>
      <c r="M1730">
        <f t="shared" si="80"/>
        <v>1024.1189999999999</v>
      </c>
      <c r="N1730" t="str">
        <f t="shared" si="78"/>
        <v>Q3</v>
      </c>
      <c r="O1730" s="2">
        <f t="shared" si="79"/>
        <v>-10.650119126664844</v>
      </c>
      <c r="P1730" t="str">
        <f>VLOOKUP(retail_sales_2023!C1730,customers!A:J,5,)</f>
        <v>Bengaluru</v>
      </c>
      <c r="Q1730" t="str">
        <f>VLOOKUP(C1730,customers!A:J,10,0)</f>
        <v>Premium</v>
      </c>
    </row>
    <row r="1731" spans="1:17" x14ac:dyDescent="0.3">
      <c r="A1731" t="s">
        <v>2798</v>
      </c>
      <c r="B1731" s="1">
        <v>44927</v>
      </c>
      <c r="C1731" t="s">
        <v>1648</v>
      </c>
      <c r="D1731" t="s">
        <v>1649</v>
      </c>
      <c r="E1731" t="s">
        <v>15</v>
      </c>
      <c r="F1731" t="s">
        <v>81</v>
      </c>
      <c r="G1731" t="s">
        <v>239</v>
      </c>
      <c r="H1731">
        <v>1</v>
      </c>
      <c r="I1731">
        <v>4534.9799999999996</v>
      </c>
      <c r="J1731">
        <v>0.3</v>
      </c>
      <c r="K1731">
        <v>3174.49</v>
      </c>
      <c r="L1731">
        <v>990.53</v>
      </c>
      <c r="M1731">
        <f t="shared" si="80"/>
        <v>3174.4859999999994</v>
      </c>
      <c r="N1731" t="str">
        <f t="shared" ref="N1731:N1794" si="81">"Q"&amp;ROUNDUP(MONTH(B1731)/3,0)</f>
        <v>Q1</v>
      </c>
      <c r="O1731" s="2">
        <f t="shared" ref="O1731:O1794" si="82">(L1731/K1731)*100</f>
        <v>31.202807380083105</v>
      </c>
      <c r="P1731" t="str">
        <f>VLOOKUP(retail_sales_2023!C1731,customers!A:J,5,)</f>
        <v>Hyderabad</v>
      </c>
      <c r="Q1731" t="str">
        <f>VLOOKUP(C1731,customers!A:J,10,0)</f>
        <v>Premium</v>
      </c>
    </row>
    <row r="1732" spans="1:17" x14ac:dyDescent="0.3">
      <c r="A1732" t="s">
        <v>2799</v>
      </c>
      <c r="B1732" s="1">
        <v>45149</v>
      </c>
      <c r="C1732" t="s">
        <v>303</v>
      </c>
      <c r="D1732" t="s">
        <v>304</v>
      </c>
      <c r="E1732" t="s">
        <v>27</v>
      </c>
      <c r="F1732" t="s">
        <v>28</v>
      </c>
      <c r="G1732" t="s">
        <v>325</v>
      </c>
      <c r="H1732">
        <v>3</v>
      </c>
      <c r="I1732">
        <v>7102.34</v>
      </c>
      <c r="J1732">
        <v>0.25</v>
      </c>
      <c r="K1732">
        <v>15980.26</v>
      </c>
      <c r="L1732">
        <v>2961.24</v>
      </c>
      <c r="M1732">
        <f t="shared" si="80"/>
        <v>15980.264999999999</v>
      </c>
      <c r="N1732" t="str">
        <f t="shared" si="81"/>
        <v>Q3</v>
      </c>
      <c r="O1732" s="2">
        <f t="shared" si="82"/>
        <v>18.530612142731094</v>
      </c>
      <c r="P1732" t="str">
        <f>VLOOKUP(retail_sales_2023!C1732,customers!A:J,5,)</f>
        <v>Jaipur</v>
      </c>
      <c r="Q1732" t="str">
        <f>VLOOKUP(C1732,customers!A:J,10,0)</f>
        <v>Premium</v>
      </c>
    </row>
    <row r="1733" spans="1:17" x14ac:dyDescent="0.3">
      <c r="A1733" t="s">
        <v>2800</v>
      </c>
      <c r="B1733" s="1">
        <v>45145</v>
      </c>
      <c r="C1733" t="s">
        <v>708</v>
      </c>
      <c r="D1733" t="s">
        <v>709</v>
      </c>
      <c r="E1733" t="s">
        <v>33</v>
      </c>
      <c r="F1733" t="s">
        <v>38</v>
      </c>
      <c r="G1733" t="s">
        <v>77</v>
      </c>
      <c r="H1733">
        <v>2</v>
      </c>
      <c r="I1733">
        <v>2544.33</v>
      </c>
      <c r="J1733">
        <v>0</v>
      </c>
      <c r="K1733">
        <v>5088.66</v>
      </c>
      <c r="L1733">
        <v>1354.69</v>
      </c>
      <c r="M1733">
        <f t="shared" ref="M1733:M1796" si="83">H1733*I1733*(1-J1733)</f>
        <v>5088.66</v>
      </c>
      <c r="N1733" t="str">
        <f t="shared" si="81"/>
        <v>Q3</v>
      </c>
      <c r="O1733" s="2">
        <f t="shared" si="82"/>
        <v>26.621743248713809</v>
      </c>
      <c r="P1733" t="str">
        <f>VLOOKUP(retail_sales_2023!C1733,customers!A:J,5,)</f>
        <v>Mumbai</v>
      </c>
      <c r="Q1733" t="str">
        <f>VLOOKUP(C1733,customers!A:J,10,0)</f>
        <v>Premium</v>
      </c>
    </row>
    <row r="1734" spans="1:17" x14ac:dyDescent="0.3">
      <c r="A1734" t="s">
        <v>2801</v>
      </c>
      <c r="B1734" s="1">
        <v>45102</v>
      </c>
      <c r="C1734" t="s">
        <v>647</v>
      </c>
      <c r="D1734" t="s">
        <v>648</v>
      </c>
      <c r="E1734" t="s">
        <v>27</v>
      </c>
      <c r="F1734" t="s">
        <v>43</v>
      </c>
      <c r="G1734" t="s">
        <v>282</v>
      </c>
      <c r="H1734">
        <v>1</v>
      </c>
      <c r="I1734">
        <v>53253.16</v>
      </c>
      <c r="J1734">
        <v>0.05</v>
      </c>
      <c r="K1734">
        <v>50590.5</v>
      </c>
      <c r="L1734">
        <v>7620.86</v>
      </c>
      <c r="M1734">
        <f t="shared" si="83"/>
        <v>50590.502</v>
      </c>
      <c r="N1734" t="str">
        <f t="shared" si="81"/>
        <v>Q2</v>
      </c>
      <c r="O1734" s="2">
        <f t="shared" si="82"/>
        <v>15.063816329152708</v>
      </c>
      <c r="P1734" t="str">
        <f>VLOOKUP(retail_sales_2023!C1734,customers!A:J,5,)</f>
        <v>Chandigarh</v>
      </c>
      <c r="Q1734" t="str">
        <f>VLOOKUP(C1734,customers!A:J,10,0)</f>
        <v>Regular</v>
      </c>
    </row>
    <row r="1735" spans="1:17" x14ac:dyDescent="0.3">
      <c r="A1735" t="s">
        <v>2802</v>
      </c>
      <c r="B1735" s="1">
        <v>44981</v>
      </c>
      <c r="C1735" t="s">
        <v>180</v>
      </c>
      <c r="D1735" t="s">
        <v>181</v>
      </c>
      <c r="E1735" t="s">
        <v>15</v>
      </c>
      <c r="F1735" t="s">
        <v>52</v>
      </c>
      <c r="G1735" t="s">
        <v>69</v>
      </c>
      <c r="H1735">
        <v>4</v>
      </c>
      <c r="I1735">
        <v>311.33999999999997</v>
      </c>
      <c r="J1735">
        <v>0</v>
      </c>
      <c r="K1735">
        <v>1245.3599999999999</v>
      </c>
      <c r="L1735">
        <v>101.92</v>
      </c>
      <c r="M1735">
        <f t="shared" si="83"/>
        <v>1245.3599999999999</v>
      </c>
      <c r="N1735" t="str">
        <f t="shared" si="81"/>
        <v>Q1</v>
      </c>
      <c r="O1735" s="2">
        <f t="shared" si="82"/>
        <v>8.1839789297873722</v>
      </c>
      <c r="P1735" t="str">
        <f>VLOOKUP(retail_sales_2023!C1735,customers!A:J,5,)</f>
        <v>Kochi</v>
      </c>
      <c r="Q1735" t="str">
        <f>VLOOKUP(C1735,customers!A:J,10,0)</f>
        <v>Premium</v>
      </c>
    </row>
    <row r="1736" spans="1:17" x14ac:dyDescent="0.3">
      <c r="A1736" t="s">
        <v>2803</v>
      </c>
      <c r="B1736" s="1">
        <v>45217</v>
      </c>
      <c r="C1736" t="s">
        <v>284</v>
      </c>
      <c r="D1736" t="s">
        <v>285</v>
      </c>
      <c r="E1736" t="s">
        <v>33</v>
      </c>
      <c r="F1736" t="s">
        <v>52</v>
      </c>
      <c r="G1736" t="s">
        <v>69</v>
      </c>
      <c r="H1736">
        <v>2</v>
      </c>
      <c r="I1736">
        <v>681.09</v>
      </c>
      <c r="J1736">
        <v>0.1</v>
      </c>
      <c r="K1736">
        <v>1225.96</v>
      </c>
      <c r="L1736">
        <v>123.41</v>
      </c>
      <c r="M1736">
        <f t="shared" si="83"/>
        <v>1225.962</v>
      </c>
      <c r="N1736" t="str">
        <f t="shared" si="81"/>
        <v>Q4</v>
      </c>
      <c r="O1736" s="2">
        <f t="shared" si="82"/>
        <v>10.066396946066755</v>
      </c>
      <c r="P1736" t="str">
        <f>VLOOKUP(retail_sales_2023!C1736,customers!A:J,5,)</f>
        <v>Mumbai</v>
      </c>
      <c r="Q1736" t="str">
        <f>VLOOKUP(C1736,customers!A:J,10,0)</f>
        <v>Premium</v>
      </c>
    </row>
    <row r="1737" spans="1:17" x14ac:dyDescent="0.3">
      <c r="A1737" t="s">
        <v>2804</v>
      </c>
      <c r="B1737" s="1">
        <v>45104</v>
      </c>
      <c r="C1737" t="s">
        <v>921</v>
      </c>
      <c r="D1737" t="s">
        <v>922</v>
      </c>
      <c r="E1737" t="s">
        <v>15</v>
      </c>
      <c r="F1737" t="s">
        <v>52</v>
      </c>
      <c r="G1737" t="s">
        <v>937</v>
      </c>
      <c r="H1737">
        <v>5</v>
      </c>
      <c r="I1737">
        <v>668.69</v>
      </c>
      <c r="J1737">
        <v>0.25</v>
      </c>
      <c r="K1737">
        <v>2507.59</v>
      </c>
      <c r="L1737">
        <v>179.53</v>
      </c>
      <c r="M1737">
        <f t="shared" si="83"/>
        <v>2507.5875000000001</v>
      </c>
      <c r="N1737" t="str">
        <f t="shared" si="81"/>
        <v>Q2</v>
      </c>
      <c r="O1737" s="2">
        <f t="shared" si="82"/>
        <v>7.1594638676976698</v>
      </c>
      <c r="P1737" t="str">
        <f>VLOOKUP(retail_sales_2023!C1737,customers!A:J,5,)</f>
        <v>Kochi</v>
      </c>
      <c r="Q1737" t="str">
        <f>VLOOKUP(C1737,customers!A:J,10,0)</f>
        <v>Premium</v>
      </c>
    </row>
    <row r="1738" spans="1:17" x14ac:dyDescent="0.3">
      <c r="A1738" t="s">
        <v>2805</v>
      </c>
      <c r="B1738" s="1">
        <v>45288</v>
      </c>
      <c r="C1738" t="s">
        <v>943</v>
      </c>
      <c r="D1738" t="s">
        <v>944</v>
      </c>
      <c r="E1738" t="s">
        <v>27</v>
      </c>
      <c r="F1738" t="s">
        <v>43</v>
      </c>
      <c r="G1738" t="s">
        <v>110</v>
      </c>
      <c r="H1738">
        <v>5</v>
      </c>
      <c r="I1738">
        <v>80306.080000000002</v>
      </c>
      <c r="J1738">
        <v>0.1</v>
      </c>
      <c r="K1738">
        <v>361377.36</v>
      </c>
      <c r="L1738">
        <v>53725.69</v>
      </c>
      <c r="M1738">
        <f t="shared" si="83"/>
        <v>361377.36000000004</v>
      </c>
      <c r="N1738" t="str">
        <f t="shared" si="81"/>
        <v>Q4</v>
      </c>
      <c r="O1738" s="2">
        <f t="shared" si="82"/>
        <v>14.866921934456547</v>
      </c>
      <c r="P1738" t="str">
        <f>VLOOKUP(retail_sales_2023!C1738,customers!A:J,5,)</f>
        <v>Lucknow</v>
      </c>
      <c r="Q1738" t="str">
        <f>VLOOKUP(C1738,customers!A:J,10,0)</f>
        <v>Premium</v>
      </c>
    </row>
    <row r="1739" spans="1:17" x14ac:dyDescent="0.3">
      <c r="A1739" t="s">
        <v>2806</v>
      </c>
      <c r="B1739" s="1">
        <v>45189</v>
      </c>
      <c r="C1739" t="s">
        <v>846</v>
      </c>
      <c r="D1739" t="s">
        <v>847</v>
      </c>
      <c r="E1739" t="s">
        <v>15</v>
      </c>
      <c r="F1739" t="s">
        <v>52</v>
      </c>
      <c r="G1739" t="s">
        <v>133</v>
      </c>
      <c r="H1739">
        <v>10</v>
      </c>
      <c r="I1739">
        <v>353.41</v>
      </c>
      <c r="J1739">
        <v>0.25</v>
      </c>
      <c r="K1739">
        <v>2650.58</v>
      </c>
      <c r="L1739">
        <v>268.7</v>
      </c>
      <c r="M1739">
        <f t="shared" si="83"/>
        <v>2650.5750000000003</v>
      </c>
      <c r="N1739" t="str">
        <f t="shared" si="81"/>
        <v>Q3</v>
      </c>
      <c r="O1739" s="2">
        <f t="shared" si="82"/>
        <v>10.137403888960153</v>
      </c>
      <c r="P1739" t="str">
        <f>VLOOKUP(retail_sales_2023!C1739,customers!A:J,5,)</f>
        <v>Coimbatore</v>
      </c>
      <c r="Q1739" t="str">
        <f>VLOOKUP(C1739,customers!A:J,10,0)</f>
        <v>Premium</v>
      </c>
    </row>
    <row r="1740" spans="1:17" x14ac:dyDescent="0.3">
      <c r="A1740" t="s">
        <v>2807</v>
      </c>
      <c r="B1740" s="1">
        <v>45231</v>
      </c>
      <c r="C1740" t="s">
        <v>107</v>
      </c>
      <c r="D1740" t="s">
        <v>108</v>
      </c>
      <c r="E1740" t="s">
        <v>15</v>
      </c>
      <c r="F1740" t="s">
        <v>28</v>
      </c>
      <c r="G1740" t="s">
        <v>280</v>
      </c>
      <c r="H1740">
        <v>5</v>
      </c>
      <c r="I1740">
        <v>1708.4</v>
      </c>
      <c r="J1740">
        <v>0.1</v>
      </c>
      <c r="K1740">
        <v>7687.8</v>
      </c>
      <c r="L1740">
        <v>1760.79</v>
      </c>
      <c r="M1740">
        <f t="shared" si="83"/>
        <v>7687.8</v>
      </c>
      <c r="N1740" t="str">
        <f t="shared" si="81"/>
        <v>Q4</v>
      </c>
      <c r="O1740" s="2">
        <f t="shared" si="82"/>
        <v>22.903691563256068</v>
      </c>
      <c r="P1740" t="str">
        <f>VLOOKUP(retail_sales_2023!C1740,customers!A:J,5,)</f>
        <v>Chennai</v>
      </c>
      <c r="Q1740" t="str">
        <f>VLOOKUP(C1740,customers!A:J,10,0)</f>
        <v>Premium</v>
      </c>
    </row>
    <row r="1741" spans="1:17" x14ac:dyDescent="0.3">
      <c r="A1741" t="s">
        <v>2808</v>
      </c>
      <c r="B1741" s="1">
        <v>44998</v>
      </c>
      <c r="C1741" t="s">
        <v>1044</v>
      </c>
      <c r="D1741" t="s">
        <v>1045</v>
      </c>
      <c r="E1741" t="s">
        <v>33</v>
      </c>
      <c r="F1741" t="s">
        <v>43</v>
      </c>
      <c r="G1741" t="s">
        <v>44</v>
      </c>
      <c r="H1741">
        <v>1</v>
      </c>
      <c r="I1741">
        <v>84456.39</v>
      </c>
      <c r="J1741">
        <v>0.15</v>
      </c>
      <c r="K1741">
        <v>71787.929999999993</v>
      </c>
      <c r="L1741">
        <v>11054.17</v>
      </c>
      <c r="M1741">
        <f t="shared" si="83"/>
        <v>71787.931499999992</v>
      </c>
      <c r="N1741" t="str">
        <f t="shared" si="81"/>
        <v>Q1</v>
      </c>
      <c r="O1741" s="2">
        <f t="shared" si="82"/>
        <v>15.398368500108587</v>
      </c>
      <c r="P1741" t="str">
        <f>VLOOKUP(retail_sales_2023!C1741,customers!A:J,5,)</f>
        <v>Ahmedabad</v>
      </c>
      <c r="Q1741" t="str">
        <f>VLOOKUP(C1741,customers!A:J,10,0)</f>
        <v>Premium</v>
      </c>
    </row>
    <row r="1742" spans="1:17" x14ac:dyDescent="0.3">
      <c r="A1742" t="s">
        <v>2809</v>
      </c>
      <c r="B1742" s="1">
        <v>44962</v>
      </c>
      <c r="C1742" t="s">
        <v>849</v>
      </c>
      <c r="D1742" t="s">
        <v>850</v>
      </c>
      <c r="E1742" t="s">
        <v>33</v>
      </c>
      <c r="F1742" t="s">
        <v>52</v>
      </c>
      <c r="G1742" t="s">
        <v>268</v>
      </c>
      <c r="H1742">
        <v>10</v>
      </c>
      <c r="I1742">
        <v>584.45000000000005</v>
      </c>
      <c r="J1742">
        <v>0</v>
      </c>
      <c r="K1742">
        <v>5844.5</v>
      </c>
      <c r="L1742">
        <v>352.2</v>
      </c>
      <c r="M1742">
        <f t="shared" si="83"/>
        <v>5844.5</v>
      </c>
      <c r="N1742" t="str">
        <f t="shared" si="81"/>
        <v>Q1</v>
      </c>
      <c r="O1742" s="2">
        <f t="shared" si="82"/>
        <v>6.0261784583796736</v>
      </c>
      <c r="P1742" t="str">
        <f>VLOOKUP(retail_sales_2023!C1742,customers!A:J,5,)</f>
        <v>Nagpur</v>
      </c>
      <c r="Q1742" t="str">
        <f>VLOOKUP(C1742,customers!A:J,10,0)</f>
        <v>Occasional</v>
      </c>
    </row>
    <row r="1743" spans="1:17" x14ac:dyDescent="0.3">
      <c r="A1743" t="s">
        <v>2810</v>
      </c>
      <c r="B1743" s="1">
        <v>45282</v>
      </c>
      <c r="C1743" t="s">
        <v>1738</v>
      </c>
      <c r="D1743" t="s">
        <v>1739</v>
      </c>
      <c r="E1743" t="s">
        <v>33</v>
      </c>
      <c r="F1743" t="s">
        <v>43</v>
      </c>
      <c r="G1743" t="s">
        <v>110</v>
      </c>
      <c r="H1743">
        <v>5</v>
      </c>
      <c r="I1743">
        <v>7446.19</v>
      </c>
      <c r="J1743">
        <v>0.1</v>
      </c>
      <c r="K1743">
        <v>33507.85</v>
      </c>
      <c r="L1743">
        <v>4899.16</v>
      </c>
      <c r="M1743">
        <f t="shared" si="83"/>
        <v>33507.854999999996</v>
      </c>
      <c r="N1743" t="str">
        <f t="shared" si="81"/>
        <v>Q4</v>
      </c>
      <c r="O1743" s="2">
        <f t="shared" si="82"/>
        <v>14.620932109938417</v>
      </c>
      <c r="P1743" t="str">
        <f>VLOOKUP(retail_sales_2023!C1743,customers!A:J,5,)</f>
        <v>Surat</v>
      </c>
      <c r="Q1743" t="str">
        <f>VLOOKUP(C1743,customers!A:J,10,0)</f>
        <v>Occasional</v>
      </c>
    </row>
    <row r="1744" spans="1:17" x14ac:dyDescent="0.3">
      <c r="A1744" t="s">
        <v>2811</v>
      </c>
      <c r="B1744" s="1">
        <v>45182</v>
      </c>
      <c r="C1744" t="s">
        <v>317</v>
      </c>
      <c r="D1744" t="s">
        <v>318</v>
      </c>
      <c r="E1744" t="s">
        <v>21</v>
      </c>
      <c r="F1744" t="s">
        <v>22</v>
      </c>
      <c r="G1744" t="s">
        <v>315</v>
      </c>
      <c r="H1744">
        <v>2</v>
      </c>
      <c r="I1744">
        <v>18240.77</v>
      </c>
      <c r="J1744">
        <v>0.25</v>
      </c>
      <c r="K1744">
        <v>27361.15</v>
      </c>
      <c r="L1744">
        <v>5041.95</v>
      </c>
      <c r="M1744">
        <f t="shared" si="83"/>
        <v>27361.154999999999</v>
      </c>
      <c r="N1744" t="str">
        <f t="shared" si="81"/>
        <v>Q3</v>
      </c>
      <c r="O1744" s="2">
        <f t="shared" si="82"/>
        <v>18.427405280845285</v>
      </c>
      <c r="P1744" t="str">
        <f>VLOOKUP(retail_sales_2023!C1744,customers!A:J,5,)</f>
        <v>Patna</v>
      </c>
      <c r="Q1744" t="str">
        <f>VLOOKUP(C1744,customers!A:J,10,0)</f>
        <v>Regular</v>
      </c>
    </row>
    <row r="1745" spans="1:17" x14ac:dyDescent="0.3">
      <c r="A1745" t="s">
        <v>2812</v>
      </c>
      <c r="B1745" s="1">
        <v>44981</v>
      </c>
      <c r="C1745" t="s">
        <v>829</v>
      </c>
      <c r="D1745" t="s">
        <v>830</v>
      </c>
      <c r="E1745" t="s">
        <v>15</v>
      </c>
      <c r="F1745" t="s">
        <v>43</v>
      </c>
      <c r="G1745" t="s">
        <v>301</v>
      </c>
      <c r="H1745">
        <v>3</v>
      </c>
      <c r="I1745">
        <v>45240.26</v>
      </c>
      <c r="J1745">
        <v>0.15</v>
      </c>
      <c r="K1745">
        <v>115362.66</v>
      </c>
      <c r="L1745">
        <v>14082.01</v>
      </c>
      <c r="M1745">
        <f t="shared" si="83"/>
        <v>115362.663</v>
      </c>
      <c r="N1745" t="str">
        <f t="shared" si="81"/>
        <v>Q1</v>
      </c>
      <c r="O1745" s="2">
        <f t="shared" si="82"/>
        <v>12.206731363510514</v>
      </c>
      <c r="P1745" t="str">
        <f>VLOOKUP(retail_sales_2023!C1745,customers!A:J,5,)</f>
        <v>Chennai</v>
      </c>
      <c r="Q1745" t="str">
        <f>VLOOKUP(C1745,customers!A:J,10,0)</f>
        <v>Regular</v>
      </c>
    </row>
    <row r="1746" spans="1:17" x14ac:dyDescent="0.3">
      <c r="A1746" t="s">
        <v>2813</v>
      </c>
      <c r="B1746" s="1">
        <v>45222</v>
      </c>
      <c r="C1746" t="s">
        <v>397</v>
      </c>
      <c r="D1746" t="s">
        <v>398</v>
      </c>
      <c r="E1746" t="s">
        <v>21</v>
      </c>
      <c r="F1746" t="s">
        <v>38</v>
      </c>
      <c r="G1746" t="s">
        <v>73</v>
      </c>
      <c r="H1746">
        <v>5</v>
      </c>
      <c r="I1746">
        <v>334.2</v>
      </c>
      <c r="J1746">
        <v>0.05</v>
      </c>
      <c r="K1746">
        <v>1587.45</v>
      </c>
      <c r="L1746">
        <v>-226.96</v>
      </c>
      <c r="M1746">
        <f t="shared" si="83"/>
        <v>1587.4499999999998</v>
      </c>
      <c r="N1746" t="str">
        <f t="shared" si="81"/>
        <v>Q4</v>
      </c>
      <c r="O1746" s="2">
        <f t="shared" si="82"/>
        <v>-14.297143217109202</v>
      </c>
      <c r="P1746" t="str">
        <f>VLOOKUP(retail_sales_2023!C1746,customers!A:J,5,)</f>
        <v>Patna</v>
      </c>
      <c r="Q1746" t="str">
        <f>VLOOKUP(C1746,customers!A:J,10,0)</f>
        <v>Premium</v>
      </c>
    </row>
    <row r="1747" spans="1:17" x14ac:dyDescent="0.3">
      <c r="A1747" t="s">
        <v>2814</v>
      </c>
      <c r="B1747" s="1">
        <v>45189</v>
      </c>
      <c r="C1747" t="s">
        <v>231</v>
      </c>
      <c r="D1747" t="s">
        <v>232</v>
      </c>
      <c r="E1747" t="s">
        <v>27</v>
      </c>
      <c r="F1747" t="s">
        <v>52</v>
      </c>
      <c r="G1747" t="s">
        <v>235</v>
      </c>
      <c r="H1747">
        <v>9</v>
      </c>
      <c r="I1747">
        <v>446.28</v>
      </c>
      <c r="J1747">
        <v>0</v>
      </c>
      <c r="K1747">
        <v>4016.52</v>
      </c>
      <c r="L1747">
        <v>311.18</v>
      </c>
      <c r="M1747">
        <f t="shared" si="83"/>
        <v>4016.5199999999995</v>
      </c>
      <c r="N1747" t="str">
        <f t="shared" si="81"/>
        <v>Q3</v>
      </c>
      <c r="O1747" s="2">
        <f t="shared" si="82"/>
        <v>7.7475028133807387</v>
      </c>
      <c r="P1747" t="str">
        <f>VLOOKUP(retail_sales_2023!C1747,customers!A:J,5,)</f>
        <v>Delhi</v>
      </c>
      <c r="Q1747" t="str">
        <f>VLOOKUP(C1747,customers!A:J,10,0)</f>
        <v>Regular</v>
      </c>
    </row>
    <row r="1748" spans="1:17" x14ac:dyDescent="0.3">
      <c r="A1748" t="s">
        <v>2815</v>
      </c>
      <c r="B1748" s="1">
        <v>45023</v>
      </c>
      <c r="C1748" t="s">
        <v>221</v>
      </c>
      <c r="D1748" t="s">
        <v>222</v>
      </c>
      <c r="E1748" t="s">
        <v>27</v>
      </c>
      <c r="F1748" t="s">
        <v>16</v>
      </c>
      <c r="G1748" t="s">
        <v>17</v>
      </c>
      <c r="H1748">
        <v>4</v>
      </c>
      <c r="I1748">
        <v>631.30999999999995</v>
      </c>
      <c r="J1748">
        <v>0.2</v>
      </c>
      <c r="K1748">
        <v>2020.19</v>
      </c>
      <c r="L1748">
        <v>552.4</v>
      </c>
      <c r="M1748">
        <f t="shared" si="83"/>
        <v>2020.192</v>
      </c>
      <c r="N1748" t="str">
        <f t="shared" si="81"/>
        <v>Q2</v>
      </c>
      <c r="O1748" s="2">
        <f t="shared" si="82"/>
        <v>27.343962696578046</v>
      </c>
      <c r="P1748" t="str">
        <f>VLOOKUP(retail_sales_2023!C1748,customers!A:J,5,)</f>
        <v>Lucknow</v>
      </c>
      <c r="Q1748" t="str">
        <f>VLOOKUP(C1748,customers!A:J,10,0)</f>
        <v>Premium</v>
      </c>
    </row>
    <row r="1749" spans="1:17" x14ac:dyDescent="0.3">
      <c r="A1749" t="s">
        <v>2816</v>
      </c>
      <c r="B1749" s="1">
        <v>45005</v>
      </c>
      <c r="C1749" t="s">
        <v>1255</v>
      </c>
      <c r="D1749" t="s">
        <v>1256</v>
      </c>
      <c r="E1749" t="s">
        <v>27</v>
      </c>
      <c r="F1749" t="s">
        <v>43</v>
      </c>
      <c r="G1749" t="s">
        <v>128</v>
      </c>
      <c r="H1749">
        <v>1</v>
      </c>
      <c r="I1749">
        <v>45467.23</v>
      </c>
      <c r="J1749">
        <v>0</v>
      </c>
      <c r="K1749">
        <v>45467.23</v>
      </c>
      <c r="L1749">
        <v>5790.45</v>
      </c>
      <c r="M1749">
        <f t="shared" si="83"/>
        <v>45467.23</v>
      </c>
      <c r="N1749" t="str">
        <f t="shared" si="81"/>
        <v>Q1</v>
      </c>
      <c r="O1749" s="2">
        <f t="shared" si="82"/>
        <v>12.735436049216103</v>
      </c>
      <c r="P1749" t="str">
        <f>VLOOKUP(retail_sales_2023!C1749,customers!A:J,5,)</f>
        <v>Chandigarh</v>
      </c>
      <c r="Q1749" t="str">
        <f>VLOOKUP(C1749,customers!A:J,10,0)</f>
        <v>Regular</v>
      </c>
    </row>
    <row r="1750" spans="1:17" x14ac:dyDescent="0.3">
      <c r="A1750" t="s">
        <v>2817</v>
      </c>
      <c r="B1750" s="1">
        <v>45156</v>
      </c>
      <c r="C1750" t="s">
        <v>313</v>
      </c>
      <c r="D1750" t="s">
        <v>314</v>
      </c>
      <c r="E1750" t="s">
        <v>21</v>
      </c>
      <c r="F1750" t="s">
        <v>22</v>
      </c>
      <c r="G1750" t="s">
        <v>315</v>
      </c>
      <c r="H1750">
        <v>1</v>
      </c>
      <c r="I1750">
        <v>22695.11</v>
      </c>
      <c r="J1750">
        <v>0.1</v>
      </c>
      <c r="K1750">
        <v>20425.599999999999</v>
      </c>
      <c r="L1750">
        <v>3913.23</v>
      </c>
      <c r="M1750">
        <f t="shared" si="83"/>
        <v>20425.599000000002</v>
      </c>
      <c r="N1750" t="str">
        <f t="shared" si="81"/>
        <v>Q3</v>
      </c>
      <c r="O1750" s="2">
        <f t="shared" si="82"/>
        <v>19.15845801347329</v>
      </c>
      <c r="P1750" t="str">
        <f>VLOOKUP(retail_sales_2023!C1750,customers!A:J,5,)</f>
        <v>Kolkata</v>
      </c>
      <c r="Q1750" t="str">
        <f>VLOOKUP(C1750,customers!A:J,10,0)</f>
        <v>Premium</v>
      </c>
    </row>
    <row r="1751" spans="1:17" x14ac:dyDescent="0.3">
      <c r="A1751" t="s">
        <v>2818</v>
      </c>
      <c r="B1751" s="1">
        <v>45142</v>
      </c>
      <c r="C1751" t="s">
        <v>420</v>
      </c>
      <c r="D1751" t="s">
        <v>421</v>
      </c>
      <c r="E1751" t="s">
        <v>33</v>
      </c>
      <c r="F1751" t="s">
        <v>43</v>
      </c>
      <c r="G1751" t="s">
        <v>154</v>
      </c>
      <c r="H1751">
        <v>1</v>
      </c>
      <c r="I1751">
        <v>52526.06</v>
      </c>
      <c r="J1751">
        <v>0</v>
      </c>
      <c r="K1751">
        <v>52526.06</v>
      </c>
      <c r="L1751">
        <v>-6934.43</v>
      </c>
      <c r="M1751">
        <f t="shared" si="83"/>
        <v>52526.06</v>
      </c>
      <c r="N1751" t="str">
        <f t="shared" si="81"/>
        <v>Q3</v>
      </c>
      <c r="O1751" s="2">
        <f t="shared" si="82"/>
        <v>-13.201884931022811</v>
      </c>
      <c r="P1751" t="str">
        <f>VLOOKUP(retail_sales_2023!C1751,customers!A:J,5,)</f>
        <v>Surat</v>
      </c>
      <c r="Q1751" t="str">
        <f>VLOOKUP(C1751,customers!A:J,10,0)</f>
        <v>Premium</v>
      </c>
    </row>
    <row r="1752" spans="1:17" x14ac:dyDescent="0.3">
      <c r="A1752" t="s">
        <v>2819</v>
      </c>
      <c r="B1752" s="1">
        <v>45025</v>
      </c>
      <c r="C1752" t="s">
        <v>2422</v>
      </c>
      <c r="D1752" t="s">
        <v>2423</v>
      </c>
      <c r="E1752" t="s">
        <v>27</v>
      </c>
      <c r="F1752" t="s">
        <v>28</v>
      </c>
      <c r="G1752" t="s">
        <v>57</v>
      </c>
      <c r="H1752">
        <v>3</v>
      </c>
      <c r="I1752">
        <v>6515</v>
      </c>
      <c r="J1752">
        <v>0.05</v>
      </c>
      <c r="K1752">
        <v>18567.75</v>
      </c>
      <c r="L1752">
        <v>4653.41</v>
      </c>
      <c r="M1752">
        <f t="shared" si="83"/>
        <v>18567.75</v>
      </c>
      <c r="N1752" t="str">
        <f t="shared" si="81"/>
        <v>Q2</v>
      </c>
      <c r="O1752" s="2">
        <f t="shared" si="82"/>
        <v>25.06178723862611</v>
      </c>
      <c r="P1752" t="str">
        <f>VLOOKUP(retail_sales_2023!C1752,customers!A:J,5,)</f>
        <v>Amritsar</v>
      </c>
      <c r="Q1752" t="str">
        <f>VLOOKUP(C1752,customers!A:J,10,0)</f>
        <v>Occasional</v>
      </c>
    </row>
    <row r="1753" spans="1:17" x14ac:dyDescent="0.3">
      <c r="A1753" t="s">
        <v>2820</v>
      </c>
      <c r="B1753" s="1">
        <v>45124</v>
      </c>
      <c r="C1753" t="s">
        <v>1934</v>
      </c>
      <c r="D1753" t="s">
        <v>1935</v>
      </c>
      <c r="E1753" t="s">
        <v>15</v>
      </c>
      <c r="F1753" t="s">
        <v>28</v>
      </c>
      <c r="G1753" t="s">
        <v>57</v>
      </c>
      <c r="H1753">
        <v>3</v>
      </c>
      <c r="I1753">
        <v>6839.11</v>
      </c>
      <c r="J1753">
        <v>0.1</v>
      </c>
      <c r="K1753">
        <v>18465.599999999999</v>
      </c>
      <c r="L1753">
        <v>3358.14</v>
      </c>
      <c r="M1753">
        <f t="shared" si="83"/>
        <v>18465.596999999998</v>
      </c>
      <c r="N1753" t="str">
        <f t="shared" si="81"/>
        <v>Q3</v>
      </c>
      <c r="O1753" s="2">
        <f t="shared" si="82"/>
        <v>18.185924096698727</v>
      </c>
      <c r="P1753" t="str">
        <f>VLOOKUP(retail_sales_2023!C1753,customers!A:J,5,)</f>
        <v>Kochi</v>
      </c>
      <c r="Q1753" t="str">
        <f>VLOOKUP(C1753,customers!A:J,10,0)</f>
        <v>Premium</v>
      </c>
    </row>
    <row r="1754" spans="1:17" x14ac:dyDescent="0.3">
      <c r="A1754" t="s">
        <v>2821</v>
      </c>
      <c r="B1754" s="1">
        <v>44999</v>
      </c>
      <c r="C1754" t="s">
        <v>231</v>
      </c>
      <c r="D1754" t="s">
        <v>232</v>
      </c>
      <c r="E1754" t="s">
        <v>27</v>
      </c>
      <c r="F1754" t="s">
        <v>52</v>
      </c>
      <c r="G1754" t="s">
        <v>937</v>
      </c>
      <c r="H1754">
        <v>8</v>
      </c>
      <c r="I1754">
        <v>119.69</v>
      </c>
      <c r="J1754">
        <v>0.2</v>
      </c>
      <c r="K1754">
        <v>766.02</v>
      </c>
      <c r="L1754">
        <v>66.23</v>
      </c>
      <c r="M1754">
        <f t="shared" si="83"/>
        <v>766.01600000000008</v>
      </c>
      <c r="N1754" t="str">
        <f t="shared" si="81"/>
        <v>Q1</v>
      </c>
      <c r="O1754" s="2">
        <f t="shared" si="82"/>
        <v>8.6459883553954224</v>
      </c>
      <c r="P1754" t="str">
        <f>VLOOKUP(retail_sales_2023!C1754,customers!A:J,5,)</f>
        <v>Delhi</v>
      </c>
      <c r="Q1754" t="str">
        <f>VLOOKUP(C1754,customers!A:J,10,0)</f>
        <v>Regular</v>
      </c>
    </row>
    <row r="1755" spans="1:17" x14ac:dyDescent="0.3">
      <c r="A1755" t="s">
        <v>2822</v>
      </c>
      <c r="B1755" s="1">
        <v>45259</v>
      </c>
      <c r="C1755" t="s">
        <v>604</v>
      </c>
      <c r="D1755" t="s">
        <v>605</v>
      </c>
      <c r="E1755" t="s">
        <v>27</v>
      </c>
      <c r="F1755" t="s">
        <v>16</v>
      </c>
      <c r="G1755" t="s">
        <v>192</v>
      </c>
      <c r="H1755">
        <v>5</v>
      </c>
      <c r="I1755">
        <v>350.14</v>
      </c>
      <c r="J1755">
        <v>0.2</v>
      </c>
      <c r="K1755">
        <v>1400.56</v>
      </c>
      <c r="L1755">
        <v>458.72</v>
      </c>
      <c r="M1755">
        <f t="shared" si="83"/>
        <v>1400.56</v>
      </c>
      <c r="N1755" t="str">
        <f t="shared" si="81"/>
        <v>Q4</v>
      </c>
      <c r="O1755" s="2">
        <f t="shared" si="82"/>
        <v>32.752613240418121</v>
      </c>
      <c r="P1755" t="str">
        <f>VLOOKUP(retail_sales_2023!C1755,customers!A:J,5,)</f>
        <v>Delhi</v>
      </c>
      <c r="Q1755" t="str">
        <f>VLOOKUP(C1755,customers!A:J,10,0)</f>
        <v>Premium</v>
      </c>
    </row>
    <row r="1756" spans="1:17" x14ac:dyDescent="0.3">
      <c r="A1756" t="s">
        <v>2823</v>
      </c>
      <c r="B1756" s="1">
        <v>44987</v>
      </c>
      <c r="C1756" t="s">
        <v>1265</v>
      </c>
      <c r="D1756" t="s">
        <v>1266</v>
      </c>
      <c r="E1756" t="s">
        <v>15</v>
      </c>
      <c r="F1756" t="s">
        <v>28</v>
      </c>
      <c r="G1756" t="s">
        <v>97</v>
      </c>
      <c r="H1756">
        <v>3</v>
      </c>
      <c r="I1756">
        <v>3162.77</v>
      </c>
      <c r="J1756">
        <v>0.15</v>
      </c>
      <c r="K1756">
        <v>8065.06</v>
      </c>
      <c r="L1756">
        <v>1273.27</v>
      </c>
      <c r="M1756">
        <f t="shared" si="83"/>
        <v>8065.0634999999993</v>
      </c>
      <c r="N1756" t="str">
        <f t="shared" si="81"/>
        <v>Q1</v>
      </c>
      <c r="O1756" s="2">
        <f t="shared" si="82"/>
        <v>15.787483292126778</v>
      </c>
      <c r="P1756" t="str">
        <f>VLOOKUP(retail_sales_2023!C1756,customers!A:J,5,)</f>
        <v>Coimbatore</v>
      </c>
      <c r="Q1756" t="str">
        <f>VLOOKUP(C1756,customers!A:J,10,0)</f>
        <v>Premium</v>
      </c>
    </row>
    <row r="1757" spans="1:17" x14ac:dyDescent="0.3">
      <c r="A1757" t="s">
        <v>2824</v>
      </c>
      <c r="B1757" s="1">
        <v>45263</v>
      </c>
      <c r="C1757" t="s">
        <v>503</v>
      </c>
      <c r="D1757" t="s">
        <v>504</v>
      </c>
      <c r="E1757" t="s">
        <v>21</v>
      </c>
      <c r="F1757" t="s">
        <v>28</v>
      </c>
      <c r="G1757" t="s">
        <v>29</v>
      </c>
      <c r="H1757">
        <v>4</v>
      </c>
      <c r="I1757">
        <v>1924.94</v>
      </c>
      <c r="J1757">
        <v>0.05</v>
      </c>
      <c r="K1757">
        <v>7314.77</v>
      </c>
      <c r="L1757">
        <v>1902.47</v>
      </c>
      <c r="M1757">
        <f t="shared" si="83"/>
        <v>7314.7719999999999</v>
      </c>
      <c r="N1757" t="str">
        <f t="shared" si="81"/>
        <v>Q4</v>
      </c>
      <c r="O1757" s="2">
        <f t="shared" si="82"/>
        <v>26.008609976800361</v>
      </c>
      <c r="P1757" t="str">
        <f>VLOOKUP(retail_sales_2023!C1757,customers!A:J,5,)</f>
        <v>Patna</v>
      </c>
      <c r="Q1757" t="str">
        <f>VLOOKUP(C1757,customers!A:J,10,0)</f>
        <v>Premium</v>
      </c>
    </row>
    <row r="1758" spans="1:17" x14ac:dyDescent="0.3">
      <c r="A1758" t="s">
        <v>2825</v>
      </c>
      <c r="B1758" s="1">
        <v>45013</v>
      </c>
      <c r="C1758" t="s">
        <v>1272</v>
      </c>
      <c r="D1758" t="s">
        <v>1273</v>
      </c>
      <c r="E1758" t="s">
        <v>21</v>
      </c>
      <c r="F1758" t="s">
        <v>81</v>
      </c>
      <c r="G1758" t="s">
        <v>333</v>
      </c>
      <c r="H1758">
        <v>5</v>
      </c>
      <c r="I1758">
        <v>3060.59</v>
      </c>
      <c r="J1758">
        <v>0.15</v>
      </c>
      <c r="K1758">
        <v>13007.51</v>
      </c>
      <c r="L1758">
        <v>3679.88</v>
      </c>
      <c r="M1758">
        <f t="shared" si="83"/>
        <v>13007.5075</v>
      </c>
      <c r="N1758" t="str">
        <f t="shared" si="81"/>
        <v>Q1</v>
      </c>
      <c r="O1758" s="2">
        <f t="shared" si="82"/>
        <v>28.290426069247687</v>
      </c>
      <c r="P1758" t="str">
        <f>VLOOKUP(retail_sales_2023!C1758,customers!A:J,5,)</f>
        <v>Guwahati</v>
      </c>
      <c r="Q1758" t="str">
        <f>VLOOKUP(C1758,customers!A:J,10,0)</f>
        <v>Regular</v>
      </c>
    </row>
    <row r="1759" spans="1:17" x14ac:dyDescent="0.3">
      <c r="A1759" t="s">
        <v>2826</v>
      </c>
      <c r="B1759" s="1">
        <v>45083</v>
      </c>
      <c r="C1759" t="s">
        <v>1109</v>
      </c>
      <c r="D1759" t="s">
        <v>1110</v>
      </c>
      <c r="E1759" t="s">
        <v>15</v>
      </c>
      <c r="F1759" t="s">
        <v>28</v>
      </c>
      <c r="G1759" t="s">
        <v>57</v>
      </c>
      <c r="H1759">
        <v>2</v>
      </c>
      <c r="I1759">
        <v>5294.19</v>
      </c>
      <c r="J1759">
        <v>0.1</v>
      </c>
      <c r="K1759">
        <v>9529.5400000000009</v>
      </c>
      <c r="L1759">
        <v>2430.89</v>
      </c>
      <c r="M1759">
        <f t="shared" si="83"/>
        <v>9529.5419999999995</v>
      </c>
      <c r="N1759" t="str">
        <f t="shared" si="81"/>
        <v>Q2</v>
      </c>
      <c r="O1759" s="2">
        <f t="shared" si="82"/>
        <v>25.508996236964215</v>
      </c>
      <c r="P1759" t="str">
        <f>VLOOKUP(retail_sales_2023!C1759,customers!A:J,5,)</f>
        <v>Bengaluru</v>
      </c>
      <c r="Q1759" t="str">
        <f>VLOOKUP(C1759,customers!A:J,10,0)</f>
        <v>Premium</v>
      </c>
    </row>
    <row r="1760" spans="1:17" x14ac:dyDescent="0.3">
      <c r="A1760" t="s">
        <v>2827</v>
      </c>
      <c r="B1760" s="1">
        <v>44998</v>
      </c>
      <c r="C1760" t="s">
        <v>88</v>
      </c>
      <c r="D1760" t="s">
        <v>89</v>
      </c>
      <c r="E1760" t="s">
        <v>15</v>
      </c>
      <c r="F1760" t="s">
        <v>81</v>
      </c>
      <c r="G1760" t="s">
        <v>101</v>
      </c>
      <c r="H1760">
        <v>5</v>
      </c>
      <c r="I1760">
        <v>4110.82</v>
      </c>
      <c r="J1760">
        <v>0.25</v>
      </c>
      <c r="K1760">
        <v>15415.57</v>
      </c>
      <c r="L1760">
        <v>5824.07</v>
      </c>
      <c r="M1760">
        <f t="shared" si="83"/>
        <v>15415.574999999999</v>
      </c>
      <c r="N1760" t="str">
        <f t="shared" si="81"/>
        <v>Q1</v>
      </c>
      <c r="O1760" s="2">
        <f t="shared" si="82"/>
        <v>37.78043886797569</v>
      </c>
      <c r="P1760" t="str">
        <f>VLOOKUP(retail_sales_2023!C1760,customers!A:J,5,)</f>
        <v>Coimbatore</v>
      </c>
      <c r="Q1760" t="str">
        <f>VLOOKUP(C1760,customers!A:J,10,0)</f>
        <v>Regular</v>
      </c>
    </row>
    <row r="1761" spans="1:17" x14ac:dyDescent="0.3">
      <c r="A1761" t="s">
        <v>2828</v>
      </c>
      <c r="B1761" s="1">
        <v>45117</v>
      </c>
      <c r="C1761" t="s">
        <v>2086</v>
      </c>
      <c r="D1761" t="s">
        <v>13093</v>
      </c>
      <c r="E1761" t="s">
        <v>33</v>
      </c>
      <c r="F1761" t="s">
        <v>28</v>
      </c>
      <c r="G1761" t="s">
        <v>672</v>
      </c>
      <c r="H1761">
        <v>2</v>
      </c>
      <c r="I1761">
        <v>2188.1999999999998</v>
      </c>
      <c r="J1761">
        <v>0.1</v>
      </c>
      <c r="K1761">
        <v>3938.76</v>
      </c>
      <c r="L1761">
        <v>770.06</v>
      </c>
      <c r="M1761">
        <f t="shared" si="83"/>
        <v>3938.7599999999998</v>
      </c>
      <c r="N1761" t="str">
        <f t="shared" si="81"/>
        <v>Q3</v>
      </c>
      <c r="O1761" s="2">
        <f t="shared" si="82"/>
        <v>19.550823101686824</v>
      </c>
      <c r="P1761" t="str">
        <f>VLOOKUP(retail_sales_2023!C1761,customers!A:J,5,)</f>
        <v>Pune</v>
      </c>
      <c r="Q1761" t="str">
        <f>VLOOKUP(C1761,customers!A:J,10,0)</f>
        <v>Premium</v>
      </c>
    </row>
    <row r="1762" spans="1:17" x14ac:dyDescent="0.3">
      <c r="A1762" t="s">
        <v>2829</v>
      </c>
      <c r="B1762" s="1">
        <v>45291</v>
      </c>
      <c r="C1762" t="s">
        <v>726</v>
      </c>
      <c r="D1762" t="s">
        <v>727</v>
      </c>
      <c r="E1762" t="s">
        <v>15</v>
      </c>
      <c r="F1762" t="s">
        <v>43</v>
      </c>
      <c r="G1762" t="s">
        <v>110</v>
      </c>
      <c r="H1762">
        <v>1</v>
      </c>
      <c r="I1762">
        <v>48713.87</v>
      </c>
      <c r="J1762">
        <v>0.15</v>
      </c>
      <c r="K1762">
        <v>41406.79</v>
      </c>
      <c r="L1762">
        <v>4127.79</v>
      </c>
      <c r="M1762">
        <f t="shared" si="83"/>
        <v>41406.789499999999</v>
      </c>
      <c r="N1762" t="str">
        <f t="shared" si="81"/>
        <v>Q4</v>
      </c>
      <c r="O1762" s="2">
        <f t="shared" si="82"/>
        <v>9.9688722550093836</v>
      </c>
      <c r="P1762" t="str">
        <f>VLOOKUP(retail_sales_2023!C1762,customers!A:J,5,)</f>
        <v>Kochi</v>
      </c>
      <c r="Q1762" t="str">
        <f>VLOOKUP(C1762,customers!A:J,10,0)</f>
        <v>Occasional</v>
      </c>
    </row>
    <row r="1763" spans="1:17" x14ac:dyDescent="0.3">
      <c r="A1763" t="s">
        <v>2830</v>
      </c>
      <c r="B1763" s="1">
        <v>45023</v>
      </c>
      <c r="C1763" t="s">
        <v>518</v>
      </c>
      <c r="D1763" t="s">
        <v>519</v>
      </c>
      <c r="E1763" t="s">
        <v>21</v>
      </c>
      <c r="F1763" t="s">
        <v>52</v>
      </c>
      <c r="G1763" t="s">
        <v>53</v>
      </c>
      <c r="H1763">
        <v>2</v>
      </c>
      <c r="I1763">
        <v>70.790000000000006</v>
      </c>
      <c r="J1763">
        <v>0</v>
      </c>
      <c r="K1763">
        <v>141.58000000000001</v>
      </c>
      <c r="L1763">
        <v>9.11</v>
      </c>
      <c r="M1763">
        <f t="shared" si="83"/>
        <v>141.58000000000001</v>
      </c>
      <c r="N1763" t="str">
        <f t="shared" si="81"/>
        <v>Q2</v>
      </c>
      <c r="O1763" s="2">
        <f t="shared" si="82"/>
        <v>6.4345246503743461</v>
      </c>
      <c r="P1763" t="str">
        <f>VLOOKUP(retail_sales_2023!C1763,customers!A:J,5,)</f>
        <v>Ranchi</v>
      </c>
      <c r="Q1763" t="str">
        <f>VLOOKUP(C1763,customers!A:J,10,0)</f>
        <v>Premium</v>
      </c>
    </row>
    <row r="1764" spans="1:17" x14ac:dyDescent="0.3">
      <c r="A1764" t="s">
        <v>2831</v>
      </c>
      <c r="B1764" s="1">
        <v>44965</v>
      </c>
      <c r="C1764" t="s">
        <v>1422</v>
      </c>
      <c r="D1764" t="s">
        <v>1423</v>
      </c>
      <c r="E1764" t="s">
        <v>33</v>
      </c>
      <c r="F1764" t="s">
        <v>28</v>
      </c>
      <c r="G1764" t="s">
        <v>672</v>
      </c>
      <c r="H1764">
        <v>4</v>
      </c>
      <c r="I1764">
        <v>712.52</v>
      </c>
      <c r="J1764">
        <v>0</v>
      </c>
      <c r="K1764">
        <v>2850.08</v>
      </c>
      <c r="L1764">
        <v>728.22</v>
      </c>
      <c r="M1764">
        <f t="shared" si="83"/>
        <v>2850.08</v>
      </c>
      <c r="N1764" t="str">
        <f t="shared" si="81"/>
        <v>Q1</v>
      </c>
      <c r="O1764" s="2">
        <f t="shared" si="82"/>
        <v>25.550861730197049</v>
      </c>
      <c r="P1764" t="str">
        <f>VLOOKUP(retail_sales_2023!C1764,customers!A:J,5,)</f>
        <v>Mumbai</v>
      </c>
      <c r="Q1764" t="str">
        <f>VLOOKUP(C1764,customers!A:J,10,0)</f>
        <v>Premium</v>
      </c>
    </row>
    <row r="1765" spans="1:17" x14ac:dyDescent="0.3">
      <c r="A1765" t="s">
        <v>2832</v>
      </c>
      <c r="B1765" s="1">
        <v>45082</v>
      </c>
      <c r="C1765" t="s">
        <v>1047</v>
      </c>
      <c r="D1765" t="s">
        <v>1048</v>
      </c>
      <c r="E1765" t="s">
        <v>21</v>
      </c>
      <c r="F1765" t="s">
        <v>28</v>
      </c>
      <c r="G1765" t="s">
        <v>61</v>
      </c>
      <c r="H1765">
        <v>2</v>
      </c>
      <c r="I1765">
        <v>1376.61</v>
      </c>
      <c r="J1765">
        <v>0.05</v>
      </c>
      <c r="K1765">
        <v>2615.56</v>
      </c>
      <c r="L1765">
        <v>532.42999999999995</v>
      </c>
      <c r="M1765">
        <f t="shared" si="83"/>
        <v>2615.5589999999997</v>
      </c>
      <c r="N1765" t="str">
        <f t="shared" si="81"/>
        <v>Q2</v>
      </c>
      <c r="O1765" s="2">
        <f t="shared" si="82"/>
        <v>20.356252580709292</v>
      </c>
      <c r="P1765" t="str">
        <f>VLOOKUP(retail_sales_2023!C1765,customers!A:J,5,)</f>
        <v>Bhubaneswar</v>
      </c>
      <c r="Q1765" t="str">
        <f>VLOOKUP(C1765,customers!A:J,10,0)</f>
        <v>Premium</v>
      </c>
    </row>
    <row r="1766" spans="1:17" x14ac:dyDescent="0.3">
      <c r="A1766" t="s">
        <v>2833</v>
      </c>
      <c r="B1766" s="1">
        <v>45027</v>
      </c>
      <c r="C1766" t="s">
        <v>2487</v>
      </c>
      <c r="D1766" t="s">
        <v>2488</v>
      </c>
      <c r="E1766" t="s">
        <v>27</v>
      </c>
      <c r="F1766" t="s">
        <v>43</v>
      </c>
      <c r="G1766" t="s">
        <v>243</v>
      </c>
      <c r="H1766">
        <v>1</v>
      </c>
      <c r="I1766">
        <v>75867.87</v>
      </c>
      <c r="J1766">
        <v>0</v>
      </c>
      <c r="K1766">
        <v>75867.87</v>
      </c>
      <c r="L1766">
        <v>9838.27</v>
      </c>
      <c r="M1766">
        <f t="shared" si="83"/>
        <v>75867.87</v>
      </c>
      <c r="N1766" t="str">
        <f t="shared" si="81"/>
        <v>Q2</v>
      </c>
      <c r="O1766" s="2">
        <f t="shared" si="82"/>
        <v>12.967637024737877</v>
      </c>
      <c r="P1766" t="str">
        <f>VLOOKUP(retail_sales_2023!C1766,customers!A:J,5,)</f>
        <v>Amritsar</v>
      </c>
      <c r="Q1766" t="str">
        <f>VLOOKUP(C1766,customers!A:J,10,0)</f>
        <v>Regular</v>
      </c>
    </row>
    <row r="1767" spans="1:17" x14ac:dyDescent="0.3">
      <c r="A1767" t="s">
        <v>2834</v>
      </c>
      <c r="B1767" s="1">
        <v>45165</v>
      </c>
      <c r="C1767" t="s">
        <v>75</v>
      </c>
      <c r="D1767" t="s">
        <v>76</v>
      </c>
      <c r="E1767" t="s">
        <v>21</v>
      </c>
      <c r="F1767" t="s">
        <v>52</v>
      </c>
      <c r="G1767" t="s">
        <v>235</v>
      </c>
      <c r="H1767">
        <v>10</v>
      </c>
      <c r="I1767">
        <v>297.2</v>
      </c>
      <c r="J1767">
        <v>0</v>
      </c>
      <c r="K1767">
        <v>2972</v>
      </c>
      <c r="L1767">
        <v>191.26</v>
      </c>
      <c r="M1767">
        <f t="shared" si="83"/>
        <v>2972</v>
      </c>
      <c r="N1767" t="str">
        <f t="shared" si="81"/>
        <v>Q3</v>
      </c>
      <c r="O1767" s="2">
        <f t="shared" si="82"/>
        <v>6.4353970390309563</v>
      </c>
      <c r="P1767" t="str">
        <f>VLOOKUP(retail_sales_2023!C1767,customers!A:J,5,)</f>
        <v>Patna</v>
      </c>
      <c r="Q1767" t="str">
        <f>VLOOKUP(C1767,customers!A:J,10,0)</f>
        <v>Regular</v>
      </c>
    </row>
    <row r="1768" spans="1:17" x14ac:dyDescent="0.3">
      <c r="A1768" t="s">
        <v>2835</v>
      </c>
      <c r="B1768" s="1">
        <v>45121</v>
      </c>
      <c r="C1768" t="s">
        <v>2836</v>
      </c>
      <c r="D1768" t="s">
        <v>2837</v>
      </c>
      <c r="E1768" t="s">
        <v>27</v>
      </c>
      <c r="F1768" t="s">
        <v>43</v>
      </c>
      <c r="G1768" t="s">
        <v>154</v>
      </c>
      <c r="H1768">
        <v>3</v>
      </c>
      <c r="I1768">
        <v>6247.68</v>
      </c>
      <c r="J1768">
        <v>0.05</v>
      </c>
      <c r="K1768">
        <v>17805.89</v>
      </c>
      <c r="L1768">
        <v>1659.79</v>
      </c>
      <c r="M1768">
        <f t="shared" si="83"/>
        <v>17805.887999999999</v>
      </c>
      <c r="N1768" t="str">
        <f t="shared" si="81"/>
        <v>Q3</v>
      </c>
      <c r="O1768" s="2">
        <f t="shared" si="82"/>
        <v>9.3215784215223163</v>
      </c>
      <c r="P1768" t="str">
        <f>VLOOKUP(retail_sales_2023!C1768,customers!A:J,5,)</f>
        <v>Jaipur</v>
      </c>
      <c r="Q1768" t="str">
        <f>VLOOKUP(C1768,customers!A:J,10,0)</f>
        <v>Occasional</v>
      </c>
    </row>
    <row r="1769" spans="1:17" x14ac:dyDescent="0.3">
      <c r="A1769" t="s">
        <v>2838</v>
      </c>
      <c r="B1769" s="1">
        <v>45115</v>
      </c>
      <c r="C1769" t="s">
        <v>2178</v>
      </c>
      <c r="D1769" t="s">
        <v>2179</v>
      </c>
      <c r="E1769" t="s">
        <v>33</v>
      </c>
      <c r="F1769" t="s">
        <v>38</v>
      </c>
      <c r="G1769" t="s">
        <v>65</v>
      </c>
      <c r="H1769">
        <v>5</v>
      </c>
      <c r="I1769">
        <v>2358.71</v>
      </c>
      <c r="J1769">
        <v>0.1</v>
      </c>
      <c r="K1769">
        <v>10614.19</v>
      </c>
      <c r="L1769">
        <v>-615.25</v>
      </c>
      <c r="M1769">
        <f t="shared" si="83"/>
        <v>10614.195</v>
      </c>
      <c r="N1769" t="str">
        <f t="shared" si="81"/>
        <v>Q3</v>
      </c>
      <c r="O1769" s="2">
        <f t="shared" si="82"/>
        <v>-5.7964856479863274</v>
      </c>
      <c r="P1769" t="str">
        <f>VLOOKUP(retail_sales_2023!C1769,customers!A:J,5,)</f>
        <v>Ahmedabad</v>
      </c>
      <c r="Q1769" t="str">
        <f>VLOOKUP(C1769,customers!A:J,10,0)</f>
        <v>Premium</v>
      </c>
    </row>
    <row r="1770" spans="1:17" x14ac:dyDescent="0.3">
      <c r="A1770" t="s">
        <v>2839</v>
      </c>
      <c r="B1770" s="1">
        <v>44951</v>
      </c>
      <c r="C1770" t="s">
        <v>1386</v>
      </c>
      <c r="D1770" t="s">
        <v>1387</v>
      </c>
      <c r="E1770" t="s">
        <v>21</v>
      </c>
      <c r="F1770" t="s">
        <v>81</v>
      </c>
      <c r="G1770" t="s">
        <v>101</v>
      </c>
      <c r="H1770">
        <v>4</v>
      </c>
      <c r="I1770">
        <v>2451.65</v>
      </c>
      <c r="J1770">
        <v>0</v>
      </c>
      <c r="K1770">
        <v>9806.6</v>
      </c>
      <c r="L1770">
        <v>2666.85</v>
      </c>
      <c r="M1770">
        <f t="shared" si="83"/>
        <v>9806.6</v>
      </c>
      <c r="N1770" t="str">
        <f t="shared" si="81"/>
        <v>Q1</v>
      </c>
      <c r="O1770" s="2">
        <f t="shared" si="82"/>
        <v>27.194440478861171</v>
      </c>
      <c r="P1770" t="str">
        <f>VLOOKUP(retail_sales_2023!C1770,customers!A:J,5,)</f>
        <v>Patna</v>
      </c>
      <c r="Q1770" t="str">
        <f>VLOOKUP(C1770,customers!A:J,10,0)</f>
        <v>Premium</v>
      </c>
    </row>
    <row r="1771" spans="1:17" x14ac:dyDescent="0.3">
      <c r="A1771" t="s">
        <v>2840</v>
      </c>
      <c r="B1771" s="1">
        <v>45158</v>
      </c>
      <c r="C1771" t="s">
        <v>420</v>
      </c>
      <c r="D1771" t="s">
        <v>421</v>
      </c>
      <c r="E1771" t="s">
        <v>33</v>
      </c>
      <c r="F1771" t="s">
        <v>28</v>
      </c>
      <c r="G1771" t="s">
        <v>61</v>
      </c>
      <c r="H1771">
        <v>2</v>
      </c>
      <c r="I1771">
        <v>1866.46</v>
      </c>
      <c r="J1771">
        <v>0.05</v>
      </c>
      <c r="K1771">
        <v>3546.27</v>
      </c>
      <c r="L1771">
        <v>724.49</v>
      </c>
      <c r="M1771">
        <f t="shared" si="83"/>
        <v>3546.2739999999999</v>
      </c>
      <c r="N1771" t="str">
        <f t="shared" si="81"/>
        <v>Q3</v>
      </c>
      <c r="O1771" s="2">
        <f t="shared" si="82"/>
        <v>20.429634517394334</v>
      </c>
      <c r="P1771" t="str">
        <f>VLOOKUP(retail_sales_2023!C1771,customers!A:J,5,)</f>
        <v>Surat</v>
      </c>
      <c r="Q1771" t="str">
        <f>VLOOKUP(C1771,customers!A:J,10,0)</f>
        <v>Premium</v>
      </c>
    </row>
    <row r="1772" spans="1:17" x14ac:dyDescent="0.3">
      <c r="A1772" t="s">
        <v>2841</v>
      </c>
      <c r="B1772" s="1">
        <v>45106</v>
      </c>
      <c r="C1772" t="s">
        <v>1262</v>
      </c>
      <c r="D1772" t="s">
        <v>1263</v>
      </c>
      <c r="E1772" t="s">
        <v>27</v>
      </c>
      <c r="F1772" t="s">
        <v>81</v>
      </c>
      <c r="G1772" t="s">
        <v>158</v>
      </c>
      <c r="H1772">
        <v>4</v>
      </c>
      <c r="I1772">
        <v>2535.58</v>
      </c>
      <c r="J1772">
        <v>0.05</v>
      </c>
      <c r="K1772">
        <v>9635.2000000000007</v>
      </c>
      <c r="L1772">
        <v>2577.06</v>
      </c>
      <c r="M1772">
        <f t="shared" si="83"/>
        <v>9635.2039999999997</v>
      </c>
      <c r="N1772" t="str">
        <f t="shared" si="81"/>
        <v>Q2</v>
      </c>
      <c r="O1772" s="2">
        <f t="shared" si="82"/>
        <v>26.746305214214544</v>
      </c>
      <c r="P1772" t="str">
        <f>VLOOKUP(retail_sales_2023!C1772,customers!A:J,5,)</f>
        <v>Jaipur</v>
      </c>
      <c r="Q1772" t="str">
        <f>VLOOKUP(C1772,customers!A:J,10,0)</f>
        <v>Occasional</v>
      </c>
    </row>
    <row r="1773" spans="1:17" x14ac:dyDescent="0.3">
      <c r="A1773" t="s">
        <v>2842</v>
      </c>
      <c r="B1773" s="1">
        <v>45064</v>
      </c>
      <c r="C1773" t="s">
        <v>1847</v>
      </c>
      <c r="D1773" t="s">
        <v>1848</v>
      </c>
      <c r="E1773" t="s">
        <v>33</v>
      </c>
      <c r="F1773" t="s">
        <v>43</v>
      </c>
      <c r="G1773" t="s">
        <v>128</v>
      </c>
      <c r="H1773">
        <v>3</v>
      </c>
      <c r="I1773">
        <v>16600.3</v>
      </c>
      <c r="J1773">
        <v>0.2</v>
      </c>
      <c r="K1773">
        <v>39840.720000000001</v>
      </c>
      <c r="L1773">
        <v>6026.49</v>
      </c>
      <c r="M1773">
        <f t="shared" si="83"/>
        <v>39840.720000000001</v>
      </c>
      <c r="N1773" t="str">
        <f t="shared" si="81"/>
        <v>Q2</v>
      </c>
      <c r="O1773" s="2">
        <f t="shared" si="82"/>
        <v>15.126458557977868</v>
      </c>
      <c r="P1773" t="str">
        <f>VLOOKUP(retail_sales_2023!C1773,customers!A:J,5,)</f>
        <v>Mumbai</v>
      </c>
      <c r="Q1773" t="str">
        <f>VLOOKUP(C1773,customers!A:J,10,0)</f>
        <v>Premium</v>
      </c>
    </row>
    <row r="1774" spans="1:17" x14ac:dyDescent="0.3">
      <c r="A1774" t="s">
        <v>2843</v>
      </c>
      <c r="B1774" s="1">
        <v>45062</v>
      </c>
      <c r="C1774" t="s">
        <v>1370</v>
      </c>
      <c r="D1774" t="s">
        <v>1371</v>
      </c>
      <c r="E1774" t="s">
        <v>15</v>
      </c>
      <c r="F1774" t="s">
        <v>52</v>
      </c>
      <c r="G1774" t="s">
        <v>235</v>
      </c>
      <c r="H1774">
        <v>6</v>
      </c>
      <c r="I1774">
        <v>381.61</v>
      </c>
      <c r="J1774">
        <v>0</v>
      </c>
      <c r="K1774">
        <v>2289.66</v>
      </c>
      <c r="L1774">
        <v>237.24</v>
      </c>
      <c r="M1774">
        <f t="shared" si="83"/>
        <v>2289.66</v>
      </c>
      <c r="N1774" t="str">
        <f t="shared" si="81"/>
        <v>Q2</v>
      </c>
      <c r="O1774" s="2">
        <f t="shared" si="82"/>
        <v>10.361363695919918</v>
      </c>
      <c r="P1774" t="str">
        <f>VLOOKUP(retail_sales_2023!C1774,customers!A:J,5,)</f>
        <v>Chennai</v>
      </c>
      <c r="Q1774" t="str">
        <f>VLOOKUP(C1774,customers!A:J,10,0)</f>
        <v>Regular</v>
      </c>
    </row>
    <row r="1775" spans="1:17" x14ac:dyDescent="0.3">
      <c r="A1775" t="s">
        <v>2844</v>
      </c>
      <c r="B1775" s="1">
        <v>45050</v>
      </c>
      <c r="C1775" t="s">
        <v>1080</v>
      </c>
      <c r="D1775" t="s">
        <v>1081</v>
      </c>
      <c r="E1775" t="s">
        <v>15</v>
      </c>
      <c r="F1775" t="s">
        <v>16</v>
      </c>
      <c r="G1775" t="s">
        <v>192</v>
      </c>
      <c r="H1775">
        <v>2</v>
      </c>
      <c r="I1775">
        <v>532.88</v>
      </c>
      <c r="J1775">
        <v>0</v>
      </c>
      <c r="K1775">
        <v>1065.76</v>
      </c>
      <c r="L1775">
        <v>393.3</v>
      </c>
      <c r="M1775">
        <f t="shared" si="83"/>
        <v>1065.76</v>
      </c>
      <c r="N1775" t="str">
        <f t="shared" si="81"/>
        <v>Q2</v>
      </c>
      <c r="O1775" s="2">
        <f t="shared" si="82"/>
        <v>36.903242756342891</v>
      </c>
      <c r="P1775" t="str">
        <f>VLOOKUP(retail_sales_2023!C1775,customers!A:J,5,)</f>
        <v>Hyderabad</v>
      </c>
      <c r="Q1775" t="str">
        <f>VLOOKUP(C1775,customers!A:J,10,0)</f>
        <v>Regular</v>
      </c>
    </row>
    <row r="1776" spans="1:17" x14ac:dyDescent="0.3">
      <c r="A1776" t="s">
        <v>2845</v>
      </c>
      <c r="B1776" s="1">
        <v>45187</v>
      </c>
      <c r="C1776" t="s">
        <v>1080</v>
      </c>
      <c r="D1776" t="s">
        <v>1081</v>
      </c>
      <c r="E1776" t="s">
        <v>15</v>
      </c>
      <c r="F1776" t="s">
        <v>22</v>
      </c>
      <c r="G1776" t="s">
        <v>146</v>
      </c>
      <c r="H1776">
        <v>0</v>
      </c>
      <c r="I1776">
        <v>41900.559999999998</v>
      </c>
      <c r="J1776">
        <v>0.2</v>
      </c>
      <c r="K1776">
        <v>0</v>
      </c>
      <c r="L1776">
        <v>0</v>
      </c>
      <c r="M1776">
        <f t="shared" si="83"/>
        <v>0</v>
      </c>
      <c r="N1776" t="str">
        <f t="shared" si="81"/>
        <v>Q3</v>
      </c>
      <c r="O1776" s="2">
        <v>0</v>
      </c>
      <c r="P1776" t="str">
        <f>VLOOKUP(retail_sales_2023!C1776,customers!A:J,5,)</f>
        <v>Hyderabad</v>
      </c>
      <c r="Q1776" t="str">
        <f>VLOOKUP(C1776,customers!A:J,10,0)</f>
        <v>Regular</v>
      </c>
    </row>
    <row r="1777" spans="1:17" x14ac:dyDescent="0.3">
      <c r="A1777" t="s">
        <v>2846</v>
      </c>
      <c r="B1777" s="1">
        <v>45279</v>
      </c>
      <c r="C1777" t="s">
        <v>1080</v>
      </c>
      <c r="D1777" t="s">
        <v>1081</v>
      </c>
      <c r="E1777" t="s">
        <v>15</v>
      </c>
      <c r="F1777" t="s">
        <v>43</v>
      </c>
      <c r="G1777" t="s">
        <v>44</v>
      </c>
      <c r="H1777">
        <v>4</v>
      </c>
      <c r="I1777">
        <v>10622.41</v>
      </c>
      <c r="J1777">
        <v>0.05</v>
      </c>
      <c r="K1777">
        <v>40365.160000000003</v>
      </c>
      <c r="L1777">
        <v>3529.11</v>
      </c>
      <c r="M1777">
        <f t="shared" si="83"/>
        <v>40365.157999999996</v>
      </c>
      <c r="N1777" t="str">
        <f t="shared" si="81"/>
        <v>Q4</v>
      </c>
      <c r="O1777" s="2">
        <f t="shared" si="82"/>
        <v>8.742960513472509</v>
      </c>
      <c r="P1777" t="str">
        <f>VLOOKUP(retail_sales_2023!C1777,customers!A:J,5,)</f>
        <v>Hyderabad</v>
      </c>
      <c r="Q1777" t="str">
        <f>VLOOKUP(C1777,customers!A:J,10,0)</f>
        <v>Regular</v>
      </c>
    </row>
    <row r="1778" spans="1:17" x14ac:dyDescent="0.3">
      <c r="A1778" t="s">
        <v>2847</v>
      </c>
      <c r="B1778" s="1">
        <v>45210</v>
      </c>
      <c r="C1778" t="s">
        <v>989</v>
      </c>
      <c r="D1778" t="s">
        <v>990</v>
      </c>
      <c r="E1778" t="s">
        <v>27</v>
      </c>
      <c r="F1778" t="s">
        <v>22</v>
      </c>
      <c r="G1778" t="s">
        <v>23</v>
      </c>
      <c r="H1778">
        <v>5</v>
      </c>
      <c r="I1778">
        <v>8436.64</v>
      </c>
      <c r="J1778">
        <v>0.1</v>
      </c>
      <c r="K1778">
        <v>37964.879999999997</v>
      </c>
      <c r="L1778">
        <v>10113.450000000001</v>
      </c>
      <c r="M1778">
        <f t="shared" si="83"/>
        <v>37964.879999999997</v>
      </c>
      <c r="N1778" t="str">
        <f t="shared" si="81"/>
        <v>Q4</v>
      </c>
      <c r="O1778" s="2">
        <f t="shared" si="82"/>
        <v>26.638962114459474</v>
      </c>
      <c r="P1778" t="str">
        <f>VLOOKUP(retail_sales_2023!C1778,customers!A:J,5,)</f>
        <v>Chandigarh</v>
      </c>
      <c r="Q1778" t="str">
        <f>VLOOKUP(C1778,customers!A:J,10,0)</f>
        <v>Premium</v>
      </c>
    </row>
    <row r="1779" spans="1:17" x14ac:dyDescent="0.3">
      <c r="A1779" t="s">
        <v>2848</v>
      </c>
      <c r="B1779" s="1">
        <v>45230</v>
      </c>
      <c r="C1779" t="s">
        <v>983</v>
      </c>
      <c r="D1779" t="s">
        <v>984</v>
      </c>
      <c r="E1779" t="s">
        <v>21</v>
      </c>
      <c r="F1779" t="s">
        <v>52</v>
      </c>
      <c r="G1779" t="s">
        <v>117</v>
      </c>
      <c r="H1779">
        <v>4</v>
      </c>
      <c r="I1779">
        <v>139.16</v>
      </c>
      <c r="J1779">
        <v>0.15</v>
      </c>
      <c r="K1779">
        <v>473.14</v>
      </c>
      <c r="L1779">
        <v>31.57</v>
      </c>
      <c r="M1779">
        <f t="shared" si="83"/>
        <v>473.14399999999995</v>
      </c>
      <c r="N1779" t="str">
        <f t="shared" si="81"/>
        <v>Q4</v>
      </c>
      <c r="O1779" s="2">
        <f t="shared" si="82"/>
        <v>6.672443674176777</v>
      </c>
      <c r="P1779" t="str">
        <f>VLOOKUP(retail_sales_2023!C1779,customers!A:J,5,)</f>
        <v>Patna</v>
      </c>
      <c r="Q1779" t="str">
        <f>VLOOKUP(C1779,customers!A:J,10,0)</f>
        <v>Premium</v>
      </c>
    </row>
    <row r="1780" spans="1:17" x14ac:dyDescent="0.3">
      <c r="A1780" t="s">
        <v>2849</v>
      </c>
      <c r="B1780" s="1">
        <v>44952</v>
      </c>
      <c r="C1780" t="s">
        <v>1234</v>
      </c>
      <c r="D1780" t="s">
        <v>1235</v>
      </c>
      <c r="E1780" t="s">
        <v>21</v>
      </c>
      <c r="F1780" t="s">
        <v>16</v>
      </c>
      <c r="G1780" t="s">
        <v>171</v>
      </c>
      <c r="H1780">
        <v>5</v>
      </c>
      <c r="I1780">
        <v>219.94</v>
      </c>
      <c r="J1780">
        <v>0.2</v>
      </c>
      <c r="K1780">
        <v>879.76</v>
      </c>
      <c r="L1780">
        <v>320.56</v>
      </c>
      <c r="M1780">
        <f t="shared" si="83"/>
        <v>879.7600000000001</v>
      </c>
      <c r="N1780" t="str">
        <f t="shared" si="81"/>
        <v>Q1</v>
      </c>
      <c r="O1780" s="2">
        <f t="shared" si="82"/>
        <v>36.437210148222242</v>
      </c>
      <c r="P1780" t="str">
        <f>VLOOKUP(retail_sales_2023!C1780,customers!A:J,5,)</f>
        <v>Patna</v>
      </c>
      <c r="Q1780" t="str">
        <f>VLOOKUP(C1780,customers!A:J,10,0)</f>
        <v>Regular</v>
      </c>
    </row>
    <row r="1781" spans="1:17" x14ac:dyDescent="0.3">
      <c r="A1781" t="s">
        <v>2850</v>
      </c>
      <c r="B1781" s="1">
        <v>45143</v>
      </c>
      <c r="C1781" t="s">
        <v>163</v>
      </c>
      <c r="D1781" t="s">
        <v>164</v>
      </c>
      <c r="E1781" t="s">
        <v>27</v>
      </c>
      <c r="F1781" t="s">
        <v>81</v>
      </c>
      <c r="G1781" t="s">
        <v>333</v>
      </c>
      <c r="H1781">
        <v>5</v>
      </c>
      <c r="I1781">
        <v>4957</v>
      </c>
      <c r="J1781">
        <v>0.05</v>
      </c>
      <c r="K1781">
        <v>23545.75</v>
      </c>
      <c r="L1781">
        <v>9141.7900000000009</v>
      </c>
      <c r="M1781">
        <f t="shared" si="83"/>
        <v>23545.75</v>
      </c>
      <c r="N1781" t="str">
        <f t="shared" si="81"/>
        <v>Q3</v>
      </c>
      <c r="O1781" s="2">
        <f t="shared" si="82"/>
        <v>38.825647940711171</v>
      </c>
      <c r="P1781" t="str">
        <f>VLOOKUP(retail_sales_2023!C1781,customers!A:J,5,)</f>
        <v>Lucknow</v>
      </c>
      <c r="Q1781" t="str">
        <f>VLOOKUP(C1781,customers!A:J,10,0)</f>
        <v>Occasional</v>
      </c>
    </row>
    <row r="1782" spans="1:17" x14ac:dyDescent="0.3">
      <c r="A1782" t="s">
        <v>2851</v>
      </c>
      <c r="B1782" s="1">
        <v>45091</v>
      </c>
      <c r="C1782" t="s">
        <v>1109</v>
      </c>
      <c r="D1782" t="s">
        <v>1110</v>
      </c>
      <c r="E1782" t="s">
        <v>15</v>
      </c>
      <c r="F1782" t="s">
        <v>81</v>
      </c>
      <c r="G1782" t="s">
        <v>158</v>
      </c>
      <c r="H1782">
        <v>2</v>
      </c>
      <c r="I1782">
        <v>3059.93</v>
      </c>
      <c r="J1782">
        <v>0.1</v>
      </c>
      <c r="K1782">
        <v>5507.87</v>
      </c>
      <c r="L1782">
        <v>1540.32</v>
      </c>
      <c r="M1782">
        <f t="shared" si="83"/>
        <v>5507.8739999999998</v>
      </c>
      <c r="N1782" t="str">
        <f t="shared" si="81"/>
        <v>Q2</v>
      </c>
      <c r="O1782" s="2">
        <f t="shared" si="82"/>
        <v>27.965801661985484</v>
      </c>
      <c r="P1782" t="str">
        <f>VLOOKUP(retail_sales_2023!C1782,customers!A:J,5,)</f>
        <v>Bengaluru</v>
      </c>
      <c r="Q1782" t="str">
        <f>VLOOKUP(C1782,customers!A:J,10,0)</f>
        <v>Premium</v>
      </c>
    </row>
    <row r="1783" spans="1:17" x14ac:dyDescent="0.3">
      <c r="A1783" t="s">
        <v>2852</v>
      </c>
      <c r="B1783" s="1">
        <v>45198</v>
      </c>
      <c r="C1783" t="s">
        <v>397</v>
      </c>
      <c r="D1783" t="s">
        <v>398</v>
      </c>
      <c r="E1783" t="s">
        <v>21</v>
      </c>
      <c r="F1783" t="s">
        <v>38</v>
      </c>
      <c r="G1783" t="s">
        <v>395</v>
      </c>
      <c r="H1783">
        <v>5</v>
      </c>
      <c r="I1783">
        <v>3541.54</v>
      </c>
      <c r="J1783">
        <v>0</v>
      </c>
      <c r="K1783">
        <v>17707.7</v>
      </c>
      <c r="L1783">
        <v>4473.9799999999996</v>
      </c>
      <c r="M1783">
        <f t="shared" si="83"/>
        <v>17707.7</v>
      </c>
      <c r="N1783" t="str">
        <f t="shared" si="81"/>
        <v>Q3</v>
      </c>
      <c r="O1783" s="2">
        <f t="shared" si="82"/>
        <v>25.265731856762873</v>
      </c>
      <c r="P1783" t="str">
        <f>VLOOKUP(retail_sales_2023!C1783,customers!A:J,5,)</f>
        <v>Patna</v>
      </c>
      <c r="Q1783" t="str">
        <f>VLOOKUP(C1783,customers!A:J,10,0)</f>
        <v>Premium</v>
      </c>
    </row>
    <row r="1784" spans="1:17" x14ac:dyDescent="0.3">
      <c r="A1784" t="s">
        <v>2853</v>
      </c>
      <c r="B1784" s="1">
        <v>45018</v>
      </c>
      <c r="C1784" t="s">
        <v>417</v>
      </c>
      <c r="D1784" t="s">
        <v>418</v>
      </c>
      <c r="E1784" t="s">
        <v>27</v>
      </c>
      <c r="F1784" t="s">
        <v>28</v>
      </c>
      <c r="G1784" t="s">
        <v>165</v>
      </c>
      <c r="H1784">
        <v>4</v>
      </c>
      <c r="I1784">
        <v>5653.35</v>
      </c>
      <c r="J1784">
        <v>0</v>
      </c>
      <c r="K1784">
        <v>22613.4</v>
      </c>
      <c r="L1784">
        <v>5106.1899999999996</v>
      </c>
      <c r="M1784">
        <f t="shared" si="83"/>
        <v>22613.4</v>
      </c>
      <c r="N1784" t="str">
        <f t="shared" si="81"/>
        <v>Q2</v>
      </c>
      <c r="O1784" s="2">
        <f t="shared" si="82"/>
        <v>22.580372699372937</v>
      </c>
      <c r="P1784" t="str">
        <f>VLOOKUP(retail_sales_2023!C1784,customers!A:J,5,)</f>
        <v>Lucknow</v>
      </c>
      <c r="Q1784" t="str">
        <f>VLOOKUP(C1784,customers!A:J,10,0)</f>
        <v>Occasional</v>
      </c>
    </row>
    <row r="1785" spans="1:17" x14ac:dyDescent="0.3">
      <c r="A1785" t="s">
        <v>2854</v>
      </c>
      <c r="B1785" s="1">
        <v>45045</v>
      </c>
      <c r="C1785" t="s">
        <v>345</v>
      </c>
      <c r="D1785" t="s">
        <v>346</v>
      </c>
      <c r="E1785" t="s">
        <v>33</v>
      </c>
      <c r="F1785" t="s">
        <v>43</v>
      </c>
      <c r="G1785" t="s">
        <v>301</v>
      </c>
      <c r="H1785">
        <v>1</v>
      </c>
      <c r="I1785">
        <v>25063.65</v>
      </c>
      <c r="J1785">
        <v>0.3</v>
      </c>
      <c r="K1785">
        <v>17544.560000000001</v>
      </c>
      <c r="L1785">
        <v>2215.38</v>
      </c>
      <c r="M1785">
        <f t="shared" si="83"/>
        <v>17544.555</v>
      </c>
      <c r="N1785" t="str">
        <f t="shared" si="81"/>
        <v>Q2</v>
      </c>
      <c r="O1785" s="2">
        <f t="shared" si="82"/>
        <v>12.627161923696006</v>
      </c>
      <c r="P1785" t="str">
        <f>VLOOKUP(retail_sales_2023!C1785,customers!A:J,5,)</f>
        <v>Ahmedabad</v>
      </c>
      <c r="Q1785" t="str">
        <f>VLOOKUP(C1785,customers!A:J,10,0)</f>
        <v>Premium</v>
      </c>
    </row>
    <row r="1786" spans="1:17" x14ac:dyDescent="0.3">
      <c r="A1786" t="s">
        <v>2855</v>
      </c>
      <c r="B1786" s="1">
        <v>45185</v>
      </c>
      <c r="C1786" t="s">
        <v>194</v>
      </c>
      <c r="D1786" t="s">
        <v>195</v>
      </c>
      <c r="E1786" t="s">
        <v>33</v>
      </c>
      <c r="F1786" t="s">
        <v>16</v>
      </c>
      <c r="G1786" t="s">
        <v>319</v>
      </c>
      <c r="H1786">
        <v>4</v>
      </c>
      <c r="I1786">
        <v>610.76</v>
      </c>
      <c r="J1786">
        <v>0.05</v>
      </c>
      <c r="K1786">
        <v>2320.89</v>
      </c>
      <c r="L1786">
        <v>1009.7</v>
      </c>
      <c r="M1786">
        <f t="shared" si="83"/>
        <v>2320.8879999999999</v>
      </c>
      <c r="N1786" t="str">
        <f t="shared" si="81"/>
        <v>Q3</v>
      </c>
      <c r="O1786" s="2">
        <f t="shared" si="82"/>
        <v>43.504862358836483</v>
      </c>
      <c r="P1786" t="str">
        <f>VLOOKUP(retail_sales_2023!C1786,customers!A:J,5,)</f>
        <v>Surat</v>
      </c>
      <c r="Q1786" t="str">
        <f>VLOOKUP(C1786,customers!A:J,10,0)</f>
        <v>Regular</v>
      </c>
    </row>
    <row r="1787" spans="1:17" x14ac:dyDescent="0.3">
      <c r="A1787" t="s">
        <v>2856</v>
      </c>
      <c r="B1787" s="1">
        <v>45042</v>
      </c>
      <c r="C1787" t="s">
        <v>1280</v>
      </c>
      <c r="D1787" t="s">
        <v>1281</v>
      </c>
      <c r="E1787" t="s">
        <v>21</v>
      </c>
      <c r="F1787" t="s">
        <v>52</v>
      </c>
      <c r="G1787" t="s">
        <v>69</v>
      </c>
      <c r="H1787">
        <v>5</v>
      </c>
      <c r="I1787">
        <v>672.76</v>
      </c>
      <c r="J1787">
        <v>0</v>
      </c>
      <c r="K1787">
        <v>3363.8</v>
      </c>
      <c r="L1787">
        <v>331.35</v>
      </c>
      <c r="M1787">
        <f t="shared" si="83"/>
        <v>3363.8</v>
      </c>
      <c r="N1787" t="str">
        <f t="shared" si="81"/>
        <v>Q2</v>
      </c>
      <c r="O1787" s="2">
        <f t="shared" si="82"/>
        <v>9.8504667340507766</v>
      </c>
      <c r="P1787" t="str">
        <f>VLOOKUP(retail_sales_2023!C1787,customers!A:J,5,)</f>
        <v>Guwahati</v>
      </c>
      <c r="Q1787" t="str">
        <f>VLOOKUP(C1787,customers!A:J,10,0)</f>
        <v>Premium</v>
      </c>
    </row>
    <row r="1788" spans="1:17" x14ac:dyDescent="0.3">
      <c r="A1788" t="s">
        <v>2857</v>
      </c>
      <c r="B1788" s="1">
        <v>44939</v>
      </c>
      <c r="C1788" t="s">
        <v>564</v>
      </c>
      <c r="D1788" t="s">
        <v>565</v>
      </c>
      <c r="E1788" t="s">
        <v>27</v>
      </c>
      <c r="F1788" t="s">
        <v>28</v>
      </c>
      <c r="G1788" t="s">
        <v>325</v>
      </c>
      <c r="H1788">
        <v>1</v>
      </c>
      <c r="I1788">
        <v>7400.77</v>
      </c>
      <c r="J1788">
        <v>0.05</v>
      </c>
      <c r="K1788">
        <v>7030.73</v>
      </c>
      <c r="L1788">
        <v>1446.47</v>
      </c>
      <c r="M1788">
        <f t="shared" si="83"/>
        <v>7030.7314999999999</v>
      </c>
      <c r="N1788" t="str">
        <f t="shared" si="81"/>
        <v>Q1</v>
      </c>
      <c r="O1788" s="2">
        <f t="shared" si="82"/>
        <v>20.573539305306848</v>
      </c>
      <c r="P1788" t="str">
        <f>VLOOKUP(retail_sales_2023!C1788,customers!A:J,5,)</f>
        <v>Lucknow</v>
      </c>
      <c r="Q1788" t="str">
        <f>VLOOKUP(C1788,customers!A:J,10,0)</f>
        <v>Premium</v>
      </c>
    </row>
    <row r="1789" spans="1:17" x14ac:dyDescent="0.3">
      <c r="A1789" t="s">
        <v>2858</v>
      </c>
      <c r="B1789" s="1">
        <v>45161</v>
      </c>
      <c r="C1789" t="s">
        <v>1317</v>
      </c>
      <c r="D1789" t="s">
        <v>1318</v>
      </c>
      <c r="E1789" t="s">
        <v>33</v>
      </c>
      <c r="F1789" t="s">
        <v>43</v>
      </c>
      <c r="G1789" t="s">
        <v>154</v>
      </c>
      <c r="H1789">
        <v>5</v>
      </c>
      <c r="I1789">
        <v>26283.35</v>
      </c>
      <c r="J1789">
        <v>0.05</v>
      </c>
      <c r="K1789">
        <v>124845.91</v>
      </c>
      <c r="L1789">
        <v>13547.38</v>
      </c>
      <c r="M1789">
        <f t="shared" si="83"/>
        <v>124845.91249999999</v>
      </c>
      <c r="N1789" t="str">
        <f t="shared" si="81"/>
        <v>Q3</v>
      </c>
      <c r="O1789" s="2">
        <f t="shared" si="82"/>
        <v>10.851280590609655</v>
      </c>
      <c r="P1789" t="str">
        <f>VLOOKUP(retail_sales_2023!C1789,customers!A:J,5,)</f>
        <v>Pune</v>
      </c>
      <c r="Q1789" t="str">
        <f>VLOOKUP(C1789,customers!A:J,10,0)</f>
        <v>Regular</v>
      </c>
    </row>
    <row r="1790" spans="1:17" x14ac:dyDescent="0.3">
      <c r="A1790" t="s">
        <v>2859</v>
      </c>
      <c r="B1790" s="1">
        <v>45181</v>
      </c>
      <c r="C1790" t="s">
        <v>136</v>
      </c>
      <c r="D1790" t="s">
        <v>137</v>
      </c>
      <c r="E1790" t="s">
        <v>15</v>
      </c>
      <c r="F1790" t="s">
        <v>38</v>
      </c>
      <c r="G1790" t="s">
        <v>456</v>
      </c>
      <c r="H1790">
        <v>2</v>
      </c>
      <c r="I1790">
        <v>2122.08</v>
      </c>
      <c r="J1790">
        <v>0</v>
      </c>
      <c r="K1790">
        <v>4244.16</v>
      </c>
      <c r="L1790">
        <v>1320.69</v>
      </c>
      <c r="M1790">
        <f t="shared" si="83"/>
        <v>4244.16</v>
      </c>
      <c r="N1790" t="str">
        <f t="shared" si="81"/>
        <v>Q3</v>
      </c>
      <c r="O1790" s="2">
        <f t="shared" si="82"/>
        <v>31.117818366885324</v>
      </c>
      <c r="P1790" t="str">
        <f>VLOOKUP(retail_sales_2023!C1790,customers!A:J,5,)</f>
        <v>Hyderabad</v>
      </c>
      <c r="Q1790" t="str">
        <f>VLOOKUP(C1790,customers!A:J,10,0)</f>
        <v>Regular</v>
      </c>
    </row>
    <row r="1791" spans="1:17" x14ac:dyDescent="0.3">
      <c r="A1791" t="s">
        <v>2860</v>
      </c>
      <c r="B1791" s="1">
        <v>45162</v>
      </c>
      <c r="C1791" t="s">
        <v>59</v>
      </c>
      <c r="D1791" t="s">
        <v>60</v>
      </c>
      <c r="E1791" t="s">
        <v>33</v>
      </c>
      <c r="F1791" t="s">
        <v>28</v>
      </c>
      <c r="G1791" t="s">
        <v>466</v>
      </c>
      <c r="H1791">
        <v>4</v>
      </c>
      <c r="I1791">
        <v>1825.92</v>
      </c>
      <c r="J1791">
        <v>0</v>
      </c>
      <c r="K1791">
        <v>7303.68</v>
      </c>
      <c r="L1791">
        <v>-378.02</v>
      </c>
      <c r="M1791">
        <f t="shared" si="83"/>
        <v>7303.68</v>
      </c>
      <c r="N1791" t="str">
        <f t="shared" si="81"/>
        <v>Q3</v>
      </c>
      <c r="O1791" s="2">
        <f t="shared" si="82"/>
        <v>-5.1757470206799852</v>
      </c>
      <c r="P1791" t="str">
        <f>VLOOKUP(retail_sales_2023!C1791,customers!A:J,5,)</f>
        <v>Nagpur</v>
      </c>
      <c r="Q1791" t="str">
        <f>VLOOKUP(C1791,customers!A:J,10,0)</f>
        <v>Premium</v>
      </c>
    </row>
    <row r="1792" spans="1:17" x14ac:dyDescent="0.3">
      <c r="A1792" t="s">
        <v>2861</v>
      </c>
      <c r="B1792" s="1">
        <v>45266</v>
      </c>
      <c r="C1792" t="s">
        <v>686</v>
      </c>
      <c r="D1792" t="s">
        <v>687</v>
      </c>
      <c r="E1792" t="s">
        <v>15</v>
      </c>
      <c r="F1792" t="s">
        <v>81</v>
      </c>
      <c r="G1792" t="s">
        <v>158</v>
      </c>
      <c r="H1792">
        <v>4</v>
      </c>
      <c r="I1792">
        <v>1678.22</v>
      </c>
      <c r="J1792">
        <v>0.2</v>
      </c>
      <c r="K1792">
        <v>5370.3</v>
      </c>
      <c r="L1792">
        <v>1185.8499999999999</v>
      </c>
      <c r="M1792">
        <f t="shared" si="83"/>
        <v>5370.3040000000001</v>
      </c>
      <c r="N1792" t="str">
        <f t="shared" si="81"/>
        <v>Q4</v>
      </c>
      <c r="O1792" s="2">
        <f t="shared" si="82"/>
        <v>22.081634173137438</v>
      </c>
      <c r="P1792" t="str">
        <f>VLOOKUP(retail_sales_2023!C1792,customers!A:J,5,)</f>
        <v>Kochi</v>
      </c>
      <c r="Q1792" t="str">
        <f>VLOOKUP(C1792,customers!A:J,10,0)</f>
        <v>Premium</v>
      </c>
    </row>
    <row r="1793" spans="1:17" x14ac:dyDescent="0.3">
      <c r="A1793" t="s">
        <v>2862</v>
      </c>
      <c r="B1793" s="1">
        <v>44933</v>
      </c>
      <c r="C1793" t="s">
        <v>904</v>
      </c>
      <c r="D1793" t="s">
        <v>905</v>
      </c>
      <c r="E1793" t="s">
        <v>33</v>
      </c>
      <c r="F1793" t="s">
        <v>43</v>
      </c>
      <c r="G1793" t="s">
        <v>301</v>
      </c>
      <c r="H1793">
        <v>2</v>
      </c>
      <c r="I1793">
        <v>8032.17</v>
      </c>
      <c r="J1793">
        <v>0</v>
      </c>
      <c r="K1793">
        <v>16064.34</v>
      </c>
      <c r="L1793">
        <v>1703.95</v>
      </c>
      <c r="M1793">
        <f t="shared" si="83"/>
        <v>16064.34</v>
      </c>
      <c r="N1793" t="str">
        <f t="shared" si="81"/>
        <v>Q1</v>
      </c>
      <c r="O1793" s="2">
        <f t="shared" si="82"/>
        <v>10.607033964669572</v>
      </c>
      <c r="P1793" t="str">
        <f>VLOOKUP(retail_sales_2023!C1793,customers!A:J,5,)</f>
        <v>Ahmedabad</v>
      </c>
      <c r="Q1793" t="str">
        <f>VLOOKUP(C1793,customers!A:J,10,0)</f>
        <v>Premium</v>
      </c>
    </row>
    <row r="1794" spans="1:17" x14ac:dyDescent="0.3">
      <c r="A1794" t="s">
        <v>2863</v>
      </c>
      <c r="B1794" s="1">
        <v>45268</v>
      </c>
      <c r="C1794" t="s">
        <v>993</v>
      </c>
      <c r="D1794" t="s">
        <v>994</v>
      </c>
      <c r="E1794" t="s">
        <v>21</v>
      </c>
      <c r="F1794" t="s">
        <v>28</v>
      </c>
      <c r="G1794" t="s">
        <v>280</v>
      </c>
      <c r="H1794">
        <v>3</v>
      </c>
      <c r="I1794">
        <v>2100.86</v>
      </c>
      <c r="J1794">
        <v>0</v>
      </c>
      <c r="K1794">
        <v>6302.58</v>
      </c>
      <c r="L1794">
        <v>1366.92</v>
      </c>
      <c r="M1794">
        <f t="shared" si="83"/>
        <v>6302.58</v>
      </c>
      <c r="N1794" t="str">
        <f t="shared" si="81"/>
        <v>Q4</v>
      </c>
      <c r="O1794" s="2">
        <f t="shared" si="82"/>
        <v>21.688260997877062</v>
      </c>
      <c r="P1794" t="str">
        <f>VLOOKUP(retail_sales_2023!C1794,customers!A:J,5,)</f>
        <v>Guwahati</v>
      </c>
      <c r="Q1794" t="str">
        <f>VLOOKUP(C1794,customers!A:J,10,0)</f>
        <v>Regular</v>
      </c>
    </row>
    <row r="1795" spans="1:17" x14ac:dyDescent="0.3">
      <c r="A1795" t="s">
        <v>2864</v>
      </c>
      <c r="B1795" s="1">
        <v>45134</v>
      </c>
      <c r="C1795" t="s">
        <v>1047</v>
      </c>
      <c r="D1795" t="s">
        <v>1048</v>
      </c>
      <c r="E1795" t="s">
        <v>21</v>
      </c>
      <c r="F1795" t="s">
        <v>52</v>
      </c>
      <c r="G1795" t="s">
        <v>268</v>
      </c>
      <c r="H1795">
        <v>10</v>
      </c>
      <c r="I1795">
        <v>421.73</v>
      </c>
      <c r="J1795">
        <v>0.25</v>
      </c>
      <c r="K1795">
        <v>3162.98</v>
      </c>
      <c r="L1795">
        <v>217.92</v>
      </c>
      <c r="M1795">
        <f t="shared" si="83"/>
        <v>3162.9750000000004</v>
      </c>
      <c r="N1795" t="str">
        <f t="shared" ref="N1795:N1858" si="84">"Q"&amp;ROUNDUP(MONTH(B1795)/3,0)</f>
        <v>Q3</v>
      </c>
      <c r="O1795" s="2">
        <f t="shared" ref="O1795:O1858" si="85">(L1795/K1795)*100</f>
        <v>6.8897052779340999</v>
      </c>
      <c r="P1795" t="str">
        <f>VLOOKUP(retail_sales_2023!C1795,customers!A:J,5,)</f>
        <v>Bhubaneswar</v>
      </c>
      <c r="Q1795" t="str">
        <f>VLOOKUP(C1795,customers!A:J,10,0)</f>
        <v>Premium</v>
      </c>
    </row>
    <row r="1796" spans="1:17" x14ac:dyDescent="0.3">
      <c r="A1796" t="s">
        <v>2865</v>
      </c>
      <c r="B1796" s="1">
        <v>45249</v>
      </c>
      <c r="C1796" t="s">
        <v>510</v>
      </c>
      <c r="D1796" t="s">
        <v>511</v>
      </c>
      <c r="E1796" t="s">
        <v>21</v>
      </c>
      <c r="F1796" t="s">
        <v>43</v>
      </c>
      <c r="G1796" t="s">
        <v>301</v>
      </c>
      <c r="H1796">
        <v>1</v>
      </c>
      <c r="I1796">
        <v>23218.37</v>
      </c>
      <c r="J1796">
        <v>0.15</v>
      </c>
      <c r="K1796">
        <v>19735.61</v>
      </c>
      <c r="L1796">
        <v>2652.99</v>
      </c>
      <c r="M1796">
        <f t="shared" si="83"/>
        <v>19735.6145</v>
      </c>
      <c r="N1796" t="str">
        <f t="shared" si="84"/>
        <v>Q4</v>
      </c>
      <c r="O1796" s="2">
        <f t="shared" si="85"/>
        <v>13.442655180154045</v>
      </c>
      <c r="P1796" t="str">
        <f>VLOOKUP(retail_sales_2023!C1796,customers!A:J,5,)</f>
        <v>Ranchi</v>
      </c>
      <c r="Q1796" t="str">
        <f>VLOOKUP(C1796,customers!A:J,10,0)</f>
        <v>Premium</v>
      </c>
    </row>
    <row r="1797" spans="1:17" x14ac:dyDescent="0.3">
      <c r="A1797" t="s">
        <v>2866</v>
      </c>
      <c r="B1797" s="1">
        <v>45211</v>
      </c>
      <c r="C1797" t="s">
        <v>732</v>
      </c>
      <c r="D1797" t="s">
        <v>733</v>
      </c>
      <c r="E1797" t="s">
        <v>15</v>
      </c>
      <c r="F1797" t="s">
        <v>38</v>
      </c>
      <c r="G1797" t="s">
        <v>141</v>
      </c>
      <c r="H1797">
        <v>1</v>
      </c>
      <c r="I1797">
        <v>652.54</v>
      </c>
      <c r="J1797">
        <v>0.05</v>
      </c>
      <c r="K1797">
        <v>619.91</v>
      </c>
      <c r="L1797">
        <v>138.26</v>
      </c>
      <c r="M1797">
        <f t="shared" ref="M1797:M1860" si="86">H1797*I1797*(1-J1797)</f>
        <v>619.9129999999999</v>
      </c>
      <c r="N1797" t="str">
        <f t="shared" si="84"/>
        <v>Q4</v>
      </c>
      <c r="O1797" s="2">
        <f t="shared" si="85"/>
        <v>22.303237566743558</v>
      </c>
      <c r="P1797" t="str">
        <f>VLOOKUP(retail_sales_2023!C1797,customers!A:J,5,)</f>
        <v>Kochi</v>
      </c>
      <c r="Q1797" t="str">
        <f>VLOOKUP(C1797,customers!A:J,10,0)</f>
        <v>Occasional</v>
      </c>
    </row>
    <row r="1798" spans="1:17" x14ac:dyDescent="0.3">
      <c r="A1798" t="s">
        <v>2867</v>
      </c>
      <c r="B1798" s="1">
        <v>44934</v>
      </c>
      <c r="C1798" t="s">
        <v>1681</v>
      </c>
      <c r="D1798" t="s">
        <v>1682</v>
      </c>
      <c r="E1798" t="s">
        <v>21</v>
      </c>
      <c r="F1798" t="s">
        <v>28</v>
      </c>
      <c r="G1798" t="s">
        <v>280</v>
      </c>
      <c r="H1798">
        <v>2</v>
      </c>
      <c r="I1798">
        <v>7921.16</v>
      </c>
      <c r="J1798">
        <v>0.05</v>
      </c>
      <c r="K1798">
        <v>15050.2</v>
      </c>
      <c r="L1798">
        <v>3941.61</v>
      </c>
      <c r="M1798">
        <f t="shared" si="86"/>
        <v>15050.204</v>
      </c>
      <c r="N1798" t="str">
        <f t="shared" si="84"/>
        <v>Q1</v>
      </c>
      <c r="O1798" s="2">
        <f t="shared" si="85"/>
        <v>26.189751631207557</v>
      </c>
      <c r="P1798" t="str">
        <f>VLOOKUP(retail_sales_2023!C1798,customers!A:J,5,)</f>
        <v>Bhubaneswar</v>
      </c>
      <c r="Q1798" t="str">
        <f>VLOOKUP(C1798,customers!A:J,10,0)</f>
        <v>Occasional</v>
      </c>
    </row>
    <row r="1799" spans="1:17" x14ac:dyDescent="0.3">
      <c r="A1799" t="s">
        <v>2868</v>
      </c>
      <c r="B1799" s="1">
        <v>45274</v>
      </c>
      <c r="C1799" t="s">
        <v>647</v>
      </c>
      <c r="D1799" t="s">
        <v>648</v>
      </c>
      <c r="E1799" t="s">
        <v>27</v>
      </c>
      <c r="F1799" t="s">
        <v>81</v>
      </c>
      <c r="G1799" t="s">
        <v>150</v>
      </c>
      <c r="H1799">
        <v>3</v>
      </c>
      <c r="I1799">
        <v>964.51</v>
      </c>
      <c r="J1799">
        <v>0</v>
      </c>
      <c r="K1799">
        <v>2893.53</v>
      </c>
      <c r="L1799">
        <v>920.86</v>
      </c>
      <c r="M1799">
        <f t="shared" si="86"/>
        <v>2893.5299999999997</v>
      </c>
      <c r="N1799" t="str">
        <f t="shared" si="84"/>
        <v>Q4</v>
      </c>
      <c r="O1799" s="2">
        <f t="shared" si="85"/>
        <v>31.824795319212175</v>
      </c>
      <c r="P1799" t="str">
        <f>VLOOKUP(retail_sales_2023!C1799,customers!A:J,5,)</f>
        <v>Chandigarh</v>
      </c>
      <c r="Q1799" t="str">
        <f>VLOOKUP(C1799,customers!A:J,10,0)</f>
        <v>Regular</v>
      </c>
    </row>
    <row r="1800" spans="1:17" x14ac:dyDescent="0.3">
      <c r="A1800" t="s">
        <v>2869</v>
      </c>
      <c r="B1800" s="1">
        <v>45114</v>
      </c>
      <c r="C1800" t="s">
        <v>450</v>
      </c>
      <c r="D1800" t="s">
        <v>451</v>
      </c>
      <c r="E1800" t="s">
        <v>21</v>
      </c>
      <c r="F1800" t="s">
        <v>43</v>
      </c>
      <c r="G1800" t="s">
        <v>243</v>
      </c>
      <c r="H1800">
        <v>4</v>
      </c>
      <c r="I1800">
        <v>24430.639999999999</v>
      </c>
      <c r="J1800">
        <v>0.05</v>
      </c>
      <c r="K1800">
        <v>92836.43</v>
      </c>
      <c r="L1800">
        <v>10659.29</v>
      </c>
      <c r="M1800">
        <f t="shared" si="86"/>
        <v>92836.432000000001</v>
      </c>
      <c r="N1800" t="str">
        <f t="shared" si="84"/>
        <v>Q3</v>
      </c>
      <c r="O1800" s="2">
        <f t="shared" si="85"/>
        <v>11.481796531814076</v>
      </c>
      <c r="P1800" t="str">
        <f>VLOOKUP(retail_sales_2023!C1800,customers!A:J,5,)</f>
        <v>Bhubaneswar</v>
      </c>
      <c r="Q1800" t="str">
        <f>VLOOKUP(C1800,customers!A:J,10,0)</f>
        <v>Regular</v>
      </c>
    </row>
    <row r="1801" spans="1:17" x14ac:dyDescent="0.3">
      <c r="A1801" t="s">
        <v>2870</v>
      </c>
      <c r="B1801" s="1">
        <v>45107</v>
      </c>
      <c r="C1801" t="s">
        <v>2503</v>
      </c>
      <c r="D1801" t="s">
        <v>2504</v>
      </c>
      <c r="E1801" t="s">
        <v>15</v>
      </c>
      <c r="F1801" t="s">
        <v>81</v>
      </c>
      <c r="G1801" t="s">
        <v>150</v>
      </c>
      <c r="H1801">
        <v>3</v>
      </c>
      <c r="I1801">
        <v>1703.58</v>
      </c>
      <c r="J1801">
        <v>0.3</v>
      </c>
      <c r="K1801">
        <v>3577.52</v>
      </c>
      <c r="L1801">
        <v>1145.23</v>
      </c>
      <c r="M1801">
        <f t="shared" si="86"/>
        <v>3577.5179999999996</v>
      </c>
      <c r="N1801" t="str">
        <f t="shared" si="84"/>
        <v>Q2</v>
      </c>
      <c r="O1801" s="2">
        <f t="shared" si="85"/>
        <v>32.011840604664684</v>
      </c>
      <c r="P1801" t="str">
        <f>VLOOKUP(retail_sales_2023!C1801,customers!A:J,5,)</f>
        <v>Hyderabad</v>
      </c>
      <c r="Q1801" t="str">
        <f>VLOOKUP(C1801,customers!A:J,10,0)</f>
        <v>Regular</v>
      </c>
    </row>
    <row r="1802" spans="1:17" x14ac:dyDescent="0.3">
      <c r="A1802" t="s">
        <v>2871</v>
      </c>
      <c r="B1802" s="1">
        <v>45031</v>
      </c>
      <c r="C1802" t="s">
        <v>2119</v>
      </c>
      <c r="D1802" t="s">
        <v>2120</v>
      </c>
      <c r="E1802" t="s">
        <v>21</v>
      </c>
      <c r="F1802" t="s">
        <v>22</v>
      </c>
      <c r="G1802" t="s">
        <v>1039</v>
      </c>
      <c r="H1802">
        <v>4</v>
      </c>
      <c r="I1802">
        <v>28828.18</v>
      </c>
      <c r="J1802">
        <v>0</v>
      </c>
      <c r="K1802">
        <v>115312.72</v>
      </c>
      <c r="L1802">
        <v>24504.44</v>
      </c>
      <c r="M1802">
        <f t="shared" si="86"/>
        <v>115312.72</v>
      </c>
      <c r="N1802" t="str">
        <f t="shared" si="84"/>
        <v>Q2</v>
      </c>
      <c r="O1802" s="2">
        <f t="shared" si="85"/>
        <v>21.25042232981756</v>
      </c>
      <c r="P1802" t="str">
        <f>VLOOKUP(retail_sales_2023!C1802,customers!A:J,5,)</f>
        <v>Ranchi</v>
      </c>
      <c r="Q1802" t="str">
        <f>VLOOKUP(C1802,customers!A:J,10,0)</f>
        <v>Premium</v>
      </c>
    </row>
    <row r="1803" spans="1:17" x14ac:dyDescent="0.3">
      <c r="A1803" t="s">
        <v>2872</v>
      </c>
      <c r="B1803" s="1">
        <v>45128</v>
      </c>
      <c r="C1803" t="s">
        <v>1399</v>
      </c>
      <c r="D1803" t="s">
        <v>1400</v>
      </c>
      <c r="E1803" t="s">
        <v>21</v>
      </c>
      <c r="F1803" t="s">
        <v>81</v>
      </c>
      <c r="G1803" t="s">
        <v>150</v>
      </c>
      <c r="H1803">
        <v>2</v>
      </c>
      <c r="I1803">
        <v>1978.61</v>
      </c>
      <c r="J1803">
        <v>0.1</v>
      </c>
      <c r="K1803">
        <v>3561.5</v>
      </c>
      <c r="L1803">
        <v>1259.93</v>
      </c>
      <c r="M1803">
        <f t="shared" si="86"/>
        <v>3561.498</v>
      </c>
      <c r="N1803" t="str">
        <f t="shared" si="84"/>
        <v>Q3</v>
      </c>
      <c r="O1803" s="2">
        <f t="shared" si="85"/>
        <v>35.376386354064302</v>
      </c>
      <c r="P1803" t="str">
        <f>VLOOKUP(retail_sales_2023!C1803,customers!A:J,5,)</f>
        <v>Bhubaneswar</v>
      </c>
      <c r="Q1803" t="str">
        <f>VLOOKUP(C1803,customers!A:J,10,0)</f>
        <v>Premium</v>
      </c>
    </row>
    <row r="1804" spans="1:17" x14ac:dyDescent="0.3">
      <c r="A1804" t="s">
        <v>2873</v>
      </c>
      <c r="B1804" s="1">
        <v>45163</v>
      </c>
      <c r="C1804" t="s">
        <v>205</v>
      </c>
      <c r="D1804" t="s">
        <v>206</v>
      </c>
      <c r="E1804" t="s">
        <v>15</v>
      </c>
      <c r="F1804" t="s">
        <v>22</v>
      </c>
      <c r="G1804" t="s">
        <v>210</v>
      </c>
      <c r="H1804">
        <v>2</v>
      </c>
      <c r="I1804">
        <v>42704.15</v>
      </c>
      <c r="J1804">
        <v>0.05</v>
      </c>
      <c r="K1804">
        <v>81137.88</v>
      </c>
      <c r="L1804">
        <v>25761.06</v>
      </c>
      <c r="M1804">
        <f t="shared" si="86"/>
        <v>81137.884999999995</v>
      </c>
      <c r="N1804" t="str">
        <f t="shared" si="84"/>
        <v>Q3</v>
      </c>
      <c r="O1804" s="2">
        <f t="shared" si="85"/>
        <v>31.749732677264923</v>
      </c>
      <c r="P1804" t="str">
        <f>VLOOKUP(retail_sales_2023!C1804,customers!A:J,5,)</f>
        <v>Coimbatore</v>
      </c>
      <c r="Q1804" t="str">
        <f>VLOOKUP(C1804,customers!A:J,10,0)</f>
        <v>Premium</v>
      </c>
    </row>
    <row r="1805" spans="1:17" x14ac:dyDescent="0.3">
      <c r="A1805" t="s">
        <v>2874</v>
      </c>
      <c r="B1805" s="1">
        <v>45156</v>
      </c>
      <c r="C1805" t="s">
        <v>1771</v>
      </c>
      <c r="D1805" t="s">
        <v>1772</v>
      </c>
      <c r="E1805" t="s">
        <v>33</v>
      </c>
      <c r="F1805" t="s">
        <v>81</v>
      </c>
      <c r="G1805" t="s">
        <v>158</v>
      </c>
      <c r="H1805">
        <v>3</v>
      </c>
      <c r="I1805">
        <v>2541.1999999999998</v>
      </c>
      <c r="J1805">
        <v>0.1</v>
      </c>
      <c r="K1805">
        <v>6861.24</v>
      </c>
      <c r="L1805">
        <v>1511.11</v>
      </c>
      <c r="M1805">
        <f t="shared" si="86"/>
        <v>6861.24</v>
      </c>
      <c r="N1805" t="str">
        <f t="shared" si="84"/>
        <v>Q3</v>
      </c>
      <c r="O1805" s="2">
        <f t="shared" si="85"/>
        <v>22.023861576041647</v>
      </c>
      <c r="P1805" t="str">
        <f>VLOOKUP(retail_sales_2023!C1805,customers!A:J,5,)</f>
        <v>Ahmedabad</v>
      </c>
      <c r="Q1805" t="str">
        <f>VLOOKUP(C1805,customers!A:J,10,0)</f>
        <v>Premium</v>
      </c>
    </row>
    <row r="1806" spans="1:17" x14ac:dyDescent="0.3">
      <c r="A1806" t="s">
        <v>2875</v>
      </c>
      <c r="B1806" s="1">
        <v>45006</v>
      </c>
      <c r="C1806" t="s">
        <v>2687</v>
      </c>
      <c r="D1806" t="s">
        <v>2688</v>
      </c>
      <c r="E1806" t="s">
        <v>33</v>
      </c>
      <c r="F1806" t="s">
        <v>43</v>
      </c>
      <c r="G1806" t="s">
        <v>154</v>
      </c>
      <c r="H1806">
        <v>2</v>
      </c>
      <c r="I1806">
        <v>7239.83</v>
      </c>
      <c r="J1806">
        <v>0.2</v>
      </c>
      <c r="K1806">
        <v>11583.73</v>
      </c>
      <c r="L1806">
        <v>1191.3800000000001</v>
      </c>
      <c r="M1806">
        <f t="shared" si="86"/>
        <v>11583.728000000001</v>
      </c>
      <c r="N1806" t="str">
        <f t="shared" si="84"/>
        <v>Q1</v>
      </c>
      <c r="O1806" s="2">
        <f t="shared" si="85"/>
        <v>10.284942760233536</v>
      </c>
      <c r="P1806" t="str">
        <f>VLOOKUP(retail_sales_2023!C1806,customers!A:J,5,)</f>
        <v>Surat</v>
      </c>
      <c r="Q1806" t="str">
        <f>VLOOKUP(C1806,customers!A:J,10,0)</f>
        <v>Regular</v>
      </c>
    </row>
    <row r="1807" spans="1:17" x14ac:dyDescent="0.3">
      <c r="A1807" t="s">
        <v>2876</v>
      </c>
      <c r="B1807" s="1">
        <v>45220</v>
      </c>
      <c r="C1807" t="s">
        <v>278</v>
      </c>
      <c r="D1807" t="s">
        <v>279</v>
      </c>
      <c r="E1807" t="s">
        <v>33</v>
      </c>
      <c r="F1807" t="s">
        <v>16</v>
      </c>
      <c r="G1807" t="s">
        <v>17</v>
      </c>
      <c r="H1807">
        <v>4</v>
      </c>
      <c r="I1807">
        <v>335.13</v>
      </c>
      <c r="J1807">
        <v>0.15</v>
      </c>
      <c r="K1807">
        <v>1139.44</v>
      </c>
      <c r="L1807">
        <v>441.24</v>
      </c>
      <c r="M1807">
        <f t="shared" si="86"/>
        <v>1139.442</v>
      </c>
      <c r="N1807" t="str">
        <f t="shared" si="84"/>
        <v>Q4</v>
      </c>
      <c r="O1807" s="2">
        <f t="shared" si="85"/>
        <v>38.724285613985813</v>
      </c>
      <c r="P1807" t="str">
        <f>VLOOKUP(retail_sales_2023!C1807,customers!A:J,5,)</f>
        <v>Pune</v>
      </c>
      <c r="Q1807" t="str">
        <f>VLOOKUP(C1807,customers!A:J,10,0)</f>
        <v>Premium</v>
      </c>
    </row>
    <row r="1808" spans="1:17" x14ac:dyDescent="0.3">
      <c r="A1808" t="s">
        <v>2877</v>
      </c>
      <c r="B1808" s="1">
        <v>45236</v>
      </c>
      <c r="C1808" t="s">
        <v>598</v>
      </c>
      <c r="D1808" t="s">
        <v>599</v>
      </c>
      <c r="E1808" t="s">
        <v>33</v>
      </c>
      <c r="F1808" t="s">
        <v>22</v>
      </c>
      <c r="G1808" t="s">
        <v>182</v>
      </c>
      <c r="H1808">
        <v>5</v>
      </c>
      <c r="I1808">
        <v>4501.9399999999996</v>
      </c>
      <c r="J1808">
        <v>0.1</v>
      </c>
      <c r="K1808">
        <v>20258.73</v>
      </c>
      <c r="L1808">
        <v>5279.96</v>
      </c>
      <c r="M1808">
        <f t="shared" si="86"/>
        <v>20258.73</v>
      </c>
      <c r="N1808" t="str">
        <f t="shared" si="84"/>
        <v>Q4</v>
      </c>
      <c r="O1808" s="2">
        <f t="shared" si="85"/>
        <v>26.062640649241093</v>
      </c>
      <c r="P1808" t="str">
        <f>VLOOKUP(retail_sales_2023!C1808,customers!A:J,5,)</f>
        <v>Pune</v>
      </c>
      <c r="Q1808" t="str">
        <f>VLOOKUP(C1808,customers!A:J,10,0)</f>
        <v>Premium</v>
      </c>
    </row>
    <row r="1809" spans="1:17" x14ac:dyDescent="0.3">
      <c r="A1809" t="s">
        <v>2878</v>
      </c>
      <c r="B1809" s="1">
        <v>45228</v>
      </c>
      <c r="C1809" t="s">
        <v>2178</v>
      </c>
      <c r="D1809" t="s">
        <v>2179</v>
      </c>
      <c r="E1809" t="s">
        <v>33</v>
      </c>
      <c r="F1809" t="s">
        <v>22</v>
      </c>
      <c r="G1809" t="s">
        <v>315</v>
      </c>
      <c r="H1809">
        <v>1</v>
      </c>
      <c r="I1809">
        <v>2851.44</v>
      </c>
      <c r="J1809">
        <v>0.15</v>
      </c>
      <c r="K1809">
        <v>2423.7199999999998</v>
      </c>
      <c r="L1809">
        <v>-116.06</v>
      </c>
      <c r="M1809">
        <f t="shared" si="86"/>
        <v>2423.7240000000002</v>
      </c>
      <c r="N1809" t="str">
        <f t="shared" si="84"/>
        <v>Q4</v>
      </c>
      <c r="O1809" s="2">
        <f t="shared" si="85"/>
        <v>-4.7885069232419593</v>
      </c>
      <c r="P1809" t="str">
        <f>VLOOKUP(retail_sales_2023!C1809,customers!A:J,5,)</f>
        <v>Ahmedabad</v>
      </c>
      <c r="Q1809" t="str">
        <f>VLOOKUP(C1809,customers!A:J,10,0)</f>
        <v>Premium</v>
      </c>
    </row>
    <row r="1810" spans="1:17" x14ac:dyDescent="0.3">
      <c r="A1810" t="s">
        <v>2879</v>
      </c>
      <c r="B1810" s="1">
        <v>45031</v>
      </c>
      <c r="C1810" t="s">
        <v>1659</v>
      </c>
      <c r="D1810" t="s">
        <v>1781</v>
      </c>
      <c r="E1810" t="s">
        <v>15</v>
      </c>
      <c r="F1810" t="s">
        <v>43</v>
      </c>
      <c r="G1810" t="s">
        <v>301</v>
      </c>
      <c r="H1810">
        <v>5</v>
      </c>
      <c r="I1810">
        <v>49121.04</v>
      </c>
      <c r="J1810">
        <v>0.25</v>
      </c>
      <c r="K1810">
        <v>184203.9</v>
      </c>
      <c r="L1810">
        <v>16330.08</v>
      </c>
      <c r="M1810">
        <f t="shared" si="86"/>
        <v>184203.90000000002</v>
      </c>
      <c r="N1810" t="str">
        <f t="shared" si="84"/>
        <v>Q2</v>
      </c>
      <c r="O1810" s="2">
        <f t="shared" si="85"/>
        <v>8.8652194660373649</v>
      </c>
      <c r="P1810" t="str">
        <f>VLOOKUP(retail_sales_2023!C1810,customers!A:J,5,)</f>
        <v>Coimbatore</v>
      </c>
      <c r="Q1810" t="str">
        <f>VLOOKUP(C1810,customers!A:J,10,0)</f>
        <v>Regular</v>
      </c>
    </row>
    <row r="1811" spans="1:17" x14ac:dyDescent="0.3">
      <c r="A1811" t="s">
        <v>2880</v>
      </c>
      <c r="B1811" s="1">
        <v>44949</v>
      </c>
      <c r="C1811" t="s">
        <v>1662</v>
      </c>
      <c r="D1811" t="s">
        <v>1808</v>
      </c>
      <c r="E1811" t="s">
        <v>27</v>
      </c>
      <c r="F1811" t="s">
        <v>38</v>
      </c>
      <c r="G1811" t="s">
        <v>73</v>
      </c>
      <c r="H1811">
        <v>2</v>
      </c>
      <c r="I1811">
        <v>2425.31</v>
      </c>
      <c r="J1811">
        <v>0.05</v>
      </c>
      <c r="K1811">
        <v>4608.09</v>
      </c>
      <c r="L1811">
        <v>1022.91</v>
      </c>
      <c r="M1811">
        <f t="shared" si="86"/>
        <v>4608.0889999999999</v>
      </c>
      <c r="N1811" t="str">
        <f t="shared" si="84"/>
        <v>Q1</v>
      </c>
      <c r="O1811" s="2">
        <f t="shared" si="85"/>
        <v>22.198134151025695</v>
      </c>
      <c r="P1811" t="str">
        <f>VLOOKUP(retail_sales_2023!C1811,customers!A:J,5,)</f>
        <v>Jaipur</v>
      </c>
      <c r="Q1811" t="str">
        <f>VLOOKUP(C1811,customers!A:J,10,0)</f>
        <v>Occasional</v>
      </c>
    </row>
    <row r="1812" spans="1:17" x14ac:dyDescent="0.3">
      <c r="A1812" t="s">
        <v>2881</v>
      </c>
      <c r="B1812" s="1">
        <v>45135</v>
      </c>
      <c r="C1812" t="s">
        <v>1245</v>
      </c>
      <c r="D1812" t="s">
        <v>1246</v>
      </c>
      <c r="E1812" t="s">
        <v>15</v>
      </c>
      <c r="F1812" t="s">
        <v>28</v>
      </c>
      <c r="G1812" t="s">
        <v>439</v>
      </c>
      <c r="H1812">
        <v>4</v>
      </c>
      <c r="I1812">
        <v>2072.41</v>
      </c>
      <c r="J1812">
        <v>0</v>
      </c>
      <c r="K1812">
        <v>8289.64</v>
      </c>
      <c r="L1812">
        <v>1454.21</v>
      </c>
      <c r="M1812">
        <f t="shared" si="86"/>
        <v>8289.64</v>
      </c>
      <c r="N1812" t="str">
        <f t="shared" si="84"/>
        <v>Q3</v>
      </c>
      <c r="O1812" s="2">
        <f t="shared" si="85"/>
        <v>17.542498829864748</v>
      </c>
      <c r="P1812" t="str">
        <f>VLOOKUP(retail_sales_2023!C1812,customers!A:J,5,)</f>
        <v>Hyderabad</v>
      </c>
      <c r="Q1812" t="str">
        <f>VLOOKUP(C1812,customers!A:J,10,0)</f>
        <v>Premium</v>
      </c>
    </row>
    <row r="1813" spans="1:17" x14ac:dyDescent="0.3">
      <c r="A1813" t="s">
        <v>2882</v>
      </c>
      <c r="B1813" s="1">
        <v>45285</v>
      </c>
      <c r="C1813" t="s">
        <v>1047</v>
      </c>
      <c r="D1813" t="s">
        <v>1048</v>
      </c>
      <c r="E1813" t="s">
        <v>21</v>
      </c>
      <c r="F1813" t="s">
        <v>81</v>
      </c>
      <c r="G1813" t="s">
        <v>101</v>
      </c>
      <c r="H1813">
        <v>1</v>
      </c>
      <c r="I1813">
        <v>956.85</v>
      </c>
      <c r="J1813">
        <v>0</v>
      </c>
      <c r="K1813">
        <v>956.85</v>
      </c>
      <c r="L1813">
        <v>264.14999999999998</v>
      </c>
      <c r="M1813">
        <f t="shared" si="86"/>
        <v>956.85</v>
      </c>
      <c r="N1813" t="str">
        <f t="shared" si="84"/>
        <v>Q4</v>
      </c>
      <c r="O1813" s="2">
        <f t="shared" si="85"/>
        <v>27.606207869572032</v>
      </c>
      <c r="P1813" t="str">
        <f>VLOOKUP(retail_sales_2023!C1813,customers!A:J,5,)</f>
        <v>Bhubaneswar</v>
      </c>
      <c r="Q1813" t="str">
        <f>VLOOKUP(C1813,customers!A:J,10,0)</f>
        <v>Premium</v>
      </c>
    </row>
    <row r="1814" spans="1:17" x14ac:dyDescent="0.3">
      <c r="A1814" t="s">
        <v>2883</v>
      </c>
      <c r="B1814" s="1">
        <v>44969</v>
      </c>
      <c r="C1814" t="s">
        <v>660</v>
      </c>
      <c r="D1814" t="s">
        <v>661</v>
      </c>
      <c r="E1814" t="s">
        <v>21</v>
      </c>
      <c r="F1814" t="s">
        <v>16</v>
      </c>
      <c r="G1814" t="s">
        <v>296</v>
      </c>
      <c r="H1814">
        <v>4</v>
      </c>
      <c r="I1814">
        <v>869.36</v>
      </c>
      <c r="J1814">
        <v>0</v>
      </c>
      <c r="K1814">
        <v>3477.44</v>
      </c>
      <c r="L1814">
        <v>1313.96</v>
      </c>
      <c r="M1814">
        <f t="shared" si="86"/>
        <v>3477.44</v>
      </c>
      <c r="N1814" t="str">
        <f t="shared" si="84"/>
        <v>Q1</v>
      </c>
      <c r="O1814" s="2">
        <f t="shared" si="85"/>
        <v>37.785267323088249</v>
      </c>
      <c r="P1814" t="str">
        <f>VLOOKUP(retail_sales_2023!C1814,customers!A:J,5,)</f>
        <v>Ranchi</v>
      </c>
      <c r="Q1814" t="str">
        <f>VLOOKUP(C1814,customers!A:J,10,0)</f>
        <v>Regular</v>
      </c>
    </row>
    <row r="1815" spans="1:17" x14ac:dyDescent="0.3">
      <c r="A1815" t="s">
        <v>2884</v>
      </c>
      <c r="B1815" s="1">
        <v>45224</v>
      </c>
      <c r="C1815" t="s">
        <v>858</v>
      </c>
      <c r="D1815" t="s">
        <v>859</v>
      </c>
      <c r="E1815" t="s">
        <v>27</v>
      </c>
      <c r="F1815" t="s">
        <v>38</v>
      </c>
      <c r="G1815" t="s">
        <v>395</v>
      </c>
      <c r="H1815">
        <v>4</v>
      </c>
      <c r="I1815">
        <v>2249.61</v>
      </c>
      <c r="J1815">
        <v>0.15</v>
      </c>
      <c r="K1815">
        <v>7648.67</v>
      </c>
      <c r="L1815">
        <v>2402.2800000000002</v>
      </c>
      <c r="M1815">
        <f t="shared" si="86"/>
        <v>7648.674</v>
      </c>
      <c r="N1815" t="str">
        <f t="shared" si="84"/>
        <v>Q4</v>
      </c>
      <c r="O1815" s="2">
        <f t="shared" si="85"/>
        <v>31.407813384549211</v>
      </c>
      <c r="P1815" t="str">
        <f>VLOOKUP(retail_sales_2023!C1815,customers!A:J,5,)</f>
        <v>Chandigarh</v>
      </c>
      <c r="Q1815" t="str">
        <f>VLOOKUP(C1815,customers!A:J,10,0)</f>
        <v>Occasional</v>
      </c>
    </row>
    <row r="1816" spans="1:17" x14ac:dyDescent="0.3">
      <c r="A1816" t="s">
        <v>2885</v>
      </c>
      <c r="B1816" s="1">
        <v>45043</v>
      </c>
      <c r="C1816" t="s">
        <v>1853</v>
      </c>
      <c r="D1816" t="s">
        <v>1854</v>
      </c>
      <c r="E1816" t="s">
        <v>33</v>
      </c>
      <c r="F1816" t="s">
        <v>52</v>
      </c>
      <c r="G1816" t="s">
        <v>53</v>
      </c>
      <c r="H1816">
        <v>7</v>
      </c>
      <c r="I1816">
        <v>509.51</v>
      </c>
      <c r="J1816">
        <v>0</v>
      </c>
      <c r="K1816">
        <v>3566.57</v>
      </c>
      <c r="L1816">
        <v>-141.35</v>
      </c>
      <c r="M1816">
        <f t="shared" si="86"/>
        <v>3566.5699999999997</v>
      </c>
      <c r="N1816" t="str">
        <f t="shared" si="84"/>
        <v>Q2</v>
      </c>
      <c r="O1816" s="2">
        <f t="shared" si="85"/>
        <v>-3.9631915257516326</v>
      </c>
      <c r="P1816" t="str">
        <f>VLOOKUP(retail_sales_2023!C1816,customers!A:J,5,)</f>
        <v>Surat</v>
      </c>
      <c r="Q1816" t="str">
        <f>VLOOKUP(C1816,customers!A:J,10,0)</f>
        <v>Premium</v>
      </c>
    </row>
    <row r="1817" spans="1:17" x14ac:dyDescent="0.3">
      <c r="A1817" t="s">
        <v>2886</v>
      </c>
      <c r="B1817" s="1">
        <v>45103</v>
      </c>
      <c r="C1817" t="s">
        <v>686</v>
      </c>
      <c r="D1817" t="s">
        <v>687</v>
      </c>
      <c r="E1817" t="s">
        <v>15</v>
      </c>
      <c r="F1817" t="s">
        <v>22</v>
      </c>
      <c r="G1817" t="s">
        <v>516</v>
      </c>
      <c r="H1817">
        <v>4</v>
      </c>
      <c r="I1817">
        <v>2660.88</v>
      </c>
      <c r="J1817">
        <v>0.2</v>
      </c>
      <c r="K1817">
        <v>8514.82</v>
      </c>
      <c r="L1817">
        <v>2467.96</v>
      </c>
      <c r="M1817">
        <f t="shared" si="86"/>
        <v>8514.8160000000007</v>
      </c>
      <c r="N1817" t="str">
        <f t="shared" si="84"/>
        <v>Q2</v>
      </c>
      <c r="O1817" s="2">
        <f t="shared" si="85"/>
        <v>28.984288569811223</v>
      </c>
      <c r="P1817" t="str">
        <f>VLOOKUP(retail_sales_2023!C1817,customers!A:J,5,)</f>
        <v>Kochi</v>
      </c>
      <c r="Q1817" t="str">
        <f>VLOOKUP(C1817,customers!A:J,10,0)</f>
        <v>Premium</v>
      </c>
    </row>
    <row r="1818" spans="1:17" x14ac:dyDescent="0.3">
      <c r="A1818" t="s">
        <v>2887</v>
      </c>
      <c r="B1818" s="1">
        <v>45139</v>
      </c>
      <c r="C1818" t="s">
        <v>2580</v>
      </c>
      <c r="D1818" t="s">
        <v>2581</v>
      </c>
      <c r="E1818" t="s">
        <v>21</v>
      </c>
      <c r="F1818" t="s">
        <v>43</v>
      </c>
      <c r="G1818" t="s">
        <v>154</v>
      </c>
      <c r="H1818">
        <v>5</v>
      </c>
      <c r="I1818">
        <v>26486.52</v>
      </c>
      <c r="J1818">
        <v>0</v>
      </c>
      <c r="K1818">
        <v>132432.6</v>
      </c>
      <c r="L1818">
        <v>19137.52</v>
      </c>
      <c r="M1818">
        <f t="shared" si="86"/>
        <v>132432.6</v>
      </c>
      <c r="N1818" t="str">
        <f t="shared" si="84"/>
        <v>Q3</v>
      </c>
      <c r="O1818" s="2">
        <f t="shared" si="85"/>
        <v>14.450762123525477</v>
      </c>
      <c r="P1818" t="str">
        <f>VLOOKUP(retail_sales_2023!C1818,customers!A:J,5,)</f>
        <v>Patna</v>
      </c>
      <c r="Q1818" t="str">
        <f>VLOOKUP(C1818,customers!A:J,10,0)</f>
        <v>Premium</v>
      </c>
    </row>
    <row r="1819" spans="1:17" x14ac:dyDescent="0.3">
      <c r="A1819" t="s">
        <v>2888</v>
      </c>
      <c r="B1819" s="1">
        <v>45029</v>
      </c>
      <c r="C1819" t="s">
        <v>2566</v>
      </c>
      <c r="D1819" t="s">
        <v>2567</v>
      </c>
      <c r="E1819" t="s">
        <v>15</v>
      </c>
      <c r="F1819" t="s">
        <v>28</v>
      </c>
      <c r="G1819" t="s">
        <v>29</v>
      </c>
      <c r="H1819">
        <v>3</v>
      </c>
      <c r="I1819">
        <v>966.69</v>
      </c>
      <c r="J1819">
        <v>0</v>
      </c>
      <c r="K1819">
        <v>2900.07</v>
      </c>
      <c r="L1819">
        <v>821.17</v>
      </c>
      <c r="M1819">
        <f t="shared" si="86"/>
        <v>2900.07</v>
      </c>
      <c r="N1819" t="str">
        <f t="shared" si="84"/>
        <v>Q2</v>
      </c>
      <c r="O1819" s="2">
        <f t="shared" si="85"/>
        <v>28.31552341840024</v>
      </c>
      <c r="P1819" t="str">
        <f>VLOOKUP(retail_sales_2023!C1819,customers!A:J,5,)</f>
        <v>Bengaluru</v>
      </c>
      <c r="Q1819" t="str">
        <f>VLOOKUP(C1819,customers!A:J,10,0)</f>
        <v>Premium</v>
      </c>
    </row>
    <row r="1820" spans="1:17" x14ac:dyDescent="0.3">
      <c r="A1820" t="s">
        <v>2889</v>
      </c>
      <c r="B1820" s="1">
        <v>44956</v>
      </c>
      <c r="C1820" t="s">
        <v>19</v>
      </c>
      <c r="D1820" t="s">
        <v>20</v>
      </c>
      <c r="E1820" t="s">
        <v>21</v>
      </c>
      <c r="F1820" t="s">
        <v>16</v>
      </c>
      <c r="G1820" t="s">
        <v>898</v>
      </c>
      <c r="H1820">
        <v>1</v>
      </c>
      <c r="I1820">
        <v>230.4</v>
      </c>
      <c r="J1820">
        <v>0</v>
      </c>
      <c r="K1820">
        <v>230.4</v>
      </c>
      <c r="L1820">
        <v>71.36</v>
      </c>
      <c r="M1820">
        <f t="shared" si="86"/>
        <v>230.4</v>
      </c>
      <c r="N1820" t="str">
        <f t="shared" si="84"/>
        <v>Q1</v>
      </c>
      <c r="O1820" s="2">
        <f t="shared" si="85"/>
        <v>30.972222222222221</v>
      </c>
      <c r="P1820" t="str">
        <f>VLOOKUP(retail_sales_2023!C1820,customers!A:J,5,)</f>
        <v>Guwahati</v>
      </c>
      <c r="Q1820" t="str">
        <f>VLOOKUP(C1820,customers!A:J,10,0)</f>
        <v>Premium</v>
      </c>
    </row>
    <row r="1821" spans="1:17" x14ac:dyDescent="0.3">
      <c r="A1821" t="s">
        <v>2890</v>
      </c>
      <c r="B1821" s="1">
        <v>44948</v>
      </c>
      <c r="C1821" t="s">
        <v>2503</v>
      </c>
      <c r="D1821" t="s">
        <v>2504</v>
      </c>
      <c r="E1821" t="s">
        <v>15</v>
      </c>
      <c r="F1821" t="s">
        <v>81</v>
      </c>
      <c r="G1821" t="s">
        <v>333</v>
      </c>
      <c r="H1821">
        <v>5</v>
      </c>
      <c r="I1821">
        <v>4492.58</v>
      </c>
      <c r="J1821">
        <v>0.05</v>
      </c>
      <c r="K1821">
        <v>21339.759999999998</v>
      </c>
      <c r="L1821">
        <v>7974.59</v>
      </c>
      <c r="M1821">
        <f t="shared" si="86"/>
        <v>21339.755000000001</v>
      </c>
      <c r="N1821" t="str">
        <f t="shared" si="84"/>
        <v>Q1</v>
      </c>
      <c r="O1821" s="2">
        <f t="shared" si="85"/>
        <v>37.369633023051804</v>
      </c>
      <c r="P1821" t="str">
        <f>VLOOKUP(retail_sales_2023!C1821,customers!A:J,5,)</f>
        <v>Hyderabad</v>
      </c>
      <c r="Q1821" t="str">
        <f>VLOOKUP(C1821,customers!A:J,10,0)</f>
        <v>Regular</v>
      </c>
    </row>
    <row r="1822" spans="1:17" x14ac:dyDescent="0.3">
      <c r="A1822" t="s">
        <v>2891</v>
      </c>
      <c r="B1822" s="1">
        <v>45148</v>
      </c>
      <c r="C1822" t="s">
        <v>503</v>
      </c>
      <c r="D1822" t="s">
        <v>504</v>
      </c>
      <c r="E1822" t="s">
        <v>21</v>
      </c>
      <c r="F1822" t="s">
        <v>81</v>
      </c>
      <c r="G1822" t="s">
        <v>150</v>
      </c>
      <c r="H1822">
        <v>4</v>
      </c>
      <c r="I1822">
        <v>4481.6499999999996</v>
      </c>
      <c r="J1822">
        <v>0.25</v>
      </c>
      <c r="K1822">
        <v>13444.95</v>
      </c>
      <c r="L1822">
        <v>3895.49</v>
      </c>
      <c r="M1822">
        <f t="shared" si="86"/>
        <v>13444.949999999999</v>
      </c>
      <c r="N1822" t="str">
        <f t="shared" si="84"/>
        <v>Q3</v>
      </c>
      <c r="O1822" s="2">
        <f t="shared" si="85"/>
        <v>28.973629504014514</v>
      </c>
      <c r="P1822" t="str">
        <f>VLOOKUP(retail_sales_2023!C1822,customers!A:J,5,)</f>
        <v>Patna</v>
      </c>
      <c r="Q1822" t="str">
        <f>VLOOKUP(C1822,customers!A:J,10,0)</f>
        <v>Premium</v>
      </c>
    </row>
    <row r="1823" spans="1:17" x14ac:dyDescent="0.3">
      <c r="A1823" t="s">
        <v>2892</v>
      </c>
      <c r="B1823" s="1">
        <v>45006</v>
      </c>
      <c r="C1823" t="s">
        <v>342</v>
      </c>
      <c r="D1823" t="s">
        <v>343</v>
      </c>
      <c r="E1823" t="s">
        <v>15</v>
      </c>
      <c r="F1823" t="s">
        <v>43</v>
      </c>
      <c r="G1823" t="s">
        <v>154</v>
      </c>
      <c r="H1823">
        <v>2</v>
      </c>
      <c r="I1823">
        <v>51510.34</v>
      </c>
      <c r="J1823">
        <v>0</v>
      </c>
      <c r="K1823">
        <v>103020.68</v>
      </c>
      <c r="L1823">
        <v>9781.23</v>
      </c>
      <c r="M1823">
        <f t="shared" si="86"/>
        <v>103020.68</v>
      </c>
      <c r="N1823" t="str">
        <f t="shared" si="84"/>
        <v>Q1</v>
      </c>
      <c r="O1823" s="2">
        <f t="shared" si="85"/>
        <v>9.4944335447989658</v>
      </c>
      <c r="P1823" t="str">
        <f>VLOOKUP(retail_sales_2023!C1823,customers!A:J,5,)</f>
        <v>Coimbatore</v>
      </c>
      <c r="Q1823" t="str">
        <f>VLOOKUP(C1823,customers!A:J,10,0)</f>
        <v>Premium</v>
      </c>
    </row>
    <row r="1824" spans="1:17" x14ac:dyDescent="0.3">
      <c r="A1824" t="s">
        <v>2893</v>
      </c>
      <c r="B1824" s="1">
        <v>45107</v>
      </c>
      <c r="C1824" t="s">
        <v>713</v>
      </c>
      <c r="D1824" t="s">
        <v>714</v>
      </c>
      <c r="E1824" t="s">
        <v>21</v>
      </c>
      <c r="F1824" t="s">
        <v>22</v>
      </c>
      <c r="G1824" t="s">
        <v>423</v>
      </c>
      <c r="H1824">
        <v>5</v>
      </c>
      <c r="I1824">
        <v>42387.23</v>
      </c>
      <c r="J1824">
        <v>0.1</v>
      </c>
      <c r="K1824">
        <v>190742.54</v>
      </c>
      <c r="L1824">
        <v>58481.29</v>
      </c>
      <c r="M1824">
        <f t="shared" si="86"/>
        <v>190742.53500000003</v>
      </c>
      <c r="N1824" t="str">
        <f t="shared" si="84"/>
        <v>Q2</v>
      </c>
      <c r="O1824" s="2">
        <f t="shared" si="85"/>
        <v>30.65980457217357</v>
      </c>
      <c r="P1824" t="str">
        <f>VLOOKUP(retail_sales_2023!C1824,customers!A:J,5,)</f>
        <v>Bhubaneswar</v>
      </c>
      <c r="Q1824" t="str">
        <f>VLOOKUP(C1824,customers!A:J,10,0)</f>
        <v>Premium</v>
      </c>
    </row>
    <row r="1825" spans="1:17" x14ac:dyDescent="0.3">
      <c r="A1825" t="s">
        <v>2894</v>
      </c>
      <c r="B1825" s="1">
        <v>44962</v>
      </c>
      <c r="C1825" t="s">
        <v>1103</v>
      </c>
      <c r="D1825" t="s">
        <v>1104</v>
      </c>
      <c r="E1825" t="s">
        <v>33</v>
      </c>
      <c r="F1825" t="s">
        <v>52</v>
      </c>
      <c r="G1825" t="s">
        <v>200</v>
      </c>
      <c r="H1825">
        <v>4</v>
      </c>
      <c r="I1825">
        <v>439.13</v>
      </c>
      <c r="J1825">
        <v>0.05</v>
      </c>
      <c r="K1825">
        <v>1668.69</v>
      </c>
      <c r="L1825">
        <v>134.09</v>
      </c>
      <c r="M1825">
        <f t="shared" si="86"/>
        <v>1668.694</v>
      </c>
      <c r="N1825" t="str">
        <f t="shared" si="84"/>
        <v>Q1</v>
      </c>
      <c r="O1825" s="2">
        <f t="shared" si="85"/>
        <v>8.0356447273010563</v>
      </c>
      <c r="P1825" t="str">
        <f>VLOOKUP(retail_sales_2023!C1825,customers!A:J,5,)</f>
        <v>Mumbai</v>
      </c>
      <c r="Q1825" t="str">
        <f>VLOOKUP(C1825,customers!A:J,10,0)</f>
        <v>Regular</v>
      </c>
    </row>
    <row r="1826" spans="1:17" x14ac:dyDescent="0.3">
      <c r="A1826" t="s">
        <v>2895</v>
      </c>
      <c r="B1826" s="1">
        <v>45197</v>
      </c>
      <c r="C1826" t="s">
        <v>107</v>
      </c>
      <c r="D1826" t="s">
        <v>108</v>
      </c>
      <c r="E1826" t="s">
        <v>15</v>
      </c>
      <c r="F1826" t="s">
        <v>43</v>
      </c>
      <c r="G1826" t="s">
        <v>272</v>
      </c>
      <c r="H1826">
        <v>4</v>
      </c>
      <c r="I1826">
        <v>40257.660000000003</v>
      </c>
      <c r="J1826">
        <v>0</v>
      </c>
      <c r="K1826">
        <v>161030.64000000001</v>
      </c>
      <c r="L1826">
        <v>17893.62</v>
      </c>
      <c r="M1826">
        <f t="shared" si="86"/>
        <v>161030.64000000001</v>
      </c>
      <c r="N1826" t="str">
        <f t="shared" si="84"/>
        <v>Q3</v>
      </c>
      <c r="O1826" s="2">
        <f t="shared" si="85"/>
        <v>11.111934970885043</v>
      </c>
      <c r="P1826" t="str">
        <f>VLOOKUP(retail_sales_2023!C1826,customers!A:J,5,)</f>
        <v>Chennai</v>
      </c>
      <c r="Q1826" t="str">
        <f>VLOOKUP(C1826,customers!A:J,10,0)</f>
        <v>Premium</v>
      </c>
    </row>
    <row r="1827" spans="1:17" x14ac:dyDescent="0.3">
      <c r="A1827" t="s">
        <v>2896</v>
      </c>
      <c r="B1827" s="1">
        <v>45241</v>
      </c>
      <c r="C1827" t="s">
        <v>241</v>
      </c>
      <c r="D1827" t="s">
        <v>242</v>
      </c>
      <c r="E1827" t="s">
        <v>27</v>
      </c>
      <c r="F1827" t="s">
        <v>43</v>
      </c>
      <c r="G1827" t="s">
        <v>282</v>
      </c>
      <c r="H1827">
        <v>3</v>
      </c>
      <c r="I1827">
        <v>40281.74</v>
      </c>
      <c r="J1827">
        <v>0</v>
      </c>
      <c r="K1827">
        <v>120845.22</v>
      </c>
      <c r="L1827">
        <v>12861.08</v>
      </c>
      <c r="M1827">
        <f t="shared" si="86"/>
        <v>120845.22</v>
      </c>
      <c r="N1827" t="str">
        <f t="shared" si="84"/>
        <v>Q4</v>
      </c>
      <c r="O1827" s="2">
        <f t="shared" si="85"/>
        <v>10.64260547500348</v>
      </c>
      <c r="P1827" t="str">
        <f>VLOOKUP(retail_sales_2023!C1827,customers!A:J,5,)</f>
        <v>Amritsar</v>
      </c>
      <c r="Q1827" t="str">
        <f>VLOOKUP(C1827,customers!A:J,10,0)</f>
        <v>Premium</v>
      </c>
    </row>
    <row r="1828" spans="1:17" x14ac:dyDescent="0.3">
      <c r="A1828" t="s">
        <v>2897</v>
      </c>
      <c r="B1828" s="1">
        <v>44963</v>
      </c>
      <c r="C1828" t="s">
        <v>1512</v>
      </c>
      <c r="D1828" t="s">
        <v>1513</v>
      </c>
      <c r="E1828" t="s">
        <v>27</v>
      </c>
      <c r="F1828" t="s">
        <v>43</v>
      </c>
      <c r="G1828" t="s">
        <v>44</v>
      </c>
      <c r="H1828">
        <v>1</v>
      </c>
      <c r="I1828">
        <v>4730.03</v>
      </c>
      <c r="J1828">
        <v>0.3</v>
      </c>
      <c r="K1828">
        <v>3311.02</v>
      </c>
      <c r="L1828">
        <v>362.9</v>
      </c>
      <c r="M1828">
        <f t="shared" si="86"/>
        <v>3311.0209999999997</v>
      </c>
      <c r="N1828" t="str">
        <f t="shared" si="84"/>
        <v>Q1</v>
      </c>
      <c r="O1828" s="2">
        <f t="shared" si="85"/>
        <v>10.960368708132236</v>
      </c>
      <c r="P1828" t="str">
        <f>VLOOKUP(retail_sales_2023!C1828,customers!A:J,5,)</f>
        <v>Delhi</v>
      </c>
      <c r="Q1828" t="str">
        <f>VLOOKUP(C1828,customers!A:J,10,0)</f>
        <v>Premium</v>
      </c>
    </row>
    <row r="1829" spans="1:17" x14ac:dyDescent="0.3">
      <c r="A1829" t="s">
        <v>2898</v>
      </c>
      <c r="B1829" s="1">
        <v>45261</v>
      </c>
      <c r="C1829" t="s">
        <v>1814</v>
      </c>
      <c r="D1829" t="s">
        <v>1815</v>
      </c>
      <c r="E1829" t="s">
        <v>15</v>
      </c>
      <c r="F1829" t="s">
        <v>38</v>
      </c>
      <c r="G1829" t="s">
        <v>395</v>
      </c>
      <c r="H1829">
        <v>2</v>
      </c>
      <c r="I1829">
        <v>1590.01</v>
      </c>
      <c r="J1829">
        <v>0.15</v>
      </c>
      <c r="K1829">
        <v>2703.02</v>
      </c>
      <c r="L1829">
        <v>682.72</v>
      </c>
      <c r="M1829">
        <f t="shared" si="86"/>
        <v>2703.0169999999998</v>
      </c>
      <c r="N1829" t="str">
        <f t="shared" si="84"/>
        <v>Q4</v>
      </c>
      <c r="O1829" s="2">
        <f t="shared" si="85"/>
        <v>25.257674748984471</v>
      </c>
      <c r="P1829" t="str">
        <f>VLOOKUP(retail_sales_2023!C1829,customers!A:J,5,)</f>
        <v>Coimbatore</v>
      </c>
      <c r="Q1829" t="str">
        <f>VLOOKUP(C1829,customers!A:J,10,0)</f>
        <v>Regular</v>
      </c>
    </row>
    <row r="1830" spans="1:17" x14ac:dyDescent="0.3">
      <c r="A1830" t="s">
        <v>2899</v>
      </c>
      <c r="B1830" s="1">
        <v>45236</v>
      </c>
      <c r="C1830" t="s">
        <v>1934</v>
      </c>
      <c r="D1830" t="s">
        <v>1935</v>
      </c>
      <c r="E1830" t="s">
        <v>15</v>
      </c>
      <c r="F1830" t="s">
        <v>28</v>
      </c>
      <c r="G1830" t="s">
        <v>61</v>
      </c>
      <c r="H1830">
        <v>3</v>
      </c>
      <c r="I1830">
        <v>514.28</v>
      </c>
      <c r="J1830">
        <v>0</v>
      </c>
      <c r="K1830">
        <v>1542.84</v>
      </c>
      <c r="L1830">
        <v>367.94</v>
      </c>
      <c r="M1830">
        <f t="shared" si="86"/>
        <v>1542.84</v>
      </c>
      <c r="N1830" t="str">
        <f t="shared" si="84"/>
        <v>Q4</v>
      </c>
      <c r="O1830" s="2">
        <f t="shared" si="85"/>
        <v>23.848227943273447</v>
      </c>
      <c r="P1830" t="str">
        <f>VLOOKUP(retail_sales_2023!C1830,customers!A:J,5,)</f>
        <v>Kochi</v>
      </c>
      <c r="Q1830" t="str">
        <f>VLOOKUP(C1830,customers!A:J,10,0)</f>
        <v>Premium</v>
      </c>
    </row>
    <row r="1831" spans="1:17" x14ac:dyDescent="0.3">
      <c r="A1831" t="s">
        <v>2900</v>
      </c>
      <c r="B1831" s="1">
        <v>45256</v>
      </c>
      <c r="C1831" t="s">
        <v>2353</v>
      </c>
      <c r="D1831" t="s">
        <v>2354</v>
      </c>
      <c r="E1831" t="s">
        <v>21</v>
      </c>
      <c r="F1831" t="s">
        <v>28</v>
      </c>
      <c r="G1831" t="s">
        <v>280</v>
      </c>
      <c r="H1831">
        <v>4</v>
      </c>
      <c r="I1831">
        <v>2093.87</v>
      </c>
      <c r="J1831">
        <v>0.15</v>
      </c>
      <c r="K1831">
        <v>7119.16</v>
      </c>
      <c r="L1831">
        <v>1755.64</v>
      </c>
      <c r="M1831">
        <f t="shared" si="86"/>
        <v>7119.1579999999994</v>
      </c>
      <c r="N1831" t="str">
        <f t="shared" si="84"/>
        <v>Q4</v>
      </c>
      <c r="O1831" s="2">
        <f t="shared" si="85"/>
        <v>24.660774585765736</v>
      </c>
      <c r="P1831" t="str">
        <f>VLOOKUP(retail_sales_2023!C1831,customers!A:J,5,)</f>
        <v>Guwahati</v>
      </c>
      <c r="Q1831" t="str">
        <f>VLOOKUP(C1831,customers!A:J,10,0)</f>
        <v>Premium</v>
      </c>
    </row>
    <row r="1832" spans="1:17" x14ac:dyDescent="0.3">
      <c r="A1832" t="s">
        <v>2901</v>
      </c>
      <c r="B1832" s="1">
        <v>44978</v>
      </c>
      <c r="C1832" t="s">
        <v>535</v>
      </c>
      <c r="D1832" t="s">
        <v>536</v>
      </c>
      <c r="E1832" t="s">
        <v>21</v>
      </c>
      <c r="F1832" t="s">
        <v>52</v>
      </c>
      <c r="G1832" t="s">
        <v>268</v>
      </c>
      <c r="H1832">
        <v>7</v>
      </c>
      <c r="I1832">
        <v>213.34</v>
      </c>
      <c r="J1832">
        <v>0.1</v>
      </c>
      <c r="K1832">
        <v>1344.04</v>
      </c>
      <c r="L1832">
        <v>93.08</v>
      </c>
      <c r="M1832">
        <f t="shared" si="86"/>
        <v>1344.0420000000001</v>
      </c>
      <c r="N1832" t="str">
        <f t="shared" si="84"/>
        <v>Q1</v>
      </c>
      <c r="O1832" s="2">
        <f t="shared" si="85"/>
        <v>6.925389125323651</v>
      </c>
      <c r="P1832" t="str">
        <f>VLOOKUP(retail_sales_2023!C1832,customers!A:J,5,)</f>
        <v>Guwahati</v>
      </c>
      <c r="Q1832" t="str">
        <f>VLOOKUP(C1832,customers!A:J,10,0)</f>
        <v>Premium</v>
      </c>
    </row>
    <row r="1833" spans="1:17" x14ac:dyDescent="0.3">
      <c r="A1833" t="s">
        <v>2902</v>
      </c>
      <c r="B1833" s="1">
        <v>45082</v>
      </c>
      <c r="C1833" t="s">
        <v>1370</v>
      </c>
      <c r="D1833" t="s">
        <v>1371</v>
      </c>
      <c r="E1833" t="s">
        <v>15</v>
      </c>
      <c r="F1833" t="s">
        <v>43</v>
      </c>
      <c r="G1833" t="s">
        <v>110</v>
      </c>
      <c r="H1833">
        <v>3</v>
      </c>
      <c r="I1833">
        <v>8238.1</v>
      </c>
      <c r="J1833">
        <v>0.15</v>
      </c>
      <c r="K1833">
        <v>21007.16</v>
      </c>
      <c r="L1833">
        <v>2397.7399999999998</v>
      </c>
      <c r="M1833">
        <f t="shared" si="86"/>
        <v>21007.155000000002</v>
      </c>
      <c r="N1833" t="str">
        <f t="shared" si="84"/>
        <v>Q2</v>
      </c>
      <c r="O1833" s="2">
        <f t="shared" si="85"/>
        <v>11.413917921318255</v>
      </c>
      <c r="P1833" t="str">
        <f>VLOOKUP(retail_sales_2023!C1833,customers!A:J,5,)</f>
        <v>Chennai</v>
      </c>
      <c r="Q1833" t="str">
        <f>VLOOKUP(C1833,customers!A:J,10,0)</f>
        <v>Regular</v>
      </c>
    </row>
    <row r="1834" spans="1:17" x14ac:dyDescent="0.3">
      <c r="A1834" t="s">
        <v>2903</v>
      </c>
      <c r="B1834" s="1">
        <v>45234</v>
      </c>
      <c r="C1834" t="s">
        <v>528</v>
      </c>
      <c r="D1834" t="s">
        <v>529</v>
      </c>
      <c r="E1834" t="s">
        <v>27</v>
      </c>
      <c r="F1834" t="s">
        <v>22</v>
      </c>
      <c r="G1834" t="s">
        <v>196</v>
      </c>
      <c r="H1834">
        <v>2</v>
      </c>
      <c r="I1834">
        <v>9435.64</v>
      </c>
      <c r="J1834">
        <v>0.2</v>
      </c>
      <c r="K1834">
        <v>15097.02</v>
      </c>
      <c r="L1834">
        <v>3056.01</v>
      </c>
      <c r="M1834">
        <f t="shared" si="86"/>
        <v>15097.023999999999</v>
      </c>
      <c r="N1834" t="str">
        <f t="shared" si="84"/>
        <v>Q4</v>
      </c>
      <c r="O1834" s="2">
        <f t="shared" si="85"/>
        <v>20.242471693089101</v>
      </c>
      <c r="P1834" t="str">
        <f>VLOOKUP(retail_sales_2023!C1834,customers!A:J,5,)</f>
        <v>Amritsar</v>
      </c>
      <c r="Q1834" t="str">
        <f>VLOOKUP(C1834,customers!A:J,10,0)</f>
        <v>Premium</v>
      </c>
    </row>
    <row r="1835" spans="1:17" x14ac:dyDescent="0.3">
      <c r="A1835" t="s">
        <v>2904</v>
      </c>
      <c r="B1835" s="1">
        <v>45213</v>
      </c>
      <c r="C1835" t="s">
        <v>1629</v>
      </c>
      <c r="D1835" t="s">
        <v>1630</v>
      </c>
      <c r="E1835" t="s">
        <v>15</v>
      </c>
      <c r="F1835" t="s">
        <v>52</v>
      </c>
      <c r="G1835" t="s">
        <v>53</v>
      </c>
      <c r="H1835">
        <v>2</v>
      </c>
      <c r="I1835">
        <v>439.78</v>
      </c>
      <c r="J1835">
        <v>0.15</v>
      </c>
      <c r="K1835">
        <v>747.63</v>
      </c>
      <c r="L1835">
        <v>71.28</v>
      </c>
      <c r="M1835">
        <f t="shared" si="86"/>
        <v>747.62599999999998</v>
      </c>
      <c r="N1835" t="str">
        <f t="shared" si="84"/>
        <v>Q4</v>
      </c>
      <c r="O1835" s="2">
        <f t="shared" si="85"/>
        <v>9.5341278439869992</v>
      </c>
      <c r="P1835" t="str">
        <f>VLOOKUP(retail_sales_2023!C1835,customers!A:J,5,)</f>
        <v>Chennai</v>
      </c>
      <c r="Q1835" t="str">
        <f>VLOOKUP(C1835,customers!A:J,10,0)</f>
        <v>Premium</v>
      </c>
    </row>
    <row r="1836" spans="1:17" x14ac:dyDescent="0.3">
      <c r="A1836" t="s">
        <v>2905</v>
      </c>
      <c r="B1836" s="1">
        <v>44935</v>
      </c>
      <c r="C1836" t="s">
        <v>2569</v>
      </c>
      <c r="D1836" t="s">
        <v>2570</v>
      </c>
      <c r="E1836" t="s">
        <v>15</v>
      </c>
      <c r="F1836" t="s">
        <v>52</v>
      </c>
      <c r="G1836" t="s">
        <v>169</v>
      </c>
      <c r="H1836">
        <v>7</v>
      </c>
      <c r="I1836">
        <v>617.97</v>
      </c>
      <c r="J1836">
        <v>0.05</v>
      </c>
      <c r="K1836">
        <v>4109.5</v>
      </c>
      <c r="L1836">
        <v>238.18</v>
      </c>
      <c r="M1836">
        <f t="shared" si="86"/>
        <v>4109.5005000000001</v>
      </c>
      <c r="N1836" t="str">
        <f t="shared" si="84"/>
        <v>Q1</v>
      </c>
      <c r="O1836" s="2">
        <f t="shared" si="85"/>
        <v>5.7958389098430461</v>
      </c>
      <c r="P1836" t="str">
        <f>VLOOKUP(retail_sales_2023!C1836,customers!A:J,5,)</f>
        <v>Hyderabad</v>
      </c>
      <c r="Q1836" t="str">
        <f>VLOOKUP(C1836,customers!A:J,10,0)</f>
        <v>Premium</v>
      </c>
    </row>
    <row r="1837" spans="1:17" x14ac:dyDescent="0.3">
      <c r="A1837" t="s">
        <v>2906</v>
      </c>
      <c r="B1837" s="1">
        <v>45178</v>
      </c>
      <c r="C1837" t="s">
        <v>755</v>
      </c>
      <c r="D1837" t="s">
        <v>756</v>
      </c>
      <c r="E1837" t="s">
        <v>15</v>
      </c>
      <c r="F1837" t="s">
        <v>28</v>
      </c>
      <c r="G1837" t="s">
        <v>97</v>
      </c>
      <c r="H1837">
        <v>2</v>
      </c>
      <c r="I1837">
        <v>4582.45</v>
      </c>
      <c r="J1837">
        <v>0</v>
      </c>
      <c r="K1837">
        <v>9164.9</v>
      </c>
      <c r="L1837">
        <v>1569.52</v>
      </c>
      <c r="M1837">
        <f t="shared" si="86"/>
        <v>9164.9</v>
      </c>
      <c r="N1837" t="str">
        <f t="shared" si="84"/>
        <v>Q3</v>
      </c>
      <c r="O1837" s="2">
        <f t="shared" si="85"/>
        <v>17.125336883108382</v>
      </c>
      <c r="P1837" t="str">
        <f>VLOOKUP(retail_sales_2023!C1837,customers!A:J,5,)</f>
        <v>Kochi</v>
      </c>
      <c r="Q1837" t="str">
        <f>VLOOKUP(C1837,customers!A:J,10,0)</f>
        <v>Regular</v>
      </c>
    </row>
    <row r="1838" spans="1:17" x14ac:dyDescent="0.3">
      <c r="A1838" t="s">
        <v>2907</v>
      </c>
      <c r="B1838" s="1">
        <v>45108</v>
      </c>
      <c r="C1838" t="s">
        <v>1252</v>
      </c>
      <c r="D1838" t="s">
        <v>1253</v>
      </c>
      <c r="E1838" t="s">
        <v>15</v>
      </c>
      <c r="F1838" t="s">
        <v>28</v>
      </c>
      <c r="G1838" t="s">
        <v>466</v>
      </c>
      <c r="H1838">
        <v>4</v>
      </c>
      <c r="I1838">
        <v>2653.7</v>
      </c>
      <c r="J1838">
        <v>0.05</v>
      </c>
      <c r="K1838">
        <v>10084.06</v>
      </c>
      <c r="L1838">
        <v>1729</v>
      </c>
      <c r="M1838">
        <f t="shared" si="86"/>
        <v>10084.06</v>
      </c>
      <c r="N1838" t="str">
        <f t="shared" si="84"/>
        <v>Q3</v>
      </c>
      <c r="O1838" s="2">
        <f t="shared" si="85"/>
        <v>17.145871801635455</v>
      </c>
      <c r="P1838" t="str">
        <f>VLOOKUP(retail_sales_2023!C1838,customers!A:J,5,)</f>
        <v>Chennai</v>
      </c>
      <c r="Q1838" t="str">
        <f>VLOOKUP(C1838,customers!A:J,10,0)</f>
        <v>Regular</v>
      </c>
    </row>
    <row r="1839" spans="1:17" x14ac:dyDescent="0.3">
      <c r="A1839" t="s">
        <v>2908</v>
      </c>
      <c r="B1839" s="1">
        <v>45179</v>
      </c>
      <c r="C1839" t="s">
        <v>996</v>
      </c>
      <c r="D1839" t="s">
        <v>997</v>
      </c>
      <c r="E1839" t="s">
        <v>33</v>
      </c>
      <c r="F1839" t="s">
        <v>81</v>
      </c>
      <c r="G1839" t="s">
        <v>264</v>
      </c>
      <c r="H1839">
        <v>3</v>
      </c>
      <c r="I1839">
        <v>1129.23</v>
      </c>
      <c r="J1839">
        <v>0.05</v>
      </c>
      <c r="K1839">
        <v>3218.31</v>
      </c>
      <c r="L1839">
        <v>739.1</v>
      </c>
      <c r="M1839">
        <f t="shared" si="86"/>
        <v>3218.3054999999999</v>
      </c>
      <c r="N1839" t="str">
        <f t="shared" si="84"/>
        <v>Q3</v>
      </c>
      <c r="O1839" s="2">
        <f t="shared" si="85"/>
        <v>22.965469454465232</v>
      </c>
      <c r="P1839" t="str">
        <f>VLOOKUP(retail_sales_2023!C1839,customers!A:J,5,)</f>
        <v>Ahmedabad</v>
      </c>
      <c r="Q1839" t="str">
        <f>VLOOKUP(C1839,customers!A:J,10,0)</f>
        <v>Premium</v>
      </c>
    </row>
    <row r="1840" spans="1:17" x14ac:dyDescent="0.3">
      <c r="A1840" t="s">
        <v>2909</v>
      </c>
      <c r="B1840" s="1">
        <v>44957</v>
      </c>
      <c r="C1840" t="s">
        <v>960</v>
      </c>
      <c r="D1840" t="s">
        <v>961</v>
      </c>
      <c r="E1840" t="s">
        <v>27</v>
      </c>
      <c r="F1840" t="s">
        <v>52</v>
      </c>
      <c r="G1840" t="s">
        <v>69</v>
      </c>
      <c r="H1840">
        <v>8</v>
      </c>
      <c r="I1840">
        <v>588.92999999999995</v>
      </c>
      <c r="J1840">
        <v>0.05</v>
      </c>
      <c r="K1840">
        <v>4475.87</v>
      </c>
      <c r="L1840">
        <v>336.24</v>
      </c>
      <c r="M1840">
        <f t="shared" si="86"/>
        <v>4475.8679999999995</v>
      </c>
      <c r="N1840" t="str">
        <f t="shared" si="84"/>
        <v>Q1</v>
      </c>
      <c r="O1840" s="2">
        <f t="shared" si="85"/>
        <v>7.512282528312932</v>
      </c>
      <c r="P1840" t="str">
        <f>VLOOKUP(retail_sales_2023!C1840,customers!A:J,5,)</f>
        <v>Lucknow</v>
      </c>
      <c r="Q1840" t="str">
        <f>VLOOKUP(C1840,customers!A:J,10,0)</f>
        <v>Premium</v>
      </c>
    </row>
    <row r="1841" spans="1:17" x14ac:dyDescent="0.3">
      <c r="A1841" t="s">
        <v>2910</v>
      </c>
      <c r="B1841" s="1">
        <v>45120</v>
      </c>
      <c r="C1841" t="s">
        <v>335</v>
      </c>
      <c r="D1841" t="s">
        <v>336</v>
      </c>
      <c r="E1841" t="s">
        <v>33</v>
      </c>
      <c r="F1841" t="s">
        <v>81</v>
      </c>
      <c r="G1841" t="s">
        <v>101</v>
      </c>
      <c r="H1841">
        <v>2</v>
      </c>
      <c r="I1841">
        <v>3779.97</v>
      </c>
      <c r="J1841">
        <v>0.1</v>
      </c>
      <c r="K1841">
        <v>6803.95</v>
      </c>
      <c r="L1841">
        <v>2175.17</v>
      </c>
      <c r="M1841">
        <f t="shared" si="86"/>
        <v>6803.9459999999999</v>
      </c>
      <c r="N1841" t="str">
        <f t="shared" si="84"/>
        <v>Q3</v>
      </c>
      <c r="O1841" s="2">
        <f t="shared" si="85"/>
        <v>31.969223759727804</v>
      </c>
      <c r="P1841" t="str">
        <f>VLOOKUP(retail_sales_2023!C1841,customers!A:J,5,)</f>
        <v>Surat</v>
      </c>
      <c r="Q1841" t="str">
        <f>VLOOKUP(C1841,customers!A:J,10,0)</f>
        <v>Occasional</v>
      </c>
    </row>
    <row r="1842" spans="1:17" x14ac:dyDescent="0.3">
      <c r="A1842" t="s">
        <v>2911</v>
      </c>
      <c r="B1842" s="1">
        <v>44943</v>
      </c>
      <c r="C1842" t="s">
        <v>601</v>
      </c>
      <c r="D1842" t="s">
        <v>602</v>
      </c>
      <c r="E1842" t="s">
        <v>15</v>
      </c>
      <c r="F1842" t="s">
        <v>28</v>
      </c>
      <c r="G1842" t="s">
        <v>57</v>
      </c>
      <c r="H1842">
        <v>4</v>
      </c>
      <c r="I1842">
        <v>3815.95</v>
      </c>
      <c r="J1842">
        <v>0.1</v>
      </c>
      <c r="K1842">
        <v>13737.42</v>
      </c>
      <c r="L1842">
        <v>2736.11</v>
      </c>
      <c r="M1842">
        <f t="shared" si="86"/>
        <v>13737.42</v>
      </c>
      <c r="N1842" t="str">
        <f t="shared" si="84"/>
        <v>Q1</v>
      </c>
      <c r="O1842" s="2">
        <f t="shared" si="85"/>
        <v>19.917204249415104</v>
      </c>
      <c r="P1842" t="str">
        <f>VLOOKUP(retail_sales_2023!C1842,customers!A:J,5,)</f>
        <v>Bengaluru</v>
      </c>
      <c r="Q1842" t="str">
        <f>VLOOKUP(C1842,customers!A:J,10,0)</f>
        <v>Regular</v>
      </c>
    </row>
    <row r="1843" spans="1:17" x14ac:dyDescent="0.3">
      <c r="A1843" t="s">
        <v>2912</v>
      </c>
      <c r="B1843" s="1">
        <v>44932</v>
      </c>
      <c r="C1843" t="s">
        <v>604</v>
      </c>
      <c r="D1843" t="s">
        <v>605</v>
      </c>
      <c r="E1843" t="s">
        <v>27</v>
      </c>
      <c r="F1843" t="s">
        <v>38</v>
      </c>
      <c r="G1843" t="s">
        <v>395</v>
      </c>
      <c r="H1843">
        <v>2</v>
      </c>
      <c r="I1843">
        <v>1652.34</v>
      </c>
      <c r="J1843">
        <v>0.25</v>
      </c>
      <c r="K1843">
        <v>2478.5100000000002</v>
      </c>
      <c r="L1843">
        <v>636.1</v>
      </c>
      <c r="M1843">
        <f t="shared" si="86"/>
        <v>2478.5099999999998</v>
      </c>
      <c r="N1843" t="str">
        <f t="shared" si="84"/>
        <v>Q1</v>
      </c>
      <c r="O1843" s="2">
        <f t="shared" si="85"/>
        <v>25.664613013463732</v>
      </c>
      <c r="P1843" t="str">
        <f>VLOOKUP(retail_sales_2023!C1843,customers!A:J,5,)</f>
        <v>Delhi</v>
      </c>
      <c r="Q1843" t="str">
        <f>VLOOKUP(C1843,customers!A:J,10,0)</f>
        <v>Premium</v>
      </c>
    </row>
    <row r="1844" spans="1:17" x14ac:dyDescent="0.3">
      <c r="A1844" t="s">
        <v>2913</v>
      </c>
      <c r="B1844" s="1">
        <v>45148</v>
      </c>
      <c r="C1844" t="s">
        <v>1417</v>
      </c>
      <c r="D1844" t="s">
        <v>1418</v>
      </c>
      <c r="E1844" t="s">
        <v>27</v>
      </c>
      <c r="F1844" t="s">
        <v>28</v>
      </c>
      <c r="G1844" t="s">
        <v>165</v>
      </c>
      <c r="H1844">
        <v>2</v>
      </c>
      <c r="I1844">
        <v>5939.53</v>
      </c>
      <c r="J1844">
        <v>0</v>
      </c>
      <c r="K1844">
        <v>11879.06</v>
      </c>
      <c r="L1844">
        <v>2059.31</v>
      </c>
      <c r="M1844">
        <f t="shared" si="86"/>
        <v>11879.06</v>
      </c>
      <c r="N1844" t="str">
        <f t="shared" si="84"/>
        <v>Q3</v>
      </c>
      <c r="O1844" s="2">
        <f t="shared" si="85"/>
        <v>17.335630933760751</v>
      </c>
      <c r="P1844" t="str">
        <f>VLOOKUP(retail_sales_2023!C1844,customers!A:J,5,)</f>
        <v>Amritsar</v>
      </c>
      <c r="Q1844" t="str">
        <f>VLOOKUP(C1844,customers!A:J,10,0)</f>
        <v>Premium</v>
      </c>
    </row>
    <row r="1845" spans="1:17" x14ac:dyDescent="0.3">
      <c r="A1845" t="s">
        <v>2914</v>
      </c>
      <c r="B1845" s="1">
        <v>45031</v>
      </c>
      <c r="C1845" t="s">
        <v>476</v>
      </c>
      <c r="D1845" t="s">
        <v>477</v>
      </c>
      <c r="E1845" t="s">
        <v>33</v>
      </c>
      <c r="F1845" t="s">
        <v>43</v>
      </c>
      <c r="G1845" t="s">
        <v>121</v>
      </c>
      <c r="H1845">
        <v>5</v>
      </c>
      <c r="I1845">
        <v>62363.78</v>
      </c>
      <c r="J1845">
        <v>0.1</v>
      </c>
      <c r="K1845">
        <v>280637.01</v>
      </c>
      <c r="L1845">
        <v>42189.919999999998</v>
      </c>
      <c r="M1845">
        <f t="shared" si="86"/>
        <v>280637.01</v>
      </c>
      <c r="N1845" t="str">
        <f t="shared" si="84"/>
        <v>Q2</v>
      </c>
      <c r="O1845" s="2">
        <f t="shared" si="85"/>
        <v>15.033626534148151</v>
      </c>
      <c r="P1845" t="str">
        <f>VLOOKUP(retail_sales_2023!C1845,customers!A:J,5,)</f>
        <v>Mumbai</v>
      </c>
      <c r="Q1845" t="str">
        <f>VLOOKUP(C1845,customers!A:J,10,0)</f>
        <v>Regular</v>
      </c>
    </row>
    <row r="1846" spans="1:17" x14ac:dyDescent="0.3">
      <c r="A1846" t="s">
        <v>2915</v>
      </c>
      <c r="B1846" s="1">
        <v>45183</v>
      </c>
      <c r="C1846" t="s">
        <v>641</v>
      </c>
      <c r="D1846" t="s">
        <v>642</v>
      </c>
      <c r="E1846" t="s">
        <v>33</v>
      </c>
      <c r="F1846" t="s">
        <v>38</v>
      </c>
      <c r="G1846" t="s">
        <v>77</v>
      </c>
      <c r="H1846">
        <v>1</v>
      </c>
      <c r="I1846">
        <v>1511.38</v>
      </c>
      <c r="J1846">
        <v>0</v>
      </c>
      <c r="K1846">
        <v>1511.38</v>
      </c>
      <c r="L1846">
        <v>487.63</v>
      </c>
      <c r="M1846">
        <f t="shared" si="86"/>
        <v>1511.38</v>
      </c>
      <c r="N1846" t="str">
        <f t="shared" si="84"/>
        <v>Q3</v>
      </c>
      <c r="O1846" s="2">
        <f t="shared" si="85"/>
        <v>32.263891278169616</v>
      </c>
      <c r="P1846" t="str">
        <f>VLOOKUP(retail_sales_2023!C1846,customers!A:J,5,)</f>
        <v>Surat</v>
      </c>
      <c r="Q1846" t="str">
        <f>VLOOKUP(C1846,customers!A:J,10,0)</f>
        <v>Regular</v>
      </c>
    </row>
    <row r="1847" spans="1:17" x14ac:dyDescent="0.3">
      <c r="A1847" t="s">
        <v>2916</v>
      </c>
      <c r="B1847" s="1">
        <v>45053</v>
      </c>
      <c r="C1847" t="s">
        <v>682</v>
      </c>
      <c r="D1847" t="s">
        <v>683</v>
      </c>
      <c r="E1847" t="s">
        <v>27</v>
      </c>
      <c r="F1847" t="s">
        <v>81</v>
      </c>
      <c r="G1847" t="s">
        <v>370</v>
      </c>
      <c r="H1847">
        <v>2</v>
      </c>
      <c r="I1847">
        <v>3461.27</v>
      </c>
      <c r="J1847">
        <v>0.1</v>
      </c>
      <c r="K1847">
        <v>6230.29</v>
      </c>
      <c r="L1847">
        <v>2381.1999999999998</v>
      </c>
      <c r="M1847">
        <f t="shared" si="86"/>
        <v>6230.2860000000001</v>
      </c>
      <c r="N1847" t="str">
        <f t="shared" si="84"/>
        <v>Q2</v>
      </c>
      <c r="O1847" s="2">
        <f t="shared" si="85"/>
        <v>38.219729739707134</v>
      </c>
      <c r="P1847" t="str">
        <f>VLOOKUP(retail_sales_2023!C1847,customers!A:J,5,)</f>
        <v>Delhi</v>
      </c>
      <c r="Q1847" t="str">
        <f>VLOOKUP(C1847,customers!A:J,10,0)</f>
        <v>Regular</v>
      </c>
    </row>
    <row r="1848" spans="1:17" x14ac:dyDescent="0.3">
      <c r="A1848" t="s">
        <v>2917</v>
      </c>
      <c r="B1848" s="1">
        <v>45288</v>
      </c>
      <c r="C1848" t="s">
        <v>1208</v>
      </c>
      <c r="D1848" t="s">
        <v>1209</v>
      </c>
      <c r="E1848" t="s">
        <v>27</v>
      </c>
      <c r="F1848" t="s">
        <v>81</v>
      </c>
      <c r="G1848" t="s">
        <v>150</v>
      </c>
      <c r="H1848">
        <v>1</v>
      </c>
      <c r="I1848">
        <v>4254.8500000000004</v>
      </c>
      <c r="J1848">
        <v>0.15</v>
      </c>
      <c r="K1848">
        <v>3616.62</v>
      </c>
      <c r="L1848">
        <v>1396.37</v>
      </c>
      <c r="M1848">
        <f t="shared" si="86"/>
        <v>3616.6225000000004</v>
      </c>
      <c r="N1848" t="str">
        <f t="shared" si="84"/>
        <v>Q4</v>
      </c>
      <c r="O1848" s="2">
        <f t="shared" si="85"/>
        <v>38.609806946817741</v>
      </c>
      <c r="P1848" t="str">
        <f>VLOOKUP(retail_sales_2023!C1848,customers!A:J,5,)</f>
        <v>Delhi</v>
      </c>
      <c r="Q1848" t="str">
        <f>VLOOKUP(C1848,customers!A:J,10,0)</f>
        <v>Regular</v>
      </c>
    </row>
    <row r="1849" spans="1:17" x14ac:dyDescent="0.3">
      <c r="A1849" t="s">
        <v>2918</v>
      </c>
      <c r="B1849" s="1">
        <v>44978</v>
      </c>
      <c r="C1849" t="s">
        <v>409</v>
      </c>
      <c r="D1849" t="s">
        <v>410</v>
      </c>
      <c r="E1849" t="s">
        <v>21</v>
      </c>
      <c r="F1849" t="s">
        <v>16</v>
      </c>
      <c r="G1849" t="s">
        <v>296</v>
      </c>
      <c r="H1849">
        <v>2</v>
      </c>
      <c r="I1849">
        <v>293.27999999999997</v>
      </c>
      <c r="J1849">
        <v>0</v>
      </c>
      <c r="K1849">
        <v>586.55999999999995</v>
      </c>
      <c r="L1849">
        <v>-27.87</v>
      </c>
      <c r="M1849">
        <f t="shared" si="86"/>
        <v>586.55999999999995</v>
      </c>
      <c r="N1849" t="str">
        <f t="shared" si="84"/>
        <v>Q1</v>
      </c>
      <c r="O1849" s="2">
        <f t="shared" si="85"/>
        <v>-4.7514320785597386</v>
      </c>
      <c r="P1849" t="str">
        <f>VLOOKUP(retail_sales_2023!C1849,customers!A:J,5,)</f>
        <v>Patna</v>
      </c>
      <c r="Q1849" t="str">
        <f>VLOOKUP(C1849,customers!A:J,10,0)</f>
        <v>Regular</v>
      </c>
    </row>
    <row r="1850" spans="1:17" x14ac:dyDescent="0.3">
      <c r="A1850" t="s">
        <v>2919</v>
      </c>
      <c r="B1850" s="1">
        <v>45275</v>
      </c>
      <c r="C1850" t="s">
        <v>288</v>
      </c>
      <c r="D1850" t="s">
        <v>289</v>
      </c>
      <c r="E1850" t="s">
        <v>15</v>
      </c>
      <c r="F1850" t="s">
        <v>22</v>
      </c>
      <c r="G1850" t="s">
        <v>1039</v>
      </c>
      <c r="H1850">
        <v>2</v>
      </c>
      <c r="I1850">
        <v>14727.45</v>
      </c>
      <c r="J1850">
        <v>0.05</v>
      </c>
      <c r="K1850">
        <v>27982.15</v>
      </c>
      <c r="L1850">
        <v>8655.07</v>
      </c>
      <c r="M1850">
        <f t="shared" si="86"/>
        <v>27982.154999999999</v>
      </c>
      <c r="N1850" t="str">
        <f t="shared" si="84"/>
        <v>Q4</v>
      </c>
      <c r="O1850" s="2">
        <f t="shared" si="85"/>
        <v>30.93068259586915</v>
      </c>
      <c r="P1850" t="str">
        <f>VLOOKUP(retail_sales_2023!C1850,customers!A:J,5,)</f>
        <v>Delhi</v>
      </c>
      <c r="Q1850" t="str">
        <f>VLOOKUP(C1850,customers!A:J,10,0)</f>
        <v>Premium</v>
      </c>
    </row>
    <row r="1851" spans="1:17" x14ac:dyDescent="0.3">
      <c r="A1851" t="s">
        <v>2920</v>
      </c>
      <c r="B1851" s="1">
        <v>45140</v>
      </c>
      <c r="C1851" t="s">
        <v>1543</v>
      </c>
      <c r="D1851" t="s">
        <v>1544</v>
      </c>
      <c r="E1851" t="s">
        <v>33</v>
      </c>
      <c r="F1851" t="s">
        <v>16</v>
      </c>
      <c r="G1851" t="s">
        <v>356</v>
      </c>
      <c r="H1851">
        <v>4</v>
      </c>
      <c r="I1851">
        <v>722.93</v>
      </c>
      <c r="J1851">
        <v>0.1</v>
      </c>
      <c r="K1851">
        <v>2602.5500000000002</v>
      </c>
      <c r="L1851">
        <v>755.59</v>
      </c>
      <c r="M1851">
        <f t="shared" si="86"/>
        <v>2602.5479999999998</v>
      </c>
      <c r="N1851" t="str">
        <f t="shared" si="84"/>
        <v>Q3</v>
      </c>
      <c r="O1851" s="2">
        <f t="shared" si="85"/>
        <v>29.032679487425796</v>
      </c>
      <c r="P1851" t="str">
        <f>VLOOKUP(retail_sales_2023!C1851,customers!A:J,5,)</f>
        <v>Ahmedabad</v>
      </c>
      <c r="Q1851" t="str">
        <f>VLOOKUP(C1851,customers!A:J,10,0)</f>
        <v>Regular</v>
      </c>
    </row>
    <row r="1852" spans="1:17" x14ac:dyDescent="0.3">
      <c r="A1852" t="s">
        <v>2921</v>
      </c>
      <c r="B1852" s="1">
        <v>45274</v>
      </c>
      <c r="C1852" t="s">
        <v>2375</v>
      </c>
      <c r="D1852" t="s">
        <v>2376</v>
      </c>
      <c r="E1852" t="s">
        <v>27</v>
      </c>
      <c r="F1852" t="s">
        <v>28</v>
      </c>
      <c r="G1852" t="s">
        <v>57</v>
      </c>
      <c r="H1852">
        <v>1</v>
      </c>
      <c r="I1852">
        <v>3997.39</v>
      </c>
      <c r="J1852">
        <v>0.2</v>
      </c>
      <c r="K1852">
        <v>3197.91</v>
      </c>
      <c r="L1852">
        <v>818.6</v>
      </c>
      <c r="M1852">
        <f t="shared" si="86"/>
        <v>3197.9120000000003</v>
      </c>
      <c r="N1852" t="str">
        <f t="shared" si="84"/>
        <v>Q4</v>
      </c>
      <c r="O1852" s="2">
        <f t="shared" si="85"/>
        <v>25.597968673289746</v>
      </c>
      <c r="P1852" t="str">
        <f>VLOOKUP(retail_sales_2023!C1852,customers!A:J,5,)</f>
        <v>Lucknow</v>
      </c>
      <c r="Q1852" t="str">
        <f>VLOOKUP(C1852,customers!A:J,10,0)</f>
        <v>Regular</v>
      </c>
    </row>
    <row r="1853" spans="1:17" x14ac:dyDescent="0.3">
      <c r="A1853" t="s">
        <v>2922</v>
      </c>
      <c r="B1853" s="1">
        <v>45077</v>
      </c>
      <c r="C1853" t="s">
        <v>592</v>
      </c>
      <c r="D1853" t="s">
        <v>593</v>
      </c>
      <c r="E1853" t="s">
        <v>21</v>
      </c>
      <c r="F1853" t="s">
        <v>22</v>
      </c>
      <c r="G1853" t="s">
        <v>210</v>
      </c>
      <c r="H1853">
        <v>5</v>
      </c>
      <c r="I1853">
        <v>37353.85</v>
      </c>
      <c r="J1853">
        <v>0.2</v>
      </c>
      <c r="K1853">
        <v>149415.4</v>
      </c>
      <c r="L1853">
        <v>26293.66</v>
      </c>
      <c r="M1853">
        <f t="shared" si="86"/>
        <v>149415.4</v>
      </c>
      <c r="N1853" t="str">
        <f t="shared" si="84"/>
        <v>Q2</v>
      </c>
      <c r="O1853" s="2">
        <f t="shared" si="85"/>
        <v>17.597690733351449</v>
      </c>
      <c r="P1853" t="str">
        <f>VLOOKUP(retail_sales_2023!C1853,customers!A:J,5,)</f>
        <v>Patna</v>
      </c>
      <c r="Q1853" t="str">
        <f>VLOOKUP(C1853,customers!A:J,10,0)</f>
        <v>Premium</v>
      </c>
    </row>
    <row r="1854" spans="1:17" x14ac:dyDescent="0.3">
      <c r="A1854" t="s">
        <v>2923</v>
      </c>
      <c r="B1854" s="1">
        <v>45083</v>
      </c>
      <c r="C1854" t="s">
        <v>826</v>
      </c>
      <c r="D1854" t="s">
        <v>827</v>
      </c>
      <c r="E1854" t="s">
        <v>33</v>
      </c>
      <c r="F1854" t="s">
        <v>81</v>
      </c>
      <c r="G1854" t="s">
        <v>470</v>
      </c>
      <c r="H1854">
        <v>4</v>
      </c>
      <c r="I1854">
        <v>3000.22</v>
      </c>
      <c r="J1854">
        <v>0.1</v>
      </c>
      <c r="K1854">
        <v>10800.79</v>
      </c>
      <c r="L1854">
        <v>2590.44</v>
      </c>
      <c r="M1854">
        <f t="shared" si="86"/>
        <v>10800.791999999999</v>
      </c>
      <c r="N1854" t="str">
        <f t="shared" si="84"/>
        <v>Q2</v>
      </c>
      <c r="O1854" s="2">
        <f t="shared" si="85"/>
        <v>23.983801184913325</v>
      </c>
      <c r="P1854" t="str">
        <f>VLOOKUP(retail_sales_2023!C1854,customers!A:J,5,)</f>
        <v>Mumbai</v>
      </c>
      <c r="Q1854" t="str">
        <f>VLOOKUP(C1854,customers!A:J,10,0)</f>
        <v>Premium</v>
      </c>
    </row>
    <row r="1855" spans="1:17" x14ac:dyDescent="0.3">
      <c r="A1855" t="s">
        <v>2924</v>
      </c>
      <c r="B1855" s="1">
        <v>45179</v>
      </c>
      <c r="C1855" t="s">
        <v>829</v>
      </c>
      <c r="D1855" t="s">
        <v>830</v>
      </c>
      <c r="E1855" t="s">
        <v>15</v>
      </c>
      <c r="F1855" t="s">
        <v>52</v>
      </c>
      <c r="G1855" t="s">
        <v>200</v>
      </c>
      <c r="H1855">
        <v>7</v>
      </c>
      <c r="I1855">
        <v>376.36</v>
      </c>
      <c r="J1855">
        <v>0</v>
      </c>
      <c r="K1855">
        <v>2634.52</v>
      </c>
      <c r="L1855">
        <v>251.15</v>
      </c>
      <c r="M1855">
        <f t="shared" si="86"/>
        <v>2634.52</v>
      </c>
      <c r="N1855" t="str">
        <f t="shared" si="84"/>
        <v>Q3</v>
      </c>
      <c r="O1855" s="2">
        <f t="shared" si="85"/>
        <v>9.533045867937993</v>
      </c>
      <c r="P1855" t="str">
        <f>VLOOKUP(retail_sales_2023!C1855,customers!A:J,5,)</f>
        <v>Chennai</v>
      </c>
      <c r="Q1855" t="str">
        <f>VLOOKUP(C1855,customers!A:J,10,0)</f>
        <v>Regular</v>
      </c>
    </row>
    <row r="1856" spans="1:17" x14ac:dyDescent="0.3">
      <c r="A1856" t="s">
        <v>2925</v>
      </c>
      <c r="B1856" s="1">
        <v>45208</v>
      </c>
      <c r="C1856" t="s">
        <v>647</v>
      </c>
      <c r="D1856" t="s">
        <v>648</v>
      </c>
      <c r="E1856" t="s">
        <v>27</v>
      </c>
      <c r="F1856" t="s">
        <v>43</v>
      </c>
      <c r="G1856" t="s">
        <v>301</v>
      </c>
      <c r="H1856">
        <v>4</v>
      </c>
      <c r="I1856">
        <v>33957.919999999998</v>
      </c>
      <c r="J1856">
        <v>0.1</v>
      </c>
      <c r="K1856">
        <v>122248.51</v>
      </c>
      <c r="L1856">
        <v>15138.32</v>
      </c>
      <c r="M1856">
        <f t="shared" si="86"/>
        <v>122248.512</v>
      </c>
      <c r="N1856" t="str">
        <f t="shared" si="84"/>
        <v>Q4</v>
      </c>
      <c r="O1856" s="2">
        <f t="shared" si="85"/>
        <v>12.383234773168198</v>
      </c>
      <c r="P1856" t="str">
        <f>VLOOKUP(retail_sales_2023!C1856,customers!A:J,5,)</f>
        <v>Chandigarh</v>
      </c>
      <c r="Q1856" t="str">
        <f>VLOOKUP(C1856,customers!A:J,10,0)</f>
        <v>Regular</v>
      </c>
    </row>
    <row r="1857" spans="1:17" x14ac:dyDescent="0.3">
      <c r="A1857" t="s">
        <v>2926</v>
      </c>
      <c r="B1857" s="1">
        <v>45028</v>
      </c>
      <c r="C1857" t="s">
        <v>1601</v>
      </c>
      <c r="D1857" t="s">
        <v>1602</v>
      </c>
      <c r="E1857" t="s">
        <v>21</v>
      </c>
      <c r="F1857" t="s">
        <v>38</v>
      </c>
      <c r="G1857" t="s">
        <v>77</v>
      </c>
      <c r="H1857">
        <v>4</v>
      </c>
      <c r="I1857">
        <v>3122.11</v>
      </c>
      <c r="J1857">
        <v>0.1</v>
      </c>
      <c r="K1857">
        <v>11239.6</v>
      </c>
      <c r="L1857">
        <v>2800.58</v>
      </c>
      <c r="M1857">
        <f t="shared" si="86"/>
        <v>11239.596000000001</v>
      </c>
      <c r="N1857" t="str">
        <f t="shared" si="84"/>
        <v>Q2</v>
      </c>
      <c r="O1857" s="2">
        <f t="shared" si="85"/>
        <v>24.917078899604967</v>
      </c>
      <c r="P1857" t="str">
        <f>VLOOKUP(retail_sales_2023!C1857,customers!A:J,5,)</f>
        <v>Patna</v>
      </c>
      <c r="Q1857" t="str">
        <f>VLOOKUP(C1857,customers!A:J,10,0)</f>
        <v>Premium</v>
      </c>
    </row>
    <row r="1858" spans="1:17" x14ac:dyDescent="0.3">
      <c r="A1858" t="s">
        <v>2927</v>
      </c>
      <c r="B1858" s="1">
        <v>45146</v>
      </c>
      <c r="C1858" t="s">
        <v>67</v>
      </c>
      <c r="D1858" t="s">
        <v>68</v>
      </c>
      <c r="E1858" t="s">
        <v>33</v>
      </c>
      <c r="F1858" t="s">
        <v>16</v>
      </c>
      <c r="G1858" t="s">
        <v>305</v>
      </c>
      <c r="H1858">
        <v>4</v>
      </c>
      <c r="I1858">
        <v>375.65</v>
      </c>
      <c r="J1858">
        <v>0.05</v>
      </c>
      <c r="K1858">
        <v>1427.47</v>
      </c>
      <c r="L1858">
        <v>573.79</v>
      </c>
      <c r="M1858">
        <f t="shared" si="86"/>
        <v>1427.4699999999998</v>
      </c>
      <c r="N1858" t="str">
        <f t="shared" si="84"/>
        <v>Q3</v>
      </c>
      <c r="O1858" s="2">
        <f t="shared" si="85"/>
        <v>40.196291340623617</v>
      </c>
      <c r="P1858" t="str">
        <f>VLOOKUP(retail_sales_2023!C1858,customers!A:J,5,)</f>
        <v>Surat</v>
      </c>
      <c r="Q1858" t="str">
        <f>VLOOKUP(C1858,customers!A:J,10,0)</f>
        <v>Premium</v>
      </c>
    </row>
    <row r="1859" spans="1:17" x14ac:dyDescent="0.3">
      <c r="A1859" t="s">
        <v>2928</v>
      </c>
      <c r="B1859" s="1">
        <v>45180</v>
      </c>
      <c r="C1859" t="s">
        <v>2521</v>
      </c>
      <c r="D1859" t="s">
        <v>2522</v>
      </c>
      <c r="E1859" t="s">
        <v>33</v>
      </c>
      <c r="F1859" t="s">
        <v>43</v>
      </c>
      <c r="G1859" t="s">
        <v>243</v>
      </c>
      <c r="H1859">
        <v>5</v>
      </c>
      <c r="I1859">
        <v>57094.02</v>
      </c>
      <c r="J1859">
        <v>0</v>
      </c>
      <c r="K1859">
        <v>285470.09999999998</v>
      </c>
      <c r="L1859">
        <v>29982.23</v>
      </c>
      <c r="M1859">
        <f t="shared" si="86"/>
        <v>285470.09999999998</v>
      </c>
      <c r="N1859" t="str">
        <f t="shared" ref="N1859:N1922" si="87">"Q"&amp;ROUNDUP(MONTH(B1859)/3,0)</f>
        <v>Q3</v>
      </c>
      <c r="O1859" s="2">
        <f t="shared" ref="O1859:O1922" si="88">(L1859/K1859)*100</f>
        <v>10.502756680997415</v>
      </c>
      <c r="P1859" t="str">
        <f>VLOOKUP(retail_sales_2023!C1859,customers!A:J,5,)</f>
        <v>Ahmedabad</v>
      </c>
      <c r="Q1859" t="str">
        <f>VLOOKUP(C1859,customers!A:J,10,0)</f>
        <v>Premium</v>
      </c>
    </row>
    <row r="1860" spans="1:17" x14ac:dyDescent="0.3">
      <c r="A1860" t="s">
        <v>2929</v>
      </c>
      <c r="B1860" s="1">
        <v>45198</v>
      </c>
      <c r="C1860" t="s">
        <v>63</v>
      </c>
      <c r="D1860" t="s">
        <v>64</v>
      </c>
      <c r="E1860" t="s">
        <v>21</v>
      </c>
      <c r="F1860" t="s">
        <v>52</v>
      </c>
      <c r="G1860" t="s">
        <v>200</v>
      </c>
      <c r="H1860">
        <v>9</v>
      </c>
      <c r="I1860">
        <v>111.02</v>
      </c>
      <c r="J1860">
        <v>0</v>
      </c>
      <c r="K1860">
        <v>999.18</v>
      </c>
      <c r="L1860">
        <v>89.93</v>
      </c>
      <c r="M1860">
        <f t="shared" si="86"/>
        <v>999.18</v>
      </c>
      <c r="N1860" t="str">
        <f t="shared" si="87"/>
        <v>Q3</v>
      </c>
      <c r="O1860" s="2">
        <f t="shared" si="88"/>
        <v>9.0003803118557233</v>
      </c>
      <c r="P1860" t="str">
        <f>VLOOKUP(retail_sales_2023!C1860,customers!A:J,5,)</f>
        <v>Guwahati</v>
      </c>
      <c r="Q1860" t="str">
        <f>VLOOKUP(C1860,customers!A:J,10,0)</f>
        <v>Regular</v>
      </c>
    </row>
    <row r="1861" spans="1:17" x14ac:dyDescent="0.3">
      <c r="A1861" t="s">
        <v>2930</v>
      </c>
      <c r="B1861" s="1">
        <v>45281</v>
      </c>
      <c r="C1861" t="s">
        <v>2621</v>
      </c>
      <c r="D1861" t="s">
        <v>2622</v>
      </c>
      <c r="E1861" t="s">
        <v>27</v>
      </c>
      <c r="F1861" t="s">
        <v>43</v>
      </c>
      <c r="G1861" t="s">
        <v>282</v>
      </c>
      <c r="H1861">
        <v>4</v>
      </c>
      <c r="I1861">
        <v>44317.72</v>
      </c>
      <c r="J1861">
        <v>0.2</v>
      </c>
      <c r="K1861">
        <v>141816.70000000001</v>
      </c>
      <c r="L1861">
        <v>17888.03</v>
      </c>
      <c r="M1861">
        <f t="shared" ref="M1861:M1924" si="89">H1861*I1861*(1-J1861)</f>
        <v>141816.704</v>
      </c>
      <c r="N1861" t="str">
        <f t="shared" si="87"/>
        <v>Q4</v>
      </c>
      <c r="O1861" s="2">
        <f t="shared" si="88"/>
        <v>12.613486281939995</v>
      </c>
      <c r="P1861" t="str">
        <f>VLOOKUP(retail_sales_2023!C1861,customers!A:J,5,)</f>
        <v>Jaipur</v>
      </c>
      <c r="Q1861" t="str">
        <f>VLOOKUP(C1861,customers!A:J,10,0)</f>
        <v>Premium</v>
      </c>
    </row>
    <row r="1862" spans="1:17" x14ac:dyDescent="0.3">
      <c r="A1862" t="s">
        <v>2931</v>
      </c>
      <c r="B1862" s="1">
        <v>45239</v>
      </c>
      <c r="C1862" t="s">
        <v>1707</v>
      </c>
      <c r="D1862" t="s">
        <v>1708</v>
      </c>
      <c r="E1862" t="s">
        <v>15</v>
      </c>
      <c r="F1862" t="s">
        <v>43</v>
      </c>
      <c r="G1862" t="s">
        <v>128</v>
      </c>
      <c r="H1862">
        <v>5</v>
      </c>
      <c r="I1862">
        <v>13936.29</v>
      </c>
      <c r="J1862">
        <v>0.25</v>
      </c>
      <c r="K1862">
        <v>52261.09</v>
      </c>
      <c r="L1862">
        <v>7803.67</v>
      </c>
      <c r="M1862">
        <f t="shared" si="89"/>
        <v>52261.087500000009</v>
      </c>
      <c r="N1862" t="str">
        <f t="shared" si="87"/>
        <v>Q4</v>
      </c>
      <c r="O1862" s="2">
        <f t="shared" si="88"/>
        <v>14.932084271491469</v>
      </c>
      <c r="P1862" t="str">
        <f>VLOOKUP(retail_sales_2023!C1862,customers!A:J,5,)</f>
        <v>Hyderabad</v>
      </c>
      <c r="Q1862" t="str">
        <f>VLOOKUP(C1862,customers!A:J,10,0)</f>
        <v>Regular</v>
      </c>
    </row>
    <row r="1863" spans="1:17" x14ac:dyDescent="0.3">
      <c r="A1863" t="s">
        <v>2932</v>
      </c>
      <c r="B1863" s="1">
        <v>45045</v>
      </c>
      <c r="C1863" t="s">
        <v>1841</v>
      </c>
      <c r="D1863" t="s">
        <v>1842</v>
      </c>
      <c r="E1863" t="s">
        <v>33</v>
      </c>
      <c r="F1863" t="s">
        <v>81</v>
      </c>
      <c r="G1863" t="s">
        <v>239</v>
      </c>
      <c r="H1863">
        <v>5</v>
      </c>
      <c r="I1863">
        <v>1639.61</v>
      </c>
      <c r="J1863">
        <v>0</v>
      </c>
      <c r="K1863">
        <v>8198.0499999999993</v>
      </c>
      <c r="L1863">
        <v>2950.48</v>
      </c>
      <c r="M1863">
        <f t="shared" si="89"/>
        <v>8198.0499999999993</v>
      </c>
      <c r="N1863" t="str">
        <f t="shared" si="87"/>
        <v>Q2</v>
      </c>
      <c r="O1863" s="2">
        <f t="shared" si="88"/>
        <v>35.990022017430981</v>
      </c>
      <c r="P1863" t="str">
        <f>VLOOKUP(retail_sales_2023!C1863,customers!A:J,5,)</f>
        <v>Nagpur</v>
      </c>
      <c r="Q1863" t="str">
        <f>VLOOKUP(C1863,customers!A:J,10,0)</f>
        <v>Premium</v>
      </c>
    </row>
    <row r="1864" spans="1:17" x14ac:dyDescent="0.3">
      <c r="A1864" t="s">
        <v>2933</v>
      </c>
      <c r="B1864" s="1">
        <v>45189</v>
      </c>
      <c r="C1864" t="s">
        <v>420</v>
      </c>
      <c r="D1864" t="s">
        <v>421</v>
      </c>
      <c r="E1864" t="s">
        <v>33</v>
      </c>
      <c r="F1864" t="s">
        <v>81</v>
      </c>
      <c r="G1864" t="s">
        <v>370</v>
      </c>
      <c r="H1864">
        <v>4</v>
      </c>
      <c r="I1864">
        <v>4153.79</v>
      </c>
      <c r="J1864">
        <v>0</v>
      </c>
      <c r="K1864">
        <v>16615.16</v>
      </c>
      <c r="L1864">
        <v>4556.17</v>
      </c>
      <c r="M1864">
        <f t="shared" si="89"/>
        <v>16615.16</v>
      </c>
      <c r="N1864" t="str">
        <f t="shared" si="87"/>
        <v>Q3</v>
      </c>
      <c r="O1864" s="2">
        <f t="shared" si="88"/>
        <v>27.421764220145938</v>
      </c>
      <c r="P1864" t="str">
        <f>VLOOKUP(retail_sales_2023!C1864,customers!A:J,5,)</f>
        <v>Surat</v>
      </c>
      <c r="Q1864" t="str">
        <f>VLOOKUP(C1864,customers!A:J,10,0)</f>
        <v>Premium</v>
      </c>
    </row>
    <row r="1865" spans="1:17" x14ac:dyDescent="0.3">
      <c r="A1865" t="s">
        <v>2934</v>
      </c>
      <c r="B1865" s="1">
        <v>44985</v>
      </c>
      <c r="C1865" t="s">
        <v>338</v>
      </c>
      <c r="D1865" t="s">
        <v>13093</v>
      </c>
      <c r="E1865" t="s">
        <v>15</v>
      </c>
      <c r="F1865" t="s">
        <v>16</v>
      </c>
      <c r="G1865" t="s">
        <v>296</v>
      </c>
      <c r="H1865">
        <v>4</v>
      </c>
      <c r="I1865">
        <v>653.84</v>
      </c>
      <c r="J1865">
        <v>0</v>
      </c>
      <c r="K1865">
        <v>2615.36</v>
      </c>
      <c r="L1865">
        <v>1068.9100000000001</v>
      </c>
      <c r="M1865">
        <f t="shared" si="89"/>
        <v>2615.36</v>
      </c>
      <c r="N1865" t="str">
        <f t="shared" si="87"/>
        <v>Q1</v>
      </c>
      <c r="O1865" s="2">
        <f t="shared" si="88"/>
        <v>40.870472898568458</v>
      </c>
      <c r="P1865" t="str">
        <f>VLOOKUP(retail_sales_2023!C1865,customers!A:J,5,)</f>
        <v>Kochi</v>
      </c>
      <c r="Q1865" t="str">
        <f>VLOOKUP(C1865,customers!A:J,10,0)</f>
        <v>Regular</v>
      </c>
    </row>
    <row r="1866" spans="1:17" x14ac:dyDescent="0.3">
      <c r="A1866" t="s">
        <v>2935</v>
      </c>
      <c r="B1866" s="1">
        <v>44967</v>
      </c>
      <c r="C1866" t="s">
        <v>1389</v>
      </c>
      <c r="D1866" t="s">
        <v>1390</v>
      </c>
      <c r="E1866" t="s">
        <v>15</v>
      </c>
      <c r="F1866" t="s">
        <v>43</v>
      </c>
      <c r="G1866" t="s">
        <v>301</v>
      </c>
      <c r="H1866">
        <v>4</v>
      </c>
      <c r="I1866">
        <v>43251.66</v>
      </c>
      <c r="J1866">
        <v>0.15</v>
      </c>
      <c r="K1866">
        <v>147055.64000000001</v>
      </c>
      <c r="L1866">
        <v>18803.16</v>
      </c>
      <c r="M1866">
        <f t="shared" si="89"/>
        <v>147055.644</v>
      </c>
      <c r="N1866" t="str">
        <f t="shared" si="87"/>
        <v>Q1</v>
      </c>
      <c r="O1866" s="2">
        <f t="shared" si="88"/>
        <v>12.786425600541399</v>
      </c>
      <c r="P1866" t="str">
        <f>VLOOKUP(retail_sales_2023!C1866,customers!A:J,5,)</f>
        <v>Bengaluru</v>
      </c>
      <c r="Q1866" t="str">
        <f>VLOOKUP(C1866,customers!A:J,10,0)</f>
        <v>Occasional</v>
      </c>
    </row>
    <row r="1867" spans="1:17" x14ac:dyDescent="0.3">
      <c r="A1867" t="s">
        <v>2936</v>
      </c>
      <c r="B1867" s="1">
        <v>44965</v>
      </c>
      <c r="C1867" t="s">
        <v>307</v>
      </c>
      <c r="D1867" t="s">
        <v>308</v>
      </c>
      <c r="E1867" t="s">
        <v>21</v>
      </c>
      <c r="F1867" t="s">
        <v>81</v>
      </c>
      <c r="G1867" t="s">
        <v>101</v>
      </c>
      <c r="H1867">
        <v>3</v>
      </c>
      <c r="I1867">
        <v>4204.79</v>
      </c>
      <c r="J1867">
        <v>0.1</v>
      </c>
      <c r="K1867">
        <v>11352.93</v>
      </c>
      <c r="L1867">
        <v>3711.17</v>
      </c>
      <c r="M1867">
        <f t="shared" si="89"/>
        <v>11352.932999999999</v>
      </c>
      <c r="N1867" t="str">
        <f t="shared" si="87"/>
        <v>Q1</v>
      </c>
      <c r="O1867" s="2">
        <f t="shared" si="88"/>
        <v>32.689094357139517</v>
      </c>
      <c r="P1867" t="str">
        <f>VLOOKUP(retail_sales_2023!C1867,customers!A:J,5,)</f>
        <v>Patna</v>
      </c>
      <c r="Q1867" t="str">
        <f>VLOOKUP(C1867,customers!A:J,10,0)</f>
        <v>Occasional</v>
      </c>
    </row>
    <row r="1868" spans="1:17" x14ac:dyDescent="0.3">
      <c r="A1868" t="s">
        <v>2937</v>
      </c>
      <c r="B1868" s="1">
        <v>44986</v>
      </c>
      <c r="C1868" t="s">
        <v>2938</v>
      </c>
      <c r="D1868" t="s">
        <v>2939</v>
      </c>
      <c r="E1868" t="s">
        <v>33</v>
      </c>
      <c r="F1868" t="s">
        <v>16</v>
      </c>
      <c r="G1868" t="s">
        <v>898</v>
      </c>
      <c r="H1868">
        <v>1</v>
      </c>
      <c r="I1868">
        <v>373.05</v>
      </c>
      <c r="J1868">
        <v>0.15</v>
      </c>
      <c r="K1868">
        <v>317.08999999999997</v>
      </c>
      <c r="L1868">
        <v>117.34</v>
      </c>
      <c r="M1868">
        <f t="shared" si="89"/>
        <v>317.09250000000003</v>
      </c>
      <c r="N1868" t="str">
        <f t="shared" si="87"/>
        <v>Q1</v>
      </c>
      <c r="O1868" s="2">
        <f t="shared" si="88"/>
        <v>37.005266643539692</v>
      </c>
      <c r="P1868" t="str">
        <f>VLOOKUP(retail_sales_2023!C1868,customers!A:J,5,)</f>
        <v>Mumbai</v>
      </c>
      <c r="Q1868" t="str">
        <f>VLOOKUP(C1868,customers!A:J,10,0)</f>
        <v>Regular</v>
      </c>
    </row>
    <row r="1869" spans="1:17" x14ac:dyDescent="0.3">
      <c r="A1869" t="s">
        <v>2940</v>
      </c>
      <c r="B1869" s="1">
        <v>44969</v>
      </c>
      <c r="C1869" t="s">
        <v>1919</v>
      </c>
      <c r="D1869" t="s">
        <v>1920</v>
      </c>
      <c r="E1869" t="s">
        <v>15</v>
      </c>
      <c r="F1869" t="s">
        <v>28</v>
      </c>
      <c r="G1869" t="s">
        <v>61</v>
      </c>
      <c r="H1869">
        <v>2</v>
      </c>
      <c r="I1869">
        <v>3130.15</v>
      </c>
      <c r="J1869">
        <v>0.25</v>
      </c>
      <c r="K1869">
        <v>4695.2299999999996</v>
      </c>
      <c r="L1869">
        <v>1247.27</v>
      </c>
      <c r="M1869">
        <f t="shared" si="89"/>
        <v>4695.2250000000004</v>
      </c>
      <c r="N1869" t="str">
        <f t="shared" si="87"/>
        <v>Q1</v>
      </c>
      <c r="O1869" s="2">
        <f t="shared" si="88"/>
        <v>26.564619837579844</v>
      </c>
      <c r="P1869" t="str">
        <f>VLOOKUP(retail_sales_2023!C1869,customers!A:J,5,)</f>
        <v>Bengaluru</v>
      </c>
      <c r="Q1869" t="str">
        <f>VLOOKUP(C1869,customers!A:J,10,0)</f>
        <v>Regular</v>
      </c>
    </row>
    <row r="1870" spans="1:17" x14ac:dyDescent="0.3">
      <c r="A1870" t="s">
        <v>2941</v>
      </c>
      <c r="B1870" s="1">
        <v>45095</v>
      </c>
      <c r="C1870" t="s">
        <v>1659</v>
      </c>
      <c r="D1870" t="s">
        <v>13093</v>
      </c>
      <c r="E1870" t="s">
        <v>15</v>
      </c>
      <c r="F1870" t="s">
        <v>52</v>
      </c>
      <c r="G1870" t="s">
        <v>937</v>
      </c>
      <c r="H1870">
        <v>7</v>
      </c>
      <c r="I1870">
        <v>402.21</v>
      </c>
      <c r="J1870">
        <v>0.25</v>
      </c>
      <c r="K1870">
        <v>2111.6</v>
      </c>
      <c r="L1870">
        <v>188.2</v>
      </c>
      <c r="M1870">
        <f t="shared" si="89"/>
        <v>2111.6025</v>
      </c>
      <c r="N1870" t="str">
        <f t="shared" si="87"/>
        <v>Q2</v>
      </c>
      <c r="O1870" s="2">
        <f t="shared" si="88"/>
        <v>8.9126728547073313</v>
      </c>
      <c r="P1870" t="str">
        <f>VLOOKUP(retail_sales_2023!C1870,customers!A:J,5,)</f>
        <v>Coimbatore</v>
      </c>
      <c r="Q1870" t="str">
        <f>VLOOKUP(C1870,customers!A:J,10,0)</f>
        <v>Regular</v>
      </c>
    </row>
    <row r="1871" spans="1:17" x14ac:dyDescent="0.3">
      <c r="A1871" t="s">
        <v>2942</v>
      </c>
      <c r="B1871" s="1">
        <v>45001</v>
      </c>
      <c r="C1871" t="s">
        <v>202</v>
      </c>
      <c r="D1871" t="s">
        <v>203</v>
      </c>
      <c r="E1871" t="s">
        <v>27</v>
      </c>
      <c r="F1871" t="s">
        <v>28</v>
      </c>
      <c r="G1871" t="s">
        <v>97</v>
      </c>
      <c r="H1871">
        <v>1</v>
      </c>
      <c r="I1871">
        <v>3295.49</v>
      </c>
      <c r="J1871">
        <v>0.15</v>
      </c>
      <c r="K1871">
        <v>2801.17</v>
      </c>
      <c r="L1871">
        <v>653.32000000000005</v>
      </c>
      <c r="M1871">
        <f t="shared" si="89"/>
        <v>2801.1664999999998</v>
      </c>
      <c r="N1871" t="str">
        <f t="shared" si="87"/>
        <v>Q1</v>
      </c>
      <c r="O1871" s="2">
        <f t="shared" si="88"/>
        <v>23.323111414159083</v>
      </c>
      <c r="P1871" t="str">
        <f>VLOOKUP(retail_sales_2023!C1871,customers!A:J,5,)</f>
        <v>Lucknow</v>
      </c>
      <c r="Q1871" t="str">
        <f>VLOOKUP(C1871,customers!A:J,10,0)</f>
        <v>Premium</v>
      </c>
    </row>
    <row r="1872" spans="1:17" x14ac:dyDescent="0.3">
      <c r="A1872" t="s">
        <v>2943</v>
      </c>
      <c r="B1872" s="1">
        <v>45111</v>
      </c>
      <c r="C1872" t="s">
        <v>999</v>
      </c>
      <c r="D1872" t="s">
        <v>1000</v>
      </c>
      <c r="E1872" t="s">
        <v>33</v>
      </c>
      <c r="F1872" t="s">
        <v>28</v>
      </c>
      <c r="G1872" t="s">
        <v>61</v>
      </c>
      <c r="H1872">
        <v>1</v>
      </c>
      <c r="I1872">
        <v>338.7</v>
      </c>
      <c r="J1872">
        <v>0</v>
      </c>
      <c r="K1872">
        <v>338.7</v>
      </c>
      <c r="L1872">
        <v>64.67</v>
      </c>
      <c r="M1872">
        <f t="shared" si="89"/>
        <v>338.7</v>
      </c>
      <c r="N1872" t="str">
        <f t="shared" si="87"/>
        <v>Q3</v>
      </c>
      <c r="O1872" s="2">
        <f t="shared" si="88"/>
        <v>19.093593150280487</v>
      </c>
      <c r="P1872" t="str">
        <f>VLOOKUP(retail_sales_2023!C1872,customers!A:J,5,)</f>
        <v>Surat</v>
      </c>
      <c r="Q1872" t="str">
        <f>VLOOKUP(C1872,customers!A:J,10,0)</f>
        <v>Premium</v>
      </c>
    </row>
    <row r="1873" spans="1:17" x14ac:dyDescent="0.3">
      <c r="A1873" t="s">
        <v>2944</v>
      </c>
      <c r="B1873" s="1">
        <v>45248</v>
      </c>
      <c r="C1873" t="s">
        <v>1324</v>
      </c>
      <c r="D1873" t="s">
        <v>1325</v>
      </c>
      <c r="E1873" t="s">
        <v>33</v>
      </c>
      <c r="F1873" t="s">
        <v>38</v>
      </c>
      <c r="G1873" t="s">
        <v>395</v>
      </c>
      <c r="H1873">
        <v>3</v>
      </c>
      <c r="I1873">
        <v>2137.2600000000002</v>
      </c>
      <c r="J1873">
        <v>0</v>
      </c>
      <c r="K1873">
        <v>6411.78</v>
      </c>
      <c r="L1873">
        <v>1583.29</v>
      </c>
      <c r="M1873">
        <f t="shared" si="89"/>
        <v>6411.7800000000007</v>
      </c>
      <c r="N1873" t="str">
        <f t="shared" si="87"/>
        <v>Q4</v>
      </c>
      <c r="O1873" s="2">
        <f t="shared" si="88"/>
        <v>24.693454859648959</v>
      </c>
      <c r="P1873" t="str">
        <f>VLOOKUP(retail_sales_2023!C1873,customers!A:J,5,)</f>
        <v>Mumbai</v>
      </c>
      <c r="Q1873" t="str">
        <f>VLOOKUP(C1873,customers!A:J,10,0)</f>
        <v>Regular</v>
      </c>
    </row>
    <row r="1874" spans="1:17" x14ac:dyDescent="0.3">
      <c r="A1874" t="s">
        <v>2945</v>
      </c>
      <c r="B1874" s="1">
        <v>45174</v>
      </c>
      <c r="C1874" t="s">
        <v>1272</v>
      </c>
      <c r="D1874" t="s">
        <v>1273</v>
      </c>
      <c r="E1874" t="s">
        <v>21</v>
      </c>
      <c r="F1874" t="s">
        <v>22</v>
      </c>
      <c r="G1874" t="s">
        <v>23</v>
      </c>
      <c r="H1874">
        <v>3</v>
      </c>
      <c r="I1874">
        <v>7874.95</v>
      </c>
      <c r="J1874">
        <v>0.1</v>
      </c>
      <c r="K1874">
        <v>21262.36</v>
      </c>
      <c r="L1874">
        <v>5306.3</v>
      </c>
      <c r="M1874">
        <f t="shared" si="89"/>
        <v>21262.364999999998</v>
      </c>
      <c r="N1874" t="str">
        <f t="shared" si="87"/>
        <v>Q3</v>
      </c>
      <c r="O1874" s="2">
        <f t="shared" si="88"/>
        <v>24.956307766400343</v>
      </c>
      <c r="P1874" t="str">
        <f>VLOOKUP(retail_sales_2023!C1874,customers!A:J,5,)</f>
        <v>Guwahati</v>
      </c>
      <c r="Q1874" t="str">
        <f>VLOOKUP(C1874,customers!A:J,10,0)</f>
        <v>Regular</v>
      </c>
    </row>
    <row r="1875" spans="1:17" x14ac:dyDescent="0.3">
      <c r="A1875" t="s">
        <v>2946</v>
      </c>
      <c r="B1875" s="1">
        <v>44988</v>
      </c>
      <c r="C1875" t="s">
        <v>741</v>
      </c>
      <c r="D1875" t="s">
        <v>742</v>
      </c>
      <c r="E1875" t="s">
        <v>15</v>
      </c>
      <c r="F1875" t="s">
        <v>81</v>
      </c>
      <c r="G1875" t="s">
        <v>101</v>
      </c>
      <c r="H1875">
        <v>5</v>
      </c>
      <c r="I1875">
        <v>4960.24</v>
      </c>
      <c r="J1875">
        <v>0.2</v>
      </c>
      <c r="K1875">
        <v>19840.96</v>
      </c>
      <c r="L1875">
        <v>4327.8900000000003</v>
      </c>
      <c r="M1875">
        <f t="shared" si="89"/>
        <v>19840.96</v>
      </c>
      <c r="N1875" t="str">
        <f t="shared" si="87"/>
        <v>Q1</v>
      </c>
      <c r="O1875" s="2">
        <f t="shared" si="88"/>
        <v>21.812906230343696</v>
      </c>
      <c r="P1875" t="str">
        <f>VLOOKUP(retail_sales_2023!C1875,customers!A:J,5,)</f>
        <v>Coimbatore</v>
      </c>
      <c r="Q1875" t="str">
        <f>VLOOKUP(C1875,customers!A:J,10,0)</f>
        <v>Regular</v>
      </c>
    </row>
    <row r="1876" spans="1:17" x14ac:dyDescent="0.3">
      <c r="A1876" t="s">
        <v>2947</v>
      </c>
      <c r="B1876" s="1">
        <v>44947</v>
      </c>
      <c r="C1876" t="s">
        <v>1476</v>
      </c>
      <c r="D1876" t="s">
        <v>1477</v>
      </c>
      <c r="E1876" t="s">
        <v>27</v>
      </c>
      <c r="F1876" t="s">
        <v>52</v>
      </c>
      <c r="G1876" t="s">
        <v>200</v>
      </c>
      <c r="H1876">
        <v>6</v>
      </c>
      <c r="I1876">
        <v>601.9</v>
      </c>
      <c r="J1876">
        <v>0</v>
      </c>
      <c r="K1876">
        <v>3611.4</v>
      </c>
      <c r="L1876">
        <v>253.12</v>
      </c>
      <c r="M1876">
        <f t="shared" si="89"/>
        <v>3611.3999999999996</v>
      </c>
      <c r="N1876" t="str">
        <f t="shared" si="87"/>
        <v>Q1</v>
      </c>
      <c r="O1876" s="2">
        <f t="shared" si="88"/>
        <v>7.0089162097801401</v>
      </c>
      <c r="P1876" t="str">
        <f>VLOOKUP(retail_sales_2023!C1876,customers!A:J,5,)</f>
        <v>Lucknow</v>
      </c>
      <c r="Q1876" t="str">
        <f>VLOOKUP(C1876,customers!A:J,10,0)</f>
        <v>Occasional</v>
      </c>
    </row>
    <row r="1877" spans="1:17" x14ac:dyDescent="0.3">
      <c r="A1877" t="s">
        <v>2948</v>
      </c>
      <c r="B1877" s="1">
        <v>45050</v>
      </c>
      <c r="C1877" t="s">
        <v>313</v>
      </c>
      <c r="D1877" t="s">
        <v>314</v>
      </c>
      <c r="E1877" t="s">
        <v>21</v>
      </c>
      <c r="F1877" t="s">
        <v>28</v>
      </c>
      <c r="G1877" t="s">
        <v>165</v>
      </c>
      <c r="H1877">
        <v>4</v>
      </c>
      <c r="I1877">
        <v>2580.79</v>
      </c>
      <c r="J1877">
        <v>0.25</v>
      </c>
      <c r="K1877">
        <v>7742.37</v>
      </c>
      <c r="L1877">
        <v>1433.06</v>
      </c>
      <c r="M1877">
        <f t="shared" si="89"/>
        <v>7742.37</v>
      </c>
      <c r="N1877" t="str">
        <f t="shared" si="87"/>
        <v>Q2</v>
      </c>
      <c r="O1877" s="2">
        <f t="shared" si="88"/>
        <v>18.50931949777652</v>
      </c>
      <c r="P1877" t="str">
        <f>VLOOKUP(retail_sales_2023!C1877,customers!A:J,5,)</f>
        <v>Kolkata</v>
      </c>
      <c r="Q1877" t="str">
        <f>VLOOKUP(C1877,customers!A:J,10,0)</f>
        <v>Premium</v>
      </c>
    </row>
    <row r="1878" spans="1:17" x14ac:dyDescent="0.3">
      <c r="A1878" t="s">
        <v>2949</v>
      </c>
      <c r="B1878" s="1">
        <v>45225</v>
      </c>
      <c r="C1878" t="s">
        <v>1356</v>
      </c>
      <c r="D1878" t="s">
        <v>1357</v>
      </c>
      <c r="E1878" t="s">
        <v>21</v>
      </c>
      <c r="F1878" t="s">
        <v>52</v>
      </c>
      <c r="G1878" t="s">
        <v>200</v>
      </c>
      <c r="H1878">
        <v>10</v>
      </c>
      <c r="I1878">
        <v>410.58</v>
      </c>
      <c r="J1878">
        <v>0.05</v>
      </c>
      <c r="K1878">
        <v>3900.51</v>
      </c>
      <c r="L1878">
        <v>257.22000000000003</v>
      </c>
      <c r="M1878">
        <f t="shared" si="89"/>
        <v>3900.5099999999998</v>
      </c>
      <c r="N1878" t="str">
        <f t="shared" si="87"/>
        <v>Q4</v>
      </c>
      <c r="O1878" s="2">
        <f t="shared" si="88"/>
        <v>6.5945222547820679</v>
      </c>
      <c r="P1878" t="str">
        <f>VLOOKUP(retail_sales_2023!C1878,customers!A:J,5,)</f>
        <v>Ranchi</v>
      </c>
      <c r="Q1878" t="str">
        <f>VLOOKUP(C1878,customers!A:J,10,0)</f>
        <v>Premium</v>
      </c>
    </row>
    <row r="1879" spans="1:17" x14ac:dyDescent="0.3">
      <c r="A1879" t="s">
        <v>2950</v>
      </c>
      <c r="B1879" s="1">
        <v>45204</v>
      </c>
      <c r="C1879" t="s">
        <v>1002</v>
      </c>
      <c r="D1879" t="s">
        <v>1003</v>
      </c>
      <c r="E1879" t="s">
        <v>21</v>
      </c>
      <c r="F1879" t="s">
        <v>22</v>
      </c>
      <c r="G1879" t="s">
        <v>516</v>
      </c>
      <c r="H1879">
        <v>1</v>
      </c>
      <c r="I1879">
        <v>21523.119999999999</v>
      </c>
      <c r="J1879">
        <v>0.05</v>
      </c>
      <c r="K1879">
        <v>20446.96</v>
      </c>
      <c r="L1879">
        <v>4313.53</v>
      </c>
      <c r="M1879">
        <f t="shared" si="89"/>
        <v>20446.963999999996</v>
      </c>
      <c r="N1879" t="str">
        <f t="shared" si="87"/>
        <v>Q4</v>
      </c>
      <c r="O1879" s="2">
        <f t="shared" si="88"/>
        <v>21.096192294600272</v>
      </c>
      <c r="P1879" t="str">
        <f>VLOOKUP(retail_sales_2023!C1879,customers!A:J,5,)</f>
        <v>Bhubaneswar</v>
      </c>
      <c r="Q1879" t="str">
        <f>VLOOKUP(C1879,customers!A:J,10,0)</f>
        <v>Premium</v>
      </c>
    </row>
    <row r="1880" spans="1:17" x14ac:dyDescent="0.3">
      <c r="A1880" t="s">
        <v>2951</v>
      </c>
      <c r="B1880" s="1">
        <v>45019</v>
      </c>
      <c r="C1880" t="s">
        <v>601</v>
      </c>
      <c r="D1880" t="s">
        <v>602</v>
      </c>
      <c r="E1880" t="s">
        <v>15</v>
      </c>
      <c r="F1880" t="s">
        <v>38</v>
      </c>
      <c r="G1880" t="s">
        <v>90</v>
      </c>
      <c r="H1880">
        <v>3</v>
      </c>
      <c r="I1880">
        <v>1688.82</v>
      </c>
      <c r="J1880">
        <v>0.15</v>
      </c>
      <c r="K1880">
        <v>4306.49</v>
      </c>
      <c r="L1880">
        <v>1433.71</v>
      </c>
      <c r="M1880">
        <f t="shared" si="89"/>
        <v>4306.491</v>
      </c>
      <c r="N1880" t="str">
        <f t="shared" si="87"/>
        <v>Q2</v>
      </c>
      <c r="O1880" s="2">
        <f t="shared" si="88"/>
        <v>33.291845563324195</v>
      </c>
      <c r="P1880" t="str">
        <f>VLOOKUP(retail_sales_2023!C1880,customers!A:J,5,)</f>
        <v>Bengaluru</v>
      </c>
      <c r="Q1880" t="str">
        <f>VLOOKUP(C1880,customers!A:J,10,0)</f>
        <v>Regular</v>
      </c>
    </row>
    <row r="1881" spans="1:17" x14ac:dyDescent="0.3">
      <c r="A1881" t="s">
        <v>2952</v>
      </c>
      <c r="B1881" s="1">
        <v>45152</v>
      </c>
      <c r="C1881" t="s">
        <v>2569</v>
      </c>
      <c r="D1881" t="s">
        <v>2570</v>
      </c>
      <c r="E1881" t="s">
        <v>15</v>
      </c>
      <c r="F1881" t="s">
        <v>28</v>
      </c>
      <c r="G1881" t="s">
        <v>57</v>
      </c>
      <c r="H1881">
        <v>3</v>
      </c>
      <c r="I1881">
        <v>7635.3</v>
      </c>
      <c r="J1881">
        <v>0.1</v>
      </c>
      <c r="K1881">
        <v>20615.310000000001</v>
      </c>
      <c r="L1881">
        <v>5241.67</v>
      </c>
      <c r="M1881">
        <f t="shared" si="89"/>
        <v>20615.310000000001</v>
      </c>
      <c r="N1881" t="str">
        <f t="shared" si="87"/>
        <v>Q3</v>
      </c>
      <c r="O1881" s="2">
        <f t="shared" si="88"/>
        <v>25.426103221343748</v>
      </c>
      <c r="P1881" t="str">
        <f>VLOOKUP(retail_sales_2023!C1881,customers!A:J,5,)</f>
        <v>Hyderabad</v>
      </c>
      <c r="Q1881" t="str">
        <f>VLOOKUP(C1881,customers!A:J,10,0)</f>
        <v>Premium</v>
      </c>
    </row>
    <row r="1882" spans="1:17" x14ac:dyDescent="0.3">
      <c r="A1882" t="s">
        <v>2953</v>
      </c>
      <c r="B1882" s="1">
        <v>45118</v>
      </c>
      <c r="C1882" t="s">
        <v>2454</v>
      </c>
      <c r="D1882" t="s">
        <v>2455</v>
      </c>
      <c r="E1882" t="s">
        <v>33</v>
      </c>
      <c r="F1882" t="s">
        <v>52</v>
      </c>
      <c r="G1882" t="s">
        <v>169</v>
      </c>
      <c r="H1882">
        <v>8</v>
      </c>
      <c r="I1882">
        <v>677.71</v>
      </c>
      <c r="J1882">
        <v>0.05</v>
      </c>
      <c r="K1882">
        <v>5150.6000000000004</v>
      </c>
      <c r="L1882">
        <v>461.29</v>
      </c>
      <c r="M1882">
        <f t="shared" si="89"/>
        <v>5150.5960000000005</v>
      </c>
      <c r="N1882" t="str">
        <f t="shared" si="87"/>
        <v>Q3</v>
      </c>
      <c r="O1882" s="2">
        <f t="shared" si="88"/>
        <v>8.9560439560439562</v>
      </c>
      <c r="P1882" t="str">
        <f>VLOOKUP(retail_sales_2023!C1882,customers!A:J,5,)</f>
        <v>Pune</v>
      </c>
      <c r="Q1882" t="str">
        <f>VLOOKUP(C1882,customers!A:J,10,0)</f>
        <v>Regular</v>
      </c>
    </row>
    <row r="1883" spans="1:17" x14ac:dyDescent="0.3">
      <c r="A1883" t="s">
        <v>2954</v>
      </c>
      <c r="B1883" s="1">
        <v>45078</v>
      </c>
      <c r="C1883" t="s">
        <v>1117</v>
      </c>
      <c r="D1883" t="s">
        <v>1118</v>
      </c>
      <c r="E1883" t="s">
        <v>33</v>
      </c>
      <c r="F1883" t="s">
        <v>28</v>
      </c>
      <c r="G1883" t="s">
        <v>57</v>
      </c>
      <c r="H1883">
        <v>5</v>
      </c>
      <c r="I1883">
        <v>6303.48</v>
      </c>
      <c r="J1883">
        <v>0.15</v>
      </c>
      <c r="K1883">
        <v>26789.79</v>
      </c>
      <c r="L1883">
        <v>7303.27</v>
      </c>
      <c r="M1883">
        <f t="shared" si="89"/>
        <v>26789.789999999997</v>
      </c>
      <c r="N1883" t="str">
        <f t="shared" si="87"/>
        <v>Q2</v>
      </c>
      <c r="O1883" s="2">
        <f t="shared" si="88"/>
        <v>27.261393239737973</v>
      </c>
      <c r="P1883" t="str">
        <f>VLOOKUP(retail_sales_2023!C1883,customers!A:J,5,)</f>
        <v>Mumbai</v>
      </c>
      <c r="Q1883" t="str">
        <f>VLOOKUP(C1883,customers!A:J,10,0)</f>
        <v>Regular</v>
      </c>
    </row>
    <row r="1884" spans="1:17" x14ac:dyDescent="0.3">
      <c r="A1884" t="s">
        <v>2955</v>
      </c>
      <c r="B1884" s="1">
        <v>45262</v>
      </c>
      <c r="C1884" t="s">
        <v>1568</v>
      </c>
      <c r="D1884" t="s">
        <v>1569</v>
      </c>
      <c r="E1884" t="s">
        <v>21</v>
      </c>
      <c r="F1884" t="s">
        <v>52</v>
      </c>
      <c r="G1884" t="s">
        <v>169</v>
      </c>
      <c r="H1884">
        <v>6</v>
      </c>
      <c r="I1884">
        <v>678.9</v>
      </c>
      <c r="J1884">
        <v>0.15</v>
      </c>
      <c r="K1884">
        <v>3462.39</v>
      </c>
      <c r="L1884">
        <v>300.74</v>
      </c>
      <c r="M1884">
        <f t="shared" si="89"/>
        <v>3462.3899999999994</v>
      </c>
      <c r="N1884" t="str">
        <f t="shared" si="87"/>
        <v>Q4</v>
      </c>
      <c r="O1884" s="2">
        <f t="shared" si="88"/>
        <v>8.6859077111475038</v>
      </c>
      <c r="P1884" t="str">
        <f>VLOOKUP(retail_sales_2023!C1884,customers!A:J,5,)</f>
        <v>Ranchi</v>
      </c>
      <c r="Q1884" t="str">
        <f>VLOOKUP(C1884,customers!A:J,10,0)</f>
        <v>Premium</v>
      </c>
    </row>
    <row r="1885" spans="1:17" x14ac:dyDescent="0.3">
      <c r="A1885" t="s">
        <v>2956</v>
      </c>
      <c r="B1885" s="1">
        <v>45165</v>
      </c>
      <c r="C1885" t="s">
        <v>1280</v>
      </c>
      <c r="D1885" t="s">
        <v>1281</v>
      </c>
      <c r="E1885" t="s">
        <v>21</v>
      </c>
      <c r="F1885" t="s">
        <v>16</v>
      </c>
      <c r="G1885" t="s">
        <v>319</v>
      </c>
      <c r="H1885">
        <v>5</v>
      </c>
      <c r="I1885">
        <v>523.97</v>
      </c>
      <c r="J1885">
        <v>0</v>
      </c>
      <c r="K1885">
        <v>2619.85</v>
      </c>
      <c r="L1885">
        <v>1163.71</v>
      </c>
      <c r="M1885">
        <f t="shared" si="89"/>
        <v>2619.8500000000004</v>
      </c>
      <c r="N1885" t="str">
        <f t="shared" si="87"/>
        <v>Q3</v>
      </c>
      <c r="O1885" s="2">
        <f t="shared" si="88"/>
        <v>44.418955283699454</v>
      </c>
      <c r="P1885" t="str">
        <f>VLOOKUP(retail_sales_2023!C1885,customers!A:J,5,)</f>
        <v>Guwahati</v>
      </c>
      <c r="Q1885" t="str">
        <f>VLOOKUP(C1885,customers!A:J,10,0)</f>
        <v>Premium</v>
      </c>
    </row>
    <row r="1886" spans="1:17" x14ac:dyDescent="0.3">
      <c r="A1886" t="s">
        <v>2957</v>
      </c>
      <c r="B1886" s="1">
        <v>45291</v>
      </c>
      <c r="C1886" t="s">
        <v>2037</v>
      </c>
      <c r="D1886" t="s">
        <v>2038</v>
      </c>
      <c r="E1886" t="s">
        <v>33</v>
      </c>
      <c r="F1886" t="s">
        <v>52</v>
      </c>
      <c r="G1886" t="s">
        <v>133</v>
      </c>
      <c r="H1886">
        <v>5</v>
      </c>
      <c r="I1886">
        <v>418.51</v>
      </c>
      <c r="J1886">
        <v>0</v>
      </c>
      <c r="K1886">
        <v>2092.5500000000002</v>
      </c>
      <c r="L1886">
        <v>143.72999999999999</v>
      </c>
      <c r="M1886">
        <f t="shared" si="89"/>
        <v>2092.5500000000002</v>
      </c>
      <c r="N1886" t="str">
        <f t="shared" si="87"/>
        <v>Q4</v>
      </c>
      <c r="O1886" s="2">
        <f t="shared" si="88"/>
        <v>6.8686530787794782</v>
      </c>
      <c r="P1886" t="str">
        <f>VLOOKUP(retail_sales_2023!C1886,customers!A:J,5,)</f>
        <v>Mumbai</v>
      </c>
      <c r="Q1886" t="str">
        <f>VLOOKUP(C1886,customers!A:J,10,0)</f>
        <v>Premium</v>
      </c>
    </row>
    <row r="1887" spans="1:17" x14ac:dyDescent="0.3">
      <c r="A1887" t="s">
        <v>2958</v>
      </c>
      <c r="B1887" s="1">
        <v>45159</v>
      </c>
      <c r="C1887" t="s">
        <v>654</v>
      </c>
      <c r="D1887" t="s">
        <v>655</v>
      </c>
      <c r="E1887" t="s">
        <v>15</v>
      </c>
      <c r="F1887" t="s">
        <v>28</v>
      </c>
      <c r="G1887" t="s">
        <v>280</v>
      </c>
      <c r="H1887">
        <v>4</v>
      </c>
      <c r="I1887">
        <v>4139.26</v>
      </c>
      <c r="J1887">
        <v>0.15</v>
      </c>
      <c r="K1887">
        <v>14073.48</v>
      </c>
      <c r="L1887">
        <v>2940.19</v>
      </c>
      <c r="M1887">
        <f t="shared" si="89"/>
        <v>14073.484</v>
      </c>
      <c r="N1887" t="str">
        <f t="shared" si="87"/>
        <v>Q3</v>
      </c>
      <c r="O1887" s="2">
        <f t="shared" si="88"/>
        <v>20.891705534096754</v>
      </c>
      <c r="P1887" t="str">
        <f>VLOOKUP(retail_sales_2023!C1887,customers!A:J,5,)</f>
        <v>Kochi</v>
      </c>
      <c r="Q1887" t="str">
        <f>VLOOKUP(C1887,customers!A:J,10,0)</f>
        <v>Premium</v>
      </c>
    </row>
    <row r="1888" spans="1:17" x14ac:dyDescent="0.3">
      <c r="A1888" t="s">
        <v>2959</v>
      </c>
      <c r="B1888" s="1">
        <v>45139</v>
      </c>
      <c r="C1888" t="s">
        <v>1814</v>
      </c>
      <c r="D1888" t="s">
        <v>1815</v>
      </c>
      <c r="E1888" t="s">
        <v>15</v>
      </c>
      <c r="F1888" t="s">
        <v>81</v>
      </c>
      <c r="G1888" t="s">
        <v>333</v>
      </c>
      <c r="H1888">
        <v>5</v>
      </c>
      <c r="I1888">
        <v>2770.69</v>
      </c>
      <c r="J1888">
        <v>0.05</v>
      </c>
      <c r="K1888">
        <v>13160.78</v>
      </c>
      <c r="L1888">
        <v>4767.07</v>
      </c>
      <c r="M1888">
        <f t="shared" si="89"/>
        <v>13160.7775</v>
      </c>
      <c r="N1888" t="str">
        <f t="shared" si="87"/>
        <v>Q3</v>
      </c>
      <c r="O1888" s="2">
        <f t="shared" si="88"/>
        <v>36.22178928604535</v>
      </c>
      <c r="P1888" t="str">
        <f>VLOOKUP(retail_sales_2023!C1888,customers!A:J,5,)</f>
        <v>Coimbatore</v>
      </c>
      <c r="Q1888" t="str">
        <f>VLOOKUP(C1888,customers!A:J,10,0)</f>
        <v>Regular</v>
      </c>
    </row>
    <row r="1889" spans="1:17" x14ac:dyDescent="0.3">
      <c r="A1889" t="s">
        <v>2960</v>
      </c>
      <c r="B1889" s="1">
        <v>45051</v>
      </c>
      <c r="C1889" t="s">
        <v>1370</v>
      </c>
      <c r="D1889" t="s">
        <v>1371</v>
      </c>
      <c r="E1889" t="s">
        <v>15</v>
      </c>
      <c r="F1889" t="s">
        <v>22</v>
      </c>
      <c r="G1889" t="s">
        <v>315</v>
      </c>
      <c r="H1889">
        <v>1</v>
      </c>
      <c r="I1889">
        <v>27642.560000000001</v>
      </c>
      <c r="J1889">
        <v>0.1</v>
      </c>
      <c r="K1889">
        <v>24878.3</v>
      </c>
      <c r="L1889">
        <v>-698.41</v>
      </c>
      <c r="M1889">
        <f t="shared" si="89"/>
        <v>24878.304</v>
      </c>
      <c r="N1889" t="str">
        <f t="shared" si="87"/>
        <v>Q2</v>
      </c>
      <c r="O1889" s="2">
        <f t="shared" si="88"/>
        <v>-2.8073059654397605</v>
      </c>
      <c r="P1889" t="str">
        <f>VLOOKUP(retail_sales_2023!C1889,customers!A:J,5,)</f>
        <v>Chennai</v>
      </c>
      <c r="Q1889" t="str">
        <f>VLOOKUP(C1889,customers!A:J,10,0)</f>
        <v>Regular</v>
      </c>
    </row>
    <row r="1890" spans="1:17" x14ac:dyDescent="0.3">
      <c r="A1890" t="s">
        <v>2961</v>
      </c>
      <c r="B1890" s="1">
        <v>45080</v>
      </c>
      <c r="C1890" t="s">
        <v>667</v>
      </c>
      <c r="D1890" t="s">
        <v>668</v>
      </c>
      <c r="E1890" t="s">
        <v>33</v>
      </c>
      <c r="F1890" t="s">
        <v>38</v>
      </c>
      <c r="G1890" t="s">
        <v>684</v>
      </c>
      <c r="H1890">
        <v>4</v>
      </c>
      <c r="I1890">
        <v>3667.16</v>
      </c>
      <c r="J1890">
        <v>0.25</v>
      </c>
      <c r="K1890">
        <v>11001.48</v>
      </c>
      <c r="L1890">
        <v>3020.66</v>
      </c>
      <c r="M1890">
        <f t="shared" si="89"/>
        <v>11001.48</v>
      </c>
      <c r="N1890" t="str">
        <f t="shared" si="87"/>
        <v>Q2</v>
      </c>
      <c r="O1890" s="2">
        <f t="shared" si="88"/>
        <v>27.456851260012289</v>
      </c>
      <c r="P1890" t="str">
        <f>VLOOKUP(retail_sales_2023!C1890,customers!A:J,5,)</f>
        <v>Nagpur</v>
      </c>
      <c r="Q1890" t="str">
        <f>VLOOKUP(C1890,customers!A:J,10,0)</f>
        <v>Occasional</v>
      </c>
    </row>
    <row r="1891" spans="1:17" x14ac:dyDescent="0.3">
      <c r="A1891" t="s">
        <v>2962</v>
      </c>
      <c r="B1891" s="1">
        <v>45229</v>
      </c>
      <c r="C1891" t="s">
        <v>729</v>
      </c>
      <c r="D1891" t="s">
        <v>730</v>
      </c>
      <c r="E1891" t="s">
        <v>27</v>
      </c>
      <c r="F1891" t="s">
        <v>22</v>
      </c>
      <c r="G1891" t="s">
        <v>23</v>
      </c>
      <c r="H1891">
        <v>1</v>
      </c>
      <c r="I1891">
        <v>29643.43</v>
      </c>
      <c r="J1891">
        <v>0</v>
      </c>
      <c r="K1891">
        <v>29643.43</v>
      </c>
      <c r="L1891">
        <v>7322.53</v>
      </c>
      <c r="M1891">
        <f t="shared" si="89"/>
        <v>29643.43</v>
      </c>
      <c r="N1891" t="str">
        <f t="shared" si="87"/>
        <v>Q4</v>
      </c>
      <c r="O1891" s="2">
        <f t="shared" si="88"/>
        <v>24.702033469136332</v>
      </c>
      <c r="P1891" t="str">
        <f>VLOOKUP(retail_sales_2023!C1891,customers!A:J,5,)</f>
        <v>Patna</v>
      </c>
      <c r="Q1891" t="str">
        <f>VLOOKUP(C1891,customers!A:J,10,0)</f>
        <v>Premium</v>
      </c>
    </row>
    <row r="1892" spans="1:17" x14ac:dyDescent="0.3">
      <c r="A1892" t="s">
        <v>2963</v>
      </c>
      <c r="B1892" s="1">
        <v>45010</v>
      </c>
      <c r="C1892" t="s">
        <v>1651</v>
      </c>
      <c r="D1892" t="s">
        <v>13093</v>
      </c>
      <c r="E1892" t="s">
        <v>33</v>
      </c>
      <c r="F1892" t="s">
        <v>43</v>
      </c>
      <c r="G1892" t="s">
        <v>128</v>
      </c>
      <c r="H1892">
        <v>3</v>
      </c>
      <c r="I1892">
        <v>83489.070000000007</v>
      </c>
      <c r="J1892">
        <v>0</v>
      </c>
      <c r="K1892">
        <v>250467.21</v>
      </c>
      <c r="L1892">
        <v>23905.47</v>
      </c>
      <c r="M1892">
        <f t="shared" si="89"/>
        <v>250467.21000000002</v>
      </c>
      <c r="N1892" t="str">
        <f t="shared" si="87"/>
        <v>Q1</v>
      </c>
      <c r="O1892" s="2">
        <f t="shared" si="88"/>
        <v>9.5443511348251935</v>
      </c>
      <c r="P1892" t="str">
        <f>VLOOKUP(retail_sales_2023!C1892,customers!A:J,5,)</f>
        <v>Surat</v>
      </c>
      <c r="Q1892" t="str">
        <f>VLOOKUP(C1892,customers!A:J,10,0)</f>
        <v>Premium</v>
      </c>
    </row>
    <row r="1893" spans="1:17" x14ac:dyDescent="0.3">
      <c r="A1893" t="s">
        <v>2964</v>
      </c>
      <c r="B1893" s="1">
        <v>45233</v>
      </c>
      <c r="C1893" t="s">
        <v>650</v>
      </c>
      <c r="D1893" t="s">
        <v>651</v>
      </c>
      <c r="E1893" t="s">
        <v>33</v>
      </c>
      <c r="F1893" t="s">
        <v>28</v>
      </c>
      <c r="G1893" t="s">
        <v>57</v>
      </c>
      <c r="H1893">
        <v>2</v>
      </c>
      <c r="I1893">
        <v>3674.84</v>
      </c>
      <c r="J1893">
        <v>0.05</v>
      </c>
      <c r="K1893">
        <v>6982.2</v>
      </c>
      <c r="L1893">
        <v>1772.38</v>
      </c>
      <c r="M1893">
        <f t="shared" si="89"/>
        <v>6982.1959999999999</v>
      </c>
      <c r="N1893" t="str">
        <f t="shared" si="87"/>
        <v>Q4</v>
      </c>
      <c r="O1893" s="2">
        <f t="shared" si="88"/>
        <v>25.384262839792616</v>
      </c>
      <c r="P1893" t="str">
        <f>VLOOKUP(retail_sales_2023!C1893,customers!A:J,5,)</f>
        <v>Ahmedabad</v>
      </c>
      <c r="Q1893" t="str">
        <f>VLOOKUP(C1893,customers!A:J,10,0)</f>
        <v>Regular</v>
      </c>
    </row>
    <row r="1894" spans="1:17" x14ac:dyDescent="0.3">
      <c r="A1894" t="s">
        <v>2965</v>
      </c>
      <c r="B1894" s="1">
        <v>45151</v>
      </c>
      <c r="C1894" t="s">
        <v>678</v>
      </c>
      <c r="D1894" t="s">
        <v>13093</v>
      </c>
      <c r="E1894" t="s">
        <v>27</v>
      </c>
      <c r="F1894" t="s">
        <v>81</v>
      </c>
      <c r="G1894" t="s">
        <v>158</v>
      </c>
      <c r="H1894">
        <v>3</v>
      </c>
      <c r="I1894">
        <v>4052.17</v>
      </c>
      <c r="J1894">
        <v>0.05</v>
      </c>
      <c r="K1894">
        <v>11548.68</v>
      </c>
      <c r="L1894">
        <v>2703.09</v>
      </c>
      <c r="M1894">
        <f t="shared" si="89"/>
        <v>11548.684499999999</v>
      </c>
      <c r="N1894" t="str">
        <f t="shared" si="87"/>
        <v>Q3</v>
      </c>
      <c r="O1894" s="2">
        <f t="shared" si="88"/>
        <v>23.406051600702419</v>
      </c>
      <c r="P1894" t="str">
        <f>VLOOKUP(retail_sales_2023!C1894,customers!A:J,5,)</f>
        <v>Amritsar</v>
      </c>
      <c r="Q1894" t="str">
        <f>VLOOKUP(C1894,customers!A:J,10,0)</f>
        <v>Premium</v>
      </c>
    </row>
    <row r="1895" spans="1:17" x14ac:dyDescent="0.3">
      <c r="A1895" t="s">
        <v>2966</v>
      </c>
      <c r="B1895" s="1">
        <v>45125</v>
      </c>
      <c r="C1895" t="s">
        <v>444</v>
      </c>
      <c r="D1895" t="s">
        <v>445</v>
      </c>
      <c r="E1895" t="s">
        <v>27</v>
      </c>
      <c r="F1895" t="s">
        <v>43</v>
      </c>
      <c r="G1895" t="s">
        <v>272</v>
      </c>
      <c r="H1895">
        <v>1</v>
      </c>
      <c r="I1895">
        <v>15515.01</v>
      </c>
      <c r="J1895">
        <v>0.25</v>
      </c>
      <c r="K1895">
        <v>11636.26</v>
      </c>
      <c r="L1895">
        <v>1425</v>
      </c>
      <c r="M1895">
        <f t="shared" si="89"/>
        <v>11636.2575</v>
      </c>
      <c r="N1895" t="str">
        <f t="shared" si="87"/>
        <v>Q3</v>
      </c>
      <c r="O1895" s="2">
        <f t="shared" si="88"/>
        <v>12.246202817743846</v>
      </c>
      <c r="P1895" t="str">
        <f>VLOOKUP(retail_sales_2023!C1895,customers!A:J,5,)</f>
        <v>Jaipur</v>
      </c>
      <c r="Q1895" t="str">
        <f>VLOOKUP(C1895,customers!A:J,10,0)</f>
        <v>Regular</v>
      </c>
    </row>
    <row r="1896" spans="1:17" x14ac:dyDescent="0.3">
      <c r="A1896" t="s">
        <v>2967</v>
      </c>
      <c r="B1896" s="1">
        <v>45024</v>
      </c>
      <c r="C1896" t="s">
        <v>270</v>
      </c>
      <c r="D1896" t="s">
        <v>271</v>
      </c>
      <c r="E1896" t="s">
        <v>15</v>
      </c>
      <c r="F1896" t="s">
        <v>52</v>
      </c>
      <c r="G1896" t="s">
        <v>268</v>
      </c>
      <c r="H1896">
        <v>5</v>
      </c>
      <c r="I1896">
        <v>714.91</v>
      </c>
      <c r="J1896">
        <v>0.2</v>
      </c>
      <c r="K1896">
        <v>2859.64</v>
      </c>
      <c r="L1896">
        <v>181.77</v>
      </c>
      <c r="M1896">
        <f t="shared" si="89"/>
        <v>2859.64</v>
      </c>
      <c r="N1896" t="str">
        <f t="shared" si="87"/>
        <v>Q2</v>
      </c>
      <c r="O1896" s="2">
        <f t="shared" si="88"/>
        <v>6.3563945111972133</v>
      </c>
      <c r="P1896" t="str">
        <f>VLOOKUP(retail_sales_2023!C1896,customers!A:J,5,)</f>
        <v>Chennai</v>
      </c>
      <c r="Q1896" t="str">
        <f>VLOOKUP(C1896,customers!A:J,10,0)</f>
        <v>Regular</v>
      </c>
    </row>
    <row r="1897" spans="1:17" x14ac:dyDescent="0.3">
      <c r="A1897" t="s">
        <v>2968</v>
      </c>
      <c r="B1897" s="1">
        <v>45086</v>
      </c>
      <c r="C1897" t="s">
        <v>1216</v>
      </c>
      <c r="D1897" t="s">
        <v>1217</v>
      </c>
      <c r="E1897" t="s">
        <v>27</v>
      </c>
      <c r="F1897" t="s">
        <v>38</v>
      </c>
      <c r="G1897" t="s">
        <v>65</v>
      </c>
      <c r="H1897">
        <v>3</v>
      </c>
      <c r="I1897">
        <v>2260.1799999999998</v>
      </c>
      <c r="J1897">
        <v>0</v>
      </c>
      <c r="K1897">
        <v>6780.54</v>
      </c>
      <c r="L1897">
        <v>1782.18</v>
      </c>
      <c r="M1897">
        <f t="shared" si="89"/>
        <v>6780.5399999999991</v>
      </c>
      <c r="N1897" t="str">
        <f t="shared" si="87"/>
        <v>Q2</v>
      </c>
      <c r="O1897" s="2">
        <f t="shared" si="88"/>
        <v>26.283747312160983</v>
      </c>
      <c r="P1897" t="str">
        <f>VLOOKUP(retail_sales_2023!C1897,customers!A:J,5,)</f>
        <v>Jaipur</v>
      </c>
      <c r="Q1897" t="str">
        <f>VLOOKUP(C1897,customers!A:J,10,0)</f>
        <v>Occasional</v>
      </c>
    </row>
    <row r="1898" spans="1:17" x14ac:dyDescent="0.3">
      <c r="A1898" t="s">
        <v>2969</v>
      </c>
      <c r="B1898" s="1">
        <v>45009</v>
      </c>
      <c r="C1898" t="s">
        <v>1662</v>
      </c>
      <c r="D1898" t="s">
        <v>1808</v>
      </c>
      <c r="E1898" t="s">
        <v>27</v>
      </c>
      <c r="F1898" t="s">
        <v>16</v>
      </c>
      <c r="G1898" t="s">
        <v>296</v>
      </c>
      <c r="H1898">
        <v>5</v>
      </c>
      <c r="I1898">
        <v>373.47</v>
      </c>
      <c r="J1898">
        <v>0.1</v>
      </c>
      <c r="K1898">
        <v>1680.62</v>
      </c>
      <c r="L1898">
        <v>505.55</v>
      </c>
      <c r="M1898">
        <f t="shared" si="89"/>
        <v>1680.6150000000002</v>
      </c>
      <c r="N1898" t="str">
        <f t="shared" si="87"/>
        <v>Q1</v>
      </c>
      <c r="O1898" s="2">
        <f t="shared" si="88"/>
        <v>30.081160524092304</v>
      </c>
      <c r="P1898" t="str">
        <f>VLOOKUP(retail_sales_2023!C1898,customers!A:J,5,)</f>
        <v>Jaipur</v>
      </c>
      <c r="Q1898" t="str">
        <f>VLOOKUP(C1898,customers!A:J,10,0)</f>
        <v>Occasional</v>
      </c>
    </row>
    <row r="1899" spans="1:17" x14ac:dyDescent="0.3">
      <c r="A1899" t="s">
        <v>2970</v>
      </c>
      <c r="B1899" s="1">
        <v>45213</v>
      </c>
      <c r="C1899" t="s">
        <v>1280</v>
      </c>
      <c r="D1899" t="s">
        <v>1281</v>
      </c>
      <c r="E1899" t="s">
        <v>21</v>
      </c>
      <c r="F1899" t="s">
        <v>28</v>
      </c>
      <c r="G1899" t="s">
        <v>325</v>
      </c>
      <c r="H1899">
        <v>2</v>
      </c>
      <c r="I1899">
        <v>4960.16</v>
      </c>
      <c r="J1899">
        <v>0.05</v>
      </c>
      <c r="K1899">
        <v>9424.2999999999993</v>
      </c>
      <c r="L1899">
        <v>2208.9</v>
      </c>
      <c r="M1899">
        <f t="shared" si="89"/>
        <v>9424.3040000000001</v>
      </c>
      <c r="N1899" t="str">
        <f t="shared" si="87"/>
        <v>Q4</v>
      </c>
      <c r="O1899" s="2">
        <f t="shared" si="88"/>
        <v>23.438345553515912</v>
      </c>
      <c r="P1899" t="str">
        <f>VLOOKUP(retail_sales_2023!C1899,customers!A:J,5,)</f>
        <v>Guwahati</v>
      </c>
      <c r="Q1899" t="str">
        <f>VLOOKUP(C1899,customers!A:J,10,0)</f>
        <v>Premium</v>
      </c>
    </row>
    <row r="1900" spans="1:17" x14ac:dyDescent="0.3">
      <c r="A1900" t="s">
        <v>2971</v>
      </c>
      <c r="B1900" s="1">
        <v>44928</v>
      </c>
      <c r="C1900" t="s">
        <v>842</v>
      </c>
      <c r="D1900" t="s">
        <v>843</v>
      </c>
      <c r="E1900" t="s">
        <v>33</v>
      </c>
      <c r="F1900" t="s">
        <v>52</v>
      </c>
      <c r="G1900" t="s">
        <v>235</v>
      </c>
      <c r="H1900">
        <v>1</v>
      </c>
      <c r="I1900">
        <v>466.9</v>
      </c>
      <c r="J1900">
        <v>0.05</v>
      </c>
      <c r="K1900">
        <v>443.55</v>
      </c>
      <c r="L1900">
        <v>45.21</v>
      </c>
      <c r="M1900">
        <f t="shared" si="89"/>
        <v>443.55499999999995</v>
      </c>
      <c r="N1900" t="str">
        <f t="shared" si="87"/>
        <v>Q1</v>
      </c>
      <c r="O1900" s="2">
        <f t="shared" si="88"/>
        <v>10.192762935407508</v>
      </c>
      <c r="P1900" t="str">
        <f>VLOOKUP(retail_sales_2023!C1900,customers!A:J,5,)</f>
        <v>Mumbai</v>
      </c>
      <c r="Q1900" t="str">
        <f>VLOOKUP(C1900,customers!A:J,10,0)</f>
        <v>Occasional</v>
      </c>
    </row>
    <row r="1901" spans="1:17" x14ac:dyDescent="0.3">
      <c r="A1901" t="s">
        <v>2972</v>
      </c>
      <c r="B1901" s="1">
        <v>45284</v>
      </c>
      <c r="C1901" t="s">
        <v>1900</v>
      </c>
      <c r="D1901" t="s">
        <v>1901</v>
      </c>
      <c r="E1901" t="s">
        <v>33</v>
      </c>
      <c r="F1901" t="s">
        <v>16</v>
      </c>
      <c r="G1901" t="s">
        <v>171</v>
      </c>
      <c r="H1901">
        <v>5</v>
      </c>
      <c r="I1901">
        <v>813.72</v>
      </c>
      <c r="J1901">
        <v>0</v>
      </c>
      <c r="K1901">
        <v>4068.6</v>
      </c>
      <c r="L1901">
        <v>997.2</v>
      </c>
      <c r="M1901">
        <f t="shared" si="89"/>
        <v>4068.6000000000004</v>
      </c>
      <c r="N1901" t="str">
        <f t="shared" si="87"/>
        <v>Q4</v>
      </c>
      <c r="O1901" s="2">
        <f t="shared" si="88"/>
        <v>24.509659342279903</v>
      </c>
      <c r="P1901" t="str">
        <f>VLOOKUP(retail_sales_2023!C1901,customers!A:J,5,)</f>
        <v>Ahmedabad</v>
      </c>
      <c r="Q1901" t="str">
        <f>VLOOKUP(C1901,customers!A:J,10,0)</f>
        <v>Premium</v>
      </c>
    </row>
    <row r="1902" spans="1:17" x14ac:dyDescent="0.3">
      <c r="A1902" t="s">
        <v>2973</v>
      </c>
      <c r="B1902" s="1">
        <v>45104</v>
      </c>
      <c r="C1902" t="s">
        <v>136</v>
      </c>
      <c r="D1902" t="s">
        <v>137</v>
      </c>
      <c r="E1902" t="s">
        <v>15</v>
      </c>
      <c r="F1902" t="s">
        <v>22</v>
      </c>
      <c r="G1902" t="s">
        <v>146</v>
      </c>
      <c r="H1902">
        <v>4</v>
      </c>
      <c r="I1902">
        <v>37789.11</v>
      </c>
      <c r="J1902">
        <v>0.15</v>
      </c>
      <c r="K1902">
        <v>128482.97</v>
      </c>
      <c r="L1902">
        <v>24438.84</v>
      </c>
      <c r="M1902">
        <f t="shared" si="89"/>
        <v>128482.974</v>
      </c>
      <c r="N1902" t="str">
        <f t="shared" si="87"/>
        <v>Q2</v>
      </c>
      <c r="O1902" s="2">
        <f t="shared" si="88"/>
        <v>19.021073376494954</v>
      </c>
      <c r="P1902" t="str">
        <f>VLOOKUP(retail_sales_2023!C1902,customers!A:J,5,)</f>
        <v>Hyderabad</v>
      </c>
      <c r="Q1902" t="str">
        <f>VLOOKUP(C1902,customers!A:J,10,0)</f>
        <v>Regular</v>
      </c>
    </row>
    <row r="1903" spans="1:17" x14ac:dyDescent="0.3">
      <c r="A1903" t="s">
        <v>2974</v>
      </c>
      <c r="B1903" s="1">
        <v>44942</v>
      </c>
      <c r="C1903" t="s">
        <v>291</v>
      </c>
      <c r="D1903" t="s">
        <v>292</v>
      </c>
      <c r="E1903" t="s">
        <v>33</v>
      </c>
      <c r="F1903" t="s">
        <v>28</v>
      </c>
      <c r="G1903" t="s">
        <v>97</v>
      </c>
      <c r="H1903">
        <v>1</v>
      </c>
      <c r="I1903">
        <v>1848.81</v>
      </c>
      <c r="J1903">
        <v>0.1</v>
      </c>
      <c r="K1903">
        <v>1663.93</v>
      </c>
      <c r="L1903">
        <v>431.33</v>
      </c>
      <c r="M1903">
        <f t="shared" si="89"/>
        <v>1663.9290000000001</v>
      </c>
      <c r="N1903" t="str">
        <f t="shared" si="87"/>
        <v>Q1</v>
      </c>
      <c r="O1903" s="2">
        <f t="shared" si="88"/>
        <v>25.922364522546022</v>
      </c>
      <c r="P1903" t="str">
        <f>VLOOKUP(retail_sales_2023!C1903,customers!A:J,5,)</f>
        <v>Pune</v>
      </c>
      <c r="Q1903" t="str">
        <f>VLOOKUP(C1903,customers!A:J,10,0)</f>
        <v>Premium</v>
      </c>
    </row>
    <row r="1904" spans="1:17" x14ac:dyDescent="0.3">
      <c r="A1904" t="s">
        <v>2975</v>
      </c>
      <c r="B1904" s="1">
        <v>45215</v>
      </c>
      <c r="C1904" t="s">
        <v>2741</v>
      </c>
      <c r="D1904" t="s">
        <v>2742</v>
      </c>
      <c r="E1904" t="s">
        <v>15</v>
      </c>
      <c r="F1904" t="s">
        <v>43</v>
      </c>
      <c r="G1904" t="s">
        <v>44</v>
      </c>
      <c r="H1904">
        <v>2</v>
      </c>
      <c r="I1904">
        <v>50661.120000000003</v>
      </c>
      <c r="J1904">
        <v>0.15</v>
      </c>
      <c r="K1904">
        <v>86123.9</v>
      </c>
      <c r="L1904">
        <v>13394.51</v>
      </c>
      <c r="M1904">
        <f t="shared" si="89"/>
        <v>86123.903999999995</v>
      </c>
      <c r="N1904" t="str">
        <f t="shared" si="87"/>
        <v>Q4</v>
      </c>
      <c r="O1904" s="2">
        <f t="shared" si="88"/>
        <v>15.552605026014849</v>
      </c>
      <c r="P1904" t="str">
        <f>VLOOKUP(retail_sales_2023!C1904,customers!A:J,5,)</f>
        <v>Chennai</v>
      </c>
      <c r="Q1904" t="str">
        <f>VLOOKUP(C1904,customers!A:J,10,0)</f>
        <v>Regular</v>
      </c>
    </row>
    <row r="1905" spans="1:17" x14ac:dyDescent="0.3">
      <c r="A1905" t="s">
        <v>2976</v>
      </c>
      <c r="B1905" s="1">
        <v>44931</v>
      </c>
      <c r="C1905" t="s">
        <v>1211</v>
      </c>
      <c r="D1905" t="s">
        <v>1212</v>
      </c>
      <c r="E1905" t="s">
        <v>15</v>
      </c>
      <c r="F1905" t="s">
        <v>22</v>
      </c>
      <c r="G1905" t="s">
        <v>1039</v>
      </c>
      <c r="H1905">
        <v>5</v>
      </c>
      <c r="I1905">
        <v>3646.41</v>
      </c>
      <c r="J1905">
        <v>0</v>
      </c>
      <c r="K1905">
        <v>18232.05</v>
      </c>
      <c r="L1905">
        <v>4235.34</v>
      </c>
      <c r="M1905">
        <f t="shared" si="89"/>
        <v>18232.05</v>
      </c>
      <c r="N1905" t="str">
        <f t="shared" si="87"/>
        <v>Q1</v>
      </c>
      <c r="O1905" s="2">
        <f t="shared" si="88"/>
        <v>23.230190790393841</v>
      </c>
      <c r="P1905" t="str">
        <f>VLOOKUP(retail_sales_2023!C1905,customers!A:J,5,)</f>
        <v>Kochi</v>
      </c>
      <c r="Q1905" t="str">
        <f>VLOOKUP(C1905,customers!A:J,10,0)</f>
        <v>Regular</v>
      </c>
    </row>
    <row r="1906" spans="1:17" x14ac:dyDescent="0.3">
      <c r="A1906" t="s">
        <v>2977</v>
      </c>
      <c r="B1906" s="1">
        <v>45005</v>
      </c>
      <c r="C1906" t="s">
        <v>1356</v>
      </c>
      <c r="D1906" t="s">
        <v>1357</v>
      </c>
      <c r="E1906" t="s">
        <v>21</v>
      </c>
      <c r="F1906" t="s">
        <v>81</v>
      </c>
      <c r="G1906" t="s">
        <v>82</v>
      </c>
      <c r="H1906">
        <v>2</v>
      </c>
      <c r="I1906">
        <v>4856.82</v>
      </c>
      <c r="J1906">
        <v>0.2</v>
      </c>
      <c r="K1906">
        <v>7770.91</v>
      </c>
      <c r="L1906">
        <v>2553.4699999999998</v>
      </c>
      <c r="M1906">
        <f t="shared" si="89"/>
        <v>7770.9120000000003</v>
      </c>
      <c r="N1906" t="str">
        <f t="shared" si="87"/>
        <v>Q1</v>
      </c>
      <c r="O1906" s="2">
        <f t="shared" si="88"/>
        <v>32.859343371625712</v>
      </c>
      <c r="P1906" t="str">
        <f>VLOOKUP(retail_sales_2023!C1906,customers!A:J,5,)</f>
        <v>Ranchi</v>
      </c>
      <c r="Q1906" t="str">
        <f>VLOOKUP(C1906,customers!A:J,10,0)</f>
        <v>Premium</v>
      </c>
    </row>
    <row r="1907" spans="1:17" x14ac:dyDescent="0.3">
      <c r="A1907" t="s">
        <v>2978</v>
      </c>
      <c r="B1907" s="1">
        <v>45180</v>
      </c>
      <c r="C1907" t="s">
        <v>176</v>
      </c>
      <c r="D1907" t="s">
        <v>177</v>
      </c>
      <c r="E1907" t="s">
        <v>15</v>
      </c>
      <c r="F1907" t="s">
        <v>52</v>
      </c>
      <c r="G1907" t="s">
        <v>133</v>
      </c>
      <c r="H1907">
        <v>4</v>
      </c>
      <c r="I1907">
        <v>630.26</v>
      </c>
      <c r="J1907">
        <v>0.05</v>
      </c>
      <c r="K1907">
        <v>2394.9899999999998</v>
      </c>
      <c r="L1907">
        <v>196.92</v>
      </c>
      <c r="M1907">
        <f t="shared" si="89"/>
        <v>2394.9879999999998</v>
      </c>
      <c r="N1907" t="str">
        <f t="shared" si="87"/>
        <v>Q3</v>
      </c>
      <c r="O1907" s="2">
        <f t="shared" si="88"/>
        <v>8.2221637668633267</v>
      </c>
      <c r="P1907" t="str">
        <f>VLOOKUP(retail_sales_2023!C1907,customers!A:J,5,)</f>
        <v>Hyderabad</v>
      </c>
      <c r="Q1907" t="str">
        <f>VLOOKUP(C1907,customers!A:J,10,0)</f>
        <v>Premium</v>
      </c>
    </row>
    <row r="1908" spans="1:17" x14ac:dyDescent="0.3">
      <c r="A1908" t="s">
        <v>2979</v>
      </c>
      <c r="B1908" s="1">
        <v>45227</v>
      </c>
      <c r="C1908" t="s">
        <v>494</v>
      </c>
      <c r="D1908" t="s">
        <v>495</v>
      </c>
      <c r="E1908" t="s">
        <v>15</v>
      </c>
      <c r="F1908" t="s">
        <v>81</v>
      </c>
      <c r="G1908" t="s">
        <v>105</v>
      </c>
      <c r="H1908">
        <v>2</v>
      </c>
      <c r="I1908">
        <v>725.95</v>
      </c>
      <c r="J1908">
        <v>0</v>
      </c>
      <c r="K1908">
        <v>1451.9</v>
      </c>
      <c r="L1908">
        <v>330.84</v>
      </c>
      <c r="M1908">
        <f t="shared" si="89"/>
        <v>1451.9</v>
      </c>
      <c r="N1908" t="str">
        <f t="shared" si="87"/>
        <v>Q4</v>
      </c>
      <c r="O1908" s="2">
        <f t="shared" si="88"/>
        <v>22.786693298436528</v>
      </c>
      <c r="P1908" t="str">
        <f>VLOOKUP(retail_sales_2023!C1908,customers!A:J,5,)</f>
        <v>Kochi</v>
      </c>
      <c r="Q1908" t="str">
        <f>VLOOKUP(C1908,customers!A:J,10,0)</f>
        <v>Premium</v>
      </c>
    </row>
    <row r="1909" spans="1:17" x14ac:dyDescent="0.3">
      <c r="A1909" t="s">
        <v>2980</v>
      </c>
      <c r="B1909" s="1">
        <v>45291</v>
      </c>
      <c r="C1909" t="s">
        <v>867</v>
      </c>
      <c r="D1909" t="s">
        <v>868</v>
      </c>
      <c r="E1909" t="s">
        <v>33</v>
      </c>
      <c r="F1909" t="s">
        <v>43</v>
      </c>
      <c r="G1909" t="s">
        <v>301</v>
      </c>
      <c r="H1909">
        <v>4</v>
      </c>
      <c r="I1909">
        <v>32710.27</v>
      </c>
      <c r="J1909">
        <v>0.05</v>
      </c>
      <c r="K1909">
        <v>124299.03</v>
      </c>
      <c r="L1909">
        <v>13737.53</v>
      </c>
      <c r="M1909">
        <f t="shared" si="89"/>
        <v>124299.026</v>
      </c>
      <c r="N1909" t="str">
        <f t="shared" si="87"/>
        <v>Q4</v>
      </c>
      <c r="O1909" s="2">
        <f t="shared" si="88"/>
        <v>11.05200096895366</v>
      </c>
      <c r="P1909" t="str">
        <f>VLOOKUP(retail_sales_2023!C1909,customers!A:J,5,)</f>
        <v>Nagpur</v>
      </c>
      <c r="Q1909" t="str">
        <f>VLOOKUP(C1909,customers!A:J,10,0)</f>
        <v>Regular</v>
      </c>
    </row>
    <row r="1910" spans="1:17" x14ac:dyDescent="0.3">
      <c r="A1910" t="s">
        <v>2981</v>
      </c>
      <c r="B1910" s="1">
        <v>44951</v>
      </c>
      <c r="C1910" t="s">
        <v>2168</v>
      </c>
      <c r="D1910" t="s">
        <v>2169</v>
      </c>
      <c r="E1910" t="s">
        <v>33</v>
      </c>
      <c r="F1910" t="s">
        <v>16</v>
      </c>
      <c r="G1910" t="s">
        <v>171</v>
      </c>
      <c r="H1910">
        <v>4</v>
      </c>
      <c r="I1910">
        <v>731.02</v>
      </c>
      <c r="J1910">
        <v>0</v>
      </c>
      <c r="K1910">
        <v>2924.08</v>
      </c>
      <c r="L1910">
        <v>908.95</v>
      </c>
      <c r="M1910">
        <f t="shared" si="89"/>
        <v>2924.08</v>
      </c>
      <c r="N1910" t="str">
        <f t="shared" si="87"/>
        <v>Q1</v>
      </c>
      <c r="O1910" s="2">
        <f t="shared" si="88"/>
        <v>31.084990834724085</v>
      </c>
      <c r="P1910" t="str">
        <f>VLOOKUP(retail_sales_2023!C1910,customers!A:J,5,)</f>
        <v>Nagpur</v>
      </c>
      <c r="Q1910" t="str">
        <f>VLOOKUP(C1910,customers!A:J,10,0)</f>
        <v>Premium</v>
      </c>
    </row>
    <row r="1911" spans="1:17" x14ac:dyDescent="0.3">
      <c r="A1911" t="s">
        <v>2982</v>
      </c>
      <c r="B1911" s="1">
        <v>44990</v>
      </c>
      <c r="C1911" t="s">
        <v>1090</v>
      </c>
      <c r="D1911" t="s">
        <v>1091</v>
      </c>
      <c r="E1911" t="s">
        <v>27</v>
      </c>
      <c r="F1911" t="s">
        <v>43</v>
      </c>
      <c r="G1911" t="s">
        <v>121</v>
      </c>
      <c r="H1911">
        <v>5</v>
      </c>
      <c r="I1911">
        <v>11619.18</v>
      </c>
      <c r="J1911">
        <v>0</v>
      </c>
      <c r="K1911">
        <v>58095.9</v>
      </c>
      <c r="L1911">
        <v>7083.85</v>
      </c>
      <c r="M1911">
        <f t="shared" si="89"/>
        <v>58095.9</v>
      </c>
      <c r="N1911" t="str">
        <f t="shared" si="87"/>
        <v>Q1</v>
      </c>
      <c r="O1911" s="2">
        <f t="shared" si="88"/>
        <v>12.193373370582089</v>
      </c>
      <c r="P1911" t="str">
        <f>VLOOKUP(retail_sales_2023!C1911,customers!A:J,5,)</f>
        <v>Lucknow</v>
      </c>
      <c r="Q1911" t="str">
        <f>VLOOKUP(C1911,customers!A:J,10,0)</f>
        <v>Regular</v>
      </c>
    </row>
    <row r="1912" spans="1:17" x14ac:dyDescent="0.3">
      <c r="A1912" t="s">
        <v>2983</v>
      </c>
      <c r="B1912" s="1">
        <v>45203</v>
      </c>
      <c r="C1912" t="s">
        <v>1117</v>
      </c>
      <c r="D1912" t="s">
        <v>1118</v>
      </c>
      <c r="E1912" t="s">
        <v>33</v>
      </c>
      <c r="F1912" t="s">
        <v>43</v>
      </c>
      <c r="G1912" t="s">
        <v>110</v>
      </c>
      <c r="H1912">
        <v>3</v>
      </c>
      <c r="I1912">
        <v>76214.78</v>
      </c>
      <c r="J1912">
        <v>0.2</v>
      </c>
      <c r="K1912">
        <v>182915.47</v>
      </c>
      <c r="L1912">
        <v>21146.91</v>
      </c>
      <c r="M1912">
        <f t="shared" si="89"/>
        <v>182915.47200000001</v>
      </c>
      <c r="N1912" t="str">
        <f t="shared" si="87"/>
        <v>Q4</v>
      </c>
      <c r="O1912" s="2">
        <f t="shared" si="88"/>
        <v>11.561028709053423</v>
      </c>
      <c r="P1912" t="str">
        <f>VLOOKUP(retail_sales_2023!C1912,customers!A:J,5,)</f>
        <v>Mumbai</v>
      </c>
      <c r="Q1912" t="str">
        <f>VLOOKUP(C1912,customers!A:J,10,0)</f>
        <v>Regular</v>
      </c>
    </row>
    <row r="1913" spans="1:17" x14ac:dyDescent="0.3">
      <c r="A1913" t="s">
        <v>2984</v>
      </c>
      <c r="B1913" s="1">
        <v>45202</v>
      </c>
      <c r="C1913" t="s">
        <v>1681</v>
      </c>
      <c r="D1913" t="s">
        <v>1682</v>
      </c>
      <c r="E1913" t="s">
        <v>21</v>
      </c>
      <c r="F1913" t="s">
        <v>22</v>
      </c>
      <c r="G1913" t="s">
        <v>315</v>
      </c>
      <c r="H1913">
        <v>5</v>
      </c>
      <c r="I1913">
        <v>3660.53</v>
      </c>
      <c r="J1913">
        <v>0.15</v>
      </c>
      <c r="K1913">
        <v>15557.25</v>
      </c>
      <c r="L1913">
        <v>4157.54</v>
      </c>
      <c r="M1913">
        <f t="shared" si="89"/>
        <v>15557.252500000001</v>
      </c>
      <c r="N1913" t="str">
        <f t="shared" si="87"/>
        <v>Q4</v>
      </c>
      <c r="O1913" s="2">
        <f t="shared" si="88"/>
        <v>26.72413183563933</v>
      </c>
      <c r="P1913" t="str">
        <f>VLOOKUP(retail_sales_2023!C1913,customers!A:J,5,)</f>
        <v>Bhubaneswar</v>
      </c>
      <c r="Q1913" t="str">
        <f>VLOOKUP(C1913,customers!A:J,10,0)</f>
        <v>Occasional</v>
      </c>
    </row>
    <row r="1914" spans="1:17" x14ac:dyDescent="0.3">
      <c r="A1914" t="s">
        <v>2985</v>
      </c>
      <c r="B1914" s="1">
        <v>45282</v>
      </c>
      <c r="C1914" t="s">
        <v>999</v>
      </c>
      <c r="D1914" t="s">
        <v>1000</v>
      </c>
      <c r="E1914" t="s">
        <v>33</v>
      </c>
      <c r="F1914" t="s">
        <v>22</v>
      </c>
      <c r="G1914" t="s">
        <v>182</v>
      </c>
      <c r="H1914">
        <v>1</v>
      </c>
      <c r="I1914">
        <v>33207.980000000003</v>
      </c>
      <c r="J1914">
        <v>0</v>
      </c>
      <c r="K1914">
        <v>33207.980000000003</v>
      </c>
      <c r="L1914">
        <v>6365.4</v>
      </c>
      <c r="M1914">
        <f t="shared" si="89"/>
        <v>33207.980000000003</v>
      </c>
      <c r="N1914" t="str">
        <f t="shared" si="87"/>
        <v>Q4</v>
      </c>
      <c r="O1914" s="2">
        <f t="shared" si="88"/>
        <v>19.168284249749608</v>
      </c>
      <c r="P1914" t="str">
        <f>VLOOKUP(retail_sales_2023!C1914,customers!A:J,5,)</f>
        <v>Surat</v>
      </c>
      <c r="Q1914" t="str">
        <f>VLOOKUP(C1914,customers!A:J,10,0)</f>
        <v>Premium</v>
      </c>
    </row>
    <row r="1915" spans="1:17" x14ac:dyDescent="0.3">
      <c r="A1915" t="s">
        <v>2986</v>
      </c>
      <c r="B1915" s="1">
        <v>44992</v>
      </c>
      <c r="C1915" t="s">
        <v>262</v>
      </c>
      <c r="D1915" t="s">
        <v>263</v>
      </c>
      <c r="E1915" t="s">
        <v>27</v>
      </c>
      <c r="F1915" t="s">
        <v>43</v>
      </c>
      <c r="G1915" t="s">
        <v>154</v>
      </c>
      <c r="H1915">
        <v>2</v>
      </c>
      <c r="I1915">
        <v>78562.559999999998</v>
      </c>
      <c r="J1915">
        <v>0.1</v>
      </c>
      <c r="K1915">
        <v>141412.60999999999</v>
      </c>
      <c r="L1915">
        <v>16579.759999999998</v>
      </c>
      <c r="M1915">
        <f t="shared" si="89"/>
        <v>141412.60800000001</v>
      </c>
      <c r="N1915" t="str">
        <f t="shared" si="87"/>
        <v>Q1</v>
      </c>
      <c r="O1915" s="2">
        <f t="shared" si="88"/>
        <v>11.724385823866768</v>
      </c>
      <c r="P1915" t="str">
        <f>VLOOKUP(retail_sales_2023!C1915,customers!A:J,5,)</f>
        <v>Jaipur</v>
      </c>
      <c r="Q1915" t="str">
        <f>VLOOKUP(C1915,customers!A:J,10,0)</f>
        <v>Premium</v>
      </c>
    </row>
    <row r="1916" spans="1:17" x14ac:dyDescent="0.3">
      <c r="A1916" t="s">
        <v>2987</v>
      </c>
      <c r="B1916" s="1">
        <v>44953</v>
      </c>
      <c r="C1916" t="s">
        <v>2503</v>
      </c>
      <c r="D1916" t="s">
        <v>2504</v>
      </c>
      <c r="E1916" t="s">
        <v>15</v>
      </c>
      <c r="F1916" t="s">
        <v>81</v>
      </c>
      <c r="G1916" t="s">
        <v>82</v>
      </c>
      <c r="H1916">
        <v>1</v>
      </c>
      <c r="I1916">
        <v>4392.1000000000004</v>
      </c>
      <c r="J1916">
        <v>0.1</v>
      </c>
      <c r="K1916">
        <v>3952.89</v>
      </c>
      <c r="L1916">
        <v>1015.45</v>
      </c>
      <c r="M1916">
        <f t="shared" si="89"/>
        <v>3952.8900000000003</v>
      </c>
      <c r="N1916" t="str">
        <f t="shared" si="87"/>
        <v>Q1</v>
      </c>
      <c r="O1916" s="2">
        <f t="shared" si="88"/>
        <v>25.688799840116978</v>
      </c>
      <c r="P1916" t="str">
        <f>VLOOKUP(retail_sales_2023!C1916,customers!A:J,5,)</f>
        <v>Hyderabad</v>
      </c>
      <c r="Q1916" t="str">
        <f>VLOOKUP(C1916,customers!A:J,10,0)</f>
        <v>Regular</v>
      </c>
    </row>
    <row r="1917" spans="1:17" x14ac:dyDescent="0.3">
      <c r="A1917" t="s">
        <v>2988</v>
      </c>
      <c r="B1917" s="1">
        <v>45275</v>
      </c>
      <c r="C1917" t="s">
        <v>1847</v>
      </c>
      <c r="D1917" t="s">
        <v>1848</v>
      </c>
      <c r="E1917" t="s">
        <v>33</v>
      </c>
      <c r="F1917" t="s">
        <v>16</v>
      </c>
      <c r="G1917" t="s">
        <v>356</v>
      </c>
      <c r="H1917">
        <v>4</v>
      </c>
      <c r="I1917">
        <v>980.8</v>
      </c>
      <c r="J1917">
        <v>0.1</v>
      </c>
      <c r="K1917">
        <v>3530.88</v>
      </c>
      <c r="L1917">
        <v>1356.76</v>
      </c>
      <c r="M1917">
        <f t="shared" si="89"/>
        <v>3530.88</v>
      </c>
      <c r="N1917" t="str">
        <f t="shared" si="87"/>
        <v>Q4</v>
      </c>
      <c r="O1917" s="2">
        <f t="shared" si="88"/>
        <v>38.425548305238358</v>
      </c>
      <c r="P1917" t="str">
        <f>VLOOKUP(retail_sales_2023!C1917,customers!A:J,5,)</f>
        <v>Mumbai</v>
      </c>
      <c r="Q1917" t="str">
        <f>VLOOKUP(C1917,customers!A:J,10,0)</f>
        <v>Premium</v>
      </c>
    </row>
    <row r="1918" spans="1:17" x14ac:dyDescent="0.3">
      <c r="A1918" t="s">
        <v>2989</v>
      </c>
      <c r="B1918" s="1">
        <v>44931</v>
      </c>
      <c r="C1918" t="s">
        <v>867</v>
      </c>
      <c r="D1918" t="s">
        <v>868</v>
      </c>
      <c r="E1918" t="s">
        <v>33</v>
      </c>
      <c r="F1918" t="s">
        <v>43</v>
      </c>
      <c r="G1918" t="s">
        <v>121</v>
      </c>
      <c r="H1918">
        <v>2</v>
      </c>
      <c r="I1918">
        <v>28805.43</v>
      </c>
      <c r="J1918">
        <v>0.15</v>
      </c>
      <c r="K1918">
        <v>48969.23</v>
      </c>
      <c r="L1918">
        <v>5490.82</v>
      </c>
      <c r="M1918">
        <f t="shared" si="89"/>
        <v>48969.231</v>
      </c>
      <c r="N1918" t="str">
        <f t="shared" si="87"/>
        <v>Q1</v>
      </c>
      <c r="O1918" s="2">
        <f t="shared" si="88"/>
        <v>11.212796280439777</v>
      </c>
      <c r="P1918" t="str">
        <f>VLOOKUP(retail_sales_2023!C1918,customers!A:J,5,)</f>
        <v>Nagpur</v>
      </c>
      <c r="Q1918" t="str">
        <f>VLOOKUP(C1918,customers!A:J,10,0)</f>
        <v>Regular</v>
      </c>
    </row>
    <row r="1919" spans="1:17" x14ac:dyDescent="0.3">
      <c r="A1919" t="s">
        <v>2990</v>
      </c>
      <c r="B1919" s="1">
        <v>45227</v>
      </c>
      <c r="C1919" t="s">
        <v>1058</v>
      </c>
      <c r="D1919" t="s">
        <v>1059</v>
      </c>
      <c r="E1919" t="s">
        <v>15</v>
      </c>
      <c r="F1919" t="s">
        <v>28</v>
      </c>
      <c r="G1919" t="s">
        <v>280</v>
      </c>
      <c r="H1919">
        <v>2</v>
      </c>
      <c r="I1919">
        <v>829.29</v>
      </c>
      <c r="J1919">
        <v>0.05</v>
      </c>
      <c r="K1919">
        <v>1575.65</v>
      </c>
      <c r="L1919">
        <v>309.47000000000003</v>
      </c>
      <c r="M1919">
        <f t="shared" si="89"/>
        <v>1575.6509999999998</v>
      </c>
      <c r="N1919" t="str">
        <f t="shared" si="87"/>
        <v>Q4</v>
      </c>
      <c r="O1919" s="2">
        <f t="shared" si="88"/>
        <v>19.640783168850952</v>
      </c>
      <c r="P1919" t="str">
        <f>VLOOKUP(retail_sales_2023!C1919,customers!A:J,5,)</f>
        <v>Bengaluru</v>
      </c>
      <c r="Q1919" t="str">
        <f>VLOOKUP(C1919,customers!A:J,10,0)</f>
        <v>Regular</v>
      </c>
    </row>
    <row r="1920" spans="1:17" x14ac:dyDescent="0.3">
      <c r="A1920" t="s">
        <v>2991</v>
      </c>
      <c r="B1920" s="1">
        <v>44933</v>
      </c>
      <c r="C1920" t="s">
        <v>1919</v>
      </c>
      <c r="D1920" t="s">
        <v>1920</v>
      </c>
      <c r="E1920" t="s">
        <v>15</v>
      </c>
      <c r="F1920" t="s">
        <v>16</v>
      </c>
      <c r="G1920" t="s">
        <v>898</v>
      </c>
      <c r="H1920">
        <v>5</v>
      </c>
      <c r="I1920">
        <v>816.76</v>
      </c>
      <c r="J1920">
        <v>0.2</v>
      </c>
      <c r="K1920">
        <v>3267.04</v>
      </c>
      <c r="L1920">
        <v>1083.6500000000001</v>
      </c>
      <c r="M1920">
        <f t="shared" si="89"/>
        <v>3267.0400000000004</v>
      </c>
      <c r="N1920" t="str">
        <f t="shared" si="87"/>
        <v>Q1</v>
      </c>
      <c r="O1920" s="2">
        <f t="shared" si="88"/>
        <v>33.169168421568152</v>
      </c>
      <c r="P1920" t="str">
        <f>VLOOKUP(retail_sales_2023!C1920,customers!A:J,5,)</f>
        <v>Bengaluru</v>
      </c>
      <c r="Q1920" t="str">
        <f>VLOOKUP(C1920,customers!A:J,10,0)</f>
        <v>Regular</v>
      </c>
    </row>
    <row r="1921" spans="1:17" x14ac:dyDescent="0.3">
      <c r="A1921" t="s">
        <v>2992</v>
      </c>
      <c r="B1921" s="1">
        <v>45133</v>
      </c>
      <c r="C1921" t="s">
        <v>1486</v>
      </c>
      <c r="D1921" t="s">
        <v>1487</v>
      </c>
      <c r="E1921" t="s">
        <v>33</v>
      </c>
      <c r="F1921" t="s">
        <v>22</v>
      </c>
      <c r="G1921" t="s">
        <v>146</v>
      </c>
      <c r="H1921">
        <v>1</v>
      </c>
      <c r="I1921">
        <v>41653.82</v>
      </c>
      <c r="J1921">
        <v>0</v>
      </c>
      <c r="K1921">
        <v>41653.82</v>
      </c>
      <c r="L1921">
        <v>-3296.57</v>
      </c>
      <c r="M1921">
        <f t="shared" si="89"/>
        <v>41653.82</v>
      </c>
      <c r="N1921" t="str">
        <f t="shared" si="87"/>
        <v>Q3</v>
      </c>
      <c r="O1921" s="2">
        <f t="shared" si="88"/>
        <v>-7.9142081086440577</v>
      </c>
      <c r="P1921" t="str">
        <f>VLOOKUP(retail_sales_2023!C1921,customers!A:J,5,)</f>
        <v>Mumbai</v>
      </c>
      <c r="Q1921" t="str">
        <f>VLOOKUP(C1921,customers!A:J,10,0)</f>
        <v>Premium</v>
      </c>
    </row>
    <row r="1922" spans="1:17" x14ac:dyDescent="0.3">
      <c r="A1922" t="s">
        <v>2993</v>
      </c>
      <c r="B1922" s="1">
        <v>45076</v>
      </c>
      <c r="C1922" t="s">
        <v>1811</v>
      </c>
      <c r="D1922" t="s">
        <v>1812</v>
      </c>
      <c r="E1922" t="s">
        <v>21</v>
      </c>
      <c r="F1922" t="s">
        <v>52</v>
      </c>
      <c r="G1922" t="s">
        <v>200</v>
      </c>
      <c r="H1922">
        <v>4</v>
      </c>
      <c r="I1922">
        <v>551.58000000000004</v>
      </c>
      <c r="J1922">
        <v>0.05</v>
      </c>
      <c r="K1922">
        <v>2096</v>
      </c>
      <c r="L1922">
        <v>214.6</v>
      </c>
      <c r="M1922">
        <f t="shared" si="89"/>
        <v>2096.0039999999999</v>
      </c>
      <c r="N1922" t="str">
        <f t="shared" si="87"/>
        <v>Q2</v>
      </c>
      <c r="O1922" s="2">
        <f t="shared" si="88"/>
        <v>10.238549618320612</v>
      </c>
      <c r="P1922" t="str">
        <f>VLOOKUP(retail_sales_2023!C1922,customers!A:J,5,)</f>
        <v>Bhubaneswar</v>
      </c>
      <c r="Q1922" t="str">
        <f>VLOOKUP(C1922,customers!A:J,10,0)</f>
        <v>Premium</v>
      </c>
    </row>
    <row r="1923" spans="1:17" x14ac:dyDescent="0.3">
      <c r="A1923" t="s">
        <v>2994</v>
      </c>
      <c r="B1923" s="1">
        <v>45171</v>
      </c>
      <c r="C1923" t="s">
        <v>2938</v>
      </c>
      <c r="D1923" t="s">
        <v>2939</v>
      </c>
      <c r="E1923" t="s">
        <v>33</v>
      </c>
      <c r="F1923" t="s">
        <v>43</v>
      </c>
      <c r="G1923" t="s">
        <v>243</v>
      </c>
      <c r="H1923">
        <v>1</v>
      </c>
      <c r="I1923">
        <v>49805.919999999998</v>
      </c>
      <c r="J1923">
        <v>0.05</v>
      </c>
      <c r="K1923">
        <v>47315.62</v>
      </c>
      <c r="L1923">
        <v>5657.01</v>
      </c>
      <c r="M1923">
        <f t="shared" si="89"/>
        <v>47315.623999999996</v>
      </c>
      <c r="N1923" t="str">
        <f t="shared" ref="N1923:N1986" si="90">"Q"&amp;ROUNDUP(MONTH(B1923)/3,0)</f>
        <v>Q3</v>
      </c>
      <c r="O1923" s="2">
        <f t="shared" ref="O1923:O1986" si="91">(L1923/K1923)*100</f>
        <v>11.955903779766597</v>
      </c>
      <c r="P1923" t="str">
        <f>VLOOKUP(retail_sales_2023!C1923,customers!A:J,5,)</f>
        <v>Mumbai</v>
      </c>
      <c r="Q1923" t="str">
        <f>VLOOKUP(C1923,customers!A:J,10,0)</f>
        <v>Regular</v>
      </c>
    </row>
    <row r="1924" spans="1:17" x14ac:dyDescent="0.3">
      <c r="A1924" t="s">
        <v>2995</v>
      </c>
      <c r="B1924" s="1">
        <v>45065</v>
      </c>
      <c r="C1924" t="s">
        <v>2123</v>
      </c>
      <c r="D1924" t="s">
        <v>2124</v>
      </c>
      <c r="E1924" t="s">
        <v>33</v>
      </c>
      <c r="F1924" t="s">
        <v>81</v>
      </c>
      <c r="G1924" t="s">
        <v>370</v>
      </c>
      <c r="H1924">
        <v>2</v>
      </c>
      <c r="I1924">
        <v>2608.0500000000002</v>
      </c>
      <c r="J1924">
        <v>0</v>
      </c>
      <c r="K1924">
        <v>5216.1000000000004</v>
      </c>
      <c r="L1924">
        <v>1193.82</v>
      </c>
      <c r="M1924">
        <f t="shared" si="89"/>
        <v>5216.1000000000004</v>
      </c>
      <c r="N1924" t="str">
        <f t="shared" si="90"/>
        <v>Q2</v>
      </c>
      <c r="O1924" s="2">
        <f t="shared" si="91"/>
        <v>22.887214585609936</v>
      </c>
      <c r="P1924" t="str">
        <f>VLOOKUP(retail_sales_2023!C1924,customers!A:J,5,)</f>
        <v>Ahmedabad</v>
      </c>
      <c r="Q1924" t="str">
        <f>VLOOKUP(C1924,customers!A:J,10,0)</f>
        <v>Occasional</v>
      </c>
    </row>
    <row r="1925" spans="1:17" x14ac:dyDescent="0.3">
      <c r="A1925" t="s">
        <v>2996</v>
      </c>
      <c r="B1925" s="1">
        <v>45051</v>
      </c>
      <c r="C1925" t="s">
        <v>364</v>
      </c>
      <c r="D1925" t="s">
        <v>365</v>
      </c>
      <c r="E1925" t="s">
        <v>15</v>
      </c>
      <c r="F1925" t="s">
        <v>16</v>
      </c>
      <c r="G1925" t="s">
        <v>171</v>
      </c>
      <c r="H1925">
        <v>3</v>
      </c>
      <c r="I1925">
        <v>582.36</v>
      </c>
      <c r="J1925">
        <v>0.05</v>
      </c>
      <c r="K1925">
        <v>1659.73</v>
      </c>
      <c r="L1925">
        <v>740.21</v>
      </c>
      <c r="M1925">
        <f t="shared" ref="M1925:M1988" si="92">H1925*I1925*(1-J1925)</f>
        <v>1659.7259999999999</v>
      </c>
      <c r="N1925" t="str">
        <f t="shared" si="90"/>
        <v>Q2</v>
      </c>
      <c r="O1925" s="2">
        <f t="shared" si="91"/>
        <v>44.598217782410394</v>
      </c>
      <c r="P1925" t="str">
        <f>VLOOKUP(retail_sales_2023!C1925,customers!A:J,5,)</f>
        <v>Bengaluru</v>
      </c>
      <c r="Q1925" t="str">
        <f>VLOOKUP(C1925,customers!A:J,10,0)</f>
        <v>Regular</v>
      </c>
    </row>
    <row r="1926" spans="1:17" x14ac:dyDescent="0.3">
      <c r="A1926" t="s">
        <v>2997</v>
      </c>
      <c r="B1926" s="1">
        <v>45031</v>
      </c>
      <c r="C1926" t="s">
        <v>307</v>
      </c>
      <c r="D1926" t="s">
        <v>308</v>
      </c>
      <c r="E1926" t="s">
        <v>21</v>
      </c>
      <c r="F1926" t="s">
        <v>22</v>
      </c>
      <c r="G1926" t="s">
        <v>423</v>
      </c>
      <c r="H1926">
        <v>5</v>
      </c>
      <c r="I1926">
        <v>28395.759999999998</v>
      </c>
      <c r="J1926">
        <v>0.1</v>
      </c>
      <c r="K1926">
        <v>127780.92</v>
      </c>
      <c r="L1926">
        <v>29815.05</v>
      </c>
      <c r="M1926">
        <f t="shared" si="92"/>
        <v>127780.92</v>
      </c>
      <c r="N1926" t="str">
        <f t="shared" si="90"/>
        <v>Q2</v>
      </c>
      <c r="O1926" s="2">
        <f t="shared" si="91"/>
        <v>23.332943603786855</v>
      </c>
      <c r="P1926" t="str">
        <f>VLOOKUP(retail_sales_2023!C1926,customers!A:J,5,)</f>
        <v>Patna</v>
      </c>
      <c r="Q1926" t="str">
        <f>VLOOKUP(C1926,customers!A:J,10,0)</f>
        <v>Occasional</v>
      </c>
    </row>
    <row r="1927" spans="1:17" x14ac:dyDescent="0.3">
      <c r="A1927" t="s">
        <v>2998</v>
      </c>
      <c r="B1927" s="1">
        <v>44934</v>
      </c>
      <c r="C1927" t="s">
        <v>163</v>
      </c>
      <c r="D1927" t="s">
        <v>13093</v>
      </c>
      <c r="E1927" t="s">
        <v>27</v>
      </c>
      <c r="F1927" t="s">
        <v>81</v>
      </c>
      <c r="G1927" t="s">
        <v>470</v>
      </c>
      <c r="H1927">
        <v>4</v>
      </c>
      <c r="I1927">
        <v>3888.6</v>
      </c>
      <c r="J1927">
        <v>0</v>
      </c>
      <c r="K1927">
        <v>15554.4</v>
      </c>
      <c r="L1927">
        <v>5615.42</v>
      </c>
      <c r="M1927">
        <f t="shared" si="92"/>
        <v>15554.4</v>
      </c>
      <c r="N1927" t="str">
        <f t="shared" si="90"/>
        <v>Q1</v>
      </c>
      <c r="O1927" s="2">
        <f t="shared" si="91"/>
        <v>36.101810420202646</v>
      </c>
      <c r="P1927" t="str">
        <f>VLOOKUP(retail_sales_2023!C1927,customers!A:J,5,)</f>
        <v>Lucknow</v>
      </c>
      <c r="Q1927" t="str">
        <f>VLOOKUP(C1927,customers!A:J,10,0)</f>
        <v>Occasional</v>
      </c>
    </row>
    <row r="1928" spans="1:17" x14ac:dyDescent="0.3">
      <c r="A1928" t="s">
        <v>2999</v>
      </c>
      <c r="B1928" s="1">
        <v>44930</v>
      </c>
      <c r="C1928" t="s">
        <v>84</v>
      </c>
      <c r="D1928" t="s">
        <v>85</v>
      </c>
      <c r="E1928" t="s">
        <v>33</v>
      </c>
      <c r="F1928" t="s">
        <v>16</v>
      </c>
      <c r="G1928" t="s">
        <v>898</v>
      </c>
      <c r="H1928">
        <v>2</v>
      </c>
      <c r="I1928">
        <v>601</v>
      </c>
      <c r="J1928">
        <v>0.05</v>
      </c>
      <c r="K1928">
        <v>1141.9000000000001</v>
      </c>
      <c r="L1928">
        <v>355.3</v>
      </c>
      <c r="M1928">
        <f t="shared" si="92"/>
        <v>1141.8999999999999</v>
      </c>
      <c r="N1928" t="str">
        <f t="shared" si="90"/>
        <v>Q1</v>
      </c>
      <c r="O1928" s="2">
        <f t="shared" si="91"/>
        <v>31.114808652246257</v>
      </c>
      <c r="P1928" t="str">
        <f>VLOOKUP(retail_sales_2023!C1928,customers!A:J,5,)</f>
        <v>Mumbai</v>
      </c>
      <c r="Q1928" t="str">
        <f>VLOOKUP(C1928,customers!A:J,10,0)</f>
        <v>Regular</v>
      </c>
    </row>
    <row r="1929" spans="1:17" x14ac:dyDescent="0.3">
      <c r="A1929" t="s">
        <v>3000</v>
      </c>
      <c r="B1929" s="1">
        <v>45169</v>
      </c>
      <c r="C1929" t="s">
        <v>1195</v>
      </c>
      <c r="D1929" t="s">
        <v>1196</v>
      </c>
      <c r="E1929" t="s">
        <v>33</v>
      </c>
      <c r="F1929" t="s">
        <v>38</v>
      </c>
      <c r="G1929" t="s">
        <v>141</v>
      </c>
      <c r="H1929">
        <v>2</v>
      </c>
      <c r="I1929">
        <v>2084.4699999999998</v>
      </c>
      <c r="J1929">
        <v>0.1</v>
      </c>
      <c r="K1929">
        <v>3752.05</v>
      </c>
      <c r="L1929">
        <v>960.11</v>
      </c>
      <c r="M1929">
        <f t="shared" si="92"/>
        <v>3752.0459999999998</v>
      </c>
      <c r="N1929" t="str">
        <f t="shared" si="90"/>
        <v>Q3</v>
      </c>
      <c r="O1929" s="2">
        <f t="shared" si="91"/>
        <v>25.588944710225075</v>
      </c>
      <c r="P1929" t="str">
        <f>VLOOKUP(retail_sales_2023!C1929,customers!A:J,5,)</f>
        <v>Surat</v>
      </c>
      <c r="Q1929" t="str">
        <f>VLOOKUP(C1929,customers!A:J,10,0)</f>
        <v>Premium</v>
      </c>
    </row>
    <row r="1930" spans="1:17" x14ac:dyDescent="0.3">
      <c r="A1930" t="s">
        <v>3001</v>
      </c>
      <c r="B1930" s="1">
        <v>45107</v>
      </c>
      <c r="C1930" t="s">
        <v>99</v>
      </c>
      <c r="D1930" t="s">
        <v>100</v>
      </c>
      <c r="E1930" t="s">
        <v>15</v>
      </c>
      <c r="F1930" t="s">
        <v>81</v>
      </c>
      <c r="G1930" t="s">
        <v>101</v>
      </c>
      <c r="H1930">
        <v>4</v>
      </c>
      <c r="I1930">
        <v>3585.79</v>
      </c>
      <c r="J1930">
        <v>0.05</v>
      </c>
      <c r="K1930">
        <v>13626</v>
      </c>
      <c r="L1930">
        <v>4191.96</v>
      </c>
      <c r="M1930">
        <f t="shared" si="92"/>
        <v>13626.001999999999</v>
      </c>
      <c r="N1930" t="str">
        <f t="shared" si="90"/>
        <v>Q2</v>
      </c>
      <c r="O1930" s="2">
        <f t="shared" si="91"/>
        <v>30.764420959929545</v>
      </c>
      <c r="P1930" t="str">
        <f>VLOOKUP(retail_sales_2023!C1930,customers!A:J,5,)</f>
        <v>Kochi</v>
      </c>
      <c r="Q1930" t="str">
        <f>VLOOKUP(C1930,customers!A:J,10,0)</f>
        <v>Regular</v>
      </c>
    </row>
    <row r="1931" spans="1:17" x14ac:dyDescent="0.3">
      <c r="A1931" t="s">
        <v>3002</v>
      </c>
      <c r="B1931" s="1">
        <v>45112</v>
      </c>
      <c r="C1931" t="s">
        <v>251</v>
      </c>
      <c r="D1931" t="s">
        <v>252</v>
      </c>
      <c r="E1931" t="s">
        <v>15</v>
      </c>
      <c r="F1931" t="s">
        <v>52</v>
      </c>
      <c r="G1931" t="s">
        <v>117</v>
      </c>
      <c r="H1931">
        <v>5</v>
      </c>
      <c r="I1931">
        <v>467.12</v>
      </c>
      <c r="J1931">
        <v>0</v>
      </c>
      <c r="K1931">
        <v>2335.6</v>
      </c>
      <c r="L1931">
        <v>223.65</v>
      </c>
      <c r="M1931">
        <f t="shared" si="92"/>
        <v>2335.6</v>
      </c>
      <c r="N1931" t="str">
        <f t="shared" si="90"/>
        <v>Q3</v>
      </c>
      <c r="O1931" s="2">
        <f t="shared" si="91"/>
        <v>9.57569789347491</v>
      </c>
      <c r="P1931" t="str">
        <f>VLOOKUP(retail_sales_2023!C1931,customers!A:J,5,)</f>
        <v>Chennai</v>
      </c>
      <c r="Q1931" t="str">
        <f>VLOOKUP(C1931,customers!A:J,10,0)</f>
        <v>Occasional</v>
      </c>
    </row>
    <row r="1932" spans="1:17" x14ac:dyDescent="0.3">
      <c r="A1932" t="s">
        <v>3003</v>
      </c>
      <c r="B1932" s="1">
        <v>45052</v>
      </c>
      <c r="C1932" t="s">
        <v>726</v>
      </c>
      <c r="D1932" t="s">
        <v>727</v>
      </c>
      <c r="E1932" t="s">
        <v>15</v>
      </c>
      <c r="F1932" t="s">
        <v>38</v>
      </c>
      <c r="G1932" t="s">
        <v>456</v>
      </c>
      <c r="H1932">
        <v>5</v>
      </c>
      <c r="I1932">
        <v>2834.81</v>
      </c>
      <c r="J1932">
        <v>0.25</v>
      </c>
      <c r="K1932">
        <v>10630.54</v>
      </c>
      <c r="L1932">
        <v>3497.73</v>
      </c>
      <c r="M1932">
        <f t="shared" si="92"/>
        <v>10630.537499999999</v>
      </c>
      <c r="N1932" t="str">
        <f t="shared" si="90"/>
        <v>Q2</v>
      </c>
      <c r="O1932" s="2">
        <f t="shared" si="91"/>
        <v>32.902655932812443</v>
      </c>
      <c r="P1932" t="str">
        <f>VLOOKUP(retail_sales_2023!C1932,customers!A:J,5,)</f>
        <v>Kochi</v>
      </c>
      <c r="Q1932" t="str">
        <f>VLOOKUP(C1932,customers!A:J,10,0)</f>
        <v>Occasional</v>
      </c>
    </row>
    <row r="1933" spans="1:17" x14ac:dyDescent="0.3">
      <c r="A1933" t="s">
        <v>3004</v>
      </c>
      <c r="B1933" s="1">
        <v>45184</v>
      </c>
      <c r="C1933" t="s">
        <v>1227</v>
      </c>
      <c r="D1933" t="s">
        <v>1228</v>
      </c>
      <c r="E1933" t="s">
        <v>27</v>
      </c>
      <c r="F1933" t="s">
        <v>43</v>
      </c>
      <c r="G1933" t="s">
        <v>272</v>
      </c>
      <c r="H1933">
        <v>2</v>
      </c>
      <c r="I1933">
        <v>63504.2</v>
      </c>
      <c r="J1933">
        <v>0</v>
      </c>
      <c r="K1933">
        <v>127008.4</v>
      </c>
      <c r="L1933">
        <v>14994.03</v>
      </c>
      <c r="M1933">
        <f t="shared" si="92"/>
        <v>127008.4</v>
      </c>
      <c r="N1933" t="str">
        <f t="shared" si="90"/>
        <v>Q3</v>
      </c>
      <c r="O1933" s="2">
        <f t="shared" si="91"/>
        <v>11.805541995647532</v>
      </c>
      <c r="P1933" t="str">
        <f>VLOOKUP(retail_sales_2023!C1933,customers!A:J,5,)</f>
        <v>Chandigarh</v>
      </c>
      <c r="Q1933" t="str">
        <f>VLOOKUP(C1933,customers!A:J,10,0)</f>
        <v>Premium</v>
      </c>
    </row>
    <row r="1934" spans="1:17" x14ac:dyDescent="0.3">
      <c r="A1934" t="s">
        <v>3005</v>
      </c>
      <c r="B1934" s="1">
        <v>45247</v>
      </c>
      <c r="C1934" t="s">
        <v>760</v>
      </c>
      <c r="D1934" t="s">
        <v>761</v>
      </c>
      <c r="E1934" t="s">
        <v>21</v>
      </c>
      <c r="F1934" t="s">
        <v>81</v>
      </c>
      <c r="G1934" t="s">
        <v>105</v>
      </c>
      <c r="H1934">
        <v>4</v>
      </c>
      <c r="I1934">
        <v>1376.78</v>
      </c>
      <c r="J1934">
        <v>0.15</v>
      </c>
      <c r="K1934">
        <v>4681.05</v>
      </c>
      <c r="L1934">
        <v>1268.21</v>
      </c>
      <c r="M1934">
        <f t="shared" si="92"/>
        <v>4681.0519999999997</v>
      </c>
      <c r="N1934" t="str">
        <f t="shared" si="90"/>
        <v>Q4</v>
      </c>
      <c r="O1934" s="2">
        <f t="shared" si="91"/>
        <v>27.092425844628877</v>
      </c>
      <c r="P1934" t="str">
        <f>VLOOKUP(retail_sales_2023!C1934,customers!A:J,5,)</f>
        <v>Guwahati</v>
      </c>
      <c r="Q1934" t="str">
        <f>VLOOKUP(C1934,customers!A:J,10,0)</f>
        <v>Regular</v>
      </c>
    </row>
    <row r="1935" spans="1:17" x14ac:dyDescent="0.3">
      <c r="A1935" t="s">
        <v>3006</v>
      </c>
      <c r="B1935" s="1">
        <v>44942</v>
      </c>
      <c r="C1935" t="s">
        <v>1622</v>
      </c>
      <c r="D1935" t="s">
        <v>1623</v>
      </c>
      <c r="E1935" t="s">
        <v>33</v>
      </c>
      <c r="F1935" t="s">
        <v>28</v>
      </c>
      <c r="G1935" t="s">
        <v>165</v>
      </c>
      <c r="H1935">
        <v>3</v>
      </c>
      <c r="I1935">
        <v>2243.98</v>
      </c>
      <c r="J1935">
        <v>0.25</v>
      </c>
      <c r="K1935">
        <v>5048.95</v>
      </c>
      <c r="L1935">
        <v>1406.24</v>
      </c>
      <c r="M1935">
        <f t="shared" si="92"/>
        <v>5048.9549999999999</v>
      </c>
      <c r="N1935" t="str">
        <f t="shared" si="90"/>
        <v>Q1</v>
      </c>
      <c r="O1935" s="2">
        <f t="shared" si="91"/>
        <v>27.852127670109628</v>
      </c>
      <c r="P1935" t="str">
        <f>VLOOKUP(retail_sales_2023!C1935,customers!A:J,5,)</f>
        <v>Pune</v>
      </c>
      <c r="Q1935" t="str">
        <f>VLOOKUP(C1935,customers!A:J,10,0)</f>
        <v>Regular</v>
      </c>
    </row>
    <row r="1936" spans="1:17" x14ac:dyDescent="0.3">
      <c r="A1936" t="s">
        <v>3007</v>
      </c>
      <c r="B1936" s="1">
        <v>45208</v>
      </c>
      <c r="C1936" t="s">
        <v>393</v>
      </c>
      <c r="D1936" t="s">
        <v>394</v>
      </c>
      <c r="E1936" t="s">
        <v>33</v>
      </c>
      <c r="F1936" t="s">
        <v>28</v>
      </c>
      <c r="G1936" t="s">
        <v>325</v>
      </c>
      <c r="H1936">
        <v>1</v>
      </c>
      <c r="I1936">
        <v>7729.8</v>
      </c>
      <c r="J1936">
        <v>0</v>
      </c>
      <c r="K1936">
        <v>7729.8</v>
      </c>
      <c r="L1936">
        <v>1231.47</v>
      </c>
      <c r="M1936">
        <f t="shared" si="92"/>
        <v>7729.8</v>
      </c>
      <c r="N1936" t="str">
        <f t="shared" si="90"/>
        <v>Q4</v>
      </c>
      <c r="O1936" s="2">
        <f t="shared" si="91"/>
        <v>15.931460063649771</v>
      </c>
      <c r="P1936" t="str">
        <f>VLOOKUP(retail_sales_2023!C1936,customers!A:J,5,)</f>
        <v>Ahmedabad</v>
      </c>
      <c r="Q1936" t="str">
        <f>VLOOKUP(C1936,customers!A:J,10,0)</f>
        <v>Premium</v>
      </c>
    </row>
    <row r="1937" spans="1:17" x14ac:dyDescent="0.3">
      <c r="A1937" t="s">
        <v>3008</v>
      </c>
      <c r="B1937" s="1">
        <v>45284</v>
      </c>
      <c r="C1937" t="s">
        <v>842</v>
      </c>
      <c r="D1937" t="s">
        <v>843</v>
      </c>
      <c r="E1937" t="s">
        <v>33</v>
      </c>
      <c r="F1937" t="s">
        <v>38</v>
      </c>
      <c r="G1937" t="s">
        <v>395</v>
      </c>
      <c r="H1937">
        <v>3</v>
      </c>
      <c r="I1937">
        <v>2975.96</v>
      </c>
      <c r="J1937">
        <v>0</v>
      </c>
      <c r="K1937">
        <v>8927.8799999999992</v>
      </c>
      <c r="L1937">
        <v>2017.53</v>
      </c>
      <c r="M1937">
        <f t="shared" si="92"/>
        <v>8927.880000000001</v>
      </c>
      <c r="N1937" t="str">
        <f t="shared" si="90"/>
        <v>Q4</v>
      </c>
      <c r="O1937" s="2">
        <f t="shared" si="91"/>
        <v>22.598085995779517</v>
      </c>
      <c r="P1937" t="str">
        <f>VLOOKUP(retail_sales_2023!C1937,customers!A:J,5,)</f>
        <v>Mumbai</v>
      </c>
      <c r="Q1937" t="str">
        <f>VLOOKUP(C1937,customers!A:J,10,0)</f>
        <v>Occasional</v>
      </c>
    </row>
    <row r="1938" spans="1:17" x14ac:dyDescent="0.3">
      <c r="A1938" t="s">
        <v>3009</v>
      </c>
      <c r="B1938" s="1">
        <v>45246</v>
      </c>
      <c r="C1938" t="s">
        <v>2294</v>
      </c>
      <c r="D1938" t="s">
        <v>2295</v>
      </c>
      <c r="E1938" t="s">
        <v>27</v>
      </c>
      <c r="F1938" t="s">
        <v>43</v>
      </c>
      <c r="G1938" t="s">
        <v>282</v>
      </c>
      <c r="H1938">
        <v>3</v>
      </c>
      <c r="I1938">
        <v>50094.8</v>
      </c>
      <c r="J1938">
        <v>0</v>
      </c>
      <c r="K1938">
        <v>150284.4</v>
      </c>
      <c r="L1938">
        <v>17586.75</v>
      </c>
      <c r="M1938">
        <f t="shared" si="92"/>
        <v>150284.40000000002</v>
      </c>
      <c r="N1938" t="str">
        <f t="shared" si="90"/>
        <v>Q4</v>
      </c>
      <c r="O1938" s="2">
        <f t="shared" si="91"/>
        <v>11.702312415659909</v>
      </c>
      <c r="P1938" t="str">
        <f>VLOOKUP(retail_sales_2023!C1938,customers!A:J,5,)</f>
        <v>Amritsar</v>
      </c>
      <c r="Q1938" t="str">
        <f>VLOOKUP(C1938,customers!A:J,10,0)</f>
        <v>Regular</v>
      </c>
    </row>
    <row r="1939" spans="1:17" x14ac:dyDescent="0.3">
      <c r="A1939" t="s">
        <v>3010</v>
      </c>
      <c r="B1939" s="1">
        <v>45265</v>
      </c>
      <c r="C1939" t="s">
        <v>1245</v>
      </c>
      <c r="D1939" t="s">
        <v>1246</v>
      </c>
      <c r="E1939" t="s">
        <v>15</v>
      </c>
      <c r="F1939" t="s">
        <v>22</v>
      </c>
      <c r="G1939" t="s">
        <v>146</v>
      </c>
      <c r="H1939">
        <v>1</v>
      </c>
      <c r="I1939">
        <v>42909.78</v>
      </c>
      <c r="J1939">
        <v>0.2</v>
      </c>
      <c r="K1939">
        <v>34327.82</v>
      </c>
      <c r="L1939">
        <v>11142.66</v>
      </c>
      <c r="M1939">
        <f t="shared" si="92"/>
        <v>34327.824000000001</v>
      </c>
      <c r="N1939" t="str">
        <f t="shared" si="90"/>
        <v>Q4</v>
      </c>
      <c r="O1939" s="2">
        <f t="shared" si="91"/>
        <v>32.459561952958268</v>
      </c>
      <c r="P1939" t="str">
        <f>VLOOKUP(retail_sales_2023!C1939,customers!A:J,5,)</f>
        <v>Hyderabad</v>
      </c>
      <c r="Q1939" t="str">
        <f>VLOOKUP(C1939,customers!A:J,10,0)</f>
        <v>Premium</v>
      </c>
    </row>
    <row r="1940" spans="1:17" x14ac:dyDescent="0.3">
      <c r="A1940" t="s">
        <v>3011</v>
      </c>
      <c r="B1940" s="1">
        <v>44937</v>
      </c>
      <c r="C1940" t="s">
        <v>1512</v>
      </c>
      <c r="D1940" t="s">
        <v>1513</v>
      </c>
      <c r="E1940" t="s">
        <v>27</v>
      </c>
      <c r="F1940" t="s">
        <v>52</v>
      </c>
      <c r="G1940" t="s">
        <v>235</v>
      </c>
      <c r="H1940">
        <v>3</v>
      </c>
      <c r="I1940">
        <v>240.46</v>
      </c>
      <c r="J1940">
        <v>0.05</v>
      </c>
      <c r="K1940">
        <v>685.31</v>
      </c>
      <c r="L1940">
        <v>67.19</v>
      </c>
      <c r="M1940">
        <f t="shared" si="92"/>
        <v>685.31099999999992</v>
      </c>
      <c r="N1940" t="str">
        <f t="shared" si="90"/>
        <v>Q1</v>
      </c>
      <c r="O1940" s="2">
        <f t="shared" si="91"/>
        <v>9.8043221315900837</v>
      </c>
      <c r="P1940" t="str">
        <f>VLOOKUP(retail_sales_2023!C1940,customers!A:J,5,)</f>
        <v>Delhi</v>
      </c>
      <c r="Q1940" t="str">
        <f>VLOOKUP(C1940,customers!A:J,10,0)</f>
        <v>Premium</v>
      </c>
    </row>
    <row r="1941" spans="1:17" x14ac:dyDescent="0.3">
      <c r="A1941" t="s">
        <v>3012</v>
      </c>
      <c r="B1941" s="1">
        <v>45075</v>
      </c>
      <c r="C1941" t="s">
        <v>1370</v>
      </c>
      <c r="D1941" t="s">
        <v>1371</v>
      </c>
      <c r="E1941" t="s">
        <v>15</v>
      </c>
      <c r="F1941" t="s">
        <v>43</v>
      </c>
      <c r="G1941" t="s">
        <v>154</v>
      </c>
      <c r="H1941">
        <v>3</v>
      </c>
      <c r="I1941">
        <v>8034.2</v>
      </c>
      <c r="J1941">
        <v>0</v>
      </c>
      <c r="K1941">
        <v>24102.6</v>
      </c>
      <c r="L1941">
        <v>2073.7600000000002</v>
      </c>
      <c r="M1941">
        <f t="shared" si="92"/>
        <v>24102.6</v>
      </c>
      <c r="N1941" t="str">
        <f t="shared" si="90"/>
        <v>Q2</v>
      </c>
      <c r="O1941" s="2">
        <f t="shared" si="91"/>
        <v>8.6038850580435327</v>
      </c>
      <c r="P1941" t="str">
        <f>VLOOKUP(retail_sales_2023!C1941,customers!A:J,5,)</f>
        <v>Chennai</v>
      </c>
      <c r="Q1941" t="str">
        <f>VLOOKUP(C1941,customers!A:J,10,0)</f>
        <v>Regular</v>
      </c>
    </row>
    <row r="1942" spans="1:17" x14ac:dyDescent="0.3">
      <c r="A1942" t="s">
        <v>3013</v>
      </c>
      <c r="B1942" s="1">
        <v>45073</v>
      </c>
      <c r="C1942" t="s">
        <v>447</v>
      </c>
      <c r="D1942" t="s">
        <v>448</v>
      </c>
      <c r="E1942" t="s">
        <v>15</v>
      </c>
      <c r="F1942" t="s">
        <v>22</v>
      </c>
      <c r="G1942" t="s">
        <v>196</v>
      </c>
      <c r="H1942">
        <v>1</v>
      </c>
      <c r="I1942">
        <v>6728.91</v>
      </c>
      <c r="J1942">
        <v>0.05</v>
      </c>
      <c r="K1942">
        <v>6392.46</v>
      </c>
      <c r="L1942">
        <v>1840.55</v>
      </c>
      <c r="M1942">
        <f t="shared" si="92"/>
        <v>6392.4644999999991</v>
      </c>
      <c r="N1942" t="str">
        <f t="shared" si="90"/>
        <v>Q2</v>
      </c>
      <c r="O1942" s="2">
        <f t="shared" si="91"/>
        <v>28.792514931653855</v>
      </c>
      <c r="P1942" t="str">
        <f>VLOOKUP(retail_sales_2023!C1942,customers!A:J,5,)</f>
        <v>Kochi</v>
      </c>
      <c r="Q1942" t="str">
        <f>VLOOKUP(C1942,customers!A:J,10,0)</f>
        <v>Occasional</v>
      </c>
    </row>
    <row r="1943" spans="1:17" x14ac:dyDescent="0.3">
      <c r="A1943" t="s">
        <v>3014</v>
      </c>
      <c r="B1943" s="1">
        <v>45171</v>
      </c>
      <c r="C1943" t="s">
        <v>1103</v>
      </c>
      <c r="D1943" t="s">
        <v>1104</v>
      </c>
      <c r="E1943" t="s">
        <v>33</v>
      </c>
      <c r="F1943" t="s">
        <v>28</v>
      </c>
      <c r="G1943" t="s">
        <v>439</v>
      </c>
      <c r="H1943">
        <v>1</v>
      </c>
      <c r="I1943">
        <v>4964.84</v>
      </c>
      <c r="J1943">
        <v>0.05</v>
      </c>
      <c r="K1943">
        <v>4716.6000000000004</v>
      </c>
      <c r="L1943">
        <v>1115.54</v>
      </c>
      <c r="M1943">
        <f t="shared" si="92"/>
        <v>4716.598</v>
      </c>
      <c r="N1943" t="str">
        <f t="shared" si="90"/>
        <v>Q3</v>
      </c>
      <c r="O1943" s="2">
        <f t="shared" si="91"/>
        <v>23.651359029809608</v>
      </c>
      <c r="P1943" t="str">
        <f>VLOOKUP(retail_sales_2023!C1943,customers!A:J,5,)</f>
        <v>Mumbai</v>
      </c>
      <c r="Q1943" t="str">
        <f>VLOOKUP(C1943,customers!A:J,10,0)</f>
        <v>Regular</v>
      </c>
    </row>
    <row r="1944" spans="1:17" x14ac:dyDescent="0.3">
      <c r="A1944" t="s">
        <v>3015</v>
      </c>
      <c r="B1944" s="1">
        <v>45054</v>
      </c>
      <c r="C1944" t="s">
        <v>2329</v>
      </c>
      <c r="D1944" t="s">
        <v>2330</v>
      </c>
      <c r="E1944" t="s">
        <v>15</v>
      </c>
      <c r="F1944" t="s">
        <v>81</v>
      </c>
      <c r="G1944" t="s">
        <v>333</v>
      </c>
      <c r="H1944">
        <v>4</v>
      </c>
      <c r="I1944">
        <v>743.6</v>
      </c>
      <c r="J1944">
        <v>0</v>
      </c>
      <c r="K1944">
        <v>2974.4</v>
      </c>
      <c r="L1944">
        <v>755</v>
      </c>
      <c r="M1944">
        <f t="shared" si="92"/>
        <v>2974.4</v>
      </c>
      <c r="N1944" t="str">
        <f t="shared" si="90"/>
        <v>Q2</v>
      </c>
      <c r="O1944" s="2">
        <f t="shared" si="91"/>
        <v>25.383270575578265</v>
      </c>
      <c r="P1944" t="str">
        <f>VLOOKUP(retail_sales_2023!C1944,customers!A:J,5,)</f>
        <v>Chennai</v>
      </c>
      <c r="Q1944" t="str">
        <f>VLOOKUP(C1944,customers!A:J,10,0)</f>
        <v>Premium</v>
      </c>
    </row>
    <row r="1945" spans="1:17" x14ac:dyDescent="0.3">
      <c r="A1945" t="s">
        <v>3016</v>
      </c>
      <c r="B1945" s="1">
        <v>45283</v>
      </c>
      <c r="C1945" t="s">
        <v>266</v>
      </c>
      <c r="D1945" t="s">
        <v>267</v>
      </c>
      <c r="E1945" t="s">
        <v>27</v>
      </c>
      <c r="F1945" t="s">
        <v>43</v>
      </c>
      <c r="G1945" t="s">
        <v>110</v>
      </c>
      <c r="H1945">
        <v>1</v>
      </c>
      <c r="I1945">
        <v>26230.75</v>
      </c>
      <c r="J1945">
        <v>0</v>
      </c>
      <c r="K1945">
        <v>26230.75</v>
      </c>
      <c r="L1945">
        <v>3500.79</v>
      </c>
      <c r="M1945">
        <f t="shared" si="92"/>
        <v>26230.75</v>
      </c>
      <c r="N1945" t="str">
        <f t="shared" si="90"/>
        <v>Q4</v>
      </c>
      <c r="O1945" s="2">
        <f t="shared" si="91"/>
        <v>13.346130019156904</v>
      </c>
      <c r="P1945" t="str">
        <f>VLOOKUP(retail_sales_2023!C1945,customers!A:J,5,)</f>
        <v>Amritsar</v>
      </c>
      <c r="Q1945" t="str">
        <f>VLOOKUP(C1945,customers!A:J,10,0)</f>
        <v>Premium</v>
      </c>
    </row>
    <row r="1946" spans="1:17" x14ac:dyDescent="0.3">
      <c r="A1946" t="s">
        <v>3017</v>
      </c>
      <c r="B1946" s="1">
        <v>45264</v>
      </c>
      <c r="C1946" t="s">
        <v>1906</v>
      </c>
      <c r="D1946" t="s">
        <v>1907</v>
      </c>
      <c r="E1946" t="s">
        <v>21</v>
      </c>
      <c r="F1946" t="s">
        <v>52</v>
      </c>
      <c r="G1946" t="s">
        <v>226</v>
      </c>
      <c r="H1946">
        <v>3</v>
      </c>
      <c r="I1946">
        <v>253.12</v>
      </c>
      <c r="J1946">
        <v>0.2</v>
      </c>
      <c r="K1946">
        <v>607.49</v>
      </c>
      <c r="L1946">
        <v>52.47</v>
      </c>
      <c r="M1946">
        <f t="shared" si="92"/>
        <v>607.48800000000006</v>
      </c>
      <c r="N1946" t="str">
        <f t="shared" si="90"/>
        <v>Q4</v>
      </c>
      <c r="O1946" s="2">
        <f t="shared" si="91"/>
        <v>8.637179212826549</v>
      </c>
      <c r="P1946" t="str">
        <f>VLOOKUP(retail_sales_2023!C1946,customers!A:J,5,)</f>
        <v>Amritsar</v>
      </c>
      <c r="Q1946" t="str">
        <f>VLOOKUP(C1946,customers!A:J,10,0)</f>
        <v>Regular</v>
      </c>
    </row>
    <row r="1947" spans="1:17" x14ac:dyDescent="0.3">
      <c r="A1947" t="s">
        <v>3018</v>
      </c>
      <c r="B1947" s="1">
        <v>44998</v>
      </c>
      <c r="C1947" t="s">
        <v>583</v>
      </c>
      <c r="D1947" t="s">
        <v>584</v>
      </c>
      <c r="E1947" t="s">
        <v>27</v>
      </c>
      <c r="F1947" t="s">
        <v>81</v>
      </c>
      <c r="G1947" t="s">
        <v>82</v>
      </c>
      <c r="H1947">
        <v>2</v>
      </c>
      <c r="I1947">
        <v>728.37</v>
      </c>
      <c r="J1947">
        <v>0</v>
      </c>
      <c r="K1947">
        <v>1456.74</v>
      </c>
      <c r="L1947">
        <v>515.22</v>
      </c>
      <c r="M1947">
        <f t="shared" si="92"/>
        <v>1456.74</v>
      </c>
      <c r="N1947" t="str">
        <f t="shared" si="90"/>
        <v>Q1</v>
      </c>
      <c r="O1947" s="2">
        <f t="shared" si="91"/>
        <v>35.36801350961737</v>
      </c>
      <c r="P1947" t="str">
        <f>VLOOKUP(retail_sales_2023!C1947,customers!A:J,5,)</f>
        <v>Amritsar</v>
      </c>
      <c r="Q1947" t="str">
        <f>VLOOKUP(C1947,customers!A:J,10,0)</f>
        <v>Premium</v>
      </c>
    </row>
    <row r="1948" spans="1:17" x14ac:dyDescent="0.3">
      <c r="A1948" t="s">
        <v>3019</v>
      </c>
      <c r="B1948" s="1">
        <v>44955</v>
      </c>
      <c r="C1948" t="s">
        <v>1547</v>
      </c>
      <c r="D1948" t="s">
        <v>1548</v>
      </c>
      <c r="E1948" t="s">
        <v>21</v>
      </c>
      <c r="F1948" t="s">
        <v>16</v>
      </c>
      <c r="G1948" t="s">
        <v>305</v>
      </c>
      <c r="H1948">
        <v>4</v>
      </c>
      <c r="I1948">
        <v>351.91</v>
      </c>
      <c r="J1948">
        <v>0</v>
      </c>
      <c r="K1948">
        <v>1407.64</v>
      </c>
      <c r="L1948">
        <v>493.62</v>
      </c>
      <c r="M1948">
        <f t="shared" si="92"/>
        <v>1407.64</v>
      </c>
      <c r="N1948" t="str">
        <f t="shared" si="90"/>
        <v>Q1</v>
      </c>
      <c r="O1948" s="2">
        <f t="shared" si="91"/>
        <v>35.06720468301554</v>
      </c>
      <c r="P1948" t="str">
        <f>VLOOKUP(retail_sales_2023!C1948,customers!A:J,5,)</f>
        <v>Kolkata</v>
      </c>
      <c r="Q1948" t="str">
        <f>VLOOKUP(C1948,customers!A:J,10,0)</f>
        <v>Regular</v>
      </c>
    </row>
    <row r="1949" spans="1:17" x14ac:dyDescent="0.3">
      <c r="A1949" t="s">
        <v>3020</v>
      </c>
      <c r="B1949" s="1">
        <v>45191</v>
      </c>
      <c r="C1949" t="s">
        <v>1743</v>
      </c>
      <c r="D1949" t="s">
        <v>1744</v>
      </c>
      <c r="E1949" t="s">
        <v>15</v>
      </c>
      <c r="F1949" t="s">
        <v>28</v>
      </c>
      <c r="G1949" t="s">
        <v>97</v>
      </c>
      <c r="H1949">
        <v>1</v>
      </c>
      <c r="I1949">
        <v>887.41</v>
      </c>
      <c r="J1949">
        <v>0</v>
      </c>
      <c r="K1949">
        <v>887.41</v>
      </c>
      <c r="L1949">
        <v>247.31</v>
      </c>
      <c r="M1949">
        <f t="shared" si="92"/>
        <v>887.41</v>
      </c>
      <c r="N1949" t="str">
        <f t="shared" si="90"/>
        <v>Q3</v>
      </c>
      <c r="O1949" s="2">
        <f t="shared" si="91"/>
        <v>27.868741618868391</v>
      </c>
      <c r="P1949" t="str">
        <f>VLOOKUP(retail_sales_2023!C1949,customers!A:J,5,)</f>
        <v>Hyderabad</v>
      </c>
      <c r="Q1949" t="str">
        <f>VLOOKUP(C1949,customers!A:J,10,0)</f>
        <v>Premium</v>
      </c>
    </row>
    <row r="1950" spans="1:17" x14ac:dyDescent="0.3">
      <c r="A1950" t="s">
        <v>3021</v>
      </c>
      <c r="B1950" s="1">
        <v>45165</v>
      </c>
      <c r="C1950" t="s">
        <v>875</v>
      </c>
      <c r="D1950" t="s">
        <v>876</v>
      </c>
      <c r="E1950" t="s">
        <v>15</v>
      </c>
      <c r="F1950" t="s">
        <v>43</v>
      </c>
      <c r="G1950" t="s">
        <v>272</v>
      </c>
      <c r="H1950">
        <v>1</v>
      </c>
      <c r="I1950">
        <v>53343.7</v>
      </c>
      <c r="J1950">
        <v>0.1</v>
      </c>
      <c r="K1950">
        <v>48009.33</v>
      </c>
      <c r="L1950">
        <v>4818.6499999999996</v>
      </c>
      <c r="M1950">
        <f t="shared" si="92"/>
        <v>48009.33</v>
      </c>
      <c r="N1950" t="str">
        <f t="shared" si="90"/>
        <v>Q3</v>
      </c>
      <c r="O1950" s="2">
        <f t="shared" si="91"/>
        <v>10.03690324359869</v>
      </c>
      <c r="P1950" t="str">
        <f>VLOOKUP(retail_sales_2023!C1950,customers!A:J,5,)</f>
        <v>Chennai</v>
      </c>
      <c r="Q1950" t="str">
        <f>VLOOKUP(C1950,customers!A:J,10,0)</f>
        <v>Premium</v>
      </c>
    </row>
    <row r="1951" spans="1:17" x14ac:dyDescent="0.3">
      <c r="A1951" t="s">
        <v>3022</v>
      </c>
      <c r="B1951" s="1">
        <v>45212</v>
      </c>
      <c r="C1951" t="s">
        <v>275</v>
      </c>
      <c r="D1951" t="s">
        <v>276</v>
      </c>
      <c r="E1951" t="s">
        <v>27</v>
      </c>
      <c r="F1951" t="s">
        <v>52</v>
      </c>
      <c r="G1951" t="s">
        <v>200</v>
      </c>
      <c r="H1951">
        <v>1</v>
      </c>
      <c r="I1951">
        <v>582.97</v>
      </c>
      <c r="J1951">
        <v>0</v>
      </c>
      <c r="K1951">
        <v>582.97</v>
      </c>
      <c r="L1951">
        <v>59.87</v>
      </c>
      <c r="M1951">
        <f t="shared" si="92"/>
        <v>582.97</v>
      </c>
      <c r="N1951" t="str">
        <f t="shared" si="90"/>
        <v>Q4</v>
      </c>
      <c r="O1951" s="2">
        <f t="shared" si="91"/>
        <v>10.269825205413657</v>
      </c>
      <c r="P1951" t="str">
        <f>VLOOKUP(retail_sales_2023!C1951,customers!A:J,5,)</f>
        <v>Lucknow</v>
      </c>
      <c r="Q1951" t="str">
        <f>VLOOKUP(C1951,customers!A:J,10,0)</f>
        <v>Premium</v>
      </c>
    </row>
    <row r="1952" spans="1:17" x14ac:dyDescent="0.3">
      <c r="A1952" t="s">
        <v>3023</v>
      </c>
      <c r="B1952" s="1">
        <v>44988</v>
      </c>
      <c r="C1952" t="s">
        <v>1025</v>
      </c>
      <c r="D1952" t="s">
        <v>1026</v>
      </c>
      <c r="E1952" t="s">
        <v>27</v>
      </c>
      <c r="F1952" t="s">
        <v>81</v>
      </c>
      <c r="G1952" t="s">
        <v>239</v>
      </c>
      <c r="H1952">
        <v>1</v>
      </c>
      <c r="I1952">
        <v>924.08</v>
      </c>
      <c r="J1952">
        <v>0.05</v>
      </c>
      <c r="K1952">
        <v>877.88</v>
      </c>
      <c r="L1952">
        <v>244.95</v>
      </c>
      <c r="M1952">
        <f t="shared" si="92"/>
        <v>877.87599999999998</v>
      </c>
      <c r="N1952" t="str">
        <f t="shared" si="90"/>
        <v>Q1</v>
      </c>
      <c r="O1952" s="2">
        <f t="shared" si="91"/>
        <v>27.902446803663373</v>
      </c>
      <c r="P1952" t="str">
        <f>VLOOKUP(retail_sales_2023!C1952,customers!A:J,5,)</f>
        <v>Jaipur</v>
      </c>
      <c r="Q1952" t="str">
        <f>VLOOKUP(C1952,customers!A:J,10,0)</f>
        <v>Premium</v>
      </c>
    </row>
    <row r="1953" spans="1:17" x14ac:dyDescent="0.3">
      <c r="A1953" t="s">
        <v>3024</v>
      </c>
      <c r="B1953" s="1">
        <v>45157</v>
      </c>
      <c r="C1953" t="s">
        <v>595</v>
      </c>
      <c r="D1953" t="s">
        <v>596</v>
      </c>
      <c r="E1953" t="s">
        <v>27</v>
      </c>
      <c r="F1953" t="s">
        <v>43</v>
      </c>
      <c r="G1953" t="s">
        <v>110</v>
      </c>
      <c r="H1953">
        <v>3</v>
      </c>
      <c r="I1953">
        <v>35958.47</v>
      </c>
      <c r="J1953">
        <v>0.1</v>
      </c>
      <c r="K1953">
        <v>97087.87</v>
      </c>
      <c r="L1953">
        <v>8808.86</v>
      </c>
      <c r="M1953">
        <f t="shared" si="92"/>
        <v>97087.869000000006</v>
      </c>
      <c r="N1953" t="str">
        <f t="shared" si="90"/>
        <v>Q3</v>
      </c>
      <c r="O1953" s="2">
        <f t="shared" si="91"/>
        <v>9.0730798811427231</v>
      </c>
      <c r="P1953" t="str">
        <f>VLOOKUP(retail_sales_2023!C1953,customers!A:J,5,)</f>
        <v>Lucknow</v>
      </c>
      <c r="Q1953" t="str">
        <f>VLOOKUP(C1953,customers!A:J,10,0)</f>
        <v>Occasional</v>
      </c>
    </row>
    <row r="1954" spans="1:17" x14ac:dyDescent="0.3">
      <c r="A1954" t="s">
        <v>3025</v>
      </c>
      <c r="B1954" s="1">
        <v>45270</v>
      </c>
      <c r="C1954" t="s">
        <v>1262</v>
      </c>
      <c r="D1954" t="s">
        <v>1263</v>
      </c>
      <c r="E1954" t="s">
        <v>27</v>
      </c>
      <c r="F1954" t="s">
        <v>28</v>
      </c>
      <c r="G1954" t="s">
        <v>97</v>
      </c>
      <c r="H1954">
        <v>5</v>
      </c>
      <c r="I1954">
        <v>5459.57</v>
      </c>
      <c r="J1954">
        <v>0</v>
      </c>
      <c r="K1954">
        <v>27297.85</v>
      </c>
      <c r="L1954">
        <v>5507.65</v>
      </c>
      <c r="M1954">
        <f t="shared" si="92"/>
        <v>27297.85</v>
      </c>
      <c r="N1954" t="str">
        <f t="shared" si="90"/>
        <v>Q4</v>
      </c>
      <c r="O1954" s="2">
        <f t="shared" si="91"/>
        <v>20.176131087246798</v>
      </c>
      <c r="P1954" t="str">
        <f>VLOOKUP(retail_sales_2023!C1954,customers!A:J,5,)</f>
        <v>Jaipur</v>
      </c>
      <c r="Q1954" t="str">
        <f>VLOOKUP(C1954,customers!A:J,10,0)</f>
        <v>Occasional</v>
      </c>
    </row>
    <row r="1955" spans="1:17" x14ac:dyDescent="0.3">
      <c r="A1955" t="s">
        <v>3026</v>
      </c>
      <c r="B1955" s="1">
        <v>45061</v>
      </c>
      <c r="C1955" t="s">
        <v>986</v>
      </c>
      <c r="D1955" t="s">
        <v>987</v>
      </c>
      <c r="E1955" t="s">
        <v>15</v>
      </c>
      <c r="F1955" t="s">
        <v>28</v>
      </c>
      <c r="G1955" t="s">
        <v>57</v>
      </c>
      <c r="H1955">
        <v>3</v>
      </c>
      <c r="I1955">
        <v>2618.64</v>
      </c>
      <c r="J1955">
        <v>0</v>
      </c>
      <c r="K1955">
        <v>7855.92</v>
      </c>
      <c r="L1955">
        <v>1862.41</v>
      </c>
      <c r="M1955">
        <f t="shared" si="92"/>
        <v>7855.92</v>
      </c>
      <c r="N1955" t="str">
        <f t="shared" si="90"/>
        <v>Q2</v>
      </c>
      <c r="O1955" s="2">
        <f t="shared" si="91"/>
        <v>23.707089685231011</v>
      </c>
      <c r="P1955" t="str">
        <f>VLOOKUP(retail_sales_2023!C1955,customers!A:J,5,)</f>
        <v>Chennai</v>
      </c>
      <c r="Q1955" t="str">
        <f>VLOOKUP(C1955,customers!A:J,10,0)</f>
        <v>Occasional</v>
      </c>
    </row>
    <row r="1956" spans="1:17" x14ac:dyDescent="0.3">
      <c r="A1956" t="s">
        <v>3027</v>
      </c>
      <c r="B1956" s="1">
        <v>45048</v>
      </c>
      <c r="C1956" t="s">
        <v>2566</v>
      </c>
      <c r="D1956" t="s">
        <v>2567</v>
      </c>
      <c r="E1956" t="s">
        <v>15</v>
      </c>
      <c r="F1956" t="s">
        <v>52</v>
      </c>
      <c r="G1956" t="s">
        <v>133</v>
      </c>
      <c r="H1956">
        <v>4</v>
      </c>
      <c r="I1956">
        <v>172.24</v>
      </c>
      <c r="J1956">
        <v>0.1</v>
      </c>
      <c r="K1956">
        <v>620.05999999999995</v>
      </c>
      <c r="L1956">
        <v>52.52</v>
      </c>
      <c r="M1956">
        <f t="shared" si="92"/>
        <v>620.06400000000008</v>
      </c>
      <c r="N1956" t="str">
        <f t="shared" si="90"/>
        <v>Q2</v>
      </c>
      <c r="O1956" s="2">
        <f t="shared" si="91"/>
        <v>8.4701480501886923</v>
      </c>
      <c r="P1956" t="str">
        <f>VLOOKUP(retail_sales_2023!C1956,customers!A:J,5,)</f>
        <v>Bengaluru</v>
      </c>
      <c r="Q1956" t="str">
        <f>VLOOKUP(C1956,customers!A:J,10,0)</f>
        <v>Premium</v>
      </c>
    </row>
    <row r="1957" spans="1:17" x14ac:dyDescent="0.3">
      <c r="A1957" t="s">
        <v>3028</v>
      </c>
      <c r="B1957" s="1">
        <v>45273</v>
      </c>
      <c r="C1957" t="s">
        <v>2178</v>
      </c>
      <c r="D1957" t="s">
        <v>2179</v>
      </c>
      <c r="E1957" t="s">
        <v>33</v>
      </c>
      <c r="F1957" t="s">
        <v>38</v>
      </c>
      <c r="G1957" t="s">
        <v>77</v>
      </c>
      <c r="H1957">
        <v>4</v>
      </c>
      <c r="I1957">
        <v>545.95000000000005</v>
      </c>
      <c r="J1957">
        <v>0.15</v>
      </c>
      <c r="K1957">
        <v>1856.23</v>
      </c>
      <c r="L1957">
        <v>554.70000000000005</v>
      </c>
      <c r="M1957">
        <f t="shared" si="92"/>
        <v>1856.23</v>
      </c>
      <c r="N1957" t="str">
        <f t="shared" si="90"/>
        <v>Q4</v>
      </c>
      <c r="O1957" s="2">
        <f t="shared" si="91"/>
        <v>29.883150256164377</v>
      </c>
      <c r="P1957" t="str">
        <f>VLOOKUP(retail_sales_2023!C1957,customers!A:J,5,)</f>
        <v>Ahmedabad</v>
      </c>
      <c r="Q1957" t="str">
        <f>VLOOKUP(C1957,customers!A:J,10,0)</f>
        <v>Premium</v>
      </c>
    </row>
    <row r="1958" spans="1:17" x14ac:dyDescent="0.3">
      <c r="A1958" t="s">
        <v>3029</v>
      </c>
      <c r="B1958" s="1">
        <v>44963</v>
      </c>
      <c r="C1958" t="s">
        <v>838</v>
      </c>
      <c r="D1958" t="s">
        <v>839</v>
      </c>
      <c r="E1958" t="s">
        <v>21</v>
      </c>
      <c r="F1958" t="s">
        <v>16</v>
      </c>
      <c r="G1958" t="s">
        <v>171</v>
      </c>
      <c r="H1958">
        <v>5</v>
      </c>
      <c r="I1958">
        <v>833.94</v>
      </c>
      <c r="J1958">
        <v>0.25</v>
      </c>
      <c r="K1958">
        <v>3127.28</v>
      </c>
      <c r="L1958">
        <v>992.66</v>
      </c>
      <c r="M1958">
        <f t="shared" si="92"/>
        <v>3127.2750000000005</v>
      </c>
      <c r="N1958" t="str">
        <f t="shared" si="90"/>
        <v>Q1</v>
      </c>
      <c r="O1958" s="2">
        <f t="shared" si="91"/>
        <v>31.741961065206819</v>
      </c>
      <c r="P1958" t="str">
        <f>VLOOKUP(retail_sales_2023!C1958,customers!A:J,5,)</f>
        <v>Patna</v>
      </c>
      <c r="Q1958" t="str">
        <f>VLOOKUP(C1958,customers!A:J,10,0)</f>
        <v>Regular</v>
      </c>
    </row>
    <row r="1959" spans="1:17" x14ac:dyDescent="0.3">
      <c r="A1959" t="s">
        <v>3030</v>
      </c>
      <c r="B1959" s="1">
        <v>45088</v>
      </c>
      <c r="C1959" t="s">
        <v>2500</v>
      </c>
      <c r="D1959" t="s">
        <v>2501</v>
      </c>
      <c r="E1959" t="s">
        <v>21</v>
      </c>
      <c r="F1959" t="s">
        <v>52</v>
      </c>
      <c r="G1959" t="s">
        <v>169</v>
      </c>
      <c r="H1959">
        <v>4</v>
      </c>
      <c r="I1959">
        <v>452.68</v>
      </c>
      <c r="J1959">
        <v>0</v>
      </c>
      <c r="K1959">
        <v>1810.72</v>
      </c>
      <c r="L1959">
        <v>177.75</v>
      </c>
      <c r="M1959">
        <f t="shared" si="92"/>
        <v>1810.72</v>
      </c>
      <c r="N1959" t="str">
        <f t="shared" si="90"/>
        <v>Q2</v>
      </c>
      <c r="O1959" s="2">
        <f t="shared" si="91"/>
        <v>9.8165370681275945</v>
      </c>
      <c r="P1959" t="str">
        <f>VLOOKUP(retail_sales_2023!C1959,customers!A:J,5,)</f>
        <v>Bhubaneswar</v>
      </c>
      <c r="Q1959" t="str">
        <f>VLOOKUP(C1959,customers!A:J,10,0)</f>
        <v>Occasional</v>
      </c>
    </row>
    <row r="1960" spans="1:17" x14ac:dyDescent="0.3">
      <c r="A1960" t="s">
        <v>3031</v>
      </c>
      <c r="B1960" s="1">
        <v>44988</v>
      </c>
      <c r="C1960" t="s">
        <v>198</v>
      </c>
      <c r="D1960" t="s">
        <v>199</v>
      </c>
      <c r="E1960" t="s">
        <v>27</v>
      </c>
      <c r="F1960" t="s">
        <v>43</v>
      </c>
      <c r="G1960" t="s">
        <v>121</v>
      </c>
      <c r="H1960">
        <v>1</v>
      </c>
      <c r="I1960">
        <v>37369.089999999997</v>
      </c>
      <c r="J1960">
        <v>0</v>
      </c>
      <c r="K1960">
        <v>37369.089999999997</v>
      </c>
      <c r="L1960">
        <v>5397.35</v>
      </c>
      <c r="M1960">
        <f t="shared" si="92"/>
        <v>37369.089999999997</v>
      </c>
      <c r="N1960" t="str">
        <f t="shared" si="90"/>
        <v>Q1</v>
      </c>
      <c r="O1960" s="2">
        <f t="shared" si="91"/>
        <v>14.443354119674845</v>
      </c>
      <c r="P1960" t="str">
        <f>VLOOKUP(retail_sales_2023!C1960,customers!A:J,5,)</f>
        <v>Delhi</v>
      </c>
      <c r="Q1960" t="str">
        <f>VLOOKUP(C1960,customers!A:J,10,0)</f>
        <v>Regular</v>
      </c>
    </row>
    <row r="1961" spans="1:17" x14ac:dyDescent="0.3">
      <c r="A1961" t="s">
        <v>3032</v>
      </c>
      <c r="B1961" s="1">
        <v>45152</v>
      </c>
      <c r="C1961" t="s">
        <v>901</v>
      </c>
      <c r="D1961" t="s">
        <v>902</v>
      </c>
      <c r="E1961" t="s">
        <v>21</v>
      </c>
      <c r="F1961" t="s">
        <v>81</v>
      </c>
      <c r="G1961" t="s">
        <v>264</v>
      </c>
      <c r="H1961">
        <v>5</v>
      </c>
      <c r="I1961">
        <v>1814.07</v>
      </c>
      <c r="J1961">
        <v>0</v>
      </c>
      <c r="K1961">
        <v>9070.35</v>
      </c>
      <c r="L1961">
        <v>3245.78</v>
      </c>
      <c r="M1961">
        <f t="shared" si="92"/>
        <v>9070.35</v>
      </c>
      <c r="N1961" t="str">
        <f t="shared" si="90"/>
        <v>Q3</v>
      </c>
      <c r="O1961" s="2">
        <f t="shared" si="91"/>
        <v>35.784506661815698</v>
      </c>
      <c r="P1961" t="str">
        <f>VLOOKUP(retail_sales_2023!C1961,customers!A:J,5,)</f>
        <v>Ranchi</v>
      </c>
      <c r="Q1961" t="str">
        <f>VLOOKUP(C1961,customers!A:J,10,0)</f>
        <v>Regular</v>
      </c>
    </row>
    <row r="1962" spans="1:17" x14ac:dyDescent="0.3">
      <c r="A1962" t="s">
        <v>3033</v>
      </c>
      <c r="B1962" s="1">
        <v>45136</v>
      </c>
      <c r="C1962" t="s">
        <v>488</v>
      </c>
      <c r="D1962" t="s">
        <v>489</v>
      </c>
      <c r="E1962" t="s">
        <v>33</v>
      </c>
      <c r="F1962" t="s">
        <v>43</v>
      </c>
      <c r="G1962" t="s">
        <v>110</v>
      </c>
      <c r="H1962">
        <v>2</v>
      </c>
      <c r="I1962">
        <v>9890.2999999999993</v>
      </c>
      <c r="J1962">
        <v>0.2</v>
      </c>
      <c r="K1962">
        <v>15824.48</v>
      </c>
      <c r="L1962">
        <v>1354.27</v>
      </c>
      <c r="M1962">
        <f t="shared" si="92"/>
        <v>15824.48</v>
      </c>
      <c r="N1962" t="str">
        <f t="shared" si="90"/>
        <v>Q3</v>
      </c>
      <c r="O1962" s="2">
        <f t="shared" si="91"/>
        <v>8.5580695226636188</v>
      </c>
      <c r="P1962" t="str">
        <f>VLOOKUP(retail_sales_2023!C1962,customers!A:J,5,)</f>
        <v>Ahmedabad</v>
      </c>
      <c r="Q1962" t="str">
        <f>VLOOKUP(C1962,customers!A:J,10,0)</f>
        <v>Occasional</v>
      </c>
    </row>
    <row r="1963" spans="1:17" x14ac:dyDescent="0.3">
      <c r="A1963" t="s">
        <v>3034</v>
      </c>
      <c r="B1963" s="1">
        <v>45056</v>
      </c>
      <c r="C1963" t="s">
        <v>208</v>
      </c>
      <c r="D1963" t="s">
        <v>209</v>
      </c>
      <c r="E1963" t="s">
        <v>21</v>
      </c>
      <c r="F1963" t="s">
        <v>81</v>
      </c>
      <c r="G1963" t="s">
        <v>370</v>
      </c>
      <c r="H1963">
        <v>4</v>
      </c>
      <c r="I1963">
        <v>517.66999999999996</v>
      </c>
      <c r="J1963">
        <v>0.15</v>
      </c>
      <c r="K1963">
        <v>1760.08</v>
      </c>
      <c r="L1963">
        <v>638.48</v>
      </c>
      <c r="M1963">
        <f t="shared" si="92"/>
        <v>1760.0779999999997</v>
      </c>
      <c r="N1963" t="str">
        <f t="shared" si="90"/>
        <v>Q2</v>
      </c>
      <c r="O1963" s="2">
        <f t="shared" si="91"/>
        <v>36.275623835280221</v>
      </c>
      <c r="P1963" t="str">
        <f>VLOOKUP(retail_sales_2023!C1963,customers!A:J,5,)</f>
        <v>Bhubaneswar</v>
      </c>
      <c r="Q1963" t="str">
        <f>VLOOKUP(C1963,customers!A:J,10,0)</f>
        <v>Regular</v>
      </c>
    </row>
    <row r="1964" spans="1:17" x14ac:dyDescent="0.3">
      <c r="A1964" t="s">
        <v>3035</v>
      </c>
      <c r="B1964" s="1">
        <v>44972</v>
      </c>
      <c r="C1964" t="s">
        <v>1300</v>
      </c>
      <c r="D1964" t="s">
        <v>1301</v>
      </c>
      <c r="E1964" t="s">
        <v>21</v>
      </c>
      <c r="F1964" t="s">
        <v>28</v>
      </c>
      <c r="G1964" t="s">
        <v>280</v>
      </c>
      <c r="H1964">
        <v>3</v>
      </c>
      <c r="I1964">
        <v>1894.86</v>
      </c>
      <c r="J1964">
        <v>0</v>
      </c>
      <c r="K1964">
        <v>5684.58</v>
      </c>
      <c r="L1964">
        <v>1562.84</v>
      </c>
      <c r="M1964">
        <f t="shared" si="92"/>
        <v>5684.58</v>
      </c>
      <c r="N1964" t="str">
        <f t="shared" si="90"/>
        <v>Q1</v>
      </c>
      <c r="O1964" s="2">
        <f t="shared" si="91"/>
        <v>27.492620387082244</v>
      </c>
      <c r="P1964" t="str">
        <f>VLOOKUP(retail_sales_2023!C1964,customers!A:J,5,)</f>
        <v>Patna</v>
      </c>
      <c r="Q1964" t="str">
        <f>VLOOKUP(C1964,customers!A:J,10,0)</f>
        <v>Premium</v>
      </c>
    </row>
    <row r="1965" spans="1:17" x14ac:dyDescent="0.3">
      <c r="A1965" t="s">
        <v>3036</v>
      </c>
      <c r="B1965" s="1">
        <v>45219</v>
      </c>
      <c r="C1965" t="s">
        <v>1002</v>
      </c>
      <c r="D1965" t="s">
        <v>1003</v>
      </c>
      <c r="E1965" t="s">
        <v>21</v>
      </c>
      <c r="F1965" t="s">
        <v>22</v>
      </c>
      <c r="G1965" t="s">
        <v>23</v>
      </c>
      <c r="H1965">
        <v>5</v>
      </c>
      <c r="I1965">
        <v>9017.56</v>
      </c>
      <c r="J1965">
        <v>0.15</v>
      </c>
      <c r="K1965">
        <v>38324.629999999997</v>
      </c>
      <c r="L1965">
        <v>9226.93</v>
      </c>
      <c r="M1965">
        <f t="shared" si="92"/>
        <v>38324.629999999997</v>
      </c>
      <c r="N1965" t="str">
        <f t="shared" si="90"/>
        <v>Q4</v>
      </c>
      <c r="O1965" s="2">
        <f t="shared" si="91"/>
        <v>24.075718408762199</v>
      </c>
      <c r="P1965" t="str">
        <f>VLOOKUP(retail_sales_2023!C1965,customers!A:J,5,)</f>
        <v>Bhubaneswar</v>
      </c>
      <c r="Q1965" t="str">
        <f>VLOOKUP(C1965,customers!A:J,10,0)</f>
        <v>Premium</v>
      </c>
    </row>
    <row r="1966" spans="1:17" x14ac:dyDescent="0.3">
      <c r="A1966" t="s">
        <v>3037</v>
      </c>
      <c r="B1966" s="1">
        <v>45158</v>
      </c>
      <c r="C1966" t="s">
        <v>99</v>
      </c>
      <c r="D1966" t="s">
        <v>100</v>
      </c>
      <c r="E1966" t="s">
        <v>15</v>
      </c>
      <c r="F1966" t="s">
        <v>81</v>
      </c>
      <c r="G1966" t="s">
        <v>264</v>
      </c>
      <c r="H1966">
        <v>1</v>
      </c>
      <c r="I1966">
        <v>1601.58</v>
      </c>
      <c r="J1966">
        <v>0.05</v>
      </c>
      <c r="K1966">
        <v>1521.5</v>
      </c>
      <c r="L1966">
        <v>463.76</v>
      </c>
      <c r="M1966">
        <f t="shared" si="92"/>
        <v>1521.5009999999997</v>
      </c>
      <c r="N1966" t="str">
        <f t="shared" si="90"/>
        <v>Q3</v>
      </c>
      <c r="O1966" s="2">
        <f t="shared" si="91"/>
        <v>30.480446927374299</v>
      </c>
      <c r="P1966" t="str">
        <f>VLOOKUP(retail_sales_2023!C1966,customers!A:J,5,)</f>
        <v>Kochi</v>
      </c>
      <c r="Q1966" t="str">
        <f>VLOOKUP(C1966,customers!A:J,10,0)</f>
        <v>Regular</v>
      </c>
    </row>
    <row r="1967" spans="1:17" x14ac:dyDescent="0.3">
      <c r="A1967" t="s">
        <v>3038</v>
      </c>
      <c r="B1967" s="1">
        <v>45174</v>
      </c>
      <c r="C1967" t="s">
        <v>406</v>
      </c>
      <c r="D1967" t="s">
        <v>407</v>
      </c>
      <c r="E1967" t="s">
        <v>15</v>
      </c>
      <c r="F1967" t="s">
        <v>52</v>
      </c>
      <c r="G1967" t="s">
        <v>69</v>
      </c>
      <c r="H1967">
        <v>6</v>
      </c>
      <c r="I1967">
        <v>417.03</v>
      </c>
      <c r="J1967">
        <v>0.1</v>
      </c>
      <c r="K1967">
        <v>2251.96</v>
      </c>
      <c r="L1967">
        <v>159.26</v>
      </c>
      <c r="M1967">
        <f t="shared" si="92"/>
        <v>2251.962</v>
      </c>
      <c r="N1967" t="str">
        <f t="shared" si="90"/>
        <v>Q3</v>
      </c>
      <c r="O1967" s="2">
        <f t="shared" si="91"/>
        <v>7.072061670722392</v>
      </c>
      <c r="P1967" t="str">
        <f>VLOOKUP(retail_sales_2023!C1967,customers!A:J,5,)</f>
        <v>Hyderabad</v>
      </c>
      <c r="Q1967" t="str">
        <f>VLOOKUP(C1967,customers!A:J,10,0)</f>
        <v>Premium</v>
      </c>
    </row>
    <row r="1968" spans="1:17" x14ac:dyDescent="0.3">
      <c r="A1968" t="s">
        <v>3039</v>
      </c>
      <c r="B1968" s="1">
        <v>45040</v>
      </c>
      <c r="C1968" t="s">
        <v>1338</v>
      </c>
      <c r="D1968" t="s">
        <v>1339</v>
      </c>
      <c r="E1968" t="s">
        <v>21</v>
      </c>
      <c r="F1968" t="s">
        <v>38</v>
      </c>
      <c r="G1968" t="s">
        <v>456</v>
      </c>
      <c r="H1968">
        <v>2</v>
      </c>
      <c r="I1968">
        <v>1397.08</v>
      </c>
      <c r="J1968">
        <v>0.3</v>
      </c>
      <c r="K1968">
        <v>1955.91</v>
      </c>
      <c r="L1968">
        <v>422.55</v>
      </c>
      <c r="M1968">
        <f t="shared" si="92"/>
        <v>1955.9119999999998</v>
      </c>
      <c r="N1968" t="str">
        <f t="shared" si="90"/>
        <v>Q2</v>
      </c>
      <c r="O1968" s="2">
        <f t="shared" si="91"/>
        <v>21.603754773992666</v>
      </c>
      <c r="P1968" t="str">
        <f>VLOOKUP(retail_sales_2023!C1968,customers!A:J,5,)</f>
        <v>Lucknow</v>
      </c>
      <c r="Q1968" t="str">
        <f>VLOOKUP(C1968,customers!A:J,10,0)</f>
        <v>Premium</v>
      </c>
    </row>
    <row r="1969" spans="1:17" x14ac:dyDescent="0.3">
      <c r="A1969" t="s">
        <v>3040</v>
      </c>
      <c r="B1969" s="1">
        <v>44944</v>
      </c>
      <c r="C1969" t="s">
        <v>983</v>
      </c>
      <c r="D1969" t="s">
        <v>984</v>
      </c>
      <c r="E1969" t="s">
        <v>21</v>
      </c>
      <c r="F1969" t="s">
        <v>22</v>
      </c>
      <c r="G1969" t="s">
        <v>1039</v>
      </c>
      <c r="H1969">
        <v>5</v>
      </c>
      <c r="I1969">
        <v>38499.69</v>
      </c>
      <c r="J1969">
        <v>0</v>
      </c>
      <c r="K1969">
        <v>192498.45</v>
      </c>
      <c r="L1969">
        <v>48429.18</v>
      </c>
      <c r="M1969">
        <f t="shared" si="92"/>
        <v>192498.45</v>
      </c>
      <c r="N1969" t="str">
        <f t="shared" si="90"/>
        <v>Q1</v>
      </c>
      <c r="O1969" s="2">
        <f t="shared" si="91"/>
        <v>25.158218157081265</v>
      </c>
      <c r="P1969" t="str">
        <f>VLOOKUP(retail_sales_2023!C1969,customers!A:J,5,)</f>
        <v>Patna</v>
      </c>
      <c r="Q1969" t="str">
        <f>VLOOKUP(C1969,customers!A:J,10,0)</f>
        <v>Premium</v>
      </c>
    </row>
    <row r="1970" spans="1:17" x14ac:dyDescent="0.3">
      <c r="A1970" t="s">
        <v>3041</v>
      </c>
      <c r="B1970" s="1">
        <v>45249</v>
      </c>
      <c r="C1970" t="s">
        <v>1919</v>
      </c>
      <c r="D1970" t="s">
        <v>1920</v>
      </c>
      <c r="E1970" t="s">
        <v>15</v>
      </c>
      <c r="F1970" t="s">
        <v>43</v>
      </c>
      <c r="G1970" t="s">
        <v>272</v>
      </c>
      <c r="H1970">
        <v>5</v>
      </c>
      <c r="I1970">
        <v>51347.42</v>
      </c>
      <c r="J1970">
        <v>0.15</v>
      </c>
      <c r="K1970">
        <v>218226.53</v>
      </c>
      <c r="L1970">
        <v>-18712.02</v>
      </c>
      <c r="M1970">
        <f t="shared" si="92"/>
        <v>218226.53499999997</v>
      </c>
      <c r="N1970" t="str">
        <f t="shared" si="90"/>
        <v>Q4</v>
      </c>
      <c r="O1970" s="2">
        <f t="shared" si="91"/>
        <v>-8.574585317376398</v>
      </c>
      <c r="P1970" t="str">
        <f>VLOOKUP(retail_sales_2023!C1970,customers!A:J,5,)</f>
        <v>Bengaluru</v>
      </c>
      <c r="Q1970" t="str">
        <f>VLOOKUP(C1970,customers!A:J,10,0)</f>
        <v>Regular</v>
      </c>
    </row>
    <row r="1971" spans="1:17" x14ac:dyDescent="0.3">
      <c r="A1971" t="s">
        <v>3042</v>
      </c>
      <c r="B1971" s="1">
        <v>45022</v>
      </c>
      <c r="C1971" t="s">
        <v>2119</v>
      </c>
      <c r="D1971" t="s">
        <v>2120</v>
      </c>
      <c r="E1971" t="s">
        <v>21</v>
      </c>
      <c r="F1971" t="s">
        <v>43</v>
      </c>
      <c r="G1971" t="s">
        <v>154</v>
      </c>
      <c r="H1971">
        <v>3</v>
      </c>
      <c r="I1971">
        <v>74100.149999999994</v>
      </c>
      <c r="J1971">
        <v>0.25</v>
      </c>
      <c r="K1971">
        <v>166725.34</v>
      </c>
      <c r="L1971">
        <v>16356.36</v>
      </c>
      <c r="M1971">
        <f t="shared" si="92"/>
        <v>166725.33749999999</v>
      </c>
      <c r="N1971" t="str">
        <f t="shared" si="90"/>
        <v>Q2</v>
      </c>
      <c r="O1971" s="2">
        <f t="shared" si="91"/>
        <v>9.8103623600347749</v>
      </c>
      <c r="P1971" t="str">
        <f>VLOOKUP(retail_sales_2023!C1971,customers!A:J,5,)</f>
        <v>Ranchi</v>
      </c>
      <c r="Q1971" t="str">
        <f>VLOOKUP(C1971,customers!A:J,10,0)</f>
        <v>Premium</v>
      </c>
    </row>
    <row r="1972" spans="1:17" x14ac:dyDescent="0.3">
      <c r="A1972" t="s">
        <v>3043</v>
      </c>
      <c r="B1972" s="1">
        <v>45097</v>
      </c>
      <c r="C1972" t="s">
        <v>2569</v>
      </c>
      <c r="D1972" t="s">
        <v>2570</v>
      </c>
      <c r="E1972" t="s">
        <v>15</v>
      </c>
      <c r="F1972" t="s">
        <v>43</v>
      </c>
      <c r="G1972" t="s">
        <v>178</v>
      </c>
      <c r="H1972">
        <v>4</v>
      </c>
      <c r="I1972">
        <v>74020.160000000003</v>
      </c>
      <c r="J1972">
        <v>0.05</v>
      </c>
      <c r="K1972">
        <v>281276.61</v>
      </c>
      <c r="L1972">
        <v>35063.49</v>
      </c>
      <c r="M1972">
        <f t="shared" si="92"/>
        <v>281276.60800000001</v>
      </c>
      <c r="N1972" t="str">
        <f t="shared" si="90"/>
        <v>Q2</v>
      </c>
      <c r="O1972" s="2">
        <f t="shared" si="91"/>
        <v>12.465839232064123</v>
      </c>
      <c r="P1972" t="str">
        <f>VLOOKUP(retail_sales_2023!C1972,customers!A:J,5,)</f>
        <v>Hyderabad</v>
      </c>
      <c r="Q1972" t="str">
        <f>VLOOKUP(C1972,customers!A:J,10,0)</f>
        <v>Premium</v>
      </c>
    </row>
    <row r="1973" spans="1:17" x14ac:dyDescent="0.3">
      <c r="A1973" t="s">
        <v>3044</v>
      </c>
      <c r="B1973" s="1">
        <v>45063</v>
      </c>
      <c r="C1973" t="s">
        <v>1123</v>
      </c>
      <c r="D1973" t="s">
        <v>1124</v>
      </c>
      <c r="E1973" t="s">
        <v>15</v>
      </c>
      <c r="F1973" t="s">
        <v>52</v>
      </c>
      <c r="G1973" t="s">
        <v>937</v>
      </c>
      <c r="H1973">
        <v>2</v>
      </c>
      <c r="I1973">
        <v>784.56</v>
      </c>
      <c r="J1973">
        <v>0.15</v>
      </c>
      <c r="K1973">
        <v>1333.75</v>
      </c>
      <c r="L1973">
        <v>93.85</v>
      </c>
      <c r="M1973">
        <f t="shared" si="92"/>
        <v>1333.752</v>
      </c>
      <c r="N1973" t="str">
        <f t="shared" si="90"/>
        <v>Q2</v>
      </c>
      <c r="O1973" s="2">
        <f t="shared" si="91"/>
        <v>7.0365510777881903</v>
      </c>
      <c r="P1973" t="str">
        <f>VLOOKUP(retail_sales_2023!C1973,customers!A:J,5,)</f>
        <v>Kochi</v>
      </c>
      <c r="Q1973" t="str">
        <f>VLOOKUP(C1973,customers!A:J,10,0)</f>
        <v>Premium</v>
      </c>
    </row>
    <row r="1974" spans="1:17" x14ac:dyDescent="0.3">
      <c r="A1974" t="s">
        <v>3045</v>
      </c>
      <c r="B1974" s="1">
        <v>45069</v>
      </c>
      <c r="C1974" t="s">
        <v>1403</v>
      </c>
      <c r="D1974" t="s">
        <v>1404</v>
      </c>
      <c r="E1974" t="s">
        <v>27</v>
      </c>
      <c r="F1974" t="s">
        <v>81</v>
      </c>
      <c r="G1974" t="s">
        <v>101</v>
      </c>
      <c r="H1974">
        <v>1</v>
      </c>
      <c r="I1974">
        <v>1408.03</v>
      </c>
      <c r="J1974">
        <v>0.25</v>
      </c>
      <c r="K1974">
        <v>1056.02</v>
      </c>
      <c r="L1974">
        <v>307.22000000000003</v>
      </c>
      <c r="M1974">
        <f t="shared" si="92"/>
        <v>1056.0225</v>
      </c>
      <c r="N1974" t="str">
        <f t="shared" si="90"/>
        <v>Q2</v>
      </c>
      <c r="O1974" s="2">
        <f t="shared" si="91"/>
        <v>29.09225204068105</v>
      </c>
      <c r="P1974" t="str">
        <f>VLOOKUP(retail_sales_2023!C1974,customers!A:J,5,)</f>
        <v>Jaipur</v>
      </c>
      <c r="Q1974" t="str">
        <f>VLOOKUP(C1974,customers!A:J,10,0)</f>
        <v>Occasional</v>
      </c>
    </row>
    <row r="1975" spans="1:17" x14ac:dyDescent="0.3">
      <c r="A1975" t="s">
        <v>3046</v>
      </c>
      <c r="B1975" s="1">
        <v>45066</v>
      </c>
      <c r="C1975" t="s">
        <v>205</v>
      </c>
      <c r="D1975" t="s">
        <v>206</v>
      </c>
      <c r="E1975" t="s">
        <v>15</v>
      </c>
      <c r="F1975" t="s">
        <v>38</v>
      </c>
      <c r="G1975" t="s">
        <v>65</v>
      </c>
      <c r="H1975">
        <v>4</v>
      </c>
      <c r="I1975">
        <v>204.72</v>
      </c>
      <c r="J1975">
        <v>0.2</v>
      </c>
      <c r="K1975">
        <v>655.1</v>
      </c>
      <c r="L1975">
        <v>134.80000000000001</v>
      </c>
      <c r="M1975">
        <f t="shared" si="92"/>
        <v>655.10400000000004</v>
      </c>
      <c r="N1975" t="str">
        <f t="shared" si="90"/>
        <v>Q2</v>
      </c>
      <c r="O1975" s="2">
        <f t="shared" si="91"/>
        <v>20.577011143336897</v>
      </c>
      <c r="P1975" t="str">
        <f>VLOOKUP(retail_sales_2023!C1975,customers!A:J,5,)</f>
        <v>Coimbatore</v>
      </c>
      <c r="Q1975" t="str">
        <f>VLOOKUP(C1975,customers!A:J,10,0)</f>
        <v>Premium</v>
      </c>
    </row>
    <row r="1976" spans="1:17" x14ac:dyDescent="0.3">
      <c r="A1976" t="s">
        <v>3047</v>
      </c>
      <c r="B1976" s="1">
        <v>44959</v>
      </c>
      <c r="C1976" t="s">
        <v>1058</v>
      </c>
      <c r="D1976" t="s">
        <v>1059</v>
      </c>
      <c r="E1976" t="s">
        <v>15</v>
      </c>
      <c r="F1976" t="s">
        <v>28</v>
      </c>
      <c r="G1976" t="s">
        <v>439</v>
      </c>
      <c r="H1976">
        <v>4</v>
      </c>
      <c r="I1976">
        <v>2527.85</v>
      </c>
      <c r="J1976">
        <v>0.15</v>
      </c>
      <c r="K1976">
        <v>8594.69</v>
      </c>
      <c r="L1976">
        <v>2342.75</v>
      </c>
      <c r="M1976">
        <f t="shared" si="92"/>
        <v>8594.6899999999987</v>
      </c>
      <c r="N1976" t="str">
        <f t="shared" si="90"/>
        <v>Q1</v>
      </c>
      <c r="O1976" s="2">
        <f t="shared" si="91"/>
        <v>27.258109367528089</v>
      </c>
      <c r="P1976" t="str">
        <f>VLOOKUP(retail_sales_2023!C1976,customers!A:J,5,)</f>
        <v>Bengaluru</v>
      </c>
      <c r="Q1976" t="str">
        <f>VLOOKUP(C1976,customers!A:J,10,0)</f>
        <v>Regular</v>
      </c>
    </row>
    <row r="1977" spans="1:17" x14ac:dyDescent="0.3">
      <c r="A1977" t="s">
        <v>3048</v>
      </c>
      <c r="B1977" s="1">
        <v>45196</v>
      </c>
      <c r="C1977" t="s">
        <v>1031</v>
      </c>
      <c r="D1977" t="s">
        <v>1032</v>
      </c>
      <c r="E1977" t="s">
        <v>15</v>
      </c>
      <c r="F1977" t="s">
        <v>52</v>
      </c>
      <c r="G1977" t="s">
        <v>226</v>
      </c>
      <c r="H1977">
        <v>5</v>
      </c>
      <c r="I1977">
        <v>782.81</v>
      </c>
      <c r="J1977">
        <v>0.1</v>
      </c>
      <c r="K1977">
        <v>3522.64</v>
      </c>
      <c r="L1977">
        <v>224.47</v>
      </c>
      <c r="M1977">
        <f t="shared" si="92"/>
        <v>3522.645</v>
      </c>
      <c r="N1977" t="str">
        <f t="shared" si="90"/>
        <v>Q3</v>
      </c>
      <c r="O1977" s="2">
        <f t="shared" si="91"/>
        <v>6.3722094792541952</v>
      </c>
      <c r="P1977" t="str">
        <f>VLOOKUP(retail_sales_2023!C1977,customers!A:J,5,)</f>
        <v>Bengaluru</v>
      </c>
      <c r="Q1977" t="str">
        <f>VLOOKUP(C1977,customers!A:J,10,0)</f>
        <v>Premium</v>
      </c>
    </row>
    <row r="1978" spans="1:17" x14ac:dyDescent="0.3">
      <c r="A1978" t="s">
        <v>3049</v>
      </c>
      <c r="B1978" s="1">
        <v>45291</v>
      </c>
      <c r="C1978" t="s">
        <v>741</v>
      </c>
      <c r="D1978" t="s">
        <v>742</v>
      </c>
      <c r="E1978" t="s">
        <v>15</v>
      </c>
      <c r="F1978" t="s">
        <v>52</v>
      </c>
      <c r="G1978" t="s">
        <v>133</v>
      </c>
      <c r="H1978">
        <v>9</v>
      </c>
      <c r="I1978">
        <v>66.45</v>
      </c>
      <c r="J1978">
        <v>0.05</v>
      </c>
      <c r="K1978">
        <v>568.15</v>
      </c>
      <c r="L1978">
        <v>43.98</v>
      </c>
      <c r="M1978">
        <f t="shared" si="92"/>
        <v>568.14750000000004</v>
      </c>
      <c r="N1978" t="str">
        <f t="shared" si="90"/>
        <v>Q4</v>
      </c>
      <c r="O1978" s="2">
        <f t="shared" si="91"/>
        <v>7.7409134911555046</v>
      </c>
      <c r="P1978" t="str">
        <f>VLOOKUP(retail_sales_2023!C1978,customers!A:J,5,)</f>
        <v>Coimbatore</v>
      </c>
      <c r="Q1978" t="str">
        <f>VLOOKUP(C1978,customers!A:J,10,0)</f>
        <v>Regular</v>
      </c>
    </row>
    <row r="1979" spans="1:17" x14ac:dyDescent="0.3">
      <c r="A1979" t="s">
        <v>3050</v>
      </c>
      <c r="B1979" s="1">
        <v>44935</v>
      </c>
      <c r="C1979" t="s">
        <v>2471</v>
      </c>
      <c r="D1979" t="s">
        <v>2472</v>
      </c>
      <c r="E1979" t="s">
        <v>27</v>
      </c>
      <c r="F1979" t="s">
        <v>52</v>
      </c>
      <c r="G1979" t="s">
        <v>117</v>
      </c>
      <c r="H1979">
        <v>8</v>
      </c>
      <c r="I1979">
        <v>270.76</v>
      </c>
      <c r="J1979">
        <v>0.25</v>
      </c>
      <c r="K1979">
        <v>1624.56</v>
      </c>
      <c r="L1979">
        <v>-192.96</v>
      </c>
      <c r="M1979">
        <f t="shared" si="92"/>
        <v>1624.56</v>
      </c>
      <c r="N1979" t="str">
        <f t="shared" si="90"/>
        <v>Q1</v>
      </c>
      <c r="O1979" s="2">
        <f t="shared" si="91"/>
        <v>-11.87767764810164</v>
      </c>
      <c r="P1979" t="str">
        <f>VLOOKUP(retail_sales_2023!C1979,customers!A:J,5,)</f>
        <v>Jaipur</v>
      </c>
      <c r="Q1979" t="str">
        <f>VLOOKUP(C1979,customers!A:J,10,0)</f>
        <v>Regular</v>
      </c>
    </row>
    <row r="1980" spans="1:17" x14ac:dyDescent="0.3">
      <c r="A1980" t="s">
        <v>3051</v>
      </c>
      <c r="B1980" s="1">
        <v>45043</v>
      </c>
      <c r="C1980" t="s">
        <v>996</v>
      </c>
      <c r="D1980" t="s">
        <v>997</v>
      </c>
      <c r="E1980" t="s">
        <v>33</v>
      </c>
      <c r="F1980" t="s">
        <v>81</v>
      </c>
      <c r="G1980" t="s">
        <v>105</v>
      </c>
      <c r="H1980">
        <v>1</v>
      </c>
      <c r="I1980">
        <v>1418.4</v>
      </c>
      <c r="J1980">
        <v>0.1</v>
      </c>
      <c r="K1980">
        <v>1276.56</v>
      </c>
      <c r="L1980">
        <v>441</v>
      </c>
      <c r="M1980">
        <f t="shared" si="92"/>
        <v>1276.5600000000002</v>
      </c>
      <c r="N1980" t="str">
        <f t="shared" si="90"/>
        <v>Q2</v>
      </c>
      <c r="O1980" s="2">
        <f t="shared" si="91"/>
        <v>34.545967287084039</v>
      </c>
      <c r="P1980" t="str">
        <f>VLOOKUP(retail_sales_2023!C1980,customers!A:J,5,)</f>
        <v>Ahmedabad</v>
      </c>
      <c r="Q1980" t="str">
        <f>VLOOKUP(C1980,customers!A:J,10,0)</f>
        <v>Premium</v>
      </c>
    </row>
    <row r="1981" spans="1:17" x14ac:dyDescent="0.3">
      <c r="A1981" t="s">
        <v>3052</v>
      </c>
      <c r="B1981" s="1">
        <v>45159</v>
      </c>
      <c r="C1981" t="s">
        <v>99</v>
      </c>
      <c r="D1981" t="s">
        <v>100</v>
      </c>
      <c r="E1981" t="s">
        <v>15</v>
      </c>
      <c r="F1981" t="s">
        <v>43</v>
      </c>
      <c r="G1981" t="s">
        <v>282</v>
      </c>
      <c r="H1981">
        <v>4</v>
      </c>
      <c r="I1981">
        <v>11769.43</v>
      </c>
      <c r="J1981">
        <v>0.05</v>
      </c>
      <c r="K1981">
        <v>44723.83</v>
      </c>
      <c r="L1981">
        <v>5633.8</v>
      </c>
      <c r="M1981">
        <f t="shared" si="92"/>
        <v>44723.834000000003</v>
      </c>
      <c r="N1981" t="str">
        <f t="shared" si="90"/>
        <v>Q3</v>
      </c>
      <c r="O1981" s="2">
        <f t="shared" si="91"/>
        <v>12.596863909016736</v>
      </c>
      <c r="P1981" t="str">
        <f>VLOOKUP(retail_sales_2023!C1981,customers!A:J,5,)</f>
        <v>Kochi</v>
      </c>
      <c r="Q1981" t="str">
        <f>VLOOKUP(C1981,customers!A:J,10,0)</f>
        <v>Regular</v>
      </c>
    </row>
    <row r="1982" spans="1:17" x14ac:dyDescent="0.3">
      <c r="A1982" t="s">
        <v>3053</v>
      </c>
      <c r="B1982" s="1">
        <v>45154</v>
      </c>
      <c r="C1982" t="s">
        <v>525</v>
      </c>
      <c r="D1982" t="s">
        <v>526</v>
      </c>
      <c r="E1982" t="s">
        <v>21</v>
      </c>
      <c r="F1982" t="s">
        <v>81</v>
      </c>
      <c r="G1982" t="s">
        <v>82</v>
      </c>
      <c r="H1982">
        <v>4</v>
      </c>
      <c r="I1982">
        <v>1861.86</v>
      </c>
      <c r="J1982">
        <v>0.25</v>
      </c>
      <c r="K1982">
        <v>5585.58</v>
      </c>
      <c r="L1982">
        <v>1841.16</v>
      </c>
      <c r="M1982">
        <f t="shared" si="92"/>
        <v>5585.58</v>
      </c>
      <c r="N1982" t="str">
        <f t="shared" si="90"/>
        <v>Q3</v>
      </c>
      <c r="O1982" s="2">
        <f t="shared" si="91"/>
        <v>32.962736188542642</v>
      </c>
      <c r="P1982" t="str">
        <f>VLOOKUP(retail_sales_2023!C1982,customers!A:J,5,)</f>
        <v>Patna</v>
      </c>
      <c r="Q1982" t="str">
        <f>VLOOKUP(C1982,customers!A:J,10,0)</f>
        <v>Occasional</v>
      </c>
    </row>
    <row r="1983" spans="1:17" x14ac:dyDescent="0.3">
      <c r="A1983" t="s">
        <v>3054</v>
      </c>
      <c r="B1983" s="1">
        <v>45070</v>
      </c>
      <c r="C1983" t="s">
        <v>1164</v>
      </c>
      <c r="D1983" t="s">
        <v>1165</v>
      </c>
      <c r="E1983" t="s">
        <v>21</v>
      </c>
      <c r="F1983" t="s">
        <v>38</v>
      </c>
      <c r="G1983" t="s">
        <v>39</v>
      </c>
      <c r="H1983">
        <v>2</v>
      </c>
      <c r="I1983">
        <v>2540.33</v>
      </c>
      <c r="J1983">
        <v>0.25</v>
      </c>
      <c r="K1983">
        <v>3810.49</v>
      </c>
      <c r="L1983">
        <v>1037.21</v>
      </c>
      <c r="M1983">
        <f t="shared" si="92"/>
        <v>3810.4949999999999</v>
      </c>
      <c r="N1983" t="str">
        <f t="shared" si="90"/>
        <v>Q2</v>
      </c>
      <c r="O1983" s="2">
        <f t="shared" si="91"/>
        <v>27.219858863295798</v>
      </c>
      <c r="P1983" t="str">
        <f>VLOOKUP(retail_sales_2023!C1983,customers!A:J,5,)</f>
        <v>Bhubaneswar</v>
      </c>
      <c r="Q1983" t="str">
        <f>VLOOKUP(C1983,customers!A:J,10,0)</f>
        <v>Regular</v>
      </c>
    </row>
    <row r="1984" spans="1:17" x14ac:dyDescent="0.3">
      <c r="A1984" t="s">
        <v>3055</v>
      </c>
      <c r="B1984" s="1">
        <v>44993</v>
      </c>
      <c r="C1984" t="s">
        <v>215</v>
      </c>
      <c r="D1984" t="s">
        <v>216</v>
      </c>
      <c r="E1984" t="s">
        <v>27</v>
      </c>
      <c r="F1984" t="s">
        <v>43</v>
      </c>
      <c r="G1984" t="s">
        <v>44</v>
      </c>
      <c r="H1984">
        <v>4</v>
      </c>
      <c r="I1984">
        <v>59181.33</v>
      </c>
      <c r="J1984">
        <v>0</v>
      </c>
      <c r="K1984">
        <v>236725.32</v>
      </c>
      <c r="L1984">
        <v>22727.1</v>
      </c>
      <c r="M1984">
        <f t="shared" si="92"/>
        <v>236725.32</v>
      </c>
      <c r="N1984" t="str">
        <f t="shared" si="90"/>
        <v>Q1</v>
      </c>
      <c r="O1984" s="2">
        <f t="shared" si="91"/>
        <v>9.6006206687142708</v>
      </c>
      <c r="P1984" t="str">
        <f>VLOOKUP(retail_sales_2023!C1984,customers!A:J,5,)</f>
        <v>Lucknow</v>
      </c>
      <c r="Q1984" t="str">
        <f>VLOOKUP(C1984,customers!A:J,10,0)</f>
        <v>Occasional</v>
      </c>
    </row>
    <row r="1985" spans="1:17" x14ac:dyDescent="0.3">
      <c r="A1985" t="s">
        <v>3056</v>
      </c>
      <c r="B1985" s="1">
        <v>45068</v>
      </c>
      <c r="C1985" t="s">
        <v>248</v>
      </c>
      <c r="D1985" t="s">
        <v>249</v>
      </c>
      <c r="E1985" t="s">
        <v>33</v>
      </c>
      <c r="F1985" t="s">
        <v>43</v>
      </c>
      <c r="G1985" t="s">
        <v>110</v>
      </c>
      <c r="H1985">
        <v>5</v>
      </c>
      <c r="I1985">
        <v>12548.45</v>
      </c>
      <c r="J1985">
        <v>0.1</v>
      </c>
      <c r="K1985">
        <v>56468.03</v>
      </c>
      <c r="L1985">
        <v>7240.51</v>
      </c>
      <c r="M1985">
        <f t="shared" si="92"/>
        <v>56468.025000000001</v>
      </c>
      <c r="N1985" t="str">
        <f t="shared" si="90"/>
        <v>Q2</v>
      </c>
      <c r="O1985" s="2">
        <f t="shared" si="91"/>
        <v>12.822317336021815</v>
      </c>
      <c r="P1985" t="str">
        <f>VLOOKUP(retail_sales_2023!C1985,customers!A:J,5,)</f>
        <v>Ahmedabad</v>
      </c>
      <c r="Q1985" t="str">
        <f>VLOOKUP(C1985,customers!A:J,10,0)</f>
        <v>Premium</v>
      </c>
    </row>
    <row r="1986" spans="1:17" x14ac:dyDescent="0.3">
      <c r="A1986" t="s">
        <v>3057</v>
      </c>
      <c r="B1986" s="1">
        <v>45190</v>
      </c>
      <c r="C1986" t="s">
        <v>19</v>
      </c>
      <c r="D1986" t="s">
        <v>20</v>
      </c>
      <c r="E1986" t="s">
        <v>21</v>
      </c>
      <c r="F1986" t="s">
        <v>22</v>
      </c>
      <c r="G1986" t="s">
        <v>196</v>
      </c>
      <c r="H1986">
        <v>1</v>
      </c>
      <c r="I1986">
        <v>33743.620000000003</v>
      </c>
      <c r="J1986">
        <v>0.25</v>
      </c>
      <c r="K1986">
        <v>25307.72</v>
      </c>
      <c r="L1986">
        <v>6466.02</v>
      </c>
      <c r="M1986">
        <f t="shared" si="92"/>
        <v>25307.715000000004</v>
      </c>
      <c r="N1986" t="str">
        <f t="shared" si="90"/>
        <v>Q3</v>
      </c>
      <c r="O1986" s="2">
        <f t="shared" si="91"/>
        <v>25.549595143300145</v>
      </c>
      <c r="P1986" t="str">
        <f>VLOOKUP(retail_sales_2023!C1986,customers!A:J,5,)</f>
        <v>Guwahati</v>
      </c>
      <c r="Q1986" t="str">
        <f>VLOOKUP(C1986,customers!A:J,10,0)</f>
        <v>Premium</v>
      </c>
    </row>
    <row r="1987" spans="1:17" x14ac:dyDescent="0.3">
      <c r="A1987" t="s">
        <v>3058</v>
      </c>
      <c r="B1987" s="1">
        <v>45060</v>
      </c>
      <c r="C1987" t="s">
        <v>55</v>
      </c>
      <c r="D1987" t="s">
        <v>56</v>
      </c>
      <c r="E1987" t="s">
        <v>27</v>
      </c>
      <c r="F1987" t="s">
        <v>43</v>
      </c>
      <c r="G1987" t="s">
        <v>154</v>
      </c>
      <c r="H1987">
        <v>1</v>
      </c>
      <c r="I1987">
        <v>26056.95</v>
      </c>
      <c r="J1987">
        <v>0.1</v>
      </c>
      <c r="K1987">
        <v>23451.26</v>
      </c>
      <c r="L1987">
        <v>2945.19</v>
      </c>
      <c r="M1987">
        <f t="shared" si="92"/>
        <v>23451.255000000001</v>
      </c>
      <c r="N1987" t="str">
        <f t="shared" ref="N1987:N2050" si="93">"Q"&amp;ROUNDUP(MONTH(B1987)/3,0)</f>
        <v>Q2</v>
      </c>
      <c r="O1987" s="2">
        <f t="shared" ref="O1987:O2050" si="94">(L1987/K1987)*100</f>
        <v>12.558770829371216</v>
      </c>
      <c r="P1987" t="str">
        <f>VLOOKUP(retail_sales_2023!C1987,customers!A:J,5,)</f>
        <v>Lucknow</v>
      </c>
      <c r="Q1987" t="str">
        <f>VLOOKUP(C1987,customers!A:J,10,0)</f>
        <v>Premium</v>
      </c>
    </row>
    <row r="1988" spans="1:17" x14ac:dyDescent="0.3">
      <c r="A1988" t="s">
        <v>3059</v>
      </c>
      <c r="B1988" s="1">
        <v>45262</v>
      </c>
      <c r="C1988" t="s">
        <v>288</v>
      </c>
      <c r="D1988" t="s">
        <v>289</v>
      </c>
      <c r="E1988" t="s">
        <v>27</v>
      </c>
      <c r="F1988" t="s">
        <v>81</v>
      </c>
      <c r="G1988" t="s">
        <v>158</v>
      </c>
      <c r="H1988">
        <v>3</v>
      </c>
      <c r="I1988">
        <v>4965.6400000000003</v>
      </c>
      <c r="J1988">
        <v>0</v>
      </c>
      <c r="K1988">
        <v>14896.92</v>
      </c>
      <c r="L1988">
        <v>-961.53</v>
      </c>
      <c r="M1988">
        <f t="shared" si="92"/>
        <v>14896.920000000002</v>
      </c>
      <c r="N1988" t="str">
        <f t="shared" si="93"/>
        <v>Q4</v>
      </c>
      <c r="O1988" s="2">
        <f t="shared" si="94"/>
        <v>-6.4545557068172483</v>
      </c>
      <c r="P1988" t="str">
        <f>VLOOKUP(retail_sales_2023!C1988,customers!A:J,5,)</f>
        <v>Delhi</v>
      </c>
      <c r="Q1988" t="str">
        <f>VLOOKUP(C1988,customers!A:J,10,0)</f>
        <v>Premium</v>
      </c>
    </row>
    <row r="1989" spans="1:17" x14ac:dyDescent="0.3">
      <c r="A1989" t="s">
        <v>3060</v>
      </c>
      <c r="B1989" s="1">
        <v>44933</v>
      </c>
      <c r="C1989" t="s">
        <v>544</v>
      </c>
      <c r="D1989" t="s">
        <v>545</v>
      </c>
      <c r="E1989" t="s">
        <v>15</v>
      </c>
      <c r="F1989" t="s">
        <v>43</v>
      </c>
      <c r="G1989" t="s">
        <v>154</v>
      </c>
      <c r="H1989">
        <v>2</v>
      </c>
      <c r="I1989">
        <v>65944.990000000005</v>
      </c>
      <c r="J1989">
        <v>0.15</v>
      </c>
      <c r="K1989">
        <v>112106.48</v>
      </c>
      <c r="L1989">
        <v>15758.94</v>
      </c>
      <c r="M1989">
        <f t="shared" ref="M1989:M2052" si="95">H1989*I1989*(1-J1989)</f>
        <v>112106.48300000001</v>
      </c>
      <c r="N1989" t="str">
        <f t="shared" si="93"/>
        <v>Q1</v>
      </c>
      <c r="O1989" s="2">
        <f t="shared" si="94"/>
        <v>14.05711784011058</v>
      </c>
      <c r="P1989" t="str">
        <f>VLOOKUP(retail_sales_2023!C1989,customers!A:J,5,)</f>
        <v>Bengaluru</v>
      </c>
      <c r="Q1989" t="str">
        <f>VLOOKUP(C1989,customers!A:J,10,0)</f>
        <v>Premium</v>
      </c>
    </row>
    <row r="1990" spans="1:17" x14ac:dyDescent="0.3">
      <c r="A1990" t="s">
        <v>3061</v>
      </c>
      <c r="B1990" s="1">
        <v>44969</v>
      </c>
      <c r="C1990" t="s">
        <v>1671</v>
      </c>
      <c r="D1990" t="s">
        <v>1672</v>
      </c>
      <c r="E1990" t="s">
        <v>15</v>
      </c>
      <c r="F1990" t="s">
        <v>43</v>
      </c>
      <c r="G1990" t="s">
        <v>128</v>
      </c>
      <c r="H1990">
        <v>3</v>
      </c>
      <c r="I1990">
        <v>4334.6899999999996</v>
      </c>
      <c r="J1990">
        <v>0.1</v>
      </c>
      <c r="K1990">
        <v>11703.66</v>
      </c>
      <c r="L1990">
        <v>1036.3800000000001</v>
      </c>
      <c r="M1990">
        <f t="shared" si="95"/>
        <v>11703.663</v>
      </c>
      <c r="N1990" t="str">
        <f t="shared" si="93"/>
        <v>Q1</v>
      </c>
      <c r="O1990" s="2">
        <f t="shared" si="94"/>
        <v>8.8551786364265546</v>
      </c>
      <c r="P1990" t="str">
        <f>VLOOKUP(retail_sales_2023!C1990,customers!A:J,5,)</f>
        <v>Hyderabad</v>
      </c>
      <c r="Q1990" t="str">
        <f>VLOOKUP(C1990,customers!A:J,10,0)</f>
        <v>Occasional</v>
      </c>
    </row>
    <row r="1991" spans="1:17" x14ac:dyDescent="0.3">
      <c r="A1991" t="s">
        <v>3062</v>
      </c>
      <c r="B1991" s="1">
        <v>44931</v>
      </c>
      <c r="C1991" t="s">
        <v>879</v>
      </c>
      <c r="D1991" t="s">
        <v>880</v>
      </c>
      <c r="E1991" t="s">
        <v>21</v>
      </c>
      <c r="F1991" t="s">
        <v>43</v>
      </c>
      <c r="G1991" t="s">
        <v>243</v>
      </c>
      <c r="H1991">
        <v>2</v>
      </c>
      <c r="I1991">
        <v>66083.81</v>
      </c>
      <c r="J1991">
        <v>0.05</v>
      </c>
      <c r="K1991">
        <v>125559.24</v>
      </c>
      <c r="L1991">
        <v>12819.33</v>
      </c>
      <c r="M1991">
        <f t="shared" si="95"/>
        <v>125559.23899999999</v>
      </c>
      <c r="N1991" t="str">
        <f t="shared" si="93"/>
        <v>Q1</v>
      </c>
      <c r="O1991" s="2">
        <f t="shared" si="94"/>
        <v>10.20978623317567</v>
      </c>
      <c r="P1991" t="str">
        <f>VLOOKUP(retail_sales_2023!C1991,customers!A:J,5,)</f>
        <v>Patna</v>
      </c>
      <c r="Q1991" t="str">
        <f>VLOOKUP(C1991,customers!A:J,10,0)</f>
        <v>Occasional</v>
      </c>
    </row>
    <row r="1992" spans="1:17" x14ac:dyDescent="0.3">
      <c r="A1992" t="s">
        <v>3063</v>
      </c>
      <c r="B1992" s="1">
        <v>45267</v>
      </c>
      <c r="C1992" t="s">
        <v>1300</v>
      </c>
      <c r="D1992" t="s">
        <v>1301</v>
      </c>
      <c r="E1992" t="s">
        <v>21</v>
      </c>
      <c r="F1992" t="s">
        <v>81</v>
      </c>
      <c r="G1992" t="s">
        <v>333</v>
      </c>
      <c r="H1992">
        <v>5</v>
      </c>
      <c r="I1992">
        <v>1925.7</v>
      </c>
      <c r="J1992">
        <v>0</v>
      </c>
      <c r="K1992">
        <v>9628.5</v>
      </c>
      <c r="L1992">
        <v>3116.17</v>
      </c>
      <c r="M1992">
        <f t="shared" si="95"/>
        <v>9628.5</v>
      </c>
      <c r="N1992" t="str">
        <f t="shared" si="93"/>
        <v>Q4</v>
      </c>
      <c r="O1992" s="2">
        <f t="shared" si="94"/>
        <v>32.364023471984218</v>
      </c>
      <c r="P1992" t="str">
        <f>VLOOKUP(retail_sales_2023!C1992,customers!A:J,5,)</f>
        <v>Patna</v>
      </c>
      <c r="Q1992" t="str">
        <f>VLOOKUP(C1992,customers!A:J,10,0)</f>
        <v>Premium</v>
      </c>
    </row>
    <row r="1993" spans="1:17" x14ac:dyDescent="0.3">
      <c r="A1993" t="s">
        <v>3064</v>
      </c>
      <c r="B1993" s="1">
        <v>44986</v>
      </c>
      <c r="C1993" t="s">
        <v>870</v>
      </c>
      <c r="D1993" t="s">
        <v>871</v>
      </c>
      <c r="E1993" t="s">
        <v>27</v>
      </c>
      <c r="F1993" t="s">
        <v>28</v>
      </c>
      <c r="G1993" t="s">
        <v>439</v>
      </c>
      <c r="H1993">
        <v>1</v>
      </c>
      <c r="I1993">
        <v>7696.55</v>
      </c>
      <c r="J1993">
        <v>0</v>
      </c>
      <c r="K1993">
        <v>7696.55</v>
      </c>
      <c r="L1993">
        <v>1565.24</v>
      </c>
      <c r="M1993">
        <f t="shared" si="95"/>
        <v>7696.55</v>
      </c>
      <c r="N1993" t="str">
        <f t="shared" si="93"/>
        <v>Q1</v>
      </c>
      <c r="O1993" s="2">
        <f t="shared" si="94"/>
        <v>20.336904197335169</v>
      </c>
      <c r="P1993" t="str">
        <f>VLOOKUP(retail_sales_2023!C1993,customers!A:J,5,)</f>
        <v>Lucknow</v>
      </c>
      <c r="Q1993" t="str">
        <f>VLOOKUP(C1993,customers!A:J,10,0)</f>
        <v>Premium</v>
      </c>
    </row>
    <row r="1994" spans="1:17" x14ac:dyDescent="0.3">
      <c r="A1994" t="s">
        <v>3065</v>
      </c>
      <c r="B1994" s="1">
        <v>45258</v>
      </c>
      <c r="C1994" t="s">
        <v>2033</v>
      </c>
      <c r="D1994" t="s">
        <v>2034</v>
      </c>
      <c r="E1994" t="s">
        <v>33</v>
      </c>
      <c r="F1994" t="s">
        <v>16</v>
      </c>
      <c r="G1994" t="s">
        <v>898</v>
      </c>
      <c r="H1994">
        <v>3</v>
      </c>
      <c r="I1994">
        <v>259.31</v>
      </c>
      <c r="J1994">
        <v>0</v>
      </c>
      <c r="K1994">
        <v>777.93</v>
      </c>
      <c r="L1994">
        <v>318.7</v>
      </c>
      <c r="M1994">
        <f t="shared" si="95"/>
        <v>777.93000000000006</v>
      </c>
      <c r="N1994" t="str">
        <f t="shared" si="93"/>
        <v>Q4</v>
      </c>
      <c r="O1994" s="2">
        <f t="shared" si="94"/>
        <v>40.967696322291211</v>
      </c>
      <c r="P1994" t="str">
        <f>VLOOKUP(retail_sales_2023!C1994,customers!A:J,5,)</f>
        <v>Nagpur</v>
      </c>
      <c r="Q1994" t="str">
        <f>VLOOKUP(C1994,customers!A:J,10,0)</f>
        <v>Regular</v>
      </c>
    </row>
    <row r="1995" spans="1:17" x14ac:dyDescent="0.3">
      <c r="A1995" t="s">
        <v>3066</v>
      </c>
      <c r="B1995" s="1">
        <v>45126</v>
      </c>
      <c r="C1995" t="s">
        <v>1087</v>
      </c>
      <c r="D1995" t="s">
        <v>1088</v>
      </c>
      <c r="E1995" t="s">
        <v>15</v>
      </c>
      <c r="F1995" t="s">
        <v>81</v>
      </c>
      <c r="G1995" t="s">
        <v>239</v>
      </c>
      <c r="H1995">
        <v>2</v>
      </c>
      <c r="I1995">
        <v>651.33000000000004</v>
      </c>
      <c r="J1995">
        <v>0.3</v>
      </c>
      <c r="K1995">
        <v>911.86</v>
      </c>
      <c r="L1995">
        <v>307.92</v>
      </c>
      <c r="M1995">
        <f t="shared" si="95"/>
        <v>911.86199999999997</v>
      </c>
      <c r="N1995" t="str">
        <f t="shared" si="93"/>
        <v>Q3</v>
      </c>
      <c r="O1995" s="2">
        <f t="shared" si="94"/>
        <v>33.768341631390783</v>
      </c>
      <c r="P1995" t="str">
        <f>VLOOKUP(retail_sales_2023!C1995,customers!A:J,5,)</f>
        <v>Kochi</v>
      </c>
      <c r="Q1995" t="str">
        <f>VLOOKUP(C1995,customers!A:J,10,0)</f>
        <v>Regular</v>
      </c>
    </row>
    <row r="1996" spans="1:17" x14ac:dyDescent="0.3">
      <c r="A1996" t="s">
        <v>3067</v>
      </c>
      <c r="B1996" s="1">
        <v>45085</v>
      </c>
      <c r="C1996" t="s">
        <v>1811</v>
      </c>
      <c r="D1996" t="s">
        <v>1812</v>
      </c>
      <c r="E1996" t="s">
        <v>21</v>
      </c>
      <c r="F1996" t="s">
        <v>28</v>
      </c>
      <c r="G1996" t="s">
        <v>29</v>
      </c>
      <c r="H1996">
        <v>4</v>
      </c>
      <c r="I1996">
        <v>4947.3900000000003</v>
      </c>
      <c r="J1996">
        <v>0</v>
      </c>
      <c r="K1996">
        <v>19789.560000000001</v>
      </c>
      <c r="L1996">
        <v>4886.7</v>
      </c>
      <c r="M1996">
        <f t="shared" si="95"/>
        <v>19789.560000000001</v>
      </c>
      <c r="N1996" t="str">
        <f t="shared" si="93"/>
        <v>Q2</v>
      </c>
      <c r="O1996" s="2">
        <f t="shared" si="94"/>
        <v>24.693323146143722</v>
      </c>
      <c r="P1996" t="str">
        <f>VLOOKUP(retail_sales_2023!C1996,customers!A:J,5,)</f>
        <v>Bhubaneswar</v>
      </c>
      <c r="Q1996" t="str">
        <f>VLOOKUP(C1996,customers!A:J,10,0)</f>
        <v>Premium</v>
      </c>
    </row>
    <row r="1997" spans="1:17" x14ac:dyDescent="0.3">
      <c r="A1997" t="s">
        <v>3068</v>
      </c>
      <c r="B1997" s="1">
        <v>44967</v>
      </c>
      <c r="C1997" t="s">
        <v>971</v>
      </c>
      <c r="D1997" t="s">
        <v>972</v>
      </c>
      <c r="E1997" t="s">
        <v>15</v>
      </c>
      <c r="F1997" t="s">
        <v>43</v>
      </c>
      <c r="G1997" t="s">
        <v>44</v>
      </c>
      <c r="H1997">
        <v>5</v>
      </c>
      <c r="I1997">
        <v>30719.919999999998</v>
      </c>
      <c r="J1997">
        <v>0.2</v>
      </c>
      <c r="K1997">
        <v>122879.67999999999</v>
      </c>
      <c r="L1997">
        <v>15940.46</v>
      </c>
      <c r="M1997">
        <f t="shared" si="95"/>
        <v>122879.67999999999</v>
      </c>
      <c r="N1997" t="str">
        <f t="shared" si="93"/>
        <v>Q1</v>
      </c>
      <c r="O1997" s="2">
        <f t="shared" si="94"/>
        <v>12.972413339618072</v>
      </c>
      <c r="P1997" t="str">
        <f>VLOOKUP(retail_sales_2023!C1997,customers!A:J,5,)</f>
        <v>Chennai</v>
      </c>
      <c r="Q1997" t="str">
        <f>VLOOKUP(C1997,customers!A:J,10,0)</f>
        <v>Premium</v>
      </c>
    </row>
    <row r="1998" spans="1:17" x14ac:dyDescent="0.3">
      <c r="A1998" t="s">
        <v>3069</v>
      </c>
      <c r="B1998" s="1">
        <v>44990</v>
      </c>
      <c r="C1998" t="s">
        <v>2741</v>
      </c>
      <c r="D1998" t="s">
        <v>2742</v>
      </c>
      <c r="E1998" t="s">
        <v>15</v>
      </c>
      <c r="F1998" t="s">
        <v>81</v>
      </c>
      <c r="G1998" t="s">
        <v>264</v>
      </c>
      <c r="H1998">
        <v>5</v>
      </c>
      <c r="I1998">
        <v>2425.79</v>
      </c>
      <c r="J1998">
        <v>0.25</v>
      </c>
      <c r="K1998">
        <v>9096.7099999999991</v>
      </c>
      <c r="L1998">
        <v>2985.21</v>
      </c>
      <c r="M1998">
        <f t="shared" si="95"/>
        <v>9096.7125000000015</v>
      </c>
      <c r="N1998" t="str">
        <f t="shared" si="93"/>
        <v>Q1</v>
      </c>
      <c r="O1998" s="2">
        <f t="shared" si="94"/>
        <v>32.816369874383163</v>
      </c>
      <c r="P1998" t="str">
        <f>VLOOKUP(retail_sales_2023!C1998,customers!A:J,5,)</f>
        <v>Chennai</v>
      </c>
      <c r="Q1998" t="str">
        <f>VLOOKUP(C1998,customers!A:J,10,0)</f>
        <v>Regular</v>
      </c>
    </row>
    <row r="1999" spans="1:17" x14ac:dyDescent="0.3">
      <c r="A1999" t="s">
        <v>3070</v>
      </c>
      <c r="B1999" s="1">
        <v>45215</v>
      </c>
      <c r="C1999" t="s">
        <v>583</v>
      </c>
      <c r="D1999" t="s">
        <v>584</v>
      </c>
      <c r="E1999" t="s">
        <v>27</v>
      </c>
      <c r="F1999" t="s">
        <v>28</v>
      </c>
      <c r="G1999" t="s">
        <v>466</v>
      </c>
      <c r="H1999">
        <v>4</v>
      </c>
      <c r="I1999">
        <v>2225.34</v>
      </c>
      <c r="J1999">
        <v>0.3</v>
      </c>
      <c r="K1999">
        <v>6230.95</v>
      </c>
      <c r="L1999">
        <v>1159.6600000000001</v>
      </c>
      <c r="M1999">
        <f t="shared" si="95"/>
        <v>6230.9520000000002</v>
      </c>
      <c r="N1999" t="str">
        <f t="shared" si="93"/>
        <v>Q4</v>
      </c>
      <c r="O1999" s="2">
        <f t="shared" si="94"/>
        <v>18.61128720339595</v>
      </c>
      <c r="P1999" t="str">
        <f>VLOOKUP(retail_sales_2023!C1999,customers!A:J,5,)</f>
        <v>Amritsar</v>
      </c>
      <c r="Q1999" t="str">
        <f>VLOOKUP(C1999,customers!A:J,10,0)</f>
        <v>Premium</v>
      </c>
    </row>
    <row r="2000" spans="1:17" x14ac:dyDescent="0.3">
      <c r="A2000" t="s">
        <v>3071</v>
      </c>
      <c r="B2000" s="1">
        <v>45167</v>
      </c>
      <c r="C2000" t="s">
        <v>107</v>
      </c>
      <c r="D2000" t="s">
        <v>108</v>
      </c>
      <c r="E2000" t="s">
        <v>15</v>
      </c>
      <c r="F2000" t="s">
        <v>43</v>
      </c>
      <c r="G2000" t="s">
        <v>121</v>
      </c>
      <c r="H2000">
        <v>2</v>
      </c>
      <c r="I2000">
        <v>84149.85</v>
      </c>
      <c r="J2000">
        <v>0.1</v>
      </c>
      <c r="K2000">
        <v>151469.73000000001</v>
      </c>
      <c r="L2000">
        <v>19532.73</v>
      </c>
      <c r="M2000">
        <f t="shared" si="95"/>
        <v>151469.73000000001</v>
      </c>
      <c r="N2000" t="str">
        <f t="shared" si="93"/>
        <v>Q3</v>
      </c>
      <c r="O2000" s="2">
        <f t="shared" si="94"/>
        <v>12.895467629076778</v>
      </c>
      <c r="P2000" t="str">
        <f>VLOOKUP(retail_sales_2023!C2000,customers!A:J,5,)</f>
        <v>Chennai</v>
      </c>
      <c r="Q2000" t="str">
        <f>VLOOKUP(C2000,customers!A:J,10,0)</f>
        <v>Premium</v>
      </c>
    </row>
    <row r="2001" spans="1:17" x14ac:dyDescent="0.3">
      <c r="A2001" t="s">
        <v>3072</v>
      </c>
      <c r="B2001" s="1">
        <v>44989</v>
      </c>
      <c r="C2001" t="s">
        <v>1021</v>
      </c>
      <c r="D2001" t="s">
        <v>1022</v>
      </c>
      <c r="E2001" t="s">
        <v>27</v>
      </c>
      <c r="F2001" t="s">
        <v>28</v>
      </c>
      <c r="G2001" t="s">
        <v>280</v>
      </c>
      <c r="H2001">
        <v>2</v>
      </c>
      <c r="I2001">
        <v>1264.8699999999999</v>
      </c>
      <c r="J2001">
        <v>0.05</v>
      </c>
      <c r="K2001">
        <v>2403.25</v>
      </c>
      <c r="L2001">
        <v>443.37</v>
      </c>
      <c r="M2001">
        <f t="shared" si="95"/>
        <v>2403.2529999999997</v>
      </c>
      <c r="N2001" t="str">
        <f t="shared" si="93"/>
        <v>Q1</v>
      </c>
      <c r="O2001" s="2">
        <f t="shared" si="94"/>
        <v>18.448767294288984</v>
      </c>
      <c r="P2001" t="str">
        <f>VLOOKUP(retail_sales_2023!C2001,customers!A:J,5,)</f>
        <v>Delhi</v>
      </c>
      <c r="Q2001" t="str">
        <f>VLOOKUP(C2001,customers!A:J,10,0)</f>
        <v>Premium</v>
      </c>
    </row>
    <row r="2002" spans="1:17" x14ac:dyDescent="0.3">
      <c r="A2002" t="s">
        <v>3073</v>
      </c>
      <c r="B2002" s="1">
        <v>45076</v>
      </c>
      <c r="C2002" t="s">
        <v>1568</v>
      </c>
      <c r="D2002" t="s">
        <v>1569</v>
      </c>
      <c r="E2002" t="s">
        <v>21</v>
      </c>
      <c r="F2002" t="s">
        <v>81</v>
      </c>
      <c r="G2002" t="s">
        <v>370</v>
      </c>
      <c r="H2002">
        <v>3</v>
      </c>
      <c r="I2002">
        <v>1475.75</v>
      </c>
      <c r="J2002">
        <v>0</v>
      </c>
      <c r="K2002">
        <v>4427.25</v>
      </c>
      <c r="L2002">
        <v>1406.38</v>
      </c>
      <c r="M2002">
        <f t="shared" si="95"/>
        <v>4427.25</v>
      </c>
      <c r="N2002" t="str">
        <f t="shared" si="93"/>
        <v>Q2</v>
      </c>
      <c r="O2002" s="2">
        <f t="shared" si="94"/>
        <v>31.766446439663447</v>
      </c>
      <c r="P2002" t="str">
        <f>VLOOKUP(retail_sales_2023!C2002,customers!A:J,5,)</f>
        <v>Ranchi</v>
      </c>
      <c r="Q2002" t="str">
        <f>VLOOKUP(C2002,customers!A:J,10,0)</f>
        <v>Premium</v>
      </c>
    </row>
    <row r="2003" spans="1:17" x14ac:dyDescent="0.3">
      <c r="A2003" t="s">
        <v>3074</v>
      </c>
      <c r="B2003" s="1">
        <v>44988</v>
      </c>
      <c r="C2003" t="s">
        <v>241</v>
      </c>
      <c r="D2003" t="s">
        <v>242</v>
      </c>
      <c r="E2003" t="s">
        <v>27</v>
      </c>
      <c r="F2003" t="s">
        <v>43</v>
      </c>
      <c r="G2003" t="s">
        <v>110</v>
      </c>
      <c r="H2003">
        <v>1</v>
      </c>
      <c r="I2003">
        <v>71536.460000000006</v>
      </c>
      <c r="J2003">
        <v>0.25</v>
      </c>
      <c r="K2003">
        <v>53652.35</v>
      </c>
      <c r="L2003">
        <v>6908.66</v>
      </c>
      <c r="M2003">
        <f t="shared" si="95"/>
        <v>53652.345000000001</v>
      </c>
      <c r="N2003" t="str">
        <f t="shared" si="93"/>
        <v>Q1</v>
      </c>
      <c r="O2003" s="2">
        <f t="shared" si="94"/>
        <v>12.876714626665933</v>
      </c>
      <c r="P2003" t="str">
        <f>VLOOKUP(retail_sales_2023!C2003,customers!A:J,5,)</f>
        <v>Amritsar</v>
      </c>
      <c r="Q2003" t="str">
        <f>VLOOKUP(C2003,customers!A:J,10,0)</f>
        <v>Premium</v>
      </c>
    </row>
    <row r="2004" spans="1:17" x14ac:dyDescent="0.3">
      <c r="A2004" t="s">
        <v>3075</v>
      </c>
      <c r="B2004" s="1">
        <v>45129</v>
      </c>
      <c r="C2004" t="s">
        <v>270</v>
      </c>
      <c r="D2004" t="s">
        <v>271</v>
      </c>
      <c r="E2004" t="s">
        <v>15</v>
      </c>
      <c r="F2004" t="s">
        <v>81</v>
      </c>
      <c r="G2004" t="s">
        <v>105</v>
      </c>
      <c r="H2004">
        <v>4</v>
      </c>
      <c r="I2004">
        <v>4323.6899999999996</v>
      </c>
      <c r="J2004">
        <v>0</v>
      </c>
      <c r="K2004">
        <v>17294.759999999998</v>
      </c>
      <c r="L2004">
        <v>3789.72</v>
      </c>
      <c r="M2004">
        <f t="shared" si="95"/>
        <v>17294.759999999998</v>
      </c>
      <c r="N2004" t="str">
        <f t="shared" si="93"/>
        <v>Q3</v>
      </c>
      <c r="O2004" s="2">
        <f t="shared" si="94"/>
        <v>21.912533044690992</v>
      </c>
      <c r="P2004" t="str">
        <f>VLOOKUP(retail_sales_2023!C2004,customers!A:J,5,)</f>
        <v>Chennai</v>
      </c>
      <c r="Q2004" t="str">
        <f>VLOOKUP(C2004,customers!A:J,10,0)</f>
        <v>Regular</v>
      </c>
    </row>
    <row r="2005" spans="1:17" x14ac:dyDescent="0.3">
      <c r="A2005" t="s">
        <v>3076</v>
      </c>
      <c r="B2005" s="1">
        <v>45049</v>
      </c>
      <c r="C2005" t="s">
        <v>1285</v>
      </c>
      <c r="D2005" t="s">
        <v>1286</v>
      </c>
      <c r="E2005" t="s">
        <v>27</v>
      </c>
      <c r="F2005" t="s">
        <v>81</v>
      </c>
      <c r="G2005" t="s">
        <v>264</v>
      </c>
      <c r="H2005">
        <v>1</v>
      </c>
      <c r="I2005">
        <v>320.77999999999997</v>
      </c>
      <c r="J2005">
        <v>0.15</v>
      </c>
      <c r="K2005">
        <v>272.66000000000003</v>
      </c>
      <c r="L2005">
        <v>83.57</v>
      </c>
      <c r="M2005">
        <f t="shared" si="95"/>
        <v>272.66299999999995</v>
      </c>
      <c r="N2005" t="str">
        <f t="shared" si="93"/>
        <v>Q2</v>
      </c>
      <c r="O2005" s="2">
        <f t="shared" si="94"/>
        <v>30.649893640431301</v>
      </c>
      <c r="P2005" t="str">
        <f>VLOOKUP(retail_sales_2023!C2005,customers!A:J,5,)</f>
        <v>Chandigarh</v>
      </c>
      <c r="Q2005" t="str">
        <f>VLOOKUP(C2005,customers!A:J,10,0)</f>
        <v>Occasional</v>
      </c>
    </row>
    <row r="2006" spans="1:17" x14ac:dyDescent="0.3">
      <c r="A2006" t="s">
        <v>3077</v>
      </c>
      <c r="B2006" s="1">
        <v>45039</v>
      </c>
      <c r="C2006" t="s">
        <v>1324</v>
      </c>
      <c r="D2006" t="s">
        <v>1325</v>
      </c>
      <c r="E2006" t="s">
        <v>33</v>
      </c>
      <c r="F2006" t="s">
        <v>81</v>
      </c>
      <c r="G2006" t="s">
        <v>150</v>
      </c>
      <c r="H2006">
        <v>4</v>
      </c>
      <c r="I2006">
        <v>1126.52</v>
      </c>
      <c r="J2006">
        <v>0.05</v>
      </c>
      <c r="K2006">
        <v>4280.78</v>
      </c>
      <c r="L2006">
        <v>1316.9</v>
      </c>
      <c r="M2006">
        <f t="shared" si="95"/>
        <v>4280.7759999999998</v>
      </c>
      <c r="N2006" t="str">
        <f t="shared" si="93"/>
        <v>Q2</v>
      </c>
      <c r="O2006" s="2">
        <f t="shared" si="94"/>
        <v>30.763085232130599</v>
      </c>
      <c r="P2006" t="str">
        <f>VLOOKUP(retail_sales_2023!C2006,customers!A:J,5,)</f>
        <v>Mumbai</v>
      </c>
      <c r="Q2006" t="str">
        <f>VLOOKUP(C2006,customers!A:J,10,0)</f>
        <v>Regular</v>
      </c>
    </row>
    <row r="2007" spans="1:17" x14ac:dyDescent="0.3">
      <c r="A2007" t="s">
        <v>3078</v>
      </c>
      <c r="B2007" s="1">
        <v>45134</v>
      </c>
      <c r="C2007" t="s">
        <v>1430</v>
      </c>
      <c r="D2007" t="s">
        <v>1431</v>
      </c>
      <c r="E2007" t="s">
        <v>21</v>
      </c>
      <c r="F2007" t="s">
        <v>52</v>
      </c>
      <c r="G2007" t="s">
        <v>53</v>
      </c>
      <c r="H2007">
        <v>1</v>
      </c>
      <c r="I2007">
        <v>565.15</v>
      </c>
      <c r="J2007">
        <v>0.1</v>
      </c>
      <c r="K2007">
        <v>508.63</v>
      </c>
      <c r="L2007">
        <v>47.35</v>
      </c>
      <c r="M2007">
        <f t="shared" si="95"/>
        <v>508.63499999999999</v>
      </c>
      <c r="N2007" t="str">
        <f t="shared" si="93"/>
        <v>Q3</v>
      </c>
      <c r="O2007" s="2">
        <f t="shared" si="94"/>
        <v>9.3093211175117467</v>
      </c>
      <c r="P2007" t="str">
        <f>VLOOKUP(retail_sales_2023!C2007,customers!A:J,5,)</f>
        <v>Bhubaneswar</v>
      </c>
      <c r="Q2007" t="str">
        <f>VLOOKUP(C2007,customers!A:J,10,0)</f>
        <v>Regular</v>
      </c>
    </row>
    <row r="2008" spans="1:17" x14ac:dyDescent="0.3">
      <c r="A2008" t="s">
        <v>3079</v>
      </c>
      <c r="B2008" s="1">
        <v>45147</v>
      </c>
      <c r="C2008" t="s">
        <v>1265</v>
      </c>
      <c r="D2008" t="s">
        <v>1266</v>
      </c>
      <c r="E2008" t="s">
        <v>15</v>
      </c>
      <c r="F2008" t="s">
        <v>28</v>
      </c>
      <c r="G2008" t="s">
        <v>29</v>
      </c>
      <c r="H2008">
        <v>1</v>
      </c>
      <c r="I2008">
        <v>3140.61</v>
      </c>
      <c r="J2008">
        <v>0.1</v>
      </c>
      <c r="K2008">
        <v>2826.55</v>
      </c>
      <c r="L2008">
        <v>522.51</v>
      </c>
      <c r="M2008">
        <f t="shared" si="95"/>
        <v>2826.549</v>
      </c>
      <c r="N2008" t="str">
        <f t="shared" si="93"/>
        <v>Q3</v>
      </c>
      <c r="O2008" s="2">
        <f t="shared" si="94"/>
        <v>18.485786559586774</v>
      </c>
      <c r="P2008" t="str">
        <f>VLOOKUP(retail_sales_2023!C2008,customers!A:J,5,)</f>
        <v>Coimbatore</v>
      </c>
      <c r="Q2008" t="str">
        <f>VLOOKUP(C2008,customers!A:J,10,0)</f>
        <v>Premium</v>
      </c>
    </row>
    <row r="2009" spans="1:17" x14ac:dyDescent="0.3">
      <c r="A2009" t="s">
        <v>3080</v>
      </c>
      <c r="B2009" s="1">
        <v>45120</v>
      </c>
      <c r="C2009" t="s">
        <v>667</v>
      </c>
      <c r="D2009" t="s">
        <v>668</v>
      </c>
      <c r="E2009" t="s">
        <v>33</v>
      </c>
      <c r="F2009" t="s">
        <v>81</v>
      </c>
      <c r="G2009" t="s">
        <v>158</v>
      </c>
      <c r="H2009">
        <v>1</v>
      </c>
      <c r="I2009">
        <v>795.36</v>
      </c>
      <c r="J2009">
        <v>0.05</v>
      </c>
      <c r="K2009">
        <v>755.59</v>
      </c>
      <c r="L2009">
        <v>217.92</v>
      </c>
      <c r="M2009">
        <f t="shared" si="95"/>
        <v>755.59199999999998</v>
      </c>
      <c r="N2009" t="str">
        <f t="shared" si="93"/>
        <v>Q3</v>
      </c>
      <c r="O2009" s="2">
        <f t="shared" si="94"/>
        <v>28.84103812914411</v>
      </c>
      <c r="P2009" t="str">
        <f>VLOOKUP(retail_sales_2023!C2009,customers!A:J,5,)</f>
        <v>Nagpur</v>
      </c>
      <c r="Q2009" t="str">
        <f>VLOOKUP(C2009,customers!A:J,10,0)</f>
        <v>Occasional</v>
      </c>
    </row>
    <row r="2010" spans="1:17" x14ac:dyDescent="0.3">
      <c r="A2010" t="s">
        <v>3081</v>
      </c>
      <c r="B2010" s="1">
        <v>45071</v>
      </c>
      <c r="C2010" t="s">
        <v>904</v>
      </c>
      <c r="D2010" t="s">
        <v>905</v>
      </c>
      <c r="E2010" t="s">
        <v>33</v>
      </c>
      <c r="F2010" t="s">
        <v>81</v>
      </c>
      <c r="G2010" t="s">
        <v>101</v>
      </c>
      <c r="H2010">
        <v>3</v>
      </c>
      <c r="I2010">
        <v>2950.91</v>
      </c>
      <c r="J2010">
        <v>0</v>
      </c>
      <c r="K2010">
        <v>8852.73</v>
      </c>
      <c r="L2010">
        <v>3259.4</v>
      </c>
      <c r="M2010">
        <f t="shared" si="95"/>
        <v>8852.73</v>
      </c>
      <c r="N2010" t="str">
        <f t="shared" si="93"/>
        <v>Q2</v>
      </c>
      <c r="O2010" s="2">
        <f t="shared" si="94"/>
        <v>36.818021107613134</v>
      </c>
      <c r="P2010" t="str">
        <f>VLOOKUP(retail_sales_2023!C2010,customers!A:J,5,)</f>
        <v>Ahmedabad</v>
      </c>
      <c r="Q2010" t="str">
        <f>VLOOKUP(C2010,customers!A:J,10,0)</f>
        <v>Premium</v>
      </c>
    </row>
    <row r="2011" spans="1:17" x14ac:dyDescent="0.3">
      <c r="A2011" t="s">
        <v>3082</v>
      </c>
      <c r="B2011" s="1">
        <v>45145</v>
      </c>
      <c r="C2011" t="s">
        <v>2119</v>
      </c>
      <c r="D2011" t="s">
        <v>2120</v>
      </c>
      <c r="E2011" t="s">
        <v>21</v>
      </c>
      <c r="F2011" t="s">
        <v>81</v>
      </c>
      <c r="G2011" t="s">
        <v>101</v>
      </c>
      <c r="H2011">
        <v>5</v>
      </c>
      <c r="I2011">
        <v>3278.12</v>
      </c>
      <c r="J2011">
        <v>0</v>
      </c>
      <c r="K2011">
        <v>16390.599999999999</v>
      </c>
      <c r="L2011">
        <v>4570.96</v>
      </c>
      <c r="M2011">
        <f t="shared" si="95"/>
        <v>16390.599999999999</v>
      </c>
      <c r="N2011" t="str">
        <f t="shared" si="93"/>
        <v>Q3</v>
      </c>
      <c r="O2011" s="2">
        <f t="shared" si="94"/>
        <v>27.887691725745245</v>
      </c>
      <c r="P2011" t="str">
        <f>VLOOKUP(retail_sales_2023!C2011,customers!A:J,5,)</f>
        <v>Ranchi</v>
      </c>
      <c r="Q2011" t="str">
        <f>VLOOKUP(C2011,customers!A:J,10,0)</f>
        <v>Premium</v>
      </c>
    </row>
    <row r="2012" spans="1:17" x14ac:dyDescent="0.3">
      <c r="A2012" t="s">
        <v>3083</v>
      </c>
      <c r="B2012" s="1">
        <v>44984</v>
      </c>
      <c r="C2012" t="s">
        <v>1738</v>
      </c>
      <c r="D2012" t="s">
        <v>1739</v>
      </c>
      <c r="E2012" t="s">
        <v>33</v>
      </c>
      <c r="F2012" t="s">
        <v>52</v>
      </c>
      <c r="G2012" t="s">
        <v>937</v>
      </c>
      <c r="H2012">
        <v>9</v>
      </c>
      <c r="I2012">
        <v>345.86</v>
      </c>
      <c r="J2012">
        <v>0.05</v>
      </c>
      <c r="K2012">
        <v>2957.1</v>
      </c>
      <c r="L2012">
        <v>194.79</v>
      </c>
      <c r="M2012">
        <f t="shared" si="95"/>
        <v>2957.1030000000001</v>
      </c>
      <c r="N2012" t="str">
        <f t="shared" si="93"/>
        <v>Q1</v>
      </c>
      <c r="O2012" s="2">
        <f t="shared" si="94"/>
        <v>6.5871969158973327</v>
      </c>
      <c r="P2012" t="str">
        <f>VLOOKUP(retail_sales_2023!C2012,customers!A:J,5,)</f>
        <v>Surat</v>
      </c>
      <c r="Q2012" t="str">
        <f>VLOOKUP(C2012,customers!A:J,10,0)</f>
        <v>Occasional</v>
      </c>
    </row>
    <row r="2013" spans="1:17" x14ac:dyDescent="0.3">
      <c r="A2013" t="s">
        <v>3084</v>
      </c>
      <c r="B2013" s="1">
        <v>45097</v>
      </c>
      <c r="C2013" t="s">
        <v>554</v>
      </c>
      <c r="D2013" t="s">
        <v>555</v>
      </c>
      <c r="E2013" t="s">
        <v>33</v>
      </c>
      <c r="F2013" t="s">
        <v>28</v>
      </c>
      <c r="G2013" t="s">
        <v>97</v>
      </c>
      <c r="H2013">
        <v>3</v>
      </c>
      <c r="I2013">
        <v>2715</v>
      </c>
      <c r="J2013">
        <v>0.25</v>
      </c>
      <c r="K2013">
        <v>6108.75</v>
      </c>
      <c r="L2013">
        <v>1708.65</v>
      </c>
      <c r="M2013">
        <f t="shared" si="95"/>
        <v>6108.75</v>
      </c>
      <c r="N2013" t="str">
        <f t="shared" si="93"/>
        <v>Q2</v>
      </c>
      <c r="O2013" s="2">
        <f t="shared" si="94"/>
        <v>27.970534069981586</v>
      </c>
      <c r="P2013" t="str">
        <f>VLOOKUP(retail_sales_2023!C2013,customers!A:J,5,)</f>
        <v>Ahmedabad</v>
      </c>
      <c r="Q2013" t="str">
        <f>VLOOKUP(C2013,customers!A:J,10,0)</f>
        <v>Occasional</v>
      </c>
    </row>
    <row r="2014" spans="1:17" x14ac:dyDescent="0.3">
      <c r="A2014" t="s">
        <v>3085</v>
      </c>
      <c r="B2014" s="1">
        <v>45213</v>
      </c>
      <c r="C2014" t="s">
        <v>284</v>
      </c>
      <c r="D2014" t="s">
        <v>285</v>
      </c>
      <c r="E2014" t="s">
        <v>33</v>
      </c>
      <c r="F2014" t="s">
        <v>81</v>
      </c>
      <c r="G2014" t="s">
        <v>105</v>
      </c>
      <c r="H2014">
        <v>3</v>
      </c>
      <c r="I2014">
        <v>1319.42</v>
      </c>
      <c r="J2014">
        <v>0.25</v>
      </c>
      <c r="K2014">
        <v>2968.7</v>
      </c>
      <c r="L2014">
        <v>645.80999999999995</v>
      </c>
      <c r="M2014">
        <f t="shared" si="95"/>
        <v>2968.6950000000002</v>
      </c>
      <c r="N2014" t="str">
        <f t="shared" si="93"/>
        <v>Q4</v>
      </c>
      <c r="O2014" s="2">
        <f t="shared" si="94"/>
        <v>21.753966382591706</v>
      </c>
      <c r="P2014" t="str">
        <f>VLOOKUP(retail_sales_2023!C2014,customers!A:J,5,)</f>
        <v>Mumbai</v>
      </c>
      <c r="Q2014" t="str">
        <f>VLOOKUP(C2014,customers!A:J,10,0)</f>
        <v>Premium</v>
      </c>
    </row>
    <row r="2015" spans="1:17" x14ac:dyDescent="0.3">
      <c r="A2015" t="s">
        <v>3086</v>
      </c>
      <c r="B2015" s="1">
        <v>45202</v>
      </c>
      <c r="C2015" t="s">
        <v>1245</v>
      </c>
      <c r="D2015" t="s">
        <v>1246</v>
      </c>
      <c r="E2015" t="s">
        <v>15</v>
      </c>
      <c r="F2015" t="s">
        <v>22</v>
      </c>
      <c r="G2015" t="s">
        <v>516</v>
      </c>
      <c r="H2015">
        <v>1</v>
      </c>
      <c r="I2015">
        <v>34699.089999999997</v>
      </c>
      <c r="J2015">
        <v>0</v>
      </c>
      <c r="K2015">
        <v>34699.089999999997</v>
      </c>
      <c r="L2015">
        <v>8360.68</v>
      </c>
      <c r="M2015">
        <f t="shared" si="95"/>
        <v>34699.089999999997</v>
      </c>
      <c r="N2015" t="str">
        <f t="shared" si="93"/>
        <v>Q4</v>
      </c>
      <c r="O2015" s="2">
        <f t="shared" si="94"/>
        <v>24.094810555550595</v>
      </c>
      <c r="P2015" t="str">
        <f>VLOOKUP(retail_sales_2023!C2015,customers!A:J,5,)</f>
        <v>Hyderabad</v>
      </c>
      <c r="Q2015" t="str">
        <f>VLOOKUP(C2015,customers!A:J,10,0)</f>
        <v>Premium</v>
      </c>
    </row>
    <row r="2016" spans="1:17" x14ac:dyDescent="0.3">
      <c r="A2016" t="s">
        <v>3087</v>
      </c>
      <c r="B2016" s="1">
        <v>45290</v>
      </c>
      <c r="C2016" t="s">
        <v>1654</v>
      </c>
      <c r="D2016" t="s">
        <v>1655</v>
      </c>
      <c r="E2016" t="s">
        <v>33</v>
      </c>
      <c r="F2016" t="s">
        <v>28</v>
      </c>
      <c r="G2016" t="s">
        <v>165</v>
      </c>
      <c r="H2016">
        <v>1</v>
      </c>
      <c r="I2016">
        <v>7492.08</v>
      </c>
      <c r="J2016">
        <v>0.05</v>
      </c>
      <c r="K2016">
        <v>7117.48</v>
      </c>
      <c r="L2016">
        <v>1503.11</v>
      </c>
      <c r="M2016">
        <f t="shared" si="95"/>
        <v>7117.4759999999997</v>
      </c>
      <c r="N2016" t="str">
        <f t="shared" si="93"/>
        <v>Q4</v>
      </c>
      <c r="O2016" s="2">
        <f t="shared" si="94"/>
        <v>21.118570055693869</v>
      </c>
      <c r="P2016" t="str">
        <f>VLOOKUP(retail_sales_2023!C2016,customers!A:J,5,)</f>
        <v>Ahmedabad</v>
      </c>
      <c r="Q2016" t="str">
        <f>VLOOKUP(C2016,customers!A:J,10,0)</f>
        <v>Premium</v>
      </c>
    </row>
    <row r="2017" spans="1:17" x14ac:dyDescent="0.3">
      <c r="A2017" t="s">
        <v>3088</v>
      </c>
      <c r="B2017" s="1">
        <v>45144</v>
      </c>
      <c r="C2017" t="s">
        <v>266</v>
      </c>
      <c r="D2017" t="s">
        <v>267</v>
      </c>
      <c r="E2017" t="s">
        <v>27</v>
      </c>
      <c r="F2017" t="s">
        <v>38</v>
      </c>
      <c r="G2017" t="s">
        <v>395</v>
      </c>
      <c r="H2017">
        <v>3</v>
      </c>
      <c r="I2017">
        <v>2222.1999999999998</v>
      </c>
      <c r="J2017">
        <v>0.15</v>
      </c>
      <c r="K2017">
        <v>5666.61</v>
      </c>
      <c r="L2017">
        <v>1936.37</v>
      </c>
      <c r="M2017">
        <f t="shared" si="95"/>
        <v>5666.61</v>
      </c>
      <c r="N2017" t="str">
        <f t="shared" si="93"/>
        <v>Q3</v>
      </c>
      <c r="O2017" s="2">
        <f t="shared" si="94"/>
        <v>34.171577009887741</v>
      </c>
      <c r="P2017" t="str">
        <f>VLOOKUP(retail_sales_2023!C2017,customers!A:J,5,)</f>
        <v>Amritsar</v>
      </c>
      <c r="Q2017" t="str">
        <f>VLOOKUP(C2017,customers!A:J,10,0)</f>
        <v>Premium</v>
      </c>
    </row>
    <row r="2018" spans="1:17" x14ac:dyDescent="0.3">
      <c r="A2018" t="s">
        <v>3089</v>
      </c>
      <c r="B2018" s="1">
        <v>44983</v>
      </c>
      <c r="C2018" t="s">
        <v>2191</v>
      </c>
      <c r="D2018" t="s">
        <v>2370</v>
      </c>
      <c r="E2018" t="s">
        <v>15</v>
      </c>
      <c r="F2018" t="s">
        <v>52</v>
      </c>
      <c r="G2018" t="s">
        <v>69</v>
      </c>
      <c r="H2018">
        <v>10</v>
      </c>
      <c r="I2018">
        <v>318.70999999999998</v>
      </c>
      <c r="J2018">
        <v>0.15</v>
      </c>
      <c r="K2018">
        <v>2709.03</v>
      </c>
      <c r="L2018">
        <v>269.83999999999997</v>
      </c>
      <c r="M2018">
        <f t="shared" si="95"/>
        <v>2709.0349999999999</v>
      </c>
      <c r="N2018" t="str">
        <f t="shared" si="93"/>
        <v>Q1</v>
      </c>
      <c r="O2018" s="2">
        <f t="shared" si="94"/>
        <v>9.9607608627442286</v>
      </c>
      <c r="P2018" t="str">
        <f>VLOOKUP(retail_sales_2023!C2018,customers!A:J,5,)</f>
        <v>Hyderabad</v>
      </c>
      <c r="Q2018" t="str">
        <f>VLOOKUP(C2018,customers!A:J,10,0)</f>
        <v>Premium</v>
      </c>
    </row>
    <row r="2019" spans="1:17" x14ac:dyDescent="0.3">
      <c r="A2019" t="s">
        <v>3090</v>
      </c>
      <c r="B2019" s="1">
        <v>45181</v>
      </c>
      <c r="C2019" t="s">
        <v>773</v>
      </c>
      <c r="D2019" t="s">
        <v>774</v>
      </c>
      <c r="E2019" t="s">
        <v>21</v>
      </c>
      <c r="F2019" t="s">
        <v>81</v>
      </c>
      <c r="G2019" t="s">
        <v>150</v>
      </c>
      <c r="H2019">
        <v>5</v>
      </c>
      <c r="I2019">
        <v>4641.0600000000004</v>
      </c>
      <c r="J2019">
        <v>0</v>
      </c>
      <c r="K2019">
        <v>23205.3</v>
      </c>
      <c r="L2019">
        <v>5198.67</v>
      </c>
      <c r="M2019">
        <f t="shared" si="95"/>
        <v>23205.300000000003</v>
      </c>
      <c r="N2019" t="str">
        <f t="shared" si="93"/>
        <v>Q3</v>
      </c>
      <c r="O2019" s="2">
        <f t="shared" si="94"/>
        <v>22.402942431254928</v>
      </c>
      <c r="P2019" t="str">
        <f>VLOOKUP(retail_sales_2023!C2019,customers!A:J,5,)</f>
        <v>Ranchi</v>
      </c>
      <c r="Q2019" t="str">
        <f>VLOOKUP(C2019,customers!A:J,10,0)</f>
        <v>Premium</v>
      </c>
    </row>
    <row r="2020" spans="1:17" x14ac:dyDescent="0.3">
      <c r="A2020" t="s">
        <v>3091</v>
      </c>
      <c r="B2020" s="1">
        <v>45056</v>
      </c>
      <c r="C2020" t="s">
        <v>1601</v>
      </c>
      <c r="D2020" t="s">
        <v>1602</v>
      </c>
      <c r="E2020" t="s">
        <v>21</v>
      </c>
      <c r="F2020" t="s">
        <v>43</v>
      </c>
      <c r="G2020" t="s">
        <v>128</v>
      </c>
      <c r="H2020">
        <v>1</v>
      </c>
      <c r="I2020">
        <v>29490</v>
      </c>
      <c r="J2020">
        <v>0.3</v>
      </c>
      <c r="K2020">
        <v>20643</v>
      </c>
      <c r="L2020">
        <v>2309.92</v>
      </c>
      <c r="M2020">
        <f t="shared" si="95"/>
        <v>20643</v>
      </c>
      <c r="N2020" t="str">
        <f t="shared" si="93"/>
        <v>Q2</v>
      </c>
      <c r="O2020" s="2">
        <f t="shared" si="94"/>
        <v>11.18984643704888</v>
      </c>
      <c r="P2020" t="str">
        <f>VLOOKUP(retail_sales_2023!C2020,customers!A:J,5,)</f>
        <v>Patna</v>
      </c>
      <c r="Q2020" t="str">
        <f>VLOOKUP(C2020,customers!A:J,10,0)</f>
        <v>Premium</v>
      </c>
    </row>
    <row r="2021" spans="1:17" x14ac:dyDescent="0.3">
      <c r="A2021" t="s">
        <v>3092</v>
      </c>
      <c r="B2021" s="1">
        <v>45004</v>
      </c>
      <c r="C2021" t="s">
        <v>1065</v>
      </c>
      <c r="D2021" t="s">
        <v>1066</v>
      </c>
      <c r="E2021" t="s">
        <v>15</v>
      </c>
      <c r="F2021" t="s">
        <v>43</v>
      </c>
      <c r="G2021" t="s">
        <v>128</v>
      </c>
      <c r="H2021">
        <v>3</v>
      </c>
      <c r="I2021">
        <v>77691.44</v>
      </c>
      <c r="J2021">
        <v>0.05</v>
      </c>
      <c r="K2021">
        <v>221420.6</v>
      </c>
      <c r="L2021">
        <v>26322.26</v>
      </c>
      <c r="M2021">
        <f t="shared" si="95"/>
        <v>221420.60399999999</v>
      </c>
      <c r="N2021" t="str">
        <f t="shared" si="93"/>
        <v>Q1</v>
      </c>
      <c r="O2021" s="2">
        <f t="shared" si="94"/>
        <v>11.887900222472524</v>
      </c>
      <c r="P2021" t="str">
        <f>VLOOKUP(retail_sales_2023!C2021,customers!A:J,5,)</f>
        <v>Chennai</v>
      </c>
      <c r="Q2021" t="str">
        <f>VLOOKUP(C2021,customers!A:J,10,0)</f>
        <v>Premium</v>
      </c>
    </row>
    <row r="2022" spans="1:17" x14ac:dyDescent="0.3">
      <c r="A2022" t="s">
        <v>3093</v>
      </c>
      <c r="B2022" s="1">
        <v>44942</v>
      </c>
      <c r="C2022" t="s">
        <v>266</v>
      </c>
      <c r="D2022" t="s">
        <v>267</v>
      </c>
      <c r="E2022" t="s">
        <v>27</v>
      </c>
      <c r="F2022" t="s">
        <v>81</v>
      </c>
      <c r="G2022" t="s">
        <v>470</v>
      </c>
      <c r="H2022">
        <v>5</v>
      </c>
      <c r="I2022">
        <v>355.2</v>
      </c>
      <c r="J2022">
        <v>0</v>
      </c>
      <c r="K2022">
        <v>1776</v>
      </c>
      <c r="L2022">
        <v>515.17999999999995</v>
      </c>
      <c r="M2022">
        <f t="shared" si="95"/>
        <v>1776</v>
      </c>
      <c r="N2022" t="str">
        <f t="shared" si="93"/>
        <v>Q1</v>
      </c>
      <c r="O2022" s="2">
        <f t="shared" si="94"/>
        <v>29.007882882882878</v>
      </c>
      <c r="P2022" t="str">
        <f>VLOOKUP(retail_sales_2023!C2022,customers!A:J,5,)</f>
        <v>Amritsar</v>
      </c>
      <c r="Q2022" t="str">
        <f>VLOOKUP(C2022,customers!A:J,10,0)</f>
        <v>Premium</v>
      </c>
    </row>
    <row r="2023" spans="1:17" x14ac:dyDescent="0.3">
      <c r="A2023" t="s">
        <v>3094</v>
      </c>
      <c r="B2023" s="1">
        <v>45072</v>
      </c>
      <c r="C2023" t="s">
        <v>1370</v>
      </c>
      <c r="D2023" t="s">
        <v>1371</v>
      </c>
      <c r="E2023" t="s">
        <v>15</v>
      </c>
      <c r="F2023" t="s">
        <v>43</v>
      </c>
      <c r="G2023" t="s">
        <v>178</v>
      </c>
      <c r="H2023">
        <v>1</v>
      </c>
      <c r="I2023">
        <v>19245.900000000001</v>
      </c>
      <c r="J2023">
        <v>0.25</v>
      </c>
      <c r="K2023">
        <v>14434.43</v>
      </c>
      <c r="L2023">
        <v>-248.85</v>
      </c>
      <c r="M2023">
        <f t="shared" si="95"/>
        <v>14434.425000000001</v>
      </c>
      <c r="N2023" t="str">
        <f t="shared" si="93"/>
        <v>Q2</v>
      </c>
      <c r="O2023" s="2">
        <f t="shared" si="94"/>
        <v>-1.7240029568192161</v>
      </c>
      <c r="P2023" t="str">
        <f>VLOOKUP(retail_sales_2023!C2023,customers!A:J,5,)</f>
        <v>Chennai</v>
      </c>
      <c r="Q2023" t="str">
        <f>VLOOKUP(C2023,customers!A:J,10,0)</f>
        <v>Regular</v>
      </c>
    </row>
    <row r="2024" spans="1:17" x14ac:dyDescent="0.3">
      <c r="A2024" t="s">
        <v>3095</v>
      </c>
      <c r="B2024" s="1">
        <v>45121</v>
      </c>
      <c r="C2024" t="s">
        <v>741</v>
      </c>
      <c r="D2024" t="s">
        <v>742</v>
      </c>
      <c r="E2024" t="s">
        <v>15</v>
      </c>
      <c r="F2024" t="s">
        <v>81</v>
      </c>
      <c r="G2024" t="s">
        <v>158</v>
      </c>
      <c r="H2024">
        <v>3</v>
      </c>
      <c r="I2024">
        <v>4310.07</v>
      </c>
      <c r="J2024">
        <v>0.1</v>
      </c>
      <c r="K2024">
        <v>11637.19</v>
      </c>
      <c r="L2024">
        <v>-930.75</v>
      </c>
      <c r="M2024">
        <f t="shared" si="95"/>
        <v>11637.189</v>
      </c>
      <c r="N2024" t="str">
        <f t="shared" si="93"/>
        <v>Q3</v>
      </c>
      <c r="O2024" s="2">
        <f t="shared" si="94"/>
        <v>-7.9980648249276669</v>
      </c>
      <c r="P2024" t="str">
        <f>VLOOKUP(retail_sales_2023!C2024,customers!A:J,5,)</f>
        <v>Coimbatore</v>
      </c>
      <c r="Q2024" t="str">
        <f>VLOOKUP(C2024,customers!A:J,10,0)</f>
        <v>Regular</v>
      </c>
    </row>
    <row r="2025" spans="1:17" x14ac:dyDescent="0.3">
      <c r="A2025" t="s">
        <v>3096</v>
      </c>
      <c r="B2025" s="1">
        <v>44941</v>
      </c>
      <c r="C2025" t="s">
        <v>257</v>
      </c>
      <c r="D2025" t="s">
        <v>258</v>
      </c>
      <c r="E2025" t="s">
        <v>27</v>
      </c>
      <c r="F2025" t="s">
        <v>38</v>
      </c>
      <c r="G2025" t="s">
        <v>141</v>
      </c>
      <c r="H2025">
        <v>3</v>
      </c>
      <c r="I2025">
        <v>246.8</v>
      </c>
      <c r="J2025">
        <v>0.05</v>
      </c>
      <c r="K2025">
        <v>703.38</v>
      </c>
      <c r="L2025">
        <v>204.99</v>
      </c>
      <c r="M2025">
        <f t="shared" si="95"/>
        <v>703.38000000000011</v>
      </c>
      <c r="N2025" t="str">
        <f t="shared" si="93"/>
        <v>Q1</v>
      </c>
      <c r="O2025" s="2">
        <f t="shared" si="94"/>
        <v>29.143563934146549</v>
      </c>
      <c r="P2025" t="str">
        <f>VLOOKUP(retail_sales_2023!C2025,customers!A:J,5,)</f>
        <v>Delhi</v>
      </c>
      <c r="Q2025" t="str">
        <f>VLOOKUP(C2025,customers!A:J,10,0)</f>
        <v>Regular</v>
      </c>
    </row>
    <row r="2026" spans="1:17" x14ac:dyDescent="0.3">
      <c r="A2026" t="s">
        <v>3097</v>
      </c>
      <c r="B2026" s="1">
        <v>45164</v>
      </c>
      <c r="C2026" t="s">
        <v>1634</v>
      </c>
      <c r="D2026" t="s">
        <v>1635</v>
      </c>
      <c r="E2026" t="s">
        <v>33</v>
      </c>
      <c r="F2026" t="s">
        <v>81</v>
      </c>
      <c r="G2026" t="s">
        <v>105</v>
      </c>
      <c r="H2026">
        <v>5</v>
      </c>
      <c r="I2026">
        <v>472.06</v>
      </c>
      <c r="J2026">
        <v>0.15</v>
      </c>
      <c r="K2026">
        <v>2006.26</v>
      </c>
      <c r="L2026">
        <v>742.92</v>
      </c>
      <c r="M2026">
        <f t="shared" si="95"/>
        <v>2006.2550000000001</v>
      </c>
      <c r="N2026" t="str">
        <f t="shared" si="93"/>
        <v>Q3</v>
      </c>
      <c r="O2026" s="2">
        <f t="shared" si="94"/>
        <v>37.030095800145538</v>
      </c>
      <c r="P2026" t="str">
        <f>VLOOKUP(retail_sales_2023!C2026,customers!A:J,5,)</f>
        <v>Nagpur</v>
      </c>
      <c r="Q2026" t="str">
        <f>VLOOKUP(C2026,customers!A:J,10,0)</f>
        <v>Occasional</v>
      </c>
    </row>
    <row r="2027" spans="1:17" x14ac:dyDescent="0.3">
      <c r="A2027" t="s">
        <v>3098</v>
      </c>
      <c r="B2027" s="1">
        <v>45054</v>
      </c>
      <c r="C2027" t="s">
        <v>525</v>
      </c>
      <c r="D2027" t="s">
        <v>526</v>
      </c>
      <c r="E2027" t="s">
        <v>21</v>
      </c>
      <c r="F2027" t="s">
        <v>38</v>
      </c>
      <c r="G2027" t="s">
        <v>141</v>
      </c>
      <c r="H2027">
        <v>2</v>
      </c>
      <c r="I2027">
        <v>628.55999999999995</v>
      </c>
      <c r="J2027">
        <v>0.15</v>
      </c>
      <c r="K2027">
        <v>1068.55</v>
      </c>
      <c r="L2027">
        <v>388.88</v>
      </c>
      <c r="M2027">
        <f t="shared" si="95"/>
        <v>1068.5519999999999</v>
      </c>
      <c r="N2027" t="str">
        <f t="shared" si="93"/>
        <v>Q2</v>
      </c>
      <c r="O2027" s="2">
        <f t="shared" si="94"/>
        <v>36.393243180010295</v>
      </c>
      <c r="P2027" t="str">
        <f>VLOOKUP(retail_sales_2023!C2027,customers!A:J,5,)</f>
        <v>Patna</v>
      </c>
      <c r="Q2027" t="str">
        <f>VLOOKUP(C2027,customers!A:J,10,0)</f>
        <v>Occasional</v>
      </c>
    </row>
    <row r="2028" spans="1:17" x14ac:dyDescent="0.3">
      <c r="A2028" t="s">
        <v>3099</v>
      </c>
      <c r="B2028" s="1">
        <v>44990</v>
      </c>
      <c r="C2028" t="s">
        <v>2621</v>
      </c>
      <c r="D2028" t="s">
        <v>2622</v>
      </c>
      <c r="E2028" t="s">
        <v>27</v>
      </c>
      <c r="F2028" t="s">
        <v>43</v>
      </c>
      <c r="G2028" t="s">
        <v>121</v>
      </c>
      <c r="H2028">
        <v>3</v>
      </c>
      <c r="I2028">
        <v>19592.740000000002</v>
      </c>
      <c r="J2028">
        <v>0.1</v>
      </c>
      <c r="K2028">
        <v>52900.4</v>
      </c>
      <c r="L2028">
        <v>6984.22</v>
      </c>
      <c r="M2028">
        <f t="shared" si="95"/>
        <v>52900.398000000001</v>
      </c>
      <c r="N2028" t="str">
        <f t="shared" si="93"/>
        <v>Q1</v>
      </c>
      <c r="O2028" s="2">
        <f t="shared" si="94"/>
        <v>13.202584479512442</v>
      </c>
      <c r="P2028" t="str">
        <f>VLOOKUP(retail_sales_2023!C2028,customers!A:J,5,)</f>
        <v>Jaipur</v>
      </c>
      <c r="Q2028" t="str">
        <f>VLOOKUP(C2028,customers!A:J,10,0)</f>
        <v>Premium</v>
      </c>
    </row>
    <row r="2029" spans="1:17" x14ac:dyDescent="0.3">
      <c r="A2029" t="s">
        <v>3100</v>
      </c>
      <c r="B2029" s="1">
        <v>45286</v>
      </c>
      <c r="C2029" t="s">
        <v>1643</v>
      </c>
      <c r="D2029" t="s">
        <v>1644</v>
      </c>
      <c r="E2029" t="s">
        <v>15</v>
      </c>
      <c r="F2029" t="s">
        <v>81</v>
      </c>
      <c r="G2029" t="s">
        <v>370</v>
      </c>
      <c r="H2029">
        <v>2</v>
      </c>
      <c r="I2029">
        <v>4917.43</v>
      </c>
      <c r="J2029">
        <v>0</v>
      </c>
      <c r="K2029">
        <v>9834.86</v>
      </c>
      <c r="L2029">
        <v>3162.43</v>
      </c>
      <c r="M2029">
        <f t="shared" si="95"/>
        <v>9834.86</v>
      </c>
      <c r="N2029" t="str">
        <f t="shared" si="93"/>
        <v>Q4</v>
      </c>
      <c r="O2029" s="2">
        <f t="shared" si="94"/>
        <v>32.15531283617662</v>
      </c>
      <c r="P2029" t="str">
        <f>VLOOKUP(retail_sales_2023!C2029,customers!A:J,5,)</f>
        <v>Hyderabad</v>
      </c>
      <c r="Q2029" t="str">
        <f>VLOOKUP(C2029,customers!A:J,10,0)</f>
        <v>Premium</v>
      </c>
    </row>
    <row r="2030" spans="1:17" x14ac:dyDescent="0.3">
      <c r="A2030" t="s">
        <v>3101</v>
      </c>
      <c r="B2030" s="1">
        <v>45156</v>
      </c>
      <c r="C2030" t="s">
        <v>1167</v>
      </c>
      <c r="D2030" t="s">
        <v>1168</v>
      </c>
      <c r="E2030" t="s">
        <v>21</v>
      </c>
      <c r="F2030" t="s">
        <v>22</v>
      </c>
      <c r="G2030" t="s">
        <v>23</v>
      </c>
      <c r="H2030">
        <v>5</v>
      </c>
      <c r="I2030">
        <v>43899.55</v>
      </c>
      <c r="J2030">
        <v>0.15</v>
      </c>
      <c r="K2030">
        <v>186573.09</v>
      </c>
      <c r="L2030">
        <v>37390.92</v>
      </c>
      <c r="M2030">
        <f t="shared" si="95"/>
        <v>186573.08749999999</v>
      </c>
      <c r="N2030" t="str">
        <f t="shared" si="93"/>
        <v>Q3</v>
      </c>
      <c r="O2030" s="2">
        <f t="shared" si="94"/>
        <v>20.040896573026689</v>
      </c>
      <c r="P2030" t="str">
        <f>VLOOKUP(retail_sales_2023!C2030,customers!A:J,5,)</f>
        <v>Bhubaneswar</v>
      </c>
      <c r="Q2030" t="str">
        <f>VLOOKUP(C2030,customers!A:J,10,0)</f>
        <v>Regular</v>
      </c>
    </row>
    <row r="2031" spans="1:17" x14ac:dyDescent="0.3">
      <c r="A2031" t="s">
        <v>3102</v>
      </c>
      <c r="B2031" s="1">
        <v>44940</v>
      </c>
      <c r="C2031" t="s">
        <v>1080</v>
      </c>
      <c r="D2031" t="s">
        <v>1081</v>
      </c>
      <c r="E2031" t="s">
        <v>15</v>
      </c>
      <c r="F2031" t="s">
        <v>43</v>
      </c>
      <c r="G2031" t="s">
        <v>44</v>
      </c>
      <c r="H2031">
        <v>1</v>
      </c>
      <c r="I2031">
        <v>31391.81</v>
      </c>
      <c r="J2031">
        <v>0.1</v>
      </c>
      <c r="K2031">
        <v>28252.63</v>
      </c>
      <c r="L2031">
        <v>3924.91</v>
      </c>
      <c r="M2031">
        <f t="shared" si="95"/>
        <v>28252.629000000001</v>
      </c>
      <c r="N2031" t="str">
        <f t="shared" si="93"/>
        <v>Q1</v>
      </c>
      <c r="O2031" s="2">
        <f t="shared" si="94"/>
        <v>13.892193399340167</v>
      </c>
      <c r="P2031" t="str">
        <f>VLOOKUP(retail_sales_2023!C2031,customers!A:J,5,)</f>
        <v>Hyderabad</v>
      </c>
      <c r="Q2031" t="str">
        <f>VLOOKUP(C2031,customers!A:J,10,0)</f>
        <v>Regular</v>
      </c>
    </row>
    <row r="2032" spans="1:17" x14ac:dyDescent="0.3">
      <c r="A2032" t="s">
        <v>3103</v>
      </c>
      <c r="B2032" s="1">
        <v>45201</v>
      </c>
      <c r="C2032" t="s">
        <v>2155</v>
      </c>
      <c r="D2032" t="s">
        <v>2286</v>
      </c>
      <c r="E2032" t="s">
        <v>15</v>
      </c>
      <c r="F2032" t="s">
        <v>81</v>
      </c>
      <c r="G2032" t="s">
        <v>158</v>
      </c>
      <c r="H2032">
        <v>2</v>
      </c>
      <c r="I2032">
        <v>3140.98</v>
      </c>
      <c r="J2032">
        <v>0</v>
      </c>
      <c r="K2032">
        <v>6281.96</v>
      </c>
      <c r="L2032">
        <v>2084.34</v>
      </c>
      <c r="M2032">
        <f t="shared" si="95"/>
        <v>6281.96</v>
      </c>
      <c r="N2032" t="str">
        <f t="shared" si="93"/>
        <v>Q4</v>
      </c>
      <c r="O2032" s="2">
        <f t="shared" si="94"/>
        <v>33.179771918318494</v>
      </c>
      <c r="P2032" t="str">
        <f>VLOOKUP(retail_sales_2023!C2032,customers!A:J,5,)</f>
        <v>Bengaluru</v>
      </c>
      <c r="Q2032" t="str">
        <f>VLOOKUP(C2032,customers!A:J,10,0)</f>
        <v>Regular</v>
      </c>
    </row>
    <row r="2033" spans="1:17" x14ac:dyDescent="0.3">
      <c r="A2033" t="s">
        <v>3104</v>
      </c>
      <c r="B2033" s="1">
        <v>45050</v>
      </c>
      <c r="C2033" t="s">
        <v>1146</v>
      </c>
      <c r="D2033" t="s">
        <v>1147</v>
      </c>
      <c r="E2033" t="s">
        <v>27</v>
      </c>
      <c r="F2033" t="s">
        <v>28</v>
      </c>
      <c r="G2033" t="s">
        <v>466</v>
      </c>
      <c r="H2033">
        <v>3</v>
      </c>
      <c r="I2033">
        <v>4598.1000000000004</v>
      </c>
      <c r="J2033">
        <v>0.05</v>
      </c>
      <c r="K2033">
        <v>13104.59</v>
      </c>
      <c r="L2033">
        <v>2889.42</v>
      </c>
      <c r="M2033">
        <f t="shared" si="95"/>
        <v>13104.585000000001</v>
      </c>
      <c r="N2033" t="str">
        <f t="shared" si="93"/>
        <v>Q2</v>
      </c>
      <c r="O2033" s="2">
        <f t="shared" si="94"/>
        <v>22.048915685267527</v>
      </c>
      <c r="P2033" t="str">
        <f>VLOOKUP(retail_sales_2023!C2033,customers!A:J,5,)</f>
        <v>Jaipur</v>
      </c>
      <c r="Q2033" t="str">
        <f>VLOOKUP(C2033,customers!A:J,10,0)</f>
        <v>Premium</v>
      </c>
    </row>
    <row r="2034" spans="1:17" x14ac:dyDescent="0.3">
      <c r="A2034" t="s">
        <v>3105</v>
      </c>
      <c r="B2034" s="1">
        <v>45285</v>
      </c>
      <c r="C2034" t="s">
        <v>224</v>
      </c>
      <c r="D2034" t="s">
        <v>225</v>
      </c>
      <c r="E2034" t="s">
        <v>33</v>
      </c>
      <c r="F2034" t="s">
        <v>43</v>
      </c>
      <c r="G2034" t="s">
        <v>121</v>
      </c>
      <c r="H2034">
        <v>2</v>
      </c>
      <c r="I2034">
        <v>67051.539999999994</v>
      </c>
      <c r="J2034">
        <v>0.1</v>
      </c>
      <c r="K2034">
        <v>120692.77</v>
      </c>
      <c r="L2034">
        <v>14281.44</v>
      </c>
      <c r="M2034">
        <f t="shared" si="95"/>
        <v>120692.772</v>
      </c>
      <c r="N2034" t="str">
        <f t="shared" si="93"/>
        <v>Q4</v>
      </c>
      <c r="O2034" s="2">
        <f t="shared" si="94"/>
        <v>11.832887752928366</v>
      </c>
      <c r="P2034" t="str">
        <f>VLOOKUP(retail_sales_2023!C2034,customers!A:J,5,)</f>
        <v>Surat</v>
      </c>
      <c r="Q2034" t="str">
        <f>VLOOKUP(C2034,customers!A:J,10,0)</f>
        <v>Premium</v>
      </c>
    </row>
    <row r="2035" spans="1:17" x14ac:dyDescent="0.3">
      <c r="A2035" t="s">
        <v>3106</v>
      </c>
      <c r="B2035" s="1">
        <v>45140</v>
      </c>
      <c r="C2035" t="s">
        <v>1090</v>
      </c>
      <c r="D2035" t="s">
        <v>1091</v>
      </c>
      <c r="E2035" t="s">
        <v>27</v>
      </c>
      <c r="F2035" t="s">
        <v>22</v>
      </c>
      <c r="G2035" t="s">
        <v>210</v>
      </c>
      <c r="H2035">
        <v>4</v>
      </c>
      <c r="I2035">
        <v>7564.17</v>
      </c>
      <c r="J2035">
        <v>0</v>
      </c>
      <c r="K2035">
        <v>30256.68</v>
      </c>
      <c r="L2035">
        <v>7374.39</v>
      </c>
      <c r="M2035">
        <f t="shared" si="95"/>
        <v>30256.68</v>
      </c>
      <c r="N2035" t="str">
        <f t="shared" si="93"/>
        <v>Q3</v>
      </c>
      <c r="O2035" s="2">
        <f t="shared" si="94"/>
        <v>24.372766608894299</v>
      </c>
      <c r="P2035" t="str">
        <f>VLOOKUP(retail_sales_2023!C2035,customers!A:J,5,)</f>
        <v>Lucknow</v>
      </c>
      <c r="Q2035" t="str">
        <f>VLOOKUP(C2035,customers!A:J,10,0)</f>
        <v>Regular</v>
      </c>
    </row>
    <row r="2036" spans="1:17" x14ac:dyDescent="0.3">
      <c r="A2036" t="s">
        <v>3107</v>
      </c>
      <c r="B2036" s="1">
        <v>45079</v>
      </c>
      <c r="C2036" t="s">
        <v>1265</v>
      </c>
      <c r="D2036" t="s">
        <v>1266</v>
      </c>
      <c r="E2036" t="s">
        <v>15</v>
      </c>
      <c r="F2036" t="s">
        <v>38</v>
      </c>
      <c r="G2036" t="s">
        <v>48</v>
      </c>
      <c r="H2036">
        <v>4</v>
      </c>
      <c r="I2036">
        <v>2708.13</v>
      </c>
      <c r="J2036">
        <v>0.15</v>
      </c>
      <c r="K2036">
        <v>9207.64</v>
      </c>
      <c r="L2036">
        <v>2626.33</v>
      </c>
      <c r="M2036">
        <f t="shared" si="95"/>
        <v>9207.6419999999998</v>
      </c>
      <c r="N2036" t="str">
        <f t="shared" si="93"/>
        <v>Q2</v>
      </c>
      <c r="O2036" s="2">
        <f t="shared" si="94"/>
        <v>28.523378411840604</v>
      </c>
      <c r="P2036" t="str">
        <f>VLOOKUP(retail_sales_2023!C2036,customers!A:J,5,)</f>
        <v>Coimbatore</v>
      </c>
      <c r="Q2036" t="str">
        <f>VLOOKUP(C2036,customers!A:J,10,0)</f>
        <v>Premium</v>
      </c>
    </row>
    <row r="2037" spans="1:17" x14ac:dyDescent="0.3">
      <c r="A2037" t="s">
        <v>3108</v>
      </c>
      <c r="B2037" s="1">
        <v>44931</v>
      </c>
      <c r="C2037" t="s">
        <v>148</v>
      </c>
      <c r="D2037" t="s">
        <v>149</v>
      </c>
      <c r="E2037" t="s">
        <v>21</v>
      </c>
      <c r="F2037" t="s">
        <v>52</v>
      </c>
      <c r="G2037" t="s">
        <v>133</v>
      </c>
      <c r="H2037">
        <v>4</v>
      </c>
      <c r="I2037">
        <v>416.44</v>
      </c>
      <c r="J2037">
        <v>0.25</v>
      </c>
      <c r="K2037">
        <v>1249.32</v>
      </c>
      <c r="L2037">
        <v>84.92</v>
      </c>
      <c r="M2037">
        <f t="shared" si="95"/>
        <v>1249.32</v>
      </c>
      <c r="N2037" t="str">
        <f t="shared" si="93"/>
        <v>Q1</v>
      </c>
      <c r="O2037" s="2">
        <f t="shared" si="94"/>
        <v>6.7972977299651021</v>
      </c>
      <c r="P2037" t="str">
        <f>VLOOKUP(retail_sales_2023!C2037,customers!A:J,5,)</f>
        <v>Ranchi</v>
      </c>
      <c r="Q2037" t="str">
        <f>VLOOKUP(C2037,customers!A:J,10,0)</f>
        <v>Premium</v>
      </c>
    </row>
    <row r="2038" spans="1:17" x14ac:dyDescent="0.3">
      <c r="A2038" t="s">
        <v>3109</v>
      </c>
      <c r="B2038" s="1">
        <v>44998</v>
      </c>
      <c r="C2038" t="s">
        <v>1896</v>
      </c>
      <c r="D2038" t="s">
        <v>1897</v>
      </c>
      <c r="E2038" t="s">
        <v>33</v>
      </c>
      <c r="F2038" t="s">
        <v>28</v>
      </c>
      <c r="G2038" t="s">
        <v>466</v>
      </c>
      <c r="H2038">
        <v>5</v>
      </c>
      <c r="I2038">
        <v>893.35</v>
      </c>
      <c r="J2038">
        <v>0</v>
      </c>
      <c r="K2038">
        <v>4466.75</v>
      </c>
      <c r="L2038">
        <v>764.97</v>
      </c>
      <c r="M2038">
        <f t="shared" si="95"/>
        <v>4466.75</v>
      </c>
      <c r="N2038" t="str">
        <f t="shared" si="93"/>
        <v>Q1</v>
      </c>
      <c r="O2038" s="2">
        <f t="shared" si="94"/>
        <v>17.125874517266471</v>
      </c>
      <c r="P2038" t="str">
        <f>VLOOKUP(retail_sales_2023!C2038,customers!A:J,5,)</f>
        <v>Mumbai</v>
      </c>
      <c r="Q2038" t="str">
        <f>VLOOKUP(C2038,customers!A:J,10,0)</f>
        <v>Premium</v>
      </c>
    </row>
    <row r="2039" spans="1:17" x14ac:dyDescent="0.3">
      <c r="A2039" t="s">
        <v>3110</v>
      </c>
      <c r="B2039" s="1">
        <v>45225</v>
      </c>
      <c r="C2039" t="s">
        <v>491</v>
      </c>
      <c r="D2039" t="s">
        <v>492</v>
      </c>
      <c r="E2039" t="s">
        <v>21</v>
      </c>
      <c r="F2039" t="s">
        <v>28</v>
      </c>
      <c r="G2039" t="s">
        <v>672</v>
      </c>
      <c r="H2039">
        <v>1</v>
      </c>
      <c r="I2039">
        <v>2849.88</v>
      </c>
      <c r="J2039">
        <v>0.3</v>
      </c>
      <c r="K2039">
        <v>1994.92</v>
      </c>
      <c r="L2039">
        <v>543.89</v>
      </c>
      <c r="M2039">
        <f t="shared" si="95"/>
        <v>1994.9159999999999</v>
      </c>
      <c r="N2039" t="str">
        <f t="shared" si="93"/>
        <v>Q4</v>
      </c>
      <c r="O2039" s="2">
        <f t="shared" si="94"/>
        <v>27.263749924809012</v>
      </c>
      <c r="P2039" t="str">
        <f>VLOOKUP(retail_sales_2023!C2039,customers!A:J,5,)</f>
        <v>Patna</v>
      </c>
      <c r="Q2039" t="str">
        <f>VLOOKUP(C2039,customers!A:J,10,0)</f>
        <v>Premium</v>
      </c>
    </row>
    <row r="2040" spans="1:17" x14ac:dyDescent="0.3">
      <c r="A2040" t="s">
        <v>3111</v>
      </c>
      <c r="B2040" s="1">
        <v>44956</v>
      </c>
      <c r="C2040" t="s">
        <v>310</v>
      </c>
      <c r="D2040" t="s">
        <v>311</v>
      </c>
      <c r="E2040" t="s">
        <v>21</v>
      </c>
      <c r="F2040" t="s">
        <v>52</v>
      </c>
      <c r="G2040" t="s">
        <v>117</v>
      </c>
      <c r="H2040">
        <v>2</v>
      </c>
      <c r="I2040">
        <v>600.16999999999996</v>
      </c>
      <c r="J2040">
        <v>0</v>
      </c>
      <c r="K2040">
        <v>1200.3399999999999</v>
      </c>
      <c r="L2040">
        <v>83.69</v>
      </c>
      <c r="M2040">
        <f t="shared" si="95"/>
        <v>1200.3399999999999</v>
      </c>
      <c r="N2040" t="str">
        <f t="shared" si="93"/>
        <v>Q1</v>
      </c>
      <c r="O2040" s="2">
        <f t="shared" si="94"/>
        <v>6.9721912124897951</v>
      </c>
      <c r="P2040" t="str">
        <f>VLOOKUP(retail_sales_2023!C2040,customers!A:J,5,)</f>
        <v>Patna</v>
      </c>
      <c r="Q2040" t="str">
        <f>VLOOKUP(C2040,customers!A:J,10,0)</f>
        <v>Regular</v>
      </c>
    </row>
    <row r="2041" spans="1:17" x14ac:dyDescent="0.3">
      <c r="A2041" t="s">
        <v>3112</v>
      </c>
      <c r="B2041" s="1">
        <v>45175</v>
      </c>
      <c r="C2041" t="s">
        <v>2259</v>
      </c>
      <c r="D2041" t="s">
        <v>2260</v>
      </c>
      <c r="E2041" t="s">
        <v>21</v>
      </c>
      <c r="F2041" t="s">
        <v>52</v>
      </c>
      <c r="G2041" t="s">
        <v>200</v>
      </c>
      <c r="H2041">
        <v>2</v>
      </c>
      <c r="I2041">
        <v>604.64</v>
      </c>
      <c r="J2041">
        <v>0.25</v>
      </c>
      <c r="K2041">
        <v>906.96</v>
      </c>
      <c r="L2041">
        <v>82.56</v>
      </c>
      <c r="M2041">
        <f t="shared" si="95"/>
        <v>906.96</v>
      </c>
      <c r="N2041" t="str">
        <f t="shared" si="93"/>
        <v>Q3</v>
      </c>
      <c r="O2041" s="2">
        <f t="shared" si="94"/>
        <v>9.1029372849960311</v>
      </c>
      <c r="P2041" t="str">
        <f>VLOOKUP(retail_sales_2023!C2041,customers!A:J,5,)</f>
        <v>Bhubaneswar</v>
      </c>
      <c r="Q2041" t="str">
        <f>VLOOKUP(C2041,customers!A:J,10,0)</f>
        <v>Regular</v>
      </c>
    </row>
    <row r="2042" spans="1:17" x14ac:dyDescent="0.3">
      <c r="A2042" t="s">
        <v>3113</v>
      </c>
      <c r="B2042" s="1">
        <v>45174</v>
      </c>
      <c r="C2042" t="s">
        <v>1395</v>
      </c>
      <c r="D2042" t="s">
        <v>1396</v>
      </c>
      <c r="E2042" t="s">
        <v>15</v>
      </c>
      <c r="F2042" t="s">
        <v>81</v>
      </c>
      <c r="G2042" t="s">
        <v>101</v>
      </c>
      <c r="H2042">
        <v>3</v>
      </c>
      <c r="I2042">
        <v>2857.8</v>
      </c>
      <c r="J2042">
        <v>0</v>
      </c>
      <c r="K2042">
        <v>8573.4</v>
      </c>
      <c r="L2042">
        <v>2675.37</v>
      </c>
      <c r="M2042">
        <f t="shared" si="95"/>
        <v>8573.4000000000015</v>
      </c>
      <c r="N2042" t="str">
        <f t="shared" si="93"/>
        <v>Q3</v>
      </c>
      <c r="O2042" s="2">
        <f t="shared" si="94"/>
        <v>31.205472741269507</v>
      </c>
      <c r="P2042" t="str">
        <f>VLOOKUP(retail_sales_2023!C2042,customers!A:J,5,)</f>
        <v>Coimbatore</v>
      </c>
      <c r="Q2042" t="str">
        <f>VLOOKUP(C2042,customers!A:J,10,0)</f>
        <v>Occasional</v>
      </c>
    </row>
    <row r="2043" spans="1:17" x14ac:dyDescent="0.3">
      <c r="A2043" t="s">
        <v>3114</v>
      </c>
      <c r="B2043" s="1">
        <v>45225</v>
      </c>
      <c r="C2043" t="s">
        <v>84</v>
      </c>
      <c r="D2043" t="s">
        <v>85</v>
      </c>
      <c r="E2043" t="s">
        <v>33</v>
      </c>
      <c r="F2043" t="s">
        <v>22</v>
      </c>
      <c r="G2043" t="s">
        <v>182</v>
      </c>
      <c r="H2043">
        <v>2</v>
      </c>
      <c r="I2043">
        <v>9100.3799999999992</v>
      </c>
      <c r="J2043">
        <v>0.15</v>
      </c>
      <c r="K2043">
        <v>15470.65</v>
      </c>
      <c r="L2043">
        <v>4128.71</v>
      </c>
      <c r="M2043">
        <f t="shared" si="95"/>
        <v>15470.645999999999</v>
      </c>
      <c r="N2043" t="str">
        <f t="shared" si="93"/>
        <v>Q4</v>
      </c>
      <c r="O2043" s="2">
        <f t="shared" si="94"/>
        <v>26.687372540908104</v>
      </c>
      <c r="P2043" t="str">
        <f>VLOOKUP(retail_sales_2023!C2043,customers!A:J,5,)</f>
        <v>Mumbai</v>
      </c>
      <c r="Q2043" t="str">
        <f>VLOOKUP(C2043,customers!A:J,10,0)</f>
        <v>Regular</v>
      </c>
    </row>
    <row r="2044" spans="1:17" x14ac:dyDescent="0.3">
      <c r="A2044" t="s">
        <v>3115</v>
      </c>
      <c r="B2044" s="1">
        <v>45092</v>
      </c>
      <c r="C2044" t="s">
        <v>2033</v>
      </c>
      <c r="D2044" t="s">
        <v>2034</v>
      </c>
      <c r="E2044" t="s">
        <v>33</v>
      </c>
      <c r="F2044" t="s">
        <v>28</v>
      </c>
      <c r="G2044" t="s">
        <v>672</v>
      </c>
      <c r="H2044">
        <v>5</v>
      </c>
      <c r="I2044">
        <v>1367.76</v>
      </c>
      <c r="J2044">
        <v>0.05</v>
      </c>
      <c r="K2044">
        <v>6496.86</v>
      </c>
      <c r="L2044">
        <v>1752.45</v>
      </c>
      <c r="M2044">
        <f t="shared" si="95"/>
        <v>6496.86</v>
      </c>
      <c r="N2044" t="str">
        <f t="shared" si="93"/>
        <v>Q2</v>
      </c>
      <c r="O2044" s="2">
        <f t="shared" si="94"/>
        <v>26.973799650908287</v>
      </c>
      <c r="P2044" t="str">
        <f>VLOOKUP(retail_sales_2023!C2044,customers!A:J,5,)</f>
        <v>Nagpur</v>
      </c>
      <c r="Q2044" t="str">
        <f>VLOOKUP(C2044,customers!A:J,10,0)</f>
        <v>Regular</v>
      </c>
    </row>
    <row r="2045" spans="1:17" x14ac:dyDescent="0.3">
      <c r="A2045" t="s">
        <v>3116</v>
      </c>
      <c r="B2045" s="1">
        <v>45138</v>
      </c>
      <c r="C2045" t="s">
        <v>136</v>
      </c>
      <c r="D2045" t="s">
        <v>137</v>
      </c>
      <c r="E2045" t="s">
        <v>15</v>
      </c>
      <c r="F2045" t="s">
        <v>43</v>
      </c>
      <c r="G2045" t="s">
        <v>121</v>
      </c>
      <c r="H2045">
        <v>1</v>
      </c>
      <c r="I2045">
        <v>35912.9</v>
      </c>
      <c r="J2045">
        <v>0.25</v>
      </c>
      <c r="K2045">
        <v>26934.68</v>
      </c>
      <c r="L2045">
        <v>3564.44</v>
      </c>
      <c r="M2045">
        <f t="shared" si="95"/>
        <v>26934.675000000003</v>
      </c>
      <c r="N2045" t="str">
        <f t="shared" si="93"/>
        <v>Q3</v>
      </c>
      <c r="O2045" s="2">
        <f t="shared" si="94"/>
        <v>13.233645248430648</v>
      </c>
      <c r="P2045" t="str">
        <f>VLOOKUP(retail_sales_2023!C2045,customers!A:J,5,)</f>
        <v>Hyderabad</v>
      </c>
      <c r="Q2045" t="str">
        <f>VLOOKUP(C2045,customers!A:J,10,0)</f>
        <v>Regular</v>
      </c>
    </row>
    <row r="2046" spans="1:17" x14ac:dyDescent="0.3">
      <c r="A2046" t="s">
        <v>3117</v>
      </c>
      <c r="B2046" s="1">
        <v>45049</v>
      </c>
      <c r="C2046" t="s">
        <v>3118</v>
      </c>
      <c r="D2046" t="s">
        <v>3119</v>
      </c>
      <c r="E2046" t="s">
        <v>33</v>
      </c>
      <c r="F2046" t="s">
        <v>52</v>
      </c>
      <c r="G2046" t="s">
        <v>226</v>
      </c>
      <c r="H2046">
        <v>3</v>
      </c>
      <c r="I2046">
        <v>354.1</v>
      </c>
      <c r="J2046">
        <v>0.15</v>
      </c>
      <c r="K2046">
        <v>902.96</v>
      </c>
      <c r="L2046">
        <v>72.489999999999995</v>
      </c>
      <c r="M2046">
        <f t="shared" si="95"/>
        <v>902.95500000000015</v>
      </c>
      <c r="N2046" t="str">
        <f t="shared" si="93"/>
        <v>Q2</v>
      </c>
      <c r="O2046" s="2">
        <f t="shared" si="94"/>
        <v>8.0280411092407196</v>
      </c>
      <c r="P2046" t="str">
        <f>VLOOKUP(retail_sales_2023!C2046,customers!A:J,5,)</f>
        <v>Surat</v>
      </c>
      <c r="Q2046" t="str">
        <f>VLOOKUP(C2046,customers!A:J,10,0)</f>
        <v>Premium</v>
      </c>
    </row>
    <row r="2047" spans="1:17" x14ac:dyDescent="0.3">
      <c r="A2047" t="s">
        <v>3120</v>
      </c>
      <c r="B2047" s="1">
        <v>44960</v>
      </c>
      <c r="C2047" t="s">
        <v>531</v>
      </c>
      <c r="D2047" t="s">
        <v>532</v>
      </c>
      <c r="E2047" t="s">
        <v>15</v>
      </c>
      <c r="F2047" t="s">
        <v>52</v>
      </c>
      <c r="G2047" t="s">
        <v>200</v>
      </c>
      <c r="H2047">
        <v>4</v>
      </c>
      <c r="I2047">
        <v>474.97</v>
      </c>
      <c r="J2047">
        <v>0</v>
      </c>
      <c r="K2047">
        <v>1899.88</v>
      </c>
      <c r="L2047">
        <v>153.19999999999999</v>
      </c>
      <c r="M2047">
        <f t="shared" si="95"/>
        <v>1899.88</v>
      </c>
      <c r="N2047" t="str">
        <f t="shared" si="93"/>
        <v>Q1</v>
      </c>
      <c r="O2047" s="2">
        <f t="shared" si="94"/>
        <v>8.0636671789797241</v>
      </c>
      <c r="P2047" t="str">
        <f>VLOOKUP(retail_sales_2023!C2047,customers!A:J,5,)</f>
        <v>Hyderabad</v>
      </c>
      <c r="Q2047" t="str">
        <f>VLOOKUP(C2047,customers!A:J,10,0)</f>
        <v>Regular</v>
      </c>
    </row>
    <row r="2048" spans="1:17" x14ac:dyDescent="0.3">
      <c r="A2048" t="s">
        <v>3121</v>
      </c>
      <c r="B2048" s="1">
        <v>45092</v>
      </c>
      <c r="C2048" t="s">
        <v>468</v>
      </c>
      <c r="D2048" t="s">
        <v>469</v>
      </c>
      <c r="E2048" t="s">
        <v>15</v>
      </c>
      <c r="F2048" t="s">
        <v>28</v>
      </c>
      <c r="G2048" t="s">
        <v>29</v>
      </c>
      <c r="H2048">
        <v>5</v>
      </c>
      <c r="I2048">
        <v>7432.21</v>
      </c>
      <c r="J2048">
        <v>0.05</v>
      </c>
      <c r="K2048">
        <v>35303</v>
      </c>
      <c r="L2048">
        <v>5780.14</v>
      </c>
      <c r="M2048">
        <f t="shared" si="95"/>
        <v>35302.997499999998</v>
      </c>
      <c r="N2048" t="str">
        <f t="shared" si="93"/>
        <v>Q2</v>
      </c>
      <c r="O2048" s="2">
        <f t="shared" si="94"/>
        <v>16.372942809392971</v>
      </c>
      <c r="P2048" t="str">
        <f>VLOOKUP(retail_sales_2023!C2048,customers!A:J,5,)</f>
        <v>Bengaluru</v>
      </c>
      <c r="Q2048" t="str">
        <f>VLOOKUP(C2048,customers!A:J,10,0)</f>
        <v>Regular</v>
      </c>
    </row>
    <row r="2049" spans="1:17" x14ac:dyDescent="0.3">
      <c r="A2049" t="s">
        <v>3122</v>
      </c>
      <c r="B2049" s="1">
        <v>45050</v>
      </c>
      <c r="C2049" t="s">
        <v>660</v>
      </c>
      <c r="D2049" t="s">
        <v>661</v>
      </c>
      <c r="E2049" t="s">
        <v>21</v>
      </c>
      <c r="F2049" t="s">
        <v>38</v>
      </c>
      <c r="G2049" t="s">
        <v>65</v>
      </c>
      <c r="H2049">
        <v>4</v>
      </c>
      <c r="I2049">
        <v>1275.21</v>
      </c>
      <c r="J2049">
        <v>0.1</v>
      </c>
      <c r="K2049">
        <v>4590.76</v>
      </c>
      <c r="L2049">
        <v>1539.3</v>
      </c>
      <c r="M2049">
        <f t="shared" si="95"/>
        <v>4590.7560000000003</v>
      </c>
      <c r="N2049" t="str">
        <f t="shared" si="93"/>
        <v>Q2</v>
      </c>
      <c r="O2049" s="2">
        <f t="shared" si="94"/>
        <v>33.530395838597528</v>
      </c>
      <c r="P2049" t="str">
        <f>VLOOKUP(retail_sales_2023!C2049,customers!A:J,5,)</f>
        <v>Ranchi</v>
      </c>
      <c r="Q2049" t="str">
        <f>VLOOKUP(C2049,customers!A:J,10,0)</f>
        <v>Regular</v>
      </c>
    </row>
    <row r="2050" spans="1:17" x14ac:dyDescent="0.3">
      <c r="A2050" t="s">
        <v>3123</v>
      </c>
      <c r="B2050" s="1">
        <v>45259</v>
      </c>
      <c r="C2050" t="s">
        <v>791</v>
      </c>
      <c r="D2050" t="s">
        <v>792</v>
      </c>
      <c r="E2050" t="s">
        <v>33</v>
      </c>
      <c r="F2050" t="s">
        <v>28</v>
      </c>
      <c r="G2050" t="s">
        <v>325</v>
      </c>
      <c r="H2050">
        <v>4</v>
      </c>
      <c r="I2050">
        <v>2168.17</v>
      </c>
      <c r="J2050">
        <v>0</v>
      </c>
      <c r="K2050">
        <v>8672.68</v>
      </c>
      <c r="L2050">
        <v>2256.2600000000002</v>
      </c>
      <c r="M2050">
        <f t="shared" si="95"/>
        <v>8672.68</v>
      </c>
      <c r="N2050" t="str">
        <f t="shared" si="93"/>
        <v>Q4</v>
      </c>
      <c r="O2050" s="2">
        <f t="shared" si="94"/>
        <v>26.015718324670118</v>
      </c>
      <c r="P2050" t="str">
        <f>VLOOKUP(retail_sales_2023!C2050,customers!A:J,5,)</f>
        <v>Pune</v>
      </c>
      <c r="Q2050" t="str">
        <f>VLOOKUP(C2050,customers!A:J,10,0)</f>
        <v>Premium</v>
      </c>
    </row>
    <row r="2051" spans="1:17" x14ac:dyDescent="0.3">
      <c r="A2051" t="s">
        <v>3124</v>
      </c>
      <c r="B2051" s="1">
        <v>45252</v>
      </c>
      <c r="C2051" t="s">
        <v>867</v>
      </c>
      <c r="D2051" t="s">
        <v>868</v>
      </c>
      <c r="E2051" t="s">
        <v>33</v>
      </c>
      <c r="F2051" t="s">
        <v>22</v>
      </c>
      <c r="G2051" t="s">
        <v>210</v>
      </c>
      <c r="H2051">
        <v>5</v>
      </c>
      <c r="I2051">
        <v>1808.13</v>
      </c>
      <c r="J2051">
        <v>0</v>
      </c>
      <c r="K2051">
        <v>9040.65</v>
      </c>
      <c r="L2051">
        <v>-610.26</v>
      </c>
      <c r="M2051">
        <f t="shared" si="95"/>
        <v>9040.6500000000015</v>
      </c>
      <c r="N2051" t="str">
        <f t="shared" ref="N2051:N2114" si="96">"Q"&amp;ROUNDUP(MONTH(B2051)/3,0)</f>
        <v>Q4</v>
      </c>
      <c r="O2051" s="2">
        <f t="shared" ref="O2051:O2114" si="97">(L2051/K2051)*100</f>
        <v>-6.7501783610691719</v>
      </c>
      <c r="P2051" t="str">
        <f>VLOOKUP(retail_sales_2023!C2051,customers!A:J,5,)</f>
        <v>Nagpur</v>
      </c>
      <c r="Q2051" t="str">
        <f>VLOOKUP(C2051,customers!A:J,10,0)</f>
        <v>Regular</v>
      </c>
    </row>
    <row r="2052" spans="1:17" x14ac:dyDescent="0.3">
      <c r="A2052" t="s">
        <v>3125</v>
      </c>
      <c r="B2052" s="1">
        <v>45002</v>
      </c>
      <c r="C2052" t="s">
        <v>237</v>
      </c>
      <c r="D2052" t="s">
        <v>238</v>
      </c>
      <c r="E2052" t="s">
        <v>33</v>
      </c>
      <c r="F2052" t="s">
        <v>81</v>
      </c>
      <c r="G2052" t="s">
        <v>370</v>
      </c>
      <c r="H2052">
        <v>5</v>
      </c>
      <c r="I2052">
        <v>3319.69</v>
      </c>
      <c r="J2052">
        <v>0.2</v>
      </c>
      <c r="K2052">
        <v>13278.76</v>
      </c>
      <c r="L2052">
        <v>4948.55</v>
      </c>
      <c r="M2052">
        <f t="shared" si="95"/>
        <v>13278.760000000002</v>
      </c>
      <c r="N2052" t="str">
        <f t="shared" si="96"/>
        <v>Q1</v>
      </c>
      <c r="O2052" s="2">
        <f t="shared" si="97"/>
        <v>37.266657428856306</v>
      </c>
      <c r="P2052" t="str">
        <f>VLOOKUP(retail_sales_2023!C2052,customers!A:J,5,)</f>
        <v>Ahmedabad</v>
      </c>
      <c r="Q2052" t="str">
        <f>VLOOKUP(C2052,customers!A:J,10,0)</f>
        <v>Regular</v>
      </c>
    </row>
    <row r="2053" spans="1:17" x14ac:dyDescent="0.3">
      <c r="A2053" t="s">
        <v>3126</v>
      </c>
      <c r="B2053" s="1">
        <v>45196</v>
      </c>
      <c r="C2053" t="s">
        <v>406</v>
      </c>
      <c r="D2053" t="s">
        <v>407</v>
      </c>
      <c r="E2053" t="s">
        <v>15</v>
      </c>
      <c r="F2053" t="s">
        <v>81</v>
      </c>
      <c r="G2053" t="s">
        <v>470</v>
      </c>
      <c r="H2053">
        <v>3</v>
      </c>
      <c r="I2053">
        <v>1282.9100000000001</v>
      </c>
      <c r="J2053">
        <v>0.1</v>
      </c>
      <c r="K2053">
        <v>3463.86</v>
      </c>
      <c r="L2053">
        <v>-131.79</v>
      </c>
      <c r="M2053">
        <f t="shared" ref="M2053:M2116" si="98">H2053*I2053*(1-J2053)</f>
        <v>3463.8570000000004</v>
      </c>
      <c r="N2053" t="str">
        <f t="shared" si="96"/>
        <v>Q3</v>
      </c>
      <c r="O2053" s="2">
        <f t="shared" si="97"/>
        <v>-3.804714971159342</v>
      </c>
      <c r="P2053" t="str">
        <f>VLOOKUP(retail_sales_2023!C2053,customers!A:J,5,)</f>
        <v>Hyderabad</v>
      </c>
      <c r="Q2053" t="str">
        <f>VLOOKUP(C2053,customers!A:J,10,0)</f>
        <v>Premium</v>
      </c>
    </row>
    <row r="2054" spans="1:17" x14ac:dyDescent="0.3">
      <c r="A2054" t="s">
        <v>3127</v>
      </c>
      <c r="B2054" s="1">
        <v>44954</v>
      </c>
      <c r="C2054" t="s">
        <v>2471</v>
      </c>
      <c r="D2054" t="s">
        <v>2472</v>
      </c>
      <c r="E2054" t="s">
        <v>27</v>
      </c>
      <c r="F2054" t="s">
        <v>16</v>
      </c>
      <c r="G2054" t="s">
        <v>171</v>
      </c>
      <c r="H2054">
        <v>3</v>
      </c>
      <c r="I2054">
        <v>370.28</v>
      </c>
      <c r="J2054">
        <v>0</v>
      </c>
      <c r="K2054">
        <v>1110.8399999999999</v>
      </c>
      <c r="L2054">
        <v>482.49</v>
      </c>
      <c r="M2054">
        <f t="shared" si="98"/>
        <v>1110.8399999999999</v>
      </c>
      <c r="N2054" t="str">
        <f t="shared" si="96"/>
        <v>Q1</v>
      </c>
      <c r="O2054" s="2">
        <f t="shared" si="97"/>
        <v>43.434698066328188</v>
      </c>
      <c r="P2054" t="str">
        <f>VLOOKUP(retail_sales_2023!C2054,customers!A:J,5,)</f>
        <v>Jaipur</v>
      </c>
      <c r="Q2054" t="str">
        <f>VLOOKUP(C2054,customers!A:J,10,0)</f>
        <v>Regular</v>
      </c>
    </row>
    <row r="2055" spans="1:17" x14ac:dyDescent="0.3">
      <c r="A2055" t="s">
        <v>3128</v>
      </c>
      <c r="B2055" s="1">
        <v>45019</v>
      </c>
      <c r="C2055" t="s">
        <v>2086</v>
      </c>
      <c r="D2055" t="s">
        <v>2087</v>
      </c>
      <c r="E2055" t="s">
        <v>33</v>
      </c>
      <c r="F2055" t="s">
        <v>81</v>
      </c>
      <c r="G2055" t="s">
        <v>370</v>
      </c>
      <c r="H2055">
        <v>4</v>
      </c>
      <c r="I2055">
        <v>4940.05</v>
      </c>
      <c r="J2055">
        <v>0.05</v>
      </c>
      <c r="K2055">
        <v>18772.189999999999</v>
      </c>
      <c r="L2055">
        <v>5375.1</v>
      </c>
      <c r="M2055">
        <f t="shared" si="98"/>
        <v>18772.189999999999</v>
      </c>
      <c r="N2055" t="str">
        <f t="shared" si="96"/>
        <v>Q2</v>
      </c>
      <c r="O2055" s="2">
        <f t="shared" si="97"/>
        <v>28.633313428001745</v>
      </c>
      <c r="P2055" t="str">
        <f>VLOOKUP(retail_sales_2023!C2055,customers!A:J,5,)</f>
        <v>Pune</v>
      </c>
      <c r="Q2055" t="str">
        <f>VLOOKUP(C2055,customers!A:J,10,0)</f>
        <v>Premium</v>
      </c>
    </row>
    <row r="2056" spans="1:17" x14ac:dyDescent="0.3">
      <c r="A2056" t="s">
        <v>3129</v>
      </c>
      <c r="B2056" s="1">
        <v>44951</v>
      </c>
      <c r="C2056" t="s">
        <v>2437</v>
      </c>
      <c r="D2056" t="s">
        <v>2438</v>
      </c>
      <c r="E2056" t="s">
        <v>15</v>
      </c>
      <c r="F2056" t="s">
        <v>43</v>
      </c>
      <c r="G2056" t="s">
        <v>282</v>
      </c>
      <c r="H2056">
        <v>2</v>
      </c>
      <c r="I2056">
        <v>50609.97</v>
      </c>
      <c r="J2056">
        <v>0</v>
      </c>
      <c r="K2056">
        <v>101219.94</v>
      </c>
      <c r="L2056">
        <v>14360.21</v>
      </c>
      <c r="M2056">
        <f t="shared" si="98"/>
        <v>101219.94</v>
      </c>
      <c r="N2056" t="str">
        <f t="shared" si="96"/>
        <v>Q1</v>
      </c>
      <c r="O2056" s="2">
        <f t="shared" si="97"/>
        <v>14.187135459673261</v>
      </c>
      <c r="P2056" t="str">
        <f>VLOOKUP(retail_sales_2023!C2056,customers!A:J,5,)</f>
        <v>Chennai</v>
      </c>
      <c r="Q2056" t="str">
        <f>VLOOKUP(C2056,customers!A:J,10,0)</f>
        <v>Premium</v>
      </c>
    </row>
    <row r="2057" spans="1:17" x14ac:dyDescent="0.3">
      <c r="A2057" t="s">
        <v>3130</v>
      </c>
      <c r="B2057" s="1">
        <v>45210</v>
      </c>
      <c r="C2057" t="s">
        <v>184</v>
      </c>
      <c r="D2057" t="s">
        <v>185</v>
      </c>
      <c r="E2057" t="s">
        <v>15</v>
      </c>
      <c r="F2057" t="s">
        <v>38</v>
      </c>
      <c r="G2057" t="s">
        <v>73</v>
      </c>
      <c r="H2057">
        <v>3</v>
      </c>
      <c r="I2057">
        <v>867.08</v>
      </c>
      <c r="J2057">
        <v>0.1</v>
      </c>
      <c r="K2057">
        <v>2341.12</v>
      </c>
      <c r="L2057">
        <v>838.74</v>
      </c>
      <c r="M2057">
        <f t="shared" si="98"/>
        <v>2341.1160000000004</v>
      </c>
      <c r="N2057" t="str">
        <f t="shared" si="96"/>
        <v>Q4</v>
      </c>
      <c r="O2057" s="2">
        <f t="shared" si="97"/>
        <v>35.826442044833243</v>
      </c>
      <c r="P2057" t="str">
        <f>VLOOKUP(retail_sales_2023!C2057,customers!A:J,5,)</f>
        <v>Hyderabad</v>
      </c>
      <c r="Q2057" t="str">
        <f>VLOOKUP(C2057,customers!A:J,10,0)</f>
        <v>Premium</v>
      </c>
    </row>
    <row r="2058" spans="1:17" x14ac:dyDescent="0.3">
      <c r="A2058" t="s">
        <v>3131</v>
      </c>
      <c r="B2058" s="1">
        <v>45116</v>
      </c>
      <c r="C2058" t="s">
        <v>148</v>
      </c>
      <c r="D2058" t="s">
        <v>149</v>
      </c>
      <c r="E2058" t="s">
        <v>21</v>
      </c>
      <c r="F2058" t="s">
        <v>43</v>
      </c>
      <c r="G2058" t="s">
        <v>272</v>
      </c>
      <c r="H2058">
        <v>0</v>
      </c>
      <c r="I2058">
        <v>22780.91</v>
      </c>
      <c r="J2058">
        <v>0.1</v>
      </c>
      <c r="K2058">
        <v>0</v>
      </c>
      <c r="L2058">
        <v>0</v>
      </c>
      <c r="M2058">
        <f t="shared" si="98"/>
        <v>0</v>
      </c>
      <c r="N2058" t="str">
        <f t="shared" si="96"/>
        <v>Q3</v>
      </c>
      <c r="O2058" s="2">
        <v>0</v>
      </c>
      <c r="P2058" t="str">
        <f>VLOOKUP(retail_sales_2023!C2058,customers!A:J,5,)</f>
        <v>Ranchi</v>
      </c>
      <c r="Q2058" t="str">
        <f>VLOOKUP(C2058,customers!A:J,10,0)</f>
        <v>Premium</v>
      </c>
    </row>
    <row r="2059" spans="1:17" x14ac:dyDescent="0.3">
      <c r="A2059" t="s">
        <v>3132</v>
      </c>
      <c r="B2059" s="1">
        <v>45081</v>
      </c>
      <c r="C2059" t="s">
        <v>1601</v>
      </c>
      <c r="D2059" t="s">
        <v>1602</v>
      </c>
      <c r="E2059" t="s">
        <v>21</v>
      </c>
      <c r="F2059" t="s">
        <v>43</v>
      </c>
      <c r="G2059" t="s">
        <v>128</v>
      </c>
      <c r="H2059">
        <v>3</v>
      </c>
      <c r="I2059">
        <v>51890.53</v>
      </c>
      <c r="J2059">
        <v>0</v>
      </c>
      <c r="K2059">
        <v>155671.59</v>
      </c>
      <c r="L2059">
        <v>21643.06</v>
      </c>
      <c r="M2059">
        <f t="shared" si="98"/>
        <v>155671.59</v>
      </c>
      <c r="N2059" t="str">
        <f t="shared" si="96"/>
        <v>Q2</v>
      </c>
      <c r="O2059" s="2">
        <f t="shared" si="97"/>
        <v>13.903024951437832</v>
      </c>
      <c r="P2059" t="str">
        <f>VLOOKUP(retail_sales_2023!C2059,customers!A:J,5,)</f>
        <v>Patna</v>
      </c>
      <c r="Q2059" t="str">
        <f>VLOOKUP(C2059,customers!A:J,10,0)</f>
        <v>Premium</v>
      </c>
    </row>
    <row r="2060" spans="1:17" x14ac:dyDescent="0.3">
      <c r="A2060" t="s">
        <v>3133</v>
      </c>
      <c r="B2060" s="1">
        <v>45226</v>
      </c>
      <c r="C2060" t="s">
        <v>1758</v>
      </c>
      <c r="D2060" t="s">
        <v>1759</v>
      </c>
      <c r="E2060" t="s">
        <v>15</v>
      </c>
      <c r="F2060" t="s">
        <v>81</v>
      </c>
      <c r="G2060" t="s">
        <v>105</v>
      </c>
      <c r="H2060">
        <v>0</v>
      </c>
      <c r="I2060">
        <v>4211.1099999999997</v>
      </c>
      <c r="J2060">
        <v>0.05</v>
      </c>
      <c r="K2060">
        <v>0</v>
      </c>
      <c r="L2060">
        <v>0</v>
      </c>
      <c r="M2060">
        <f t="shared" si="98"/>
        <v>0</v>
      </c>
      <c r="N2060" t="str">
        <f t="shared" si="96"/>
        <v>Q4</v>
      </c>
      <c r="O2060" s="2">
        <v>0</v>
      </c>
      <c r="P2060" t="str">
        <f>VLOOKUP(retail_sales_2023!C2060,customers!A:J,5,)</f>
        <v>Kochi</v>
      </c>
      <c r="Q2060" t="str">
        <f>VLOOKUP(C2060,customers!A:J,10,0)</f>
        <v>Premium</v>
      </c>
    </row>
    <row r="2061" spans="1:17" x14ac:dyDescent="0.3">
      <c r="A2061" t="s">
        <v>3134</v>
      </c>
      <c r="B2061" s="1">
        <v>44936</v>
      </c>
      <c r="C2061" t="s">
        <v>1252</v>
      </c>
      <c r="D2061" t="s">
        <v>1253</v>
      </c>
      <c r="E2061" t="s">
        <v>15</v>
      </c>
      <c r="F2061" t="s">
        <v>43</v>
      </c>
      <c r="G2061" t="s">
        <v>121</v>
      </c>
      <c r="H2061">
        <v>2</v>
      </c>
      <c r="I2061">
        <v>20018.3</v>
      </c>
      <c r="J2061">
        <v>0.05</v>
      </c>
      <c r="K2061">
        <v>38034.769999999997</v>
      </c>
      <c r="L2061">
        <v>3543.97</v>
      </c>
      <c r="M2061">
        <f t="shared" si="98"/>
        <v>38034.769999999997</v>
      </c>
      <c r="N2061" t="str">
        <f t="shared" si="96"/>
        <v>Q1</v>
      </c>
      <c r="O2061" s="2">
        <f t="shared" si="97"/>
        <v>9.3177111364154435</v>
      </c>
      <c r="P2061" t="str">
        <f>VLOOKUP(retail_sales_2023!C2061,customers!A:J,5,)</f>
        <v>Chennai</v>
      </c>
      <c r="Q2061" t="str">
        <f>VLOOKUP(C2061,customers!A:J,10,0)</f>
        <v>Regular</v>
      </c>
    </row>
    <row r="2062" spans="1:17" x14ac:dyDescent="0.3">
      <c r="A2062" t="s">
        <v>3135</v>
      </c>
      <c r="B2062" s="1">
        <v>45179</v>
      </c>
      <c r="C2062" t="s">
        <v>778</v>
      </c>
      <c r="D2062" t="s">
        <v>779</v>
      </c>
      <c r="E2062" t="s">
        <v>15</v>
      </c>
      <c r="F2062" t="s">
        <v>81</v>
      </c>
      <c r="G2062" t="s">
        <v>82</v>
      </c>
      <c r="H2062">
        <v>4</v>
      </c>
      <c r="I2062">
        <v>692.25</v>
      </c>
      <c r="J2062">
        <v>0</v>
      </c>
      <c r="K2062">
        <v>2769</v>
      </c>
      <c r="L2062">
        <v>1076.57</v>
      </c>
      <c r="M2062">
        <f t="shared" si="98"/>
        <v>2769</v>
      </c>
      <c r="N2062" t="str">
        <f t="shared" si="96"/>
        <v>Q3</v>
      </c>
      <c r="O2062" s="2">
        <f t="shared" si="97"/>
        <v>38.879378837125309</v>
      </c>
      <c r="P2062" t="str">
        <f>VLOOKUP(retail_sales_2023!C2062,customers!A:J,5,)</f>
        <v>Chennai</v>
      </c>
      <c r="Q2062" t="str">
        <f>VLOOKUP(C2062,customers!A:J,10,0)</f>
        <v>Premium</v>
      </c>
    </row>
    <row r="2063" spans="1:17" x14ac:dyDescent="0.3">
      <c r="A2063" t="s">
        <v>3136</v>
      </c>
      <c r="B2063" s="1">
        <v>45196</v>
      </c>
      <c r="C2063" t="s">
        <v>660</v>
      </c>
      <c r="D2063" t="s">
        <v>661</v>
      </c>
      <c r="E2063" t="s">
        <v>21</v>
      </c>
      <c r="F2063" t="s">
        <v>16</v>
      </c>
      <c r="G2063" t="s">
        <v>286</v>
      </c>
      <c r="H2063">
        <v>1</v>
      </c>
      <c r="I2063">
        <v>370.83</v>
      </c>
      <c r="J2063">
        <v>0.05</v>
      </c>
      <c r="K2063">
        <v>352.29</v>
      </c>
      <c r="L2063">
        <v>127.66</v>
      </c>
      <c r="M2063">
        <f t="shared" si="98"/>
        <v>352.28849999999994</v>
      </c>
      <c r="N2063" t="str">
        <f t="shared" si="96"/>
        <v>Q3</v>
      </c>
      <c r="O2063" s="2">
        <f t="shared" si="97"/>
        <v>36.237190950637256</v>
      </c>
      <c r="P2063" t="str">
        <f>VLOOKUP(retail_sales_2023!C2063,customers!A:J,5,)</f>
        <v>Ranchi</v>
      </c>
      <c r="Q2063" t="str">
        <f>VLOOKUP(C2063,customers!A:J,10,0)</f>
        <v>Regular</v>
      </c>
    </row>
    <row r="2064" spans="1:17" x14ac:dyDescent="0.3">
      <c r="A2064" t="s">
        <v>3137</v>
      </c>
      <c r="B2064" s="1">
        <v>45132</v>
      </c>
      <c r="C2064" t="s">
        <v>144</v>
      </c>
      <c r="D2064" t="s">
        <v>145</v>
      </c>
      <c r="E2064" t="s">
        <v>33</v>
      </c>
      <c r="F2064" t="s">
        <v>81</v>
      </c>
      <c r="G2064" t="s">
        <v>105</v>
      </c>
      <c r="H2064">
        <v>2</v>
      </c>
      <c r="I2064">
        <v>3463.43</v>
      </c>
      <c r="J2064">
        <v>0.1</v>
      </c>
      <c r="K2064">
        <v>6234.17</v>
      </c>
      <c r="L2064">
        <v>2067.3200000000002</v>
      </c>
      <c r="M2064">
        <f t="shared" si="98"/>
        <v>6234.174</v>
      </c>
      <c r="N2064" t="str">
        <f t="shared" si="96"/>
        <v>Q3</v>
      </c>
      <c r="O2064" s="2">
        <f t="shared" si="97"/>
        <v>33.161110460574541</v>
      </c>
      <c r="P2064" t="str">
        <f>VLOOKUP(retail_sales_2023!C2064,customers!A:J,5,)</f>
        <v>Pune</v>
      </c>
      <c r="Q2064" t="str">
        <f>VLOOKUP(C2064,customers!A:J,10,0)</f>
        <v>Regular</v>
      </c>
    </row>
    <row r="2065" spans="1:17" x14ac:dyDescent="0.3">
      <c r="A2065" t="s">
        <v>3138</v>
      </c>
      <c r="B2065" s="1">
        <v>45040</v>
      </c>
      <c r="C2065" t="s">
        <v>592</v>
      </c>
      <c r="D2065" t="s">
        <v>593</v>
      </c>
      <c r="E2065" t="s">
        <v>21</v>
      </c>
      <c r="F2065" t="s">
        <v>43</v>
      </c>
      <c r="G2065" t="s">
        <v>44</v>
      </c>
      <c r="H2065">
        <v>5</v>
      </c>
      <c r="I2065">
        <v>74608.53</v>
      </c>
      <c r="J2065">
        <v>0.2</v>
      </c>
      <c r="K2065">
        <v>298434.12</v>
      </c>
      <c r="L2065">
        <v>28981.5</v>
      </c>
      <c r="M2065">
        <f t="shared" si="98"/>
        <v>298434.12000000005</v>
      </c>
      <c r="N2065" t="str">
        <f t="shared" si="96"/>
        <v>Q2</v>
      </c>
      <c r="O2065" s="2">
        <f t="shared" si="97"/>
        <v>9.7111885195968881</v>
      </c>
      <c r="P2065" t="str">
        <f>VLOOKUP(retail_sales_2023!C2065,customers!A:J,5,)</f>
        <v>Patna</v>
      </c>
      <c r="Q2065" t="str">
        <f>VLOOKUP(C2065,customers!A:J,10,0)</f>
        <v>Premium</v>
      </c>
    </row>
    <row r="2066" spans="1:17" x14ac:dyDescent="0.3">
      <c r="A2066" t="s">
        <v>3139</v>
      </c>
      <c r="B2066" s="1">
        <v>45015</v>
      </c>
      <c r="C2066" t="s">
        <v>1596</v>
      </c>
      <c r="D2066" t="s">
        <v>1597</v>
      </c>
      <c r="E2066" t="s">
        <v>15</v>
      </c>
      <c r="F2066" t="s">
        <v>52</v>
      </c>
      <c r="G2066" t="s">
        <v>169</v>
      </c>
      <c r="H2066">
        <v>3</v>
      </c>
      <c r="I2066">
        <v>585.4</v>
      </c>
      <c r="J2066">
        <v>0.05</v>
      </c>
      <c r="K2066">
        <v>1668.39</v>
      </c>
      <c r="L2066">
        <v>97.25</v>
      </c>
      <c r="M2066">
        <f t="shared" si="98"/>
        <v>1668.3899999999996</v>
      </c>
      <c r="N2066" t="str">
        <f t="shared" si="96"/>
        <v>Q1</v>
      </c>
      <c r="O2066" s="2">
        <f t="shared" si="97"/>
        <v>5.8289728420812876</v>
      </c>
      <c r="P2066" t="str">
        <f>VLOOKUP(retail_sales_2023!C2066,customers!A:J,5,)</f>
        <v>Bhubaneswar</v>
      </c>
      <c r="Q2066" t="str">
        <f>VLOOKUP(C2066,customers!A:J,10,0)</f>
        <v>Regular</v>
      </c>
    </row>
    <row r="2067" spans="1:17" x14ac:dyDescent="0.3">
      <c r="A2067" t="s">
        <v>3140</v>
      </c>
      <c r="B2067" s="1">
        <v>45273</v>
      </c>
      <c r="C2067" t="s">
        <v>348</v>
      </c>
      <c r="D2067" t="s">
        <v>13093</v>
      </c>
      <c r="E2067" t="s">
        <v>15</v>
      </c>
      <c r="F2067" t="s">
        <v>28</v>
      </c>
      <c r="G2067" t="s">
        <v>466</v>
      </c>
      <c r="H2067">
        <v>5</v>
      </c>
      <c r="I2067">
        <v>3743.57</v>
      </c>
      <c r="J2067">
        <v>0</v>
      </c>
      <c r="K2067">
        <v>18717.849999999999</v>
      </c>
      <c r="L2067">
        <v>4777.92</v>
      </c>
      <c r="M2067">
        <f t="shared" si="98"/>
        <v>18717.850000000002</v>
      </c>
      <c r="N2067" t="str">
        <f t="shared" si="96"/>
        <v>Q4</v>
      </c>
      <c r="O2067" s="2">
        <f t="shared" si="97"/>
        <v>25.526008596072735</v>
      </c>
      <c r="P2067" t="str">
        <f>VLOOKUP(retail_sales_2023!C2067,customers!A:J,5,)</f>
        <v>Bengaluru</v>
      </c>
      <c r="Q2067" t="str">
        <f>VLOOKUP(C2067,customers!A:J,10,0)</f>
        <v>Premium</v>
      </c>
    </row>
    <row r="2068" spans="1:17" x14ac:dyDescent="0.3">
      <c r="A2068" t="s">
        <v>3141</v>
      </c>
      <c r="B2068" s="1">
        <v>44963</v>
      </c>
      <c r="C2068" t="s">
        <v>2155</v>
      </c>
      <c r="D2068" t="s">
        <v>2286</v>
      </c>
      <c r="E2068" t="s">
        <v>15</v>
      </c>
      <c r="F2068" t="s">
        <v>43</v>
      </c>
      <c r="G2068" t="s">
        <v>121</v>
      </c>
      <c r="H2068">
        <v>3</v>
      </c>
      <c r="I2068">
        <v>64563.39</v>
      </c>
      <c r="J2068">
        <v>0.2</v>
      </c>
      <c r="K2068">
        <v>154952.14000000001</v>
      </c>
      <c r="L2068">
        <v>23618.79</v>
      </c>
      <c r="M2068">
        <f t="shared" si="98"/>
        <v>154952.136</v>
      </c>
      <c r="N2068" t="str">
        <f t="shared" si="96"/>
        <v>Q1</v>
      </c>
      <c r="O2068" s="2">
        <f t="shared" si="97"/>
        <v>15.242635564762125</v>
      </c>
      <c r="P2068" t="str">
        <f>VLOOKUP(retail_sales_2023!C2068,customers!A:J,5,)</f>
        <v>Bengaluru</v>
      </c>
      <c r="Q2068" t="str">
        <f>VLOOKUP(C2068,customers!A:J,10,0)</f>
        <v>Regular</v>
      </c>
    </row>
    <row r="2069" spans="1:17" x14ac:dyDescent="0.3">
      <c r="A2069" t="s">
        <v>3142</v>
      </c>
      <c r="B2069" s="1">
        <v>45158</v>
      </c>
      <c r="C2069" t="s">
        <v>1939</v>
      </c>
      <c r="D2069" t="s">
        <v>1940</v>
      </c>
      <c r="E2069" t="s">
        <v>27</v>
      </c>
      <c r="F2069" t="s">
        <v>22</v>
      </c>
      <c r="G2069" t="s">
        <v>146</v>
      </c>
      <c r="H2069">
        <v>4</v>
      </c>
      <c r="I2069">
        <v>26685.68</v>
      </c>
      <c r="J2069">
        <v>0.1</v>
      </c>
      <c r="K2069">
        <v>96068.45</v>
      </c>
      <c r="L2069">
        <v>26151.51</v>
      </c>
      <c r="M2069">
        <f t="shared" si="98"/>
        <v>96068.448000000004</v>
      </c>
      <c r="N2069" t="str">
        <f t="shared" si="96"/>
        <v>Q3</v>
      </c>
      <c r="O2069" s="2">
        <f t="shared" si="97"/>
        <v>27.221746577570471</v>
      </c>
      <c r="P2069" t="str">
        <f>VLOOKUP(retail_sales_2023!C2069,customers!A:J,5,)</f>
        <v>Chandigarh</v>
      </c>
      <c r="Q2069" t="str">
        <f>VLOOKUP(C2069,customers!A:J,10,0)</f>
        <v>Regular</v>
      </c>
    </row>
    <row r="2070" spans="1:17" x14ac:dyDescent="0.3">
      <c r="A2070" t="s">
        <v>3143</v>
      </c>
      <c r="B2070" s="1">
        <v>45098</v>
      </c>
      <c r="C2070" t="s">
        <v>2191</v>
      </c>
      <c r="D2070" t="s">
        <v>2370</v>
      </c>
      <c r="E2070" t="s">
        <v>15</v>
      </c>
      <c r="F2070" t="s">
        <v>28</v>
      </c>
      <c r="G2070" t="s">
        <v>61</v>
      </c>
      <c r="H2070">
        <v>2</v>
      </c>
      <c r="I2070">
        <v>915.69</v>
      </c>
      <c r="J2070">
        <v>0</v>
      </c>
      <c r="K2070">
        <v>1831.38</v>
      </c>
      <c r="L2070">
        <v>357.34</v>
      </c>
      <c r="M2070">
        <f t="shared" si="98"/>
        <v>1831.38</v>
      </c>
      <c r="N2070" t="str">
        <f t="shared" si="96"/>
        <v>Q2</v>
      </c>
      <c r="O2070" s="2">
        <f t="shared" si="97"/>
        <v>19.512061942360404</v>
      </c>
      <c r="P2070" t="str">
        <f>VLOOKUP(retail_sales_2023!C2070,customers!A:J,5,)</f>
        <v>Hyderabad</v>
      </c>
      <c r="Q2070" t="str">
        <f>VLOOKUP(C2070,customers!A:J,10,0)</f>
        <v>Premium</v>
      </c>
    </row>
    <row r="2071" spans="1:17" x14ac:dyDescent="0.3">
      <c r="A2071" t="s">
        <v>3144</v>
      </c>
      <c r="B2071" s="1">
        <v>45188</v>
      </c>
      <c r="C2071" t="s">
        <v>2123</v>
      </c>
      <c r="D2071" t="s">
        <v>2124</v>
      </c>
      <c r="E2071" t="s">
        <v>33</v>
      </c>
      <c r="F2071" t="s">
        <v>38</v>
      </c>
      <c r="G2071" t="s">
        <v>395</v>
      </c>
      <c r="H2071">
        <v>4</v>
      </c>
      <c r="I2071">
        <v>431.38</v>
      </c>
      <c r="J2071">
        <v>0.15</v>
      </c>
      <c r="K2071">
        <v>1466.69</v>
      </c>
      <c r="L2071">
        <v>528.52</v>
      </c>
      <c r="M2071">
        <f t="shared" si="98"/>
        <v>1466.692</v>
      </c>
      <c r="N2071" t="str">
        <f t="shared" si="96"/>
        <v>Q3</v>
      </c>
      <c r="O2071" s="2">
        <f t="shared" si="97"/>
        <v>36.034881263252629</v>
      </c>
      <c r="P2071" t="str">
        <f>VLOOKUP(retail_sales_2023!C2071,customers!A:J,5,)</f>
        <v>Ahmedabad</v>
      </c>
      <c r="Q2071" t="str">
        <f>VLOOKUP(C2071,customers!A:J,10,0)</f>
        <v>Occasional</v>
      </c>
    </row>
    <row r="2072" spans="1:17" x14ac:dyDescent="0.3">
      <c r="A2072" t="s">
        <v>3145</v>
      </c>
      <c r="B2072" s="1">
        <v>45189</v>
      </c>
      <c r="C2072" t="s">
        <v>1114</v>
      </c>
      <c r="D2072" t="s">
        <v>1115</v>
      </c>
      <c r="E2072" t="s">
        <v>27</v>
      </c>
      <c r="F2072" t="s">
        <v>38</v>
      </c>
      <c r="G2072" t="s">
        <v>73</v>
      </c>
      <c r="H2072">
        <v>1</v>
      </c>
      <c r="I2072">
        <v>1139.1600000000001</v>
      </c>
      <c r="J2072">
        <v>0.1</v>
      </c>
      <c r="K2072">
        <v>1025.24</v>
      </c>
      <c r="L2072">
        <v>304.48</v>
      </c>
      <c r="M2072">
        <f t="shared" si="98"/>
        <v>1025.2440000000001</v>
      </c>
      <c r="N2072" t="str">
        <f t="shared" si="96"/>
        <v>Q3</v>
      </c>
      <c r="O2072" s="2">
        <f t="shared" si="97"/>
        <v>29.698412079122939</v>
      </c>
      <c r="P2072" t="str">
        <f>VLOOKUP(retail_sales_2023!C2072,customers!A:J,5,)</f>
        <v>Lucknow</v>
      </c>
      <c r="Q2072" t="str">
        <f>VLOOKUP(C2072,customers!A:J,10,0)</f>
        <v>Regular</v>
      </c>
    </row>
    <row r="2073" spans="1:17" x14ac:dyDescent="0.3">
      <c r="A2073" t="s">
        <v>3146</v>
      </c>
      <c r="B2073" s="1">
        <v>45266</v>
      </c>
      <c r="C2073" t="s">
        <v>2005</v>
      </c>
      <c r="D2073" t="s">
        <v>2006</v>
      </c>
      <c r="E2073" t="s">
        <v>27</v>
      </c>
      <c r="F2073" t="s">
        <v>28</v>
      </c>
      <c r="G2073" t="s">
        <v>466</v>
      </c>
      <c r="H2073">
        <v>5</v>
      </c>
      <c r="I2073">
        <v>2740.16</v>
      </c>
      <c r="J2073">
        <v>0</v>
      </c>
      <c r="K2073">
        <v>13700.8</v>
      </c>
      <c r="L2073">
        <v>3588.71</v>
      </c>
      <c r="M2073">
        <f t="shared" si="98"/>
        <v>13700.8</v>
      </c>
      <c r="N2073" t="str">
        <f t="shared" si="96"/>
        <v>Q4</v>
      </c>
      <c r="O2073" s="2">
        <f t="shared" si="97"/>
        <v>26.19343396006073</v>
      </c>
      <c r="P2073" t="str">
        <f>VLOOKUP(retail_sales_2023!C2073,customers!A:J,5,)</f>
        <v>Lucknow</v>
      </c>
      <c r="Q2073" t="str">
        <f>VLOOKUP(C2073,customers!A:J,10,0)</f>
        <v>Premium</v>
      </c>
    </row>
    <row r="2074" spans="1:17" x14ac:dyDescent="0.3">
      <c r="A2074" t="s">
        <v>3147</v>
      </c>
      <c r="B2074" s="1">
        <v>44965</v>
      </c>
      <c r="C2074" t="s">
        <v>748</v>
      </c>
      <c r="D2074" t="s">
        <v>749</v>
      </c>
      <c r="E2074" t="s">
        <v>33</v>
      </c>
      <c r="F2074" t="s">
        <v>52</v>
      </c>
      <c r="G2074" t="s">
        <v>226</v>
      </c>
      <c r="H2074">
        <v>8</v>
      </c>
      <c r="I2074">
        <v>484.41</v>
      </c>
      <c r="J2074">
        <v>0.05</v>
      </c>
      <c r="K2074">
        <v>3681.52</v>
      </c>
      <c r="L2074">
        <v>369.99</v>
      </c>
      <c r="M2074">
        <f t="shared" si="98"/>
        <v>3681.5160000000001</v>
      </c>
      <c r="N2074" t="str">
        <f t="shared" si="96"/>
        <v>Q1</v>
      </c>
      <c r="O2074" s="2">
        <f t="shared" si="97"/>
        <v>10.049925030965472</v>
      </c>
      <c r="P2074" t="str">
        <f>VLOOKUP(retail_sales_2023!C2074,customers!A:J,5,)</f>
        <v>Surat</v>
      </c>
      <c r="Q2074" t="str">
        <f>VLOOKUP(C2074,customers!A:J,10,0)</f>
        <v>Premium</v>
      </c>
    </row>
    <row r="2075" spans="1:17" x14ac:dyDescent="0.3">
      <c r="A2075" t="s">
        <v>3148</v>
      </c>
      <c r="B2075" s="1">
        <v>44936</v>
      </c>
      <c r="C2075" t="s">
        <v>1317</v>
      </c>
      <c r="D2075" t="s">
        <v>1318</v>
      </c>
      <c r="E2075" t="s">
        <v>33</v>
      </c>
      <c r="F2075" t="s">
        <v>52</v>
      </c>
      <c r="G2075" t="s">
        <v>235</v>
      </c>
      <c r="H2075">
        <v>9</v>
      </c>
      <c r="I2075">
        <v>662.74</v>
      </c>
      <c r="J2075">
        <v>0.25</v>
      </c>
      <c r="K2075">
        <v>4473.49</v>
      </c>
      <c r="L2075">
        <v>280.56</v>
      </c>
      <c r="M2075">
        <f t="shared" si="98"/>
        <v>4473.4949999999999</v>
      </c>
      <c r="N2075" t="str">
        <f t="shared" si="96"/>
        <v>Q1</v>
      </c>
      <c r="O2075" s="2">
        <f t="shared" si="97"/>
        <v>6.2716134382774973</v>
      </c>
      <c r="P2075" t="str">
        <f>VLOOKUP(retail_sales_2023!C2075,customers!A:J,5,)</f>
        <v>Pune</v>
      </c>
      <c r="Q2075" t="str">
        <f>VLOOKUP(C2075,customers!A:J,10,0)</f>
        <v>Regular</v>
      </c>
    </row>
    <row r="2076" spans="1:17" x14ac:dyDescent="0.3">
      <c r="A2076" t="s">
        <v>3149</v>
      </c>
      <c r="B2076" s="1">
        <v>45077</v>
      </c>
      <c r="C2076" t="s">
        <v>221</v>
      </c>
      <c r="D2076" t="s">
        <v>222</v>
      </c>
      <c r="E2076" t="s">
        <v>27</v>
      </c>
      <c r="F2076" t="s">
        <v>22</v>
      </c>
      <c r="G2076" t="s">
        <v>315</v>
      </c>
      <c r="H2076">
        <v>5</v>
      </c>
      <c r="I2076">
        <v>10211.02</v>
      </c>
      <c r="J2076">
        <v>0</v>
      </c>
      <c r="K2076">
        <v>51055.1</v>
      </c>
      <c r="L2076">
        <v>9988.77</v>
      </c>
      <c r="M2076">
        <f t="shared" si="98"/>
        <v>51055.100000000006</v>
      </c>
      <c r="N2076" t="str">
        <f t="shared" si="96"/>
        <v>Q2</v>
      </c>
      <c r="O2076" s="2">
        <f t="shared" si="97"/>
        <v>19.564685996110086</v>
      </c>
      <c r="P2076" t="str">
        <f>VLOOKUP(retail_sales_2023!C2076,customers!A:J,5,)</f>
        <v>Lucknow</v>
      </c>
      <c r="Q2076" t="str">
        <f>VLOOKUP(C2076,customers!A:J,10,0)</f>
        <v>Premium</v>
      </c>
    </row>
    <row r="2077" spans="1:17" x14ac:dyDescent="0.3">
      <c r="A2077" t="s">
        <v>3150</v>
      </c>
      <c r="B2077" s="1">
        <v>45039</v>
      </c>
      <c r="C2077" t="s">
        <v>507</v>
      </c>
      <c r="D2077" t="s">
        <v>508</v>
      </c>
      <c r="E2077" t="s">
        <v>33</v>
      </c>
      <c r="F2077" t="s">
        <v>22</v>
      </c>
      <c r="G2077" t="s">
        <v>516</v>
      </c>
      <c r="H2077">
        <v>3</v>
      </c>
      <c r="I2077">
        <v>18406.8</v>
      </c>
      <c r="J2077">
        <v>0</v>
      </c>
      <c r="K2077">
        <v>55220.4</v>
      </c>
      <c r="L2077">
        <v>16432.810000000001</v>
      </c>
      <c r="M2077">
        <f t="shared" si="98"/>
        <v>55220.399999999994</v>
      </c>
      <c r="N2077" t="str">
        <f t="shared" si="96"/>
        <v>Q2</v>
      </c>
      <c r="O2077" s="2">
        <f t="shared" si="97"/>
        <v>29.758585595178594</v>
      </c>
      <c r="P2077" t="str">
        <f>VLOOKUP(retail_sales_2023!C2077,customers!A:J,5,)</f>
        <v>Nagpur</v>
      </c>
      <c r="Q2077" t="str">
        <f>VLOOKUP(C2077,customers!A:J,10,0)</f>
        <v>Premium</v>
      </c>
    </row>
    <row r="2078" spans="1:17" x14ac:dyDescent="0.3">
      <c r="A2078" t="s">
        <v>3151</v>
      </c>
      <c r="B2078" s="1">
        <v>45035</v>
      </c>
      <c r="C2078" t="s">
        <v>221</v>
      </c>
      <c r="D2078" t="s">
        <v>13093</v>
      </c>
      <c r="E2078" t="s">
        <v>27</v>
      </c>
      <c r="F2078" t="s">
        <v>38</v>
      </c>
      <c r="G2078" t="s">
        <v>141</v>
      </c>
      <c r="H2078">
        <v>2</v>
      </c>
      <c r="I2078">
        <v>3074.19</v>
      </c>
      <c r="J2078">
        <v>0</v>
      </c>
      <c r="K2078">
        <v>6148.38</v>
      </c>
      <c r="L2078">
        <v>1642.47</v>
      </c>
      <c r="M2078">
        <f t="shared" si="98"/>
        <v>6148.38</v>
      </c>
      <c r="N2078" t="str">
        <f t="shared" si="96"/>
        <v>Q2</v>
      </c>
      <c r="O2078" s="2">
        <f t="shared" si="97"/>
        <v>26.713866091555825</v>
      </c>
      <c r="P2078" t="str">
        <f>VLOOKUP(retail_sales_2023!C2078,customers!A:J,5,)</f>
        <v>Lucknow</v>
      </c>
      <c r="Q2078" t="str">
        <f>VLOOKUP(C2078,customers!A:J,10,0)</f>
        <v>Premium</v>
      </c>
    </row>
    <row r="2079" spans="1:17" x14ac:dyDescent="0.3">
      <c r="A2079" t="s">
        <v>3152</v>
      </c>
      <c r="B2079" s="1">
        <v>45017</v>
      </c>
      <c r="C2079" t="s">
        <v>1185</v>
      </c>
      <c r="D2079" t="s">
        <v>1186</v>
      </c>
      <c r="E2079" t="s">
        <v>27</v>
      </c>
      <c r="F2079" t="s">
        <v>52</v>
      </c>
      <c r="G2079" t="s">
        <v>937</v>
      </c>
      <c r="H2079">
        <v>6</v>
      </c>
      <c r="I2079">
        <v>757.6</v>
      </c>
      <c r="J2079">
        <v>0.15</v>
      </c>
      <c r="K2079">
        <v>3863.76</v>
      </c>
      <c r="L2079">
        <v>288.88</v>
      </c>
      <c r="M2079">
        <f t="shared" si="98"/>
        <v>3863.76</v>
      </c>
      <c r="N2079" t="str">
        <f t="shared" si="96"/>
        <v>Q2</v>
      </c>
      <c r="O2079" s="2">
        <f t="shared" si="97"/>
        <v>7.4766548646913886</v>
      </c>
      <c r="P2079" t="str">
        <f>VLOOKUP(retail_sales_2023!C2079,customers!A:J,5,)</f>
        <v>Lucknow</v>
      </c>
      <c r="Q2079" t="str">
        <f>VLOOKUP(C2079,customers!A:J,10,0)</f>
        <v>Regular</v>
      </c>
    </row>
    <row r="2080" spans="1:17" x14ac:dyDescent="0.3">
      <c r="A2080" t="s">
        <v>3153</v>
      </c>
      <c r="B2080" s="1">
        <v>44986</v>
      </c>
      <c r="C2080" t="s">
        <v>107</v>
      </c>
      <c r="D2080" t="s">
        <v>108</v>
      </c>
      <c r="E2080" t="s">
        <v>15</v>
      </c>
      <c r="F2080" t="s">
        <v>16</v>
      </c>
      <c r="G2080" t="s">
        <v>17</v>
      </c>
      <c r="H2080">
        <v>3</v>
      </c>
      <c r="I2080">
        <v>487.17</v>
      </c>
      <c r="J2080">
        <v>0.05</v>
      </c>
      <c r="K2080">
        <v>1388.43</v>
      </c>
      <c r="L2080">
        <v>561.24</v>
      </c>
      <c r="M2080">
        <f t="shared" si="98"/>
        <v>1388.4344999999998</v>
      </c>
      <c r="N2080" t="str">
        <f t="shared" si="96"/>
        <v>Q1</v>
      </c>
      <c r="O2080" s="2">
        <f t="shared" si="97"/>
        <v>40.422635638815066</v>
      </c>
      <c r="P2080" t="str">
        <f>VLOOKUP(retail_sales_2023!C2080,customers!A:J,5,)</f>
        <v>Chennai</v>
      </c>
      <c r="Q2080" t="str">
        <f>VLOOKUP(C2080,customers!A:J,10,0)</f>
        <v>Premium</v>
      </c>
    </row>
    <row r="2081" spans="1:17" x14ac:dyDescent="0.3">
      <c r="A2081" t="s">
        <v>3154</v>
      </c>
      <c r="B2081" s="1">
        <v>44964</v>
      </c>
      <c r="C2081" t="s">
        <v>403</v>
      </c>
      <c r="D2081" t="s">
        <v>13093</v>
      </c>
      <c r="E2081" t="s">
        <v>27</v>
      </c>
      <c r="F2081" t="s">
        <v>16</v>
      </c>
      <c r="G2081" t="s">
        <v>192</v>
      </c>
      <c r="H2081">
        <v>5</v>
      </c>
      <c r="I2081">
        <v>356.94</v>
      </c>
      <c r="J2081">
        <v>0.15</v>
      </c>
      <c r="K2081">
        <v>1516.99</v>
      </c>
      <c r="L2081">
        <v>455.59</v>
      </c>
      <c r="M2081">
        <f t="shared" si="98"/>
        <v>1516.9949999999999</v>
      </c>
      <c r="N2081" t="str">
        <f t="shared" si="96"/>
        <v>Q1</v>
      </c>
      <c r="O2081" s="2">
        <f t="shared" si="97"/>
        <v>30.032498566239724</v>
      </c>
      <c r="P2081" t="str">
        <f>VLOOKUP(retail_sales_2023!C2081,customers!A:J,5,)</f>
        <v>Jaipur</v>
      </c>
      <c r="Q2081" t="str">
        <f>VLOOKUP(C2081,customers!A:J,10,0)</f>
        <v>Regular</v>
      </c>
    </row>
    <row r="2082" spans="1:17" x14ac:dyDescent="0.3">
      <c r="A2082" t="s">
        <v>3155</v>
      </c>
      <c r="B2082" s="1">
        <v>45070</v>
      </c>
      <c r="C2082" t="s">
        <v>288</v>
      </c>
      <c r="D2082" t="s">
        <v>289</v>
      </c>
      <c r="E2082" t="s">
        <v>27</v>
      </c>
      <c r="F2082" t="s">
        <v>52</v>
      </c>
      <c r="G2082" t="s">
        <v>268</v>
      </c>
      <c r="H2082">
        <v>4</v>
      </c>
      <c r="I2082">
        <v>669.71</v>
      </c>
      <c r="J2082">
        <v>0.15</v>
      </c>
      <c r="K2082">
        <v>2277.0100000000002</v>
      </c>
      <c r="L2082">
        <v>233.71</v>
      </c>
      <c r="M2082">
        <f t="shared" si="98"/>
        <v>2277.0140000000001</v>
      </c>
      <c r="N2082" t="str">
        <f t="shared" si="96"/>
        <v>Q2</v>
      </c>
      <c r="O2082" s="2">
        <f t="shared" si="97"/>
        <v>10.263898709272247</v>
      </c>
      <c r="P2082" t="str">
        <f>VLOOKUP(retail_sales_2023!C2082,customers!A:J,5,)</f>
        <v>Delhi</v>
      </c>
      <c r="Q2082" t="str">
        <f>VLOOKUP(C2082,customers!A:J,10,0)</f>
        <v>Premium</v>
      </c>
    </row>
    <row r="2083" spans="1:17" x14ac:dyDescent="0.3">
      <c r="A2083" t="s">
        <v>3156</v>
      </c>
      <c r="B2083" s="1">
        <v>45146</v>
      </c>
      <c r="C2083" t="s">
        <v>794</v>
      </c>
      <c r="D2083" t="s">
        <v>795</v>
      </c>
      <c r="E2083" t="s">
        <v>15</v>
      </c>
      <c r="F2083" t="s">
        <v>43</v>
      </c>
      <c r="G2083" t="s">
        <v>121</v>
      </c>
      <c r="H2083">
        <v>3</v>
      </c>
      <c r="I2083">
        <v>29570.32</v>
      </c>
      <c r="J2083">
        <v>0</v>
      </c>
      <c r="K2083">
        <v>88710.96</v>
      </c>
      <c r="L2083">
        <v>8112.51</v>
      </c>
      <c r="M2083">
        <f t="shared" si="98"/>
        <v>88710.959999999992</v>
      </c>
      <c r="N2083" t="str">
        <f t="shared" si="96"/>
        <v>Q3</v>
      </c>
      <c r="O2083" s="2">
        <f t="shared" si="97"/>
        <v>9.1448790544031979</v>
      </c>
      <c r="P2083" t="str">
        <f>VLOOKUP(retail_sales_2023!C2083,customers!A:J,5,)</f>
        <v>Chennai</v>
      </c>
      <c r="Q2083" t="str">
        <f>VLOOKUP(C2083,customers!A:J,10,0)</f>
        <v>Regular</v>
      </c>
    </row>
    <row r="2084" spans="1:17" x14ac:dyDescent="0.3">
      <c r="A2084" t="s">
        <v>3157</v>
      </c>
      <c r="B2084" s="1">
        <v>45268</v>
      </c>
      <c r="C2084" t="s">
        <v>1969</v>
      </c>
      <c r="D2084" t="s">
        <v>1970</v>
      </c>
      <c r="E2084" t="s">
        <v>33</v>
      </c>
      <c r="F2084" t="s">
        <v>52</v>
      </c>
      <c r="G2084" t="s">
        <v>235</v>
      </c>
      <c r="H2084">
        <v>3</v>
      </c>
      <c r="I2084">
        <v>426.61</v>
      </c>
      <c r="J2084">
        <v>0</v>
      </c>
      <c r="K2084">
        <v>1279.83</v>
      </c>
      <c r="L2084">
        <v>86.45</v>
      </c>
      <c r="M2084">
        <f t="shared" si="98"/>
        <v>1279.83</v>
      </c>
      <c r="N2084" t="str">
        <f t="shared" si="96"/>
        <v>Q4</v>
      </c>
      <c r="O2084" s="2">
        <f t="shared" si="97"/>
        <v>6.7548033723228871</v>
      </c>
      <c r="P2084" t="str">
        <f>VLOOKUP(retail_sales_2023!C2084,customers!A:J,5,)</f>
        <v>Ahmedabad</v>
      </c>
      <c r="Q2084" t="str">
        <f>VLOOKUP(C2084,customers!A:J,10,0)</f>
        <v>Premium</v>
      </c>
    </row>
    <row r="2085" spans="1:17" x14ac:dyDescent="0.3">
      <c r="A2085" t="s">
        <v>3158</v>
      </c>
      <c r="B2085" s="1">
        <v>45109</v>
      </c>
      <c r="C2085" t="s">
        <v>1051</v>
      </c>
      <c r="D2085" t="s">
        <v>13093</v>
      </c>
      <c r="E2085" t="s">
        <v>21</v>
      </c>
      <c r="F2085" t="s">
        <v>81</v>
      </c>
      <c r="G2085" t="s">
        <v>264</v>
      </c>
      <c r="H2085">
        <v>5</v>
      </c>
      <c r="I2085">
        <v>3952.46</v>
      </c>
      <c r="J2085">
        <v>0</v>
      </c>
      <c r="K2085">
        <v>19762.3</v>
      </c>
      <c r="L2085">
        <v>5267.94</v>
      </c>
      <c r="M2085">
        <f t="shared" si="98"/>
        <v>19762.3</v>
      </c>
      <c r="N2085" t="str">
        <f t="shared" si="96"/>
        <v>Q3</v>
      </c>
      <c r="O2085" s="2">
        <f t="shared" si="97"/>
        <v>26.656512652879471</v>
      </c>
      <c r="P2085" t="str">
        <f>VLOOKUP(retail_sales_2023!C2085,customers!A:J,5,)</f>
        <v>Bhubaneswar</v>
      </c>
      <c r="Q2085" t="str">
        <f>VLOOKUP(C2085,customers!A:J,10,0)</f>
        <v>Regular</v>
      </c>
    </row>
    <row r="2086" spans="1:17" x14ac:dyDescent="0.3">
      <c r="A2086" t="s">
        <v>3159</v>
      </c>
      <c r="B2086" s="1">
        <v>45166</v>
      </c>
      <c r="C2086" t="s">
        <v>1025</v>
      </c>
      <c r="D2086" t="s">
        <v>1026</v>
      </c>
      <c r="E2086" t="s">
        <v>27</v>
      </c>
      <c r="F2086" t="s">
        <v>43</v>
      </c>
      <c r="G2086" t="s">
        <v>154</v>
      </c>
      <c r="H2086">
        <v>1</v>
      </c>
      <c r="I2086">
        <v>77342.19</v>
      </c>
      <c r="J2086">
        <v>0</v>
      </c>
      <c r="K2086">
        <v>77342.19</v>
      </c>
      <c r="L2086">
        <v>-4838.5200000000004</v>
      </c>
      <c r="M2086">
        <f t="shared" si="98"/>
        <v>77342.19</v>
      </c>
      <c r="N2086" t="str">
        <f t="shared" si="96"/>
        <v>Q3</v>
      </c>
      <c r="O2086" s="2">
        <f t="shared" si="97"/>
        <v>-6.2559904238553372</v>
      </c>
      <c r="P2086" t="str">
        <f>VLOOKUP(retail_sales_2023!C2086,customers!A:J,5,)</f>
        <v>Jaipur</v>
      </c>
      <c r="Q2086" t="str">
        <f>VLOOKUP(C2086,customers!A:J,10,0)</f>
        <v>Premium</v>
      </c>
    </row>
    <row r="2087" spans="1:17" x14ac:dyDescent="0.3">
      <c r="A2087" t="s">
        <v>3160</v>
      </c>
      <c r="B2087" s="1">
        <v>45182</v>
      </c>
      <c r="C2087" t="s">
        <v>202</v>
      </c>
      <c r="D2087" t="s">
        <v>203</v>
      </c>
      <c r="E2087" t="s">
        <v>27</v>
      </c>
      <c r="F2087" t="s">
        <v>38</v>
      </c>
      <c r="G2087" t="s">
        <v>141</v>
      </c>
      <c r="H2087">
        <v>3</v>
      </c>
      <c r="I2087">
        <v>2978.75</v>
      </c>
      <c r="J2087">
        <v>0.05</v>
      </c>
      <c r="K2087">
        <v>8489.44</v>
      </c>
      <c r="L2087">
        <v>2009.09</v>
      </c>
      <c r="M2087">
        <f t="shared" si="98"/>
        <v>8489.4375</v>
      </c>
      <c r="N2087" t="str">
        <f t="shared" si="96"/>
        <v>Q3</v>
      </c>
      <c r="O2087" s="2">
        <f t="shared" si="97"/>
        <v>23.665754160462878</v>
      </c>
      <c r="P2087" t="str">
        <f>VLOOKUP(retail_sales_2023!C2087,customers!A:J,5,)</f>
        <v>Lucknow</v>
      </c>
      <c r="Q2087" t="str">
        <f>VLOOKUP(C2087,customers!A:J,10,0)</f>
        <v>Premium</v>
      </c>
    </row>
    <row r="2088" spans="1:17" x14ac:dyDescent="0.3">
      <c r="A2088" t="s">
        <v>3161</v>
      </c>
      <c r="B2088" s="1">
        <v>45138</v>
      </c>
      <c r="C2088" t="s">
        <v>2062</v>
      </c>
      <c r="D2088" t="s">
        <v>2063</v>
      </c>
      <c r="E2088" t="s">
        <v>15</v>
      </c>
      <c r="F2088" t="s">
        <v>52</v>
      </c>
      <c r="G2088" t="s">
        <v>268</v>
      </c>
      <c r="H2088">
        <v>2</v>
      </c>
      <c r="I2088">
        <v>183.03</v>
      </c>
      <c r="J2088">
        <v>0</v>
      </c>
      <c r="K2088">
        <v>366.06</v>
      </c>
      <c r="L2088">
        <v>25.71</v>
      </c>
      <c r="M2088">
        <f t="shared" si="98"/>
        <v>366.06</v>
      </c>
      <c r="N2088" t="str">
        <f t="shared" si="96"/>
        <v>Q3</v>
      </c>
      <c r="O2088" s="2">
        <f t="shared" si="97"/>
        <v>7.0234387805277825</v>
      </c>
      <c r="P2088" t="str">
        <f>VLOOKUP(retail_sales_2023!C2088,customers!A:J,5,)</f>
        <v>Chennai</v>
      </c>
      <c r="Q2088" t="str">
        <f>VLOOKUP(C2088,customers!A:J,10,0)</f>
        <v>Premium</v>
      </c>
    </row>
    <row r="2089" spans="1:17" x14ac:dyDescent="0.3">
      <c r="A2089" t="s">
        <v>3162</v>
      </c>
      <c r="B2089" s="1">
        <v>45106</v>
      </c>
      <c r="C2089" t="s">
        <v>1258</v>
      </c>
      <c r="D2089" t="s">
        <v>1259</v>
      </c>
      <c r="E2089" t="s">
        <v>33</v>
      </c>
      <c r="F2089" t="s">
        <v>28</v>
      </c>
      <c r="G2089" t="s">
        <v>29</v>
      </c>
      <c r="H2089">
        <v>4</v>
      </c>
      <c r="I2089">
        <v>6323.2</v>
      </c>
      <c r="J2089">
        <v>0.3</v>
      </c>
      <c r="K2089">
        <v>17704.96</v>
      </c>
      <c r="L2089">
        <v>4659.71</v>
      </c>
      <c r="M2089">
        <f t="shared" si="98"/>
        <v>17704.96</v>
      </c>
      <c r="N2089" t="str">
        <f t="shared" si="96"/>
        <v>Q2</v>
      </c>
      <c r="O2089" s="2">
        <f t="shared" si="97"/>
        <v>26.318670022411801</v>
      </c>
      <c r="P2089" t="str">
        <f>VLOOKUP(retail_sales_2023!C2089,customers!A:J,5,)</f>
        <v>Mumbai</v>
      </c>
      <c r="Q2089" t="str">
        <f>VLOOKUP(C2089,customers!A:J,10,0)</f>
        <v>Regular</v>
      </c>
    </row>
    <row r="2090" spans="1:17" x14ac:dyDescent="0.3">
      <c r="A2090" t="s">
        <v>3163</v>
      </c>
      <c r="B2090" s="1">
        <v>44929</v>
      </c>
      <c r="C2090" t="s">
        <v>2294</v>
      </c>
      <c r="D2090" t="s">
        <v>2295</v>
      </c>
      <c r="E2090" t="s">
        <v>27</v>
      </c>
      <c r="F2090" t="s">
        <v>81</v>
      </c>
      <c r="G2090" t="s">
        <v>105</v>
      </c>
      <c r="H2090">
        <v>2</v>
      </c>
      <c r="I2090">
        <v>794.17</v>
      </c>
      <c r="J2090">
        <v>0</v>
      </c>
      <c r="K2090">
        <v>1588.34</v>
      </c>
      <c r="L2090">
        <v>558.72</v>
      </c>
      <c r="M2090">
        <f t="shared" si="98"/>
        <v>1588.34</v>
      </c>
      <c r="N2090" t="str">
        <f t="shared" si="96"/>
        <v>Q1</v>
      </c>
      <c r="O2090" s="2">
        <f t="shared" si="97"/>
        <v>35.176347633378249</v>
      </c>
      <c r="P2090" t="str">
        <f>VLOOKUP(retail_sales_2023!C2090,customers!A:J,5,)</f>
        <v>Amritsar</v>
      </c>
      <c r="Q2090" t="str">
        <f>VLOOKUP(C2090,customers!A:J,10,0)</f>
        <v>Regular</v>
      </c>
    </row>
    <row r="2091" spans="1:17" x14ac:dyDescent="0.3">
      <c r="A2091" t="s">
        <v>3164</v>
      </c>
      <c r="B2091" s="1">
        <v>44944</v>
      </c>
      <c r="C2091" t="s">
        <v>2237</v>
      </c>
      <c r="D2091" t="s">
        <v>2238</v>
      </c>
      <c r="E2091" t="s">
        <v>15</v>
      </c>
      <c r="F2091" t="s">
        <v>43</v>
      </c>
      <c r="G2091" t="s">
        <v>282</v>
      </c>
      <c r="H2091">
        <v>1</v>
      </c>
      <c r="I2091">
        <v>54816.89</v>
      </c>
      <c r="J2091">
        <v>0</v>
      </c>
      <c r="K2091">
        <v>54816.89</v>
      </c>
      <c r="L2091">
        <v>6087.95</v>
      </c>
      <c r="M2091">
        <f t="shared" si="98"/>
        <v>54816.89</v>
      </c>
      <c r="N2091" t="str">
        <f t="shared" si="96"/>
        <v>Q1</v>
      </c>
      <c r="O2091" s="2">
        <f t="shared" si="97"/>
        <v>11.105974819074923</v>
      </c>
      <c r="P2091" t="str">
        <f>VLOOKUP(retail_sales_2023!C2091,customers!A:J,5,)</f>
        <v>Kochi</v>
      </c>
      <c r="Q2091" t="str">
        <f>VLOOKUP(C2091,customers!A:J,10,0)</f>
        <v>Regular</v>
      </c>
    </row>
    <row r="2092" spans="1:17" x14ac:dyDescent="0.3">
      <c r="A2092" t="s">
        <v>3165</v>
      </c>
      <c r="B2092" s="1">
        <v>45283</v>
      </c>
      <c r="C2092" t="s">
        <v>1847</v>
      </c>
      <c r="D2092" t="s">
        <v>1848</v>
      </c>
      <c r="E2092" t="s">
        <v>33</v>
      </c>
      <c r="F2092" t="s">
        <v>81</v>
      </c>
      <c r="G2092" t="s">
        <v>264</v>
      </c>
      <c r="H2092">
        <v>0</v>
      </c>
      <c r="I2092">
        <v>4188.09</v>
      </c>
      <c r="J2092">
        <v>0.05</v>
      </c>
      <c r="K2092">
        <v>0</v>
      </c>
      <c r="L2092">
        <v>0</v>
      </c>
      <c r="M2092">
        <f t="shared" si="98"/>
        <v>0</v>
      </c>
      <c r="N2092" t="str">
        <f t="shared" si="96"/>
        <v>Q4</v>
      </c>
      <c r="O2092" s="2">
        <v>0</v>
      </c>
      <c r="P2092" t="str">
        <f>VLOOKUP(retail_sales_2023!C2092,customers!A:J,5,)</f>
        <v>Mumbai</v>
      </c>
      <c r="Q2092" t="str">
        <f>VLOOKUP(C2092,customers!A:J,10,0)</f>
        <v>Premium</v>
      </c>
    </row>
    <row r="2093" spans="1:17" x14ac:dyDescent="0.3">
      <c r="A2093" t="s">
        <v>3166</v>
      </c>
      <c r="B2093" s="1">
        <v>44988</v>
      </c>
      <c r="C2093" t="s">
        <v>1687</v>
      </c>
      <c r="D2093" t="s">
        <v>1688</v>
      </c>
      <c r="E2093" t="s">
        <v>27</v>
      </c>
      <c r="F2093" t="s">
        <v>43</v>
      </c>
      <c r="G2093" t="s">
        <v>154</v>
      </c>
      <c r="H2093">
        <v>4</v>
      </c>
      <c r="I2093">
        <v>39584.160000000003</v>
      </c>
      <c r="J2093">
        <v>0.1</v>
      </c>
      <c r="K2093">
        <v>142502.98000000001</v>
      </c>
      <c r="L2093">
        <v>14292.78</v>
      </c>
      <c r="M2093">
        <f t="shared" si="98"/>
        <v>142502.97600000002</v>
      </c>
      <c r="N2093" t="str">
        <f t="shared" si="96"/>
        <v>Q1</v>
      </c>
      <c r="O2093" s="2">
        <f t="shared" si="97"/>
        <v>10.029811306402154</v>
      </c>
      <c r="P2093" t="str">
        <f>VLOOKUP(retail_sales_2023!C2093,customers!A:J,5,)</f>
        <v>Chandigarh</v>
      </c>
      <c r="Q2093" t="str">
        <f>VLOOKUP(C2093,customers!A:J,10,0)</f>
        <v>Occasional</v>
      </c>
    </row>
    <row r="2094" spans="1:17" x14ac:dyDescent="0.3">
      <c r="A2094" t="s">
        <v>3167</v>
      </c>
      <c r="B2094" s="1">
        <v>44952</v>
      </c>
      <c r="C2094" t="s">
        <v>641</v>
      </c>
      <c r="D2094" t="s">
        <v>642</v>
      </c>
      <c r="E2094" t="s">
        <v>33</v>
      </c>
      <c r="F2094" t="s">
        <v>28</v>
      </c>
      <c r="G2094" t="s">
        <v>325</v>
      </c>
      <c r="H2094">
        <v>1</v>
      </c>
      <c r="I2094">
        <v>5972.41</v>
      </c>
      <c r="J2094">
        <v>0</v>
      </c>
      <c r="K2094">
        <v>5972.41</v>
      </c>
      <c r="L2094">
        <v>1087.33</v>
      </c>
      <c r="M2094">
        <f t="shared" si="98"/>
        <v>5972.41</v>
      </c>
      <c r="N2094" t="str">
        <f t="shared" si="96"/>
        <v>Q1</v>
      </c>
      <c r="O2094" s="2">
        <f t="shared" si="97"/>
        <v>18.205883387108386</v>
      </c>
      <c r="P2094" t="str">
        <f>VLOOKUP(retail_sales_2023!C2094,customers!A:J,5,)</f>
        <v>Surat</v>
      </c>
      <c r="Q2094" t="str">
        <f>VLOOKUP(C2094,customers!A:J,10,0)</f>
        <v>Regular</v>
      </c>
    </row>
    <row r="2095" spans="1:17" x14ac:dyDescent="0.3">
      <c r="A2095" t="s">
        <v>3168</v>
      </c>
      <c r="B2095" s="1">
        <v>45230</v>
      </c>
      <c r="C2095" t="s">
        <v>1612</v>
      </c>
      <c r="D2095" t="s">
        <v>1613</v>
      </c>
      <c r="E2095" t="s">
        <v>15</v>
      </c>
      <c r="F2095" t="s">
        <v>52</v>
      </c>
      <c r="G2095" t="s">
        <v>937</v>
      </c>
      <c r="H2095">
        <v>6</v>
      </c>
      <c r="I2095">
        <v>112.41</v>
      </c>
      <c r="J2095">
        <v>0.25</v>
      </c>
      <c r="K2095">
        <v>505.85</v>
      </c>
      <c r="L2095">
        <v>44.56</v>
      </c>
      <c r="M2095">
        <f t="shared" si="98"/>
        <v>505.84500000000003</v>
      </c>
      <c r="N2095" t="str">
        <f t="shared" si="96"/>
        <v>Q4</v>
      </c>
      <c r="O2095" s="2">
        <f t="shared" si="97"/>
        <v>8.8089354551744581</v>
      </c>
      <c r="P2095" t="str">
        <f>VLOOKUP(retail_sales_2023!C2095,customers!A:J,5,)</f>
        <v>Chennai</v>
      </c>
      <c r="Q2095" t="str">
        <f>VLOOKUP(C2095,customers!A:J,10,0)</f>
        <v>Premium</v>
      </c>
    </row>
    <row r="2096" spans="1:17" x14ac:dyDescent="0.3">
      <c r="A2096" t="s">
        <v>3169</v>
      </c>
      <c r="B2096" s="1">
        <v>45038</v>
      </c>
      <c r="C2096" t="s">
        <v>1289</v>
      </c>
      <c r="D2096" t="s">
        <v>1290</v>
      </c>
      <c r="E2096" t="s">
        <v>15</v>
      </c>
      <c r="F2096" t="s">
        <v>28</v>
      </c>
      <c r="G2096" t="s">
        <v>57</v>
      </c>
      <c r="H2096">
        <v>5</v>
      </c>
      <c r="I2096">
        <v>6603.93</v>
      </c>
      <c r="J2096">
        <v>0</v>
      </c>
      <c r="K2096">
        <v>33019.65</v>
      </c>
      <c r="L2096">
        <v>-3345.04</v>
      </c>
      <c r="M2096">
        <f t="shared" si="98"/>
        <v>33019.65</v>
      </c>
      <c r="N2096" t="str">
        <f t="shared" si="96"/>
        <v>Q2</v>
      </c>
      <c r="O2096" s="2">
        <f t="shared" si="97"/>
        <v>-10.130452624422123</v>
      </c>
      <c r="P2096" t="str">
        <f>VLOOKUP(retail_sales_2023!C2096,customers!A:J,5,)</f>
        <v>Kochi</v>
      </c>
      <c r="Q2096" t="str">
        <f>VLOOKUP(C2096,customers!A:J,10,0)</f>
        <v>Regular</v>
      </c>
    </row>
    <row r="2097" spans="1:17" x14ac:dyDescent="0.3">
      <c r="A2097" t="s">
        <v>3170</v>
      </c>
      <c r="B2097" s="1">
        <v>45255</v>
      </c>
      <c r="C2097" t="s">
        <v>1310</v>
      </c>
      <c r="D2097" t="s">
        <v>1311</v>
      </c>
      <c r="E2097" t="s">
        <v>33</v>
      </c>
      <c r="F2097" t="s">
        <v>81</v>
      </c>
      <c r="G2097" t="s">
        <v>264</v>
      </c>
      <c r="H2097">
        <v>4</v>
      </c>
      <c r="I2097">
        <v>3562.61</v>
      </c>
      <c r="J2097">
        <v>0.05</v>
      </c>
      <c r="K2097">
        <v>13537.92</v>
      </c>
      <c r="L2097">
        <v>4884.16</v>
      </c>
      <c r="M2097">
        <f t="shared" si="98"/>
        <v>13537.918</v>
      </c>
      <c r="N2097" t="str">
        <f t="shared" si="96"/>
        <v>Q4</v>
      </c>
      <c r="O2097" s="2">
        <f t="shared" si="97"/>
        <v>36.077624923178739</v>
      </c>
      <c r="P2097" t="str">
        <f>VLOOKUP(retail_sales_2023!C2097,customers!A:J,5,)</f>
        <v>Mumbai</v>
      </c>
      <c r="Q2097" t="str">
        <f>VLOOKUP(C2097,customers!A:J,10,0)</f>
        <v>Occasional</v>
      </c>
    </row>
    <row r="2098" spans="1:17" x14ac:dyDescent="0.3">
      <c r="A2098" t="s">
        <v>3171</v>
      </c>
      <c r="B2098" s="1">
        <v>45111</v>
      </c>
      <c r="C2098" t="s">
        <v>797</v>
      </c>
      <c r="D2098" t="s">
        <v>798</v>
      </c>
      <c r="E2098" t="s">
        <v>15</v>
      </c>
      <c r="F2098" t="s">
        <v>43</v>
      </c>
      <c r="G2098" t="s">
        <v>110</v>
      </c>
      <c r="H2098">
        <v>5</v>
      </c>
      <c r="I2098">
        <v>66694.39</v>
      </c>
      <c r="J2098">
        <v>0.2</v>
      </c>
      <c r="K2098">
        <v>266777.56</v>
      </c>
      <c r="L2098">
        <v>36202.93</v>
      </c>
      <c r="M2098">
        <f t="shared" si="98"/>
        <v>266777.56</v>
      </c>
      <c r="N2098" t="str">
        <f t="shared" si="96"/>
        <v>Q3</v>
      </c>
      <c r="O2098" s="2">
        <f t="shared" si="97"/>
        <v>13.570455476090268</v>
      </c>
      <c r="P2098" t="str">
        <f>VLOOKUP(retail_sales_2023!C2098,customers!A:J,5,)</f>
        <v>Kochi</v>
      </c>
      <c r="Q2098" t="str">
        <f>VLOOKUP(C2098,customers!A:J,10,0)</f>
        <v>Occasional</v>
      </c>
    </row>
    <row r="2099" spans="1:17" x14ac:dyDescent="0.3">
      <c r="A2099" t="s">
        <v>3172</v>
      </c>
      <c r="B2099" s="1">
        <v>45144</v>
      </c>
      <c r="C2099" t="s">
        <v>1974</v>
      </c>
      <c r="D2099" t="s">
        <v>1975</v>
      </c>
      <c r="E2099" t="s">
        <v>15</v>
      </c>
      <c r="F2099" t="s">
        <v>43</v>
      </c>
      <c r="G2099" t="s">
        <v>178</v>
      </c>
      <c r="H2099">
        <v>3</v>
      </c>
      <c r="I2099">
        <v>9303.42</v>
      </c>
      <c r="J2099">
        <v>0.15</v>
      </c>
      <c r="K2099">
        <v>23723.72</v>
      </c>
      <c r="L2099">
        <v>2778.08</v>
      </c>
      <c r="M2099">
        <f t="shared" si="98"/>
        <v>23723.721000000001</v>
      </c>
      <c r="N2099" t="str">
        <f t="shared" si="96"/>
        <v>Q3</v>
      </c>
      <c r="O2099" s="2">
        <f t="shared" si="97"/>
        <v>11.710136521591048</v>
      </c>
      <c r="P2099" t="str">
        <f>VLOOKUP(retail_sales_2023!C2099,customers!A:J,5,)</f>
        <v>Kochi</v>
      </c>
      <c r="Q2099" t="str">
        <f>VLOOKUP(C2099,customers!A:J,10,0)</f>
        <v>Premium</v>
      </c>
    </row>
    <row r="2100" spans="1:17" x14ac:dyDescent="0.3">
      <c r="A2100" t="s">
        <v>3173</v>
      </c>
      <c r="B2100" s="1">
        <v>44967</v>
      </c>
      <c r="C2100" t="s">
        <v>231</v>
      </c>
      <c r="D2100" t="s">
        <v>232</v>
      </c>
      <c r="E2100" t="s">
        <v>27</v>
      </c>
      <c r="F2100" t="s">
        <v>81</v>
      </c>
      <c r="G2100" t="s">
        <v>105</v>
      </c>
      <c r="H2100">
        <v>2</v>
      </c>
      <c r="I2100">
        <v>2633.45</v>
      </c>
      <c r="J2100">
        <v>0.15</v>
      </c>
      <c r="K2100">
        <v>4476.8599999999997</v>
      </c>
      <c r="L2100">
        <v>1219.1600000000001</v>
      </c>
      <c r="M2100">
        <f t="shared" si="98"/>
        <v>4476.8649999999998</v>
      </c>
      <c r="N2100" t="str">
        <f t="shared" si="96"/>
        <v>Q1</v>
      </c>
      <c r="O2100" s="2">
        <f t="shared" si="97"/>
        <v>27.232479907792516</v>
      </c>
      <c r="P2100" t="str">
        <f>VLOOKUP(retail_sales_2023!C2100,customers!A:J,5,)</f>
        <v>Delhi</v>
      </c>
      <c r="Q2100" t="str">
        <f>VLOOKUP(C2100,customers!A:J,10,0)</f>
        <v>Regular</v>
      </c>
    </row>
    <row r="2101" spans="1:17" x14ac:dyDescent="0.3">
      <c r="A2101" t="s">
        <v>3174</v>
      </c>
      <c r="B2101" s="1">
        <v>45004</v>
      </c>
      <c r="C2101" t="s">
        <v>755</v>
      </c>
      <c r="D2101" t="s">
        <v>756</v>
      </c>
      <c r="E2101" t="s">
        <v>15</v>
      </c>
      <c r="F2101" t="s">
        <v>52</v>
      </c>
      <c r="G2101" t="s">
        <v>235</v>
      </c>
      <c r="H2101">
        <v>1</v>
      </c>
      <c r="I2101">
        <v>412.95</v>
      </c>
      <c r="J2101">
        <v>0</v>
      </c>
      <c r="K2101">
        <v>412.95</v>
      </c>
      <c r="L2101">
        <v>24.69</v>
      </c>
      <c r="M2101">
        <f t="shared" si="98"/>
        <v>412.95</v>
      </c>
      <c r="N2101" t="str">
        <f t="shared" si="96"/>
        <v>Q1</v>
      </c>
      <c r="O2101" s="2">
        <f t="shared" si="97"/>
        <v>5.9789320741009808</v>
      </c>
      <c r="P2101" t="str">
        <f>VLOOKUP(retail_sales_2023!C2101,customers!A:J,5,)</f>
        <v>Kochi</v>
      </c>
      <c r="Q2101" t="str">
        <f>VLOOKUP(C2101,customers!A:J,10,0)</f>
        <v>Regular</v>
      </c>
    </row>
    <row r="2102" spans="1:17" x14ac:dyDescent="0.3">
      <c r="A2102" t="s">
        <v>3175</v>
      </c>
      <c r="B2102" s="1">
        <v>45136</v>
      </c>
      <c r="C2102" t="s">
        <v>560</v>
      </c>
      <c r="D2102" t="s">
        <v>561</v>
      </c>
      <c r="E2102" t="s">
        <v>27</v>
      </c>
      <c r="F2102" t="s">
        <v>28</v>
      </c>
      <c r="G2102" t="s">
        <v>280</v>
      </c>
      <c r="H2102">
        <v>3</v>
      </c>
      <c r="I2102">
        <v>5680.09</v>
      </c>
      <c r="J2102">
        <v>0.1</v>
      </c>
      <c r="K2102">
        <v>15336.24</v>
      </c>
      <c r="L2102">
        <v>3801.03</v>
      </c>
      <c r="M2102">
        <f t="shared" si="98"/>
        <v>15336.243</v>
      </c>
      <c r="N2102" t="str">
        <f t="shared" si="96"/>
        <v>Q3</v>
      </c>
      <c r="O2102" s="2">
        <f t="shared" si="97"/>
        <v>24.784627783602762</v>
      </c>
      <c r="P2102" t="str">
        <f>VLOOKUP(retail_sales_2023!C2102,customers!A:J,5,)</f>
        <v>Chandigarh</v>
      </c>
      <c r="Q2102" t="str">
        <f>VLOOKUP(C2102,customers!A:J,10,0)</f>
        <v>Premium</v>
      </c>
    </row>
    <row r="2103" spans="1:17" x14ac:dyDescent="0.3">
      <c r="A2103" t="s">
        <v>3176</v>
      </c>
      <c r="B2103" s="1">
        <v>45121</v>
      </c>
      <c r="C2103" t="s">
        <v>437</v>
      </c>
      <c r="D2103" t="s">
        <v>438</v>
      </c>
      <c r="E2103" t="s">
        <v>21</v>
      </c>
      <c r="F2103" t="s">
        <v>81</v>
      </c>
      <c r="G2103" t="s">
        <v>82</v>
      </c>
      <c r="H2103">
        <v>5</v>
      </c>
      <c r="I2103">
        <v>3116.36</v>
      </c>
      <c r="J2103">
        <v>0.2</v>
      </c>
      <c r="K2103">
        <v>12465.44</v>
      </c>
      <c r="L2103">
        <v>2902.28</v>
      </c>
      <c r="M2103">
        <f t="shared" si="98"/>
        <v>12465.440000000002</v>
      </c>
      <c r="N2103" t="str">
        <f t="shared" si="96"/>
        <v>Q3</v>
      </c>
      <c r="O2103" s="2">
        <f t="shared" si="97"/>
        <v>23.282611765007893</v>
      </c>
      <c r="P2103" t="str">
        <f>VLOOKUP(retail_sales_2023!C2103,customers!A:J,5,)</f>
        <v>Kolkata</v>
      </c>
      <c r="Q2103" t="str">
        <f>VLOOKUP(C2103,customers!A:J,10,0)</f>
        <v>Premium</v>
      </c>
    </row>
    <row r="2104" spans="1:17" x14ac:dyDescent="0.3">
      <c r="A2104" t="s">
        <v>3177</v>
      </c>
      <c r="B2104" s="1">
        <v>45235</v>
      </c>
      <c r="C2104" t="s">
        <v>2155</v>
      </c>
      <c r="D2104" t="s">
        <v>2286</v>
      </c>
      <c r="E2104" t="s">
        <v>15</v>
      </c>
      <c r="F2104" t="s">
        <v>22</v>
      </c>
      <c r="G2104" t="s">
        <v>146</v>
      </c>
      <c r="H2104">
        <v>2</v>
      </c>
      <c r="I2104">
        <v>5071.37</v>
      </c>
      <c r="J2104">
        <v>0.05</v>
      </c>
      <c r="K2104">
        <v>9635.6</v>
      </c>
      <c r="L2104">
        <v>2266.71</v>
      </c>
      <c r="M2104">
        <f t="shared" si="98"/>
        <v>9635.6029999999992</v>
      </c>
      <c r="N2104" t="str">
        <f t="shared" si="96"/>
        <v>Q4</v>
      </c>
      <c r="O2104" s="2">
        <f t="shared" si="97"/>
        <v>23.52432645605878</v>
      </c>
      <c r="P2104" t="str">
        <f>VLOOKUP(retail_sales_2023!C2104,customers!A:J,5,)</f>
        <v>Bengaluru</v>
      </c>
      <c r="Q2104" t="str">
        <f>VLOOKUP(C2104,customers!A:J,10,0)</f>
        <v>Regular</v>
      </c>
    </row>
    <row r="2105" spans="1:17" x14ac:dyDescent="0.3">
      <c r="A2105" t="s">
        <v>3178</v>
      </c>
      <c r="B2105" s="1">
        <v>45267</v>
      </c>
      <c r="C2105" t="s">
        <v>1651</v>
      </c>
      <c r="D2105" t="s">
        <v>1652</v>
      </c>
      <c r="E2105" t="s">
        <v>33</v>
      </c>
      <c r="F2105" t="s">
        <v>16</v>
      </c>
      <c r="G2105" t="s">
        <v>898</v>
      </c>
      <c r="H2105">
        <v>3</v>
      </c>
      <c r="I2105">
        <v>911.01</v>
      </c>
      <c r="J2105">
        <v>0</v>
      </c>
      <c r="K2105">
        <v>2733.03</v>
      </c>
      <c r="L2105">
        <v>1169.18</v>
      </c>
      <c r="M2105">
        <f t="shared" si="98"/>
        <v>2733.0299999999997</v>
      </c>
      <c r="N2105" t="str">
        <f t="shared" si="96"/>
        <v>Q4</v>
      </c>
      <c r="O2105" s="2">
        <f t="shared" si="97"/>
        <v>42.779625543810354</v>
      </c>
      <c r="P2105" t="str">
        <f>VLOOKUP(retail_sales_2023!C2105,customers!A:J,5,)</f>
        <v>Surat</v>
      </c>
      <c r="Q2105" t="str">
        <f>VLOOKUP(C2105,customers!A:J,10,0)</f>
        <v>Premium</v>
      </c>
    </row>
    <row r="2106" spans="1:17" x14ac:dyDescent="0.3">
      <c r="A2106" t="s">
        <v>3179</v>
      </c>
      <c r="B2106" s="1">
        <v>44949</v>
      </c>
      <c r="C2106" t="s">
        <v>1216</v>
      </c>
      <c r="D2106" t="s">
        <v>1217</v>
      </c>
      <c r="E2106" t="s">
        <v>27</v>
      </c>
      <c r="F2106" t="s">
        <v>28</v>
      </c>
      <c r="G2106" t="s">
        <v>466</v>
      </c>
      <c r="H2106">
        <v>4</v>
      </c>
      <c r="I2106">
        <v>3849.27</v>
      </c>
      <c r="J2106">
        <v>0.05</v>
      </c>
      <c r="K2106">
        <v>14627.23</v>
      </c>
      <c r="L2106">
        <v>3269.75</v>
      </c>
      <c r="M2106">
        <f t="shared" si="98"/>
        <v>14627.225999999999</v>
      </c>
      <c r="N2106" t="str">
        <f t="shared" si="96"/>
        <v>Q1</v>
      </c>
      <c r="O2106" s="2">
        <f t="shared" si="97"/>
        <v>22.353856471799514</v>
      </c>
      <c r="P2106" t="str">
        <f>VLOOKUP(retail_sales_2023!C2106,customers!A:J,5,)</f>
        <v>Jaipur</v>
      </c>
      <c r="Q2106" t="str">
        <f>VLOOKUP(C2106,customers!A:J,10,0)</f>
        <v>Occasional</v>
      </c>
    </row>
    <row r="2107" spans="1:17" x14ac:dyDescent="0.3">
      <c r="A2107" t="s">
        <v>3180</v>
      </c>
      <c r="B2107" s="1">
        <v>45160</v>
      </c>
      <c r="C2107" t="s">
        <v>934</v>
      </c>
      <c r="D2107" t="s">
        <v>935</v>
      </c>
      <c r="E2107" t="s">
        <v>21</v>
      </c>
      <c r="F2107" t="s">
        <v>22</v>
      </c>
      <c r="G2107" t="s">
        <v>196</v>
      </c>
      <c r="H2107">
        <v>3</v>
      </c>
      <c r="I2107">
        <v>16599.849999999999</v>
      </c>
      <c r="J2107">
        <v>0</v>
      </c>
      <c r="K2107">
        <v>49799.55</v>
      </c>
      <c r="L2107">
        <v>13231.55</v>
      </c>
      <c r="M2107">
        <f t="shared" si="98"/>
        <v>49799.549999999996</v>
      </c>
      <c r="N2107" t="str">
        <f t="shared" si="96"/>
        <v>Q3</v>
      </c>
      <c r="O2107" s="2">
        <f t="shared" si="97"/>
        <v>26.569617596946156</v>
      </c>
      <c r="P2107" t="str">
        <f>VLOOKUP(retail_sales_2023!C2107,customers!A:J,5,)</f>
        <v>Guwahati</v>
      </c>
      <c r="Q2107" t="str">
        <f>VLOOKUP(C2107,customers!A:J,10,0)</f>
        <v>Occasional</v>
      </c>
    </row>
    <row r="2108" spans="1:17" x14ac:dyDescent="0.3">
      <c r="A2108" t="s">
        <v>3181</v>
      </c>
      <c r="B2108" s="1">
        <v>45028</v>
      </c>
      <c r="C2108" t="s">
        <v>682</v>
      </c>
      <c r="D2108" t="s">
        <v>683</v>
      </c>
      <c r="E2108" t="s">
        <v>27</v>
      </c>
      <c r="F2108" t="s">
        <v>38</v>
      </c>
      <c r="G2108" t="s">
        <v>141</v>
      </c>
      <c r="H2108">
        <v>4</v>
      </c>
      <c r="I2108">
        <v>3527.52</v>
      </c>
      <c r="J2108">
        <v>0.1</v>
      </c>
      <c r="K2108">
        <v>12699.07</v>
      </c>
      <c r="L2108">
        <v>2744.59</v>
      </c>
      <c r="M2108">
        <f t="shared" si="98"/>
        <v>12699.072</v>
      </c>
      <c r="N2108" t="str">
        <f t="shared" si="96"/>
        <v>Q2</v>
      </c>
      <c r="O2108" s="2">
        <f t="shared" si="97"/>
        <v>21.612527531543648</v>
      </c>
      <c r="P2108" t="str">
        <f>VLOOKUP(retail_sales_2023!C2108,customers!A:J,5,)</f>
        <v>Delhi</v>
      </c>
      <c r="Q2108" t="str">
        <f>VLOOKUP(C2108,customers!A:J,10,0)</f>
        <v>Regular</v>
      </c>
    </row>
    <row r="2109" spans="1:17" x14ac:dyDescent="0.3">
      <c r="A2109" t="s">
        <v>3182</v>
      </c>
      <c r="B2109" s="1">
        <v>45200</v>
      </c>
      <c r="C2109" t="s">
        <v>491</v>
      </c>
      <c r="D2109" t="s">
        <v>492</v>
      </c>
      <c r="E2109" t="s">
        <v>21</v>
      </c>
      <c r="F2109" t="s">
        <v>22</v>
      </c>
      <c r="G2109" t="s">
        <v>34</v>
      </c>
      <c r="H2109">
        <v>4</v>
      </c>
      <c r="I2109">
        <v>26272.86</v>
      </c>
      <c r="J2109">
        <v>0.2</v>
      </c>
      <c r="K2109">
        <v>84073.15</v>
      </c>
      <c r="L2109">
        <v>16441.080000000002</v>
      </c>
      <c r="M2109">
        <f t="shared" si="98"/>
        <v>84073.152000000002</v>
      </c>
      <c r="N2109" t="str">
        <f t="shared" si="96"/>
        <v>Q4</v>
      </c>
      <c r="O2109" s="2">
        <f t="shared" si="97"/>
        <v>19.555684543757433</v>
      </c>
      <c r="P2109" t="str">
        <f>VLOOKUP(retail_sales_2023!C2109,customers!A:J,5,)</f>
        <v>Patna</v>
      </c>
      <c r="Q2109" t="str">
        <f>VLOOKUP(C2109,customers!A:J,10,0)</f>
        <v>Premium</v>
      </c>
    </row>
    <row r="2110" spans="1:17" x14ac:dyDescent="0.3">
      <c r="A2110" t="s">
        <v>3183</v>
      </c>
      <c r="B2110" s="1">
        <v>45019</v>
      </c>
      <c r="C2110" t="s">
        <v>1386</v>
      </c>
      <c r="D2110" t="s">
        <v>1387</v>
      </c>
      <c r="E2110" t="s">
        <v>21</v>
      </c>
      <c r="F2110" t="s">
        <v>52</v>
      </c>
      <c r="G2110" t="s">
        <v>235</v>
      </c>
      <c r="H2110">
        <v>8</v>
      </c>
      <c r="I2110">
        <v>239.32</v>
      </c>
      <c r="J2110">
        <v>0.05</v>
      </c>
      <c r="K2110">
        <v>1818.83</v>
      </c>
      <c r="L2110">
        <v>135.69999999999999</v>
      </c>
      <c r="M2110">
        <f t="shared" si="98"/>
        <v>1818.8319999999999</v>
      </c>
      <c r="N2110" t="str">
        <f t="shared" si="96"/>
        <v>Q2</v>
      </c>
      <c r="O2110" s="2">
        <f t="shared" si="97"/>
        <v>7.4608402104649691</v>
      </c>
      <c r="P2110" t="str">
        <f>VLOOKUP(retail_sales_2023!C2110,customers!A:J,5,)</f>
        <v>Patna</v>
      </c>
      <c r="Q2110" t="str">
        <f>VLOOKUP(C2110,customers!A:J,10,0)</f>
        <v>Premium</v>
      </c>
    </row>
    <row r="2111" spans="1:17" x14ac:dyDescent="0.3">
      <c r="A2111" t="s">
        <v>3184</v>
      </c>
      <c r="B2111" s="1">
        <v>45023</v>
      </c>
      <c r="C2111" t="s">
        <v>1103</v>
      </c>
      <c r="D2111" t="s">
        <v>1104</v>
      </c>
      <c r="E2111" t="s">
        <v>33</v>
      </c>
      <c r="F2111" t="s">
        <v>52</v>
      </c>
      <c r="G2111" t="s">
        <v>200</v>
      </c>
      <c r="H2111">
        <v>1</v>
      </c>
      <c r="I2111">
        <v>484.27</v>
      </c>
      <c r="J2111">
        <v>0</v>
      </c>
      <c r="K2111">
        <v>484.27</v>
      </c>
      <c r="L2111">
        <v>36.36</v>
      </c>
      <c r="M2111">
        <f t="shared" si="98"/>
        <v>484.27</v>
      </c>
      <c r="N2111" t="str">
        <f t="shared" si="96"/>
        <v>Q2</v>
      </c>
      <c r="O2111" s="2">
        <f t="shared" si="97"/>
        <v>7.5082082309455469</v>
      </c>
      <c r="P2111" t="str">
        <f>VLOOKUP(retail_sales_2023!C2111,customers!A:J,5,)</f>
        <v>Mumbai</v>
      </c>
      <c r="Q2111" t="str">
        <f>VLOOKUP(C2111,customers!A:J,10,0)</f>
        <v>Regular</v>
      </c>
    </row>
    <row r="2112" spans="1:17" x14ac:dyDescent="0.3">
      <c r="A2112" t="s">
        <v>3185</v>
      </c>
      <c r="B2112" s="1">
        <v>45291</v>
      </c>
      <c r="C2112" t="s">
        <v>84</v>
      </c>
      <c r="D2112" t="s">
        <v>85</v>
      </c>
      <c r="E2112" t="s">
        <v>33</v>
      </c>
      <c r="F2112" t="s">
        <v>81</v>
      </c>
      <c r="G2112" t="s">
        <v>150</v>
      </c>
      <c r="H2112">
        <v>1</v>
      </c>
      <c r="I2112">
        <v>664.67</v>
      </c>
      <c r="J2112">
        <v>0.05</v>
      </c>
      <c r="K2112">
        <v>631.44000000000005</v>
      </c>
      <c r="L2112">
        <v>149.94</v>
      </c>
      <c r="M2112">
        <f t="shared" si="98"/>
        <v>631.43649999999991</v>
      </c>
      <c r="N2112" t="str">
        <f t="shared" si="96"/>
        <v>Q4</v>
      </c>
      <c r="O2112" s="2">
        <f t="shared" si="97"/>
        <v>23.745724059293043</v>
      </c>
      <c r="P2112" t="str">
        <f>VLOOKUP(retail_sales_2023!C2112,customers!A:J,5,)</f>
        <v>Mumbai</v>
      </c>
      <c r="Q2112" t="str">
        <f>VLOOKUP(C2112,customers!A:J,10,0)</f>
        <v>Regular</v>
      </c>
    </row>
    <row r="2113" spans="1:17" x14ac:dyDescent="0.3">
      <c r="A2113" t="s">
        <v>3186</v>
      </c>
      <c r="B2113" s="1">
        <v>45098</v>
      </c>
      <c r="C2113" t="s">
        <v>123</v>
      </c>
      <c r="D2113" t="s">
        <v>124</v>
      </c>
      <c r="E2113" t="s">
        <v>33</v>
      </c>
      <c r="F2113" t="s">
        <v>52</v>
      </c>
      <c r="G2113" t="s">
        <v>69</v>
      </c>
      <c r="H2113">
        <v>2</v>
      </c>
      <c r="I2113">
        <v>766.25</v>
      </c>
      <c r="J2113">
        <v>0.15</v>
      </c>
      <c r="K2113">
        <v>1302.6199999999999</v>
      </c>
      <c r="L2113">
        <v>76.61</v>
      </c>
      <c r="M2113">
        <f t="shared" si="98"/>
        <v>1302.625</v>
      </c>
      <c r="N2113" t="str">
        <f t="shared" si="96"/>
        <v>Q2</v>
      </c>
      <c r="O2113" s="2">
        <f t="shared" si="97"/>
        <v>5.8812239947183373</v>
      </c>
      <c r="P2113" t="str">
        <f>VLOOKUP(retail_sales_2023!C2113,customers!A:J,5,)</f>
        <v>Surat</v>
      </c>
      <c r="Q2113" t="str">
        <f>VLOOKUP(C2113,customers!A:J,10,0)</f>
        <v>Premium</v>
      </c>
    </row>
    <row r="2114" spans="1:17" x14ac:dyDescent="0.3">
      <c r="A2114" t="s">
        <v>3187</v>
      </c>
      <c r="B2114" s="1">
        <v>45133</v>
      </c>
      <c r="C2114" t="s">
        <v>1536</v>
      </c>
      <c r="D2114" t="s">
        <v>1537</v>
      </c>
      <c r="E2114" t="s">
        <v>15</v>
      </c>
      <c r="F2114" t="s">
        <v>22</v>
      </c>
      <c r="G2114" t="s">
        <v>516</v>
      </c>
      <c r="H2114">
        <v>5</v>
      </c>
      <c r="I2114">
        <v>7919.11</v>
      </c>
      <c r="J2114">
        <v>0</v>
      </c>
      <c r="K2114">
        <v>39595.550000000003</v>
      </c>
      <c r="L2114">
        <v>10675.39</v>
      </c>
      <c r="M2114">
        <f t="shared" si="98"/>
        <v>39595.549999999996</v>
      </c>
      <c r="N2114" t="str">
        <f t="shared" si="96"/>
        <v>Q3</v>
      </c>
      <c r="O2114" s="2">
        <f t="shared" si="97"/>
        <v>26.961085273471387</v>
      </c>
      <c r="P2114" t="str">
        <f>VLOOKUP(retail_sales_2023!C2114,customers!A:J,5,)</f>
        <v>Kochi</v>
      </c>
      <c r="Q2114" t="str">
        <f>VLOOKUP(C2114,customers!A:J,10,0)</f>
        <v>Regular</v>
      </c>
    </row>
    <row r="2115" spans="1:17" x14ac:dyDescent="0.3">
      <c r="A2115" t="s">
        <v>3188</v>
      </c>
      <c r="B2115" s="1">
        <v>45045</v>
      </c>
      <c r="C2115" t="s">
        <v>760</v>
      </c>
      <c r="D2115" t="s">
        <v>761</v>
      </c>
      <c r="E2115" t="s">
        <v>21</v>
      </c>
      <c r="F2115" t="s">
        <v>43</v>
      </c>
      <c r="G2115" t="s">
        <v>44</v>
      </c>
      <c r="H2115">
        <v>5</v>
      </c>
      <c r="I2115">
        <v>17372.29</v>
      </c>
      <c r="J2115">
        <v>0.1</v>
      </c>
      <c r="K2115">
        <v>78175.31</v>
      </c>
      <c r="L2115">
        <v>10988.6</v>
      </c>
      <c r="M2115">
        <f t="shared" si="98"/>
        <v>78175.305000000008</v>
      </c>
      <c r="N2115" t="str">
        <f t="shared" ref="N2115:N2178" si="99">"Q"&amp;ROUNDUP(MONTH(B2115)/3,0)</f>
        <v>Q2</v>
      </c>
      <c r="O2115" s="2">
        <f t="shared" ref="O2115:O2178" si="100">(L2115/K2115)*100</f>
        <v>14.056356156438651</v>
      </c>
      <c r="P2115" t="str">
        <f>VLOOKUP(retail_sales_2023!C2115,customers!A:J,5,)</f>
        <v>Guwahati</v>
      </c>
      <c r="Q2115" t="str">
        <f>VLOOKUP(C2115,customers!A:J,10,0)</f>
        <v>Regular</v>
      </c>
    </row>
    <row r="2116" spans="1:17" x14ac:dyDescent="0.3">
      <c r="A2116" t="s">
        <v>3189</v>
      </c>
      <c r="B2116" s="1">
        <v>44995</v>
      </c>
      <c r="C2116" t="s">
        <v>1002</v>
      </c>
      <c r="D2116" t="s">
        <v>1003</v>
      </c>
      <c r="E2116" t="s">
        <v>21</v>
      </c>
      <c r="F2116" t="s">
        <v>52</v>
      </c>
      <c r="G2116" t="s">
        <v>69</v>
      </c>
      <c r="H2116">
        <v>3</v>
      </c>
      <c r="I2116">
        <v>199.15</v>
      </c>
      <c r="J2116">
        <v>0.05</v>
      </c>
      <c r="K2116">
        <v>567.58000000000004</v>
      </c>
      <c r="L2116">
        <v>52.18</v>
      </c>
      <c r="M2116">
        <f t="shared" si="98"/>
        <v>567.57749999999999</v>
      </c>
      <c r="N2116" t="str">
        <f t="shared" si="99"/>
        <v>Q1</v>
      </c>
      <c r="O2116" s="2">
        <f t="shared" si="100"/>
        <v>9.1934176679939394</v>
      </c>
      <c r="P2116" t="str">
        <f>VLOOKUP(retail_sales_2023!C2116,customers!A:J,5,)</f>
        <v>Bhubaneswar</v>
      </c>
      <c r="Q2116" t="str">
        <f>VLOOKUP(C2116,customers!A:J,10,0)</f>
        <v>Premium</v>
      </c>
    </row>
    <row r="2117" spans="1:17" x14ac:dyDescent="0.3">
      <c r="A2117" t="s">
        <v>3190</v>
      </c>
      <c r="B2117" s="1">
        <v>44936</v>
      </c>
      <c r="C2117" t="s">
        <v>816</v>
      </c>
      <c r="D2117" t="s">
        <v>817</v>
      </c>
      <c r="E2117" t="s">
        <v>33</v>
      </c>
      <c r="F2117" t="s">
        <v>28</v>
      </c>
      <c r="G2117" t="s">
        <v>97</v>
      </c>
      <c r="H2117">
        <v>5</v>
      </c>
      <c r="I2117">
        <v>6726.75</v>
      </c>
      <c r="J2117">
        <v>0.25</v>
      </c>
      <c r="K2117">
        <v>25225.31</v>
      </c>
      <c r="L2117">
        <v>6307.02</v>
      </c>
      <c r="M2117">
        <f t="shared" ref="M2117:M2180" si="101">H2117*I2117*(1-J2117)</f>
        <v>25225.3125</v>
      </c>
      <c r="N2117" t="str">
        <f t="shared" si="99"/>
        <v>Q1</v>
      </c>
      <c r="O2117" s="2">
        <f t="shared" si="100"/>
        <v>25.002745258631116</v>
      </c>
      <c r="P2117" t="str">
        <f>VLOOKUP(retail_sales_2023!C2117,customers!A:J,5,)</f>
        <v>Mumbai</v>
      </c>
      <c r="Q2117" t="str">
        <f>VLOOKUP(C2117,customers!A:J,10,0)</f>
        <v>Premium</v>
      </c>
    </row>
    <row r="2118" spans="1:17" x14ac:dyDescent="0.3">
      <c r="A2118" t="s">
        <v>3191</v>
      </c>
      <c r="B2118" s="1">
        <v>44940</v>
      </c>
      <c r="C2118" t="s">
        <v>663</v>
      </c>
      <c r="D2118" t="s">
        <v>1776</v>
      </c>
      <c r="E2118" t="s">
        <v>27</v>
      </c>
      <c r="F2118" t="s">
        <v>43</v>
      </c>
      <c r="G2118" t="s">
        <v>154</v>
      </c>
      <c r="H2118">
        <v>1</v>
      </c>
      <c r="I2118">
        <v>26642.31</v>
      </c>
      <c r="J2118">
        <v>0.2</v>
      </c>
      <c r="K2118">
        <v>21313.85</v>
      </c>
      <c r="L2118">
        <v>2259.3000000000002</v>
      </c>
      <c r="M2118">
        <f t="shared" si="101"/>
        <v>21313.848000000002</v>
      </c>
      <c r="N2118" t="str">
        <f t="shared" si="99"/>
        <v>Q1</v>
      </c>
      <c r="O2118" s="2">
        <f t="shared" si="100"/>
        <v>10.600149667938924</v>
      </c>
      <c r="P2118" t="str">
        <f>VLOOKUP(retail_sales_2023!C2118,customers!A:J,5,)</f>
        <v>Lucknow</v>
      </c>
      <c r="Q2118" t="str">
        <f>VLOOKUP(C2118,customers!A:J,10,0)</f>
        <v>Premium</v>
      </c>
    </row>
    <row r="2119" spans="1:17" x14ac:dyDescent="0.3">
      <c r="A2119" t="s">
        <v>3192</v>
      </c>
      <c r="B2119" s="1">
        <v>45126</v>
      </c>
      <c r="C2119" t="s">
        <v>390</v>
      </c>
      <c r="D2119" t="s">
        <v>391</v>
      </c>
      <c r="E2119" t="s">
        <v>33</v>
      </c>
      <c r="F2119" t="s">
        <v>43</v>
      </c>
      <c r="G2119" t="s">
        <v>154</v>
      </c>
      <c r="H2119">
        <v>4</v>
      </c>
      <c r="I2119">
        <v>33073.14</v>
      </c>
      <c r="J2119">
        <v>0.15</v>
      </c>
      <c r="K2119">
        <v>112448.68</v>
      </c>
      <c r="L2119">
        <v>13338.15</v>
      </c>
      <c r="M2119">
        <f t="shared" si="101"/>
        <v>112448.67599999999</v>
      </c>
      <c r="N2119" t="str">
        <f t="shared" si="99"/>
        <v>Q3</v>
      </c>
      <c r="O2119" s="2">
        <f t="shared" si="100"/>
        <v>11.861544306255974</v>
      </c>
      <c r="P2119" t="str">
        <f>VLOOKUP(retail_sales_2023!C2119,customers!A:J,5,)</f>
        <v>Mumbai</v>
      </c>
      <c r="Q2119" t="str">
        <f>VLOOKUP(C2119,customers!A:J,10,0)</f>
        <v>Occasional</v>
      </c>
    </row>
    <row r="2120" spans="1:17" x14ac:dyDescent="0.3">
      <c r="A2120" t="s">
        <v>3193</v>
      </c>
      <c r="B2120" s="1">
        <v>45140</v>
      </c>
      <c r="C2120" t="s">
        <v>943</v>
      </c>
      <c r="D2120" t="s">
        <v>944</v>
      </c>
      <c r="E2120" t="s">
        <v>27</v>
      </c>
      <c r="F2120" t="s">
        <v>52</v>
      </c>
      <c r="G2120" t="s">
        <v>69</v>
      </c>
      <c r="H2120">
        <v>6</v>
      </c>
      <c r="I2120">
        <v>363.72</v>
      </c>
      <c r="J2120">
        <v>0</v>
      </c>
      <c r="K2120">
        <v>2182.3200000000002</v>
      </c>
      <c r="L2120">
        <v>-283.14999999999998</v>
      </c>
      <c r="M2120">
        <f t="shared" si="101"/>
        <v>2182.3200000000002</v>
      </c>
      <c r="N2120" t="str">
        <f t="shared" si="99"/>
        <v>Q3</v>
      </c>
      <c r="O2120" s="2">
        <f t="shared" si="100"/>
        <v>-12.974724146779574</v>
      </c>
      <c r="P2120" t="str">
        <f>VLOOKUP(retail_sales_2023!C2120,customers!A:J,5,)</f>
        <v>Lucknow</v>
      </c>
      <c r="Q2120" t="str">
        <f>VLOOKUP(C2120,customers!A:J,10,0)</f>
        <v>Premium</v>
      </c>
    </row>
    <row r="2121" spans="1:17" x14ac:dyDescent="0.3">
      <c r="A2121" t="s">
        <v>3194</v>
      </c>
      <c r="B2121" s="1">
        <v>45226</v>
      </c>
      <c r="C2121" t="s">
        <v>1771</v>
      </c>
      <c r="D2121" t="s">
        <v>1772</v>
      </c>
      <c r="E2121" t="s">
        <v>33</v>
      </c>
      <c r="F2121" t="s">
        <v>38</v>
      </c>
      <c r="G2121" t="s">
        <v>141</v>
      </c>
      <c r="H2121">
        <v>2</v>
      </c>
      <c r="I2121">
        <v>1579.1</v>
      </c>
      <c r="J2121">
        <v>0.05</v>
      </c>
      <c r="K2121">
        <v>3000.29</v>
      </c>
      <c r="L2121">
        <v>644.13</v>
      </c>
      <c r="M2121">
        <f t="shared" si="101"/>
        <v>3000.2899999999995</v>
      </c>
      <c r="N2121" t="str">
        <f t="shared" si="99"/>
        <v>Q4</v>
      </c>
      <c r="O2121" s="2">
        <f t="shared" si="100"/>
        <v>21.468924670615174</v>
      </c>
      <c r="P2121" t="str">
        <f>VLOOKUP(retail_sales_2023!C2121,customers!A:J,5,)</f>
        <v>Ahmedabad</v>
      </c>
      <c r="Q2121" t="str">
        <f>VLOOKUP(C2121,customers!A:J,10,0)</f>
        <v>Premium</v>
      </c>
    </row>
    <row r="2122" spans="1:17" x14ac:dyDescent="0.3">
      <c r="A2122" t="s">
        <v>3195</v>
      </c>
      <c r="B2122" s="1">
        <v>45194</v>
      </c>
      <c r="C2122" t="s">
        <v>99</v>
      </c>
      <c r="D2122" t="s">
        <v>100</v>
      </c>
      <c r="E2122" t="s">
        <v>15</v>
      </c>
      <c r="F2122" t="s">
        <v>38</v>
      </c>
      <c r="G2122" t="s">
        <v>77</v>
      </c>
      <c r="H2122">
        <v>2</v>
      </c>
      <c r="I2122">
        <v>3532.99</v>
      </c>
      <c r="J2122">
        <v>0.05</v>
      </c>
      <c r="K2122">
        <v>6712.68</v>
      </c>
      <c r="L2122">
        <v>1331.87</v>
      </c>
      <c r="M2122">
        <f t="shared" si="101"/>
        <v>6712.6809999999996</v>
      </c>
      <c r="N2122" t="str">
        <f t="shared" si="99"/>
        <v>Q3</v>
      </c>
      <c r="O2122" s="2">
        <f t="shared" si="100"/>
        <v>19.841106681683023</v>
      </c>
      <c r="P2122" t="str">
        <f>VLOOKUP(retail_sales_2023!C2122,customers!A:J,5,)</f>
        <v>Kochi</v>
      </c>
      <c r="Q2122" t="str">
        <f>VLOOKUP(C2122,customers!A:J,10,0)</f>
        <v>Regular</v>
      </c>
    </row>
    <row r="2123" spans="1:17" x14ac:dyDescent="0.3">
      <c r="A2123" t="s">
        <v>3196</v>
      </c>
      <c r="B2123" s="1">
        <v>45062</v>
      </c>
      <c r="C2123" t="s">
        <v>1072</v>
      </c>
      <c r="D2123" t="s">
        <v>1073</v>
      </c>
      <c r="E2123" t="s">
        <v>21</v>
      </c>
      <c r="F2123" t="s">
        <v>52</v>
      </c>
      <c r="G2123" t="s">
        <v>53</v>
      </c>
      <c r="H2123">
        <v>1</v>
      </c>
      <c r="I2123">
        <v>771.67</v>
      </c>
      <c r="J2123">
        <v>0.1</v>
      </c>
      <c r="K2123">
        <v>694.5</v>
      </c>
      <c r="L2123">
        <v>-12.02</v>
      </c>
      <c r="M2123">
        <f t="shared" si="101"/>
        <v>694.50299999999993</v>
      </c>
      <c r="N2123" t="str">
        <f t="shared" si="99"/>
        <v>Q2</v>
      </c>
      <c r="O2123" s="2">
        <f t="shared" si="100"/>
        <v>-1.7307415406767459</v>
      </c>
      <c r="P2123" t="str">
        <f>VLOOKUP(retail_sales_2023!C2123,customers!A:J,5,)</f>
        <v>Patna</v>
      </c>
      <c r="Q2123" t="str">
        <f>VLOOKUP(C2123,customers!A:J,10,0)</f>
        <v>Regular</v>
      </c>
    </row>
    <row r="2124" spans="1:17" x14ac:dyDescent="0.3">
      <c r="A2124" t="s">
        <v>3197</v>
      </c>
      <c r="B2124" s="1">
        <v>45006</v>
      </c>
      <c r="C2124" t="s">
        <v>298</v>
      </c>
      <c r="D2124" t="s">
        <v>299</v>
      </c>
      <c r="E2124" t="s">
        <v>33</v>
      </c>
      <c r="F2124" t="s">
        <v>38</v>
      </c>
      <c r="G2124" t="s">
        <v>65</v>
      </c>
      <c r="H2124">
        <v>1</v>
      </c>
      <c r="I2124">
        <v>635.87</v>
      </c>
      <c r="J2124">
        <v>0.1</v>
      </c>
      <c r="K2124">
        <v>572.28</v>
      </c>
      <c r="L2124">
        <v>118.31</v>
      </c>
      <c r="M2124">
        <f t="shared" si="101"/>
        <v>572.28300000000002</v>
      </c>
      <c r="N2124" t="str">
        <f t="shared" si="99"/>
        <v>Q1</v>
      </c>
      <c r="O2124" s="2">
        <f t="shared" si="100"/>
        <v>20.673446564618718</v>
      </c>
      <c r="P2124" t="str">
        <f>VLOOKUP(retail_sales_2023!C2124,customers!A:J,5,)</f>
        <v>Mumbai</v>
      </c>
      <c r="Q2124" t="str">
        <f>VLOOKUP(C2124,customers!A:J,10,0)</f>
        <v>Regular</v>
      </c>
    </row>
    <row r="2125" spans="1:17" x14ac:dyDescent="0.3">
      <c r="A2125" t="s">
        <v>3198</v>
      </c>
      <c r="B2125" s="1">
        <v>44931</v>
      </c>
      <c r="C2125" t="s">
        <v>1433</v>
      </c>
      <c r="D2125" t="s">
        <v>1434</v>
      </c>
      <c r="E2125" t="s">
        <v>15</v>
      </c>
      <c r="F2125" t="s">
        <v>16</v>
      </c>
      <c r="G2125" t="s">
        <v>17</v>
      </c>
      <c r="H2125">
        <v>3</v>
      </c>
      <c r="I2125">
        <v>326.77999999999997</v>
      </c>
      <c r="J2125">
        <v>0.05</v>
      </c>
      <c r="K2125">
        <v>931.32</v>
      </c>
      <c r="L2125">
        <v>330.25</v>
      </c>
      <c r="M2125">
        <f t="shared" si="101"/>
        <v>931.32299999999987</v>
      </c>
      <c r="N2125" t="str">
        <f t="shared" si="99"/>
        <v>Q1</v>
      </c>
      <c r="O2125" s="2">
        <f t="shared" si="100"/>
        <v>35.460421766954433</v>
      </c>
      <c r="P2125" t="str">
        <f>VLOOKUP(retail_sales_2023!C2125,customers!A:J,5,)</f>
        <v>Coimbatore</v>
      </c>
      <c r="Q2125" t="str">
        <f>VLOOKUP(C2125,customers!A:J,10,0)</f>
        <v>Premium</v>
      </c>
    </row>
    <row r="2126" spans="1:17" x14ac:dyDescent="0.3">
      <c r="A2126" t="s">
        <v>3199</v>
      </c>
      <c r="B2126" s="1">
        <v>45262</v>
      </c>
      <c r="C2126" t="s">
        <v>2836</v>
      </c>
      <c r="D2126" t="s">
        <v>2837</v>
      </c>
      <c r="E2126" t="s">
        <v>27</v>
      </c>
      <c r="F2126" t="s">
        <v>16</v>
      </c>
      <c r="G2126" t="s">
        <v>286</v>
      </c>
      <c r="H2126">
        <v>2</v>
      </c>
      <c r="I2126">
        <v>248.54</v>
      </c>
      <c r="J2126">
        <v>0.1</v>
      </c>
      <c r="K2126">
        <v>447.37</v>
      </c>
      <c r="L2126">
        <v>150.16</v>
      </c>
      <c r="M2126">
        <f t="shared" si="101"/>
        <v>447.37200000000001</v>
      </c>
      <c r="N2126" t="str">
        <f t="shared" si="99"/>
        <v>Q4</v>
      </c>
      <c r="O2126" s="2">
        <f t="shared" si="100"/>
        <v>33.565058005677628</v>
      </c>
      <c r="P2126" t="str">
        <f>VLOOKUP(retail_sales_2023!C2126,customers!A:J,5,)</f>
        <v>Jaipur</v>
      </c>
      <c r="Q2126" t="str">
        <f>VLOOKUP(C2126,customers!A:J,10,0)</f>
        <v>Occasional</v>
      </c>
    </row>
    <row r="2127" spans="1:17" x14ac:dyDescent="0.3">
      <c r="A2127" t="s">
        <v>3200</v>
      </c>
      <c r="B2127" s="1">
        <v>45071</v>
      </c>
      <c r="C2127" t="s">
        <v>1707</v>
      </c>
      <c r="D2127" t="s">
        <v>1708</v>
      </c>
      <c r="E2127" t="s">
        <v>15</v>
      </c>
      <c r="F2127" t="s">
        <v>81</v>
      </c>
      <c r="G2127" t="s">
        <v>158</v>
      </c>
      <c r="H2127">
        <v>1</v>
      </c>
      <c r="I2127">
        <v>1552.15</v>
      </c>
      <c r="J2127">
        <v>0.25</v>
      </c>
      <c r="K2127">
        <v>1164.1099999999999</v>
      </c>
      <c r="L2127">
        <v>441.23</v>
      </c>
      <c r="M2127">
        <f t="shared" si="101"/>
        <v>1164.1125000000002</v>
      </c>
      <c r="N2127" t="str">
        <f t="shared" si="99"/>
        <v>Q2</v>
      </c>
      <c r="O2127" s="2">
        <f t="shared" si="100"/>
        <v>37.902775510905336</v>
      </c>
      <c r="P2127" t="str">
        <f>VLOOKUP(retail_sales_2023!C2127,customers!A:J,5,)</f>
        <v>Hyderabad</v>
      </c>
      <c r="Q2127" t="str">
        <f>VLOOKUP(C2127,customers!A:J,10,0)</f>
        <v>Regular</v>
      </c>
    </row>
    <row r="2128" spans="1:17" x14ac:dyDescent="0.3">
      <c r="A2128" t="s">
        <v>3201</v>
      </c>
      <c r="B2128" s="1">
        <v>45291</v>
      </c>
      <c r="C2128" t="s">
        <v>2046</v>
      </c>
      <c r="D2128" t="s">
        <v>2047</v>
      </c>
      <c r="E2128" t="s">
        <v>15</v>
      </c>
      <c r="F2128" t="s">
        <v>22</v>
      </c>
      <c r="G2128" t="s">
        <v>182</v>
      </c>
      <c r="H2128">
        <v>5</v>
      </c>
      <c r="I2128">
        <v>34650.06</v>
      </c>
      <c r="J2128">
        <v>0.05</v>
      </c>
      <c r="K2128">
        <v>164587.78</v>
      </c>
      <c r="L2128">
        <v>44110.54</v>
      </c>
      <c r="M2128">
        <f t="shared" si="101"/>
        <v>164587.78499999997</v>
      </c>
      <c r="N2128" t="str">
        <f t="shared" si="99"/>
        <v>Q4</v>
      </c>
      <c r="O2128" s="2">
        <f t="shared" si="100"/>
        <v>26.800616667895998</v>
      </c>
      <c r="P2128" t="str">
        <f>VLOOKUP(retail_sales_2023!C2128,customers!A:J,5,)</f>
        <v>Bengaluru</v>
      </c>
      <c r="Q2128" t="str">
        <f>VLOOKUP(C2128,customers!A:J,10,0)</f>
        <v>Premium</v>
      </c>
    </row>
    <row r="2129" spans="1:17" x14ac:dyDescent="0.3">
      <c r="A2129" t="s">
        <v>3202</v>
      </c>
      <c r="B2129" s="1">
        <v>45110</v>
      </c>
      <c r="C2129" t="s">
        <v>208</v>
      </c>
      <c r="D2129" t="s">
        <v>209</v>
      </c>
      <c r="E2129" t="s">
        <v>21</v>
      </c>
      <c r="F2129" t="s">
        <v>43</v>
      </c>
      <c r="G2129" t="s">
        <v>178</v>
      </c>
      <c r="H2129">
        <v>1</v>
      </c>
      <c r="I2129">
        <v>35715.800000000003</v>
      </c>
      <c r="J2129">
        <v>0.1</v>
      </c>
      <c r="K2129">
        <v>32144.22</v>
      </c>
      <c r="L2129">
        <v>3535.34</v>
      </c>
      <c r="M2129">
        <f t="shared" si="101"/>
        <v>32144.220000000005</v>
      </c>
      <c r="N2129" t="str">
        <f t="shared" si="99"/>
        <v>Q3</v>
      </c>
      <c r="O2129" s="2">
        <f t="shared" si="100"/>
        <v>10.998369224700429</v>
      </c>
      <c r="P2129" t="str">
        <f>VLOOKUP(retail_sales_2023!C2129,customers!A:J,5,)</f>
        <v>Bhubaneswar</v>
      </c>
      <c r="Q2129" t="str">
        <f>VLOOKUP(C2129,customers!A:J,10,0)</f>
        <v>Regular</v>
      </c>
    </row>
    <row r="2130" spans="1:17" x14ac:dyDescent="0.3">
      <c r="A2130" t="s">
        <v>3203</v>
      </c>
      <c r="B2130" s="1">
        <v>45158</v>
      </c>
      <c r="C2130" t="s">
        <v>2307</v>
      </c>
      <c r="D2130" t="s">
        <v>2308</v>
      </c>
      <c r="E2130" t="s">
        <v>27</v>
      </c>
      <c r="F2130" t="s">
        <v>22</v>
      </c>
      <c r="G2130" t="s">
        <v>23</v>
      </c>
      <c r="H2130">
        <v>5</v>
      </c>
      <c r="I2130">
        <v>44795.73</v>
      </c>
      <c r="J2130">
        <v>0.1</v>
      </c>
      <c r="K2130">
        <v>201580.79</v>
      </c>
      <c r="L2130">
        <v>36080.089999999997</v>
      </c>
      <c r="M2130">
        <f t="shared" si="101"/>
        <v>201580.78500000003</v>
      </c>
      <c r="N2130" t="str">
        <f t="shared" si="99"/>
        <v>Q3</v>
      </c>
      <c r="O2130" s="2">
        <f t="shared" si="100"/>
        <v>17.898575553751918</v>
      </c>
      <c r="P2130" t="str">
        <f>VLOOKUP(retail_sales_2023!C2130,customers!A:J,5,)</f>
        <v>Delhi</v>
      </c>
      <c r="Q2130" t="str">
        <f>VLOOKUP(C2130,customers!A:J,10,0)</f>
        <v>Premium</v>
      </c>
    </row>
    <row r="2131" spans="1:17" x14ac:dyDescent="0.3">
      <c r="A2131" t="s">
        <v>3204</v>
      </c>
      <c r="B2131" s="1">
        <v>45192</v>
      </c>
      <c r="C2131" t="s">
        <v>1185</v>
      </c>
      <c r="D2131" t="s">
        <v>1186</v>
      </c>
      <c r="E2131" t="s">
        <v>27</v>
      </c>
      <c r="F2131" t="s">
        <v>28</v>
      </c>
      <c r="G2131" t="s">
        <v>97</v>
      </c>
      <c r="H2131">
        <v>5</v>
      </c>
      <c r="I2131">
        <v>2509.92</v>
      </c>
      <c r="J2131">
        <v>0</v>
      </c>
      <c r="K2131">
        <v>12549.6</v>
      </c>
      <c r="L2131">
        <v>2565.23</v>
      </c>
      <c r="M2131">
        <f t="shared" si="101"/>
        <v>12549.6</v>
      </c>
      <c r="N2131" t="str">
        <f t="shared" si="99"/>
        <v>Q3</v>
      </c>
      <c r="O2131" s="2">
        <f t="shared" si="100"/>
        <v>20.440731178682984</v>
      </c>
      <c r="P2131" t="str">
        <f>VLOOKUP(retail_sales_2023!C2131,customers!A:J,5,)</f>
        <v>Lucknow</v>
      </c>
      <c r="Q2131" t="str">
        <f>VLOOKUP(C2131,customers!A:J,10,0)</f>
        <v>Regular</v>
      </c>
    </row>
    <row r="2132" spans="1:17" x14ac:dyDescent="0.3">
      <c r="A2132" t="s">
        <v>3205</v>
      </c>
      <c r="B2132" s="1">
        <v>45056</v>
      </c>
      <c r="C2132" t="s">
        <v>514</v>
      </c>
      <c r="D2132" t="s">
        <v>13093</v>
      </c>
      <c r="E2132" t="s">
        <v>27</v>
      </c>
      <c r="F2132" t="s">
        <v>52</v>
      </c>
      <c r="G2132" t="s">
        <v>268</v>
      </c>
      <c r="H2132">
        <v>5</v>
      </c>
      <c r="I2132">
        <v>721.01</v>
      </c>
      <c r="J2132">
        <v>0</v>
      </c>
      <c r="K2132">
        <v>3605.05</v>
      </c>
      <c r="L2132">
        <v>322.77999999999997</v>
      </c>
      <c r="M2132">
        <f t="shared" si="101"/>
        <v>3605.05</v>
      </c>
      <c r="N2132" t="str">
        <f t="shared" si="99"/>
        <v>Q2</v>
      </c>
      <c r="O2132" s="2">
        <f t="shared" si="100"/>
        <v>8.9535512683596608</v>
      </c>
      <c r="P2132" t="str">
        <f>VLOOKUP(retail_sales_2023!C2132,customers!A:J,5,)</f>
        <v>Delhi</v>
      </c>
      <c r="Q2132" t="str">
        <f>VLOOKUP(C2132,customers!A:J,10,0)</f>
        <v>Premium</v>
      </c>
    </row>
    <row r="2133" spans="1:17" x14ac:dyDescent="0.3">
      <c r="A2133" t="s">
        <v>3206</v>
      </c>
      <c r="B2133" s="1">
        <v>45177</v>
      </c>
      <c r="C2133" t="s">
        <v>463</v>
      </c>
      <c r="D2133" t="s">
        <v>464</v>
      </c>
      <c r="E2133" t="s">
        <v>33</v>
      </c>
      <c r="F2133" t="s">
        <v>81</v>
      </c>
      <c r="G2133" t="s">
        <v>150</v>
      </c>
      <c r="H2133">
        <v>1</v>
      </c>
      <c r="I2133">
        <v>1127.32</v>
      </c>
      <c r="J2133">
        <v>0.05</v>
      </c>
      <c r="K2133">
        <v>1070.95</v>
      </c>
      <c r="L2133">
        <v>359.08</v>
      </c>
      <c r="M2133">
        <f t="shared" si="101"/>
        <v>1070.954</v>
      </c>
      <c r="N2133" t="str">
        <f t="shared" si="99"/>
        <v>Q3</v>
      </c>
      <c r="O2133" s="2">
        <f t="shared" si="100"/>
        <v>33.529109668985477</v>
      </c>
      <c r="P2133" t="str">
        <f>VLOOKUP(retail_sales_2023!C2133,customers!A:J,5,)</f>
        <v>Nagpur</v>
      </c>
      <c r="Q2133" t="str">
        <f>VLOOKUP(C2133,customers!A:J,10,0)</f>
        <v>Regular</v>
      </c>
    </row>
    <row r="2134" spans="1:17" x14ac:dyDescent="0.3">
      <c r="A2134" t="s">
        <v>3207</v>
      </c>
      <c r="B2134" s="1">
        <v>45190</v>
      </c>
      <c r="C2134" t="s">
        <v>310</v>
      </c>
      <c r="D2134" t="s">
        <v>311</v>
      </c>
      <c r="E2134" t="s">
        <v>21</v>
      </c>
      <c r="F2134" t="s">
        <v>81</v>
      </c>
      <c r="G2134" t="s">
        <v>264</v>
      </c>
      <c r="H2134">
        <v>1</v>
      </c>
      <c r="I2134">
        <v>3010.02</v>
      </c>
      <c r="J2134">
        <v>0.1</v>
      </c>
      <c r="K2134">
        <v>2709.02</v>
      </c>
      <c r="L2134">
        <v>795.92</v>
      </c>
      <c r="M2134">
        <f t="shared" si="101"/>
        <v>2709.018</v>
      </c>
      <c r="N2134" t="str">
        <f t="shared" si="99"/>
        <v>Q3</v>
      </c>
      <c r="O2134" s="2">
        <f t="shared" si="100"/>
        <v>29.380366331736198</v>
      </c>
      <c r="P2134" t="str">
        <f>VLOOKUP(retail_sales_2023!C2134,customers!A:J,5,)</f>
        <v>Patna</v>
      </c>
      <c r="Q2134" t="str">
        <f>VLOOKUP(C2134,customers!A:J,10,0)</f>
        <v>Regular</v>
      </c>
    </row>
    <row r="2135" spans="1:17" x14ac:dyDescent="0.3">
      <c r="A2135" t="s">
        <v>3208</v>
      </c>
      <c r="B2135" s="1">
        <v>45272</v>
      </c>
      <c r="C2135" t="s">
        <v>2422</v>
      </c>
      <c r="D2135" t="s">
        <v>2423</v>
      </c>
      <c r="E2135" t="s">
        <v>27</v>
      </c>
      <c r="F2135" t="s">
        <v>81</v>
      </c>
      <c r="G2135" t="s">
        <v>333</v>
      </c>
      <c r="H2135">
        <v>3</v>
      </c>
      <c r="I2135">
        <v>4698.99</v>
      </c>
      <c r="J2135">
        <v>0.25</v>
      </c>
      <c r="K2135">
        <v>10572.73</v>
      </c>
      <c r="L2135">
        <v>3576.5</v>
      </c>
      <c r="M2135">
        <f t="shared" si="101"/>
        <v>10572.727499999999</v>
      </c>
      <c r="N2135" t="str">
        <f t="shared" si="99"/>
        <v>Q4</v>
      </c>
      <c r="O2135" s="2">
        <f t="shared" si="100"/>
        <v>33.827592305866133</v>
      </c>
      <c r="P2135" t="str">
        <f>VLOOKUP(retail_sales_2023!C2135,customers!A:J,5,)</f>
        <v>Amritsar</v>
      </c>
      <c r="Q2135" t="str">
        <f>VLOOKUP(C2135,customers!A:J,10,0)</f>
        <v>Occasional</v>
      </c>
    </row>
    <row r="2136" spans="1:17" x14ac:dyDescent="0.3">
      <c r="A2136" t="s">
        <v>3209</v>
      </c>
      <c r="B2136" s="1">
        <v>45071</v>
      </c>
      <c r="C2136" t="s">
        <v>454</v>
      </c>
      <c r="D2136" t="s">
        <v>455</v>
      </c>
      <c r="E2136" t="s">
        <v>33</v>
      </c>
      <c r="F2136" t="s">
        <v>28</v>
      </c>
      <c r="G2136" t="s">
        <v>325</v>
      </c>
      <c r="H2136">
        <v>5</v>
      </c>
      <c r="I2136">
        <v>4956.3900000000003</v>
      </c>
      <c r="J2136">
        <v>0.2</v>
      </c>
      <c r="K2136">
        <v>19825.560000000001</v>
      </c>
      <c r="L2136">
        <v>3600.67</v>
      </c>
      <c r="M2136">
        <f t="shared" si="101"/>
        <v>19825.560000000001</v>
      </c>
      <c r="N2136" t="str">
        <f t="shared" si="99"/>
        <v>Q2</v>
      </c>
      <c r="O2136" s="2">
        <f t="shared" si="100"/>
        <v>18.161756843186268</v>
      </c>
      <c r="P2136" t="str">
        <f>VLOOKUP(retail_sales_2023!C2136,customers!A:J,5,)</f>
        <v>Mumbai</v>
      </c>
      <c r="Q2136" t="str">
        <f>VLOOKUP(C2136,customers!A:J,10,0)</f>
        <v>Premium</v>
      </c>
    </row>
    <row r="2137" spans="1:17" x14ac:dyDescent="0.3">
      <c r="A2137" t="s">
        <v>3210</v>
      </c>
      <c r="B2137" s="1">
        <v>45124</v>
      </c>
      <c r="C2137" t="s">
        <v>1572</v>
      </c>
      <c r="D2137" t="s">
        <v>1573</v>
      </c>
      <c r="E2137" t="s">
        <v>15</v>
      </c>
      <c r="F2137" t="s">
        <v>28</v>
      </c>
      <c r="G2137" t="s">
        <v>672</v>
      </c>
      <c r="H2137">
        <v>1</v>
      </c>
      <c r="I2137">
        <v>806.59</v>
      </c>
      <c r="J2137">
        <v>0.1</v>
      </c>
      <c r="K2137">
        <v>725.93</v>
      </c>
      <c r="L2137">
        <v>181.14</v>
      </c>
      <c r="M2137">
        <f t="shared" si="101"/>
        <v>725.93100000000004</v>
      </c>
      <c r="N2137" t="str">
        <f t="shared" si="99"/>
        <v>Q3</v>
      </c>
      <c r="O2137" s="2">
        <f t="shared" si="100"/>
        <v>24.952819142341546</v>
      </c>
      <c r="P2137" t="str">
        <f>VLOOKUP(retail_sales_2023!C2137,customers!A:J,5,)</f>
        <v>Kochi</v>
      </c>
      <c r="Q2137" t="str">
        <f>VLOOKUP(C2137,customers!A:J,10,0)</f>
        <v>Regular</v>
      </c>
    </row>
    <row r="2138" spans="1:17" x14ac:dyDescent="0.3">
      <c r="A2138" t="s">
        <v>3211</v>
      </c>
      <c r="B2138" s="1">
        <v>45239</v>
      </c>
      <c r="C2138" t="s">
        <v>497</v>
      </c>
      <c r="D2138" t="s">
        <v>498</v>
      </c>
      <c r="E2138" t="s">
        <v>27</v>
      </c>
      <c r="F2138" t="s">
        <v>52</v>
      </c>
      <c r="G2138" t="s">
        <v>133</v>
      </c>
      <c r="H2138">
        <v>7</v>
      </c>
      <c r="I2138">
        <v>374.12</v>
      </c>
      <c r="J2138">
        <v>0.1</v>
      </c>
      <c r="K2138">
        <v>2356.96</v>
      </c>
      <c r="L2138">
        <v>204.24</v>
      </c>
      <c r="M2138">
        <f t="shared" si="101"/>
        <v>2356.9560000000001</v>
      </c>
      <c r="N2138" t="str">
        <f t="shared" si="99"/>
        <v>Q4</v>
      </c>
      <c r="O2138" s="2">
        <f t="shared" si="100"/>
        <v>8.6653994976580009</v>
      </c>
      <c r="P2138" t="str">
        <f>VLOOKUP(retail_sales_2023!C2138,customers!A:J,5,)</f>
        <v>Chandigarh</v>
      </c>
      <c r="Q2138" t="str">
        <f>VLOOKUP(C2138,customers!A:J,10,0)</f>
        <v>Regular</v>
      </c>
    </row>
    <row r="2139" spans="1:17" x14ac:dyDescent="0.3">
      <c r="A2139" t="s">
        <v>3212</v>
      </c>
      <c r="B2139" s="1">
        <v>44960</v>
      </c>
      <c r="C2139" t="s">
        <v>592</v>
      </c>
      <c r="D2139" t="s">
        <v>593</v>
      </c>
      <c r="E2139" t="s">
        <v>21</v>
      </c>
      <c r="F2139" t="s">
        <v>43</v>
      </c>
      <c r="G2139" t="s">
        <v>154</v>
      </c>
      <c r="H2139">
        <v>1</v>
      </c>
      <c r="I2139">
        <v>7523.86</v>
      </c>
      <c r="J2139">
        <v>0.1</v>
      </c>
      <c r="K2139">
        <v>6771.47</v>
      </c>
      <c r="L2139">
        <v>825.96</v>
      </c>
      <c r="M2139">
        <f t="shared" si="101"/>
        <v>6771.4740000000002</v>
      </c>
      <c r="N2139" t="str">
        <f t="shared" si="99"/>
        <v>Q1</v>
      </c>
      <c r="O2139" s="2">
        <f t="shared" si="100"/>
        <v>12.197646892033783</v>
      </c>
      <c r="P2139" t="str">
        <f>VLOOKUP(retail_sales_2023!C2139,customers!A:J,5,)</f>
        <v>Patna</v>
      </c>
      <c r="Q2139" t="str">
        <f>VLOOKUP(C2139,customers!A:J,10,0)</f>
        <v>Premium</v>
      </c>
    </row>
    <row r="2140" spans="1:17" x14ac:dyDescent="0.3">
      <c r="A2140" t="s">
        <v>3213</v>
      </c>
      <c r="B2140" s="1">
        <v>45209</v>
      </c>
      <c r="C2140" t="s">
        <v>1601</v>
      </c>
      <c r="D2140" t="s">
        <v>1602</v>
      </c>
      <c r="E2140" t="s">
        <v>21</v>
      </c>
      <c r="F2140" t="s">
        <v>16</v>
      </c>
      <c r="G2140" t="s">
        <v>171</v>
      </c>
      <c r="H2140">
        <v>4</v>
      </c>
      <c r="I2140">
        <v>701.15</v>
      </c>
      <c r="J2140">
        <v>0</v>
      </c>
      <c r="K2140">
        <v>2804.6</v>
      </c>
      <c r="L2140">
        <v>961.59</v>
      </c>
      <c r="M2140">
        <f t="shared" si="101"/>
        <v>2804.6</v>
      </c>
      <c r="N2140" t="str">
        <f t="shared" si="99"/>
        <v>Q4</v>
      </c>
      <c r="O2140" s="2">
        <f t="shared" si="100"/>
        <v>34.286172716251869</v>
      </c>
      <c r="P2140" t="str">
        <f>VLOOKUP(retail_sales_2023!C2140,customers!A:J,5,)</f>
        <v>Patna</v>
      </c>
      <c r="Q2140" t="str">
        <f>VLOOKUP(C2140,customers!A:J,10,0)</f>
        <v>Premium</v>
      </c>
    </row>
    <row r="2141" spans="1:17" x14ac:dyDescent="0.3">
      <c r="A2141" t="s">
        <v>3214</v>
      </c>
      <c r="B2141" s="1">
        <v>45262</v>
      </c>
      <c r="C2141" t="s">
        <v>403</v>
      </c>
      <c r="D2141" t="s">
        <v>404</v>
      </c>
      <c r="E2141" t="s">
        <v>27</v>
      </c>
      <c r="F2141" t="s">
        <v>81</v>
      </c>
      <c r="G2141" t="s">
        <v>333</v>
      </c>
      <c r="H2141">
        <v>2</v>
      </c>
      <c r="I2141">
        <v>4492.47</v>
      </c>
      <c r="J2141">
        <v>0</v>
      </c>
      <c r="K2141">
        <v>8984.94</v>
      </c>
      <c r="L2141">
        <v>2720.78</v>
      </c>
      <c r="M2141">
        <f t="shared" si="101"/>
        <v>8984.94</v>
      </c>
      <c r="N2141" t="str">
        <f t="shared" si="99"/>
        <v>Q4</v>
      </c>
      <c r="O2141" s="2">
        <f t="shared" si="100"/>
        <v>30.2815600326769</v>
      </c>
      <c r="P2141" t="str">
        <f>VLOOKUP(retail_sales_2023!C2141,customers!A:J,5,)</f>
        <v>Jaipur</v>
      </c>
      <c r="Q2141" t="str">
        <f>VLOOKUP(C2141,customers!A:J,10,0)</f>
        <v>Regular</v>
      </c>
    </row>
    <row r="2142" spans="1:17" x14ac:dyDescent="0.3">
      <c r="A2142" t="s">
        <v>3215</v>
      </c>
      <c r="B2142" s="1">
        <v>45247</v>
      </c>
      <c r="C2142" t="s">
        <v>345</v>
      </c>
      <c r="D2142" t="s">
        <v>346</v>
      </c>
      <c r="E2142" t="s">
        <v>33</v>
      </c>
      <c r="F2142" t="s">
        <v>43</v>
      </c>
      <c r="G2142" t="s">
        <v>243</v>
      </c>
      <c r="H2142">
        <v>2</v>
      </c>
      <c r="I2142">
        <v>46179.19</v>
      </c>
      <c r="J2142">
        <v>0.15</v>
      </c>
      <c r="K2142">
        <v>78504.62</v>
      </c>
      <c r="L2142">
        <v>10627.37</v>
      </c>
      <c r="M2142">
        <f t="shared" si="101"/>
        <v>78504.623000000007</v>
      </c>
      <c r="N2142" t="str">
        <f t="shared" si="99"/>
        <v>Q4</v>
      </c>
      <c r="O2142" s="2">
        <f t="shared" si="100"/>
        <v>13.537254240578456</v>
      </c>
      <c r="P2142" t="str">
        <f>VLOOKUP(retail_sales_2023!C2142,customers!A:J,5,)</f>
        <v>Ahmedabad</v>
      </c>
      <c r="Q2142" t="str">
        <f>VLOOKUP(C2142,customers!A:J,10,0)</f>
        <v>Premium</v>
      </c>
    </row>
    <row r="2143" spans="1:17" x14ac:dyDescent="0.3">
      <c r="A2143" t="s">
        <v>3216</v>
      </c>
      <c r="B2143" s="1">
        <v>45271</v>
      </c>
      <c r="C2143" t="s">
        <v>1443</v>
      </c>
      <c r="D2143" t="s">
        <v>1444</v>
      </c>
      <c r="E2143" t="s">
        <v>21</v>
      </c>
      <c r="F2143" t="s">
        <v>16</v>
      </c>
      <c r="G2143" t="s">
        <v>286</v>
      </c>
      <c r="H2143">
        <v>5</v>
      </c>
      <c r="I2143">
        <v>676.38</v>
      </c>
      <c r="J2143">
        <v>0.05</v>
      </c>
      <c r="K2143">
        <v>3212.8</v>
      </c>
      <c r="L2143">
        <v>1274.46</v>
      </c>
      <c r="M2143">
        <f t="shared" si="101"/>
        <v>3212.8049999999998</v>
      </c>
      <c r="N2143" t="str">
        <f t="shared" si="99"/>
        <v>Q4</v>
      </c>
      <c r="O2143" s="2">
        <f t="shared" si="100"/>
        <v>39.668202191235061</v>
      </c>
      <c r="P2143" t="str">
        <f>VLOOKUP(retail_sales_2023!C2143,customers!A:J,5,)</f>
        <v>Patna</v>
      </c>
      <c r="Q2143" t="str">
        <f>VLOOKUP(C2143,customers!A:J,10,0)</f>
        <v>Regular</v>
      </c>
    </row>
    <row r="2144" spans="1:17" x14ac:dyDescent="0.3">
      <c r="A2144" t="s">
        <v>3217</v>
      </c>
      <c r="B2144" s="1">
        <v>45291</v>
      </c>
      <c r="C2144" t="s">
        <v>1472</v>
      </c>
      <c r="D2144" t="s">
        <v>1473</v>
      </c>
      <c r="E2144" t="s">
        <v>27</v>
      </c>
      <c r="F2144" t="s">
        <v>52</v>
      </c>
      <c r="G2144" t="s">
        <v>226</v>
      </c>
      <c r="H2144">
        <v>1</v>
      </c>
      <c r="I2144">
        <v>624.54999999999995</v>
      </c>
      <c r="J2144">
        <v>0</v>
      </c>
      <c r="K2144">
        <v>624.54999999999995</v>
      </c>
      <c r="L2144">
        <v>58.95</v>
      </c>
      <c r="M2144">
        <f t="shared" si="101"/>
        <v>624.54999999999995</v>
      </c>
      <c r="N2144" t="str">
        <f t="shared" si="99"/>
        <v>Q4</v>
      </c>
      <c r="O2144" s="2">
        <f t="shared" si="100"/>
        <v>9.4387959330718125</v>
      </c>
      <c r="P2144" t="str">
        <f>VLOOKUP(retail_sales_2023!C2144,customers!A:J,5,)</f>
        <v>Delhi</v>
      </c>
      <c r="Q2144" t="str">
        <f>VLOOKUP(C2144,customers!A:J,10,0)</f>
        <v>Premium</v>
      </c>
    </row>
    <row r="2145" spans="1:17" x14ac:dyDescent="0.3">
      <c r="A2145" t="s">
        <v>3218</v>
      </c>
      <c r="B2145" s="1">
        <v>45033</v>
      </c>
      <c r="C2145" t="s">
        <v>270</v>
      </c>
      <c r="D2145" t="s">
        <v>271</v>
      </c>
      <c r="E2145" t="s">
        <v>15</v>
      </c>
      <c r="F2145" t="s">
        <v>81</v>
      </c>
      <c r="G2145" t="s">
        <v>105</v>
      </c>
      <c r="H2145">
        <v>4</v>
      </c>
      <c r="I2145">
        <v>1232.17</v>
      </c>
      <c r="J2145">
        <v>0.3</v>
      </c>
      <c r="K2145">
        <v>3450.08</v>
      </c>
      <c r="L2145">
        <v>1246.43</v>
      </c>
      <c r="M2145">
        <f t="shared" si="101"/>
        <v>3450.076</v>
      </c>
      <c r="N2145" t="str">
        <f t="shared" si="99"/>
        <v>Q2</v>
      </c>
      <c r="O2145" s="2">
        <f t="shared" si="100"/>
        <v>36.127568056392903</v>
      </c>
      <c r="P2145" t="str">
        <f>VLOOKUP(retail_sales_2023!C2145,customers!A:J,5,)</f>
        <v>Chennai</v>
      </c>
      <c r="Q2145" t="str">
        <f>VLOOKUP(C2145,customers!A:J,10,0)</f>
        <v>Regular</v>
      </c>
    </row>
    <row r="2146" spans="1:17" x14ac:dyDescent="0.3">
      <c r="A2146" t="s">
        <v>3219</v>
      </c>
      <c r="B2146" s="1">
        <v>45126</v>
      </c>
      <c r="C2146" t="s">
        <v>184</v>
      </c>
      <c r="D2146" t="s">
        <v>185</v>
      </c>
      <c r="E2146" t="s">
        <v>15</v>
      </c>
      <c r="F2146" t="s">
        <v>43</v>
      </c>
      <c r="G2146" t="s">
        <v>272</v>
      </c>
      <c r="H2146">
        <v>1</v>
      </c>
      <c r="I2146">
        <v>28986.49</v>
      </c>
      <c r="J2146">
        <v>0</v>
      </c>
      <c r="K2146">
        <v>28986.49</v>
      </c>
      <c r="L2146">
        <v>-2602.9299999999998</v>
      </c>
      <c r="M2146">
        <f t="shared" si="101"/>
        <v>28986.49</v>
      </c>
      <c r="N2146" t="str">
        <f t="shared" si="99"/>
        <v>Q3</v>
      </c>
      <c r="O2146" s="2">
        <f t="shared" si="100"/>
        <v>-8.9798040397440317</v>
      </c>
      <c r="P2146" t="str">
        <f>VLOOKUP(retail_sales_2023!C2146,customers!A:J,5,)</f>
        <v>Hyderabad</v>
      </c>
      <c r="Q2146" t="str">
        <f>VLOOKUP(C2146,customers!A:J,10,0)</f>
        <v>Premium</v>
      </c>
    </row>
    <row r="2147" spans="1:17" x14ac:dyDescent="0.3">
      <c r="A2147" t="s">
        <v>3220</v>
      </c>
      <c r="B2147" s="1">
        <v>45161</v>
      </c>
      <c r="C2147" t="s">
        <v>614</v>
      </c>
      <c r="D2147" t="s">
        <v>615</v>
      </c>
      <c r="E2147" t="s">
        <v>15</v>
      </c>
      <c r="F2147" t="s">
        <v>22</v>
      </c>
      <c r="G2147" t="s">
        <v>1039</v>
      </c>
      <c r="H2147">
        <v>2</v>
      </c>
      <c r="I2147">
        <v>41967.09</v>
      </c>
      <c r="J2147">
        <v>0</v>
      </c>
      <c r="K2147">
        <v>83934.18</v>
      </c>
      <c r="L2147">
        <v>22333.45</v>
      </c>
      <c r="M2147">
        <f t="shared" si="101"/>
        <v>83934.18</v>
      </c>
      <c r="N2147" t="str">
        <f t="shared" si="99"/>
        <v>Q3</v>
      </c>
      <c r="O2147" s="2">
        <f t="shared" si="100"/>
        <v>26.608289971975662</v>
      </c>
      <c r="P2147" t="str">
        <f>VLOOKUP(retail_sales_2023!C2147,customers!A:J,5,)</f>
        <v>Kochi</v>
      </c>
      <c r="Q2147" t="str">
        <f>VLOOKUP(C2147,customers!A:J,10,0)</f>
        <v>Regular</v>
      </c>
    </row>
    <row r="2148" spans="1:17" x14ac:dyDescent="0.3">
      <c r="A2148" t="s">
        <v>3221</v>
      </c>
      <c r="B2148" s="1">
        <v>45257</v>
      </c>
      <c r="C2148" t="s">
        <v>1227</v>
      </c>
      <c r="D2148" t="s">
        <v>1228</v>
      </c>
      <c r="E2148" t="s">
        <v>27</v>
      </c>
      <c r="F2148" t="s">
        <v>52</v>
      </c>
      <c r="G2148" t="s">
        <v>200</v>
      </c>
      <c r="H2148">
        <v>10</v>
      </c>
      <c r="I2148">
        <v>402.43</v>
      </c>
      <c r="J2148">
        <v>0.25</v>
      </c>
      <c r="K2148">
        <v>3018.23</v>
      </c>
      <c r="L2148">
        <v>236.86</v>
      </c>
      <c r="M2148">
        <f t="shared" si="101"/>
        <v>3018.2250000000004</v>
      </c>
      <c r="N2148" t="str">
        <f t="shared" si="99"/>
        <v>Q4</v>
      </c>
      <c r="O2148" s="2">
        <f t="shared" si="100"/>
        <v>7.8476458056543077</v>
      </c>
      <c r="P2148" t="str">
        <f>VLOOKUP(retail_sales_2023!C2148,customers!A:J,5,)</f>
        <v>Chandigarh</v>
      </c>
      <c r="Q2148" t="str">
        <f>VLOOKUP(C2148,customers!A:J,10,0)</f>
        <v>Premium</v>
      </c>
    </row>
    <row r="2149" spans="1:17" x14ac:dyDescent="0.3">
      <c r="A2149" t="s">
        <v>3222</v>
      </c>
      <c r="B2149" s="1">
        <v>45014</v>
      </c>
      <c r="C2149" t="s">
        <v>1463</v>
      </c>
      <c r="D2149" t="s">
        <v>1464</v>
      </c>
      <c r="E2149" t="s">
        <v>15</v>
      </c>
      <c r="F2149" t="s">
        <v>52</v>
      </c>
      <c r="G2149" t="s">
        <v>268</v>
      </c>
      <c r="H2149">
        <v>1</v>
      </c>
      <c r="I2149">
        <v>738.03</v>
      </c>
      <c r="J2149">
        <v>0.2</v>
      </c>
      <c r="K2149">
        <v>590.41999999999996</v>
      </c>
      <c r="L2149">
        <v>50.67</v>
      </c>
      <c r="M2149">
        <f t="shared" si="101"/>
        <v>590.42399999999998</v>
      </c>
      <c r="N2149" t="str">
        <f t="shared" si="99"/>
        <v>Q1</v>
      </c>
      <c r="O2149" s="2">
        <f t="shared" si="100"/>
        <v>8.5820263541207957</v>
      </c>
      <c r="P2149" t="str">
        <f>VLOOKUP(retail_sales_2023!C2149,customers!A:J,5,)</f>
        <v>Coimbatore</v>
      </c>
      <c r="Q2149" t="str">
        <f>VLOOKUP(C2149,customers!A:J,10,0)</f>
        <v>Premium</v>
      </c>
    </row>
    <row r="2150" spans="1:17" x14ac:dyDescent="0.3">
      <c r="A2150" t="s">
        <v>3223</v>
      </c>
      <c r="B2150" s="1">
        <v>45017</v>
      </c>
      <c r="C2150" t="s">
        <v>400</v>
      </c>
      <c r="D2150" t="s">
        <v>401</v>
      </c>
      <c r="E2150" t="s">
        <v>33</v>
      </c>
      <c r="F2150" t="s">
        <v>81</v>
      </c>
      <c r="G2150" t="s">
        <v>101</v>
      </c>
      <c r="H2150">
        <v>2</v>
      </c>
      <c r="I2150">
        <v>4368.17</v>
      </c>
      <c r="J2150">
        <v>0.2</v>
      </c>
      <c r="K2150">
        <v>6989.07</v>
      </c>
      <c r="L2150">
        <v>2212.77</v>
      </c>
      <c r="M2150">
        <f t="shared" si="101"/>
        <v>6989.0720000000001</v>
      </c>
      <c r="N2150" t="str">
        <f t="shared" si="99"/>
        <v>Q2</v>
      </c>
      <c r="O2150" s="2">
        <f t="shared" si="100"/>
        <v>31.660435508586982</v>
      </c>
      <c r="P2150" t="str">
        <f>VLOOKUP(retail_sales_2023!C2150,customers!A:J,5,)</f>
        <v>Ahmedabad</v>
      </c>
      <c r="Q2150" t="str">
        <f>VLOOKUP(C2150,customers!A:J,10,0)</f>
        <v>Premium</v>
      </c>
    </row>
    <row r="2151" spans="1:17" x14ac:dyDescent="0.3">
      <c r="A2151" t="s">
        <v>3224</v>
      </c>
      <c r="B2151" s="1">
        <v>45091</v>
      </c>
      <c r="C2151" t="s">
        <v>968</v>
      </c>
      <c r="D2151" t="s">
        <v>969</v>
      </c>
      <c r="E2151" t="s">
        <v>27</v>
      </c>
      <c r="F2151" t="s">
        <v>16</v>
      </c>
      <c r="G2151" t="s">
        <v>356</v>
      </c>
      <c r="H2151">
        <v>4</v>
      </c>
      <c r="I2151">
        <v>740.59</v>
      </c>
      <c r="J2151">
        <v>0.15</v>
      </c>
      <c r="K2151">
        <v>2518.0100000000002</v>
      </c>
      <c r="L2151">
        <v>832.04</v>
      </c>
      <c r="M2151">
        <f t="shared" si="101"/>
        <v>2518.0059999999999</v>
      </c>
      <c r="N2151" t="str">
        <f t="shared" si="99"/>
        <v>Q2</v>
      </c>
      <c r="O2151" s="2">
        <f t="shared" si="100"/>
        <v>33.043554235288973</v>
      </c>
      <c r="P2151" t="str">
        <f>VLOOKUP(retail_sales_2023!C2151,customers!A:J,5,)</f>
        <v>Jaipur</v>
      </c>
      <c r="Q2151" t="str">
        <f>VLOOKUP(C2151,customers!A:J,10,0)</f>
        <v>Premium</v>
      </c>
    </row>
    <row r="2152" spans="1:17" x14ac:dyDescent="0.3">
      <c r="A2152" t="s">
        <v>3225</v>
      </c>
      <c r="B2152" s="1">
        <v>45039</v>
      </c>
      <c r="C2152" t="s">
        <v>713</v>
      </c>
      <c r="D2152" t="s">
        <v>714</v>
      </c>
      <c r="E2152" t="s">
        <v>21</v>
      </c>
      <c r="F2152" t="s">
        <v>52</v>
      </c>
      <c r="G2152" t="s">
        <v>117</v>
      </c>
      <c r="H2152">
        <v>5</v>
      </c>
      <c r="I2152">
        <v>470.43</v>
      </c>
      <c r="J2152">
        <v>0</v>
      </c>
      <c r="K2152">
        <v>2352.15</v>
      </c>
      <c r="L2152">
        <v>172</v>
      </c>
      <c r="M2152">
        <f t="shared" si="101"/>
        <v>2352.15</v>
      </c>
      <c r="N2152" t="str">
        <f t="shared" si="99"/>
        <v>Q2</v>
      </c>
      <c r="O2152" s="2">
        <f t="shared" si="100"/>
        <v>7.3124588142763001</v>
      </c>
      <c r="P2152" t="str">
        <f>VLOOKUP(retail_sales_2023!C2152,customers!A:J,5,)</f>
        <v>Bhubaneswar</v>
      </c>
      <c r="Q2152" t="str">
        <f>VLOOKUP(C2152,customers!A:J,10,0)</f>
        <v>Premium</v>
      </c>
    </row>
    <row r="2153" spans="1:17" x14ac:dyDescent="0.3">
      <c r="A2153" t="s">
        <v>3226</v>
      </c>
      <c r="B2153" s="1">
        <v>45041</v>
      </c>
      <c r="C2153" t="s">
        <v>1195</v>
      </c>
      <c r="D2153" t="s">
        <v>1196</v>
      </c>
      <c r="E2153" t="s">
        <v>33</v>
      </c>
      <c r="F2153" t="s">
        <v>43</v>
      </c>
      <c r="G2153" t="s">
        <v>178</v>
      </c>
      <c r="H2153">
        <v>5</v>
      </c>
      <c r="I2153">
        <v>72307.69</v>
      </c>
      <c r="J2153">
        <v>0.1</v>
      </c>
      <c r="K2153">
        <v>325384.61</v>
      </c>
      <c r="L2153">
        <v>45615.13</v>
      </c>
      <c r="M2153">
        <f t="shared" si="101"/>
        <v>325384.60500000004</v>
      </c>
      <c r="N2153" t="str">
        <f t="shared" si="99"/>
        <v>Q2</v>
      </c>
      <c r="O2153" s="2">
        <f t="shared" si="100"/>
        <v>14.018834510949979</v>
      </c>
      <c r="P2153" t="str">
        <f>VLOOKUP(retail_sales_2023!C2153,customers!A:J,5,)</f>
        <v>Surat</v>
      </c>
      <c r="Q2153" t="str">
        <f>VLOOKUP(C2153,customers!A:J,10,0)</f>
        <v>Premium</v>
      </c>
    </row>
    <row r="2154" spans="1:17" x14ac:dyDescent="0.3">
      <c r="A2154" t="s">
        <v>3227</v>
      </c>
      <c r="B2154" s="1">
        <v>45130</v>
      </c>
      <c r="C2154" t="s">
        <v>580</v>
      </c>
      <c r="D2154" t="s">
        <v>581</v>
      </c>
      <c r="E2154" t="s">
        <v>21</v>
      </c>
      <c r="F2154" t="s">
        <v>81</v>
      </c>
      <c r="G2154" t="s">
        <v>470</v>
      </c>
      <c r="H2154">
        <v>1</v>
      </c>
      <c r="I2154">
        <v>2786.24</v>
      </c>
      <c r="J2154">
        <v>0</v>
      </c>
      <c r="K2154">
        <v>2786.24</v>
      </c>
      <c r="L2154">
        <v>640.12</v>
      </c>
      <c r="M2154">
        <f t="shared" si="101"/>
        <v>2786.24</v>
      </c>
      <c r="N2154" t="str">
        <f t="shared" si="99"/>
        <v>Q3</v>
      </c>
      <c r="O2154" s="2">
        <f t="shared" si="100"/>
        <v>22.974330998047552</v>
      </c>
      <c r="P2154" t="str">
        <f>VLOOKUP(retail_sales_2023!C2154,customers!A:J,5,)</f>
        <v>Patna</v>
      </c>
      <c r="Q2154" t="str">
        <f>VLOOKUP(C2154,customers!A:J,10,0)</f>
        <v>Regular</v>
      </c>
    </row>
    <row r="2155" spans="1:17" x14ac:dyDescent="0.3">
      <c r="A2155" t="s">
        <v>3228</v>
      </c>
      <c r="B2155" s="1">
        <v>44987</v>
      </c>
      <c r="C2155" t="s">
        <v>1476</v>
      </c>
      <c r="D2155" t="s">
        <v>13093</v>
      </c>
      <c r="E2155" t="s">
        <v>27</v>
      </c>
      <c r="F2155" t="s">
        <v>52</v>
      </c>
      <c r="G2155" t="s">
        <v>53</v>
      </c>
      <c r="H2155">
        <v>10</v>
      </c>
      <c r="I2155">
        <v>551.71</v>
      </c>
      <c r="J2155">
        <v>0.05</v>
      </c>
      <c r="K2155">
        <v>5241.24</v>
      </c>
      <c r="L2155">
        <v>320.48</v>
      </c>
      <c r="M2155">
        <f t="shared" si="101"/>
        <v>5241.2449999999999</v>
      </c>
      <c r="N2155" t="str">
        <f t="shared" si="99"/>
        <v>Q1</v>
      </c>
      <c r="O2155" s="2">
        <f t="shared" si="100"/>
        <v>6.1145835718265147</v>
      </c>
      <c r="P2155" t="str">
        <f>VLOOKUP(retail_sales_2023!C2155,customers!A:J,5,)</f>
        <v>Lucknow</v>
      </c>
      <c r="Q2155" t="str">
        <f>VLOOKUP(C2155,customers!A:J,10,0)</f>
        <v>Occasional</v>
      </c>
    </row>
    <row r="2156" spans="1:17" x14ac:dyDescent="0.3">
      <c r="A2156" t="s">
        <v>3229</v>
      </c>
      <c r="B2156" s="1">
        <v>44957</v>
      </c>
      <c r="C2156" t="s">
        <v>1651</v>
      </c>
      <c r="D2156" t="s">
        <v>1652</v>
      </c>
      <c r="E2156" t="s">
        <v>33</v>
      </c>
      <c r="F2156" t="s">
        <v>52</v>
      </c>
      <c r="G2156" t="s">
        <v>235</v>
      </c>
      <c r="H2156">
        <v>3</v>
      </c>
      <c r="I2156">
        <v>113.25</v>
      </c>
      <c r="J2156">
        <v>0.1</v>
      </c>
      <c r="K2156">
        <v>305.77999999999997</v>
      </c>
      <c r="L2156">
        <v>30.98</v>
      </c>
      <c r="M2156">
        <f t="shared" si="101"/>
        <v>305.77500000000003</v>
      </c>
      <c r="N2156" t="str">
        <f t="shared" si="99"/>
        <v>Q1</v>
      </c>
      <c r="O2156" s="2">
        <f t="shared" si="100"/>
        <v>10.131467067826543</v>
      </c>
      <c r="P2156" t="str">
        <f>VLOOKUP(retail_sales_2023!C2156,customers!A:J,5,)</f>
        <v>Surat</v>
      </c>
      <c r="Q2156" t="str">
        <f>VLOOKUP(C2156,customers!A:J,10,0)</f>
        <v>Premium</v>
      </c>
    </row>
    <row r="2157" spans="1:17" x14ac:dyDescent="0.3">
      <c r="A2157" t="s">
        <v>3230</v>
      </c>
      <c r="B2157" s="1">
        <v>45146</v>
      </c>
      <c r="C2157" t="s">
        <v>1698</v>
      </c>
      <c r="D2157" t="s">
        <v>1699</v>
      </c>
      <c r="E2157" t="s">
        <v>15</v>
      </c>
      <c r="F2157" t="s">
        <v>43</v>
      </c>
      <c r="G2157" t="s">
        <v>44</v>
      </c>
      <c r="H2157">
        <v>5</v>
      </c>
      <c r="I2157">
        <v>71288.78</v>
      </c>
      <c r="J2157">
        <v>0</v>
      </c>
      <c r="K2157">
        <v>356443.9</v>
      </c>
      <c r="L2157">
        <v>47202.84</v>
      </c>
      <c r="M2157">
        <f t="shared" si="101"/>
        <v>356443.9</v>
      </c>
      <c r="N2157" t="str">
        <f t="shared" si="99"/>
        <v>Q3</v>
      </c>
      <c r="O2157" s="2">
        <f t="shared" si="100"/>
        <v>13.242712247284915</v>
      </c>
      <c r="P2157" t="str">
        <f>VLOOKUP(retail_sales_2023!C2157,customers!A:J,5,)</f>
        <v>Hyderabad</v>
      </c>
      <c r="Q2157" t="str">
        <f>VLOOKUP(C2157,customers!A:J,10,0)</f>
        <v>Regular</v>
      </c>
    </row>
    <row r="2158" spans="1:17" x14ac:dyDescent="0.3">
      <c r="A2158" t="s">
        <v>3231</v>
      </c>
      <c r="B2158" s="1">
        <v>45095</v>
      </c>
      <c r="C2158" t="s">
        <v>1430</v>
      </c>
      <c r="D2158" t="s">
        <v>1431</v>
      </c>
      <c r="E2158" t="s">
        <v>21</v>
      </c>
      <c r="F2158" t="s">
        <v>43</v>
      </c>
      <c r="G2158" t="s">
        <v>282</v>
      </c>
      <c r="H2158">
        <v>1</v>
      </c>
      <c r="I2158">
        <v>50279.07</v>
      </c>
      <c r="J2158">
        <v>0.15</v>
      </c>
      <c r="K2158">
        <v>42737.21</v>
      </c>
      <c r="L2158">
        <v>-3356.79</v>
      </c>
      <c r="M2158">
        <f t="shared" si="101"/>
        <v>42737.209499999997</v>
      </c>
      <c r="N2158" t="str">
        <f t="shared" si="99"/>
        <v>Q2</v>
      </c>
      <c r="O2158" s="2">
        <f t="shared" si="100"/>
        <v>-7.8544902673805801</v>
      </c>
      <c r="P2158" t="str">
        <f>VLOOKUP(retail_sales_2023!C2158,customers!A:J,5,)</f>
        <v>Bhubaneswar</v>
      </c>
      <c r="Q2158" t="str">
        <f>VLOOKUP(C2158,customers!A:J,10,0)</f>
        <v>Regular</v>
      </c>
    </row>
    <row r="2159" spans="1:17" x14ac:dyDescent="0.3">
      <c r="A2159" t="s">
        <v>3232</v>
      </c>
      <c r="B2159" s="1">
        <v>45028</v>
      </c>
      <c r="C2159" t="s">
        <v>794</v>
      </c>
      <c r="D2159" t="s">
        <v>795</v>
      </c>
      <c r="E2159" t="s">
        <v>15</v>
      </c>
      <c r="F2159" t="s">
        <v>22</v>
      </c>
      <c r="G2159" t="s">
        <v>146</v>
      </c>
      <c r="H2159">
        <v>1</v>
      </c>
      <c r="I2159">
        <v>35240.879999999997</v>
      </c>
      <c r="J2159">
        <v>0.05</v>
      </c>
      <c r="K2159">
        <v>33478.839999999997</v>
      </c>
      <c r="L2159">
        <v>6178.32</v>
      </c>
      <c r="M2159">
        <f t="shared" si="101"/>
        <v>33478.835999999996</v>
      </c>
      <c r="N2159" t="str">
        <f t="shared" si="99"/>
        <v>Q2</v>
      </c>
      <c r="O2159" s="2">
        <f t="shared" si="100"/>
        <v>18.454402840719691</v>
      </c>
      <c r="P2159" t="str">
        <f>VLOOKUP(retail_sales_2023!C2159,customers!A:J,5,)</f>
        <v>Chennai</v>
      </c>
      <c r="Q2159" t="str">
        <f>VLOOKUP(C2159,customers!A:J,10,0)</f>
        <v>Regular</v>
      </c>
    </row>
    <row r="2160" spans="1:17" x14ac:dyDescent="0.3">
      <c r="A2160" t="s">
        <v>3233</v>
      </c>
      <c r="B2160" s="1">
        <v>45278</v>
      </c>
      <c r="C2160" t="s">
        <v>1109</v>
      </c>
      <c r="D2160" t="s">
        <v>1110</v>
      </c>
      <c r="E2160" t="s">
        <v>15</v>
      </c>
      <c r="F2160" t="s">
        <v>81</v>
      </c>
      <c r="G2160" t="s">
        <v>82</v>
      </c>
      <c r="H2160">
        <v>5</v>
      </c>
      <c r="I2160">
        <v>2179.23</v>
      </c>
      <c r="J2160">
        <v>0.05</v>
      </c>
      <c r="K2160">
        <v>10351.34</v>
      </c>
      <c r="L2160">
        <v>2210.5300000000002</v>
      </c>
      <c r="M2160">
        <f t="shared" si="101"/>
        <v>10351.342499999999</v>
      </c>
      <c r="N2160" t="str">
        <f t="shared" si="99"/>
        <v>Q4</v>
      </c>
      <c r="O2160" s="2">
        <f t="shared" si="100"/>
        <v>21.355012974165668</v>
      </c>
      <c r="P2160" t="str">
        <f>VLOOKUP(retail_sales_2023!C2160,customers!A:J,5,)</f>
        <v>Bengaluru</v>
      </c>
      <c r="Q2160" t="str">
        <f>VLOOKUP(C2160,customers!A:J,10,0)</f>
        <v>Premium</v>
      </c>
    </row>
    <row r="2161" spans="1:17" x14ac:dyDescent="0.3">
      <c r="A2161" t="s">
        <v>3234</v>
      </c>
      <c r="B2161" s="1">
        <v>44991</v>
      </c>
      <c r="C2161" t="s">
        <v>1758</v>
      </c>
      <c r="D2161" t="s">
        <v>1759</v>
      </c>
      <c r="E2161" t="s">
        <v>15</v>
      </c>
      <c r="F2161" t="s">
        <v>43</v>
      </c>
      <c r="G2161" t="s">
        <v>272</v>
      </c>
      <c r="H2161">
        <v>4</v>
      </c>
      <c r="I2161">
        <v>59141.58</v>
      </c>
      <c r="J2161">
        <v>0.1</v>
      </c>
      <c r="K2161">
        <v>212909.69</v>
      </c>
      <c r="L2161">
        <v>26345.24</v>
      </c>
      <c r="M2161">
        <f t="shared" si="101"/>
        <v>212909.68800000002</v>
      </c>
      <c r="N2161" t="str">
        <f t="shared" si="99"/>
        <v>Q1</v>
      </c>
      <c r="O2161" s="2">
        <f t="shared" si="100"/>
        <v>12.37390369597551</v>
      </c>
      <c r="P2161" t="str">
        <f>VLOOKUP(retail_sales_2023!C2161,customers!A:J,5,)</f>
        <v>Kochi</v>
      </c>
      <c r="Q2161" t="str">
        <f>VLOOKUP(C2161,customers!A:J,10,0)</f>
        <v>Premium</v>
      </c>
    </row>
    <row r="2162" spans="1:17" x14ac:dyDescent="0.3">
      <c r="A2162" t="s">
        <v>3235</v>
      </c>
      <c r="B2162" s="1">
        <v>45280</v>
      </c>
      <c r="C2162" t="s">
        <v>1789</v>
      </c>
      <c r="D2162" t="s">
        <v>1790</v>
      </c>
      <c r="E2162" t="s">
        <v>33</v>
      </c>
      <c r="F2162" t="s">
        <v>43</v>
      </c>
      <c r="G2162" t="s">
        <v>301</v>
      </c>
      <c r="H2162">
        <v>5</v>
      </c>
      <c r="I2162">
        <v>8755.33</v>
      </c>
      <c r="J2162">
        <v>0.25</v>
      </c>
      <c r="K2162">
        <v>32832.49</v>
      </c>
      <c r="L2162">
        <v>4899.7700000000004</v>
      </c>
      <c r="M2162">
        <f t="shared" si="101"/>
        <v>32832.487500000003</v>
      </c>
      <c r="N2162" t="str">
        <f t="shared" si="99"/>
        <v>Q4</v>
      </c>
      <c r="O2162" s="2">
        <f t="shared" si="100"/>
        <v>14.923540675714818</v>
      </c>
      <c r="P2162" t="str">
        <f>VLOOKUP(retail_sales_2023!C2162,customers!A:J,5,)</f>
        <v>Surat</v>
      </c>
      <c r="Q2162" t="str">
        <f>VLOOKUP(C2162,customers!A:J,10,0)</f>
        <v>Occasional</v>
      </c>
    </row>
    <row r="2163" spans="1:17" x14ac:dyDescent="0.3">
      <c r="A2163" t="s">
        <v>3236</v>
      </c>
      <c r="B2163" s="1">
        <v>45142</v>
      </c>
      <c r="C2163" t="s">
        <v>303</v>
      </c>
      <c r="D2163" t="s">
        <v>304</v>
      </c>
      <c r="E2163" t="s">
        <v>27</v>
      </c>
      <c r="F2163" t="s">
        <v>43</v>
      </c>
      <c r="G2163" t="s">
        <v>110</v>
      </c>
      <c r="H2163">
        <v>5</v>
      </c>
      <c r="I2163">
        <v>31685.15</v>
      </c>
      <c r="J2163">
        <v>0.25</v>
      </c>
      <c r="K2163">
        <v>118819.31</v>
      </c>
      <c r="L2163">
        <v>-13802.97</v>
      </c>
      <c r="M2163">
        <f t="shared" si="101"/>
        <v>118819.3125</v>
      </c>
      <c r="N2163" t="str">
        <f t="shared" si="99"/>
        <v>Q3</v>
      </c>
      <c r="O2163" s="2">
        <f t="shared" si="100"/>
        <v>-11.616773401562423</v>
      </c>
      <c r="P2163" t="str">
        <f>VLOOKUP(retail_sales_2023!C2163,customers!A:J,5,)</f>
        <v>Jaipur</v>
      </c>
      <c r="Q2163" t="str">
        <f>VLOOKUP(C2163,customers!A:J,10,0)</f>
        <v>Premium</v>
      </c>
    </row>
    <row r="2164" spans="1:17" x14ac:dyDescent="0.3">
      <c r="A2164" t="s">
        <v>3237</v>
      </c>
      <c r="B2164" s="1">
        <v>45047</v>
      </c>
      <c r="C2164" t="s">
        <v>625</v>
      </c>
      <c r="D2164" t="s">
        <v>626</v>
      </c>
      <c r="E2164" t="s">
        <v>21</v>
      </c>
      <c r="F2164" t="s">
        <v>52</v>
      </c>
      <c r="G2164" t="s">
        <v>200</v>
      </c>
      <c r="H2164">
        <v>4</v>
      </c>
      <c r="I2164">
        <v>366.01</v>
      </c>
      <c r="J2164">
        <v>0.05</v>
      </c>
      <c r="K2164">
        <v>1390.84</v>
      </c>
      <c r="L2164">
        <v>134.86000000000001</v>
      </c>
      <c r="M2164">
        <f t="shared" si="101"/>
        <v>1390.838</v>
      </c>
      <c r="N2164" t="str">
        <f t="shared" si="99"/>
        <v>Q2</v>
      </c>
      <c r="O2164" s="2">
        <f t="shared" si="100"/>
        <v>9.6962986396709923</v>
      </c>
      <c r="P2164" t="str">
        <f>VLOOKUP(retail_sales_2023!C2164,customers!A:J,5,)</f>
        <v>Ranchi</v>
      </c>
      <c r="Q2164" t="str">
        <f>VLOOKUP(C2164,customers!A:J,10,0)</f>
        <v>Premium</v>
      </c>
    </row>
    <row r="2165" spans="1:17" x14ac:dyDescent="0.3">
      <c r="A2165" t="s">
        <v>3238</v>
      </c>
      <c r="B2165" s="1">
        <v>44988</v>
      </c>
      <c r="C2165" t="s">
        <v>1847</v>
      </c>
      <c r="D2165" t="s">
        <v>1848</v>
      </c>
      <c r="E2165" t="s">
        <v>33</v>
      </c>
      <c r="F2165" t="s">
        <v>52</v>
      </c>
      <c r="G2165" t="s">
        <v>200</v>
      </c>
      <c r="H2165">
        <v>4</v>
      </c>
      <c r="I2165">
        <v>455</v>
      </c>
      <c r="J2165">
        <v>0</v>
      </c>
      <c r="K2165">
        <v>1820</v>
      </c>
      <c r="L2165">
        <v>114.9</v>
      </c>
      <c r="M2165">
        <f t="shared" si="101"/>
        <v>1820</v>
      </c>
      <c r="N2165" t="str">
        <f t="shared" si="99"/>
        <v>Q1</v>
      </c>
      <c r="O2165" s="2">
        <f t="shared" si="100"/>
        <v>6.3131868131868139</v>
      </c>
      <c r="P2165" t="str">
        <f>VLOOKUP(retail_sales_2023!C2165,customers!A:J,5,)</f>
        <v>Mumbai</v>
      </c>
      <c r="Q2165" t="str">
        <f>VLOOKUP(C2165,customers!A:J,10,0)</f>
        <v>Premium</v>
      </c>
    </row>
    <row r="2166" spans="1:17" x14ac:dyDescent="0.3">
      <c r="A2166" t="s">
        <v>3239</v>
      </c>
      <c r="B2166" s="1">
        <v>45266</v>
      </c>
      <c r="C2166" t="s">
        <v>1072</v>
      </c>
      <c r="D2166" t="s">
        <v>1073</v>
      </c>
      <c r="E2166" t="s">
        <v>21</v>
      </c>
      <c r="F2166" t="s">
        <v>52</v>
      </c>
      <c r="G2166" t="s">
        <v>235</v>
      </c>
      <c r="H2166">
        <v>4</v>
      </c>
      <c r="I2166">
        <v>363.77</v>
      </c>
      <c r="J2166">
        <v>0.3</v>
      </c>
      <c r="K2166">
        <v>1018.56</v>
      </c>
      <c r="L2166">
        <v>89.09</v>
      </c>
      <c r="M2166">
        <f t="shared" si="101"/>
        <v>1018.5559999999999</v>
      </c>
      <c r="N2166" t="str">
        <f t="shared" si="99"/>
        <v>Q4</v>
      </c>
      <c r="O2166" s="2">
        <f t="shared" si="100"/>
        <v>8.7466619541313246</v>
      </c>
      <c r="P2166" t="str">
        <f>VLOOKUP(retail_sales_2023!C2166,customers!A:J,5,)</f>
        <v>Patna</v>
      </c>
      <c r="Q2166" t="str">
        <f>VLOOKUP(C2166,customers!A:J,10,0)</f>
        <v>Regular</v>
      </c>
    </row>
    <row r="2167" spans="1:17" x14ac:dyDescent="0.3">
      <c r="A2167" t="s">
        <v>3240</v>
      </c>
      <c r="B2167" s="1">
        <v>45102</v>
      </c>
      <c r="C2167" t="s">
        <v>494</v>
      </c>
      <c r="D2167" t="s">
        <v>495</v>
      </c>
      <c r="E2167" t="s">
        <v>15</v>
      </c>
      <c r="F2167" t="s">
        <v>28</v>
      </c>
      <c r="G2167" t="s">
        <v>280</v>
      </c>
      <c r="H2167">
        <v>3</v>
      </c>
      <c r="I2167">
        <v>5716.15</v>
      </c>
      <c r="J2167">
        <v>0.05</v>
      </c>
      <c r="K2167">
        <v>16291.03</v>
      </c>
      <c r="L2167">
        <v>3343.79</v>
      </c>
      <c r="M2167">
        <f t="shared" si="101"/>
        <v>16291.027499999997</v>
      </c>
      <c r="N2167" t="str">
        <f t="shared" si="99"/>
        <v>Q2</v>
      </c>
      <c r="O2167" s="2">
        <f t="shared" si="100"/>
        <v>20.525344315245874</v>
      </c>
      <c r="P2167" t="str">
        <f>VLOOKUP(retail_sales_2023!C2167,customers!A:J,5,)</f>
        <v>Kochi</v>
      </c>
      <c r="Q2167" t="str">
        <f>VLOOKUP(C2167,customers!A:J,10,0)</f>
        <v>Premium</v>
      </c>
    </row>
    <row r="2168" spans="1:17" x14ac:dyDescent="0.3">
      <c r="A2168" t="s">
        <v>3241</v>
      </c>
      <c r="B2168" s="1">
        <v>45249</v>
      </c>
      <c r="C2168" t="s">
        <v>3118</v>
      </c>
      <c r="D2168" t="s">
        <v>3119</v>
      </c>
      <c r="E2168" t="s">
        <v>33</v>
      </c>
      <c r="F2168" t="s">
        <v>52</v>
      </c>
      <c r="G2168" t="s">
        <v>226</v>
      </c>
      <c r="H2168">
        <v>1</v>
      </c>
      <c r="I2168">
        <v>384.77</v>
      </c>
      <c r="J2168">
        <v>0</v>
      </c>
      <c r="K2168">
        <v>384.77</v>
      </c>
      <c r="L2168">
        <v>31.73</v>
      </c>
      <c r="M2168">
        <f t="shared" si="101"/>
        <v>384.77</v>
      </c>
      <c r="N2168" t="str">
        <f t="shared" si="99"/>
        <v>Q4</v>
      </c>
      <c r="O2168" s="2">
        <f t="shared" si="100"/>
        <v>8.2464849130649487</v>
      </c>
      <c r="P2168" t="str">
        <f>VLOOKUP(retail_sales_2023!C2168,customers!A:J,5,)</f>
        <v>Surat</v>
      </c>
      <c r="Q2168" t="str">
        <f>VLOOKUP(C2168,customers!A:J,10,0)</f>
        <v>Premium</v>
      </c>
    </row>
    <row r="2169" spans="1:17" x14ac:dyDescent="0.3">
      <c r="A2169" t="s">
        <v>3242</v>
      </c>
      <c r="B2169" s="1">
        <v>45265</v>
      </c>
      <c r="C2169" t="s">
        <v>2741</v>
      </c>
      <c r="D2169" t="s">
        <v>2742</v>
      </c>
      <c r="E2169" t="s">
        <v>15</v>
      </c>
      <c r="F2169" t="s">
        <v>28</v>
      </c>
      <c r="G2169" t="s">
        <v>97</v>
      </c>
      <c r="H2169">
        <v>2</v>
      </c>
      <c r="I2169">
        <v>6742.31</v>
      </c>
      <c r="J2169">
        <v>0.05</v>
      </c>
      <c r="K2169">
        <v>12810.39</v>
      </c>
      <c r="L2169">
        <v>2143.35</v>
      </c>
      <c r="M2169">
        <f t="shared" si="101"/>
        <v>12810.389000000001</v>
      </c>
      <c r="N2169" t="str">
        <f t="shared" si="99"/>
        <v>Q4</v>
      </c>
      <c r="O2169" s="2">
        <f t="shared" si="100"/>
        <v>16.731340732015184</v>
      </c>
      <c r="P2169" t="str">
        <f>VLOOKUP(retail_sales_2023!C2169,customers!A:J,5,)</f>
        <v>Chennai</v>
      </c>
      <c r="Q2169" t="str">
        <f>VLOOKUP(C2169,customers!A:J,10,0)</f>
        <v>Regular</v>
      </c>
    </row>
    <row r="2170" spans="1:17" x14ac:dyDescent="0.3">
      <c r="A2170" t="s">
        <v>3243</v>
      </c>
      <c r="B2170" s="1">
        <v>45035</v>
      </c>
      <c r="C2170" t="s">
        <v>2294</v>
      </c>
      <c r="D2170" t="s">
        <v>2295</v>
      </c>
      <c r="E2170" t="s">
        <v>27</v>
      </c>
      <c r="F2170" t="s">
        <v>38</v>
      </c>
      <c r="G2170" t="s">
        <v>39</v>
      </c>
      <c r="H2170">
        <v>4</v>
      </c>
      <c r="I2170">
        <v>229.94</v>
      </c>
      <c r="J2170">
        <v>0</v>
      </c>
      <c r="K2170">
        <v>919.76</v>
      </c>
      <c r="L2170">
        <v>216.5</v>
      </c>
      <c r="M2170">
        <f t="shared" si="101"/>
        <v>919.76</v>
      </c>
      <c r="N2170" t="str">
        <f t="shared" si="99"/>
        <v>Q2</v>
      </c>
      <c r="O2170" s="2">
        <f t="shared" si="100"/>
        <v>23.538749238931896</v>
      </c>
      <c r="P2170" t="str">
        <f>VLOOKUP(retail_sales_2023!C2170,customers!A:J,5,)</f>
        <v>Amritsar</v>
      </c>
      <c r="Q2170" t="str">
        <f>VLOOKUP(C2170,customers!A:J,10,0)</f>
        <v>Regular</v>
      </c>
    </row>
    <row r="2171" spans="1:17" x14ac:dyDescent="0.3">
      <c r="A2171" t="s">
        <v>3244</v>
      </c>
      <c r="B2171" s="1">
        <v>44976</v>
      </c>
      <c r="C2171" t="s">
        <v>716</v>
      </c>
      <c r="D2171" t="s">
        <v>717</v>
      </c>
      <c r="E2171" t="s">
        <v>33</v>
      </c>
      <c r="F2171" t="s">
        <v>52</v>
      </c>
      <c r="G2171" t="s">
        <v>53</v>
      </c>
      <c r="H2171">
        <v>6</v>
      </c>
      <c r="I2171">
        <v>154.86000000000001</v>
      </c>
      <c r="J2171">
        <v>0.1</v>
      </c>
      <c r="K2171">
        <v>836.24</v>
      </c>
      <c r="L2171">
        <v>55.31</v>
      </c>
      <c r="M2171">
        <f t="shared" si="101"/>
        <v>836.24400000000014</v>
      </c>
      <c r="N2171" t="str">
        <f t="shared" si="99"/>
        <v>Q1</v>
      </c>
      <c r="O2171" s="2">
        <f t="shared" si="100"/>
        <v>6.6141299148569797</v>
      </c>
      <c r="P2171" t="str">
        <f>VLOOKUP(retail_sales_2023!C2171,customers!A:J,5,)</f>
        <v>Ahmedabad</v>
      </c>
      <c r="Q2171" t="str">
        <f>VLOOKUP(C2171,customers!A:J,10,0)</f>
        <v>Premium</v>
      </c>
    </row>
    <row r="2172" spans="1:17" x14ac:dyDescent="0.3">
      <c r="A2172" t="s">
        <v>3245</v>
      </c>
      <c r="B2172" s="1">
        <v>44969</v>
      </c>
      <c r="C2172" t="s">
        <v>708</v>
      </c>
      <c r="D2172" t="s">
        <v>709</v>
      </c>
      <c r="E2172" t="s">
        <v>33</v>
      </c>
      <c r="F2172" t="s">
        <v>81</v>
      </c>
      <c r="G2172" t="s">
        <v>333</v>
      </c>
      <c r="H2172">
        <v>1</v>
      </c>
      <c r="I2172">
        <v>3585.59</v>
      </c>
      <c r="J2172">
        <v>0.1</v>
      </c>
      <c r="K2172">
        <v>3227.03</v>
      </c>
      <c r="L2172">
        <v>1121.9100000000001</v>
      </c>
      <c r="M2172">
        <f t="shared" si="101"/>
        <v>3227.0310000000004</v>
      </c>
      <c r="N2172" t="str">
        <f t="shared" si="99"/>
        <v>Q1</v>
      </c>
      <c r="O2172" s="2">
        <f t="shared" si="100"/>
        <v>34.766023247382265</v>
      </c>
      <c r="P2172" t="str">
        <f>VLOOKUP(retail_sales_2023!C2172,customers!A:J,5,)</f>
        <v>Mumbai</v>
      </c>
      <c r="Q2172" t="str">
        <f>VLOOKUP(C2172,customers!A:J,10,0)</f>
        <v>Premium</v>
      </c>
    </row>
    <row r="2173" spans="1:17" x14ac:dyDescent="0.3">
      <c r="A2173" t="s">
        <v>3246</v>
      </c>
      <c r="B2173" s="1">
        <v>45191</v>
      </c>
      <c r="C2173" t="s">
        <v>963</v>
      </c>
      <c r="D2173" t="s">
        <v>964</v>
      </c>
      <c r="E2173" t="s">
        <v>15</v>
      </c>
      <c r="F2173" t="s">
        <v>43</v>
      </c>
      <c r="G2173" t="s">
        <v>301</v>
      </c>
      <c r="H2173">
        <v>2</v>
      </c>
      <c r="I2173">
        <v>7860.07</v>
      </c>
      <c r="J2173">
        <v>0.3</v>
      </c>
      <c r="K2173">
        <v>11004.1</v>
      </c>
      <c r="L2173">
        <v>1223.5999999999999</v>
      </c>
      <c r="M2173">
        <f t="shared" si="101"/>
        <v>11004.097999999998</v>
      </c>
      <c r="N2173" t="str">
        <f t="shared" si="99"/>
        <v>Q3</v>
      </c>
      <c r="O2173" s="2">
        <f t="shared" si="100"/>
        <v>11.119491825774029</v>
      </c>
      <c r="P2173" t="str">
        <f>VLOOKUP(retail_sales_2023!C2173,customers!A:J,5,)</f>
        <v>Chennai</v>
      </c>
      <c r="Q2173" t="str">
        <f>VLOOKUP(C2173,customers!A:J,10,0)</f>
        <v>Regular</v>
      </c>
    </row>
    <row r="2174" spans="1:17" x14ac:dyDescent="0.3">
      <c r="A2174" t="s">
        <v>3247</v>
      </c>
      <c r="B2174" s="1">
        <v>45284</v>
      </c>
      <c r="C2174" t="s">
        <v>1231</v>
      </c>
      <c r="D2174" t="s">
        <v>1232</v>
      </c>
      <c r="E2174" t="s">
        <v>15</v>
      </c>
      <c r="F2174" t="s">
        <v>43</v>
      </c>
      <c r="G2174" t="s">
        <v>272</v>
      </c>
      <c r="H2174">
        <v>4</v>
      </c>
      <c r="I2174">
        <v>69067.02</v>
      </c>
      <c r="J2174">
        <v>0.2</v>
      </c>
      <c r="K2174">
        <v>221014.46</v>
      </c>
      <c r="L2174">
        <v>32373.55</v>
      </c>
      <c r="M2174">
        <f t="shared" si="101"/>
        <v>221014.46400000004</v>
      </c>
      <c r="N2174" t="str">
        <f t="shared" si="99"/>
        <v>Q4</v>
      </c>
      <c r="O2174" s="2">
        <f t="shared" si="100"/>
        <v>14.647706760906051</v>
      </c>
      <c r="P2174" t="str">
        <f>VLOOKUP(retail_sales_2023!C2174,customers!A:J,5,)</f>
        <v>Coimbatore</v>
      </c>
      <c r="Q2174" t="str">
        <f>VLOOKUP(C2174,customers!A:J,10,0)</f>
        <v>Regular</v>
      </c>
    </row>
    <row r="2175" spans="1:17" x14ac:dyDescent="0.3">
      <c r="A2175" t="s">
        <v>3248</v>
      </c>
      <c r="B2175" s="1">
        <v>45209</v>
      </c>
      <c r="C2175" t="s">
        <v>541</v>
      </c>
      <c r="D2175" t="s">
        <v>542</v>
      </c>
      <c r="E2175" t="s">
        <v>21</v>
      </c>
      <c r="F2175" t="s">
        <v>28</v>
      </c>
      <c r="G2175" t="s">
        <v>280</v>
      </c>
      <c r="H2175">
        <v>4</v>
      </c>
      <c r="I2175">
        <v>6727.21</v>
      </c>
      <c r="J2175">
        <v>0</v>
      </c>
      <c r="K2175">
        <v>26908.84</v>
      </c>
      <c r="L2175">
        <v>4821</v>
      </c>
      <c r="M2175">
        <f t="shared" si="101"/>
        <v>26908.84</v>
      </c>
      <c r="N2175" t="str">
        <f t="shared" si="99"/>
        <v>Q4</v>
      </c>
      <c r="O2175" s="2">
        <f t="shared" si="100"/>
        <v>17.916045433396608</v>
      </c>
      <c r="P2175" t="str">
        <f>VLOOKUP(retail_sales_2023!C2175,customers!A:J,5,)</f>
        <v>Kolkata</v>
      </c>
      <c r="Q2175" t="str">
        <f>VLOOKUP(C2175,customers!A:J,10,0)</f>
        <v>Premium</v>
      </c>
    </row>
    <row r="2176" spans="1:17" x14ac:dyDescent="0.3">
      <c r="A2176" t="s">
        <v>3249</v>
      </c>
      <c r="B2176" s="1">
        <v>44949</v>
      </c>
      <c r="C2176" t="s">
        <v>163</v>
      </c>
      <c r="D2176" t="s">
        <v>164</v>
      </c>
      <c r="E2176" t="s">
        <v>27</v>
      </c>
      <c r="F2176" t="s">
        <v>81</v>
      </c>
      <c r="G2176" t="s">
        <v>82</v>
      </c>
      <c r="H2176">
        <v>1</v>
      </c>
      <c r="I2176">
        <v>3398.24</v>
      </c>
      <c r="J2176">
        <v>0.05</v>
      </c>
      <c r="K2176">
        <v>3228.33</v>
      </c>
      <c r="L2176">
        <v>773.43</v>
      </c>
      <c r="M2176">
        <f t="shared" si="101"/>
        <v>3228.3279999999995</v>
      </c>
      <c r="N2176" t="str">
        <f t="shared" si="99"/>
        <v>Q1</v>
      </c>
      <c r="O2176" s="2">
        <f t="shared" si="100"/>
        <v>23.957587978924085</v>
      </c>
      <c r="P2176" t="str">
        <f>VLOOKUP(retail_sales_2023!C2176,customers!A:J,5,)</f>
        <v>Lucknow</v>
      </c>
      <c r="Q2176" t="str">
        <f>VLOOKUP(C2176,customers!A:J,10,0)</f>
        <v>Occasional</v>
      </c>
    </row>
    <row r="2177" spans="1:17" x14ac:dyDescent="0.3">
      <c r="A2177" t="s">
        <v>3250</v>
      </c>
      <c r="B2177" s="1">
        <v>45089</v>
      </c>
      <c r="C2177" t="s">
        <v>335</v>
      </c>
      <c r="D2177" t="s">
        <v>336</v>
      </c>
      <c r="E2177" t="s">
        <v>33</v>
      </c>
      <c r="F2177" t="s">
        <v>43</v>
      </c>
      <c r="G2177" t="s">
        <v>301</v>
      </c>
      <c r="H2177">
        <v>2</v>
      </c>
      <c r="I2177">
        <v>29048.03</v>
      </c>
      <c r="J2177">
        <v>0.05</v>
      </c>
      <c r="K2177">
        <v>55191.26</v>
      </c>
      <c r="L2177">
        <v>7587.64</v>
      </c>
      <c r="M2177">
        <f t="shared" si="101"/>
        <v>55191.256999999998</v>
      </c>
      <c r="N2177" t="str">
        <f t="shared" si="99"/>
        <v>Q2</v>
      </c>
      <c r="O2177" s="2">
        <f t="shared" si="100"/>
        <v>13.747901388734377</v>
      </c>
      <c r="P2177" t="str">
        <f>VLOOKUP(retail_sales_2023!C2177,customers!A:J,5,)</f>
        <v>Surat</v>
      </c>
      <c r="Q2177" t="str">
        <f>VLOOKUP(C2177,customers!A:J,10,0)</f>
        <v>Occasional</v>
      </c>
    </row>
    <row r="2178" spans="1:17" x14ac:dyDescent="0.3">
      <c r="A2178" t="s">
        <v>3251</v>
      </c>
      <c r="B2178" s="1">
        <v>45212</v>
      </c>
      <c r="C2178" t="s">
        <v>829</v>
      </c>
      <c r="D2178" t="s">
        <v>830</v>
      </c>
      <c r="E2178" t="s">
        <v>15</v>
      </c>
      <c r="F2178" t="s">
        <v>81</v>
      </c>
      <c r="G2178" t="s">
        <v>370</v>
      </c>
      <c r="H2178">
        <v>3</v>
      </c>
      <c r="I2178">
        <v>1829.02</v>
      </c>
      <c r="J2178">
        <v>0</v>
      </c>
      <c r="K2178">
        <v>5487.06</v>
      </c>
      <c r="L2178">
        <v>1333.78</v>
      </c>
      <c r="M2178">
        <f t="shared" si="101"/>
        <v>5487.0599999999995</v>
      </c>
      <c r="N2178" t="str">
        <f t="shared" si="99"/>
        <v>Q4</v>
      </c>
      <c r="O2178" s="2">
        <f t="shared" si="100"/>
        <v>24.307734925442766</v>
      </c>
      <c r="P2178" t="str">
        <f>VLOOKUP(retail_sales_2023!C2178,customers!A:J,5,)</f>
        <v>Chennai</v>
      </c>
      <c r="Q2178" t="str">
        <f>VLOOKUP(C2178,customers!A:J,10,0)</f>
        <v>Regular</v>
      </c>
    </row>
    <row r="2179" spans="1:17" x14ac:dyDescent="0.3">
      <c r="A2179" t="s">
        <v>3252</v>
      </c>
      <c r="B2179" s="1">
        <v>45044</v>
      </c>
      <c r="C2179" t="s">
        <v>1177</v>
      </c>
      <c r="D2179" t="s">
        <v>1178</v>
      </c>
      <c r="E2179" t="s">
        <v>27</v>
      </c>
      <c r="F2179" t="s">
        <v>16</v>
      </c>
      <c r="G2179" t="s">
        <v>898</v>
      </c>
      <c r="H2179">
        <v>3</v>
      </c>
      <c r="I2179">
        <v>852.75</v>
      </c>
      <c r="J2179">
        <v>0</v>
      </c>
      <c r="K2179">
        <v>2558.25</v>
      </c>
      <c r="L2179">
        <v>933.82</v>
      </c>
      <c r="M2179">
        <f t="shared" si="101"/>
        <v>2558.25</v>
      </c>
      <c r="N2179" t="str">
        <f t="shared" ref="N2179:N2242" si="102">"Q"&amp;ROUNDUP(MONTH(B2179)/3,0)</f>
        <v>Q2</v>
      </c>
      <c r="O2179" s="2">
        <f t="shared" ref="O2179:O2242" si="103">(L2179/K2179)*100</f>
        <v>36.502296491742406</v>
      </c>
      <c r="P2179" t="str">
        <f>VLOOKUP(retail_sales_2023!C2179,customers!A:J,5,)</f>
        <v>Amritsar</v>
      </c>
      <c r="Q2179" t="str">
        <f>VLOOKUP(C2179,customers!A:J,10,0)</f>
        <v>Regular</v>
      </c>
    </row>
    <row r="2180" spans="1:17" x14ac:dyDescent="0.3">
      <c r="A2180" t="s">
        <v>3253</v>
      </c>
      <c r="B2180" s="1">
        <v>44980</v>
      </c>
      <c r="C2180" t="s">
        <v>1827</v>
      </c>
      <c r="D2180" t="s">
        <v>1828</v>
      </c>
      <c r="E2180" t="s">
        <v>33</v>
      </c>
      <c r="F2180" t="s">
        <v>43</v>
      </c>
      <c r="G2180" t="s">
        <v>154</v>
      </c>
      <c r="H2180">
        <v>3</v>
      </c>
      <c r="I2180">
        <v>52298.1</v>
      </c>
      <c r="J2180">
        <v>0.25</v>
      </c>
      <c r="K2180">
        <v>117670.72</v>
      </c>
      <c r="L2180">
        <v>14199</v>
      </c>
      <c r="M2180">
        <f t="shared" si="101"/>
        <v>117670.72499999999</v>
      </c>
      <c r="N2180" t="str">
        <f t="shared" si="102"/>
        <v>Q1</v>
      </c>
      <c r="O2180" s="2">
        <f t="shared" si="103"/>
        <v>12.066723140641953</v>
      </c>
      <c r="P2180" t="str">
        <f>VLOOKUP(retail_sales_2023!C2180,customers!A:J,5,)</f>
        <v>Mumbai</v>
      </c>
      <c r="Q2180" t="str">
        <f>VLOOKUP(C2180,customers!A:J,10,0)</f>
        <v>Regular</v>
      </c>
    </row>
    <row r="2181" spans="1:17" x14ac:dyDescent="0.3">
      <c r="A2181" t="s">
        <v>3254</v>
      </c>
      <c r="B2181" s="1">
        <v>45287</v>
      </c>
      <c r="C2181" t="s">
        <v>348</v>
      </c>
      <c r="D2181" t="s">
        <v>349</v>
      </c>
      <c r="E2181" t="s">
        <v>15</v>
      </c>
      <c r="F2181" t="s">
        <v>43</v>
      </c>
      <c r="G2181" t="s">
        <v>128</v>
      </c>
      <c r="H2181">
        <v>3</v>
      </c>
      <c r="I2181">
        <v>66875.59</v>
      </c>
      <c r="J2181">
        <v>0.15</v>
      </c>
      <c r="K2181">
        <v>170532.75</v>
      </c>
      <c r="L2181">
        <v>16141.01</v>
      </c>
      <c r="M2181">
        <f t="shared" ref="M2181:M2244" si="104">H2181*I2181*(1-J2181)</f>
        <v>170532.75449999998</v>
      </c>
      <c r="N2181" t="str">
        <f t="shared" si="102"/>
        <v>Q4</v>
      </c>
      <c r="O2181" s="2">
        <f t="shared" si="103"/>
        <v>9.4650499684078273</v>
      </c>
      <c r="P2181" t="str">
        <f>VLOOKUP(retail_sales_2023!C2181,customers!A:J,5,)</f>
        <v>Bengaluru</v>
      </c>
      <c r="Q2181" t="str">
        <f>VLOOKUP(C2181,customers!A:J,10,0)</f>
        <v>Premium</v>
      </c>
    </row>
    <row r="2182" spans="1:17" x14ac:dyDescent="0.3">
      <c r="A2182" t="s">
        <v>3255</v>
      </c>
      <c r="B2182" s="1">
        <v>45008</v>
      </c>
      <c r="C2182" t="s">
        <v>1167</v>
      </c>
      <c r="D2182" t="s">
        <v>13093</v>
      </c>
      <c r="E2182" t="s">
        <v>21</v>
      </c>
      <c r="F2182" t="s">
        <v>38</v>
      </c>
      <c r="G2182" t="s">
        <v>73</v>
      </c>
      <c r="H2182">
        <v>4</v>
      </c>
      <c r="I2182">
        <v>2025.48</v>
      </c>
      <c r="J2182">
        <v>0.1</v>
      </c>
      <c r="K2182">
        <v>7291.73</v>
      </c>
      <c r="L2182">
        <v>-523.63</v>
      </c>
      <c r="M2182">
        <f t="shared" si="104"/>
        <v>7291.7280000000001</v>
      </c>
      <c r="N2182" t="str">
        <f t="shared" si="102"/>
        <v>Q1</v>
      </c>
      <c r="O2182" s="2">
        <f t="shared" si="103"/>
        <v>-7.1811490551624928</v>
      </c>
      <c r="P2182" t="str">
        <f>VLOOKUP(retail_sales_2023!C2182,customers!A:J,5,)</f>
        <v>Bhubaneswar</v>
      </c>
      <c r="Q2182" t="str">
        <f>VLOOKUP(C2182,customers!A:J,10,0)</f>
        <v>Regular</v>
      </c>
    </row>
    <row r="2183" spans="1:17" x14ac:dyDescent="0.3">
      <c r="A2183" t="s">
        <v>3256</v>
      </c>
      <c r="B2183" s="1">
        <v>45127</v>
      </c>
      <c r="C2183" t="s">
        <v>275</v>
      </c>
      <c r="D2183" t="s">
        <v>276</v>
      </c>
      <c r="E2183" t="s">
        <v>27</v>
      </c>
      <c r="F2183" t="s">
        <v>52</v>
      </c>
      <c r="G2183" t="s">
        <v>169</v>
      </c>
      <c r="H2183">
        <v>5</v>
      </c>
      <c r="I2183">
        <v>632.26</v>
      </c>
      <c r="J2183">
        <v>0</v>
      </c>
      <c r="K2183">
        <v>3161.3</v>
      </c>
      <c r="L2183">
        <v>304.24</v>
      </c>
      <c r="M2183">
        <f t="shared" si="104"/>
        <v>3161.3</v>
      </c>
      <c r="N2183" t="str">
        <f t="shared" si="102"/>
        <v>Q3</v>
      </c>
      <c r="O2183" s="2">
        <f t="shared" si="103"/>
        <v>9.6238889064625308</v>
      </c>
      <c r="P2183" t="str">
        <f>VLOOKUP(retail_sales_2023!C2183,customers!A:J,5,)</f>
        <v>Lucknow</v>
      </c>
      <c r="Q2183" t="str">
        <f>VLOOKUP(C2183,customers!A:J,10,0)</f>
        <v>Premium</v>
      </c>
    </row>
    <row r="2184" spans="1:17" x14ac:dyDescent="0.3">
      <c r="A2184" t="s">
        <v>3257</v>
      </c>
      <c r="B2184" s="1">
        <v>45122</v>
      </c>
      <c r="C2184" t="s">
        <v>1272</v>
      </c>
      <c r="D2184" t="s">
        <v>1273</v>
      </c>
      <c r="E2184" t="s">
        <v>21</v>
      </c>
      <c r="F2184" t="s">
        <v>28</v>
      </c>
      <c r="G2184" t="s">
        <v>325</v>
      </c>
      <c r="H2184">
        <v>3</v>
      </c>
      <c r="I2184">
        <v>980.6</v>
      </c>
      <c r="J2184">
        <v>0.3</v>
      </c>
      <c r="K2184">
        <v>2059.2600000000002</v>
      </c>
      <c r="L2184">
        <v>480.37</v>
      </c>
      <c r="M2184">
        <f t="shared" si="104"/>
        <v>2059.2600000000002</v>
      </c>
      <c r="N2184" t="str">
        <f t="shared" si="102"/>
        <v>Q3</v>
      </c>
      <c r="O2184" s="2">
        <f t="shared" si="103"/>
        <v>23.327311752765553</v>
      </c>
      <c r="P2184" t="str">
        <f>VLOOKUP(retail_sales_2023!C2184,customers!A:J,5,)</f>
        <v>Guwahati</v>
      </c>
      <c r="Q2184" t="str">
        <f>VLOOKUP(C2184,customers!A:J,10,0)</f>
        <v>Regular</v>
      </c>
    </row>
    <row r="2185" spans="1:17" x14ac:dyDescent="0.3">
      <c r="A2185" t="s">
        <v>3258</v>
      </c>
      <c r="B2185" s="1">
        <v>45143</v>
      </c>
      <c r="C2185" t="s">
        <v>589</v>
      </c>
      <c r="D2185" t="s">
        <v>590</v>
      </c>
      <c r="E2185" t="s">
        <v>15</v>
      </c>
      <c r="F2185" t="s">
        <v>43</v>
      </c>
      <c r="G2185" t="s">
        <v>178</v>
      </c>
      <c r="H2185">
        <v>2</v>
      </c>
      <c r="I2185">
        <v>23151.89</v>
      </c>
      <c r="J2185">
        <v>0.15</v>
      </c>
      <c r="K2185">
        <v>39358.21</v>
      </c>
      <c r="L2185">
        <v>5488.65</v>
      </c>
      <c r="M2185">
        <f t="shared" si="104"/>
        <v>39358.212999999996</v>
      </c>
      <c r="N2185" t="str">
        <f t="shared" si="102"/>
        <v>Q3</v>
      </c>
      <c r="O2185" s="2">
        <f t="shared" si="103"/>
        <v>13.945375056436763</v>
      </c>
      <c r="P2185" t="str">
        <f>VLOOKUP(retail_sales_2023!C2185,customers!A:J,5,)</f>
        <v>Hyderabad</v>
      </c>
      <c r="Q2185" t="str">
        <f>VLOOKUP(C2185,customers!A:J,10,0)</f>
        <v>Premium</v>
      </c>
    </row>
    <row r="2186" spans="1:17" x14ac:dyDescent="0.3">
      <c r="A2186" t="s">
        <v>3259</v>
      </c>
      <c r="B2186" s="1">
        <v>45266</v>
      </c>
      <c r="C2186" t="s">
        <v>1454</v>
      </c>
      <c r="D2186" t="s">
        <v>1455</v>
      </c>
      <c r="E2186" t="s">
        <v>27</v>
      </c>
      <c r="F2186" t="s">
        <v>43</v>
      </c>
      <c r="G2186" t="s">
        <v>282</v>
      </c>
      <c r="H2186">
        <v>4</v>
      </c>
      <c r="I2186">
        <v>10739.8</v>
      </c>
      <c r="J2186">
        <v>0</v>
      </c>
      <c r="K2186">
        <v>42959.199999999997</v>
      </c>
      <c r="L2186">
        <v>5029.1000000000004</v>
      </c>
      <c r="M2186">
        <f t="shared" si="104"/>
        <v>42959.199999999997</v>
      </c>
      <c r="N2186" t="str">
        <f t="shared" si="102"/>
        <v>Q4</v>
      </c>
      <c r="O2186" s="2">
        <f t="shared" si="103"/>
        <v>11.706689137600328</v>
      </c>
      <c r="P2186" t="str">
        <f>VLOOKUP(retail_sales_2023!C2186,customers!A:J,5,)</f>
        <v>Delhi</v>
      </c>
      <c r="Q2186" t="str">
        <f>VLOOKUP(C2186,customers!A:J,10,0)</f>
        <v>Premium</v>
      </c>
    </row>
    <row r="2187" spans="1:17" x14ac:dyDescent="0.3">
      <c r="A2187" t="s">
        <v>3260</v>
      </c>
      <c r="B2187" s="1">
        <v>45232</v>
      </c>
      <c r="C2187" t="s">
        <v>1717</v>
      </c>
      <c r="D2187" t="s">
        <v>1718</v>
      </c>
      <c r="E2187" t="s">
        <v>15</v>
      </c>
      <c r="F2187" t="s">
        <v>81</v>
      </c>
      <c r="G2187" t="s">
        <v>105</v>
      </c>
      <c r="H2187">
        <v>3</v>
      </c>
      <c r="I2187">
        <v>2398.8200000000002</v>
      </c>
      <c r="J2187">
        <v>0.1</v>
      </c>
      <c r="K2187">
        <v>6476.81</v>
      </c>
      <c r="L2187">
        <v>2213.4</v>
      </c>
      <c r="M2187">
        <f t="shared" si="104"/>
        <v>6476.8140000000012</v>
      </c>
      <c r="N2187" t="str">
        <f t="shared" si="102"/>
        <v>Q4</v>
      </c>
      <c r="O2187" s="2">
        <f t="shared" si="103"/>
        <v>34.174230832771066</v>
      </c>
      <c r="P2187" t="str">
        <f>VLOOKUP(retail_sales_2023!C2187,customers!A:J,5,)</f>
        <v>Chennai</v>
      </c>
      <c r="Q2187" t="str">
        <f>VLOOKUP(C2187,customers!A:J,10,0)</f>
        <v>Premium</v>
      </c>
    </row>
    <row r="2188" spans="1:17" x14ac:dyDescent="0.3">
      <c r="A2188" t="s">
        <v>3261</v>
      </c>
      <c r="B2188" s="1">
        <v>45247</v>
      </c>
      <c r="C2188" t="s">
        <v>180</v>
      </c>
      <c r="D2188" t="s">
        <v>181</v>
      </c>
      <c r="E2188" t="s">
        <v>15</v>
      </c>
      <c r="F2188" t="s">
        <v>43</v>
      </c>
      <c r="G2188" t="s">
        <v>301</v>
      </c>
      <c r="H2188">
        <v>1</v>
      </c>
      <c r="I2188">
        <v>22410.240000000002</v>
      </c>
      <c r="J2188">
        <v>0.05</v>
      </c>
      <c r="K2188">
        <v>21289.73</v>
      </c>
      <c r="L2188">
        <v>3209.85</v>
      </c>
      <c r="M2188">
        <f t="shared" si="104"/>
        <v>21289.727999999999</v>
      </c>
      <c r="N2188" t="str">
        <f t="shared" si="102"/>
        <v>Q4</v>
      </c>
      <c r="O2188" s="2">
        <f t="shared" si="103"/>
        <v>15.076987824645968</v>
      </c>
      <c r="P2188" t="str">
        <f>VLOOKUP(retail_sales_2023!C2188,customers!A:J,5,)</f>
        <v>Kochi</v>
      </c>
      <c r="Q2188" t="str">
        <f>VLOOKUP(C2188,customers!A:J,10,0)</f>
        <v>Premium</v>
      </c>
    </row>
    <row r="2189" spans="1:17" x14ac:dyDescent="0.3">
      <c r="A2189" t="s">
        <v>3262</v>
      </c>
      <c r="B2189" s="1">
        <v>45200</v>
      </c>
      <c r="C2189" t="s">
        <v>633</v>
      </c>
      <c r="D2189" t="s">
        <v>634</v>
      </c>
      <c r="E2189" t="s">
        <v>21</v>
      </c>
      <c r="F2189" t="s">
        <v>43</v>
      </c>
      <c r="G2189" t="s">
        <v>243</v>
      </c>
      <c r="H2189">
        <v>4</v>
      </c>
      <c r="I2189">
        <v>43671.11</v>
      </c>
      <c r="J2189">
        <v>0.15</v>
      </c>
      <c r="K2189">
        <v>148481.76999999999</v>
      </c>
      <c r="L2189">
        <v>13666.32</v>
      </c>
      <c r="M2189">
        <f t="shared" si="104"/>
        <v>148481.774</v>
      </c>
      <c r="N2189" t="str">
        <f t="shared" si="102"/>
        <v>Q4</v>
      </c>
      <c r="O2189" s="2">
        <f t="shared" si="103"/>
        <v>9.2040389874123942</v>
      </c>
      <c r="P2189" t="str">
        <f>VLOOKUP(retail_sales_2023!C2189,customers!A:J,5,)</f>
        <v>Kolkata</v>
      </c>
      <c r="Q2189" t="str">
        <f>VLOOKUP(C2189,customers!A:J,10,0)</f>
        <v>Premium</v>
      </c>
    </row>
    <row r="2190" spans="1:17" x14ac:dyDescent="0.3">
      <c r="A2190" t="s">
        <v>3263</v>
      </c>
      <c r="B2190" s="1">
        <v>45092</v>
      </c>
      <c r="C2190" t="s">
        <v>2233</v>
      </c>
      <c r="D2190" t="s">
        <v>2234</v>
      </c>
      <c r="E2190" t="s">
        <v>27</v>
      </c>
      <c r="F2190" t="s">
        <v>81</v>
      </c>
      <c r="G2190" t="s">
        <v>333</v>
      </c>
      <c r="H2190">
        <v>2</v>
      </c>
      <c r="I2190">
        <v>4784.78</v>
      </c>
      <c r="J2190">
        <v>0.05</v>
      </c>
      <c r="K2190">
        <v>9091.08</v>
      </c>
      <c r="L2190">
        <v>2947.14</v>
      </c>
      <c r="M2190">
        <f t="shared" si="104"/>
        <v>9091.0819999999985</v>
      </c>
      <c r="N2190" t="str">
        <f t="shared" si="102"/>
        <v>Q2</v>
      </c>
      <c r="O2190" s="2">
        <f t="shared" si="103"/>
        <v>32.417930542905793</v>
      </c>
      <c r="P2190" t="str">
        <f>VLOOKUP(retail_sales_2023!C2190,customers!A:J,5,)</f>
        <v>Delhi</v>
      </c>
      <c r="Q2190" t="str">
        <f>VLOOKUP(C2190,customers!A:J,10,0)</f>
        <v>Regular</v>
      </c>
    </row>
    <row r="2191" spans="1:17" x14ac:dyDescent="0.3">
      <c r="A2191" t="s">
        <v>3264</v>
      </c>
      <c r="B2191" s="1">
        <v>45090</v>
      </c>
      <c r="C2191" t="s">
        <v>708</v>
      </c>
      <c r="D2191" t="s">
        <v>709</v>
      </c>
      <c r="E2191" t="s">
        <v>33</v>
      </c>
      <c r="F2191" t="s">
        <v>81</v>
      </c>
      <c r="G2191" t="s">
        <v>370</v>
      </c>
      <c r="H2191">
        <v>1</v>
      </c>
      <c r="I2191">
        <v>639.55999999999995</v>
      </c>
      <c r="J2191">
        <v>0</v>
      </c>
      <c r="K2191">
        <v>639.55999999999995</v>
      </c>
      <c r="L2191">
        <v>205.59</v>
      </c>
      <c r="M2191">
        <f t="shared" si="104"/>
        <v>639.55999999999995</v>
      </c>
      <c r="N2191" t="str">
        <f t="shared" si="102"/>
        <v>Q2</v>
      </c>
      <c r="O2191" s="2">
        <f t="shared" si="103"/>
        <v>32.14553755707049</v>
      </c>
      <c r="P2191" t="str">
        <f>VLOOKUP(retail_sales_2023!C2191,customers!A:J,5,)</f>
        <v>Mumbai</v>
      </c>
      <c r="Q2191" t="str">
        <f>VLOOKUP(C2191,customers!A:J,10,0)</f>
        <v>Premium</v>
      </c>
    </row>
    <row r="2192" spans="1:17" x14ac:dyDescent="0.3">
      <c r="A2192" t="s">
        <v>3265</v>
      </c>
      <c r="B2192" s="1">
        <v>45247</v>
      </c>
      <c r="C2192" t="s">
        <v>628</v>
      </c>
      <c r="D2192" t="s">
        <v>629</v>
      </c>
      <c r="E2192" t="s">
        <v>27</v>
      </c>
      <c r="F2192" t="s">
        <v>81</v>
      </c>
      <c r="G2192" t="s">
        <v>150</v>
      </c>
      <c r="H2192">
        <v>4</v>
      </c>
      <c r="I2192">
        <v>2477.65</v>
      </c>
      <c r="J2192">
        <v>0.05</v>
      </c>
      <c r="K2192">
        <v>9415.07</v>
      </c>
      <c r="L2192">
        <v>2469.4299999999998</v>
      </c>
      <c r="M2192">
        <f t="shared" si="104"/>
        <v>9415.07</v>
      </c>
      <c r="N2192" t="str">
        <f t="shared" si="102"/>
        <v>Q4</v>
      </c>
      <c r="O2192" s="2">
        <f t="shared" si="103"/>
        <v>26.228482634754709</v>
      </c>
      <c r="P2192" t="str">
        <f>VLOOKUP(retail_sales_2023!C2192,customers!A:J,5,)</f>
        <v>Chandigarh</v>
      </c>
      <c r="Q2192" t="str">
        <f>VLOOKUP(C2192,customers!A:J,10,0)</f>
        <v>Premium</v>
      </c>
    </row>
    <row r="2193" spans="1:17" x14ac:dyDescent="0.3">
      <c r="A2193" t="s">
        <v>3266</v>
      </c>
      <c r="B2193" s="1">
        <v>45043</v>
      </c>
      <c r="C2193" t="s">
        <v>2530</v>
      </c>
      <c r="D2193" t="s">
        <v>2531</v>
      </c>
      <c r="E2193" t="s">
        <v>27</v>
      </c>
      <c r="F2193" t="s">
        <v>16</v>
      </c>
      <c r="G2193" t="s">
        <v>356</v>
      </c>
      <c r="H2193">
        <v>5</v>
      </c>
      <c r="I2193">
        <v>480.44</v>
      </c>
      <c r="J2193">
        <v>0.15</v>
      </c>
      <c r="K2193">
        <v>2041.87</v>
      </c>
      <c r="L2193">
        <v>631.4</v>
      </c>
      <c r="M2193">
        <f t="shared" si="104"/>
        <v>2041.87</v>
      </c>
      <c r="N2193" t="str">
        <f t="shared" si="102"/>
        <v>Q2</v>
      </c>
      <c r="O2193" s="2">
        <f t="shared" si="103"/>
        <v>30.922634643733442</v>
      </c>
      <c r="P2193" t="str">
        <f>VLOOKUP(retail_sales_2023!C2193,customers!A:J,5,)</f>
        <v>Jaipur</v>
      </c>
      <c r="Q2193" t="str">
        <f>VLOOKUP(C2193,customers!A:J,10,0)</f>
        <v>Regular</v>
      </c>
    </row>
    <row r="2194" spans="1:17" x14ac:dyDescent="0.3">
      <c r="A2194" t="s">
        <v>3267</v>
      </c>
      <c r="B2194" s="1">
        <v>44992</v>
      </c>
      <c r="C2194" t="s">
        <v>999</v>
      </c>
      <c r="D2194" t="s">
        <v>1000</v>
      </c>
      <c r="E2194" t="s">
        <v>33</v>
      </c>
      <c r="F2194" t="s">
        <v>81</v>
      </c>
      <c r="G2194" t="s">
        <v>333</v>
      </c>
      <c r="H2194">
        <v>4</v>
      </c>
      <c r="I2194">
        <v>1834.24</v>
      </c>
      <c r="J2194">
        <v>0.05</v>
      </c>
      <c r="K2194">
        <v>6970.11</v>
      </c>
      <c r="L2194">
        <v>2278.92</v>
      </c>
      <c r="M2194">
        <f t="shared" si="104"/>
        <v>6970.1120000000001</v>
      </c>
      <c r="N2194" t="str">
        <f t="shared" si="102"/>
        <v>Q1</v>
      </c>
      <c r="O2194" s="2">
        <f t="shared" si="103"/>
        <v>32.695610255792232</v>
      </c>
      <c r="P2194" t="str">
        <f>VLOOKUP(retail_sales_2023!C2194,customers!A:J,5,)</f>
        <v>Surat</v>
      </c>
      <c r="Q2194" t="str">
        <f>VLOOKUP(C2194,customers!A:J,10,0)</f>
        <v>Premium</v>
      </c>
    </row>
    <row r="2195" spans="1:17" x14ac:dyDescent="0.3">
      <c r="A2195" t="s">
        <v>3268</v>
      </c>
      <c r="B2195" s="1">
        <v>45013</v>
      </c>
      <c r="C2195" t="s">
        <v>2037</v>
      </c>
      <c r="D2195" t="s">
        <v>2038</v>
      </c>
      <c r="E2195" t="s">
        <v>33</v>
      </c>
      <c r="F2195" t="s">
        <v>43</v>
      </c>
      <c r="G2195" t="s">
        <v>243</v>
      </c>
      <c r="H2195">
        <v>2</v>
      </c>
      <c r="I2195">
        <v>6352.66</v>
      </c>
      <c r="J2195">
        <v>0.15</v>
      </c>
      <c r="K2195">
        <v>10799.52</v>
      </c>
      <c r="L2195">
        <v>1300.4000000000001</v>
      </c>
      <c r="M2195">
        <f t="shared" si="104"/>
        <v>10799.521999999999</v>
      </c>
      <c r="N2195" t="str">
        <f t="shared" si="102"/>
        <v>Q1</v>
      </c>
      <c r="O2195" s="2">
        <f t="shared" si="103"/>
        <v>12.041275908558898</v>
      </c>
      <c r="P2195" t="str">
        <f>VLOOKUP(retail_sales_2023!C2195,customers!A:J,5,)</f>
        <v>Mumbai</v>
      </c>
      <c r="Q2195" t="str">
        <f>VLOOKUP(C2195,customers!A:J,10,0)</f>
        <v>Premium</v>
      </c>
    </row>
    <row r="2196" spans="1:17" x14ac:dyDescent="0.3">
      <c r="A2196" t="s">
        <v>3269</v>
      </c>
      <c r="B2196" s="1">
        <v>45166</v>
      </c>
      <c r="C2196" t="s">
        <v>826</v>
      </c>
      <c r="D2196" t="s">
        <v>827</v>
      </c>
      <c r="E2196" t="s">
        <v>33</v>
      </c>
      <c r="F2196" t="s">
        <v>22</v>
      </c>
      <c r="G2196" t="s">
        <v>146</v>
      </c>
      <c r="H2196">
        <v>1</v>
      </c>
      <c r="I2196">
        <v>14264.25</v>
      </c>
      <c r="J2196">
        <v>0.25</v>
      </c>
      <c r="K2196">
        <v>10698.19</v>
      </c>
      <c r="L2196">
        <v>2623.23</v>
      </c>
      <c r="M2196">
        <f t="shared" si="104"/>
        <v>10698.1875</v>
      </c>
      <c r="N2196" t="str">
        <f t="shared" si="102"/>
        <v>Q3</v>
      </c>
      <c r="O2196" s="2">
        <f t="shared" si="103"/>
        <v>24.520316053463247</v>
      </c>
      <c r="P2196" t="str">
        <f>VLOOKUP(retail_sales_2023!C2196,customers!A:J,5,)</f>
        <v>Mumbai</v>
      </c>
      <c r="Q2196" t="str">
        <f>VLOOKUP(C2196,customers!A:J,10,0)</f>
        <v>Premium</v>
      </c>
    </row>
    <row r="2197" spans="1:17" x14ac:dyDescent="0.3">
      <c r="A2197" t="s">
        <v>3270</v>
      </c>
      <c r="B2197" s="1">
        <v>45132</v>
      </c>
      <c r="C2197" t="s">
        <v>2136</v>
      </c>
      <c r="D2197" t="s">
        <v>2137</v>
      </c>
      <c r="E2197" t="s">
        <v>27</v>
      </c>
      <c r="F2197" t="s">
        <v>52</v>
      </c>
      <c r="G2197" t="s">
        <v>268</v>
      </c>
      <c r="H2197">
        <v>9</v>
      </c>
      <c r="I2197">
        <v>471.66</v>
      </c>
      <c r="J2197">
        <v>0.15</v>
      </c>
      <c r="K2197">
        <v>3608.2</v>
      </c>
      <c r="L2197">
        <v>331.59</v>
      </c>
      <c r="M2197">
        <f t="shared" si="104"/>
        <v>3608.1990000000005</v>
      </c>
      <c r="N2197" t="str">
        <f t="shared" si="102"/>
        <v>Q3</v>
      </c>
      <c r="O2197" s="2">
        <f t="shared" si="103"/>
        <v>9.1899007815531277</v>
      </c>
      <c r="P2197" t="str">
        <f>VLOOKUP(retail_sales_2023!C2197,customers!A:J,5,)</f>
        <v>Chandigarh</v>
      </c>
      <c r="Q2197" t="str">
        <f>VLOOKUP(C2197,customers!A:J,10,0)</f>
        <v>Premium</v>
      </c>
    </row>
    <row r="2198" spans="1:17" x14ac:dyDescent="0.3">
      <c r="A2198" t="s">
        <v>3271</v>
      </c>
      <c r="B2198" s="1">
        <v>45221</v>
      </c>
      <c r="C2198" t="s">
        <v>1109</v>
      </c>
      <c r="D2198" t="s">
        <v>1110</v>
      </c>
      <c r="E2198" t="s">
        <v>15</v>
      </c>
      <c r="F2198" t="s">
        <v>43</v>
      </c>
      <c r="G2198" t="s">
        <v>110</v>
      </c>
      <c r="H2198">
        <v>3</v>
      </c>
      <c r="I2198">
        <v>62554.57</v>
      </c>
      <c r="J2198">
        <v>0</v>
      </c>
      <c r="K2198">
        <v>187663.71</v>
      </c>
      <c r="L2198">
        <v>-10341.459999999999</v>
      </c>
      <c r="M2198">
        <f t="shared" si="104"/>
        <v>187663.71</v>
      </c>
      <c r="N2198" t="str">
        <f t="shared" si="102"/>
        <v>Q4</v>
      </c>
      <c r="O2198" s="2">
        <f t="shared" si="103"/>
        <v>-5.5106338886724551</v>
      </c>
      <c r="P2198" t="str">
        <f>VLOOKUP(retail_sales_2023!C2198,customers!A:J,5,)</f>
        <v>Bengaluru</v>
      </c>
      <c r="Q2198" t="str">
        <f>VLOOKUP(C2198,customers!A:J,10,0)</f>
        <v>Premium</v>
      </c>
    </row>
    <row r="2199" spans="1:17" x14ac:dyDescent="0.3">
      <c r="A2199" t="s">
        <v>3272</v>
      </c>
      <c r="B2199" s="1">
        <v>45114</v>
      </c>
      <c r="C2199" t="s">
        <v>791</v>
      </c>
      <c r="D2199" t="s">
        <v>792</v>
      </c>
      <c r="E2199" t="s">
        <v>33</v>
      </c>
      <c r="F2199" t="s">
        <v>43</v>
      </c>
      <c r="G2199" t="s">
        <v>178</v>
      </c>
      <c r="H2199">
        <v>2</v>
      </c>
      <c r="I2199">
        <v>52965.49</v>
      </c>
      <c r="J2199">
        <v>0.1</v>
      </c>
      <c r="K2199">
        <v>95337.88</v>
      </c>
      <c r="L2199">
        <v>12446.79</v>
      </c>
      <c r="M2199">
        <f t="shared" si="104"/>
        <v>95337.881999999998</v>
      </c>
      <c r="N2199" t="str">
        <f t="shared" si="102"/>
        <v>Q3</v>
      </c>
      <c r="O2199" s="2">
        <f t="shared" si="103"/>
        <v>13.055450781997671</v>
      </c>
      <c r="P2199" t="str">
        <f>VLOOKUP(retail_sales_2023!C2199,customers!A:J,5,)</f>
        <v>Pune</v>
      </c>
      <c r="Q2199" t="str">
        <f>VLOOKUP(C2199,customers!A:J,10,0)</f>
        <v>Premium</v>
      </c>
    </row>
    <row r="2200" spans="1:17" x14ac:dyDescent="0.3">
      <c r="A2200" t="s">
        <v>3273</v>
      </c>
      <c r="B2200" s="1">
        <v>45270</v>
      </c>
      <c r="C2200" t="s">
        <v>1643</v>
      </c>
      <c r="D2200" t="s">
        <v>1644</v>
      </c>
      <c r="E2200" t="s">
        <v>15</v>
      </c>
      <c r="F2200" t="s">
        <v>52</v>
      </c>
      <c r="G2200" t="s">
        <v>169</v>
      </c>
      <c r="H2200">
        <v>4</v>
      </c>
      <c r="I2200">
        <v>296.39999999999998</v>
      </c>
      <c r="J2200">
        <v>0.15</v>
      </c>
      <c r="K2200">
        <v>1007.76</v>
      </c>
      <c r="L2200">
        <v>65.3</v>
      </c>
      <c r="M2200">
        <f t="shared" si="104"/>
        <v>1007.7599999999999</v>
      </c>
      <c r="N2200" t="str">
        <f t="shared" si="102"/>
        <v>Q4</v>
      </c>
      <c r="O2200" s="2">
        <f t="shared" si="103"/>
        <v>6.4797173930300866</v>
      </c>
      <c r="P2200" t="str">
        <f>VLOOKUP(retail_sales_2023!C2200,customers!A:J,5,)</f>
        <v>Hyderabad</v>
      </c>
      <c r="Q2200" t="str">
        <f>VLOOKUP(C2200,customers!A:J,10,0)</f>
        <v>Premium</v>
      </c>
    </row>
    <row r="2201" spans="1:17" x14ac:dyDescent="0.3">
      <c r="A2201" t="s">
        <v>3274</v>
      </c>
      <c r="B2201" s="1">
        <v>45010</v>
      </c>
      <c r="C2201" t="s">
        <v>1013</v>
      </c>
      <c r="D2201" t="s">
        <v>1014</v>
      </c>
      <c r="E2201" t="s">
        <v>15</v>
      </c>
      <c r="F2201" t="s">
        <v>52</v>
      </c>
      <c r="G2201" t="s">
        <v>226</v>
      </c>
      <c r="H2201">
        <v>6</v>
      </c>
      <c r="I2201">
        <v>326.27</v>
      </c>
      <c r="J2201">
        <v>0.25</v>
      </c>
      <c r="K2201">
        <v>1468.21</v>
      </c>
      <c r="L2201">
        <v>104.69</v>
      </c>
      <c r="M2201">
        <f t="shared" si="104"/>
        <v>1468.2149999999999</v>
      </c>
      <c r="N2201" t="str">
        <f t="shared" si="102"/>
        <v>Q1</v>
      </c>
      <c r="O2201" s="2">
        <f t="shared" si="103"/>
        <v>7.1304513659490132</v>
      </c>
      <c r="P2201" t="str">
        <f>VLOOKUP(retail_sales_2023!C2201,customers!A:J,5,)</f>
        <v>Bengaluru</v>
      </c>
      <c r="Q2201" t="str">
        <f>VLOOKUP(C2201,customers!A:J,10,0)</f>
        <v>Premium</v>
      </c>
    </row>
    <row r="2202" spans="1:17" x14ac:dyDescent="0.3">
      <c r="A2202" t="s">
        <v>3275</v>
      </c>
      <c r="B2202" s="1">
        <v>44986</v>
      </c>
      <c r="C2202" t="s">
        <v>1192</v>
      </c>
      <c r="D2202" t="s">
        <v>1193</v>
      </c>
      <c r="E2202" t="s">
        <v>33</v>
      </c>
      <c r="F2202" t="s">
        <v>52</v>
      </c>
      <c r="G2202" t="s">
        <v>937</v>
      </c>
      <c r="H2202">
        <v>9</v>
      </c>
      <c r="I2202">
        <v>178.74</v>
      </c>
      <c r="J2202">
        <v>0</v>
      </c>
      <c r="K2202">
        <v>1608.66</v>
      </c>
      <c r="L2202">
        <v>101.56</v>
      </c>
      <c r="M2202">
        <f t="shared" si="104"/>
        <v>1608.66</v>
      </c>
      <c r="N2202" t="str">
        <f t="shared" si="102"/>
        <v>Q1</v>
      </c>
      <c r="O2202" s="2">
        <f t="shared" si="103"/>
        <v>6.313329106212624</v>
      </c>
      <c r="P2202" t="str">
        <f>VLOOKUP(retail_sales_2023!C2202,customers!A:J,5,)</f>
        <v>Ahmedabad</v>
      </c>
      <c r="Q2202" t="str">
        <f>VLOOKUP(C2202,customers!A:J,10,0)</f>
        <v>Regular</v>
      </c>
    </row>
    <row r="2203" spans="1:17" x14ac:dyDescent="0.3">
      <c r="A2203" t="s">
        <v>3276</v>
      </c>
      <c r="B2203" s="1">
        <v>44985</v>
      </c>
      <c r="C2203" t="s">
        <v>2521</v>
      </c>
      <c r="D2203" t="s">
        <v>2522</v>
      </c>
      <c r="E2203" t="s">
        <v>33</v>
      </c>
      <c r="F2203" t="s">
        <v>81</v>
      </c>
      <c r="G2203" t="s">
        <v>101</v>
      </c>
      <c r="H2203">
        <v>2</v>
      </c>
      <c r="I2203">
        <v>2816.51</v>
      </c>
      <c r="J2203">
        <v>0</v>
      </c>
      <c r="K2203">
        <v>5633.02</v>
      </c>
      <c r="L2203">
        <v>2113.34</v>
      </c>
      <c r="M2203">
        <f t="shared" si="104"/>
        <v>5633.02</v>
      </c>
      <c r="N2203" t="str">
        <f t="shared" si="102"/>
        <v>Q1</v>
      </c>
      <c r="O2203" s="2">
        <f t="shared" si="103"/>
        <v>37.51699798687028</v>
      </c>
      <c r="P2203" t="str">
        <f>VLOOKUP(retail_sales_2023!C2203,customers!A:J,5,)</f>
        <v>Ahmedabad</v>
      </c>
      <c r="Q2203" t="str">
        <f>VLOOKUP(C2203,customers!A:J,10,0)</f>
        <v>Premium</v>
      </c>
    </row>
    <row r="2204" spans="1:17" x14ac:dyDescent="0.3">
      <c r="A2204" t="s">
        <v>3277</v>
      </c>
      <c r="B2204" s="1">
        <v>44944</v>
      </c>
      <c r="C2204" t="s">
        <v>99</v>
      </c>
      <c r="D2204" t="s">
        <v>100</v>
      </c>
      <c r="E2204" t="s">
        <v>15</v>
      </c>
      <c r="F2204" t="s">
        <v>52</v>
      </c>
      <c r="G2204" t="s">
        <v>69</v>
      </c>
      <c r="H2204">
        <v>8</v>
      </c>
      <c r="I2204">
        <v>266.25</v>
      </c>
      <c r="J2204">
        <v>0.1</v>
      </c>
      <c r="K2204">
        <v>1917</v>
      </c>
      <c r="L2204">
        <v>184.19</v>
      </c>
      <c r="M2204">
        <f t="shared" si="104"/>
        <v>1917</v>
      </c>
      <c r="N2204" t="str">
        <f t="shared" si="102"/>
        <v>Q1</v>
      </c>
      <c r="O2204" s="2">
        <f t="shared" si="103"/>
        <v>9.6082420448617629</v>
      </c>
      <c r="P2204" t="str">
        <f>VLOOKUP(retail_sales_2023!C2204,customers!A:J,5,)</f>
        <v>Kochi</v>
      </c>
      <c r="Q2204" t="str">
        <f>VLOOKUP(C2204,customers!A:J,10,0)</f>
        <v>Regular</v>
      </c>
    </row>
    <row r="2205" spans="1:17" x14ac:dyDescent="0.3">
      <c r="A2205" t="s">
        <v>3278</v>
      </c>
      <c r="B2205" s="1">
        <v>45111</v>
      </c>
      <c r="C2205" t="s">
        <v>1585</v>
      </c>
      <c r="D2205" t="s">
        <v>1586</v>
      </c>
      <c r="E2205" t="s">
        <v>15</v>
      </c>
      <c r="F2205" t="s">
        <v>52</v>
      </c>
      <c r="G2205" t="s">
        <v>133</v>
      </c>
      <c r="H2205">
        <v>3</v>
      </c>
      <c r="I2205">
        <v>84.6</v>
      </c>
      <c r="J2205">
        <v>0.2</v>
      </c>
      <c r="K2205">
        <v>203.04</v>
      </c>
      <c r="L2205">
        <v>16.91</v>
      </c>
      <c r="M2205">
        <f t="shared" si="104"/>
        <v>203.04</v>
      </c>
      <c r="N2205" t="str">
        <f t="shared" si="102"/>
        <v>Q3</v>
      </c>
      <c r="O2205" s="2">
        <f t="shared" si="103"/>
        <v>8.3284081954294731</v>
      </c>
      <c r="P2205" t="str">
        <f>VLOOKUP(retail_sales_2023!C2205,customers!A:J,5,)</f>
        <v>Coimbatore</v>
      </c>
      <c r="Q2205" t="str">
        <f>VLOOKUP(C2205,customers!A:J,10,0)</f>
        <v>Premium</v>
      </c>
    </row>
    <row r="2206" spans="1:17" x14ac:dyDescent="0.3">
      <c r="A2206" t="s">
        <v>3279</v>
      </c>
      <c r="B2206" s="1">
        <v>44948</v>
      </c>
      <c r="C2206" t="s">
        <v>59</v>
      </c>
      <c r="D2206" t="s">
        <v>60</v>
      </c>
      <c r="E2206" t="s">
        <v>33</v>
      </c>
      <c r="F2206" t="s">
        <v>81</v>
      </c>
      <c r="G2206" t="s">
        <v>101</v>
      </c>
      <c r="H2206">
        <v>2</v>
      </c>
      <c r="I2206">
        <v>2999.05</v>
      </c>
      <c r="J2206">
        <v>0.3</v>
      </c>
      <c r="K2206">
        <v>4198.67</v>
      </c>
      <c r="L2206">
        <v>-463.22</v>
      </c>
      <c r="M2206">
        <f t="shared" si="104"/>
        <v>4198.67</v>
      </c>
      <c r="N2206" t="str">
        <f t="shared" si="102"/>
        <v>Q1</v>
      </c>
      <c r="O2206" s="2">
        <f t="shared" si="103"/>
        <v>-11.032541257112371</v>
      </c>
      <c r="P2206" t="str">
        <f>VLOOKUP(retail_sales_2023!C2206,customers!A:J,5,)</f>
        <v>Nagpur</v>
      </c>
      <c r="Q2206" t="str">
        <f>VLOOKUP(C2206,customers!A:J,10,0)</f>
        <v>Premium</v>
      </c>
    </row>
    <row r="2207" spans="1:17" x14ac:dyDescent="0.3">
      <c r="A2207" t="s">
        <v>3280</v>
      </c>
      <c r="B2207" s="1">
        <v>44983</v>
      </c>
      <c r="C2207" t="s">
        <v>1857</v>
      </c>
      <c r="D2207" t="s">
        <v>1858</v>
      </c>
      <c r="E2207" t="s">
        <v>33</v>
      </c>
      <c r="F2207" t="s">
        <v>43</v>
      </c>
      <c r="G2207" t="s">
        <v>301</v>
      </c>
      <c r="H2207">
        <v>2</v>
      </c>
      <c r="I2207">
        <v>25135.39</v>
      </c>
      <c r="J2207">
        <v>0.2</v>
      </c>
      <c r="K2207">
        <v>40216.620000000003</v>
      </c>
      <c r="L2207">
        <v>4148.34</v>
      </c>
      <c r="M2207">
        <f t="shared" si="104"/>
        <v>40216.624000000003</v>
      </c>
      <c r="N2207" t="str">
        <f t="shared" si="102"/>
        <v>Q1</v>
      </c>
      <c r="O2207" s="2">
        <f t="shared" si="103"/>
        <v>10.31498917611674</v>
      </c>
      <c r="P2207" t="str">
        <f>VLOOKUP(retail_sales_2023!C2207,customers!A:J,5,)</f>
        <v>Surat</v>
      </c>
      <c r="Q2207" t="str">
        <f>VLOOKUP(C2207,customers!A:J,10,0)</f>
        <v>Regular</v>
      </c>
    </row>
    <row r="2208" spans="1:17" x14ac:dyDescent="0.3">
      <c r="A2208" t="s">
        <v>3281</v>
      </c>
      <c r="B2208" s="1">
        <v>45287</v>
      </c>
      <c r="C2208" t="s">
        <v>208</v>
      </c>
      <c r="D2208" t="s">
        <v>209</v>
      </c>
      <c r="E2208" t="s">
        <v>21</v>
      </c>
      <c r="F2208" t="s">
        <v>28</v>
      </c>
      <c r="G2208" t="s">
        <v>165</v>
      </c>
      <c r="H2208">
        <v>4</v>
      </c>
      <c r="I2208">
        <v>2223.38</v>
      </c>
      <c r="J2208">
        <v>0</v>
      </c>
      <c r="K2208">
        <v>8893.52</v>
      </c>
      <c r="L2208">
        <v>1644.33</v>
      </c>
      <c r="M2208">
        <f t="shared" si="104"/>
        <v>8893.52</v>
      </c>
      <c r="N2208" t="str">
        <f t="shared" si="102"/>
        <v>Q4</v>
      </c>
      <c r="O2208" s="2">
        <f t="shared" si="103"/>
        <v>18.489079689481777</v>
      </c>
      <c r="P2208" t="str">
        <f>VLOOKUP(retail_sales_2023!C2208,customers!A:J,5,)</f>
        <v>Bhubaneswar</v>
      </c>
      <c r="Q2208" t="str">
        <f>VLOOKUP(C2208,customers!A:J,10,0)</f>
        <v>Regular</v>
      </c>
    </row>
    <row r="2209" spans="1:17" x14ac:dyDescent="0.3">
      <c r="A2209" t="s">
        <v>3282</v>
      </c>
      <c r="B2209" s="1">
        <v>45060</v>
      </c>
      <c r="C2209" t="s">
        <v>589</v>
      </c>
      <c r="D2209" t="s">
        <v>590</v>
      </c>
      <c r="E2209" t="s">
        <v>15</v>
      </c>
      <c r="F2209" t="s">
        <v>43</v>
      </c>
      <c r="G2209" t="s">
        <v>243</v>
      </c>
      <c r="H2209">
        <v>1</v>
      </c>
      <c r="I2209">
        <v>53134.45</v>
      </c>
      <c r="J2209">
        <v>0</v>
      </c>
      <c r="K2209">
        <v>53134.45</v>
      </c>
      <c r="L2209">
        <v>6427.92</v>
      </c>
      <c r="M2209">
        <f t="shared" si="104"/>
        <v>53134.45</v>
      </c>
      <c r="N2209" t="str">
        <f t="shared" si="102"/>
        <v>Q2</v>
      </c>
      <c r="O2209" s="2">
        <f t="shared" si="103"/>
        <v>12.097462192607622</v>
      </c>
      <c r="P2209" t="str">
        <f>VLOOKUP(retail_sales_2023!C2209,customers!A:J,5,)</f>
        <v>Hyderabad</v>
      </c>
      <c r="Q2209" t="str">
        <f>VLOOKUP(C2209,customers!A:J,10,0)</f>
        <v>Premium</v>
      </c>
    </row>
    <row r="2210" spans="1:17" x14ac:dyDescent="0.3">
      <c r="A2210" t="s">
        <v>3283</v>
      </c>
      <c r="B2210" s="1">
        <v>45269</v>
      </c>
      <c r="C2210" t="s">
        <v>518</v>
      </c>
      <c r="D2210" t="s">
        <v>519</v>
      </c>
      <c r="E2210" t="s">
        <v>21</v>
      </c>
      <c r="F2210" t="s">
        <v>28</v>
      </c>
      <c r="G2210" t="s">
        <v>672</v>
      </c>
      <c r="H2210">
        <v>1</v>
      </c>
      <c r="I2210">
        <v>1403.42</v>
      </c>
      <c r="J2210">
        <v>0.25</v>
      </c>
      <c r="K2210">
        <v>1052.57</v>
      </c>
      <c r="L2210">
        <v>251.74</v>
      </c>
      <c r="M2210">
        <f t="shared" si="104"/>
        <v>1052.5650000000001</v>
      </c>
      <c r="N2210" t="str">
        <f t="shared" si="102"/>
        <v>Q4</v>
      </c>
      <c r="O2210" s="2">
        <f t="shared" si="103"/>
        <v>23.916699126898926</v>
      </c>
      <c r="P2210" t="str">
        <f>VLOOKUP(retail_sales_2023!C2210,customers!A:J,5,)</f>
        <v>Ranchi</v>
      </c>
      <c r="Q2210" t="str">
        <f>VLOOKUP(C2210,customers!A:J,10,0)</f>
        <v>Premium</v>
      </c>
    </row>
    <row r="2211" spans="1:17" x14ac:dyDescent="0.3">
      <c r="A2211" t="s">
        <v>3284</v>
      </c>
      <c r="B2211" s="1">
        <v>45156</v>
      </c>
      <c r="C2211" t="s">
        <v>130</v>
      </c>
      <c r="D2211" t="s">
        <v>131</v>
      </c>
      <c r="E2211" t="s">
        <v>21</v>
      </c>
      <c r="F2211" t="s">
        <v>16</v>
      </c>
      <c r="G2211" t="s">
        <v>356</v>
      </c>
      <c r="H2211">
        <v>3</v>
      </c>
      <c r="I2211">
        <v>210.87</v>
      </c>
      <c r="J2211">
        <v>0.05</v>
      </c>
      <c r="K2211">
        <v>600.98</v>
      </c>
      <c r="L2211">
        <v>233.91</v>
      </c>
      <c r="M2211">
        <f t="shared" si="104"/>
        <v>600.97950000000003</v>
      </c>
      <c r="N2211" t="str">
        <f t="shared" si="102"/>
        <v>Q3</v>
      </c>
      <c r="O2211" s="2">
        <f t="shared" si="103"/>
        <v>38.921428333721586</v>
      </c>
      <c r="P2211" t="str">
        <f>VLOOKUP(retail_sales_2023!C2211,customers!A:J,5,)</f>
        <v>Bhubaneswar</v>
      </c>
      <c r="Q2211" t="str">
        <f>VLOOKUP(C2211,customers!A:J,10,0)</f>
        <v>Regular</v>
      </c>
    </row>
    <row r="2212" spans="1:17" x14ac:dyDescent="0.3">
      <c r="A2212" t="s">
        <v>3285</v>
      </c>
      <c r="B2212" s="1">
        <v>45286</v>
      </c>
      <c r="C2212" t="s">
        <v>1651</v>
      </c>
      <c r="D2212" t="s">
        <v>1652</v>
      </c>
      <c r="E2212" t="s">
        <v>33</v>
      </c>
      <c r="F2212" t="s">
        <v>22</v>
      </c>
      <c r="G2212" t="s">
        <v>423</v>
      </c>
      <c r="H2212">
        <v>4</v>
      </c>
      <c r="I2212">
        <v>5086.49</v>
      </c>
      <c r="J2212">
        <v>0</v>
      </c>
      <c r="K2212">
        <v>20345.96</v>
      </c>
      <c r="L2212">
        <v>4129.59</v>
      </c>
      <c r="M2212">
        <f t="shared" si="104"/>
        <v>20345.96</v>
      </c>
      <c r="N2212" t="str">
        <f t="shared" si="102"/>
        <v>Q4</v>
      </c>
      <c r="O2212" s="2">
        <f t="shared" si="103"/>
        <v>20.296855002172425</v>
      </c>
      <c r="P2212" t="str">
        <f>VLOOKUP(retail_sales_2023!C2212,customers!A:J,5,)</f>
        <v>Surat</v>
      </c>
      <c r="Q2212" t="str">
        <f>VLOOKUP(C2212,customers!A:J,10,0)</f>
        <v>Premium</v>
      </c>
    </row>
    <row r="2213" spans="1:17" x14ac:dyDescent="0.3">
      <c r="A2213" t="s">
        <v>3286</v>
      </c>
      <c r="B2213" s="1">
        <v>45149</v>
      </c>
      <c r="C2213" t="s">
        <v>148</v>
      </c>
      <c r="D2213" t="s">
        <v>149</v>
      </c>
      <c r="E2213" t="s">
        <v>21</v>
      </c>
      <c r="F2213" t="s">
        <v>16</v>
      </c>
      <c r="G2213" t="s">
        <v>296</v>
      </c>
      <c r="H2213">
        <v>4</v>
      </c>
      <c r="I2213">
        <v>276.45999999999998</v>
      </c>
      <c r="J2213">
        <v>0.05</v>
      </c>
      <c r="K2213">
        <v>1050.55</v>
      </c>
      <c r="L2213">
        <v>353.97</v>
      </c>
      <c r="M2213">
        <f t="shared" si="104"/>
        <v>1050.5479999999998</v>
      </c>
      <c r="N2213" t="str">
        <f t="shared" si="102"/>
        <v>Q3</v>
      </c>
      <c r="O2213" s="2">
        <f t="shared" si="103"/>
        <v>33.69377944886012</v>
      </c>
      <c r="P2213" t="str">
        <f>VLOOKUP(retail_sales_2023!C2213,customers!A:J,5,)</f>
        <v>Ranchi</v>
      </c>
      <c r="Q2213" t="str">
        <f>VLOOKUP(C2213,customers!A:J,10,0)</f>
        <v>Premium</v>
      </c>
    </row>
    <row r="2214" spans="1:17" x14ac:dyDescent="0.3">
      <c r="A2214" t="s">
        <v>3287</v>
      </c>
      <c r="B2214" s="1">
        <v>45107</v>
      </c>
      <c r="C2214" t="s">
        <v>3118</v>
      </c>
      <c r="D2214" t="s">
        <v>3119</v>
      </c>
      <c r="E2214" t="s">
        <v>33</v>
      </c>
      <c r="F2214" t="s">
        <v>52</v>
      </c>
      <c r="G2214" t="s">
        <v>133</v>
      </c>
      <c r="H2214">
        <v>5</v>
      </c>
      <c r="I2214">
        <v>353.89</v>
      </c>
      <c r="J2214">
        <v>0.15</v>
      </c>
      <c r="K2214">
        <v>1504.03</v>
      </c>
      <c r="L2214">
        <v>118.61</v>
      </c>
      <c r="M2214">
        <f t="shared" si="104"/>
        <v>1504.0324999999998</v>
      </c>
      <c r="N2214" t="str">
        <f t="shared" si="102"/>
        <v>Q2</v>
      </c>
      <c r="O2214" s="2">
        <f t="shared" si="103"/>
        <v>7.8861458880474462</v>
      </c>
      <c r="P2214" t="str">
        <f>VLOOKUP(retail_sales_2023!C2214,customers!A:J,5,)</f>
        <v>Surat</v>
      </c>
      <c r="Q2214" t="str">
        <f>VLOOKUP(C2214,customers!A:J,10,0)</f>
        <v>Premium</v>
      </c>
    </row>
    <row r="2215" spans="1:17" x14ac:dyDescent="0.3">
      <c r="A2215" t="s">
        <v>3288</v>
      </c>
      <c r="B2215" s="1">
        <v>45220</v>
      </c>
      <c r="C2215" t="s">
        <v>482</v>
      </c>
      <c r="D2215" t="s">
        <v>483</v>
      </c>
      <c r="E2215" t="s">
        <v>15</v>
      </c>
      <c r="F2215" t="s">
        <v>52</v>
      </c>
      <c r="G2215" t="s">
        <v>235</v>
      </c>
      <c r="H2215">
        <v>4</v>
      </c>
      <c r="I2215">
        <v>217.74</v>
      </c>
      <c r="J2215">
        <v>0</v>
      </c>
      <c r="K2215">
        <v>870.96</v>
      </c>
      <c r="L2215">
        <v>51.66</v>
      </c>
      <c r="M2215">
        <f t="shared" si="104"/>
        <v>870.96</v>
      </c>
      <c r="N2215" t="str">
        <f t="shared" si="102"/>
        <v>Q4</v>
      </c>
      <c r="O2215" s="2">
        <f t="shared" si="103"/>
        <v>5.931386056764949</v>
      </c>
      <c r="P2215" t="str">
        <f>VLOOKUP(retail_sales_2023!C2215,customers!A:J,5,)</f>
        <v>Bengaluru</v>
      </c>
      <c r="Q2215" t="str">
        <f>VLOOKUP(C2215,customers!A:J,10,0)</f>
        <v>Premium</v>
      </c>
    </row>
    <row r="2216" spans="1:17" x14ac:dyDescent="0.3">
      <c r="A2216" t="s">
        <v>3289</v>
      </c>
      <c r="B2216" s="1">
        <v>45156</v>
      </c>
      <c r="C2216" t="s">
        <v>1654</v>
      </c>
      <c r="D2216" t="s">
        <v>1655</v>
      </c>
      <c r="E2216" t="s">
        <v>33</v>
      </c>
      <c r="F2216" t="s">
        <v>52</v>
      </c>
      <c r="G2216" t="s">
        <v>200</v>
      </c>
      <c r="H2216">
        <v>1</v>
      </c>
      <c r="I2216">
        <v>738.45</v>
      </c>
      <c r="J2216">
        <v>0</v>
      </c>
      <c r="K2216">
        <v>738.45</v>
      </c>
      <c r="L2216">
        <v>45.17</v>
      </c>
      <c r="M2216">
        <f t="shared" si="104"/>
        <v>738.45</v>
      </c>
      <c r="N2216" t="str">
        <f t="shared" si="102"/>
        <v>Q3</v>
      </c>
      <c r="O2216" s="2">
        <f t="shared" si="103"/>
        <v>6.1168664093709797</v>
      </c>
      <c r="P2216" t="str">
        <f>VLOOKUP(retail_sales_2023!C2216,customers!A:J,5,)</f>
        <v>Ahmedabad</v>
      </c>
      <c r="Q2216" t="str">
        <f>VLOOKUP(C2216,customers!A:J,10,0)</f>
        <v>Premium</v>
      </c>
    </row>
    <row r="2217" spans="1:17" x14ac:dyDescent="0.3">
      <c r="A2217" t="s">
        <v>3290</v>
      </c>
      <c r="B2217" s="1">
        <v>45119</v>
      </c>
      <c r="C2217" t="s">
        <v>583</v>
      </c>
      <c r="D2217" t="s">
        <v>584</v>
      </c>
      <c r="E2217" t="s">
        <v>27</v>
      </c>
      <c r="F2217" t="s">
        <v>43</v>
      </c>
      <c r="G2217" t="s">
        <v>243</v>
      </c>
      <c r="H2217">
        <v>1</v>
      </c>
      <c r="I2217">
        <v>43665.83</v>
      </c>
      <c r="J2217">
        <v>0.05</v>
      </c>
      <c r="K2217">
        <v>41482.54</v>
      </c>
      <c r="L2217">
        <v>4294.18</v>
      </c>
      <c r="M2217">
        <f t="shared" si="104"/>
        <v>41482.538500000002</v>
      </c>
      <c r="N2217" t="str">
        <f t="shared" si="102"/>
        <v>Q3</v>
      </c>
      <c r="O2217" s="2">
        <f t="shared" si="103"/>
        <v>10.351776916264049</v>
      </c>
      <c r="P2217" t="str">
        <f>VLOOKUP(retail_sales_2023!C2217,customers!A:J,5,)</f>
        <v>Amritsar</v>
      </c>
      <c r="Q2217" t="str">
        <f>VLOOKUP(C2217,customers!A:J,10,0)</f>
        <v>Premium</v>
      </c>
    </row>
    <row r="2218" spans="1:17" x14ac:dyDescent="0.3">
      <c r="A2218" t="s">
        <v>3291</v>
      </c>
      <c r="B2218" s="1">
        <v>45028</v>
      </c>
      <c r="C2218" t="s">
        <v>31</v>
      </c>
      <c r="D2218" t="s">
        <v>32</v>
      </c>
      <c r="E2218" t="s">
        <v>33</v>
      </c>
      <c r="F2218" t="s">
        <v>81</v>
      </c>
      <c r="G2218" t="s">
        <v>333</v>
      </c>
      <c r="H2218">
        <v>4</v>
      </c>
      <c r="I2218">
        <v>4258.09</v>
      </c>
      <c r="J2218">
        <v>0.1</v>
      </c>
      <c r="K2218">
        <v>15329.12</v>
      </c>
      <c r="L2218">
        <v>3746.03</v>
      </c>
      <c r="M2218">
        <f t="shared" si="104"/>
        <v>15329.124000000002</v>
      </c>
      <c r="N2218" t="str">
        <f t="shared" si="102"/>
        <v>Q2</v>
      </c>
      <c r="O2218" s="2">
        <f t="shared" si="103"/>
        <v>24.4373453922991</v>
      </c>
      <c r="P2218" t="str">
        <f>VLOOKUP(retail_sales_2023!C2218,customers!A:J,5,)</f>
        <v>Ahmedabad</v>
      </c>
      <c r="Q2218" t="str">
        <f>VLOOKUP(C2218,customers!A:J,10,0)</f>
        <v>Premium</v>
      </c>
    </row>
    <row r="2219" spans="1:17" x14ac:dyDescent="0.3">
      <c r="A2219" t="s">
        <v>3292</v>
      </c>
      <c r="B2219" s="1">
        <v>45223</v>
      </c>
      <c r="C2219" t="s">
        <v>1195</v>
      </c>
      <c r="D2219" t="s">
        <v>1196</v>
      </c>
      <c r="E2219" t="s">
        <v>33</v>
      </c>
      <c r="F2219" t="s">
        <v>52</v>
      </c>
      <c r="G2219" t="s">
        <v>268</v>
      </c>
      <c r="H2219">
        <v>10</v>
      </c>
      <c r="I2219">
        <v>774.66</v>
      </c>
      <c r="J2219">
        <v>0</v>
      </c>
      <c r="K2219">
        <v>7746.6</v>
      </c>
      <c r="L2219">
        <v>727.86</v>
      </c>
      <c r="M2219">
        <f t="shared" si="104"/>
        <v>7746.5999999999995</v>
      </c>
      <c r="N2219" t="str">
        <f t="shared" si="102"/>
        <v>Q4</v>
      </c>
      <c r="O2219" s="2">
        <f t="shared" si="103"/>
        <v>9.3958639919448537</v>
      </c>
      <c r="P2219" t="str">
        <f>VLOOKUP(retail_sales_2023!C2219,customers!A:J,5,)</f>
        <v>Surat</v>
      </c>
      <c r="Q2219" t="str">
        <f>VLOOKUP(C2219,customers!A:J,10,0)</f>
        <v>Premium</v>
      </c>
    </row>
    <row r="2220" spans="1:17" x14ac:dyDescent="0.3">
      <c r="A2220" t="s">
        <v>3293</v>
      </c>
      <c r="B2220" s="1">
        <v>45009</v>
      </c>
      <c r="C2220" t="s">
        <v>372</v>
      </c>
      <c r="D2220" t="s">
        <v>13093</v>
      </c>
      <c r="E2220" t="s">
        <v>33</v>
      </c>
      <c r="F2220" t="s">
        <v>16</v>
      </c>
      <c r="G2220" t="s">
        <v>898</v>
      </c>
      <c r="H2220">
        <v>1</v>
      </c>
      <c r="I2220">
        <v>746.76</v>
      </c>
      <c r="J2220">
        <v>0</v>
      </c>
      <c r="K2220">
        <v>746.76</v>
      </c>
      <c r="L2220">
        <v>238.83</v>
      </c>
      <c r="M2220">
        <f t="shared" si="104"/>
        <v>746.76</v>
      </c>
      <c r="N2220" t="str">
        <f t="shared" si="102"/>
        <v>Q1</v>
      </c>
      <c r="O2220" s="2">
        <f t="shared" si="103"/>
        <v>31.982162943917725</v>
      </c>
      <c r="P2220" t="str">
        <f>VLOOKUP(retail_sales_2023!C2220,customers!A:J,5,)</f>
        <v>Pune</v>
      </c>
      <c r="Q2220" t="str">
        <f>VLOOKUP(C2220,customers!A:J,10,0)</f>
        <v>Premium</v>
      </c>
    </row>
    <row r="2221" spans="1:17" x14ac:dyDescent="0.3">
      <c r="A2221" t="s">
        <v>3294</v>
      </c>
      <c r="B2221" s="1">
        <v>45266</v>
      </c>
      <c r="C2221" t="s">
        <v>1693</v>
      </c>
      <c r="D2221" t="s">
        <v>1694</v>
      </c>
      <c r="E2221" t="s">
        <v>15</v>
      </c>
      <c r="F2221" t="s">
        <v>52</v>
      </c>
      <c r="G2221" t="s">
        <v>117</v>
      </c>
      <c r="H2221">
        <v>5</v>
      </c>
      <c r="I2221">
        <v>657</v>
      </c>
      <c r="J2221">
        <v>0</v>
      </c>
      <c r="K2221">
        <v>3285</v>
      </c>
      <c r="L2221">
        <v>241.9</v>
      </c>
      <c r="M2221">
        <f t="shared" si="104"/>
        <v>3285</v>
      </c>
      <c r="N2221" t="str">
        <f t="shared" si="102"/>
        <v>Q4</v>
      </c>
      <c r="O2221" s="2">
        <f t="shared" si="103"/>
        <v>7.3637747336377473</v>
      </c>
      <c r="P2221" t="str">
        <f>VLOOKUP(retail_sales_2023!C2221,customers!A:J,5,)</f>
        <v>Chennai</v>
      </c>
      <c r="Q2221" t="str">
        <f>VLOOKUP(C2221,customers!A:J,10,0)</f>
        <v>Premium</v>
      </c>
    </row>
    <row r="2222" spans="1:17" x14ac:dyDescent="0.3">
      <c r="A2222" t="s">
        <v>3295</v>
      </c>
      <c r="B2222" s="1">
        <v>45012</v>
      </c>
      <c r="C2222" t="s">
        <v>1640</v>
      </c>
      <c r="D2222" t="s">
        <v>1641</v>
      </c>
      <c r="E2222" t="s">
        <v>27</v>
      </c>
      <c r="F2222" t="s">
        <v>43</v>
      </c>
      <c r="G2222" t="s">
        <v>178</v>
      </c>
      <c r="H2222">
        <v>3</v>
      </c>
      <c r="I2222">
        <v>38558.47</v>
      </c>
      <c r="J2222">
        <v>0</v>
      </c>
      <c r="K2222">
        <v>115675.41</v>
      </c>
      <c r="L2222">
        <v>15572.91</v>
      </c>
      <c r="M2222">
        <f t="shared" si="104"/>
        <v>115675.41</v>
      </c>
      <c r="N2222" t="str">
        <f t="shared" si="102"/>
        <v>Q1</v>
      </c>
      <c r="O2222" s="2">
        <f t="shared" si="103"/>
        <v>13.462593303105647</v>
      </c>
      <c r="P2222" t="str">
        <f>VLOOKUP(retail_sales_2023!C2222,customers!A:J,5,)</f>
        <v>Lucknow</v>
      </c>
      <c r="Q2222" t="str">
        <f>VLOOKUP(C2222,customers!A:J,10,0)</f>
        <v>Regular</v>
      </c>
    </row>
    <row r="2223" spans="1:17" x14ac:dyDescent="0.3">
      <c r="A2223" t="s">
        <v>3296</v>
      </c>
      <c r="B2223" s="1">
        <v>45019</v>
      </c>
      <c r="C2223" t="s">
        <v>1080</v>
      </c>
      <c r="D2223" t="s">
        <v>1081</v>
      </c>
      <c r="E2223" t="s">
        <v>15</v>
      </c>
      <c r="F2223" t="s">
        <v>28</v>
      </c>
      <c r="G2223" t="s">
        <v>29</v>
      </c>
      <c r="H2223">
        <v>2</v>
      </c>
      <c r="I2223">
        <v>6760.97</v>
      </c>
      <c r="J2223">
        <v>0</v>
      </c>
      <c r="K2223">
        <v>13521.94</v>
      </c>
      <c r="L2223">
        <v>3025.79</v>
      </c>
      <c r="M2223">
        <f t="shared" si="104"/>
        <v>13521.94</v>
      </c>
      <c r="N2223" t="str">
        <f t="shared" si="102"/>
        <v>Q2</v>
      </c>
      <c r="O2223" s="2">
        <f t="shared" si="103"/>
        <v>22.37689266480993</v>
      </c>
      <c r="P2223" t="str">
        <f>VLOOKUP(retail_sales_2023!C2223,customers!A:J,5,)</f>
        <v>Hyderabad</v>
      </c>
      <c r="Q2223" t="str">
        <f>VLOOKUP(C2223,customers!A:J,10,0)</f>
        <v>Regular</v>
      </c>
    </row>
    <row r="2224" spans="1:17" x14ac:dyDescent="0.3">
      <c r="A2224" t="s">
        <v>3297</v>
      </c>
      <c r="B2224" s="1">
        <v>45246</v>
      </c>
      <c r="C2224" t="s">
        <v>2307</v>
      </c>
      <c r="D2224" t="s">
        <v>2308</v>
      </c>
      <c r="E2224" t="s">
        <v>27</v>
      </c>
      <c r="F2224" t="s">
        <v>43</v>
      </c>
      <c r="G2224" t="s">
        <v>128</v>
      </c>
      <c r="H2224">
        <v>3</v>
      </c>
      <c r="I2224">
        <v>70474.679999999993</v>
      </c>
      <c r="J2224">
        <v>0</v>
      </c>
      <c r="K2224">
        <v>211424.04</v>
      </c>
      <c r="L2224">
        <v>26593.99</v>
      </c>
      <c r="M2224">
        <f t="shared" si="104"/>
        <v>211424.03999999998</v>
      </c>
      <c r="N2224" t="str">
        <f t="shared" si="102"/>
        <v>Q4</v>
      </c>
      <c r="O2224" s="2">
        <f t="shared" si="103"/>
        <v>12.578508101538501</v>
      </c>
      <c r="P2224" t="str">
        <f>VLOOKUP(retail_sales_2023!C2224,customers!A:J,5,)</f>
        <v>Delhi</v>
      </c>
      <c r="Q2224" t="str">
        <f>VLOOKUP(C2224,customers!A:J,10,0)</f>
        <v>Premium</v>
      </c>
    </row>
    <row r="2225" spans="1:17" x14ac:dyDescent="0.3">
      <c r="A2225" t="s">
        <v>3298</v>
      </c>
      <c r="B2225" s="1">
        <v>45239</v>
      </c>
      <c r="C2225" t="s">
        <v>1138</v>
      </c>
      <c r="D2225" t="s">
        <v>1139</v>
      </c>
      <c r="E2225" t="s">
        <v>21</v>
      </c>
      <c r="F2225" t="s">
        <v>81</v>
      </c>
      <c r="G2225" t="s">
        <v>158</v>
      </c>
      <c r="H2225">
        <v>4</v>
      </c>
      <c r="I2225">
        <v>3072.99</v>
      </c>
      <c r="J2225">
        <v>0.05</v>
      </c>
      <c r="K2225">
        <v>11677.36</v>
      </c>
      <c r="L2225">
        <v>3188.6</v>
      </c>
      <c r="M2225">
        <f t="shared" si="104"/>
        <v>11677.361999999999</v>
      </c>
      <c r="N2225" t="str">
        <f t="shared" si="102"/>
        <v>Q4</v>
      </c>
      <c r="O2225" s="2">
        <f t="shared" si="103"/>
        <v>27.305829399795844</v>
      </c>
      <c r="P2225" t="str">
        <f>VLOOKUP(retail_sales_2023!C2225,customers!A:J,5,)</f>
        <v>Guwahati</v>
      </c>
      <c r="Q2225" t="str">
        <f>VLOOKUP(C2225,customers!A:J,10,0)</f>
        <v>Premium</v>
      </c>
    </row>
    <row r="2226" spans="1:17" x14ac:dyDescent="0.3">
      <c r="A2226" t="s">
        <v>3299</v>
      </c>
      <c r="B2226" s="1">
        <v>45241</v>
      </c>
      <c r="C2226" t="s">
        <v>1896</v>
      </c>
      <c r="D2226" t="s">
        <v>1897</v>
      </c>
      <c r="E2226" t="s">
        <v>33</v>
      </c>
      <c r="F2226" t="s">
        <v>52</v>
      </c>
      <c r="G2226" t="s">
        <v>200</v>
      </c>
      <c r="H2226">
        <v>8</v>
      </c>
      <c r="I2226">
        <v>470.43</v>
      </c>
      <c r="J2226">
        <v>0.25</v>
      </c>
      <c r="K2226">
        <v>2822.58</v>
      </c>
      <c r="L2226">
        <v>282.87</v>
      </c>
      <c r="M2226">
        <f t="shared" si="104"/>
        <v>2822.58</v>
      </c>
      <c r="N2226" t="str">
        <f t="shared" si="102"/>
        <v>Q4</v>
      </c>
      <c r="O2226" s="2">
        <f t="shared" si="103"/>
        <v>10.021682290670238</v>
      </c>
      <c r="P2226" t="str">
        <f>VLOOKUP(retail_sales_2023!C2226,customers!A:J,5,)</f>
        <v>Mumbai</v>
      </c>
      <c r="Q2226" t="str">
        <f>VLOOKUP(C2226,customers!A:J,10,0)</f>
        <v>Premium</v>
      </c>
    </row>
    <row r="2227" spans="1:17" x14ac:dyDescent="0.3">
      <c r="A2227" t="s">
        <v>3300</v>
      </c>
      <c r="B2227" s="1">
        <v>45077</v>
      </c>
      <c r="C2227" t="s">
        <v>1154</v>
      </c>
      <c r="D2227" t="s">
        <v>1155</v>
      </c>
      <c r="E2227" t="s">
        <v>15</v>
      </c>
      <c r="F2227" t="s">
        <v>81</v>
      </c>
      <c r="G2227" t="s">
        <v>150</v>
      </c>
      <c r="H2227">
        <v>4</v>
      </c>
      <c r="I2227">
        <v>2961.13</v>
      </c>
      <c r="J2227">
        <v>0.05</v>
      </c>
      <c r="K2227">
        <v>11252.29</v>
      </c>
      <c r="L2227">
        <v>3836.72</v>
      </c>
      <c r="M2227">
        <f t="shared" si="104"/>
        <v>11252.294</v>
      </c>
      <c r="N2227" t="str">
        <f t="shared" si="102"/>
        <v>Q2</v>
      </c>
      <c r="O2227" s="2">
        <f t="shared" si="103"/>
        <v>34.097237095737839</v>
      </c>
      <c r="P2227" t="str">
        <f>VLOOKUP(retail_sales_2023!C2227,customers!A:J,5,)</f>
        <v>Chennai</v>
      </c>
      <c r="Q2227" t="str">
        <f>VLOOKUP(C2227,customers!A:J,10,0)</f>
        <v>Premium</v>
      </c>
    </row>
    <row r="2228" spans="1:17" x14ac:dyDescent="0.3">
      <c r="A2228" t="s">
        <v>3301</v>
      </c>
      <c r="B2228" s="1">
        <v>45110</v>
      </c>
      <c r="C2228" t="s">
        <v>447</v>
      </c>
      <c r="D2228" t="s">
        <v>448</v>
      </c>
      <c r="E2228" t="s">
        <v>15</v>
      </c>
      <c r="F2228" t="s">
        <v>16</v>
      </c>
      <c r="G2228" t="s">
        <v>296</v>
      </c>
      <c r="H2228">
        <v>2</v>
      </c>
      <c r="I2228">
        <v>743.66</v>
      </c>
      <c r="J2228">
        <v>0.2</v>
      </c>
      <c r="K2228">
        <v>1189.8599999999999</v>
      </c>
      <c r="L2228">
        <v>390.34</v>
      </c>
      <c r="M2228">
        <f t="shared" si="104"/>
        <v>1189.856</v>
      </c>
      <c r="N2228" t="str">
        <f t="shared" si="102"/>
        <v>Q3</v>
      </c>
      <c r="O2228" s="2">
        <f t="shared" si="103"/>
        <v>32.805540147580388</v>
      </c>
      <c r="P2228" t="str">
        <f>VLOOKUP(retail_sales_2023!C2228,customers!A:J,5,)</f>
        <v>Kochi</v>
      </c>
      <c r="Q2228" t="str">
        <f>VLOOKUP(C2228,customers!A:J,10,0)</f>
        <v>Occasional</v>
      </c>
    </row>
    <row r="2229" spans="1:17" x14ac:dyDescent="0.3">
      <c r="A2229" t="s">
        <v>3302</v>
      </c>
      <c r="B2229" s="1">
        <v>45107</v>
      </c>
      <c r="C2229" t="s">
        <v>275</v>
      </c>
      <c r="D2229" t="s">
        <v>276</v>
      </c>
      <c r="E2229" t="s">
        <v>27</v>
      </c>
      <c r="F2229" t="s">
        <v>43</v>
      </c>
      <c r="G2229" t="s">
        <v>272</v>
      </c>
      <c r="H2229">
        <v>3</v>
      </c>
      <c r="I2229">
        <v>15402.22</v>
      </c>
      <c r="J2229">
        <v>0.1</v>
      </c>
      <c r="K2229">
        <v>41585.99</v>
      </c>
      <c r="L2229">
        <v>4029.74</v>
      </c>
      <c r="M2229">
        <f t="shared" si="104"/>
        <v>41585.993999999999</v>
      </c>
      <c r="N2229" t="str">
        <f t="shared" si="102"/>
        <v>Q2</v>
      </c>
      <c r="O2229" s="2">
        <f t="shared" si="103"/>
        <v>9.6901384336407528</v>
      </c>
      <c r="P2229" t="str">
        <f>VLOOKUP(retail_sales_2023!C2229,customers!A:J,5,)</f>
        <v>Lucknow</v>
      </c>
      <c r="Q2229" t="str">
        <f>VLOOKUP(C2229,customers!A:J,10,0)</f>
        <v>Premium</v>
      </c>
    </row>
    <row r="2230" spans="1:17" x14ac:dyDescent="0.3">
      <c r="A2230" t="s">
        <v>3303</v>
      </c>
      <c r="B2230" s="1">
        <v>45232</v>
      </c>
      <c r="C2230" t="s">
        <v>1006</v>
      </c>
      <c r="D2230" t="s">
        <v>1007</v>
      </c>
      <c r="E2230" t="s">
        <v>15</v>
      </c>
      <c r="F2230" t="s">
        <v>52</v>
      </c>
      <c r="G2230" t="s">
        <v>235</v>
      </c>
      <c r="H2230">
        <v>2</v>
      </c>
      <c r="I2230">
        <v>204.31</v>
      </c>
      <c r="J2230">
        <v>0</v>
      </c>
      <c r="K2230">
        <v>408.62</v>
      </c>
      <c r="L2230">
        <v>40.9</v>
      </c>
      <c r="M2230">
        <f t="shared" si="104"/>
        <v>408.62</v>
      </c>
      <c r="N2230" t="str">
        <f t="shared" si="102"/>
        <v>Q4</v>
      </c>
      <c r="O2230" s="2">
        <f t="shared" si="103"/>
        <v>10.009299593754587</v>
      </c>
      <c r="P2230" t="str">
        <f>VLOOKUP(retail_sales_2023!C2230,customers!A:J,5,)</f>
        <v>Hyderabad</v>
      </c>
      <c r="Q2230" t="str">
        <f>VLOOKUP(C2230,customers!A:J,10,0)</f>
        <v>Regular</v>
      </c>
    </row>
    <row r="2231" spans="1:17" x14ac:dyDescent="0.3">
      <c r="A2231" t="s">
        <v>3304</v>
      </c>
      <c r="B2231" s="1">
        <v>45162</v>
      </c>
      <c r="C2231" t="s">
        <v>2503</v>
      </c>
      <c r="D2231" t="s">
        <v>2504</v>
      </c>
      <c r="E2231" t="s">
        <v>15</v>
      </c>
      <c r="F2231" t="s">
        <v>52</v>
      </c>
      <c r="G2231" t="s">
        <v>937</v>
      </c>
      <c r="H2231">
        <v>3</v>
      </c>
      <c r="I2231">
        <v>558.61</v>
      </c>
      <c r="J2231">
        <v>0.2</v>
      </c>
      <c r="K2231">
        <v>1340.66</v>
      </c>
      <c r="L2231">
        <v>79.95</v>
      </c>
      <c r="M2231">
        <f t="shared" si="104"/>
        <v>1340.664</v>
      </c>
      <c r="N2231" t="str">
        <f t="shared" si="102"/>
        <v>Q3</v>
      </c>
      <c r="O2231" s="2">
        <f t="shared" si="103"/>
        <v>5.9634806736980295</v>
      </c>
      <c r="P2231" t="str">
        <f>VLOOKUP(retail_sales_2023!C2231,customers!A:J,5,)</f>
        <v>Hyderabad</v>
      </c>
      <c r="Q2231" t="str">
        <f>VLOOKUP(C2231,customers!A:J,10,0)</f>
        <v>Regular</v>
      </c>
    </row>
    <row r="2232" spans="1:17" x14ac:dyDescent="0.3">
      <c r="A2232" t="s">
        <v>3305</v>
      </c>
      <c r="B2232" s="1">
        <v>45278</v>
      </c>
      <c r="C2232" t="s">
        <v>1503</v>
      </c>
      <c r="D2232" t="s">
        <v>1504</v>
      </c>
      <c r="E2232" t="s">
        <v>33</v>
      </c>
      <c r="F2232" t="s">
        <v>52</v>
      </c>
      <c r="G2232" t="s">
        <v>226</v>
      </c>
      <c r="H2232">
        <v>7</v>
      </c>
      <c r="I2232">
        <v>735.6</v>
      </c>
      <c r="J2232">
        <v>0.05</v>
      </c>
      <c r="K2232">
        <v>4891.74</v>
      </c>
      <c r="L2232">
        <v>407.41</v>
      </c>
      <c r="M2232">
        <f t="shared" si="104"/>
        <v>4891.74</v>
      </c>
      <c r="N2232" t="str">
        <f t="shared" si="102"/>
        <v>Q4</v>
      </c>
      <c r="O2232" s="2">
        <f t="shared" si="103"/>
        <v>8.3285293167666321</v>
      </c>
      <c r="P2232" t="str">
        <f>VLOOKUP(retail_sales_2023!C2232,customers!A:J,5,)</f>
        <v>Mumbai</v>
      </c>
      <c r="Q2232" t="str">
        <f>VLOOKUP(C2232,customers!A:J,10,0)</f>
        <v>Premium</v>
      </c>
    </row>
    <row r="2233" spans="1:17" x14ac:dyDescent="0.3">
      <c r="A2233" t="s">
        <v>3306</v>
      </c>
      <c r="B2233" s="1">
        <v>45159</v>
      </c>
      <c r="C2233" t="s">
        <v>832</v>
      </c>
      <c r="D2233" t="s">
        <v>833</v>
      </c>
      <c r="E2233" t="s">
        <v>33</v>
      </c>
      <c r="F2233" t="s">
        <v>28</v>
      </c>
      <c r="G2233" t="s">
        <v>97</v>
      </c>
      <c r="H2233">
        <v>2</v>
      </c>
      <c r="I2233">
        <v>6392.58</v>
      </c>
      <c r="J2233">
        <v>0</v>
      </c>
      <c r="K2233">
        <v>12785.16</v>
      </c>
      <c r="L2233">
        <v>1986.42</v>
      </c>
      <c r="M2233">
        <f t="shared" si="104"/>
        <v>12785.16</v>
      </c>
      <c r="N2233" t="str">
        <f t="shared" si="102"/>
        <v>Q3</v>
      </c>
      <c r="O2233" s="2">
        <f t="shared" si="103"/>
        <v>15.536919365889828</v>
      </c>
      <c r="P2233" t="str">
        <f>VLOOKUP(retail_sales_2023!C2233,customers!A:J,5,)</f>
        <v>Surat</v>
      </c>
      <c r="Q2233" t="str">
        <f>VLOOKUP(C2233,customers!A:J,10,0)</f>
        <v>Premium</v>
      </c>
    </row>
    <row r="2234" spans="1:17" x14ac:dyDescent="0.3">
      <c r="A2234" t="s">
        <v>3307</v>
      </c>
      <c r="B2234" s="1">
        <v>45158</v>
      </c>
      <c r="C2234" t="s">
        <v>494</v>
      </c>
      <c r="D2234" t="s">
        <v>495</v>
      </c>
      <c r="E2234" t="s">
        <v>15</v>
      </c>
      <c r="F2234" t="s">
        <v>28</v>
      </c>
      <c r="G2234" t="s">
        <v>57</v>
      </c>
      <c r="H2234">
        <v>5</v>
      </c>
      <c r="I2234">
        <v>828.94</v>
      </c>
      <c r="J2234">
        <v>0.2</v>
      </c>
      <c r="K2234">
        <v>3315.76</v>
      </c>
      <c r="L2234">
        <v>527.89</v>
      </c>
      <c r="M2234">
        <f t="shared" si="104"/>
        <v>3315.7600000000007</v>
      </c>
      <c r="N2234" t="str">
        <f t="shared" si="102"/>
        <v>Q3</v>
      </c>
      <c r="O2234" s="2">
        <f t="shared" si="103"/>
        <v>15.920633580234997</v>
      </c>
      <c r="P2234" t="str">
        <f>VLOOKUP(retail_sales_2023!C2234,customers!A:J,5,)</f>
        <v>Kochi</v>
      </c>
      <c r="Q2234" t="str">
        <f>VLOOKUP(C2234,customers!A:J,10,0)</f>
        <v>Premium</v>
      </c>
    </row>
    <row r="2235" spans="1:17" x14ac:dyDescent="0.3">
      <c r="A2235" t="s">
        <v>3308</v>
      </c>
      <c r="B2235" s="1">
        <v>44952</v>
      </c>
      <c r="C2235" t="s">
        <v>701</v>
      </c>
      <c r="D2235" t="s">
        <v>702</v>
      </c>
      <c r="E2235" t="s">
        <v>15</v>
      </c>
      <c r="F2235" t="s">
        <v>52</v>
      </c>
      <c r="G2235" t="s">
        <v>235</v>
      </c>
      <c r="H2235">
        <v>8</v>
      </c>
      <c r="I2235">
        <v>568.28</v>
      </c>
      <c r="J2235">
        <v>0.05</v>
      </c>
      <c r="K2235">
        <v>4318.93</v>
      </c>
      <c r="L2235">
        <v>427.65</v>
      </c>
      <c r="M2235">
        <f t="shared" si="104"/>
        <v>4318.9279999999999</v>
      </c>
      <c r="N2235" t="str">
        <f t="shared" si="102"/>
        <v>Q1</v>
      </c>
      <c r="O2235" s="2">
        <f t="shared" si="103"/>
        <v>9.9017580743378559</v>
      </c>
      <c r="P2235" t="str">
        <f>VLOOKUP(retail_sales_2023!C2235,customers!A:J,5,)</f>
        <v>Bengaluru</v>
      </c>
      <c r="Q2235" t="str">
        <f>VLOOKUP(C2235,customers!A:J,10,0)</f>
        <v>Premium</v>
      </c>
    </row>
    <row r="2236" spans="1:17" x14ac:dyDescent="0.3">
      <c r="A2236" t="s">
        <v>3309</v>
      </c>
      <c r="B2236" s="1">
        <v>45227</v>
      </c>
      <c r="C2236" t="s">
        <v>1425</v>
      </c>
      <c r="D2236" t="s">
        <v>1426</v>
      </c>
      <c r="E2236" t="s">
        <v>27</v>
      </c>
      <c r="F2236" t="s">
        <v>28</v>
      </c>
      <c r="G2236" t="s">
        <v>672</v>
      </c>
      <c r="H2236">
        <v>4</v>
      </c>
      <c r="I2236">
        <v>6644.65</v>
      </c>
      <c r="J2236">
        <v>0.05</v>
      </c>
      <c r="K2236">
        <v>25249.67</v>
      </c>
      <c r="L2236">
        <v>4921.6099999999997</v>
      </c>
      <c r="M2236">
        <f t="shared" si="104"/>
        <v>25249.67</v>
      </c>
      <c r="N2236" t="str">
        <f t="shared" si="102"/>
        <v>Q4</v>
      </c>
      <c r="O2236" s="2">
        <f t="shared" si="103"/>
        <v>19.491779496524114</v>
      </c>
      <c r="P2236" t="str">
        <f>VLOOKUP(retail_sales_2023!C2236,customers!A:J,5,)</f>
        <v>Delhi</v>
      </c>
      <c r="Q2236" t="str">
        <f>VLOOKUP(C2236,customers!A:J,10,0)</f>
        <v>Premium</v>
      </c>
    </row>
    <row r="2237" spans="1:17" x14ac:dyDescent="0.3">
      <c r="A2237" t="s">
        <v>3310</v>
      </c>
      <c r="B2237" s="1">
        <v>44964</v>
      </c>
      <c r="C2237" t="s">
        <v>1192</v>
      </c>
      <c r="D2237" t="s">
        <v>1193</v>
      </c>
      <c r="E2237" t="s">
        <v>33</v>
      </c>
      <c r="F2237" t="s">
        <v>28</v>
      </c>
      <c r="G2237" t="s">
        <v>61</v>
      </c>
      <c r="H2237">
        <v>4</v>
      </c>
      <c r="I2237">
        <v>7304.37</v>
      </c>
      <c r="J2237">
        <v>0</v>
      </c>
      <c r="K2237">
        <v>29217.48</v>
      </c>
      <c r="L2237">
        <v>7271.63</v>
      </c>
      <c r="M2237">
        <f t="shared" si="104"/>
        <v>29217.48</v>
      </c>
      <c r="N2237" t="str">
        <f t="shared" si="102"/>
        <v>Q1</v>
      </c>
      <c r="O2237" s="2">
        <f t="shared" si="103"/>
        <v>24.887943792551585</v>
      </c>
      <c r="P2237" t="str">
        <f>VLOOKUP(retail_sales_2023!C2237,customers!A:J,5,)</f>
        <v>Ahmedabad</v>
      </c>
      <c r="Q2237" t="str">
        <f>VLOOKUP(C2237,customers!A:J,10,0)</f>
        <v>Regular</v>
      </c>
    </row>
    <row r="2238" spans="1:17" x14ac:dyDescent="0.3">
      <c r="A2238" t="s">
        <v>3311</v>
      </c>
      <c r="B2238" s="1">
        <v>45133</v>
      </c>
      <c r="C2238" t="s">
        <v>729</v>
      </c>
      <c r="D2238" t="s">
        <v>730</v>
      </c>
      <c r="E2238" t="s">
        <v>21</v>
      </c>
      <c r="F2238" t="s">
        <v>81</v>
      </c>
      <c r="G2238" t="s">
        <v>101</v>
      </c>
      <c r="H2238">
        <v>3</v>
      </c>
      <c r="I2238">
        <v>2699.57</v>
      </c>
      <c r="J2238">
        <v>0.05</v>
      </c>
      <c r="K2238">
        <v>7693.77</v>
      </c>
      <c r="L2238">
        <v>1793.87</v>
      </c>
      <c r="M2238">
        <f t="shared" si="104"/>
        <v>7693.7745000000004</v>
      </c>
      <c r="N2238" t="str">
        <f t="shared" si="102"/>
        <v>Q3</v>
      </c>
      <c r="O2238" s="2">
        <f t="shared" si="103"/>
        <v>23.315877651658418</v>
      </c>
      <c r="P2238" t="str">
        <f>VLOOKUP(retail_sales_2023!C2238,customers!A:J,5,)</f>
        <v>Patna</v>
      </c>
      <c r="Q2238" t="str">
        <f>VLOOKUP(C2238,customers!A:J,10,0)</f>
        <v>Premium</v>
      </c>
    </row>
    <row r="2239" spans="1:17" x14ac:dyDescent="0.3">
      <c r="A2239" t="s">
        <v>3312</v>
      </c>
      <c r="B2239" s="1">
        <v>45141</v>
      </c>
      <c r="C2239" t="s">
        <v>241</v>
      </c>
      <c r="D2239" t="s">
        <v>242</v>
      </c>
      <c r="E2239" t="s">
        <v>27</v>
      </c>
      <c r="F2239" t="s">
        <v>43</v>
      </c>
      <c r="G2239" t="s">
        <v>154</v>
      </c>
      <c r="H2239">
        <v>3</v>
      </c>
      <c r="I2239">
        <v>66394.34</v>
      </c>
      <c r="J2239">
        <v>0</v>
      </c>
      <c r="K2239">
        <v>199183.02</v>
      </c>
      <c r="L2239">
        <v>18856.37</v>
      </c>
      <c r="M2239">
        <f t="shared" si="104"/>
        <v>199183.02</v>
      </c>
      <c r="N2239" t="str">
        <f t="shared" si="102"/>
        <v>Q3</v>
      </c>
      <c r="O2239" s="2">
        <f t="shared" si="103"/>
        <v>9.4668561607309698</v>
      </c>
      <c r="P2239" t="str">
        <f>VLOOKUP(retail_sales_2023!C2239,customers!A:J,5,)</f>
        <v>Amritsar</v>
      </c>
      <c r="Q2239" t="str">
        <f>VLOOKUP(C2239,customers!A:J,10,0)</f>
        <v>Premium</v>
      </c>
    </row>
    <row r="2240" spans="1:17" x14ac:dyDescent="0.3">
      <c r="A2240" t="s">
        <v>3313</v>
      </c>
      <c r="B2240" s="1">
        <v>45147</v>
      </c>
      <c r="C2240" t="s">
        <v>1192</v>
      </c>
      <c r="D2240" t="s">
        <v>1193</v>
      </c>
      <c r="E2240" t="s">
        <v>33</v>
      </c>
      <c r="F2240" t="s">
        <v>22</v>
      </c>
      <c r="G2240" t="s">
        <v>210</v>
      </c>
      <c r="H2240">
        <v>2</v>
      </c>
      <c r="I2240">
        <v>26266.9</v>
      </c>
      <c r="J2240">
        <v>0.05</v>
      </c>
      <c r="K2240">
        <v>49907.11</v>
      </c>
      <c r="L2240">
        <v>9210.27</v>
      </c>
      <c r="M2240">
        <f t="shared" si="104"/>
        <v>49907.11</v>
      </c>
      <c r="N2240" t="str">
        <f t="shared" si="102"/>
        <v>Q3</v>
      </c>
      <c r="O2240" s="2">
        <f t="shared" si="103"/>
        <v>18.454825374580896</v>
      </c>
      <c r="P2240" t="str">
        <f>VLOOKUP(retail_sales_2023!C2240,customers!A:J,5,)</f>
        <v>Ahmedabad</v>
      </c>
      <c r="Q2240" t="str">
        <f>VLOOKUP(C2240,customers!A:J,10,0)</f>
        <v>Regular</v>
      </c>
    </row>
    <row r="2241" spans="1:17" x14ac:dyDescent="0.3">
      <c r="A2241" t="s">
        <v>3314</v>
      </c>
      <c r="B2241" s="1">
        <v>45251</v>
      </c>
      <c r="C2241" t="s">
        <v>783</v>
      </c>
      <c r="D2241" t="s">
        <v>784</v>
      </c>
      <c r="E2241" t="s">
        <v>21</v>
      </c>
      <c r="F2241" t="s">
        <v>28</v>
      </c>
      <c r="G2241" t="s">
        <v>280</v>
      </c>
      <c r="H2241">
        <v>1</v>
      </c>
      <c r="I2241">
        <v>923.18</v>
      </c>
      <c r="J2241">
        <v>0</v>
      </c>
      <c r="K2241">
        <v>923.18</v>
      </c>
      <c r="L2241">
        <v>157.88</v>
      </c>
      <c r="M2241">
        <f t="shared" si="104"/>
        <v>923.18</v>
      </c>
      <c r="N2241" t="str">
        <f t="shared" si="102"/>
        <v>Q4</v>
      </c>
      <c r="O2241" s="2">
        <f t="shared" si="103"/>
        <v>17.101756970471634</v>
      </c>
      <c r="P2241" t="str">
        <f>VLOOKUP(retail_sales_2023!C2241,customers!A:J,5,)</f>
        <v>Ranchi</v>
      </c>
      <c r="Q2241" t="str">
        <f>VLOOKUP(C2241,customers!A:J,10,0)</f>
        <v>Occasional</v>
      </c>
    </row>
    <row r="2242" spans="1:17" x14ac:dyDescent="0.3">
      <c r="A2242" t="s">
        <v>3315</v>
      </c>
      <c r="B2242" s="1">
        <v>45199</v>
      </c>
      <c r="C2242" t="s">
        <v>2086</v>
      </c>
      <c r="D2242" t="s">
        <v>2087</v>
      </c>
      <c r="E2242" t="s">
        <v>33</v>
      </c>
      <c r="F2242" t="s">
        <v>22</v>
      </c>
      <c r="G2242" t="s">
        <v>23</v>
      </c>
      <c r="H2242">
        <v>2</v>
      </c>
      <c r="I2242">
        <v>7670.96</v>
      </c>
      <c r="J2242">
        <v>0.1</v>
      </c>
      <c r="K2242">
        <v>13807.73</v>
      </c>
      <c r="L2242">
        <v>3585.15</v>
      </c>
      <c r="M2242">
        <f t="shared" si="104"/>
        <v>13807.728000000001</v>
      </c>
      <c r="N2242" t="str">
        <f t="shared" si="102"/>
        <v>Q3</v>
      </c>
      <c r="O2242" s="2">
        <f t="shared" si="103"/>
        <v>25.964803772959062</v>
      </c>
      <c r="P2242" t="str">
        <f>VLOOKUP(retail_sales_2023!C2242,customers!A:J,5,)</f>
        <v>Pune</v>
      </c>
      <c r="Q2242" t="str">
        <f>VLOOKUP(C2242,customers!A:J,10,0)</f>
        <v>Premium</v>
      </c>
    </row>
    <row r="2243" spans="1:17" x14ac:dyDescent="0.3">
      <c r="A2243" t="s">
        <v>3316</v>
      </c>
      <c r="B2243" s="1">
        <v>45188</v>
      </c>
      <c r="C2243" t="s">
        <v>1547</v>
      </c>
      <c r="D2243" t="s">
        <v>1548</v>
      </c>
      <c r="E2243" t="s">
        <v>21</v>
      </c>
      <c r="F2243" t="s">
        <v>52</v>
      </c>
      <c r="G2243" t="s">
        <v>268</v>
      </c>
      <c r="H2243">
        <v>3</v>
      </c>
      <c r="I2243">
        <v>249.97</v>
      </c>
      <c r="J2243">
        <v>0.25</v>
      </c>
      <c r="K2243">
        <v>562.42999999999995</v>
      </c>
      <c r="L2243">
        <v>45.16</v>
      </c>
      <c r="M2243">
        <f t="shared" si="104"/>
        <v>562.4325</v>
      </c>
      <c r="N2243" t="str">
        <f t="shared" ref="N2243:N2306" si="105">"Q"&amp;ROUNDUP(MONTH(B2243)/3,0)</f>
        <v>Q3</v>
      </c>
      <c r="O2243" s="2">
        <f t="shared" ref="O2243:O2306" si="106">(L2243/K2243)*100</f>
        <v>8.0294436641004214</v>
      </c>
      <c r="P2243" t="str">
        <f>VLOOKUP(retail_sales_2023!C2243,customers!A:J,5,)</f>
        <v>Kolkata</v>
      </c>
      <c r="Q2243" t="str">
        <f>VLOOKUP(C2243,customers!A:J,10,0)</f>
        <v>Regular</v>
      </c>
    </row>
    <row r="2244" spans="1:17" x14ac:dyDescent="0.3">
      <c r="A2244" t="s">
        <v>3317</v>
      </c>
      <c r="B2244" s="1">
        <v>45052</v>
      </c>
      <c r="C2244" t="s">
        <v>409</v>
      </c>
      <c r="D2244" t="s">
        <v>410</v>
      </c>
      <c r="E2244" t="s">
        <v>21</v>
      </c>
      <c r="F2244" t="s">
        <v>43</v>
      </c>
      <c r="G2244" t="s">
        <v>121</v>
      </c>
      <c r="H2244">
        <v>2</v>
      </c>
      <c r="I2244">
        <v>44423.13</v>
      </c>
      <c r="J2244">
        <v>0</v>
      </c>
      <c r="K2244">
        <v>88846.26</v>
      </c>
      <c r="L2244">
        <v>13125.29</v>
      </c>
      <c r="M2244">
        <f t="shared" si="104"/>
        <v>88846.26</v>
      </c>
      <c r="N2244" t="str">
        <f t="shared" si="105"/>
        <v>Q2</v>
      </c>
      <c r="O2244" s="2">
        <f t="shared" si="106"/>
        <v>14.773036028753491</v>
      </c>
      <c r="P2244" t="str">
        <f>VLOOKUP(retail_sales_2023!C2244,customers!A:J,5,)</f>
        <v>Patna</v>
      </c>
      <c r="Q2244" t="str">
        <f>VLOOKUP(C2244,customers!A:J,10,0)</f>
        <v>Regular</v>
      </c>
    </row>
    <row r="2245" spans="1:17" x14ac:dyDescent="0.3">
      <c r="A2245" t="s">
        <v>3318</v>
      </c>
      <c r="B2245" s="1">
        <v>45207</v>
      </c>
      <c r="C2245" t="s">
        <v>875</v>
      </c>
      <c r="D2245" t="s">
        <v>876</v>
      </c>
      <c r="E2245" t="s">
        <v>15</v>
      </c>
      <c r="F2245" t="s">
        <v>52</v>
      </c>
      <c r="G2245" t="s">
        <v>133</v>
      </c>
      <c r="H2245">
        <v>4</v>
      </c>
      <c r="I2245">
        <v>595.27</v>
      </c>
      <c r="J2245">
        <v>0.15</v>
      </c>
      <c r="K2245">
        <v>2023.92</v>
      </c>
      <c r="L2245">
        <v>137.81</v>
      </c>
      <c r="M2245">
        <f t="shared" ref="M2245:M2308" si="107">H2245*I2245*(1-J2245)</f>
        <v>2023.9179999999999</v>
      </c>
      <c r="N2245" t="str">
        <f t="shared" si="105"/>
        <v>Q4</v>
      </c>
      <c r="O2245" s="2">
        <f t="shared" si="106"/>
        <v>6.8090635993517532</v>
      </c>
      <c r="P2245" t="str">
        <f>VLOOKUP(retail_sales_2023!C2245,customers!A:J,5,)</f>
        <v>Chennai</v>
      </c>
      <c r="Q2245" t="str">
        <f>VLOOKUP(C2245,customers!A:J,10,0)</f>
        <v>Premium</v>
      </c>
    </row>
    <row r="2246" spans="1:17" x14ac:dyDescent="0.3">
      <c r="A2246" t="s">
        <v>3319</v>
      </c>
      <c r="B2246" s="1">
        <v>45092</v>
      </c>
      <c r="C2246" t="s">
        <v>1543</v>
      </c>
      <c r="D2246" t="s">
        <v>1544</v>
      </c>
      <c r="E2246" t="s">
        <v>33</v>
      </c>
      <c r="F2246" t="s">
        <v>43</v>
      </c>
      <c r="G2246" t="s">
        <v>128</v>
      </c>
      <c r="H2246">
        <v>1</v>
      </c>
      <c r="I2246">
        <v>5483.41</v>
      </c>
      <c r="J2246">
        <v>0.1</v>
      </c>
      <c r="K2246">
        <v>4935.07</v>
      </c>
      <c r="L2246">
        <v>585.03</v>
      </c>
      <c r="M2246">
        <f t="shared" si="107"/>
        <v>4935.0690000000004</v>
      </c>
      <c r="N2246" t="str">
        <f t="shared" si="105"/>
        <v>Q2</v>
      </c>
      <c r="O2246" s="2">
        <f t="shared" si="106"/>
        <v>11.854543096653138</v>
      </c>
      <c r="P2246" t="str">
        <f>VLOOKUP(retail_sales_2023!C2246,customers!A:J,5,)</f>
        <v>Ahmedabad</v>
      </c>
      <c r="Q2246" t="str">
        <f>VLOOKUP(C2246,customers!A:J,10,0)</f>
        <v>Regular</v>
      </c>
    </row>
    <row r="2247" spans="1:17" x14ac:dyDescent="0.3">
      <c r="A2247" t="s">
        <v>3320</v>
      </c>
      <c r="B2247" s="1">
        <v>45179</v>
      </c>
      <c r="C2247" t="s">
        <v>361</v>
      </c>
      <c r="D2247" t="s">
        <v>362</v>
      </c>
      <c r="E2247" t="s">
        <v>15</v>
      </c>
      <c r="F2247" t="s">
        <v>52</v>
      </c>
      <c r="G2247" t="s">
        <v>937</v>
      </c>
      <c r="H2247">
        <v>7</v>
      </c>
      <c r="I2247">
        <v>662</v>
      </c>
      <c r="J2247">
        <v>0.05</v>
      </c>
      <c r="K2247">
        <v>4402.3</v>
      </c>
      <c r="L2247">
        <v>343.37</v>
      </c>
      <c r="M2247">
        <f t="shared" si="107"/>
        <v>4402.3</v>
      </c>
      <c r="N2247" t="str">
        <f t="shared" si="105"/>
        <v>Q3</v>
      </c>
      <c r="O2247" s="2">
        <f t="shared" si="106"/>
        <v>7.7997864752515733</v>
      </c>
      <c r="P2247" t="str">
        <f>VLOOKUP(retail_sales_2023!C2247,customers!A:J,5,)</f>
        <v>Hyderabad</v>
      </c>
      <c r="Q2247" t="str">
        <f>VLOOKUP(C2247,customers!A:J,10,0)</f>
        <v>Premium</v>
      </c>
    </row>
    <row r="2248" spans="1:17" x14ac:dyDescent="0.3">
      <c r="A2248" t="s">
        <v>3321</v>
      </c>
      <c r="B2248" s="1">
        <v>45037</v>
      </c>
      <c r="C2248" t="s">
        <v>809</v>
      </c>
      <c r="D2248" t="s">
        <v>810</v>
      </c>
      <c r="E2248" t="s">
        <v>33</v>
      </c>
      <c r="F2248" t="s">
        <v>38</v>
      </c>
      <c r="G2248" t="s">
        <v>684</v>
      </c>
      <c r="H2248">
        <v>1</v>
      </c>
      <c r="I2248">
        <v>3987.38</v>
      </c>
      <c r="J2248">
        <v>0.05</v>
      </c>
      <c r="K2248">
        <v>3788.01</v>
      </c>
      <c r="L2248">
        <v>1203.69</v>
      </c>
      <c r="M2248">
        <f t="shared" si="107"/>
        <v>3788.011</v>
      </c>
      <c r="N2248" t="str">
        <f t="shared" si="105"/>
        <v>Q2</v>
      </c>
      <c r="O2248" s="2">
        <f t="shared" si="106"/>
        <v>31.776315268439099</v>
      </c>
      <c r="P2248" t="str">
        <f>VLOOKUP(retail_sales_2023!C2248,customers!A:J,5,)</f>
        <v>Ahmedabad</v>
      </c>
      <c r="Q2248" t="str">
        <f>VLOOKUP(C2248,customers!A:J,10,0)</f>
        <v>Premium</v>
      </c>
    </row>
    <row r="2249" spans="1:17" x14ac:dyDescent="0.3">
      <c r="A2249" t="s">
        <v>3322</v>
      </c>
      <c r="B2249" s="1">
        <v>45283</v>
      </c>
      <c r="C2249" t="s">
        <v>335</v>
      </c>
      <c r="D2249" t="s">
        <v>336</v>
      </c>
      <c r="E2249" t="s">
        <v>33</v>
      </c>
      <c r="F2249" t="s">
        <v>81</v>
      </c>
      <c r="G2249" t="s">
        <v>370</v>
      </c>
      <c r="H2249">
        <v>4</v>
      </c>
      <c r="I2249">
        <v>2214.5500000000002</v>
      </c>
      <c r="J2249">
        <v>0</v>
      </c>
      <c r="K2249">
        <v>8858.2000000000007</v>
      </c>
      <c r="L2249">
        <v>3037.36</v>
      </c>
      <c r="M2249">
        <f t="shared" si="107"/>
        <v>8858.2000000000007</v>
      </c>
      <c r="N2249" t="str">
        <f t="shared" si="105"/>
        <v>Q4</v>
      </c>
      <c r="O2249" s="2">
        <f t="shared" si="106"/>
        <v>34.288681673477676</v>
      </c>
      <c r="P2249" t="str">
        <f>VLOOKUP(retail_sales_2023!C2249,customers!A:J,5,)</f>
        <v>Surat</v>
      </c>
      <c r="Q2249" t="str">
        <f>VLOOKUP(C2249,customers!A:J,10,0)</f>
        <v>Occasional</v>
      </c>
    </row>
    <row r="2250" spans="1:17" x14ac:dyDescent="0.3">
      <c r="A2250" t="s">
        <v>3323</v>
      </c>
      <c r="B2250" s="1">
        <v>45230</v>
      </c>
      <c r="C2250" t="s">
        <v>372</v>
      </c>
      <c r="D2250" t="s">
        <v>373</v>
      </c>
      <c r="E2250" t="s">
        <v>33</v>
      </c>
      <c r="F2250" t="s">
        <v>81</v>
      </c>
      <c r="G2250" t="s">
        <v>370</v>
      </c>
      <c r="H2250">
        <v>4</v>
      </c>
      <c r="I2250">
        <v>3794.75</v>
      </c>
      <c r="J2250">
        <v>0.05</v>
      </c>
      <c r="K2250">
        <v>14420.05</v>
      </c>
      <c r="L2250">
        <v>3040.75</v>
      </c>
      <c r="M2250">
        <f t="shared" si="107"/>
        <v>14420.05</v>
      </c>
      <c r="N2250" t="str">
        <f t="shared" si="105"/>
        <v>Q4</v>
      </c>
      <c r="O2250" s="2">
        <f t="shared" si="106"/>
        <v>21.086958783083276</v>
      </c>
      <c r="P2250" t="str">
        <f>VLOOKUP(retail_sales_2023!C2250,customers!A:J,5,)</f>
        <v>Pune</v>
      </c>
      <c r="Q2250" t="str">
        <f>VLOOKUP(C2250,customers!A:J,10,0)</f>
        <v>Premium</v>
      </c>
    </row>
    <row r="2251" spans="1:17" x14ac:dyDescent="0.3">
      <c r="A2251" t="s">
        <v>3324</v>
      </c>
      <c r="B2251" s="1">
        <v>44976</v>
      </c>
      <c r="C2251" t="s">
        <v>993</v>
      </c>
      <c r="D2251" t="s">
        <v>994</v>
      </c>
      <c r="E2251" t="s">
        <v>21</v>
      </c>
      <c r="F2251" t="s">
        <v>43</v>
      </c>
      <c r="G2251" t="s">
        <v>272</v>
      </c>
      <c r="H2251">
        <v>2</v>
      </c>
      <c r="I2251">
        <v>8468.64</v>
      </c>
      <c r="J2251">
        <v>0.3</v>
      </c>
      <c r="K2251">
        <v>11856.1</v>
      </c>
      <c r="L2251">
        <v>1193.1199999999999</v>
      </c>
      <c r="M2251">
        <f t="shared" si="107"/>
        <v>11856.095999999998</v>
      </c>
      <c r="N2251" t="str">
        <f t="shared" si="105"/>
        <v>Q1</v>
      </c>
      <c r="O2251" s="2">
        <f t="shared" si="106"/>
        <v>10.063342920521924</v>
      </c>
      <c r="P2251" t="str">
        <f>VLOOKUP(retail_sales_2023!C2251,customers!A:J,5,)</f>
        <v>Guwahati</v>
      </c>
      <c r="Q2251" t="str">
        <f>VLOOKUP(C2251,customers!A:J,10,0)</f>
        <v>Regular</v>
      </c>
    </row>
    <row r="2252" spans="1:17" x14ac:dyDescent="0.3">
      <c r="A2252" t="s">
        <v>3325</v>
      </c>
      <c r="B2252" s="1">
        <v>45143</v>
      </c>
      <c r="C2252" t="s">
        <v>886</v>
      </c>
      <c r="D2252" t="s">
        <v>887</v>
      </c>
      <c r="E2252" t="s">
        <v>21</v>
      </c>
      <c r="F2252" t="s">
        <v>43</v>
      </c>
      <c r="G2252" t="s">
        <v>301</v>
      </c>
      <c r="H2252">
        <v>2</v>
      </c>
      <c r="I2252">
        <v>26450.83</v>
      </c>
      <c r="J2252">
        <v>0</v>
      </c>
      <c r="K2252">
        <v>52901.66</v>
      </c>
      <c r="L2252">
        <v>5988.59</v>
      </c>
      <c r="M2252">
        <f t="shared" si="107"/>
        <v>52901.66</v>
      </c>
      <c r="N2252" t="str">
        <f t="shared" si="105"/>
        <v>Q3</v>
      </c>
      <c r="O2252" s="2">
        <f t="shared" si="106"/>
        <v>11.320230782928173</v>
      </c>
      <c r="P2252" t="str">
        <f>VLOOKUP(retail_sales_2023!C2252,customers!A:J,5,)</f>
        <v>Bhubaneswar</v>
      </c>
      <c r="Q2252" t="str">
        <f>VLOOKUP(C2252,customers!A:J,10,0)</f>
        <v>Premium</v>
      </c>
    </row>
    <row r="2253" spans="1:17" x14ac:dyDescent="0.3">
      <c r="A2253" t="s">
        <v>3326</v>
      </c>
      <c r="B2253" s="1">
        <v>45073</v>
      </c>
      <c r="C2253" t="s">
        <v>1164</v>
      </c>
      <c r="D2253" t="s">
        <v>1165</v>
      </c>
      <c r="E2253" t="s">
        <v>21</v>
      </c>
      <c r="F2253" t="s">
        <v>22</v>
      </c>
      <c r="G2253" t="s">
        <v>196</v>
      </c>
      <c r="H2253">
        <v>4</v>
      </c>
      <c r="I2253">
        <v>15418.09</v>
      </c>
      <c r="J2253">
        <v>0.1</v>
      </c>
      <c r="K2253">
        <v>55505.120000000003</v>
      </c>
      <c r="L2253">
        <v>10863.66</v>
      </c>
      <c r="M2253">
        <f t="shared" si="107"/>
        <v>55505.124000000003</v>
      </c>
      <c r="N2253" t="str">
        <f t="shared" si="105"/>
        <v>Q2</v>
      </c>
      <c r="O2253" s="2">
        <f t="shared" si="106"/>
        <v>19.572356568186862</v>
      </c>
      <c r="P2253" t="str">
        <f>VLOOKUP(retail_sales_2023!C2253,customers!A:J,5,)</f>
        <v>Bhubaneswar</v>
      </c>
      <c r="Q2253" t="str">
        <f>VLOOKUP(C2253,customers!A:J,10,0)</f>
        <v>Regular</v>
      </c>
    </row>
    <row r="2254" spans="1:17" x14ac:dyDescent="0.3">
      <c r="A2254" t="s">
        <v>3327</v>
      </c>
      <c r="B2254" s="1">
        <v>45005</v>
      </c>
      <c r="C2254" t="s">
        <v>472</v>
      </c>
      <c r="D2254" t="s">
        <v>473</v>
      </c>
      <c r="E2254" t="s">
        <v>21</v>
      </c>
      <c r="F2254" t="s">
        <v>81</v>
      </c>
      <c r="G2254" t="s">
        <v>333</v>
      </c>
      <c r="H2254">
        <v>5</v>
      </c>
      <c r="I2254">
        <v>3563.28</v>
      </c>
      <c r="J2254">
        <v>0</v>
      </c>
      <c r="K2254">
        <v>17816.400000000001</v>
      </c>
      <c r="L2254">
        <v>4857.17</v>
      </c>
      <c r="M2254">
        <f t="shared" si="107"/>
        <v>17816.400000000001</v>
      </c>
      <c r="N2254" t="str">
        <f t="shared" si="105"/>
        <v>Q1</v>
      </c>
      <c r="O2254" s="2">
        <f t="shared" si="106"/>
        <v>27.262353786399046</v>
      </c>
      <c r="P2254" t="str">
        <f>VLOOKUP(retail_sales_2023!C2254,customers!A:J,5,)</f>
        <v>Kolkata</v>
      </c>
      <c r="Q2254" t="str">
        <f>VLOOKUP(C2254,customers!A:J,10,0)</f>
        <v>Occasional</v>
      </c>
    </row>
    <row r="2255" spans="1:17" x14ac:dyDescent="0.3">
      <c r="A2255" t="s">
        <v>3328</v>
      </c>
      <c r="B2255" s="1">
        <v>45160</v>
      </c>
      <c r="C2255" t="s">
        <v>1192</v>
      </c>
      <c r="D2255" t="s">
        <v>1193</v>
      </c>
      <c r="E2255" t="s">
        <v>33</v>
      </c>
      <c r="F2255" t="s">
        <v>38</v>
      </c>
      <c r="G2255" t="s">
        <v>141</v>
      </c>
      <c r="H2255">
        <v>2</v>
      </c>
      <c r="I2255">
        <v>950.28</v>
      </c>
      <c r="J2255">
        <v>0.25</v>
      </c>
      <c r="K2255">
        <v>1425.42</v>
      </c>
      <c r="L2255">
        <v>479.03</v>
      </c>
      <c r="M2255">
        <f t="shared" si="107"/>
        <v>1425.42</v>
      </c>
      <c r="N2255" t="str">
        <f t="shared" si="105"/>
        <v>Q3</v>
      </c>
      <c r="O2255" s="2">
        <f t="shared" si="106"/>
        <v>33.606235355193554</v>
      </c>
      <c r="P2255" t="str">
        <f>VLOOKUP(retail_sales_2023!C2255,customers!A:J,5,)</f>
        <v>Ahmedabad</v>
      </c>
      <c r="Q2255" t="str">
        <f>VLOOKUP(C2255,customers!A:J,10,0)</f>
        <v>Regular</v>
      </c>
    </row>
    <row r="2256" spans="1:17" x14ac:dyDescent="0.3">
      <c r="A2256" t="s">
        <v>3329</v>
      </c>
      <c r="B2256" s="1">
        <v>45066</v>
      </c>
      <c r="C2256" t="s">
        <v>809</v>
      </c>
      <c r="D2256" t="s">
        <v>810</v>
      </c>
      <c r="E2256" t="s">
        <v>33</v>
      </c>
      <c r="F2256" t="s">
        <v>22</v>
      </c>
      <c r="G2256" t="s">
        <v>423</v>
      </c>
      <c r="H2256">
        <v>2</v>
      </c>
      <c r="I2256">
        <v>20304.05</v>
      </c>
      <c r="J2256">
        <v>0.15</v>
      </c>
      <c r="K2256">
        <v>34516.879999999997</v>
      </c>
      <c r="L2256">
        <v>10205.18</v>
      </c>
      <c r="M2256">
        <f t="shared" si="107"/>
        <v>34516.884999999995</v>
      </c>
      <c r="N2256" t="str">
        <f t="shared" si="105"/>
        <v>Q2</v>
      </c>
      <c r="O2256" s="2">
        <f t="shared" si="106"/>
        <v>29.565766083145412</v>
      </c>
      <c r="P2256" t="str">
        <f>VLOOKUP(retail_sales_2023!C2256,customers!A:J,5,)</f>
        <v>Ahmedabad</v>
      </c>
      <c r="Q2256" t="str">
        <f>VLOOKUP(C2256,customers!A:J,10,0)</f>
        <v>Premium</v>
      </c>
    </row>
    <row r="2257" spans="1:17" x14ac:dyDescent="0.3">
      <c r="A2257" t="s">
        <v>3330</v>
      </c>
      <c r="B2257" s="1">
        <v>45282</v>
      </c>
      <c r="C2257" t="s">
        <v>1245</v>
      </c>
      <c r="D2257" t="s">
        <v>1246</v>
      </c>
      <c r="E2257" t="s">
        <v>15</v>
      </c>
      <c r="F2257" t="s">
        <v>38</v>
      </c>
      <c r="G2257" t="s">
        <v>395</v>
      </c>
      <c r="H2257">
        <v>2</v>
      </c>
      <c r="I2257">
        <v>1791.51</v>
      </c>
      <c r="J2257">
        <v>0.15</v>
      </c>
      <c r="K2257">
        <v>3045.57</v>
      </c>
      <c r="L2257">
        <v>786.27</v>
      </c>
      <c r="M2257">
        <f t="shared" si="107"/>
        <v>3045.567</v>
      </c>
      <c r="N2257" t="str">
        <f t="shared" si="105"/>
        <v>Q4</v>
      </c>
      <c r="O2257" s="2">
        <f t="shared" si="106"/>
        <v>25.81684216747604</v>
      </c>
      <c r="P2257" t="str">
        <f>VLOOKUP(retail_sales_2023!C2257,customers!A:J,5,)</f>
        <v>Hyderabad</v>
      </c>
      <c r="Q2257" t="str">
        <f>VLOOKUP(C2257,customers!A:J,10,0)</f>
        <v>Premium</v>
      </c>
    </row>
    <row r="2258" spans="1:17" x14ac:dyDescent="0.3">
      <c r="A2258" t="s">
        <v>3331</v>
      </c>
      <c r="B2258" s="1">
        <v>45100</v>
      </c>
      <c r="C2258" t="s">
        <v>55</v>
      </c>
      <c r="D2258" t="s">
        <v>56</v>
      </c>
      <c r="E2258" t="s">
        <v>27</v>
      </c>
      <c r="F2258" t="s">
        <v>52</v>
      </c>
      <c r="G2258" t="s">
        <v>169</v>
      </c>
      <c r="H2258">
        <v>9</v>
      </c>
      <c r="I2258">
        <v>507.67</v>
      </c>
      <c r="J2258">
        <v>0.25</v>
      </c>
      <c r="K2258">
        <v>3426.77</v>
      </c>
      <c r="L2258">
        <v>-53.88</v>
      </c>
      <c r="M2258">
        <f t="shared" si="107"/>
        <v>3426.7725</v>
      </c>
      <c r="N2258" t="str">
        <f t="shared" si="105"/>
        <v>Q2</v>
      </c>
      <c r="O2258" s="2">
        <f t="shared" si="106"/>
        <v>-1.572326126352221</v>
      </c>
      <c r="P2258" t="str">
        <f>VLOOKUP(retail_sales_2023!C2258,customers!A:J,5,)</f>
        <v>Lucknow</v>
      </c>
      <c r="Q2258" t="str">
        <f>VLOOKUP(C2258,customers!A:J,10,0)</f>
        <v>Premium</v>
      </c>
    </row>
    <row r="2259" spans="1:17" x14ac:dyDescent="0.3">
      <c r="A2259" t="s">
        <v>3332</v>
      </c>
      <c r="B2259" s="1">
        <v>45131</v>
      </c>
      <c r="C2259" t="s">
        <v>1338</v>
      </c>
      <c r="D2259" t="s">
        <v>1339</v>
      </c>
      <c r="E2259" t="s">
        <v>27</v>
      </c>
      <c r="F2259" t="s">
        <v>81</v>
      </c>
      <c r="G2259" t="s">
        <v>264</v>
      </c>
      <c r="H2259">
        <v>3</v>
      </c>
      <c r="I2259">
        <v>1809.32</v>
      </c>
      <c r="J2259">
        <v>0.1</v>
      </c>
      <c r="K2259">
        <v>4885.16</v>
      </c>
      <c r="L2259">
        <v>1570.18</v>
      </c>
      <c r="M2259">
        <f t="shared" si="107"/>
        <v>4885.1639999999998</v>
      </c>
      <c r="N2259" t="str">
        <f t="shared" si="105"/>
        <v>Q3</v>
      </c>
      <c r="O2259" s="2">
        <f t="shared" si="106"/>
        <v>32.141833634927011</v>
      </c>
      <c r="P2259" t="str">
        <f>VLOOKUP(retail_sales_2023!C2259,customers!A:J,5,)</f>
        <v>Lucknow</v>
      </c>
      <c r="Q2259" t="str">
        <f>VLOOKUP(C2259,customers!A:J,10,0)</f>
        <v>Premium</v>
      </c>
    </row>
    <row r="2260" spans="1:17" x14ac:dyDescent="0.3">
      <c r="A2260" t="s">
        <v>3333</v>
      </c>
      <c r="B2260" s="1">
        <v>45024</v>
      </c>
      <c r="C2260" t="s">
        <v>221</v>
      </c>
      <c r="D2260" t="s">
        <v>222</v>
      </c>
      <c r="E2260" t="s">
        <v>27</v>
      </c>
      <c r="F2260" t="s">
        <v>28</v>
      </c>
      <c r="G2260" t="s">
        <v>29</v>
      </c>
      <c r="H2260">
        <v>2</v>
      </c>
      <c r="I2260">
        <v>5319.42</v>
      </c>
      <c r="J2260">
        <v>0.25</v>
      </c>
      <c r="K2260">
        <v>7979.13</v>
      </c>
      <c r="L2260">
        <v>1591.72</v>
      </c>
      <c r="M2260">
        <f t="shared" si="107"/>
        <v>7979.13</v>
      </c>
      <c r="N2260" t="str">
        <f t="shared" si="105"/>
        <v>Q2</v>
      </c>
      <c r="O2260" s="2">
        <f t="shared" si="106"/>
        <v>19.948540755696424</v>
      </c>
      <c r="P2260" t="str">
        <f>VLOOKUP(retail_sales_2023!C2260,customers!A:J,5,)</f>
        <v>Lucknow</v>
      </c>
      <c r="Q2260" t="str">
        <f>VLOOKUP(C2260,customers!A:J,10,0)</f>
        <v>Premium</v>
      </c>
    </row>
    <row r="2261" spans="1:17" x14ac:dyDescent="0.3">
      <c r="A2261" t="s">
        <v>3334</v>
      </c>
      <c r="B2261" s="1">
        <v>45091</v>
      </c>
      <c r="C2261" t="s">
        <v>1896</v>
      </c>
      <c r="D2261" t="s">
        <v>1897</v>
      </c>
      <c r="E2261" t="s">
        <v>33</v>
      </c>
      <c r="F2261" t="s">
        <v>52</v>
      </c>
      <c r="G2261" t="s">
        <v>235</v>
      </c>
      <c r="H2261">
        <v>10</v>
      </c>
      <c r="I2261">
        <v>721.22</v>
      </c>
      <c r="J2261">
        <v>0</v>
      </c>
      <c r="K2261">
        <v>7212.2</v>
      </c>
      <c r="L2261">
        <v>568.86</v>
      </c>
      <c r="M2261">
        <f t="shared" si="107"/>
        <v>7212.2000000000007</v>
      </c>
      <c r="N2261" t="str">
        <f t="shared" si="105"/>
        <v>Q2</v>
      </c>
      <c r="O2261" s="2">
        <f t="shared" si="106"/>
        <v>7.8874684562269497</v>
      </c>
      <c r="P2261" t="str">
        <f>VLOOKUP(retail_sales_2023!C2261,customers!A:J,5,)</f>
        <v>Mumbai</v>
      </c>
      <c r="Q2261" t="str">
        <f>VLOOKUP(C2261,customers!A:J,10,0)</f>
        <v>Premium</v>
      </c>
    </row>
    <row r="2262" spans="1:17" x14ac:dyDescent="0.3">
      <c r="A2262" t="s">
        <v>3335</v>
      </c>
      <c r="B2262" s="1">
        <v>45277</v>
      </c>
      <c r="C2262" t="s">
        <v>2450</v>
      </c>
      <c r="D2262" t="s">
        <v>2451</v>
      </c>
      <c r="E2262" t="s">
        <v>21</v>
      </c>
      <c r="F2262" t="s">
        <v>38</v>
      </c>
      <c r="G2262" t="s">
        <v>73</v>
      </c>
      <c r="H2262">
        <v>4</v>
      </c>
      <c r="I2262">
        <v>2007.34</v>
      </c>
      <c r="J2262">
        <v>0.1</v>
      </c>
      <c r="K2262">
        <v>7226.42</v>
      </c>
      <c r="L2262">
        <v>2030.85</v>
      </c>
      <c r="M2262">
        <f t="shared" si="107"/>
        <v>7226.424</v>
      </c>
      <c r="N2262" t="str">
        <f t="shared" si="105"/>
        <v>Q4</v>
      </c>
      <c r="O2262" s="2">
        <f t="shared" si="106"/>
        <v>28.103127136258337</v>
      </c>
      <c r="P2262" t="str">
        <f>VLOOKUP(retail_sales_2023!C2262,customers!A:J,5,)</f>
        <v>Kolkata</v>
      </c>
      <c r="Q2262" t="str">
        <f>VLOOKUP(C2262,customers!A:J,10,0)</f>
        <v>Regular</v>
      </c>
    </row>
    <row r="2263" spans="1:17" x14ac:dyDescent="0.3">
      <c r="A2263" t="s">
        <v>3336</v>
      </c>
      <c r="B2263" s="1">
        <v>45202</v>
      </c>
      <c r="C2263" t="s">
        <v>397</v>
      </c>
      <c r="D2263" t="s">
        <v>398</v>
      </c>
      <c r="E2263" t="s">
        <v>21</v>
      </c>
      <c r="F2263" t="s">
        <v>16</v>
      </c>
      <c r="G2263" t="s">
        <v>86</v>
      </c>
      <c r="H2263">
        <v>1</v>
      </c>
      <c r="I2263">
        <v>342.6</v>
      </c>
      <c r="J2263">
        <v>0</v>
      </c>
      <c r="K2263">
        <v>342.6</v>
      </c>
      <c r="L2263">
        <v>140.83000000000001</v>
      </c>
      <c r="M2263">
        <f t="shared" si="107"/>
        <v>342.6</v>
      </c>
      <c r="N2263" t="str">
        <f t="shared" si="105"/>
        <v>Q4</v>
      </c>
      <c r="O2263" s="2">
        <f t="shared" si="106"/>
        <v>41.106246351430244</v>
      </c>
      <c r="P2263" t="str">
        <f>VLOOKUP(retail_sales_2023!C2263,customers!A:J,5,)</f>
        <v>Patna</v>
      </c>
      <c r="Q2263" t="str">
        <f>VLOOKUP(C2263,customers!A:J,10,0)</f>
        <v>Premium</v>
      </c>
    </row>
    <row r="2264" spans="1:17" x14ac:dyDescent="0.3">
      <c r="A2264" t="s">
        <v>3337</v>
      </c>
      <c r="B2264" s="1">
        <v>45073</v>
      </c>
      <c r="C2264" t="s">
        <v>2321</v>
      </c>
      <c r="D2264" t="s">
        <v>2322</v>
      </c>
      <c r="E2264" t="s">
        <v>33</v>
      </c>
      <c r="F2264" t="s">
        <v>16</v>
      </c>
      <c r="G2264" t="s">
        <v>286</v>
      </c>
      <c r="H2264">
        <v>1</v>
      </c>
      <c r="I2264">
        <v>801.47</v>
      </c>
      <c r="J2264">
        <v>0.25</v>
      </c>
      <c r="K2264">
        <v>601.1</v>
      </c>
      <c r="L2264">
        <v>234.12</v>
      </c>
      <c r="M2264">
        <f t="shared" si="107"/>
        <v>601.10249999999996</v>
      </c>
      <c r="N2264" t="str">
        <f t="shared" si="105"/>
        <v>Q2</v>
      </c>
      <c r="O2264" s="2">
        <f t="shared" si="106"/>
        <v>38.948594243886205</v>
      </c>
      <c r="P2264" t="str">
        <f>VLOOKUP(retail_sales_2023!C2264,customers!A:J,5,)</f>
        <v>Mumbai</v>
      </c>
      <c r="Q2264" t="str">
        <f>VLOOKUP(C2264,customers!A:J,10,0)</f>
        <v>Premium</v>
      </c>
    </row>
    <row r="2265" spans="1:17" x14ac:dyDescent="0.3">
      <c r="A2265" t="s">
        <v>3338</v>
      </c>
      <c r="B2265" s="1">
        <v>45215</v>
      </c>
      <c r="C2265" t="s">
        <v>1211</v>
      </c>
      <c r="D2265" t="s">
        <v>1212</v>
      </c>
      <c r="E2265" t="s">
        <v>15</v>
      </c>
      <c r="F2265" t="s">
        <v>52</v>
      </c>
      <c r="G2265" t="s">
        <v>226</v>
      </c>
      <c r="H2265">
        <v>3</v>
      </c>
      <c r="I2265">
        <v>304.27999999999997</v>
      </c>
      <c r="J2265">
        <v>0.05</v>
      </c>
      <c r="K2265">
        <v>867.2</v>
      </c>
      <c r="L2265">
        <v>78.56</v>
      </c>
      <c r="M2265">
        <f t="shared" si="107"/>
        <v>867.19799999999987</v>
      </c>
      <c r="N2265" t="str">
        <f t="shared" si="105"/>
        <v>Q4</v>
      </c>
      <c r="O2265" s="2">
        <f t="shared" si="106"/>
        <v>9.0590405904059033</v>
      </c>
      <c r="P2265" t="str">
        <f>VLOOKUP(retail_sales_2023!C2265,customers!A:J,5,)</f>
        <v>Kochi</v>
      </c>
      <c r="Q2265" t="str">
        <f>VLOOKUP(C2265,customers!A:J,10,0)</f>
        <v>Regular</v>
      </c>
    </row>
    <row r="2266" spans="1:17" x14ac:dyDescent="0.3">
      <c r="A2266" t="s">
        <v>3339</v>
      </c>
      <c r="B2266" s="1">
        <v>44934</v>
      </c>
      <c r="C2266" t="s">
        <v>144</v>
      </c>
      <c r="D2266" t="s">
        <v>145</v>
      </c>
      <c r="E2266" t="s">
        <v>33</v>
      </c>
      <c r="F2266" t="s">
        <v>52</v>
      </c>
      <c r="G2266" t="s">
        <v>235</v>
      </c>
      <c r="H2266">
        <v>2</v>
      </c>
      <c r="I2266">
        <v>655.43</v>
      </c>
      <c r="J2266">
        <v>0</v>
      </c>
      <c r="K2266">
        <v>1310.86</v>
      </c>
      <c r="L2266">
        <v>124.75</v>
      </c>
      <c r="M2266">
        <f t="shared" si="107"/>
        <v>1310.86</v>
      </c>
      <c r="N2266" t="str">
        <f t="shared" si="105"/>
        <v>Q1</v>
      </c>
      <c r="O2266" s="2">
        <f t="shared" si="106"/>
        <v>9.5166531895091779</v>
      </c>
      <c r="P2266" t="str">
        <f>VLOOKUP(retail_sales_2023!C2266,customers!A:J,5,)</f>
        <v>Pune</v>
      </c>
      <c r="Q2266" t="str">
        <f>VLOOKUP(C2266,customers!A:J,10,0)</f>
        <v>Regular</v>
      </c>
    </row>
    <row r="2267" spans="1:17" x14ac:dyDescent="0.3">
      <c r="A2267" t="s">
        <v>3340</v>
      </c>
      <c r="B2267" s="1">
        <v>45146</v>
      </c>
      <c r="C2267" t="s">
        <v>1450</v>
      </c>
      <c r="D2267" t="s">
        <v>1451</v>
      </c>
      <c r="E2267" t="s">
        <v>21</v>
      </c>
      <c r="F2267" t="s">
        <v>52</v>
      </c>
      <c r="G2267" t="s">
        <v>117</v>
      </c>
      <c r="H2267">
        <v>8</v>
      </c>
      <c r="I2267">
        <v>773.77</v>
      </c>
      <c r="J2267">
        <v>0.3</v>
      </c>
      <c r="K2267">
        <v>4333.1099999999997</v>
      </c>
      <c r="L2267">
        <v>432.52</v>
      </c>
      <c r="M2267">
        <f t="shared" si="107"/>
        <v>4333.1119999999992</v>
      </c>
      <c r="N2267" t="str">
        <f t="shared" si="105"/>
        <v>Q3</v>
      </c>
      <c r="O2267" s="2">
        <f t="shared" si="106"/>
        <v>9.981745213022517</v>
      </c>
      <c r="P2267" t="str">
        <f>VLOOKUP(retail_sales_2023!C2267,customers!A:J,5,)</f>
        <v>Ranchi</v>
      </c>
      <c r="Q2267" t="str">
        <f>VLOOKUP(C2267,customers!A:J,10,0)</f>
        <v>Premium</v>
      </c>
    </row>
    <row r="2268" spans="1:17" x14ac:dyDescent="0.3">
      <c r="A2268" t="s">
        <v>3341</v>
      </c>
      <c r="B2268" s="1">
        <v>44989</v>
      </c>
      <c r="C2268" t="s">
        <v>660</v>
      </c>
      <c r="D2268" t="s">
        <v>661</v>
      </c>
      <c r="E2268" t="s">
        <v>21</v>
      </c>
      <c r="F2268" t="s">
        <v>52</v>
      </c>
      <c r="G2268" t="s">
        <v>235</v>
      </c>
      <c r="H2268">
        <v>1</v>
      </c>
      <c r="I2268">
        <v>154.19</v>
      </c>
      <c r="J2268">
        <v>0</v>
      </c>
      <c r="K2268">
        <v>154.19</v>
      </c>
      <c r="L2268">
        <v>11.87</v>
      </c>
      <c r="M2268">
        <f t="shared" si="107"/>
        <v>154.19</v>
      </c>
      <c r="N2268" t="str">
        <f t="shared" si="105"/>
        <v>Q1</v>
      </c>
      <c r="O2268" s="2">
        <f t="shared" si="106"/>
        <v>7.6982943122122043</v>
      </c>
      <c r="P2268" t="str">
        <f>VLOOKUP(retail_sales_2023!C2268,customers!A:J,5,)</f>
        <v>Ranchi</v>
      </c>
      <c r="Q2268" t="str">
        <f>VLOOKUP(C2268,customers!A:J,10,0)</f>
        <v>Regular</v>
      </c>
    </row>
    <row r="2269" spans="1:17" x14ac:dyDescent="0.3">
      <c r="A2269" t="s">
        <v>3342</v>
      </c>
      <c r="B2269" s="1">
        <v>45172</v>
      </c>
      <c r="C2269" t="s">
        <v>335</v>
      </c>
      <c r="D2269" t="s">
        <v>336</v>
      </c>
      <c r="E2269" t="s">
        <v>33</v>
      </c>
      <c r="F2269" t="s">
        <v>81</v>
      </c>
      <c r="G2269" t="s">
        <v>239</v>
      </c>
      <c r="H2269">
        <v>3</v>
      </c>
      <c r="I2269">
        <v>487.14</v>
      </c>
      <c r="J2269">
        <v>0.05</v>
      </c>
      <c r="K2269">
        <v>1388.35</v>
      </c>
      <c r="L2269">
        <v>312.86</v>
      </c>
      <c r="M2269">
        <f t="shared" si="107"/>
        <v>1388.3489999999999</v>
      </c>
      <c r="N2269" t="str">
        <f t="shared" si="105"/>
        <v>Q3</v>
      </c>
      <c r="O2269" s="2">
        <f t="shared" si="106"/>
        <v>22.534663449418378</v>
      </c>
      <c r="P2269" t="str">
        <f>VLOOKUP(retail_sales_2023!C2269,customers!A:J,5,)</f>
        <v>Surat</v>
      </c>
      <c r="Q2269" t="str">
        <f>VLOOKUP(C2269,customers!A:J,10,0)</f>
        <v>Occasional</v>
      </c>
    </row>
    <row r="2270" spans="1:17" x14ac:dyDescent="0.3">
      <c r="A2270" t="s">
        <v>3343</v>
      </c>
      <c r="B2270" s="1">
        <v>45265</v>
      </c>
      <c r="C2270" t="s">
        <v>544</v>
      </c>
      <c r="D2270" t="s">
        <v>545</v>
      </c>
      <c r="E2270" t="s">
        <v>15</v>
      </c>
      <c r="F2270" t="s">
        <v>16</v>
      </c>
      <c r="G2270" t="s">
        <v>319</v>
      </c>
      <c r="H2270">
        <v>3</v>
      </c>
      <c r="I2270">
        <v>964.27</v>
      </c>
      <c r="J2270">
        <v>0.15</v>
      </c>
      <c r="K2270">
        <v>2458.89</v>
      </c>
      <c r="L2270">
        <v>619.86</v>
      </c>
      <c r="M2270">
        <f t="shared" si="107"/>
        <v>2458.8885</v>
      </c>
      <c r="N2270" t="str">
        <f t="shared" si="105"/>
        <v>Q4</v>
      </c>
      <c r="O2270" s="2">
        <f t="shared" si="106"/>
        <v>25.208935739297001</v>
      </c>
      <c r="P2270" t="str">
        <f>VLOOKUP(retail_sales_2023!C2270,customers!A:J,5,)</f>
        <v>Bengaluru</v>
      </c>
      <c r="Q2270" t="str">
        <f>VLOOKUP(C2270,customers!A:J,10,0)</f>
        <v>Premium</v>
      </c>
    </row>
    <row r="2271" spans="1:17" x14ac:dyDescent="0.3">
      <c r="A2271" t="s">
        <v>3344</v>
      </c>
      <c r="B2271" s="1">
        <v>45182</v>
      </c>
      <c r="C2271" t="s">
        <v>1585</v>
      </c>
      <c r="D2271" t="s">
        <v>1586</v>
      </c>
      <c r="E2271" t="s">
        <v>15</v>
      </c>
      <c r="F2271" t="s">
        <v>81</v>
      </c>
      <c r="G2271" t="s">
        <v>158</v>
      </c>
      <c r="H2271">
        <v>1</v>
      </c>
      <c r="I2271">
        <v>3896.36</v>
      </c>
      <c r="J2271">
        <v>0.05</v>
      </c>
      <c r="K2271">
        <v>3701.54</v>
      </c>
      <c r="L2271">
        <v>781.15</v>
      </c>
      <c r="M2271">
        <f t="shared" si="107"/>
        <v>3701.5419999999999</v>
      </c>
      <c r="N2271" t="str">
        <f t="shared" si="105"/>
        <v>Q3</v>
      </c>
      <c r="O2271" s="2">
        <f t="shared" si="106"/>
        <v>21.103378593774483</v>
      </c>
      <c r="P2271" t="str">
        <f>VLOOKUP(retail_sales_2023!C2271,customers!A:J,5,)</f>
        <v>Coimbatore</v>
      </c>
      <c r="Q2271" t="str">
        <f>VLOOKUP(C2271,customers!A:J,10,0)</f>
        <v>Premium</v>
      </c>
    </row>
    <row r="2272" spans="1:17" x14ac:dyDescent="0.3">
      <c r="A2272" t="s">
        <v>3345</v>
      </c>
      <c r="B2272" s="1">
        <v>44990</v>
      </c>
      <c r="C2272" t="s">
        <v>393</v>
      </c>
      <c r="D2272" t="s">
        <v>394</v>
      </c>
      <c r="E2272" t="s">
        <v>33</v>
      </c>
      <c r="F2272" t="s">
        <v>16</v>
      </c>
      <c r="G2272" t="s">
        <v>898</v>
      </c>
      <c r="H2272">
        <v>5</v>
      </c>
      <c r="I2272">
        <v>731.48</v>
      </c>
      <c r="J2272">
        <v>0.05</v>
      </c>
      <c r="K2272">
        <v>3474.53</v>
      </c>
      <c r="L2272">
        <v>886.04</v>
      </c>
      <c r="M2272">
        <f t="shared" si="107"/>
        <v>3474.5299999999997</v>
      </c>
      <c r="N2272" t="str">
        <f t="shared" si="105"/>
        <v>Q1</v>
      </c>
      <c r="O2272" s="2">
        <f t="shared" si="106"/>
        <v>25.501003013357199</v>
      </c>
      <c r="P2272" t="str">
        <f>VLOOKUP(retail_sales_2023!C2272,customers!A:J,5,)</f>
        <v>Ahmedabad</v>
      </c>
      <c r="Q2272" t="str">
        <f>VLOOKUP(C2272,customers!A:J,10,0)</f>
        <v>Premium</v>
      </c>
    </row>
    <row r="2273" spans="1:17" x14ac:dyDescent="0.3">
      <c r="A2273" t="s">
        <v>3346</v>
      </c>
      <c r="B2273" s="1">
        <v>44957</v>
      </c>
      <c r="C2273" t="s">
        <v>1698</v>
      </c>
      <c r="D2273" t="s">
        <v>1699</v>
      </c>
      <c r="E2273" t="s">
        <v>15</v>
      </c>
      <c r="F2273" t="s">
        <v>16</v>
      </c>
      <c r="G2273" t="s">
        <v>192</v>
      </c>
      <c r="H2273">
        <v>3</v>
      </c>
      <c r="I2273">
        <v>203.82</v>
      </c>
      <c r="J2273">
        <v>0</v>
      </c>
      <c r="K2273">
        <v>611.46</v>
      </c>
      <c r="L2273">
        <v>151.44999999999999</v>
      </c>
      <c r="M2273">
        <f t="shared" si="107"/>
        <v>611.46</v>
      </c>
      <c r="N2273" t="str">
        <f t="shared" si="105"/>
        <v>Q1</v>
      </c>
      <c r="O2273" s="2">
        <f t="shared" si="106"/>
        <v>24.768586661433286</v>
      </c>
      <c r="P2273" t="str">
        <f>VLOOKUP(retail_sales_2023!C2273,customers!A:J,5,)</f>
        <v>Hyderabad</v>
      </c>
      <c r="Q2273" t="str">
        <f>VLOOKUP(C2273,customers!A:J,10,0)</f>
        <v>Regular</v>
      </c>
    </row>
    <row r="2274" spans="1:17" x14ac:dyDescent="0.3">
      <c r="A2274" t="s">
        <v>3347</v>
      </c>
      <c r="B2274" s="1">
        <v>45128</v>
      </c>
      <c r="C2274" t="s">
        <v>3348</v>
      </c>
      <c r="D2274" t="s">
        <v>3349</v>
      </c>
      <c r="E2274" t="s">
        <v>15</v>
      </c>
      <c r="F2274" t="s">
        <v>52</v>
      </c>
      <c r="G2274" t="s">
        <v>937</v>
      </c>
      <c r="H2274">
        <v>5</v>
      </c>
      <c r="I2274">
        <v>755.66</v>
      </c>
      <c r="J2274">
        <v>0.1</v>
      </c>
      <c r="K2274">
        <v>3400.47</v>
      </c>
      <c r="L2274">
        <v>-124.6</v>
      </c>
      <c r="M2274">
        <f t="shared" si="107"/>
        <v>3400.47</v>
      </c>
      <c r="N2274" t="str">
        <f t="shared" si="105"/>
        <v>Q3</v>
      </c>
      <c r="O2274" s="2">
        <f t="shared" si="106"/>
        <v>-3.6641993606766121</v>
      </c>
      <c r="P2274" t="str">
        <f>VLOOKUP(retail_sales_2023!C2274,customers!A:J,5,)</f>
        <v>Kochi</v>
      </c>
      <c r="Q2274" t="str">
        <f>VLOOKUP(C2274,customers!A:J,10,0)</f>
        <v>Premium</v>
      </c>
    </row>
    <row r="2275" spans="1:17" x14ac:dyDescent="0.3">
      <c r="A2275" t="s">
        <v>3350</v>
      </c>
      <c r="B2275" s="1">
        <v>45062</v>
      </c>
      <c r="C2275" t="s">
        <v>719</v>
      </c>
      <c r="D2275" t="s">
        <v>720</v>
      </c>
      <c r="E2275" t="s">
        <v>33</v>
      </c>
      <c r="F2275" t="s">
        <v>81</v>
      </c>
      <c r="G2275" t="s">
        <v>239</v>
      </c>
      <c r="H2275">
        <v>4</v>
      </c>
      <c r="I2275">
        <v>430.4</v>
      </c>
      <c r="J2275">
        <v>0</v>
      </c>
      <c r="K2275">
        <v>1721.6</v>
      </c>
      <c r="L2275">
        <v>503.73</v>
      </c>
      <c r="M2275">
        <f t="shared" si="107"/>
        <v>1721.6</v>
      </c>
      <c r="N2275" t="str">
        <f t="shared" si="105"/>
        <v>Q2</v>
      </c>
      <c r="O2275" s="2">
        <f t="shared" si="106"/>
        <v>29.259409851301115</v>
      </c>
      <c r="P2275" t="str">
        <f>VLOOKUP(retail_sales_2023!C2275,customers!A:J,5,)</f>
        <v>Pune</v>
      </c>
      <c r="Q2275" t="str">
        <f>VLOOKUP(C2275,customers!A:J,10,0)</f>
        <v>Regular</v>
      </c>
    </row>
    <row r="2276" spans="1:17" x14ac:dyDescent="0.3">
      <c r="A2276" t="s">
        <v>3351</v>
      </c>
      <c r="B2276" s="1">
        <v>44929</v>
      </c>
      <c r="C2276" t="s">
        <v>63</v>
      </c>
      <c r="D2276" t="s">
        <v>64</v>
      </c>
      <c r="E2276" t="s">
        <v>21</v>
      </c>
      <c r="F2276" t="s">
        <v>52</v>
      </c>
      <c r="G2276" t="s">
        <v>133</v>
      </c>
      <c r="H2276">
        <v>3</v>
      </c>
      <c r="I2276">
        <v>102.9</v>
      </c>
      <c r="J2276">
        <v>0.05</v>
      </c>
      <c r="K2276">
        <v>293.27</v>
      </c>
      <c r="L2276">
        <v>26.74</v>
      </c>
      <c r="M2276">
        <f t="shared" si="107"/>
        <v>293.26500000000004</v>
      </c>
      <c r="N2276" t="str">
        <f t="shared" si="105"/>
        <v>Q1</v>
      </c>
      <c r="O2276" s="2">
        <f t="shared" si="106"/>
        <v>9.1178777235994133</v>
      </c>
      <c r="P2276" t="str">
        <f>VLOOKUP(retail_sales_2023!C2276,customers!A:J,5,)</f>
        <v>Guwahati</v>
      </c>
      <c r="Q2276" t="str">
        <f>VLOOKUP(C2276,customers!A:J,10,0)</f>
        <v>Regular</v>
      </c>
    </row>
    <row r="2277" spans="1:17" x14ac:dyDescent="0.3">
      <c r="A2277" t="s">
        <v>3352</v>
      </c>
      <c r="B2277" s="1">
        <v>45003</v>
      </c>
      <c r="C2277" t="s">
        <v>1399</v>
      </c>
      <c r="D2277" t="s">
        <v>1400</v>
      </c>
      <c r="E2277" t="s">
        <v>21</v>
      </c>
      <c r="F2277" t="s">
        <v>43</v>
      </c>
      <c r="G2277" t="s">
        <v>301</v>
      </c>
      <c r="H2277">
        <v>1</v>
      </c>
      <c r="I2277">
        <v>10964.04</v>
      </c>
      <c r="J2277">
        <v>0</v>
      </c>
      <c r="K2277">
        <v>10964.04</v>
      </c>
      <c r="L2277">
        <v>-662.2</v>
      </c>
      <c r="M2277">
        <f t="shared" si="107"/>
        <v>10964.04</v>
      </c>
      <c r="N2277" t="str">
        <f t="shared" si="105"/>
        <v>Q1</v>
      </c>
      <c r="O2277" s="2">
        <f t="shared" si="106"/>
        <v>-6.0397444737523758</v>
      </c>
      <c r="P2277" t="str">
        <f>VLOOKUP(retail_sales_2023!C2277,customers!A:J,5,)</f>
        <v>Bhubaneswar</v>
      </c>
      <c r="Q2277" t="str">
        <f>VLOOKUP(C2277,customers!A:J,10,0)</f>
        <v>Premium</v>
      </c>
    </row>
    <row r="2278" spans="1:17" x14ac:dyDescent="0.3">
      <c r="A2278" t="s">
        <v>3353</v>
      </c>
      <c r="B2278" s="1">
        <v>45040</v>
      </c>
      <c r="C2278" t="s">
        <v>270</v>
      </c>
      <c r="D2278" t="s">
        <v>271</v>
      </c>
      <c r="E2278" t="s">
        <v>15</v>
      </c>
      <c r="F2278" t="s">
        <v>28</v>
      </c>
      <c r="G2278" t="s">
        <v>439</v>
      </c>
      <c r="H2278">
        <v>5</v>
      </c>
      <c r="I2278">
        <v>1026.5999999999999</v>
      </c>
      <c r="J2278">
        <v>0</v>
      </c>
      <c r="K2278">
        <v>5133</v>
      </c>
      <c r="L2278">
        <v>863.86</v>
      </c>
      <c r="M2278">
        <f t="shared" si="107"/>
        <v>5133</v>
      </c>
      <c r="N2278" t="str">
        <f t="shared" si="105"/>
        <v>Q2</v>
      </c>
      <c r="O2278" s="2">
        <f t="shared" si="106"/>
        <v>16.829534385349699</v>
      </c>
      <c r="P2278" t="str">
        <f>VLOOKUP(retail_sales_2023!C2278,customers!A:J,5,)</f>
        <v>Chennai</v>
      </c>
      <c r="Q2278" t="str">
        <f>VLOOKUP(C2278,customers!A:J,10,0)</f>
        <v>Regular</v>
      </c>
    </row>
    <row r="2279" spans="1:17" x14ac:dyDescent="0.3">
      <c r="A2279" t="s">
        <v>3354</v>
      </c>
      <c r="B2279" s="1">
        <v>45156</v>
      </c>
      <c r="C2279" t="s">
        <v>722</v>
      </c>
      <c r="D2279" t="s">
        <v>723</v>
      </c>
      <c r="E2279" t="s">
        <v>15</v>
      </c>
      <c r="F2279" t="s">
        <v>52</v>
      </c>
      <c r="G2279" t="s">
        <v>69</v>
      </c>
      <c r="H2279">
        <v>3</v>
      </c>
      <c r="I2279">
        <v>620.49</v>
      </c>
      <c r="J2279">
        <v>0.15</v>
      </c>
      <c r="K2279">
        <v>1582.25</v>
      </c>
      <c r="L2279">
        <v>138.56</v>
      </c>
      <c r="M2279">
        <f t="shared" si="107"/>
        <v>1582.2494999999999</v>
      </c>
      <c r="N2279" t="str">
        <f t="shared" si="105"/>
        <v>Q3</v>
      </c>
      <c r="O2279" s="2">
        <f t="shared" si="106"/>
        <v>8.7571496286933161</v>
      </c>
      <c r="P2279" t="str">
        <f>VLOOKUP(retail_sales_2023!C2279,customers!A:J,5,)</f>
        <v>Bengaluru</v>
      </c>
      <c r="Q2279" t="str">
        <f>VLOOKUP(C2279,customers!A:J,10,0)</f>
        <v>Premium</v>
      </c>
    </row>
    <row r="2280" spans="1:17" x14ac:dyDescent="0.3">
      <c r="A2280" t="s">
        <v>3355</v>
      </c>
      <c r="B2280" s="1">
        <v>45238</v>
      </c>
      <c r="C2280" t="s">
        <v>1399</v>
      </c>
      <c r="D2280" t="s">
        <v>1400</v>
      </c>
      <c r="E2280" t="s">
        <v>21</v>
      </c>
      <c r="F2280" t="s">
        <v>43</v>
      </c>
      <c r="G2280" t="s">
        <v>282</v>
      </c>
      <c r="H2280">
        <v>5</v>
      </c>
      <c r="I2280">
        <v>16834.419999999998</v>
      </c>
      <c r="J2280">
        <v>0.3</v>
      </c>
      <c r="K2280">
        <v>58920.47</v>
      </c>
      <c r="L2280">
        <v>5725.04</v>
      </c>
      <c r="M2280">
        <f t="shared" si="107"/>
        <v>58920.469999999987</v>
      </c>
      <c r="N2280" t="str">
        <f t="shared" si="105"/>
        <v>Q4</v>
      </c>
      <c r="O2280" s="2">
        <f t="shared" si="106"/>
        <v>9.7165552141725957</v>
      </c>
      <c r="P2280" t="str">
        <f>VLOOKUP(retail_sales_2023!C2280,customers!A:J,5,)</f>
        <v>Bhubaneswar</v>
      </c>
      <c r="Q2280" t="str">
        <f>VLOOKUP(C2280,customers!A:J,10,0)</f>
        <v>Premium</v>
      </c>
    </row>
    <row r="2281" spans="1:17" x14ac:dyDescent="0.3">
      <c r="A2281" t="s">
        <v>3356</v>
      </c>
      <c r="B2281" s="1">
        <v>45134</v>
      </c>
      <c r="C2281" t="s">
        <v>738</v>
      </c>
      <c r="D2281" t="s">
        <v>739</v>
      </c>
      <c r="E2281" t="s">
        <v>15</v>
      </c>
      <c r="F2281" t="s">
        <v>81</v>
      </c>
      <c r="G2281" t="s">
        <v>82</v>
      </c>
      <c r="H2281">
        <v>0</v>
      </c>
      <c r="I2281">
        <v>3241.17</v>
      </c>
      <c r="J2281">
        <v>0.2</v>
      </c>
      <c r="K2281">
        <v>0</v>
      </c>
      <c r="L2281">
        <v>0</v>
      </c>
      <c r="M2281">
        <f t="shared" si="107"/>
        <v>0</v>
      </c>
      <c r="N2281" t="str">
        <f t="shared" si="105"/>
        <v>Q3</v>
      </c>
      <c r="O2281" s="2">
        <v>0</v>
      </c>
      <c r="P2281" t="str">
        <f>VLOOKUP(retail_sales_2023!C2281,customers!A:J,5,)</f>
        <v>Bengaluru</v>
      </c>
      <c r="Q2281" t="str">
        <f>VLOOKUP(C2281,customers!A:J,10,0)</f>
        <v>Premium</v>
      </c>
    </row>
    <row r="2282" spans="1:17" x14ac:dyDescent="0.3">
      <c r="A2282" t="s">
        <v>3357</v>
      </c>
      <c r="B2282" s="1">
        <v>44990</v>
      </c>
      <c r="C2282" t="s">
        <v>554</v>
      </c>
      <c r="D2282" t="s">
        <v>555</v>
      </c>
      <c r="E2282" t="s">
        <v>33</v>
      </c>
      <c r="F2282" t="s">
        <v>52</v>
      </c>
      <c r="G2282" t="s">
        <v>226</v>
      </c>
      <c r="H2282">
        <v>9</v>
      </c>
      <c r="I2282">
        <v>258.72000000000003</v>
      </c>
      <c r="J2282">
        <v>0</v>
      </c>
      <c r="K2282">
        <v>2328.48</v>
      </c>
      <c r="L2282">
        <v>205.04</v>
      </c>
      <c r="M2282">
        <f t="shared" si="107"/>
        <v>2328.4800000000005</v>
      </c>
      <c r="N2282" t="str">
        <f t="shared" si="105"/>
        <v>Q1</v>
      </c>
      <c r="O2282" s="2">
        <f t="shared" si="106"/>
        <v>8.8057445200302347</v>
      </c>
      <c r="P2282" t="str">
        <f>VLOOKUP(retail_sales_2023!C2282,customers!A:J,5,)</f>
        <v>Ahmedabad</v>
      </c>
      <c r="Q2282" t="str">
        <f>VLOOKUP(C2282,customers!A:J,10,0)</f>
        <v>Occasional</v>
      </c>
    </row>
    <row r="2283" spans="1:17" x14ac:dyDescent="0.3">
      <c r="A2283" t="s">
        <v>3358</v>
      </c>
      <c r="B2283" s="1">
        <v>45139</v>
      </c>
      <c r="C2283" t="s">
        <v>1164</v>
      </c>
      <c r="D2283" t="s">
        <v>1165</v>
      </c>
      <c r="E2283" t="s">
        <v>21</v>
      </c>
      <c r="F2283" t="s">
        <v>28</v>
      </c>
      <c r="G2283" t="s">
        <v>439</v>
      </c>
      <c r="H2283">
        <v>5</v>
      </c>
      <c r="I2283">
        <v>1513.1</v>
      </c>
      <c r="J2283">
        <v>0.1</v>
      </c>
      <c r="K2283">
        <v>6808.95</v>
      </c>
      <c r="L2283">
        <v>1088.02</v>
      </c>
      <c r="M2283">
        <f t="shared" si="107"/>
        <v>6808.95</v>
      </c>
      <c r="N2283" t="str">
        <f t="shared" si="105"/>
        <v>Q3</v>
      </c>
      <c r="O2283" s="2">
        <f t="shared" si="106"/>
        <v>15.979262588211105</v>
      </c>
      <c r="P2283" t="str">
        <f>VLOOKUP(retail_sales_2023!C2283,customers!A:J,5,)</f>
        <v>Bhubaneswar</v>
      </c>
      <c r="Q2283" t="str">
        <f>VLOOKUP(C2283,customers!A:J,10,0)</f>
        <v>Regular</v>
      </c>
    </row>
    <row r="2284" spans="1:17" x14ac:dyDescent="0.3">
      <c r="A2284" t="s">
        <v>3359</v>
      </c>
      <c r="B2284" s="1">
        <v>45042</v>
      </c>
      <c r="C2284" t="s">
        <v>1002</v>
      </c>
      <c r="D2284" t="s">
        <v>1003</v>
      </c>
      <c r="E2284" t="s">
        <v>21</v>
      </c>
      <c r="F2284" t="s">
        <v>81</v>
      </c>
      <c r="G2284" t="s">
        <v>150</v>
      </c>
      <c r="H2284">
        <v>5</v>
      </c>
      <c r="I2284">
        <v>2131.6799999999998</v>
      </c>
      <c r="J2284">
        <v>0</v>
      </c>
      <c r="K2284">
        <v>10658.4</v>
      </c>
      <c r="L2284">
        <v>3526.13</v>
      </c>
      <c r="M2284">
        <f t="shared" si="107"/>
        <v>10658.4</v>
      </c>
      <c r="N2284" t="str">
        <f t="shared" si="105"/>
        <v>Q2</v>
      </c>
      <c r="O2284" s="2">
        <f t="shared" si="106"/>
        <v>33.083108158823087</v>
      </c>
      <c r="P2284" t="str">
        <f>VLOOKUP(retail_sales_2023!C2284,customers!A:J,5,)</f>
        <v>Bhubaneswar</v>
      </c>
      <c r="Q2284" t="str">
        <f>VLOOKUP(C2284,customers!A:J,10,0)</f>
        <v>Premium</v>
      </c>
    </row>
    <row r="2285" spans="1:17" x14ac:dyDescent="0.3">
      <c r="A2285" t="s">
        <v>3360</v>
      </c>
      <c r="B2285" s="1">
        <v>45124</v>
      </c>
      <c r="C2285" t="s">
        <v>778</v>
      </c>
      <c r="D2285" t="s">
        <v>779</v>
      </c>
      <c r="E2285" t="s">
        <v>15</v>
      </c>
      <c r="F2285" t="s">
        <v>81</v>
      </c>
      <c r="G2285" t="s">
        <v>470</v>
      </c>
      <c r="H2285">
        <v>3</v>
      </c>
      <c r="I2285">
        <v>476.83</v>
      </c>
      <c r="J2285">
        <v>0.05</v>
      </c>
      <c r="K2285">
        <v>1358.97</v>
      </c>
      <c r="L2285">
        <v>442.67</v>
      </c>
      <c r="M2285">
        <f t="shared" si="107"/>
        <v>1358.9655</v>
      </c>
      <c r="N2285" t="str">
        <f t="shared" si="105"/>
        <v>Q3</v>
      </c>
      <c r="O2285" s="2">
        <f t="shared" si="106"/>
        <v>32.573934671111211</v>
      </c>
      <c r="P2285" t="str">
        <f>VLOOKUP(retail_sales_2023!C2285,customers!A:J,5,)</f>
        <v>Chennai</v>
      </c>
      <c r="Q2285" t="str">
        <f>VLOOKUP(C2285,customers!A:J,10,0)</f>
        <v>Premium</v>
      </c>
    </row>
    <row r="2286" spans="1:17" x14ac:dyDescent="0.3">
      <c r="A2286" t="s">
        <v>3361</v>
      </c>
      <c r="B2286" s="1">
        <v>45004</v>
      </c>
      <c r="C2286" t="s">
        <v>943</v>
      </c>
      <c r="D2286" t="s">
        <v>944</v>
      </c>
      <c r="E2286" t="s">
        <v>27</v>
      </c>
      <c r="F2286" t="s">
        <v>43</v>
      </c>
      <c r="G2286" t="s">
        <v>110</v>
      </c>
      <c r="H2286">
        <v>3</v>
      </c>
      <c r="I2286">
        <v>66031.19</v>
      </c>
      <c r="J2286">
        <v>0</v>
      </c>
      <c r="K2286">
        <v>198093.57</v>
      </c>
      <c r="L2286">
        <v>25095.29</v>
      </c>
      <c r="M2286">
        <f t="shared" si="107"/>
        <v>198093.57</v>
      </c>
      <c r="N2286" t="str">
        <f t="shared" si="105"/>
        <v>Q1</v>
      </c>
      <c r="O2286" s="2">
        <f t="shared" si="106"/>
        <v>12.668402109164875</v>
      </c>
      <c r="P2286" t="str">
        <f>VLOOKUP(retail_sales_2023!C2286,customers!A:J,5,)</f>
        <v>Lucknow</v>
      </c>
      <c r="Q2286" t="str">
        <f>VLOOKUP(C2286,customers!A:J,10,0)</f>
        <v>Premium</v>
      </c>
    </row>
    <row r="2287" spans="1:17" x14ac:dyDescent="0.3">
      <c r="A2287" t="s">
        <v>3362</v>
      </c>
      <c r="B2287" s="1">
        <v>45026</v>
      </c>
      <c r="C2287" t="s">
        <v>2836</v>
      </c>
      <c r="D2287" t="s">
        <v>2837</v>
      </c>
      <c r="E2287" t="s">
        <v>27</v>
      </c>
      <c r="F2287" t="s">
        <v>81</v>
      </c>
      <c r="G2287" t="s">
        <v>150</v>
      </c>
      <c r="H2287">
        <v>1</v>
      </c>
      <c r="I2287">
        <v>2379.37</v>
      </c>
      <c r="J2287">
        <v>0.2</v>
      </c>
      <c r="K2287">
        <v>1903.5</v>
      </c>
      <c r="L2287">
        <v>452.7</v>
      </c>
      <c r="M2287">
        <f t="shared" si="107"/>
        <v>1903.4960000000001</v>
      </c>
      <c r="N2287" t="str">
        <f t="shared" si="105"/>
        <v>Q2</v>
      </c>
      <c r="O2287" s="2">
        <f t="shared" si="106"/>
        <v>23.782505910165483</v>
      </c>
      <c r="P2287" t="str">
        <f>VLOOKUP(retail_sales_2023!C2287,customers!A:J,5,)</f>
        <v>Jaipur</v>
      </c>
      <c r="Q2287" t="str">
        <f>VLOOKUP(C2287,customers!A:J,10,0)</f>
        <v>Occasional</v>
      </c>
    </row>
    <row r="2288" spans="1:17" x14ac:dyDescent="0.3">
      <c r="A2288" t="s">
        <v>3363</v>
      </c>
      <c r="B2288" s="1">
        <v>44950</v>
      </c>
      <c r="C2288" t="s">
        <v>2033</v>
      </c>
      <c r="D2288" t="s">
        <v>2034</v>
      </c>
      <c r="E2288" t="s">
        <v>33</v>
      </c>
      <c r="F2288" t="s">
        <v>22</v>
      </c>
      <c r="G2288" t="s">
        <v>23</v>
      </c>
      <c r="H2288">
        <v>1</v>
      </c>
      <c r="I2288">
        <v>44107.55</v>
      </c>
      <c r="J2288">
        <v>0.15</v>
      </c>
      <c r="K2288">
        <v>37491.42</v>
      </c>
      <c r="L2288">
        <v>11271.17</v>
      </c>
      <c r="M2288">
        <f t="shared" si="107"/>
        <v>37491.417500000003</v>
      </c>
      <c r="N2288" t="str">
        <f t="shared" si="105"/>
        <v>Q1</v>
      </c>
      <c r="O2288" s="2">
        <f t="shared" si="106"/>
        <v>30.063331823654586</v>
      </c>
      <c r="P2288" t="str">
        <f>VLOOKUP(retail_sales_2023!C2288,customers!A:J,5,)</f>
        <v>Nagpur</v>
      </c>
      <c r="Q2288" t="str">
        <f>VLOOKUP(C2288,customers!A:J,10,0)</f>
        <v>Regular</v>
      </c>
    </row>
    <row r="2289" spans="1:17" x14ac:dyDescent="0.3">
      <c r="A2289" t="s">
        <v>3364</v>
      </c>
      <c r="B2289" s="1">
        <v>44975</v>
      </c>
      <c r="C2289" t="s">
        <v>194</v>
      </c>
      <c r="D2289" t="s">
        <v>195</v>
      </c>
      <c r="E2289" t="s">
        <v>33</v>
      </c>
      <c r="F2289" t="s">
        <v>43</v>
      </c>
      <c r="G2289" t="s">
        <v>128</v>
      </c>
      <c r="H2289">
        <v>3</v>
      </c>
      <c r="I2289">
        <v>52012.54</v>
      </c>
      <c r="J2289">
        <v>0</v>
      </c>
      <c r="K2289">
        <v>156037.62</v>
      </c>
      <c r="L2289">
        <v>15644.62</v>
      </c>
      <c r="M2289">
        <f t="shared" si="107"/>
        <v>156037.62</v>
      </c>
      <c r="N2289" t="str">
        <f t="shared" si="105"/>
        <v>Q1</v>
      </c>
      <c r="O2289" s="2">
        <f t="shared" si="106"/>
        <v>10.026184711097235</v>
      </c>
      <c r="P2289" t="str">
        <f>VLOOKUP(retail_sales_2023!C2289,customers!A:J,5,)</f>
        <v>Surat</v>
      </c>
      <c r="Q2289" t="str">
        <f>VLOOKUP(C2289,customers!A:J,10,0)</f>
        <v>Regular</v>
      </c>
    </row>
    <row r="2290" spans="1:17" x14ac:dyDescent="0.3">
      <c r="A2290" t="s">
        <v>3365</v>
      </c>
      <c r="B2290" s="1">
        <v>45164</v>
      </c>
      <c r="C2290" t="s">
        <v>441</v>
      </c>
      <c r="D2290" t="s">
        <v>442</v>
      </c>
      <c r="E2290" t="s">
        <v>15</v>
      </c>
      <c r="F2290" t="s">
        <v>52</v>
      </c>
      <c r="G2290" t="s">
        <v>226</v>
      </c>
      <c r="H2290">
        <v>4</v>
      </c>
      <c r="I2290">
        <v>614.12</v>
      </c>
      <c r="J2290">
        <v>0</v>
      </c>
      <c r="K2290">
        <v>2456.48</v>
      </c>
      <c r="L2290">
        <v>225.32</v>
      </c>
      <c r="M2290">
        <f t="shared" si="107"/>
        <v>2456.48</v>
      </c>
      <c r="N2290" t="str">
        <f t="shared" si="105"/>
        <v>Q3</v>
      </c>
      <c r="O2290" s="2">
        <f t="shared" si="106"/>
        <v>9.172474434963851</v>
      </c>
      <c r="P2290" t="str">
        <f>VLOOKUP(retail_sales_2023!C2290,customers!A:J,5,)</f>
        <v>Chennai</v>
      </c>
      <c r="Q2290" t="str">
        <f>VLOOKUP(C2290,customers!A:J,10,0)</f>
        <v>Regular</v>
      </c>
    </row>
    <row r="2291" spans="1:17" x14ac:dyDescent="0.3">
      <c r="A2291" t="s">
        <v>3366</v>
      </c>
      <c r="B2291" s="1">
        <v>45191</v>
      </c>
      <c r="C2291" t="s">
        <v>278</v>
      </c>
      <c r="D2291" t="s">
        <v>279</v>
      </c>
      <c r="E2291" t="s">
        <v>33</v>
      </c>
      <c r="F2291" t="s">
        <v>22</v>
      </c>
      <c r="G2291" t="s">
        <v>423</v>
      </c>
      <c r="H2291">
        <v>1</v>
      </c>
      <c r="I2291">
        <v>8785.35</v>
      </c>
      <c r="J2291">
        <v>0.05</v>
      </c>
      <c r="K2291">
        <v>8346.08</v>
      </c>
      <c r="L2291">
        <v>-142.29</v>
      </c>
      <c r="M2291">
        <f t="shared" si="107"/>
        <v>8346.0825000000004</v>
      </c>
      <c r="N2291" t="str">
        <f t="shared" si="105"/>
        <v>Q3</v>
      </c>
      <c r="O2291" s="2">
        <f t="shared" si="106"/>
        <v>-1.7048722274409063</v>
      </c>
      <c r="P2291" t="str">
        <f>VLOOKUP(retail_sales_2023!C2291,customers!A:J,5,)</f>
        <v>Pune</v>
      </c>
      <c r="Q2291" t="str">
        <f>VLOOKUP(C2291,customers!A:J,10,0)</f>
        <v>Premium</v>
      </c>
    </row>
    <row r="2292" spans="1:17" x14ac:dyDescent="0.3">
      <c r="A2292" t="s">
        <v>3367</v>
      </c>
      <c r="B2292" s="1">
        <v>45006</v>
      </c>
      <c r="C2292" t="s">
        <v>996</v>
      </c>
      <c r="D2292" t="s">
        <v>997</v>
      </c>
      <c r="E2292" t="s">
        <v>33</v>
      </c>
      <c r="F2292" t="s">
        <v>16</v>
      </c>
      <c r="G2292" t="s">
        <v>305</v>
      </c>
      <c r="H2292">
        <v>4</v>
      </c>
      <c r="I2292">
        <v>300.67</v>
      </c>
      <c r="J2292">
        <v>0.05</v>
      </c>
      <c r="K2292">
        <v>1142.55</v>
      </c>
      <c r="L2292">
        <v>453.48</v>
      </c>
      <c r="M2292">
        <f t="shared" si="107"/>
        <v>1142.546</v>
      </c>
      <c r="N2292" t="str">
        <f t="shared" si="105"/>
        <v>Q1</v>
      </c>
      <c r="O2292" s="2">
        <f t="shared" si="106"/>
        <v>39.690166732309315</v>
      </c>
      <c r="P2292" t="str">
        <f>VLOOKUP(retail_sales_2023!C2292,customers!A:J,5,)</f>
        <v>Ahmedabad</v>
      </c>
      <c r="Q2292" t="str">
        <f>VLOOKUP(C2292,customers!A:J,10,0)</f>
        <v>Premium</v>
      </c>
    </row>
    <row r="2293" spans="1:17" x14ac:dyDescent="0.3">
      <c r="A2293" t="s">
        <v>3368</v>
      </c>
      <c r="B2293" s="1">
        <v>45079</v>
      </c>
      <c r="C2293" t="s">
        <v>628</v>
      </c>
      <c r="D2293" t="s">
        <v>629</v>
      </c>
      <c r="E2293" t="s">
        <v>27</v>
      </c>
      <c r="F2293" t="s">
        <v>16</v>
      </c>
      <c r="G2293" t="s">
        <v>898</v>
      </c>
      <c r="H2293">
        <v>3</v>
      </c>
      <c r="I2293">
        <v>587.12</v>
      </c>
      <c r="J2293">
        <v>0.05</v>
      </c>
      <c r="K2293">
        <v>1673.29</v>
      </c>
      <c r="L2293">
        <v>753.63</v>
      </c>
      <c r="M2293">
        <f t="shared" si="107"/>
        <v>1673.2920000000001</v>
      </c>
      <c r="N2293" t="str">
        <f t="shared" si="105"/>
        <v>Q2</v>
      </c>
      <c r="O2293" s="2">
        <f t="shared" si="106"/>
        <v>45.0388157462245</v>
      </c>
      <c r="P2293" t="str">
        <f>VLOOKUP(retail_sales_2023!C2293,customers!A:J,5,)</f>
        <v>Chandigarh</v>
      </c>
      <c r="Q2293" t="str">
        <f>VLOOKUP(C2293,customers!A:J,10,0)</f>
        <v>Premium</v>
      </c>
    </row>
    <row r="2294" spans="1:17" x14ac:dyDescent="0.3">
      <c r="A2294" t="s">
        <v>3369</v>
      </c>
      <c r="B2294" s="1">
        <v>45221</v>
      </c>
      <c r="C2294" t="s">
        <v>2836</v>
      </c>
      <c r="D2294" t="s">
        <v>2837</v>
      </c>
      <c r="E2294" t="s">
        <v>27</v>
      </c>
      <c r="F2294" t="s">
        <v>38</v>
      </c>
      <c r="G2294" t="s">
        <v>90</v>
      </c>
      <c r="H2294">
        <v>2</v>
      </c>
      <c r="I2294">
        <v>1053.28</v>
      </c>
      <c r="J2294">
        <v>0.05</v>
      </c>
      <c r="K2294">
        <v>2001.23</v>
      </c>
      <c r="L2294">
        <v>650.34</v>
      </c>
      <c r="M2294">
        <f t="shared" si="107"/>
        <v>2001.2319999999997</v>
      </c>
      <c r="N2294" t="str">
        <f t="shared" si="105"/>
        <v>Q4</v>
      </c>
      <c r="O2294" s="2">
        <f t="shared" si="106"/>
        <v>32.497014336183248</v>
      </c>
      <c r="P2294" t="str">
        <f>VLOOKUP(retail_sales_2023!C2294,customers!A:J,5,)</f>
        <v>Jaipur</v>
      </c>
      <c r="Q2294" t="str">
        <f>VLOOKUP(C2294,customers!A:J,10,0)</f>
        <v>Occasional</v>
      </c>
    </row>
    <row r="2295" spans="1:17" x14ac:dyDescent="0.3">
      <c r="A2295" t="s">
        <v>3370</v>
      </c>
      <c r="B2295" s="1">
        <v>44966</v>
      </c>
      <c r="C2295" t="s">
        <v>1841</v>
      </c>
      <c r="D2295" t="s">
        <v>1842</v>
      </c>
      <c r="E2295" t="s">
        <v>33</v>
      </c>
      <c r="F2295" t="s">
        <v>16</v>
      </c>
      <c r="G2295" t="s">
        <v>171</v>
      </c>
      <c r="H2295">
        <v>3</v>
      </c>
      <c r="I2295">
        <v>810.3</v>
      </c>
      <c r="J2295">
        <v>0</v>
      </c>
      <c r="K2295">
        <v>2430.9</v>
      </c>
      <c r="L2295">
        <v>850.48</v>
      </c>
      <c r="M2295">
        <f t="shared" si="107"/>
        <v>2430.8999999999996</v>
      </c>
      <c r="N2295" t="str">
        <f t="shared" si="105"/>
        <v>Q1</v>
      </c>
      <c r="O2295" s="2">
        <f t="shared" si="106"/>
        <v>34.986219095808138</v>
      </c>
      <c r="P2295" t="str">
        <f>VLOOKUP(retail_sales_2023!C2295,customers!A:J,5,)</f>
        <v>Nagpur</v>
      </c>
      <c r="Q2295" t="str">
        <f>VLOOKUP(C2295,customers!A:J,10,0)</f>
        <v>Premium</v>
      </c>
    </row>
    <row r="2296" spans="1:17" x14ac:dyDescent="0.3">
      <c r="A2296" t="s">
        <v>3371</v>
      </c>
      <c r="B2296" s="1">
        <v>45199</v>
      </c>
      <c r="C2296" t="s">
        <v>1338</v>
      </c>
      <c r="D2296" t="s">
        <v>1339</v>
      </c>
      <c r="E2296" t="s">
        <v>27</v>
      </c>
      <c r="F2296" t="s">
        <v>52</v>
      </c>
      <c r="G2296" t="s">
        <v>53</v>
      </c>
      <c r="H2296">
        <v>9</v>
      </c>
      <c r="I2296">
        <v>476.53</v>
      </c>
      <c r="J2296">
        <v>0.05</v>
      </c>
      <c r="K2296">
        <v>4074.33</v>
      </c>
      <c r="L2296">
        <v>273.23</v>
      </c>
      <c r="M2296">
        <f t="shared" si="107"/>
        <v>4074.3314999999993</v>
      </c>
      <c r="N2296" t="str">
        <f t="shared" si="105"/>
        <v>Q3</v>
      </c>
      <c r="O2296" s="2">
        <f t="shared" si="106"/>
        <v>6.7061332783549696</v>
      </c>
      <c r="P2296" t="str">
        <f>VLOOKUP(retail_sales_2023!C2296,customers!A:J,5,)</f>
        <v>Lucknow</v>
      </c>
      <c r="Q2296" t="str">
        <f>VLOOKUP(C2296,customers!A:J,10,0)</f>
        <v>Premium</v>
      </c>
    </row>
    <row r="2297" spans="1:17" x14ac:dyDescent="0.3">
      <c r="A2297" t="s">
        <v>3372</v>
      </c>
      <c r="B2297" s="1">
        <v>44981</v>
      </c>
      <c r="C2297" t="s">
        <v>1272</v>
      </c>
      <c r="D2297" t="s">
        <v>1273</v>
      </c>
      <c r="E2297" t="s">
        <v>21</v>
      </c>
      <c r="F2297" t="s">
        <v>38</v>
      </c>
      <c r="G2297" t="s">
        <v>684</v>
      </c>
      <c r="H2297">
        <v>2</v>
      </c>
      <c r="I2297">
        <v>1478.36</v>
      </c>
      <c r="J2297">
        <v>0</v>
      </c>
      <c r="K2297">
        <v>2956.72</v>
      </c>
      <c r="L2297">
        <v>1015.12</v>
      </c>
      <c r="M2297">
        <f t="shared" si="107"/>
        <v>2956.72</v>
      </c>
      <c r="N2297" t="str">
        <f t="shared" si="105"/>
        <v>Q1</v>
      </c>
      <c r="O2297" s="2">
        <f t="shared" si="106"/>
        <v>34.332638870099302</v>
      </c>
      <c r="P2297" t="str">
        <f>VLOOKUP(retail_sales_2023!C2297,customers!A:J,5,)</f>
        <v>Guwahati</v>
      </c>
      <c r="Q2297" t="str">
        <f>VLOOKUP(C2297,customers!A:J,10,0)</f>
        <v>Regular</v>
      </c>
    </row>
    <row r="2298" spans="1:17" x14ac:dyDescent="0.3">
      <c r="A2298" t="s">
        <v>3373</v>
      </c>
      <c r="B2298" s="1">
        <v>44970</v>
      </c>
      <c r="C2298" t="s">
        <v>1335</v>
      </c>
      <c r="D2298" t="s">
        <v>1336</v>
      </c>
      <c r="E2298" t="s">
        <v>27</v>
      </c>
      <c r="F2298" t="s">
        <v>22</v>
      </c>
      <c r="G2298" t="s">
        <v>210</v>
      </c>
      <c r="H2298">
        <v>5</v>
      </c>
      <c r="I2298">
        <v>15144.73</v>
      </c>
      <c r="J2298">
        <v>0</v>
      </c>
      <c r="K2298">
        <v>75723.649999999994</v>
      </c>
      <c r="L2298">
        <v>22871.56</v>
      </c>
      <c r="M2298">
        <f t="shared" si="107"/>
        <v>75723.649999999994</v>
      </c>
      <c r="N2298" t="str">
        <f t="shared" si="105"/>
        <v>Q1</v>
      </c>
      <c r="O2298" s="2">
        <f t="shared" si="106"/>
        <v>30.203985148629265</v>
      </c>
      <c r="P2298" t="str">
        <f>VLOOKUP(retail_sales_2023!C2298,customers!A:J,5,)</f>
        <v>Chandigarh</v>
      </c>
      <c r="Q2298" t="str">
        <f>VLOOKUP(C2298,customers!A:J,10,0)</f>
        <v>Premium</v>
      </c>
    </row>
    <row r="2299" spans="1:17" x14ac:dyDescent="0.3">
      <c r="A2299" t="s">
        <v>3374</v>
      </c>
      <c r="B2299" s="1">
        <v>45131</v>
      </c>
      <c r="C2299" t="s">
        <v>139</v>
      </c>
      <c r="D2299" t="s">
        <v>140</v>
      </c>
      <c r="E2299" t="s">
        <v>21</v>
      </c>
      <c r="F2299" t="s">
        <v>52</v>
      </c>
      <c r="G2299" t="s">
        <v>133</v>
      </c>
      <c r="H2299">
        <v>2</v>
      </c>
      <c r="I2299">
        <v>538.08000000000004</v>
      </c>
      <c r="J2299">
        <v>0</v>
      </c>
      <c r="K2299">
        <v>1076.1600000000001</v>
      </c>
      <c r="L2299">
        <v>-84.23</v>
      </c>
      <c r="M2299">
        <f t="shared" si="107"/>
        <v>1076.1600000000001</v>
      </c>
      <c r="N2299" t="str">
        <f t="shared" si="105"/>
        <v>Q3</v>
      </c>
      <c r="O2299" s="2">
        <f t="shared" si="106"/>
        <v>-7.8269030627416001</v>
      </c>
      <c r="P2299" t="str">
        <f>VLOOKUP(retail_sales_2023!C2299,customers!A:J,5,)</f>
        <v>Ranchi</v>
      </c>
      <c r="Q2299" t="str">
        <f>VLOOKUP(C2299,customers!A:J,10,0)</f>
        <v>Premium</v>
      </c>
    </row>
    <row r="2300" spans="1:17" x14ac:dyDescent="0.3">
      <c r="A2300" t="s">
        <v>3375</v>
      </c>
      <c r="B2300" s="1">
        <v>45103</v>
      </c>
      <c r="C2300" t="s">
        <v>1476</v>
      </c>
      <c r="D2300" t="s">
        <v>1477</v>
      </c>
      <c r="E2300" t="s">
        <v>27</v>
      </c>
      <c r="F2300" t="s">
        <v>22</v>
      </c>
      <c r="G2300" t="s">
        <v>1039</v>
      </c>
      <c r="H2300">
        <v>4</v>
      </c>
      <c r="I2300">
        <v>28166.880000000001</v>
      </c>
      <c r="J2300">
        <v>0.1</v>
      </c>
      <c r="K2300">
        <v>101400.77</v>
      </c>
      <c r="L2300">
        <v>32432.58</v>
      </c>
      <c r="M2300">
        <f t="shared" si="107"/>
        <v>101400.76800000001</v>
      </c>
      <c r="N2300" t="str">
        <f t="shared" si="105"/>
        <v>Q2</v>
      </c>
      <c r="O2300" s="2">
        <f t="shared" si="106"/>
        <v>31.984550018703011</v>
      </c>
      <c r="P2300" t="str">
        <f>VLOOKUP(retail_sales_2023!C2300,customers!A:J,5,)</f>
        <v>Lucknow</v>
      </c>
      <c r="Q2300" t="str">
        <f>VLOOKUP(C2300,customers!A:J,10,0)</f>
        <v>Occasional</v>
      </c>
    </row>
    <row r="2301" spans="1:17" x14ac:dyDescent="0.3">
      <c r="A2301" t="s">
        <v>3376</v>
      </c>
      <c r="B2301" s="1">
        <v>45107</v>
      </c>
      <c r="C2301" t="s">
        <v>95</v>
      </c>
      <c r="D2301" t="s">
        <v>96</v>
      </c>
      <c r="E2301" t="s">
        <v>15</v>
      </c>
      <c r="F2301" t="s">
        <v>81</v>
      </c>
      <c r="G2301" t="s">
        <v>470</v>
      </c>
      <c r="H2301">
        <v>4</v>
      </c>
      <c r="I2301">
        <v>1033.3399999999999</v>
      </c>
      <c r="J2301">
        <v>0</v>
      </c>
      <c r="K2301">
        <v>4133.3599999999997</v>
      </c>
      <c r="L2301">
        <v>1391.13</v>
      </c>
      <c r="M2301">
        <f t="shared" si="107"/>
        <v>4133.3599999999997</v>
      </c>
      <c r="N2301" t="str">
        <f t="shared" si="105"/>
        <v>Q2</v>
      </c>
      <c r="O2301" s="2">
        <f t="shared" si="106"/>
        <v>33.656153831265613</v>
      </c>
      <c r="P2301" t="str">
        <f>VLOOKUP(retail_sales_2023!C2301,customers!A:J,5,)</f>
        <v>Bengaluru</v>
      </c>
      <c r="Q2301" t="str">
        <f>VLOOKUP(C2301,customers!A:J,10,0)</f>
        <v>Premium</v>
      </c>
    </row>
    <row r="2302" spans="1:17" x14ac:dyDescent="0.3">
      <c r="A2302" t="s">
        <v>3377</v>
      </c>
      <c r="B2302" s="1">
        <v>44931</v>
      </c>
      <c r="C2302" t="s">
        <v>1013</v>
      </c>
      <c r="D2302" t="s">
        <v>1014</v>
      </c>
      <c r="E2302" t="s">
        <v>15</v>
      </c>
      <c r="F2302" t="s">
        <v>22</v>
      </c>
      <c r="G2302" t="s">
        <v>315</v>
      </c>
      <c r="H2302">
        <v>1</v>
      </c>
      <c r="I2302">
        <v>8500.43</v>
      </c>
      <c r="J2302">
        <v>0.05</v>
      </c>
      <c r="K2302">
        <v>8075.41</v>
      </c>
      <c r="L2302">
        <v>2011.37</v>
      </c>
      <c r="M2302">
        <f t="shared" si="107"/>
        <v>8075.4084999999995</v>
      </c>
      <c r="N2302" t="str">
        <f t="shared" si="105"/>
        <v>Q1</v>
      </c>
      <c r="O2302" s="2">
        <f t="shared" si="106"/>
        <v>24.907342165908602</v>
      </c>
      <c r="P2302" t="str">
        <f>VLOOKUP(retail_sales_2023!C2302,customers!A:J,5,)</f>
        <v>Bengaluru</v>
      </c>
      <c r="Q2302" t="str">
        <f>VLOOKUP(C2302,customers!A:J,10,0)</f>
        <v>Premium</v>
      </c>
    </row>
    <row r="2303" spans="1:17" x14ac:dyDescent="0.3">
      <c r="A2303" t="s">
        <v>3378</v>
      </c>
      <c r="B2303" s="1">
        <v>44995</v>
      </c>
      <c r="C2303" t="s">
        <v>1547</v>
      </c>
      <c r="D2303" t="s">
        <v>1548</v>
      </c>
      <c r="E2303" t="s">
        <v>21</v>
      </c>
      <c r="F2303" t="s">
        <v>38</v>
      </c>
      <c r="G2303" t="s">
        <v>39</v>
      </c>
      <c r="H2303">
        <v>1</v>
      </c>
      <c r="I2303">
        <v>862.46</v>
      </c>
      <c r="J2303">
        <v>0</v>
      </c>
      <c r="K2303">
        <v>862.46</v>
      </c>
      <c r="L2303">
        <v>172.64</v>
      </c>
      <c r="M2303">
        <f t="shared" si="107"/>
        <v>862.46</v>
      </c>
      <c r="N2303" t="str">
        <f t="shared" si="105"/>
        <v>Q1</v>
      </c>
      <c r="O2303" s="2">
        <f t="shared" si="106"/>
        <v>20.017160216125962</v>
      </c>
      <c r="P2303" t="str">
        <f>VLOOKUP(retail_sales_2023!C2303,customers!A:J,5,)</f>
        <v>Kolkata</v>
      </c>
      <c r="Q2303" t="str">
        <f>VLOOKUP(C2303,customers!A:J,10,0)</f>
        <v>Regular</v>
      </c>
    </row>
    <row r="2304" spans="1:17" x14ac:dyDescent="0.3">
      <c r="A2304" t="s">
        <v>3379</v>
      </c>
      <c r="B2304" s="1">
        <v>45019</v>
      </c>
      <c r="C2304" t="s">
        <v>667</v>
      </c>
      <c r="D2304" t="s">
        <v>668</v>
      </c>
      <c r="E2304" t="s">
        <v>33</v>
      </c>
      <c r="F2304" t="s">
        <v>16</v>
      </c>
      <c r="G2304" t="s">
        <v>171</v>
      </c>
      <c r="H2304">
        <v>4</v>
      </c>
      <c r="I2304">
        <v>761.43</v>
      </c>
      <c r="J2304">
        <v>0</v>
      </c>
      <c r="K2304">
        <v>3045.72</v>
      </c>
      <c r="L2304">
        <v>1285.4000000000001</v>
      </c>
      <c r="M2304">
        <f t="shared" si="107"/>
        <v>3045.72</v>
      </c>
      <c r="N2304" t="str">
        <f t="shared" si="105"/>
        <v>Q2</v>
      </c>
      <c r="O2304" s="2">
        <f t="shared" si="106"/>
        <v>42.203485546931432</v>
      </c>
      <c r="P2304" t="str">
        <f>VLOOKUP(retail_sales_2023!C2304,customers!A:J,5,)</f>
        <v>Nagpur</v>
      </c>
      <c r="Q2304" t="str">
        <f>VLOOKUP(C2304,customers!A:J,10,0)</f>
        <v>Occasional</v>
      </c>
    </row>
    <row r="2305" spans="1:17" x14ac:dyDescent="0.3">
      <c r="A2305" t="s">
        <v>3380</v>
      </c>
      <c r="B2305" s="1">
        <v>45089</v>
      </c>
      <c r="C2305" t="s">
        <v>2687</v>
      </c>
      <c r="D2305" t="s">
        <v>2688</v>
      </c>
      <c r="E2305" t="s">
        <v>33</v>
      </c>
      <c r="F2305" t="s">
        <v>81</v>
      </c>
      <c r="G2305" t="s">
        <v>370</v>
      </c>
      <c r="H2305">
        <v>1</v>
      </c>
      <c r="I2305">
        <v>2177.83</v>
      </c>
      <c r="J2305">
        <v>0.05</v>
      </c>
      <c r="K2305">
        <v>2068.94</v>
      </c>
      <c r="L2305">
        <v>705.21</v>
      </c>
      <c r="M2305">
        <f t="shared" si="107"/>
        <v>2068.9384999999997</v>
      </c>
      <c r="N2305" t="str">
        <f t="shared" si="105"/>
        <v>Q2</v>
      </c>
      <c r="O2305" s="2">
        <f t="shared" si="106"/>
        <v>34.085570388701463</v>
      </c>
      <c r="P2305" t="str">
        <f>VLOOKUP(retail_sales_2023!C2305,customers!A:J,5,)</f>
        <v>Surat</v>
      </c>
      <c r="Q2305" t="str">
        <f>VLOOKUP(C2305,customers!A:J,10,0)</f>
        <v>Regular</v>
      </c>
    </row>
    <row r="2306" spans="1:17" x14ac:dyDescent="0.3">
      <c r="A2306" t="s">
        <v>3381</v>
      </c>
      <c r="B2306" s="1">
        <v>45121</v>
      </c>
      <c r="C2306" t="s">
        <v>1223</v>
      </c>
      <c r="D2306" t="s">
        <v>1224</v>
      </c>
      <c r="E2306" t="s">
        <v>15</v>
      </c>
      <c r="F2306" t="s">
        <v>81</v>
      </c>
      <c r="G2306" t="s">
        <v>82</v>
      </c>
      <c r="H2306">
        <v>3</v>
      </c>
      <c r="I2306">
        <v>1293.8</v>
      </c>
      <c r="J2306">
        <v>0</v>
      </c>
      <c r="K2306">
        <v>3881.4</v>
      </c>
      <c r="L2306">
        <v>1479.65</v>
      </c>
      <c r="M2306">
        <f t="shared" si="107"/>
        <v>3881.3999999999996</v>
      </c>
      <c r="N2306" t="str">
        <f t="shared" si="105"/>
        <v>Q3</v>
      </c>
      <c r="O2306" s="2">
        <f t="shared" si="106"/>
        <v>38.121554078425312</v>
      </c>
      <c r="P2306" t="str">
        <f>VLOOKUP(retail_sales_2023!C2306,customers!A:J,5,)</f>
        <v>Chennai</v>
      </c>
      <c r="Q2306" t="str">
        <f>VLOOKUP(C2306,customers!A:J,10,0)</f>
        <v>Premium</v>
      </c>
    </row>
    <row r="2307" spans="1:17" x14ac:dyDescent="0.3">
      <c r="A2307" t="s">
        <v>3382</v>
      </c>
      <c r="B2307" s="1">
        <v>45209</v>
      </c>
      <c r="C2307" t="s">
        <v>1211</v>
      </c>
      <c r="D2307" t="s">
        <v>1212</v>
      </c>
      <c r="E2307" t="s">
        <v>15</v>
      </c>
      <c r="F2307" t="s">
        <v>38</v>
      </c>
      <c r="G2307" t="s">
        <v>684</v>
      </c>
      <c r="H2307">
        <v>0</v>
      </c>
      <c r="I2307">
        <v>919.71</v>
      </c>
      <c r="J2307">
        <v>0.3</v>
      </c>
      <c r="K2307">
        <v>0</v>
      </c>
      <c r="L2307">
        <v>0</v>
      </c>
      <c r="M2307">
        <f t="shared" si="107"/>
        <v>0</v>
      </c>
      <c r="N2307" t="str">
        <f t="shared" ref="N2307:N2370" si="108">"Q"&amp;ROUNDUP(MONTH(B2307)/3,0)</f>
        <v>Q4</v>
      </c>
      <c r="O2307" s="2">
        <v>0</v>
      </c>
      <c r="P2307" t="str">
        <f>VLOOKUP(retail_sales_2023!C2307,customers!A:J,5,)</f>
        <v>Kochi</v>
      </c>
      <c r="Q2307" t="str">
        <f>VLOOKUP(C2307,customers!A:J,10,0)</f>
        <v>Regular</v>
      </c>
    </row>
    <row r="2308" spans="1:17" x14ac:dyDescent="0.3">
      <c r="A2308" t="s">
        <v>3383</v>
      </c>
      <c r="B2308" s="1">
        <v>44977</v>
      </c>
      <c r="C2308" t="s">
        <v>531</v>
      </c>
      <c r="D2308" t="s">
        <v>13093</v>
      </c>
      <c r="E2308" t="s">
        <v>15</v>
      </c>
      <c r="F2308" t="s">
        <v>22</v>
      </c>
      <c r="G2308" t="s">
        <v>210</v>
      </c>
      <c r="H2308">
        <v>2</v>
      </c>
      <c r="I2308">
        <v>31569.93</v>
      </c>
      <c r="J2308">
        <v>0</v>
      </c>
      <c r="K2308">
        <v>63139.86</v>
      </c>
      <c r="L2308">
        <v>17732.02</v>
      </c>
      <c r="M2308">
        <f t="shared" si="107"/>
        <v>63139.86</v>
      </c>
      <c r="N2308" t="str">
        <f t="shared" si="108"/>
        <v>Q1</v>
      </c>
      <c r="O2308" s="2">
        <f t="shared" ref="O2307:O2370" si="109">(L2308/K2308)*100</f>
        <v>28.083717638905124</v>
      </c>
      <c r="P2308" t="str">
        <f>VLOOKUP(retail_sales_2023!C2308,customers!A:J,5,)</f>
        <v>Hyderabad</v>
      </c>
      <c r="Q2308" t="str">
        <f>VLOOKUP(C2308,customers!A:J,10,0)</f>
        <v>Regular</v>
      </c>
    </row>
    <row r="2309" spans="1:17" x14ac:dyDescent="0.3">
      <c r="A2309" t="s">
        <v>3384</v>
      </c>
      <c r="B2309" s="1">
        <v>45111</v>
      </c>
      <c r="C2309" t="s">
        <v>1896</v>
      </c>
      <c r="D2309" t="s">
        <v>1897</v>
      </c>
      <c r="E2309" t="s">
        <v>33</v>
      </c>
      <c r="F2309" t="s">
        <v>22</v>
      </c>
      <c r="G2309" t="s">
        <v>196</v>
      </c>
      <c r="H2309">
        <v>5</v>
      </c>
      <c r="I2309">
        <v>24449.21</v>
      </c>
      <c r="J2309">
        <v>0.1</v>
      </c>
      <c r="K2309">
        <v>110021.44</v>
      </c>
      <c r="L2309">
        <v>27598.36</v>
      </c>
      <c r="M2309">
        <f t="shared" ref="M2309:M2372" si="110">H2309*I2309*(1-J2309)</f>
        <v>110021.44499999999</v>
      </c>
      <c r="N2309" t="str">
        <f t="shared" si="108"/>
        <v>Q3</v>
      </c>
      <c r="O2309" s="2">
        <f t="shared" si="109"/>
        <v>25.084528979078986</v>
      </c>
      <c r="P2309" t="str">
        <f>VLOOKUP(retail_sales_2023!C2309,customers!A:J,5,)</f>
        <v>Mumbai</v>
      </c>
      <c r="Q2309" t="str">
        <f>VLOOKUP(C2309,customers!A:J,10,0)</f>
        <v>Premium</v>
      </c>
    </row>
    <row r="2310" spans="1:17" x14ac:dyDescent="0.3">
      <c r="A2310" t="s">
        <v>3385</v>
      </c>
      <c r="B2310" s="1">
        <v>45154</v>
      </c>
      <c r="C2310" t="s">
        <v>1051</v>
      </c>
      <c r="D2310" t="s">
        <v>1052</v>
      </c>
      <c r="E2310" t="s">
        <v>21</v>
      </c>
      <c r="F2310" t="s">
        <v>81</v>
      </c>
      <c r="G2310" t="s">
        <v>158</v>
      </c>
      <c r="H2310">
        <v>5</v>
      </c>
      <c r="I2310">
        <v>3428.52</v>
      </c>
      <c r="J2310">
        <v>0.2</v>
      </c>
      <c r="K2310">
        <v>13714.08</v>
      </c>
      <c r="L2310">
        <v>4280.24</v>
      </c>
      <c r="M2310">
        <f t="shared" si="110"/>
        <v>13714.08</v>
      </c>
      <c r="N2310" t="str">
        <f t="shared" si="108"/>
        <v>Q3</v>
      </c>
      <c r="O2310" s="2">
        <f t="shared" si="109"/>
        <v>31.210551491605703</v>
      </c>
      <c r="P2310" t="str">
        <f>VLOOKUP(retail_sales_2023!C2310,customers!A:J,5,)</f>
        <v>Bhubaneswar</v>
      </c>
      <c r="Q2310" t="str">
        <f>VLOOKUP(C2310,customers!A:J,10,0)</f>
        <v>Regular</v>
      </c>
    </row>
    <row r="2311" spans="1:17" x14ac:dyDescent="0.3">
      <c r="A2311" t="s">
        <v>3386</v>
      </c>
      <c r="B2311" s="1">
        <v>45053</v>
      </c>
      <c r="C2311" t="s">
        <v>557</v>
      </c>
      <c r="D2311" t="s">
        <v>558</v>
      </c>
      <c r="E2311" t="s">
        <v>27</v>
      </c>
      <c r="F2311" t="s">
        <v>16</v>
      </c>
      <c r="G2311" t="s">
        <v>17</v>
      </c>
      <c r="H2311">
        <v>3</v>
      </c>
      <c r="I2311">
        <v>873.61</v>
      </c>
      <c r="J2311">
        <v>0.15</v>
      </c>
      <c r="K2311">
        <v>2227.71</v>
      </c>
      <c r="L2311">
        <v>862.65</v>
      </c>
      <c r="M2311">
        <f t="shared" si="110"/>
        <v>2227.7055</v>
      </c>
      <c r="N2311" t="str">
        <f t="shared" si="108"/>
        <v>Q2</v>
      </c>
      <c r="O2311" s="2">
        <f t="shared" si="109"/>
        <v>38.723622015432888</v>
      </c>
      <c r="P2311" t="str">
        <f>VLOOKUP(retail_sales_2023!C2311,customers!A:J,5,)</f>
        <v>Delhi</v>
      </c>
      <c r="Q2311" t="str">
        <f>VLOOKUP(C2311,customers!A:J,10,0)</f>
        <v>Occasional</v>
      </c>
    </row>
    <row r="2312" spans="1:17" x14ac:dyDescent="0.3">
      <c r="A2312" t="s">
        <v>3387</v>
      </c>
      <c r="B2312" s="1">
        <v>45037</v>
      </c>
      <c r="C2312" t="s">
        <v>2155</v>
      </c>
      <c r="D2312" t="s">
        <v>2286</v>
      </c>
      <c r="E2312" t="s">
        <v>15</v>
      </c>
      <c r="F2312" t="s">
        <v>16</v>
      </c>
      <c r="G2312" t="s">
        <v>171</v>
      </c>
      <c r="H2312">
        <v>4</v>
      </c>
      <c r="I2312">
        <v>935.31</v>
      </c>
      <c r="J2312">
        <v>0.1</v>
      </c>
      <c r="K2312">
        <v>3367.12</v>
      </c>
      <c r="L2312">
        <v>1070.18</v>
      </c>
      <c r="M2312">
        <f t="shared" si="110"/>
        <v>3367.116</v>
      </c>
      <c r="N2312" t="str">
        <f t="shared" si="108"/>
        <v>Q2</v>
      </c>
      <c r="O2312" s="2">
        <f t="shared" si="109"/>
        <v>31.783245028392219</v>
      </c>
      <c r="P2312" t="str">
        <f>VLOOKUP(retail_sales_2023!C2312,customers!A:J,5,)</f>
        <v>Bengaluru</v>
      </c>
      <c r="Q2312" t="str">
        <f>VLOOKUP(C2312,customers!A:J,10,0)</f>
        <v>Regular</v>
      </c>
    </row>
    <row r="2313" spans="1:17" x14ac:dyDescent="0.3">
      <c r="A2313" t="s">
        <v>3388</v>
      </c>
      <c r="B2313" s="1">
        <v>45086</v>
      </c>
      <c r="C2313" t="s">
        <v>1896</v>
      </c>
      <c r="D2313" t="s">
        <v>1897</v>
      </c>
      <c r="E2313" t="s">
        <v>33</v>
      </c>
      <c r="F2313" t="s">
        <v>81</v>
      </c>
      <c r="G2313" t="s">
        <v>470</v>
      </c>
      <c r="H2313">
        <v>1</v>
      </c>
      <c r="I2313">
        <v>4728.58</v>
      </c>
      <c r="J2313">
        <v>0.1</v>
      </c>
      <c r="K2313">
        <v>4255.72</v>
      </c>
      <c r="L2313">
        <v>1624.95</v>
      </c>
      <c r="M2313">
        <f t="shared" si="110"/>
        <v>4255.7219999999998</v>
      </c>
      <c r="N2313" t="str">
        <f t="shared" si="108"/>
        <v>Q2</v>
      </c>
      <c r="O2313" s="2">
        <f t="shared" si="109"/>
        <v>38.182728187004784</v>
      </c>
      <c r="P2313" t="str">
        <f>VLOOKUP(retail_sales_2023!C2313,customers!A:J,5,)</f>
        <v>Mumbai</v>
      </c>
      <c r="Q2313" t="str">
        <f>VLOOKUP(C2313,customers!A:J,10,0)</f>
        <v>Premium</v>
      </c>
    </row>
    <row r="2314" spans="1:17" x14ac:dyDescent="0.3">
      <c r="A2314" t="s">
        <v>3389</v>
      </c>
      <c r="B2314" s="1">
        <v>44967</v>
      </c>
      <c r="C2314" t="s">
        <v>601</v>
      </c>
      <c r="D2314" t="s">
        <v>602</v>
      </c>
      <c r="E2314" t="s">
        <v>15</v>
      </c>
      <c r="F2314" t="s">
        <v>43</v>
      </c>
      <c r="G2314" t="s">
        <v>128</v>
      </c>
      <c r="H2314">
        <v>4</v>
      </c>
      <c r="I2314">
        <v>39973.449999999997</v>
      </c>
      <c r="J2314">
        <v>0.2</v>
      </c>
      <c r="K2314">
        <v>127915.04</v>
      </c>
      <c r="L2314">
        <v>12542.14</v>
      </c>
      <c r="M2314">
        <f t="shared" si="110"/>
        <v>127915.04</v>
      </c>
      <c r="N2314" t="str">
        <f t="shared" si="108"/>
        <v>Q1</v>
      </c>
      <c r="O2314" s="2">
        <f t="shared" si="109"/>
        <v>9.8050549802431366</v>
      </c>
      <c r="P2314" t="str">
        <f>VLOOKUP(retail_sales_2023!C2314,customers!A:J,5,)</f>
        <v>Bengaluru</v>
      </c>
      <c r="Q2314" t="str">
        <f>VLOOKUP(C2314,customers!A:J,10,0)</f>
        <v>Regular</v>
      </c>
    </row>
    <row r="2315" spans="1:17" x14ac:dyDescent="0.3">
      <c r="A2315" t="s">
        <v>3390</v>
      </c>
      <c r="B2315" s="1">
        <v>44987</v>
      </c>
      <c r="C2315" t="s">
        <v>1061</v>
      </c>
      <c r="D2315" t="s">
        <v>1062</v>
      </c>
      <c r="E2315" t="s">
        <v>27</v>
      </c>
      <c r="F2315" t="s">
        <v>52</v>
      </c>
      <c r="G2315" t="s">
        <v>133</v>
      </c>
      <c r="H2315">
        <v>3</v>
      </c>
      <c r="I2315">
        <v>171.18</v>
      </c>
      <c r="J2315">
        <v>0.05</v>
      </c>
      <c r="K2315">
        <v>487.86</v>
      </c>
      <c r="L2315">
        <v>37.03</v>
      </c>
      <c r="M2315">
        <f t="shared" si="110"/>
        <v>487.86299999999994</v>
      </c>
      <c r="N2315" t="str">
        <f t="shared" si="108"/>
        <v>Q1</v>
      </c>
      <c r="O2315" s="2">
        <f t="shared" si="109"/>
        <v>7.5902922969704427</v>
      </c>
      <c r="P2315" t="str">
        <f>VLOOKUP(retail_sales_2023!C2315,customers!A:J,5,)</f>
        <v>Jaipur</v>
      </c>
      <c r="Q2315" t="str">
        <f>VLOOKUP(C2315,customers!A:J,10,0)</f>
        <v>Regular</v>
      </c>
    </row>
    <row r="2316" spans="1:17" x14ac:dyDescent="0.3">
      <c r="A2316" t="s">
        <v>3391</v>
      </c>
      <c r="B2316" s="1">
        <v>45082</v>
      </c>
      <c r="C2316" t="s">
        <v>1662</v>
      </c>
      <c r="D2316" t="s">
        <v>1808</v>
      </c>
      <c r="E2316" t="s">
        <v>27</v>
      </c>
      <c r="F2316" t="s">
        <v>43</v>
      </c>
      <c r="G2316" t="s">
        <v>282</v>
      </c>
      <c r="H2316">
        <v>1</v>
      </c>
      <c r="I2316">
        <v>40940.42</v>
      </c>
      <c r="J2316">
        <v>0.1</v>
      </c>
      <c r="K2316">
        <v>36846.379999999997</v>
      </c>
      <c r="L2316">
        <v>4945.1099999999997</v>
      </c>
      <c r="M2316">
        <f t="shared" si="110"/>
        <v>36846.377999999997</v>
      </c>
      <c r="N2316" t="str">
        <f t="shared" si="108"/>
        <v>Q2</v>
      </c>
      <c r="O2316" s="2">
        <f t="shared" si="109"/>
        <v>13.420884222547777</v>
      </c>
      <c r="P2316" t="str">
        <f>VLOOKUP(retail_sales_2023!C2316,customers!A:J,5,)</f>
        <v>Jaipur</v>
      </c>
      <c r="Q2316" t="str">
        <f>VLOOKUP(C2316,customers!A:J,10,0)</f>
        <v>Occasional</v>
      </c>
    </row>
    <row r="2317" spans="1:17" x14ac:dyDescent="0.3">
      <c r="A2317" t="s">
        <v>3392</v>
      </c>
      <c r="B2317" s="1">
        <v>45010</v>
      </c>
      <c r="C2317" t="s">
        <v>2508</v>
      </c>
      <c r="D2317" t="s">
        <v>2509</v>
      </c>
      <c r="E2317" t="s">
        <v>33</v>
      </c>
      <c r="F2317" t="s">
        <v>43</v>
      </c>
      <c r="G2317" t="s">
        <v>243</v>
      </c>
      <c r="H2317">
        <v>4</v>
      </c>
      <c r="I2317">
        <v>60491.18</v>
      </c>
      <c r="J2317">
        <v>0</v>
      </c>
      <c r="K2317">
        <v>241964.72</v>
      </c>
      <c r="L2317">
        <v>-8606.24</v>
      </c>
      <c r="M2317">
        <f t="shared" si="110"/>
        <v>241964.72</v>
      </c>
      <c r="N2317" t="str">
        <f t="shared" si="108"/>
        <v>Q1</v>
      </c>
      <c r="O2317" s="2">
        <f t="shared" si="109"/>
        <v>-3.5568160515301566</v>
      </c>
      <c r="P2317" t="str">
        <f>VLOOKUP(retail_sales_2023!C2317,customers!A:J,5,)</f>
        <v>Ahmedabad</v>
      </c>
      <c r="Q2317" t="str">
        <f>VLOOKUP(C2317,customers!A:J,10,0)</f>
        <v>Premium</v>
      </c>
    </row>
    <row r="2318" spans="1:17" x14ac:dyDescent="0.3">
      <c r="A2318" t="s">
        <v>3393</v>
      </c>
      <c r="B2318" s="1">
        <v>45022</v>
      </c>
      <c r="C2318" t="s">
        <v>693</v>
      </c>
      <c r="D2318" t="s">
        <v>694</v>
      </c>
      <c r="E2318" t="s">
        <v>27</v>
      </c>
      <c r="F2318" t="s">
        <v>28</v>
      </c>
      <c r="G2318" t="s">
        <v>280</v>
      </c>
      <c r="H2318">
        <v>3</v>
      </c>
      <c r="I2318">
        <v>1310.54</v>
      </c>
      <c r="J2318">
        <v>0.15</v>
      </c>
      <c r="K2318">
        <v>3341.88</v>
      </c>
      <c r="L2318">
        <v>862.14</v>
      </c>
      <c r="M2318">
        <f t="shared" si="110"/>
        <v>3341.877</v>
      </c>
      <c r="N2318" t="str">
        <f t="shared" si="108"/>
        <v>Q2</v>
      </c>
      <c r="O2318" s="2">
        <f t="shared" si="109"/>
        <v>25.798053790082225</v>
      </c>
      <c r="P2318" t="str">
        <f>VLOOKUP(retail_sales_2023!C2318,customers!A:J,5,)</f>
        <v>Delhi</v>
      </c>
      <c r="Q2318" t="str">
        <f>VLOOKUP(C2318,customers!A:J,10,0)</f>
        <v>Regular</v>
      </c>
    </row>
    <row r="2319" spans="1:17" x14ac:dyDescent="0.3">
      <c r="A2319" t="s">
        <v>3394</v>
      </c>
      <c r="B2319" s="1">
        <v>45146</v>
      </c>
      <c r="C2319" t="s">
        <v>948</v>
      </c>
      <c r="D2319" t="s">
        <v>949</v>
      </c>
      <c r="E2319" t="s">
        <v>27</v>
      </c>
      <c r="F2319" t="s">
        <v>38</v>
      </c>
      <c r="G2319" t="s">
        <v>73</v>
      </c>
      <c r="H2319">
        <v>1</v>
      </c>
      <c r="I2319">
        <v>875.12</v>
      </c>
      <c r="J2319">
        <v>0</v>
      </c>
      <c r="K2319">
        <v>875.12</v>
      </c>
      <c r="L2319">
        <v>199.05</v>
      </c>
      <c r="M2319">
        <f t="shared" si="110"/>
        <v>875.12</v>
      </c>
      <c r="N2319" t="str">
        <f t="shared" si="108"/>
        <v>Q3</v>
      </c>
      <c r="O2319" s="2">
        <f t="shared" si="109"/>
        <v>22.74545205228997</v>
      </c>
      <c r="P2319" t="str">
        <f>VLOOKUP(retail_sales_2023!C2319,customers!A:J,5,)</f>
        <v>Chandigarh</v>
      </c>
      <c r="Q2319" t="str">
        <f>VLOOKUP(C2319,customers!A:J,10,0)</f>
        <v>Regular</v>
      </c>
    </row>
    <row r="2320" spans="1:17" x14ac:dyDescent="0.3">
      <c r="A2320" t="s">
        <v>3395</v>
      </c>
      <c r="B2320" s="1">
        <v>45079</v>
      </c>
      <c r="C2320" t="s">
        <v>447</v>
      </c>
      <c r="D2320" t="s">
        <v>448</v>
      </c>
      <c r="E2320" t="s">
        <v>15</v>
      </c>
      <c r="F2320" t="s">
        <v>22</v>
      </c>
      <c r="G2320" t="s">
        <v>182</v>
      </c>
      <c r="H2320">
        <v>3</v>
      </c>
      <c r="I2320">
        <v>19664.759999999998</v>
      </c>
      <c r="J2320">
        <v>0.2</v>
      </c>
      <c r="K2320">
        <v>47195.42</v>
      </c>
      <c r="L2320">
        <v>15271.41</v>
      </c>
      <c r="M2320">
        <f t="shared" si="110"/>
        <v>47195.423999999999</v>
      </c>
      <c r="N2320" t="str">
        <f t="shared" si="108"/>
        <v>Q2</v>
      </c>
      <c r="O2320" s="2">
        <f t="shared" si="109"/>
        <v>32.357822009000024</v>
      </c>
      <c r="P2320" t="str">
        <f>VLOOKUP(retail_sales_2023!C2320,customers!A:J,5,)</f>
        <v>Kochi</v>
      </c>
      <c r="Q2320" t="str">
        <f>VLOOKUP(C2320,customers!A:J,10,0)</f>
        <v>Occasional</v>
      </c>
    </row>
    <row r="2321" spans="1:17" x14ac:dyDescent="0.3">
      <c r="A2321" t="s">
        <v>3396</v>
      </c>
      <c r="B2321" s="1">
        <v>45226</v>
      </c>
      <c r="C2321" t="s">
        <v>327</v>
      </c>
      <c r="D2321" t="s">
        <v>328</v>
      </c>
      <c r="E2321" t="s">
        <v>21</v>
      </c>
      <c r="F2321" t="s">
        <v>22</v>
      </c>
      <c r="G2321" t="s">
        <v>1039</v>
      </c>
      <c r="H2321">
        <v>4</v>
      </c>
      <c r="I2321">
        <v>15263.99</v>
      </c>
      <c r="J2321">
        <v>0.05</v>
      </c>
      <c r="K2321">
        <v>58003.16</v>
      </c>
      <c r="L2321">
        <v>18215.57</v>
      </c>
      <c r="M2321">
        <f t="shared" si="110"/>
        <v>58003.161999999997</v>
      </c>
      <c r="N2321" t="str">
        <f t="shared" si="108"/>
        <v>Q4</v>
      </c>
      <c r="O2321" s="2">
        <f t="shared" si="109"/>
        <v>31.404444171662369</v>
      </c>
      <c r="P2321" t="str">
        <f>VLOOKUP(retail_sales_2023!C2321,customers!A:J,5,)</f>
        <v>Bhubaneswar</v>
      </c>
      <c r="Q2321" t="str">
        <f>VLOOKUP(C2321,customers!A:J,10,0)</f>
        <v>Occasional</v>
      </c>
    </row>
    <row r="2322" spans="1:17" x14ac:dyDescent="0.3">
      <c r="A2322" t="s">
        <v>3397</v>
      </c>
      <c r="B2322" s="1">
        <v>45163</v>
      </c>
      <c r="C2322" t="s">
        <v>36</v>
      </c>
      <c r="D2322" t="s">
        <v>37</v>
      </c>
      <c r="E2322" t="s">
        <v>27</v>
      </c>
      <c r="F2322" t="s">
        <v>43</v>
      </c>
      <c r="G2322" t="s">
        <v>121</v>
      </c>
      <c r="H2322">
        <v>1</v>
      </c>
      <c r="I2322">
        <v>35912.71</v>
      </c>
      <c r="J2322">
        <v>0</v>
      </c>
      <c r="K2322">
        <v>35912.71</v>
      </c>
      <c r="L2322">
        <v>3875.49</v>
      </c>
      <c r="M2322">
        <f t="shared" si="110"/>
        <v>35912.71</v>
      </c>
      <c r="N2322" t="str">
        <f t="shared" si="108"/>
        <v>Q3</v>
      </c>
      <c r="O2322" s="2">
        <f t="shared" si="109"/>
        <v>10.791416186636987</v>
      </c>
      <c r="P2322" t="str">
        <f>VLOOKUP(retail_sales_2023!C2322,customers!A:J,5,)</f>
        <v>Lucknow</v>
      </c>
      <c r="Q2322" t="str">
        <f>VLOOKUP(C2322,customers!A:J,10,0)</f>
        <v>Premium</v>
      </c>
    </row>
    <row r="2323" spans="1:17" x14ac:dyDescent="0.3">
      <c r="A2323" t="s">
        <v>3398</v>
      </c>
      <c r="B2323" s="1">
        <v>45230</v>
      </c>
      <c r="C2323" t="s">
        <v>1585</v>
      </c>
      <c r="D2323" t="s">
        <v>13093</v>
      </c>
      <c r="E2323" t="s">
        <v>15</v>
      </c>
      <c r="F2323" t="s">
        <v>81</v>
      </c>
      <c r="G2323" t="s">
        <v>264</v>
      </c>
      <c r="H2323">
        <v>1</v>
      </c>
      <c r="I2323">
        <v>4871.6400000000003</v>
      </c>
      <c r="J2323">
        <v>0</v>
      </c>
      <c r="K2323">
        <v>4871.6400000000003</v>
      </c>
      <c r="L2323">
        <v>1777.22</v>
      </c>
      <c r="M2323">
        <f t="shared" si="110"/>
        <v>4871.6400000000003</v>
      </c>
      <c r="N2323" t="str">
        <f t="shared" si="108"/>
        <v>Q4</v>
      </c>
      <c r="O2323" s="2">
        <f t="shared" si="109"/>
        <v>36.480938657207837</v>
      </c>
      <c r="P2323" t="str">
        <f>VLOOKUP(retail_sales_2023!C2323,customers!A:J,5,)</f>
        <v>Coimbatore</v>
      </c>
      <c r="Q2323" t="str">
        <f>VLOOKUP(C2323,customers!A:J,10,0)</f>
        <v>Premium</v>
      </c>
    </row>
    <row r="2324" spans="1:17" x14ac:dyDescent="0.3">
      <c r="A2324" t="s">
        <v>3399</v>
      </c>
      <c r="B2324" s="1">
        <v>45150</v>
      </c>
      <c r="C2324" t="s">
        <v>518</v>
      </c>
      <c r="D2324" t="s">
        <v>519</v>
      </c>
      <c r="E2324" t="s">
        <v>21</v>
      </c>
      <c r="F2324" t="s">
        <v>81</v>
      </c>
      <c r="G2324" t="s">
        <v>105</v>
      </c>
      <c r="H2324">
        <v>4</v>
      </c>
      <c r="I2324">
        <v>4038.8</v>
      </c>
      <c r="J2324">
        <v>0.1</v>
      </c>
      <c r="K2324">
        <v>14539.68</v>
      </c>
      <c r="L2324">
        <v>3164.88</v>
      </c>
      <c r="M2324">
        <f t="shared" si="110"/>
        <v>14539.68</v>
      </c>
      <c r="N2324" t="str">
        <f t="shared" si="108"/>
        <v>Q3</v>
      </c>
      <c r="O2324" s="2">
        <f t="shared" si="109"/>
        <v>21.767191575055296</v>
      </c>
      <c r="P2324" t="str">
        <f>VLOOKUP(retail_sales_2023!C2324,customers!A:J,5,)</f>
        <v>Ranchi</v>
      </c>
      <c r="Q2324" t="str">
        <f>VLOOKUP(C2324,customers!A:J,10,0)</f>
        <v>Premium</v>
      </c>
    </row>
    <row r="2325" spans="1:17" x14ac:dyDescent="0.3">
      <c r="A2325" t="s">
        <v>3400</v>
      </c>
      <c r="B2325" s="1">
        <v>45085</v>
      </c>
      <c r="C2325" t="s">
        <v>1002</v>
      </c>
      <c r="D2325" t="s">
        <v>1003</v>
      </c>
      <c r="E2325" t="s">
        <v>21</v>
      </c>
      <c r="F2325" t="s">
        <v>38</v>
      </c>
      <c r="G2325" t="s">
        <v>48</v>
      </c>
      <c r="H2325">
        <v>3</v>
      </c>
      <c r="I2325">
        <v>2150.7399999999998</v>
      </c>
      <c r="J2325">
        <v>0.2</v>
      </c>
      <c r="K2325">
        <v>5161.78</v>
      </c>
      <c r="L2325">
        <v>1310.56</v>
      </c>
      <c r="M2325">
        <f t="shared" si="110"/>
        <v>5161.7759999999998</v>
      </c>
      <c r="N2325" t="str">
        <f t="shared" si="108"/>
        <v>Q2</v>
      </c>
      <c r="O2325" s="2">
        <f t="shared" si="109"/>
        <v>25.389691153051853</v>
      </c>
      <c r="P2325" t="str">
        <f>VLOOKUP(retail_sales_2023!C2325,customers!A:J,5,)</f>
        <v>Bhubaneswar</v>
      </c>
      <c r="Q2325" t="str">
        <f>VLOOKUP(C2325,customers!A:J,10,0)</f>
        <v>Premium</v>
      </c>
    </row>
    <row r="2326" spans="1:17" x14ac:dyDescent="0.3">
      <c r="A2326" t="s">
        <v>3401</v>
      </c>
      <c r="B2326" s="1">
        <v>45286</v>
      </c>
      <c r="C2326" t="s">
        <v>557</v>
      </c>
      <c r="D2326" t="s">
        <v>558</v>
      </c>
      <c r="E2326" t="s">
        <v>27</v>
      </c>
      <c r="F2326" t="s">
        <v>43</v>
      </c>
      <c r="G2326" t="s">
        <v>121</v>
      </c>
      <c r="H2326">
        <v>3</v>
      </c>
      <c r="I2326">
        <v>63259.15</v>
      </c>
      <c r="J2326">
        <v>0.15</v>
      </c>
      <c r="K2326">
        <v>161310.82999999999</v>
      </c>
      <c r="L2326">
        <v>19341.64</v>
      </c>
      <c r="M2326">
        <f t="shared" si="110"/>
        <v>161310.83250000002</v>
      </c>
      <c r="N2326" t="str">
        <f t="shared" si="108"/>
        <v>Q4</v>
      </c>
      <c r="O2326" s="2">
        <f t="shared" si="109"/>
        <v>11.990292282297474</v>
      </c>
      <c r="P2326" t="str">
        <f>VLOOKUP(retail_sales_2023!C2326,customers!A:J,5,)</f>
        <v>Delhi</v>
      </c>
      <c r="Q2326" t="str">
        <f>VLOOKUP(C2326,customers!A:J,10,0)</f>
        <v>Occasional</v>
      </c>
    </row>
    <row r="2327" spans="1:17" x14ac:dyDescent="0.3">
      <c r="A2327" t="s">
        <v>3402</v>
      </c>
      <c r="B2327" s="1">
        <v>45260</v>
      </c>
      <c r="C2327" t="s">
        <v>1557</v>
      </c>
      <c r="D2327" t="s">
        <v>13093</v>
      </c>
      <c r="E2327" t="s">
        <v>27</v>
      </c>
      <c r="F2327" t="s">
        <v>52</v>
      </c>
      <c r="G2327" t="s">
        <v>117</v>
      </c>
      <c r="H2327">
        <v>6</v>
      </c>
      <c r="I2327">
        <v>698.95</v>
      </c>
      <c r="J2327">
        <v>0.1</v>
      </c>
      <c r="K2327">
        <v>3774.33</v>
      </c>
      <c r="L2327">
        <v>351.49</v>
      </c>
      <c r="M2327">
        <f t="shared" si="110"/>
        <v>3774.3300000000008</v>
      </c>
      <c r="N2327" t="str">
        <f t="shared" si="108"/>
        <v>Q4</v>
      </c>
      <c r="O2327" s="2">
        <f t="shared" si="109"/>
        <v>9.3126462180042555</v>
      </c>
      <c r="P2327" t="str">
        <f>VLOOKUP(retail_sales_2023!C2327,customers!A:J,5,)</f>
        <v>Delhi</v>
      </c>
      <c r="Q2327" t="str">
        <f>VLOOKUP(C2327,customers!A:J,10,0)</f>
        <v>Premium</v>
      </c>
    </row>
    <row r="2328" spans="1:17" x14ac:dyDescent="0.3">
      <c r="A2328" t="s">
        <v>3403</v>
      </c>
      <c r="B2328" s="1">
        <v>45155</v>
      </c>
      <c r="C2328" t="s">
        <v>361</v>
      </c>
      <c r="D2328" t="s">
        <v>362</v>
      </c>
      <c r="E2328" t="s">
        <v>15</v>
      </c>
      <c r="F2328" t="s">
        <v>43</v>
      </c>
      <c r="G2328" t="s">
        <v>44</v>
      </c>
      <c r="H2328">
        <v>2</v>
      </c>
      <c r="I2328">
        <v>35417.56</v>
      </c>
      <c r="J2328">
        <v>0</v>
      </c>
      <c r="K2328">
        <v>70835.12</v>
      </c>
      <c r="L2328">
        <v>7289.17</v>
      </c>
      <c r="M2328">
        <f t="shared" si="110"/>
        <v>70835.12</v>
      </c>
      <c r="N2328" t="str">
        <f t="shared" si="108"/>
        <v>Q3</v>
      </c>
      <c r="O2328" s="2">
        <f t="shared" si="109"/>
        <v>10.290333382649736</v>
      </c>
      <c r="P2328" t="str">
        <f>VLOOKUP(retail_sales_2023!C2328,customers!A:J,5,)</f>
        <v>Hyderabad</v>
      </c>
      <c r="Q2328" t="str">
        <f>VLOOKUP(C2328,customers!A:J,10,0)</f>
        <v>Premium</v>
      </c>
    </row>
    <row r="2329" spans="1:17" x14ac:dyDescent="0.3">
      <c r="A2329" t="s">
        <v>3404</v>
      </c>
      <c r="B2329" s="1">
        <v>45122</v>
      </c>
      <c r="C2329" t="s">
        <v>996</v>
      </c>
      <c r="D2329" t="s">
        <v>997</v>
      </c>
      <c r="E2329" t="s">
        <v>33</v>
      </c>
      <c r="F2329" t="s">
        <v>81</v>
      </c>
      <c r="G2329" t="s">
        <v>158</v>
      </c>
      <c r="H2329">
        <v>4</v>
      </c>
      <c r="I2329">
        <v>4925.87</v>
      </c>
      <c r="J2329">
        <v>0.15</v>
      </c>
      <c r="K2329">
        <v>16747.96</v>
      </c>
      <c r="L2329">
        <v>4779.18</v>
      </c>
      <c r="M2329">
        <f t="shared" si="110"/>
        <v>16747.957999999999</v>
      </c>
      <c r="N2329" t="str">
        <f t="shared" si="108"/>
        <v>Q3</v>
      </c>
      <c r="O2329" s="2">
        <f t="shared" si="109"/>
        <v>28.535893326709644</v>
      </c>
      <c r="P2329" t="str">
        <f>VLOOKUP(retail_sales_2023!C2329,customers!A:J,5,)</f>
        <v>Ahmedabad</v>
      </c>
      <c r="Q2329" t="str">
        <f>VLOOKUP(C2329,customers!A:J,10,0)</f>
        <v>Premium</v>
      </c>
    </row>
    <row r="2330" spans="1:17" x14ac:dyDescent="0.3">
      <c r="A2330" t="s">
        <v>3405</v>
      </c>
      <c r="B2330" s="1">
        <v>45282</v>
      </c>
      <c r="C2330" t="s">
        <v>1305</v>
      </c>
      <c r="D2330" t="s">
        <v>1306</v>
      </c>
      <c r="E2330" t="s">
        <v>33</v>
      </c>
      <c r="F2330" t="s">
        <v>38</v>
      </c>
      <c r="G2330" t="s">
        <v>39</v>
      </c>
      <c r="H2330">
        <v>3</v>
      </c>
      <c r="I2330">
        <v>3373.34</v>
      </c>
      <c r="J2330">
        <v>0.25</v>
      </c>
      <c r="K2330">
        <v>7590.02</v>
      </c>
      <c r="L2330">
        <v>2462.2800000000002</v>
      </c>
      <c r="M2330">
        <f t="shared" si="110"/>
        <v>7590.0150000000003</v>
      </c>
      <c r="N2330" t="str">
        <f t="shared" si="108"/>
        <v>Q4</v>
      </c>
      <c r="O2330" s="2">
        <f t="shared" si="109"/>
        <v>32.441021235780667</v>
      </c>
      <c r="P2330" t="str">
        <f>VLOOKUP(retail_sales_2023!C2330,customers!A:J,5,)</f>
        <v>Pune</v>
      </c>
      <c r="Q2330" t="str">
        <f>VLOOKUP(C2330,customers!A:J,10,0)</f>
        <v>Premium</v>
      </c>
    </row>
    <row r="2331" spans="1:17" x14ac:dyDescent="0.3">
      <c r="A2331" t="s">
        <v>3406</v>
      </c>
      <c r="B2331" s="1">
        <v>45141</v>
      </c>
      <c r="C2331" t="s">
        <v>2329</v>
      </c>
      <c r="D2331" t="s">
        <v>2330</v>
      </c>
      <c r="E2331" t="s">
        <v>15</v>
      </c>
      <c r="F2331" t="s">
        <v>22</v>
      </c>
      <c r="G2331" t="s">
        <v>146</v>
      </c>
      <c r="H2331">
        <v>1</v>
      </c>
      <c r="I2331">
        <v>42091.37</v>
      </c>
      <c r="J2331">
        <v>0.05</v>
      </c>
      <c r="K2331">
        <v>39986.800000000003</v>
      </c>
      <c r="L2331">
        <v>7256.48</v>
      </c>
      <c r="M2331">
        <f t="shared" si="110"/>
        <v>39986.801500000001</v>
      </c>
      <c r="N2331" t="str">
        <f t="shared" si="108"/>
        <v>Q3</v>
      </c>
      <c r="O2331" s="2">
        <f t="shared" si="109"/>
        <v>18.147188572228835</v>
      </c>
      <c r="P2331" t="str">
        <f>VLOOKUP(retail_sales_2023!C2331,customers!A:J,5,)</f>
        <v>Chennai</v>
      </c>
      <c r="Q2331" t="str">
        <f>VLOOKUP(C2331,customers!A:J,10,0)</f>
        <v>Premium</v>
      </c>
    </row>
    <row r="2332" spans="1:17" x14ac:dyDescent="0.3">
      <c r="A2332" t="s">
        <v>3407</v>
      </c>
      <c r="B2332" s="1">
        <v>45237</v>
      </c>
      <c r="C2332" t="s">
        <v>1681</v>
      </c>
      <c r="D2332" t="s">
        <v>1682</v>
      </c>
      <c r="E2332" t="s">
        <v>21</v>
      </c>
      <c r="F2332" t="s">
        <v>38</v>
      </c>
      <c r="G2332" t="s">
        <v>456</v>
      </c>
      <c r="H2332">
        <v>2</v>
      </c>
      <c r="I2332">
        <v>2616.25</v>
      </c>
      <c r="J2332">
        <v>0.1</v>
      </c>
      <c r="K2332">
        <v>4709.25</v>
      </c>
      <c r="L2332">
        <v>1014.66</v>
      </c>
      <c r="M2332">
        <f t="shared" si="110"/>
        <v>4709.25</v>
      </c>
      <c r="N2332" t="str">
        <f t="shared" si="108"/>
        <v>Q4</v>
      </c>
      <c r="O2332" s="2">
        <f t="shared" si="109"/>
        <v>21.546106067845198</v>
      </c>
      <c r="P2332" t="str">
        <f>VLOOKUP(retail_sales_2023!C2332,customers!A:J,5,)</f>
        <v>Bhubaneswar</v>
      </c>
      <c r="Q2332" t="str">
        <f>VLOOKUP(C2332,customers!A:J,10,0)</f>
        <v>Occasional</v>
      </c>
    </row>
    <row r="2333" spans="1:17" x14ac:dyDescent="0.3">
      <c r="A2333" t="s">
        <v>3408</v>
      </c>
      <c r="B2333" s="1">
        <v>45104</v>
      </c>
      <c r="C2333" t="s">
        <v>156</v>
      </c>
      <c r="D2333" t="s">
        <v>157</v>
      </c>
      <c r="E2333" t="s">
        <v>27</v>
      </c>
      <c r="F2333" t="s">
        <v>38</v>
      </c>
      <c r="G2333" t="s">
        <v>65</v>
      </c>
      <c r="H2333">
        <v>1</v>
      </c>
      <c r="I2333">
        <v>3539.28</v>
      </c>
      <c r="J2333">
        <v>0.1</v>
      </c>
      <c r="K2333">
        <v>3185.35</v>
      </c>
      <c r="L2333">
        <v>926.1</v>
      </c>
      <c r="M2333">
        <f t="shared" si="110"/>
        <v>3185.3520000000003</v>
      </c>
      <c r="N2333" t="str">
        <f t="shared" si="108"/>
        <v>Q2</v>
      </c>
      <c r="O2333" s="2">
        <f t="shared" si="109"/>
        <v>29.073728161740469</v>
      </c>
      <c r="P2333" t="str">
        <f>VLOOKUP(retail_sales_2023!C2333,customers!A:J,5,)</f>
        <v>Amritsar</v>
      </c>
      <c r="Q2333" t="str">
        <f>VLOOKUP(C2333,customers!A:J,10,0)</f>
        <v>Premium</v>
      </c>
    </row>
    <row r="2334" spans="1:17" x14ac:dyDescent="0.3">
      <c r="A2334" t="s">
        <v>3409</v>
      </c>
      <c r="B2334" s="1">
        <v>45097</v>
      </c>
      <c r="C2334" t="s">
        <v>560</v>
      </c>
      <c r="D2334" t="s">
        <v>561</v>
      </c>
      <c r="E2334" t="s">
        <v>27</v>
      </c>
      <c r="F2334" t="s">
        <v>81</v>
      </c>
      <c r="G2334" t="s">
        <v>150</v>
      </c>
      <c r="H2334">
        <v>3</v>
      </c>
      <c r="I2334">
        <v>4750.3500000000004</v>
      </c>
      <c r="J2334">
        <v>0.05</v>
      </c>
      <c r="K2334">
        <v>13538.5</v>
      </c>
      <c r="L2334">
        <v>3693.04</v>
      </c>
      <c r="M2334">
        <f t="shared" si="110"/>
        <v>13538.497500000001</v>
      </c>
      <c r="N2334" t="str">
        <f t="shared" si="108"/>
        <v>Q2</v>
      </c>
      <c r="O2334" s="2">
        <f t="shared" si="109"/>
        <v>27.278058869150939</v>
      </c>
      <c r="P2334" t="str">
        <f>VLOOKUP(retail_sales_2023!C2334,customers!A:J,5,)</f>
        <v>Chandigarh</v>
      </c>
      <c r="Q2334" t="str">
        <f>VLOOKUP(C2334,customers!A:J,10,0)</f>
        <v>Premium</v>
      </c>
    </row>
    <row r="2335" spans="1:17" x14ac:dyDescent="0.3">
      <c r="A2335" t="s">
        <v>3410</v>
      </c>
      <c r="B2335" s="1">
        <v>45286</v>
      </c>
      <c r="C2335" t="s">
        <v>816</v>
      </c>
      <c r="D2335" t="s">
        <v>817</v>
      </c>
      <c r="E2335" t="s">
        <v>33</v>
      </c>
      <c r="F2335" t="s">
        <v>52</v>
      </c>
      <c r="G2335" t="s">
        <v>117</v>
      </c>
      <c r="H2335">
        <v>1</v>
      </c>
      <c r="I2335">
        <v>358.86</v>
      </c>
      <c r="J2335">
        <v>0.1</v>
      </c>
      <c r="K2335">
        <v>322.97000000000003</v>
      </c>
      <c r="L2335">
        <v>32.49</v>
      </c>
      <c r="M2335">
        <f t="shared" si="110"/>
        <v>322.97400000000005</v>
      </c>
      <c r="N2335" t="str">
        <f t="shared" si="108"/>
        <v>Q4</v>
      </c>
      <c r="O2335" s="2">
        <f t="shared" si="109"/>
        <v>10.059757872248195</v>
      </c>
      <c r="P2335" t="str">
        <f>VLOOKUP(retail_sales_2023!C2335,customers!A:J,5,)</f>
        <v>Mumbai</v>
      </c>
      <c r="Q2335" t="str">
        <f>VLOOKUP(C2335,customers!A:J,10,0)</f>
        <v>Premium</v>
      </c>
    </row>
    <row r="2336" spans="1:17" x14ac:dyDescent="0.3">
      <c r="A2336" t="s">
        <v>3411</v>
      </c>
      <c r="B2336" s="1">
        <v>45271</v>
      </c>
      <c r="C2336" t="s">
        <v>2593</v>
      </c>
      <c r="D2336" t="s">
        <v>2594</v>
      </c>
      <c r="E2336" t="s">
        <v>15</v>
      </c>
      <c r="F2336" t="s">
        <v>22</v>
      </c>
      <c r="G2336" t="s">
        <v>210</v>
      </c>
      <c r="H2336">
        <v>2</v>
      </c>
      <c r="I2336">
        <v>39194.49</v>
      </c>
      <c r="J2336">
        <v>0</v>
      </c>
      <c r="K2336">
        <v>78388.98</v>
      </c>
      <c r="L2336">
        <v>-5798.15</v>
      </c>
      <c r="M2336">
        <f t="shared" si="110"/>
        <v>78388.98</v>
      </c>
      <c r="N2336" t="str">
        <f t="shared" si="108"/>
        <v>Q4</v>
      </c>
      <c r="O2336" s="2">
        <f t="shared" si="109"/>
        <v>-7.3966391704548258</v>
      </c>
      <c r="P2336" t="str">
        <f>VLOOKUP(retail_sales_2023!C2336,customers!A:J,5,)</f>
        <v>Chennai</v>
      </c>
      <c r="Q2336" t="str">
        <f>VLOOKUP(C2336,customers!A:J,10,0)</f>
        <v>Premium</v>
      </c>
    </row>
    <row r="2337" spans="1:17" x14ac:dyDescent="0.3">
      <c r="A2337" t="s">
        <v>3412</v>
      </c>
      <c r="B2337" s="1">
        <v>45203</v>
      </c>
      <c r="C2337" t="s">
        <v>342</v>
      </c>
      <c r="D2337" t="s">
        <v>343</v>
      </c>
      <c r="E2337" t="s">
        <v>15</v>
      </c>
      <c r="F2337" t="s">
        <v>28</v>
      </c>
      <c r="G2337" t="s">
        <v>97</v>
      </c>
      <c r="H2337">
        <v>1</v>
      </c>
      <c r="I2337">
        <v>3235.12</v>
      </c>
      <c r="J2337">
        <v>0.05</v>
      </c>
      <c r="K2337">
        <v>3073.36</v>
      </c>
      <c r="L2337">
        <v>739.38</v>
      </c>
      <c r="M2337">
        <f t="shared" si="110"/>
        <v>3073.3639999999996</v>
      </c>
      <c r="N2337" t="str">
        <f t="shared" si="108"/>
        <v>Q4</v>
      </c>
      <c r="O2337" s="2">
        <f t="shared" si="109"/>
        <v>24.057708826821457</v>
      </c>
      <c r="P2337" t="str">
        <f>VLOOKUP(retail_sales_2023!C2337,customers!A:J,5,)</f>
        <v>Coimbatore</v>
      </c>
      <c r="Q2337" t="str">
        <f>VLOOKUP(C2337,customers!A:J,10,0)</f>
        <v>Premium</v>
      </c>
    </row>
    <row r="2338" spans="1:17" x14ac:dyDescent="0.3">
      <c r="A2338" t="s">
        <v>3413</v>
      </c>
      <c r="B2338" s="1">
        <v>45170</v>
      </c>
      <c r="C2338" t="s">
        <v>842</v>
      </c>
      <c r="D2338" t="s">
        <v>843</v>
      </c>
      <c r="E2338" t="s">
        <v>33</v>
      </c>
      <c r="F2338" t="s">
        <v>28</v>
      </c>
      <c r="G2338" t="s">
        <v>439</v>
      </c>
      <c r="H2338">
        <v>4</v>
      </c>
      <c r="I2338">
        <v>7772.78</v>
      </c>
      <c r="J2338">
        <v>0.05</v>
      </c>
      <c r="K2338">
        <v>29536.560000000001</v>
      </c>
      <c r="L2338">
        <v>6528.7</v>
      </c>
      <c r="M2338">
        <f t="shared" si="110"/>
        <v>29536.563999999998</v>
      </c>
      <c r="N2338" t="str">
        <f t="shared" si="108"/>
        <v>Q3</v>
      </c>
      <c r="O2338" s="2">
        <f t="shared" si="109"/>
        <v>22.103792723323227</v>
      </c>
      <c r="P2338" t="str">
        <f>VLOOKUP(retail_sales_2023!C2338,customers!A:J,5,)</f>
        <v>Mumbai</v>
      </c>
      <c r="Q2338" t="str">
        <f>VLOOKUP(C2338,customers!A:J,10,0)</f>
        <v>Occasional</v>
      </c>
    </row>
    <row r="2339" spans="1:17" x14ac:dyDescent="0.3">
      <c r="A2339" t="s">
        <v>3414</v>
      </c>
      <c r="B2339" s="1">
        <v>45111</v>
      </c>
      <c r="C2339" t="s">
        <v>1099</v>
      </c>
      <c r="D2339" t="s">
        <v>1100</v>
      </c>
      <c r="E2339" t="s">
        <v>27</v>
      </c>
      <c r="F2339" t="s">
        <v>22</v>
      </c>
      <c r="G2339" t="s">
        <v>315</v>
      </c>
      <c r="H2339">
        <v>1</v>
      </c>
      <c r="I2339">
        <v>16502.13</v>
      </c>
      <c r="J2339">
        <v>0</v>
      </c>
      <c r="K2339">
        <v>16502.13</v>
      </c>
      <c r="L2339">
        <v>3398.4</v>
      </c>
      <c r="M2339">
        <f t="shared" si="110"/>
        <v>16502.13</v>
      </c>
      <c r="N2339" t="str">
        <f t="shared" si="108"/>
        <v>Q3</v>
      </c>
      <c r="O2339" s="2">
        <f t="shared" si="109"/>
        <v>20.593705176240885</v>
      </c>
      <c r="P2339" t="str">
        <f>VLOOKUP(retail_sales_2023!C2339,customers!A:J,5,)</f>
        <v>Chandigarh</v>
      </c>
      <c r="Q2339" t="str">
        <f>VLOOKUP(C2339,customers!A:J,10,0)</f>
        <v>Regular</v>
      </c>
    </row>
    <row r="2340" spans="1:17" x14ac:dyDescent="0.3">
      <c r="A2340" t="s">
        <v>3415</v>
      </c>
      <c r="B2340" s="1">
        <v>45259</v>
      </c>
      <c r="C2340" t="s">
        <v>1607</v>
      </c>
      <c r="D2340" t="s">
        <v>1608</v>
      </c>
      <c r="E2340" t="s">
        <v>15</v>
      </c>
      <c r="F2340" t="s">
        <v>81</v>
      </c>
      <c r="G2340" t="s">
        <v>470</v>
      </c>
      <c r="H2340">
        <v>4</v>
      </c>
      <c r="I2340">
        <v>1274.8499999999999</v>
      </c>
      <c r="J2340">
        <v>0</v>
      </c>
      <c r="K2340">
        <v>5099.3999999999996</v>
      </c>
      <c r="L2340">
        <v>1884.65</v>
      </c>
      <c r="M2340">
        <f t="shared" si="110"/>
        <v>5099.3999999999996</v>
      </c>
      <c r="N2340" t="str">
        <f t="shared" si="108"/>
        <v>Q4</v>
      </c>
      <c r="O2340" s="2">
        <f t="shared" si="109"/>
        <v>36.958269600345147</v>
      </c>
      <c r="P2340" t="str">
        <f>VLOOKUP(retail_sales_2023!C2340,customers!A:J,5,)</f>
        <v>Bengaluru</v>
      </c>
      <c r="Q2340" t="str">
        <f>VLOOKUP(C2340,customers!A:J,10,0)</f>
        <v>Regular</v>
      </c>
    </row>
    <row r="2341" spans="1:17" x14ac:dyDescent="0.3">
      <c r="A2341" t="s">
        <v>3416</v>
      </c>
      <c r="B2341" s="1">
        <v>45161</v>
      </c>
      <c r="C2341" t="s">
        <v>491</v>
      </c>
      <c r="D2341" t="s">
        <v>492</v>
      </c>
      <c r="E2341" t="s">
        <v>21</v>
      </c>
      <c r="F2341" t="s">
        <v>38</v>
      </c>
      <c r="G2341" t="s">
        <v>141</v>
      </c>
      <c r="H2341">
        <v>1</v>
      </c>
      <c r="I2341">
        <v>1247.3399999999999</v>
      </c>
      <c r="J2341">
        <v>0.15</v>
      </c>
      <c r="K2341">
        <v>1060.24</v>
      </c>
      <c r="L2341">
        <v>-140.22</v>
      </c>
      <c r="M2341">
        <f t="shared" si="110"/>
        <v>1060.2389999999998</v>
      </c>
      <c r="N2341" t="str">
        <f t="shared" si="108"/>
        <v>Q3</v>
      </c>
      <c r="O2341" s="2">
        <f t="shared" si="109"/>
        <v>-13.225307477552253</v>
      </c>
      <c r="P2341" t="str">
        <f>VLOOKUP(retail_sales_2023!C2341,customers!A:J,5,)</f>
        <v>Patna</v>
      </c>
      <c r="Q2341" t="str">
        <f>VLOOKUP(C2341,customers!A:J,10,0)</f>
        <v>Premium</v>
      </c>
    </row>
    <row r="2342" spans="1:17" x14ac:dyDescent="0.3">
      <c r="A2342" t="s">
        <v>3417</v>
      </c>
      <c r="B2342" s="1">
        <v>45071</v>
      </c>
      <c r="C2342" t="s">
        <v>583</v>
      </c>
      <c r="D2342" t="s">
        <v>584</v>
      </c>
      <c r="E2342" t="s">
        <v>27</v>
      </c>
      <c r="F2342" t="s">
        <v>28</v>
      </c>
      <c r="G2342" t="s">
        <v>280</v>
      </c>
      <c r="H2342">
        <v>5</v>
      </c>
      <c r="I2342">
        <v>2475.14</v>
      </c>
      <c r="J2342">
        <v>0.1</v>
      </c>
      <c r="K2342">
        <v>11138.13</v>
      </c>
      <c r="L2342">
        <v>1973.63</v>
      </c>
      <c r="M2342">
        <f t="shared" si="110"/>
        <v>11138.13</v>
      </c>
      <c r="N2342" t="str">
        <f t="shared" si="108"/>
        <v>Q2</v>
      </c>
      <c r="O2342" s="2">
        <f t="shared" si="109"/>
        <v>17.719581294166979</v>
      </c>
      <c r="P2342" t="str">
        <f>VLOOKUP(retail_sales_2023!C2342,customers!A:J,5,)</f>
        <v>Amritsar</v>
      </c>
      <c r="Q2342" t="str">
        <f>VLOOKUP(C2342,customers!A:J,10,0)</f>
        <v>Premium</v>
      </c>
    </row>
    <row r="2343" spans="1:17" x14ac:dyDescent="0.3">
      <c r="A2343" t="s">
        <v>3418</v>
      </c>
      <c r="B2343" s="1">
        <v>45152</v>
      </c>
      <c r="C2343" t="s">
        <v>75</v>
      </c>
      <c r="D2343" t="s">
        <v>76</v>
      </c>
      <c r="E2343" t="s">
        <v>21</v>
      </c>
      <c r="F2343" t="s">
        <v>22</v>
      </c>
      <c r="G2343" t="s">
        <v>182</v>
      </c>
      <c r="H2343">
        <v>5</v>
      </c>
      <c r="I2343">
        <v>31429.759999999998</v>
      </c>
      <c r="J2343">
        <v>0.3</v>
      </c>
      <c r="K2343">
        <v>110004.16</v>
      </c>
      <c r="L2343">
        <v>24892.959999999999</v>
      </c>
      <c r="M2343">
        <f t="shared" si="110"/>
        <v>110004.15999999999</v>
      </c>
      <c r="N2343" t="str">
        <f t="shared" si="108"/>
        <v>Q3</v>
      </c>
      <c r="O2343" s="2">
        <f t="shared" si="109"/>
        <v>22.629107844648782</v>
      </c>
      <c r="P2343" t="str">
        <f>VLOOKUP(retail_sales_2023!C2343,customers!A:J,5,)</f>
        <v>Patna</v>
      </c>
      <c r="Q2343" t="str">
        <f>VLOOKUP(C2343,customers!A:J,10,0)</f>
        <v>Regular</v>
      </c>
    </row>
    <row r="2344" spans="1:17" x14ac:dyDescent="0.3">
      <c r="A2344" t="s">
        <v>3419</v>
      </c>
      <c r="B2344" s="1">
        <v>45171</v>
      </c>
      <c r="C2344" t="s">
        <v>904</v>
      </c>
      <c r="D2344" t="s">
        <v>905</v>
      </c>
      <c r="E2344" t="s">
        <v>33</v>
      </c>
      <c r="F2344" t="s">
        <v>16</v>
      </c>
      <c r="G2344" t="s">
        <v>356</v>
      </c>
      <c r="H2344">
        <v>5</v>
      </c>
      <c r="I2344">
        <v>539.23</v>
      </c>
      <c r="J2344">
        <v>0.1</v>
      </c>
      <c r="K2344">
        <v>2426.54</v>
      </c>
      <c r="L2344">
        <v>955.72</v>
      </c>
      <c r="M2344">
        <f t="shared" si="110"/>
        <v>2426.5350000000003</v>
      </c>
      <c r="N2344" t="str">
        <f t="shared" si="108"/>
        <v>Q3</v>
      </c>
      <c r="O2344" s="2">
        <f t="shared" si="109"/>
        <v>39.386121803061151</v>
      </c>
      <c r="P2344" t="str">
        <f>VLOOKUP(retail_sales_2023!C2344,customers!A:J,5,)</f>
        <v>Ahmedabad</v>
      </c>
      <c r="Q2344" t="str">
        <f>VLOOKUP(C2344,customers!A:J,10,0)</f>
        <v>Premium</v>
      </c>
    </row>
    <row r="2345" spans="1:17" x14ac:dyDescent="0.3">
      <c r="A2345" t="s">
        <v>3420</v>
      </c>
      <c r="B2345" s="1">
        <v>44982</v>
      </c>
      <c r="C2345" t="s">
        <v>996</v>
      </c>
      <c r="D2345" t="s">
        <v>997</v>
      </c>
      <c r="E2345" t="s">
        <v>33</v>
      </c>
      <c r="F2345" t="s">
        <v>81</v>
      </c>
      <c r="G2345" t="s">
        <v>370</v>
      </c>
      <c r="H2345">
        <v>4</v>
      </c>
      <c r="I2345">
        <v>1159.6199999999999</v>
      </c>
      <c r="J2345">
        <v>0</v>
      </c>
      <c r="K2345">
        <v>4638.4799999999996</v>
      </c>
      <c r="L2345">
        <v>-197.04</v>
      </c>
      <c r="M2345">
        <f t="shared" si="110"/>
        <v>4638.4799999999996</v>
      </c>
      <c r="N2345" t="str">
        <f t="shared" si="108"/>
        <v>Q1</v>
      </c>
      <c r="O2345" s="2">
        <f t="shared" si="109"/>
        <v>-4.2479432917679931</v>
      </c>
      <c r="P2345" t="str">
        <f>VLOOKUP(retail_sales_2023!C2345,customers!A:J,5,)</f>
        <v>Ahmedabad</v>
      </c>
      <c r="Q2345" t="str">
        <f>VLOOKUP(C2345,customers!A:J,10,0)</f>
        <v>Premium</v>
      </c>
    </row>
    <row r="2346" spans="1:17" x14ac:dyDescent="0.3">
      <c r="A2346" t="s">
        <v>3421</v>
      </c>
      <c r="B2346" s="1">
        <v>45128</v>
      </c>
      <c r="C2346" t="s">
        <v>294</v>
      </c>
      <c r="D2346" t="s">
        <v>295</v>
      </c>
      <c r="E2346" t="s">
        <v>21</v>
      </c>
      <c r="F2346" t="s">
        <v>38</v>
      </c>
      <c r="G2346" t="s">
        <v>456</v>
      </c>
      <c r="H2346">
        <v>3</v>
      </c>
      <c r="I2346">
        <v>2827.13</v>
      </c>
      <c r="J2346">
        <v>0.15</v>
      </c>
      <c r="K2346">
        <v>7209.18</v>
      </c>
      <c r="L2346">
        <v>1524.41</v>
      </c>
      <c r="M2346">
        <f t="shared" si="110"/>
        <v>7209.1814999999997</v>
      </c>
      <c r="N2346" t="str">
        <f t="shared" si="108"/>
        <v>Q3</v>
      </c>
      <c r="O2346" s="2">
        <f t="shared" si="109"/>
        <v>21.145400725186498</v>
      </c>
      <c r="P2346" t="str">
        <f>VLOOKUP(retail_sales_2023!C2346,customers!A:J,5,)</f>
        <v>Patna</v>
      </c>
      <c r="Q2346" t="str">
        <f>VLOOKUP(C2346,customers!A:J,10,0)</f>
        <v>Occasional</v>
      </c>
    </row>
    <row r="2347" spans="1:17" x14ac:dyDescent="0.3">
      <c r="A2347" t="s">
        <v>3422</v>
      </c>
      <c r="B2347" s="1">
        <v>45198</v>
      </c>
      <c r="C2347" t="s">
        <v>156</v>
      </c>
      <c r="D2347" t="s">
        <v>157</v>
      </c>
      <c r="E2347" t="s">
        <v>27</v>
      </c>
      <c r="F2347" t="s">
        <v>43</v>
      </c>
      <c r="G2347" t="s">
        <v>128</v>
      </c>
      <c r="H2347">
        <v>3</v>
      </c>
      <c r="I2347">
        <v>41687.49</v>
      </c>
      <c r="J2347">
        <v>0</v>
      </c>
      <c r="K2347">
        <v>125062.47</v>
      </c>
      <c r="L2347">
        <v>13766.19</v>
      </c>
      <c r="M2347">
        <f t="shared" si="110"/>
        <v>125062.47</v>
      </c>
      <c r="N2347" t="str">
        <f t="shared" si="108"/>
        <v>Q3</v>
      </c>
      <c r="O2347" s="2">
        <f t="shared" si="109"/>
        <v>11.007450916330056</v>
      </c>
      <c r="P2347" t="str">
        <f>VLOOKUP(retail_sales_2023!C2347,customers!A:J,5,)</f>
        <v>Amritsar</v>
      </c>
      <c r="Q2347" t="str">
        <f>VLOOKUP(C2347,customers!A:J,10,0)</f>
        <v>Premium</v>
      </c>
    </row>
    <row r="2348" spans="1:17" x14ac:dyDescent="0.3">
      <c r="A2348" t="s">
        <v>3423</v>
      </c>
      <c r="B2348" s="1">
        <v>45004</v>
      </c>
      <c r="C2348" t="s">
        <v>372</v>
      </c>
      <c r="D2348" t="s">
        <v>373</v>
      </c>
      <c r="E2348" t="s">
        <v>33</v>
      </c>
      <c r="F2348" t="s">
        <v>22</v>
      </c>
      <c r="G2348" t="s">
        <v>34</v>
      </c>
      <c r="H2348">
        <v>3</v>
      </c>
      <c r="I2348">
        <v>3260.88</v>
      </c>
      <c r="J2348">
        <v>0.15</v>
      </c>
      <c r="K2348">
        <v>8315.24</v>
      </c>
      <c r="L2348">
        <v>1743.31</v>
      </c>
      <c r="M2348">
        <f t="shared" si="110"/>
        <v>8315.2439999999988</v>
      </c>
      <c r="N2348" t="str">
        <f t="shared" si="108"/>
        <v>Q1</v>
      </c>
      <c r="O2348" s="2">
        <f t="shared" si="109"/>
        <v>20.965239728498517</v>
      </c>
      <c r="P2348" t="str">
        <f>VLOOKUP(retail_sales_2023!C2348,customers!A:J,5,)</f>
        <v>Pune</v>
      </c>
      <c r="Q2348" t="str">
        <f>VLOOKUP(C2348,customers!A:J,10,0)</f>
        <v>Premium</v>
      </c>
    </row>
    <row r="2349" spans="1:17" x14ac:dyDescent="0.3">
      <c r="A2349" t="s">
        <v>3424</v>
      </c>
      <c r="B2349" s="1">
        <v>45121</v>
      </c>
      <c r="C2349" t="s">
        <v>883</v>
      </c>
      <c r="D2349" t="s">
        <v>884</v>
      </c>
      <c r="E2349" t="s">
        <v>21</v>
      </c>
      <c r="F2349" t="s">
        <v>81</v>
      </c>
      <c r="G2349" t="s">
        <v>333</v>
      </c>
      <c r="H2349">
        <v>4</v>
      </c>
      <c r="I2349">
        <v>1772.06</v>
      </c>
      <c r="J2349">
        <v>0.1</v>
      </c>
      <c r="K2349">
        <v>6379.42</v>
      </c>
      <c r="L2349">
        <v>-84.5</v>
      </c>
      <c r="M2349">
        <f t="shared" si="110"/>
        <v>6379.4160000000002</v>
      </c>
      <c r="N2349" t="str">
        <f t="shared" si="108"/>
        <v>Q3</v>
      </c>
      <c r="O2349" s="2">
        <f t="shared" si="109"/>
        <v>-1.3245718262788779</v>
      </c>
      <c r="P2349" t="str">
        <f>VLOOKUP(retail_sales_2023!C2349,customers!A:J,5,)</f>
        <v>Bhubaneswar</v>
      </c>
      <c r="Q2349" t="str">
        <f>VLOOKUP(C2349,customers!A:J,10,0)</f>
        <v>Regular</v>
      </c>
    </row>
    <row r="2350" spans="1:17" x14ac:dyDescent="0.3">
      <c r="A2350" t="s">
        <v>3425</v>
      </c>
      <c r="B2350" s="1">
        <v>44983</v>
      </c>
      <c r="C2350" t="s">
        <v>19</v>
      </c>
      <c r="D2350" t="s">
        <v>20</v>
      </c>
      <c r="E2350" t="s">
        <v>21</v>
      </c>
      <c r="F2350" t="s">
        <v>16</v>
      </c>
      <c r="G2350" t="s">
        <v>898</v>
      </c>
      <c r="H2350">
        <v>4</v>
      </c>
      <c r="I2350">
        <v>893.84</v>
      </c>
      <c r="J2350">
        <v>0.15</v>
      </c>
      <c r="K2350">
        <v>3039.06</v>
      </c>
      <c r="L2350">
        <v>901.78</v>
      </c>
      <c r="M2350">
        <f t="shared" si="110"/>
        <v>3039.056</v>
      </c>
      <c r="N2350" t="str">
        <f t="shared" si="108"/>
        <v>Q1</v>
      </c>
      <c r="O2350" s="2">
        <f t="shared" si="109"/>
        <v>29.672990990635263</v>
      </c>
      <c r="P2350" t="str">
        <f>VLOOKUP(retail_sales_2023!C2350,customers!A:J,5,)</f>
        <v>Guwahati</v>
      </c>
      <c r="Q2350" t="str">
        <f>VLOOKUP(C2350,customers!A:J,10,0)</f>
        <v>Premium</v>
      </c>
    </row>
    <row r="2351" spans="1:17" x14ac:dyDescent="0.3">
      <c r="A2351" t="s">
        <v>3426</v>
      </c>
      <c r="B2351" s="1">
        <v>44997</v>
      </c>
      <c r="C2351" t="s">
        <v>208</v>
      </c>
      <c r="D2351" t="s">
        <v>209</v>
      </c>
      <c r="E2351" t="s">
        <v>21</v>
      </c>
      <c r="F2351" t="s">
        <v>22</v>
      </c>
      <c r="G2351" t="s">
        <v>1039</v>
      </c>
      <c r="H2351">
        <v>3</v>
      </c>
      <c r="I2351">
        <v>25694.9</v>
      </c>
      <c r="J2351">
        <v>0.2</v>
      </c>
      <c r="K2351">
        <v>61667.76</v>
      </c>
      <c r="L2351">
        <v>15564.47</v>
      </c>
      <c r="M2351">
        <f t="shared" si="110"/>
        <v>61667.760000000009</v>
      </c>
      <c r="N2351" t="str">
        <f t="shared" si="108"/>
        <v>Q1</v>
      </c>
      <c r="O2351" s="2">
        <f t="shared" si="109"/>
        <v>25.239233596290834</v>
      </c>
      <c r="P2351" t="str">
        <f>VLOOKUP(retail_sales_2023!C2351,customers!A:J,5,)</f>
        <v>Bhubaneswar</v>
      </c>
      <c r="Q2351" t="str">
        <f>VLOOKUP(C2351,customers!A:J,10,0)</f>
        <v>Regular</v>
      </c>
    </row>
    <row r="2352" spans="1:17" x14ac:dyDescent="0.3">
      <c r="A2352" t="s">
        <v>3427</v>
      </c>
      <c r="B2352" s="1">
        <v>44993</v>
      </c>
      <c r="C2352" t="s">
        <v>660</v>
      </c>
      <c r="D2352" t="s">
        <v>661</v>
      </c>
      <c r="E2352" t="s">
        <v>21</v>
      </c>
      <c r="F2352" t="s">
        <v>43</v>
      </c>
      <c r="G2352" t="s">
        <v>178</v>
      </c>
      <c r="H2352">
        <v>4</v>
      </c>
      <c r="I2352">
        <v>23421.35</v>
      </c>
      <c r="J2352">
        <v>0.2</v>
      </c>
      <c r="K2352">
        <v>74948.320000000007</v>
      </c>
      <c r="L2352">
        <v>7290.33</v>
      </c>
      <c r="M2352">
        <f t="shared" si="110"/>
        <v>74948.319999999992</v>
      </c>
      <c r="N2352" t="str">
        <f t="shared" si="108"/>
        <v>Q1</v>
      </c>
      <c r="O2352" s="2">
        <f t="shared" si="109"/>
        <v>9.7271426497618627</v>
      </c>
      <c r="P2352" t="str">
        <f>VLOOKUP(retail_sales_2023!C2352,customers!A:J,5,)</f>
        <v>Ranchi</v>
      </c>
      <c r="Q2352" t="str">
        <f>VLOOKUP(C2352,customers!A:J,10,0)</f>
        <v>Regular</v>
      </c>
    </row>
    <row r="2353" spans="1:17" x14ac:dyDescent="0.3">
      <c r="A2353" t="s">
        <v>3428</v>
      </c>
      <c r="B2353" s="1">
        <v>44930</v>
      </c>
      <c r="C2353" t="s">
        <v>770</v>
      </c>
      <c r="D2353" t="s">
        <v>771</v>
      </c>
      <c r="E2353" t="s">
        <v>27</v>
      </c>
      <c r="F2353" t="s">
        <v>43</v>
      </c>
      <c r="G2353" t="s">
        <v>272</v>
      </c>
      <c r="H2353">
        <v>3</v>
      </c>
      <c r="I2353">
        <v>56339.68</v>
      </c>
      <c r="J2353">
        <v>0.05</v>
      </c>
      <c r="K2353">
        <v>160568.09</v>
      </c>
      <c r="L2353">
        <v>21329.01</v>
      </c>
      <c r="M2353">
        <f t="shared" si="110"/>
        <v>160568.08799999999</v>
      </c>
      <c r="N2353" t="str">
        <f t="shared" si="108"/>
        <v>Q1</v>
      </c>
      <c r="O2353" s="2">
        <f t="shared" si="109"/>
        <v>13.283467468536244</v>
      </c>
      <c r="P2353" t="str">
        <f>VLOOKUP(retail_sales_2023!C2353,customers!A:J,5,)</f>
        <v>Jaipur</v>
      </c>
      <c r="Q2353" t="str">
        <f>VLOOKUP(C2353,customers!A:J,10,0)</f>
        <v>Premium</v>
      </c>
    </row>
    <row r="2354" spans="1:17" x14ac:dyDescent="0.3">
      <c r="A2354" t="s">
        <v>3429</v>
      </c>
      <c r="B2354" s="1">
        <v>45041</v>
      </c>
      <c r="C2354" t="s">
        <v>2155</v>
      </c>
      <c r="D2354" t="s">
        <v>2286</v>
      </c>
      <c r="E2354" t="s">
        <v>15</v>
      </c>
      <c r="F2354" t="s">
        <v>52</v>
      </c>
      <c r="G2354" t="s">
        <v>200</v>
      </c>
      <c r="H2354">
        <v>4</v>
      </c>
      <c r="I2354">
        <v>691.72</v>
      </c>
      <c r="J2354">
        <v>0.2</v>
      </c>
      <c r="K2354">
        <v>2213.5</v>
      </c>
      <c r="L2354">
        <v>131.68</v>
      </c>
      <c r="M2354">
        <f t="shared" si="110"/>
        <v>2213.5040000000004</v>
      </c>
      <c r="N2354" t="str">
        <f t="shared" si="108"/>
        <v>Q2</v>
      </c>
      <c r="O2354" s="2">
        <f t="shared" si="109"/>
        <v>5.9489496272871021</v>
      </c>
      <c r="P2354" t="str">
        <f>VLOOKUP(retail_sales_2023!C2354,customers!A:J,5,)</f>
        <v>Bengaluru</v>
      </c>
      <c r="Q2354" t="str">
        <f>VLOOKUP(C2354,customers!A:J,10,0)</f>
        <v>Regular</v>
      </c>
    </row>
    <row r="2355" spans="1:17" x14ac:dyDescent="0.3">
      <c r="A2355" t="s">
        <v>3430</v>
      </c>
      <c r="B2355" s="1">
        <v>44956</v>
      </c>
      <c r="C2355" t="s">
        <v>2514</v>
      </c>
      <c r="D2355" t="s">
        <v>2515</v>
      </c>
      <c r="E2355" t="s">
        <v>21</v>
      </c>
      <c r="F2355" t="s">
        <v>43</v>
      </c>
      <c r="G2355" t="s">
        <v>272</v>
      </c>
      <c r="H2355">
        <v>2</v>
      </c>
      <c r="I2355">
        <v>59273.62</v>
      </c>
      <c r="J2355">
        <v>0.2</v>
      </c>
      <c r="K2355">
        <v>94837.79</v>
      </c>
      <c r="L2355">
        <v>10988.35</v>
      </c>
      <c r="M2355">
        <f t="shared" si="110"/>
        <v>94837.792000000016</v>
      </c>
      <c r="N2355" t="str">
        <f t="shared" si="108"/>
        <v>Q1</v>
      </c>
      <c r="O2355" s="2">
        <f t="shared" si="109"/>
        <v>11.586467799386723</v>
      </c>
      <c r="P2355" t="str">
        <f>VLOOKUP(retail_sales_2023!C2355,customers!A:J,5,)</f>
        <v>Guwahati</v>
      </c>
      <c r="Q2355" t="str">
        <f>VLOOKUP(C2355,customers!A:J,10,0)</f>
        <v>Regular</v>
      </c>
    </row>
    <row r="2356" spans="1:17" x14ac:dyDescent="0.3">
      <c r="A2356" t="s">
        <v>3431</v>
      </c>
      <c r="B2356" s="1">
        <v>45134</v>
      </c>
      <c r="C2356" t="s">
        <v>943</v>
      </c>
      <c r="D2356" t="s">
        <v>944</v>
      </c>
      <c r="E2356" t="s">
        <v>27</v>
      </c>
      <c r="F2356" t="s">
        <v>52</v>
      </c>
      <c r="G2356" t="s">
        <v>268</v>
      </c>
      <c r="H2356">
        <v>8</v>
      </c>
      <c r="I2356">
        <v>490.4</v>
      </c>
      <c r="J2356">
        <v>0.2</v>
      </c>
      <c r="K2356">
        <v>3138.56</v>
      </c>
      <c r="L2356">
        <v>240.05</v>
      </c>
      <c r="M2356">
        <f t="shared" si="110"/>
        <v>3138.56</v>
      </c>
      <c r="N2356" t="str">
        <f t="shared" si="108"/>
        <v>Q3</v>
      </c>
      <c r="O2356" s="2">
        <f t="shared" si="109"/>
        <v>7.6484120106035896</v>
      </c>
      <c r="P2356" t="str">
        <f>VLOOKUP(retail_sales_2023!C2356,customers!A:J,5,)</f>
        <v>Lucknow</v>
      </c>
      <c r="Q2356" t="str">
        <f>VLOOKUP(C2356,customers!A:J,10,0)</f>
        <v>Premium</v>
      </c>
    </row>
    <row r="2357" spans="1:17" x14ac:dyDescent="0.3">
      <c r="A2357" t="s">
        <v>3432</v>
      </c>
      <c r="B2357" s="1">
        <v>45165</v>
      </c>
      <c r="C2357" t="s">
        <v>2178</v>
      </c>
      <c r="D2357" t="s">
        <v>2179</v>
      </c>
      <c r="E2357" t="s">
        <v>33</v>
      </c>
      <c r="F2357" t="s">
        <v>81</v>
      </c>
      <c r="G2357" t="s">
        <v>158</v>
      </c>
      <c r="H2357">
        <v>5</v>
      </c>
      <c r="I2357">
        <v>3747</v>
      </c>
      <c r="J2357">
        <v>0.15</v>
      </c>
      <c r="K2357">
        <v>15924.75</v>
      </c>
      <c r="L2357">
        <v>5593.09</v>
      </c>
      <c r="M2357">
        <f t="shared" si="110"/>
        <v>15924.75</v>
      </c>
      <c r="N2357" t="str">
        <f t="shared" si="108"/>
        <v>Q3</v>
      </c>
      <c r="O2357" s="2">
        <f t="shared" si="109"/>
        <v>35.121995635724268</v>
      </c>
      <c r="P2357" t="str">
        <f>VLOOKUP(retail_sales_2023!C2357,customers!A:J,5,)</f>
        <v>Ahmedabad</v>
      </c>
      <c r="Q2357" t="str">
        <f>VLOOKUP(C2357,customers!A:J,10,0)</f>
        <v>Premium</v>
      </c>
    </row>
    <row r="2358" spans="1:17" x14ac:dyDescent="0.3">
      <c r="A2358" t="s">
        <v>3433</v>
      </c>
      <c r="B2358" s="1">
        <v>45159</v>
      </c>
      <c r="C2358" t="s">
        <v>1195</v>
      </c>
      <c r="D2358" t="s">
        <v>1196</v>
      </c>
      <c r="E2358" t="s">
        <v>33</v>
      </c>
      <c r="F2358" t="s">
        <v>81</v>
      </c>
      <c r="G2358" t="s">
        <v>82</v>
      </c>
      <c r="H2358">
        <v>1</v>
      </c>
      <c r="I2358">
        <v>1770.95</v>
      </c>
      <c r="J2358">
        <v>0</v>
      </c>
      <c r="K2358">
        <v>1770.95</v>
      </c>
      <c r="L2358">
        <v>529.17999999999995</v>
      </c>
      <c r="M2358">
        <f t="shared" si="110"/>
        <v>1770.95</v>
      </c>
      <c r="N2358" t="str">
        <f t="shared" si="108"/>
        <v>Q3</v>
      </c>
      <c r="O2358" s="2">
        <f t="shared" si="109"/>
        <v>29.881137242722826</v>
      </c>
      <c r="P2358" t="str">
        <f>VLOOKUP(retail_sales_2023!C2358,customers!A:J,5,)</f>
        <v>Surat</v>
      </c>
      <c r="Q2358" t="str">
        <f>VLOOKUP(C2358,customers!A:J,10,0)</f>
        <v>Premium</v>
      </c>
    </row>
    <row r="2359" spans="1:17" x14ac:dyDescent="0.3">
      <c r="A2359" t="s">
        <v>3434</v>
      </c>
      <c r="B2359" s="1">
        <v>45199</v>
      </c>
      <c r="C2359" t="s">
        <v>1135</v>
      </c>
      <c r="D2359" t="s">
        <v>1136</v>
      </c>
      <c r="E2359" t="s">
        <v>33</v>
      </c>
      <c r="F2359" t="s">
        <v>43</v>
      </c>
      <c r="G2359" t="s">
        <v>301</v>
      </c>
      <c r="H2359">
        <v>4</v>
      </c>
      <c r="I2359">
        <v>40513.24</v>
      </c>
      <c r="J2359">
        <v>0</v>
      </c>
      <c r="K2359">
        <v>162052.96</v>
      </c>
      <c r="L2359">
        <v>21587.52</v>
      </c>
      <c r="M2359">
        <f t="shared" si="110"/>
        <v>162052.96</v>
      </c>
      <c r="N2359" t="str">
        <f t="shared" si="108"/>
        <v>Q3</v>
      </c>
      <c r="O2359" s="2">
        <f t="shared" si="109"/>
        <v>13.321274724016149</v>
      </c>
      <c r="P2359" t="str">
        <f>VLOOKUP(retail_sales_2023!C2359,customers!A:J,5,)</f>
        <v>Ahmedabad</v>
      </c>
      <c r="Q2359" t="str">
        <f>VLOOKUP(C2359,customers!A:J,10,0)</f>
        <v>Premium</v>
      </c>
    </row>
    <row r="2360" spans="1:17" x14ac:dyDescent="0.3">
      <c r="A2360" t="s">
        <v>3435</v>
      </c>
      <c r="B2360" s="1">
        <v>45246</v>
      </c>
      <c r="C2360" t="s">
        <v>208</v>
      </c>
      <c r="D2360" t="s">
        <v>209</v>
      </c>
      <c r="E2360" t="s">
        <v>21</v>
      </c>
      <c r="F2360" t="s">
        <v>81</v>
      </c>
      <c r="G2360" t="s">
        <v>82</v>
      </c>
      <c r="H2360">
        <v>5</v>
      </c>
      <c r="I2360">
        <v>3097.16</v>
      </c>
      <c r="J2360">
        <v>0.3</v>
      </c>
      <c r="K2360">
        <v>10840.06</v>
      </c>
      <c r="L2360">
        <v>3286.02</v>
      </c>
      <c r="M2360">
        <f t="shared" si="110"/>
        <v>10840.06</v>
      </c>
      <c r="N2360" t="str">
        <f t="shared" si="108"/>
        <v>Q4</v>
      </c>
      <c r="O2360" s="2">
        <f t="shared" si="109"/>
        <v>30.313669850535884</v>
      </c>
      <c r="P2360" t="str">
        <f>VLOOKUP(retail_sales_2023!C2360,customers!A:J,5,)</f>
        <v>Bhubaneswar</v>
      </c>
      <c r="Q2360" t="str">
        <f>VLOOKUP(C2360,customers!A:J,10,0)</f>
        <v>Regular</v>
      </c>
    </row>
    <row r="2361" spans="1:17" x14ac:dyDescent="0.3">
      <c r="A2361" t="s">
        <v>3436</v>
      </c>
      <c r="B2361" s="1">
        <v>45114</v>
      </c>
      <c r="C2361" t="s">
        <v>682</v>
      </c>
      <c r="D2361" t="s">
        <v>683</v>
      </c>
      <c r="E2361" t="s">
        <v>27</v>
      </c>
      <c r="F2361" t="s">
        <v>22</v>
      </c>
      <c r="G2361" t="s">
        <v>196</v>
      </c>
      <c r="H2361">
        <v>5</v>
      </c>
      <c r="I2361">
        <v>28054.79</v>
      </c>
      <c r="J2361">
        <v>0.15</v>
      </c>
      <c r="K2361">
        <v>119232.86</v>
      </c>
      <c r="L2361">
        <v>23754.54</v>
      </c>
      <c r="M2361">
        <f t="shared" si="110"/>
        <v>119232.85750000001</v>
      </c>
      <c r="N2361" t="str">
        <f t="shared" si="108"/>
        <v>Q3</v>
      </c>
      <c r="O2361" s="2">
        <f t="shared" si="109"/>
        <v>19.922813224475199</v>
      </c>
      <c r="P2361" t="str">
        <f>VLOOKUP(retail_sales_2023!C2361,customers!A:J,5,)</f>
        <v>Delhi</v>
      </c>
      <c r="Q2361" t="str">
        <f>VLOOKUP(C2361,customers!A:J,10,0)</f>
        <v>Regular</v>
      </c>
    </row>
    <row r="2362" spans="1:17" x14ac:dyDescent="0.3">
      <c r="A2362" t="s">
        <v>3437</v>
      </c>
      <c r="B2362" s="1">
        <v>44946</v>
      </c>
      <c r="C2362" t="s">
        <v>1117</v>
      </c>
      <c r="D2362" t="s">
        <v>1118</v>
      </c>
      <c r="E2362" t="s">
        <v>33</v>
      </c>
      <c r="F2362" t="s">
        <v>38</v>
      </c>
      <c r="G2362" t="s">
        <v>73</v>
      </c>
      <c r="H2362">
        <v>2</v>
      </c>
      <c r="I2362">
        <v>1523.65</v>
      </c>
      <c r="J2362">
        <v>0</v>
      </c>
      <c r="K2362">
        <v>3047.3</v>
      </c>
      <c r="L2362">
        <v>1021.13</v>
      </c>
      <c r="M2362">
        <f t="shared" si="110"/>
        <v>3047.3</v>
      </c>
      <c r="N2362" t="str">
        <f t="shared" si="108"/>
        <v>Q1</v>
      </c>
      <c r="O2362" s="2">
        <f t="shared" si="109"/>
        <v>33.509336133626491</v>
      </c>
      <c r="P2362" t="str">
        <f>VLOOKUP(retail_sales_2023!C2362,customers!A:J,5,)</f>
        <v>Mumbai</v>
      </c>
      <c r="Q2362" t="str">
        <f>VLOOKUP(C2362,customers!A:J,10,0)</f>
        <v>Regular</v>
      </c>
    </row>
    <row r="2363" spans="1:17" x14ac:dyDescent="0.3">
      <c r="A2363" t="s">
        <v>3438</v>
      </c>
      <c r="B2363" s="1">
        <v>45141</v>
      </c>
      <c r="C2363" t="s">
        <v>19</v>
      </c>
      <c r="D2363" t="s">
        <v>20</v>
      </c>
      <c r="E2363" t="s">
        <v>15</v>
      </c>
      <c r="F2363" t="s">
        <v>52</v>
      </c>
      <c r="G2363" t="s">
        <v>235</v>
      </c>
      <c r="H2363">
        <v>9</v>
      </c>
      <c r="I2363">
        <v>781.52</v>
      </c>
      <c r="J2363">
        <v>0.15</v>
      </c>
      <c r="K2363">
        <v>5978.63</v>
      </c>
      <c r="L2363">
        <v>476.83</v>
      </c>
      <c r="M2363">
        <f t="shared" si="110"/>
        <v>5978.6279999999997</v>
      </c>
      <c r="N2363" t="str">
        <f t="shared" si="108"/>
        <v>Q3</v>
      </c>
      <c r="O2363" s="2">
        <f t="shared" si="109"/>
        <v>7.9755729991653608</v>
      </c>
      <c r="P2363" t="str">
        <f>VLOOKUP(retail_sales_2023!C2363,customers!A:J,5,)</f>
        <v>Guwahati</v>
      </c>
      <c r="Q2363" t="str">
        <f>VLOOKUP(C2363,customers!A:J,10,0)</f>
        <v>Premium</v>
      </c>
    </row>
    <row r="2364" spans="1:17" x14ac:dyDescent="0.3">
      <c r="A2364" t="s">
        <v>3439</v>
      </c>
      <c r="B2364" s="1">
        <v>45284</v>
      </c>
      <c r="C2364" t="s">
        <v>1331</v>
      </c>
      <c r="D2364" t="s">
        <v>1332</v>
      </c>
      <c r="E2364" t="s">
        <v>27</v>
      </c>
      <c r="F2364" t="s">
        <v>22</v>
      </c>
      <c r="G2364" t="s">
        <v>23</v>
      </c>
      <c r="H2364">
        <v>4</v>
      </c>
      <c r="I2364">
        <v>7392.63</v>
      </c>
      <c r="J2364">
        <v>0.3</v>
      </c>
      <c r="K2364">
        <v>20699.36</v>
      </c>
      <c r="L2364">
        <v>4621.2</v>
      </c>
      <c r="M2364">
        <f t="shared" si="110"/>
        <v>20699.363999999998</v>
      </c>
      <c r="N2364" t="str">
        <f t="shared" si="108"/>
        <v>Q4</v>
      </c>
      <c r="O2364" s="2">
        <f t="shared" si="109"/>
        <v>22.325327932844299</v>
      </c>
      <c r="P2364" t="str">
        <f>VLOOKUP(retail_sales_2023!C2364,customers!A:J,5,)</f>
        <v>Jaipur</v>
      </c>
      <c r="Q2364" t="str">
        <f>VLOOKUP(C2364,customers!A:J,10,0)</f>
        <v>Premium</v>
      </c>
    </row>
    <row r="2365" spans="1:17" x14ac:dyDescent="0.3">
      <c r="A2365" t="s">
        <v>3440</v>
      </c>
      <c r="B2365" s="1">
        <v>45158</v>
      </c>
      <c r="C2365" t="s">
        <v>19</v>
      </c>
      <c r="D2365" t="s">
        <v>20</v>
      </c>
      <c r="E2365" t="s">
        <v>21</v>
      </c>
      <c r="F2365" t="s">
        <v>43</v>
      </c>
      <c r="G2365" t="s">
        <v>178</v>
      </c>
      <c r="H2365">
        <v>3</v>
      </c>
      <c r="I2365">
        <v>56421.87</v>
      </c>
      <c r="J2365">
        <v>0.25</v>
      </c>
      <c r="K2365">
        <v>126949.21</v>
      </c>
      <c r="L2365">
        <v>18727.52</v>
      </c>
      <c r="M2365">
        <f t="shared" si="110"/>
        <v>126949.20750000002</v>
      </c>
      <c r="N2365" t="str">
        <f t="shared" si="108"/>
        <v>Q3</v>
      </c>
      <c r="O2365" s="2">
        <f t="shared" si="109"/>
        <v>14.751978369932353</v>
      </c>
      <c r="P2365" t="str">
        <f>VLOOKUP(retail_sales_2023!C2365,customers!A:J,5,)</f>
        <v>Guwahati</v>
      </c>
      <c r="Q2365" t="str">
        <f>VLOOKUP(C2365,customers!A:J,10,0)</f>
        <v>Premium</v>
      </c>
    </row>
    <row r="2366" spans="1:17" x14ac:dyDescent="0.3">
      <c r="A2366" t="s">
        <v>3441</v>
      </c>
      <c r="B2366" s="1">
        <v>45119</v>
      </c>
      <c r="C2366" t="s">
        <v>1365</v>
      </c>
      <c r="D2366" t="s">
        <v>1366</v>
      </c>
      <c r="E2366" t="s">
        <v>27</v>
      </c>
      <c r="F2366" t="s">
        <v>81</v>
      </c>
      <c r="G2366" t="s">
        <v>105</v>
      </c>
      <c r="H2366">
        <v>2</v>
      </c>
      <c r="I2366">
        <v>2504.2600000000002</v>
      </c>
      <c r="J2366">
        <v>0.15</v>
      </c>
      <c r="K2366">
        <v>4257.24</v>
      </c>
      <c r="L2366">
        <v>1084.69</v>
      </c>
      <c r="M2366">
        <f t="shared" si="110"/>
        <v>4257.2420000000002</v>
      </c>
      <c r="N2366" t="str">
        <f t="shared" si="108"/>
        <v>Q3</v>
      </c>
      <c r="O2366" s="2">
        <f t="shared" si="109"/>
        <v>25.478713908541689</v>
      </c>
      <c r="P2366" t="str">
        <f>VLOOKUP(retail_sales_2023!C2366,customers!A:J,5,)</f>
        <v>Lucknow</v>
      </c>
      <c r="Q2366" t="str">
        <f>VLOOKUP(C2366,customers!A:J,10,0)</f>
        <v>Premium</v>
      </c>
    </row>
    <row r="2367" spans="1:17" x14ac:dyDescent="0.3">
      <c r="A2367" t="s">
        <v>3442</v>
      </c>
      <c r="B2367" s="1">
        <v>45217</v>
      </c>
      <c r="C2367" t="s">
        <v>342</v>
      </c>
      <c r="D2367" t="s">
        <v>343</v>
      </c>
      <c r="E2367" t="s">
        <v>15</v>
      </c>
      <c r="F2367" t="s">
        <v>52</v>
      </c>
      <c r="G2367" t="s">
        <v>268</v>
      </c>
      <c r="H2367">
        <v>4</v>
      </c>
      <c r="I2367">
        <v>578.63</v>
      </c>
      <c r="J2367">
        <v>0.15</v>
      </c>
      <c r="K2367">
        <v>1967.34</v>
      </c>
      <c r="L2367">
        <v>174.23</v>
      </c>
      <c r="M2367">
        <f t="shared" si="110"/>
        <v>1967.3419999999999</v>
      </c>
      <c r="N2367" t="str">
        <f t="shared" si="108"/>
        <v>Q4</v>
      </c>
      <c r="O2367" s="2">
        <f t="shared" si="109"/>
        <v>8.8561204468978421</v>
      </c>
      <c r="P2367" t="str">
        <f>VLOOKUP(retail_sales_2023!C2367,customers!A:J,5,)</f>
        <v>Coimbatore</v>
      </c>
      <c r="Q2367" t="str">
        <f>VLOOKUP(C2367,customers!A:J,10,0)</f>
        <v>Premium</v>
      </c>
    </row>
    <row r="2368" spans="1:17" x14ac:dyDescent="0.3">
      <c r="A2368" t="s">
        <v>3443</v>
      </c>
      <c r="B2368" s="1">
        <v>45177</v>
      </c>
      <c r="C2368" t="s">
        <v>1425</v>
      </c>
      <c r="D2368" t="s">
        <v>1426</v>
      </c>
      <c r="E2368" t="s">
        <v>27</v>
      </c>
      <c r="F2368" t="s">
        <v>81</v>
      </c>
      <c r="G2368" t="s">
        <v>370</v>
      </c>
      <c r="H2368">
        <v>4</v>
      </c>
      <c r="I2368">
        <v>1922.1</v>
      </c>
      <c r="J2368">
        <v>0.05</v>
      </c>
      <c r="K2368">
        <v>7303.98</v>
      </c>
      <c r="L2368">
        <v>2716.97</v>
      </c>
      <c r="M2368">
        <f t="shared" si="110"/>
        <v>7303.98</v>
      </c>
      <c r="N2368" t="str">
        <f t="shared" si="108"/>
        <v>Q3</v>
      </c>
      <c r="O2368" s="2">
        <f t="shared" si="109"/>
        <v>37.198486304727012</v>
      </c>
      <c r="P2368" t="str">
        <f>VLOOKUP(retail_sales_2023!C2368,customers!A:J,5,)</f>
        <v>Delhi</v>
      </c>
      <c r="Q2368" t="str">
        <f>VLOOKUP(C2368,customers!A:J,10,0)</f>
        <v>Premium</v>
      </c>
    </row>
    <row r="2369" spans="1:17" x14ac:dyDescent="0.3">
      <c r="A2369" t="s">
        <v>3444</v>
      </c>
      <c r="B2369" s="1">
        <v>44978</v>
      </c>
      <c r="C2369" t="s">
        <v>778</v>
      </c>
      <c r="D2369" t="s">
        <v>779</v>
      </c>
      <c r="E2369" t="s">
        <v>15</v>
      </c>
      <c r="F2369" t="s">
        <v>22</v>
      </c>
      <c r="G2369" t="s">
        <v>516</v>
      </c>
      <c r="H2369">
        <v>2</v>
      </c>
      <c r="I2369">
        <v>30606.77</v>
      </c>
      <c r="J2369">
        <v>0</v>
      </c>
      <c r="K2369">
        <v>61213.54</v>
      </c>
      <c r="L2369">
        <v>14453.74</v>
      </c>
      <c r="M2369">
        <f t="shared" si="110"/>
        <v>61213.54</v>
      </c>
      <c r="N2369" t="str">
        <f t="shared" si="108"/>
        <v>Q1</v>
      </c>
      <c r="O2369" s="2">
        <f t="shared" si="109"/>
        <v>23.611998260515566</v>
      </c>
      <c r="P2369" t="str">
        <f>VLOOKUP(retail_sales_2023!C2369,customers!A:J,5,)</f>
        <v>Chennai</v>
      </c>
      <c r="Q2369" t="str">
        <f>VLOOKUP(C2369,customers!A:J,10,0)</f>
        <v>Premium</v>
      </c>
    </row>
    <row r="2370" spans="1:17" x14ac:dyDescent="0.3">
      <c r="A2370" t="s">
        <v>3445</v>
      </c>
      <c r="B2370" s="1">
        <v>45027</v>
      </c>
      <c r="C2370" t="s">
        <v>2033</v>
      </c>
      <c r="D2370" t="s">
        <v>13093</v>
      </c>
      <c r="E2370" t="s">
        <v>33</v>
      </c>
      <c r="F2370" t="s">
        <v>81</v>
      </c>
      <c r="G2370" t="s">
        <v>470</v>
      </c>
      <c r="H2370">
        <v>4</v>
      </c>
      <c r="I2370">
        <v>3687.23</v>
      </c>
      <c r="J2370">
        <v>0.1</v>
      </c>
      <c r="K2370">
        <v>13274.03</v>
      </c>
      <c r="L2370">
        <v>3111.27</v>
      </c>
      <c r="M2370">
        <f t="shared" si="110"/>
        <v>13274.028</v>
      </c>
      <c r="N2370" t="str">
        <f t="shared" si="108"/>
        <v>Q2</v>
      </c>
      <c r="O2370" s="2">
        <f t="shared" si="109"/>
        <v>23.438774810664132</v>
      </c>
      <c r="P2370" t="str">
        <f>VLOOKUP(retail_sales_2023!C2370,customers!A:J,5,)</f>
        <v>Nagpur</v>
      </c>
      <c r="Q2370" t="str">
        <f>VLOOKUP(C2370,customers!A:J,10,0)</f>
        <v>Regular</v>
      </c>
    </row>
    <row r="2371" spans="1:17" x14ac:dyDescent="0.3">
      <c r="A2371" t="s">
        <v>3446</v>
      </c>
      <c r="B2371" s="1">
        <v>45030</v>
      </c>
      <c r="C2371" t="s">
        <v>716</v>
      </c>
      <c r="D2371" t="s">
        <v>717</v>
      </c>
      <c r="E2371" t="s">
        <v>33</v>
      </c>
      <c r="F2371" t="s">
        <v>43</v>
      </c>
      <c r="G2371" t="s">
        <v>110</v>
      </c>
      <c r="H2371">
        <v>4</v>
      </c>
      <c r="I2371">
        <v>14871.99</v>
      </c>
      <c r="J2371">
        <v>0.1</v>
      </c>
      <c r="K2371">
        <v>53539.16</v>
      </c>
      <c r="L2371">
        <v>7106.46</v>
      </c>
      <c r="M2371">
        <f t="shared" si="110"/>
        <v>53539.163999999997</v>
      </c>
      <c r="N2371" t="str">
        <f t="shared" ref="N2371:N2434" si="111">"Q"&amp;ROUNDUP(MONTH(B2371)/3,0)</f>
        <v>Q2</v>
      </c>
      <c r="O2371" s="2">
        <f t="shared" ref="O2371:O2434" si="112">(L2371/K2371)*100</f>
        <v>13.273387180523564</v>
      </c>
      <c r="P2371" t="str">
        <f>VLOOKUP(retail_sales_2023!C2371,customers!A:J,5,)</f>
        <v>Ahmedabad</v>
      </c>
      <c r="Q2371" t="str">
        <f>VLOOKUP(C2371,customers!A:J,10,0)</f>
        <v>Premium</v>
      </c>
    </row>
    <row r="2372" spans="1:17" x14ac:dyDescent="0.3">
      <c r="A2372" t="s">
        <v>3447</v>
      </c>
      <c r="B2372" s="1">
        <v>45220</v>
      </c>
      <c r="C2372" t="s">
        <v>1403</v>
      </c>
      <c r="D2372" t="s">
        <v>1404</v>
      </c>
      <c r="E2372" t="s">
        <v>27</v>
      </c>
      <c r="F2372" t="s">
        <v>81</v>
      </c>
      <c r="G2372" t="s">
        <v>101</v>
      </c>
      <c r="H2372">
        <v>3</v>
      </c>
      <c r="I2372">
        <v>1640.87</v>
      </c>
      <c r="J2372">
        <v>0.05</v>
      </c>
      <c r="K2372">
        <v>4676.4799999999996</v>
      </c>
      <c r="L2372">
        <v>1554.02</v>
      </c>
      <c r="M2372">
        <f t="shared" si="110"/>
        <v>4676.4794999999995</v>
      </c>
      <c r="N2372" t="str">
        <f t="shared" si="111"/>
        <v>Q4</v>
      </c>
      <c r="O2372" s="2">
        <f t="shared" si="112"/>
        <v>33.230549473107978</v>
      </c>
      <c r="P2372" t="str">
        <f>VLOOKUP(retail_sales_2023!C2372,customers!A:J,5,)</f>
        <v>Jaipur</v>
      </c>
      <c r="Q2372" t="str">
        <f>VLOOKUP(C2372,customers!A:J,10,0)</f>
        <v>Occasional</v>
      </c>
    </row>
    <row r="2373" spans="1:17" x14ac:dyDescent="0.3">
      <c r="A2373" t="s">
        <v>3448</v>
      </c>
      <c r="B2373" s="1">
        <v>45283</v>
      </c>
      <c r="C2373" t="s">
        <v>1422</v>
      </c>
      <c r="D2373" t="s">
        <v>1423</v>
      </c>
      <c r="E2373" t="s">
        <v>33</v>
      </c>
      <c r="F2373" t="s">
        <v>81</v>
      </c>
      <c r="G2373" t="s">
        <v>370</v>
      </c>
      <c r="H2373">
        <v>1</v>
      </c>
      <c r="I2373">
        <v>2641.71</v>
      </c>
      <c r="J2373">
        <v>0.05</v>
      </c>
      <c r="K2373">
        <v>2509.62</v>
      </c>
      <c r="L2373">
        <v>529.16</v>
      </c>
      <c r="M2373">
        <f t="shared" ref="M2373:M2436" si="113">H2373*I2373*(1-J2373)</f>
        <v>2509.6244999999999</v>
      </c>
      <c r="N2373" t="str">
        <f t="shared" si="111"/>
        <v>Q4</v>
      </c>
      <c r="O2373" s="2">
        <f t="shared" si="112"/>
        <v>21.085263904495502</v>
      </c>
      <c r="P2373" t="str">
        <f>VLOOKUP(retail_sales_2023!C2373,customers!A:J,5,)</f>
        <v>Mumbai</v>
      </c>
      <c r="Q2373" t="str">
        <f>VLOOKUP(C2373,customers!A:J,10,0)</f>
        <v>Premium</v>
      </c>
    </row>
    <row r="2374" spans="1:17" x14ac:dyDescent="0.3">
      <c r="A2374" t="s">
        <v>3449</v>
      </c>
      <c r="B2374" s="1">
        <v>45089</v>
      </c>
      <c r="C2374" t="s">
        <v>1138</v>
      </c>
      <c r="D2374" t="s">
        <v>1139</v>
      </c>
      <c r="E2374" t="s">
        <v>21</v>
      </c>
      <c r="F2374" t="s">
        <v>52</v>
      </c>
      <c r="G2374" t="s">
        <v>226</v>
      </c>
      <c r="H2374">
        <v>6</v>
      </c>
      <c r="I2374">
        <v>516.77</v>
      </c>
      <c r="J2374">
        <v>0</v>
      </c>
      <c r="K2374">
        <v>3100.62</v>
      </c>
      <c r="L2374">
        <v>307.19</v>
      </c>
      <c r="M2374">
        <f t="shared" si="113"/>
        <v>3100.62</v>
      </c>
      <c r="N2374" t="str">
        <f t="shared" si="111"/>
        <v>Q2</v>
      </c>
      <c r="O2374" s="2">
        <f t="shared" si="112"/>
        <v>9.9073733640368697</v>
      </c>
      <c r="P2374" t="str">
        <f>VLOOKUP(retail_sales_2023!C2374,customers!A:J,5,)</f>
        <v>Guwahati</v>
      </c>
      <c r="Q2374" t="str">
        <f>VLOOKUP(C2374,customers!A:J,10,0)</f>
        <v>Premium</v>
      </c>
    </row>
    <row r="2375" spans="1:17" x14ac:dyDescent="0.3">
      <c r="A2375" t="s">
        <v>3450</v>
      </c>
      <c r="B2375" s="1">
        <v>45047</v>
      </c>
      <c r="C2375" t="s">
        <v>1622</v>
      </c>
      <c r="D2375" t="s">
        <v>1623</v>
      </c>
      <c r="E2375" t="s">
        <v>33</v>
      </c>
      <c r="F2375" t="s">
        <v>81</v>
      </c>
      <c r="G2375" t="s">
        <v>150</v>
      </c>
      <c r="H2375">
        <v>4</v>
      </c>
      <c r="I2375">
        <v>1345.72</v>
      </c>
      <c r="J2375">
        <v>0.05</v>
      </c>
      <c r="K2375">
        <v>5113.74</v>
      </c>
      <c r="L2375">
        <v>1482.75</v>
      </c>
      <c r="M2375">
        <f t="shared" si="113"/>
        <v>5113.7359999999999</v>
      </c>
      <c r="N2375" t="str">
        <f t="shared" si="111"/>
        <v>Q2</v>
      </c>
      <c r="O2375" s="2">
        <f t="shared" si="112"/>
        <v>28.995412359642849</v>
      </c>
      <c r="P2375" t="str">
        <f>VLOOKUP(retail_sales_2023!C2375,customers!A:J,5,)</f>
        <v>Pune</v>
      </c>
      <c r="Q2375" t="str">
        <f>VLOOKUP(C2375,customers!A:J,10,0)</f>
        <v>Regular</v>
      </c>
    </row>
    <row r="2376" spans="1:17" x14ac:dyDescent="0.3">
      <c r="A2376" t="s">
        <v>3451</v>
      </c>
      <c r="B2376" s="1">
        <v>44952</v>
      </c>
      <c r="C2376" t="s">
        <v>1173</v>
      </c>
      <c r="D2376" t="s">
        <v>1174</v>
      </c>
      <c r="E2376" t="s">
        <v>15</v>
      </c>
      <c r="F2376" t="s">
        <v>22</v>
      </c>
      <c r="G2376" t="s">
        <v>23</v>
      </c>
      <c r="H2376">
        <v>3</v>
      </c>
      <c r="I2376">
        <v>6567.19</v>
      </c>
      <c r="J2376">
        <v>0.05</v>
      </c>
      <c r="K2376">
        <v>18716.490000000002</v>
      </c>
      <c r="L2376">
        <v>3332.48</v>
      </c>
      <c r="M2376">
        <f t="shared" si="113"/>
        <v>18716.4915</v>
      </c>
      <c r="N2376" t="str">
        <f t="shared" si="111"/>
        <v>Q1</v>
      </c>
      <c r="O2376" s="2">
        <f t="shared" si="112"/>
        <v>17.805047848180937</v>
      </c>
      <c r="P2376" t="str">
        <f>VLOOKUP(retail_sales_2023!C2376,customers!A:J,5,)</f>
        <v>Coimbatore</v>
      </c>
      <c r="Q2376" t="str">
        <f>VLOOKUP(C2376,customers!A:J,10,0)</f>
        <v>Premium</v>
      </c>
    </row>
    <row r="2377" spans="1:17" x14ac:dyDescent="0.3">
      <c r="A2377" t="s">
        <v>3452</v>
      </c>
      <c r="B2377" s="1">
        <v>45051</v>
      </c>
      <c r="C2377" t="s">
        <v>832</v>
      </c>
      <c r="D2377" t="s">
        <v>833</v>
      </c>
      <c r="E2377" t="s">
        <v>33</v>
      </c>
      <c r="F2377" t="s">
        <v>52</v>
      </c>
      <c r="G2377" t="s">
        <v>133</v>
      </c>
      <c r="H2377">
        <v>5</v>
      </c>
      <c r="I2377">
        <v>771.51</v>
      </c>
      <c r="J2377">
        <v>0</v>
      </c>
      <c r="K2377">
        <v>3857.55</v>
      </c>
      <c r="L2377">
        <v>221.46</v>
      </c>
      <c r="M2377">
        <f t="shared" si="113"/>
        <v>3857.55</v>
      </c>
      <c r="N2377" t="str">
        <f t="shared" si="111"/>
        <v>Q2</v>
      </c>
      <c r="O2377" s="2">
        <f t="shared" si="112"/>
        <v>5.7409495664346544</v>
      </c>
      <c r="P2377" t="str">
        <f>VLOOKUP(retail_sales_2023!C2377,customers!A:J,5,)</f>
        <v>Surat</v>
      </c>
      <c r="Q2377" t="str">
        <f>VLOOKUP(C2377,customers!A:J,10,0)</f>
        <v>Premium</v>
      </c>
    </row>
    <row r="2378" spans="1:17" x14ac:dyDescent="0.3">
      <c r="A2378" t="s">
        <v>3453</v>
      </c>
      <c r="B2378" s="1">
        <v>45043</v>
      </c>
      <c r="C2378" t="s">
        <v>1814</v>
      </c>
      <c r="D2378" t="s">
        <v>1815</v>
      </c>
      <c r="E2378" t="s">
        <v>15</v>
      </c>
      <c r="F2378" t="s">
        <v>81</v>
      </c>
      <c r="G2378" t="s">
        <v>82</v>
      </c>
      <c r="H2378">
        <v>3</v>
      </c>
      <c r="I2378">
        <v>1524.18</v>
      </c>
      <c r="J2378">
        <v>0</v>
      </c>
      <c r="K2378">
        <v>4572.54</v>
      </c>
      <c r="L2378">
        <v>1080.4000000000001</v>
      </c>
      <c r="M2378">
        <f t="shared" si="113"/>
        <v>4572.54</v>
      </c>
      <c r="N2378" t="str">
        <f t="shared" si="111"/>
        <v>Q2</v>
      </c>
      <c r="O2378" s="2">
        <f t="shared" si="112"/>
        <v>23.628005441177116</v>
      </c>
      <c r="P2378" t="str">
        <f>VLOOKUP(retail_sales_2023!C2378,customers!A:J,5,)</f>
        <v>Coimbatore</v>
      </c>
      <c r="Q2378" t="str">
        <f>VLOOKUP(C2378,customers!A:J,10,0)</f>
        <v>Regular</v>
      </c>
    </row>
    <row r="2379" spans="1:17" x14ac:dyDescent="0.3">
      <c r="A2379" t="s">
        <v>3454</v>
      </c>
      <c r="B2379" s="1">
        <v>45022</v>
      </c>
      <c r="C2379" t="s">
        <v>468</v>
      </c>
      <c r="D2379" t="s">
        <v>469</v>
      </c>
      <c r="E2379" t="s">
        <v>15</v>
      </c>
      <c r="F2379" t="s">
        <v>16</v>
      </c>
      <c r="G2379" t="s">
        <v>171</v>
      </c>
      <c r="H2379">
        <v>2</v>
      </c>
      <c r="I2379">
        <v>264.73</v>
      </c>
      <c r="J2379">
        <v>0.05</v>
      </c>
      <c r="K2379">
        <v>502.99</v>
      </c>
      <c r="L2379">
        <v>152.24</v>
      </c>
      <c r="M2379">
        <f t="shared" si="113"/>
        <v>502.98700000000002</v>
      </c>
      <c r="N2379" t="str">
        <f t="shared" si="111"/>
        <v>Q2</v>
      </c>
      <c r="O2379" s="2">
        <f t="shared" si="112"/>
        <v>30.26700332014553</v>
      </c>
      <c r="P2379" t="str">
        <f>VLOOKUP(retail_sales_2023!C2379,customers!A:J,5,)</f>
        <v>Bengaluru</v>
      </c>
      <c r="Q2379" t="str">
        <f>VLOOKUP(C2379,customers!A:J,10,0)</f>
        <v>Regular</v>
      </c>
    </row>
    <row r="2380" spans="1:17" x14ac:dyDescent="0.3">
      <c r="A2380" t="s">
        <v>3455</v>
      </c>
      <c r="B2380" s="1">
        <v>45225</v>
      </c>
      <c r="C2380" t="s">
        <v>770</v>
      </c>
      <c r="D2380" t="s">
        <v>771</v>
      </c>
      <c r="E2380" t="s">
        <v>27</v>
      </c>
      <c r="F2380" t="s">
        <v>38</v>
      </c>
      <c r="G2380" t="s">
        <v>39</v>
      </c>
      <c r="H2380">
        <v>5</v>
      </c>
      <c r="I2380">
        <v>1645.03</v>
      </c>
      <c r="J2380">
        <v>0</v>
      </c>
      <c r="K2380">
        <v>8225.15</v>
      </c>
      <c r="L2380">
        <v>2780.76</v>
      </c>
      <c r="M2380">
        <f t="shared" si="113"/>
        <v>8225.15</v>
      </c>
      <c r="N2380" t="str">
        <f t="shared" si="111"/>
        <v>Q4</v>
      </c>
      <c r="O2380" s="2">
        <f t="shared" si="112"/>
        <v>33.808015659288891</v>
      </c>
      <c r="P2380" t="str">
        <f>VLOOKUP(retail_sales_2023!C2380,customers!A:J,5,)</f>
        <v>Jaipur</v>
      </c>
      <c r="Q2380" t="str">
        <f>VLOOKUP(C2380,customers!A:J,10,0)</f>
        <v>Premium</v>
      </c>
    </row>
    <row r="2381" spans="1:17" x14ac:dyDescent="0.3">
      <c r="A2381" t="s">
        <v>3456</v>
      </c>
      <c r="B2381" s="1">
        <v>45288</v>
      </c>
      <c r="C2381" t="s">
        <v>46</v>
      </c>
      <c r="D2381" t="s">
        <v>47</v>
      </c>
      <c r="E2381" t="s">
        <v>21</v>
      </c>
      <c r="F2381" t="s">
        <v>52</v>
      </c>
      <c r="G2381" t="s">
        <v>117</v>
      </c>
      <c r="H2381">
        <v>2</v>
      </c>
      <c r="I2381">
        <v>377.55</v>
      </c>
      <c r="J2381">
        <v>0.15</v>
      </c>
      <c r="K2381">
        <v>641.84</v>
      </c>
      <c r="L2381">
        <v>45.54</v>
      </c>
      <c r="M2381">
        <f t="shared" si="113"/>
        <v>641.83500000000004</v>
      </c>
      <c r="N2381" t="str">
        <f t="shared" si="111"/>
        <v>Q4</v>
      </c>
      <c r="O2381" s="2">
        <f t="shared" si="112"/>
        <v>7.0952262246042617</v>
      </c>
      <c r="P2381" t="str">
        <f>VLOOKUP(retail_sales_2023!C2381,customers!A:J,5,)</f>
        <v>Bhubaneswar</v>
      </c>
      <c r="Q2381" t="str">
        <f>VLOOKUP(C2381,customers!A:J,10,0)</f>
        <v>Premium</v>
      </c>
    </row>
    <row r="2382" spans="1:17" x14ac:dyDescent="0.3">
      <c r="A2382" t="s">
        <v>3457</v>
      </c>
      <c r="B2382" s="1">
        <v>44929</v>
      </c>
      <c r="C2382" t="s">
        <v>507</v>
      </c>
      <c r="D2382" t="s">
        <v>508</v>
      </c>
      <c r="E2382" t="s">
        <v>33</v>
      </c>
      <c r="F2382" t="s">
        <v>52</v>
      </c>
      <c r="G2382" t="s">
        <v>169</v>
      </c>
      <c r="H2382">
        <v>2</v>
      </c>
      <c r="I2382">
        <v>343.55</v>
      </c>
      <c r="J2382">
        <v>0.05</v>
      </c>
      <c r="K2382">
        <v>652.75</v>
      </c>
      <c r="L2382">
        <v>52.81</v>
      </c>
      <c r="M2382">
        <f t="shared" si="113"/>
        <v>652.745</v>
      </c>
      <c r="N2382" t="str">
        <f t="shared" si="111"/>
        <v>Q1</v>
      </c>
      <c r="O2382" s="2">
        <f t="shared" si="112"/>
        <v>8.0903868249712758</v>
      </c>
      <c r="P2382" t="str">
        <f>VLOOKUP(retail_sales_2023!C2382,customers!A:J,5,)</f>
        <v>Nagpur</v>
      </c>
      <c r="Q2382" t="str">
        <f>VLOOKUP(C2382,customers!A:J,10,0)</f>
        <v>Premium</v>
      </c>
    </row>
    <row r="2383" spans="1:17" x14ac:dyDescent="0.3">
      <c r="A2383" t="s">
        <v>3458</v>
      </c>
      <c r="B2383" s="1">
        <v>45068</v>
      </c>
      <c r="C2383" t="s">
        <v>518</v>
      </c>
      <c r="D2383" t="s">
        <v>519</v>
      </c>
      <c r="E2383" t="s">
        <v>21</v>
      </c>
      <c r="F2383" t="s">
        <v>52</v>
      </c>
      <c r="G2383" t="s">
        <v>169</v>
      </c>
      <c r="H2383">
        <v>9</v>
      </c>
      <c r="I2383">
        <v>137.16999999999999</v>
      </c>
      <c r="J2383">
        <v>0.25</v>
      </c>
      <c r="K2383">
        <v>925.9</v>
      </c>
      <c r="L2383">
        <v>77.599999999999994</v>
      </c>
      <c r="M2383">
        <f t="shared" si="113"/>
        <v>925.89750000000004</v>
      </c>
      <c r="N2383" t="str">
        <f t="shared" si="111"/>
        <v>Q2</v>
      </c>
      <c r="O2383" s="2">
        <f t="shared" si="112"/>
        <v>8.3810346689707309</v>
      </c>
      <c r="P2383" t="str">
        <f>VLOOKUP(retail_sales_2023!C2383,customers!A:J,5,)</f>
        <v>Ranchi</v>
      </c>
      <c r="Q2383" t="str">
        <f>VLOOKUP(C2383,customers!A:J,10,0)</f>
        <v>Premium</v>
      </c>
    </row>
    <row r="2384" spans="1:17" x14ac:dyDescent="0.3">
      <c r="A2384" t="s">
        <v>3459</v>
      </c>
      <c r="B2384" s="1">
        <v>45043</v>
      </c>
      <c r="C2384" t="s">
        <v>1399</v>
      </c>
      <c r="D2384" t="s">
        <v>1400</v>
      </c>
      <c r="E2384" t="s">
        <v>21</v>
      </c>
      <c r="F2384" t="s">
        <v>52</v>
      </c>
      <c r="G2384" t="s">
        <v>169</v>
      </c>
      <c r="H2384">
        <v>6</v>
      </c>
      <c r="I2384">
        <v>475.71</v>
      </c>
      <c r="J2384">
        <v>0.1</v>
      </c>
      <c r="K2384">
        <v>2568.83</v>
      </c>
      <c r="L2384">
        <v>161.22</v>
      </c>
      <c r="M2384">
        <f t="shared" si="113"/>
        <v>2568.8339999999998</v>
      </c>
      <c r="N2384" t="str">
        <f t="shared" si="111"/>
        <v>Q2</v>
      </c>
      <c r="O2384" s="2">
        <f t="shared" si="112"/>
        <v>6.2760089223498641</v>
      </c>
      <c r="P2384" t="str">
        <f>VLOOKUP(retail_sales_2023!C2384,customers!A:J,5,)</f>
        <v>Bhubaneswar</v>
      </c>
      <c r="Q2384" t="str">
        <f>VLOOKUP(C2384,customers!A:J,10,0)</f>
        <v>Premium</v>
      </c>
    </row>
    <row r="2385" spans="1:17" x14ac:dyDescent="0.3">
      <c r="A2385" t="s">
        <v>3460</v>
      </c>
      <c r="B2385" s="1">
        <v>45231</v>
      </c>
      <c r="C2385" t="s">
        <v>215</v>
      </c>
      <c r="D2385" t="s">
        <v>216</v>
      </c>
      <c r="E2385" t="s">
        <v>27</v>
      </c>
      <c r="F2385" t="s">
        <v>16</v>
      </c>
      <c r="G2385" t="s">
        <v>319</v>
      </c>
      <c r="H2385">
        <v>1</v>
      </c>
      <c r="I2385">
        <v>569.92999999999995</v>
      </c>
      <c r="J2385">
        <v>0</v>
      </c>
      <c r="K2385">
        <v>569.92999999999995</v>
      </c>
      <c r="L2385">
        <v>218.83</v>
      </c>
      <c r="M2385">
        <f t="shared" si="113"/>
        <v>569.92999999999995</v>
      </c>
      <c r="N2385" t="str">
        <f t="shared" si="111"/>
        <v>Q4</v>
      </c>
      <c r="O2385" s="2">
        <f t="shared" si="112"/>
        <v>38.395943361465449</v>
      </c>
      <c r="P2385" t="str">
        <f>VLOOKUP(retail_sales_2023!C2385,customers!A:J,5,)</f>
        <v>Lucknow</v>
      </c>
      <c r="Q2385" t="str">
        <f>VLOOKUP(C2385,customers!A:J,10,0)</f>
        <v>Occasional</v>
      </c>
    </row>
    <row r="2386" spans="1:17" x14ac:dyDescent="0.3">
      <c r="A2386" t="s">
        <v>3461</v>
      </c>
      <c r="B2386" s="1">
        <v>45230</v>
      </c>
      <c r="C2386" t="s">
        <v>999</v>
      </c>
      <c r="D2386" t="s">
        <v>1000</v>
      </c>
      <c r="E2386" t="s">
        <v>33</v>
      </c>
      <c r="F2386" t="s">
        <v>81</v>
      </c>
      <c r="G2386" t="s">
        <v>101</v>
      </c>
      <c r="H2386">
        <v>3</v>
      </c>
      <c r="I2386">
        <v>4739.62</v>
      </c>
      <c r="J2386">
        <v>0</v>
      </c>
      <c r="K2386">
        <v>14218.86</v>
      </c>
      <c r="L2386">
        <v>3700.84</v>
      </c>
      <c r="M2386">
        <f t="shared" si="113"/>
        <v>14218.86</v>
      </c>
      <c r="N2386" t="str">
        <f t="shared" si="111"/>
        <v>Q4</v>
      </c>
      <c r="O2386" s="2">
        <f t="shared" si="112"/>
        <v>26.027684357255083</v>
      </c>
      <c r="P2386" t="str">
        <f>VLOOKUP(retail_sales_2023!C2386,customers!A:J,5,)</f>
        <v>Surat</v>
      </c>
      <c r="Q2386" t="str">
        <f>VLOOKUP(C2386,customers!A:J,10,0)</f>
        <v>Premium</v>
      </c>
    </row>
    <row r="2387" spans="1:17" x14ac:dyDescent="0.3">
      <c r="A2387" t="s">
        <v>3462</v>
      </c>
      <c r="B2387" s="1">
        <v>45233</v>
      </c>
      <c r="C2387" t="s">
        <v>379</v>
      </c>
      <c r="D2387" t="s">
        <v>380</v>
      </c>
      <c r="E2387" t="s">
        <v>27</v>
      </c>
      <c r="F2387" t="s">
        <v>22</v>
      </c>
      <c r="G2387" t="s">
        <v>423</v>
      </c>
      <c r="H2387">
        <v>5</v>
      </c>
      <c r="I2387">
        <v>10086.74</v>
      </c>
      <c r="J2387">
        <v>0.1</v>
      </c>
      <c r="K2387">
        <v>45390.33</v>
      </c>
      <c r="L2387">
        <v>11819.61</v>
      </c>
      <c r="M2387">
        <f t="shared" si="113"/>
        <v>45390.33</v>
      </c>
      <c r="N2387" t="str">
        <f t="shared" si="111"/>
        <v>Q4</v>
      </c>
      <c r="O2387" s="2">
        <f t="shared" si="112"/>
        <v>26.039929650214045</v>
      </c>
      <c r="P2387" t="str">
        <f>VLOOKUP(retail_sales_2023!C2387,customers!A:J,5,)</f>
        <v>Lucknow</v>
      </c>
      <c r="Q2387" t="str">
        <f>VLOOKUP(C2387,customers!A:J,10,0)</f>
        <v>Premium</v>
      </c>
    </row>
    <row r="2388" spans="1:17" x14ac:dyDescent="0.3">
      <c r="A2388" t="s">
        <v>3463</v>
      </c>
      <c r="B2388" s="1">
        <v>45213</v>
      </c>
      <c r="C2388" t="s">
        <v>1185</v>
      </c>
      <c r="D2388" t="s">
        <v>1186</v>
      </c>
      <c r="E2388" t="s">
        <v>27</v>
      </c>
      <c r="F2388" t="s">
        <v>22</v>
      </c>
      <c r="G2388" t="s">
        <v>516</v>
      </c>
      <c r="H2388">
        <v>2</v>
      </c>
      <c r="I2388">
        <v>3328.1</v>
      </c>
      <c r="J2388">
        <v>0.2</v>
      </c>
      <c r="K2388">
        <v>5324.96</v>
      </c>
      <c r="L2388">
        <v>970.67</v>
      </c>
      <c r="M2388">
        <f t="shared" si="113"/>
        <v>5324.96</v>
      </c>
      <c r="N2388" t="str">
        <f t="shared" si="111"/>
        <v>Q4</v>
      </c>
      <c r="O2388" s="2">
        <f t="shared" si="112"/>
        <v>18.228681530002103</v>
      </c>
      <c r="P2388" t="str">
        <f>VLOOKUP(retail_sales_2023!C2388,customers!A:J,5,)</f>
        <v>Lucknow</v>
      </c>
      <c r="Q2388" t="str">
        <f>VLOOKUP(C2388,customers!A:J,10,0)</f>
        <v>Regular</v>
      </c>
    </row>
    <row r="2389" spans="1:17" x14ac:dyDescent="0.3">
      <c r="A2389" t="s">
        <v>3464</v>
      </c>
      <c r="B2389" s="1">
        <v>45242</v>
      </c>
      <c r="C2389" t="s">
        <v>701</v>
      </c>
      <c r="D2389" t="s">
        <v>702</v>
      </c>
      <c r="E2389" t="s">
        <v>15</v>
      </c>
      <c r="F2389" t="s">
        <v>22</v>
      </c>
      <c r="G2389" t="s">
        <v>196</v>
      </c>
      <c r="H2389">
        <v>1</v>
      </c>
      <c r="I2389">
        <v>9944.98</v>
      </c>
      <c r="J2389">
        <v>0.05</v>
      </c>
      <c r="K2389">
        <v>9447.73</v>
      </c>
      <c r="L2389">
        <v>2862.23</v>
      </c>
      <c r="M2389">
        <f t="shared" si="113"/>
        <v>9447.7309999999998</v>
      </c>
      <c r="N2389" t="str">
        <f t="shared" si="111"/>
        <v>Q4</v>
      </c>
      <c r="O2389" s="2">
        <f t="shared" si="112"/>
        <v>30.295425461989282</v>
      </c>
      <c r="P2389" t="str">
        <f>VLOOKUP(retail_sales_2023!C2389,customers!A:J,5,)</f>
        <v>Bengaluru</v>
      </c>
      <c r="Q2389" t="str">
        <f>VLOOKUP(C2389,customers!A:J,10,0)</f>
        <v>Premium</v>
      </c>
    </row>
    <row r="2390" spans="1:17" x14ac:dyDescent="0.3">
      <c r="A2390" t="s">
        <v>3465</v>
      </c>
      <c r="B2390" s="1">
        <v>45123</v>
      </c>
      <c r="C2390" t="s">
        <v>619</v>
      </c>
      <c r="D2390" t="s">
        <v>800</v>
      </c>
      <c r="E2390" t="s">
        <v>15</v>
      </c>
      <c r="F2390" t="s">
        <v>22</v>
      </c>
      <c r="G2390" t="s">
        <v>1039</v>
      </c>
      <c r="H2390">
        <v>2</v>
      </c>
      <c r="I2390">
        <v>7039.47</v>
      </c>
      <c r="J2390">
        <v>0.1</v>
      </c>
      <c r="K2390">
        <v>12671.05</v>
      </c>
      <c r="L2390">
        <v>2380.69</v>
      </c>
      <c r="M2390">
        <f t="shared" si="113"/>
        <v>12671.046</v>
      </c>
      <c r="N2390" t="str">
        <f t="shared" si="111"/>
        <v>Q3</v>
      </c>
      <c r="O2390" s="2">
        <f t="shared" si="112"/>
        <v>18.788419270699748</v>
      </c>
      <c r="P2390" t="str">
        <f>VLOOKUP(retail_sales_2023!C2390,customers!A:J,5,)</f>
        <v>Coimbatore</v>
      </c>
      <c r="Q2390" t="str">
        <f>VLOOKUP(C2390,customers!A:J,10,0)</f>
        <v>Premium</v>
      </c>
    </row>
    <row r="2391" spans="1:17" x14ac:dyDescent="0.3">
      <c r="A2391" t="s">
        <v>3466</v>
      </c>
      <c r="B2391" s="1">
        <v>45259</v>
      </c>
      <c r="C2391" t="s">
        <v>231</v>
      </c>
      <c r="D2391" t="s">
        <v>232</v>
      </c>
      <c r="E2391" t="s">
        <v>27</v>
      </c>
      <c r="F2391" t="s">
        <v>43</v>
      </c>
      <c r="G2391" t="s">
        <v>301</v>
      </c>
      <c r="H2391">
        <v>2</v>
      </c>
      <c r="I2391">
        <v>4977.0200000000004</v>
      </c>
      <c r="J2391">
        <v>0.1</v>
      </c>
      <c r="K2391">
        <v>8958.64</v>
      </c>
      <c r="L2391">
        <v>1367.26</v>
      </c>
      <c r="M2391">
        <f t="shared" si="113"/>
        <v>8958.6360000000004</v>
      </c>
      <c r="N2391" t="str">
        <f t="shared" si="111"/>
        <v>Q4</v>
      </c>
      <c r="O2391" s="2">
        <f t="shared" si="112"/>
        <v>15.261914754918157</v>
      </c>
      <c r="P2391" t="str">
        <f>VLOOKUP(retail_sales_2023!C2391,customers!A:J,5,)</f>
        <v>Delhi</v>
      </c>
      <c r="Q2391" t="str">
        <f>VLOOKUP(C2391,customers!A:J,10,0)</f>
        <v>Regular</v>
      </c>
    </row>
    <row r="2392" spans="1:17" x14ac:dyDescent="0.3">
      <c r="A2392" t="s">
        <v>3467</v>
      </c>
      <c r="B2392" s="1">
        <v>45225</v>
      </c>
      <c r="C2392" t="s">
        <v>690</v>
      </c>
      <c r="D2392" t="s">
        <v>691</v>
      </c>
      <c r="E2392" t="s">
        <v>33</v>
      </c>
      <c r="F2392" t="s">
        <v>52</v>
      </c>
      <c r="G2392" t="s">
        <v>53</v>
      </c>
      <c r="H2392">
        <v>4</v>
      </c>
      <c r="I2392">
        <v>356.76</v>
      </c>
      <c r="J2392">
        <v>0.05</v>
      </c>
      <c r="K2392">
        <v>1355.69</v>
      </c>
      <c r="L2392">
        <v>129.97</v>
      </c>
      <c r="M2392">
        <f t="shared" si="113"/>
        <v>1355.6879999999999</v>
      </c>
      <c r="N2392" t="str">
        <f t="shared" si="111"/>
        <v>Q4</v>
      </c>
      <c r="O2392" s="2">
        <f t="shared" si="112"/>
        <v>9.5869999778710469</v>
      </c>
      <c r="P2392" t="str">
        <f>VLOOKUP(retail_sales_2023!C2392,customers!A:J,5,)</f>
        <v>Surat</v>
      </c>
      <c r="Q2392" t="str">
        <f>VLOOKUP(C2392,customers!A:J,10,0)</f>
        <v>Premium</v>
      </c>
    </row>
    <row r="2393" spans="1:17" x14ac:dyDescent="0.3">
      <c r="A2393" t="s">
        <v>3468</v>
      </c>
      <c r="B2393" s="1">
        <v>45153</v>
      </c>
      <c r="C2393" t="s">
        <v>883</v>
      </c>
      <c r="D2393" t="s">
        <v>884</v>
      </c>
      <c r="E2393" t="s">
        <v>21</v>
      </c>
      <c r="F2393" t="s">
        <v>52</v>
      </c>
      <c r="G2393" t="s">
        <v>133</v>
      </c>
      <c r="H2393">
        <v>10</v>
      </c>
      <c r="I2393">
        <v>296.68</v>
      </c>
      <c r="J2393">
        <v>0</v>
      </c>
      <c r="K2393">
        <v>2966.8</v>
      </c>
      <c r="L2393">
        <v>184.44</v>
      </c>
      <c r="M2393">
        <f t="shared" si="113"/>
        <v>2966.8</v>
      </c>
      <c r="N2393" t="str">
        <f t="shared" si="111"/>
        <v>Q3</v>
      </c>
      <c r="O2393" s="2">
        <f t="shared" si="112"/>
        <v>6.2167992449777536</v>
      </c>
      <c r="P2393" t="str">
        <f>VLOOKUP(retail_sales_2023!C2393,customers!A:J,5,)</f>
        <v>Bhubaneswar</v>
      </c>
      <c r="Q2393" t="str">
        <f>VLOOKUP(C2393,customers!A:J,10,0)</f>
        <v>Regular</v>
      </c>
    </row>
    <row r="2394" spans="1:17" x14ac:dyDescent="0.3">
      <c r="A2394" t="s">
        <v>3469</v>
      </c>
      <c r="B2394" s="1">
        <v>44995</v>
      </c>
      <c r="C2394" t="s">
        <v>84</v>
      </c>
      <c r="D2394" t="s">
        <v>85</v>
      </c>
      <c r="E2394" t="s">
        <v>33</v>
      </c>
      <c r="F2394" t="s">
        <v>16</v>
      </c>
      <c r="G2394" t="s">
        <v>192</v>
      </c>
      <c r="H2394">
        <v>3</v>
      </c>
      <c r="I2394">
        <v>384.92</v>
      </c>
      <c r="J2394">
        <v>0.25</v>
      </c>
      <c r="K2394">
        <v>866.07</v>
      </c>
      <c r="L2394">
        <v>292.77</v>
      </c>
      <c r="M2394">
        <f t="shared" si="113"/>
        <v>866.06999999999994</v>
      </c>
      <c r="N2394" t="str">
        <f t="shared" si="111"/>
        <v>Q1</v>
      </c>
      <c r="O2394" s="2">
        <f t="shared" si="112"/>
        <v>33.804426893900022</v>
      </c>
      <c r="P2394" t="str">
        <f>VLOOKUP(retail_sales_2023!C2394,customers!A:J,5,)</f>
        <v>Mumbai</v>
      </c>
      <c r="Q2394" t="str">
        <f>VLOOKUP(C2394,customers!A:J,10,0)</f>
        <v>Regular</v>
      </c>
    </row>
    <row r="2395" spans="1:17" x14ac:dyDescent="0.3">
      <c r="A2395" t="s">
        <v>3470</v>
      </c>
      <c r="B2395" s="1">
        <v>44952</v>
      </c>
      <c r="C2395" t="s">
        <v>904</v>
      </c>
      <c r="D2395" t="s">
        <v>905</v>
      </c>
      <c r="E2395" t="s">
        <v>33</v>
      </c>
      <c r="F2395" t="s">
        <v>22</v>
      </c>
      <c r="G2395" t="s">
        <v>423</v>
      </c>
      <c r="H2395">
        <v>2</v>
      </c>
      <c r="I2395">
        <v>30343.91</v>
      </c>
      <c r="J2395">
        <v>0.1</v>
      </c>
      <c r="K2395">
        <v>54619.040000000001</v>
      </c>
      <c r="L2395">
        <v>-1594.62</v>
      </c>
      <c r="M2395">
        <f t="shared" si="113"/>
        <v>54619.038</v>
      </c>
      <c r="N2395" t="str">
        <f t="shared" si="111"/>
        <v>Q1</v>
      </c>
      <c r="O2395" s="2">
        <f t="shared" si="112"/>
        <v>-2.9195313575632231</v>
      </c>
      <c r="P2395" t="str">
        <f>VLOOKUP(retail_sales_2023!C2395,customers!A:J,5,)</f>
        <v>Ahmedabad</v>
      </c>
      <c r="Q2395" t="str">
        <f>VLOOKUP(C2395,customers!A:J,10,0)</f>
        <v>Premium</v>
      </c>
    </row>
    <row r="2396" spans="1:17" x14ac:dyDescent="0.3">
      <c r="A2396" t="s">
        <v>3471</v>
      </c>
      <c r="B2396" s="1">
        <v>45132</v>
      </c>
      <c r="C2396" t="s">
        <v>184</v>
      </c>
      <c r="D2396" t="s">
        <v>185</v>
      </c>
      <c r="E2396" t="s">
        <v>15</v>
      </c>
      <c r="F2396" t="s">
        <v>52</v>
      </c>
      <c r="G2396" t="s">
        <v>268</v>
      </c>
      <c r="H2396">
        <v>9</v>
      </c>
      <c r="I2396">
        <v>624.64</v>
      </c>
      <c r="J2396">
        <v>0.2</v>
      </c>
      <c r="K2396">
        <v>4497.41</v>
      </c>
      <c r="L2396">
        <v>344.49</v>
      </c>
      <c r="M2396">
        <f t="shared" si="113"/>
        <v>4497.4080000000004</v>
      </c>
      <c r="N2396" t="str">
        <f t="shared" si="111"/>
        <v>Q3</v>
      </c>
      <c r="O2396" s="2">
        <f t="shared" si="112"/>
        <v>7.659741940361231</v>
      </c>
      <c r="P2396" t="str">
        <f>VLOOKUP(retail_sales_2023!C2396,customers!A:J,5,)</f>
        <v>Hyderabad</v>
      </c>
      <c r="Q2396" t="str">
        <f>VLOOKUP(C2396,customers!A:J,10,0)</f>
        <v>Premium</v>
      </c>
    </row>
    <row r="2397" spans="1:17" x14ac:dyDescent="0.3">
      <c r="A2397" t="s">
        <v>3472</v>
      </c>
      <c r="B2397" s="1">
        <v>45179</v>
      </c>
      <c r="C2397" t="s">
        <v>2521</v>
      </c>
      <c r="D2397" t="s">
        <v>2522</v>
      </c>
      <c r="E2397" t="s">
        <v>33</v>
      </c>
      <c r="F2397" t="s">
        <v>52</v>
      </c>
      <c r="G2397" t="s">
        <v>53</v>
      </c>
      <c r="H2397">
        <v>4</v>
      </c>
      <c r="I2397">
        <v>628.79999999999995</v>
      </c>
      <c r="J2397">
        <v>0.05</v>
      </c>
      <c r="K2397">
        <v>2389.44</v>
      </c>
      <c r="L2397">
        <v>212.33</v>
      </c>
      <c r="M2397">
        <f t="shared" si="113"/>
        <v>2389.4399999999996</v>
      </c>
      <c r="N2397" t="str">
        <f t="shared" si="111"/>
        <v>Q3</v>
      </c>
      <c r="O2397" s="2">
        <f t="shared" si="112"/>
        <v>8.8861825364939069</v>
      </c>
      <c r="P2397" t="str">
        <f>VLOOKUP(retail_sales_2023!C2397,customers!A:J,5,)</f>
        <v>Ahmedabad</v>
      </c>
      <c r="Q2397" t="str">
        <f>VLOOKUP(C2397,customers!A:J,10,0)</f>
        <v>Premium</v>
      </c>
    </row>
    <row r="2398" spans="1:17" x14ac:dyDescent="0.3">
      <c r="A2398" t="s">
        <v>3473</v>
      </c>
      <c r="B2398" s="1">
        <v>45276</v>
      </c>
      <c r="C2398" t="s">
        <v>1662</v>
      </c>
      <c r="D2398" t="s">
        <v>1808</v>
      </c>
      <c r="E2398" t="s">
        <v>27</v>
      </c>
      <c r="F2398" t="s">
        <v>52</v>
      </c>
      <c r="G2398" t="s">
        <v>268</v>
      </c>
      <c r="H2398">
        <v>3</v>
      </c>
      <c r="I2398">
        <v>221.81</v>
      </c>
      <c r="J2398">
        <v>0.15</v>
      </c>
      <c r="K2398">
        <v>565.62</v>
      </c>
      <c r="L2398">
        <v>53.73</v>
      </c>
      <c r="M2398">
        <f t="shared" si="113"/>
        <v>565.6155</v>
      </c>
      <c r="N2398" t="str">
        <f t="shared" si="111"/>
        <v>Q4</v>
      </c>
      <c r="O2398" s="2">
        <f t="shared" si="112"/>
        <v>9.4993104911424631</v>
      </c>
      <c r="P2398" t="str">
        <f>VLOOKUP(retail_sales_2023!C2398,customers!A:J,5,)</f>
        <v>Jaipur</v>
      </c>
      <c r="Q2398" t="str">
        <f>VLOOKUP(C2398,customers!A:J,10,0)</f>
        <v>Occasional</v>
      </c>
    </row>
    <row r="2399" spans="1:17" x14ac:dyDescent="0.3">
      <c r="A2399" t="s">
        <v>3474</v>
      </c>
      <c r="B2399" s="1">
        <v>45076</v>
      </c>
      <c r="C2399" t="s">
        <v>2621</v>
      </c>
      <c r="D2399" t="s">
        <v>2622</v>
      </c>
      <c r="E2399" t="s">
        <v>27</v>
      </c>
      <c r="F2399" t="s">
        <v>81</v>
      </c>
      <c r="G2399" t="s">
        <v>105</v>
      </c>
      <c r="H2399">
        <v>4</v>
      </c>
      <c r="I2399">
        <v>624.09</v>
      </c>
      <c r="J2399">
        <v>0.15</v>
      </c>
      <c r="K2399">
        <v>2121.91</v>
      </c>
      <c r="L2399">
        <v>475.8</v>
      </c>
      <c r="M2399">
        <f t="shared" si="113"/>
        <v>2121.9059999999999</v>
      </c>
      <c r="N2399" t="str">
        <f t="shared" si="111"/>
        <v>Q2</v>
      </c>
      <c r="O2399" s="2">
        <f t="shared" si="112"/>
        <v>22.423194197680392</v>
      </c>
      <c r="P2399" t="str">
        <f>VLOOKUP(retail_sales_2023!C2399,customers!A:J,5,)</f>
        <v>Jaipur</v>
      </c>
      <c r="Q2399" t="str">
        <f>VLOOKUP(C2399,customers!A:J,10,0)</f>
        <v>Premium</v>
      </c>
    </row>
    <row r="2400" spans="1:17" x14ac:dyDescent="0.3">
      <c r="A2400" t="s">
        <v>3475</v>
      </c>
      <c r="B2400" s="1">
        <v>45135</v>
      </c>
      <c r="C2400" t="s">
        <v>993</v>
      </c>
      <c r="D2400" t="s">
        <v>994</v>
      </c>
      <c r="E2400" t="s">
        <v>21</v>
      </c>
      <c r="F2400" t="s">
        <v>52</v>
      </c>
      <c r="G2400" t="s">
        <v>200</v>
      </c>
      <c r="H2400">
        <v>9</v>
      </c>
      <c r="I2400">
        <v>157.99</v>
      </c>
      <c r="J2400">
        <v>0</v>
      </c>
      <c r="K2400">
        <v>1421.91</v>
      </c>
      <c r="L2400">
        <v>92.06</v>
      </c>
      <c r="M2400">
        <f t="shared" si="113"/>
        <v>1421.91</v>
      </c>
      <c r="N2400" t="str">
        <f t="shared" si="111"/>
        <v>Q3</v>
      </c>
      <c r="O2400" s="2">
        <f t="shared" si="112"/>
        <v>6.4743900809474582</v>
      </c>
      <c r="P2400" t="str">
        <f>VLOOKUP(retail_sales_2023!C2400,customers!A:J,5,)</f>
        <v>Guwahati</v>
      </c>
      <c r="Q2400" t="str">
        <f>VLOOKUP(C2400,customers!A:J,10,0)</f>
        <v>Regular</v>
      </c>
    </row>
    <row r="2401" spans="1:17" x14ac:dyDescent="0.3">
      <c r="A2401" t="s">
        <v>3476</v>
      </c>
      <c r="B2401" s="1">
        <v>45125</v>
      </c>
      <c r="C2401" t="s">
        <v>59</v>
      </c>
      <c r="D2401" t="s">
        <v>60</v>
      </c>
      <c r="E2401" t="s">
        <v>33</v>
      </c>
      <c r="F2401" t="s">
        <v>52</v>
      </c>
      <c r="G2401" t="s">
        <v>937</v>
      </c>
      <c r="H2401">
        <v>1</v>
      </c>
      <c r="I2401">
        <v>699.15</v>
      </c>
      <c r="J2401">
        <v>0</v>
      </c>
      <c r="K2401">
        <v>699.15</v>
      </c>
      <c r="L2401">
        <v>63.48</v>
      </c>
      <c r="M2401">
        <f t="shared" si="113"/>
        <v>699.15</v>
      </c>
      <c r="N2401" t="str">
        <f t="shared" si="111"/>
        <v>Q3</v>
      </c>
      <c r="O2401" s="2">
        <f t="shared" si="112"/>
        <v>9.0795966530787382</v>
      </c>
      <c r="P2401" t="str">
        <f>VLOOKUP(retail_sales_2023!C2401,customers!A:J,5,)</f>
        <v>Nagpur</v>
      </c>
      <c r="Q2401" t="str">
        <f>VLOOKUP(C2401,customers!A:J,10,0)</f>
        <v>Premium</v>
      </c>
    </row>
    <row r="2402" spans="1:17" x14ac:dyDescent="0.3">
      <c r="A2402" t="s">
        <v>3477</v>
      </c>
      <c r="B2402" s="1">
        <v>44988</v>
      </c>
      <c r="C2402" t="s">
        <v>25</v>
      </c>
      <c r="D2402" t="s">
        <v>26</v>
      </c>
      <c r="E2402" t="s">
        <v>27</v>
      </c>
      <c r="F2402" t="s">
        <v>43</v>
      </c>
      <c r="G2402" t="s">
        <v>282</v>
      </c>
      <c r="H2402">
        <v>1</v>
      </c>
      <c r="I2402">
        <v>30031.98</v>
      </c>
      <c r="J2402">
        <v>0.1</v>
      </c>
      <c r="K2402">
        <v>27028.78</v>
      </c>
      <c r="L2402">
        <v>3216.92</v>
      </c>
      <c r="M2402">
        <f t="shared" si="113"/>
        <v>27028.781999999999</v>
      </c>
      <c r="N2402" t="str">
        <f t="shared" si="111"/>
        <v>Q1</v>
      </c>
      <c r="O2402" s="2">
        <f t="shared" si="112"/>
        <v>11.901832047173421</v>
      </c>
      <c r="P2402" t="str">
        <f>VLOOKUP(retail_sales_2023!C2402,customers!A:J,5,)</f>
        <v>Delhi</v>
      </c>
      <c r="Q2402" t="str">
        <f>VLOOKUP(C2402,customers!A:J,10,0)</f>
        <v>Premium</v>
      </c>
    </row>
    <row r="2403" spans="1:17" x14ac:dyDescent="0.3">
      <c r="A2403" t="s">
        <v>3478</v>
      </c>
      <c r="B2403" s="1">
        <v>45107</v>
      </c>
      <c r="C2403" t="s">
        <v>463</v>
      </c>
      <c r="D2403" t="s">
        <v>464</v>
      </c>
      <c r="E2403" t="s">
        <v>33</v>
      </c>
      <c r="F2403" t="s">
        <v>43</v>
      </c>
      <c r="G2403" t="s">
        <v>178</v>
      </c>
      <c r="H2403">
        <v>5</v>
      </c>
      <c r="I2403">
        <v>43636.160000000003</v>
      </c>
      <c r="J2403">
        <v>0.15</v>
      </c>
      <c r="K2403">
        <v>185453.68</v>
      </c>
      <c r="L2403">
        <v>16262.11</v>
      </c>
      <c r="M2403">
        <f t="shared" si="113"/>
        <v>185453.68000000002</v>
      </c>
      <c r="N2403" t="str">
        <f t="shared" si="111"/>
        <v>Q2</v>
      </c>
      <c r="O2403" s="2">
        <f t="shared" si="112"/>
        <v>8.768825725108286</v>
      </c>
      <c r="P2403" t="str">
        <f>VLOOKUP(retail_sales_2023!C2403,customers!A:J,5,)</f>
        <v>Nagpur</v>
      </c>
      <c r="Q2403" t="str">
        <f>VLOOKUP(C2403,customers!A:J,10,0)</f>
        <v>Regular</v>
      </c>
    </row>
    <row r="2404" spans="1:17" x14ac:dyDescent="0.3">
      <c r="A2404" t="s">
        <v>3479</v>
      </c>
      <c r="B2404" s="1">
        <v>44936</v>
      </c>
      <c r="C2404" t="s">
        <v>2333</v>
      </c>
      <c r="D2404" t="s">
        <v>2334</v>
      </c>
      <c r="E2404" t="s">
        <v>15</v>
      </c>
      <c r="F2404" t="s">
        <v>16</v>
      </c>
      <c r="G2404" t="s">
        <v>192</v>
      </c>
      <c r="H2404">
        <v>5</v>
      </c>
      <c r="I2404">
        <v>587.34</v>
      </c>
      <c r="J2404">
        <v>0.05</v>
      </c>
      <c r="K2404">
        <v>2789.87</v>
      </c>
      <c r="L2404">
        <v>1077.51</v>
      </c>
      <c r="M2404">
        <f t="shared" si="113"/>
        <v>2789.8650000000002</v>
      </c>
      <c r="N2404" t="str">
        <f t="shared" si="111"/>
        <v>Q1</v>
      </c>
      <c r="O2404" s="2">
        <f t="shared" si="112"/>
        <v>38.622229709628044</v>
      </c>
      <c r="P2404" t="str">
        <f>VLOOKUP(retail_sales_2023!C2404,customers!A:J,5,)</f>
        <v>Chennai</v>
      </c>
      <c r="Q2404" t="str">
        <f>VLOOKUP(C2404,customers!A:J,10,0)</f>
        <v>Regular</v>
      </c>
    </row>
    <row r="2405" spans="1:17" x14ac:dyDescent="0.3">
      <c r="A2405" t="s">
        <v>3480</v>
      </c>
      <c r="B2405" s="1">
        <v>45173</v>
      </c>
      <c r="C2405" t="s">
        <v>879</v>
      </c>
      <c r="D2405" t="s">
        <v>880</v>
      </c>
      <c r="E2405" t="s">
        <v>21</v>
      </c>
      <c r="F2405" t="s">
        <v>43</v>
      </c>
      <c r="G2405" t="s">
        <v>44</v>
      </c>
      <c r="H2405">
        <v>2</v>
      </c>
      <c r="I2405">
        <v>24698.799999999999</v>
      </c>
      <c r="J2405">
        <v>0.15</v>
      </c>
      <c r="K2405">
        <v>41987.96</v>
      </c>
      <c r="L2405">
        <v>4707.57</v>
      </c>
      <c r="M2405">
        <f t="shared" si="113"/>
        <v>41987.96</v>
      </c>
      <c r="N2405" t="str">
        <f t="shared" si="111"/>
        <v>Q3</v>
      </c>
      <c r="O2405" s="2">
        <f t="shared" si="112"/>
        <v>11.211714024687076</v>
      </c>
      <c r="P2405" t="str">
        <f>VLOOKUP(retail_sales_2023!C2405,customers!A:J,5,)</f>
        <v>Patna</v>
      </c>
      <c r="Q2405" t="str">
        <f>VLOOKUP(C2405,customers!A:J,10,0)</f>
        <v>Occasional</v>
      </c>
    </row>
    <row r="2406" spans="1:17" x14ac:dyDescent="0.3">
      <c r="A2406" t="s">
        <v>3481</v>
      </c>
      <c r="B2406" s="1">
        <v>45133</v>
      </c>
      <c r="C2406" t="s">
        <v>820</v>
      </c>
      <c r="D2406" t="s">
        <v>821</v>
      </c>
      <c r="E2406" t="s">
        <v>33</v>
      </c>
      <c r="F2406" t="s">
        <v>16</v>
      </c>
      <c r="G2406" t="s">
        <v>192</v>
      </c>
      <c r="H2406">
        <v>3</v>
      </c>
      <c r="I2406">
        <v>303.29000000000002</v>
      </c>
      <c r="J2406">
        <v>0.1</v>
      </c>
      <c r="K2406">
        <v>818.88</v>
      </c>
      <c r="L2406">
        <v>243.71</v>
      </c>
      <c r="M2406">
        <f t="shared" si="113"/>
        <v>818.88300000000015</v>
      </c>
      <c r="N2406" t="str">
        <f t="shared" si="111"/>
        <v>Q3</v>
      </c>
      <c r="O2406" s="2">
        <f t="shared" si="112"/>
        <v>29.761381398983978</v>
      </c>
      <c r="P2406" t="str">
        <f>VLOOKUP(retail_sales_2023!C2406,customers!A:J,5,)</f>
        <v>Surat</v>
      </c>
      <c r="Q2406" t="str">
        <f>VLOOKUP(C2406,customers!A:J,10,0)</f>
        <v>Occasional</v>
      </c>
    </row>
    <row r="2407" spans="1:17" x14ac:dyDescent="0.3">
      <c r="A2407" t="s">
        <v>3482</v>
      </c>
      <c r="B2407" s="1">
        <v>45067</v>
      </c>
      <c r="C2407" t="s">
        <v>1006</v>
      </c>
      <c r="D2407" t="s">
        <v>1007</v>
      </c>
      <c r="E2407" t="s">
        <v>15</v>
      </c>
      <c r="F2407" t="s">
        <v>43</v>
      </c>
      <c r="G2407" t="s">
        <v>272</v>
      </c>
      <c r="H2407">
        <v>1</v>
      </c>
      <c r="I2407">
        <v>82005.94</v>
      </c>
      <c r="J2407">
        <v>0</v>
      </c>
      <c r="K2407">
        <v>82005.94</v>
      </c>
      <c r="L2407">
        <v>10653.88</v>
      </c>
      <c r="M2407">
        <f t="shared" si="113"/>
        <v>82005.94</v>
      </c>
      <c r="N2407" t="str">
        <f t="shared" si="111"/>
        <v>Q2</v>
      </c>
      <c r="O2407" s="2">
        <f t="shared" si="112"/>
        <v>12.991595486863512</v>
      </c>
      <c r="P2407" t="str">
        <f>VLOOKUP(retail_sales_2023!C2407,customers!A:J,5,)</f>
        <v>Hyderabad</v>
      </c>
      <c r="Q2407" t="str">
        <f>VLOOKUP(C2407,customers!A:J,10,0)</f>
        <v>Regular</v>
      </c>
    </row>
    <row r="2408" spans="1:17" x14ac:dyDescent="0.3">
      <c r="A2408" t="s">
        <v>3483</v>
      </c>
      <c r="B2408" s="1">
        <v>44936</v>
      </c>
      <c r="C2408" t="s">
        <v>1208</v>
      </c>
      <c r="D2408" t="s">
        <v>1209</v>
      </c>
      <c r="E2408" t="s">
        <v>27</v>
      </c>
      <c r="F2408" t="s">
        <v>81</v>
      </c>
      <c r="G2408" t="s">
        <v>264</v>
      </c>
      <c r="H2408">
        <v>4</v>
      </c>
      <c r="I2408">
        <v>917.56</v>
      </c>
      <c r="J2408">
        <v>0</v>
      </c>
      <c r="K2408">
        <v>3670.24</v>
      </c>
      <c r="L2408">
        <v>1005.62</v>
      </c>
      <c r="M2408">
        <f t="shared" si="113"/>
        <v>3670.24</v>
      </c>
      <c r="N2408" t="str">
        <f t="shared" si="111"/>
        <v>Q1</v>
      </c>
      <c r="O2408" s="2">
        <f t="shared" si="112"/>
        <v>27.399298138541351</v>
      </c>
      <c r="P2408" t="str">
        <f>VLOOKUP(retail_sales_2023!C2408,customers!A:J,5,)</f>
        <v>Delhi</v>
      </c>
      <c r="Q2408" t="str">
        <f>VLOOKUP(C2408,customers!A:J,10,0)</f>
        <v>Regular</v>
      </c>
    </row>
    <row r="2409" spans="1:17" x14ac:dyDescent="0.3">
      <c r="A2409" t="s">
        <v>3484</v>
      </c>
      <c r="B2409" s="1">
        <v>45000</v>
      </c>
      <c r="C2409" t="s">
        <v>1310</v>
      </c>
      <c r="D2409" t="s">
        <v>1311</v>
      </c>
      <c r="E2409" t="s">
        <v>33</v>
      </c>
      <c r="F2409" t="s">
        <v>16</v>
      </c>
      <c r="G2409" t="s">
        <v>192</v>
      </c>
      <c r="H2409">
        <v>4</v>
      </c>
      <c r="I2409">
        <v>256.11</v>
      </c>
      <c r="J2409">
        <v>0.2</v>
      </c>
      <c r="K2409">
        <v>819.55</v>
      </c>
      <c r="L2409">
        <v>-77.84</v>
      </c>
      <c r="M2409">
        <f t="shared" si="113"/>
        <v>819.55200000000013</v>
      </c>
      <c r="N2409" t="str">
        <f t="shared" si="111"/>
        <v>Q1</v>
      </c>
      <c r="O2409" s="2">
        <f t="shared" si="112"/>
        <v>-9.4978951863827721</v>
      </c>
      <c r="P2409" t="str">
        <f>VLOOKUP(retail_sales_2023!C2409,customers!A:J,5,)</f>
        <v>Mumbai</v>
      </c>
      <c r="Q2409" t="str">
        <f>VLOOKUP(C2409,customers!A:J,10,0)</f>
        <v>Occasional</v>
      </c>
    </row>
    <row r="2410" spans="1:17" x14ac:dyDescent="0.3">
      <c r="A2410" t="s">
        <v>3485</v>
      </c>
      <c r="B2410" s="1">
        <v>45186</v>
      </c>
      <c r="C2410" t="s">
        <v>420</v>
      </c>
      <c r="D2410" t="s">
        <v>421</v>
      </c>
      <c r="E2410" t="s">
        <v>33</v>
      </c>
      <c r="F2410" t="s">
        <v>52</v>
      </c>
      <c r="G2410" t="s">
        <v>133</v>
      </c>
      <c r="H2410">
        <v>5</v>
      </c>
      <c r="I2410">
        <v>560.79999999999995</v>
      </c>
      <c r="J2410">
        <v>0</v>
      </c>
      <c r="K2410">
        <v>2804</v>
      </c>
      <c r="L2410">
        <v>180.58</v>
      </c>
      <c r="M2410">
        <f t="shared" si="113"/>
        <v>2804</v>
      </c>
      <c r="N2410" t="str">
        <f t="shared" si="111"/>
        <v>Q3</v>
      </c>
      <c r="O2410" s="2">
        <f t="shared" si="112"/>
        <v>6.4400855920114131</v>
      </c>
      <c r="P2410" t="str">
        <f>VLOOKUP(retail_sales_2023!C2410,customers!A:J,5,)</f>
        <v>Surat</v>
      </c>
      <c r="Q2410" t="str">
        <f>VLOOKUP(C2410,customers!A:J,10,0)</f>
        <v>Premium</v>
      </c>
    </row>
    <row r="2411" spans="1:17" x14ac:dyDescent="0.3">
      <c r="A2411" t="s">
        <v>3486</v>
      </c>
      <c r="B2411" s="1">
        <v>45128</v>
      </c>
      <c r="C2411" t="s">
        <v>351</v>
      </c>
      <c r="D2411" t="s">
        <v>352</v>
      </c>
      <c r="E2411" t="s">
        <v>27</v>
      </c>
      <c r="F2411" t="s">
        <v>81</v>
      </c>
      <c r="G2411" t="s">
        <v>158</v>
      </c>
      <c r="H2411">
        <v>1</v>
      </c>
      <c r="I2411">
        <v>2997.04</v>
      </c>
      <c r="J2411">
        <v>0</v>
      </c>
      <c r="K2411">
        <v>2997.04</v>
      </c>
      <c r="L2411">
        <v>846.8</v>
      </c>
      <c r="M2411">
        <f t="shared" si="113"/>
        <v>2997.04</v>
      </c>
      <c r="N2411" t="str">
        <f t="shared" si="111"/>
        <v>Q3</v>
      </c>
      <c r="O2411" s="2">
        <f t="shared" si="112"/>
        <v>28.254544483890768</v>
      </c>
      <c r="P2411" t="str">
        <f>VLOOKUP(retail_sales_2023!C2411,customers!A:J,5,)</f>
        <v>Chennai</v>
      </c>
      <c r="Q2411" t="str">
        <f>VLOOKUP(C2411,customers!A:J,10,0)</f>
        <v>Regular</v>
      </c>
    </row>
    <row r="2412" spans="1:17" x14ac:dyDescent="0.3">
      <c r="A2412" t="s">
        <v>3487</v>
      </c>
      <c r="B2412" s="1">
        <v>45135</v>
      </c>
      <c r="C2412" t="s">
        <v>488</v>
      </c>
      <c r="D2412" t="s">
        <v>489</v>
      </c>
      <c r="E2412" t="s">
        <v>33</v>
      </c>
      <c r="F2412" t="s">
        <v>28</v>
      </c>
      <c r="G2412" t="s">
        <v>61</v>
      </c>
      <c r="H2412">
        <v>3</v>
      </c>
      <c r="I2412">
        <v>7213.5</v>
      </c>
      <c r="J2412">
        <v>0.25</v>
      </c>
      <c r="K2412">
        <v>16230.38</v>
      </c>
      <c r="L2412">
        <v>2681.3</v>
      </c>
      <c r="M2412">
        <f t="shared" si="113"/>
        <v>16230.375</v>
      </c>
      <c r="N2412" t="str">
        <f t="shared" si="111"/>
        <v>Q3</v>
      </c>
      <c r="O2412" s="2">
        <f t="shared" si="112"/>
        <v>16.520253992820873</v>
      </c>
      <c r="P2412" t="str">
        <f>VLOOKUP(retail_sales_2023!C2412,customers!A:J,5,)</f>
        <v>Ahmedabad</v>
      </c>
      <c r="Q2412" t="str">
        <f>VLOOKUP(C2412,customers!A:J,10,0)</f>
        <v>Occasional</v>
      </c>
    </row>
    <row r="2413" spans="1:17" x14ac:dyDescent="0.3">
      <c r="A2413" t="s">
        <v>3488</v>
      </c>
      <c r="B2413" s="1">
        <v>45068</v>
      </c>
      <c r="C2413" t="s">
        <v>441</v>
      </c>
      <c r="D2413" t="s">
        <v>442</v>
      </c>
      <c r="E2413" t="s">
        <v>15</v>
      </c>
      <c r="F2413" t="s">
        <v>81</v>
      </c>
      <c r="G2413" t="s">
        <v>470</v>
      </c>
      <c r="H2413">
        <v>3</v>
      </c>
      <c r="I2413">
        <v>4302.3999999999996</v>
      </c>
      <c r="J2413">
        <v>0</v>
      </c>
      <c r="K2413">
        <v>12907.2</v>
      </c>
      <c r="L2413">
        <v>4562.1899999999996</v>
      </c>
      <c r="M2413">
        <f t="shared" si="113"/>
        <v>12907.199999999999</v>
      </c>
      <c r="N2413" t="str">
        <f t="shared" si="111"/>
        <v>Q2</v>
      </c>
      <c r="O2413" s="2">
        <f t="shared" si="112"/>
        <v>35.346085905541088</v>
      </c>
      <c r="P2413" t="str">
        <f>VLOOKUP(retail_sales_2023!C2413,customers!A:J,5,)</f>
        <v>Chennai</v>
      </c>
      <c r="Q2413" t="str">
        <f>VLOOKUP(C2413,customers!A:J,10,0)</f>
        <v>Regular</v>
      </c>
    </row>
    <row r="2414" spans="1:17" x14ac:dyDescent="0.3">
      <c r="A2414" t="s">
        <v>3489</v>
      </c>
      <c r="B2414" s="1">
        <v>45284</v>
      </c>
      <c r="C2414" t="s">
        <v>1072</v>
      </c>
      <c r="D2414" t="s">
        <v>1073</v>
      </c>
      <c r="E2414" t="s">
        <v>21</v>
      </c>
      <c r="F2414" t="s">
        <v>81</v>
      </c>
      <c r="G2414" t="s">
        <v>101</v>
      </c>
      <c r="H2414">
        <v>1</v>
      </c>
      <c r="I2414">
        <v>4184.1400000000003</v>
      </c>
      <c r="J2414">
        <v>0.05</v>
      </c>
      <c r="K2414">
        <v>3974.93</v>
      </c>
      <c r="L2414">
        <v>885.81</v>
      </c>
      <c r="M2414">
        <f t="shared" si="113"/>
        <v>3974.933</v>
      </c>
      <c r="N2414" t="str">
        <f t="shared" si="111"/>
        <v>Q4</v>
      </c>
      <c r="O2414" s="2">
        <f t="shared" si="112"/>
        <v>22.284920740742603</v>
      </c>
      <c r="P2414" t="str">
        <f>VLOOKUP(retail_sales_2023!C2414,customers!A:J,5,)</f>
        <v>Patna</v>
      </c>
      <c r="Q2414" t="str">
        <f>VLOOKUP(C2414,customers!A:J,10,0)</f>
        <v>Regular</v>
      </c>
    </row>
    <row r="2415" spans="1:17" x14ac:dyDescent="0.3">
      <c r="A2415" t="s">
        <v>3490</v>
      </c>
      <c r="B2415" s="1">
        <v>45129</v>
      </c>
      <c r="C2415" t="s">
        <v>729</v>
      </c>
      <c r="D2415" t="s">
        <v>730</v>
      </c>
      <c r="E2415" t="s">
        <v>21</v>
      </c>
      <c r="F2415" t="s">
        <v>22</v>
      </c>
      <c r="G2415" t="s">
        <v>315</v>
      </c>
      <c r="H2415">
        <v>5</v>
      </c>
      <c r="I2415">
        <v>18547.11</v>
      </c>
      <c r="J2415">
        <v>0</v>
      </c>
      <c r="K2415">
        <v>92735.55</v>
      </c>
      <c r="L2415">
        <v>28627.78</v>
      </c>
      <c r="M2415">
        <f t="shared" si="113"/>
        <v>92735.55</v>
      </c>
      <c r="N2415" t="str">
        <f t="shared" si="111"/>
        <v>Q3</v>
      </c>
      <c r="O2415" s="2">
        <f t="shared" si="112"/>
        <v>30.870340446570921</v>
      </c>
      <c r="P2415" t="str">
        <f>VLOOKUP(retail_sales_2023!C2415,customers!A:J,5,)</f>
        <v>Patna</v>
      </c>
      <c r="Q2415" t="str">
        <f>VLOOKUP(C2415,customers!A:J,10,0)</f>
        <v>Premium</v>
      </c>
    </row>
    <row r="2416" spans="1:17" x14ac:dyDescent="0.3">
      <c r="A2416" t="s">
        <v>3491</v>
      </c>
      <c r="B2416" s="1">
        <v>45277</v>
      </c>
      <c r="C2416" t="s">
        <v>1506</v>
      </c>
      <c r="D2416" t="s">
        <v>1507</v>
      </c>
      <c r="E2416" t="s">
        <v>27</v>
      </c>
      <c r="F2416" t="s">
        <v>28</v>
      </c>
      <c r="G2416" t="s">
        <v>439</v>
      </c>
      <c r="H2416">
        <v>4</v>
      </c>
      <c r="I2416">
        <v>3428.47</v>
      </c>
      <c r="J2416">
        <v>0.05</v>
      </c>
      <c r="K2416">
        <v>13028.19</v>
      </c>
      <c r="L2416">
        <v>2392.6799999999998</v>
      </c>
      <c r="M2416">
        <f t="shared" si="113"/>
        <v>13028.185999999998</v>
      </c>
      <c r="N2416" t="str">
        <f t="shared" si="111"/>
        <v>Q4</v>
      </c>
      <c r="O2416" s="2">
        <f t="shared" si="112"/>
        <v>18.365406092480995</v>
      </c>
      <c r="P2416" t="str">
        <f>VLOOKUP(retail_sales_2023!C2416,customers!A:J,5,)</f>
        <v>Chandigarh</v>
      </c>
      <c r="Q2416" t="str">
        <f>VLOOKUP(C2416,customers!A:J,10,0)</f>
        <v>Premium</v>
      </c>
    </row>
    <row r="2417" spans="1:17" x14ac:dyDescent="0.3">
      <c r="A2417" t="s">
        <v>3492</v>
      </c>
      <c r="B2417" s="1">
        <v>44947</v>
      </c>
      <c r="C2417" t="s">
        <v>1245</v>
      </c>
      <c r="D2417" t="s">
        <v>1246</v>
      </c>
      <c r="E2417" t="s">
        <v>15</v>
      </c>
      <c r="F2417" t="s">
        <v>81</v>
      </c>
      <c r="G2417" t="s">
        <v>101</v>
      </c>
      <c r="H2417">
        <v>4</v>
      </c>
      <c r="I2417">
        <v>4697.33</v>
      </c>
      <c r="J2417">
        <v>0.05</v>
      </c>
      <c r="K2417">
        <v>17849.849999999999</v>
      </c>
      <c r="L2417">
        <v>6366.09</v>
      </c>
      <c r="M2417">
        <f t="shared" si="113"/>
        <v>17849.853999999999</v>
      </c>
      <c r="N2417" t="str">
        <f t="shared" si="111"/>
        <v>Q1</v>
      </c>
      <c r="O2417" s="2">
        <f t="shared" si="112"/>
        <v>35.664669451003796</v>
      </c>
      <c r="P2417" t="str">
        <f>VLOOKUP(retail_sales_2023!C2417,customers!A:J,5,)</f>
        <v>Hyderabad</v>
      </c>
      <c r="Q2417" t="str">
        <f>VLOOKUP(C2417,customers!A:J,10,0)</f>
        <v>Premium</v>
      </c>
    </row>
    <row r="2418" spans="1:17" x14ac:dyDescent="0.3">
      <c r="A2418" t="s">
        <v>3493</v>
      </c>
      <c r="B2418" s="1">
        <v>45275</v>
      </c>
      <c r="C2418" t="s">
        <v>557</v>
      </c>
      <c r="D2418" t="s">
        <v>558</v>
      </c>
      <c r="E2418" t="s">
        <v>27</v>
      </c>
      <c r="F2418" t="s">
        <v>28</v>
      </c>
      <c r="G2418" t="s">
        <v>672</v>
      </c>
      <c r="H2418">
        <v>3</v>
      </c>
      <c r="I2418">
        <v>4326.2700000000004</v>
      </c>
      <c r="J2418">
        <v>0</v>
      </c>
      <c r="K2418">
        <v>12978.81</v>
      </c>
      <c r="L2418">
        <v>3587.98</v>
      </c>
      <c r="M2418">
        <f t="shared" si="113"/>
        <v>12978.810000000001</v>
      </c>
      <c r="N2418" t="str">
        <f t="shared" si="111"/>
        <v>Q4</v>
      </c>
      <c r="O2418" s="2">
        <f t="shared" si="112"/>
        <v>27.644907352831272</v>
      </c>
      <c r="P2418" t="str">
        <f>VLOOKUP(retail_sales_2023!C2418,customers!A:J,5,)</f>
        <v>Delhi</v>
      </c>
      <c r="Q2418" t="str">
        <f>VLOOKUP(C2418,customers!A:J,10,0)</f>
        <v>Occasional</v>
      </c>
    </row>
    <row r="2419" spans="1:17" x14ac:dyDescent="0.3">
      <c r="A2419" t="s">
        <v>3494</v>
      </c>
      <c r="B2419" s="1">
        <v>44978</v>
      </c>
      <c r="C2419" t="s">
        <v>1370</v>
      </c>
      <c r="D2419" t="s">
        <v>1371</v>
      </c>
      <c r="E2419" t="s">
        <v>15</v>
      </c>
      <c r="F2419" t="s">
        <v>38</v>
      </c>
      <c r="G2419" t="s">
        <v>141</v>
      </c>
      <c r="H2419">
        <v>4</v>
      </c>
      <c r="I2419">
        <v>3418.87</v>
      </c>
      <c r="J2419">
        <v>0.1</v>
      </c>
      <c r="K2419">
        <v>12307.93</v>
      </c>
      <c r="L2419">
        <v>4169.3599999999997</v>
      </c>
      <c r="M2419">
        <f t="shared" si="113"/>
        <v>12307.932000000001</v>
      </c>
      <c r="N2419" t="str">
        <f t="shared" si="111"/>
        <v>Q1</v>
      </c>
      <c r="O2419" s="2">
        <f t="shared" si="112"/>
        <v>33.875395781418966</v>
      </c>
      <c r="P2419" t="str">
        <f>VLOOKUP(retail_sales_2023!C2419,customers!A:J,5,)</f>
        <v>Chennai</v>
      </c>
      <c r="Q2419" t="str">
        <f>VLOOKUP(C2419,customers!A:J,10,0)</f>
        <v>Regular</v>
      </c>
    </row>
    <row r="2420" spans="1:17" x14ac:dyDescent="0.3">
      <c r="A2420" t="s">
        <v>3495</v>
      </c>
      <c r="B2420" s="1">
        <v>44982</v>
      </c>
      <c r="C2420" t="s">
        <v>2500</v>
      </c>
      <c r="D2420" t="s">
        <v>2501</v>
      </c>
      <c r="E2420" t="s">
        <v>21</v>
      </c>
      <c r="F2420" t="s">
        <v>52</v>
      </c>
      <c r="G2420" t="s">
        <v>235</v>
      </c>
      <c r="H2420">
        <v>7</v>
      </c>
      <c r="I2420">
        <v>549.09</v>
      </c>
      <c r="J2420">
        <v>0</v>
      </c>
      <c r="K2420">
        <v>3843.63</v>
      </c>
      <c r="L2420">
        <v>262.01</v>
      </c>
      <c r="M2420">
        <f t="shared" si="113"/>
        <v>3843.63</v>
      </c>
      <c r="N2420" t="str">
        <f t="shared" si="111"/>
        <v>Q1</v>
      </c>
      <c r="O2420" s="2">
        <f t="shared" si="112"/>
        <v>6.8167331402866553</v>
      </c>
      <c r="P2420" t="str">
        <f>VLOOKUP(retail_sales_2023!C2420,customers!A:J,5,)</f>
        <v>Bhubaneswar</v>
      </c>
      <c r="Q2420" t="str">
        <f>VLOOKUP(C2420,customers!A:J,10,0)</f>
        <v>Occasional</v>
      </c>
    </row>
    <row r="2421" spans="1:17" x14ac:dyDescent="0.3">
      <c r="A2421" t="s">
        <v>3496</v>
      </c>
      <c r="B2421" s="1">
        <v>44933</v>
      </c>
      <c r="C2421" t="s">
        <v>924</v>
      </c>
      <c r="D2421" t="s">
        <v>925</v>
      </c>
      <c r="E2421" t="s">
        <v>27</v>
      </c>
      <c r="F2421" t="s">
        <v>52</v>
      </c>
      <c r="G2421" t="s">
        <v>937</v>
      </c>
      <c r="H2421">
        <v>10</v>
      </c>
      <c r="I2421">
        <v>415.73</v>
      </c>
      <c r="J2421">
        <v>0</v>
      </c>
      <c r="K2421">
        <v>4157.3</v>
      </c>
      <c r="L2421">
        <v>-121.5</v>
      </c>
      <c r="M2421">
        <f t="shared" si="113"/>
        <v>4157.3</v>
      </c>
      <c r="N2421" t="str">
        <f t="shared" si="111"/>
        <v>Q1</v>
      </c>
      <c r="O2421" s="2">
        <f t="shared" si="112"/>
        <v>-2.922569937218868</v>
      </c>
      <c r="P2421" t="str">
        <f>VLOOKUP(retail_sales_2023!C2421,customers!A:J,5,)</f>
        <v>Lucknow</v>
      </c>
      <c r="Q2421" t="str">
        <f>VLOOKUP(C2421,customers!A:J,10,0)</f>
        <v>Regular</v>
      </c>
    </row>
    <row r="2422" spans="1:17" x14ac:dyDescent="0.3">
      <c r="A2422" t="s">
        <v>3497</v>
      </c>
      <c r="B2422" s="1">
        <v>45272</v>
      </c>
      <c r="C2422" t="s">
        <v>518</v>
      </c>
      <c r="D2422" t="s">
        <v>519</v>
      </c>
      <c r="E2422" t="s">
        <v>21</v>
      </c>
      <c r="F2422" t="s">
        <v>52</v>
      </c>
      <c r="G2422" t="s">
        <v>226</v>
      </c>
      <c r="H2422">
        <v>10</v>
      </c>
      <c r="I2422">
        <v>81.92</v>
      </c>
      <c r="J2422">
        <v>0</v>
      </c>
      <c r="K2422">
        <v>819.2</v>
      </c>
      <c r="L2422">
        <v>74.03</v>
      </c>
      <c r="M2422">
        <f t="shared" si="113"/>
        <v>819.2</v>
      </c>
      <c r="N2422" t="str">
        <f t="shared" si="111"/>
        <v>Q4</v>
      </c>
      <c r="O2422" s="2">
        <f t="shared" si="112"/>
        <v>9.036865234375</v>
      </c>
      <c r="P2422" t="str">
        <f>VLOOKUP(retail_sales_2023!C2422,customers!A:J,5,)</f>
        <v>Ranchi</v>
      </c>
      <c r="Q2422" t="str">
        <f>VLOOKUP(C2422,customers!A:J,10,0)</f>
        <v>Premium</v>
      </c>
    </row>
    <row r="2423" spans="1:17" x14ac:dyDescent="0.3">
      <c r="A2423" t="s">
        <v>3498</v>
      </c>
      <c r="B2423" s="1">
        <v>45134</v>
      </c>
      <c r="C2423" t="s">
        <v>1585</v>
      </c>
      <c r="D2423" t="s">
        <v>1586</v>
      </c>
      <c r="E2423" t="s">
        <v>15</v>
      </c>
      <c r="F2423" t="s">
        <v>22</v>
      </c>
      <c r="G2423" t="s">
        <v>423</v>
      </c>
      <c r="H2423">
        <v>5</v>
      </c>
      <c r="I2423">
        <v>14751.03</v>
      </c>
      <c r="J2423">
        <v>0.05</v>
      </c>
      <c r="K2423">
        <v>70067.39</v>
      </c>
      <c r="L2423">
        <v>-1802.08</v>
      </c>
      <c r="M2423">
        <f t="shared" si="113"/>
        <v>70067.392500000002</v>
      </c>
      <c r="N2423" t="str">
        <f t="shared" si="111"/>
        <v>Q3</v>
      </c>
      <c r="O2423" s="2">
        <f t="shared" si="112"/>
        <v>-2.5719239720503362</v>
      </c>
      <c r="P2423" t="str">
        <f>VLOOKUP(retail_sales_2023!C2423,customers!A:J,5,)</f>
        <v>Coimbatore</v>
      </c>
      <c r="Q2423" t="str">
        <f>VLOOKUP(C2423,customers!A:J,10,0)</f>
        <v>Premium</v>
      </c>
    </row>
    <row r="2424" spans="1:17" x14ac:dyDescent="0.3">
      <c r="A2424" t="s">
        <v>3499</v>
      </c>
      <c r="B2424" s="1">
        <v>45054</v>
      </c>
      <c r="C2424" t="s">
        <v>752</v>
      </c>
      <c r="D2424" t="s">
        <v>753</v>
      </c>
      <c r="E2424" t="s">
        <v>21</v>
      </c>
      <c r="F2424" t="s">
        <v>38</v>
      </c>
      <c r="G2424" t="s">
        <v>90</v>
      </c>
      <c r="H2424">
        <v>2</v>
      </c>
      <c r="I2424">
        <v>2858.55</v>
      </c>
      <c r="J2424">
        <v>0.25</v>
      </c>
      <c r="K2424">
        <v>4287.83</v>
      </c>
      <c r="L2424">
        <v>1514.07</v>
      </c>
      <c r="M2424">
        <f t="shared" si="113"/>
        <v>4287.8250000000007</v>
      </c>
      <c r="N2424" t="str">
        <f t="shared" si="111"/>
        <v>Q2</v>
      </c>
      <c r="O2424" s="2">
        <f t="shared" si="112"/>
        <v>35.310868201397909</v>
      </c>
      <c r="P2424" t="str">
        <f>VLOOKUP(retail_sales_2023!C2424,customers!A:J,5,)</f>
        <v>Kolkata</v>
      </c>
      <c r="Q2424" t="str">
        <f>VLOOKUP(C2424,customers!A:J,10,0)</f>
        <v>Premium</v>
      </c>
    </row>
    <row r="2425" spans="1:17" x14ac:dyDescent="0.3">
      <c r="A2425" t="s">
        <v>3500</v>
      </c>
      <c r="B2425" s="1">
        <v>45275</v>
      </c>
      <c r="C2425" t="s">
        <v>904</v>
      </c>
      <c r="D2425" t="s">
        <v>905</v>
      </c>
      <c r="E2425" t="s">
        <v>33</v>
      </c>
      <c r="F2425" t="s">
        <v>81</v>
      </c>
      <c r="G2425" t="s">
        <v>150</v>
      </c>
      <c r="H2425">
        <v>2</v>
      </c>
      <c r="I2425">
        <v>4746.46</v>
      </c>
      <c r="J2425">
        <v>0.15</v>
      </c>
      <c r="K2425">
        <v>8068.98</v>
      </c>
      <c r="L2425">
        <v>2947.53</v>
      </c>
      <c r="M2425">
        <f t="shared" si="113"/>
        <v>8068.982</v>
      </c>
      <c r="N2425" t="str">
        <f t="shared" si="111"/>
        <v>Q4</v>
      </c>
      <c r="O2425" s="2">
        <f t="shared" si="112"/>
        <v>36.529152383572651</v>
      </c>
      <c r="P2425" t="str">
        <f>VLOOKUP(retail_sales_2023!C2425,customers!A:J,5,)</f>
        <v>Ahmedabad</v>
      </c>
      <c r="Q2425" t="str">
        <f>VLOOKUP(C2425,customers!A:J,10,0)</f>
        <v>Premium</v>
      </c>
    </row>
    <row r="2426" spans="1:17" x14ac:dyDescent="0.3">
      <c r="A2426" t="s">
        <v>3501</v>
      </c>
      <c r="B2426" s="1">
        <v>45102</v>
      </c>
      <c r="C2426" t="s">
        <v>1506</v>
      </c>
      <c r="D2426" t="s">
        <v>1507</v>
      </c>
      <c r="E2426" t="s">
        <v>27</v>
      </c>
      <c r="F2426" t="s">
        <v>43</v>
      </c>
      <c r="G2426" t="s">
        <v>44</v>
      </c>
      <c r="H2426">
        <v>4</v>
      </c>
      <c r="I2426">
        <v>37433.68</v>
      </c>
      <c r="J2426">
        <v>0.3</v>
      </c>
      <c r="K2426">
        <v>104814.3</v>
      </c>
      <c r="L2426">
        <v>8903.52</v>
      </c>
      <c r="M2426">
        <f t="shared" si="113"/>
        <v>104814.30399999999</v>
      </c>
      <c r="N2426" t="str">
        <f t="shared" si="111"/>
        <v>Q2</v>
      </c>
      <c r="O2426" s="2">
        <f t="shared" si="112"/>
        <v>8.4945661040525966</v>
      </c>
      <c r="P2426" t="str">
        <f>VLOOKUP(retail_sales_2023!C2426,customers!A:J,5,)</f>
        <v>Chandigarh</v>
      </c>
      <c r="Q2426" t="str">
        <f>VLOOKUP(C2426,customers!A:J,10,0)</f>
        <v>Premium</v>
      </c>
    </row>
    <row r="2427" spans="1:17" x14ac:dyDescent="0.3">
      <c r="A2427" t="s">
        <v>3502</v>
      </c>
      <c r="B2427" s="1">
        <v>45103</v>
      </c>
      <c r="C2427" t="s">
        <v>867</v>
      </c>
      <c r="D2427" t="s">
        <v>868</v>
      </c>
      <c r="E2427" t="s">
        <v>33</v>
      </c>
      <c r="F2427" t="s">
        <v>16</v>
      </c>
      <c r="G2427" t="s">
        <v>286</v>
      </c>
      <c r="H2427">
        <v>3</v>
      </c>
      <c r="I2427">
        <v>841.25</v>
      </c>
      <c r="J2427">
        <v>0.1</v>
      </c>
      <c r="K2427">
        <v>2271.38</v>
      </c>
      <c r="L2427">
        <v>-146.16</v>
      </c>
      <c r="M2427">
        <f t="shared" si="113"/>
        <v>2271.375</v>
      </c>
      <c r="N2427" t="str">
        <f t="shared" si="111"/>
        <v>Q2</v>
      </c>
      <c r="O2427" s="2">
        <f t="shared" si="112"/>
        <v>-6.4348545817960883</v>
      </c>
      <c r="P2427" t="str">
        <f>VLOOKUP(retail_sales_2023!C2427,customers!A:J,5,)</f>
        <v>Nagpur</v>
      </c>
      <c r="Q2427" t="str">
        <f>VLOOKUP(C2427,customers!A:J,10,0)</f>
        <v>Regular</v>
      </c>
    </row>
    <row r="2428" spans="1:17" x14ac:dyDescent="0.3">
      <c r="A2428" t="s">
        <v>3503</v>
      </c>
      <c r="B2428" s="1">
        <v>45069</v>
      </c>
      <c r="C2428" t="s">
        <v>849</v>
      </c>
      <c r="D2428" t="s">
        <v>850</v>
      </c>
      <c r="E2428" t="s">
        <v>33</v>
      </c>
      <c r="F2428" t="s">
        <v>43</v>
      </c>
      <c r="G2428" t="s">
        <v>301</v>
      </c>
      <c r="H2428">
        <v>5</v>
      </c>
      <c r="I2428">
        <v>21921.94</v>
      </c>
      <c r="J2428">
        <v>0.05</v>
      </c>
      <c r="K2428">
        <v>104129.21</v>
      </c>
      <c r="L2428">
        <v>14150.79</v>
      </c>
      <c r="M2428">
        <f t="shared" si="113"/>
        <v>104129.215</v>
      </c>
      <c r="N2428" t="str">
        <f t="shared" si="111"/>
        <v>Q2</v>
      </c>
      <c r="O2428" s="2">
        <f t="shared" si="112"/>
        <v>13.589645018914482</v>
      </c>
      <c r="P2428" t="str">
        <f>VLOOKUP(retail_sales_2023!C2428,customers!A:J,5,)</f>
        <v>Nagpur</v>
      </c>
      <c r="Q2428" t="str">
        <f>VLOOKUP(C2428,customers!A:J,10,0)</f>
        <v>Occasional</v>
      </c>
    </row>
    <row r="2429" spans="1:17" x14ac:dyDescent="0.3">
      <c r="A2429" t="s">
        <v>3504</v>
      </c>
      <c r="B2429" s="1">
        <v>45114</v>
      </c>
      <c r="C2429" t="s">
        <v>1727</v>
      </c>
      <c r="D2429" t="s">
        <v>3505</v>
      </c>
      <c r="E2429" t="s">
        <v>21</v>
      </c>
      <c r="F2429" t="s">
        <v>81</v>
      </c>
      <c r="G2429" t="s">
        <v>239</v>
      </c>
      <c r="H2429">
        <v>4</v>
      </c>
      <c r="I2429">
        <v>601.09</v>
      </c>
      <c r="J2429">
        <v>0</v>
      </c>
      <c r="K2429">
        <v>2404.36</v>
      </c>
      <c r="L2429">
        <v>617.91999999999996</v>
      </c>
      <c r="M2429">
        <f t="shared" si="113"/>
        <v>2404.36</v>
      </c>
      <c r="N2429" t="str">
        <f t="shared" si="111"/>
        <v>Q3</v>
      </c>
      <c r="O2429" s="2">
        <f t="shared" si="112"/>
        <v>25.699978372623068</v>
      </c>
      <c r="P2429" t="str">
        <f>VLOOKUP(retail_sales_2023!C2429,customers!A:J,5,)</f>
        <v>Kolkata</v>
      </c>
      <c r="Q2429" t="str">
        <f>VLOOKUP(C2429,customers!A:J,10,0)</f>
        <v>Regular</v>
      </c>
    </row>
    <row r="2430" spans="1:17" x14ac:dyDescent="0.3">
      <c r="A2430" t="s">
        <v>3506</v>
      </c>
      <c r="B2430" s="1">
        <v>44997</v>
      </c>
      <c r="C2430" t="s">
        <v>570</v>
      </c>
      <c r="D2430" t="s">
        <v>571</v>
      </c>
      <c r="E2430" t="s">
        <v>33</v>
      </c>
      <c r="F2430" t="s">
        <v>28</v>
      </c>
      <c r="G2430" t="s">
        <v>439</v>
      </c>
      <c r="H2430">
        <v>4</v>
      </c>
      <c r="I2430">
        <v>6449.64</v>
      </c>
      <c r="J2430">
        <v>0.2</v>
      </c>
      <c r="K2430">
        <v>20638.849999999999</v>
      </c>
      <c r="L2430">
        <v>3689.81</v>
      </c>
      <c r="M2430">
        <f t="shared" si="113"/>
        <v>20638.848000000002</v>
      </c>
      <c r="N2430" t="str">
        <f t="shared" si="111"/>
        <v>Q1</v>
      </c>
      <c r="O2430" s="2">
        <f t="shared" si="112"/>
        <v>17.87798254263198</v>
      </c>
      <c r="P2430" t="str">
        <f>VLOOKUP(retail_sales_2023!C2430,customers!A:J,5,)</f>
        <v>Pune</v>
      </c>
      <c r="Q2430" t="str">
        <f>VLOOKUP(C2430,customers!A:J,10,0)</f>
        <v>Premium</v>
      </c>
    </row>
    <row r="2431" spans="1:17" x14ac:dyDescent="0.3">
      <c r="A2431" t="s">
        <v>3507</v>
      </c>
      <c r="B2431" s="1">
        <v>45290</v>
      </c>
      <c r="C2431" t="s">
        <v>1789</v>
      </c>
      <c r="D2431" t="s">
        <v>1790</v>
      </c>
      <c r="E2431" t="s">
        <v>33</v>
      </c>
      <c r="F2431" t="s">
        <v>43</v>
      </c>
      <c r="G2431" t="s">
        <v>282</v>
      </c>
      <c r="H2431">
        <v>1</v>
      </c>
      <c r="I2431">
        <v>31410.33</v>
      </c>
      <c r="J2431">
        <v>0</v>
      </c>
      <c r="K2431">
        <v>31410.33</v>
      </c>
      <c r="L2431">
        <v>3145.08</v>
      </c>
      <c r="M2431">
        <f t="shared" si="113"/>
        <v>31410.33</v>
      </c>
      <c r="N2431" t="str">
        <f t="shared" si="111"/>
        <v>Q4</v>
      </c>
      <c r="O2431" s="2">
        <f t="shared" si="112"/>
        <v>10.012884296344545</v>
      </c>
      <c r="P2431" t="str">
        <f>VLOOKUP(retail_sales_2023!C2431,customers!A:J,5,)</f>
        <v>Surat</v>
      </c>
      <c r="Q2431" t="str">
        <f>VLOOKUP(C2431,customers!A:J,10,0)</f>
        <v>Occasional</v>
      </c>
    </row>
    <row r="2432" spans="1:17" x14ac:dyDescent="0.3">
      <c r="A2432" t="s">
        <v>3508</v>
      </c>
      <c r="B2432" s="1">
        <v>44956</v>
      </c>
      <c r="C2432" t="s">
        <v>809</v>
      </c>
      <c r="D2432" t="s">
        <v>810</v>
      </c>
      <c r="E2432" t="s">
        <v>33</v>
      </c>
      <c r="F2432" t="s">
        <v>43</v>
      </c>
      <c r="G2432" t="s">
        <v>110</v>
      </c>
      <c r="H2432">
        <v>4</v>
      </c>
      <c r="I2432">
        <v>63370.400000000001</v>
      </c>
      <c r="J2432">
        <v>0.05</v>
      </c>
      <c r="K2432">
        <v>240807.52</v>
      </c>
      <c r="L2432">
        <v>32303</v>
      </c>
      <c r="M2432">
        <f t="shared" si="113"/>
        <v>240807.52</v>
      </c>
      <c r="N2432" t="str">
        <f t="shared" si="111"/>
        <v>Q1</v>
      </c>
      <c r="O2432" s="2">
        <f t="shared" si="112"/>
        <v>13.414448186667926</v>
      </c>
      <c r="P2432" t="str">
        <f>VLOOKUP(retail_sales_2023!C2432,customers!A:J,5,)</f>
        <v>Ahmedabad</v>
      </c>
      <c r="Q2432" t="str">
        <f>VLOOKUP(C2432,customers!A:J,10,0)</f>
        <v>Premium</v>
      </c>
    </row>
    <row r="2433" spans="1:17" x14ac:dyDescent="0.3">
      <c r="A2433" t="s">
        <v>3509</v>
      </c>
      <c r="B2433" s="1">
        <v>45088</v>
      </c>
      <c r="C2433" t="s">
        <v>115</v>
      </c>
      <c r="D2433" t="s">
        <v>116</v>
      </c>
      <c r="E2433" t="s">
        <v>15</v>
      </c>
      <c r="F2433" t="s">
        <v>22</v>
      </c>
      <c r="G2433" t="s">
        <v>182</v>
      </c>
      <c r="H2433">
        <v>3</v>
      </c>
      <c r="I2433">
        <v>25618.34</v>
      </c>
      <c r="J2433">
        <v>0.05</v>
      </c>
      <c r="K2433">
        <v>73012.27</v>
      </c>
      <c r="L2433">
        <v>16593.88</v>
      </c>
      <c r="M2433">
        <f t="shared" si="113"/>
        <v>73012.269</v>
      </c>
      <c r="N2433" t="str">
        <f t="shared" si="111"/>
        <v>Q2</v>
      </c>
      <c r="O2433" s="2">
        <f t="shared" si="112"/>
        <v>22.72752237397906</v>
      </c>
      <c r="P2433" t="str">
        <f>VLOOKUP(retail_sales_2023!C2433,customers!A:J,5,)</f>
        <v>Coimbatore</v>
      </c>
      <c r="Q2433" t="str">
        <f>VLOOKUP(C2433,customers!A:J,10,0)</f>
        <v>Regular</v>
      </c>
    </row>
    <row r="2434" spans="1:17" x14ac:dyDescent="0.3">
      <c r="A2434" t="s">
        <v>3510</v>
      </c>
      <c r="B2434" s="1">
        <v>45104</v>
      </c>
      <c r="C2434" t="s">
        <v>372</v>
      </c>
      <c r="D2434" t="s">
        <v>13093</v>
      </c>
      <c r="E2434" t="s">
        <v>33</v>
      </c>
      <c r="F2434" t="s">
        <v>38</v>
      </c>
      <c r="G2434" t="s">
        <v>90</v>
      </c>
      <c r="H2434">
        <v>4</v>
      </c>
      <c r="I2434">
        <v>3499.63</v>
      </c>
      <c r="J2434">
        <v>0.2</v>
      </c>
      <c r="K2434">
        <v>11198.82</v>
      </c>
      <c r="L2434">
        <v>2587.17</v>
      </c>
      <c r="M2434">
        <f t="shared" si="113"/>
        <v>11198.816000000001</v>
      </c>
      <c r="N2434" t="str">
        <f t="shared" si="111"/>
        <v>Q2</v>
      </c>
      <c r="O2434" s="2">
        <f t="shared" si="112"/>
        <v>23.102166121073473</v>
      </c>
      <c r="P2434" t="str">
        <f>VLOOKUP(retail_sales_2023!C2434,customers!A:J,5,)</f>
        <v>Pune</v>
      </c>
      <c r="Q2434" t="str">
        <f>VLOOKUP(C2434,customers!A:J,10,0)</f>
        <v>Premium</v>
      </c>
    </row>
    <row r="2435" spans="1:17" x14ac:dyDescent="0.3">
      <c r="A2435" t="s">
        <v>3511</v>
      </c>
      <c r="B2435" s="1">
        <v>45264</v>
      </c>
      <c r="C2435" t="s">
        <v>1939</v>
      </c>
      <c r="D2435" t="s">
        <v>1940</v>
      </c>
      <c r="E2435" t="s">
        <v>27</v>
      </c>
      <c r="F2435" t="s">
        <v>38</v>
      </c>
      <c r="G2435" t="s">
        <v>90</v>
      </c>
      <c r="H2435">
        <v>4</v>
      </c>
      <c r="I2435">
        <v>1412.59</v>
      </c>
      <c r="J2435">
        <v>0.2</v>
      </c>
      <c r="K2435">
        <v>4520.29</v>
      </c>
      <c r="L2435">
        <v>1233.71</v>
      </c>
      <c r="M2435">
        <f t="shared" si="113"/>
        <v>4520.2879999999996</v>
      </c>
      <c r="N2435" t="str">
        <f t="shared" ref="N2435:N2498" si="114">"Q"&amp;ROUNDUP(MONTH(B2435)/3,0)</f>
        <v>Q4</v>
      </c>
      <c r="O2435" s="2">
        <f t="shared" ref="O2435:O2498" si="115">(L2435/K2435)*100</f>
        <v>27.292717945087595</v>
      </c>
      <c r="P2435" t="str">
        <f>VLOOKUP(retail_sales_2023!C2435,customers!A:J,5,)</f>
        <v>Chandigarh</v>
      </c>
      <c r="Q2435" t="str">
        <f>VLOOKUP(C2435,customers!A:J,10,0)</f>
        <v>Regular</v>
      </c>
    </row>
    <row r="2436" spans="1:17" x14ac:dyDescent="0.3">
      <c r="A2436" t="s">
        <v>3512</v>
      </c>
      <c r="B2436" s="1">
        <v>45138</v>
      </c>
      <c r="C2436" t="s">
        <v>1231</v>
      </c>
      <c r="D2436" t="s">
        <v>1232</v>
      </c>
      <c r="E2436" t="s">
        <v>15</v>
      </c>
      <c r="F2436" t="s">
        <v>43</v>
      </c>
      <c r="G2436" t="s">
        <v>44</v>
      </c>
      <c r="H2436">
        <v>1</v>
      </c>
      <c r="I2436">
        <v>54377.56</v>
      </c>
      <c r="J2436">
        <v>0</v>
      </c>
      <c r="K2436">
        <v>54377.56</v>
      </c>
      <c r="L2436">
        <v>7537.94</v>
      </c>
      <c r="M2436">
        <f t="shared" si="113"/>
        <v>54377.56</v>
      </c>
      <c r="N2436" t="str">
        <f t="shared" si="114"/>
        <v>Q3</v>
      </c>
      <c r="O2436" s="2">
        <f t="shared" si="115"/>
        <v>13.862225520968577</v>
      </c>
      <c r="P2436" t="str">
        <f>VLOOKUP(retail_sales_2023!C2436,customers!A:J,5,)</f>
        <v>Coimbatore</v>
      </c>
      <c r="Q2436" t="str">
        <f>VLOOKUP(C2436,customers!A:J,10,0)</f>
        <v>Regular</v>
      </c>
    </row>
    <row r="2437" spans="1:17" x14ac:dyDescent="0.3">
      <c r="A2437" t="s">
        <v>3513</v>
      </c>
      <c r="B2437" s="1">
        <v>45090</v>
      </c>
      <c r="C2437" t="s">
        <v>1896</v>
      </c>
      <c r="D2437" t="s">
        <v>1897</v>
      </c>
      <c r="E2437" t="s">
        <v>33</v>
      </c>
      <c r="F2437" t="s">
        <v>52</v>
      </c>
      <c r="G2437" t="s">
        <v>235</v>
      </c>
      <c r="H2437">
        <v>4</v>
      </c>
      <c r="I2437">
        <v>616.82000000000005</v>
      </c>
      <c r="J2437">
        <v>0.1</v>
      </c>
      <c r="K2437">
        <v>2220.5500000000002</v>
      </c>
      <c r="L2437">
        <v>147.75</v>
      </c>
      <c r="M2437">
        <f t="shared" ref="M2437:M2500" si="116">H2437*I2437*(1-J2437)</f>
        <v>2220.5520000000001</v>
      </c>
      <c r="N2437" t="str">
        <f t="shared" si="114"/>
        <v>Q2</v>
      </c>
      <c r="O2437" s="2">
        <f t="shared" si="115"/>
        <v>6.6537569521064599</v>
      </c>
      <c r="P2437" t="str">
        <f>VLOOKUP(retail_sales_2023!C2437,customers!A:J,5,)</f>
        <v>Mumbai</v>
      </c>
      <c r="Q2437" t="str">
        <f>VLOOKUP(C2437,customers!A:J,10,0)</f>
        <v>Premium</v>
      </c>
    </row>
    <row r="2438" spans="1:17" x14ac:dyDescent="0.3">
      <c r="A2438" t="s">
        <v>3514</v>
      </c>
      <c r="B2438" s="1">
        <v>45118</v>
      </c>
      <c r="C2438" t="s">
        <v>2503</v>
      </c>
      <c r="D2438" t="s">
        <v>2504</v>
      </c>
      <c r="E2438" t="s">
        <v>15</v>
      </c>
      <c r="F2438" t="s">
        <v>52</v>
      </c>
      <c r="G2438" t="s">
        <v>235</v>
      </c>
      <c r="H2438">
        <v>7</v>
      </c>
      <c r="I2438">
        <v>232.95</v>
      </c>
      <c r="J2438">
        <v>0.2</v>
      </c>
      <c r="K2438">
        <v>1304.52</v>
      </c>
      <c r="L2438">
        <v>83.4</v>
      </c>
      <c r="M2438">
        <f t="shared" si="116"/>
        <v>1304.52</v>
      </c>
      <c r="N2438" t="str">
        <f t="shared" si="114"/>
        <v>Q3</v>
      </c>
      <c r="O2438" s="2">
        <f t="shared" si="115"/>
        <v>6.3931561033943529</v>
      </c>
      <c r="P2438" t="str">
        <f>VLOOKUP(retail_sales_2023!C2438,customers!A:J,5,)</f>
        <v>Hyderabad</v>
      </c>
      <c r="Q2438" t="str">
        <f>VLOOKUP(C2438,customers!A:J,10,0)</f>
        <v>Regular</v>
      </c>
    </row>
    <row r="2439" spans="1:17" x14ac:dyDescent="0.3">
      <c r="A2439" t="s">
        <v>3515</v>
      </c>
      <c r="B2439" s="1">
        <v>45039</v>
      </c>
      <c r="C2439" t="s">
        <v>1557</v>
      </c>
      <c r="D2439" t="s">
        <v>1558</v>
      </c>
      <c r="E2439" t="s">
        <v>27</v>
      </c>
      <c r="F2439" t="s">
        <v>52</v>
      </c>
      <c r="G2439" t="s">
        <v>200</v>
      </c>
      <c r="H2439">
        <v>3</v>
      </c>
      <c r="I2439">
        <v>265.58999999999997</v>
      </c>
      <c r="J2439">
        <v>0.05</v>
      </c>
      <c r="K2439">
        <v>756.93</v>
      </c>
      <c r="L2439">
        <v>76.52</v>
      </c>
      <c r="M2439">
        <f t="shared" si="116"/>
        <v>756.93149999999991</v>
      </c>
      <c r="N2439" t="str">
        <f t="shared" si="114"/>
        <v>Q2</v>
      </c>
      <c r="O2439" s="2">
        <f t="shared" si="115"/>
        <v>10.109257130778275</v>
      </c>
      <c r="P2439" t="str">
        <f>VLOOKUP(retail_sales_2023!C2439,customers!A:J,5,)</f>
        <v>Delhi</v>
      </c>
      <c r="Q2439" t="str">
        <f>VLOOKUP(C2439,customers!A:J,10,0)</f>
        <v>Premium</v>
      </c>
    </row>
    <row r="2440" spans="1:17" x14ac:dyDescent="0.3">
      <c r="A2440" t="s">
        <v>3516</v>
      </c>
      <c r="B2440" s="1">
        <v>44975</v>
      </c>
      <c r="C2440" t="s">
        <v>1185</v>
      </c>
      <c r="D2440" t="s">
        <v>1186</v>
      </c>
      <c r="E2440" t="s">
        <v>27</v>
      </c>
      <c r="F2440" t="s">
        <v>43</v>
      </c>
      <c r="G2440" t="s">
        <v>301</v>
      </c>
      <c r="H2440">
        <v>4</v>
      </c>
      <c r="I2440">
        <v>46243.39</v>
      </c>
      <c r="J2440">
        <v>0</v>
      </c>
      <c r="K2440">
        <v>184973.56</v>
      </c>
      <c r="L2440">
        <v>15935.12</v>
      </c>
      <c r="M2440">
        <f t="shared" si="116"/>
        <v>184973.56</v>
      </c>
      <c r="N2440" t="str">
        <f t="shared" si="114"/>
        <v>Q1</v>
      </c>
      <c r="O2440" s="2">
        <f t="shared" si="115"/>
        <v>8.6148095976527674</v>
      </c>
      <c r="P2440" t="str">
        <f>VLOOKUP(retail_sales_2023!C2440,customers!A:J,5,)</f>
        <v>Lucknow</v>
      </c>
      <c r="Q2440" t="str">
        <f>VLOOKUP(C2440,customers!A:J,10,0)</f>
        <v>Regular</v>
      </c>
    </row>
    <row r="2441" spans="1:17" x14ac:dyDescent="0.3">
      <c r="A2441" t="s">
        <v>3517</v>
      </c>
      <c r="B2441" s="1">
        <v>45061</v>
      </c>
      <c r="C2441" t="s">
        <v>13</v>
      </c>
      <c r="D2441" t="s">
        <v>14</v>
      </c>
      <c r="E2441" t="s">
        <v>15</v>
      </c>
      <c r="F2441" t="s">
        <v>28</v>
      </c>
      <c r="G2441" t="s">
        <v>165</v>
      </c>
      <c r="H2441">
        <v>5</v>
      </c>
      <c r="I2441">
        <v>4918.05</v>
      </c>
      <c r="J2441">
        <v>0.15</v>
      </c>
      <c r="K2441">
        <v>20901.71</v>
      </c>
      <c r="L2441">
        <v>-817.25</v>
      </c>
      <c r="M2441">
        <f t="shared" si="116"/>
        <v>20901.712499999998</v>
      </c>
      <c r="N2441" t="str">
        <f t="shared" si="114"/>
        <v>Q2</v>
      </c>
      <c r="O2441" s="2">
        <f t="shared" si="115"/>
        <v>-3.9099671749344913</v>
      </c>
      <c r="P2441" t="str">
        <f>VLOOKUP(retail_sales_2023!C2441,customers!A:J,5,)</f>
        <v>Kochi</v>
      </c>
      <c r="Q2441" t="str">
        <f>VLOOKUP(C2441,customers!A:J,10,0)</f>
        <v>Regular</v>
      </c>
    </row>
    <row r="2442" spans="1:17" x14ac:dyDescent="0.3">
      <c r="A2442" t="s">
        <v>3518</v>
      </c>
      <c r="B2442" s="1">
        <v>44952</v>
      </c>
      <c r="C2442" t="s">
        <v>441</v>
      </c>
      <c r="D2442" t="s">
        <v>442</v>
      </c>
      <c r="E2442" t="s">
        <v>15</v>
      </c>
      <c r="F2442" t="s">
        <v>52</v>
      </c>
      <c r="G2442" t="s">
        <v>268</v>
      </c>
      <c r="H2442">
        <v>5</v>
      </c>
      <c r="I2442">
        <v>781.26</v>
      </c>
      <c r="J2442">
        <v>0.1</v>
      </c>
      <c r="K2442">
        <v>3515.67</v>
      </c>
      <c r="L2442">
        <v>299.52999999999997</v>
      </c>
      <c r="M2442">
        <f t="shared" si="116"/>
        <v>3515.67</v>
      </c>
      <c r="N2442" t="str">
        <f t="shared" si="114"/>
        <v>Q1</v>
      </c>
      <c r="O2442" s="2">
        <f t="shared" si="115"/>
        <v>8.5198553902954473</v>
      </c>
      <c r="P2442" t="str">
        <f>VLOOKUP(retail_sales_2023!C2442,customers!A:J,5,)</f>
        <v>Chennai</v>
      </c>
      <c r="Q2442" t="str">
        <f>VLOOKUP(C2442,customers!A:J,10,0)</f>
        <v>Regular</v>
      </c>
    </row>
    <row r="2443" spans="1:17" x14ac:dyDescent="0.3">
      <c r="A2443" t="s">
        <v>3519</v>
      </c>
      <c r="B2443" s="1">
        <v>45221</v>
      </c>
      <c r="C2443" t="s">
        <v>500</v>
      </c>
      <c r="D2443" t="s">
        <v>501</v>
      </c>
      <c r="E2443" t="s">
        <v>15</v>
      </c>
      <c r="F2443" t="s">
        <v>22</v>
      </c>
      <c r="G2443" t="s">
        <v>315</v>
      </c>
      <c r="H2443">
        <v>1</v>
      </c>
      <c r="I2443">
        <v>29794.3</v>
      </c>
      <c r="J2443">
        <v>0</v>
      </c>
      <c r="K2443">
        <v>29794.3</v>
      </c>
      <c r="L2443">
        <v>7572.43</v>
      </c>
      <c r="M2443">
        <f t="shared" si="116"/>
        <v>29794.3</v>
      </c>
      <c r="N2443" t="str">
        <f t="shared" si="114"/>
        <v>Q4</v>
      </c>
      <c r="O2443" s="2">
        <f t="shared" si="115"/>
        <v>25.415700318517302</v>
      </c>
      <c r="P2443" t="str">
        <f>VLOOKUP(retail_sales_2023!C2443,customers!A:J,5,)</f>
        <v>Coimbatore</v>
      </c>
      <c r="Q2443" t="str">
        <f>VLOOKUP(C2443,customers!A:J,10,0)</f>
        <v>Premium</v>
      </c>
    </row>
    <row r="2444" spans="1:17" x14ac:dyDescent="0.3">
      <c r="A2444" t="s">
        <v>3520</v>
      </c>
      <c r="B2444" s="1">
        <v>45018</v>
      </c>
      <c r="C2444" t="s">
        <v>1310</v>
      </c>
      <c r="D2444" t="s">
        <v>1311</v>
      </c>
      <c r="E2444" t="s">
        <v>33</v>
      </c>
      <c r="F2444" t="s">
        <v>43</v>
      </c>
      <c r="G2444" t="s">
        <v>178</v>
      </c>
      <c r="H2444">
        <v>2</v>
      </c>
      <c r="I2444">
        <v>60918.5</v>
      </c>
      <c r="J2444">
        <v>0</v>
      </c>
      <c r="K2444">
        <v>121837</v>
      </c>
      <c r="L2444">
        <v>15362.09</v>
      </c>
      <c r="M2444">
        <f t="shared" si="116"/>
        <v>121837</v>
      </c>
      <c r="N2444" t="str">
        <f t="shared" si="114"/>
        <v>Q2</v>
      </c>
      <c r="O2444" s="2">
        <f t="shared" si="115"/>
        <v>12.608723130083638</v>
      </c>
      <c r="P2444" t="str">
        <f>VLOOKUP(retail_sales_2023!C2444,customers!A:J,5,)</f>
        <v>Mumbai</v>
      </c>
      <c r="Q2444" t="str">
        <f>VLOOKUP(C2444,customers!A:J,10,0)</f>
        <v>Occasional</v>
      </c>
    </row>
    <row r="2445" spans="1:17" x14ac:dyDescent="0.3">
      <c r="A2445" t="s">
        <v>3521</v>
      </c>
      <c r="B2445" s="1">
        <v>45144</v>
      </c>
      <c r="C2445" t="s">
        <v>770</v>
      </c>
      <c r="D2445" t="s">
        <v>771</v>
      </c>
      <c r="E2445" t="s">
        <v>27</v>
      </c>
      <c r="F2445" t="s">
        <v>28</v>
      </c>
      <c r="G2445" t="s">
        <v>325</v>
      </c>
      <c r="H2445">
        <v>1</v>
      </c>
      <c r="I2445">
        <v>5440.55</v>
      </c>
      <c r="J2445">
        <v>0.05</v>
      </c>
      <c r="K2445">
        <v>5168.5200000000004</v>
      </c>
      <c r="L2445">
        <v>1143.5999999999999</v>
      </c>
      <c r="M2445">
        <f t="shared" si="116"/>
        <v>5168.5225</v>
      </c>
      <c r="N2445" t="str">
        <f t="shared" si="114"/>
        <v>Q3</v>
      </c>
      <c r="O2445" s="2">
        <f t="shared" si="115"/>
        <v>22.126256646003107</v>
      </c>
      <c r="P2445" t="str">
        <f>VLOOKUP(retail_sales_2023!C2445,customers!A:J,5,)</f>
        <v>Jaipur</v>
      </c>
      <c r="Q2445" t="str">
        <f>VLOOKUP(C2445,customers!A:J,10,0)</f>
        <v>Premium</v>
      </c>
    </row>
    <row r="2446" spans="1:17" x14ac:dyDescent="0.3">
      <c r="A2446" t="s">
        <v>3522</v>
      </c>
      <c r="B2446" s="1">
        <v>45079</v>
      </c>
      <c r="C2446" t="s">
        <v>889</v>
      </c>
      <c r="D2446" t="s">
        <v>890</v>
      </c>
      <c r="E2446" t="s">
        <v>21</v>
      </c>
      <c r="F2446" t="s">
        <v>22</v>
      </c>
      <c r="G2446" t="s">
        <v>423</v>
      </c>
      <c r="H2446">
        <v>1</v>
      </c>
      <c r="I2446">
        <v>21893.37</v>
      </c>
      <c r="J2446">
        <v>0</v>
      </c>
      <c r="K2446">
        <v>21893.37</v>
      </c>
      <c r="L2446">
        <v>5751.73</v>
      </c>
      <c r="M2446">
        <f t="shared" si="116"/>
        <v>21893.37</v>
      </c>
      <c r="N2446" t="str">
        <f t="shared" si="114"/>
        <v>Q2</v>
      </c>
      <c r="O2446" s="2">
        <f t="shared" si="115"/>
        <v>26.271560751040152</v>
      </c>
      <c r="P2446" t="str">
        <f>VLOOKUP(retail_sales_2023!C2446,customers!A:J,5,)</f>
        <v>Patna</v>
      </c>
      <c r="Q2446" t="str">
        <f>VLOOKUP(C2446,customers!A:J,10,0)</f>
        <v>Premium</v>
      </c>
    </row>
    <row r="2447" spans="1:17" x14ac:dyDescent="0.3">
      <c r="A2447" t="s">
        <v>3523</v>
      </c>
      <c r="B2447" s="1">
        <v>45136</v>
      </c>
      <c r="C2447" t="s">
        <v>644</v>
      </c>
      <c r="D2447" t="s">
        <v>645</v>
      </c>
      <c r="E2447" t="s">
        <v>15</v>
      </c>
      <c r="F2447" t="s">
        <v>81</v>
      </c>
      <c r="G2447" t="s">
        <v>158</v>
      </c>
      <c r="H2447">
        <v>2</v>
      </c>
      <c r="I2447">
        <v>2587.02</v>
      </c>
      <c r="J2447">
        <v>0.3</v>
      </c>
      <c r="K2447">
        <v>3621.83</v>
      </c>
      <c r="L2447">
        <v>1133.58</v>
      </c>
      <c r="M2447">
        <f t="shared" si="116"/>
        <v>3621.8279999999995</v>
      </c>
      <c r="N2447" t="str">
        <f t="shared" si="114"/>
        <v>Q3</v>
      </c>
      <c r="O2447" s="2">
        <f t="shared" si="115"/>
        <v>31.298542449535177</v>
      </c>
      <c r="P2447" t="str">
        <f>VLOOKUP(retail_sales_2023!C2447,customers!A:J,5,)</f>
        <v>Bengaluru</v>
      </c>
      <c r="Q2447" t="str">
        <f>VLOOKUP(C2447,customers!A:J,10,0)</f>
        <v>Regular</v>
      </c>
    </row>
    <row r="2448" spans="1:17" x14ac:dyDescent="0.3">
      <c r="A2448" t="s">
        <v>3524</v>
      </c>
      <c r="B2448" s="1">
        <v>45119</v>
      </c>
      <c r="C2448" t="s">
        <v>485</v>
      </c>
      <c r="D2448" t="s">
        <v>486</v>
      </c>
      <c r="E2448" t="s">
        <v>27</v>
      </c>
      <c r="F2448" t="s">
        <v>81</v>
      </c>
      <c r="G2448" t="s">
        <v>264</v>
      </c>
      <c r="H2448">
        <v>4</v>
      </c>
      <c r="I2448">
        <v>4480.49</v>
      </c>
      <c r="J2448">
        <v>0.25</v>
      </c>
      <c r="K2448">
        <v>13441.47</v>
      </c>
      <c r="L2448">
        <v>3936.5</v>
      </c>
      <c r="M2448">
        <f t="shared" si="116"/>
        <v>13441.47</v>
      </c>
      <c r="N2448" t="str">
        <f t="shared" si="114"/>
        <v>Q3</v>
      </c>
      <c r="O2448" s="2">
        <f t="shared" si="115"/>
        <v>29.286231342256464</v>
      </c>
      <c r="P2448" t="str">
        <f>VLOOKUP(retail_sales_2023!C2448,customers!A:J,5,)</f>
        <v>Lucknow</v>
      </c>
      <c r="Q2448" t="str">
        <f>VLOOKUP(C2448,customers!A:J,10,0)</f>
        <v>Premium</v>
      </c>
    </row>
    <row r="2449" spans="1:17" x14ac:dyDescent="0.3">
      <c r="A2449" t="s">
        <v>3525</v>
      </c>
      <c r="B2449" s="1">
        <v>45138</v>
      </c>
      <c r="C2449" t="s">
        <v>1395</v>
      </c>
      <c r="D2449" t="s">
        <v>1396</v>
      </c>
      <c r="E2449" t="s">
        <v>15</v>
      </c>
      <c r="F2449" t="s">
        <v>16</v>
      </c>
      <c r="G2449" t="s">
        <v>319</v>
      </c>
      <c r="H2449">
        <v>1</v>
      </c>
      <c r="I2449">
        <v>955.15</v>
      </c>
      <c r="J2449">
        <v>0.15</v>
      </c>
      <c r="K2449">
        <v>811.88</v>
      </c>
      <c r="L2449">
        <v>306.44</v>
      </c>
      <c r="M2449">
        <f t="shared" si="116"/>
        <v>811.87749999999994</v>
      </c>
      <c r="N2449" t="str">
        <f t="shared" si="114"/>
        <v>Q3</v>
      </c>
      <c r="O2449" s="2">
        <f t="shared" si="115"/>
        <v>37.744494260235498</v>
      </c>
      <c r="P2449" t="str">
        <f>VLOOKUP(retail_sales_2023!C2449,customers!A:J,5,)</f>
        <v>Coimbatore</v>
      </c>
      <c r="Q2449" t="str">
        <f>VLOOKUP(C2449,customers!A:J,10,0)</f>
        <v>Occasional</v>
      </c>
    </row>
    <row r="2450" spans="1:17" x14ac:dyDescent="0.3">
      <c r="A2450" t="s">
        <v>3526</v>
      </c>
      <c r="B2450" s="1">
        <v>45176</v>
      </c>
      <c r="C2450" t="s">
        <v>1252</v>
      </c>
      <c r="D2450" t="s">
        <v>1253</v>
      </c>
      <c r="E2450" t="s">
        <v>15</v>
      </c>
      <c r="F2450" t="s">
        <v>38</v>
      </c>
      <c r="G2450" t="s">
        <v>39</v>
      </c>
      <c r="H2450">
        <v>4</v>
      </c>
      <c r="I2450">
        <v>3540.19</v>
      </c>
      <c r="J2450">
        <v>0.15</v>
      </c>
      <c r="K2450">
        <v>12036.65</v>
      </c>
      <c r="L2450">
        <v>-1134.19</v>
      </c>
      <c r="M2450">
        <f t="shared" si="116"/>
        <v>12036.646000000001</v>
      </c>
      <c r="N2450" t="str">
        <f t="shared" si="114"/>
        <v>Q3</v>
      </c>
      <c r="O2450" s="2">
        <f t="shared" si="115"/>
        <v>-9.4228045178683431</v>
      </c>
      <c r="P2450" t="str">
        <f>VLOOKUP(retail_sales_2023!C2450,customers!A:J,5,)</f>
        <v>Chennai</v>
      </c>
      <c r="Q2450" t="str">
        <f>VLOOKUP(C2450,customers!A:J,10,0)</f>
        <v>Regular</v>
      </c>
    </row>
    <row r="2451" spans="1:17" x14ac:dyDescent="0.3">
      <c r="A2451" t="s">
        <v>3527</v>
      </c>
      <c r="B2451" s="1">
        <v>45088</v>
      </c>
      <c r="C2451" t="s">
        <v>79</v>
      </c>
      <c r="D2451" t="s">
        <v>80</v>
      </c>
      <c r="E2451" t="s">
        <v>27</v>
      </c>
      <c r="F2451" t="s">
        <v>52</v>
      </c>
      <c r="G2451" t="s">
        <v>117</v>
      </c>
      <c r="H2451">
        <v>1</v>
      </c>
      <c r="I2451">
        <v>97.71</v>
      </c>
      <c r="J2451">
        <v>0</v>
      </c>
      <c r="K2451">
        <v>97.71</v>
      </c>
      <c r="L2451">
        <v>7.68</v>
      </c>
      <c r="M2451">
        <f t="shared" si="116"/>
        <v>97.71</v>
      </c>
      <c r="N2451" t="str">
        <f t="shared" si="114"/>
        <v>Q2</v>
      </c>
      <c r="O2451" s="2">
        <f t="shared" si="115"/>
        <v>7.8599938593797978</v>
      </c>
      <c r="P2451" t="str">
        <f>VLOOKUP(retail_sales_2023!C2451,customers!A:J,5,)</f>
        <v>Coimbatore</v>
      </c>
      <c r="Q2451" t="str">
        <f>VLOOKUP(C2451,customers!A:J,10,0)</f>
        <v>Regular</v>
      </c>
    </row>
    <row r="2452" spans="1:17" x14ac:dyDescent="0.3">
      <c r="A2452" t="s">
        <v>3528</v>
      </c>
      <c r="B2452" s="1">
        <v>45258</v>
      </c>
      <c r="C2452" t="s">
        <v>1969</v>
      </c>
      <c r="D2452" t="s">
        <v>1970</v>
      </c>
      <c r="E2452" t="s">
        <v>33</v>
      </c>
      <c r="F2452" t="s">
        <v>43</v>
      </c>
      <c r="G2452" t="s">
        <v>282</v>
      </c>
      <c r="H2452">
        <v>2</v>
      </c>
      <c r="I2452">
        <v>11466.69</v>
      </c>
      <c r="J2452">
        <v>0.05</v>
      </c>
      <c r="K2452">
        <v>21786.71</v>
      </c>
      <c r="L2452">
        <v>2157.2800000000002</v>
      </c>
      <c r="M2452">
        <f t="shared" si="116"/>
        <v>21786.710999999999</v>
      </c>
      <c r="N2452" t="str">
        <f t="shared" si="114"/>
        <v>Q4</v>
      </c>
      <c r="O2452" s="2">
        <f t="shared" si="115"/>
        <v>9.9018162907570737</v>
      </c>
      <c r="P2452" t="str">
        <f>VLOOKUP(retail_sales_2023!C2452,customers!A:J,5,)</f>
        <v>Ahmedabad</v>
      </c>
      <c r="Q2452" t="str">
        <f>VLOOKUP(C2452,customers!A:J,10,0)</f>
        <v>Premium</v>
      </c>
    </row>
    <row r="2453" spans="1:17" x14ac:dyDescent="0.3">
      <c r="A2453" t="s">
        <v>3529</v>
      </c>
      <c r="B2453" s="1">
        <v>45074</v>
      </c>
      <c r="C2453" t="s">
        <v>390</v>
      </c>
      <c r="D2453" t="s">
        <v>391</v>
      </c>
      <c r="E2453" t="s">
        <v>33</v>
      </c>
      <c r="F2453" t="s">
        <v>28</v>
      </c>
      <c r="G2453" t="s">
        <v>29</v>
      </c>
      <c r="H2453">
        <v>5</v>
      </c>
      <c r="I2453">
        <v>337.68</v>
      </c>
      <c r="J2453">
        <v>0.1</v>
      </c>
      <c r="K2453">
        <v>1519.56</v>
      </c>
      <c r="L2453">
        <v>239.1</v>
      </c>
      <c r="M2453">
        <f t="shared" si="116"/>
        <v>1519.5600000000002</v>
      </c>
      <c r="N2453" t="str">
        <f t="shared" si="114"/>
        <v>Q2</v>
      </c>
      <c r="O2453" s="2">
        <f t="shared" si="115"/>
        <v>15.734817973623944</v>
      </c>
      <c r="P2453" t="str">
        <f>VLOOKUP(retail_sales_2023!C2453,customers!A:J,5,)</f>
        <v>Mumbai</v>
      </c>
      <c r="Q2453" t="str">
        <f>VLOOKUP(C2453,customers!A:J,10,0)</f>
        <v>Occasional</v>
      </c>
    </row>
    <row r="2454" spans="1:17" x14ac:dyDescent="0.3">
      <c r="A2454" t="s">
        <v>3530</v>
      </c>
      <c r="B2454" s="1">
        <v>45172</v>
      </c>
      <c r="C2454" t="s">
        <v>670</v>
      </c>
      <c r="D2454" t="s">
        <v>671</v>
      </c>
      <c r="E2454" t="s">
        <v>27</v>
      </c>
      <c r="F2454" t="s">
        <v>81</v>
      </c>
      <c r="G2454" t="s">
        <v>370</v>
      </c>
      <c r="H2454">
        <v>4</v>
      </c>
      <c r="I2454">
        <v>1701.59</v>
      </c>
      <c r="J2454">
        <v>0</v>
      </c>
      <c r="K2454">
        <v>6806.36</v>
      </c>
      <c r="L2454">
        <v>1773.01</v>
      </c>
      <c r="M2454">
        <f t="shared" si="116"/>
        <v>6806.36</v>
      </c>
      <c r="N2454" t="str">
        <f t="shared" si="114"/>
        <v>Q3</v>
      </c>
      <c r="O2454" s="2">
        <f t="shared" si="115"/>
        <v>26.049312701649637</v>
      </c>
      <c r="P2454" t="str">
        <f>VLOOKUP(retail_sales_2023!C2454,customers!A:J,5,)</f>
        <v>Amritsar</v>
      </c>
      <c r="Q2454" t="str">
        <f>VLOOKUP(C2454,customers!A:J,10,0)</f>
        <v>Premium</v>
      </c>
    </row>
    <row r="2455" spans="1:17" x14ac:dyDescent="0.3">
      <c r="A2455" t="s">
        <v>3531</v>
      </c>
      <c r="B2455" s="1">
        <v>44960</v>
      </c>
      <c r="C2455" t="s">
        <v>414</v>
      </c>
      <c r="D2455" t="s">
        <v>415</v>
      </c>
      <c r="E2455" t="s">
        <v>33</v>
      </c>
      <c r="F2455" t="s">
        <v>81</v>
      </c>
      <c r="G2455" t="s">
        <v>470</v>
      </c>
      <c r="H2455">
        <v>1</v>
      </c>
      <c r="I2455">
        <v>2107.4699999999998</v>
      </c>
      <c r="J2455">
        <v>0</v>
      </c>
      <c r="K2455">
        <v>2107.4699999999998</v>
      </c>
      <c r="L2455">
        <v>730.07</v>
      </c>
      <c r="M2455">
        <f t="shared" si="116"/>
        <v>2107.4699999999998</v>
      </c>
      <c r="N2455" t="str">
        <f t="shared" si="114"/>
        <v>Q1</v>
      </c>
      <c r="O2455" s="2">
        <f t="shared" si="115"/>
        <v>34.642011511433147</v>
      </c>
      <c r="P2455" t="str">
        <f>VLOOKUP(retail_sales_2023!C2455,customers!A:J,5,)</f>
        <v>Pune</v>
      </c>
      <c r="Q2455" t="str">
        <f>VLOOKUP(C2455,customers!A:J,10,0)</f>
        <v>Premium</v>
      </c>
    </row>
    <row r="2456" spans="1:17" x14ac:dyDescent="0.3">
      <c r="A2456" t="s">
        <v>3532</v>
      </c>
      <c r="B2456" s="1">
        <v>45253</v>
      </c>
      <c r="C2456" t="s">
        <v>752</v>
      </c>
      <c r="D2456" t="s">
        <v>753</v>
      </c>
      <c r="E2456" t="s">
        <v>21</v>
      </c>
      <c r="F2456" t="s">
        <v>81</v>
      </c>
      <c r="G2456" t="s">
        <v>370</v>
      </c>
      <c r="H2456">
        <v>5</v>
      </c>
      <c r="I2456">
        <v>632.29</v>
      </c>
      <c r="J2456">
        <v>0</v>
      </c>
      <c r="K2456">
        <v>3161.45</v>
      </c>
      <c r="L2456">
        <v>870.43</v>
      </c>
      <c r="M2456">
        <f t="shared" si="116"/>
        <v>3161.45</v>
      </c>
      <c r="N2456" t="str">
        <f t="shared" si="114"/>
        <v>Q4</v>
      </c>
      <c r="O2456" s="2">
        <f t="shared" si="115"/>
        <v>27.532619525850482</v>
      </c>
      <c r="P2456" t="str">
        <f>VLOOKUP(retail_sales_2023!C2456,customers!A:J,5,)</f>
        <v>Kolkata</v>
      </c>
      <c r="Q2456" t="str">
        <f>VLOOKUP(C2456,customers!A:J,10,0)</f>
        <v>Premium</v>
      </c>
    </row>
    <row r="2457" spans="1:17" x14ac:dyDescent="0.3">
      <c r="A2457" t="s">
        <v>3533</v>
      </c>
      <c r="B2457" s="1">
        <v>45011</v>
      </c>
      <c r="C2457" t="s">
        <v>1094</v>
      </c>
      <c r="D2457" t="s">
        <v>1095</v>
      </c>
      <c r="E2457" t="s">
        <v>27</v>
      </c>
      <c r="F2457" t="s">
        <v>38</v>
      </c>
      <c r="G2457" t="s">
        <v>395</v>
      </c>
      <c r="H2457">
        <v>2</v>
      </c>
      <c r="I2457">
        <v>3461.35</v>
      </c>
      <c r="J2457">
        <v>0</v>
      </c>
      <c r="K2457">
        <v>6922.7</v>
      </c>
      <c r="L2457">
        <v>2192.0300000000002</v>
      </c>
      <c r="M2457">
        <f t="shared" si="116"/>
        <v>6922.7</v>
      </c>
      <c r="N2457" t="str">
        <f t="shared" si="114"/>
        <v>Q1</v>
      </c>
      <c r="O2457" s="2">
        <f t="shared" si="115"/>
        <v>31.664379505106393</v>
      </c>
      <c r="P2457" t="str">
        <f>VLOOKUP(retail_sales_2023!C2457,customers!A:J,5,)</f>
        <v>Lucknow</v>
      </c>
      <c r="Q2457" t="str">
        <f>VLOOKUP(C2457,customers!A:J,10,0)</f>
        <v>Premium</v>
      </c>
    </row>
    <row r="2458" spans="1:17" x14ac:dyDescent="0.3">
      <c r="A2458" t="s">
        <v>3534</v>
      </c>
      <c r="B2458" s="1">
        <v>45291</v>
      </c>
      <c r="C2458" t="s">
        <v>521</v>
      </c>
      <c r="D2458" t="s">
        <v>522</v>
      </c>
      <c r="E2458" t="s">
        <v>21</v>
      </c>
      <c r="F2458" t="s">
        <v>16</v>
      </c>
      <c r="G2458" t="s">
        <v>305</v>
      </c>
      <c r="H2458">
        <v>3</v>
      </c>
      <c r="I2458">
        <v>882.72</v>
      </c>
      <c r="J2458">
        <v>0.05</v>
      </c>
      <c r="K2458">
        <v>2515.75</v>
      </c>
      <c r="L2458">
        <v>932.21</v>
      </c>
      <c r="M2458">
        <f t="shared" si="116"/>
        <v>2515.752</v>
      </c>
      <c r="N2458" t="str">
        <f t="shared" si="114"/>
        <v>Q4</v>
      </c>
      <c r="O2458" s="2">
        <f t="shared" si="115"/>
        <v>37.05495379111597</v>
      </c>
      <c r="P2458" t="str">
        <f>VLOOKUP(retail_sales_2023!C2458,customers!A:J,5,)</f>
        <v>Patna</v>
      </c>
      <c r="Q2458" t="str">
        <f>VLOOKUP(C2458,customers!A:J,10,0)</f>
        <v>Regular</v>
      </c>
    </row>
    <row r="2459" spans="1:17" x14ac:dyDescent="0.3">
      <c r="A2459" t="s">
        <v>3535</v>
      </c>
      <c r="B2459" s="1">
        <v>45125</v>
      </c>
      <c r="C2459" t="s">
        <v>1047</v>
      </c>
      <c r="D2459" t="s">
        <v>1048</v>
      </c>
      <c r="E2459" t="s">
        <v>21</v>
      </c>
      <c r="F2459" t="s">
        <v>81</v>
      </c>
      <c r="G2459" t="s">
        <v>333</v>
      </c>
      <c r="H2459">
        <v>4</v>
      </c>
      <c r="I2459">
        <v>1489.11</v>
      </c>
      <c r="J2459">
        <v>0</v>
      </c>
      <c r="K2459">
        <v>5956.44</v>
      </c>
      <c r="L2459">
        <v>2304.7800000000002</v>
      </c>
      <c r="M2459">
        <f t="shared" si="116"/>
        <v>5956.44</v>
      </c>
      <c r="N2459" t="str">
        <f t="shared" si="114"/>
        <v>Q3</v>
      </c>
      <c r="O2459" s="2">
        <f t="shared" si="115"/>
        <v>38.693917843544135</v>
      </c>
      <c r="P2459" t="str">
        <f>VLOOKUP(retail_sales_2023!C2459,customers!A:J,5,)</f>
        <v>Bhubaneswar</v>
      </c>
      <c r="Q2459" t="str">
        <f>VLOOKUP(C2459,customers!A:J,10,0)</f>
        <v>Premium</v>
      </c>
    </row>
    <row r="2460" spans="1:17" x14ac:dyDescent="0.3">
      <c r="A2460" t="s">
        <v>3536</v>
      </c>
      <c r="B2460" s="1">
        <v>44929</v>
      </c>
      <c r="C2460" t="s">
        <v>95</v>
      </c>
      <c r="D2460" t="s">
        <v>96</v>
      </c>
      <c r="E2460" t="s">
        <v>15</v>
      </c>
      <c r="F2460" t="s">
        <v>81</v>
      </c>
      <c r="G2460" t="s">
        <v>370</v>
      </c>
      <c r="H2460">
        <v>2</v>
      </c>
      <c r="I2460">
        <v>4778.24</v>
      </c>
      <c r="J2460">
        <v>0</v>
      </c>
      <c r="K2460">
        <v>9556.48</v>
      </c>
      <c r="L2460">
        <v>3421.65</v>
      </c>
      <c r="M2460">
        <f t="shared" si="116"/>
        <v>9556.48</v>
      </c>
      <c r="N2460" t="str">
        <f t="shared" si="114"/>
        <v>Q1</v>
      </c>
      <c r="O2460" s="2">
        <f t="shared" si="115"/>
        <v>35.804501238949911</v>
      </c>
      <c r="P2460" t="str">
        <f>VLOOKUP(retail_sales_2023!C2460,customers!A:J,5,)</f>
        <v>Bengaluru</v>
      </c>
      <c r="Q2460" t="str">
        <f>VLOOKUP(C2460,customers!A:J,10,0)</f>
        <v>Premium</v>
      </c>
    </row>
    <row r="2461" spans="1:17" x14ac:dyDescent="0.3">
      <c r="A2461" t="s">
        <v>3537</v>
      </c>
      <c r="B2461" s="1">
        <v>45053</v>
      </c>
      <c r="C2461" t="s">
        <v>3538</v>
      </c>
      <c r="D2461" t="s">
        <v>3539</v>
      </c>
      <c r="E2461" t="s">
        <v>27</v>
      </c>
      <c r="F2461" t="s">
        <v>43</v>
      </c>
      <c r="G2461" t="s">
        <v>272</v>
      </c>
      <c r="H2461">
        <v>1</v>
      </c>
      <c r="I2461">
        <v>36875</v>
      </c>
      <c r="J2461">
        <v>0.1</v>
      </c>
      <c r="K2461">
        <v>33187.5</v>
      </c>
      <c r="L2461">
        <v>4971.66</v>
      </c>
      <c r="M2461">
        <f t="shared" si="116"/>
        <v>33187.5</v>
      </c>
      <c r="N2461" t="str">
        <f t="shared" si="114"/>
        <v>Q2</v>
      </c>
      <c r="O2461" s="2">
        <f t="shared" si="115"/>
        <v>14.980519774011301</v>
      </c>
      <c r="P2461" t="str">
        <f>VLOOKUP(retail_sales_2023!C2461,customers!A:J,5,)</f>
        <v>Jaipur</v>
      </c>
      <c r="Q2461" t="str">
        <f>VLOOKUP(C2461,customers!A:J,10,0)</f>
        <v>Premium</v>
      </c>
    </row>
    <row r="2462" spans="1:17" x14ac:dyDescent="0.3">
      <c r="A2462" t="s">
        <v>3540</v>
      </c>
      <c r="B2462" s="1">
        <v>45035</v>
      </c>
      <c r="C2462" t="s">
        <v>586</v>
      </c>
      <c r="D2462" t="s">
        <v>587</v>
      </c>
      <c r="E2462" t="s">
        <v>33</v>
      </c>
      <c r="F2462" t="s">
        <v>38</v>
      </c>
      <c r="G2462" t="s">
        <v>456</v>
      </c>
      <c r="H2462">
        <v>4</v>
      </c>
      <c r="I2462">
        <v>630.57000000000005</v>
      </c>
      <c r="J2462">
        <v>0.15</v>
      </c>
      <c r="K2462">
        <v>2143.94</v>
      </c>
      <c r="L2462">
        <v>521.07000000000005</v>
      </c>
      <c r="M2462">
        <f t="shared" si="116"/>
        <v>2143.9380000000001</v>
      </c>
      <c r="N2462" t="str">
        <f t="shared" si="114"/>
        <v>Q2</v>
      </c>
      <c r="O2462" s="2">
        <f t="shared" si="115"/>
        <v>24.304318217860576</v>
      </c>
      <c r="P2462" t="str">
        <f>VLOOKUP(retail_sales_2023!C2462,customers!A:J,5,)</f>
        <v>Mumbai</v>
      </c>
      <c r="Q2462" t="str">
        <f>VLOOKUP(C2462,customers!A:J,10,0)</f>
        <v>Premium</v>
      </c>
    </row>
    <row r="2463" spans="1:17" x14ac:dyDescent="0.3">
      <c r="A2463" t="s">
        <v>3541</v>
      </c>
      <c r="B2463" s="1">
        <v>44952</v>
      </c>
      <c r="C2463" t="s">
        <v>567</v>
      </c>
      <c r="D2463" t="s">
        <v>568</v>
      </c>
      <c r="E2463" t="s">
        <v>27</v>
      </c>
      <c r="F2463" t="s">
        <v>52</v>
      </c>
      <c r="G2463" t="s">
        <v>937</v>
      </c>
      <c r="H2463">
        <v>5</v>
      </c>
      <c r="I2463">
        <v>676.57</v>
      </c>
      <c r="J2463">
        <v>0.05</v>
      </c>
      <c r="K2463">
        <v>3213.71</v>
      </c>
      <c r="L2463">
        <v>187.78</v>
      </c>
      <c r="M2463">
        <f t="shared" si="116"/>
        <v>3213.7075</v>
      </c>
      <c r="N2463" t="str">
        <f t="shared" si="114"/>
        <v>Q1</v>
      </c>
      <c r="O2463" s="2">
        <f t="shared" si="115"/>
        <v>5.8430910069670254</v>
      </c>
      <c r="P2463" t="str">
        <f>VLOOKUP(retail_sales_2023!C2463,customers!A:J,5,)</f>
        <v>Amritsar</v>
      </c>
      <c r="Q2463" t="str">
        <f>VLOOKUP(C2463,customers!A:J,10,0)</f>
        <v>Premium</v>
      </c>
    </row>
    <row r="2464" spans="1:17" x14ac:dyDescent="0.3">
      <c r="A2464" t="s">
        <v>3542</v>
      </c>
      <c r="B2464" s="1">
        <v>45157</v>
      </c>
      <c r="C2464" t="s">
        <v>674</v>
      </c>
      <c r="D2464" t="s">
        <v>675</v>
      </c>
      <c r="E2464" t="s">
        <v>27</v>
      </c>
      <c r="F2464" t="s">
        <v>43</v>
      </c>
      <c r="G2464" t="s">
        <v>154</v>
      </c>
      <c r="H2464">
        <v>5</v>
      </c>
      <c r="I2464">
        <v>34833.339999999997</v>
      </c>
      <c r="J2464">
        <v>0.2</v>
      </c>
      <c r="K2464">
        <v>139333.35999999999</v>
      </c>
      <c r="L2464">
        <v>15604.8</v>
      </c>
      <c r="M2464">
        <f t="shared" si="116"/>
        <v>139333.35999999999</v>
      </c>
      <c r="N2464" t="str">
        <f t="shared" si="114"/>
        <v>Q3</v>
      </c>
      <c r="O2464" s="2">
        <f t="shared" si="115"/>
        <v>11.199615081413382</v>
      </c>
      <c r="P2464" t="str">
        <f>VLOOKUP(retail_sales_2023!C2464,customers!A:J,5,)</f>
        <v>Jaipur</v>
      </c>
      <c r="Q2464" t="str">
        <f>VLOOKUP(C2464,customers!A:J,10,0)</f>
        <v>Premium</v>
      </c>
    </row>
    <row r="2465" spans="1:17" x14ac:dyDescent="0.3">
      <c r="A2465" t="s">
        <v>3543</v>
      </c>
      <c r="B2465" s="1">
        <v>45023</v>
      </c>
      <c r="C2465" t="s">
        <v>1131</v>
      </c>
      <c r="D2465" t="s">
        <v>1132</v>
      </c>
      <c r="E2465" t="s">
        <v>33</v>
      </c>
      <c r="F2465" t="s">
        <v>16</v>
      </c>
      <c r="G2465" t="s">
        <v>192</v>
      </c>
      <c r="H2465">
        <v>5</v>
      </c>
      <c r="I2465">
        <v>232.41</v>
      </c>
      <c r="J2465">
        <v>0.3</v>
      </c>
      <c r="K2465">
        <v>813.43</v>
      </c>
      <c r="L2465">
        <v>336.94</v>
      </c>
      <c r="M2465">
        <f t="shared" si="116"/>
        <v>813.43499999999995</v>
      </c>
      <c r="N2465" t="str">
        <f t="shared" si="114"/>
        <v>Q2</v>
      </c>
      <c r="O2465" s="2">
        <f t="shared" si="115"/>
        <v>41.422126058788095</v>
      </c>
      <c r="P2465" t="str">
        <f>VLOOKUP(retail_sales_2023!C2465,customers!A:J,5,)</f>
        <v>Pune</v>
      </c>
      <c r="Q2465" t="str">
        <f>VLOOKUP(C2465,customers!A:J,10,0)</f>
        <v>Premium</v>
      </c>
    </row>
    <row r="2466" spans="1:17" x14ac:dyDescent="0.3">
      <c r="A2466" t="s">
        <v>3544</v>
      </c>
      <c r="B2466" s="1">
        <v>45022</v>
      </c>
      <c r="C2466" t="s">
        <v>1536</v>
      </c>
      <c r="D2466" t="s">
        <v>1537</v>
      </c>
      <c r="E2466" t="s">
        <v>15</v>
      </c>
      <c r="F2466" t="s">
        <v>81</v>
      </c>
      <c r="G2466" t="s">
        <v>470</v>
      </c>
      <c r="H2466">
        <v>1</v>
      </c>
      <c r="I2466">
        <v>3219.04</v>
      </c>
      <c r="J2466">
        <v>0.15</v>
      </c>
      <c r="K2466">
        <v>2736.18</v>
      </c>
      <c r="L2466">
        <v>937.07</v>
      </c>
      <c r="M2466">
        <f t="shared" si="116"/>
        <v>2736.1839999999997</v>
      </c>
      <c r="N2466" t="str">
        <f t="shared" si="114"/>
        <v>Q2</v>
      </c>
      <c r="O2466" s="2">
        <f t="shared" si="115"/>
        <v>34.24738138572755</v>
      </c>
      <c r="P2466" t="str">
        <f>VLOOKUP(retail_sales_2023!C2466,customers!A:J,5,)</f>
        <v>Kochi</v>
      </c>
      <c r="Q2466" t="str">
        <f>VLOOKUP(C2466,customers!A:J,10,0)</f>
        <v>Regular</v>
      </c>
    </row>
    <row r="2467" spans="1:17" x14ac:dyDescent="0.3">
      <c r="A2467" t="s">
        <v>3545</v>
      </c>
      <c r="B2467" s="1">
        <v>45018</v>
      </c>
      <c r="C2467" t="s">
        <v>1173</v>
      </c>
      <c r="D2467" t="s">
        <v>1174</v>
      </c>
      <c r="E2467" t="s">
        <v>15</v>
      </c>
      <c r="F2467" t="s">
        <v>22</v>
      </c>
      <c r="G2467" t="s">
        <v>210</v>
      </c>
      <c r="H2467">
        <v>2</v>
      </c>
      <c r="I2467">
        <v>9023.2099999999991</v>
      </c>
      <c r="J2467">
        <v>0.1</v>
      </c>
      <c r="K2467">
        <v>16241.78</v>
      </c>
      <c r="L2467">
        <v>4046.11</v>
      </c>
      <c r="M2467">
        <f t="shared" si="116"/>
        <v>16241.777999999998</v>
      </c>
      <c r="N2467" t="str">
        <f t="shared" si="114"/>
        <v>Q2</v>
      </c>
      <c r="O2467" s="2">
        <f t="shared" si="115"/>
        <v>24.911739969387593</v>
      </c>
      <c r="P2467" t="str">
        <f>VLOOKUP(retail_sales_2023!C2467,customers!A:J,5,)</f>
        <v>Coimbatore</v>
      </c>
      <c r="Q2467" t="str">
        <f>VLOOKUP(C2467,customers!A:J,10,0)</f>
        <v>Premium</v>
      </c>
    </row>
    <row r="2468" spans="1:17" x14ac:dyDescent="0.3">
      <c r="A2468" t="s">
        <v>3546</v>
      </c>
      <c r="B2468" s="1">
        <v>45090</v>
      </c>
      <c r="C2468" t="s">
        <v>956</v>
      </c>
      <c r="D2468" t="s">
        <v>957</v>
      </c>
      <c r="E2468" t="s">
        <v>15</v>
      </c>
      <c r="F2468" t="s">
        <v>43</v>
      </c>
      <c r="G2468" t="s">
        <v>44</v>
      </c>
      <c r="H2468">
        <v>5</v>
      </c>
      <c r="I2468">
        <v>66723.55</v>
      </c>
      <c r="J2468">
        <v>0</v>
      </c>
      <c r="K2468">
        <v>333617.75</v>
      </c>
      <c r="L2468">
        <v>35935.61</v>
      </c>
      <c r="M2468">
        <f t="shared" si="116"/>
        <v>333617.75</v>
      </c>
      <c r="N2468" t="str">
        <f t="shared" si="114"/>
        <v>Q2</v>
      </c>
      <c r="O2468" s="2">
        <f t="shared" si="115"/>
        <v>10.771492224259651</v>
      </c>
      <c r="P2468" t="str">
        <f>VLOOKUP(retail_sales_2023!C2468,customers!A:J,5,)</f>
        <v>Chennai</v>
      </c>
      <c r="Q2468" t="str">
        <f>VLOOKUP(C2468,customers!A:J,10,0)</f>
        <v>Premium</v>
      </c>
    </row>
    <row r="2469" spans="1:17" x14ac:dyDescent="0.3">
      <c r="A2469" t="s">
        <v>3547</v>
      </c>
      <c r="B2469" s="1">
        <v>44979</v>
      </c>
      <c r="C2469" t="s">
        <v>791</v>
      </c>
      <c r="D2469" t="s">
        <v>792</v>
      </c>
      <c r="E2469" t="s">
        <v>15</v>
      </c>
      <c r="F2469" t="s">
        <v>81</v>
      </c>
      <c r="G2469" t="s">
        <v>150</v>
      </c>
      <c r="H2469">
        <v>1</v>
      </c>
      <c r="I2469">
        <v>414.21</v>
      </c>
      <c r="J2469">
        <v>0.2</v>
      </c>
      <c r="K2469">
        <v>331.37</v>
      </c>
      <c r="L2469">
        <v>127.31</v>
      </c>
      <c r="M2469">
        <f t="shared" si="116"/>
        <v>331.36799999999999</v>
      </c>
      <c r="N2469" t="str">
        <f t="shared" si="114"/>
        <v>Q1</v>
      </c>
      <c r="O2469" s="2">
        <f t="shared" si="115"/>
        <v>38.419289615837279</v>
      </c>
      <c r="P2469" t="str">
        <f>VLOOKUP(retail_sales_2023!C2469,customers!A:J,5,)</f>
        <v>Pune</v>
      </c>
      <c r="Q2469" t="str">
        <f>VLOOKUP(C2469,customers!A:J,10,0)</f>
        <v>Premium</v>
      </c>
    </row>
    <row r="2470" spans="1:17" x14ac:dyDescent="0.3">
      <c r="A2470" t="s">
        <v>3548</v>
      </c>
      <c r="B2470" s="1">
        <v>44941</v>
      </c>
      <c r="C2470" t="s">
        <v>1346</v>
      </c>
      <c r="D2470" t="s">
        <v>1347</v>
      </c>
      <c r="E2470" t="s">
        <v>27</v>
      </c>
      <c r="F2470" t="s">
        <v>22</v>
      </c>
      <c r="G2470" t="s">
        <v>210</v>
      </c>
      <c r="H2470">
        <v>1</v>
      </c>
      <c r="I2470">
        <v>36422.46</v>
      </c>
      <c r="J2470">
        <v>0</v>
      </c>
      <c r="K2470">
        <v>36422.46</v>
      </c>
      <c r="L2470">
        <v>8010.23</v>
      </c>
      <c r="M2470">
        <f t="shared" si="116"/>
        <v>36422.46</v>
      </c>
      <c r="N2470" t="str">
        <f t="shared" si="114"/>
        <v>Q1</v>
      </c>
      <c r="O2470" s="2">
        <f t="shared" si="115"/>
        <v>21.992556241396105</v>
      </c>
      <c r="P2470" t="str">
        <f>VLOOKUP(retail_sales_2023!C2470,customers!A:J,5,)</f>
        <v>Chandigarh</v>
      </c>
      <c r="Q2470" t="str">
        <f>VLOOKUP(C2470,customers!A:J,10,0)</f>
        <v>Occasional</v>
      </c>
    </row>
    <row r="2471" spans="1:17" x14ac:dyDescent="0.3">
      <c r="A2471" t="s">
        <v>3549</v>
      </c>
      <c r="B2471" s="1">
        <v>45109</v>
      </c>
      <c r="C2471" t="s">
        <v>88</v>
      </c>
      <c r="D2471" t="s">
        <v>89</v>
      </c>
      <c r="E2471" t="s">
        <v>15</v>
      </c>
      <c r="F2471" t="s">
        <v>52</v>
      </c>
      <c r="G2471" t="s">
        <v>937</v>
      </c>
      <c r="H2471">
        <v>3</v>
      </c>
      <c r="I2471">
        <v>501.38</v>
      </c>
      <c r="J2471">
        <v>0</v>
      </c>
      <c r="K2471">
        <v>1504.14</v>
      </c>
      <c r="L2471">
        <v>113.98</v>
      </c>
      <c r="M2471">
        <f t="shared" si="116"/>
        <v>1504.1399999999999</v>
      </c>
      <c r="N2471" t="str">
        <f t="shared" si="114"/>
        <v>Q3</v>
      </c>
      <c r="O2471" s="2">
        <f t="shared" si="115"/>
        <v>7.5777520709508428</v>
      </c>
      <c r="P2471" t="str">
        <f>VLOOKUP(retail_sales_2023!C2471,customers!A:J,5,)</f>
        <v>Coimbatore</v>
      </c>
      <c r="Q2471" t="str">
        <f>VLOOKUP(C2471,customers!A:J,10,0)</f>
        <v>Regular</v>
      </c>
    </row>
    <row r="2472" spans="1:17" x14ac:dyDescent="0.3">
      <c r="A2472" t="s">
        <v>3550</v>
      </c>
      <c r="B2472" s="1">
        <v>45060</v>
      </c>
      <c r="C2472" t="s">
        <v>95</v>
      </c>
      <c r="D2472" t="s">
        <v>96</v>
      </c>
      <c r="E2472" t="s">
        <v>15</v>
      </c>
      <c r="F2472" t="s">
        <v>38</v>
      </c>
      <c r="G2472" t="s">
        <v>395</v>
      </c>
      <c r="H2472">
        <v>3</v>
      </c>
      <c r="I2472">
        <v>1178.7</v>
      </c>
      <c r="J2472">
        <v>0</v>
      </c>
      <c r="K2472">
        <v>3536.1</v>
      </c>
      <c r="L2472">
        <v>1285.01</v>
      </c>
      <c r="M2472">
        <f t="shared" si="116"/>
        <v>3536.1000000000004</v>
      </c>
      <c r="N2472" t="str">
        <f t="shared" si="114"/>
        <v>Q2</v>
      </c>
      <c r="O2472" s="2">
        <f t="shared" si="115"/>
        <v>36.339752835044258</v>
      </c>
      <c r="P2472" t="str">
        <f>VLOOKUP(retail_sales_2023!C2472,customers!A:J,5,)</f>
        <v>Bengaluru</v>
      </c>
      <c r="Q2472" t="str">
        <f>VLOOKUP(C2472,customers!A:J,10,0)</f>
        <v>Premium</v>
      </c>
    </row>
    <row r="2473" spans="1:17" x14ac:dyDescent="0.3">
      <c r="A2473" t="s">
        <v>3551</v>
      </c>
      <c r="B2473" s="1">
        <v>45278</v>
      </c>
      <c r="C2473" t="s">
        <v>2454</v>
      </c>
      <c r="D2473" t="s">
        <v>2455</v>
      </c>
      <c r="E2473" t="s">
        <v>33</v>
      </c>
      <c r="F2473" t="s">
        <v>28</v>
      </c>
      <c r="G2473" t="s">
        <v>439</v>
      </c>
      <c r="H2473">
        <v>2</v>
      </c>
      <c r="I2473">
        <v>790.68</v>
      </c>
      <c r="J2473">
        <v>0.3</v>
      </c>
      <c r="K2473">
        <v>1106.95</v>
      </c>
      <c r="L2473">
        <v>286.61</v>
      </c>
      <c r="M2473">
        <f t="shared" si="116"/>
        <v>1106.9519999999998</v>
      </c>
      <c r="N2473" t="str">
        <f t="shared" si="114"/>
        <v>Q4</v>
      </c>
      <c r="O2473" s="2">
        <f t="shared" si="115"/>
        <v>25.891865034554407</v>
      </c>
      <c r="P2473" t="str">
        <f>VLOOKUP(retail_sales_2023!C2473,customers!A:J,5,)</f>
        <v>Pune</v>
      </c>
      <c r="Q2473" t="str">
        <f>VLOOKUP(C2473,customers!A:J,10,0)</f>
        <v>Regular</v>
      </c>
    </row>
    <row r="2474" spans="1:17" x14ac:dyDescent="0.3">
      <c r="A2474" t="s">
        <v>3552</v>
      </c>
      <c r="B2474" s="1">
        <v>44946</v>
      </c>
      <c r="C2474" t="s">
        <v>1974</v>
      </c>
      <c r="D2474" t="s">
        <v>1975</v>
      </c>
      <c r="E2474" t="s">
        <v>15</v>
      </c>
      <c r="F2474" t="s">
        <v>52</v>
      </c>
      <c r="G2474" t="s">
        <v>117</v>
      </c>
      <c r="H2474">
        <v>8</v>
      </c>
      <c r="I2474">
        <v>198.87</v>
      </c>
      <c r="J2474">
        <v>0.2</v>
      </c>
      <c r="K2474">
        <v>1272.77</v>
      </c>
      <c r="L2474">
        <v>79.5</v>
      </c>
      <c r="M2474">
        <f t="shared" si="116"/>
        <v>1272.768</v>
      </c>
      <c r="N2474" t="str">
        <f t="shared" si="114"/>
        <v>Q1</v>
      </c>
      <c r="O2474" s="2">
        <f t="shared" si="115"/>
        <v>6.2462188769377027</v>
      </c>
      <c r="P2474" t="str">
        <f>VLOOKUP(retail_sales_2023!C2474,customers!A:J,5,)</f>
        <v>Kochi</v>
      </c>
      <c r="Q2474" t="str">
        <f>VLOOKUP(C2474,customers!A:J,10,0)</f>
        <v>Premium</v>
      </c>
    </row>
    <row r="2475" spans="1:17" x14ac:dyDescent="0.3">
      <c r="A2475" t="s">
        <v>3553</v>
      </c>
      <c r="B2475" s="1">
        <v>45143</v>
      </c>
      <c r="C2475" t="s">
        <v>895</v>
      </c>
      <c r="D2475" t="s">
        <v>896</v>
      </c>
      <c r="E2475" t="s">
        <v>15</v>
      </c>
      <c r="F2475" t="s">
        <v>81</v>
      </c>
      <c r="G2475" t="s">
        <v>101</v>
      </c>
      <c r="H2475">
        <v>1</v>
      </c>
      <c r="I2475">
        <v>604.98</v>
      </c>
      <c r="J2475">
        <v>0.2</v>
      </c>
      <c r="K2475">
        <v>483.98</v>
      </c>
      <c r="L2475">
        <v>-13.14</v>
      </c>
      <c r="M2475">
        <f t="shared" si="116"/>
        <v>483.98400000000004</v>
      </c>
      <c r="N2475" t="str">
        <f t="shared" si="114"/>
        <v>Q3</v>
      </c>
      <c r="O2475" s="2">
        <f t="shared" si="115"/>
        <v>-2.7149882226538287</v>
      </c>
      <c r="P2475" t="str">
        <f>VLOOKUP(retail_sales_2023!C2475,customers!A:J,5,)</f>
        <v>Hyderabad</v>
      </c>
      <c r="Q2475" t="str">
        <f>VLOOKUP(C2475,customers!A:J,10,0)</f>
        <v>Regular</v>
      </c>
    </row>
    <row r="2476" spans="1:17" x14ac:dyDescent="0.3">
      <c r="A2476" t="s">
        <v>3554</v>
      </c>
      <c r="B2476" s="1">
        <v>44937</v>
      </c>
      <c r="C2476" t="s">
        <v>614</v>
      </c>
      <c r="D2476" t="s">
        <v>615</v>
      </c>
      <c r="E2476" t="s">
        <v>15</v>
      </c>
      <c r="F2476" t="s">
        <v>43</v>
      </c>
      <c r="G2476" t="s">
        <v>272</v>
      </c>
      <c r="H2476">
        <v>4</v>
      </c>
      <c r="I2476">
        <v>67549.539999999994</v>
      </c>
      <c r="J2476">
        <v>0.25</v>
      </c>
      <c r="K2476">
        <v>202648.62</v>
      </c>
      <c r="L2476">
        <v>23333.74</v>
      </c>
      <c r="M2476">
        <f t="shared" si="116"/>
        <v>202648.62</v>
      </c>
      <c r="N2476" t="str">
        <f t="shared" si="114"/>
        <v>Q1</v>
      </c>
      <c r="O2476" s="2">
        <f t="shared" si="115"/>
        <v>11.51438386306307</v>
      </c>
      <c r="P2476" t="str">
        <f>VLOOKUP(retail_sales_2023!C2476,customers!A:J,5,)</f>
        <v>Kochi</v>
      </c>
      <c r="Q2476" t="str">
        <f>VLOOKUP(C2476,customers!A:J,10,0)</f>
        <v>Regular</v>
      </c>
    </row>
    <row r="2477" spans="1:17" x14ac:dyDescent="0.3">
      <c r="A2477" t="s">
        <v>3555</v>
      </c>
      <c r="B2477" s="1">
        <v>45221</v>
      </c>
      <c r="C2477" t="s">
        <v>2566</v>
      </c>
      <c r="D2477" t="s">
        <v>2567</v>
      </c>
      <c r="E2477" t="s">
        <v>15</v>
      </c>
      <c r="F2477" t="s">
        <v>43</v>
      </c>
      <c r="G2477" t="s">
        <v>178</v>
      </c>
      <c r="H2477">
        <v>3</v>
      </c>
      <c r="I2477">
        <v>44013.51</v>
      </c>
      <c r="J2477">
        <v>0.05</v>
      </c>
      <c r="K2477">
        <v>125438.5</v>
      </c>
      <c r="L2477">
        <v>15422.62</v>
      </c>
      <c r="M2477">
        <f t="shared" si="116"/>
        <v>125438.50349999999</v>
      </c>
      <c r="N2477" t="str">
        <f t="shared" si="114"/>
        <v>Q4</v>
      </c>
      <c r="O2477" s="2">
        <f t="shared" si="115"/>
        <v>12.294965261861391</v>
      </c>
      <c r="P2477" t="str">
        <f>VLOOKUP(retail_sales_2023!C2477,customers!A:J,5,)</f>
        <v>Bengaluru</v>
      </c>
      <c r="Q2477" t="str">
        <f>VLOOKUP(C2477,customers!A:J,10,0)</f>
        <v>Premium</v>
      </c>
    </row>
    <row r="2478" spans="1:17" x14ac:dyDescent="0.3">
      <c r="A2478" t="s">
        <v>3556</v>
      </c>
      <c r="B2478" s="1">
        <v>45166</v>
      </c>
      <c r="C2478" t="s">
        <v>212</v>
      </c>
      <c r="D2478" t="s">
        <v>213</v>
      </c>
      <c r="E2478" t="s">
        <v>33</v>
      </c>
      <c r="F2478" t="s">
        <v>43</v>
      </c>
      <c r="G2478" t="s">
        <v>128</v>
      </c>
      <c r="H2478">
        <v>3</v>
      </c>
      <c r="I2478">
        <v>2781.36</v>
      </c>
      <c r="J2478">
        <v>0</v>
      </c>
      <c r="K2478">
        <v>8344.08</v>
      </c>
      <c r="L2478">
        <v>1217.76</v>
      </c>
      <c r="M2478">
        <f t="shared" si="116"/>
        <v>8344.08</v>
      </c>
      <c r="N2478" t="str">
        <f t="shared" si="114"/>
        <v>Q3</v>
      </c>
      <c r="O2478" s="2">
        <f t="shared" si="115"/>
        <v>14.594299191762303</v>
      </c>
      <c r="P2478" t="str">
        <f>VLOOKUP(retail_sales_2023!C2478,customers!A:J,5,)</f>
        <v>Nagpur</v>
      </c>
      <c r="Q2478" t="str">
        <f>VLOOKUP(C2478,customers!A:J,10,0)</f>
        <v>Premium</v>
      </c>
    </row>
    <row r="2479" spans="1:17" x14ac:dyDescent="0.3">
      <c r="A2479" t="s">
        <v>3557</v>
      </c>
      <c r="B2479" s="1">
        <v>45091</v>
      </c>
      <c r="C2479" t="s">
        <v>1422</v>
      </c>
      <c r="D2479" t="s">
        <v>1423</v>
      </c>
      <c r="E2479" t="s">
        <v>33</v>
      </c>
      <c r="F2479" t="s">
        <v>28</v>
      </c>
      <c r="G2479" t="s">
        <v>97</v>
      </c>
      <c r="H2479">
        <v>4</v>
      </c>
      <c r="I2479">
        <v>6038.89</v>
      </c>
      <c r="J2479">
        <v>0.05</v>
      </c>
      <c r="K2479">
        <v>22947.78</v>
      </c>
      <c r="L2479">
        <v>5048.5</v>
      </c>
      <c r="M2479">
        <f t="shared" si="116"/>
        <v>22947.781999999999</v>
      </c>
      <c r="N2479" t="str">
        <f t="shared" si="114"/>
        <v>Q2</v>
      </c>
      <c r="O2479" s="2">
        <f t="shared" si="115"/>
        <v>21.999949450447932</v>
      </c>
      <c r="P2479" t="str">
        <f>VLOOKUP(retail_sales_2023!C2479,customers!A:J,5,)</f>
        <v>Mumbai</v>
      </c>
      <c r="Q2479" t="str">
        <f>VLOOKUP(C2479,customers!A:J,10,0)</f>
        <v>Premium</v>
      </c>
    </row>
    <row r="2480" spans="1:17" x14ac:dyDescent="0.3">
      <c r="A2480" t="s">
        <v>3558</v>
      </c>
      <c r="B2480" s="1">
        <v>45220</v>
      </c>
      <c r="C2480" t="s">
        <v>1016</v>
      </c>
      <c r="D2480" t="s">
        <v>1017</v>
      </c>
      <c r="E2480" t="s">
        <v>21</v>
      </c>
      <c r="F2480" t="s">
        <v>28</v>
      </c>
      <c r="G2480" t="s">
        <v>280</v>
      </c>
      <c r="H2480">
        <v>3</v>
      </c>
      <c r="I2480">
        <v>5823.56</v>
      </c>
      <c r="J2480">
        <v>0.15</v>
      </c>
      <c r="K2480">
        <v>14850.08</v>
      </c>
      <c r="L2480">
        <v>-1316.46</v>
      </c>
      <c r="M2480">
        <f t="shared" si="116"/>
        <v>14850.078</v>
      </c>
      <c r="N2480" t="str">
        <f t="shared" si="114"/>
        <v>Q4</v>
      </c>
      <c r="O2480" s="2">
        <f t="shared" si="115"/>
        <v>-8.8650027474599469</v>
      </c>
      <c r="P2480" t="str">
        <f>VLOOKUP(retail_sales_2023!C2480,customers!A:J,5,)</f>
        <v>Kolkata</v>
      </c>
      <c r="Q2480" t="str">
        <f>VLOOKUP(C2480,customers!A:J,10,0)</f>
        <v>Regular</v>
      </c>
    </row>
    <row r="2481" spans="1:17" x14ac:dyDescent="0.3">
      <c r="A2481" t="s">
        <v>3559</v>
      </c>
      <c r="B2481" s="1">
        <v>45240</v>
      </c>
      <c r="C2481" t="s">
        <v>241</v>
      </c>
      <c r="D2481" t="s">
        <v>242</v>
      </c>
      <c r="E2481" t="s">
        <v>27</v>
      </c>
      <c r="F2481" t="s">
        <v>81</v>
      </c>
      <c r="G2481" t="s">
        <v>82</v>
      </c>
      <c r="H2481">
        <v>2</v>
      </c>
      <c r="I2481">
        <v>735.7</v>
      </c>
      <c r="J2481">
        <v>0</v>
      </c>
      <c r="K2481">
        <v>1471.4</v>
      </c>
      <c r="L2481">
        <v>538.99</v>
      </c>
      <c r="M2481">
        <f t="shared" si="116"/>
        <v>1471.4</v>
      </c>
      <c r="N2481" t="str">
        <f t="shared" si="114"/>
        <v>Q4</v>
      </c>
      <c r="O2481" s="2">
        <f t="shared" si="115"/>
        <v>36.631099633002577</v>
      </c>
      <c r="P2481" t="str">
        <f>VLOOKUP(retail_sales_2023!C2481,customers!A:J,5,)</f>
        <v>Amritsar</v>
      </c>
      <c r="Q2481" t="str">
        <f>VLOOKUP(C2481,customers!A:J,10,0)</f>
        <v>Premium</v>
      </c>
    </row>
    <row r="2482" spans="1:17" x14ac:dyDescent="0.3">
      <c r="A2482" t="s">
        <v>3560</v>
      </c>
      <c r="B2482" s="1">
        <v>45243</v>
      </c>
      <c r="C2482" t="s">
        <v>1568</v>
      </c>
      <c r="D2482" t="s">
        <v>1569</v>
      </c>
      <c r="E2482" t="s">
        <v>21</v>
      </c>
      <c r="F2482" t="s">
        <v>43</v>
      </c>
      <c r="G2482" t="s">
        <v>178</v>
      </c>
      <c r="H2482">
        <v>1</v>
      </c>
      <c r="I2482">
        <v>58936.22</v>
      </c>
      <c r="J2482">
        <v>0.25</v>
      </c>
      <c r="K2482">
        <v>44202.17</v>
      </c>
      <c r="L2482">
        <v>4783.22</v>
      </c>
      <c r="M2482">
        <f t="shared" si="116"/>
        <v>44202.165000000001</v>
      </c>
      <c r="N2482" t="str">
        <f t="shared" si="114"/>
        <v>Q4</v>
      </c>
      <c r="O2482" s="2">
        <f t="shared" si="115"/>
        <v>10.821233437181931</v>
      </c>
      <c r="P2482" t="str">
        <f>VLOOKUP(retail_sales_2023!C2482,customers!A:J,5,)</f>
        <v>Ranchi</v>
      </c>
      <c r="Q2482" t="str">
        <f>VLOOKUP(C2482,customers!A:J,10,0)</f>
        <v>Premium</v>
      </c>
    </row>
    <row r="2483" spans="1:17" x14ac:dyDescent="0.3">
      <c r="A2483" t="s">
        <v>3561</v>
      </c>
      <c r="B2483" s="1">
        <v>45096</v>
      </c>
      <c r="C2483" t="s">
        <v>163</v>
      </c>
      <c r="D2483" t="s">
        <v>164</v>
      </c>
      <c r="E2483" t="s">
        <v>21</v>
      </c>
      <c r="F2483" t="s">
        <v>43</v>
      </c>
      <c r="G2483" t="s">
        <v>178</v>
      </c>
      <c r="H2483">
        <v>1</v>
      </c>
      <c r="I2483">
        <v>41707.31</v>
      </c>
      <c r="J2483">
        <v>0.05</v>
      </c>
      <c r="K2483">
        <v>39621.94</v>
      </c>
      <c r="L2483">
        <v>4863.34</v>
      </c>
      <c r="M2483">
        <f t="shared" si="116"/>
        <v>39621.944499999998</v>
      </c>
      <c r="N2483" t="str">
        <f t="shared" si="114"/>
        <v>Q2</v>
      </c>
      <c r="O2483" s="2">
        <f t="shared" si="115"/>
        <v>12.274361124165045</v>
      </c>
      <c r="P2483" t="str">
        <f>VLOOKUP(retail_sales_2023!C2483,customers!A:J,5,)</f>
        <v>Lucknow</v>
      </c>
      <c r="Q2483" t="str">
        <f>VLOOKUP(C2483,customers!A:J,10,0)</f>
        <v>Occasional</v>
      </c>
    </row>
    <row r="2484" spans="1:17" x14ac:dyDescent="0.3">
      <c r="A2484" t="s">
        <v>3562</v>
      </c>
      <c r="B2484" s="1">
        <v>44995</v>
      </c>
      <c r="C2484" t="s">
        <v>892</v>
      </c>
      <c r="D2484" t="s">
        <v>893</v>
      </c>
      <c r="E2484" t="s">
        <v>27</v>
      </c>
      <c r="F2484" t="s">
        <v>16</v>
      </c>
      <c r="G2484" t="s">
        <v>86</v>
      </c>
      <c r="H2484">
        <v>3</v>
      </c>
      <c r="I2484">
        <v>274.76</v>
      </c>
      <c r="J2484">
        <v>0.15</v>
      </c>
      <c r="K2484">
        <v>700.64</v>
      </c>
      <c r="L2484">
        <v>216.55</v>
      </c>
      <c r="M2484">
        <f t="shared" si="116"/>
        <v>700.63799999999992</v>
      </c>
      <c r="N2484" t="str">
        <f t="shared" si="114"/>
        <v>Q1</v>
      </c>
      <c r="O2484" s="2">
        <f t="shared" si="115"/>
        <v>30.907456040191828</v>
      </c>
      <c r="P2484" t="str">
        <f>VLOOKUP(retail_sales_2023!C2484,customers!A:J,5,)</f>
        <v>Amritsar</v>
      </c>
      <c r="Q2484" t="str">
        <f>VLOOKUP(C2484,customers!A:J,10,0)</f>
        <v>Premium</v>
      </c>
    </row>
    <row r="2485" spans="1:17" x14ac:dyDescent="0.3">
      <c r="A2485" t="s">
        <v>3563</v>
      </c>
      <c r="B2485" s="1">
        <v>45034</v>
      </c>
      <c r="C2485" t="s">
        <v>2353</v>
      </c>
      <c r="D2485" t="s">
        <v>2354</v>
      </c>
      <c r="E2485" t="s">
        <v>21</v>
      </c>
      <c r="F2485" t="s">
        <v>43</v>
      </c>
      <c r="G2485" t="s">
        <v>44</v>
      </c>
      <c r="H2485">
        <v>3</v>
      </c>
      <c r="I2485">
        <v>51233.43</v>
      </c>
      <c r="J2485">
        <v>0.1</v>
      </c>
      <c r="K2485">
        <v>138330.26</v>
      </c>
      <c r="L2485">
        <v>18387.79</v>
      </c>
      <c r="M2485">
        <f t="shared" si="116"/>
        <v>138330.261</v>
      </c>
      <c r="N2485" t="str">
        <f t="shared" si="114"/>
        <v>Q2</v>
      </c>
      <c r="O2485" s="2">
        <f t="shared" si="115"/>
        <v>13.292673634821478</v>
      </c>
      <c r="P2485" t="str">
        <f>VLOOKUP(retail_sales_2023!C2485,customers!A:J,5,)</f>
        <v>Guwahati</v>
      </c>
      <c r="Q2485" t="str">
        <f>VLOOKUP(C2485,customers!A:J,10,0)</f>
        <v>Premium</v>
      </c>
    </row>
    <row r="2486" spans="1:17" x14ac:dyDescent="0.3">
      <c r="A2486" t="s">
        <v>3564</v>
      </c>
      <c r="B2486" s="1">
        <v>45167</v>
      </c>
      <c r="C2486" t="s">
        <v>996</v>
      </c>
      <c r="D2486" t="s">
        <v>997</v>
      </c>
      <c r="E2486" t="s">
        <v>33</v>
      </c>
      <c r="F2486" t="s">
        <v>22</v>
      </c>
      <c r="G2486" t="s">
        <v>516</v>
      </c>
      <c r="H2486">
        <v>3</v>
      </c>
      <c r="I2486">
        <v>13047.9</v>
      </c>
      <c r="J2486">
        <v>0.1</v>
      </c>
      <c r="K2486">
        <v>35229.33</v>
      </c>
      <c r="L2486">
        <v>6752.53</v>
      </c>
      <c r="M2486">
        <f t="shared" si="116"/>
        <v>35229.33</v>
      </c>
      <c r="N2486" t="str">
        <f t="shared" si="114"/>
        <v>Q3</v>
      </c>
      <c r="O2486" s="2">
        <f t="shared" si="115"/>
        <v>19.167352884656051</v>
      </c>
      <c r="P2486" t="str">
        <f>VLOOKUP(retail_sales_2023!C2486,customers!A:J,5,)</f>
        <v>Ahmedabad</v>
      </c>
      <c r="Q2486" t="str">
        <f>VLOOKUP(C2486,customers!A:J,10,0)</f>
        <v>Premium</v>
      </c>
    </row>
    <row r="2487" spans="1:17" x14ac:dyDescent="0.3">
      <c r="A2487" t="s">
        <v>3565</v>
      </c>
      <c r="B2487" s="1">
        <v>45059</v>
      </c>
      <c r="C2487" t="s">
        <v>1585</v>
      </c>
      <c r="D2487" t="s">
        <v>1586</v>
      </c>
      <c r="E2487" t="s">
        <v>15</v>
      </c>
      <c r="F2487" t="s">
        <v>16</v>
      </c>
      <c r="G2487" t="s">
        <v>305</v>
      </c>
      <c r="H2487">
        <v>3</v>
      </c>
      <c r="I2487">
        <v>640.07000000000005</v>
      </c>
      <c r="J2487">
        <v>0</v>
      </c>
      <c r="K2487">
        <v>1920.21</v>
      </c>
      <c r="L2487">
        <v>748.23</v>
      </c>
      <c r="M2487">
        <f t="shared" si="116"/>
        <v>1920.21</v>
      </c>
      <c r="N2487" t="str">
        <f t="shared" si="114"/>
        <v>Q2</v>
      </c>
      <c r="O2487" s="2">
        <f t="shared" si="115"/>
        <v>38.966050588216916</v>
      </c>
      <c r="P2487" t="str">
        <f>VLOOKUP(retail_sales_2023!C2487,customers!A:J,5,)</f>
        <v>Coimbatore</v>
      </c>
      <c r="Q2487" t="str">
        <f>VLOOKUP(C2487,customers!A:J,10,0)</f>
        <v>Premium</v>
      </c>
    </row>
    <row r="2488" spans="1:17" x14ac:dyDescent="0.3">
      <c r="A2488" t="s">
        <v>3566</v>
      </c>
      <c r="B2488" s="1">
        <v>44956</v>
      </c>
      <c r="C2488" t="s">
        <v>760</v>
      </c>
      <c r="D2488" t="s">
        <v>761</v>
      </c>
      <c r="E2488" t="s">
        <v>21</v>
      </c>
      <c r="F2488" t="s">
        <v>28</v>
      </c>
      <c r="G2488" t="s">
        <v>325</v>
      </c>
      <c r="H2488">
        <v>5</v>
      </c>
      <c r="I2488">
        <v>6333.89</v>
      </c>
      <c r="J2488">
        <v>0.1</v>
      </c>
      <c r="K2488">
        <v>28502.51</v>
      </c>
      <c r="L2488">
        <v>7205.39</v>
      </c>
      <c r="M2488">
        <f t="shared" si="116"/>
        <v>28502.505000000001</v>
      </c>
      <c r="N2488" t="str">
        <f t="shared" si="114"/>
        <v>Q1</v>
      </c>
      <c r="O2488" s="2">
        <f t="shared" si="115"/>
        <v>25.279843775162259</v>
      </c>
      <c r="P2488" t="str">
        <f>VLOOKUP(retail_sales_2023!C2488,customers!A:J,5,)</f>
        <v>Guwahati</v>
      </c>
      <c r="Q2488" t="str">
        <f>VLOOKUP(C2488,customers!A:J,10,0)</f>
        <v>Regular</v>
      </c>
    </row>
    <row r="2489" spans="1:17" x14ac:dyDescent="0.3">
      <c r="A2489" t="s">
        <v>3567</v>
      </c>
      <c r="B2489" s="1">
        <v>45068</v>
      </c>
      <c r="C2489" t="s">
        <v>1006</v>
      </c>
      <c r="D2489" t="s">
        <v>1007</v>
      </c>
      <c r="E2489" t="s">
        <v>15</v>
      </c>
      <c r="F2489" t="s">
        <v>81</v>
      </c>
      <c r="G2489" t="s">
        <v>101</v>
      </c>
      <c r="H2489">
        <v>5</v>
      </c>
      <c r="I2489">
        <v>967.26</v>
      </c>
      <c r="J2489">
        <v>0.2</v>
      </c>
      <c r="K2489">
        <v>3869.04</v>
      </c>
      <c r="L2489">
        <v>1260.1099999999999</v>
      </c>
      <c r="M2489">
        <f t="shared" si="116"/>
        <v>3869.0400000000004</v>
      </c>
      <c r="N2489" t="str">
        <f t="shared" si="114"/>
        <v>Q2</v>
      </c>
      <c r="O2489" s="2">
        <f t="shared" si="115"/>
        <v>32.56906105907408</v>
      </c>
      <c r="P2489" t="str">
        <f>VLOOKUP(retail_sales_2023!C2489,customers!A:J,5,)</f>
        <v>Hyderabad</v>
      </c>
      <c r="Q2489" t="str">
        <f>VLOOKUP(C2489,customers!A:J,10,0)</f>
        <v>Regular</v>
      </c>
    </row>
    <row r="2490" spans="1:17" x14ac:dyDescent="0.3">
      <c r="A2490" t="s">
        <v>3568</v>
      </c>
      <c r="B2490" s="1">
        <v>45119</v>
      </c>
      <c r="C2490" t="s">
        <v>1289</v>
      </c>
      <c r="D2490" t="s">
        <v>1290</v>
      </c>
      <c r="E2490" t="s">
        <v>15</v>
      </c>
      <c r="F2490" t="s">
        <v>81</v>
      </c>
      <c r="G2490" t="s">
        <v>82</v>
      </c>
      <c r="H2490">
        <v>3</v>
      </c>
      <c r="I2490">
        <v>3078.11</v>
      </c>
      <c r="J2490">
        <v>0</v>
      </c>
      <c r="K2490">
        <v>9234.33</v>
      </c>
      <c r="L2490">
        <v>2615.6</v>
      </c>
      <c r="M2490">
        <f t="shared" si="116"/>
        <v>9234.33</v>
      </c>
      <c r="N2490" t="str">
        <f t="shared" si="114"/>
        <v>Q3</v>
      </c>
      <c r="O2490" s="2">
        <f t="shared" si="115"/>
        <v>28.324740398058111</v>
      </c>
      <c r="P2490" t="str">
        <f>VLOOKUP(retail_sales_2023!C2490,customers!A:J,5,)</f>
        <v>Kochi</v>
      </c>
      <c r="Q2490" t="str">
        <f>VLOOKUP(C2490,customers!A:J,10,0)</f>
        <v>Regular</v>
      </c>
    </row>
    <row r="2491" spans="1:17" x14ac:dyDescent="0.3">
      <c r="A2491" t="s">
        <v>3569</v>
      </c>
      <c r="B2491" s="1">
        <v>45150</v>
      </c>
      <c r="C2491" t="s">
        <v>428</v>
      </c>
      <c r="D2491" t="s">
        <v>429</v>
      </c>
      <c r="E2491" t="s">
        <v>21</v>
      </c>
      <c r="F2491" t="s">
        <v>22</v>
      </c>
      <c r="G2491" t="s">
        <v>196</v>
      </c>
      <c r="H2491">
        <v>5</v>
      </c>
      <c r="I2491">
        <v>10617.27</v>
      </c>
      <c r="J2491">
        <v>0.05</v>
      </c>
      <c r="K2491">
        <v>50432.03</v>
      </c>
      <c r="L2491">
        <v>12917.97</v>
      </c>
      <c r="M2491">
        <f t="shared" si="116"/>
        <v>50432.032500000001</v>
      </c>
      <c r="N2491" t="str">
        <f t="shared" si="114"/>
        <v>Q3</v>
      </c>
      <c r="O2491" s="2">
        <f t="shared" si="115"/>
        <v>25.614614363133903</v>
      </c>
      <c r="P2491" t="str">
        <f>VLOOKUP(retail_sales_2023!C2491,customers!A:J,5,)</f>
        <v>Kolkata</v>
      </c>
      <c r="Q2491" t="str">
        <f>VLOOKUP(C2491,customers!A:J,10,0)</f>
        <v>Premium</v>
      </c>
    </row>
    <row r="2492" spans="1:17" x14ac:dyDescent="0.3">
      <c r="A2492" t="s">
        <v>3570</v>
      </c>
      <c r="B2492" s="1">
        <v>45240</v>
      </c>
      <c r="C2492" t="s">
        <v>447</v>
      </c>
      <c r="D2492" t="s">
        <v>448</v>
      </c>
      <c r="E2492" t="s">
        <v>15</v>
      </c>
      <c r="F2492" t="s">
        <v>52</v>
      </c>
      <c r="G2492" t="s">
        <v>169</v>
      </c>
      <c r="H2492">
        <v>10</v>
      </c>
      <c r="I2492">
        <v>556.55999999999995</v>
      </c>
      <c r="J2492">
        <v>0.05</v>
      </c>
      <c r="K2492">
        <v>5287.32</v>
      </c>
      <c r="L2492">
        <v>472.22</v>
      </c>
      <c r="M2492">
        <f t="shared" si="116"/>
        <v>5287.3199999999988</v>
      </c>
      <c r="N2492" t="str">
        <f t="shared" si="114"/>
        <v>Q4</v>
      </c>
      <c r="O2492" s="2">
        <f t="shared" si="115"/>
        <v>8.9311787446192028</v>
      </c>
      <c r="P2492" t="str">
        <f>VLOOKUP(retail_sales_2023!C2492,customers!A:J,5,)</f>
        <v>Kochi</v>
      </c>
      <c r="Q2492" t="str">
        <f>VLOOKUP(C2492,customers!A:J,10,0)</f>
        <v>Occasional</v>
      </c>
    </row>
    <row r="2493" spans="1:17" x14ac:dyDescent="0.3">
      <c r="A2493" t="s">
        <v>3571</v>
      </c>
      <c r="B2493" s="1">
        <v>44970</v>
      </c>
      <c r="C2493" t="s">
        <v>693</v>
      </c>
      <c r="D2493" t="s">
        <v>694</v>
      </c>
      <c r="E2493" t="s">
        <v>27</v>
      </c>
      <c r="F2493" t="s">
        <v>16</v>
      </c>
      <c r="G2493" t="s">
        <v>192</v>
      </c>
      <c r="H2493">
        <v>4</v>
      </c>
      <c r="I2493">
        <v>580.30999999999995</v>
      </c>
      <c r="J2493">
        <v>0</v>
      </c>
      <c r="K2493">
        <v>2321.2399999999998</v>
      </c>
      <c r="L2493">
        <v>682.83</v>
      </c>
      <c r="M2493">
        <f t="shared" si="116"/>
        <v>2321.2399999999998</v>
      </c>
      <c r="N2493" t="str">
        <f t="shared" si="114"/>
        <v>Q1</v>
      </c>
      <c r="O2493" s="2">
        <f t="shared" si="115"/>
        <v>29.41660491806104</v>
      </c>
      <c r="P2493" t="str">
        <f>VLOOKUP(retail_sales_2023!C2493,customers!A:J,5,)</f>
        <v>Delhi</v>
      </c>
      <c r="Q2493" t="str">
        <f>VLOOKUP(C2493,customers!A:J,10,0)</f>
        <v>Regular</v>
      </c>
    </row>
    <row r="2494" spans="1:17" x14ac:dyDescent="0.3">
      <c r="A2494" t="s">
        <v>3572</v>
      </c>
      <c r="B2494" s="1">
        <v>45028</v>
      </c>
      <c r="C2494" t="s">
        <v>1034</v>
      </c>
      <c r="D2494" t="s">
        <v>1035</v>
      </c>
      <c r="E2494" t="s">
        <v>21</v>
      </c>
      <c r="F2494" t="s">
        <v>81</v>
      </c>
      <c r="G2494" t="s">
        <v>82</v>
      </c>
      <c r="H2494">
        <v>2</v>
      </c>
      <c r="I2494">
        <v>1260.3499999999999</v>
      </c>
      <c r="J2494">
        <v>0</v>
      </c>
      <c r="K2494">
        <v>2520.6999999999998</v>
      </c>
      <c r="L2494">
        <v>593.07000000000005</v>
      </c>
      <c r="M2494">
        <f t="shared" si="116"/>
        <v>2520.6999999999998</v>
      </c>
      <c r="N2494" t="str">
        <f t="shared" si="114"/>
        <v>Q2</v>
      </c>
      <c r="O2494" s="2">
        <f t="shared" si="115"/>
        <v>23.527988257230138</v>
      </c>
      <c r="P2494" t="str">
        <f>VLOOKUP(retail_sales_2023!C2494,customers!A:J,5,)</f>
        <v>Ranchi</v>
      </c>
      <c r="Q2494" t="str">
        <f>VLOOKUP(C2494,customers!A:J,10,0)</f>
        <v>Premium</v>
      </c>
    </row>
    <row r="2495" spans="1:17" x14ac:dyDescent="0.3">
      <c r="A2495" t="s">
        <v>3573</v>
      </c>
      <c r="B2495" s="1">
        <v>45206</v>
      </c>
      <c r="C2495" t="s">
        <v>425</v>
      </c>
      <c r="D2495" t="s">
        <v>426</v>
      </c>
      <c r="E2495" t="s">
        <v>33</v>
      </c>
      <c r="F2495" t="s">
        <v>28</v>
      </c>
      <c r="G2495" t="s">
        <v>57</v>
      </c>
      <c r="H2495">
        <v>5</v>
      </c>
      <c r="I2495">
        <v>6655.16</v>
      </c>
      <c r="J2495">
        <v>0</v>
      </c>
      <c r="K2495">
        <v>33275.800000000003</v>
      </c>
      <c r="L2495">
        <v>5310.18</v>
      </c>
      <c r="M2495">
        <f t="shared" si="116"/>
        <v>33275.800000000003</v>
      </c>
      <c r="N2495" t="str">
        <f t="shared" si="114"/>
        <v>Q4</v>
      </c>
      <c r="O2495" s="2">
        <f t="shared" si="115"/>
        <v>15.958083652384014</v>
      </c>
      <c r="P2495" t="str">
        <f>VLOOKUP(retail_sales_2023!C2495,customers!A:J,5,)</f>
        <v>Nagpur</v>
      </c>
      <c r="Q2495" t="str">
        <f>VLOOKUP(C2495,customers!A:J,10,0)</f>
        <v>Premium</v>
      </c>
    </row>
    <row r="2496" spans="1:17" x14ac:dyDescent="0.3">
      <c r="A2496" t="s">
        <v>3574</v>
      </c>
      <c r="B2496" s="1">
        <v>45019</v>
      </c>
      <c r="C2496" t="s">
        <v>434</v>
      </c>
      <c r="D2496" t="s">
        <v>435</v>
      </c>
      <c r="E2496" t="s">
        <v>33</v>
      </c>
      <c r="F2496" t="s">
        <v>81</v>
      </c>
      <c r="G2496" t="s">
        <v>150</v>
      </c>
      <c r="H2496">
        <v>3</v>
      </c>
      <c r="I2496">
        <v>1768.78</v>
      </c>
      <c r="J2496">
        <v>0.2</v>
      </c>
      <c r="K2496">
        <v>4245.07</v>
      </c>
      <c r="L2496">
        <v>1648.74</v>
      </c>
      <c r="M2496">
        <f t="shared" si="116"/>
        <v>4245.0720000000001</v>
      </c>
      <c r="N2496" t="str">
        <f t="shared" si="114"/>
        <v>Q2</v>
      </c>
      <c r="O2496" s="2">
        <f t="shared" si="115"/>
        <v>38.838935518142229</v>
      </c>
      <c r="P2496" t="str">
        <f>VLOOKUP(retail_sales_2023!C2496,customers!A:J,5,)</f>
        <v>Mumbai</v>
      </c>
      <c r="Q2496" t="str">
        <f>VLOOKUP(C2496,customers!A:J,10,0)</f>
        <v>Premium</v>
      </c>
    </row>
    <row r="2497" spans="1:17" x14ac:dyDescent="0.3">
      <c r="A2497" t="s">
        <v>3575</v>
      </c>
      <c r="B2497" s="1">
        <v>45267</v>
      </c>
      <c r="C2497" t="s">
        <v>385</v>
      </c>
      <c r="D2497" t="s">
        <v>386</v>
      </c>
      <c r="E2497" t="s">
        <v>15</v>
      </c>
      <c r="F2497" t="s">
        <v>52</v>
      </c>
      <c r="G2497" t="s">
        <v>235</v>
      </c>
      <c r="H2497">
        <v>2</v>
      </c>
      <c r="I2497">
        <v>109.53</v>
      </c>
      <c r="J2497">
        <v>0</v>
      </c>
      <c r="K2497">
        <v>219.06</v>
      </c>
      <c r="L2497">
        <v>16.489999999999998</v>
      </c>
      <c r="M2497">
        <f t="shared" si="116"/>
        <v>219.06</v>
      </c>
      <c r="N2497" t="str">
        <f t="shared" si="114"/>
        <v>Q4</v>
      </c>
      <c r="O2497" s="2">
        <f t="shared" si="115"/>
        <v>7.5276180041997609</v>
      </c>
      <c r="P2497" t="str">
        <f>VLOOKUP(retail_sales_2023!C2497,customers!A:J,5,)</f>
        <v>Hyderabad</v>
      </c>
      <c r="Q2497" t="str">
        <f>VLOOKUP(C2497,customers!A:J,10,0)</f>
        <v>Premium</v>
      </c>
    </row>
    <row r="2498" spans="1:17" x14ac:dyDescent="0.3">
      <c r="A2498" t="s">
        <v>3576</v>
      </c>
      <c r="B2498" s="1">
        <v>45133</v>
      </c>
      <c r="C2498" t="s">
        <v>1177</v>
      </c>
      <c r="D2498" t="s">
        <v>1178</v>
      </c>
      <c r="E2498" t="s">
        <v>27</v>
      </c>
      <c r="F2498" t="s">
        <v>43</v>
      </c>
      <c r="G2498" t="s">
        <v>243</v>
      </c>
      <c r="H2498">
        <v>3</v>
      </c>
      <c r="I2498">
        <v>62479.37</v>
      </c>
      <c r="J2498">
        <v>0</v>
      </c>
      <c r="K2498">
        <v>187438.11</v>
      </c>
      <c r="L2498">
        <v>28552.48</v>
      </c>
      <c r="M2498">
        <f t="shared" si="116"/>
        <v>187438.11000000002</v>
      </c>
      <c r="N2498" t="str">
        <f t="shared" si="114"/>
        <v>Q3</v>
      </c>
      <c r="O2498" s="2">
        <f t="shared" si="115"/>
        <v>15.233017447732482</v>
      </c>
      <c r="P2498" t="str">
        <f>VLOOKUP(retail_sales_2023!C2498,customers!A:J,5,)</f>
        <v>Amritsar</v>
      </c>
      <c r="Q2498" t="str">
        <f>VLOOKUP(C2498,customers!A:J,10,0)</f>
        <v>Regular</v>
      </c>
    </row>
    <row r="2499" spans="1:17" x14ac:dyDescent="0.3">
      <c r="A2499" t="s">
        <v>3577</v>
      </c>
      <c r="B2499" s="1">
        <v>45083</v>
      </c>
      <c r="C2499" t="s">
        <v>1208</v>
      </c>
      <c r="D2499" t="s">
        <v>1209</v>
      </c>
      <c r="E2499" t="s">
        <v>27</v>
      </c>
      <c r="F2499" t="s">
        <v>38</v>
      </c>
      <c r="G2499" t="s">
        <v>90</v>
      </c>
      <c r="H2499">
        <v>4</v>
      </c>
      <c r="I2499">
        <v>2662.77</v>
      </c>
      <c r="J2499">
        <v>0</v>
      </c>
      <c r="K2499">
        <v>10651.08</v>
      </c>
      <c r="L2499">
        <v>3272.65</v>
      </c>
      <c r="M2499">
        <f t="shared" si="116"/>
        <v>10651.08</v>
      </c>
      <c r="N2499" t="str">
        <f t="shared" ref="N2499:N2562" si="117">"Q"&amp;ROUNDUP(MONTH(B2499)/3,0)</f>
        <v>Q2</v>
      </c>
      <c r="O2499" s="2">
        <f t="shared" ref="O2499:O2562" si="118">(L2499/K2499)*100</f>
        <v>30.725992105964846</v>
      </c>
      <c r="P2499" t="str">
        <f>VLOOKUP(retail_sales_2023!C2499,customers!A:J,5,)</f>
        <v>Delhi</v>
      </c>
      <c r="Q2499" t="str">
        <f>VLOOKUP(C2499,customers!A:J,10,0)</f>
        <v>Regular</v>
      </c>
    </row>
    <row r="2500" spans="1:17" x14ac:dyDescent="0.3">
      <c r="A2500" t="s">
        <v>3578</v>
      </c>
      <c r="B2500" s="1">
        <v>45227</v>
      </c>
      <c r="C2500" t="s">
        <v>2062</v>
      </c>
      <c r="D2500" t="s">
        <v>2063</v>
      </c>
      <c r="E2500" t="s">
        <v>15</v>
      </c>
      <c r="F2500" t="s">
        <v>52</v>
      </c>
      <c r="G2500" t="s">
        <v>53</v>
      </c>
      <c r="H2500">
        <v>5</v>
      </c>
      <c r="I2500">
        <v>383.08</v>
      </c>
      <c r="J2500">
        <v>0.2</v>
      </c>
      <c r="K2500">
        <v>1532.32</v>
      </c>
      <c r="L2500">
        <v>156.18</v>
      </c>
      <c r="M2500">
        <f t="shared" si="116"/>
        <v>1532.32</v>
      </c>
      <c r="N2500" t="str">
        <f t="shared" si="117"/>
        <v>Q4</v>
      </c>
      <c r="O2500" s="2">
        <f t="shared" si="118"/>
        <v>10.192388012947688</v>
      </c>
      <c r="P2500" t="str">
        <f>VLOOKUP(retail_sales_2023!C2500,customers!A:J,5,)</f>
        <v>Chennai</v>
      </c>
      <c r="Q2500" t="str">
        <f>VLOOKUP(C2500,customers!A:J,10,0)</f>
        <v>Premium</v>
      </c>
    </row>
    <row r="2501" spans="1:17" x14ac:dyDescent="0.3">
      <c r="A2501" t="s">
        <v>3579</v>
      </c>
      <c r="B2501" s="1">
        <v>45084</v>
      </c>
      <c r="C2501" t="s">
        <v>948</v>
      </c>
      <c r="D2501" t="s">
        <v>949</v>
      </c>
      <c r="E2501" t="s">
        <v>27</v>
      </c>
      <c r="F2501" t="s">
        <v>43</v>
      </c>
      <c r="G2501" t="s">
        <v>282</v>
      </c>
      <c r="H2501">
        <v>5</v>
      </c>
      <c r="I2501">
        <v>8805.7999999999993</v>
      </c>
      <c r="J2501">
        <v>0</v>
      </c>
      <c r="K2501">
        <v>44029</v>
      </c>
      <c r="L2501">
        <v>3699.14</v>
      </c>
      <c r="M2501">
        <f t="shared" ref="M2501:M2564" si="119">H2501*I2501*(1-J2501)</f>
        <v>44029</v>
      </c>
      <c r="N2501" t="str">
        <f t="shared" si="117"/>
        <v>Q2</v>
      </c>
      <c r="O2501" s="2">
        <f t="shared" si="118"/>
        <v>8.4015989461491287</v>
      </c>
      <c r="P2501" t="str">
        <f>VLOOKUP(retail_sales_2023!C2501,customers!A:J,5,)</f>
        <v>Chandigarh</v>
      </c>
      <c r="Q2501" t="str">
        <f>VLOOKUP(C2501,customers!A:J,10,0)</f>
        <v>Regular</v>
      </c>
    </row>
    <row r="2502" spans="1:17" x14ac:dyDescent="0.3">
      <c r="A2502" t="s">
        <v>3580</v>
      </c>
      <c r="B2502" s="1">
        <v>45262</v>
      </c>
      <c r="C2502" t="s">
        <v>1648</v>
      </c>
      <c r="D2502" t="s">
        <v>1649</v>
      </c>
      <c r="E2502" t="s">
        <v>15</v>
      </c>
      <c r="F2502" t="s">
        <v>52</v>
      </c>
      <c r="G2502" t="s">
        <v>53</v>
      </c>
      <c r="H2502">
        <v>3</v>
      </c>
      <c r="I2502">
        <v>348.17</v>
      </c>
      <c r="J2502">
        <v>0.05</v>
      </c>
      <c r="K2502">
        <v>992.28</v>
      </c>
      <c r="L2502">
        <v>60.51</v>
      </c>
      <c r="M2502">
        <f t="shared" si="119"/>
        <v>992.28449999999998</v>
      </c>
      <c r="N2502" t="str">
        <f t="shared" si="117"/>
        <v>Q4</v>
      </c>
      <c r="O2502" s="2">
        <f t="shared" si="118"/>
        <v>6.0980771556415529</v>
      </c>
      <c r="P2502" t="str">
        <f>VLOOKUP(retail_sales_2023!C2502,customers!A:J,5,)</f>
        <v>Hyderabad</v>
      </c>
      <c r="Q2502" t="str">
        <f>VLOOKUP(C2502,customers!A:J,10,0)</f>
        <v>Premium</v>
      </c>
    </row>
    <row r="2503" spans="1:17" x14ac:dyDescent="0.3">
      <c r="A2503" t="s">
        <v>3581</v>
      </c>
      <c r="B2503" s="1">
        <v>45209</v>
      </c>
      <c r="C2503" t="s">
        <v>2307</v>
      </c>
      <c r="D2503" t="s">
        <v>2308</v>
      </c>
      <c r="E2503" t="s">
        <v>27</v>
      </c>
      <c r="F2503" t="s">
        <v>38</v>
      </c>
      <c r="G2503" t="s">
        <v>395</v>
      </c>
      <c r="H2503">
        <v>4</v>
      </c>
      <c r="I2503">
        <v>1974.22</v>
      </c>
      <c r="J2503">
        <v>0.05</v>
      </c>
      <c r="K2503">
        <v>7502.04</v>
      </c>
      <c r="L2503">
        <v>2478.34</v>
      </c>
      <c r="M2503">
        <f t="shared" si="119"/>
        <v>7502.0360000000001</v>
      </c>
      <c r="N2503" t="str">
        <f t="shared" si="117"/>
        <v>Q4</v>
      </c>
      <c r="O2503" s="2">
        <f t="shared" si="118"/>
        <v>33.035547664368622</v>
      </c>
      <c r="P2503" t="str">
        <f>VLOOKUP(retail_sales_2023!C2503,customers!A:J,5,)</f>
        <v>Delhi</v>
      </c>
      <c r="Q2503" t="str">
        <f>VLOOKUP(C2503,customers!A:J,10,0)</f>
        <v>Premium</v>
      </c>
    </row>
    <row r="2504" spans="1:17" x14ac:dyDescent="0.3">
      <c r="A2504" t="s">
        <v>3582</v>
      </c>
      <c r="B2504" s="1">
        <v>44951</v>
      </c>
      <c r="C2504" t="s">
        <v>1758</v>
      </c>
      <c r="D2504" t="s">
        <v>1759</v>
      </c>
      <c r="E2504" t="s">
        <v>15</v>
      </c>
      <c r="F2504" t="s">
        <v>28</v>
      </c>
      <c r="G2504" t="s">
        <v>280</v>
      </c>
      <c r="H2504">
        <v>4</v>
      </c>
      <c r="I2504">
        <v>4620.68</v>
      </c>
      <c r="J2504">
        <v>0</v>
      </c>
      <c r="K2504">
        <v>18482.72</v>
      </c>
      <c r="L2504">
        <v>5038.41</v>
      </c>
      <c r="M2504">
        <f t="shared" si="119"/>
        <v>18482.72</v>
      </c>
      <c r="N2504" t="str">
        <f t="shared" si="117"/>
        <v>Q1</v>
      </c>
      <c r="O2504" s="2">
        <f t="shared" si="118"/>
        <v>27.260111065903718</v>
      </c>
      <c r="P2504" t="str">
        <f>VLOOKUP(retail_sales_2023!C2504,customers!A:J,5,)</f>
        <v>Kochi</v>
      </c>
      <c r="Q2504" t="str">
        <f>VLOOKUP(C2504,customers!A:J,10,0)</f>
        <v>Premium</v>
      </c>
    </row>
    <row r="2505" spans="1:17" x14ac:dyDescent="0.3">
      <c r="A2505" t="s">
        <v>3583</v>
      </c>
      <c r="B2505" s="1">
        <v>45121</v>
      </c>
      <c r="C2505" t="s">
        <v>202</v>
      </c>
      <c r="D2505" t="s">
        <v>203</v>
      </c>
      <c r="E2505" t="s">
        <v>27</v>
      </c>
      <c r="F2505" t="s">
        <v>52</v>
      </c>
      <c r="G2505" t="s">
        <v>69</v>
      </c>
      <c r="H2505">
        <v>10</v>
      </c>
      <c r="I2505">
        <v>325.73</v>
      </c>
      <c r="J2505">
        <v>0</v>
      </c>
      <c r="K2505">
        <v>3257.3</v>
      </c>
      <c r="L2505">
        <v>285.94</v>
      </c>
      <c r="M2505">
        <f t="shared" si="119"/>
        <v>3257.3</v>
      </c>
      <c r="N2505" t="str">
        <f t="shared" si="117"/>
        <v>Q3</v>
      </c>
      <c r="O2505" s="2">
        <f t="shared" si="118"/>
        <v>8.7784361280815393</v>
      </c>
      <c r="P2505" t="str">
        <f>VLOOKUP(retail_sales_2023!C2505,customers!A:J,5,)</f>
        <v>Lucknow</v>
      </c>
      <c r="Q2505" t="str">
        <f>VLOOKUP(C2505,customers!A:J,10,0)</f>
        <v>Premium</v>
      </c>
    </row>
    <row r="2506" spans="1:17" x14ac:dyDescent="0.3">
      <c r="A2506" t="s">
        <v>3584</v>
      </c>
      <c r="B2506" s="1">
        <v>45089</v>
      </c>
      <c r="C2506" t="s">
        <v>139</v>
      </c>
      <c r="D2506" t="s">
        <v>140</v>
      </c>
      <c r="E2506" t="s">
        <v>21</v>
      </c>
      <c r="F2506" t="s">
        <v>81</v>
      </c>
      <c r="G2506" t="s">
        <v>264</v>
      </c>
      <c r="H2506">
        <v>5</v>
      </c>
      <c r="I2506">
        <v>3163.15</v>
      </c>
      <c r="J2506">
        <v>0</v>
      </c>
      <c r="K2506">
        <v>15815.75</v>
      </c>
      <c r="L2506">
        <v>4642.3500000000004</v>
      </c>
      <c r="M2506">
        <f t="shared" si="119"/>
        <v>15815.75</v>
      </c>
      <c r="N2506" t="str">
        <f t="shared" si="117"/>
        <v>Q2</v>
      </c>
      <c r="O2506" s="2">
        <f t="shared" si="118"/>
        <v>29.352702211403191</v>
      </c>
      <c r="P2506" t="str">
        <f>VLOOKUP(retail_sales_2023!C2506,customers!A:J,5,)</f>
        <v>Ranchi</v>
      </c>
      <c r="Q2506" t="str">
        <f>VLOOKUP(C2506,customers!A:J,10,0)</f>
        <v>Premium</v>
      </c>
    </row>
    <row r="2507" spans="1:17" x14ac:dyDescent="0.3">
      <c r="A2507" t="s">
        <v>3585</v>
      </c>
      <c r="B2507" s="1">
        <v>45005</v>
      </c>
      <c r="C2507" t="s">
        <v>1268</v>
      </c>
      <c r="D2507" t="s">
        <v>1269</v>
      </c>
      <c r="E2507" t="s">
        <v>15</v>
      </c>
      <c r="F2507" t="s">
        <v>52</v>
      </c>
      <c r="G2507" t="s">
        <v>53</v>
      </c>
      <c r="H2507">
        <v>4</v>
      </c>
      <c r="I2507">
        <v>208.83</v>
      </c>
      <c r="J2507">
        <v>0.15</v>
      </c>
      <c r="K2507">
        <v>710.02</v>
      </c>
      <c r="L2507">
        <v>58.18</v>
      </c>
      <c r="M2507">
        <f t="shared" si="119"/>
        <v>710.02200000000005</v>
      </c>
      <c r="N2507" t="str">
        <f t="shared" si="117"/>
        <v>Q1</v>
      </c>
      <c r="O2507" s="2">
        <f t="shared" si="118"/>
        <v>8.1941353764682692</v>
      </c>
      <c r="P2507" t="str">
        <f>VLOOKUP(retail_sales_2023!C2507,customers!A:J,5,)</f>
        <v>Coimbatore</v>
      </c>
      <c r="Q2507" t="str">
        <f>VLOOKUP(C2507,customers!A:J,10,0)</f>
        <v>Premium</v>
      </c>
    </row>
    <row r="2508" spans="1:17" x14ac:dyDescent="0.3">
      <c r="A2508" t="s">
        <v>3586</v>
      </c>
      <c r="B2508" s="1">
        <v>45107</v>
      </c>
      <c r="C2508" t="s">
        <v>1331</v>
      </c>
      <c r="D2508" t="s">
        <v>1332</v>
      </c>
      <c r="E2508" t="s">
        <v>27</v>
      </c>
      <c r="F2508" t="s">
        <v>52</v>
      </c>
      <c r="G2508" t="s">
        <v>53</v>
      </c>
      <c r="H2508">
        <v>6</v>
      </c>
      <c r="I2508">
        <v>581.45000000000005</v>
      </c>
      <c r="J2508">
        <v>0.15</v>
      </c>
      <c r="K2508">
        <v>2965.39</v>
      </c>
      <c r="L2508">
        <v>218.68</v>
      </c>
      <c r="M2508">
        <f t="shared" si="119"/>
        <v>2965.395</v>
      </c>
      <c r="N2508" t="str">
        <f t="shared" si="117"/>
        <v>Q2</v>
      </c>
      <c r="O2508" s="2">
        <f t="shared" si="118"/>
        <v>7.3744094368700246</v>
      </c>
      <c r="P2508" t="str">
        <f>VLOOKUP(retail_sales_2023!C2508,customers!A:J,5,)</f>
        <v>Jaipur</v>
      </c>
      <c r="Q2508" t="str">
        <f>VLOOKUP(C2508,customers!A:J,10,0)</f>
        <v>Premium</v>
      </c>
    </row>
    <row r="2509" spans="1:17" x14ac:dyDescent="0.3">
      <c r="A2509" t="s">
        <v>3587</v>
      </c>
      <c r="B2509" s="1">
        <v>45062</v>
      </c>
      <c r="C2509" t="s">
        <v>1681</v>
      </c>
      <c r="D2509" t="s">
        <v>1682</v>
      </c>
      <c r="E2509" t="s">
        <v>21</v>
      </c>
      <c r="F2509" t="s">
        <v>28</v>
      </c>
      <c r="G2509" t="s">
        <v>439</v>
      </c>
      <c r="H2509">
        <v>2</v>
      </c>
      <c r="I2509">
        <v>4287.68</v>
      </c>
      <c r="J2509">
        <v>0.1</v>
      </c>
      <c r="K2509">
        <v>7717.82</v>
      </c>
      <c r="L2509">
        <v>1230.98</v>
      </c>
      <c r="M2509">
        <f t="shared" si="119"/>
        <v>7717.8240000000005</v>
      </c>
      <c r="N2509" t="str">
        <f t="shared" si="117"/>
        <v>Q2</v>
      </c>
      <c r="O2509" s="2">
        <f t="shared" si="118"/>
        <v>15.949840758141548</v>
      </c>
      <c r="P2509" t="str">
        <f>VLOOKUP(retail_sales_2023!C2509,customers!A:J,5,)</f>
        <v>Bhubaneswar</v>
      </c>
      <c r="Q2509" t="str">
        <f>VLOOKUP(C2509,customers!A:J,10,0)</f>
        <v>Occasional</v>
      </c>
    </row>
    <row r="2510" spans="1:17" x14ac:dyDescent="0.3">
      <c r="A2510" t="s">
        <v>3588</v>
      </c>
      <c r="B2510" s="1">
        <v>45233</v>
      </c>
      <c r="C2510" t="s">
        <v>544</v>
      </c>
      <c r="D2510" t="s">
        <v>545</v>
      </c>
      <c r="E2510" t="s">
        <v>15</v>
      </c>
      <c r="F2510" t="s">
        <v>43</v>
      </c>
      <c r="G2510" t="s">
        <v>272</v>
      </c>
      <c r="H2510">
        <v>5</v>
      </c>
      <c r="I2510">
        <v>78563.09</v>
      </c>
      <c r="J2510">
        <v>0.25</v>
      </c>
      <c r="K2510">
        <v>294611.59000000003</v>
      </c>
      <c r="L2510">
        <v>38272.65</v>
      </c>
      <c r="M2510">
        <f t="shared" si="119"/>
        <v>294611.58749999997</v>
      </c>
      <c r="N2510" t="str">
        <f t="shared" si="117"/>
        <v>Q4</v>
      </c>
      <c r="O2510" s="2">
        <f t="shared" si="118"/>
        <v>12.990884031412342</v>
      </c>
      <c r="P2510" t="str">
        <f>VLOOKUP(retail_sales_2023!C2510,customers!A:J,5,)</f>
        <v>Bengaluru</v>
      </c>
      <c r="Q2510" t="str">
        <f>VLOOKUP(C2510,customers!A:J,10,0)</f>
        <v>Premium</v>
      </c>
    </row>
    <row r="2511" spans="1:17" x14ac:dyDescent="0.3">
      <c r="A2511" t="s">
        <v>3589</v>
      </c>
      <c r="B2511" s="1">
        <v>45283</v>
      </c>
      <c r="C2511" t="s">
        <v>2621</v>
      </c>
      <c r="D2511" t="s">
        <v>2622</v>
      </c>
      <c r="E2511" t="s">
        <v>27</v>
      </c>
      <c r="F2511" t="s">
        <v>43</v>
      </c>
      <c r="G2511" t="s">
        <v>243</v>
      </c>
      <c r="H2511">
        <v>2</v>
      </c>
      <c r="I2511">
        <v>66027.45</v>
      </c>
      <c r="J2511">
        <v>0.2</v>
      </c>
      <c r="K2511">
        <v>105643.92</v>
      </c>
      <c r="L2511">
        <v>8981.25</v>
      </c>
      <c r="M2511">
        <f t="shared" si="119"/>
        <v>105643.92</v>
      </c>
      <c r="N2511" t="str">
        <f t="shared" si="117"/>
        <v>Q4</v>
      </c>
      <c r="O2511" s="2">
        <f t="shared" si="118"/>
        <v>8.5014357664880293</v>
      </c>
      <c r="P2511" t="str">
        <f>VLOOKUP(retail_sales_2023!C2511,customers!A:J,5,)</f>
        <v>Jaipur</v>
      </c>
      <c r="Q2511" t="str">
        <f>VLOOKUP(C2511,customers!A:J,10,0)</f>
        <v>Premium</v>
      </c>
    </row>
    <row r="2512" spans="1:17" x14ac:dyDescent="0.3">
      <c r="A2512" t="s">
        <v>3590</v>
      </c>
      <c r="B2512" s="1">
        <v>45013</v>
      </c>
      <c r="C2512" t="s">
        <v>1847</v>
      </c>
      <c r="D2512" t="s">
        <v>1848</v>
      </c>
      <c r="E2512" t="s">
        <v>33</v>
      </c>
      <c r="F2512" t="s">
        <v>38</v>
      </c>
      <c r="G2512" t="s">
        <v>73</v>
      </c>
      <c r="H2512">
        <v>2</v>
      </c>
      <c r="I2512">
        <v>3230.82</v>
      </c>
      <c r="J2512">
        <v>0.05</v>
      </c>
      <c r="K2512">
        <v>6138.56</v>
      </c>
      <c r="L2512">
        <v>2173.21</v>
      </c>
      <c r="M2512">
        <f t="shared" si="119"/>
        <v>6138.558</v>
      </c>
      <c r="N2512" t="str">
        <f t="shared" si="117"/>
        <v>Q1</v>
      </c>
      <c r="O2512" s="2">
        <f t="shared" si="118"/>
        <v>35.402602564770888</v>
      </c>
      <c r="P2512" t="str">
        <f>VLOOKUP(retail_sales_2023!C2512,customers!A:J,5,)</f>
        <v>Mumbai</v>
      </c>
      <c r="Q2512" t="str">
        <f>VLOOKUP(C2512,customers!A:J,10,0)</f>
        <v>Premium</v>
      </c>
    </row>
    <row r="2513" spans="1:17" x14ac:dyDescent="0.3">
      <c r="A2513" t="s">
        <v>3591</v>
      </c>
      <c r="B2513" s="1">
        <v>45093</v>
      </c>
      <c r="C2513" t="s">
        <v>996</v>
      </c>
      <c r="D2513" t="s">
        <v>997</v>
      </c>
      <c r="E2513" t="s">
        <v>33</v>
      </c>
      <c r="F2513" t="s">
        <v>28</v>
      </c>
      <c r="G2513" t="s">
        <v>29</v>
      </c>
      <c r="H2513">
        <v>3</v>
      </c>
      <c r="I2513">
        <v>6703.38</v>
      </c>
      <c r="J2513">
        <v>0</v>
      </c>
      <c r="K2513">
        <v>20110.14</v>
      </c>
      <c r="L2513">
        <v>3934.5</v>
      </c>
      <c r="M2513">
        <f t="shared" si="119"/>
        <v>20110.14</v>
      </c>
      <c r="N2513" t="str">
        <f t="shared" si="117"/>
        <v>Q2</v>
      </c>
      <c r="O2513" s="2">
        <f t="shared" si="118"/>
        <v>19.56475688384069</v>
      </c>
      <c r="P2513" t="str">
        <f>VLOOKUP(retail_sales_2023!C2513,customers!A:J,5,)</f>
        <v>Ahmedabad</v>
      </c>
      <c r="Q2513" t="str">
        <f>VLOOKUP(C2513,customers!A:J,10,0)</f>
        <v>Premium</v>
      </c>
    </row>
    <row r="2514" spans="1:17" x14ac:dyDescent="0.3">
      <c r="A2514" t="s">
        <v>3592</v>
      </c>
      <c r="B2514" s="1">
        <v>44941</v>
      </c>
      <c r="C2514" t="s">
        <v>1252</v>
      </c>
      <c r="D2514" t="s">
        <v>1253</v>
      </c>
      <c r="E2514" t="s">
        <v>15</v>
      </c>
      <c r="F2514" t="s">
        <v>81</v>
      </c>
      <c r="G2514" t="s">
        <v>264</v>
      </c>
      <c r="H2514">
        <v>1</v>
      </c>
      <c r="I2514">
        <v>2926.03</v>
      </c>
      <c r="J2514">
        <v>0.05</v>
      </c>
      <c r="K2514">
        <v>2779.73</v>
      </c>
      <c r="L2514">
        <v>781.64</v>
      </c>
      <c r="M2514">
        <f t="shared" si="119"/>
        <v>2779.7285000000002</v>
      </c>
      <c r="N2514" t="str">
        <f t="shared" si="117"/>
        <v>Q1</v>
      </c>
      <c r="O2514" s="2">
        <f t="shared" si="118"/>
        <v>28.11927777158213</v>
      </c>
      <c r="P2514" t="str">
        <f>VLOOKUP(retail_sales_2023!C2514,customers!A:J,5,)</f>
        <v>Chennai</v>
      </c>
      <c r="Q2514" t="str">
        <f>VLOOKUP(C2514,customers!A:J,10,0)</f>
        <v>Regular</v>
      </c>
    </row>
    <row r="2515" spans="1:17" x14ac:dyDescent="0.3">
      <c r="A2515" t="s">
        <v>3593</v>
      </c>
      <c r="B2515" s="1">
        <v>45076</v>
      </c>
      <c r="C2515" t="s">
        <v>224</v>
      </c>
      <c r="D2515" t="s">
        <v>225</v>
      </c>
      <c r="E2515" t="s">
        <v>33</v>
      </c>
      <c r="F2515" t="s">
        <v>81</v>
      </c>
      <c r="G2515" t="s">
        <v>370</v>
      </c>
      <c r="H2515">
        <v>4</v>
      </c>
      <c r="I2515">
        <v>998.99</v>
      </c>
      <c r="J2515">
        <v>0</v>
      </c>
      <c r="K2515">
        <v>3995.96</v>
      </c>
      <c r="L2515">
        <v>1520.46</v>
      </c>
      <c r="M2515">
        <f t="shared" si="119"/>
        <v>3995.96</v>
      </c>
      <c r="N2515" t="str">
        <f t="shared" si="117"/>
        <v>Q2</v>
      </c>
      <c r="O2515" s="2">
        <f t="shared" si="118"/>
        <v>38.049930429734033</v>
      </c>
      <c r="P2515" t="str">
        <f>VLOOKUP(retail_sales_2023!C2515,customers!A:J,5,)</f>
        <v>Surat</v>
      </c>
      <c r="Q2515" t="str">
        <f>VLOOKUP(C2515,customers!A:J,10,0)</f>
        <v>Premium</v>
      </c>
    </row>
    <row r="2516" spans="1:17" x14ac:dyDescent="0.3">
      <c r="A2516" t="s">
        <v>3594</v>
      </c>
      <c r="B2516" s="1">
        <v>44985</v>
      </c>
      <c r="C2516" t="s">
        <v>644</v>
      </c>
      <c r="D2516" t="s">
        <v>645</v>
      </c>
      <c r="E2516" t="s">
        <v>15</v>
      </c>
      <c r="F2516" t="s">
        <v>43</v>
      </c>
      <c r="G2516" t="s">
        <v>154</v>
      </c>
      <c r="H2516">
        <v>1</v>
      </c>
      <c r="I2516">
        <v>84458.92</v>
      </c>
      <c r="J2516">
        <v>0.05</v>
      </c>
      <c r="K2516">
        <v>80235.97</v>
      </c>
      <c r="L2516">
        <v>10898.56</v>
      </c>
      <c r="M2516">
        <f t="shared" si="119"/>
        <v>80235.973999999987</v>
      </c>
      <c r="N2516" t="str">
        <f t="shared" si="117"/>
        <v>Q1</v>
      </c>
      <c r="O2516" s="2">
        <f t="shared" si="118"/>
        <v>13.58313484588022</v>
      </c>
      <c r="P2516" t="str">
        <f>VLOOKUP(retail_sales_2023!C2516,customers!A:J,5,)</f>
        <v>Bengaluru</v>
      </c>
      <c r="Q2516" t="str">
        <f>VLOOKUP(C2516,customers!A:J,10,0)</f>
        <v>Regular</v>
      </c>
    </row>
    <row r="2517" spans="1:17" x14ac:dyDescent="0.3">
      <c r="A2517" t="s">
        <v>3595</v>
      </c>
      <c r="B2517" s="1">
        <v>45218</v>
      </c>
      <c r="C2517" t="s">
        <v>829</v>
      </c>
      <c r="D2517" t="s">
        <v>830</v>
      </c>
      <c r="E2517" t="s">
        <v>15</v>
      </c>
      <c r="F2517" t="s">
        <v>38</v>
      </c>
      <c r="G2517" t="s">
        <v>90</v>
      </c>
      <c r="H2517">
        <v>3</v>
      </c>
      <c r="I2517">
        <v>388.43</v>
      </c>
      <c r="J2517">
        <v>0.2</v>
      </c>
      <c r="K2517">
        <v>932.23</v>
      </c>
      <c r="L2517">
        <v>313.66000000000003</v>
      </c>
      <c r="M2517">
        <f t="shared" si="119"/>
        <v>932.23199999999997</v>
      </c>
      <c r="N2517" t="str">
        <f t="shared" si="117"/>
        <v>Q4</v>
      </c>
      <c r="O2517" s="2">
        <f t="shared" si="118"/>
        <v>33.646203190199849</v>
      </c>
      <c r="P2517" t="str">
        <f>VLOOKUP(retail_sales_2023!C2517,customers!A:J,5,)</f>
        <v>Chennai</v>
      </c>
      <c r="Q2517" t="str">
        <f>VLOOKUP(C2517,customers!A:J,10,0)</f>
        <v>Regular</v>
      </c>
    </row>
    <row r="2518" spans="1:17" x14ac:dyDescent="0.3">
      <c r="A2518" t="s">
        <v>3596</v>
      </c>
      <c r="B2518" s="1">
        <v>45155</v>
      </c>
      <c r="C2518" t="s">
        <v>1693</v>
      </c>
      <c r="D2518" t="s">
        <v>1694</v>
      </c>
      <c r="E2518" t="s">
        <v>15</v>
      </c>
      <c r="F2518" t="s">
        <v>43</v>
      </c>
      <c r="G2518" t="s">
        <v>128</v>
      </c>
      <c r="H2518">
        <v>5</v>
      </c>
      <c r="I2518">
        <v>52059.49</v>
      </c>
      <c r="J2518">
        <v>0.15</v>
      </c>
      <c r="K2518">
        <v>221252.83</v>
      </c>
      <c r="L2518">
        <v>28396.01</v>
      </c>
      <c r="M2518">
        <f t="shared" si="119"/>
        <v>221252.83249999999</v>
      </c>
      <c r="N2518" t="str">
        <f t="shared" si="117"/>
        <v>Q3</v>
      </c>
      <c r="O2518" s="2">
        <f t="shared" si="118"/>
        <v>12.834190640634969</v>
      </c>
      <c r="P2518" t="str">
        <f>VLOOKUP(retail_sales_2023!C2518,customers!A:J,5,)</f>
        <v>Chennai</v>
      </c>
      <c r="Q2518" t="str">
        <f>VLOOKUP(C2518,customers!A:J,10,0)</f>
        <v>Premium</v>
      </c>
    </row>
    <row r="2519" spans="1:17" x14ac:dyDescent="0.3">
      <c r="A2519" t="s">
        <v>3597</v>
      </c>
      <c r="B2519" s="1">
        <v>45087</v>
      </c>
      <c r="C2519" t="s">
        <v>2508</v>
      </c>
      <c r="D2519" t="s">
        <v>2509</v>
      </c>
      <c r="E2519" t="s">
        <v>33</v>
      </c>
      <c r="F2519" t="s">
        <v>43</v>
      </c>
      <c r="G2519" t="s">
        <v>110</v>
      </c>
      <c r="H2519">
        <v>2</v>
      </c>
      <c r="I2519">
        <v>70472.320000000007</v>
      </c>
      <c r="J2519">
        <v>0</v>
      </c>
      <c r="K2519">
        <v>140944.64000000001</v>
      </c>
      <c r="L2519">
        <v>13790.59</v>
      </c>
      <c r="M2519">
        <f t="shared" si="119"/>
        <v>140944.64000000001</v>
      </c>
      <c r="N2519" t="str">
        <f t="shared" si="117"/>
        <v>Q2</v>
      </c>
      <c r="O2519" s="2">
        <f t="shared" si="118"/>
        <v>9.7844018758003131</v>
      </c>
      <c r="P2519" t="str">
        <f>VLOOKUP(retail_sales_2023!C2519,customers!A:J,5,)</f>
        <v>Ahmedabad</v>
      </c>
      <c r="Q2519" t="str">
        <f>VLOOKUP(C2519,customers!A:J,10,0)</f>
        <v>Premium</v>
      </c>
    </row>
    <row r="2520" spans="1:17" x14ac:dyDescent="0.3">
      <c r="A2520" t="s">
        <v>3598</v>
      </c>
      <c r="B2520" s="1">
        <v>45204</v>
      </c>
      <c r="C2520" t="s">
        <v>2046</v>
      </c>
      <c r="D2520" t="s">
        <v>2047</v>
      </c>
      <c r="E2520" t="s">
        <v>15</v>
      </c>
      <c r="F2520" t="s">
        <v>22</v>
      </c>
      <c r="G2520" t="s">
        <v>146</v>
      </c>
      <c r="H2520">
        <v>3</v>
      </c>
      <c r="I2520">
        <v>10923.49</v>
      </c>
      <c r="J2520">
        <v>0</v>
      </c>
      <c r="K2520">
        <v>32770.47</v>
      </c>
      <c r="L2520">
        <v>-1969.81</v>
      </c>
      <c r="M2520">
        <f t="shared" si="119"/>
        <v>32770.47</v>
      </c>
      <c r="N2520" t="str">
        <f t="shared" si="117"/>
        <v>Q4</v>
      </c>
      <c r="O2520" s="2">
        <f t="shared" si="118"/>
        <v>-6.0109299622495493</v>
      </c>
      <c r="P2520" t="str">
        <f>VLOOKUP(retail_sales_2023!C2520,customers!A:J,5,)</f>
        <v>Bengaluru</v>
      </c>
      <c r="Q2520" t="str">
        <f>VLOOKUP(C2520,customers!A:J,10,0)</f>
        <v>Premium</v>
      </c>
    </row>
    <row r="2521" spans="1:17" x14ac:dyDescent="0.3">
      <c r="A2521" t="s">
        <v>3599</v>
      </c>
      <c r="B2521" s="1">
        <v>45231</v>
      </c>
      <c r="C2521" t="s">
        <v>1292</v>
      </c>
      <c r="D2521" t="s">
        <v>1293</v>
      </c>
      <c r="E2521" t="s">
        <v>15</v>
      </c>
      <c r="F2521" t="s">
        <v>52</v>
      </c>
      <c r="G2521" t="s">
        <v>117</v>
      </c>
      <c r="H2521">
        <v>10</v>
      </c>
      <c r="I2521">
        <v>234.06</v>
      </c>
      <c r="J2521">
        <v>0.1</v>
      </c>
      <c r="K2521">
        <v>2106.54</v>
      </c>
      <c r="L2521">
        <v>218.38</v>
      </c>
      <c r="M2521">
        <f t="shared" si="119"/>
        <v>2106.54</v>
      </c>
      <c r="N2521" t="str">
        <f t="shared" si="117"/>
        <v>Q4</v>
      </c>
      <c r="O2521" s="2">
        <f t="shared" si="118"/>
        <v>10.366762558508265</v>
      </c>
      <c r="P2521" t="str">
        <f>VLOOKUP(retail_sales_2023!C2521,customers!A:J,5,)</f>
        <v>Hyderabad</v>
      </c>
      <c r="Q2521" t="str">
        <f>VLOOKUP(C2521,customers!A:J,10,0)</f>
        <v>Premium</v>
      </c>
    </row>
    <row r="2522" spans="1:17" x14ac:dyDescent="0.3">
      <c r="A2522" t="s">
        <v>3600</v>
      </c>
      <c r="B2522" s="1">
        <v>44988</v>
      </c>
      <c r="C2522" t="s">
        <v>2621</v>
      </c>
      <c r="D2522" t="s">
        <v>2622</v>
      </c>
      <c r="E2522" t="s">
        <v>27</v>
      </c>
      <c r="F2522" t="s">
        <v>43</v>
      </c>
      <c r="G2522" t="s">
        <v>272</v>
      </c>
      <c r="H2522">
        <v>1</v>
      </c>
      <c r="I2522">
        <v>7457.78</v>
      </c>
      <c r="J2522">
        <v>0</v>
      </c>
      <c r="K2522">
        <v>7457.78</v>
      </c>
      <c r="L2522">
        <v>773.33</v>
      </c>
      <c r="M2522">
        <f t="shared" si="119"/>
        <v>7457.78</v>
      </c>
      <c r="N2522" t="str">
        <f t="shared" si="117"/>
        <v>Q1</v>
      </c>
      <c r="O2522" s="2">
        <f t="shared" si="118"/>
        <v>10.369439699213439</v>
      </c>
      <c r="P2522" t="str">
        <f>VLOOKUP(retail_sales_2023!C2522,customers!A:J,5,)</f>
        <v>Jaipur</v>
      </c>
      <c r="Q2522" t="str">
        <f>VLOOKUP(C2522,customers!A:J,10,0)</f>
        <v>Premium</v>
      </c>
    </row>
    <row r="2523" spans="1:17" x14ac:dyDescent="0.3">
      <c r="A2523" t="s">
        <v>3601</v>
      </c>
      <c r="B2523" s="1">
        <v>45069</v>
      </c>
      <c r="C2523" t="s">
        <v>1199</v>
      </c>
      <c r="D2523" t="s">
        <v>1200</v>
      </c>
      <c r="E2523" t="s">
        <v>21</v>
      </c>
      <c r="F2523" t="s">
        <v>43</v>
      </c>
      <c r="G2523" t="s">
        <v>121</v>
      </c>
      <c r="H2523">
        <v>5</v>
      </c>
      <c r="I2523">
        <v>75765.119999999995</v>
      </c>
      <c r="J2523">
        <v>0.1</v>
      </c>
      <c r="K2523">
        <v>340943.04</v>
      </c>
      <c r="L2523">
        <v>39680.379999999997</v>
      </c>
      <c r="M2523">
        <f t="shared" si="119"/>
        <v>340943.04</v>
      </c>
      <c r="N2523" t="str">
        <f t="shared" si="117"/>
        <v>Q2</v>
      </c>
      <c r="O2523" s="2">
        <f t="shared" si="118"/>
        <v>11.638419133002392</v>
      </c>
      <c r="P2523" t="str">
        <f>VLOOKUP(retail_sales_2023!C2523,customers!A:J,5,)</f>
        <v>Bhubaneswar</v>
      </c>
      <c r="Q2523" t="str">
        <f>VLOOKUP(C2523,customers!A:J,10,0)</f>
        <v>Premium</v>
      </c>
    </row>
    <row r="2524" spans="1:17" x14ac:dyDescent="0.3">
      <c r="A2524" t="s">
        <v>3602</v>
      </c>
      <c r="B2524" s="1">
        <v>45136</v>
      </c>
      <c r="C2524" t="s">
        <v>1289</v>
      </c>
      <c r="D2524" t="s">
        <v>1290</v>
      </c>
      <c r="E2524" t="s">
        <v>15</v>
      </c>
      <c r="F2524" t="s">
        <v>43</v>
      </c>
      <c r="G2524" t="s">
        <v>154</v>
      </c>
      <c r="H2524">
        <v>3</v>
      </c>
      <c r="I2524">
        <v>42811.76</v>
      </c>
      <c r="J2524">
        <v>0.05</v>
      </c>
      <c r="K2524">
        <v>122013.52</v>
      </c>
      <c r="L2524">
        <v>11795.31</v>
      </c>
      <c r="M2524">
        <f t="shared" si="119"/>
        <v>122013.51599999999</v>
      </c>
      <c r="N2524" t="str">
        <f t="shared" si="117"/>
        <v>Q3</v>
      </c>
      <c r="O2524" s="2">
        <f t="shared" si="118"/>
        <v>9.667215567586279</v>
      </c>
      <c r="P2524" t="str">
        <f>VLOOKUP(retail_sales_2023!C2524,customers!A:J,5,)</f>
        <v>Kochi</v>
      </c>
      <c r="Q2524" t="str">
        <f>VLOOKUP(C2524,customers!A:J,10,0)</f>
        <v>Regular</v>
      </c>
    </row>
    <row r="2525" spans="1:17" x14ac:dyDescent="0.3">
      <c r="A2525" t="s">
        <v>3603</v>
      </c>
      <c r="B2525" s="1">
        <v>45281</v>
      </c>
      <c r="C2525" t="s">
        <v>176</v>
      </c>
      <c r="D2525" t="s">
        <v>177</v>
      </c>
      <c r="E2525" t="s">
        <v>15</v>
      </c>
      <c r="F2525" t="s">
        <v>43</v>
      </c>
      <c r="G2525" t="s">
        <v>243</v>
      </c>
      <c r="H2525">
        <v>2</v>
      </c>
      <c r="I2525">
        <v>49904.04</v>
      </c>
      <c r="J2525">
        <v>0</v>
      </c>
      <c r="K2525">
        <v>99808.08</v>
      </c>
      <c r="L2525">
        <v>14797.78</v>
      </c>
      <c r="M2525">
        <f t="shared" si="119"/>
        <v>99808.08</v>
      </c>
      <c r="N2525" t="str">
        <f t="shared" si="117"/>
        <v>Q4</v>
      </c>
      <c r="O2525" s="2">
        <f t="shared" si="118"/>
        <v>14.826234509270192</v>
      </c>
      <c r="P2525" t="str">
        <f>VLOOKUP(retail_sales_2023!C2525,customers!A:J,5,)</f>
        <v>Hyderabad</v>
      </c>
      <c r="Q2525" t="str">
        <f>VLOOKUP(C2525,customers!A:J,10,0)</f>
        <v>Premium</v>
      </c>
    </row>
    <row r="2526" spans="1:17" x14ac:dyDescent="0.3">
      <c r="A2526" t="s">
        <v>3604</v>
      </c>
      <c r="B2526" s="1">
        <v>45088</v>
      </c>
      <c r="C2526" t="s">
        <v>610</v>
      </c>
      <c r="D2526" t="s">
        <v>611</v>
      </c>
      <c r="E2526" t="s">
        <v>21</v>
      </c>
      <c r="F2526" t="s">
        <v>28</v>
      </c>
      <c r="G2526" t="s">
        <v>97</v>
      </c>
      <c r="H2526">
        <v>5</v>
      </c>
      <c r="I2526">
        <v>4823.18</v>
      </c>
      <c r="J2526">
        <v>0</v>
      </c>
      <c r="K2526">
        <v>24115.9</v>
      </c>
      <c r="L2526">
        <v>3763.06</v>
      </c>
      <c r="M2526">
        <f t="shared" si="119"/>
        <v>24115.9</v>
      </c>
      <c r="N2526" t="str">
        <f t="shared" si="117"/>
        <v>Q2</v>
      </c>
      <c r="O2526" s="2">
        <f t="shared" si="118"/>
        <v>15.604062050348524</v>
      </c>
      <c r="P2526" t="str">
        <f>VLOOKUP(retail_sales_2023!C2526,customers!A:J,5,)</f>
        <v>Patna</v>
      </c>
      <c r="Q2526" t="str">
        <f>VLOOKUP(C2526,customers!A:J,10,0)</f>
        <v>Regular</v>
      </c>
    </row>
    <row r="2527" spans="1:17" x14ac:dyDescent="0.3">
      <c r="A2527" t="s">
        <v>3605</v>
      </c>
      <c r="B2527" s="1">
        <v>45125</v>
      </c>
      <c r="C2527" t="s">
        <v>628</v>
      </c>
      <c r="D2527" t="s">
        <v>629</v>
      </c>
      <c r="E2527" t="s">
        <v>27</v>
      </c>
      <c r="F2527" t="s">
        <v>52</v>
      </c>
      <c r="G2527" t="s">
        <v>937</v>
      </c>
      <c r="H2527">
        <v>5</v>
      </c>
      <c r="I2527">
        <v>224.7</v>
      </c>
      <c r="J2527">
        <v>0</v>
      </c>
      <c r="K2527">
        <v>1123.5</v>
      </c>
      <c r="L2527">
        <v>110.54</v>
      </c>
      <c r="M2527">
        <f t="shared" si="119"/>
        <v>1123.5</v>
      </c>
      <c r="N2527" t="str">
        <f t="shared" si="117"/>
        <v>Q3</v>
      </c>
      <c r="O2527" s="2">
        <f t="shared" si="118"/>
        <v>9.838896306186026</v>
      </c>
      <c r="P2527" t="str">
        <f>VLOOKUP(retail_sales_2023!C2527,customers!A:J,5,)</f>
        <v>Chandigarh</v>
      </c>
      <c r="Q2527" t="str">
        <f>VLOOKUP(C2527,customers!A:J,10,0)</f>
        <v>Premium</v>
      </c>
    </row>
    <row r="2528" spans="1:17" x14ac:dyDescent="0.3">
      <c r="A2528" t="s">
        <v>3606</v>
      </c>
      <c r="B2528" s="1">
        <v>45050</v>
      </c>
      <c r="C2528" t="s">
        <v>351</v>
      </c>
      <c r="D2528" t="s">
        <v>352</v>
      </c>
      <c r="E2528" t="s">
        <v>15</v>
      </c>
      <c r="F2528" t="s">
        <v>43</v>
      </c>
      <c r="G2528" t="s">
        <v>272</v>
      </c>
      <c r="H2528">
        <v>1</v>
      </c>
      <c r="I2528">
        <v>24604.23</v>
      </c>
      <c r="J2528">
        <v>0.1</v>
      </c>
      <c r="K2528">
        <v>22143.81</v>
      </c>
      <c r="L2528">
        <v>3359.48</v>
      </c>
      <c r="M2528">
        <f t="shared" si="119"/>
        <v>22143.807000000001</v>
      </c>
      <c r="N2528" t="str">
        <f t="shared" si="117"/>
        <v>Q2</v>
      </c>
      <c r="O2528" s="2">
        <f t="shared" si="118"/>
        <v>15.171192310627665</v>
      </c>
      <c r="P2528" t="str">
        <f>VLOOKUP(retail_sales_2023!C2528,customers!A:J,5,)</f>
        <v>Chennai</v>
      </c>
      <c r="Q2528" t="str">
        <f>VLOOKUP(C2528,customers!A:J,10,0)</f>
        <v>Regular</v>
      </c>
    </row>
    <row r="2529" spans="1:17" x14ac:dyDescent="0.3">
      <c r="A2529" t="s">
        <v>3607</v>
      </c>
      <c r="B2529" s="1">
        <v>45159</v>
      </c>
      <c r="C2529" t="s">
        <v>167</v>
      </c>
      <c r="D2529" t="s">
        <v>168</v>
      </c>
      <c r="E2529" t="s">
        <v>33</v>
      </c>
      <c r="F2529" t="s">
        <v>52</v>
      </c>
      <c r="G2529" t="s">
        <v>117</v>
      </c>
      <c r="H2529">
        <v>4</v>
      </c>
      <c r="I2529">
        <v>663.31</v>
      </c>
      <c r="J2529">
        <v>0.25</v>
      </c>
      <c r="K2529">
        <v>1989.93</v>
      </c>
      <c r="L2529">
        <v>146.46</v>
      </c>
      <c r="M2529">
        <f t="shared" si="119"/>
        <v>1989.9299999999998</v>
      </c>
      <c r="N2529" t="str">
        <f t="shared" si="117"/>
        <v>Q3</v>
      </c>
      <c r="O2529" s="2">
        <f t="shared" si="118"/>
        <v>7.3600578914836206</v>
      </c>
      <c r="P2529" t="str">
        <f>VLOOKUP(retail_sales_2023!C2529,customers!A:J,5,)</f>
        <v>Surat</v>
      </c>
      <c r="Q2529" t="str">
        <f>VLOOKUP(C2529,customers!A:J,10,0)</f>
        <v>Regular</v>
      </c>
    </row>
    <row r="2530" spans="1:17" x14ac:dyDescent="0.3">
      <c r="A2530" t="s">
        <v>3608</v>
      </c>
      <c r="B2530" s="1">
        <v>44980</v>
      </c>
      <c r="C2530" t="s">
        <v>1034</v>
      </c>
      <c r="D2530" t="s">
        <v>1035</v>
      </c>
      <c r="E2530" t="s">
        <v>21</v>
      </c>
      <c r="F2530" t="s">
        <v>81</v>
      </c>
      <c r="G2530" t="s">
        <v>239</v>
      </c>
      <c r="H2530">
        <v>3</v>
      </c>
      <c r="I2530">
        <v>4096.49</v>
      </c>
      <c r="J2530">
        <v>0.2</v>
      </c>
      <c r="K2530">
        <v>9831.58</v>
      </c>
      <c r="L2530">
        <v>2760.43</v>
      </c>
      <c r="M2530">
        <f t="shared" si="119"/>
        <v>9831.5760000000009</v>
      </c>
      <c r="N2530" t="str">
        <f t="shared" si="117"/>
        <v>Q1</v>
      </c>
      <c r="O2530" s="2">
        <f t="shared" si="118"/>
        <v>28.077175794734927</v>
      </c>
      <c r="P2530" t="str">
        <f>VLOOKUP(retail_sales_2023!C2530,customers!A:J,5,)</f>
        <v>Ranchi</v>
      </c>
      <c r="Q2530" t="str">
        <f>VLOOKUP(C2530,customers!A:J,10,0)</f>
        <v>Premium</v>
      </c>
    </row>
    <row r="2531" spans="1:17" x14ac:dyDescent="0.3">
      <c r="A2531" t="s">
        <v>3609</v>
      </c>
      <c r="B2531" s="1">
        <v>45020</v>
      </c>
      <c r="C2531" t="s">
        <v>406</v>
      </c>
      <c r="D2531" t="s">
        <v>407</v>
      </c>
      <c r="E2531" t="s">
        <v>15</v>
      </c>
      <c r="F2531" t="s">
        <v>43</v>
      </c>
      <c r="G2531" t="s">
        <v>282</v>
      </c>
      <c r="H2531">
        <v>1</v>
      </c>
      <c r="I2531">
        <v>4891.6000000000004</v>
      </c>
      <c r="J2531">
        <v>0.2</v>
      </c>
      <c r="K2531">
        <v>3913.28</v>
      </c>
      <c r="L2531">
        <v>445.73</v>
      </c>
      <c r="M2531">
        <f t="shared" si="119"/>
        <v>3913.2800000000007</v>
      </c>
      <c r="N2531" t="str">
        <f t="shared" si="117"/>
        <v>Q2</v>
      </c>
      <c r="O2531" s="2">
        <f t="shared" si="118"/>
        <v>11.390189304113175</v>
      </c>
      <c r="P2531" t="str">
        <f>VLOOKUP(retail_sales_2023!C2531,customers!A:J,5,)</f>
        <v>Hyderabad</v>
      </c>
      <c r="Q2531" t="str">
        <f>VLOOKUP(C2531,customers!A:J,10,0)</f>
        <v>Premium</v>
      </c>
    </row>
    <row r="2532" spans="1:17" x14ac:dyDescent="0.3">
      <c r="A2532" t="s">
        <v>3610</v>
      </c>
      <c r="B2532" s="1">
        <v>45178</v>
      </c>
      <c r="C2532" t="s">
        <v>507</v>
      </c>
      <c r="D2532" t="s">
        <v>508</v>
      </c>
      <c r="E2532" t="s">
        <v>33</v>
      </c>
      <c r="F2532" t="s">
        <v>81</v>
      </c>
      <c r="G2532" t="s">
        <v>239</v>
      </c>
      <c r="H2532">
        <v>1</v>
      </c>
      <c r="I2532">
        <v>4026.61</v>
      </c>
      <c r="J2532">
        <v>0</v>
      </c>
      <c r="K2532">
        <v>4026.61</v>
      </c>
      <c r="L2532">
        <v>1405.75</v>
      </c>
      <c r="M2532">
        <f t="shared" si="119"/>
        <v>4026.61</v>
      </c>
      <c r="N2532" t="str">
        <f t="shared" si="117"/>
        <v>Q3</v>
      </c>
      <c r="O2532" s="2">
        <f t="shared" si="118"/>
        <v>34.911501238014111</v>
      </c>
      <c r="P2532" t="str">
        <f>VLOOKUP(retail_sales_2023!C2532,customers!A:J,5,)</f>
        <v>Nagpur</v>
      </c>
      <c r="Q2532" t="str">
        <f>VLOOKUP(C2532,customers!A:J,10,0)</f>
        <v>Premium</v>
      </c>
    </row>
    <row r="2533" spans="1:17" x14ac:dyDescent="0.3">
      <c r="A2533" t="s">
        <v>3611</v>
      </c>
      <c r="B2533" s="1">
        <v>44968</v>
      </c>
      <c r="C2533" t="s">
        <v>1727</v>
      </c>
      <c r="D2533" t="s">
        <v>3505</v>
      </c>
      <c r="E2533" t="s">
        <v>21</v>
      </c>
      <c r="F2533" t="s">
        <v>81</v>
      </c>
      <c r="G2533" t="s">
        <v>105</v>
      </c>
      <c r="H2533">
        <v>3</v>
      </c>
      <c r="I2533">
        <v>3185.37</v>
      </c>
      <c r="J2533">
        <v>0</v>
      </c>
      <c r="K2533">
        <v>9556.11</v>
      </c>
      <c r="L2533">
        <v>3472.61</v>
      </c>
      <c r="M2533">
        <f t="shared" si="119"/>
        <v>9556.11</v>
      </c>
      <c r="N2533" t="str">
        <f t="shared" si="117"/>
        <v>Q1</v>
      </c>
      <c r="O2533" s="2">
        <f t="shared" si="118"/>
        <v>36.339158925546059</v>
      </c>
      <c r="P2533" t="str">
        <f>VLOOKUP(retail_sales_2023!C2533,customers!A:J,5,)</f>
        <v>Kolkata</v>
      </c>
      <c r="Q2533" t="str">
        <f>VLOOKUP(C2533,customers!A:J,10,0)</f>
        <v>Regular</v>
      </c>
    </row>
    <row r="2534" spans="1:17" x14ac:dyDescent="0.3">
      <c r="A2534" t="s">
        <v>3612</v>
      </c>
      <c r="B2534" s="1">
        <v>45230</v>
      </c>
      <c r="C2534" t="s">
        <v>2259</v>
      </c>
      <c r="D2534" t="s">
        <v>2260</v>
      </c>
      <c r="E2534" t="s">
        <v>21</v>
      </c>
      <c r="F2534" t="s">
        <v>81</v>
      </c>
      <c r="G2534" t="s">
        <v>82</v>
      </c>
      <c r="H2534">
        <v>4</v>
      </c>
      <c r="I2534">
        <v>1001.39</v>
      </c>
      <c r="J2534">
        <v>0.15</v>
      </c>
      <c r="K2534">
        <v>3404.73</v>
      </c>
      <c r="L2534">
        <v>1136.18</v>
      </c>
      <c r="M2534">
        <f t="shared" si="119"/>
        <v>3404.7259999999997</v>
      </c>
      <c r="N2534" t="str">
        <f t="shared" si="117"/>
        <v>Q4</v>
      </c>
      <c r="O2534" s="2">
        <f t="shared" si="118"/>
        <v>33.37063438216834</v>
      </c>
      <c r="P2534" t="str">
        <f>VLOOKUP(retail_sales_2023!C2534,customers!A:J,5,)</f>
        <v>Bhubaneswar</v>
      </c>
      <c r="Q2534" t="str">
        <f>VLOOKUP(C2534,customers!A:J,10,0)</f>
        <v>Regular</v>
      </c>
    </row>
    <row r="2535" spans="1:17" x14ac:dyDescent="0.3">
      <c r="A2535" t="s">
        <v>3613</v>
      </c>
      <c r="B2535" s="1">
        <v>44945</v>
      </c>
      <c r="C2535" t="s">
        <v>1789</v>
      </c>
      <c r="D2535" t="s">
        <v>1790</v>
      </c>
      <c r="E2535" t="s">
        <v>33</v>
      </c>
      <c r="F2535" t="s">
        <v>81</v>
      </c>
      <c r="G2535" t="s">
        <v>264</v>
      </c>
      <c r="H2535">
        <v>3</v>
      </c>
      <c r="I2535">
        <v>2516.23</v>
      </c>
      <c r="J2535">
        <v>0.15</v>
      </c>
      <c r="K2535">
        <v>6416.39</v>
      </c>
      <c r="L2535">
        <v>2501.23</v>
      </c>
      <c r="M2535">
        <f t="shared" si="119"/>
        <v>6416.3865000000005</v>
      </c>
      <c r="N2535" t="str">
        <f t="shared" si="117"/>
        <v>Q1</v>
      </c>
      <c r="O2535" s="2">
        <f t="shared" si="118"/>
        <v>38.981888569740931</v>
      </c>
      <c r="P2535" t="str">
        <f>VLOOKUP(retail_sales_2023!C2535,customers!A:J,5,)</f>
        <v>Surat</v>
      </c>
      <c r="Q2535" t="str">
        <f>VLOOKUP(C2535,customers!A:J,10,0)</f>
        <v>Occasional</v>
      </c>
    </row>
    <row r="2536" spans="1:17" x14ac:dyDescent="0.3">
      <c r="A2536" t="s">
        <v>3614</v>
      </c>
      <c r="B2536" s="1">
        <v>45177</v>
      </c>
      <c r="C2536" t="s">
        <v>1841</v>
      </c>
      <c r="D2536" t="s">
        <v>1842</v>
      </c>
      <c r="E2536" t="s">
        <v>33</v>
      </c>
      <c r="F2536" t="s">
        <v>52</v>
      </c>
      <c r="G2536" t="s">
        <v>53</v>
      </c>
      <c r="H2536">
        <v>1</v>
      </c>
      <c r="I2536">
        <v>663.45</v>
      </c>
      <c r="J2536">
        <v>0.1</v>
      </c>
      <c r="K2536">
        <v>597.11</v>
      </c>
      <c r="L2536">
        <v>-39.56</v>
      </c>
      <c r="M2536">
        <f t="shared" si="119"/>
        <v>597.10500000000002</v>
      </c>
      <c r="N2536" t="str">
        <f t="shared" si="117"/>
        <v>Q3</v>
      </c>
      <c r="O2536" s="2">
        <f t="shared" si="118"/>
        <v>-6.6252449297449392</v>
      </c>
      <c r="P2536" t="str">
        <f>VLOOKUP(retail_sales_2023!C2536,customers!A:J,5,)</f>
        <v>Nagpur</v>
      </c>
      <c r="Q2536" t="str">
        <f>VLOOKUP(C2536,customers!A:J,10,0)</f>
        <v>Premium</v>
      </c>
    </row>
    <row r="2537" spans="1:17" x14ac:dyDescent="0.3">
      <c r="A2537" t="s">
        <v>3615</v>
      </c>
      <c r="B2537" s="1">
        <v>45276</v>
      </c>
      <c r="C2537" t="s">
        <v>406</v>
      </c>
      <c r="D2537" t="s">
        <v>407</v>
      </c>
      <c r="E2537" t="s">
        <v>15</v>
      </c>
      <c r="F2537" t="s">
        <v>28</v>
      </c>
      <c r="G2537" t="s">
        <v>325</v>
      </c>
      <c r="H2537">
        <v>3</v>
      </c>
      <c r="I2537">
        <v>6840.46</v>
      </c>
      <c r="J2537">
        <v>0.05</v>
      </c>
      <c r="K2537">
        <v>19495.310000000001</v>
      </c>
      <c r="L2537">
        <v>5507.67</v>
      </c>
      <c r="M2537">
        <f t="shared" si="119"/>
        <v>19495.311000000002</v>
      </c>
      <c r="N2537" t="str">
        <f t="shared" si="117"/>
        <v>Q4</v>
      </c>
      <c r="O2537" s="2">
        <f t="shared" si="118"/>
        <v>28.251256327803969</v>
      </c>
      <c r="P2537" t="str">
        <f>VLOOKUP(retail_sales_2023!C2537,customers!A:J,5,)</f>
        <v>Hyderabad</v>
      </c>
      <c r="Q2537" t="str">
        <f>VLOOKUP(C2537,customers!A:J,10,0)</f>
        <v>Premium</v>
      </c>
    </row>
    <row r="2538" spans="1:17" x14ac:dyDescent="0.3">
      <c r="A2538" t="s">
        <v>3616</v>
      </c>
      <c r="B2538" s="1">
        <v>45132</v>
      </c>
      <c r="C2538" t="s">
        <v>607</v>
      </c>
      <c r="D2538" t="s">
        <v>608</v>
      </c>
      <c r="E2538" t="s">
        <v>21</v>
      </c>
      <c r="F2538" t="s">
        <v>43</v>
      </c>
      <c r="G2538" t="s">
        <v>301</v>
      </c>
      <c r="H2538">
        <v>4</v>
      </c>
      <c r="I2538">
        <v>29373.7</v>
      </c>
      <c r="J2538">
        <v>0</v>
      </c>
      <c r="K2538">
        <v>117494.8</v>
      </c>
      <c r="L2538">
        <v>14523.17</v>
      </c>
      <c r="M2538">
        <f t="shared" si="119"/>
        <v>117494.8</v>
      </c>
      <c r="N2538" t="str">
        <f t="shared" si="117"/>
        <v>Q3</v>
      </c>
      <c r="O2538" s="2">
        <f t="shared" si="118"/>
        <v>12.360691707207467</v>
      </c>
      <c r="P2538" t="str">
        <f>VLOOKUP(retail_sales_2023!C2538,customers!A:J,5,)</f>
        <v>Ranchi</v>
      </c>
      <c r="Q2538" t="str">
        <f>VLOOKUP(C2538,customers!A:J,10,0)</f>
        <v>Regular</v>
      </c>
    </row>
    <row r="2539" spans="1:17" x14ac:dyDescent="0.3">
      <c r="A2539" t="s">
        <v>3617</v>
      </c>
      <c r="B2539" s="1">
        <v>45067</v>
      </c>
      <c r="C2539" t="s">
        <v>382</v>
      </c>
      <c r="D2539" t="s">
        <v>383</v>
      </c>
      <c r="E2539" t="s">
        <v>27</v>
      </c>
      <c r="F2539" t="s">
        <v>43</v>
      </c>
      <c r="G2539" t="s">
        <v>272</v>
      </c>
      <c r="H2539">
        <v>1</v>
      </c>
      <c r="I2539">
        <v>45353.15</v>
      </c>
      <c r="J2539">
        <v>0.2</v>
      </c>
      <c r="K2539">
        <v>36282.519999999997</v>
      </c>
      <c r="L2539">
        <v>5030.0600000000004</v>
      </c>
      <c r="M2539">
        <f t="shared" si="119"/>
        <v>36282.520000000004</v>
      </c>
      <c r="N2539" t="str">
        <f t="shared" si="117"/>
        <v>Q2</v>
      </c>
      <c r="O2539" s="2">
        <f t="shared" si="118"/>
        <v>13.86359051135368</v>
      </c>
      <c r="P2539" t="str">
        <f>VLOOKUP(retail_sales_2023!C2539,customers!A:J,5,)</f>
        <v>Jaipur</v>
      </c>
      <c r="Q2539" t="str">
        <f>VLOOKUP(C2539,customers!A:J,10,0)</f>
        <v>Regular</v>
      </c>
    </row>
    <row r="2540" spans="1:17" x14ac:dyDescent="0.3">
      <c r="A2540" t="s">
        <v>3618</v>
      </c>
      <c r="B2540" s="1">
        <v>45068</v>
      </c>
      <c r="C2540" t="s">
        <v>1208</v>
      </c>
      <c r="D2540" t="s">
        <v>1209</v>
      </c>
      <c r="E2540" t="s">
        <v>27</v>
      </c>
      <c r="F2540" t="s">
        <v>52</v>
      </c>
      <c r="G2540" t="s">
        <v>200</v>
      </c>
      <c r="H2540">
        <v>2</v>
      </c>
      <c r="I2540">
        <v>308.48</v>
      </c>
      <c r="J2540">
        <v>0</v>
      </c>
      <c r="K2540">
        <v>616.96</v>
      </c>
      <c r="L2540">
        <v>56.34</v>
      </c>
      <c r="M2540">
        <f t="shared" si="119"/>
        <v>616.96</v>
      </c>
      <c r="N2540" t="str">
        <f t="shared" si="117"/>
        <v>Q2</v>
      </c>
      <c r="O2540" s="2">
        <f t="shared" si="118"/>
        <v>9.1318724066390029</v>
      </c>
      <c r="P2540" t="str">
        <f>VLOOKUP(retail_sales_2023!C2540,customers!A:J,5,)</f>
        <v>Delhi</v>
      </c>
      <c r="Q2540" t="str">
        <f>VLOOKUP(C2540,customers!A:J,10,0)</f>
        <v>Regular</v>
      </c>
    </row>
    <row r="2541" spans="1:17" x14ac:dyDescent="0.3">
      <c r="A2541" t="s">
        <v>3619</v>
      </c>
      <c r="B2541" s="1">
        <v>44928</v>
      </c>
      <c r="C2541" t="s">
        <v>237</v>
      </c>
      <c r="D2541" t="s">
        <v>238</v>
      </c>
      <c r="E2541" t="s">
        <v>33</v>
      </c>
      <c r="F2541" t="s">
        <v>43</v>
      </c>
      <c r="G2541" t="s">
        <v>121</v>
      </c>
      <c r="H2541">
        <v>2</v>
      </c>
      <c r="I2541">
        <v>45719.66</v>
      </c>
      <c r="J2541">
        <v>0</v>
      </c>
      <c r="K2541">
        <v>91439.32</v>
      </c>
      <c r="L2541">
        <v>11754.68</v>
      </c>
      <c r="M2541">
        <f t="shared" si="119"/>
        <v>91439.32</v>
      </c>
      <c r="N2541" t="str">
        <f t="shared" si="117"/>
        <v>Q1</v>
      </c>
      <c r="O2541" s="2">
        <f t="shared" si="118"/>
        <v>12.855169964081098</v>
      </c>
      <c r="P2541" t="str">
        <f>VLOOKUP(retail_sales_2023!C2541,customers!A:J,5,)</f>
        <v>Ahmedabad</v>
      </c>
      <c r="Q2541" t="str">
        <f>VLOOKUP(C2541,customers!A:J,10,0)</f>
        <v>Regular</v>
      </c>
    </row>
    <row r="2542" spans="1:17" x14ac:dyDescent="0.3">
      <c r="A2542" t="s">
        <v>3620</v>
      </c>
      <c r="B2542" s="1">
        <v>45214</v>
      </c>
      <c r="C2542" t="s">
        <v>1109</v>
      </c>
      <c r="D2542" t="s">
        <v>1110</v>
      </c>
      <c r="E2542" t="s">
        <v>15</v>
      </c>
      <c r="F2542" t="s">
        <v>43</v>
      </c>
      <c r="G2542" t="s">
        <v>243</v>
      </c>
      <c r="H2542">
        <v>4</v>
      </c>
      <c r="I2542">
        <v>49649.83</v>
      </c>
      <c r="J2542">
        <v>0.05</v>
      </c>
      <c r="K2542">
        <v>188669.35</v>
      </c>
      <c r="L2542">
        <v>-22538.17</v>
      </c>
      <c r="M2542">
        <f t="shared" si="119"/>
        <v>188669.35399999999</v>
      </c>
      <c r="N2542" t="str">
        <f t="shared" si="117"/>
        <v>Q4</v>
      </c>
      <c r="O2542" s="2">
        <f t="shared" si="118"/>
        <v>-11.945856600449408</v>
      </c>
      <c r="P2542" t="str">
        <f>VLOOKUP(retail_sales_2023!C2542,customers!A:J,5,)</f>
        <v>Bengaluru</v>
      </c>
      <c r="Q2542" t="str">
        <f>VLOOKUP(C2542,customers!A:J,10,0)</f>
        <v>Premium</v>
      </c>
    </row>
    <row r="2543" spans="1:17" x14ac:dyDescent="0.3">
      <c r="A2543" t="s">
        <v>3621</v>
      </c>
      <c r="B2543" s="1">
        <v>45290</v>
      </c>
      <c r="C2543" t="s">
        <v>1681</v>
      </c>
      <c r="D2543" t="s">
        <v>1682</v>
      </c>
      <c r="E2543" t="s">
        <v>21</v>
      </c>
      <c r="F2543" t="s">
        <v>81</v>
      </c>
      <c r="G2543" t="s">
        <v>150</v>
      </c>
      <c r="H2543">
        <v>4</v>
      </c>
      <c r="I2543">
        <v>1424.84</v>
      </c>
      <c r="J2543">
        <v>0</v>
      </c>
      <c r="K2543">
        <v>5699.36</v>
      </c>
      <c r="L2543">
        <v>1293.05</v>
      </c>
      <c r="M2543">
        <f t="shared" si="119"/>
        <v>5699.36</v>
      </c>
      <c r="N2543" t="str">
        <f t="shared" si="117"/>
        <v>Q4</v>
      </c>
      <c r="O2543" s="2">
        <f t="shared" si="118"/>
        <v>22.687635102888745</v>
      </c>
      <c r="P2543" t="str">
        <f>VLOOKUP(retail_sales_2023!C2543,customers!A:J,5,)</f>
        <v>Bhubaneswar</v>
      </c>
      <c r="Q2543" t="str">
        <f>VLOOKUP(C2543,customers!A:J,10,0)</f>
        <v>Occasional</v>
      </c>
    </row>
    <row r="2544" spans="1:17" x14ac:dyDescent="0.3">
      <c r="A2544" t="s">
        <v>3622</v>
      </c>
      <c r="B2544" s="1">
        <v>45010</v>
      </c>
      <c r="C2544" t="s">
        <v>190</v>
      </c>
      <c r="D2544" t="s">
        <v>191</v>
      </c>
      <c r="E2544" t="s">
        <v>33</v>
      </c>
      <c r="F2544" t="s">
        <v>22</v>
      </c>
      <c r="G2544" t="s">
        <v>1039</v>
      </c>
      <c r="H2544">
        <v>4</v>
      </c>
      <c r="I2544">
        <v>22782.66</v>
      </c>
      <c r="J2544">
        <v>0.1</v>
      </c>
      <c r="K2544">
        <v>82017.58</v>
      </c>
      <c r="L2544">
        <v>16865.25</v>
      </c>
      <c r="M2544">
        <f t="shared" si="119"/>
        <v>82017.576000000001</v>
      </c>
      <c r="N2544" t="str">
        <f t="shared" si="117"/>
        <v>Q1</v>
      </c>
      <c r="O2544" s="2">
        <f t="shared" si="118"/>
        <v>20.562969548723579</v>
      </c>
      <c r="P2544" t="str">
        <f>VLOOKUP(retail_sales_2023!C2544,customers!A:J,5,)</f>
        <v>Surat</v>
      </c>
      <c r="Q2544" t="str">
        <f>VLOOKUP(C2544,customers!A:J,10,0)</f>
        <v>Premium</v>
      </c>
    </row>
    <row r="2545" spans="1:17" x14ac:dyDescent="0.3">
      <c r="A2545" t="s">
        <v>3623</v>
      </c>
      <c r="B2545" s="1">
        <v>45173</v>
      </c>
      <c r="C2545" t="s">
        <v>257</v>
      </c>
      <c r="D2545" t="s">
        <v>258</v>
      </c>
      <c r="E2545" t="s">
        <v>27</v>
      </c>
      <c r="F2545" t="s">
        <v>28</v>
      </c>
      <c r="G2545" t="s">
        <v>466</v>
      </c>
      <c r="H2545">
        <v>2</v>
      </c>
      <c r="I2545">
        <v>2526.5100000000002</v>
      </c>
      <c r="J2545">
        <v>0</v>
      </c>
      <c r="K2545">
        <v>5053.0200000000004</v>
      </c>
      <c r="L2545">
        <v>945.51</v>
      </c>
      <c r="M2545">
        <f t="shared" si="119"/>
        <v>5053.0200000000004</v>
      </c>
      <c r="N2545" t="str">
        <f t="shared" si="117"/>
        <v>Q3</v>
      </c>
      <c r="O2545" s="2">
        <f t="shared" si="118"/>
        <v>18.711780281890828</v>
      </c>
      <c r="P2545" t="str">
        <f>VLOOKUP(retail_sales_2023!C2545,customers!A:J,5,)</f>
        <v>Delhi</v>
      </c>
      <c r="Q2545" t="str">
        <f>VLOOKUP(C2545,customers!A:J,10,0)</f>
        <v>Regular</v>
      </c>
    </row>
    <row r="2546" spans="1:17" x14ac:dyDescent="0.3">
      <c r="A2546" t="s">
        <v>3624</v>
      </c>
      <c r="B2546" s="1">
        <v>45244</v>
      </c>
      <c r="C2546" t="s">
        <v>1292</v>
      </c>
      <c r="D2546" t="s">
        <v>1293</v>
      </c>
      <c r="E2546" t="s">
        <v>15</v>
      </c>
      <c r="F2546" t="s">
        <v>43</v>
      </c>
      <c r="G2546" t="s">
        <v>272</v>
      </c>
      <c r="H2546">
        <v>5</v>
      </c>
      <c r="I2546">
        <v>13414.46</v>
      </c>
      <c r="J2546">
        <v>0</v>
      </c>
      <c r="K2546">
        <v>67072.3</v>
      </c>
      <c r="L2546">
        <v>8062.02</v>
      </c>
      <c r="M2546">
        <f t="shared" si="119"/>
        <v>67072.299999999988</v>
      </c>
      <c r="N2546" t="str">
        <f t="shared" si="117"/>
        <v>Q4</v>
      </c>
      <c r="O2546" s="2">
        <f t="shared" si="118"/>
        <v>12.019894949181705</v>
      </c>
      <c r="P2546" t="str">
        <f>VLOOKUP(retail_sales_2023!C2546,customers!A:J,5,)</f>
        <v>Hyderabad</v>
      </c>
      <c r="Q2546" t="str">
        <f>VLOOKUP(C2546,customers!A:J,10,0)</f>
        <v>Premium</v>
      </c>
    </row>
    <row r="2547" spans="1:17" x14ac:dyDescent="0.3">
      <c r="A2547" t="s">
        <v>3625</v>
      </c>
      <c r="B2547" s="1">
        <v>45181</v>
      </c>
      <c r="C2547" t="s">
        <v>198</v>
      </c>
      <c r="D2547" t="s">
        <v>199</v>
      </c>
      <c r="E2547" t="s">
        <v>27</v>
      </c>
      <c r="F2547" t="s">
        <v>38</v>
      </c>
      <c r="G2547" t="s">
        <v>65</v>
      </c>
      <c r="H2547">
        <v>1</v>
      </c>
      <c r="I2547">
        <v>3376.88</v>
      </c>
      <c r="J2547">
        <v>0.05</v>
      </c>
      <c r="K2547">
        <v>3208.04</v>
      </c>
      <c r="L2547">
        <v>755.41</v>
      </c>
      <c r="M2547">
        <f t="shared" si="119"/>
        <v>3208.0360000000001</v>
      </c>
      <c r="N2547" t="str">
        <f t="shared" si="117"/>
        <v>Q3</v>
      </c>
      <c r="O2547" s="2">
        <f t="shared" si="118"/>
        <v>23.547399658358373</v>
      </c>
      <c r="P2547" t="str">
        <f>VLOOKUP(retail_sales_2023!C2547,customers!A:J,5,)</f>
        <v>Delhi</v>
      </c>
      <c r="Q2547" t="str">
        <f>VLOOKUP(C2547,customers!A:J,10,0)</f>
        <v>Regular</v>
      </c>
    </row>
    <row r="2548" spans="1:17" x14ac:dyDescent="0.3">
      <c r="A2548" t="s">
        <v>3626</v>
      </c>
      <c r="B2548" s="1">
        <v>45176</v>
      </c>
      <c r="C2548" t="s">
        <v>716</v>
      </c>
      <c r="D2548" t="s">
        <v>717</v>
      </c>
      <c r="E2548" t="s">
        <v>33</v>
      </c>
      <c r="F2548" t="s">
        <v>43</v>
      </c>
      <c r="G2548" t="s">
        <v>44</v>
      </c>
      <c r="H2548">
        <v>2</v>
      </c>
      <c r="I2548">
        <v>39555.879999999997</v>
      </c>
      <c r="J2548">
        <v>0.2</v>
      </c>
      <c r="K2548">
        <v>63289.41</v>
      </c>
      <c r="L2548">
        <v>9270.09</v>
      </c>
      <c r="M2548">
        <f t="shared" si="119"/>
        <v>63289.407999999996</v>
      </c>
      <c r="N2548" t="str">
        <f t="shared" si="117"/>
        <v>Q3</v>
      </c>
      <c r="O2548" s="2">
        <f t="shared" si="118"/>
        <v>14.647142389224358</v>
      </c>
      <c r="P2548" t="str">
        <f>VLOOKUP(retail_sales_2023!C2548,customers!A:J,5,)</f>
        <v>Ahmedabad</v>
      </c>
      <c r="Q2548" t="str">
        <f>VLOOKUP(C2548,customers!A:J,10,0)</f>
        <v>Premium</v>
      </c>
    </row>
    <row r="2549" spans="1:17" x14ac:dyDescent="0.3">
      <c r="A2549" t="s">
        <v>3627</v>
      </c>
      <c r="B2549" s="1">
        <v>45010</v>
      </c>
      <c r="C2549" t="s">
        <v>1596</v>
      </c>
      <c r="D2549" t="s">
        <v>1597</v>
      </c>
      <c r="E2549" t="s">
        <v>21</v>
      </c>
      <c r="F2549" t="s">
        <v>52</v>
      </c>
      <c r="G2549" t="s">
        <v>268</v>
      </c>
      <c r="H2549">
        <v>7</v>
      </c>
      <c r="I2549">
        <v>218.54</v>
      </c>
      <c r="J2549">
        <v>0.1</v>
      </c>
      <c r="K2549">
        <v>1376.8</v>
      </c>
      <c r="L2549">
        <v>94.66</v>
      </c>
      <c r="M2549">
        <f t="shared" si="119"/>
        <v>1376.8019999999999</v>
      </c>
      <c r="N2549" t="str">
        <f t="shared" si="117"/>
        <v>Q1</v>
      </c>
      <c r="O2549" s="2">
        <f t="shared" si="118"/>
        <v>6.8753631609529338</v>
      </c>
      <c r="P2549" t="str">
        <f>VLOOKUP(retail_sales_2023!C2549,customers!A:J,5,)</f>
        <v>Bhubaneswar</v>
      </c>
      <c r="Q2549" t="str">
        <f>VLOOKUP(C2549,customers!A:J,10,0)</f>
        <v>Regular</v>
      </c>
    </row>
    <row r="2550" spans="1:17" x14ac:dyDescent="0.3">
      <c r="A2550" t="s">
        <v>3628</v>
      </c>
      <c r="B2550" s="1">
        <v>44966</v>
      </c>
      <c r="C2550" t="s">
        <v>184</v>
      </c>
      <c r="D2550" t="s">
        <v>185</v>
      </c>
      <c r="E2550" t="s">
        <v>15</v>
      </c>
      <c r="F2550" t="s">
        <v>52</v>
      </c>
      <c r="G2550" t="s">
        <v>268</v>
      </c>
      <c r="H2550">
        <v>8</v>
      </c>
      <c r="I2550">
        <v>751.09</v>
      </c>
      <c r="J2550">
        <v>0</v>
      </c>
      <c r="K2550">
        <v>6008.72</v>
      </c>
      <c r="L2550">
        <v>354.8</v>
      </c>
      <c r="M2550">
        <f t="shared" si="119"/>
        <v>6008.72</v>
      </c>
      <c r="N2550" t="str">
        <f t="shared" si="117"/>
        <v>Q1</v>
      </c>
      <c r="O2550" s="2">
        <f t="shared" si="118"/>
        <v>5.9047517607743414</v>
      </c>
      <c r="P2550" t="str">
        <f>VLOOKUP(retail_sales_2023!C2550,customers!A:J,5,)</f>
        <v>Hyderabad</v>
      </c>
      <c r="Q2550" t="str">
        <f>VLOOKUP(C2550,customers!A:J,10,0)</f>
        <v>Premium</v>
      </c>
    </row>
    <row r="2551" spans="1:17" x14ac:dyDescent="0.3">
      <c r="A2551" t="s">
        <v>3629</v>
      </c>
      <c r="B2551" s="1">
        <v>44945</v>
      </c>
      <c r="C2551" t="s">
        <v>755</v>
      </c>
      <c r="D2551" t="s">
        <v>13093</v>
      </c>
      <c r="E2551" t="s">
        <v>15</v>
      </c>
      <c r="F2551" t="s">
        <v>52</v>
      </c>
      <c r="G2551" t="s">
        <v>235</v>
      </c>
      <c r="H2551">
        <v>1</v>
      </c>
      <c r="I2551">
        <v>467.02</v>
      </c>
      <c r="J2551">
        <v>0</v>
      </c>
      <c r="K2551">
        <v>467.02</v>
      </c>
      <c r="L2551">
        <v>39.22</v>
      </c>
      <c r="M2551">
        <f t="shared" si="119"/>
        <v>467.02</v>
      </c>
      <c r="N2551" t="str">
        <f t="shared" si="117"/>
        <v>Q1</v>
      </c>
      <c r="O2551" s="2">
        <f t="shared" si="118"/>
        <v>8.3979272836281105</v>
      </c>
      <c r="P2551" t="str">
        <f>VLOOKUP(retail_sales_2023!C2551,customers!A:J,5,)</f>
        <v>Kochi</v>
      </c>
      <c r="Q2551" t="str">
        <f>VLOOKUP(C2551,customers!A:J,10,0)</f>
        <v>Regular</v>
      </c>
    </row>
    <row r="2552" spans="1:17" x14ac:dyDescent="0.3">
      <c r="A2552" t="s">
        <v>3630</v>
      </c>
      <c r="B2552" s="1">
        <v>45072</v>
      </c>
      <c r="C2552" t="s">
        <v>1919</v>
      </c>
      <c r="D2552" t="s">
        <v>1920</v>
      </c>
      <c r="E2552" t="s">
        <v>15</v>
      </c>
      <c r="F2552" t="s">
        <v>43</v>
      </c>
      <c r="G2552" t="s">
        <v>301</v>
      </c>
      <c r="H2552">
        <v>4</v>
      </c>
      <c r="I2552">
        <v>52307.5</v>
      </c>
      <c r="J2552">
        <v>0</v>
      </c>
      <c r="K2552">
        <v>209230</v>
      </c>
      <c r="L2552">
        <v>32461.07</v>
      </c>
      <c r="M2552">
        <f t="shared" si="119"/>
        <v>209230</v>
      </c>
      <c r="N2552" t="str">
        <f t="shared" si="117"/>
        <v>Q2</v>
      </c>
      <c r="O2552" s="2">
        <f t="shared" si="118"/>
        <v>15.514539024040531</v>
      </c>
      <c r="P2552" t="str">
        <f>VLOOKUP(retail_sales_2023!C2552,customers!A:J,5,)</f>
        <v>Bengaluru</v>
      </c>
      <c r="Q2552" t="str">
        <f>VLOOKUP(C2552,customers!A:J,10,0)</f>
        <v>Regular</v>
      </c>
    </row>
    <row r="2553" spans="1:17" x14ac:dyDescent="0.3">
      <c r="A2553" t="s">
        <v>3631</v>
      </c>
      <c r="B2553" s="1">
        <v>44999</v>
      </c>
      <c r="C2553" t="s">
        <v>1258</v>
      </c>
      <c r="D2553" t="s">
        <v>1259</v>
      </c>
      <c r="E2553" t="s">
        <v>33</v>
      </c>
      <c r="F2553" t="s">
        <v>38</v>
      </c>
      <c r="G2553" t="s">
        <v>77</v>
      </c>
      <c r="H2553">
        <v>2</v>
      </c>
      <c r="I2553">
        <v>3062.18</v>
      </c>
      <c r="J2553">
        <v>0.1</v>
      </c>
      <c r="K2553">
        <v>5511.92</v>
      </c>
      <c r="L2553">
        <v>1591.64</v>
      </c>
      <c r="M2553">
        <f t="shared" si="119"/>
        <v>5511.924</v>
      </c>
      <c r="N2553" t="str">
        <f t="shared" si="117"/>
        <v>Q1</v>
      </c>
      <c r="O2553" s="2">
        <f t="shared" si="118"/>
        <v>28.876326216635945</v>
      </c>
      <c r="P2553" t="str">
        <f>VLOOKUP(retail_sales_2023!C2553,customers!A:J,5,)</f>
        <v>Mumbai</v>
      </c>
      <c r="Q2553" t="str">
        <f>VLOOKUP(C2553,customers!A:J,10,0)</f>
        <v>Regular</v>
      </c>
    </row>
    <row r="2554" spans="1:17" x14ac:dyDescent="0.3">
      <c r="A2554" t="s">
        <v>3632</v>
      </c>
      <c r="B2554" s="1">
        <v>45221</v>
      </c>
      <c r="C2554" t="s">
        <v>580</v>
      </c>
      <c r="D2554" t="s">
        <v>581</v>
      </c>
      <c r="E2554" t="s">
        <v>27</v>
      </c>
      <c r="F2554" t="s">
        <v>28</v>
      </c>
      <c r="G2554" t="s">
        <v>165</v>
      </c>
      <c r="H2554">
        <v>2</v>
      </c>
      <c r="I2554">
        <v>2109.06</v>
      </c>
      <c r="J2554">
        <v>0.3</v>
      </c>
      <c r="K2554">
        <v>2952.68</v>
      </c>
      <c r="L2554">
        <v>540.11</v>
      </c>
      <c r="M2554">
        <f t="shared" si="119"/>
        <v>2952.6839999999997</v>
      </c>
      <c r="N2554" t="str">
        <f t="shared" si="117"/>
        <v>Q4</v>
      </c>
      <c r="O2554" s="2">
        <f t="shared" si="118"/>
        <v>18.292195564707317</v>
      </c>
      <c r="P2554" t="str">
        <f>VLOOKUP(retail_sales_2023!C2554,customers!A:J,5,)</f>
        <v>Patna</v>
      </c>
      <c r="Q2554" t="str">
        <f>VLOOKUP(C2554,customers!A:J,10,0)</f>
        <v>Regular</v>
      </c>
    </row>
    <row r="2555" spans="1:17" x14ac:dyDescent="0.3">
      <c r="A2555" t="s">
        <v>3633</v>
      </c>
      <c r="B2555" s="1">
        <v>45028</v>
      </c>
      <c r="C2555" t="s">
        <v>1896</v>
      </c>
      <c r="D2555" t="s">
        <v>1897</v>
      </c>
      <c r="E2555" t="s">
        <v>33</v>
      </c>
      <c r="F2555" t="s">
        <v>38</v>
      </c>
      <c r="G2555" t="s">
        <v>684</v>
      </c>
      <c r="H2555">
        <v>3</v>
      </c>
      <c r="I2555">
        <v>2656.94</v>
      </c>
      <c r="J2555">
        <v>0</v>
      </c>
      <c r="K2555">
        <v>7970.82</v>
      </c>
      <c r="L2555">
        <v>2872.51</v>
      </c>
      <c r="M2555">
        <f t="shared" si="119"/>
        <v>7970.82</v>
      </c>
      <c r="N2555" t="str">
        <f t="shared" si="117"/>
        <v>Q2</v>
      </c>
      <c r="O2555" s="2">
        <f t="shared" si="118"/>
        <v>36.037822959243847</v>
      </c>
      <c r="P2555" t="str">
        <f>VLOOKUP(retail_sales_2023!C2555,customers!A:J,5,)</f>
        <v>Mumbai</v>
      </c>
      <c r="Q2555" t="str">
        <f>VLOOKUP(C2555,customers!A:J,10,0)</f>
        <v>Premium</v>
      </c>
    </row>
    <row r="2556" spans="1:17" x14ac:dyDescent="0.3">
      <c r="A2556" t="s">
        <v>3634</v>
      </c>
      <c r="B2556" s="1">
        <v>45244</v>
      </c>
      <c r="C2556" t="s">
        <v>1469</v>
      </c>
      <c r="D2556" t="s">
        <v>1470</v>
      </c>
      <c r="E2556" t="s">
        <v>21</v>
      </c>
      <c r="F2556" t="s">
        <v>28</v>
      </c>
      <c r="G2556" t="s">
        <v>97</v>
      </c>
      <c r="H2556">
        <v>2</v>
      </c>
      <c r="I2556">
        <v>5089.51</v>
      </c>
      <c r="J2556">
        <v>0.2</v>
      </c>
      <c r="K2556">
        <v>8143.22</v>
      </c>
      <c r="L2556">
        <v>1372.45</v>
      </c>
      <c r="M2556">
        <f t="shared" si="119"/>
        <v>8143.2160000000003</v>
      </c>
      <c r="N2556" t="str">
        <f t="shared" si="117"/>
        <v>Q4</v>
      </c>
      <c r="O2556" s="2">
        <f t="shared" si="118"/>
        <v>16.853898089453558</v>
      </c>
      <c r="P2556" t="str">
        <f>VLOOKUP(retail_sales_2023!C2556,customers!A:J,5,)</f>
        <v>Kolkata</v>
      </c>
      <c r="Q2556" t="str">
        <f>VLOOKUP(C2556,customers!A:J,10,0)</f>
        <v>Regular</v>
      </c>
    </row>
    <row r="2557" spans="1:17" x14ac:dyDescent="0.3">
      <c r="A2557" t="s">
        <v>3635</v>
      </c>
      <c r="B2557" s="1">
        <v>44966</v>
      </c>
      <c r="C2557" t="s">
        <v>760</v>
      </c>
      <c r="D2557" t="s">
        <v>761</v>
      </c>
      <c r="E2557" t="s">
        <v>21</v>
      </c>
      <c r="F2557" t="s">
        <v>43</v>
      </c>
      <c r="G2557" t="s">
        <v>128</v>
      </c>
      <c r="H2557">
        <v>5</v>
      </c>
      <c r="I2557">
        <v>80191.039999999994</v>
      </c>
      <c r="J2557">
        <v>0.1</v>
      </c>
      <c r="K2557">
        <v>360859.68</v>
      </c>
      <c r="L2557">
        <v>44552.67</v>
      </c>
      <c r="M2557">
        <f t="shared" si="119"/>
        <v>360859.68</v>
      </c>
      <c r="N2557" t="str">
        <f t="shared" si="117"/>
        <v>Q1</v>
      </c>
      <c r="O2557" s="2">
        <f t="shared" si="118"/>
        <v>12.346258800650713</v>
      </c>
      <c r="P2557" t="str">
        <f>VLOOKUP(retail_sales_2023!C2557,customers!A:J,5,)</f>
        <v>Guwahati</v>
      </c>
      <c r="Q2557" t="str">
        <f>VLOOKUP(C2557,customers!A:J,10,0)</f>
        <v>Regular</v>
      </c>
    </row>
    <row r="2558" spans="1:17" x14ac:dyDescent="0.3">
      <c r="A2558" t="s">
        <v>3636</v>
      </c>
      <c r="B2558" s="1">
        <v>45189</v>
      </c>
      <c r="C2558" t="s">
        <v>491</v>
      </c>
      <c r="D2558" t="s">
        <v>492</v>
      </c>
      <c r="E2558" t="s">
        <v>21</v>
      </c>
      <c r="F2558" t="s">
        <v>38</v>
      </c>
      <c r="G2558" t="s">
        <v>684</v>
      </c>
      <c r="H2558">
        <v>5</v>
      </c>
      <c r="I2558">
        <v>3148.19</v>
      </c>
      <c r="J2558">
        <v>0</v>
      </c>
      <c r="K2558">
        <v>15740.95</v>
      </c>
      <c r="L2558">
        <v>4796.32</v>
      </c>
      <c r="M2558">
        <f t="shared" si="119"/>
        <v>15740.95</v>
      </c>
      <c r="N2558" t="str">
        <f t="shared" si="117"/>
        <v>Q3</v>
      </c>
      <c r="O2558" s="2">
        <f t="shared" si="118"/>
        <v>30.470333747327828</v>
      </c>
      <c r="P2558" t="str">
        <f>VLOOKUP(retail_sales_2023!C2558,customers!A:J,5,)</f>
        <v>Patna</v>
      </c>
      <c r="Q2558" t="str">
        <f>VLOOKUP(C2558,customers!A:J,10,0)</f>
        <v>Premium</v>
      </c>
    </row>
    <row r="2559" spans="1:17" x14ac:dyDescent="0.3">
      <c r="A2559" t="s">
        <v>3637</v>
      </c>
      <c r="B2559" s="1">
        <v>45104</v>
      </c>
      <c r="C2559" t="s">
        <v>741</v>
      </c>
      <c r="D2559" t="s">
        <v>742</v>
      </c>
      <c r="E2559" t="s">
        <v>15</v>
      </c>
      <c r="F2559" t="s">
        <v>52</v>
      </c>
      <c r="G2559" t="s">
        <v>200</v>
      </c>
      <c r="H2559">
        <v>2</v>
      </c>
      <c r="I2559">
        <v>796.87</v>
      </c>
      <c r="J2559">
        <v>0.1</v>
      </c>
      <c r="K2559">
        <v>1434.37</v>
      </c>
      <c r="L2559">
        <v>123.44</v>
      </c>
      <c r="M2559">
        <f t="shared" si="119"/>
        <v>1434.366</v>
      </c>
      <c r="N2559" t="str">
        <f t="shared" si="117"/>
        <v>Q2</v>
      </c>
      <c r="O2559" s="2">
        <f t="shared" si="118"/>
        <v>8.605868778627551</v>
      </c>
      <c r="P2559" t="str">
        <f>VLOOKUP(retail_sales_2023!C2559,customers!A:J,5,)</f>
        <v>Coimbatore</v>
      </c>
      <c r="Q2559" t="str">
        <f>VLOOKUP(C2559,customers!A:J,10,0)</f>
        <v>Regular</v>
      </c>
    </row>
    <row r="2560" spans="1:17" x14ac:dyDescent="0.3">
      <c r="A2560" t="s">
        <v>3638</v>
      </c>
      <c r="B2560" s="1">
        <v>45062</v>
      </c>
      <c r="C2560" t="s">
        <v>2454</v>
      </c>
      <c r="D2560" t="s">
        <v>2455</v>
      </c>
      <c r="E2560" t="s">
        <v>33</v>
      </c>
      <c r="F2560" t="s">
        <v>52</v>
      </c>
      <c r="G2560" t="s">
        <v>53</v>
      </c>
      <c r="H2560">
        <v>2</v>
      </c>
      <c r="I2560">
        <v>642.16999999999996</v>
      </c>
      <c r="J2560">
        <v>0.2</v>
      </c>
      <c r="K2560">
        <v>1027.47</v>
      </c>
      <c r="L2560">
        <v>100.88</v>
      </c>
      <c r="M2560">
        <f t="shared" si="119"/>
        <v>1027.472</v>
      </c>
      <c r="N2560" t="str">
        <f t="shared" si="117"/>
        <v>Q2</v>
      </c>
      <c r="O2560" s="2">
        <f t="shared" si="118"/>
        <v>9.818291531626226</v>
      </c>
      <c r="P2560" t="str">
        <f>VLOOKUP(retail_sales_2023!C2560,customers!A:J,5,)</f>
        <v>Pune</v>
      </c>
      <c r="Q2560" t="str">
        <f>VLOOKUP(C2560,customers!A:J,10,0)</f>
        <v>Regular</v>
      </c>
    </row>
    <row r="2561" spans="1:17" x14ac:dyDescent="0.3">
      <c r="A2561" t="s">
        <v>3639</v>
      </c>
      <c r="B2561" s="1">
        <v>45176</v>
      </c>
      <c r="C2561" t="s">
        <v>1058</v>
      </c>
      <c r="D2561" t="s">
        <v>1059</v>
      </c>
      <c r="E2561" t="s">
        <v>15</v>
      </c>
      <c r="F2561" t="s">
        <v>81</v>
      </c>
      <c r="G2561" t="s">
        <v>101</v>
      </c>
      <c r="H2561">
        <v>1</v>
      </c>
      <c r="I2561">
        <v>2606.87</v>
      </c>
      <c r="J2561">
        <v>0.05</v>
      </c>
      <c r="K2561">
        <v>2476.5300000000002</v>
      </c>
      <c r="L2561">
        <v>554.09</v>
      </c>
      <c r="M2561">
        <f t="shared" si="119"/>
        <v>2476.5264999999999</v>
      </c>
      <c r="N2561" t="str">
        <f t="shared" si="117"/>
        <v>Q3</v>
      </c>
      <c r="O2561" s="2">
        <f t="shared" si="118"/>
        <v>22.373643767691085</v>
      </c>
      <c r="P2561" t="str">
        <f>VLOOKUP(retail_sales_2023!C2561,customers!A:J,5,)</f>
        <v>Bengaluru</v>
      </c>
      <c r="Q2561" t="str">
        <f>VLOOKUP(C2561,customers!A:J,10,0)</f>
        <v>Regular</v>
      </c>
    </row>
    <row r="2562" spans="1:17" x14ac:dyDescent="0.3">
      <c r="A2562" t="s">
        <v>3640</v>
      </c>
      <c r="B2562" s="1">
        <v>45128</v>
      </c>
      <c r="C2562" t="s">
        <v>400</v>
      </c>
      <c r="D2562" t="s">
        <v>401</v>
      </c>
      <c r="E2562" t="s">
        <v>33</v>
      </c>
      <c r="F2562" t="s">
        <v>28</v>
      </c>
      <c r="G2562" t="s">
        <v>466</v>
      </c>
      <c r="H2562">
        <v>5</v>
      </c>
      <c r="I2562">
        <v>748.86</v>
      </c>
      <c r="J2562">
        <v>0.3</v>
      </c>
      <c r="K2562">
        <v>2621.0100000000002</v>
      </c>
      <c r="L2562">
        <v>-117.77</v>
      </c>
      <c r="M2562">
        <f t="shared" si="119"/>
        <v>2621.0099999999998</v>
      </c>
      <c r="N2562" t="str">
        <f t="shared" si="117"/>
        <v>Q3</v>
      </c>
      <c r="O2562" s="2">
        <f t="shared" si="118"/>
        <v>-4.4933060156199325</v>
      </c>
      <c r="P2562" t="str">
        <f>VLOOKUP(retail_sales_2023!C2562,customers!A:J,5,)</f>
        <v>Ahmedabad</v>
      </c>
      <c r="Q2562" t="str">
        <f>VLOOKUP(C2562,customers!A:J,10,0)</f>
        <v>Premium</v>
      </c>
    </row>
    <row r="2563" spans="1:17" x14ac:dyDescent="0.3">
      <c r="A2563" t="s">
        <v>3641</v>
      </c>
      <c r="B2563" s="1">
        <v>45092</v>
      </c>
      <c r="C2563" t="s">
        <v>535</v>
      </c>
      <c r="D2563" t="s">
        <v>536</v>
      </c>
      <c r="E2563" t="s">
        <v>21</v>
      </c>
      <c r="F2563" t="s">
        <v>16</v>
      </c>
      <c r="G2563" t="s">
        <v>305</v>
      </c>
      <c r="H2563">
        <v>4</v>
      </c>
      <c r="I2563">
        <v>537.41</v>
      </c>
      <c r="J2563">
        <v>0</v>
      </c>
      <c r="K2563">
        <v>2149.64</v>
      </c>
      <c r="L2563">
        <v>596.49</v>
      </c>
      <c r="M2563">
        <f t="shared" si="119"/>
        <v>2149.64</v>
      </c>
      <c r="N2563" t="str">
        <f t="shared" ref="N2563:N2626" si="120">"Q"&amp;ROUNDUP(MONTH(B2563)/3,0)</f>
        <v>Q2</v>
      </c>
      <c r="O2563" s="2">
        <f t="shared" ref="O2563:O2626" si="121">(L2563/K2563)*100</f>
        <v>27.748367168456117</v>
      </c>
      <c r="P2563" t="str">
        <f>VLOOKUP(retail_sales_2023!C2563,customers!A:J,5,)</f>
        <v>Guwahati</v>
      </c>
      <c r="Q2563" t="str">
        <f>VLOOKUP(C2563,customers!A:J,10,0)</f>
        <v>Premium</v>
      </c>
    </row>
    <row r="2564" spans="1:17" x14ac:dyDescent="0.3">
      <c r="A2564" t="s">
        <v>3642</v>
      </c>
      <c r="B2564" s="1">
        <v>45191</v>
      </c>
      <c r="C2564" t="s">
        <v>564</v>
      </c>
      <c r="D2564" t="s">
        <v>565</v>
      </c>
      <c r="E2564" t="s">
        <v>27</v>
      </c>
      <c r="F2564" t="s">
        <v>22</v>
      </c>
      <c r="G2564" t="s">
        <v>34</v>
      </c>
      <c r="H2564">
        <v>5</v>
      </c>
      <c r="I2564">
        <v>39518</v>
      </c>
      <c r="J2564">
        <v>0</v>
      </c>
      <c r="K2564">
        <v>197590</v>
      </c>
      <c r="L2564">
        <v>38073.440000000002</v>
      </c>
      <c r="M2564">
        <f t="shared" si="119"/>
        <v>197590</v>
      </c>
      <c r="N2564" t="str">
        <f t="shared" si="120"/>
        <v>Q3</v>
      </c>
      <c r="O2564" s="2">
        <f t="shared" si="121"/>
        <v>19.268910369957997</v>
      </c>
      <c r="P2564" t="str">
        <f>VLOOKUP(retail_sales_2023!C2564,customers!A:J,5,)</f>
        <v>Lucknow</v>
      </c>
      <c r="Q2564" t="str">
        <f>VLOOKUP(C2564,customers!A:J,10,0)</f>
        <v>Premium</v>
      </c>
    </row>
    <row r="2565" spans="1:17" x14ac:dyDescent="0.3">
      <c r="A2565" t="s">
        <v>3643</v>
      </c>
      <c r="B2565" s="1">
        <v>45181</v>
      </c>
      <c r="C2565" t="s">
        <v>202</v>
      </c>
      <c r="D2565" t="s">
        <v>203</v>
      </c>
      <c r="E2565" t="s">
        <v>27</v>
      </c>
      <c r="F2565" t="s">
        <v>81</v>
      </c>
      <c r="G2565" t="s">
        <v>333</v>
      </c>
      <c r="H2565">
        <v>3</v>
      </c>
      <c r="I2565">
        <v>594.66</v>
      </c>
      <c r="J2565">
        <v>0.2</v>
      </c>
      <c r="K2565">
        <v>1427.18</v>
      </c>
      <c r="L2565">
        <v>352.7</v>
      </c>
      <c r="M2565">
        <f t="shared" ref="M2565:M2628" si="122">H2565*I2565*(1-J2565)</f>
        <v>1427.1840000000002</v>
      </c>
      <c r="N2565" t="str">
        <f t="shared" si="120"/>
        <v>Q3</v>
      </c>
      <c r="O2565" s="2">
        <f t="shared" si="121"/>
        <v>24.713070530696896</v>
      </c>
      <c r="P2565" t="str">
        <f>VLOOKUP(retail_sales_2023!C2565,customers!A:J,5,)</f>
        <v>Lucknow</v>
      </c>
      <c r="Q2565" t="str">
        <f>VLOOKUP(C2565,customers!A:J,10,0)</f>
        <v>Premium</v>
      </c>
    </row>
    <row r="2566" spans="1:17" x14ac:dyDescent="0.3">
      <c r="A2566" t="s">
        <v>3644</v>
      </c>
      <c r="B2566" s="1">
        <v>44983</v>
      </c>
      <c r="C2566" t="s">
        <v>550</v>
      </c>
      <c r="D2566" t="s">
        <v>551</v>
      </c>
      <c r="E2566" t="s">
        <v>15</v>
      </c>
      <c r="F2566" t="s">
        <v>81</v>
      </c>
      <c r="G2566" t="s">
        <v>470</v>
      </c>
      <c r="H2566">
        <v>3</v>
      </c>
      <c r="I2566">
        <v>3289.58</v>
      </c>
      <c r="J2566">
        <v>0.1</v>
      </c>
      <c r="K2566">
        <v>8881.8700000000008</v>
      </c>
      <c r="L2566">
        <v>-804.7</v>
      </c>
      <c r="M2566">
        <f t="shared" si="122"/>
        <v>8881.866</v>
      </c>
      <c r="N2566" t="str">
        <f t="shared" si="120"/>
        <v>Q1</v>
      </c>
      <c r="O2566" s="2">
        <f t="shared" si="121"/>
        <v>-9.0600290254191957</v>
      </c>
      <c r="P2566" t="str">
        <f>VLOOKUP(retail_sales_2023!C2566,customers!A:J,5,)</f>
        <v>Coimbatore</v>
      </c>
      <c r="Q2566" t="str">
        <f>VLOOKUP(C2566,customers!A:J,10,0)</f>
        <v>Occasional</v>
      </c>
    </row>
    <row r="2567" spans="1:17" x14ac:dyDescent="0.3">
      <c r="A2567" t="s">
        <v>3645</v>
      </c>
      <c r="B2567" s="1">
        <v>44953</v>
      </c>
      <c r="C2567" t="s">
        <v>1120</v>
      </c>
      <c r="D2567" t="s">
        <v>1121</v>
      </c>
      <c r="E2567" t="s">
        <v>33</v>
      </c>
      <c r="F2567" t="s">
        <v>52</v>
      </c>
      <c r="G2567" t="s">
        <v>133</v>
      </c>
      <c r="H2567">
        <v>8</v>
      </c>
      <c r="I2567">
        <v>521.42999999999995</v>
      </c>
      <c r="J2567">
        <v>0.05</v>
      </c>
      <c r="K2567">
        <v>3962.87</v>
      </c>
      <c r="L2567">
        <v>257.47000000000003</v>
      </c>
      <c r="M2567">
        <f t="shared" si="122"/>
        <v>3962.8679999999995</v>
      </c>
      <c r="N2567" t="str">
        <f t="shared" si="120"/>
        <v>Q1</v>
      </c>
      <c r="O2567" s="2">
        <f t="shared" si="121"/>
        <v>6.4970589497005973</v>
      </c>
      <c r="P2567" t="str">
        <f>VLOOKUP(retail_sales_2023!C2567,customers!A:J,5,)</f>
        <v>Nagpur</v>
      </c>
      <c r="Q2567" t="str">
        <f>VLOOKUP(C2567,customers!A:J,10,0)</f>
        <v>Regular</v>
      </c>
    </row>
    <row r="2568" spans="1:17" x14ac:dyDescent="0.3">
      <c r="A2568" t="s">
        <v>3646</v>
      </c>
      <c r="B2568" s="1">
        <v>45176</v>
      </c>
      <c r="C2568" t="s">
        <v>228</v>
      </c>
      <c r="D2568" t="s">
        <v>229</v>
      </c>
      <c r="E2568" t="s">
        <v>21</v>
      </c>
      <c r="F2568" t="s">
        <v>52</v>
      </c>
      <c r="G2568" t="s">
        <v>169</v>
      </c>
      <c r="H2568">
        <v>5</v>
      </c>
      <c r="I2568">
        <v>253.19</v>
      </c>
      <c r="J2568">
        <v>0</v>
      </c>
      <c r="K2568">
        <v>1265.95</v>
      </c>
      <c r="L2568">
        <v>77.760000000000005</v>
      </c>
      <c r="M2568">
        <f t="shared" si="122"/>
        <v>1265.95</v>
      </c>
      <c r="N2568" t="str">
        <f t="shared" si="120"/>
        <v>Q3</v>
      </c>
      <c r="O2568" s="2">
        <f t="shared" si="121"/>
        <v>6.1424226865200051</v>
      </c>
      <c r="P2568" t="str">
        <f>VLOOKUP(retail_sales_2023!C2568,customers!A:J,5,)</f>
        <v>Ranchi</v>
      </c>
      <c r="Q2568" t="str">
        <f>VLOOKUP(C2568,customers!A:J,10,0)</f>
        <v>Occasional</v>
      </c>
    </row>
    <row r="2569" spans="1:17" x14ac:dyDescent="0.3">
      <c r="A2569" t="s">
        <v>3647</v>
      </c>
      <c r="B2569" s="1">
        <v>44987</v>
      </c>
      <c r="C2569" t="s">
        <v>1320</v>
      </c>
      <c r="D2569" t="s">
        <v>1321</v>
      </c>
      <c r="E2569" t="s">
        <v>15</v>
      </c>
      <c r="F2569" t="s">
        <v>22</v>
      </c>
      <c r="G2569" t="s">
        <v>34</v>
      </c>
      <c r="H2569">
        <v>2</v>
      </c>
      <c r="I2569">
        <v>11763.92</v>
      </c>
      <c r="J2569">
        <v>0</v>
      </c>
      <c r="K2569">
        <v>23527.84</v>
      </c>
      <c r="L2569">
        <v>5009.1899999999996</v>
      </c>
      <c r="M2569">
        <f t="shared" si="122"/>
        <v>23527.84</v>
      </c>
      <c r="N2569" t="str">
        <f t="shared" si="120"/>
        <v>Q1</v>
      </c>
      <c r="O2569" s="2">
        <f t="shared" si="121"/>
        <v>21.29047970404423</v>
      </c>
      <c r="P2569" t="str">
        <f>VLOOKUP(retail_sales_2023!C2569,customers!A:J,5,)</f>
        <v>Kochi</v>
      </c>
      <c r="Q2569" t="str">
        <f>VLOOKUP(C2569,customers!A:J,10,0)</f>
        <v>Premium</v>
      </c>
    </row>
    <row r="2570" spans="1:17" x14ac:dyDescent="0.3">
      <c r="A2570" t="s">
        <v>3648</v>
      </c>
      <c r="B2570" s="1">
        <v>45075</v>
      </c>
      <c r="C2570" t="s">
        <v>221</v>
      </c>
      <c r="D2570" t="s">
        <v>222</v>
      </c>
      <c r="E2570" t="s">
        <v>27</v>
      </c>
      <c r="F2570" t="s">
        <v>43</v>
      </c>
      <c r="G2570" t="s">
        <v>178</v>
      </c>
      <c r="H2570">
        <v>1</v>
      </c>
      <c r="I2570">
        <v>67557.87</v>
      </c>
      <c r="J2570">
        <v>0</v>
      </c>
      <c r="K2570">
        <v>67557.87</v>
      </c>
      <c r="L2570">
        <v>10327.530000000001</v>
      </c>
      <c r="M2570">
        <f t="shared" si="122"/>
        <v>67557.87</v>
      </c>
      <c r="N2570" t="str">
        <f t="shared" si="120"/>
        <v>Q2</v>
      </c>
      <c r="O2570" s="2">
        <f t="shared" si="121"/>
        <v>15.28693844255303</v>
      </c>
      <c r="P2570" t="str">
        <f>VLOOKUP(retail_sales_2023!C2570,customers!A:J,5,)</f>
        <v>Lucknow</v>
      </c>
      <c r="Q2570" t="str">
        <f>VLOOKUP(C2570,customers!A:J,10,0)</f>
        <v>Premium</v>
      </c>
    </row>
    <row r="2571" spans="1:17" x14ac:dyDescent="0.3">
      <c r="A2571" t="s">
        <v>3649</v>
      </c>
      <c r="B2571" s="1">
        <v>44975</v>
      </c>
      <c r="C2571" t="s">
        <v>148</v>
      </c>
      <c r="D2571" t="s">
        <v>149</v>
      </c>
      <c r="E2571" t="s">
        <v>21</v>
      </c>
      <c r="F2571" t="s">
        <v>81</v>
      </c>
      <c r="G2571" t="s">
        <v>264</v>
      </c>
      <c r="H2571">
        <v>5</v>
      </c>
      <c r="I2571">
        <v>2593.64</v>
      </c>
      <c r="J2571">
        <v>0.15</v>
      </c>
      <c r="K2571">
        <v>11022.97</v>
      </c>
      <c r="L2571">
        <v>3212.33</v>
      </c>
      <c r="M2571">
        <f t="shared" si="122"/>
        <v>11022.97</v>
      </c>
      <c r="N2571" t="str">
        <f t="shared" si="120"/>
        <v>Q1</v>
      </c>
      <c r="O2571" s="2">
        <f t="shared" si="121"/>
        <v>29.142145900787174</v>
      </c>
      <c r="P2571" t="str">
        <f>VLOOKUP(retail_sales_2023!C2571,customers!A:J,5,)</f>
        <v>Ranchi</v>
      </c>
      <c r="Q2571" t="str">
        <f>VLOOKUP(C2571,customers!A:J,10,0)</f>
        <v>Premium</v>
      </c>
    </row>
    <row r="2572" spans="1:17" x14ac:dyDescent="0.3">
      <c r="A2572" t="s">
        <v>3650</v>
      </c>
      <c r="B2572" s="1">
        <v>45009</v>
      </c>
      <c r="C2572" t="s">
        <v>804</v>
      </c>
      <c r="D2572" t="s">
        <v>805</v>
      </c>
      <c r="E2572" t="s">
        <v>33</v>
      </c>
      <c r="F2572" t="s">
        <v>43</v>
      </c>
      <c r="G2572" t="s">
        <v>128</v>
      </c>
      <c r="H2572">
        <v>4</v>
      </c>
      <c r="I2572">
        <v>80737.490000000005</v>
      </c>
      <c r="J2572">
        <v>0.15</v>
      </c>
      <c r="K2572">
        <v>274507.46999999997</v>
      </c>
      <c r="L2572">
        <v>29654.65</v>
      </c>
      <c r="M2572">
        <f t="shared" si="122"/>
        <v>274507.46600000001</v>
      </c>
      <c r="N2572" t="str">
        <f t="shared" si="120"/>
        <v>Q1</v>
      </c>
      <c r="O2572" s="2">
        <f t="shared" si="121"/>
        <v>10.802857204578077</v>
      </c>
      <c r="P2572" t="str">
        <f>VLOOKUP(retail_sales_2023!C2572,customers!A:J,5,)</f>
        <v>Mumbai</v>
      </c>
      <c r="Q2572" t="str">
        <f>VLOOKUP(C2572,customers!A:J,10,0)</f>
        <v>Premium</v>
      </c>
    </row>
    <row r="2573" spans="1:17" x14ac:dyDescent="0.3">
      <c r="A2573" t="s">
        <v>3651</v>
      </c>
      <c r="B2573" s="1">
        <v>45211</v>
      </c>
      <c r="C2573" t="s">
        <v>1131</v>
      </c>
      <c r="D2573" t="s">
        <v>1132</v>
      </c>
      <c r="E2573" t="s">
        <v>33</v>
      </c>
      <c r="F2573" t="s">
        <v>22</v>
      </c>
      <c r="G2573" t="s">
        <v>34</v>
      </c>
      <c r="H2573">
        <v>1</v>
      </c>
      <c r="I2573">
        <v>7128.67</v>
      </c>
      <c r="J2573">
        <v>0.05</v>
      </c>
      <c r="K2573">
        <v>6772.24</v>
      </c>
      <c r="L2573">
        <v>-649.01</v>
      </c>
      <c r="M2573">
        <f t="shared" si="122"/>
        <v>6772.2365</v>
      </c>
      <c r="N2573" t="str">
        <f t="shared" si="120"/>
        <v>Q4</v>
      </c>
      <c r="O2573" s="2">
        <f t="shared" si="121"/>
        <v>-9.5833874759311541</v>
      </c>
      <c r="P2573" t="str">
        <f>VLOOKUP(retail_sales_2023!C2573,customers!A:J,5,)</f>
        <v>Pune</v>
      </c>
      <c r="Q2573" t="str">
        <f>VLOOKUP(C2573,customers!A:J,10,0)</f>
        <v>Premium</v>
      </c>
    </row>
    <row r="2574" spans="1:17" x14ac:dyDescent="0.3">
      <c r="A2574" t="s">
        <v>3652</v>
      </c>
      <c r="B2574" s="1">
        <v>44940</v>
      </c>
      <c r="C2574" t="s">
        <v>1698</v>
      </c>
      <c r="D2574" t="s">
        <v>1699</v>
      </c>
      <c r="E2574" t="s">
        <v>15</v>
      </c>
      <c r="F2574" t="s">
        <v>81</v>
      </c>
      <c r="G2574" t="s">
        <v>264</v>
      </c>
      <c r="H2574">
        <v>2</v>
      </c>
      <c r="I2574">
        <v>3851.74</v>
      </c>
      <c r="J2574">
        <v>0</v>
      </c>
      <c r="K2574">
        <v>7703.48</v>
      </c>
      <c r="L2574">
        <v>2535.87</v>
      </c>
      <c r="M2574">
        <f t="shared" si="122"/>
        <v>7703.48</v>
      </c>
      <c r="N2574" t="str">
        <f t="shared" si="120"/>
        <v>Q1</v>
      </c>
      <c r="O2574" s="2">
        <f t="shared" si="121"/>
        <v>32.918499171802871</v>
      </c>
      <c r="P2574" t="str">
        <f>VLOOKUP(retail_sales_2023!C2574,customers!A:J,5,)</f>
        <v>Hyderabad</v>
      </c>
      <c r="Q2574" t="str">
        <f>VLOOKUP(C2574,customers!A:J,10,0)</f>
        <v>Regular</v>
      </c>
    </row>
    <row r="2575" spans="1:17" x14ac:dyDescent="0.3">
      <c r="A2575" t="s">
        <v>3653</v>
      </c>
      <c r="B2575" s="1">
        <v>45086</v>
      </c>
      <c r="C2575" t="s">
        <v>1255</v>
      </c>
      <c r="D2575" t="s">
        <v>1256</v>
      </c>
      <c r="E2575" t="s">
        <v>27</v>
      </c>
      <c r="F2575" t="s">
        <v>38</v>
      </c>
      <c r="G2575" t="s">
        <v>456</v>
      </c>
      <c r="H2575">
        <v>1</v>
      </c>
      <c r="I2575">
        <v>2029.92</v>
      </c>
      <c r="J2575">
        <v>0</v>
      </c>
      <c r="K2575">
        <v>2029.92</v>
      </c>
      <c r="L2575">
        <v>437.15</v>
      </c>
      <c r="M2575">
        <f t="shared" si="122"/>
        <v>2029.92</v>
      </c>
      <c r="N2575" t="str">
        <f t="shared" si="120"/>
        <v>Q2</v>
      </c>
      <c r="O2575" s="2">
        <f t="shared" si="121"/>
        <v>21.535331441633165</v>
      </c>
      <c r="P2575" t="str">
        <f>VLOOKUP(retail_sales_2023!C2575,customers!A:J,5,)</f>
        <v>Chandigarh</v>
      </c>
      <c r="Q2575" t="str">
        <f>VLOOKUP(C2575,customers!A:J,10,0)</f>
        <v>Regular</v>
      </c>
    </row>
    <row r="2576" spans="1:17" x14ac:dyDescent="0.3">
      <c r="A2576" t="s">
        <v>3654</v>
      </c>
      <c r="B2576" s="1">
        <v>44939</v>
      </c>
      <c r="C2576" t="s">
        <v>1245</v>
      </c>
      <c r="D2576" t="s">
        <v>1246</v>
      </c>
      <c r="E2576" t="s">
        <v>15</v>
      </c>
      <c r="F2576" t="s">
        <v>81</v>
      </c>
      <c r="G2576" t="s">
        <v>370</v>
      </c>
      <c r="H2576">
        <v>4</v>
      </c>
      <c r="I2576">
        <v>4932.4799999999996</v>
      </c>
      <c r="J2576">
        <v>0.1</v>
      </c>
      <c r="K2576">
        <v>17756.93</v>
      </c>
      <c r="L2576">
        <v>4455.3999999999996</v>
      </c>
      <c r="M2576">
        <f t="shared" si="122"/>
        <v>17756.928</v>
      </c>
      <c r="N2576" t="str">
        <f t="shared" si="120"/>
        <v>Q1</v>
      </c>
      <c r="O2576" s="2">
        <f t="shared" si="121"/>
        <v>25.091048959476662</v>
      </c>
      <c r="P2576" t="str">
        <f>VLOOKUP(retail_sales_2023!C2576,customers!A:J,5,)</f>
        <v>Hyderabad</v>
      </c>
      <c r="Q2576" t="str">
        <f>VLOOKUP(C2576,customers!A:J,10,0)</f>
        <v>Premium</v>
      </c>
    </row>
    <row r="2577" spans="1:17" x14ac:dyDescent="0.3">
      <c r="A2577" t="s">
        <v>3655</v>
      </c>
      <c r="B2577" s="1">
        <v>45036</v>
      </c>
      <c r="C2577" t="s">
        <v>123</v>
      </c>
      <c r="D2577" t="s">
        <v>124</v>
      </c>
      <c r="E2577" t="s">
        <v>33</v>
      </c>
      <c r="F2577" t="s">
        <v>81</v>
      </c>
      <c r="G2577" t="s">
        <v>470</v>
      </c>
      <c r="H2577">
        <v>4</v>
      </c>
      <c r="I2577">
        <v>1056.83</v>
      </c>
      <c r="J2577">
        <v>0.25</v>
      </c>
      <c r="K2577">
        <v>3170.49</v>
      </c>
      <c r="L2577">
        <v>1074.0899999999999</v>
      </c>
      <c r="M2577">
        <f t="shared" si="122"/>
        <v>3170.49</v>
      </c>
      <c r="N2577" t="str">
        <f t="shared" si="120"/>
        <v>Q2</v>
      </c>
      <c r="O2577" s="2">
        <f t="shared" si="121"/>
        <v>33.877728679163155</v>
      </c>
      <c r="P2577" t="str">
        <f>VLOOKUP(retail_sales_2023!C2577,customers!A:J,5,)</f>
        <v>Surat</v>
      </c>
      <c r="Q2577" t="str">
        <f>VLOOKUP(C2577,customers!A:J,10,0)</f>
        <v>Premium</v>
      </c>
    </row>
    <row r="2578" spans="1:17" x14ac:dyDescent="0.3">
      <c r="A2578" t="s">
        <v>3656</v>
      </c>
      <c r="B2578" s="1">
        <v>45249</v>
      </c>
      <c r="C2578" t="s">
        <v>212</v>
      </c>
      <c r="D2578" t="s">
        <v>213</v>
      </c>
      <c r="E2578" t="s">
        <v>33</v>
      </c>
      <c r="F2578" t="s">
        <v>52</v>
      </c>
      <c r="G2578" t="s">
        <v>133</v>
      </c>
      <c r="H2578">
        <v>1</v>
      </c>
      <c r="I2578">
        <v>193.77</v>
      </c>
      <c r="J2578">
        <v>0</v>
      </c>
      <c r="K2578">
        <v>193.77</v>
      </c>
      <c r="L2578">
        <v>12.83</v>
      </c>
      <c r="M2578">
        <f t="shared" si="122"/>
        <v>193.77</v>
      </c>
      <c r="N2578" t="str">
        <f t="shared" si="120"/>
        <v>Q4</v>
      </c>
      <c r="O2578" s="2">
        <f t="shared" si="121"/>
        <v>6.6212519997935688</v>
      </c>
      <c r="P2578" t="str">
        <f>VLOOKUP(retail_sales_2023!C2578,customers!A:J,5,)</f>
        <v>Nagpur</v>
      </c>
      <c r="Q2578" t="str">
        <f>VLOOKUP(C2578,customers!A:J,10,0)</f>
        <v>Premium</v>
      </c>
    </row>
    <row r="2579" spans="1:17" x14ac:dyDescent="0.3">
      <c r="A2579" t="s">
        <v>3657</v>
      </c>
      <c r="B2579" s="1">
        <v>45205</v>
      </c>
      <c r="C2579" t="s">
        <v>1305</v>
      </c>
      <c r="D2579" t="s">
        <v>1306</v>
      </c>
      <c r="E2579" t="s">
        <v>33</v>
      </c>
      <c r="F2579" t="s">
        <v>81</v>
      </c>
      <c r="G2579" t="s">
        <v>239</v>
      </c>
      <c r="H2579">
        <v>1</v>
      </c>
      <c r="I2579">
        <v>1153.04</v>
      </c>
      <c r="J2579">
        <v>0.2</v>
      </c>
      <c r="K2579">
        <v>922.43</v>
      </c>
      <c r="L2579">
        <v>359.21</v>
      </c>
      <c r="M2579">
        <f t="shared" si="122"/>
        <v>922.43200000000002</v>
      </c>
      <c r="N2579" t="str">
        <f t="shared" si="120"/>
        <v>Q4</v>
      </c>
      <c r="O2579" s="2">
        <f t="shared" si="121"/>
        <v>38.941708313909999</v>
      </c>
      <c r="P2579" t="str">
        <f>VLOOKUP(retail_sales_2023!C2579,customers!A:J,5,)</f>
        <v>Pune</v>
      </c>
      <c r="Q2579" t="str">
        <f>VLOOKUP(C2579,customers!A:J,10,0)</f>
        <v>Premium</v>
      </c>
    </row>
    <row r="2580" spans="1:17" x14ac:dyDescent="0.3">
      <c r="A2580" t="s">
        <v>3658</v>
      </c>
      <c r="B2580" s="1">
        <v>45132</v>
      </c>
      <c r="C2580" t="s">
        <v>1044</v>
      </c>
      <c r="D2580" t="s">
        <v>1045</v>
      </c>
      <c r="E2580" t="s">
        <v>33</v>
      </c>
      <c r="F2580" t="s">
        <v>43</v>
      </c>
      <c r="G2580" t="s">
        <v>282</v>
      </c>
      <c r="H2580">
        <v>3</v>
      </c>
      <c r="I2580">
        <v>77175.34</v>
      </c>
      <c r="J2580">
        <v>0.05</v>
      </c>
      <c r="K2580">
        <v>219949.72</v>
      </c>
      <c r="L2580">
        <v>32146.65</v>
      </c>
      <c r="M2580">
        <f t="shared" si="122"/>
        <v>219949.71899999998</v>
      </c>
      <c r="N2580" t="str">
        <f t="shared" si="120"/>
        <v>Q3</v>
      </c>
      <c r="O2580" s="2">
        <f t="shared" si="121"/>
        <v>14.615453931925899</v>
      </c>
      <c r="P2580" t="str">
        <f>VLOOKUP(retail_sales_2023!C2580,customers!A:J,5,)</f>
        <v>Ahmedabad</v>
      </c>
      <c r="Q2580" t="str">
        <f>VLOOKUP(C2580,customers!A:J,10,0)</f>
        <v>Premium</v>
      </c>
    </row>
    <row r="2581" spans="1:17" x14ac:dyDescent="0.3">
      <c r="A2581" t="s">
        <v>3659</v>
      </c>
      <c r="B2581" s="1">
        <v>45076</v>
      </c>
      <c r="C2581" t="s">
        <v>294</v>
      </c>
      <c r="D2581" t="s">
        <v>295</v>
      </c>
      <c r="E2581" t="s">
        <v>21</v>
      </c>
      <c r="F2581" t="s">
        <v>81</v>
      </c>
      <c r="G2581" t="s">
        <v>105</v>
      </c>
      <c r="H2581">
        <v>1</v>
      </c>
      <c r="I2581">
        <v>4016.53</v>
      </c>
      <c r="J2581">
        <v>0.1</v>
      </c>
      <c r="K2581">
        <v>3614.88</v>
      </c>
      <c r="L2581">
        <v>995.84</v>
      </c>
      <c r="M2581">
        <f t="shared" si="122"/>
        <v>3614.8770000000004</v>
      </c>
      <c r="N2581" t="str">
        <f t="shared" si="120"/>
        <v>Q2</v>
      </c>
      <c r="O2581" s="2">
        <f t="shared" si="121"/>
        <v>27.548355685389282</v>
      </c>
      <c r="P2581" t="str">
        <f>VLOOKUP(retail_sales_2023!C2581,customers!A:J,5,)</f>
        <v>Patna</v>
      </c>
      <c r="Q2581" t="str">
        <f>VLOOKUP(C2581,customers!A:J,10,0)</f>
        <v>Occasional</v>
      </c>
    </row>
    <row r="2582" spans="1:17" x14ac:dyDescent="0.3">
      <c r="A2582" t="s">
        <v>3660</v>
      </c>
      <c r="B2582" s="1">
        <v>45114</v>
      </c>
      <c r="C2582" t="s">
        <v>1031</v>
      </c>
      <c r="D2582" t="s">
        <v>1032</v>
      </c>
      <c r="E2582" t="s">
        <v>15</v>
      </c>
      <c r="F2582" t="s">
        <v>81</v>
      </c>
      <c r="G2582" t="s">
        <v>101</v>
      </c>
      <c r="H2582">
        <v>4</v>
      </c>
      <c r="I2582">
        <v>1089.3699999999999</v>
      </c>
      <c r="J2582">
        <v>0.3</v>
      </c>
      <c r="K2582">
        <v>3050.24</v>
      </c>
      <c r="L2582">
        <v>886.87</v>
      </c>
      <c r="M2582">
        <f t="shared" si="122"/>
        <v>3050.2359999999994</v>
      </c>
      <c r="N2582" t="str">
        <f t="shared" si="120"/>
        <v>Q3</v>
      </c>
      <c r="O2582" s="2">
        <f t="shared" si="121"/>
        <v>29.075417016365929</v>
      </c>
      <c r="P2582" t="str">
        <f>VLOOKUP(retail_sales_2023!C2582,customers!A:J,5,)</f>
        <v>Bengaluru</v>
      </c>
      <c r="Q2582" t="str">
        <f>VLOOKUP(C2582,customers!A:J,10,0)</f>
        <v>Premium</v>
      </c>
    </row>
    <row r="2583" spans="1:17" x14ac:dyDescent="0.3">
      <c r="A2583" t="s">
        <v>3661</v>
      </c>
      <c r="B2583" s="1">
        <v>45192</v>
      </c>
      <c r="C2583" t="s">
        <v>708</v>
      </c>
      <c r="D2583" t="s">
        <v>709</v>
      </c>
      <c r="E2583" t="s">
        <v>33</v>
      </c>
      <c r="F2583" t="s">
        <v>43</v>
      </c>
      <c r="G2583" t="s">
        <v>282</v>
      </c>
      <c r="H2583">
        <v>5</v>
      </c>
      <c r="I2583">
        <v>31394.63</v>
      </c>
      <c r="J2583">
        <v>0.2</v>
      </c>
      <c r="K2583">
        <v>125578.52</v>
      </c>
      <c r="L2583">
        <v>18838.41</v>
      </c>
      <c r="M2583">
        <f t="shared" si="122"/>
        <v>125578.52</v>
      </c>
      <c r="N2583" t="str">
        <f t="shared" si="120"/>
        <v>Q3</v>
      </c>
      <c r="O2583" s="2">
        <f t="shared" si="121"/>
        <v>15.001299585311244</v>
      </c>
      <c r="P2583" t="str">
        <f>VLOOKUP(retail_sales_2023!C2583,customers!A:J,5,)</f>
        <v>Mumbai</v>
      </c>
      <c r="Q2583" t="str">
        <f>VLOOKUP(C2583,customers!A:J,10,0)</f>
        <v>Premium</v>
      </c>
    </row>
    <row r="2584" spans="1:17" x14ac:dyDescent="0.3">
      <c r="A2584" t="s">
        <v>3662</v>
      </c>
      <c r="B2584" s="1">
        <v>45282</v>
      </c>
      <c r="C2584" t="s">
        <v>778</v>
      </c>
      <c r="D2584" t="s">
        <v>779</v>
      </c>
      <c r="E2584" t="s">
        <v>15</v>
      </c>
      <c r="F2584" t="s">
        <v>43</v>
      </c>
      <c r="G2584" t="s">
        <v>121</v>
      </c>
      <c r="H2584">
        <v>4</v>
      </c>
      <c r="I2584">
        <v>29367.360000000001</v>
      </c>
      <c r="J2584">
        <v>0.15</v>
      </c>
      <c r="K2584">
        <v>99849.02</v>
      </c>
      <c r="L2584">
        <v>15203.46</v>
      </c>
      <c r="M2584">
        <f t="shared" si="122"/>
        <v>99849.024000000005</v>
      </c>
      <c r="N2584" t="str">
        <f t="shared" si="120"/>
        <v>Q4</v>
      </c>
      <c r="O2584" s="2">
        <f t="shared" si="121"/>
        <v>15.226448892537952</v>
      </c>
      <c r="P2584" t="str">
        <f>VLOOKUP(retail_sales_2023!C2584,customers!A:J,5,)</f>
        <v>Chennai</v>
      </c>
      <c r="Q2584" t="str">
        <f>VLOOKUP(C2584,customers!A:J,10,0)</f>
        <v>Premium</v>
      </c>
    </row>
    <row r="2585" spans="1:17" x14ac:dyDescent="0.3">
      <c r="A2585" t="s">
        <v>3663</v>
      </c>
      <c r="B2585" s="1">
        <v>45083</v>
      </c>
      <c r="C2585" t="s">
        <v>3348</v>
      </c>
      <c r="D2585" t="s">
        <v>3349</v>
      </c>
      <c r="E2585" t="s">
        <v>15</v>
      </c>
      <c r="F2585" t="s">
        <v>81</v>
      </c>
      <c r="G2585" t="s">
        <v>264</v>
      </c>
      <c r="H2585">
        <v>3</v>
      </c>
      <c r="I2585">
        <v>1829.14</v>
      </c>
      <c r="J2585">
        <v>0</v>
      </c>
      <c r="K2585">
        <v>5487.42</v>
      </c>
      <c r="L2585">
        <v>1943.5</v>
      </c>
      <c r="M2585">
        <f t="shared" si="122"/>
        <v>5487.42</v>
      </c>
      <c r="N2585" t="str">
        <f t="shared" si="120"/>
        <v>Q2</v>
      </c>
      <c r="O2585" s="2">
        <f t="shared" si="121"/>
        <v>35.417372827303176</v>
      </c>
      <c r="P2585" t="str">
        <f>VLOOKUP(retail_sales_2023!C2585,customers!A:J,5,)</f>
        <v>Kochi</v>
      </c>
      <c r="Q2585" t="str">
        <f>VLOOKUP(C2585,customers!A:J,10,0)</f>
        <v>Premium</v>
      </c>
    </row>
    <row r="2586" spans="1:17" x14ac:dyDescent="0.3">
      <c r="A2586" t="s">
        <v>3664</v>
      </c>
      <c r="B2586" s="1">
        <v>45228</v>
      </c>
      <c r="C2586" t="s">
        <v>1590</v>
      </c>
      <c r="D2586" t="s">
        <v>1591</v>
      </c>
      <c r="E2586" t="s">
        <v>27</v>
      </c>
      <c r="F2586" t="s">
        <v>22</v>
      </c>
      <c r="G2586" t="s">
        <v>23</v>
      </c>
      <c r="H2586">
        <v>4</v>
      </c>
      <c r="I2586">
        <v>31662.84</v>
      </c>
      <c r="J2586">
        <v>0.15</v>
      </c>
      <c r="K2586">
        <v>107653.66</v>
      </c>
      <c r="L2586">
        <v>27990.63</v>
      </c>
      <c r="M2586">
        <f t="shared" si="122"/>
        <v>107653.656</v>
      </c>
      <c r="N2586" t="str">
        <f t="shared" si="120"/>
        <v>Q4</v>
      </c>
      <c r="O2586" s="2">
        <f t="shared" si="121"/>
        <v>26.000630169006794</v>
      </c>
      <c r="P2586" t="str">
        <f>VLOOKUP(retail_sales_2023!C2586,customers!A:J,5,)</f>
        <v>Lucknow</v>
      </c>
      <c r="Q2586" t="str">
        <f>VLOOKUP(C2586,customers!A:J,10,0)</f>
        <v>Regular</v>
      </c>
    </row>
    <row r="2587" spans="1:17" x14ac:dyDescent="0.3">
      <c r="A2587" t="s">
        <v>3665</v>
      </c>
      <c r="B2587" s="1">
        <v>45270</v>
      </c>
      <c r="C2587" t="s">
        <v>1711</v>
      </c>
      <c r="D2587" t="s">
        <v>1712</v>
      </c>
      <c r="E2587" t="s">
        <v>21</v>
      </c>
      <c r="F2587" t="s">
        <v>43</v>
      </c>
      <c r="G2587" t="s">
        <v>110</v>
      </c>
      <c r="H2587">
        <v>3</v>
      </c>
      <c r="I2587">
        <v>17114.650000000001</v>
      </c>
      <c r="J2587">
        <v>0.2</v>
      </c>
      <c r="K2587">
        <v>41075.160000000003</v>
      </c>
      <c r="L2587">
        <v>3461.42</v>
      </c>
      <c r="M2587">
        <f t="shared" si="122"/>
        <v>41075.160000000003</v>
      </c>
      <c r="N2587" t="str">
        <f t="shared" si="120"/>
        <v>Q4</v>
      </c>
      <c r="O2587" s="2">
        <f t="shared" si="121"/>
        <v>8.4270396025237631</v>
      </c>
      <c r="P2587" t="str">
        <f>VLOOKUP(retail_sales_2023!C2587,customers!A:J,5,)</f>
        <v>Bhubaneswar</v>
      </c>
      <c r="Q2587" t="str">
        <f>VLOOKUP(C2587,customers!A:J,10,0)</f>
        <v>Regular</v>
      </c>
    </row>
    <row r="2588" spans="1:17" x14ac:dyDescent="0.3">
      <c r="A2588" t="s">
        <v>3666</v>
      </c>
      <c r="B2588" s="1">
        <v>45291</v>
      </c>
      <c r="C2588" t="s">
        <v>1185</v>
      </c>
      <c r="D2588" t="s">
        <v>1186</v>
      </c>
      <c r="E2588" t="s">
        <v>27</v>
      </c>
      <c r="F2588" t="s">
        <v>38</v>
      </c>
      <c r="G2588" t="s">
        <v>395</v>
      </c>
      <c r="H2588">
        <v>2</v>
      </c>
      <c r="I2588">
        <v>1841.41</v>
      </c>
      <c r="J2588">
        <v>0</v>
      </c>
      <c r="K2588">
        <v>3682.82</v>
      </c>
      <c r="L2588">
        <v>1073.1199999999999</v>
      </c>
      <c r="M2588">
        <f t="shared" si="122"/>
        <v>3682.82</v>
      </c>
      <c r="N2588" t="str">
        <f t="shared" si="120"/>
        <v>Q4</v>
      </c>
      <c r="O2588" s="2">
        <f t="shared" si="121"/>
        <v>29.138540574885546</v>
      </c>
      <c r="P2588" t="str">
        <f>VLOOKUP(retail_sales_2023!C2588,customers!A:J,5,)</f>
        <v>Lucknow</v>
      </c>
      <c r="Q2588" t="str">
        <f>VLOOKUP(C2588,customers!A:J,10,0)</f>
        <v>Regular</v>
      </c>
    </row>
    <row r="2589" spans="1:17" x14ac:dyDescent="0.3">
      <c r="A2589" t="s">
        <v>3667</v>
      </c>
      <c r="B2589" s="1">
        <v>45276</v>
      </c>
      <c r="C2589" t="s">
        <v>996</v>
      </c>
      <c r="D2589" t="s">
        <v>997</v>
      </c>
      <c r="E2589" t="s">
        <v>33</v>
      </c>
      <c r="F2589" t="s">
        <v>28</v>
      </c>
      <c r="G2589" t="s">
        <v>97</v>
      </c>
      <c r="H2589">
        <v>3</v>
      </c>
      <c r="I2589">
        <v>4307.12</v>
      </c>
      <c r="J2589">
        <v>0.25</v>
      </c>
      <c r="K2589">
        <v>9691.02</v>
      </c>
      <c r="L2589">
        <v>2358.89</v>
      </c>
      <c r="M2589">
        <f t="shared" si="122"/>
        <v>9691.02</v>
      </c>
      <c r="N2589" t="str">
        <f t="shared" si="120"/>
        <v>Q4</v>
      </c>
      <c r="O2589" s="2">
        <f t="shared" si="121"/>
        <v>24.340987842353019</v>
      </c>
      <c r="P2589" t="str">
        <f>VLOOKUP(retail_sales_2023!C2589,customers!A:J,5,)</f>
        <v>Ahmedabad</v>
      </c>
      <c r="Q2589" t="str">
        <f>VLOOKUP(C2589,customers!A:J,10,0)</f>
        <v>Premium</v>
      </c>
    </row>
    <row r="2590" spans="1:17" x14ac:dyDescent="0.3">
      <c r="A2590" t="s">
        <v>3668</v>
      </c>
      <c r="B2590" s="1">
        <v>45092</v>
      </c>
      <c r="C2590" t="s">
        <v>1900</v>
      </c>
      <c r="D2590" t="s">
        <v>1901</v>
      </c>
      <c r="E2590" t="s">
        <v>33</v>
      </c>
      <c r="F2590" t="s">
        <v>81</v>
      </c>
      <c r="G2590" t="s">
        <v>150</v>
      </c>
      <c r="H2590">
        <v>1</v>
      </c>
      <c r="I2590">
        <v>4762.96</v>
      </c>
      <c r="J2590">
        <v>0.1</v>
      </c>
      <c r="K2590">
        <v>4286.66</v>
      </c>
      <c r="L2590">
        <v>1585.75</v>
      </c>
      <c r="M2590">
        <f t="shared" si="122"/>
        <v>4286.6639999999998</v>
      </c>
      <c r="N2590" t="str">
        <f t="shared" si="120"/>
        <v>Q2</v>
      </c>
      <c r="O2590" s="2">
        <f t="shared" si="121"/>
        <v>36.992670284090643</v>
      </c>
      <c r="P2590" t="str">
        <f>VLOOKUP(retail_sales_2023!C2590,customers!A:J,5,)</f>
        <v>Ahmedabad</v>
      </c>
      <c r="Q2590" t="str">
        <f>VLOOKUP(C2590,customers!A:J,10,0)</f>
        <v>Premium</v>
      </c>
    </row>
    <row r="2591" spans="1:17" x14ac:dyDescent="0.3">
      <c r="A2591" t="s">
        <v>3669</v>
      </c>
      <c r="B2591" s="1">
        <v>45269</v>
      </c>
      <c r="C2591" t="s">
        <v>2508</v>
      </c>
      <c r="D2591" t="s">
        <v>2509</v>
      </c>
      <c r="E2591" t="s">
        <v>33</v>
      </c>
      <c r="F2591" t="s">
        <v>52</v>
      </c>
      <c r="G2591" t="s">
        <v>200</v>
      </c>
      <c r="H2591">
        <v>9</v>
      </c>
      <c r="I2591">
        <v>677.38</v>
      </c>
      <c r="J2591">
        <v>0.05</v>
      </c>
      <c r="K2591">
        <v>5791.6</v>
      </c>
      <c r="L2591">
        <v>338.43</v>
      </c>
      <c r="M2591">
        <f t="shared" si="122"/>
        <v>5791.5990000000002</v>
      </c>
      <c r="N2591" t="str">
        <f t="shared" si="120"/>
        <v>Q4</v>
      </c>
      <c r="O2591" s="2">
        <f t="shared" si="121"/>
        <v>5.8434629463360723</v>
      </c>
      <c r="P2591" t="str">
        <f>VLOOKUP(retail_sales_2023!C2591,customers!A:J,5,)</f>
        <v>Ahmedabad</v>
      </c>
      <c r="Q2591" t="str">
        <f>VLOOKUP(C2591,customers!A:J,10,0)</f>
        <v>Premium</v>
      </c>
    </row>
    <row r="2592" spans="1:17" x14ac:dyDescent="0.3">
      <c r="A2592" t="s">
        <v>3670</v>
      </c>
      <c r="B2592" s="1">
        <v>44992</v>
      </c>
      <c r="C2592" t="s">
        <v>570</v>
      </c>
      <c r="D2592" t="s">
        <v>571</v>
      </c>
      <c r="E2592" t="s">
        <v>33</v>
      </c>
      <c r="F2592" t="s">
        <v>81</v>
      </c>
      <c r="G2592" t="s">
        <v>470</v>
      </c>
      <c r="H2592">
        <v>2</v>
      </c>
      <c r="I2592">
        <v>4722.53</v>
      </c>
      <c r="J2592">
        <v>0</v>
      </c>
      <c r="K2592">
        <v>9445.06</v>
      </c>
      <c r="L2592">
        <v>3282.65</v>
      </c>
      <c r="M2592">
        <f t="shared" si="122"/>
        <v>9445.06</v>
      </c>
      <c r="N2592" t="str">
        <f t="shared" si="120"/>
        <v>Q1</v>
      </c>
      <c r="O2592" s="2">
        <f t="shared" si="121"/>
        <v>34.755205366614931</v>
      </c>
      <c r="P2592" t="str">
        <f>VLOOKUP(retail_sales_2023!C2592,customers!A:J,5,)</f>
        <v>Pune</v>
      </c>
      <c r="Q2592" t="str">
        <f>VLOOKUP(C2592,customers!A:J,10,0)</f>
        <v>Premium</v>
      </c>
    </row>
    <row r="2593" spans="1:17" x14ac:dyDescent="0.3">
      <c r="A2593" t="s">
        <v>3671</v>
      </c>
      <c r="B2593" s="1">
        <v>45084</v>
      </c>
      <c r="C2593" t="s">
        <v>275</v>
      </c>
      <c r="D2593" t="s">
        <v>276</v>
      </c>
      <c r="E2593" t="s">
        <v>27</v>
      </c>
      <c r="F2593" t="s">
        <v>43</v>
      </c>
      <c r="G2593" t="s">
        <v>301</v>
      </c>
      <c r="H2593">
        <v>5</v>
      </c>
      <c r="I2593">
        <v>43356.04</v>
      </c>
      <c r="J2593">
        <v>0.05</v>
      </c>
      <c r="K2593">
        <v>205941.19</v>
      </c>
      <c r="L2593">
        <v>18634.29</v>
      </c>
      <c r="M2593">
        <f t="shared" si="122"/>
        <v>205941.19</v>
      </c>
      <c r="N2593" t="str">
        <f t="shared" si="120"/>
        <v>Q2</v>
      </c>
      <c r="O2593" s="2">
        <f t="shared" si="121"/>
        <v>9.0483550182457435</v>
      </c>
      <c r="P2593" t="str">
        <f>VLOOKUP(retail_sales_2023!C2593,customers!A:J,5,)</f>
        <v>Lucknow</v>
      </c>
      <c r="Q2593" t="str">
        <f>VLOOKUP(C2593,customers!A:J,10,0)</f>
        <v>Premium</v>
      </c>
    </row>
    <row r="2594" spans="1:17" x14ac:dyDescent="0.3">
      <c r="A2594" t="s">
        <v>3672</v>
      </c>
      <c r="B2594" s="1">
        <v>44952</v>
      </c>
      <c r="C2594" t="s">
        <v>1087</v>
      </c>
      <c r="D2594" t="s">
        <v>1088</v>
      </c>
      <c r="E2594" t="s">
        <v>15</v>
      </c>
      <c r="F2594" t="s">
        <v>43</v>
      </c>
      <c r="G2594" t="s">
        <v>301</v>
      </c>
      <c r="H2594">
        <v>2</v>
      </c>
      <c r="I2594">
        <v>75312.31</v>
      </c>
      <c r="J2594">
        <v>0</v>
      </c>
      <c r="K2594">
        <v>150624.62</v>
      </c>
      <c r="L2594">
        <v>20461.3</v>
      </c>
      <c r="M2594">
        <f t="shared" si="122"/>
        <v>150624.62</v>
      </c>
      <c r="N2594" t="str">
        <f t="shared" si="120"/>
        <v>Q1</v>
      </c>
      <c r="O2594" s="2">
        <f t="shared" si="121"/>
        <v>13.584299830930693</v>
      </c>
      <c r="P2594" t="str">
        <f>VLOOKUP(retail_sales_2023!C2594,customers!A:J,5,)</f>
        <v>Kochi</v>
      </c>
      <c r="Q2594" t="str">
        <f>VLOOKUP(C2594,customers!A:J,10,0)</f>
        <v>Regular</v>
      </c>
    </row>
    <row r="2595" spans="1:17" x14ac:dyDescent="0.3">
      <c r="A2595" t="s">
        <v>3673</v>
      </c>
      <c r="B2595" s="1">
        <v>45024</v>
      </c>
      <c r="C2595" t="s">
        <v>541</v>
      </c>
      <c r="D2595" t="s">
        <v>542</v>
      </c>
      <c r="E2595" t="s">
        <v>21</v>
      </c>
      <c r="F2595" t="s">
        <v>43</v>
      </c>
      <c r="G2595" t="s">
        <v>128</v>
      </c>
      <c r="H2595">
        <v>4</v>
      </c>
      <c r="I2595">
        <v>18625.89</v>
      </c>
      <c r="J2595">
        <v>0.15</v>
      </c>
      <c r="K2595">
        <v>63328.03</v>
      </c>
      <c r="L2595">
        <v>7577.29</v>
      </c>
      <c r="M2595">
        <f t="shared" si="122"/>
        <v>63328.025999999998</v>
      </c>
      <c r="N2595" t="str">
        <f t="shared" si="120"/>
        <v>Q2</v>
      </c>
      <c r="O2595" s="2">
        <f t="shared" si="121"/>
        <v>11.96514402863945</v>
      </c>
      <c r="P2595" t="str">
        <f>VLOOKUP(retail_sales_2023!C2595,customers!A:J,5,)</f>
        <v>Kolkata</v>
      </c>
      <c r="Q2595" t="str">
        <f>VLOOKUP(C2595,customers!A:J,10,0)</f>
        <v>Premium</v>
      </c>
    </row>
    <row r="2596" spans="1:17" x14ac:dyDescent="0.3">
      <c r="A2596" t="s">
        <v>3674</v>
      </c>
      <c r="B2596" s="1">
        <v>45074</v>
      </c>
      <c r="C2596" t="s">
        <v>1711</v>
      </c>
      <c r="D2596" t="s">
        <v>1712</v>
      </c>
      <c r="E2596" t="s">
        <v>21</v>
      </c>
      <c r="F2596" t="s">
        <v>81</v>
      </c>
      <c r="G2596" t="s">
        <v>150</v>
      </c>
      <c r="H2596">
        <v>1</v>
      </c>
      <c r="I2596">
        <v>4577.1899999999996</v>
      </c>
      <c r="J2596">
        <v>0</v>
      </c>
      <c r="K2596">
        <v>4577.1899999999996</v>
      </c>
      <c r="L2596">
        <v>1610.69</v>
      </c>
      <c r="M2596">
        <f t="shared" si="122"/>
        <v>4577.1899999999996</v>
      </c>
      <c r="N2596" t="str">
        <f t="shared" si="120"/>
        <v>Q2</v>
      </c>
      <c r="O2596" s="2">
        <f t="shared" si="121"/>
        <v>35.18949399085465</v>
      </c>
      <c r="P2596" t="str">
        <f>VLOOKUP(retail_sales_2023!C2596,customers!A:J,5,)</f>
        <v>Bhubaneswar</v>
      </c>
      <c r="Q2596" t="str">
        <f>VLOOKUP(C2596,customers!A:J,10,0)</f>
        <v>Regular</v>
      </c>
    </row>
    <row r="2597" spans="1:17" x14ac:dyDescent="0.3">
      <c r="A2597" t="s">
        <v>3675</v>
      </c>
      <c r="B2597" s="1">
        <v>45176</v>
      </c>
      <c r="C2597" t="s">
        <v>879</v>
      </c>
      <c r="D2597" t="s">
        <v>880</v>
      </c>
      <c r="E2597" t="s">
        <v>21</v>
      </c>
      <c r="F2597" t="s">
        <v>43</v>
      </c>
      <c r="G2597" t="s">
        <v>301</v>
      </c>
      <c r="H2597">
        <v>5</v>
      </c>
      <c r="I2597">
        <v>27706.38</v>
      </c>
      <c r="J2597">
        <v>0.1</v>
      </c>
      <c r="K2597">
        <v>124678.71</v>
      </c>
      <c r="L2597">
        <v>-4388.8999999999996</v>
      </c>
      <c r="M2597">
        <f t="shared" si="122"/>
        <v>124678.70999999999</v>
      </c>
      <c r="N2597" t="str">
        <f t="shared" si="120"/>
        <v>Q3</v>
      </c>
      <c r="O2597" s="2">
        <f t="shared" si="121"/>
        <v>-3.5201679581060787</v>
      </c>
      <c r="P2597" t="str">
        <f>VLOOKUP(retail_sales_2023!C2597,customers!A:J,5,)</f>
        <v>Patna</v>
      </c>
      <c r="Q2597" t="str">
        <f>VLOOKUP(C2597,customers!A:J,10,0)</f>
        <v>Occasional</v>
      </c>
    </row>
    <row r="2598" spans="1:17" x14ac:dyDescent="0.3">
      <c r="A2598" t="s">
        <v>3676</v>
      </c>
      <c r="B2598" s="1">
        <v>45244</v>
      </c>
      <c r="C2598" t="s">
        <v>266</v>
      </c>
      <c r="D2598" t="s">
        <v>267</v>
      </c>
      <c r="E2598" t="s">
        <v>27</v>
      </c>
      <c r="F2598" t="s">
        <v>38</v>
      </c>
      <c r="G2598" t="s">
        <v>395</v>
      </c>
      <c r="H2598">
        <v>3</v>
      </c>
      <c r="I2598">
        <v>2800.94</v>
      </c>
      <c r="J2598">
        <v>0.05</v>
      </c>
      <c r="K2598">
        <v>7982.68</v>
      </c>
      <c r="L2598">
        <v>2555</v>
      </c>
      <c r="M2598">
        <f t="shared" si="122"/>
        <v>7982.6789999999992</v>
      </c>
      <c r="N2598" t="str">
        <f t="shared" si="120"/>
        <v>Q4</v>
      </c>
      <c r="O2598" s="2">
        <f t="shared" si="121"/>
        <v>32.006794710548334</v>
      </c>
      <c r="P2598" t="str">
        <f>VLOOKUP(retail_sales_2023!C2598,customers!A:J,5,)</f>
        <v>Amritsar</v>
      </c>
      <c r="Q2598" t="str">
        <f>VLOOKUP(C2598,customers!A:J,10,0)</f>
        <v>Premium</v>
      </c>
    </row>
    <row r="2599" spans="1:17" x14ac:dyDescent="0.3">
      <c r="A2599" t="s">
        <v>3677</v>
      </c>
      <c r="B2599" s="1">
        <v>45110</v>
      </c>
      <c r="C2599" t="s">
        <v>2025</v>
      </c>
      <c r="D2599" t="s">
        <v>2026</v>
      </c>
      <c r="E2599" t="s">
        <v>33</v>
      </c>
      <c r="F2599" t="s">
        <v>38</v>
      </c>
      <c r="G2599" t="s">
        <v>73</v>
      </c>
      <c r="H2599">
        <v>5</v>
      </c>
      <c r="I2599">
        <v>2179.06</v>
      </c>
      <c r="J2599">
        <v>0</v>
      </c>
      <c r="K2599">
        <v>10895.3</v>
      </c>
      <c r="L2599">
        <v>2336.48</v>
      </c>
      <c r="M2599">
        <f t="shared" si="122"/>
        <v>10895.3</v>
      </c>
      <c r="N2599" t="str">
        <f t="shared" si="120"/>
        <v>Q3</v>
      </c>
      <c r="O2599" s="2">
        <f t="shared" si="121"/>
        <v>21.444843189265097</v>
      </c>
      <c r="P2599" t="str">
        <f>VLOOKUP(retail_sales_2023!C2599,customers!A:J,5,)</f>
        <v>Pune</v>
      </c>
      <c r="Q2599" t="str">
        <f>VLOOKUP(C2599,customers!A:J,10,0)</f>
        <v>Premium</v>
      </c>
    </row>
    <row r="2600" spans="1:17" x14ac:dyDescent="0.3">
      <c r="A2600" t="s">
        <v>3678</v>
      </c>
      <c r="B2600" s="1">
        <v>44995</v>
      </c>
      <c r="C2600" t="s">
        <v>237</v>
      </c>
      <c r="D2600" t="s">
        <v>238</v>
      </c>
      <c r="E2600" t="s">
        <v>33</v>
      </c>
      <c r="F2600" t="s">
        <v>28</v>
      </c>
      <c r="G2600" t="s">
        <v>466</v>
      </c>
      <c r="H2600">
        <v>3</v>
      </c>
      <c r="I2600">
        <v>5579.99</v>
      </c>
      <c r="J2600">
        <v>0.05</v>
      </c>
      <c r="K2600">
        <v>15902.97</v>
      </c>
      <c r="L2600">
        <v>3892.18</v>
      </c>
      <c r="M2600">
        <f t="shared" si="122"/>
        <v>15902.9715</v>
      </c>
      <c r="N2600" t="str">
        <f t="shared" si="120"/>
        <v>Q1</v>
      </c>
      <c r="O2600" s="2">
        <f t="shared" si="121"/>
        <v>24.474547836033146</v>
      </c>
      <c r="P2600" t="str">
        <f>VLOOKUP(retail_sales_2023!C2600,customers!A:J,5,)</f>
        <v>Ahmedabad</v>
      </c>
      <c r="Q2600" t="str">
        <f>VLOOKUP(C2600,customers!A:J,10,0)</f>
        <v>Regular</v>
      </c>
    </row>
    <row r="2601" spans="1:17" x14ac:dyDescent="0.3">
      <c r="A2601" t="s">
        <v>3679</v>
      </c>
      <c r="B2601" s="1">
        <v>45105</v>
      </c>
      <c r="C2601" t="s">
        <v>1503</v>
      </c>
      <c r="D2601" t="s">
        <v>1504</v>
      </c>
      <c r="E2601" t="s">
        <v>33</v>
      </c>
      <c r="F2601" t="s">
        <v>43</v>
      </c>
      <c r="G2601" t="s">
        <v>128</v>
      </c>
      <c r="H2601">
        <v>4</v>
      </c>
      <c r="I2601">
        <v>23399.15</v>
      </c>
      <c r="J2601">
        <v>0.05</v>
      </c>
      <c r="K2601">
        <v>88916.77</v>
      </c>
      <c r="L2601">
        <v>7542.04</v>
      </c>
      <c r="M2601">
        <f t="shared" si="122"/>
        <v>88916.77</v>
      </c>
      <c r="N2601" t="str">
        <f t="shared" si="120"/>
        <v>Q2</v>
      </c>
      <c r="O2601" s="2">
        <f t="shared" si="121"/>
        <v>8.4821344724960195</v>
      </c>
      <c r="P2601" t="str">
        <f>VLOOKUP(retail_sales_2023!C2601,customers!A:J,5,)</f>
        <v>Mumbai</v>
      </c>
      <c r="Q2601" t="str">
        <f>VLOOKUP(C2601,customers!A:J,10,0)</f>
        <v>Premium</v>
      </c>
    </row>
    <row r="2602" spans="1:17" x14ac:dyDescent="0.3">
      <c r="A2602" t="s">
        <v>3680</v>
      </c>
      <c r="B2602" s="1">
        <v>44965</v>
      </c>
      <c r="C2602" t="s">
        <v>1379</v>
      </c>
      <c r="D2602" t="s">
        <v>1380</v>
      </c>
      <c r="E2602" t="s">
        <v>27</v>
      </c>
      <c r="F2602" t="s">
        <v>28</v>
      </c>
      <c r="G2602" t="s">
        <v>439</v>
      </c>
      <c r="H2602">
        <v>2</v>
      </c>
      <c r="I2602">
        <v>581.52</v>
      </c>
      <c r="J2602">
        <v>0.05</v>
      </c>
      <c r="K2602">
        <v>1104.8900000000001</v>
      </c>
      <c r="L2602">
        <v>309.2</v>
      </c>
      <c r="M2602">
        <f t="shared" si="122"/>
        <v>1104.8879999999999</v>
      </c>
      <c r="N2602" t="str">
        <f t="shared" si="120"/>
        <v>Q1</v>
      </c>
      <c r="O2602" s="2">
        <f t="shared" si="121"/>
        <v>27.984686258360558</v>
      </c>
      <c r="P2602" t="str">
        <f>VLOOKUP(retail_sales_2023!C2602,customers!A:J,5,)</f>
        <v>Lucknow</v>
      </c>
      <c r="Q2602" t="str">
        <f>VLOOKUP(C2602,customers!A:J,10,0)</f>
        <v>Premium</v>
      </c>
    </row>
    <row r="2603" spans="1:17" x14ac:dyDescent="0.3">
      <c r="A2603" t="s">
        <v>3681</v>
      </c>
      <c r="B2603" s="1">
        <v>45186</v>
      </c>
      <c r="C2603" t="s">
        <v>1576</v>
      </c>
      <c r="D2603" t="s">
        <v>1577</v>
      </c>
      <c r="E2603" t="s">
        <v>33</v>
      </c>
      <c r="F2603" t="s">
        <v>16</v>
      </c>
      <c r="G2603" t="s">
        <v>17</v>
      </c>
      <c r="H2603">
        <v>3</v>
      </c>
      <c r="I2603">
        <v>845.54</v>
      </c>
      <c r="J2603">
        <v>0.05</v>
      </c>
      <c r="K2603">
        <v>2409.79</v>
      </c>
      <c r="L2603">
        <v>867.27</v>
      </c>
      <c r="M2603">
        <f t="shared" si="122"/>
        <v>2409.7889999999998</v>
      </c>
      <c r="N2603" t="str">
        <f t="shared" si="120"/>
        <v>Q3</v>
      </c>
      <c r="O2603" s="2">
        <f t="shared" si="121"/>
        <v>35.989443063503458</v>
      </c>
      <c r="P2603" t="str">
        <f>VLOOKUP(retail_sales_2023!C2603,customers!A:J,5,)</f>
        <v>Pune</v>
      </c>
      <c r="Q2603" t="str">
        <f>VLOOKUP(C2603,customers!A:J,10,0)</f>
        <v>Regular</v>
      </c>
    </row>
    <row r="2604" spans="1:17" x14ac:dyDescent="0.3">
      <c r="A2604" t="s">
        <v>3682</v>
      </c>
      <c r="B2604" s="1">
        <v>45234</v>
      </c>
      <c r="C2604" t="s">
        <v>428</v>
      </c>
      <c r="D2604" t="s">
        <v>429</v>
      </c>
      <c r="E2604" t="s">
        <v>21</v>
      </c>
      <c r="F2604" t="s">
        <v>38</v>
      </c>
      <c r="G2604" t="s">
        <v>90</v>
      </c>
      <c r="H2604">
        <v>4</v>
      </c>
      <c r="I2604">
        <v>2339.04</v>
      </c>
      <c r="J2604">
        <v>0.1</v>
      </c>
      <c r="K2604">
        <v>8420.5400000000009</v>
      </c>
      <c r="L2604">
        <v>2083.1799999999998</v>
      </c>
      <c r="M2604">
        <f t="shared" si="122"/>
        <v>8420.5439999999999</v>
      </c>
      <c r="N2604" t="str">
        <f t="shared" si="120"/>
        <v>Q4</v>
      </c>
      <c r="O2604" s="2">
        <f t="shared" si="121"/>
        <v>24.739268502970113</v>
      </c>
      <c r="P2604" t="str">
        <f>VLOOKUP(retail_sales_2023!C2604,customers!A:J,5,)</f>
        <v>Kolkata</v>
      </c>
      <c r="Q2604" t="str">
        <f>VLOOKUP(C2604,customers!A:J,10,0)</f>
        <v>Premium</v>
      </c>
    </row>
    <row r="2605" spans="1:17" x14ac:dyDescent="0.3">
      <c r="A2605" t="s">
        <v>3683</v>
      </c>
      <c r="B2605" s="1">
        <v>45162</v>
      </c>
      <c r="C2605" t="s">
        <v>482</v>
      </c>
      <c r="D2605" t="s">
        <v>483</v>
      </c>
      <c r="E2605" t="s">
        <v>15</v>
      </c>
      <c r="F2605" t="s">
        <v>43</v>
      </c>
      <c r="G2605" t="s">
        <v>178</v>
      </c>
      <c r="H2605">
        <v>5</v>
      </c>
      <c r="I2605">
        <v>74324.639999999999</v>
      </c>
      <c r="J2605">
        <v>0</v>
      </c>
      <c r="K2605">
        <v>371623.2</v>
      </c>
      <c r="L2605">
        <v>54125.01</v>
      </c>
      <c r="M2605">
        <f t="shared" si="122"/>
        <v>371623.2</v>
      </c>
      <c r="N2605" t="str">
        <f t="shared" si="120"/>
        <v>Q3</v>
      </c>
      <c r="O2605" s="2">
        <f t="shared" si="121"/>
        <v>14.564486286109155</v>
      </c>
      <c r="P2605" t="str">
        <f>VLOOKUP(retail_sales_2023!C2605,customers!A:J,5,)</f>
        <v>Bengaluru</v>
      </c>
      <c r="Q2605" t="str">
        <f>VLOOKUP(C2605,customers!A:J,10,0)</f>
        <v>Premium</v>
      </c>
    </row>
    <row r="2606" spans="1:17" x14ac:dyDescent="0.3">
      <c r="A2606" t="s">
        <v>3684</v>
      </c>
      <c r="B2606" s="1">
        <v>45004</v>
      </c>
      <c r="C2606" t="s">
        <v>148</v>
      </c>
      <c r="D2606" t="s">
        <v>149</v>
      </c>
      <c r="E2606" t="s">
        <v>21</v>
      </c>
      <c r="F2606" t="s">
        <v>43</v>
      </c>
      <c r="G2606" t="s">
        <v>272</v>
      </c>
      <c r="H2606">
        <v>5</v>
      </c>
      <c r="I2606">
        <v>57116.39</v>
      </c>
      <c r="J2606">
        <v>0.2</v>
      </c>
      <c r="K2606">
        <v>228465.56</v>
      </c>
      <c r="L2606">
        <v>22482.43</v>
      </c>
      <c r="M2606">
        <f t="shared" si="122"/>
        <v>228465.56000000003</v>
      </c>
      <c r="N2606" t="str">
        <f t="shared" si="120"/>
        <v>Q1</v>
      </c>
      <c r="O2606" s="2">
        <f t="shared" si="121"/>
        <v>9.8406210546569906</v>
      </c>
      <c r="P2606" t="str">
        <f>VLOOKUP(retail_sales_2023!C2606,customers!A:J,5,)</f>
        <v>Ranchi</v>
      </c>
      <c r="Q2606" t="str">
        <f>VLOOKUP(C2606,customers!A:J,10,0)</f>
        <v>Premium</v>
      </c>
    </row>
    <row r="2607" spans="1:17" x14ac:dyDescent="0.3">
      <c r="A2607" t="s">
        <v>3685</v>
      </c>
      <c r="B2607" s="1">
        <v>44977</v>
      </c>
      <c r="C2607" t="s">
        <v>604</v>
      </c>
      <c r="D2607" t="s">
        <v>605</v>
      </c>
      <c r="E2607" t="s">
        <v>27</v>
      </c>
      <c r="F2607" t="s">
        <v>38</v>
      </c>
      <c r="G2607" t="s">
        <v>684</v>
      </c>
      <c r="H2607">
        <v>5</v>
      </c>
      <c r="I2607">
        <v>1350.38</v>
      </c>
      <c r="J2607">
        <v>0.25</v>
      </c>
      <c r="K2607">
        <v>5063.93</v>
      </c>
      <c r="L2607">
        <v>1415.98</v>
      </c>
      <c r="M2607">
        <f t="shared" si="122"/>
        <v>5063.9250000000002</v>
      </c>
      <c r="N2607" t="str">
        <f t="shared" si="120"/>
        <v>Q1</v>
      </c>
      <c r="O2607" s="2">
        <f t="shared" si="121"/>
        <v>27.962076884949038</v>
      </c>
      <c r="P2607" t="str">
        <f>VLOOKUP(retail_sales_2023!C2607,customers!A:J,5,)</f>
        <v>Delhi</v>
      </c>
      <c r="Q2607" t="str">
        <f>VLOOKUP(C2607,customers!A:J,10,0)</f>
        <v>Premium</v>
      </c>
    </row>
    <row r="2608" spans="1:17" x14ac:dyDescent="0.3">
      <c r="A2608" t="s">
        <v>3686</v>
      </c>
      <c r="B2608" s="1">
        <v>45066</v>
      </c>
      <c r="C2608" t="s">
        <v>928</v>
      </c>
      <c r="D2608" t="s">
        <v>929</v>
      </c>
      <c r="E2608" t="s">
        <v>27</v>
      </c>
      <c r="F2608" t="s">
        <v>38</v>
      </c>
      <c r="G2608" t="s">
        <v>456</v>
      </c>
      <c r="H2608">
        <v>3</v>
      </c>
      <c r="I2608">
        <v>671.54</v>
      </c>
      <c r="J2608">
        <v>0.1</v>
      </c>
      <c r="K2608">
        <v>1813.16</v>
      </c>
      <c r="L2608">
        <v>505.79</v>
      </c>
      <c r="M2608">
        <f t="shared" si="122"/>
        <v>1813.1579999999999</v>
      </c>
      <c r="N2608" t="str">
        <f t="shared" si="120"/>
        <v>Q2</v>
      </c>
      <c r="O2608" s="2">
        <f t="shared" si="121"/>
        <v>27.89549736371859</v>
      </c>
      <c r="P2608" t="str">
        <f>VLOOKUP(retail_sales_2023!C2608,customers!A:J,5,)</f>
        <v>Jaipur</v>
      </c>
      <c r="Q2608" t="str">
        <f>VLOOKUP(C2608,customers!A:J,10,0)</f>
        <v>Premium</v>
      </c>
    </row>
    <row r="2609" spans="1:17" x14ac:dyDescent="0.3">
      <c r="A2609" t="s">
        <v>3687</v>
      </c>
      <c r="B2609" s="1">
        <v>45170</v>
      </c>
      <c r="C2609" t="s">
        <v>1512</v>
      </c>
      <c r="D2609" t="s">
        <v>1513</v>
      </c>
      <c r="E2609" t="s">
        <v>27</v>
      </c>
      <c r="F2609" t="s">
        <v>43</v>
      </c>
      <c r="G2609" t="s">
        <v>154</v>
      </c>
      <c r="H2609">
        <v>5</v>
      </c>
      <c r="I2609">
        <v>51839.29</v>
      </c>
      <c r="J2609">
        <v>0.1</v>
      </c>
      <c r="K2609">
        <v>233276.81</v>
      </c>
      <c r="L2609">
        <v>33969.46</v>
      </c>
      <c r="M2609">
        <f t="shared" si="122"/>
        <v>233276.80500000002</v>
      </c>
      <c r="N2609" t="str">
        <f t="shared" si="120"/>
        <v>Q3</v>
      </c>
      <c r="O2609" s="2">
        <f t="shared" si="121"/>
        <v>14.56186750839057</v>
      </c>
      <c r="P2609" t="str">
        <f>VLOOKUP(retail_sales_2023!C2609,customers!A:J,5,)</f>
        <v>Delhi</v>
      </c>
      <c r="Q2609" t="str">
        <f>VLOOKUP(C2609,customers!A:J,10,0)</f>
        <v>Premium</v>
      </c>
    </row>
    <row r="2610" spans="1:17" x14ac:dyDescent="0.3">
      <c r="A2610" t="s">
        <v>3688</v>
      </c>
      <c r="B2610" s="1">
        <v>45207</v>
      </c>
      <c r="C2610" t="s">
        <v>1379</v>
      </c>
      <c r="D2610" t="s">
        <v>1380</v>
      </c>
      <c r="E2610" t="s">
        <v>27</v>
      </c>
      <c r="F2610" t="s">
        <v>28</v>
      </c>
      <c r="G2610" t="s">
        <v>29</v>
      </c>
      <c r="H2610">
        <v>1</v>
      </c>
      <c r="I2610">
        <v>4803.6499999999996</v>
      </c>
      <c r="J2610">
        <v>0.05</v>
      </c>
      <c r="K2610">
        <v>4563.47</v>
      </c>
      <c r="L2610">
        <v>710.13</v>
      </c>
      <c r="M2610">
        <f t="shared" si="122"/>
        <v>4563.4674999999997</v>
      </c>
      <c r="N2610" t="str">
        <f t="shared" si="120"/>
        <v>Q4</v>
      </c>
      <c r="O2610" s="2">
        <f t="shared" si="121"/>
        <v>15.561184800163034</v>
      </c>
      <c r="P2610" t="str">
        <f>VLOOKUP(retail_sales_2023!C2610,customers!A:J,5,)</f>
        <v>Lucknow</v>
      </c>
      <c r="Q2610" t="str">
        <f>VLOOKUP(C2610,customers!A:J,10,0)</f>
        <v>Premium</v>
      </c>
    </row>
    <row r="2611" spans="1:17" x14ac:dyDescent="0.3">
      <c r="A2611" t="s">
        <v>3689</v>
      </c>
      <c r="B2611" s="1">
        <v>45277</v>
      </c>
      <c r="C2611" t="s">
        <v>883</v>
      </c>
      <c r="D2611" t="s">
        <v>884</v>
      </c>
      <c r="E2611" t="s">
        <v>21</v>
      </c>
      <c r="F2611" t="s">
        <v>52</v>
      </c>
      <c r="G2611" t="s">
        <v>117</v>
      </c>
      <c r="H2611">
        <v>9</v>
      </c>
      <c r="I2611">
        <v>128.77000000000001</v>
      </c>
      <c r="J2611">
        <v>0</v>
      </c>
      <c r="K2611">
        <v>1158.93</v>
      </c>
      <c r="L2611">
        <v>105.04</v>
      </c>
      <c r="M2611">
        <f t="shared" si="122"/>
        <v>1158.93</v>
      </c>
      <c r="N2611" t="str">
        <f t="shared" si="120"/>
        <v>Q4</v>
      </c>
      <c r="O2611" s="2">
        <f t="shared" si="121"/>
        <v>9.0635327414080233</v>
      </c>
      <c r="P2611" t="str">
        <f>VLOOKUP(retail_sales_2023!C2611,customers!A:J,5,)</f>
        <v>Bhubaneswar</v>
      </c>
      <c r="Q2611" t="str">
        <f>VLOOKUP(C2611,customers!A:J,10,0)</f>
        <v>Regular</v>
      </c>
    </row>
    <row r="2612" spans="1:17" x14ac:dyDescent="0.3">
      <c r="A2612" t="s">
        <v>3690</v>
      </c>
      <c r="B2612" s="1">
        <v>44958</v>
      </c>
      <c r="C2612" t="s">
        <v>1934</v>
      </c>
      <c r="D2612" t="s">
        <v>1935</v>
      </c>
      <c r="E2612" t="s">
        <v>15</v>
      </c>
      <c r="F2612" t="s">
        <v>38</v>
      </c>
      <c r="G2612" t="s">
        <v>90</v>
      </c>
      <c r="H2612">
        <v>5</v>
      </c>
      <c r="I2612">
        <v>3053.01</v>
      </c>
      <c r="J2612">
        <v>0.1</v>
      </c>
      <c r="K2612">
        <v>13738.55</v>
      </c>
      <c r="L2612">
        <v>4511.6400000000003</v>
      </c>
      <c r="M2612">
        <f t="shared" si="122"/>
        <v>13738.545000000002</v>
      </c>
      <c r="N2612" t="str">
        <f t="shared" si="120"/>
        <v>Q1</v>
      </c>
      <c r="O2612" s="2">
        <f t="shared" si="121"/>
        <v>32.839273431330099</v>
      </c>
      <c r="P2612" t="str">
        <f>VLOOKUP(retail_sales_2023!C2612,customers!A:J,5,)</f>
        <v>Kochi</v>
      </c>
      <c r="Q2612" t="str">
        <f>VLOOKUP(C2612,customers!A:J,10,0)</f>
        <v>Premium</v>
      </c>
    </row>
    <row r="2613" spans="1:17" x14ac:dyDescent="0.3">
      <c r="A2613" t="s">
        <v>3691</v>
      </c>
      <c r="B2613" s="1">
        <v>44989</v>
      </c>
      <c r="C2613" t="s">
        <v>968</v>
      </c>
      <c r="D2613" t="s">
        <v>969</v>
      </c>
      <c r="E2613" t="s">
        <v>27</v>
      </c>
      <c r="F2613" t="s">
        <v>43</v>
      </c>
      <c r="G2613" t="s">
        <v>178</v>
      </c>
      <c r="H2613">
        <v>4</v>
      </c>
      <c r="I2613">
        <v>46059.3</v>
      </c>
      <c r="J2613">
        <v>0.15</v>
      </c>
      <c r="K2613">
        <v>156601.62</v>
      </c>
      <c r="L2613">
        <v>14225.36</v>
      </c>
      <c r="M2613">
        <f t="shared" si="122"/>
        <v>156601.62</v>
      </c>
      <c r="N2613" t="str">
        <f t="shared" si="120"/>
        <v>Q1</v>
      </c>
      <c r="O2613" s="2">
        <f t="shared" si="121"/>
        <v>9.0837885329666452</v>
      </c>
      <c r="P2613" t="str">
        <f>VLOOKUP(retail_sales_2023!C2613,customers!A:J,5,)</f>
        <v>Jaipur</v>
      </c>
      <c r="Q2613" t="str">
        <f>VLOOKUP(C2613,customers!A:J,10,0)</f>
        <v>Premium</v>
      </c>
    </row>
    <row r="2614" spans="1:17" x14ac:dyDescent="0.3">
      <c r="A2614" t="s">
        <v>3692</v>
      </c>
      <c r="B2614" s="1">
        <v>45211</v>
      </c>
      <c r="C2614" t="s">
        <v>2481</v>
      </c>
      <c r="D2614" t="s">
        <v>2482</v>
      </c>
      <c r="E2614" t="s">
        <v>27</v>
      </c>
      <c r="F2614" t="s">
        <v>43</v>
      </c>
      <c r="G2614" t="s">
        <v>178</v>
      </c>
      <c r="H2614">
        <v>4</v>
      </c>
      <c r="I2614">
        <v>72241.89</v>
      </c>
      <c r="J2614">
        <v>0</v>
      </c>
      <c r="K2614">
        <v>288967.56</v>
      </c>
      <c r="L2614">
        <v>-14386.12</v>
      </c>
      <c r="M2614">
        <f t="shared" si="122"/>
        <v>288967.56</v>
      </c>
      <c r="N2614" t="str">
        <f t="shared" si="120"/>
        <v>Q4</v>
      </c>
      <c r="O2614" s="2">
        <f t="shared" si="121"/>
        <v>-4.9784550210411167</v>
      </c>
      <c r="P2614" t="str">
        <f>VLOOKUP(retail_sales_2023!C2614,customers!A:J,5,)</f>
        <v>Chandigarh</v>
      </c>
      <c r="Q2614" t="str">
        <f>VLOOKUP(C2614,customers!A:J,10,0)</f>
        <v>Regular</v>
      </c>
    </row>
    <row r="2615" spans="1:17" x14ac:dyDescent="0.3">
      <c r="A2615" t="s">
        <v>3693</v>
      </c>
      <c r="B2615" s="1">
        <v>44968</v>
      </c>
      <c r="C2615" t="s">
        <v>1131</v>
      </c>
      <c r="D2615" t="s">
        <v>1132</v>
      </c>
      <c r="E2615" t="s">
        <v>33</v>
      </c>
      <c r="F2615" t="s">
        <v>38</v>
      </c>
      <c r="G2615" t="s">
        <v>141</v>
      </c>
      <c r="H2615">
        <v>2</v>
      </c>
      <c r="I2615">
        <v>2384.87</v>
      </c>
      <c r="J2615">
        <v>0.15</v>
      </c>
      <c r="K2615">
        <v>4054.28</v>
      </c>
      <c r="L2615">
        <v>1023.29</v>
      </c>
      <c r="M2615">
        <f t="shared" si="122"/>
        <v>4054.2789999999995</v>
      </c>
      <c r="N2615" t="str">
        <f t="shared" si="120"/>
        <v>Q1</v>
      </c>
      <c r="O2615" s="2">
        <f t="shared" si="121"/>
        <v>25.239746638120703</v>
      </c>
      <c r="P2615" t="str">
        <f>VLOOKUP(retail_sales_2023!C2615,customers!A:J,5,)</f>
        <v>Pune</v>
      </c>
      <c r="Q2615" t="str">
        <f>VLOOKUP(C2615,customers!A:J,10,0)</f>
        <v>Premium</v>
      </c>
    </row>
    <row r="2616" spans="1:17" x14ac:dyDescent="0.3">
      <c r="A2616" t="s">
        <v>3694</v>
      </c>
      <c r="B2616" s="1">
        <v>44958</v>
      </c>
      <c r="C2616" t="s">
        <v>351</v>
      </c>
      <c r="D2616" t="s">
        <v>352</v>
      </c>
      <c r="E2616" t="s">
        <v>15</v>
      </c>
      <c r="F2616" t="s">
        <v>52</v>
      </c>
      <c r="G2616" t="s">
        <v>169</v>
      </c>
      <c r="H2616">
        <v>4</v>
      </c>
      <c r="I2616">
        <v>512.35</v>
      </c>
      <c r="J2616">
        <v>0.1</v>
      </c>
      <c r="K2616">
        <v>1844.46</v>
      </c>
      <c r="L2616">
        <v>107.56</v>
      </c>
      <c r="M2616">
        <f t="shared" si="122"/>
        <v>1844.46</v>
      </c>
      <c r="N2616" t="str">
        <f t="shared" si="120"/>
        <v>Q1</v>
      </c>
      <c r="O2616" s="2">
        <f t="shared" si="121"/>
        <v>5.8315170835908612</v>
      </c>
      <c r="P2616" t="str">
        <f>VLOOKUP(retail_sales_2023!C2616,customers!A:J,5,)</f>
        <v>Chennai</v>
      </c>
      <c r="Q2616" t="str">
        <f>VLOOKUP(C2616,customers!A:J,10,0)</f>
        <v>Regular</v>
      </c>
    </row>
    <row r="2617" spans="1:17" x14ac:dyDescent="0.3">
      <c r="A2617" t="s">
        <v>3695</v>
      </c>
      <c r="B2617" s="1">
        <v>44977</v>
      </c>
      <c r="C2617" t="s">
        <v>55</v>
      </c>
      <c r="D2617" t="s">
        <v>56</v>
      </c>
      <c r="E2617" t="s">
        <v>27</v>
      </c>
      <c r="F2617" t="s">
        <v>28</v>
      </c>
      <c r="G2617" t="s">
        <v>325</v>
      </c>
      <c r="H2617">
        <v>1</v>
      </c>
      <c r="I2617">
        <v>6214.95</v>
      </c>
      <c r="J2617">
        <v>0.2</v>
      </c>
      <c r="K2617">
        <v>4971.96</v>
      </c>
      <c r="L2617">
        <v>-219.67</v>
      </c>
      <c r="M2617">
        <f t="shared" si="122"/>
        <v>4971.96</v>
      </c>
      <c r="N2617" t="str">
        <f t="shared" si="120"/>
        <v>Q1</v>
      </c>
      <c r="O2617" s="2">
        <f t="shared" si="121"/>
        <v>-4.4181771373864631</v>
      </c>
      <c r="P2617" t="str">
        <f>VLOOKUP(retail_sales_2023!C2617,customers!A:J,5,)</f>
        <v>Lucknow</v>
      </c>
      <c r="Q2617" t="str">
        <f>VLOOKUP(C2617,customers!A:J,10,0)</f>
        <v>Premium</v>
      </c>
    </row>
    <row r="2618" spans="1:17" x14ac:dyDescent="0.3">
      <c r="A2618" t="s">
        <v>3696</v>
      </c>
      <c r="B2618" s="1">
        <v>44943</v>
      </c>
      <c r="C2618" t="s">
        <v>1698</v>
      </c>
      <c r="D2618" t="s">
        <v>1699</v>
      </c>
      <c r="E2618" t="s">
        <v>15</v>
      </c>
      <c r="F2618" t="s">
        <v>28</v>
      </c>
      <c r="G2618" t="s">
        <v>439</v>
      </c>
      <c r="H2618">
        <v>1</v>
      </c>
      <c r="I2618">
        <v>1098.57</v>
      </c>
      <c r="J2618">
        <v>0.1</v>
      </c>
      <c r="K2618">
        <v>988.71</v>
      </c>
      <c r="L2618">
        <v>182.76</v>
      </c>
      <c r="M2618">
        <f t="shared" si="122"/>
        <v>988.71299999999997</v>
      </c>
      <c r="N2618" t="str">
        <f t="shared" si="120"/>
        <v>Q1</v>
      </c>
      <c r="O2618" s="2">
        <f t="shared" si="121"/>
        <v>18.484692174651819</v>
      </c>
      <c r="P2618" t="str">
        <f>VLOOKUP(retail_sales_2023!C2618,customers!A:J,5,)</f>
        <v>Hyderabad</v>
      </c>
      <c r="Q2618" t="str">
        <f>VLOOKUP(C2618,customers!A:J,10,0)</f>
        <v>Regular</v>
      </c>
    </row>
    <row r="2619" spans="1:17" x14ac:dyDescent="0.3">
      <c r="A2619" t="s">
        <v>3697</v>
      </c>
      <c r="B2619" s="1">
        <v>45005</v>
      </c>
      <c r="C2619" t="s">
        <v>444</v>
      </c>
      <c r="D2619" t="s">
        <v>445</v>
      </c>
      <c r="E2619" t="s">
        <v>27</v>
      </c>
      <c r="F2619" t="s">
        <v>28</v>
      </c>
      <c r="G2619" t="s">
        <v>280</v>
      </c>
      <c r="H2619">
        <v>3</v>
      </c>
      <c r="I2619">
        <v>6875.98</v>
      </c>
      <c r="J2619">
        <v>0.1</v>
      </c>
      <c r="K2619">
        <v>18565.150000000001</v>
      </c>
      <c r="L2619">
        <v>3289.6</v>
      </c>
      <c r="M2619">
        <f t="shared" si="122"/>
        <v>18565.146000000001</v>
      </c>
      <c r="N2619" t="str">
        <f t="shared" si="120"/>
        <v>Q1</v>
      </c>
      <c r="O2619" s="2">
        <f t="shared" si="121"/>
        <v>17.719221229023194</v>
      </c>
      <c r="P2619" t="str">
        <f>VLOOKUP(retail_sales_2023!C2619,customers!A:J,5,)</f>
        <v>Jaipur</v>
      </c>
      <c r="Q2619" t="str">
        <f>VLOOKUP(C2619,customers!A:J,10,0)</f>
        <v>Regular</v>
      </c>
    </row>
    <row r="2620" spans="1:17" x14ac:dyDescent="0.3">
      <c r="A2620" t="s">
        <v>3698</v>
      </c>
      <c r="B2620" s="1">
        <v>45096</v>
      </c>
      <c r="C2620" t="s">
        <v>1425</v>
      </c>
      <c r="D2620" t="s">
        <v>1426</v>
      </c>
      <c r="E2620" t="s">
        <v>27</v>
      </c>
      <c r="F2620" t="s">
        <v>22</v>
      </c>
      <c r="G2620" t="s">
        <v>182</v>
      </c>
      <c r="H2620">
        <v>5</v>
      </c>
      <c r="I2620">
        <v>22218.27</v>
      </c>
      <c r="J2620">
        <v>0</v>
      </c>
      <c r="K2620">
        <v>111091.35</v>
      </c>
      <c r="L2620">
        <v>32452.97</v>
      </c>
      <c r="M2620">
        <f t="shared" si="122"/>
        <v>111091.35</v>
      </c>
      <c r="N2620" t="str">
        <f t="shared" si="120"/>
        <v>Q2</v>
      </c>
      <c r="O2620" s="2">
        <f t="shared" si="121"/>
        <v>29.212868508664265</v>
      </c>
      <c r="P2620" t="str">
        <f>VLOOKUP(retail_sales_2023!C2620,customers!A:J,5,)</f>
        <v>Delhi</v>
      </c>
      <c r="Q2620" t="str">
        <f>VLOOKUP(C2620,customers!A:J,10,0)</f>
        <v>Premium</v>
      </c>
    </row>
    <row r="2621" spans="1:17" x14ac:dyDescent="0.3">
      <c r="A2621" t="s">
        <v>3699</v>
      </c>
      <c r="B2621" s="1">
        <v>45060</v>
      </c>
      <c r="C2621" t="s">
        <v>2521</v>
      </c>
      <c r="D2621" t="s">
        <v>2522</v>
      </c>
      <c r="E2621" t="s">
        <v>33</v>
      </c>
      <c r="F2621" t="s">
        <v>16</v>
      </c>
      <c r="G2621" t="s">
        <v>305</v>
      </c>
      <c r="H2621">
        <v>4</v>
      </c>
      <c r="I2621">
        <v>552.80999999999995</v>
      </c>
      <c r="J2621">
        <v>0</v>
      </c>
      <c r="K2621">
        <v>2211.2399999999998</v>
      </c>
      <c r="L2621">
        <v>681.95</v>
      </c>
      <c r="M2621">
        <f t="shared" si="122"/>
        <v>2211.2399999999998</v>
      </c>
      <c r="N2621" t="str">
        <f t="shared" si="120"/>
        <v>Q2</v>
      </c>
      <c r="O2621" s="2">
        <f t="shared" si="121"/>
        <v>30.84016208100433</v>
      </c>
      <c r="P2621" t="str">
        <f>VLOOKUP(retail_sales_2023!C2621,customers!A:J,5,)</f>
        <v>Ahmedabad</v>
      </c>
      <c r="Q2621" t="str">
        <f>VLOOKUP(C2621,customers!A:J,10,0)</f>
        <v>Premium</v>
      </c>
    </row>
    <row r="2622" spans="1:17" x14ac:dyDescent="0.3">
      <c r="A2622" t="s">
        <v>3700</v>
      </c>
      <c r="B2622" s="1">
        <v>45196</v>
      </c>
      <c r="C2622" t="s">
        <v>1506</v>
      </c>
      <c r="D2622" t="s">
        <v>1507</v>
      </c>
      <c r="E2622" t="s">
        <v>27</v>
      </c>
      <c r="F2622" t="s">
        <v>52</v>
      </c>
      <c r="G2622" t="s">
        <v>937</v>
      </c>
      <c r="H2622">
        <v>1</v>
      </c>
      <c r="I2622">
        <v>355.23</v>
      </c>
      <c r="J2622">
        <v>0.25</v>
      </c>
      <c r="K2622">
        <v>266.42</v>
      </c>
      <c r="L2622">
        <v>18.38</v>
      </c>
      <c r="M2622">
        <f t="shared" si="122"/>
        <v>266.42250000000001</v>
      </c>
      <c r="N2622" t="str">
        <f t="shared" si="120"/>
        <v>Q3</v>
      </c>
      <c r="O2622" s="2">
        <f t="shared" si="121"/>
        <v>6.8988814653554522</v>
      </c>
      <c r="P2622" t="str">
        <f>VLOOKUP(retail_sales_2023!C2622,customers!A:J,5,)</f>
        <v>Chandigarh</v>
      </c>
      <c r="Q2622" t="str">
        <f>VLOOKUP(C2622,customers!A:J,10,0)</f>
        <v>Premium</v>
      </c>
    </row>
    <row r="2623" spans="1:17" x14ac:dyDescent="0.3">
      <c r="A2623" t="s">
        <v>3701</v>
      </c>
      <c r="B2623" s="1">
        <v>45198</v>
      </c>
      <c r="C2623" t="s">
        <v>580</v>
      </c>
      <c r="D2623" t="s">
        <v>581</v>
      </c>
      <c r="E2623" t="s">
        <v>21</v>
      </c>
      <c r="F2623" t="s">
        <v>22</v>
      </c>
      <c r="G2623" t="s">
        <v>1039</v>
      </c>
      <c r="H2623">
        <v>2</v>
      </c>
      <c r="I2623">
        <v>43469.63</v>
      </c>
      <c r="J2623">
        <v>0</v>
      </c>
      <c r="K2623">
        <v>86939.26</v>
      </c>
      <c r="L2623">
        <v>16321.01</v>
      </c>
      <c r="M2623">
        <f t="shared" si="122"/>
        <v>86939.26</v>
      </c>
      <c r="N2623" t="str">
        <f t="shared" si="120"/>
        <v>Q3</v>
      </c>
      <c r="O2623" s="2">
        <f t="shared" si="121"/>
        <v>18.772888106017927</v>
      </c>
      <c r="P2623" t="str">
        <f>VLOOKUP(retail_sales_2023!C2623,customers!A:J,5,)</f>
        <v>Patna</v>
      </c>
      <c r="Q2623" t="str">
        <f>VLOOKUP(C2623,customers!A:J,10,0)</f>
        <v>Regular</v>
      </c>
    </row>
    <row r="2624" spans="1:17" x14ac:dyDescent="0.3">
      <c r="A2624" t="s">
        <v>3702</v>
      </c>
      <c r="B2624" s="1">
        <v>44929</v>
      </c>
      <c r="C2624" t="s">
        <v>50</v>
      </c>
      <c r="D2624" t="s">
        <v>51</v>
      </c>
      <c r="E2624" t="s">
        <v>21</v>
      </c>
      <c r="F2624" t="s">
        <v>43</v>
      </c>
      <c r="G2624" t="s">
        <v>301</v>
      </c>
      <c r="H2624">
        <v>5</v>
      </c>
      <c r="I2624">
        <v>52360.37</v>
      </c>
      <c r="J2624">
        <v>0.15</v>
      </c>
      <c r="K2624">
        <v>222531.57</v>
      </c>
      <c r="L2624">
        <v>32026.02</v>
      </c>
      <c r="M2624">
        <f t="shared" si="122"/>
        <v>222531.57250000001</v>
      </c>
      <c r="N2624" t="str">
        <f t="shared" si="120"/>
        <v>Q1</v>
      </c>
      <c r="O2624" s="2">
        <f t="shared" si="121"/>
        <v>14.391674853145556</v>
      </c>
      <c r="P2624" t="str">
        <f>VLOOKUP(retail_sales_2023!C2624,customers!A:J,5,)</f>
        <v>Patna</v>
      </c>
      <c r="Q2624" t="str">
        <f>VLOOKUP(C2624,customers!A:J,10,0)</f>
        <v>Premium</v>
      </c>
    </row>
    <row r="2625" spans="1:17" x14ac:dyDescent="0.3">
      <c r="A2625" t="s">
        <v>3703</v>
      </c>
      <c r="B2625" s="1">
        <v>45044</v>
      </c>
      <c r="C2625" t="s">
        <v>1900</v>
      </c>
      <c r="D2625" t="s">
        <v>1901</v>
      </c>
      <c r="E2625" t="s">
        <v>33</v>
      </c>
      <c r="F2625" t="s">
        <v>81</v>
      </c>
      <c r="G2625" t="s">
        <v>264</v>
      </c>
      <c r="H2625">
        <v>2</v>
      </c>
      <c r="I2625">
        <v>4404.72</v>
      </c>
      <c r="J2625">
        <v>0</v>
      </c>
      <c r="K2625">
        <v>8809.44</v>
      </c>
      <c r="L2625">
        <v>2668.28</v>
      </c>
      <c r="M2625">
        <f t="shared" si="122"/>
        <v>8809.44</v>
      </c>
      <c r="N2625" t="str">
        <f t="shared" si="120"/>
        <v>Q2</v>
      </c>
      <c r="O2625" s="2">
        <f t="shared" si="121"/>
        <v>30.288871937376271</v>
      </c>
      <c r="P2625" t="str">
        <f>VLOOKUP(retail_sales_2023!C2625,customers!A:J,5,)</f>
        <v>Ahmedabad</v>
      </c>
      <c r="Q2625" t="str">
        <f>VLOOKUP(C2625,customers!A:J,10,0)</f>
        <v>Premium</v>
      </c>
    </row>
    <row r="2626" spans="1:17" x14ac:dyDescent="0.3">
      <c r="A2626" t="s">
        <v>3704</v>
      </c>
      <c r="B2626" s="1">
        <v>45279</v>
      </c>
      <c r="C2626" t="s">
        <v>1399</v>
      </c>
      <c r="D2626" t="s">
        <v>1400</v>
      </c>
      <c r="E2626" t="s">
        <v>21</v>
      </c>
      <c r="F2626" t="s">
        <v>52</v>
      </c>
      <c r="G2626" t="s">
        <v>268</v>
      </c>
      <c r="H2626">
        <v>4</v>
      </c>
      <c r="I2626">
        <v>83.11</v>
      </c>
      <c r="J2626">
        <v>0.05</v>
      </c>
      <c r="K2626">
        <v>315.82</v>
      </c>
      <c r="L2626">
        <v>21.19</v>
      </c>
      <c r="M2626">
        <f t="shared" si="122"/>
        <v>315.81799999999998</v>
      </c>
      <c r="N2626" t="str">
        <f t="shared" si="120"/>
        <v>Q4</v>
      </c>
      <c r="O2626" s="2">
        <f t="shared" si="121"/>
        <v>6.7095180799189418</v>
      </c>
      <c r="P2626" t="str">
        <f>VLOOKUP(retail_sales_2023!C2626,customers!A:J,5,)</f>
        <v>Bhubaneswar</v>
      </c>
      <c r="Q2626" t="str">
        <f>VLOOKUP(C2626,customers!A:J,10,0)</f>
        <v>Premium</v>
      </c>
    </row>
    <row r="2627" spans="1:17" x14ac:dyDescent="0.3">
      <c r="A2627" t="s">
        <v>3705</v>
      </c>
      <c r="B2627" s="1">
        <v>45043</v>
      </c>
      <c r="C2627" t="s">
        <v>1984</v>
      </c>
      <c r="D2627" t="s">
        <v>1985</v>
      </c>
      <c r="E2627" t="s">
        <v>27</v>
      </c>
      <c r="F2627" t="s">
        <v>52</v>
      </c>
      <c r="G2627" t="s">
        <v>235</v>
      </c>
      <c r="H2627">
        <v>10</v>
      </c>
      <c r="I2627">
        <v>201.81</v>
      </c>
      <c r="J2627">
        <v>0.25</v>
      </c>
      <c r="K2627">
        <v>1513.57</v>
      </c>
      <c r="L2627">
        <v>113.75</v>
      </c>
      <c r="M2627">
        <f t="shared" si="122"/>
        <v>1513.5749999999998</v>
      </c>
      <c r="N2627" t="str">
        <f t="shared" ref="N2627:N2690" si="123">"Q"&amp;ROUNDUP(MONTH(B2627)/3,0)</f>
        <v>Q2</v>
      </c>
      <c r="O2627" s="2">
        <f t="shared" ref="O2627:O2690" si="124">(L2627/K2627)*100</f>
        <v>7.5153445166064339</v>
      </c>
      <c r="P2627" t="str">
        <f>VLOOKUP(retail_sales_2023!C2627,customers!A:J,5,)</f>
        <v>Chandigarh</v>
      </c>
      <c r="Q2627" t="str">
        <f>VLOOKUP(C2627,customers!A:J,10,0)</f>
        <v>Premium</v>
      </c>
    </row>
    <row r="2628" spans="1:17" x14ac:dyDescent="0.3">
      <c r="A2628" t="s">
        <v>3706</v>
      </c>
      <c r="B2628" s="1">
        <v>45040</v>
      </c>
      <c r="C2628" t="s">
        <v>437</v>
      </c>
      <c r="D2628" t="s">
        <v>438</v>
      </c>
      <c r="E2628" t="s">
        <v>21</v>
      </c>
      <c r="F2628" t="s">
        <v>52</v>
      </c>
      <c r="G2628" t="s">
        <v>937</v>
      </c>
      <c r="H2628">
        <v>5</v>
      </c>
      <c r="I2628">
        <v>559.99</v>
      </c>
      <c r="J2628">
        <v>0.05</v>
      </c>
      <c r="K2628">
        <v>2659.95</v>
      </c>
      <c r="L2628">
        <v>190.09</v>
      </c>
      <c r="M2628">
        <f t="shared" si="122"/>
        <v>2659.9524999999999</v>
      </c>
      <c r="N2628" t="str">
        <f t="shared" si="123"/>
        <v>Q2</v>
      </c>
      <c r="O2628" s="2">
        <f t="shared" si="124"/>
        <v>7.1463749318596221</v>
      </c>
      <c r="P2628" t="str">
        <f>VLOOKUP(retail_sales_2023!C2628,customers!A:J,5,)</f>
        <v>Kolkata</v>
      </c>
      <c r="Q2628" t="str">
        <f>VLOOKUP(C2628,customers!A:J,10,0)</f>
        <v>Premium</v>
      </c>
    </row>
    <row r="2629" spans="1:17" x14ac:dyDescent="0.3">
      <c r="A2629" t="s">
        <v>3707</v>
      </c>
      <c r="B2629" s="1">
        <v>45205</v>
      </c>
      <c r="C2629" t="s">
        <v>846</v>
      </c>
      <c r="D2629" t="s">
        <v>847</v>
      </c>
      <c r="E2629" t="s">
        <v>15</v>
      </c>
      <c r="F2629" t="s">
        <v>43</v>
      </c>
      <c r="G2629" t="s">
        <v>154</v>
      </c>
      <c r="H2629">
        <v>5</v>
      </c>
      <c r="I2629">
        <v>73744.37</v>
      </c>
      <c r="J2629">
        <v>0.25</v>
      </c>
      <c r="K2629">
        <v>276541.39</v>
      </c>
      <c r="L2629">
        <v>40898.31</v>
      </c>
      <c r="M2629">
        <f t="shared" ref="M2629:M2692" si="125">H2629*I2629*(1-J2629)</f>
        <v>276541.38749999995</v>
      </c>
      <c r="N2629" t="str">
        <f t="shared" si="123"/>
        <v>Q4</v>
      </c>
      <c r="O2629" s="2">
        <f t="shared" si="124"/>
        <v>14.78921835172666</v>
      </c>
      <c r="P2629" t="str">
        <f>VLOOKUP(retail_sales_2023!C2629,customers!A:J,5,)</f>
        <v>Coimbatore</v>
      </c>
      <c r="Q2629" t="str">
        <f>VLOOKUP(C2629,customers!A:J,10,0)</f>
        <v>Premium</v>
      </c>
    </row>
    <row r="2630" spans="1:17" x14ac:dyDescent="0.3">
      <c r="A2630" t="s">
        <v>3708</v>
      </c>
      <c r="B2630" s="1">
        <v>45025</v>
      </c>
      <c r="C2630" t="s">
        <v>1231</v>
      </c>
      <c r="D2630" t="s">
        <v>1232</v>
      </c>
      <c r="E2630" t="s">
        <v>15</v>
      </c>
      <c r="F2630" t="s">
        <v>16</v>
      </c>
      <c r="G2630" t="s">
        <v>296</v>
      </c>
      <c r="H2630">
        <v>5</v>
      </c>
      <c r="I2630">
        <v>411.74</v>
      </c>
      <c r="J2630">
        <v>0</v>
      </c>
      <c r="K2630">
        <v>2058.6999999999998</v>
      </c>
      <c r="L2630">
        <v>870</v>
      </c>
      <c r="M2630">
        <f t="shared" si="125"/>
        <v>2058.6999999999998</v>
      </c>
      <c r="N2630" t="str">
        <f t="shared" si="123"/>
        <v>Q2</v>
      </c>
      <c r="O2630" s="2">
        <f t="shared" si="124"/>
        <v>42.259678437849132</v>
      </c>
      <c r="P2630" t="str">
        <f>VLOOKUP(retail_sales_2023!C2630,customers!A:J,5,)</f>
        <v>Coimbatore</v>
      </c>
      <c r="Q2630" t="str">
        <f>VLOOKUP(C2630,customers!A:J,10,0)</f>
        <v>Regular</v>
      </c>
    </row>
    <row r="2631" spans="1:17" x14ac:dyDescent="0.3">
      <c r="A2631" t="s">
        <v>3709</v>
      </c>
      <c r="B2631" s="1">
        <v>45213</v>
      </c>
      <c r="C2631" t="s">
        <v>550</v>
      </c>
      <c r="D2631" t="s">
        <v>551</v>
      </c>
      <c r="E2631" t="s">
        <v>15</v>
      </c>
      <c r="F2631" t="s">
        <v>16</v>
      </c>
      <c r="G2631" t="s">
        <v>286</v>
      </c>
      <c r="H2631">
        <v>5</v>
      </c>
      <c r="I2631">
        <v>680.97</v>
      </c>
      <c r="J2631">
        <v>0.15</v>
      </c>
      <c r="K2631">
        <v>2894.12</v>
      </c>
      <c r="L2631">
        <v>970.52</v>
      </c>
      <c r="M2631">
        <f t="shared" si="125"/>
        <v>2894.1225000000004</v>
      </c>
      <c r="N2631" t="str">
        <f t="shared" si="123"/>
        <v>Q4</v>
      </c>
      <c r="O2631" s="2">
        <f t="shared" si="124"/>
        <v>33.534200378698884</v>
      </c>
      <c r="P2631" t="str">
        <f>VLOOKUP(retail_sales_2023!C2631,customers!A:J,5,)</f>
        <v>Coimbatore</v>
      </c>
      <c r="Q2631" t="str">
        <f>VLOOKUP(C2631,customers!A:J,10,0)</f>
        <v>Occasional</v>
      </c>
    </row>
    <row r="2632" spans="1:17" x14ac:dyDescent="0.3">
      <c r="A2632" t="s">
        <v>3710</v>
      </c>
      <c r="B2632" s="1">
        <v>45277</v>
      </c>
      <c r="C2632" t="s">
        <v>1146</v>
      </c>
      <c r="D2632" t="s">
        <v>1147</v>
      </c>
      <c r="E2632" t="s">
        <v>27</v>
      </c>
      <c r="F2632" t="s">
        <v>43</v>
      </c>
      <c r="G2632" t="s">
        <v>301</v>
      </c>
      <c r="H2632">
        <v>5</v>
      </c>
      <c r="I2632">
        <v>42511.02</v>
      </c>
      <c r="J2632">
        <v>0</v>
      </c>
      <c r="K2632">
        <v>212555.1</v>
      </c>
      <c r="L2632">
        <v>18665.259999999998</v>
      </c>
      <c r="M2632">
        <f t="shared" si="125"/>
        <v>212555.09999999998</v>
      </c>
      <c r="N2632" t="str">
        <f t="shared" si="123"/>
        <v>Q4</v>
      </c>
      <c r="O2632" s="2">
        <f t="shared" si="124"/>
        <v>8.7813748058738632</v>
      </c>
      <c r="P2632" t="str">
        <f>VLOOKUP(retail_sales_2023!C2632,customers!A:J,5,)</f>
        <v>Jaipur</v>
      </c>
      <c r="Q2632" t="str">
        <f>VLOOKUP(C2632,customers!A:J,10,0)</f>
        <v>Premium</v>
      </c>
    </row>
    <row r="2633" spans="1:17" x14ac:dyDescent="0.3">
      <c r="A2633" t="s">
        <v>3711</v>
      </c>
      <c r="B2633" s="1">
        <v>44986</v>
      </c>
      <c r="C2633" t="s">
        <v>514</v>
      </c>
      <c r="D2633" t="s">
        <v>515</v>
      </c>
      <c r="E2633" t="s">
        <v>27</v>
      </c>
      <c r="F2633" t="s">
        <v>43</v>
      </c>
      <c r="G2633" t="s">
        <v>154</v>
      </c>
      <c r="H2633">
        <v>1</v>
      </c>
      <c r="I2633">
        <v>3936.15</v>
      </c>
      <c r="J2633">
        <v>0</v>
      </c>
      <c r="K2633">
        <v>3936.15</v>
      </c>
      <c r="L2633">
        <v>605</v>
      </c>
      <c r="M2633">
        <f t="shared" si="125"/>
        <v>3936.15</v>
      </c>
      <c r="N2633" t="str">
        <f t="shared" si="123"/>
        <v>Q1</v>
      </c>
      <c r="O2633" s="2">
        <f t="shared" si="124"/>
        <v>15.370349199090484</v>
      </c>
      <c r="P2633" t="str">
        <f>VLOOKUP(retail_sales_2023!C2633,customers!A:J,5,)</f>
        <v>Delhi</v>
      </c>
      <c r="Q2633" t="str">
        <f>VLOOKUP(C2633,customers!A:J,10,0)</f>
        <v>Premium</v>
      </c>
    </row>
    <row r="2634" spans="1:17" x14ac:dyDescent="0.3">
      <c r="A2634" t="s">
        <v>3712</v>
      </c>
      <c r="B2634" s="1">
        <v>45090</v>
      </c>
      <c r="C2634" t="s">
        <v>708</v>
      </c>
      <c r="D2634" t="s">
        <v>709</v>
      </c>
      <c r="E2634" t="s">
        <v>33</v>
      </c>
      <c r="F2634" t="s">
        <v>28</v>
      </c>
      <c r="G2634" t="s">
        <v>466</v>
      </c>
      <c r="H2634">
        <v>2</v>
      </c>
      <c r="I2634">
        <v>3582.94</v>
      </c>
      <c r="J2634">
        <v>0.3</v>
      </c>
      <c r="K2634">
        <v>5016.12</v>
      </c>
      <c r="L2634">
        <v>1130.8599999999999</v>
      </c>
      <c r="M2634">
        <f t="shared" si="125"/>
        <v>5016.116</v>
      </c>
      <c r="N2634" t="str">
        <f t="shared" si="123"/>
        <v>Q2</v>
      </c>
      <c r="O2634" s="2">
        <f t="shared" si="124"/>
        <v>22.544516478872115</v>
      </c>
      <c r="P2634" t="str">
        <f>VLOOKUP(retail_sales_2023!C2634,customers!A:J,5,)</f>
        <v>Mumbai</v>
      </c>
      <c r="Q2634" t="str">
        <f>VLOOKUP(C2634,customers!A:J,10,0)</f>
        <v>Premium</v>
      </c>
    </row>
    <row r="2635" spans="1:17" x14ac:dyDescent="0.3">
      <c r="A2635" t="s">
        <v>3713</v>
      </c>
      <c r="B2635" s="1">
        <v>44970</v>
      </c>
      <c r="C2635" t="s">
        <v>674</v>
      </c>
      <c r="D2635" t="s">
        <v>675</v>
      </c>
      <c r="E2635" t="s">
        <v>27</v>
      </c>
      <c r="F2635" t="s">
        <v>43</v>
      </c>
      <c r="G2635" t="s">
        <v>282</v>
      </c>
      <c r="H2635">
        <v>2</v>
      </c>
      <c r="I2635">
        <v>34868.21</v>
      </c>
      <c r="J2635">
        <v>0.2</v>
      </c>
      <c r="K2635">
        <v>55789.14</v>
      </c>
      <c r="L2635">
        <v>6000.92</v>
      </c>
      <c r="M2635">
        <f t="shared" si="125"/>
        <v>55789.135999999999</v>
      </c>
      <c r="N2635" t="str">
        <f t="shared" si="123"/>
        <v>Q1</v>
      </c>
      <c r="O2635" s="2">
        <f t="shared" si="124"/>
        <v>10.756430373366573</v>
      </c>
      <c r="P2635" t="str">
        <f>VLOOKUP(retail_sales_2023!C2635,customers!A:J,5,)</f>
        <v>Jaipur</v>
      </c>
      <c r="Q2635" t="str">
        <f>VLOOKUP(C2635,customers!A:J,10,0)</f>
        <v>Premium</v>
      </c>
    </row>
    <row r="2636" spans="1:17" x14ac:dyDescent="0.3">
      <c r="A2636" t="s">
        <v>3714</v>
      </c>
      <c r="B2636" s="1">
        <v>45072</v>
      </c>
      <c r="C2636" t="s">
        <v>1503</v>
      </c>
      <c r="D2636" t="s">
        <v>1504</v>
      </c>
      <c r="E2636" t="s">
        <v>33</v>
      </c>
      <c r="F2636" t="s">
        <v>16</v>
      </c>
      <c r="G2636" t="s">
        <v>356</v>
      </c>
      <c r="H2636">
        <v>1</v>
      </c>
      <c r="I2636">
        <v>319.11</v>
      </c>
      <c r="J2636">
        <v>0.05</v>
      </c>
      <c r="K2636">
        <v>303.14999999999998</v>
      </c>
      <c r="L2636">
        <v>110.51</v>
      </c>
      <c r="M2636">
        <f t="shared" si="125"/>
        <v>303.15449999999998</v>
      </c>
      <c r="N2636" t="str">
        <f t="shared" si="123"/>
        <v>Q2</v>
      </c>
      <c r="O2636" s="2">
        <f t="shared" si="124"/>
        <v>36.453900709219859</v>
      </c>
      <c r="P2636" t="str">
        <f>VLOOKUP(retail_sales_2023!C2636,customers!A:J,5,)</f>
        <v>Mumbai</v>
      </c>
      <c r="Q2636" t="str">
        <f>VLOOKUP(C2636,customers!A:J,10,0)</f>
        <v>Premium</v>
      </c>
    </row>
    <row r="2637" spans="1:17" x14ac:dyDescent="0.3">
      <c r="A2637" t="s">
        <v>3715</v>
      </c>
      <c r="B2637" s="1">
        <v>45273</v>
      </c>
      <c r="C2637" t="s">
        <v>547</v>
      </c>
      <c r="D2637" t="s">
        <v>548</v>
      </c>
      <c r="E2637" t="s">
        <v>33</v>
      </c>
      <c r="F2637" t="s">
        <v>16</v>
      </c>
      <c r="G2637" t="s">
        <v>286</v>
      </c>
      <c r="H2637">
        <v>4</v>
      </c>
      <c r="I2637">
        <v>608.22</v>
      </c>
      <c r="J2637">
        <v>0.05</v>
      </c>
      <c r="K2637">
        <v>2311.2399999999998</v>
      </c>
      <c r="L2637">
        <v>791.03</v>
      </c>
      <c r="M2637">
        <f t="shared" si="125"/>
        <v>2311.2359999999999</v>
      </c>
      <c r="N2637" t="str">
        <f t="shared" si="123"/>
        <v>Q4</v>
      </c>
      <c r="O2637" s="2">
        <f t="shared" si="124"/>
        <v>34.225350893892461</v>
      </c>
      <c r="P2637" t="str">
        <f>VLOOKUP(retail_sales_2023!C2637,customers!A:J,5,)</f>
        <v>Pune</v>
      </c>
      <c r="Q2637" t="str">
        <f>VLOOKUP(C2637,customers!A:J,10,0)</f>
        <v>Regular</v>
      </c>
    </row>
    <row r="2638" spans="1:17" x14ac:dyDescent="0.3">
      <c r="A2638" t="s">
        <v>3716</v>
      </c>
      <c r="B2638" s="1">
        <v>44964</v>
      </c>
      <c r="C2638" t="s">
        <v>278</v>
      </c>
      <c r="D2638" t="s">
        <v>279</v>
      </c>
      <c r="E2638" t="s">
        <v>33</v>
      </c>
      <c r="F2638" t="s">
        <v>81</v>
      </c>
      <c r="G2638" t="s">
        <v>470</v>
      </c>
      <c r="H2638">
        <v>5</v>
      </c>
      <c r="I2638">
        <v>1367.71</v>
      </c>
      <c r="J2638">
        <v>0</v>
      </c>
      <c r="K2638">
        <v>6838.55</v>
      </c>
      <c r="L2638">
        <v>2085.16</v>
      </c>
      <c r="M2638">
        <f t="shared" si="125"/>
        <v>6838.55</v>
      </c>
      <c r="N2638" t="str">
        <f t="shared" si="123"/>
        <v>Q1</v>
      </c>
      <c r="O2638" s="2">
        <f t="shared" si="124"/>
        <v>30.491259111946245</v>
      </c>
      <c r="P2638" t="str">
        <f>VLOOKUP(retail_sales_2023!C2638,customers!A:J,5,)</f>
        <v>Pune</v>
      </c>
      <c r="Q2638" t="str">
        <f>VLOOKUP(C2638,customers!A:J,10,0)</f>
        <v>Premium</v>
      </c>
    </row>
    <row r="2639" spans="1:17" x14ac:dyDescent="0.3">
      <c r="A2639" t="s">
        <v>3717</v>
      </c>
      <c r="B2639" s="1">
        <v>45178</v>
      </c>
      <c r="C2639" t="s">
        <v>1114</v>
      </c>
      <c r="D2639" t="s">
        <v>1115</v>
      </c>
      <c r="E2639" t="s">
        <v>27</v>
      </c>
      <c r="F2639" t="s">
        <v>81</v>
      </c>
      <c r="G2639" t="s">
        <v>370</v>
      </c>
      <c r="H2639">
        <v>4</v>
      </c>
      <c r="I2639">
        <v>810.57</v>
      </c>
      <c r="J2639">
        <v>0.05</v>
      </c>
      <c r="K2639">
        <v>3080.17</v>
      </c>
      <c r="L2639">
        <v>-111.35</v>
      </c>
      <c r="M2639">
        <f t="shared" si="125"/>
        <v>3080.1660000000002</v>
      </c>
      <c r="N2639" t="str">
        <f t="shared" si="123"/>
        <v>Q3</v>
      </c>
      <c r="O2639" s="2">
        <f t="shared" si="124"/>
        <v>-3.6150602077158074</v>
      </c>
      <c r="P2639" t="str">
        <f>VLOOKUP(retail_sales_2023!C2639,customers!A:J,5,)</f>
        <v>Lucknow</v>
      </c>
      <c r="Q2639" t="str">
        <f>VLOOKUP(C2639,customers!A:J,10,0)</f>
        <v>Regular</v>
      </c>
    </row>
    <row r="2640" spans="1:17" x14ac:dyDescent="0.3">
      <c r="A2640" t="s">
        <v>3718</v>
      </c>
      <c r="B2640" s="1">
        <v>44999</v>
      </c>
      <c r="C2640" t="s">
        <v>288</v>
      </c>
      <c r="D2640" t="s">
        <v>289</v>
      </c>
      <c r="E2640" t="s">
        <v>27</v>
      </c>
      <c r="F2640" t="s">
        <v>43</v>
      </c>
      <c r="G2640" t="s">
        <v>121</v>
      </c>
      <c r="H2640">
        <v>4</v>
      </c>
      <c r="I2640">
        <v>78913.759999999995</v>
      </c>
      <c r="J2640">
        <v>0</v>
      </c>
      <c r="K2640">
        <v>315655.03999999998</v>
      </c>
      <c r="L2640">
        <v>43507.519999999997</v>
      </c>
      <c r="M2640">
        <f t="shared" si="125"/>
        <v>315655.03999999998</v>
      </c>
      <c r="N2640" t="str">
        <f t="shared" si="123"/>
        <v>Q1</v>
      </c>
      <c r="O2640" s="2">
        <f t="shared" si="124"/>
        <v>13.783248954301506</v>
      </c>
      <c r="P2640" t="str">
        <f>VLOOKUP(retail_sales_2023!C2640,customers!A:J,5,)</f>
        <v>Delhi</v>
      </c>
      <c r="Q2640" t="str">
        <f>VLOOKUP(C2640,customers!A:J,10,0)</f>
        <v>Premium</v>
      </c>
    </row>
    <row r="2641" spans="1:17" x14ac:dyDescent="0.3">
      <c r="A2641" t="s">
        <v>3719</v>
      </c>
      <c r="B2641" s="1">
        <v>45102</v>
      </c>
      <c r="C2641" t="s">
        <v>1072</v>
      </c>
      <c r="D2641" t="s">
        <v>1073</v>
      </c>
      <c r="E2641" t="s">
        <v>21</v>
      </c>
      <c r="F2641" t="s">
        <v>16</v>
      </c>
      <c r="G2641" t="s">
        <v>296</v>
      </c>
      <c r="H2641">
        <v>3</v>
      </c>
      <c r="I2641">
        <v>687.36</v>
      </c>
      <c r="J2641">
        <v>0.2</v>
      </c>
      <c r="K2641">
        <v>1649.66</v>
      </c>
      <c r="L2641">
        <v>743.54</v>
      </c>
      <c r="M2641">
        <f t="shared" si="125"/>
        <v>1649.664</v>
      </c>
      <c r="N2641" t="str">
        <f t="shared" si="123"/>
        <v>Q2</v>
      </c>
      <c r="O2641" s="2">
        <f t="shared" si="124"/>
        <v>45.072317932179963</v>
      </c>
      <c r="P2641" t="str">
        <f>VLOOKUP(retail_sales_2023!C2641,customers!A:J,5,)</f>
        <v>Patna</v>
      </c>
      <c r="Q2641" t="str">
        <f>VLOOKUP(C2641,customers!A:J,10,0)</f>
        <v>Regular</v>
      </c>
    </row>
    <row r="2642" spans="1:17" x14ac:dyDescent="0.3">
      <c r="A2642" t="s">
        <v>3720</v>
      </c>
      <c r="B2642" s="1">
        <v>45175</v>
      </c>
      <c r="C2642" t="s">
        <v>2119</v>
      </c>
      <c r="D2642" t="s">
        <v>2120</v>
      </c>
      <c r="E2642" t="s">
        <v>21</v>
      </c>
      <c r="F2642" t="s">
        <v>38</v>
      </c>
      <c r="G2642" t="s">
        <v>77</v>
      </c>
      <c r="H2642">
        <v>3</v>
      </c>
      <c r="I2642">
        <v>1875.51</v>
      </c>
      <c r="J2642">
        <v>0</v>
      </c>
      <c r="K2642">
        <v>5626.53</v>
      </c>
      <c r="L2642">
        <v>2001.38</v>
      </c>
      <c r="M2642">
        <f t="shared" si="125"/>
        <v>5626.53</v>
      </c>
      <c r="N2642" t="str">
        <f t="shared" si="123"/>
        <v>Q3</v>
      </c>
      <c r="O2642" s="2">
        <f t="shared" si="124"/>
        <v>35.570413736352599</v>
      </c>
      <c r="P2642" t="str">
        <f>VLOOKUP(retail_sales_2023!C2642,customers!A:J,5,)</f>
        <v>Ranchi</v>
      </c>
      <c r="Q2642" t="str">
        <f>VLOOKUP(C2642,customers!A:J,10,0)</f>
        <v>Premium</v>
      </c>
    </row>
    <row r="2643" spans="1:17" x14ac:dyDescent="0.3">
      <c r="A2643" t="s">
        <v>3721</v>
      </c>
      <c r="B2643" s="1">
        <v>45133</v>
      </c>
      <c r="C2643" t="s">
        <v>2329</v>
      </c>
      <c r="D2643" t="s">
        <v>2330</v>
      </c>
      <c r="E2643" t="s">
        <v>15</v>
      </c>
      <c r="F2643" t="s">
        <v>81</v>
      </c>
      <c r="G2643" t="s">
        <v>333</v>
      </c>
      <c r="H2643">
        <v>5</v>
      </c>
      <c r="I2643">
        <v>1965.31</v>
      </c>
      <c r="J2643">
        <v>0.25</v>
      </c>
      <c r="K2643">
        <v>7369.91</v>
      </c>
      <c r="L2643">
        <v>2831.65</v>
      </c>
      <c r="M2643">
        <f t="shared" si="125"/>
        <v>7369.9124999999995</v>
      </c>
      <c r="N2643" t="str">
        <f t="shared" si="123"/>
        <v>Q3</v>
      </c>
      <c r="O2643" s="2">
        <f t="shared" si="124"/>
        <v>38.421771771975507</v>
      </c>
      <c r="P2643" t="str">
        <f>VLOOKUP(retail_sales_2023!C2643,customers!A:J,5,)</f>
        <v>Chennai</v>
      </c>
      <c r="Q2643" t="str">
        <f>VLOOKUP(C2643,customers!A:J,10,0)</f>
        <v>Premium</v>
      </c>
    </row>
    <row r="2644" spans="1:17" x14ac:dyDescent="0.3">
      <c r="A2644" t="s">
        <v>3722</v>
      </c>
      <c r="B2644" s="1">
        <v>45188</v>
      </c>
      <c r="C2644" t="s">
        <v>826</v>
      </c>
      <c r="D2644" t="s">
        <v>827</v>
      </c>
      <c r="E2644" t="s">
        <v>33</v>
      </c>
      <c r="F2644" t="s">
        <v>81</v>
      </c>
      <c r="G2644" t="s">
        <v>82</v>
      </c>
      <c r="H2644">
        <v>2</v>
      </c>
      <c r="I2644">
        <v>4321.5</v>
      </c>
      <c r="J2644">
        <v>0</v>
      </c>
      <c r="K2644">
        <v>8643</v>
      </c>
      <c r="L2644">
        <v>1870.4</v>
      </c>
      <c r="M2644">
        <f t="shared" si="125"/>
        <v>8643</v>
      </c>
      <c r="N2644" t="str">
        <f t="shared" si="123"/>
        <v>Q3</v>
      </c>
      <c r="O2644" s="2">
        <f t="shared" si="124"/>
        <v>21.640634039106793</v>
      </c>
      <c r="P2644" t="str">
        <f>VLOOKUP(retail_sales_2023!C2644,customers!A:J,5,)</f>
        <v>Mumbai</v>
      </c>
      <c r="Q2644" t="str">
        <f>VLOOKUP(C2644,customers!A:J,10,0)</f>
        <v>Premium</v>
      </c>
    </row>
    <row r="2645" spans="1:17" x14ac:dyDescent="0.3">
      <c r="A2645" t="s">
        <v>3723</v>
      </c>
      <c r="B2645" s="1">
        <v>45117</v>
      </c>
      <c r="C2645" t="s">
        <v>406</v>
      </c>
      <c r="D2645" t="s">
        <v>407</v>
      </c>
      <c r="E2645" t="s">
        <v>15</v>
      </c>
      <c r="F2645" t="s">
        <v>16</v>
      </c>
      <c r="G2645" t="s">
        <v>898</v>
      </c>
      <c r="H2645">
        <v>1</v>
      </c>
      <c r="I2645">
        <v>950.72</v>
      </c>
      <c r="J2645">
        <v>0.05</v>
      </c>
      <c r="K2645">
        <v>903.18</v>
      </c>
      <c r="L2645">
        <v>243.35</v>
      </c>
      <c r="M2645">
        <f t="shared" si="125"/>
        <v>903.18399999999997</v>
      </c>
      <c r="N2645" t="str">
        <f t="shared" si="123"/>
        <v>Q3</v>
      </c>
      <c r="O2645" s="2">
        <f t="shared" si="124"/>
        <v>26.943687858455679</v>
      </c>
      <c r="P2645" t="str">
        <f>VLOOKUP(retail_sales_2023!C2645,customers!A:J,5,)</f>
        <v>Hyderabad</v>
      </c>
      <c r="Q2645" t="str">
        <f>VLOOKUP(C2645,customers!A:J,10,0)</f>
        <v>Premium</v>
      </c>
    </row>
    <row r="2646" spans="1:17" x14ac:dyDescent="0.3">
      <c r="A2646" t="s">
        <v>3724</v>
      </c>
      <c r="B2646" s="1">
        <v>45228</v>
      </c>
      <c r="C2646" t="s">
        <v>1157</v>
      </c>
      <c r="D2646" t="s">
        <v>1158</v>
      </c>
      <c r="E2646" t="s">
        <v>27</v>
      </c>
      <c r="F2646" t="s">
        <v>52</v>
      </c>
      <c r="G2646" t="s">
        <v>235</v>
      </c>
      <c r="H2646">
        <v>7</v>
      </c>
      <c r="I2646">
        <v>734.86</v>
      </c>
      <c r="J2646">
        <v>0.2</v>
      </c>
      <c r="K2646">
        <v>4115.22</v>
      </c>
      <c r="L2646">
        <v>249.12</v>
      </c>
      <c r="M2646">
        <f t="shared" si="125"/>
        <v>4115.2160000000003</v>
      </c>
      <c r="N2646" t="str">
        <f t="shared" si="123"/>
        <v>Q4</v>
      </c>
      <c r="O2646" s="2">
        <f t="shared" si="124"/>
        <v>6.0536253225829961</v>
      </c>
      <c r="P2646" t="str">
        <f>VLOOKUP(retail_sales_2023!C2646,customers!A:J,5,)</f>
        <v>Lucknow</v>
      </c>
      <c r="Q2646" t="str">
        <f>VLOOKUP(C2646,customers!A:J,10,0)</f>
        <v>Occasional</v>
      </c>
    </row>
    <row r="2647" spans="1:17" x14ac:dyDescent="0.3">
      <c r="A2647" t="s">
        <v>3725</v>
      </c>
      <c r="B2647" s="1">
        <v>45152</v>
      </c>
      <c r="C2647" t="s">
        <v>2687</v>
      </c>
      <c r="D2647" t="s">
        <v>2688</v>
      </c>
      <c r="E2647" t="s">
        <v>33</v>
      </c>
      <c r="F2647" t="s">
        <v>16</v>
      </c>
      <c r="G2647" t="s">
        <v>286</v>
      </c>
      <c r="H2647">
        <v>1</v>
      </c>
      <c r="I2647">
        <v>242.98</v>
      </c>
      <c r="J2647">
        <v>0</v>
      </c>
      <c r="K2647">
        <v>242.98</v>
      </c>
      <c r="L2647">
        <v>72.66</v>
      </c>
      <c r="M2647">
        <f t="shared" si="125"/>
        <v>242.98</v>
      </c>
      <c r="N2647" t="str">
        <f t="shared" si="123"/>
        <v>Q3</v>
      </c>
      <c r="O2647" s="2">
        <f t="shared" si="124"/>
        <v>29.90369577743024</v>
      </c>
      <c r="P2647" t="str">
        <f>VLOOKUP(retail_sales_2023!C2647,customers!A:J,5,)</f>
        <v>Surat</v>
      </c>
      <c r="Q2647" t="str">
        <f>VLOOKUP(C2647,customers!A:J,10,0)</f>
        <v>Regular</v>
      </c>
    </row>
    <row r="2648" spans="1:17" x14ac:dyDescent="0.3">
      <c r="A2648" t="s">
        <v>3726</v>
      </c>
      <c r="B2648" s="1">
        <v>44941</v>
      </c>
      <c r="C2648" t="s">
        <v>107</v>
      </c>
      <c r="D2648" t="s">
        <v>108</v>
      </c>
      <c r="E2648" t="s">
        <v>15</v>
      </c>
      <c r="F2648" t="s">
        <v>38</v>
      </c>
      <c r="G2648" t="s">
        <v>684</v>
      </c>
      <c r="H2648">
        <v>4</v>
      </c>
      <c r="I2648">
        <v>2888.35</v>
      </c>
      <c r="J2648">
        <v>0.15</v>
      </c>
      <c r="K2648">
        <v>9820.39</v>
      </c>
      <c r="L2648">
        <v>2076.81</v>
      </c>
      <c r="M2648">
        <f t="shared" si="125"/>
        <v>9820.39</v>
      </c>
      <c r="N2648" t="str">
        <f t="shared" si="123"/>
        <v>Q1</v>
      </c>
      <c r="O2648" s="2">
        <f t="shared" si="124"/>
        <v>21.147938116510648</v>
      </c>
      <c r="P2648" t="str">
        <f>VLOOKUP(retail_sales_2023!C2648,customers!A:J,5,)</f>
        <v>Chennai</v>
      </c>
      <c r="Q2648" t="str">
        <f>VLOOKUP(C2648,customers!A:J,10,0)</f>
        <v>Premium</v>
      </c>
    </row>
    <row r="2649" spans="1:17" x14ac:dyDescent="0.3">
      <c r="A2649" t="s">
        <v>3727</v>
      </c>
      <c r="B2649" s="1">
        <v>45257</v>
      </c>
      <c r="C2649" t="s">
        <v>409</v>
      </c>
      <c r="D2649" t="s">
        <v>410</v>
      </c>
      <c r="E2649" t="s">
        <v>21</v>
      </c>
      <c r="F2649" t="s">
        <v>16</v>
      </c>
      <c r="G2649" t="s">
        <v>171</v>
      </c>
      <c r="H2649">
        <v>4</v>
      </c>
      <c r="I2649">
        <v>401.45</v>
      </c>
      <c r="J2649">
        <v>0</v>
      </c>
      <c r="K2649">
        <v>1605.8</v>
      </c>
      <c r="L2649">
        <v>572.30999999999995</v>
      </c>
      <c r="M2649">
        <f t="shared" si="125"/>
        <v>1605.8</v>
      </c>
      <c r="N2649" t="str">
        <f t="shared" si="123"/>
        <v>Q4</v>
      </c>
      <c r="O2649" s="2">
        <f t="shared" si="124"/>
        <v>35.640179349856766</v>
      </c>
      <c r="P2649" t="str">
        <f>VLOOKUP(retail_sales_2023!C2649,customers!A:J,5,)</f>
        <v>Patna</v>
      </c>
      <c r="Q2649" t="str">
        <f>VLOOKUP(C2649,customers!A:J,10,0)</f>
        <v>Regular</v>
      </c>
    </row>
    <row r="2650" spans="1:17" x14ac:dyDescent="0.3">
      <c r="A2650" t="s">
        <v>3728</v>
      </c>
      <c r="B2650" s="1">
        <v>45058</v>
      </c>
      <c r="C2650" t="s">
        <v>294</v>
      </c>
      <c r="D2650" t="s">
        <v>295</v>
      </c>
      <c r="E2650" t="s">
        <v>21</v>
      </c>
      <c r="F2650" t="s">
        <v>22</v>
      </c>
      <c r="G2650" t="s">
        <v>23</v>
      </c>
      <c r="H2650">
        <v>3</v>
      </c>
      <c r="I2650">
        <v>35887.85</v>
      </c>
      <c r="J2650">
        <v>0</v>
      </c>
      <c r="K2650">
        <v>107663.55</v>
      </c>
      <c r="L2650">
        <v>28881.8</v>
      </c>
      <c r="M2650">
        <f t="shared" si="125"/>
        <v>107663.54999999999</v>
      </c>
      <c r="N2650" t="str">
        <f t="shared" si="123"/>
        <v>Q2</v>
      </c>
      <c r="O2650" s="2">
        <f t="shared" si="124"/>
        <v>26.825977779852138</v>
      </c>
      <c r="P2650" t="str">
        <f>VLOOKUP(retail_sales_2023!C2650,customers!A:J,5,)</f>
        <v>Patna</v>
      </c>
      <c r="Q2650" t="str">
        <f>VLOOKUP(C2650,customers!A:J,10,0)</f>
        <v>Occasional</v>
      </c>
    </row>
    <row r="2651" spans="1:17" x14ac:dyDescent="0.3">
      <c r="A2651" t="s">
        <v>3729</v>
      </c>
      <c r="B2651" s="1">
        <v>45228</v>
      </c>
      <c r="C2651" t="s">
        <v>351</v>
      </c>
      <c r="D2651" t="s">
        <v>352</v>
      </c>
      <c r="E2651" t="s">
        <v>15</v>
      </c>
      <c r="F2651" t="s">
        <v>28</v>
      </c>
      <c r="G2651" t="s">
        <v>97</v>
      </c>
      <c r="H2651">
        <v>3</v>
      </c>
      <c r="I2651">
        <v>2849.66</v>
      </c>
      <c r="J2651">
        <v>0.15</v>
      </c>
      <c r="K2651">
        <v>7266.63</v>
      </c>
      <c r="L2651">
        <v>1475.49</v>
      </c>
      <c r="M2651">
        <f t="shared" si="125"/>
        <v>7266.6329999999998</v>
      </c>
      <c r="N2651" t="str">
        <f t="shared" si="123"/>
        <v>Q4</v>
      </c>
      <c r="O2651" s="2">
        <f t="shared" si="124"/>
        <v>20.305010713356811</v>
      </c>
      <c r="P2651" t="str">
        <f>VLOOKUP(retail_sales_2023!C2651,customers!A:J,5,)</f>
        <v>Chennai</v>
      </c>
      <c r="Q2651" t="str">
        <f>VLOOKUP(C2651,customers!A:J,10,0)</f>
        <v>Regular</v>
      </c>
    </row>
    <row r="2652" spans="1:17" x14ac:dyDescent="0.3">
      <c r="A2652" t="s">
        <v>3730</v>
      </c>
      <c r="B2652" s="1">
        <v>45261</v>
      </c>
      <c r="C2652" t="s">
        <v>491</v>
      </c>
      <c r="D2652" t="s">
        <v>492</v>
      </c>
      <c r="E2652" t="s">
        <v>21</v>
      </c>
      <c r="F2652" t="s">
        <v>28</v>
      </c>
      <c r="G2652" t="s">
        <v>439</v>
      </c>
      <c r="H2652">
        <v>3</v>
      </c>
      <c r="I2652">
        <v>6357.92</v>
      </c>
      <c r="J2652">
        <v>0.05</v>
      </c>
      <c r="K2652">
        <v>18120.07</v>
      </c>
      <c r="L2652">
        <v>3164.59</v>
      </c>
      <c r="M2652">
        <f t="shared" si="125"/>
        <v>18120.072</v>
      </c>
      <c r="N2652" t="str">
        <f t="shared" si="123"/>
        <v>Q4</v>
      </c>
      <c r="O2652" s="2">
        <f t="shared" si="124"/>
        <v>17.464557256125389</v>
      </c>
      <c r="P2652" t="str">
        <f>VLOOKUP(retail_sales_2023!C2652,customers!A:J,5,)</f>
        <v>Patna</v>
      </c>
      <c r="Q2652" t="str">
        <f>VLOOKUP(C2652,customers!A:J,10,0)</f>
        <v>Premium</v>
      </c>
    </row>
    <row r="2653" spans="1:17" x14ac:dyDescent="0.3">
      <c r="A2653" t="s">
        <v>3731</v>
      </c>
      <c r="B2653" s="1">
        <v>45169</v>
      </c>
      <c r="C2653" t="s">
        <v>693</v>
      </c>
      <c r="D2653" t="s">
        <v>694</v>
      </c>
      <c r="E2653" t="s">
        <v>27</v>
      </c>
      <c r="F2653" t="s">
        <v>22</v>
      </c>
      <c r="G2653" t="s">
        <v>210</v>
      </c>
      <c r="H2653">
        <v>2</v>
      </c>
      <c r="I2653">
        <v>41827.96</v>
      </c>
      <c r="J2653">
        <v>0</v>
      </c>
      <c r="K2653">
        <v>83655.92</v>
      </c>
      <c r="L2653">
        <v>-5712.23</v>
      </c>
      <c r="M2653">
        <f t="shared" si="125"/>
        <v>83655.92</v>
      </c>
      <c r="N2653" t="str">
        <f t="shared" si="123"/>
        <v>Q3</v>
      </c>
      <c r="O2653" s="2">
        <f t="shared" si="124"/>
        <v>-6.8282435959104868</v>
      </c>
      <c r="P2653" t="str">
        <f>VLOOKUP(retail_sales_2023!C2653,customers!A:J,5,)</f>
        <v>Delhi</v>
      </c>
      <c r="Q2653" t="str">
        <f>VLOOKUP(C2653,customers!A:J,10,0)</f>
        <v>Regular</v>
      </c>
    </row>
    <row r="2654" spans="1:17" x14ac:dyDescent="0.3">
      <c r="A2654" t="s">
        <v>3732</v>
      </c>
      <c r="B2654" s="1">
        <v>44970</v>
      </c>
      <c r="C2654" t="s">
        <v>625</v>
      </c>
      <c r="D2654" t="s">
        <v>626</v>
      </c>
      <c r="E2654" t="s">
        <v>21</v>
      </c>
      <c r="F2654" t="s">
        <v>38</v>
      </c>
      <c r="G2654" t="s">
        <v>48</v>
      </c>
      <c r="H2654">
        <v>4</v>
      </c>
      <c r="I2654">
        <v>2906.09</v>
      </c>
      <c r="J2654">
        <v>0.05</v>
      </c>
      <c r="K2654">
        <v>11043.14</v>
      </c>
      <c r="L2654">
        <v>3306.83</v>
      </c>
      <c r="M2654">
        <f t="shared" si="125"/>
        <v>11043.142</v>
      </c>
      <c r="N2654" t="str">
        <f t="shared" si="123"/>
        <v>Q1</v>
      </c>
      <c r="O2654" s="2">
        <f t="shared" si="124"/>
        <v>29.944653422848937</v>
      </c>
      <c r="P2654" t="str">
        <f>VLOOKUP(retail_sales_2023!C2654,customers!A:J,5,)</f>
        <v>Ranchi</v>
      </c>
      <c r="Q2654" t="str">
        <f>VLOOKUP(C2654,customers!A:J,10,0)</f>
        <v>Premium</v>
      </c>
    </row>
    <row r="2655" spans="1:17" x14ac:dyDescent="0.3">
      <c r="A2655" t="s">
        <v>3733</v>
      </c>
      <c r="B2655" s="1">
        <v>45031</v>
      </c>
      <c r="C2655" t="s">
        <v>1572</v>
      </c>
      <c r="D2655" t="s">
        <v>1573</v>
      </c>
      <c r="E2655" t="s">
        <v>15</v>
      </c>
      <c r="F2655" t="s">
        <v>28</v>
      </c>
      <c r="G2655" t="s">
        <v>29</v>
      </c>
      <c r="H2655">
        <v>1</v>
      </c>
      <c r="I2655">
        <v>1831</v>
      </c>
      <c r="J2655">
        <v>0.05</v>
      </c>
      <c r="K2655">
        <v>1739.45</v>
      </c>
      <c r="L2655">
        <v>292.14999999999998</v>
      </c>
      <c r="M2655">
        <f t="shared" si="125"/>
        <v>1739.4499999999998</v>
      </c>
      <c r="N2655" t="str">
        <f t="shared" si="123"/>
        <v>Q2</v>
      </c>
      <c r="O2655" s="2">
        <f t="shared" si="124"/>
        <v>16.795538819741871</v>
      </c>
      <c r="P2655" t="str">
        <f>VLOOKUP(retail_sales_2023!C2655,customers!A:J,5,)</f>
        <v>Kochi</v>
      </c>
      <c r="Q2655" t="str">
        <f>VLOOKUP(C2655,customers!A:J,10,0)</f>
        <v>Regular</v>
      </c>
    </row>
    <row r="2656" spans="1:17" x14ac:dyDescent="0.3">
      <c r="A2656" t="s">
        <v>3734</v>
      </c>
      <c r="B2656" s="1">
        <v>45005</v>
      </c>
      <c r="C2656" t="s">
        <v>1841</v>
      </c>
      <c r="D2656" t="s">
        <v>1842</v>
      </c>
      <c r="E2656" t="s">
        <v>33</v>
      </c>
      <c r="F2656" t="s">
        <v>52</v>
      </c>
      <c r="G2656" t="s">
        <v>169</v>
      </c>
      <c r="H2656">
        <v>5</v>
      </c>
      <c r="I2656">
        <v>166.59</v>
      </c>
      <c r="J2656">
        <v>0.15</v>
      </c>
      <c r="K2656">
        <v>708.01</v>
      </c>
      <c r="L2656">
        <v>53.49</v>
      </c>
      <c r="M2656">
        <f t="shared" si="125"/>
        <v>708.00750000000005</v>
      </c>
      <c r="N2656" t="str">
        <f t="shared" si="123"/>
        <v>Q1</v>
      </c>
      <c r="O2656" s="2">
        <f t="shared" si="124"/>
        <v>7.5549780370333757</v>
      </c>
      <c r="P2656" t="str">
        <f>VLOOKUP(retail_sales_2023!C2656,customers!A:J,5,)</f>
        <v>Nagpur</v>
      </c>
      <c r="Q2656" t="str">
        <f>VLOOKUP(C2656,customers!A:J,10,0)</f>
        <v>Premium</v>
      </c>
    </row>
    <row r="2657" spans="1:17" x14ac:dyDescent="0.3">
      <c r="A2657" t="s">
        <v>3735</v>
      </c>
      <c r="B2657" s="1">
        <v>44943</v>
      </c>
      <c r="C2657" t="s">
        <v>999</v>
      </c>
      <c r="D2657" t="s">
        <v>1000</v>
      </c>
      <c r="E2657" t="s">
        <v>33</v>
      </c>
      <c r="F2657" t="s">
        <v>43</v>
      </c>
      <c r="G2657" t="s">
        <v>121</v>
      </c>
      <c r="H2657">
        <v>3</v>
      </c>
      <c r="I2657">
        <v>47318.53</v>
      </c>
      <c r="J2657">
        <v>0</v>
      </c>
      <c r="K2657">
        <v>141955.59</v>
      </c>
      <c r="L2657">
        <v>21917.8</v>
      </c>
      <c r="M2657">
        <f t="shared" si="125"/>
        <v>141955.59</v>
      </c>
      <c r="N2657" t="str">
        <f t="shared" si="123"/>
        <v>Q1</v>
      </c>
      <c r="O2657" s="2">
        <f t="shared" si="124"/>
        <v>15.43989919664312</v>
      </c>
      <c r="P2657" t="str">
        <f>VLOOKUP(retail_sales_2023!C2657,customers!A:J,5,)</f>
        <v>Surat</v>
      </c>
      <c r="Q2657" t="str">
        <f>VLOOKUP(C2657,customers!A:J,10,0)</f>
        <v>Premium</v>
      </c>
    </row>
    <row r="2658" spans="1:17" x14ac:dyDescent="0.3">
      <c r="A2658" t="s">
        <v>3736</v>
      </c>
      <c r="B2658" s="1">
        <v>45145</v>
      </c>
      <c r="C2658" t="s">
        <v>2580</v>
      </c>
      <c r="D2658" t="s">
        <v>2581</v>
      </c>
      <c r="E2658" t="s">
        <v>21</v>
      </c>
      <c r="F2658" t="s">
        <v>52</v>
      </c>
      <c r="G2658" t="s">
        <v>169</v>
      </c>
      <c r="H2658">
        <v>3</v>
      </c>
      <c r="I2658">
        <v>564.9</v>
      </c>
      <c r="J2658">
        <v>0.15</v>
      </c>
      <c r="K2658">
        <v>1440.49</v>
      </c>
      <c r="L2658">
        <v>95.21</v>
      </c>
      <c r="M2658">
        <f t="shared" si="125"/>
        <v>1440.4949999999999</v>
      </c>
      <c r="N2658" t="str">
        <f t="shared" si="123"/>
        <v>Q3</v>
      </c>
      <c r="O2658" s="2">
        <f t="shared" si="124"/>
        <v>6.6095564703677212</v>
      </c>
      <c r="P2658" t="str">
        <f>VLOOKUP(retail_sales_2023!C2658,customers!A:J,5,)</f>
        <v>Patna</v>
      </c>
      <c r="Q2658" t="str">
        <f>VLOOKUP(C2658,customers!A:J,10,0)</f>
        <v>Premium</v>
      </c>
    </row>
    <row r="2659" spans="1:17" x14ac:dyDescent="0.3">
      <c r="A2659" t="s">
        <v>3737</v>
      </c>
      <c r="B2659" s="1">
        <v>45280</v>
      </c>
      <c r="C2659" t="s">
        <v>586</v>
      </c>
      <c r="D2659" t="s">
        <v>587</v>
      </c>
      <c r="E2659" t="s">
        <v>33</v>
      </c>
      <c r="F2659" t="s">
        <v>52</v>
      </c>
      <c r="G2659" t="s">
        <v>53</v>
      </c>
      <c r="H2659">
        <v>8</v>
      </c>
      <c r="I2659">
        <v>473.1</v>
      </c>
      <c r="J2659">
        <v>0</v>
      </c>
      <c r="K2659">
        <v>3784.8</v>
      </c>
      <c r="L2659">
        <v>284.82</v>
      </c>
      <c r="M2659">
        <f t="shared" si="125"/>
        <v>3784.8</v>
      </c>
      <c r="N2659" t="str">
        <f t="shared" si="123"/>
        <v>Q4</v>
      </c>
      <c r="O2659" s="2">
        <f t="shared" si="124"/>
        <v>7.5253646163601768</v>
      </c>
      <c r="P2659" t="str">
        <f>VLOOKUP(retail_sales_2023!C2659,customers!A:J,5,)</f>
        <v>Mumbai</v>
      </c>
      <c r="Q2659" t="str">
        <f>VLOOKUP(C2659,customers!A:J,10,0)</f>
        <v>Premium</v>
      </c>
    </row>
    <row r="2660" spans="1:17" x14ac:dyDescent="0.3">
      <c r="A2660" t="s">
        <v>3738</v>
      </c>
      <c r="B2660" s="1">
        <v>45001</v>
      </c>
      <c r="C2660" t="s">
        <v>1167</v>
      </c>
      <c r="D2660" t="s">
        <v>1168</v>
      </c>
      <c r="E2660" t="s">
        <v>21</v>
      </c>
      <c r="F2660" t="s">
        <v>52</v>
      </c>
      <c r="G2660" t="s">
        <v>226</v>
      </c>
      <c r="H2660">
        <v>2</v>
      </c>
      <c r="I2660">
        <v>213.88</v>
      </c>
      <c r="J2660">
        <v>0</v>
      </c>
      <c r="K2660">
        <v>427.76</v>
      </c>
      <c r="L2660">
        <v>38.32</v>
      </c>
      <c r="M2660">
        <f t="shared" si="125"/>
        <v>427.76</v>
      </c>
      <c r="N2660" t="str">
        <f t="shared" si="123"/>
        <v>Q1</v>
      </c>
      <c r="O2660" s="2">
        <f t="shared" si="124"/>
        <v>8.9582943706751443</v>
      </c>
      <c r="P2660" t="str">
        <f>VLOOKUP(retail_sales_2023!C2660,customers!A:J,5,)</f>
        <v>Bhubaneswar</v>
      </c>
      <c r="Q2660" t="str">
        <f>VLOOKUP(C2660,customers!A:J,10,0)</f>
        <v>Regular</v>
      </c>
    </row>
    <row r="2661" spans="1:17" x14ac:dyDescent="0.3">
      <c r="A2661" t="s">
        <v>3739</v>
      </c>
      <c r="B2661" s="1">
        <v>45286</v>
      </c>
      <c r="C2661" t="s">
        <v>921</v>
      </c>
      <c r="D2661" t="s">
        <v>922</v>
      </c>
      <c r="E2661" t="s">
        <v>15</v>
      </c>
      <c r="F2661" t="s">
        <v>81</v>
      </c>
      <c r="G2661" t="s">
        <v>158</v>
      </c>
      <c r="H2661">
        <v>4</v>
      </c>
      <c r="I2661">
        <v>4028.86</v>
      </c>
      <c r="J2661">
        <v>0.1</v>
      </c>
      <c r="K2661">
        <v>14503.9</v>
      </c>
      <c r="L2661">
        <v>3437.01</v>
      </c>
      <c r="M2661">
        <f t="shared" si="125"/>
        <v>14503.896000000001</v>
      </c>
      <c r="N2661" t="str">
        <f t="shared" si="123"/>
        <v>Q4</v>
      </c>
      <c r="O2661" s="2">
        <f t="shared" si="124"/>
        <v>23.697143526913454</v>
      </c>
      <c r="P2661" t="str">
        <f>VLOOKUP(retail_sales_2023!C2661,customers!A:J,5,)</f>
        <v>Kochi</v>
      </c>
      <c r="Q2661" t="str">
        <f>VLOOKUP(C2661,customers!A:J,10,0)</f>
        <v>Premium</v>
      </c>
    </row>
    <row r="2662" spans="1:17" x14ac:dyDescent="0.3">
      <c r="A2662" t="s">
        <v>3740</v>
      </c>
      <c r="B2662" s="1">
        <v>45120</v>
      </c>
      <c r="C2662" t="s">
        <v>564</v>
      </c>
      <c r="D2662" t="s">
        <v>565</v>
      </c>
      <c r="E2662" t="s">
        <v>27</v>
      </c>
      <c r="F2662" t="s">
        <v>52</v>
      </c>
      <c r="G2662" t="s">
        <v>169</v>
      </c>
      <c r="H2662">
        <v>7</v>
      </c>
      <c r="I2662">
        <v>284.55</v>
      </c>
      <c r="J2662">
        <v>0.3</v>
      </c>
      <c r="K2662">
        <v>1394.3</v>
      </c>
      <c r="L2662">
        <v>124.11</v>
      </c>
      <c r="M2662">
        <f t="shared" si="125"/>
        <v>1394.2950000000001</v>
      </c>
      <c r="N2662" t="str">
        <f t="shared" si="123"/>
        <v>Q3</v>
      </c>
      <c r="O2662" s="2">
        <f t="shared" si="124"/>
        <v>8.9012407659757589</v>
      </c>
      <c r="P2662" t="str">
        <f>VLOOKUP(retail_sales_2023!C2662,customers!A:J,5,)</f>
        <v>Lucknow</v>
      </c>
      <c r="Q2662" t="str">
        <f>VLOOKUP(C2662,customers!A:J,10,0)</f>
        <v>Premium</v>
      </c>
    </row>
    <row r="2663" spans="1:17" x14ac:dyDescent="0.3">
      <c r="A2663" t="s">
        <v>3741</v>
      </c>
      <c r="B2663" s="1">
        <v>45154</v>
      </c>
      <c r="C2663" t="s">
        <v>741</v>
      </c>
      <c r="D2663" t="s">
        <v>742</v>
      </c>
      <c r="E2663" t="s">
        <v>15</v>
      </c>
      <c r="F2663" t="s">
        <v>28</v>
      </c>
      <c r="G2663" t="s">
        <v>466</v>
      </c>
      <c r="H2663">
        <v>4</v>
      </c>
      <c r="I2663">
        <v>1380.71</v>
      </c>
      <c r="J2663">
        <v>0</v>
      </c>
      <c r="K2663">
        <v>5522.84</v>
      </c>
      <c r="L2663">
        <v>1234.1099999999999</v>
      </c>
      <c r="M2663">
        <f t="shared" si="125"/>
        <v>5522.84</v>
      </c>
      <c r="N2663" t="str">
        <f t="shared" si="123"/>
        <v>Q3</v>
      </c>
      <c r="O2663" s="2">
        <f t="shared" si="124"/>
        <v>22.3455685842791</v>
      </c>
      <c r="P2663" t="str">
        <f>VLOOKUP(retail_sales_2023!C2663,customers!A:J,5,)</f>
        <v>Coimbatore</v>
      </c>
      <c r="Q2663" t="str">
        <f>VLOOKUP(C2663,customers!A:J,10,0)</f>
        <v>Regular</v>
      </c>
    </row>
    <row r="2664" spans="1:17" x14ac:dyDescent="0.3">
      <c r="A2664" t="s">
        <v>3742</v>
      </c>
      <c r="B2664" s="1">
        <v>45269</v>
      </c>
      <c r="C2664" t="s">
        <v>918</v>
      </c>
      <c r="D2664" t="s">
        <v>919</v>
      </c>
      <c r="E2664" t="s">
        <v>33</v>
      </c>
      <c r="F2664" t="s">
        <v>81</v>
      </c>
      <c r="G2664" t="s">
        <v>333</v>
      </c>
      <c r="H2664">
        <v>1</v>
      </c>
      <c r="I2664">
        <v>980.4</v>
      </c>
      <c r="J2664">
        <v>0.25</v>
      </c>
      <c r="K2664">
        <v>735.3</v>
      </c>
      <c r="L2664">
        <v>277.8</v>
      </c>
      <c r="M2664">
        <f t="shared" si="125"/>
        <v>735.3</v>
      </c>
      <c r="N2664" t="str">
        <f t="shared" si="123"/>
        <v>Q4</v>
      </c>
      <c r="O2664" s="2">
        <f t="shared" si="124"/>
        <v>37.780497756017958</v>
      </c>
      <c r="P2664" t="str">
        <f>VLOOKUP(retail_sales_2023!C2664,customers!A:J,5,)</f>
        <v>Ahmedabad</v>
      </c>
      <c r="Q2664" t="str">
        <f>VLOOKUP(C2664,customers!A:J,10,0)</f>
        <v>Regular</v>
      </c>
    </row>
    <row r="2665" spans="1:17" x14ac:dyDescent="0.3">
      <c r="A2665" t="s">
        <v>3743</v>
      </c>
      <c r="B2665" s="1">
        <v>45225</v>
      </c>
      <c r="C2665" t="s">
        <v>838</v>
      </c>
      <c r="D2665" t="s">
        <v>839</v>
      </c>
      <c r="E2665" t="s">
        <v>21</v>
      </c>
      <c r="F2665" t="s">
        <v>81</v>
      </c>
      <c r="G2665" t="s">
        <v>264</v>
      </c>
      <c r="H2665">
        <v>3</v>
      </c>
      <c r="I2665">
        <v>4230.78</v>
      </c>
      <c r="J2665">
        <v>0.2</v>
      </c>
      <c r="K2665">
        <v>10153.870000000001</v>
      </c>
      <c r="L2665">
        <v>2671.01</v>
      </c>
      <c r="M2665">
        <f t="shared" si="125"/>
        <v>10153.872000000001</v>
      </c>
      <c r="N2665" t="str">
        <f t="shared" si="123"/>
        <v>Q4</v>
      </c>
      <c r="O2665" s="2">
        <f t="shared" si="124"/>
        <v>26.305339737459711</v>
      </c>
      <c r="P2665" t="str">
        <f>VLOOKUP(retail_sales_2023!C2665,customers!A:J,5,)</f>
        <v>Patna</v>
      </c>
      <c r="Q2665" t="str">
        <f>VLOOKUP(C2665,customers!A:J,10,0)</f>
        <v>Regular</v>
      </c>
    </row>
    <row r="2666" spans="1:17" x14ac:dyDescent="0.3">
      <c r="A2666" t="s">
        <v>3744</v>
      </c>
      <c r="B2666" s="1">
        <v>45082</v>
      </c>
      <c r="C2666" t="s">
        <v>1919</v>
      </c>
      <c r="D2666" t="s">
        <v>1920</v>
      </c>
      <c r="E2666" t="s">
        <v>15</v>
      </c>
      <c r="F2666" t="s">
        <v>43</v>
      </c>
      <c r="G2666" t="s">
        <v>272</v>
      </c>
      <c r="H2666">
        <v>1</v>
      </c>
      <c r="I2666">
        <v>34022.32</v>
      </c>
      <c r="J2666">
        <v>0</v>
      </c>
      <c r="K2666">
        <v>34022.32</v>
      </c>
      <c r="L2666">
        <v>4665.28</v>
      </c>
      <c r="M2666">
        <f t="shared" si="125"/>
        <v>34022.32</v>
      </c>
      <c r="N2666" t="str">
        <f t="shared" si="123"/>
        <v>Q2</v>
      </c>
      <c r="O2666" s="2">
        <f t="shared" si="124"/>
        <v>13.712409970866185</v>
      </c>
      <c r="P2666" t="str">
        <f>VLOOKUP(retail_sales_2023!C2666,customers!A:J,5,)</f>
        <v>Bengaluru</v>
      </c>
      <c r="Q2666" t="str">
        <f>VLOOKUP(C2666,customers!A:J,10,0)</f>
        <v>Regular</v>
      </c>
    </row>
    <row r="2667" spans="1:17" x14ac:dyDescent="0.3">
      <c r="A2667" t="s">
        <v>3745</v>
      </c>
      <c r="B2667" s="1">
        <v>44975</v>
      </c>
      <c r="C2667" t="s">
        <v>773</v>
      </c>
      <c r="D2667" t="s">
        <v>774</v>
      </c>
      <c r="E2667" t="s">
        <v>21</v>
      </c>
      <c r="F2667" t="s">
        <v>43</v>
      </c>
      <c r="G2667" t="s">
        <v>110</v>
      </c>
      <c r="H2667">
        <v>2</v>
      </c>
      <c r="I2667">
        <v>44937.05</v>
      </c>
      <c r="J2667">
        <v>0</v>
      </c>
      <c r="K2667">
        <v>89874.1</v>
      </c>
      <c r="L2667">
        <v>9657.99</v>
      </c>
      <c r="M2667">
        <f t="shared" si="125"/>
        <v>89874.1</v>
      </c>
      <c r="N2667" t="str">
        <f t="shared" si="123"/>
        <v>Q1</v>
      </c>
      <c r="O2667" s="2">
        <f t="shared" si="124"/>
        <v>10.746132645556393</v>
      </c>
      <c r="P2667" t="str">
        <f>VLOOKUP(retail_sales_2023!C2667,customers!A:J,5,)</f>
        <v>Ranchi</v>
      </c>
      <c r="Q2667" t="str">
        <f>VLOOKUP(C2667,customers!A:J,10,0)</f>
        <v>Premium</v>
      </c>
    </row>
    <row r="2668" spans="1:17" x14ac:dyDescent="0.3">
      <c r="A2668" t="s">
        <v>3746</v>
      </c>
      <c r="B2668" s="1">
        <v>44985</v>
      </c>
      <c r="C2668" t="s">
        <v>1094</v>
      </c>
      <c r="D2668" t="s">
        <v>1095</v>
      </c>
      <c r="E2668" t="s">
        <v>27</v>
      </c>
      <c r="F2668" t="s">
        <v>38</v>
      </c>
      <c r="G2668" t="s">
        <v>141</v>
      </c>
      <c r="H2668">
        <v>5</v>
      </c>
      <c r="I2668">
        <v>2536.64</v>
      </c>
      <c r="J2668">
        <v>0.05</v>
      </c>
      <c r="K2668">
        <v>12049.04</v>
      </c>
      <c r="L2668">
        <v>3344.95</v>
      </c>
      <c r="M2668">
        <f t="shared" si="125"/>
        <v>12049.039999999999</v>
      </c>
      <c r="N2668" t="str">
        <f t="shared" si="123"/>
        <v>Q1</v>
      </c>
      <c r="O2668" s="2">
        <f t="shared" si="124"/>
        <v>27.761132837138891</v>
      </c>
      <c r="P2668" t="str">
        <f>VLOOKUP(retail_sales_2023!C2668,customers!A:J,5,)</f>
        <v>Lucknow</v>
      </c>
      <c r="Q2668" t="str">
        <f>VLOOKUP(C2668,customers!A:J,10,0)</f>
        <v>Premium</v>
      </c>
    </row>
    <row r="2669" spans="1:17" x14ac:dyDescent="0.3">
      <c r="A2669" t="s">
        <v>3747</v>
      </c>
      <c r="B2669" s="1">
        <v>45130</v>
      </c>
      <c r="C2669" t="s">
        <v>628</v>
      </c>
      <c r="D2669" t="s">
        <v>629</v>
      </c>
      <c r="E2669" t="s">
        <v>27</v>
      </c>
      <c r="F2669" t="s">
        <v>81</v>
      </c>
      <c r="G2669" t="s">
        <v>101</v>
      </c>
      <c r="H2669">
        <v>4</v>
      </c>
      <c r="I2669">
        <v>1143.19</v>
      </c>
      <c r="J2669">
        <v>0.05</v>
      </c>
      <c r="K2669">
        <v>4344.12</v>
      </c>
      <c r="L2669">
        <v>1049.52</v>
      </c>
      <c r="M2669">
        <f t="shared" si="125"/>
        <v>4344.1220000000003</v>
      </c>
      <c r="N2669" t="str">
        <f t="shared" si="123"/>
        <v>Q3</v>
      </c>
      <c r="O2669" s="2">
        <f t="shared" si="124"/>
        <v>24.159553603491617</v>
      </c>
      <c r="P2669" t="str">
        <f>VLOOKUP(retail_sales_2023!C2669,customers!A:J,5,)</f>
        <v>Chandigarh</v>
      </c>
      <c r="Q2669" t="str">
        <f>VLOOKUP(C2669,customers!A:J,10,0)</f>
        <v>Premium</v>
      </c>
    </row>
    <row r="2670" spans="1:17" x14ac:dyDescent="0.3">
      <c r="A2670" t="s">
        <v>3748</v>
      </c>
      <c r="B2670" s="1">
        <v>45265</v>
      </c>
      <c r="C2670" t="s">
        <v>1629</v>
      </c>
      <c r="D2670" t="s">
        <v>1630</v>
      </c>
      <c r="E2670" t="s">
        <v>15</v>
      </c>
      <c r="F2670" t="s">
        <v>38</v>
      </c>
      <c r="G2670" t="s">
        <v>65</v>
      </c>
      <c r="H2670">
        <v>5</v>
      </c>
      <c r="I2670">
        <v>2171.58</v>
      </c>
      <c r="J2670">
        <v>0</v>
      </c>
      <c r="K2670">
        <v>10857.9</v>
      </c>
      <c r="L2670">
        <v>3007.25</v>
      </c>
      <c r="M2670">
        <f t="shared" si="125"/>
        <v>10857.9</v>
      </c>
      <c r="N2670" t="str">
        <f t="shared" si="123"/>
        <v>Q4</v>
      </c>
      <c r="O2670" s="2">
        <f t="shared" si="124"/>
        <v>27.696423802024334</v>
      </c>
      <c r="P2670" t="str">
        <f>VLOOKUP(retail_sales_2023!C2670,customers!A:J,5,)</f>
        <v>Chennai</v>
      </c>
      <c r="Q2670" t="str">
        <f>VLOOKUP(C2670,customers!A:J,10,0)</f>
        <v>Premium</v>
      </c>
    </row>
    <row r="2671" spans="1:17" x14ac:dyDescent="0.3">
      <c r="A2671" t="s">
        <v>3749</v>
      </c>
      <c r="B2671" s="1">
        <v>45153</v>
      </c>
      <c r="C2671" t="s">
        <v>1031</v>
      </c>
      <c r="D2671" t="s">
        <v>1032</v>
      </c>
      <c r="E2671" t="s">
        <v>15</v>
      </c>
      <c r="F2671" t="s">
        <v>22</v>
      </c>
      <c r="G2671" t="s">
        <v>182</v>
      </c>
      <c r="H2671">
        <v>4</v>
      </c>
      <c r="I2671">
        <v>29040.86</v>
      </c>
      <c r="J2671">
        <v>0.15</v>
      </c>
      <c r="K2671">
        <v>98738.92</v>
      </c>
      <c r="L2671">
        <v>25258.51</v>
      </c>
      <c r="M2671">
        <f t="shared" si="125"/>
        <v>98738.923999999999</v>
      </c>
      <c r="N2671" t="str">
        <f t="shared" si="123"/>
        <v>Q3</v>
      </c>
      <c r="O2671" s="2">
        <f t="shared" si="124"/>
        <v>25.581108239790346</v>
      </c>
      <c r="P2671" t="str">
        <f>VLOOKUP(retail_sales_2023!C2671,customers!A:J,5,)</f>
        <v>Bengaluru</v>
      </c>
      <c r="Q2671" t="str">
        <f>VLOOKUP(C2671,customers!A:J,10,0)</f>
        <v>Premium</v>
      </c>
    </row>
    <row r="2672" spans="1:17" x14ac:dyDescent="0.3">
      <c r="A2672" t="s">
        <v>3750</v>
      </c>
      <c r="B2672" s="1">
        <v>44977</v>
      </c>
      <c r="C2672" t="s">
        <v>275</v>
      </c>
      <c r="D2672" t="s">
        <v>276</v>
      </c>
      <c r="E2672" t="s">
        <v>27</v>
      </c>
      <c r="F2672" t="s">
        <v>52</v>
      </c>
      <c r="G2672" t="s">
        <v>937</v>
      </c>
      <c r="H2672">
        <v>9</v>
      </c>
      <c r="I2672">
        <v>508.57</v>
      </c>
      <c r="J2672">
        <v>0</v>
      </c>
      <c r="K2672">
        <v>4577.13</v>
      </c>
      <c r="L2672">
        <v>266.14999999999998</v>
      </c>
      <c r="M2672">
        <f t="shared" si="125"/>
        <v>4577.13</v>
      </c>
      <c r="N2672" t="str">
        <f t="shared" si="123"/>
        <v>Q1</v>
      </c>
      <c r="O2672" s="2">
        <f t="shared" si="124"/>
        <v>5.8147791301536103</v>
      </c>
      <c r="P2672" t="str">
        <f>VLOOKUP(retail_sales_2023!C2672,customers!A:J,5,)</f>
        <v>Lucknow</v>
      </c>
      <c r="Q2672" t="str">
        <f>VLOOKUP(C2672,customers!A:J,10,0)</f>
        <v>Premium</v>
      </c>
    </row>
    <row r="2673" spans="1:17" x14ac:dyDescent="0.3">
      <c r="A2673" t="s">
        <v>3751</v>
      </c>
      <c r="B2673" s="1">
        <v>45166</v>
      </c>
      <c r="C2673" t="s">
        <v>46</v>
      </c>
      <c r="D2673" t="s">
        <v>47</v>
      </c>
      <c r="E2673" t="s">
        <v>21</v>
      </c>
      <c r="F2673" t="s">
        <v>43</v>
      </c>
      <c r="G2673" t="s">
        <v>272</v>
      </c>
      <c r="H2673">
        <v>3</v>
      </c>
      <c r="I2673">
        <v>34046.75</v>
      </c>
      <c r="J2673">
        <v>0.1</v>
      </c>
      <c r="K2673">
        <v>91926.23</v>
      </c>
      <c r="L2673">
        <v>7807.82</v>
      </c>
      <c r="M2673">
        <f t="shared" si="125"/>
        <v>91926.225000000006</v>
      </c>
      <c r="N2673" t="str">
        <f t="shared" si="123"/>
        <v>Q3</v>
      </c>
      <c r="O2673" s="2">
        <f t="shared" si="124"/>
        <v>8.4935714213451377</v>
      </c>
      <c r="P2673" t="str">
        <f>VLOOKUP(retail_sales_2023!C2673,customers!A:J,5,)</f>
        <v>Bhubaneswar</v>
      </c>
      <c r="Q2673" t="str">
        <f>VLOOKUP(C2673,customers!A:J,10,0)</f>
        <v>Premium</v>
      </c>
    </row>
    <row r="2674" spans="1:17" x14ac:dyDescent="0.3">
      <c r="A2674" t="s">
        <v>3752</v>
      </c>
      <c r="B2674" s="1">
        <v>45211</v>
      </c>
      <c r="C2674" t="s">
        <v>251</v>
      </c>
      <c r="D2674" t="s">
        <v>252</v>
      </c>
      <c r="E2674" t="s">
        <v>15</v>
      </c>
      <c r="F2674" t="s">
        <v>52</v>
      </c>
      <c r="G2674" t="s">
        <v>200</v>
      </c>
      <c r="H2674">
        <v>6</v>
      </c>
      <c r="I2674">
        <v>712.18</v>
      </c>
      <c r="J2674">
        <v>0.05</v>
      </c>
      <c r="K2674">
        <v>4059.43</v>
      </c>
      <c r="L2674">
        <v>333.7</v>
      </c>
      <c r="M2674">
        <f t="shared" si="125"/>
        <v>4059.4259999999999</v>
      </c>
      <c r="N2674" t="str">
        <f t="shared" si="123"/>
        <v>Q4</v>
      </c>
      <c r="O2674" s="2">
        <f t="shared" si="124"/>
        <v>8.2203659134410501</v>
      </c>
      <c r="P2674" t="str">
        <f>VLOOKUP(retail_sales_2023!C2674,customers!A:J,5,)</f>
        <v>Chennai</v>
      </c>
      <c r="Q2674" t="str">
        <f>VLOOKUP(C2674,customers!A:J,10,0)</f>
        <v>Occasional</v>
      </c>
    </row>
    <row r="2675" spans="1:17" x14ac:dyDescent="0.3">
      <c r="A2675" t="s">
        <v>3753</v>
      </c>
      <c r="B2675" s="1">
        <v>45254</v>
      </c>
      <c r="C2675" t="s">
        <v>1216</v>
      </c>
      <c r="D2675" t="s">
        <v>1217</v>
      </c>
      <c r="E2675" t="s">
        <v>27</v>
      </c>
      <c r="F2675" t="s">
        <v>81</v>
      </c>
      <c r="G2675" t="s">
        <v>101</v>
      </c>
      <c r="H2675">
        <v>1</v>
      </c>
      <c r="I2675">
        <v>4137.6499999999996</v>
      </c>
      <c r="J2675">
        <v>0.15</v>
      </c>
      <c r="K2675">
        <v>3517</v>
      </c>
      <c r="L2675">
        <v>859.04</v>
      </c>
      <c r="M2675">
        <f t="shared" si="125"/>
        <v>3517.0024999999996</v>
      </c>
      <c r="N2675" t="str">
        <f t="shared" si="123"/>
        <v>Q4</v>
      </c>
      <c r="O2675" s="2">
        <f t="shared" si="124"/>
        <v>24.425362524879159</v>
      </c>
      <c r="P2675" t="str">
        <f>VLOOKUP(retail_sales_2023!C2675,customers!A:J,5,)</f>
        <v>Jaipur</v>
      </c>
      <c r="Q2675" t="str">
        <f>VLOOKUP(C2675,customers!A:J,10,0)</f>
        <v>Occasional</v>
      </c>
    </row>
    <row r="2676" spans="1:17" x14ac:dyDescent="0.3">
      <c r="A2676" t="s">
        <v>3754</v>
      </c>
      <c r="B2676" s="1">
        <v>44927</v>
      </c>
      <c r="C2676" t="s">
        <v>1335</v>
      </c>
      <c r="D2676" t="s">
        <v>1336</v>
      </c>
      <c r="E2676" t="s">
        <v>27</v>
      </c>
      <c r="F2676" t="s">
        <v>52</v>
      </c>
      <c r="G2676" t="s">
        <v>235</v>
      </c>
      <c r="H2676">
        <v>5</v>
      </c>
      <c r="I2676">
        <v>130.9</v>
      </c>
      <c r="J2676">
        <v>0.15</v>
      </c>
      <c r="K2676">
        <v>556.32000000000005</v>
      </c>
      <c r="L2676">
        <v>42.85</v>
      </c>
      <c r="M2676">
        <f t="shared" si="125"/>
        <v>556.32499999999993</v>
      </c>
      <c r="N2676" t="str">
        <f t="shared" si="123"/>
        <v>Q1</v>
      </c>
      <c r="O2676" s="2">
        <f t="shared" si="124"/>
        <v>7.7024014955421345</v>
      </c>
      <c r="P2676" t="str">
        <f>VLOOKUP(retail_sales_2023!C2676,customers!A:J,5,)</f>
        <v>Chandigarh</v>
      </c>
      <c r="Q2676" t="str">
        <f>VLOOKUP(C2676,customers!A:J,10,0)</f>
        <v>Premium</v>
      </c>
    </row>
    <row r="2677" spans="1:17" x14ac:dyDescent="0.3">
      <c r="A2677" t="s">
        <v>3755</v>
      </c>
      <c r="B2677" s="1">
        <v>44999</v>
      </c>
      <c r="C2677" t="s">
        <v>1231</v>
      </c>
      <c r="D2677" t="s">
        <v>1232</v>
      </c>
      <c r="E2677" t="s">
        <v>15</v>
      </c>
      <c r="F2677" t="s">
        <v>52</v>
      </c>
      <c r="G2677" t="s">
        <v>69</v>
      </c>
      <c r="H2677">
        <v>9</v>
      </c>
      <c r="I2677">
        <v>92.34</v>
      </c>
      <c r="J2677">
        <v>0</v>
      </c>
      <c r="K2677">
        <v>831.06</v>
      </c>
      <c r="L2677">
        <v>71.849999999999994</v>
      </c>
      <c r="M2677">
        <f t="shared" si="125"/>
        <v>831.06000000000006</v>
      </c>
      <c r="N2677" t="str">
        <f t="shared" si="123"/>
        <v>Q1</v>
      </c>
      <c r="O2677" s="2">
        <f t="shared" si="124"/>
        <v>8.6455851563064048</v>
      </c>
      <c r="P2677" t="str">
        <f>VLOOKUP(retail_sales_2023!C2677,customers!A:J,5,)</f>
        <v>Coimbatore</v>
      </c>
      <c r="Q2677" t="str">
        <f>VLOOKUP(C2677,customers!A:J,10,0)</f>
        <v>Regular</v>
      </c>
    </row>
    <row r="2678" spans="1:17" x14ac:dyDescent="0.3">
      <c r="A2678" t="s">
        <v>3756</v>
      </c>
      <c r="B2678" s="1">
        <v>45053</v>
      </c>
      <c r="C2678" t="s">
        <v>1167</v>
      </c>
      <c r="D2678" t="s">
        <v>1168</v>
      </c>
      <c r="E2678" t="s">
        <v>21</v>
      </c>
      <c r="F2678" t="s">
        <v>52</v>
      </c>
      <c r="G2678" t="s">
        <v>235</v>
      </c>
      <c r="H2678">
        <v>6</v>
      </c>
      <c r="I2678">
        <v>213.72</v>
      </c>
      <c r="J2678">
        <v>0</v>
      </c>
      <c r="K2678">
        <v>1282.32</v>
      </c>
      <c r="L2678">
        <v>96.1</v>
      </c>
      <c r="M2678">
        <f t="shared" si="125"/>
        <v>1282.32</v>
      </c>
      <c r="N2678" t="str">
        <f t="shared" si="123"/>
        <v>Q2</v>
      </c>
      <c r="O2678" s="2">
        <f t="shared" si="124"/>
        <v>7.4942292095576759</v>
      </c>
      <c r="P2678" t="str">
        <f>VLOOKUP(retail_sales_2023!C2678,customers!A:J,5,)</f>
        <v>Bhubaneswar</v>
      </c>
      <c r="Q2678" t="str">
        <f>VLOOKUP(C2678,customers!A:J,10,0)</f>
        <v>Regular</v>
      </c>
    </row>
    <row r="2679" spans="1:17" x14ac:dyDescent="0.3">
      <c r="A2679" t="s">
        <v>3757</v>
      </c>
      <c r="B2679" s="1">
        <v>44999</v>
      </c>
      <c r="C2679" t="s">
        <v>482</v>
      </c>
      <c r="D2679" t="s">
        <v>483</v>
      </c>
      <c r="E2679" t="s">
        <v>15</v>
      </c>
      <c r="F2679" t="s">
        <v>28</v>
      </c>
      <c r="G2679" t="s">
        <v>61</v>
      </c>
      <c r="H2679">
        <v>2</v>
      </c>
      <c r="I2679">
        <v>7848.88</v>
      </c>
      <c r="J2679">
        <v>0.2</v>
      </c>
      <c r="K2679">
        <v>12558.21</v>
      </c>
      <c r="L2679">
        <v>2705.63</v>
      </c>
      <c r="M2679">
        <f t="shared" si="125"/>
        <v>12558.208000000001</v>
      </c>
      <c r="N2679" t="str">
        <f t="shared" si="123"/>
        <v>Q1</v>
      </c>
      <c r="O2679" s="2">
        <f t="shared" si="124"/>
        <v>21.544710591716498</v>
      </c>
      <c r="P2679" t="str">
        <f>VLOOKUP(retail_sales_2023!C2679,customers!A:J,5,)</f>
        <v>Bengaluru</v>
      </c>
      <c r="Q2679" t="str">
        <f>VLOOKUP(C2679,customers!A:J,10,0)</f>
        <v>Premium</v>
      </c>
    </row>
    <row r="2680" spans="1:17" x14ac:dyDescent="0.3">
      <c r="A2680" t="s">
        <v>3758</v>
      </c>
      <c r="B2680" s="1">
        <v>45045</v>
      </c>
      <c r="C2680" t="s">
        <v>861</v>
      </c>
      <c r="D2680" t="s">
        <v>862</v>
      </c>
      <c r="E2680" t="s">
        <v>21</v>
      </c>
      <c r="F2680" t="s">
        <v>16</v>
      </c>
      <c r="G2680" t="s">
        <v>356</v>
      </c>
      <c r="H2680">
        <v>1</v>
      </c>
      <c r="I2680">
        <v>297.97000000000003</v>
      </c>
      <c r="J2680">
        <v>0.05</v>
      </c>
      <c r="K2680">
        <v>283.07</v>
      </c>
      <c r="L2680">
        <v>125</v>
      </c>
      <c r="M2680">
        <f t="shared" si="125"/>
        <v>283.07150000000001</v>
      </c>
      <c r="N2680" t="str">
        <f t="shared" si="123"/>
        <v>Q2</v>
      </c>
      <c r="O2680" s="2">
        <f t="shared" si="124"/>
        <v>44.158688663581444</v>
      </c>
      <c r="P2680" t="str">
        <f>VLOOKUP(retail_sales_2023!C2680,customers!A:J,5,)</f>
        <v>Bhubaneswar</v>
      </c>
      <c r="Q2680" t="str">
        <f>VLOOKUP(C2680,customers!A:J,10,0)</f>
        <v>Premium</v>
      </c>
    </row>
    <row r="2681" spans="1:17" x14ac:dyDescent="0.3">
      <c r="A2681" t="s">
        <v>3759</v>
      </c>
      <c r="B2681" s="1">
        <v>45263</v>
      </c>
      <c r="C2681" t="s">
        <v>173</v>
      </c>
      <c r="D2681" t="s">
        <v>174</v>
      </c>
      <c r="E2681" t="s">
        <v>27</v>
      </c>
      <c r="F2681" t="s">
        <v>22</v>
      </c>
      <c r="G2681" t="s">
        <v>146</v>
      </c>
      <c r="H2681">
        <v>4</v>
      </c>
      <c r="I2681">
        <v>17245.8</v>
      </c>
      <c r="J2681">
        <v>0.15</v>
      </c>
      <c r="K2681">
        <v>58635.72</v>
      </c>
      <c r="L2681">
        <v>11508.07</v>
      </c>
      <c r="M2681">
        <f t="shared" si="125"/>
        <v>58635.719999999994</v>
      </c>
      <c r="N2681" t="str">
        <f t="shared" si="123"/>
        <v>Q4</v>
      </c>
      <c r="O2681" s="2">
        <f t="shared" si="124"/>
        <v>19.626381325239972</v>
      </c>
      <c r="P2681" t="str">
        <f>VLOOKUP(retail_sales_2023!C2681,customers!A:J,5,)</f>
        <v>Chandigarh</v>
      </c>
      <c r="Q2681" t="str">
        <f>VLOOKUP(C2681,customers!A:J,10,0)</f>
        <v>Regular</v>
      </c>
    </row>
    <row r="2682" spans="1:17" x14ac:dyDescent="0.3">
      <c r="A2682" t="s">
        <v>3760</v>
      </c>
      <c r="B2682" s="1">
        <v>45034</v>
      </c>
      <c r="C2682" t="s">
        <v>1738</v>
      </c>
      <c r="D2682" t="s">
        <v>1739</v>
      </c>
      <c r="E2682" t="s">
        <v>33</v>
      </c>
      <c r="F2682" t="s">
        <v>81</v>
      </c>
      <c r="G2682" t="s">
        <v>158</v>
      </c>
      <c r="H2682">
        <v>1</v>
      </c>
      <c r="I2682">
        <v>3620.08</v>
      </c>
      <c r="J2682">
        <v>0</v>
      </c>
      <c r="K2682">
        <v>3620.08</v>
      </c>
      <c r="L2682">
        <v>1285.54</v>
      </c>
      <c r="M2682">
        <f t="shared" si="125"/>
        <v>3620.08</v>
      </c>
      <c r="N2682" t="str">
        <f t="shared" si="123"/>
        <v>Q2</v>
      </c>
      <c r="O2682" s="2">
        <f t="shared" si="124"/>
        <v>35.511369914477022</v>
      </c>
      <c r="P2682" t="str">
        <f>VLOOKUP(retail_sales_2023!C2682,customers!A:J,5,)</f>
        <v>Surat</v>
      </c>
      <c r="Q2682" t="str">
        <f>VLOOKUP(C2682,customers!A:J,10,0)</f>
        <v>Occasional</v>
      </c>
    </row>
    <row r="2683" spans="1:17" x14ac:dyDescent="0.3">
      <c r="A2683" t="s">
        <v>3761</v>
      </c>
      <c r="B2683" s="1">
        <v>44970</v>
      </c>
      <c r="C2683" t="s">
        <v>298</v>
      </c>
      <c r="D2683" t="s">
        <v>299</v>
      </c>
      <c r="E2683" t="s">
        <v>33</v>
      </c>
      <c r="F2683" t="s">
        <v>38</v>
      </c>
      <c r="G2683" t="s">
        <v>395</v>
      </c>
      <c r="H2683">
        <v>3</v>
      </c>
      <c r="I2683">
        <v>957.8</v>
      </c>
      <c r="J2683">
        <v>0</v>
      </c>
      <c r="K2683">
        <v>2873.4</v>
      </c>
      <c r="L2683">
        <v>589.51</v>
      </c>
      <c r="M2683">
        <f t="shared" si="125"/>
        <v>2873.3999999999996</v>
      </c>
      <c r="N2683" t="str">
        <f t="shared" si="123"/>
        <v>Q1</v>
      </c>
      <c r="O2683" s="2">
        <f t="shared" si="124"/>
        <v>20.516113315236304</v>
      </c>
      <c r="P2683" t="str">
        <f>VLOOKUP(retail_sales_2023!C2683,customers!A:J,5,)</f>
        <v>Mumbai</v>
      </c>
      <c r="Q2683" t="str">
        <f>VLOOKUP(C2683,customers!A:J,10,0)</f>
        <v>Regular</v>
      </c>
    </row>
    <row r="2684" spans="1:17" x14ac:dyDescent="0.3">
      <c r="A2684" t="s">
        <v>3762</v>
      </c>
      <c r="B2684" s="1">
        <v>45274</v>
      </c>
      <c r="C2684" t="s">
        <v>323</v>
      </c>
      <c r="D2684" t="s">
        <v>324</v>
      </c>
      <c r="E2684" t="s">
        <v>15</v>
      </c>
      <c r="F2684" t="s">
        <v>81</v>
      </c>
      <c r="G2684" t="s">
        <v>470</v>
      </c>
      <c r="H2684">
        <v>1</v>
      </c>
      <c r="I2684">
        <v>4031.89</v>
      </c>
      <c r="J2684">
        <v>0.15</v>
      </c>
      <c r="K2684">
        <v>3427.11</v>
      </c>
      <c r="L2684">
        <v>810.49</v>
      </c>
      <c r="M2684">
        <f t="shared" si="125"/>
        <v>3427.1064999999999</v>
      </c>
      <c r="N2684" t="str">
        <f t="shared" si="123"/>
        <v>Q4</v>
      </c>
      <c r="O2684" s="2">
        <f t="shared" si="124"/>
        <v>23.649372211571848</v>
      </c>
      <c r="P2684" t="str">
        <f>VLOOKUP(retail_sales_2023!C2684,customers!A:J,5,)</f>
        <v>Kochi</v>
      </c>
      <c r="Q2684" t="str">
        <f>VLOOKUP(C2684,customers!A:J,10,0)</f>
        <v>Regular</v>
      </c>
    </row>
    <row r="2685" spans="1:17" x14ac:dyDescent="0.3">
      <c r="A2685" t="s">
        <v>3763</v>
      </c>
      <c r="B2685" s="1">
        <v>45089</v>
      </c>
      <c r="C2685" t="s">
        <v>1417</v>
      </c>
      <c r="D2685" t="s">
        <v>1418</v>
      </c>
      <c r="E2685" t="s">
        <v>27</v>
      </c>
      <c r="F2685" t="s">
        <v>43</v>
      </c>
      <c r="G2685" t="s">
        <v>44</v>
      </c>
      <c r="H2685">
        <v>5</v>
      </c>
      <c r="I2685">
        <v>30682.6</v>
      </c>
      <c r="J2685">
        <v>0.05</v>
      </c>
      <c r="K2685">
        <v>145742.35</v>
      </c>
      <c r="L2685">
        <v>-10467.200000000001</v>
      </c>
      <c r="M2685">
        <f t="shared" si="125"/>
        <v>145742.35</v>
      </c>
      <c r="N2685" t="str">
        <f t="shared" si="123"/>
        <v>Q2</v>
      </c>
      <c r="O2685" s="2">
        <f t="shared" si="124"/>
        <v>-7.1819893119604554</v>
      </c>
      <c r="P2685" t="str">
        <f>VLOOKUP(retail_sales_2023!C2685,customers!A:J,5,)</f>
        <v>Amritsar</v>
      </c>
      <c r="Q2685" t="str">
        <f>VLOOKUP(C2685,customers!A:J,10,0)</f>
        <v>Premium</v>
      </c>
    </row>
    <row r="2686" spans="1:17" x14ac:dyDescent="0.3">
      <c r="A2686" t="s">
        <v>3764</v>
      </c>
      <c r="B2686" s="1">
        <v>45007</v>
      </c>
      <c r="C2686" t="s">
        <v>1285</v>
      </c>
      <c r="D2686" t="s">
        <v>1286</v>
      </c>
      <c r="E2686" t="s">
        <v>27</v>
      </c>
      <c r="F2686" t="s">
        <v>52</v>
      </c>
      <c r="G2686" t="s">
        <v>117</v>
      </c>
      <c r="H2686">
        <v>5</v>
      </c>
      <c r="I2686">
        <v>467</v>
      </c>
      <c r="J2686">
        <v>0.2</v>
      </c>
      <c r="K2686">
        <v>1868</v>
      </c>
      <c r="L2686">
        <v>187.76</v>
      </c>
      <c r="M2686">
        <f t="shared" si="125"/>
        <v>1868</v>
      </c>
      <c r="N2686" t="str">
        <f t="shared" si="123"/>
        <v>Q1</v>
      </c>
      <c r="O2686" s="2">
        <f t="shared" si="124"/>
        <v>10.051391862955033</v>
      </c>
      <c r="P2686" t="str">
        <f>VLOOKUP(retail_sales_2023!C2686,customers!A:J,5,)</f>
        <v>Chandigarh</v>
      </c>
      <c r="Q2686" t="str">
        <f>VLOOKUP(C2686,customers!A:J,10,0)</f>
        <v>Occasional</v>
      </c>
    </row>
    <row r="2687" spans="1:17" x14ac:dyDescent="0.3">
      <c r="A2687" t="s">
        <v>3765</v>
      </c>
      <c r="B2687" s="1">
        <v>45151</v>
      </c>
      <c r="C2687" t="s">
        <v>205</v>
      </c>
      <c r="D2687" t="s">
        <v>206</v>
      </c>
      <c r="E2687" t="s">
        <v>15</v>
      </c>
      <c r="F2687" t="s">
        <v>43</v>
      </c>
      <c r="G2687" t="s">
        <v>243</v>
      </c>
      <c r="H2687">
        <v>1</v>
      </c>
      <c r="I2687">
        <v>7790</v>
      </c>
      <c r="J2687">
        <v>0</v>
      </c>
      <c r="K2687">
        <v>7790</v>
      </c>
      <c r="L2687">
        <v>1208.71</v>
      </c>
      <c r="M2687">
        <f t="shared" si="125"/>
        <v>7790</v>
      </c>
      <c r="N2687" t="str">
        <f t="shared" si="123"/>
        <v>Q3</v>
      </c>
      <c r="O2687" s="2">
        <f t="shared" si="124"/>
        <v>15.51617458279846</v>
      </c>
      <c r="P2687" t="str">
        <f>VLOOKUP(retail_sales_2023!C2687,customers!A:J,5,)</f>
        <v>Coimbatore</v>
      </c>
      <c r="Q2687" t="str">
        <f>VLOOKUP(C2687,customers!A:J,10,0)</f>
        <v>Premium</v>
      </c>
    </row>
    <row r="2688" spans="1:17" x14ac:dyDescent="0.3">
      <c r="A2688" t="s">
        <v>3766</v>
      </c>
      <c r="B2688" s="1">
        <v>45104</v>
      </c>
      <c r="C2688" t="s">
        <v>112</v>
      </c>
      <c r="D2688" t="s">
        <v>113</v>
      </c>
      <c r="E2688" t="s">
        <v>33</v>
      </c>
      <c r="F2688" t="s">
        <v>81</v>
      </c>
      <c r="G2688" t="s">
        <v>239</v>
      </c>
      <c r="H2688">
        <v>2</v>
      </c>
      <c r="I2688">
        <v>1093.6500000000001</v>
      </c>
      <c r="J2688">
        <v>0.1</v>
      </c>
      <c r="K2688">
        <v>1968.57</v>
      </c>
      <c r="L2688">
        <v>702.25</v>
      </c>
      <c r="M2688">
        <f t="shared" si="125"/>
        <v>1968.5700000000002</v>
      </c>
      <c r="N2688" t="str">
        <f t="shared" si="123"/>
        <v>Q2</v>
      </c>
      <c r="O2688" s="2">
        <f t="shared" si="124"/>
        <v>35.673102810669675</v>
      </c>
      <c r="P2688" t="str">
        <f>VLOOKUP(retail_sales_2023!C2688,customers!A:J,5,)</f>
        <v>Surat</v>
      </c>
      <c r="Q2688" t="str">
        <f>VLOOKUP(C2688,customers!A:J,10,0)</f>
        <v>Occasional</v>
      </c>
    </row>
    <row r="2689" spans="1:17" x14ac:dyDescent="0.3">
      <c r="A2689" t="s">
        <v>3767</v>
      </c>
      <c r="B2689" s="1">
        <v>45198</v>
      </c>
      <c r="C2689" t="s">
        <v>342</v>
      </c>
      <c r="D2689" t="s">
        <v>343</v>
      </c>
      <c r="E2689" t="s">
        <v>15</v>
      </c>
      <c r="F2689" t="s">
        <v>52</v>
      </c>
      <c r="G2689" t="s">
        <v>226</v>
      </c>
      <c r="H2689">
        <v>2</v>
      </c>
      <c r="I2689">
        <v>417.93</v>
      </c>
      <c r="J2689">
        <v>0.05</v>
      </c>
      <c r="K2689">
        <v>794.07</v>
      </c>
      <c r="L2689">
        <v>80.790000000000006</v>
      </c>
      <c r="M2689">
        <f t="shared" si="125"/>
        <v>794.06700000000001</v>
      </c>
      <c r="N2689" t="str">
        <f t="shared" si="123"/>
        <v>Q3</v>
      </c>
      <c r="O2689" s="2">
        <f t="shared" si="124"/>
        <v>10.174166005515886</v>
      </c>
      <c r="P2689" t="str">
        <f>VLOOKUP(retail_sales_2023!C2689,customers!A:J,5,)</f>
        <v>Coimbatore</v>
      </c>
      <c r="Q2689" t="str">
        <f>VLOOKUP(C2689,customers!A:J,10,0)</f>
        <v>Premium</v>
      </c>
    </row>
    <row r="2690" spans="1:17" x14ac:dyDescent="0.3">
      <c r="A2690" t="s">
        <v>3768</v>
      </c>
      <c r="B2690" s="1">
        <v>45003</v>
      </c>
      <c r="C2690" t="s">
        <v>1572</v>
      </c>
      <c r="D2690" t="s">
        <v>1573</v>
      </c>
      <c r="E2690" t="s">
        <v>15</v>
      </c>
      <c r="F2690" t="s">
        <v>81</v>
      </c>
      <c r="G2690" t="s">
        <v>239</v>
      </c>
      <c r="H2690">
        <v>1</v>
      </c>
      <c r="I2690">
        <v>915.83</v>
      </c>
      <c r="J2690">
        <v>0</v>
      </c>
      <c r="K2690">
        <v>915.83</v>
      </c>
      <c r="L2690">
        <v>337.61</v>
      </c>
      <c r="M2690">
        <f t="shared" si="125"/>
        <v>915.83</v>
      </c>
      <c r="N2690" t="str">
        <f t="shared" si="123"/>
        <v>Q1</v>
      </c>
      <c r="O2690" s="2">
        <f t="shared" si="124"/>
        <v>36.863828439775943</v>
      </c>
      <c r="P2690" t="str">
        <f>VLOOKUP(retail_sales_2023!C2690,customers!A:J,5,)</f>
        <v>Kochi</v>
      </c>
      <c r="Q2690" t="str">
        <f>VLOOKUP(C2690,customers!A:J,10,0)</f>
        <v>Regular</v>
      </c>
    </row>
    <row r="2691" spans="1:17" x14ac:dyDescent="0.3">
      <c r="A2691" t="s">
        <v>3769</v>
      </c>
      <c r="B2691" s="1">
        <v>45231</v>
      </c>
      <c r="C2691" t="s">
        <v>1185</v>
      </c>
      <c r="D2691" t="s">
        <v>1186</v>
      </c>
      <c r="E2691" t="s">
        <v>27</v>
      </c>
      <c r="F2691" t="s">
        <v>28</v>
      </c>
      <c r="G2691" t="s">
        <v>165</v>
      </c>
      <c r="H2691">
        <v>2</v>
      </c>
      <c r="I2691">
        <v>4990.46</v>
      </c>
      <c r="J2691">
        <v>0</v>
      </c>
      <c r="K2691">
        <v>9980.92</v>
      </c>
      <c r="L2691">
        <v>2170.9699999999998</v>
      </c>
      <c r="M2691">
        <f t="shared" si="125"/>
        <v>9980.92</v>
      </c>
      <c r="N2691" t="str">
        <f t="shared" ref="N2691:N2754" si="126">"Q"&amp;ROUNDUP(MONTH(B2691)/3,0)</f>
        <v>Q4</v>
      </c>
      <c r="O2691" s="2">
        <f t="shared" ref="O2691:O2754" si="127">(L2691/K2691)*100</f>
        <v>21.751201292065257</v>
      </c>
      <c r="P2691" t="str">
        <f>VLOOKUP(retail_sales_2023!C2691,customers!A:J,5,)</f>
        <v>Lucknow</v>
      </c>
      <c r="Q2691" t="str">
        <f>VLOOKUP(C2691,customers!A:J,10,0)</f>
        <v>Regular</v>
      </c>
    </row>
    <row r="2692" spans="1:17" x14ac:dyDescent="0.3">
      <c r="A2692" t="s">
        <v>3770</v>
      </c>
      <c r="B2692" s="1">
        <v>45090</v>
      </c>
      <c r="C2692" t="s">
        <v>738</v>
      </c>
      <c r="D2692" t="s">
        <v>739</v>
      </c>
      <c r="E2692" t="s">
        <v>15</v>
      </c>
      <c r="F2692" t="s">
        <v>43</v>
      </c>
      <c r="G2692" t="s">
        <v>243</v>
      </c>
      <c r="H2692">
        <v>1</v>
      </c>
      <c r="I2692">
        <v>10575.44</v>
      </c>
      <c r="J2692">
        <v>0.1</v>
      </c>
      <c r="K2692">
        <v>9517.9</v>
      </c>
      <c r="L2692">
        <v>912.23</v>
      </c>
      <c r="M2692">
        <f t="shared" si="125"/>
        <v>9517.8960000000006</v>
      </c>
      <c r="N2692" t="str">
        <f t="shared" si="126"/>
        <v>Q2</v>
      </c>
      <c r="O2692" s="2">
        <f t="shared" si="127"/>
        <v>9.5843620966809908</v>
      </c>
      <c r="P2692" t="str">
        <f>VLOOKUP(retail_sales_2023!C2692,customers!A:J,5,)</f>
        <v>Bengaluru</v>
      </c>
      <c r="Q2692" t="str">
        <f>VLOOKUP(C2692,customers!A:J,10,0)</f>
        <v>Premium</v>
      </c>
    </row>
    <row r="2693" spans="1:17" x14ac:dyDescent="0.3">
      <c r="A2693" t="s">
        <v>3771</v>
      </c>
      <c r="B2693" s="1">
        <v>45111</v>
      </c>
      <c r="C2693" t="s">
        <v>2046</v>
      </c>
      <c r="D2693" t="s">
        <v>2047</v>
      </c>
      <c r="E2693" t="s">
        <v>15</v>
      </c>
      <c r="F2693" t="s">
        <v>28</v>
      </c>
      <c r="G2693" t="s">
        <v>280</v>
      </c>
      <c r="H2693">
        <v>3</v>
      </c>
      <c r="I2693">
        <v>3889.59</v>
      </c>
      <c r="J2693">
        <v>0</v>
      </c>
      <c r="K2693">
        <v>11668.77</v>
      </c>
      <c r="L2693">
        <v>2562.94</v>
      </c>
      <c r="M2693">
        <f t="shared" ref="M2693:M2756" si="128">H2693*I2693*(1-J2693)</f>
        <v>11668.77</v>
      </c>
      <c r="N2693" t="str">
        <f t="shared" si="126"/>
        <v>Q3</v>
      </c>
      <c r="O2693" s="2">
        <f t="shared" si="127"/>
        <v>21.964097329881387</v>
      </c>
      <c r="P2693" t="str">
        <f>VLOOKUP(retail_sales_2023!C2693,customers!A:J,5,)</f>
        <v>Bengaluru</v>
      </c>
      <c r="Q2693" t="str">
        <f>VLOOKUP(C2693,customers!A:J,10,0)</f>
        <v>Premium</v>
      </c>
    </row>
    <row r="2694" spans="1:17" x14ac:dyDescent="0.3">
      <c r="A2694" t="s">
        <v>3772</v>
      </c>
      <c r="B2694" s="1">
        <v>44996</v>
      </c>
      <c r="C2694" t="s">
        <v>245</v>
      </c>
      <c r="D2694" t="s">
        <v>246</v>
      </c>
      <c r="E2694" t="s">
        <v>27</v>
      </c>
      <c r="F2694" t="s">
        <v>52</v>
      </c>
      <c r="G2694" t="s">
        <v>117</v>
      </c>
      <c r="H2694">
        <v>10</v>
      </c>
      <c r="I2694">
        <v>361.69</v>
      </c>
      <c r="J2694">
        <v>0</v>
      </c>
      <c r="K2694">
        <v>3616.9</v>
      </c>
      <c r="L2694">
        <v>302.37</v>
      </c>
      <c r="M2694">
        <f t="shared" si="128"/>
        <v>3616.9</v>
      </c>
      <c r="N2694" t="str">
        <f t="shared" si="126"/>
        <v>Q1</v>
      </c>
      <c r="O2694" s="2">
        <f t="shared" si="127"/>
        <v>8.3599214797202013</v>
      </c>
      <c r="P2694" t="str">
        <f>VLOOKUP(retail_sales_2023!C2694,customers!A:J,5,)</f>
        <v>Chandigarh</v>
      </c>
      <c r="Q2694" t="str">
        <f>VLOOKUP(C2694,customers!A:J,10,0)</f>
        <v>Premium</v>
      </c>
    </row>
    <row r="2695" spans="1:17" x14ac:dyDescent="0.3">
      <c r="A2695" t="s">
        <v>3773</v>
      </c>
      <c r="B2695" s="1">
        <v>45069</v>
      </c>
      <c r="C2695" t="s">
        <v>1276</v>
      </c>
      <c r="D2695" t="s">
        <v>1861</v>
      </c>
      <c r="E2695" t="s">
        <v>27</v>
      </c>
      <c r="F2695" t="s">
        <v>43</v>
      </c>
      <c r="G2695" t="s">
        <v>243</v>
      </c>
      <c r="H2695">
        <v>1</v>
      </c>
      <c r="I2695">
        <v>62298.44</v>
      </c>
      <c r="J2695">
        <v>0</v>
      </c>
      <c r="K2695">
        <v>62298.44</v>
      </c>
      <c r="L2695">
        <v>8901.41</v>
      </c>
      <c r="M2695">
        <f t="shared" si="128"/>
        <v>62298.44</v>
      </c>
      <c r="N2695" t="str">
        <f t="shared" si="126"/>
        <v>Q2</v>
      </c>
      <c r="O2695" s="2">
        <f t="shared" si="127"/>
        <v>14.288335309840825</v>
      </c>
      <c r="P2695" t="str">
        <f>VLOOKUP(retail_sales_2023!C2695,customers!A:J,5,)</f>
        <v>Jaipur</v>
      </c>
      <c r="Q2695" t="str">
        <f>VLOOKUP(C2695,customers!A:J,10,0)</f>
        <v>Premium</v>
      </c>
    </row>
    <row r="2696" spans="1:17" x14ac:dyDescent="0.3">
      <c r="A2696" t="s">
        <v>3774</v>
      </c>
      <c r="B2696" s="1">
        <v>45237</v>
      </c>
      <c r="C2696" t="s">
        <v>678</v>
      </c>
      <c r="D2696" t="s">
        <v>679</v>
      </c>
      <c r="E2696" t="s">
        <v>27</v>
      </c>
      <c r="F2696" t="s">
        <v>52</v>
      </c>
      <c r="G2696" t="s">
        <v>226</v>
      </c>
      <c r="H2696">
        <v>6</v>
      </c>
      <c r="I2696">
        <v>620.46</v>
      </c>
      <c r="J2696">
        <v>0.3</v>
      </c>
      <c r="K2696">
        <v>2605.9299999999998</v>
      </c>
      <c r="L2696">
        <v>192.13</v>
      </c>
      <c r="M2696">
        <f t="shared" si="128"/>
        <v>2605.9319999999998</v>
      </c>
      <c r="N2696" t="str">
        <f t="shared" si="126"/>
        <v>Q4</v>
      </c>
      <c r="O2696" s="2">
        <f t="shared" si="127"/>
        <v>7.3727997298469266</v>
      </c>
      <c r="P2696" t="str">
        <f>VLOOKUP(retail_sales_2023!C2696,customers!A:J,5,)</f>
        <v>Amritsar</v>
      </c>
      <c r="Q2696" t="str">
        <f>VLOOKUP(C2696,customers!A:J,10,0)</f>
        <v>Premium</v>
      </c>
    </row>
    <row r="2697" spans="1:17" x14ac:dyDescent="0.3">
      <c r="A2697" t="s">
        <v>3775</v>
      </c>
      <c r="B2697" s="1">
        <v>45037</v>
      </c>
      <c r="C2697" t="s">
        <v>809</v>
      </c>
      <c r="D2697" t="s">
        <v>810</v>
      </c>
      <c r="E2697" t="s">
        <v>33</v>
      </c>
      <c r="F2697" t="s">
        <v>52</v>
      </c>
      <c r="G2697" t="s">
        <v>53</v>
      </c>
      <c r="H2697">
        <v>6</v>
      </c>
      <c r="I2697">
        <v>186.54</v>
      </c>
      <c r="J2697">
        <v>0.1</v>
      </c>
      <c r="K2697">
        <v>1007.32</v>
      </c>
      <c r="L2697">
        <v>78.5</v>
      </c>
      <c r="M2697">
        <f t="shared" si="128"/>
        <v>1007.316</v>
      </c>
      <c r="N2697" t="str">
        <f t="shared" si="126"/>
        <v>Q2</v>
      </c>
      <c r="O2697" s="2">
        <f t="shared" si="127"/>
        <v>7.7929555652622797</v>
      </c>
      <c r="P2697" t="str">
        <f>VLOOKUP(retail_sales_2023!C2697,customers!A:J,5,)</f>
        <v>Ahmedabad</v>
      </c>
      <c r="Q2697" t="str">
        <f>VLOOKUP(C2697,customers!A:J,10,0)</f>
        <v>Premium</v>
      </c>
    </row>
    <row r="2698" spans="1:17" x14ac:dyDescent="0.3">
      <c r="A2698" t="s">
        <v>3776</v>
      </c>
      <c r="B2698" s="1">
        <v>45114</v>
      </c>
      <c r="C2698" t="s">
        <v>331</v>
      </c>
      <c r="D2698" t="s">
        <v>332</v>
      </c>
      <c r="E2698" t="s">
        <v>15</v>
      </c>
      <c r="F2698" t="s">
        <v>81</v>
      </c>
      <c r="G2698" t="s">
        <v>239</v>
      </c>
      <c r="H2698">
        <v>5</v>
      </c>
      <c r="I2698">
        <v>1523.69</v>
      </c>
      <c r="J2698">
        <v>0.05</v>
      </c>
      <c r="K2698">
        <v>7237.53</v>
      </c>
      <c r="L2698">
        <v>2388.04</v>
      </c>
      <c r="M2698">
        <f t="shared" si="128"/>
        <v>7237.5275000000001</v>
      </c>
      <c r="N2698" t="str">
        <f t="shared" si="126"/>
        <v>Q3</v>
      </c>
      <c r="O2698" s="2">
        <f t="shared" si="127"/>
        <v>32.995234562067445</v>
      </c>
      <c r="P2698" t="str">
        <f>VLOOKUP(retail_sales_2023!C2698,customers!A:J,5,)</f>
        <v>Kochi</v>
      </c>
      <c r="Q2698" t="str">
        <f>VLOOKUP(C2698,customers!A:J,10,0)</f>
        <v>Premium</v>
      </c>
    </row>
    <row r="2699" spans="1:17" x14ac:dyDescent="0.3">
      <c r="A2699" t="s">
        <v>3777</v>
      </c>
      <c r="B2699" s="1">
        <v>45157</v>
      </c>
      <c r="C2699" t="s">
        <v>2379</v>
      </c>
      <c r="D2699" t="s">
        <v>2380</v>
      </c>
      <c r="E2699" t="s">
        <v>21</v>
      </c>
      <c r="F2699" t="s">
        <v>43</v>
      </c>
      <c r="G2699" t="s">
        <v>44</v>
      </c>
      <c r="H2699">
        <v>3</v>
      </c>
      <c r="I2699">
        <v>23164.639999999999</v>
      </c>
      <c r="J2699">
        <v>0.1</v>
      </c>
      <c r="K2699">
        <v>62544.53</v>
      </c>
      <c r="L2699">
        <v>5670.12</v>
      </c>
      <c r="M2699">
        <f t="shared" si="128"/>
        <v>62544.527999999998</v>
      </c>
      <c r="N2699" t="str">
        <f t="shared" si="126"/>
        <v>Q3</v>
      </c>
      <c r="O2699" s="2">
        <f t="shared" si="127"/>
        <v>9.06573284666141</v>
      </c>
      <c r="P2699" t="str">
        <f>VLOOKUP(retail_sales_2023!C2699,customers!A:J,5,)</f>
        <v>Bhubaneswar</v>
      </c>
      <c r="Q2699" t="str">
        <f>VLOOKUP(C2699,customers!A:J,10,0)</f>
        <v>Premium</v>
      </c>
    </row>
    <row r="2700" spans="1:17" x14ac:dyDescent="0.3">
      <c r="A2700" t="s">
        <v>3778</v>
      </c>
      <c r="B2700" s="1">
        <v>45200</v>
      </c>
      <c r="C2700" t="s">
        <v>1037</v>
      </c>
      <c r="D2700" t="s">
        <v>1038</v>
      </c>
      <c r="E2700" t="s">
        <v>27</v>
      </c>
      <c r="F2700" t="s">
        <v>43</v>
      </c>
      <c r="G2700" t="s">
        <v>301</v>
      </c>
      <c r="H2700">
        <v>1</v>
      </c>
      <c r="I2700">
        <v>37778.050000000003</v>
      </c>
      <c r="J2700">
        <v>0.05</v>
      </c>
      <c r="K2700">
        <v>35889.15</v>
      </c>
      <c r="L2700">
        <v>4860.9799999999996</v>
      </c>
      <c r="M2700">
        <f t="shared" si="128"/>
        <v>35889.147499999999</v>
      </c>
      <c r="N2700" t="str">
        <f t="shared" si="126"/>
        <v>Q4</v>
      </c>
      <c r="O2700" s="2">
        <f t="shared" si="127"/>
        <v>13.544427772739112</v>
      </c>
      <c r="P2700" t="str">
        <f>VLOOKUP(retail_sales_2023!C2700,customers!A:J,5,)</f>
        <v>Lucknow</v>
      </c>
      <c r="Q2700" t="str">
        <f>VLOOKUP(C2700,customers!A:J,10,0)</f>
        <v>Occasional</v>
      </c>
    </row>
    <row r="2701" spans="1:17" x14ac:dyDescent="0.3">
      <c r="A2701" t="s">
        <v>3779</v>
      </c>
      <c r="B2701" s="1">
        <v>45074</v>
      </c>
      <c r="C2701" t="s">
        <v>1536</v>
      </c>
      <c r="D2701" t="s">
        <v>1537</v>
      </c>
      <c r="E2701" t="s">
        <v>15</v>
      </c>
      <c r="F2701" t="s">
        <v>16</v>
      </c>
      <c r="G2701" t="s">
        <v>17</v>
      </c>
      <c r="H2701">
        <v>1</v>
      </c>
      <c r="I2701">
        <v>225.66</v>
      </c>
      <c r="J2701">
        <v>0</v>
      </c>
      <c r="K2701">
        <v>225.66</v>
      </c>
      <c r="L2701">
        <v>71.73</v>
      </c>
      <c r="M2701">
        <f t="shared" si="128"/>
        <v>225.66</v>
      </c>
      <c r="N2701" t="str">
        <f t="shared" si="126"/>
        <v>Q2</v>
      </c>
      <c r="O2701" s="2">
        <f t="shared" si="127"/>
        <v>31.786758840733846</v>
      </c>
      <c r="P2701" t="str">
        <f>VLOOKUP(retail_sales_2023!C2701,customers!A:J,5,)</f>
        <v>Kochi</v>
      </c>
      <c r="Q2701" t="str">
        <f>VLOOKUP(C2701,customers!A:J,10,0)</f>
        <v>Regular</v>
      </c>
    </row>
    <row r="2702" spans="1:17" x14ac:dyDescent="0.3">
      <c r="A2702" t="s">
        <v>3780</v>
      </c>
      <c r="B2702" s="1">
        <v>44980</v>
      </c>
      <c r="C2702" t="s">
        <v>682</v>
      </c>
      <c r="D2702" t="s">
        <v>683</v>
      </c>
      <c r="E2702" t="s">
        <v>27</v>
      </c>
      <c r="F2702" t="s">
        <v>43</v>
      </c>
      <c r="G2702" t="s">
        <v>178</v>
      </c>
      <c r="H2702">
        <v>2</v>
      </c>
      <c r="I2702">
        <v>11729.24</v>
      </c>
      <c r="J2702">
        <v>0.2</v>
      </c>
      <c r="K2702">
        <v>18766.78</v>
      </c>
      <c r="L2702">
        <v>2211.35</v>
      </c>
      <c r="M2702">
        <f t="shared" si="128"/>
        <v>18766.784</v>
      </c>
      <c r="N2702" t="str">
        <f t="shared" si="126"/>
        <v>Q1</v>
      </c>
      <c r="O2702" s="2">
        <f t="shared" si="127"/>
        <v>11.783321379586695</v>
      </c>
      <c r="P2702" t="str">
        <f>VLOOKUP(retail_sales_2023!C2702,customers!A:J,5,)</f>
        <v>Delhi</v>
      </c>
      <c r="Q2702" t="str">
        <f>VLOOKUP(C2702,customers!A:J,10,0)</f>
        <v>Regular</v>
      </c>
    </row>
    <row r="2703" spans="1:17" x14ac:dyDescent="0.3">
      <c r="A2703" t="s">
        <v>3781</v>
      </c>
      <c r="B2703" s="1">
        <v>44955</v>
      </c>
      <c r="C2703" t="s">
        <v>1114</v>
      </c>
      <c r="D2703" t="s">
        <v>1115</v>
      </c>
      <c r="E2703" t="s">
        <v>27</v>
      </c>
      <c r="F2703" t="s">
        <v>81</v>
      </c>
      <c r="G2703" t="s">
        <v>105</v>
      </c>
      <c r="H2703">
        <v>1</v>
      </c>
      <c r="I2703">
        <v>331.44</v>
      </c>
      <c r="J2703">
        <v>0</v>
      </c>
      <c r="K2703">
        <v>331.44</v>
      </c>
      <c r="L2703">
        <v>98.88</v>
      </c>
      <c r="M2703">
        <f t="shared" si="128"/>
        <v>331.44</v>
      </c>
      <c r="N2703" t="str">
        <f t="shared" si="126"/>
        <v>Q1</v>
      </c>
      <c r="O2703" s="2">
        <f t="shared" si="127"/>
        <v>29.833454018826938</v>
      </c>
      <c r="P2703" t="str">
        <f>VLOOKUP(retail_sales_2023!C2703,customers!A:J,5,)</f>
        <v>Lucknow</v>
      </c>
      <c r="Q2703" t="str">
        <f>VLOOKUP(C2703,customers!A:J,10,0)</f>
        <v>Regular</v>
      </c>
    </row>
    <row r="2704" spans="1:17" x14ac:dyDescent="0.3">
      <c r="A2704" t="s">
        <v>3782</v>
      </c>
      <c r="B2704" s="1">
        <v>44969</v>
      </c>
      <c r="C2704" t="s">
        <v>431</v>
      </c>
      <c r="D2704" t="s">
        <v>432</v>
      </c>
      <c r="E2704" t="s">
        <v>27</v>
      </c>
      <c r="F2704" t="s">
        <v>28</v>
      </c>
      <c r="G2704" t="s">
        <v>57</v>
      </c>
      <c r="H2704">
        <v>2</v>
      </c>
      <c r="I2704">
        <v>3234.18</v>
      </c>
      <c r="J2704">
        <v>0.3</v>
      </c>
      <c r="K2704">
        <v>4527.8500000000004</v>
      </c>
      <c r="L2704">
        <v>1230.97</v>
      </c>
      <c r="M2704">
        <f t="shared" si="128"/>
        <v>4527.8519999999999</v>
      </c>
      <c r="N2704" t="str">
        <f t="shared" si="126"/>
        <v>Q1</v>
      </c>
      <c r="O2704" s="2">
        <f t="shared" si="127"/>
        <v>27.186633832834566</v>
      </c>
      <c r="P2704" t="str">
        <f>VLOOKUP(retail_sales_2023!C2704,customers!A:J,5,)</f>
        <v>Delhi</v>
      </c>
      <c r="Q2704" t="str">
        <f>VLOOKUP(C2704,customers!A:J,10,0)</f>
        <v>Regular</v>
      </c>
    </row>
    <row r="2705" spans="1:17" x14ac:dyDescent="0.3">
      <c r="A2705" t="s">
        <v>3783</v>
      </c>
      <c r="B2705" s="1">
        <v>45252</v>
      </c>
      <c r="C2705" t="s">
        <v>2037</v>
      </c>
      <c r="D2705" t="s">
        <v>2038</v>
      </c>
      <c r="E2705" t="s">
        <v>33</v>
      </c>
      <c r="F2705" t="s">
        <v>43</v>
      </c>
      <c r="G2705" t="s">
        <v>243</v>
      </c>
      <c r="H2705">
        <v>2</v>
      </c>
      <c r="I2705">
        <v>80276.61</v>
      </c>
      <c r="J2705">
        <v>0</v>
      </c>
      <c r="K2705">
        <v>160553.22</v>
      </c>
      <c r="L2705">
        <v>21802.29</v>
      </c>
      <c r="M2705">
        <f t="shared" si="128"/>
        <v>160553.22</v>
      </c>
      <c r="N2705" t="str">
        <f t="shared" si="126"/>
        <v>Q4</v>
      </c>
      <c r="O2705" s="2">
        <f t="shared" si="127"/>
        <v>13.579478505631965</v>
      </c>
      <c r="P2705" t="str">
        <f>VLOOKUP(retail_sales_2023!C2705,customers!A:J,5,)</f>
        <v>Mumbai</v>
      </c>
      <c r="Q2705" t="str">
        <f>VLOOKUP(C2705,customers!A:J,10,0)</f>
        <v>Premium</v>
      </c>
    </row>
    <row r="2706" spans="1:17" x14ac:dyDescent="0.3">
      <c r="A2706" t="s">
        <v>3784</v>
      </c>
      <c r="B2706" s="1">
        <v>45217</v>
      </c>
      <c r="C2706" t="s">
        <v>960</v>
      </c>
      <c r="D2706" t="s">
        <v>961</v>
      </c>
      <c r="E2706" t="s">
        <v>27</v>
      </c>
      <c r="F2706" t="s">
        <v>22</v>
      </c>
      <c r="G2706" t="s">
        <v>146</v>
      </c>
      <c r="H2706">
        <v>3</v>
      </c>
      <c r="I2706">
        <v>43524.94</v>
      </c>
      <c r="J2706">
        <v>0.05</v>
      </c>
      <c r="K2706">
        <v>124046.08</v>
      </c>
      <c r="L2706">
        <v>23990.54</v>
      </c>
      <c r="M2706">
        <f t="shared" si="128"/>
        <v>124046.079</v>
      </c>
      <c r="N2706" t="str">
        <f t="shared" si="126"/>
        <v>Q4</v>
      </c>
      <c r="O2706" s="2">
        <f t="shared" si="127"/>
        <v>19.34002267544448</v>
      </c>
      <c r="P2706" t="str">
        <f>VLOOKUP(retail_sales_2023!C2706,customers!A:J,5,)</f>
        <v>Lucknow</v>
      </c>
      <c r="Q2706" t="str">
        <f>VLOOKUP(C2706,customers!A:J,10,0)</f>
        <v>Premium</v>
      </c>
    </row>
    <row r="2707" spans="1:17" x14ac:dyDescent="0.3">
      <c r="A2707" t="s">
        <v>3785</v>
      </c>
      <c r="B2707" s="1">
        <v>44963</v>
      </c>
      <c r="C2707" t="s">
        <v>1841</v>
      </c>
      <c r="D2707" t="s">
        <v>1842</v>
      </c>
      <c r="E2707" t="s">
        <v>33</v>
      </c>
      <c r="F2707" t="s">
        <v>43</v>
      </c>
      <c r="G2707" t="s">
        <v>128</v>
      </c>
      <c r="H2707">
        <v>5</v>
      </c>
      <c r="I2707">
        <v>54571.91</v>
      </c>
      <c r="J2707">
        <v>0.2</v>
      </c>
      <c r="K2707">
        <v>218287.64</v>
      </c>
      <c r="L2707">
        <v>20331.490000000002</v>
      </c>
      <c r="M2707">
        <f t="shared" si="128"/>
        <v>218287.64000000004</v>
      </c>
      <c r="N2707" t="str">
        <f t="shared" si="126"/>
        <v>Q1</v>
      </c>
      <c r="O2707" s="2">
        <f t="shared" si="127"/>
        <v>9.3140820982809647</v>
      </c>
      <c r="P2707" t="str">
        <f>VLOOKUP(retail_sales_2023!C2707,customers!A:J,5,)</f>
        <v>Nagpur</v>
      </c>
      <c r="Q2707" t="str">
        <f>VLOOKUP(C2707,customers!A:J,10,0)</f>
        <v>Premium</v>
      </c>
    </row>
    <row r="2708" spans="1:17" x14ac:dyDescent="0.3">
      <c r="A2708" t="s">
        <v>3786</v>
      </c>
      <c r="B2708" s="1">
        <v>45235</v>
      </c>
      <c r="C2708" t="s">
        <v>999</v>
      </c>
      <c r="D2708" t="s">
        <v>1000</v>
      </c>
      <c r="E2708" t="s">
        <v>33</v>
      </c>
      <c r="F2708" t="s">
        <v>28</v>
      </c>
      <c r="G2708" t="s">
        <v>672</v>
      </c>
      <c r="H2708">
        <v>2</v>
      </c>
      <c r="I2708">
        <v>6683.61</v>
      </c>
      <c r="J2708">
        <v>0.05</v>
      </c>
      <c r="K2708">
        <v>12698.86</v>
      </c>
      <c r="L2708">
        <v>2608.87</v>
      </c>
      <c r="M2708">
        <f t="shared" si="128"/>
        <v>12698.858999999999</v>
      </c>
      <c r="N2708" t="str">
        <f t="shared" si="126"/>
        <v>Q4</v>
      </c>
      <c r="O2708" s="2">
        <f t="shared" si="127"/>
        <v>20.544127583105883</v>
      </c>
      <c r="P2708" t="str">
        <f>VLOOKUP(retail_sales_2023!C2708,customers!A:J,5,)</f>
        <v>Surat</v>
      </c>
      <c r="Q2708" t="str">
        <f>VLOOKUP(C2708,customers!A:J,10,0)</f>
        <v>Premium</v>
      </c>
    </row>
    <row r="2709" spans="1:17" x14ac:dyDescent="0.3">
      <c r="A2709" t="s">
        <v>3787</v>
      </c>
      <c r="B2709" s="1">
        <v>45026</v>
      </c>
      <c r="C2709" t="s">
        <v>345</v>
      </c>
      <c r="D2709" t="s">
        <v>346</v>
      </c>
      <c r="E2709" t="s">
        <v>33</v>
      </c>
      <c r="F2709" t="s">
        <v>22</v>
      </c>
      <c r="G2709" t="s">
        <v>1039</v>
      </c>
      <c r="H2709">
        <v>4</v>
      </c>
      <c r="I2709">
        <v>17753.14</v>
      </c>
      <c r="J2709">
        <v>0.05</v>
      </c>
      <c r="K2709">
        <v>67461.929999999993</v>
      </c>
      <c r="L2709">
        <v>18359.73</v>
      </c>
      <c r="M2709">
        <f t="shared" si="128"/>
        <v>67461.932000000001</v>
      </c>
      <c r="N2709" t="str">
        <f t="shared" si="126"/>
        <v>Q2</v>
      </c>
      <c r="O2709" s="2">
        <f t="shared" si="127"/>
        <v>27.214949231366493</v>
      </c>
      <c r="P2709" t="str">
        <f>VLOOKUP(retail_sales_2023!C2709,customers!A:J,5,)</f>
        <v>Ahmedabad</v>
      </c>
      <c r="Q2709" t="str">
        <f>VLOOKUP(C2709,customers!A:J,10,0)</f>
        <v>Premium</v>
      </c>
    </row>
    <row r="2710" spans="1:17" x14ac:dyDescent="0.3">
      <c r="A2710" t="s">
        <v>3788</v>
      </c>
      <c r="B2710" s="1">
        <v>45005</v>
      </c>
      <c r="C2710" t="s">
        <v>667</v>
      </c>
      <c r="D2710" t="s">
        <v>668</v>
      </c>
      <c r="E2710" t="s">
        <v>33</v>
      </c>
      <c r="F2710" t="s">
        <v>81</v>
      </c>
      <c r="G2710" t="s">
        <v>239</v>
      </c>
      <c r="H2710">
        <v>2</v>
      </c>
      <c r="I2710">
        <v>4950.33</v>
      </c>
      <c r="J2710">
        <v>0.05</v>
      </c>
      <c r="K2710">
        <v>9405.6299999999992</v>
      </c>
      <c r="L2710">
        <v>-346.49</v>
      </c>
      <c r="M2710">
        <f t="shared" si="128"/>
        <v>9405.6269999999986</v>
      </c>
      <c r="N2710" t="str">
        <f t="shared" si="126"/>
        <v>Q1</v>
      </c>
      <c r="O2710" s="2">
        <f t="shared" si="127"/>
        <v>-3.6838574343239108</v>
      </c>
      <c r="P2710" t="str">
        <f>VLOOKUP(retail_sales_2023!C2710,customers!A:J,5,)</f>
        <v>Nagpur</v>
      </c>
      <c r="Q2710" t="str">
        <f>VLOOKUP(C2710,customers!A:J,10,0)</f>
        <v>Occasional</v>
      </c>
    </row>
    <row r="2711" spans="1:17" x14ac:dyDescent="0.3">
      <c r="A2711" t="s">
        <v>3789</v>
      </c>
      <c r="B2711" s="1">
        <v>45008</v>
      </c>
      <c r="C2711" t="s">
        <v>604</v>
      </c>
      <c r="D2711" t="s">
        <v>605</v>
      </c>
      <c r="E2711" t="s">
        <v>27</v>
      </c>
      <c r="F2711" t="s">
        <v>52</v>
      </c>
      <c r="G2711" t="s">
        <v>235</v>
      </c>
      <c r="H2711">
        <v>3</v>
      </c>
      <c r="I2711">
        <v>237.95</v>
      </c>
      <c r="J2711">
        <v>0</v>
      </c>
      <c r="K2711">
        <v>713.85</v>
      </c>
      <c r="L2711">
        <v>55.01</v>
      </c>
      <c r="M2711">
        <f t="shared" si="128"/>
        <v>713.84999999999991</v>
      </c>
      <c r="N2711" t="str">
        <f t="shared" si="126"/>
        <v>Q1</v>
      </c>
      <c r="O2711" s="2">
        <f t="shared" si="127"/>
        <v>7.7061007214400776</v>
      </c>
      <c r="P2711" t="str">
        <f>VLOOKUP(retail_sales_2023!C2711,customers!A:J,5,)</f>
        <v>Delhi</v>
      </c>
      <c r="Q2711" t="str">
        <f>VLOOKUP(C2711,customers!A:J,10,0)</f>
        <v>Premium</v>
      </c>
    </row>
    <row r="2712" spans="1:17" x14ac:dyDescent="0.3">
      <c r="A2712" t="s">
        <v>3790</v>
      </c>
      <c r="B2712" s="1">
        <v>45195</v>
      </c>
      <c r="C2712" t="s">
        <v>270</v>
      </c>
      <c r="D2712" t="s">
        <v>271</v>
      </c>
      <c r="E2712" t="s">
        <v>15</v>
      </c>
      <c r="F2712" t="s">
        <v>28</v>
      </c>
      <c r="G2712" t="s">
        <v>61</v>
      </c>
      <c r="H2712">
        <v>1</v>
      </c>
      <c r="I2712">
        <v>5820.16</v>
      </c>
      <c r="J2712">
        <v>0.15</v>
      </c>
      <c r="K2712">
        <v>4947.1400000000003</v>
      </c>
      <c r="L2712">
        <v>1309.01</v>
      </c>
      <c r="M2712">
        <f t="shared" si="128"/>
        <v>4947.1359999999995</v>
      </c>
      <c r="N2712" t="str">
        <f t="shared" si="126"/>
        <v>Q3</v>
      </c>
      <c r="O2712" s="2">
        <f t="shared" si="127"/>
        <v>26.459934426759702</v>
      </c>
      <c r="P2712" t="str">
        <f>VLOOKUP(retail_sales_2023!C2712,customers!A:J,5,)</f>
        <v>Chennai</v>
      </c>
      <c r="Q2712" t="str">
        <f>VLOOKUP(C2712,customers!A:J,10,0)</f>
        <v>Regular</v>
      </c>
    </row>
    <row r="2713" spans="1:17" x14ac:dyDescent="0.3">
      <c r="A2713" t="s">
        <v>3791</v>
      </c>
      <c r="B2713" s="1">
        <v>45191</v>
      </c>
      <c r="C2713" t="s">
        <v>403</v>
      </c>
      <c r="D2713" t="s">
        <v>404</v>
      </c>
      <c r="E2713" t="s">
        <v>27</v>
      </c>
      <c r="F2713" t="s">
        <v>81</v>
      </c>
      <c r="G2713" t="s">
        <v>105</v>
      </c>
      <c r="H2713">
        <v>1</v>
      </c>
      <c r="I2713">
        <v>2611.71</v>
      </c>
      <c r="J2713">
        <v>0</v>
      </c>
      <c r="K2713">
        <v>2611.71</v>
      </c>
      <c r="L2713">
        <v>717.3</v>
      </c>
      <c r="M2713">
        <f t="shared" si="128"/>
        <v>2611.71</v>
      </c>
      <c r="N2713" t="str">
        <f t="shared" si="126"/>
        <v>Q3</v>
      </c>
      <c r="O2713" s="2">
        <f t="shared" si="127"/>
        <v>27.464764464661084</v>
      </c>
      <c r="P2713" t="str">
        <f>VLOOKUP(retail_sales_2023!C2713,customers!A:J,5,)</f>
        <v>Jaipur</v>
      </c>
      <c r="Q2713" t="str">
        <f>VLOOKUP(C2713,customers!A:J,10,0)</f>
        <v>Regular</v>
      </c>
    </row>
    <row r="2714" spans="1:17" x14ac:dyDescent="0.3">
      <c r="A2714" t="s">
        <v>3792</v>
      </c>
      <c r="B2714" s="1">
        <v>45118</v>
      </c>
      <c r="C2714" t="s">
        <v>791</v>
      </c>
      <c r="D2714" t="s">
        <v>792</v>
      </c>
      <c r="E2714" t="s">
        <v>33</v>
      </c>
      <c r="F2714" t="s">
        <v>22</v>
      </c>
      <c r="G2714" t="s">
        <v>146</v>
      </c>
      <c r="H2714">
        <v>5</v>
      </c>
      <c r="I2714">
        <v>3697.37</v>
      </c>
      <c r="J2714">
        <v>0.05</v>
      </c>
      <c r="K2714">
        <v>17562.509999999998</v>
      </c>
      <c r="L2714">
        <v>4001.26</v>
      </c>
      <c r="M2714">
        <f t="shared" si="128"/>
        <v>17562.507499999996</v>
      </c>
      <c r="N2714" t="str">
        <f t="shared" si="126"/>
        <v>Q3</v>
      </c>
      <c r="O2714" s="2">
        <f t="shared" si="127"/>
        <v>22.782962116462855</v>
      </c>
      <c r="P2714" t="str">
        <f>VLOOKUP(retail_sales_2023!C2714,customers!A:J,5,)</f>
        <v>Pune</v>
      </c>
      <c r="Q2714" t="str">
        <f>VLOOKUP(C2714,customers!A:J,10,0)</f>
        <v>Premium</v>
      </c>
    </row>
    <row r="2715" spans="1:17" x14ac:dyDescent="0.3">
      <c r="A2715" t="s">
        <v>3793</v>
      </c>
      <c r="B2715" s="1">
        <v>44982</v>
      </c>
      <c r="C2715" t="s">
        <v>889</v>
      </c>
      <c r="D2715" t="s">
        <v>890</v>
      </c>
      <c r="E2715" t="s">
        <v>21</v>
      </c>
      <c r="F2715" t="s">
        <v>43</v>
      </c>
      <c r="G2715" t="s">
        <v>110</v>
      </c>
      <c r="H2715">
        <v>3</v>
      </c>
      <c r="I2715">
        <v>37132.639999999999</v>
      </c>
      <c r="J2715">
        <v>0.05</v>
      </c>
      <c r="K2715">
        <v>105828.02</v>
      </c>
      <c r="L2715">
        <v>9353.64</v>
      </c>
      <c r="M2715">
        <f t="shared" si="128"/>
        <v>105828.02399999999</v>
      </c>
      <c r="N2715" t="str">
        <f t="shared" si="126"/>
        <v>Q1</v>
      </c>
      <c r="O2715" s="2">
        <f t="shared" si="127"/>
        <v>8.8385287752714259</v>
      </c>
      <c r="P2715" t="str">
        <f>VLOOKUP(retail_sales_2023!C2715,customers!A:J,5,)</f>
        <v>Patna</v>
      </c>
      <c r="Q2715" t="str">
        <f>VLOOKUP(C2715,customers!A:J,10,0)</f>
        <v>Premium</v>
      </c>
    </row>
    <row r="2716" spans="1:17" x14ac:dyDescent="0.3">
      <c r="A2716" t="s">
        <v>3794</v>
      </c>
      <c r="B2716" s="1">
        <v>45101</v>
      </c>
      <c r="C2716" t="s">
        <v>1051</v>
      </c>
      <c r="D2716" t="s">
        <v>1052</v>
      </c>
      <c r="E2716" t="s">
        <v>21</v>
      </c>
      <c r="F2716" t="s">
        <v>43</v>
      </c>
      <c r="G2716" t="s">
        <v>128</v>
      </c>
      <c r="H2716">
        <v>1</v>
      </c>
      <c r="I2716">
        <v>2511.6799999999998</v>
      </c>
      <c r="J2716">
        <v>0.1</v>
      </c>
      <c r="K2716">
        <v>2260.5100000000002</v>
      </c>
      <c r="L2716">
        <v>318.95999999999998</v>
      </c>
      <c r="M2716">
        <f t="shared" si="128"/>
        <v>2260.5119999999997</v>
      </c>
      <c r="N2716" t="str">
        <f t="shared" si="126"/>
        <v>Q2</v>
      </c>
      <c r="O2716" s="2">
        <f t="shared" si="127"/>
        <v>14.110090200883867</v>
      </c>
      <c r="P2716" t="str">
        <f>VLOOKUP(retail_sales_2023!C2716,customers!A:J,5,)</f>
        <v>Bhubaneswar</v>
      </c>
      <c r="Q2716" t="str">
        <f>VLOOKUP(C2716,customers!A:J,10,0)</f>
        <v>Regular</v>
      </c>
    </row>
    <row r="2717" spans="1:17" x14ac:dyDescent="0.3">
      <c r="A2717" t="s">
        <v>3795</v>
      </c>
      <c r="B2717" s="1">
        <v>45150</v>
      </c>
      <c r="C2717" t="s">
        <v>791</v>
      </c>
      <c r="D2717" t="s">
        <v>792</v>
      </c>
      <c r="E2717" t="s">
        <v>33</v>
      </c>
      <c r="F2717" t="s">
        <v>16</v>
      </c>
      <c r="G2717" t="s">
        <v>319</v>
      </c>
      <c r="H2717">
        <v>1</v>
      </c>
      <c r="I2717">
        <v>802.74</v>
      </c>
      <c r="J2717">
        <v>0.1</v>
      </c>
      <c r="K2717">
        <v>722.47</v>
      </c>
      <c r="L2717">
        <v>258.92</v>
      </c>
      <c r="M2717">
        <f t="shared" si="128"/>
        <v>722.46600000000001</v>
      </c>
      <c r="N2717" t="str">
        <f t="shared" si="126"/>
        <v>Q3</v>
      </c>
      <c r="O2717" s="2">
        <f t="shared" si="127"/>
        <v>35.838166290641823</v>
      </c>
      <c r="P2717" t="str">
        <f>VLOOKUP(retail_sales_2023!C2717,customers!A:J,5,)</f>
        <v>Pune</v>
      </c>
      <c r="Q2717" t="str">
        <f>VLOOKUP(C2717,customers!A:J,10,0)</f>
        <v>Premium</v>
      </c>
    </row>
    <row r="2718" spans="1:17" x14ac:dyDescent="0.3">
      <c r="A2718" t="s">
        <v>3796</v>
      </c>
      <c r="B2718" s="1">
        <v>44960</v>
      </c>
      <c r="C2718" t="s">
        <v>221</v>
      </c>
      <c r="D2718" t="s">
        <v>222</v>
      </c>
      <c r="E2718" t="s">
        <v>27</v>
      </c>
      <c r="F2718" t="s">
        <v>52</v>
      </c>
      <c r="G2718" t="s">
        <v>235</v>
      </c>
      <c r="H2718">
        <v>6</v>
      </c>
      <c r="I2718">
        <v>408.23</v>
      </c>
      <c r="J2718">
        <v>0</v>
      </c>
      <c r="K2718">
        <v>2449.38</v>
      </c>
      <c r="L2718">
        <v>164.55</v>
      </c>
      <c r="M2718">
        <f t="shared" si="128"/>
        <v>2449.38</v>
      </c>
      <c r="N2718" t="str">
        <f t="shared" si="126"/>
        <v>Q1</v>
      </c>
      <c r="O2718" s="2">
        <f t="shared" si="127"/>
        <v>6.7180266026504665</v>
      </c>
      <c r="P2718" t="str">
        <f>VLOOKUP(retail_sales_2023!C2718,customers!A:J,5,)</f>
        <v>Lucknow</v>
      </c>
      <c r="Q2718" t="str">
        <f>VLOOKUP(C2718,customers!A:J,10,0)</f>
        <v>Premium</v>
      </c>
    </row>
    <row r="2719" spans="1:17" x14ac:dyDescent="0.3">
      <c r="A2719" t="s">
        <v>3797</v>
      </c>
      <c r="B2719" s="1">
        <v>44936</v>
      </c>
      <c r="C2719" t="s">
        <v>284</v>
      </c>
      <c r="D2719" t="s">
        <v>285</v>
      </c>
      <c r="E2719" t="s">
        <v>33</v>
      </c>
      <c r="F2719" t="s">
        <v>52</v>
      </c>
      <c r="G2719" t="s">
        <v>53</v>
      </c>
      <c r="H2719">
        <v>10</v>
      </c>
      <c r="I2719">
        <v>330.36</v>
      </c>
      <c r="J2719">
        <v>0.05</v>
      </c>
      <c r="K2719">
        <v>3138.42</v>
      </c>
      <c r="L2719">
        <v>197.01</v>
      </c>
      <c r="M2719">
        <f t="shared" si="128"/>
        <v>3138.42</v>
      </c>
      <c r="N2719" t="str">
        <f t="shared" si="126"/>
        <v>Q1</v>
      </c>
      <c r="O2719" s="2">
        <f t="shared" si="127"/>
        <v>6.2773624945036035</v>
      </c>
      <c r="P2719" t="str">
        <f>VLOOKUP(retail_sales_2023!C2719,customers!A:J,5,)</f>
        <v>Mumbai</v>
      </c>
      <c r="Q2719" t="str">
        <f>VLOOKUP(C2719,customers!A:J,10,0)</f>
        <v>Premium</v>
      </c>
    </row>
    <row r="2720" spans="1:17" x14ac:dyDescent="0.3">
      <c r="A2720" t="s">
        <v>3798</v>
      </c>
      <c r="B2720" s="1">
        <v>45086</v>
      </c>
      <c r="C2720" t="s">
        <v>364</v>
      </c>
      <c r="D2720" t="s">
        <v>365</v>
      </c>
      <c r="E2720" t="s">
        <v>15</v>
      </c>
      <c r="F2720" t="s">
        <v>52</v>
      </c>
      <c r="G2720" t="s">
        <v>117</v>
      </c>
      <c r="H2720">
        <v>3</v>
      </c>
      <c r="I2720">
        <v>307.49</v>
      </c>
      <c r="J2720">
        <v>0.05</v>
      </c>
      <c r="K2720">
        <v>876.35</v>
      </c>
      <c r="L2720">
        <v>70.400000000000006</v>
      </c>
      <c r="M2720">
        <f t="shared" si="128"/>
        <v>876.34649999999999</v>
      </c>
      <c r="N2720" t="str">
        <f t="shared" si="126"/>
        <v>Q2</v>
      </c>
      <c r="O2720" s="2">
        <f t="shared" si="127"/>
        <v>8.0333200205397386</v>
      </c>
      <c r="P2720" t="str">
        <f>VLOOKUP(retail_sales_2023!C2720,customers!A:J,5,)</f>
        <v>Bengaluru</v>
      </c>
      <c r="Q2720" t="str">
        <f>VLOOKUP(C2720,customers!A:J,10,0)</f>
        <v>Regular</v>
      </c>
    </row>
    <row r="2721" spans="1:17" x14ac:dyDescent="0.3">
      <c r="A2721" t="s">
        <v>3799</v>
      </c>
      <c r="B2721" s="1">
        <v>44948</v>
      </c>
      <c r="C2721" t="s">
        <v>67</v>
      </c>
      <c r="D2721" t="s">
        <v>68</v>
      </c>
      <c r="E2721" t="s">
        <v>33</v>
      </c>
      <c r="F2721" t="s">
        <v>28</v>
      </c>
      <c r="G2721" t="s">
        <v>325</v>
      </c>
      <c r="H2721">
        <v>2</v>
      </c>
      <c r="I2721">
        <v>6722.51</v>
      </c>
      <c r="J2721">
        <v>0.05</v>
      </c>
      <c r="K2721">
        <v>12772.77</v>
      </c>
      <c r="L2721">
        <v>2376.88</v>
      </c>
      <c r="M2721">
        <f t="shared" si="128"/>
        <v>12772.769</v>
      </c>
      <c r="N2721" t="str">
        <f t="shared" si="126"/>
        <v>Q1</v>
      </c>
      <c r="O2721" s="2">
        <f t="shared" si="127"/>
        <v>18.608962660409606</v>
      </c>
      <c r="P2721" t="str">
        <f>VLOOKUP(retail_sales_2023!C2721,customers!A:J,5,)</f>
        <v>Surat</v>
      </c>
      <c r="Q2721" t="str">
        <f>VLOOKUP(C2721,customers!A:J,10,0)</f>
        <v>Premium</v>
      </c>
    </row>
    <row r="2722" spans="1:17" x14ac:dyDescent="0.3">
      <c r="A2722" t="s">
        <v>3800</v>
      </c>
      <c r="B2722" s="1">
        <v>45004</v>
      </c>
      <c r="C2722" t="s">
        <v>2136</v>
      </c>
      <c r="D2722" t="s">
        <v>13093</v>
      </c>
      <c r="E2722" t="s">
        <v>27</v>
      </c>
      <c r="F2722" t="s">
        <v>81</v>
      </c>
      <c r="G2722" t="s">
        <v>370</v>
      </c>
      <c r="H2722">
        <v>4</v>
      </c>
      <c r="I2722">
        <v>3325.43</v>
      </c>
      <c r="J2722">
        <v>0.1</v>
      </c>
      <c r="K2722">
        <v>11971.55</v>
      </c>
      <c r="L2722">
        <v>4393.38</v>
      </c>
      <c r="M2722">
        <f t="shared" si="128"/>
        <v>11971.547999999999</v>
      </c>
      <c r="N2722" t="str">
        <f t="shared" si="126"/>
        <v>Q1</v>
      </c>
      <c r="O2722" s="2">
        <f t="shared" si="127"/>
        <v>36.698506041406503</v>
      </c>
      <c r="P2722" t="str">
        <f>VLOOKUP(retail_sales_2023!C2722,customers!A:J,5,)</f>
        <v>Chandigarh</v>
      </c>
      <c r="Q2722" t="str">
        <f>VLOOKUP(C2722,customers!A:J,10,0)</f>
        <v>Premium</v>
      </c>
    </row>
    <row r="2723" spans="1:17" x14ac:dyDescent="0.3">
      <c r="A2723" t="s">
        <v>3801</v>
      </c>
      <c r="B2723" s="1">
        <v>45022</v>
      </c>
      <c r="C2723" t="s">
        <v>904</v>
      </c>
      <c r="D2723" t="s">
        <v>905</v>
      </c>
      <c r="E2723" t="s">
        <v>33</v>
      </c>
      <c r="F2723" t="s">
        <v>43</v>
      </c>
      <c r="G2723" t="s">
        <v>128</v>
      </c>
      <c r="H2723">
        <v>3</v>
      </c>
      <c r="I2723">
        <v>13159.98</v>
      </c>
      <c r="J2723">
        <v>0.05</v>
      </c>
      <c r="K2723">
        <v>37505.94</v>
      </c>
      <c r="L2723">
        <v>4052.15</v>
      </c>
      <c r="M2723">
        <f t="shared" si="128"/>
        <v>37505.942999999999</v>
      </c>
      <c r="N2723" t="str">
        <f t="shared" si="126"/>
        <v>Q2</v>
      </c>
      <c r="O2723" s="2">
        <f t="shared" si="127"/>
        <v>10.804021976252294</v>
      </c>
      <c r="P2723" t="str">
        <f>VLOOKUP(retail_sales_2023!C2723,customers!A:J,5,)</f>
        <v>Ahmedabad</v>
      </c>
      <c r="Q2723" t="str">
        <f>VLOOKUP(C2723,customers!A:J,10,0)</f>
        <v>Premium</v>
      </c>
    </row>
    <row r="2724" spans="1:17" x14ac:dyDescent="0.3">
      <c r="A2724" t="s">
        <v>3802</v>
      </c>
      <c r="B2724" s="1">
        <v>45102</v>
      </c>
      <c r="C2724" t="s">
        <v>2086</v>
      </c>
      <c r="D2724" t="s">
        <v>2087</v>
      </c>
      <c r="E2724" t="s">
        <v>33</v>
      </c>
      <c r="F2724" t="s">
        <v>52</v>
      </c>
      <c r="G2724" t="s">
        <v>169</v>
      </c>
      <c r="H2724">
        <v>9</v>
      </c>
      <c r="I2724">
        <v>303.83</v>
      </c>
      <c r="J2724">
        <v>0</v>
      </c>
      <c r="K2724">
        <v>2734.47</v>
      </c>
      <c r="L2724">
        <v>236.55</v>
      </c>
      <c r="M2724">
        <f t="shared" si="128"/>
        <v>2734.47</v>
      </c>
      <c r="N2724" t="str">
        <f t="shared" si="126"/>
        <v>Q2</v>
      </c>
      <c r="O2724" s="2">
        <f t="shared" si="127"/>
        <v>8.6506708795488727</v>
      </c>
      <c r="P2724" t="str">
        <f>VLOOKUP(retail_sales_2023!C2724,customers!A:J,5,)</f>
        <v>Pune</v>
      </c>
      <c r="Q2724" t="str">
        <f>VLOOKUP(C2724,customers!A:J,10,0)</f>
        <v>Premium</v>
      </c>
    </row>
    <row r="2725" spans="1:17" x14ac:dyDescent="0.3">
      <c r="A2725" t="s">
        <v>3803</v>
      </c>
      <c r="B2725" s="1">
        <v>45169</v>
      </c>
      <c r="C2725" t="s">
        <v>198</v>
      </c>
      <c r="D2725" t="s">
        <v>199</v>
      </c>
      <c r="E2725" t="s">
        <v>27</v>
      </c>
      <c r="F2725" t="s">
        <v>52</v>
      </c>
      <c r="G2725" t="s">
        <v>169</v>
      </c>
      <c r="H2725">
        <v>9</v>
      </c>
      <c r="I2725">
        <v>782.96</v>
      </c>
      <c r="J2725">
        <v>0.2</v>
      </c>
      <c r="K2725">
        <v>5637.31</v>
      </c>
      <c r="L2725">
        <v>538.46</v>
      </c>
      <c r="M2725">
        <f t="shared" si="128"/>
        <v>5637.3120000000008</v>
      </c>
      <c r="N2725" t="str">
        <f t="shared" si="126"/>
        <v>Q3</v>
      </c>
      <c r="O2725" s="2">
        <f t="shared" si="127"/>
        <v>9.5517188162439179</v>
      </c>
      <c r="P2725" t="str">
        <f>VLOOKUP(retail_sales_2023!C2725,customers!A:J,5,)</f>
        <v>Delhi</v>
      </c>
      <c r="Q2725" t="str">
        <f>VLOOKUP(C2725,customers!A:J,10,0)</f>
        <v>Regular</v>
      </c>
    </row>
    <row r="2726" spans="1:17" x14ac:dyDescent="0.3">
      <c r="A2726" t="s">
        <v>3804</v>
      </c>
      <c r="B2726" s="1">
        <v>45244</v>
      </c>
      <c r="C2726" t="s">
        <v>667</v>
      </c>
      <c r="D2726" t="s">
        <v>668</v>
      </c>
      <c r="E2726" t="s">
        <v>33</v>
      </c>
      <c r="F2726" t="s">
        <v>43</v>
      </c>
      <c r="G2726" t="s">
        <v>272</v>
      </c>
      <c r="H2726">
        <v>2</v>
      </c>
      <c r="I2726">
        <v>30760.77</v>
      </c>
      <c r="J2726">
        <v>0</v>
      </c>
      <c r="K2726">
        <v>61521.54</v>
      </c>
      <c r="L2726">
        <v>6717.72</v>
      </c>
      <c r="M2726">
        <f t="shared" si="128"/>
        <v>61521.54</v>
      </c>
      <c r="N2726" t="str">
        <f t="shared" si="126"/>
        <v>Q4</v>
      </c>
      <c r="O2726" s="2">
        <f t="shared" si="127"/>
        <v>10.919297533839368</v>
      </c>
      <c r="P2726" t="str">
        <f>VLOOKUP(retail_sales_2023!C2726,customers!A:J,5,)</f>
        <v>Nagpur</v>
      </c>
      <c r="Q2726" t="str">
        <f>VLOOKUP(C2726,customers!A:J,10,0)</f>
        <v>Occasional</v>
      </c>
    </row>
    <row r="2727" spans="1:17" x14ac:dyDescent="0.3">
      <c r="A2727" t="s">
        <v>3805</v>
      </c>
      <c r="B2727" s="1">
        <v>44929</v>
      </c>
      <c r="C2727" t="s">
        <v>1974</v>
      </c>
      <c r="D2727" t="s">
        <v>1975</v>
      </c>
      <c r="E2727" t="s">
        <v>15</v>
      </c>
      <c r="F2727" t="s">
        <v>28</v>
      </c>
      <c r="G2727" t="s">
        <v>280</v>
      </c>
      <c r="H2727">
        <v>2</v>
      </c>
      <c r="I2727">
        <v>3311.17</v>
      </c>
      <c r="J2727">
        <v>0.25</v>
      </c>
      <c r="K2727">
        <v>4966.76</v>
      </c>
      <c r="L2727">
        <v>1204.01</v>
      </c>
      <c r="M2727">
        <f t="shared" si="128"/>
        <v>4966.7550000000001</v>
      </c>
      <c r="N2727" t="str">
        <f t="shared" si="126"/>
        <v>Q1</v>
      </c>
      <c r="O2727" s="2">
        <f t="shared" si="127"/>
        <v>24.241356538266391</v>
      </c>
      <c r="P2727" t="str">
        <f>VLOOKUP(retail_sales_2023!C2727,customers!A:J,5,)</f>
        <v>Kochi</v>
      </c>
      <c r="Q2727" t="str">
        <f>VLOOKUP(C2727,customers!A:J,10,0)</f>
        <v>Premium</v>
      </c>
    </row>
    <row r="2728" spans="1:17" x14ac:dyDescent="0.3">
      <c r="A2728" t="s">
        <v>3806</v>
      </c>
      <c r="B2728" s="1">
        <v>45242</v>
      </c>
      <c r="C2728" t="s">
        <v>50</v>
      </c>
      <c r="D2728" t="s">
        <v>51</v>
      </c>
      <c r="E2728" t="s">
        <v>21</v>
      </c>
      <c r="F2728" t="s">
        <v>22</v>
      </c>
      <c r="G2728" t="s">
        <v>516</v>
      </c>
      <c r="H2728">
        <v>3</v>
      </c>
      <c r="I2728">
        <v>21323.54</v>
      </c>
      <c r="J2728">
        <v>0.05</v>
      </c>
      <c r="K2728">
        <v>60772.09</v>
      </c>
      <c r="L2728">
        <v>16975.18</v>
      </c>
      <c r="M2728">
        <f t="shared" si="128"/>
        <v>60772.089</v>
      </c>
      <c r="N2728" t="str">
        <f t="shared" si="126"/>
        <v>Q4</v>
      </c>
      <c r="O2728" s="2">
        <f t="shared" si="127"/>
        <v>27.932526263289613</v>
      </c>
      <c r="P2728" t="str">
        <f>VLOOKUP(retail_sales_2023!C2728,customers!A:J,5,)</f>
        <v>Patna</v>
      </c>
      <c r="Q2728" t="str">
        <f>VLOOKUP(C2728,customers!A:J,10,0)</f>
        <v>Premium</v>
      </c>
    </row>
    <row r="2729" spans="1:17" x14ac:dyDescent="0.3">
      <c r="A2729" t="s">
        <v>3807</v>
      </c>
      <c r="B2729" s="1">
        <v>45228</v>
      </c>
      <c r="C2729" t="s">
        <v>2187</v>
      </c>
      <c r="D2729" t="s">
        <v>2188</v>
      </c>
      <c r="E2729" t="s">
        <v>21</v>
      </c>
      <c r="F2729" t="s">
        <v>81</v>
      </c>
      <c r="G2729" t="s">
        <v>150</v>
      </c>
      <c r="H2729">
        <v>0</v>
      </c>
      <c r="I2729">
        <v>2041.89</v>
      </c>
      <c r="J2729">
        <v>0.15</v>
      </c>
      <c r="K2729">
        <v>0</v>
      </c>
      <c r="L2729">
        <v>0</v>
      </c>
      <c r="M2729">
        <f t="shared" si="128"/>
        <v>0</v>
      </c>
      <c r="N2729" t="str">
        <f t="shared" si="126"/>
        <v>Q4</v>
      </c>
      <c r="O2729" s="2">
        <v>0</v>
      </c>
      <c r="P2729" t="str">
        <f>VLOOKUP(retail_sales_2023!C2729,customers!A:J,5,)</f>
        <v>Patna</v>
      </c>
      <c r="Q2729" t="str">
        <f>VLOOKUP(C2729,customers!A:J,10,0)</f>
        <v>Premium</v>
      </c>
    </row>
    <row r="2730" spans="1:17" x14ac:dyDescent="0.3">
      <c r="A2730" t="s">
        <v>3808</v>
      </c>
      <c r="B2730" s="1">
        <v>45004</v>
      </c>
      <c r="C2730" t="s">
        <v>257</v>
      </c>
      <c r="D2730" t="s">
        <v>258</v>
      </c>
      <c r="E2730" t="s">
        <v>27</v>
      </c>
      <c r="F2730" t="s">
        <v>52</v>
      </c>
      <c r="G2730" t="s">
        <v>69</v>
      </c>
      <c r="H2730">
        <v>2</v>
      </c>
      <c r="I2730">
        <v>117.23</v>
      </c>
      <c r="J2730">
        <v>0.15</v>
      </c>
      <c r="K2730">
        <v>199.29</v>
      </c>
      <c r="L2730">
        <v>14.67</v>
      </c>
      <c r="M2730">
        <f t="shared" si="128"/>
        <v>199.291</v>
      </c>
      <c r="N2730" t="str">
        <f t="shared" si="126"/>
        <v>Q1</v>
      </c>
      <c r="O2730" s="2">
        <f t="shared" si="127"/>
        <v>7.3611320186662654</v>
      </c>
      <c r="P2730" t="str">
        <f>VLOOKUP(retail_sales_2023!C2730,customers!A:J,5,)</f>
        <v>Delhi</v>
      </c>
      <c r="Q2730" t="str">
        <f>VLOOKUP(C2730,customers!A:J,10,0)</f>
        <v>Regular</v>
      </c>
    </row>
    <row r="2731" spans="1:17" x14ac:dyDescent="0.3">
      <c r="A2731" t="s">
        <v>3809</v>
      </c>
      <c r="B2731" s="1">
        <v>45237</v>
      </c>
      <c r="C2731" t="s">
        <v>999</v>
      </c>
      <c r="D2731" t="s">
        <v>1000</v>
      </c>
      <c r="E2731" t="s">
        <v>33</v>
      </c>
      <c r="F2731" t="s">
        <v>38</v>
      </c>
      <c r="G2731" t="s">
        <v>395</v>
      </c>
      <c r="H2731">
        <v>3</v>
      </c>
      <c r="I2731">
        <v>1944.46</v>
      </c>
      <c r="J2731">
        <v>0.05</v>
      </c>
      <c r="K2731">
        <v>5541.71</v>
      </c>
      <c r="L2731">
        <v>1126.94</v>
      </c>
      <c r="M2731">
        <f t="shared" si="128"/>
        <v>5541.7110000000002</v>
      </c>
      <c r="N2731" t="str">
        <f t="shared" si="126"/>
        <v>Q4</v>
      </c>
      <c r="O2731" s="2">
        <f t="shared" si="127"/>
        <v>20.335600383275199</v>
      </c>
      <c r="P2731" t="str">
        <f>VLOOKUP(retail_sales_2023!C2731,customers!A:J,5,)</f>
        <v>Surat</v>
      </c>
      <c r="Q2731" t="str">
        <f>VLOOKUP(C2731,customers!A:J,10,0)</f>
        <v>Premium</v>
      </c>
    </row>
    <row r="2732" spans="1:17" x14ac:dyDescent="0.3">
      <c r="A2732" t="s">
        <v>3810</v>
      </c>
      <c r="B2732" s="1">
        <v>44978</v>
      </c>
      <c r="C2732" t="s">
        <v>327</v>
      </c>
      <c r="D2732" t="s">
        <v>328</v>
      </c>
      <c r="E2732" t="s">
        <v>21</v>
      </c>
      <c r="F2732" t="s">
        <v>52</v>
      </c>
      <c r="G2732" t="s">
        <v>133</v>
      </c>
      <c r="H2732">
        <v>7</v>
      </c>
      <c r="I2732">
        <v>388.97</v>
      </c>
      <c r="J2732">
        <v>0.05</v>
      </c>
      <c r="K2732">
        <v>2586.65</v>
      </c>
      <c r="L2732">
        <v>256.32</v>
      </c>
      <c r="M2732">
        <f t="shared" si="128"/>
        <v>2586.6504999999997</v>
      </c>
      <c r="N2732" t="str">
        <f t="shared" si="126"/>
        <v>Q1</v>
      </c>
      <c r="O2732" s="2">
        <f t="shared" si="127"/>
        <v>9.9093421993698403</v>
      </c>
      <c r="P2732" t="str">
        <f>VLOOKUP(retail_sales_2023!C2732,customers!A:J,5,)</f>
        <v>Bhubaneswar</v>
      </c>
      <c r="Q2732" t="str">
        <f>VLOOKUP(C2732,customers!A:J,10,0)</f>
        <v>Occasional</v>
      </c>
    </row>
    <row r="2733" spans="1:17" x14ac:dyDescent="0.3">
      <c r="A2733" t="s">
        <v>3811</v>
      </c>
      <c r="B2733" s="1">
        <v>45211</v>
      </c>
      <c r="C2733" t="s">
        <v>1503</v>
      </c>
      <c r="D2733" t="s">
        <v>1504</v>
      </c>
      <c r="E2733" t="s">
        <v>33</v>
      </c>
      <c r="F2733" t="s">
        <v>22</v>
      </c>
      <c r="G2733" t="s">
        <v>1039</v>
      </c>
      <c r="H2733">
        <v>3</v>
      </c>
      <c r="I2733">
        <v>25732.63</v>
      </c>
      <c r="J2733">
        <v>0</v>
      </c>
      <c r="K2733">
        <v>77197.89</v>
      </c>
      <c r="L2733">
        <v>18585.73</v>
      </c>
      <c r="M2733">
        <f t="shared" si="128"/>
        <v>77197.89</v>
      </c>
      <c r="N2733" t="str">
        <f t="shared" si="126"/>
        <v>Q4</v>
      </c>
      <c r="O2733" s="2">
        <f t="shared" si="127"/>
        <v>24.075437813131938</v>
      </c>
      <c r="P2733" t="str">
        <f>VLOOKUP(retail_sales_2023!C2733,customers!A:J,5,)</f>
        <v>Mumbai</v>
      </c>
      <c r="Q2733" t="str">
        <f>VLOOKUP(C2733,customers!A:J,10,0)</f>
        <v>Premium</v>
      </c>
    </row>
    <row r="2734" spans="1:17" x14ac:dyDescent="0.3">
      <c r="A2734" t="s">
        <v>3812</v>
      </c>
      <c r="B2734" s="1">
        <v>45049</v>
      </c>
      <c r="C2734" t="s">
        <v>354</v>
      </c>
      <c r="D2734" t="s">
        <v>355</v>
      </c>
      <c r="E2734" t="s">
        <v>21</v>
      </c>
      <c r="F2734" t="s">
        <v>16</v>
      </c>
      <c r="G2734" t="s">
        <v>305</v>
      </c>
      <c r="H2734">
        <v>5</v>
      </c>
      <c r="I2734">
        <v>330.35</v>
      </c>
      <c r="J2734">
        <v>0.2</v>
      </c>
      <c r="K2734">
        <v>1321.4</v>
      </c>
      <c r="L2734">
        <v>536.25</v>
      </c>
      <c r="M2734">
        <f t="shared" si="128"/>
        <v>1321.4</v>
      </c>
      <c r="N2734" t="str">
        <f t="shared" si="126"/>
        <v>Q2</v>
      </c>
      <c r="O2734" s="2">
        <f t="shared" si="127"/>
        <v>40.581958528833049</v>
      </c>
      <c r="P2734" t="str">
        <f>VLOOKUP(retail_sales_2023!C2734,customers!A:J,5,)</f>
        <v>Ranchi</v>
      </c>
      <c r="Q2734" t="str">
        <f>VLOOKUP(C2734,customers!A:J,10,0)</f>
        <v>Premium</v>
      </c>
    </row>
    <row r="2735" spans="1:17" x14ac:dyDescent="0.3">
      <c r="A2735" t="s">
        <v>3813</v>
      </c>
      <c r="B2735" s="1">
        <v>45053</v>
      </c>
      <c r="C2735" t="s">
        <v>2155</v>
      </c>
      <c r="D2735" t="s">
        <v>2286</v>
      </c>
      <c r="E2735" t="s">
        <v>15</v>
      </c>
      <c r="F2735" t="s">
        <v>52</v>
      </c>
      <c r="G2735" t="s">
        <v>169</v>
      </c>
      <c r="H2735">
        <v>6</v>
      </c>
      <c r="I2735">
        <v>277.38</v>
      </c>
      <c r="J2735">
        <v>0.15</v>
      </c>
      <c r="K2735">
        <v>1414.64</v>
      </c>
      <c r="L2735">
        <v>119.72</v>
      </c>
      <c r="M2735">
        <f t="shared" si="128"/>
        <v>1414.6379999999999</v>
      </c>
      <c r="N2735" t="str">
        <f t="shared" si="126"/>
        <v>Q2</v>
      </c>
      <c r="O2735" s="2">
        <f t="shared" si="127"/>
        <v>8.4629304982186273</v>
      </c>
      <c r="P2735" t="str">
        <f>VLOOKUP(retail_sales_2023!C2735,customers!A:J,5,)</f>
        <v>Bengaluru</v>
      </c>
      <c r="Q2735" t="str">
        <f>VLOOKUP(C2735,customers!A:J,10,0)</f>
        <v>Regular</v>
      </c>
    </row>
    <row r="2736" spans="1:17" x14ac:dyDescent="0.3">
      <c r="A2736" t="s">
        <v>3814</v>
      </c>
      <c r="B2736" s="1">
        <v>45227</v>
      </c>
      <c r="C2736" t="s">
        <v>657</v>
      </c>
      <c r="D2736" t="s">
        <v>658</v>
      </c>
      <c r="E2736" t="s">
        <v>33</v>
      </c>
      <c r="F2736" t="s">
        <v>81</v>
      </c>
      <c r="G2736" t="s">
        <v>470</v>
      </c>
      <c r="H2736">
        <v>2</v>
      </c>
      <c r="I2736">
        <v>2189.42</v>
      </c>
      <c r="J2736">
        <v>0.1</v>
      </c>
      <c r="K2736">
        <v>3940.96</v>
      </c>
      <c r="L2736">
        <v>1086.48</v>
      </c>
      <c r="M2736">
        <f t="shared" si="128"/>
        <v>3940.9560000000001</v>
      </c>
      <c r="N2736" t="str">
        <f t="shared" si="126"/>
        <v>Q4</v>
      </c>
      <c r="O2736" s="2">
        <f t="shared" si="127"/>
        <v>27.568917218139745</v>
      </c>
      <c r="P2736" t="str">
        <f>VLOOKUP(retail_sales_2023!C2736,customers!A:J,5,)</f>
        <v>Pune</v>
      </c>
      <c r="Q2736" t="str">
        <f>VLOOKUP(C2736,customers!A:J,10,0)</f>
        <v>Occasional</v>
      </c>
    </row>
    <row r="2737" spans="1:17" x14ac:dyDescent="0.3">
      <c r="A2737" t="s">
        <v>3815</v>
      </c>
      <c r="B2737" s="1">
        <v>45205</v>
      </c>
      <c r="C2737" t="s">
        <v>589</v>
      </c>
      <c r="D2737" t="s">
        <v>590</v>
      </c>
      <c r="E2737" t="s">
        <v>15</v>
      </c>
      <c r="F2737" t="s">
        <v>81</v>
      </c>
      <c r="G2737" t="s">
        <v>239</v>
      </c>
      <c r="H2737">
        <v>1</v>
      </c>
      <c r="I2737">
        <v>3866.53</v>
      </c>
      <c r="J2737">
        <v>0.05</v>
      </c>
      <c r="K2737">
        <v>3673.2</v>
      </c>
      <c r="L2737">
        <v>933.62</v>
      </c>
      <c r="M2737">
        <f t="shared" si="128"/>
        <v>3673.2035000000001</v>
      </c>
      <c r="N2737" t="str">
        <f t="shared" si="126"/>
        <v>Q4</v>
      </c>
      <c r="O2737" s="2">
        <f t="shared" si="127"/>
        <v>25.417075029946641</v>
      </c>
      <c r="P2737" t="str">
        <f>VLOOKUP(retail_sales_2023!C2737,customers!A:J,5,)</f>
        <v>Hyderabad</v>
      </c>
      <c r="Q2737" t="str">
        <f>VLOOKUP(C2737,customers!A:J,10,0)</f>
        <v>Premium</v>
      </c>
    </row>
    <row r="2738" spans="1:17" x14ac:dyDescent="0.3">
      <c r="A2738" t="s">
        <v>3816</v>
      </c>
      <c r="B2738" s="1">
        <v>45217</v>
      </c>
      <c r="C2738" t="s">
        <v>1841</v>
      </c>
      <c r="D2738" t="s">
        <v>13093</v>
      </c>
      <c r="E2738" t="s">
        <v>33</v>
      </c>
      <c r="F2738" t="s">
        <v>52</v>
      </c>
      <c r="G2738" t="s">
        <v>937</v>
      </c>
      <c r="H2738">
        <v>10</v>
      </c>
      <c r="I2738">
        <v>210.03</v>
      </c>
      <c r="J2738">
        <v>0.15</v>
      </c>
      <c r="K2738">
        <v>1785.26</v>
      </c>
      <c r="L2738">
        <v>138.66</v>
      </c>
      <c r="M2738">
        <f t="shared" si="128"/>
        <v>1785.2550000000001</v>
      </c>
      <c r="N2738" t="str">
        <f t="shared" si="126"/>
        <v>Q4</v>
      </c>
      <c r="O2738" s="2">
        <f t="shared" si="127"/>
        <v>7.7669359084951211</v>
      </c>
      <c r="P2738" t="str">
        <f>VLOOKUP(retail_sales_2023!C2738,customers!A:J,5,)</f>
        <v>Nagpur</v>
      </c>
      <c r="Q2738" t="str">
        <f>VLOOKUP(C2738,customers!A:J,10,0)</f>
        <v>Premium</v>
      </c>
    </row>
    <row r="2739" spans="1:17" x14ac:dyDescent="0.3">
      <c r="A2739" t="s">
        <v>3817</v>
      </c>
      <c r="B2739" s="1">
        <v>45008</v>
      </c>
      <c r="C2739" t="s">
        <v>2938</v>
      </c>
      <c r="D2739" t="s">
        <v>2939</v>
      </c>
      <c r="E2739" t="s">
        <v>33</v>
      </c>
      <c r="F2739" t="s">
        <v>81</v>
      </c>
      <c r="G2739" t="s">
        <v>105</v>
      </c>
      <c r="H2739">
        <v>5</v>
      </c>
      <c r="I2739">
        <v>4431.6899999999996</v>
      </c>
      <c r="J2739">
        <v>0.05</v>
      </c>
      <c r="K2739">
        <v>21050.53</v>
      </c>
      <c r="L2739">
        <v>4923.92</v>
      </c>
      <c r="M2739">
        <f t="shared" si="128"/>
        <v>21050.527499999997</v>
      </c>
      <c r="N2739" t="str">
        <f t="shared" si="126"/>
        <v>Q1</v>
      </c>
      <c r="O2739" s="2">
        <f t="shared" si="127"/>
        <v>23.390955002083086</v>
      </c>
      <c r="P2739" t="str">
        <f>VLOOKUP(retail_sales_2023!C2739,customers!A:J,5,)</f>
        <v>Mumbai</v>
      </c>
      <c r="Q2739" t="str">
        <f>VLOOKUP(C2739,customers!A:J,10,0)</f>
        <v>Regular</v>
      </c>
    </row>
    <row r="2740" spans="1:17" x14ac:dyDescent="0.3">
      <c r="A2740" t="s">
        <v>3818</v>
      </c>
      <c r="B2740" s="1">
        <v>45052</v>
      </c>
      <c r="C2740" t="s">
        <v>809</v>
      </c>
      <c r="D2740" t="s">
        <v>810</v>
      </c>
      <c r="E2740" t="s">
        <v>33</v>
      </c>
      <c r="F2740" t="s">
        <v>28</v>
      </c>
      <c r="G2740" t="s">
        <v>29</v>
      </c>
      <c r="H2740">
        <v>5</v>
      </c>
      <c r="I2740">
        <v>6119.83</v>
      </c>
      <c r="J2740">
        <v>0.15</v>
      </c>
      <c r="K2740">
        <v>26009.279999999999</v>
      </c>
      <c r="L2740">
        <v>6492.62</v>
      </c>
      <c r="M2740">
        <f t="shared" si="128"/>
        <v>26009.2775</v>
      </c>
      <c r="N2740" t="str">
        <f t="shared" si="126"/>
        <v>Q2</v>
      </c>
      <c r="O2740" s="2">
        <f t="shared" si="127"/>
        <v>24.962705618917553</v>
      </c>
      <c r="P2740" t="str">
        <f>VLOOKUP(retail_sales_2023!C2740,customers!A:J,5,)</f>
        <v>Ahmedabad</v>
      </c>
      <c r="Q2740" t="str">
        <f>VLOOKUP(C2740,customers!A:J,10,0)</f>
        <v>Premium</v>
      </c>
    </row>
    <row r="2741" spans="1:17" x14ac:dyDescent="0.3">
      <c r="A2741" t="s">
        <v>3819</v>
      </c>
      <c r="B2741" s="1">
        <v>45205</v>
      </c>
      <c r="C2741" t="s">
        <v>55</v>
      </c>
      <c r="D2741" t="s">
        <v>56</v>
      </c>
      <c r="E2741" t="s">
        <v>27</v>
      </c>
      <c r="F2741" t="s">
        <v>38</v>
      </c>
      <c r="G2741" t="s">
        <v>141</v>
      </c>
      <c r="H2741">
        <v>5</v>
      </c>
      <c r="I2741">
        <v>458.07</v>
      </c>
      <c r="J2741">
        <v>0</v>
      </c>
      <c r="K2741">
        <v>2290.35</v>
      </c>
      <c r="L2741">
        <v>484.29</v>
      </c>
      <c r="M2741">
        <f t="shared" si="128"/>
        <v>2290.35</v>
      </c>
      <c r="N2741" t="str">
        <f t="shared" si="126"/>
        <v>Q4</v>
      </c>
      <c r="O2741" s="2">
        <f t="shared" si="127"/>
        <v>21.144803196018078</v>
      </c>
      <c r="P2741" t="str">
        <f>VLOOKUP(retail_sales_2023!C2741,customers!A:J,5,)</f>
        <v>Lucknow</v>
      </c>
      <c r="Q2741" t="str">
        <f>VLOOKUP(C2741,customers!A:J,10,0)</f>
        <v>Premium</v>
      </c>
    </row>
    <row r="2742" spans="1:17" x14ac:dyDescent="0.3">
      <c r="A2742" t="s">
        <v>3820</v>
      </c>
      <c r="B2742" s="1">
        <v>45153</v>
      </c>
      <c r="C2742" t="s">
        <v>75</v>
      </c>
      <c r="D2742" t="s">
        <v>76</v>
      </c>
      <c r="E2742" t="s">
        <v>21</v>
      </c>
      <c r="F2742" t="s">
        <v>43</v>
      </c>
      <c r="G2742" t="s">
        <v>301</v>
      </c>
      <c r="H2742">
        <v>1</v>
      </c>
      <c r="I2742">
        <v>16700.13</v>
      </c>
      <c r="J2742">
        <v>0.1</v>
      </c>
      <c r="K2742">
        <v>15030.12</v>
      </c>
      <c r="L2742">
        <v>1684.72</v>
      </c>
      <c r="M2742">
        <f t="shared" si="128"/>
        <v>15030.117000000002</v>
      </c>
      <c r="N2742" t="str">
        <f t="shared" si="126"/>
        <v>Q3</v>
      </c>
      <c r="O2742" s="2">
        <f t="shared" si="127"/>
        <v>11.208959076840371</v>
      </c>
      <c r="P2742" t="str">
        <f>VLOOKUP(retail_sales_2023!C2742,customers!A:J,5,)</f>
        <v>Patna</v>
      </c>
      <c r="Q2742" t="str">
        <f>VLOOKUP(C2742,customers!A:J,10,0)</f>
        <v>Regular</v>
      </c>
    </row>
    <row r="2743" spans="1:17" x14ac:dyDescent="0.3">
      <c r="A2743" t="s">
        <v>3821</v>
      </c>
      <c r="B2743" s="1">
        <v>45081</v>
      </c>
      <c r="C2743" t="s">
        <v>2333</v>
      </c>
      <c r="D2743" t="s">
        <v>2334</v>
      </c>
      <c r="E2743" t="s">
        <v>15</v>
      </c>
      <c r="F2743" t="s">
        <v>43</v>
      </c>
      <c r="G2743" t="s">
        <v>110</v>
      </c>
      <c r="H2743">
        <v>1</v>
      </c>
      <c r="I2743">
        <v>62857.01</v>
      </c>
      <c r="J2743">
        <v>0</v>
      </c>
      <c r="K2743">
        <v>62857.01</v>
      </c>
      <c r="L2743">
        <v>8596.31</v>
      </c>
      <c r="M2743">
        <f t="shared" si="128"/>
        <v>62857.01</v>
      </c>
      <c r="N2743" t="str">
        <f t="shared" si="126"/>
        <v>Q2</v>
      </c>
      <c r="O2743" s="2">
        <f t="shared" si="127"/>
        <v>13.675976633314246</v>
      </c>
      <c r="P2743" t="str">
        <f>VLOOKUP(retail_sales_2023!C2743,customers!A:J,5,)</f>
        <v>Chennai</v>
      </c>
      <c r="Q2743" t="str">
        <f>VLOOKUP(C2743,customers!A:J,10,0)</f>
        <v>Regular</v>
      </c>
    </row>
    <row r="2744" spans="1:17" x14ac:dyDescent="0.3">
      <c r="A2744" t="s">
        <v>3822</v>
      </c>
      <c r="B2744" s="1">
        <v>44944</v>
      </c>
      <c r="C2744" t="s">
        <v>144</v>
      </c>
      <c r="D2744" t="s">
        <v>145</v>
      </c>
      <c r="E2744" t="s">
        <v>33</v>
      </c>
      <c r="F2744" t="s">
        <v>22</v>
      </c>
      <c r="G2744" t="s">
        <v>1039</v>
      </c>
      <c r="H2744">
        <v>2</v>
      </c>
      <c r="I2744">
        <v>6793.96</v>
      </c>
      <c r="J2744">
        <v>0</v>
      </c>
      <c r="K2744">
        <v>13587.92</v>
      </c>
      <c r="L2744">
        <v>2480.15</v>
      </c>
      <c r="M2744">
        <f t="shared" si="128"/>
        <v>13587.92</v>
      </c>
      <c r="N2744" t="str">
        <f t="shared" si="126"/>
        <v>Q1</v>
      </c>
      <c r="O2744" s="2">
        <f t="shared" si="127"/>
        <v>18.252609670943016</v>
      </c>
      <c r="P2744" t="str">
        <f>VLOOKUP(retail_sales_2023!C2744,customers!A:J,5,)</f>
        <v>Pune</v>
      </c>
      <c r="Q2744" t="str">
        <f>VLOOKUP(C2744,customers!A:J,10,0)</f>
        <v>Regular</v>
      </c>
    </row>
    <row r="2745" spans="1:17" x14ac:dyDescent="0.3">
      <c r="A2745" t="s">
        <v>3823</v>
      </c>
      <c r="B2745" s="1">
        <v>45143</v>
      </c>
      <c r="C2745" t="s">
        <v>1640</v>
      </c>
      <c r="D2745" t="s">
        <v>1641</v>
      </c>
      <c r="E2745" t="s">
        <v>27</v>
      </c>
      <c r="F2745" t="s">
        <v>52</v>
      </c>
      <c r="G2745" t="s">
        <v>226</v>
      </c>
      <c r="H2745">
        <v>10</v>
      </c>
      <c r="I2745">
        <v>704.89</v>
      </c>
      <c r="J2745">
        <v>0</v>
      </c>
      <c r="K2745">
        <v>7048.9</v>
      </c>
      <c r="L2745">
        <v>560.44000000000005</v>
      </c>
      <c r="M2745">
        <f t="shared" si="128"/>
        <v>7048.9</v>
      </c>
      <c r="N2745" t="str">
        <f t="shared" si="126"/>
        <v>Q3</v>
      </c>
      <c r="O2745" s="2">
        <f t="shared" si="127"/>
        <v>7.9507440877300022</v>
      </c>
      <c r="P2745" t="str">
        <f>VLOOKUP(retail_sales_2023!C2745,customers!A:J,5,)</f>
        <v>Lucknow</v>
      </c>
      <c r="Q2745" t="str">
        <f>VLOOKUP(C2745,customers!A:J,10,0)</f>
        <v>Regular</v>
      </c>
    </row>
    <row r="2746" spans="1:17" x14ac:dyDescent="0.3">
      <c r="A2746" t="s">
        <v>3824</v>
      </c>
      <c r="B2746" s="1">
        <v>45168</v>
      </c>
      <c r="C2746" t="s">
        <v>1834</v>
      </c>
      <c r="D2746" t="s">
        <v>1835</v>
      </c>
      <c r="E2746" t="s">
        <v>27</v>
      </c>
      <c r="F2746" t="s">
        <v>28</v>
      </c>
      <c r="G2746" t="s">
        <v>439</v>
      </c>
      <c r="H2746">
        <v>4</v>
      </c>
      <c r="I2746">
        <v>313.52</v>
      </c>
      <c r="J2746">
        <v>0.1</v>
      </c>
      <c r="K2746">
        <v>1128.67</v>
      </c>
      <c r="L2746">
        <v>-157.34</v>
      </c>
      <c r="M2746">
        <f t="shared" si="128"/>
        <v>1128.672</v>
      </c>
      <c r="N2746" t="str">
        <f t="shared" si="126"/>
        <v>Q3</v>
      </c>
      <c r="O2746" s="2">
        <f t="shared" si="127"/>
        <v>-13.940301416711703</v>
      </c>
      <c r="P2746" t="str">
        <f>VLOOKUP(retail_sales_2023!C2746,customers!A:J,5,)</f>
        <v>Delhi</v>
      </c>
      <c r="Q2746" t="str">
        <f>VLOOKUP(C2746,customers!A:J,10,0)</f>
        <v>Premium</v>
      </c>
    </row>
    <row r="2747" spans="1:17" x14ac:dyDescent="0.3">
      <c r="A2747" t="s">
        <v>3825</v>
      </c>
      <c r="B2747" s="1">
        <v>45007</v>
      </c>
      <c r="C2747" t="s">
        <v>1536</v>
      </c>
      <c r="D2747" t="s">
        <v>1537</v>
      </c>
      <c r="E2747" t="s">
        <v>15</v>
      </c>
      <c r="F2747" t="s">
        <v>52</v>
      </c>
      <c r="G2747" t="s">
        <v>200</v>
      </c>
      <c r="H2747">
        <v>4</v>
      </c>
      <c r="I2747">
        <v>435.82</v>
      </c>
      <c r="J2747">
        <v>0.05</v>
      </c>
      <c r="K2747">
        <v>1656.12</v>
      </c>
      <c r="L2747">
        <v>108.43</v>
      </c>
      <c r="M2747">
        <f t="shared" si="128"/>
        <v>1656.116</v>
      </c>
      <c r="N2747" t="str">
        <f t="shared" si="126"/>
        <v>Q1</v>
      </c>
      <c r="O2747" s="2">
        <f t="shared" si="127"/>
        <v>6.5472308769895902</v>
      </c>
      <c r="P2747" t="str">
        <f>VLOOKUP(retail_sales_2023!C2747,customers!A:J,5,)</f>
        <v>Kochi</v>
      </c>
      <c r="Q2747" t="str">
        <f>VLOOKUP(C2747,customers!A:J,10,0)</f>
        <v>Regular</v>
      </c>
    </row>
    <row r="2748" spans="1:17" x14ac:dyDescent="0.3">
      <c r="A2748" t="s">
        <v>3826</v>
      </c>
      <c r="B2748" s="1">
        <v>45006</v>
      </c>
      <c r="C2748" t="s">
        <v>1146</v>
      </c>
      <c r="D2748" t="s">
        <v>1147</v>
      </c>
      <c r="E2748" t="s">
        <v>27</v>
      </c>
      <c r="F2748" t="s">
        <v>16</v>
      </c>
      <c r="G2748" t="s">
        <v>319</v>
      </c>
      <c r="H2748">
        <v>2</v>
      </c>
      <c r="I2748">
        <v>961.46</v>
      </c>
      <c r="J2748">
        <v>0.1</v>
      </c>
      <c r="K2748">
        <v>1730.63</v>
      </c>
      <c r="L2748">
        <v>786.49</v>
      </c>
      <c r="M2748">
        <f t="shared" si="128"/>
        <v>1730.6280000000002</v>
      </c>
      <c r="N2748" t="str">
        <f t="shared" si="126"/>
        <v>Q1</v>
      </c>
      <c r="O2748" s="2">
        <f t="shared" si="127"/>
        <v>45.445300266376982</v>
      </c>
      <c r="P2748" t="str">
        <f>VLOOKUP(retail_sales_2023!C2748,customers!A:J,5,)</f>
        <v>Jaipur</v>
      </c>
      <c r="Q2748" t="str">
        <f>VLOOKUP(C2748,customers!A:J,10,0)</f>
        <v>Premium</v>
      </c>
    </row>
    <row r="2749" spans="1:17" x14ac:dyDescent="0.3">
      <c r="A2749" t="s">
        <v>3827</v>
      </c>
      <c r="B2749" s="1">
        <v>45189</v>
      </c>
      <c r="C2749" t="s">
        <v>595</v>
      </c>
      <c r="D2749" t="s">
        <v>596</v>
      </c>
      <c r="E2749" t="s">
        <v>27</v>
      </c>
      <c r="F2749" t="s">
        <v>28</v>
      </c>
      <c r="G2749" t="s">
        <v>672</v>
      </c>
      <c r="H2749">
        <v>3</v>
      </c>
      <c r="I2749">
        <v>1592.87</v>
      </c>
      <c r="J2749">
        <v>0.05</v>
      </c>
      <c r="K2749">
        <v>4539.68</v>
      </c>
      <c r="L2749">
        <v>774.35</v>
      </c>
      <c r="M2749">
        <f t="shared" si="128"/>
        <v>4539.6794999999993</v>
      </c>
      <c r="N2749" t="str">
        <f t="shared" si="126"/>
        <v>Q3</v>
      </c>
      <c r="O2749" s="2">
        <f t="shared" si="127"/>
        <v>17.057369682444577</v>
      </c>
      <c r="P2749" t="str">
        <f>VLOOKUP(retail_sales_2023!C2749,customers!A:J,5,)</f>
        <v>Lucknow</v>
      </c>
      <c r="Q2749" t="str">
        <f>VLOOKUP(C2749,customers!A:J,10,0)</f>
        <v>Occasional</v>
      </c>
    </row>
    <row r="2750" spans="1:17" x14ac:dyDescent="0.3">
      <c r="A2750" t="s">
        <v>3828</v>
      </c>
      <c r="B2750" s="1">
        <v>45161</v>
      </c>
      <c r="C2750" t="s">
        <v>943</v>
      </c>
      <c r="D2750" t="s">
        <v>944</v>
      </c>
      <c r="E2750" t="s">
        <v>27</v>
      </c>
      <c r="F2750" t="s">
        <v>43</v>
      </c>
      <c r="G2750" t="s">
        <v>282</v>
      </c>
      <c r="H2750">
        <v>2</v>
      </c>
      <c r="I2750">
        <v>42267.49</v>
      </c>
      <c r="J2750">
        <v>0.1</v>
      </c>
      <c r="K2750">
        <v>76081.48</v>
      </c>
      <c r="L2750">
        <v>11573.92</v>
      </c>
      <c r="M2750">
        <f t="shared" si="128"/>
        <v>76081.482000000004</v>
      </c>
      <c r="N2750" t="str">
        <f t="shared" si="126"/>
        <v>Q3</v>
      </c>
      <c r="O2750" s="2">
        <f t="shared" si="127"/>
        <v>15.212532668922846</v>
      </c>
      <c r="P2750" t="str">
        <f>VLOOKUP(retail_sales_2023!C2750,customers!A:J,5,)</f>
        <v>Lucknow</v>
      </c>
      <c r="Q2750" t="str">
        <f>VLOOKUP(C2750,customers!A:J,10,0)</f>
        <v>Premium</v>
      </c>
    </row>
    <row r="2751" spans="1:17" x14ac:dyDescent="0.3">
      <c r="A2751" t="s">
        <v>3829</v>
      </c>
      <c r="B2751" s="1">
        <v>45237</v>
      </c>
      <c r="C2751" t="s">
        <v>625</v>
      </c>
      <c r="D2751" t="s">
        <v>626</v>
      </c>
      <c r="E2751" t="s">
        <v>21</v>
      </c>
      <c r="F2751" t="s">
        <v>81</v>
      </c>
      <c r="G2751" t="s">
        <v>264</v>
      </c>
      <c r="H2751">
        <v>1</v>
      </c>
      <c r="I2751">
        <v>3118.52</v>
      </c>
      <c r="J2751">
        <v>0.05</v>
      </c>
      <c r="K2751">
        <v>2962.59</v>
      </c>
      <c r="L2751">
        <v>1095.32</v>
      </c>
      <c r="M2751">
        <f t="shared" si="128"/>
        <v>2962.5940000000001</v>
      </c>
      <c r="N2751" t="str">
        <f t="shared" si="126"/>
        <v>Q4</v>
      </c>
      <c r="O2751" s="2">
        <f t="shared" si="127"/>
        <v>36.971703813217481</v>
      </c>
      <c r="P2751" t="str">
        <f>VLOOKUP(retail_sales_2023!C2751,customers!A:J,5,)</f>
        <v>Ranchi</v>
      </c>
      <c r="Q2751" t="str">
        <f>VLOOKUP(C2751,customers!A:J,10,0)</f>
        <v>Premium</v>
      </c>
    </row>
    <row r="2752" spans="1:17" x14ac:dyDescent="0.3">
      <c r="A2752" t="s">
        <v>3830</v>
      </c>
      <c r="B2752" s="1">
        <v>44945</v>
      </c>
      <c r="C2752" t="s">
        <v>1919</v>
      </c>
      <c r="D2752" t="s">
        <v>1920</v>
      </c>
      <c r="E2752" t="s">
        <v>15</v>
      </c>
      <c r="F2752" t="s">
        <v>52</v>
      </c>
      <c r="G2752" t="s">
        <v>226</v>
      </c>
      <c r="H2752">
        <v>8</v>
      </c>
      <c r="I2752">
        <v>466.46</v>
      </c>
      <c r="J2752">
        <v>0.05</v>
      </c>
      <c r="K2752">
        <v>3545.1</v>
      </c>
      <c r="L2752">
        <v>213.98</v>
      </c>
      <c r="M2752">
        <f t="shared" si="128"/>
        <v>3545.0959999999995</v>
      </c>
      <c r="N2752" t="str">
        <f t="shared" si="126"/>
        <v>Q1</v>
      </c>
      <c r="O2752" s="2">
        <f t="shared" si="127"/>
        <v>6.0359369270260359</v>
      </c>
      <c r="P2752" t="str">
        <f>VLOOKUP(retail_sales_2023!C2752,customers!A:J,5,)</f>
        <v>Bengaluru</v>
      </c>
      <c r="Q2752" t="str">
        <f>VLOOKUP(C2752,customers!A:J,10,0)</f>
        <v>Regular</v>
      </c>
    </row>
    <row r="2753" spans="1:17" x14ac:dyDescent="0.3">
      <c r="A2753" t="s">
        <v>3831</v>
      </c>
      <c r="B2753" s="1">
        <v>45274</v>
      </c>
      <c r="C2753" t="s">
        <v>928</v>
      </c>
      <c r="D2753" t="s">
        <v>929</v>
      </c>
      <c r="E2753" t="s">
        <v>27</v>
      </c>
      <c r="F2753" t="s">
        <v>16</v>
      </c>
      <c r="G2753" t="s">
        <v>86</v>
      </c>
      <c r="H2753">
        <v>1</v>
      </c>
      <c r="I2753">
        <v>798.59</v>
      </c>
      <c r="J2753">
        <v>0.1</v>
      </c>
      <c r="K2753">
        <v>718.73</v>
      </c>
      <c r="L2753">
        <v>289.44</v>
      </c>
      <c r="M2753">
        <f t="shared" si="128"/>
        <v>718.73099999999999</v>
      </c>
      <c r="N2753" t="str">
        <f t="shared" si="126"/>
        <v>Q4</v>
      </c>
      <c r="O2753" s="2">
        <f t="shared" si="127"/>
        <v>40.271033628761842</v>
      </c>
      <c r="P2753" t="str">
        <f>VLOOKUP(retail_sales_2023!C2753,customers!A:J,5,)</f>
        <v>Jaipur</v>
      </c>
      <c r="Q2753" t="str">
        <f>VLOOKUP(C2753,customers!A:J,10,0)</f>
        <v>Premium</v>
      </c>
    </row>
    <row r="2754" spans="1:17" x14ac:dyDescent="0.3">
      <c r="A2754" t="s">
        <v>3832</v>
      </c>
      <c r="B2754" s="1">
        <v>45284</v>
      </c>
      <c r="C2754" t="s">
        <v>1988</v>
      </c>
      <c r="D2754" t="s">
        <v>1989</v>
      </c>
      <c r="E2754" t="s">
        <v>15</v>
      </c>
      <c r="F2754" t="s">
        <v>38</v>
      </c>
      <c r="G2754" t="s">
        <v>141</v>
      </c>
      <c r="H2754">
        <v>5</v>
      </c>
      <c r="I2754">
        <v>3944.6</v>
      </c>
      <c r="J2754">
        <v>0</v>
      </c>
      <c r="K2754">
        <v>19723</v>
      </c>
      <c r="L2754">
        <v>4450.79</v>
      </c>
      <c r="M2754">
        <f t="shared" si="128"/>
        <v>19723</v>
      </c>
      <c r="N2754" t="str">
        <f t="shared" si="126"/>
        <v>Q4</v>
      </c>
      <c r="O2754" s="2">
        <f t="shared" si="127"/>
        <v>22.566495969173047</v>
      </c>
      <c r="P2754" t="str">
        <f>VLOOKUP(retail_sales_2023!C2754,customers!A:J,5,)</f>
        <v>Bengaluru</v>
      </c>
      <c r="Q2754" t="str">
        <f>VLOOKUP(C2754,customers!A:J,10,0)</f>
        <v>Premium</v>
      </c>
    </row>
    <row r="2755" spans="1:17" x14ac:dyDescent="0.3">
      <c r="A2755" t="s">
        <v>3833</v>
      </c>
      <c r="B2755" s="1">
        <v>44979</v>
      </c>
      <c r="C2755" t="s">
        <v>904</v>
      </c>
      <c r="D2755" t="s">
        <v>905</v>
      </c>
      <c r="E2755" t="s">
        <v>33</v>
      </c>
      <c r="F2755" t="s">
        <v>43</v>
      </c>
      <c r="G2755" t="s">
        <v>272</v>
      </c>
      <c r="H2755">
        <v>1</v>
      </c>
      <c r="I2755">
        <v>14716.72</v>
      </c>
      <c r="J2755">
        <v>0.05</v>
      </c>
      <c r="K2755">
        <v>13980.88</v>
      </c>
      <c r="L2755">
        <v>1533.49</v>
      </c>
      <c r="M2755">
        <f t="shared" si="128"/>
        <v>13980.883999999998</v>
      </c>
      <c r="N2755" t="str">
        <f t="shared" ref="N2755:N2818" si="129">"Q"&amp;ROUNDUP(MONTH(B2755)/3,0)</f>
        <v>Q1</v>
      </c>
      <c r="O2755" s="2">
        <f t="shared" ref="O2755:O2818" si="130">(L2755/K2755)*100</f>
        <v>10.968479809568498</v>
      </c>
      <c r="P2755" t="str">
        <f>VLOOKUP(retail_sales_2023!C2755,customers!A:J,5,)</f>
        <v>Ahmedabad</v>
      </c>
      <c r="Q2755" t="str">
        <f>VLOOKUP(C2755,customers!A:J,10,0)</f>
        <v>Premium</v>
      </c>
    </row>
    <row r="2756" spans="1:17" x14ac:dyDescent="0.3">
      <c r="A2756" t="s">
        <v>3834</v>
      </c>
      <c r="B2756" s="1">
        <v>45025</v>
      </c>
      <c r="C2756" t="s">
        <v>414</v>
      </c>
      <c r="D2756" t="s">
        <v>415</v>
      </c>
      <c r="E2756" t="s">
        <v>33</v>
      </c>
      <c r="F2756" t="s">
        <v>52</v>
      </c>
      <c r="G2756" t="s">
        <v>117</v>
      </c>
      <c r="H2756">
        <v>2</v>
      </c>
      <c r="I2756">
        <v>428.11</v>
      </c>
      <c r="J2756">
        <v>0</v>
      </c>
      <c r="K2756">
        <v>856.22</v>
      </c>
      <c r="L2756">
        <v>72.61</v>
      </c>
      <c r="M2756">
        <f t="shared" si="128"/>
        <v>856.22</v>
      </c>
      <c r="N2756" t="str">
        <f t="shared" si="129"/>
        <v>Q2</v>
      </c>
      <c r="O2756" s="2">
        <f t="shared" si="130"/>
        <v>8.4802971198990917</v>
      </c>
      <c r="P2756" t="str">
        <f>VLOOKUP(retail_sales_2023!C2756,customers!A:J,5,)</f>
        <v>Pune</v>
      </c>
      <c r="Q2756" t="str">
        <f>VLOOKUP(C2756,customers!A:J,10,0)</f>
        <v>Premium</v>
      </c>
    </row>
    <row r="2757" spans="1:17" x14ac:dyDescent="0.3">
      <c r="A2757" t="s">
        <v>3835</v>
      </c>
      <c r="B2757" s="1">
        <v>45167</v>
      </c>
      <c r="C2757" t="s">
        <v>918</v>
      </c>
      <c r="D2757" t="s">
        <v>919</v>
      </c>
      <c r="E2757" t="s">
        <v>33</v>
      </c>
      <c r="F2757" t="s">
        <v>43</v>
      </c>
      <c r="G2757" t="s">
        <v>243</v>
      </c>
      <c r="H2757">
        <v>2</v>
      </c>
      <c r="I2757">
        <v>67138.09</v>
      </c>
      <c r="J2757">
        <v>0.05</v>
      </c>
      <c r="K2757">
        <v>127562.37</v>
      </c>
      <c r="L2757">
        <v>17627</v>
      </c>
      <c r="M2757">
        <f t="shared" ref="M2757:M2820" si="131">H2757*I2757*(1-J2757)</f>
        <v>127562.37099999998</v>
      </c>
      <c r="N2757" t="str">
        <f t="shared" si="129"/>
        <v>Q3</v>
      </c>
      <c r="O2757" s="2">
        <f t="shared" si="130"/>
        <v>13.818338433191544</v>
      </c>
      <c r="P2757" t="str">
        <f>VLOOKUP(retail_sales_2023!C2757,customers!A:J,5,)</f>
        <v>Ahmedabad</v>
      </c>
      <c r="Q2757" t="str">
        <f>VLOOKUP(C2757,customers!A:J,10,0)</f>
        <v>Regular</v>
      </c>
    </row>
    <row r="2758" spans="1:17" x14ac:dyDescent="0.3">
      <c r="A2758" t="s">
        <v>3836</v>
      </c>
      <c r="B2758" s="1">
        <v>45267</v>
      </c>
      <c r="C2758" t="s">
        <v>1025</v>
      </c>
      <c r="D2758" t="s">
        <v>1026</v>
      </c>
      <c r="E2758" t="s">
        <v>27</v>
      </c>
      <c r="F2758" t="s">
        <v>52</v>
      </c>
      <c r="G2758" t="s">
        <v>226</v>
      </c>
      <c r="H2758">
        <v>9</v>
      </c>
      <c r="I2758">
        <v>380.55</v>
      </c>
      <c r="J2758">
        <v>0</v>
      </c>
      <c r="K2758">
        <v>3424.95</v>
      </c>
      <c r="L2758">
        <v>242.43</v>
      </c>
      <c r="M2758">
        <f t="shared" si="131"/>
        <v>3424.9500000000003</v>
      </c>
      <c r="N2758" t="str">
        <f t="shared" si="129"/>
        <v>Q4</v>
      </c>
      <c r="O2758" s="2">
        <f t="shared" si="130"/>
        <v>7.078351508781151</v>
      </c>
      <c r="P2758" t="str">
        <f>VLOOKUP(retail_sales_2023!C2758,customers!A:J,5,)</f>
        <v>Jaipur</v>
      </c>
      <c r="Q2758" t="str">
        <f>VLOOKUP(C2758,customers!A:J,10,0)</f>
        <v>Premium</v>
      </c>
    </row>
    <row r="2759" spans="1:17" x14ac:dyDescent="0.3">
      <c r="A2759" t="s">
        <v>3837</v>
      </c>
      <c r="B2759" s="1">
        <v>45219</v>
      </c>
      <c r="C2759" t="s">
        <v>1969</v>
      </c>
      <c r="D2759" t="s">
        <v>1970</v>
      </c>
      <c r="E2759" t="s">
        <v>33</v>
      </c>
      <c r="F2759" t="s">
        <v>43</v>
      </c>
      <c r="G2759" t="s">
        <v>128</v>
      </c>
      <c r="H2759">
        <v>5</v>
      </c>
      <c r="I2759">
        <v>34379.75</v>
      </c>
      <c r="J2759">
        <v>0.3</v>
      </c>
      <c r="K2759">
        <v>120329.12</v>
      </c>
      <c r="L2759">
        <v>18683.330000000002</v>
      </c>
      <c r="M2759">
        <f t="shared" si="131"/>
        <v>120329.12499999999</v>
      </c>
      <c r="N2759" t="str">
        <f t="shared" si="129"/>
        <v>Q4</v>
      </c>
      <c r="O2759" s="2">
        <f t="shared" si="130"/>
        <v>15.526856674427606</v>
      </c>
      <c r="P2759" t="str">
        <f>VLOOKUP(retail_sales_2023!C2759,customers!A:J,5,)</f>
        <v>Ahmedabad</v>
      </c>
      <c r="Q2759" t="str">
        <f>VLOOKUP(C2759,customers!A:J,10,0)</f>
        <v>Premium</v>
      </c>
    </row>
    <row r="2760" spans="1:17" x14ac:dyDescent="0.3">
      <c r="A2760" t="s">
        <v>3838</v>
      </c>
      <c r="B2760" s="1">
        <v>45238</v>
      </c>
      <c r="C2760" t="s">
        <v>41</v>
      </c>
      <c r="D2760" t="s">
        <v>42</v>
      </c>
      <c r="E2760" t="s">
        <v>15</v>
      </c>
      <c r="F2760" t="s">
        <v>52</v>
      </c>
      <c r="G2760" t="s">
        <v>169</v>
      </c>
      <c r="H2760">
        <v>6</v>
      </c>
      <c r="I2760">
        <v>83.17</v>
      </c>
      <c r="J2760">
        <v>0.25</v>
      </c>
      <c r="K2760">
        <v>374.26</v>
      </c>
      <c r="L2760">
        <v>27</v>
      </c>
      <c r="M2760">
        <f t="shared" si="131"/>
        <v>374.26499999999999</v>
      </c>
      <c r="N2760" t="str">
        <f t="shared" si="129"/>
        <v>Q4</v>
      </c>
      <c r="O2760" s="2">
        <f t="shared" si="130"/>
        <v>7.2142360925559768</v>
      </c>
      <c r="P2760" t="str">
        <f>VLOOKUP(retail_sales_2023!C2760,customers!A:J,5,)</f>
        <v>Kochi</v>
      </c>
      <c r="Q2760" t="str">
        <f>VLOOKUP(C2760,customers!A:J,10,0)</f>
        <v>Regular</v>
      </c>
    </row>
    <row r="2761" spans="1:17" x14ac:dyDescent="0.3">
      <c r="A2761" t="s">
        <v>3839</v>
      </c>
      <c r="B2761" s="1">
        <v>45166</v>
      </c>
      <c r="C2761" t="s">
        <v>528</v>
      </c>
      <c r="D2761" t="s">
        <v>529</v>
      </c>
      <c r="E2761" t="s">
        <v>27</v>
      </c>
      <c r="F2761" t="s">
        <v>81</v>
      </c>
      <c r="G2761" t="s">
        <v>470</v>
      </c>
      <c r="H2761">
        <v>5</v>
      </c>
      <c r="I2761">
        <v>4298.12</v>
      </c>
      <c r="J2761">
        <v>0.2</v>
      </c>
      <c r="K2761">
        <v>17192.48</v>
      </c>
      <c r="L2761">
        <v>5564.91</v>
      </c>
      <c r="M2761">
        <f t="shared" si="131"/>
        <v>17192.48</v>
      </c>
      <c r="N2761" t="str">
        <f t="shared" si="129"/>
        <v>Q3</v>
      </c>
      <c r="O2761" s="2">
        <f t="shared" si="130"/>
        <v>32.368279619926852</v>
      </c>
      <c r="P2761" t="str">
        <f>VLOOKUP(retail_sales_2023!C2761,customers!A:J,5,)</f>
        <v>Amritsar</v>
      </c>
      <c r="Q2761" t="str">
        <f>VLOOKUP(C2761,customers!A:J,10,0)</f>
        <v>Premium</v>
      </c>
    </row>
    <row r="2762" spans="1:17" x14ac:dyDescent="0.3">
      <c r="A2762" t="s">
        <v>3840</v>
      </c>
      <c r="B2762" s="1">
        <v>45121</v>
      </c>
      <c r="C2762" t="s">
        <v>190</v>
      </c>
      <c r="D2762" t="s">
        <v>191</v>
      </c>
      <c r="E2762" t="s">
        <v>33</v>
      </c>
      <c r="F2762" t="s">
        <v>22</v>
      </c>
      <c r="G2762" t="s">
        <v>182</v>
      </c>
      <c r="H2762">
        <v>4</v>
      </c>
      <c r="I2762">
        <v>37841.760000000002</v>
      </c>
      <c r="J2762">
        <v>0.3</v>
      </c>
      <c r="K2762">
        <v>105956.93</v>
      </c>
      <c r="L2762">
        <v>26749.11</v>
      </c>
      <c r="M2762">
        <f t="shared" si="131"/>
        <v>105956.928</v>
      </c>
      <c r="N2762" t="str">
        <f t="shared" si="129"/>
        <v>Q3</v>
      </c>
      <c r="O2762" s="2">
        <f t="shared" si="130"/>
        <v>25.245267109947413</v>
      </c>
      <c r="P2762" t="str">
        <f>VLOOKUP(retail_sales_2023!C2762,customers!A:J,5,)</f>
        <v>Surat</v>
      </c>
      <c r="Q2762" t="str">
        <f>VLOOKUP(C2762,customers!A:J,10,0)</f>
        <v>Premium</v>
      </c>
    </row>
    <row r="2763" spans="1:17" x14ac:dyDescent="0.3">
      <c r="A2763" t="s">
        <v>3841</v>
      </c>
      <c r="B2763" s="1">
        <v>44936</v>
      </c>
      <c r="C2763" t="s">
        <v>1590</v>
      </c>
      <c r="D2763" t="s">
        <v>1591</v>
      </c>
      <c r="E2763" t="s">
        <v>27</v>
      </c>
      <c r="F2763" t="s">
        <v>28</v>
      </c>
      <c r="G2763" t="s">
        <v>280</v>
      </c>
      <c r="H2763">
        <v>1</v>
      </c>
      <c r="I2763">
        <v>7378.71</v>
      </c>
      <c r="J2763">
        <v>0</v>
      </c>
      <c r="K2763">
        <v>7378.71</v>
      </c>
      <c r="L2763">
        <v>1822.94</v>
      </c>
      <c r="M2763">
        <f t="shared" si="131"/>
        <v>7378.71</v>
      </c>
      <c r="N2763" t="str">
        <f t="shared" si="129"/>
        <v>Q1</v>
      </c>
      <c r="O2763" s="2">
        <f t="shared" si="130"/>
        <v>24.705402434842945</v>
      </c>
      <c r="P2763" t="str">
        <f>VLOOKUP(retail_sales_2023!C2763,customers!A:J,5,)</f>
        <v>Lucknow</v>
      </c>
      <c r="Q2763" t="str">
        <f>VLOOKUP(C2763,customers!A:J,10,0)</f>
        <v>Regular</v>
      </c>
    </row>
    <row r="2764" spans="1:17" x14ac:dyDescent="0.3">
      <c r="A2764" t="s">
        <v>3842</v>
      </c>
      <c r="B2764" s="1">
        <v>45126</v>
      </c>
      <c r="C2764" t="s">
        <v>1090</v>
      </c>
      <c r="D2764" t="s">
        <v>1091</v>
      </c>
      <c r="E2764" t="s">
        <v>27</v>
      </c>
      <c r="F2764" t="s">
        <v>43</v>
      </c>
      <c r="G2764" t="s">
        <v>154</v>
      </c>
      <c r="H2764">
        <v>2</v>
      </c>
      <c r="I2764">
        <v>54000.4</v>
      </c>
      <c r="J2764">
        <v>0.1</v>
      </c>
      <c r="K2764">
        <v>97200.72</v>
      </c>
      <c r="L2764">
        <v>8982.59</v>
      </c>
      <c r="M2764">
        <f t="shared" si="131"/>
        <v>97200.72</v>
      </c>
      <c r="N2764" t="str">
        <f t="shared" si="129"/>
        <v>Q3</v>
      </c>
      <c r="O2764" s="2">
        <f t="shared" si="130"/>
        <v>9.2412792827049017</v>
      </c>
      <c r="P2764" t="str">
        <f>VLOOKUP(retail_sales_2023!C2764,customers!A:J,5,)</f>
        <v>Lucknow</v>
      </c>
      <c r="Q2764" t="str">
        <f>VLOOKUP(C2764,customers!A:J,10,0)</f>
        <v>Regular</v>
      </c>
    </row>
    <row r="2765" spans="1:17" x14ac:dyDescent="0.3">
      <c r="A2765" t="s">
        <v>3843</v>
      </c>
      <c r="B2765" s="1">
        <v>45235</v>
      </c>
      <c r="C2765" t="s">
        <v>1099</v>
      </c>
      <c r="D2765" t="s">
        <v>1100</v>
      </c>
      <c r="E2765" t="s">
        <v>27</v>
      </c>
      <c r="F2765" t="s">
        <v>28</v>
      </c>
      <c r="G2765" t="s">
        <v>466</v>
      </c>
      <c r="H2765">
        <v>2</v>
      </c>
      <c r="I2765">
        <v>5686.2</v>
      </c>
      <c r="J2765">
        <v>0.1</v>
      </c>
      <c r="K2765">
        <v>10235.16</v>
      </c>
      <c r="L2765">
        <v>1936.34</v>
      </c>
      <c r="M2765">
        <f t="shared" si="131"/>
        <v>10235.16</v>
      </c>
      <c r="N2765" t="str">
        <f t="shared" si="129"/>
        <v>Q4</v>
      </c>
      <c r="O2765" s="2">
        <f t="shared" si="130"/>
        <v>18.91851226556302</v>
      </c>
      <c r="P2765" t="str">
        <f>VLOOKUP(retail_sales_2023!C2765,customers!A:J,5,)</f>
        <v>Chandigarh</v>
      </c>
      <c r="Q2765" t="str">
        <f>VLOOKUP(C2765,customers!A:J,10,0)</f>
        <v>Regular</v>
      </c>
    </row>
    <row r="2766" spans="1:17" x14ac:dyDescent="0.3">
      <c r="A2766" t="s">
        <v>3844</v>
      </c>
      <c r="B2766" s="1">
        <v>44986</v>
      </c>
      <c r="C2766" t="s">
        <v>310</v>
      </c>
      <c r="D2766" t="s">
        <v>311</v>
      </c>
      <c r="E2766" t="s">
        <v>21</v>
      </c>
      <c r="F2766" t="s">
        <v>38</v>
      </c>
      <c r="G2766" t="s">
        <v>141</v>
      </c>
      <c r="H2766">
        <v>5</v>
      </c>
      <c r="I2766">
        <v>3493.77</v>
      </c>
      <c r="J2766">
        <v>0.1</v>
      </c>
      <c r="K2766">
        <v>15721.96</v>
      </c>
      <c r="L2766">
        <v>4761.34</v>
      </c>
      <c r="M2766">
        <f t="shared" si="131"/>
        <v>15721.964999999998</v>
      </c>
      <c r="N2766" t="str">
        <f t="shared" si="129"/>
        <v>Q1</v>
      </c>
      <c r="O2766" s="2">
        <f t="shared" si="130"/>
        <v>30.284646443573195</v>
      </c>
      <c r="P2766" t="str">
        <f>VLOOKUP(retail_sales_2023!C2766,customers!A:J,5,)</f>
        <v>Patna</v>
      </c>
      <c r="Q2766" t="str">
        <f>VLOOKUP(C2766,customers!A:J,10,0)</f>
        <v>Regular</v>
      </c>
    </row>
    <row r="2767" spans="1:17" x14ac:dyDescent="0.3">
      <c r="A2767" t="s">
        <v>3845</v>
      </c>
      <c r="B2767" s="1">
        <v>45079</v>
      </c>
      <c r="C2767" t="s">
        <v>1486</v>
      </c>
      <c r="D2767" t="s">
        <v>1487</v>
      </c>
      <c r="E2767" t="s">
        <v>33</v>
      </c>
      <c r="F2767" t="s">
        <v>81</v>
      </c>
      <c r="G2767" t="s">
        <v>239</v>
      </c>
      <c r="H2767">
        <v>2</v>
      </c>
      <c r="I2767">
        <v>3097.92</v>
      </c>
      <c r="J2767">
        <v>0.1</v>
      </c>
      <c r="K2767">
        <v>5576.26</v>
      </c>
      <c r="L2767">
        <v>1509.33</v>
      </c>
      <c r="M2767">
        <f t="shared" si="131"/>
        <v>5576.2560000000003</v>
      </c>
      <c r="N2767" t="str">
        <f t="shared" si="129"/>
        <v>Q2</v>
      </c>
      <c r="O2767" s="2">
        <f t="shared" si="130"/>
        <v>27.067066456729062</v>
      </c>
      <c r="P2767" t="str">
        <f>VLOOKUP(retail_sales_2023!C2767,customers!A:J,5,)</f>
        <v>Mumbai</v>
      </c>
      <c r="Q2767" t="str">
        <f>VLOOKUP(C2767,customers!A:J,10,0)</f>
        <v>Premium</v>
      </c>
    </row>
    <row r="2768" spans="1:17" x14ac:dyDescent="0.3">
      <c r="A2768" t="s">
        <v>3846</v>
      </c>
      <c r="B2768" s="1">
        <v>45156</v>
      </c>
      <c r="C2768" t="s">
        <v>1651</v>
      </c>
      <c r="D2768" t="s">
        <v>1652</v>
      </c>
      <c r="E2768" t="s">
        <v>33</v>
      </c>
      <c r="F2768" t="s">
        <v>38</v>
      </c>
      <c r="G2768" t="s">
        <v>73</v>
      </c>
      <c r="H2768">
        <v>3</v>
      </c>
      <c r="I2768">
        <v>3661.83</v>
      </c>
      <c r="J2768">
        <v>0</v>
      </c>
      <c r="K2768">
        <v>10985.49</v>
      </c>
      <c r="L2768">
        <v>3248.5</v>
      </c>
      <c r="M2768">
        <f t="shared" si="131"/>
        <v>10985.49</v>
      </c>
      <c r="N2768" t="str">
        <f t="shared" si="129"/>
        <v>Q3</v>
      </c>
      <c r="O2768" s="2">
        <f t="shared" si="130"/>
        <v>29.570824787970313</v>
      </c>
      <c r="P2768" t="str">
        <f>VLOOKUP(retail_sales_2023!C2768,customers!A:J,5,)</f>
        <v>Surat</v>
      </c>
      <c r="Q2768" t="str">
        <f>VLOOKUP(C2768,customers!A:J,10,0)</f>
        <v>Premium</v>
      </c>
    </row>
    <row r="2769" spans="1:17" x14ac:dyDescent="0.3">
      <c r="A2769" t="s">
        <v>3847</v>
      </c>
      <c r="B2769" s="1">
        <v>45210</v>
      </c>
      <c r="C2769" t="s">
        <v>1643</v>
      </c>
      <c r="D2769" t="s">
        <v>1644</v>
      </c>
      <c r="E2769" t="s">
        <v>15</v>
      </c>
      <c r="F2769" t="s">
        <v>52</v>
      </c>
      <c r="G2769" t="s">
        <v>226</v>
      </c>
      <c r="H2769">
        <v>2</v>
      </c>
      <c r="I2769">
        <v>472.59</v>
      </c>
      <c r="J2769">
        <v>0</v>
      </c>
      <c r="K2769">
        <v>945.18</v>
      </c>
      <c r="L2769">
        <v>56.58</v>
      </c>
      <c r="M2769">
        <f t="shared" si="131"/>
        <v>945.18</v>
      </c>
      <c r="N2769" t="str">
        <f t="shared" si="129"/>
        <v>Q4</v>
      </c>
      <c r="O2769" s="2">
        <f t="shared" si="130"/>
        <v>5.9861613660889992</v>
      </c>
      <c r="P2769" t="str">
        <f>VLOOKUP(retail_sales_2023!C2769,customers!A:J,5,)</f>
        <v>Hyderabad</v>
      </c>
      <c r="Q2769" t="str">
        <f>VLOOKUP(C2769,customers!A:J,10,0)</f>
        <v>Premium</v>
      </c>
    </row>
    <row r="2770" spans="1:17" x14ac:dyDescent="0.3">
      <c r="A2770" t="s">
        <v>3848</v>
      </c>
      <c r="B2770" s="1">
        <v>45280</v>
      </c>
      <c r="C2770" t="s">
        <v>2123</v>
      </c>
      <c r="D2770" t="s">
        <v>2124</v>
      </c>
      <c r="E2770" t="s">
        <v>33</v>
      </c>
      <c r="F2770" t="s">
        <v>16</v>
      </c>
      <c r="G2770" t="s">
        <v>296</v>
      </c>
      <c r="H2770">
        <v>4</v>
      </c>
      <c r="I2770">
        <v>637.45000000000005</v>
      </c>
      <c r="J2770">
        <v>0.05</v>
      </c>
      <c r="K2770">
        <v>2422.31</v>
      </c>
      <c r="L2770">
        <v>621.61</v>
      </c>
      <c r="M2770">
        <f t="shared" si="131"/>
        <v>2422.31</v>
      </c>
      <c r="N2770" t="str">
        <f t="shared" si="129"/>
        <v>Q4</v>
      </c>
      <c r="O2770" s="2">
        <f t="shared" si="130"/>
        <v>25.661868216702238</v>
      </c>
      <c r="P2770" t="str">
        <f>VLOOKUP(retail_sales_2023!C2770,customers!A:J,5,)</f>
        <v>Ahmedabad</v>
      </c>
      <c r="Q2770" t="str">
        <f>VLOOKUP(C2770,customers!A:J,10,0)</f>
        <v>Occasional</v>
      </c>
    </row>
    <row r="2771" spans="1:17" x14ac:dyDescent="0.3">
      <c r="A2771" t="s">
        <v>3849</v>
      </c>
      <c r="B2771" s="1">
        <v>45099</v>
      </c>
      <c r="C2771" t="s">
        <v>2191</v>
      </c>
      <c r="D2771" t="s">
        <v>2370</v>
      </c>
      <c r="E2771" t="s">
        <v>15</v>
      </c>
      <c r="F2771" t="s">
        <v>43</v>
      </c>
      <c r="G2771" t="s">
        <v>128</v>
      </c>
      <c r="H2771">
        <v>2</v>
      </c>
      <c r="I2771">
        <v>20569.599999999999</v>
      </c>
      <c r="J2771">
        <v>0.2</v>
      </c>
      <c r="K2771">
        <v>32911.360000000001</v>
      </c>
      <c r="L2771">
        <v>3907.03</v>
      </c>
      <c r="M2771">
        <f t="shared" si="131"/>
        <v>32911.360000000001</v>
      </c>
      <c r="N2771" t="str">
        <f t="shared" si="129"/>
        <v>Q2</v>
      </c>
      <c r="O2771" s="2">
        <f t="shared" si="130"/>
        <v>11.871372073350965</v>
      </c>
      <c r="P2771" t="str">
        <f>VLOOKUP(retail_sales_2023!C2771,customers!A:J,5,)</f>
        <v>Hyderabad</v>
      </c>
      <c r="Q2771" t="str">
        <f>VLOOKUP(C2771,customers!A:J,10,0)</f>
        <v>Premium</v>
      </c>
    </row>
    <row r="2772" spans="1:17" x14ac:dyDescent="0.3">
      <c r="A2772" t="s">
        <v>3850</v>
      </c>
      <c r="B2772" s="1">
        <v>45151</v>
      </c>
      <c r="C2772" t="s">
        <v>567</v>
      </c>
      <c r="D2772" t="s">
        <v>568</v>
      </c>
      <c r="E2772" t="s">
        <v>27</v>
      </c>
      <c r="F2772" t="s">
        <v>43</v>
      </c>
      <c r="G2772" t="s">
        <v>44</v>
      </c>
      <c r="H2772">
        <v>1</v>
      </c>
      <c r="I2772">
        <v>69447.62</v>
      </c>
      <c r="J2772">
        <v>0</v>
      </c>
      <c r="K2772">
        <v>69447.62</v>
      </c>
      <c r="L2772">
        <v>6052.21</v>
      </c>
      <c r="M2772">
        <f t="shared" si="131"/>
        <v>69447.62</v>
      </c>
      <c r="N2772" t="str">
        <f t="shared" si="129"/>
        <v>Q3</v>
      </c>
      <c r="O2772" s="2">
        <f t="shared" si="130"/>
        <v>8.7147838903622628</v>
      </c>
      <c r="P2772" t="str">
        <f>VLOOKUP(retail_sales_2023!C2772,customers!A:J,5,)</f>
        <v>Amritsar</v>
      </c>
      <c r="Q2772" t="str">
        <f>VLOOKUP(C2772,customers!A:J,10,0)</f>
        <v>Premium</v>
      </c>
    </row>
    <row r="2773" spans="1:17" x14ac:dyDescent="0.3">
      <c r="A2773" t="s">
        <v>3851</v>
      </c>
      <c r="B2773" s="1">
        <v>45181</v>
      </c>
      <c r="C2773" t="s">
        <v>2086</v>
      </c>
      <c r="D2773" t="s">
        <v>2087</v>
      </c>
      <c r="E2773" t="s">
        <v>33</v>
      </c>
      <c r="F2773" t="s">
        <v>22</v>
      </c>
      <c r="G2773" t="s">
        <v>23</v>
      </c>
      <c r="H2773">
        <v>1</v>
      </c>
      <c r="I2773">
        <v>21230.46</v>
      </c>
      <c r="J2773">
        <v>0.05</v>
      </c>
      <c r="K2773">
        <v>20168.939999999999</v>
      </c>
      <c r="L2773">
        <v>4755.08</v>
      </c>
      <c r="M2773">
        <f t="shared" si="131"/>
        <v>20168.936999999998</v>
      </c>
      <c r="N2773" t="str">
        <f t="shared" si="129"/>
        <v>Q3</v>
      </c>
      <c r="O2773" s="2">
        <f t="shared" si="130"/>
        <v>23.576251404387143</v>
      </c>
      <c r="P2773" t="str">
        <f>VLOOKUP(retail_sales_2023!C2773,customers!A:J,5,)</f>
        <v>Pune</v>
      </c>
      <c r="Q2773" t="str">
        <f>VLOOKUP(C2773,customers!A:J,10,0)</f>
        <v>Premium</v>
      </c>
    </row>
    <row r="2774" spans="1:17" x14ac:dyDescent="0.3">
      <c r="A2774" t="s">
        <v>3852</v>
      </c>
      <c r="B2774" s="1">
        <v>45151</v>
      </c>
      <c r="C2774" t="s">
        <v>2187</v>
      </c>
      <c r="D2774" t="s">
        <v>2188</v>
      </c>
      <c r="E2774" t="s">
        <v>21</v>
      </c>
      <c r="F2774" t="s">
        <v>28</v>
      </c>
      <c r="G2774" t="s">
        <v>29</v>
      </c>
      <c r="H2774">
        <v>2</v>
      </c>
      <c r="I2774">
        <v>2355.6</v>
      </c>
      <c r="J2774">
        <v>0.25</v>
      </c>
      <c r="K2774">
        <v>3533.4</v>
      </c>
      <c r="L2774">
        <v>770.22</v>
      </c>
      <c r="M2774">
        <f t="shared" si="131"/>
        <v>3533.3999999999996</v>
      </c>
      <c r="N2774" t="str">
        <f t="shared" si="129"/>
        <v>Q3</v>
      </c>
      <c r="O2774" s="2">
        <f t="shared" si="130"/>
        <v>21.798267957208356</v>
      </c>
      <c r="P2774" t="str">
        <f>VLOOKUP(retail_sales_2023!C2774,customers!A:J,5,)</f>
        <v>Patna</v>
      </c>
      <c r="Q2774" t="str">
        <f>VLOOKUP(C2774,customers!A:J,10,0)</f>
        <v>Premium</v>
      </c>
    </row>
    <row r="2775" spans="1:17" x14ac:dyDescent="0.3">
      <c r="A2775" t="s">
        <v>3853</v>
      </c>
      <c r="B2775" s="1">
        <v>44989</v>
      </c>
      <c r="C2775" t="s">
        <v>2022</v>
      </c>
      <c r="D2775" t="s">
        <v>2023</v>
      </c>
      <c r="E2775" t="s">
        <v>21</v>
      </c>
      <c r="F2775" t="s">
        <v>52</v>
      </c>
      <c r="G2775" t="s">
        <v>133</v>
      </c>
      <c r="H2775">
        <v>5</v>
      </c>
      <c r="I2775">
        <v>100.36</v>
      </c>
      <c r="J2775">
        <v>0.15</v>
      </c>
      <c r="K2775">
        <v>426.53</v>
      </c>
      <c r="L2775">
        <v>37.53</v>
      </c>
      <c r="M2775">
        <f t="shared" si="131"/>
        <v>426.53</v>
      </c>
      <c r="N2775" t="str">
        <f t="shared" si="129"/>
        <v>Q1</v>
      </c>
      <c r="O2775" s="2">
        <f t="shared" si="130"/>
        <v>8.798912151548544</v>
      </c>
      <c r="P2775" t="str">
        <f>VLOOKUP(retail_sales_2023!C2775,customers!A:J,5,)</f>
        <v>Patna</v>
      </c>
      <c r="Q2775" t="str">
        <f>VLOOKUP(C2775,customers!A:J,10,0)</f>
        <v>Regular</v>
      </c>
    </row>
    <row r="2776" spans="1:17" x14ac:dyDescent="0.3">
      <c r="A2776" t="s">
        <v>3854</v>
      </c>
      <c r="B2776" s="1">
        <v>45212</v>
      </c>
      <c r="C2776" t="s">
        <v>809</v>
      </c>
      <c r="D2776" t="s">
        <v>810</v>
      </c>
      <c r="E2776" t="s">
        <v>33</v>
      </c>
      <c r="F2776" t="s">
        <v>16</v>
      </c>
      <c r="G2776" t="s">
        <v>86</v>
      </c>
      <c r="H2776">
        <v>5</v>
      </c>
      <c r="I2776">
        <v>519.54999999999995</v>
      </c>
      <c r="J2776">
        <v>0</v>
      </c>
      <c r="K2776">
        <v>2597.75</v>
      </c>
      <c r="L2776">
        <v>914.17</v>
      </c>
      <c r="M2776">
        <f t="shared" si="131"/>
        <v>2597.75</v>
      </c>
      <c r="N2776" t="str">
        <f t="shared" si="129"/>
        <v>Q4</v>
      </c>
      <c r="O2776" s="2">
        <f t="shared" si="130"/>
        <v>35.190838225387353</v>
      </c>
      <c r="P2776" t="str">
        <f>VLOOKUP(retail_sales_2023!C2776,customers!A:J,5,)</f>
        <v>Ahmedabad</v>
      </c>
      <c r="Q2776" t="str">
        <f>VLOOKUP(C2776,customers!A:J,10,0)</f>
        <v>Premium</v>
      </c>
    </row>
    <row r="2777" spans="1:17" x14ac:dyDescent="0.3">
      <c r="A2777" t="s">
        <v>3855</v>
      </c>
      <c r="B2777" s="1">
        <v>45199</v>
      </c>
      <c r="C2777" t="s">
        <v>2647</v>
      </c>
      <c r="D2777" t="s">
        <v>3856</v>
      </c>
      <c r="E2777" t="s">
        <v>27</v>
      </c>
      <c r="F2777" t="s">
        <v>43</v>
      </c>
      <c r="G2777" t="s">
        <v>243</v>
      </c>
      <c r="H2777">
        <v>1</v>
      </c>
      <c r="I2777">
        <v>39198.17</v>
      </c>
      <c r="J2777">
        <v>0</v>
      </c>
      <c r="K2777">
        <v>39198.17</v>
      </c>
      <c r="L2777">
        <v>4036.09</v>
      </c>
      <c r="M2777">
        <f t="shared" si="131"/>
        <v>39198.17</v>
      </c>
      <c r="N2777" t="str">
        <f t="shared" si="129"/>
        <v>Q3</v>
      </c>
      <c r="O2777" s="2">
        <f t="shared" si="130"/>
        <v>10.296628643633108</v>
      </c>
      <c r="P2777" t="str">
        <f>VLOOKUP(retail_sales_2023!C2777,customers!A:J,5,)</f>
        <v>Jaipur</v>
      </c>
      <c r="Q2777" t="str">
        <f>VLOOKUP(C2777,customers!A:J,10,0)</f>
        <v>Regular</v>
      </c>
    </row>
    <row r="2778" spans="1:17" x14ac:dyDescent="0.3">
      <c r="A2778" t="s">
        <v>3857</v>
      </c>
      <c r="B2778" s="1">
        <v>45085</v>
      </c>
      <c r="C2778" t="s">
        <v>1717</v>
      </c>
      <c r="D2778" t="s">
        <v>1718</v>
      </c>
      <c r="E2778" t="s">
        <v>15</v>
      </c>
      <c r="F2778" t="s">
        <v>52</v>
      </c>
      <c r="G2778" t="s">
        <v>235</v>
      </c>
      <c r="H2778">
        <v>4</v>
      </c>
      <c r="I2778">
        <v>369.3</v>
      </c>
      <c r="J2778">
        <v>0.15</v>
      </c>
      <c r="K2778">
        <v>1255.6199999999999</v>
      </c>
      <c r="L2778">
        <v>83</v>
      </c>
      <c r="M2778">
        <f t="shared" si="131"/>
        <v>1255.6200000000001</v>
      </c>
      <c r="N2778" t="str">
        <f t="shared" si="129"/>
        <v>Q2</v>
      </c>
      <c r="O2778" s="2">
        <f t="shared" si="130"/>
        <v>6.6102801803093305</v>
      </c>
      <c r="P2778" t="str">
        <f>VLOOKUP(retail_sales_2023!C2778,customers!A:J,5,)</f>
        <v>Chennai</v>
      </c>
      <c r="Q2778" t="str">
        <f>VLOOKUP(C2778,customers!A:J,10,0)</f>
        <v>Premium</v>
      </c>
    </row>
    <row r="2779" spans="1:17" x14ac:dyDescent="0.3">
      <c r="A2779" t="s">
        <v>3858</v>
      </c>
      <c r="B2779" s="1">
        <v>45057</v>
      </c>
      <c r="C2779" t="s">
        <v>989</v>
      </c>
      <c r="D2779" t="s">
        <v>990</v>
      </c>
      <c r="E2779" t="s">
        <v>27</v>
      </c>
      <c r="F2779" t="s">
        <v>28</v>
      </c>
      <c r="G2779" t="s">
        <v>439</v>
      </c>
      <c r="H2779">
        <v>1</v>
      </c>
      <c r="I2779">
        <v>5009.1899999999996</v>
      </c>
      <c r="J2779">
        <v>0.1</v>
      </c>
      <c r="K2779">
        <v>4508.2700000000004</v>
      </c>
      <c r="L2779">
        <v>1038.19</v>
      </c>
      <c r="M2779">
        <f t="shared" si="131"/>
        <v>4508.2709999999997</v>
      </c>
      <c r="N2779" t="str">
        <f t="shared" si="129"/>
        <v>Q2</v>
      </c>
      <c r="O2779" s="2">
        <f t="shared" si="130"/>
        <v>23.028567499284648</v>
      </c>
      <c r="P2779" t="str">
        <f>VLOOKUP(retail_sales_2023!C2779,customers!A:J,5,)</f>
        <v>Chandigarh</v>
      </c>
      <c r="Q2779" t="str">
        <f>VLOOKUP(C2779,customers!A:J,10,0)</f>
        <v>Premium</v>
      </c>
    </row>
    <row r="2780" spans="1:17" x14ac:dyDescent="0.3">
      <c r="A2780" t="s">
        <v>3859</v>
      </c>
      <c r="B2780" s="1">
        <v>45275</v>
      </c>
      <c r="C2780" t="s">
        <v>1629</v>
      </c>
      <c r="D2780" t="s">
        <v>1630</v>
      </c>
      <c r="E2780" t="s">
        <v>15</v>
      </c>
      <c r="F2780" t="s">
        <v>16</v>
      </c>
      <c r="G2780" t="s">
        <v>192</v>
      </c>
      <c r="H2780">
        <v>1</v>
      </c>
      <c r="I2780">
        <v>893.26</v>
      </c>
      <c r="J2780">
        <v>0</v>
      </c>
      <c r="K2780">
        <v>893.26</v>
      </c>
      <c r="L2780">
        <v>346.26</v>
      </c>
      <c r="M2780">
        <f t="shared" si="131"/>
        <v>893.26</v>
      </c>
      <c r="N2780" t="str">
        <f t="shared" si="129"/>
        <v>Q4</v>
      </c>
      <c r="O2780" s="2">
        <f t="shared" si="130"/>
        <v>38.763629850211586</v>
      </c>
      <c r="P2780" t="str">
        <f>VLOOKUP(retail_sales_2023!C2780,customers!A:J,5,)</f>
        <v>Chennai</v>
      </c>
      <c r="Q2780" t="str">
        <f>VLOOKUP(C2780,customers!A:J,10,0)</f>
        <v>Premium</v>
      </c>
    </row>
    <row r="2781" spans="1:17" x14ac:dyDescent="0.3">
      <c r="A2781" t="s">
        <v>3860</v>
      </c>
      <c r="B2781" s="1">
        <v>45041</v>
      </c>
      <c r="C2781" t="s">
        <v>674</v>
      </c>
      <c r="D2781" t="s">
        <v>675</v>
      </c>
      <c r="E2781" t="s">
        <v>27</v>
      </c>
      <c r="F2781" t="s">
        <v>16</v>
      </c>
      <c r="G2781" t="s">
        <v>305</v>
      </c>
      <c r="H2781">
        <v>1</v>
      </c>
      <c r="I2781">
        <v>217.36</v>
      </c>
      <c r="J2781">
        <v>0.15</v>
      </c>
      <c r="K2781">
        <v>184.76</v>
      </c>
      <c r="L2781">
        <v>49.07</v>
      </c>
      <c r="M2781">
        <f t="shared" si="131"/>
        <v>184.756</v>
      </c>
      <c r="N2781" t="str">
        <f t="shared" si="129"/>
        <v>Q2</v>
      </c>
      <c r="O2781" s="2">
        <f t="shared" si="130"/>
        <v>26.55877895648409</v>
      </c>
      <c r="P2781" t="str">
        <f>VLOOKUP(retail_sales_2023!C2781,customers!A:J,5,)</f>
        <v>Jaipur</v>
      </c>
      <c r="Q2781" t="str">
        <f>VLOOKUP(C2781,customers!A:J,10,0)</f>
        <v>Premium</v>
      </c>
    </row>
    <row r="2782" spans="1:17" x14ac:dyDescent="0.3">
      <c r="A2782" t="s">
        <v>3861</v>
      </c>
      <c r="B2782" s="1">
        <v>45009</v>
      </c>
      <c r="C2782" t="s">
        <v>598</v>
      </c>
      <c r="D2782" t="s">
        <v>599</v>
      </c>
      <c r="E2782" t="s">
        <v>33</v>
      </c>
      <c r="F2782" t="s">
        <v>43</v>
      </c>
      <c r="G2782" t="s">
        <v>272</v>
      </c>
      <c r="H2782">
        <v>5</v>
      </c>
      <c r="I2782">
        <v>26718.09</v>
      </c>
      <c r="J2782">
        <v>0.05</v>
      </c>
      <c r="K2782">
        <v>126910.93</v>
      </c>
      <c r="L2782">
        <v>11210.96</v>
      </c>
      <c r="M2782">
        <f t="shared" si="131"/>
        <v>126910.92750000001</v>
      </c>
      <c r="N2782" t="str">
        <f t="shared" si="129"/>
        <v>Q1</v>
      </c>
      <c r="O2782" s="2">
        <f t="shared" si="130"/>
        <v>8.8337229898165592</v>
      </c>
      <c r="P2782" t="str">
        <f>VLOOKUP(retail_sales_2023!C2782,customers!A:J,5,)</f>
        <v>Pune</v>
      </c>
      <c r="Q2782" t="str">
        <f>VLOOKUP(C2782,customers!A:J,10,0)</f>
        <v>Premium</v>
      </c>
    </row>
    <row r="2783" spans="1:17" x14ac:dyDescent="0.3">
      <c r="A2783" t="s">
        <v>3862</v>
      </c>
      <c r="B2783" s="1">
        <v>45118</v>
      </c>
      <c r="C2783" t="s">
        <v>331</v>
      </c>
      <c r="D2783" t="s">
        <v>332</v>
      </c>
      <c r="E2783" t="s">
        <v>15</v>
      </c>
      <c r="F2783" t="s">
        <v>43</v>
      </c>
      <c r="G2783" t="s">
        <v>301</v>
      </c>
      <c r="H2783">
        <v>4</v>
      </c>
      <c r="I2783">
        <v>5264.96</v>
      </c>
      <c r="J2783">
        <v>0.3</v>
      </c>
      <c r="K2783">
        <v>14741.89</v>
      </c>
      <c r="L2783">
        <v>2298.09</v>
      </c>
      <c r="M2783">
        <f t="shared" si="131"/>
        <v>14741.887999999999</v>
      </c>
      <c r="N2783" t="str">
        <f t="shared" si="129"/>
        <v>Q3</v>
      </c>
      <c r="O2783" s="2">
        <f t="shared" si="130"/>
        <v>15.588842407588174</v>
      </c>
      <c r="P2783" t="str">
        <f>VLOOKUP(retail_sales_2023!C2783,customers!A:J,5,)</f>
        <v>Kochi</v>
      </c>
      <c r="Q2783" t="str">
        <f>VLOOKUP(C2783,customers!A:J,10,0)</f>
        <v>Premium</v>
      </c>
    </row>
    <row r="2784" spans="1:17" x14ac:dyDescent="0.3">
      <c r="A2784" t="s">
        <v>3863</v>
      </c>
      <c r="B2784" s="1">
        <v>44985</v>
      </c>
      <c r="C2784" t="s">
        <v>59</v>
      </c>
      <c r="D2784" t="s">
        <v>60</v>
      </c>
      <c r="E2784" t="s">
        <v>33</v>
      </c>
      <c r="F2784" t="s">
        <v>52</v>
      </c>
      <c r="G2784" t="s">
        <v>200</v>
      </c>
      <c r="H2784">
        <v>9</v>
      </c>
      <c r="I2784">
        <v>436.38</v>
      </c>
      <c r="J2784">
        <v>0.05</v>
      </c>
      <c r="K2784">
        <v>3731.05</v>
      </c>
      <c r="L2784">
        <v>265.95</v>
      </c>
      <c r="M2784">
        <f t="shared" si="131"/>
        <v>3731.049</v>
      </c>
      <c r="N2784" t="str">
        <f t="shared" si="129"/>
        <v>Q1</v>
      </c>
      <c r="O2784" s="2">
        <f t="shared" si="130"/>
        <v>7.1280202623926234</v>
      </c>
      <c r="P2784" t="str">
        <f>VLOOKUP(retail_sales_2023!C2784,customers!A:J,5,)</f>
        <v>Nagpur</v>
      </c>
      <c r="Q2784" t="str">
        <f>VLOOKUP(C2784,customers!A:J,10,0)</f>
        <v>Premium</v>
      </c>
    </row>
    <row r="2785" spans="1:17" x14ac:dyDescent="0.3">
      <c r="A2785" t="s">
        <v>3864</v>
      </c>
      <c r="B2785" s="1">
        <v>44975</v>
      </c>
      <c r="C2785" t="s">
        <v>1830</v>
      </c>
      <c r="D2785" t="s">
        <v>1831</v>
      </c>
      <c r="E2785" t="s">
        <v>21</v>
      </c>
      <c r="F2785" t="s">
        <v>43</v>
      </c>
      <c r="G2785" t="s">
        <v>121</v>
      </c>
      <c r="H2785">
        <v>2</v>
      </c>
      <c r="I2785">
        <v>80082.36</v>
      </c>
      <c r="J2785">
        <v>0.3</v>
      </c>
      <c r="K2785">
        <v>112115.3</v>
      </c>
      <c r="L2785">
        <v>9481.35</v>
      </c>
      <c r="M2785">
        <f t="shared" si="131"/>
        <v>112115.30399999999</v>
      </c>
      <c r="N2785" t="str">
        <f t="shared" si="129"/>
        <v>Q1</v>
      </c>
      <c r="O2785" s="2">
        <f t="shared" si="130"/>
        <v>8.4567851131825904</v>
      </c>
      <c r="P2785" t="str">
        <f>VLOOKUP(retail_sales_2023!C2785,customers!A:J,5,)</f>
        <v>Ranchi</v>
      </c>
      <c r="Q2785" t="str">
        <f>VLOOKUP(C2785,customers!A:J,10,0)</f>
        <v>Occasional</v>
      </c>
    </row>
    <row r="2786" spans="1:17" x14ac:dyDescent="0.3">
      <c r="A2786" t="s">
        <v>3865</v>
      </c>
      <c r="B2786" s="1">
        <v>44977</v>
      </c>
      <c r="C2786" t="s">
        <v>883</v>
      </c>
      <c r="D2786" t="s">
        <v>884</v>
      </c>
      <c r="E2786" t="s">
        <v>21</v>
      </c>
      <c r="F2786" t="s">
        <v>81</v>
      </c>
      <c r="G2786" t="s">
        <v>105</v>
      </c>
      <c r="H2786">
        <v>1</v>
      </c>
      <c r="I2786">
        <v>495.62</v>
      </c>
      <c r="J2786">
        <v>0</v>
      </c>
      <c r="K2786">
        <v>495.62</v>
      </c>
      <c r="L2786">
        <v>140.21</v>
      </c>
      <c r="M2786">
        <f t="shared" si="131"/>
        <v>495.62</v>
      </c>
      <c r="N2786" t="str">
        <f t="shared" si="129"/>
        <v>Q1</v>
      </c>
      <c r="O2786" s="2">
        <f t="shared" si="130"/>
        <v>28.289818812800132</v>
      </c>
      <c r="P2786" t="str">
        <f>VLOOKUP(retail_sales_2023!C2786,customers!A:J,5,)</f>
        <v>Bhubaneswar</v>
      </c>
      <c r="Q2786" t="str">
        <f>VLOOKUP(C2786,customers!A:J,10,0)</f>
        <v>Regular</v>
      </c>
    </row>
    <row r="2787" spans="1:17" x14ac:dyDescent="0.3">
      <c r="A2787" t="s">
        <v>3866</v>
      </c>
      <c r="B2787" s="1">
        <v>44935</v>
      </c>
      <c r="C2787" t="s">
        <v>1512</v>
      </c>
      <c r="D2787" t="s">
        <v>1513</v>
      </c>
      <c r="E2787" t="s">
        <v>27</v>
      </c>
      <c r="F2787" t="s">
        <v>43</v>
      </c>
      <c r="G2787" t="s">
        <v>282</v>
      </c>
      <c r="H2787">
        <v>3</v>
      </c>
      <c r="I2787">
        <v>44747.95</v>
      </c>
      <c r="J2787">
        <v>0.25</v>
      </c>
      <c r="K2787">
        <v>100682.89</v>
      </c>
      <c r="L2787">
        <v>15421.49</v>
      </c>
      <c r="M2787">
        <f t="shared" si="131"/>
        <v>100682.88749999998</v>
      </c>
      <c r="N2787" t="str">
        <f t="shared" si="129"/>
        <v>Q1</v>
      </c>
      <c r="O2787" s="2">
        <f t="shared" si="130"/>
        <v>15.316892472991189</v>
      </c>
      <c r="P2787" t="str">
        <f>VLOOKUP(retail_sales_2023!C2787,customers!A:J,5,)</f>
        <v>Delhi</v>
      </c>
      <c r="Q2787" t="str">
        <f>VLOOKUP(C2787,customers!A:J,10,0)</f>
        <v>Premium</v>
      </c>
    </row>
    <row r="2788" spans="1:17" x14ac:dyDescent="0.3">
      <c r="A2788" t="s">
        <v>3867</v>
      </c>
      <c r="B2788" s="1">
        <v>44983</v>
      </c>
      <c r="C2788" t="s">
        <v>450</v>
      </c>
      <c r="D2788" t="s">
        <v>451</v>
      </c>
      <c r="E2788" t="s">
        <v>21</v>
      </c>
      <c r="F2788" t="s">
        <v>81</v>
      </c>
      <c r="G2788" t="s">
        <v>264</v>
      </c>
      <c r="H2788">
        <v>4</v>
      </c>
      <c r="I2788">
        <v>4428.91</v>
      </c>
      <c r="J2788">
        <v>0.05</v>
      </c>
      <c r="K2788">
        <v>16829.86</v>
      </c>
      <c r="L2788">
        <v>4552.9799999999996</v>
      </c>
      <c r="M2788">
        <f t="shared" si="131"/>
        <v>16829.858</v>
      </c>
      <c r="N2788" t="str">
        <f t="shared" si="129"/>
        <v>Q1</v>
      </c>
      <c r="O2788" s="2">
        <f t="shared" si="130"/>
        <v>27.052987963060886</v>
      </c>
      <c r="P2788" t="str">
        <f>VLOOKUP(retail_sales_2023!C2788,customers!A:J,5,)</f>
        <v>Bhubaneswar</v>
      </c>
      <c r="Q2788" t="str">
        <f>VLOOKUP(C2788,customers!A:J,10,0)</f>
        <v>Regular</v>
      </c>
    </row>
    <row r="2789" spans="1:17" x14ac:dyDescent="0.3">
      <c r="A2789" t="s">
        <v>3868</v>
      </c>
      <c r="B2789" s="1">
        <v>45276</v>
      </c>
      <c r="C2789" t="s">
        <v>1585</v>
      </c>
      <c r="D2789" t="s">
        <v>1586</v>
      </c>
      <c r="E2789" t="s">
        <v>15</v>
      </c>
      <c r="F2789" t="s">
        <v>52</v>
      </c>
      <c r="G2789" t="s">
        <v>169</v>
      </c>
      <c r="H2789">
        <v>8</v>
      </c>
      <c r="I2789">
        <v>147.91</v>
      </c>
      <c r="J2789">
        <v>0.1</v>
      </c>
      <c r="K2789">
        <v>1064.95</v>
      </c>
      <c r="L2789">
        <v>76.239999999999995</v>
      </c>
      <c r="M2789">
        <f t="shared" si="131"/>
        <v>1064.952</v>
      </c>
      <c r="N2789" t="str">
        <f t="shared" si="129"/>
        <v>Q4</v>
      </c>
      <c r="O2789" s="2">
        <f t="shared" si="130"/>
        <v>7.1590215503075258</v>
      </c>
      <c r="P2789" t="str">
        <f>VLOOKUP(retail_sales_2023!C2789,customers!A:J,5,)</f>
        <v>Coimbatore</v>
      </c>
      <c r="Q2789" t="str">
        <f>VLOOKUP(C2789,customers!A:J,10,0)</f>
        <v>Premium</v>
      </c>
    </row>
    <row r="2790" spans="1:17" x14ac:dyDescent="0.3">
      <c r="A2790" t="s">
        <v>3869</v>
      </c>
      <c r="B2790" s="1">
        <v>45193</v>
      </c>
      <c r="C2790" t="s">
        <v>1272</v>
      </c>
      <c r="D2790" t="s">
        <v>1273</v>
      </c>
      <c r="E2790" t="s">
        <v>21</v>
      </c>
      <c r="F2790" t="s">
        <v>43</v>
      </c>
      <c r="G2790" t="s">
        <v>154</v>
      </c>
      <c r="H2790">
        <v>3</v>
      </c>
      <c r="I2790">
        <v>64257.31</v>
      </c>
      <c r="J2790">
        <v>0.1</v>
      </c>
      <c r="K2790">
        <v>173494.74</v>
      </c>
      <c r="L2790">
        <v>23908.1</v>
      </c>
      <c r="M2790">
        <f t="shared" si="131"/>
        <v>173494.73699999999</v>
      </c>
      <c r="N2790" t="str">
        <f t="shared" si="129"/>
        <v>Q3</v>
      </c>
      <c r="O2790" s="2">
        <f t="shared" si="130"/>
        <v>13.780302503695502</v>
      </c>
      <c r="P2790" t="str">
        <f>VLOOKUP(retail_sales_2023!C2790,customers!A:J,5,)</f>
        <v>Guwahati</v>
      </c>
      <c r="Q2790" t="str">
        <f>VLOOKUP(C2790,customers!A:J,10,0)</f>
        <v>Regular</v>
      </c>
    </row>
    <row r="2791" spans="1:17" x14ac:dyDescent="0.3">
      <c r="A2791" t="s">
        <v>3870</v>
      </c>
      <c r="B2791" s="1">
        <v>45042</v>
      </c>
      <c r="C2791" t="s">
        <v>1640</v>
      </c>
      <c r="D2791" t="s">
        <v>1641</v>
      </c>
      <c r="E2791" t="s">
        <v>27</v>
      </c>
      <c r="F2791" t="s">
        <v>28</v>
      </c>
      <c r="G2791" t="s">
        <v>165</v>
      </c>
      <c r="H2791">
        <v>2</v>
      </c>
      <c r="I2791">
        <v>5450.92</v>
      </c>
      <c r="J2791">
        <v>0.05</v>
      </c>
      <c r="K2791">
        <v>10356.75</v>
      </c>
      <c r="L2791">
        <v>-694.15</v>
      </c>
      <c r="M2791">
        <f t="shared" si="131"/>
        <v>10356.748</v>
      </c>
      <c r="N2791" t="str">
        <f t="shared" si="129"/>
        <v>Q2</v>
      </c>
      <c r="O2791" s="2">
        <f t="shared" si="130"/>
        <v>-6.7023921597026099</v>
      </c>
      <c r="P2791" t="str">
        <f>VLOOKUP(retail_sales_2023!C2791,customers!A:J,5,)</f>
        <v>Lucknow</v>
      </c>
      <c r="Q2791" t="str">
        <f>VLOOKUP(C2791,customers!A:J,10,0)</f>
        <v>Regular</v>
      </c>
    </row>
    <row r="2792" spans="1:17" x14ac:dyDescent="0.3">
      <c r="A2792" t="s">
        <v>3871</v>
      </c>
      <c r="B2792" s="1">
        <v>45019</v>
      </c>
      <c r="C2792" t="s">
        <v>1425</v>
      </c>
      <c r="D2792" t="s">
        <v>1426</v>
      </c>
      <c r="E2792" t="s">
        <v>27</v>
      </c>
      <c r="F2792" t="s">
        <v>43</v>
      </c>
      <c r="G2792" t="s">
        <v>301</v>
      </c>
      <c r="H2792">
        <v>5</v>
      </c>
      <c r="I2792">
        <v>69305.25</v>
      </c>
      <c r="J2792">
        <v>0</v>
      </c>
      <c r="K2792">
        <v>346526.25</v>
      </c>
      <c r="L2792">
        <v>37073.58</v>
      </c>
      <c r="M2792">
        <f t="shared" si="131"/>
        <v>346526.25</v>
      </c>
      <c r="N2792" t="str">
        <f t="shared" si="129"/>
        <v>Q2</v>
      </c>
      <c r="O2792" s="2">
        <f t="shared" si="130"/>
        <v>10.698635384765224</v>
      </c>
      <c r="P2792" t="str">
        <f>VLOOKUP(retail_sales_2023!C2792,customers!A:J,5,)</f>
        <v>Delhi</v>
      </c>
      <c r="Q2792" t="str">
        <f>VLOOKUP(C2792,customers!A:J,10,0)</f>
        <v>Premium</v>
      </c>
    </row>
    <row r="2793" spans="1:17" x14ac:dyDescent="0.3">
      <c r="A2793" t="s">
        <v>3872</v>
      </c>
      <c r="B2793" s="1">
        <v>45159</v>
      </c>
      <c r="C2793" t="s">
        <v>633</v>
      </c>
      <c r="D2793" t="s">
        <v>634</v>
      </c>
      <c r="E2793" t="s">
        <v>21</v>
      </c>
      <c r="F2793" t="s">
        <v>81</v>
      </c>
      <c r="G2793" t="s">
        <v>470</v>
      </c>
      <c r="H2793">
        <v>1</v>
      </c>
      <c r="I2793">
        <v>1196.68</v>
      </c>
      <c r="J2793">
        <v>0.3</v>
      </c>
      <c r="K2793">
        <v>837.68</v>
      </c>
      <c r="L2793">
        <v>184.17</v>
      </c>
      <c r="M2793">
        <f t="shared" si="131"/>
        <v>837.67600000000004</v>
      </c>
      <c r="N2793" t="str">
        <f t="shared" si="129"/>
        <v>Q3</v>
      </c>
      <c r="O2793" s="2">
        <f t="shared" si="130"/>
        <v>21.985722471588197</v>
      </c>
      <c r="P2793" t="str">
        <f>VLOOKUP(retail_sales_2023!C2793,customers!A:J,5,)</f>
        <v>Kolkata</v>
      </c>
      <c r="Q2793" t="str">
        <f>VLOOKUP(C2793,customers!A:J,10,0)</f>
        <v>Premium</v>
      </c>
    </row>
    <row r="2794" spans="1:17" x14ac:dyDescent="0.3">
      <c r="A2794" t="s">
        <v>3873</v>
      </c>
      <c r="B2794" s="1">
        <v>45127</v>
      </c>
      <c r="C2794" t="s">
        <v>88</v>
      </c>
      <c r="D2794" t="s">
        <v>89</v>
      </c>
      <c r="E2794" t="s">
        <v>15</v>
      </c>
      <c r="F2794" t="s">
        <v>22</v>
      </c>
      <c r="G2794" t="s">
        <v>315</v>
      </c>
      <c r="H2794">
        <v>2</v>
      </c>
      <c r="I2794">
        <v>13053.13</v>
      </c>
      <c r="J2794">
        <v>0.3</v>
      </c>
      <c r="K2794">
        <v>18274.38</v>
      </c>
      <c r="L2794">
        <v>4053.43</v>
      </c>
      <c r="M2794">
        <f t="shared" si="131"/>
        <v>18274.381999999998</v>
      </c>
      <c r="N2794" t="str">
        <f t="shared" si="129"/>
        <v>Q3</v>
      </c>
      <c r="O2794" s="2">
        <f t="shared" si="130"/>
        <v>22.180944032027348</v>
      </c>
      <c r="P2794" t="str">
        <f>VLOOKUP(retail_sales_2023!C2794,customers!A:J,5,)</f>
        <v>Coimbatore</v>
      </c>
      <c r="Q2794" t="str">
        <f>VLOOKUP(C2794,customers!A:J,10,0)</f>
        <v>Regular</v>
      </c>
    </row>
    <row r="2795" spans="1:17" x14ac:dyDescent="0.3">
      <c r="A2795" t="s">
        <v>3874</v>
      </c>
      <c r="B2795" s="1">
        <v>45095</v>
      </c>
      <c r="C2795" t="s">
        <v>2621</v>
      </c>
      <c r="D2795" t="s">
        <v>2622</v>
      </c>
      <c r="E2795" t="s">
        <v>27</v>
      </c>
      <c r="F2795" t="s">
        <v>38</v>
      </c>
      <c r="G2795" t="s">
        <v>39</v>
      </c>
      <c r="H2795">
        <v>1</v>
      </c>
      <c r="I2795">
        <v>1294.1500000000001</v>
      </c>
      <c r="J2795">
        <v>0.1</v>
      </c>
      <c r="K2795">
        <v>1164.74</v>
      </c>
      <c r="L2795">
        <v>399.82</v>
      </c>
      <c r="M2795">
        <f t="shared" si="131"/>
        <v>1164.7350000000001</v>
      </c>
      <c r="N2795" t="str">
        <f t="shared" si="129"/>
        <v>Q2</v>
      </c>
      <c r="O2795" s="2">
        <f t="shared" si="130"/>
        <v>34.326974260349949</v>
      </c>
      <c r="P2795" t="str">
        <f>VLOOKUP(retail_sales_2023!C2795,customers!A:J,5,)</f>
        <v>Jaipur</v>
      </c>
      <c r="Q2795" t="str">
        <f>VLOOKUP(C2795,customers!A:J,10,0)</f>
        <v>Premium</v>
      </c>
    </row>
    <row r="2796" spans="1:17" x14ac:dyDescent="0.3">
      <c r="A2796" t="s">
        <v>3875</v>
      </c>
      <c r="B2796" s="1">
        <v>45147</v>
      </c>
      <c r="C2796" t="s">
        <v>208</v>
      </c>
      <c r="D2796" t="s">
        <v>209</v>
      </c>
      <c r="E2796" t="s">
        <v>21</v>
      </c>
      <c r="F2796" t="s">
        <v>38</v>
      </c>
      <c r="G2796" t="s">
        <v>39</v>
      </c>
      <c r="H2796">
        <v>4</v>
      </c>
      <c r="I2796">
        <v>3925.51</v>
      </c>
      <c r="J2796">
        <v>0</v>
      </c>
      <c r="K2796">
        <v>15702.04</v>
      </c>
      <c r="L2796">
        <v>4160.5200000000004</v>
      </c>
      <c r="M2796">
        <f t="shared" si="131"/>
        <v>15702.04</v>
      </c>
      <c r="N2796" t="str">
        <f t="shared" si="129"/>
        <v>Q3</v>
      </c>
      <c r="O2796" s="2">
        <f t="shared" si="130"/>
        <v>26.496684507236001</v>
      </c>
      <c r="P2796" t="str">
        <f>VLOOKUP(retail_sales_2023!C2796,customers!A:J,5,)</f>
        <v>Bhubaneswar</v>
      </c>
      <c r="Q2796" t="str">
        <f>VLOOKUP(C2796,customers!A:J,10,0)</f>
        <v>Regular</v>
      </c>
    </row>
    <row r="2797" spans="1:17" x14ac:dyDescent="0.3">
      <c r="A2797" t="s">
        <v>3876</v>
      </c>
      <c r="B2797" s="1">
        <v>45143</v>
      </c>
      <c r="C2797" t="s">
        <v>310</v>
      </c>
      <c r="D2797" t="s">
        <v>311</v>
      </c>
      <c r="E2797" t="s">
        <v>21</v>
      </c>
      <c r="F2797" t="s">
        <v>22</v>
      </c>
      <c r="G2797" t="s">
        <v>315</v>
      </c>
      <c r="H2797">
        <v>2</v>
      </c>
      <c r="I2797">
        <v>14107.65</v>
      </c>
      <c r="J2797">
        <v>0.05</v>
      </c>
      <c r="K2797">
        <v>26804.53</v>
      </c>
      <c r="L2797">
        <v>7946.21</v>
      </c>
      <c r="M2797">
        <f t="shared" si="131"/>
        <v>26804.535</v>
      </c>
      <c r="N2797" t="str">
        <f t="shared" si="129"/>
        <v>Q3</v>
      </c>
      <c r="O2797" s="2">
        <f t="shared" si="130"/>
        <v>29.645026419041859</v>
      </c>
      <c r="P2797" t="str">
        <f>VLOOKUP(retail_sales_2023!C2797,customers!A:J,5,)</f>
        <v>Patna</v>
      </c>
      <c r="Q2797" t="str">
        <f>VLOOKUP(C2797,customers!A:J,10,0)</f>
        <v>Regular</v>
      </c>
    </row>
    <row r="2798" spans="1:17" x14ac:dyDescent="0.3">
      <c r="A2798" t="s">
        <v>3877</v>
      </c>
      <c r="B2798" s="1">
        <v>45131</v>
      </c>
      <c r="C2798" t="s">
        <v>1331</v>
      </c>
      <c r="D2798" t="s">
        <v>1332</v>
      </c>
      <c r="E2798" t="s">
        <v>27</v>
      </c>
      <c r="F2798" t="s">
        <v>16</v>
      </c>
      <c r="G2798" t="s">
        <v>192</v>
      </c>
      <c r="H2798">
        <v>2</v>
      </c>
      <c r="I2798">
        <v>360.42</v>
      </c>
      <c r="J2798">
        <v>0.15</v>
      </c>
      <c r="K2798">
        <v>612.71</v>
      </c>
      <c r="L2798">
        <v>230.21</v>
      </c>
      <c r="M2798">
        <f t="shared" si="131"/>
        <v>612.71400000000006</v>
      </c>
      <c r="N2798" t="str">
        <f t="shared" si="129"/>
        <v>Q3</v>
      </c>
      <c r="O2798" s="2">
        <f t="shared" si="130"/>
        <v>37.572424148455227</v>
      </c>
      <c r="P2798" t="str">
        <f>VLOOKUP(retail_sales_2023!C2798,customers!A:J,5,)</f>
        <v>Jaipur</v>
      </c>
      <c r="Q2798" t="str">
        <f>VLOOKUP(C2798,customers!A:J,10,0)</f>
        <v>Premium</v>
      </c>
    </row>
    <row r="2799" spans="1:17" x14ac:dyDescent="0.3">
      <c r="A2799" t="s">
        <v>3878</v>
      </c>
      <c r="B2799" s="1">
        <v>45255</v>
      </c>
      <c r="C2799" t="s">
        <v>2508</v>
      </c>
      <c r="D2799" t="s">
        <v>2509</v>
      </c>
      <c r="E2799" t="s">
        <v>33</v>
      </c>
      <c r="F2799" t="s">
        <v>28</v>
      </c>
      <c r="G2799" t="s">
        <v>672</v>
      </c>
      <c r="H2799">
        <v>3</v>
      </c>
      <c r="I2799">
        <v>6674.97</v>
      </c>
      <c r="J2799">
        <v>0.2</v>
      </c>
      <c r="K2799">
        <v>16019.93</v>
      </c>
      <c r="L2799">
        <v>3302.59</v>
      </c>
      <c r="M2799">
        <f t="shared" si="131"/>
        <v>16019.928</v>
      </c>
      <c r="N2799" t="str">
        <f t="shared" si="129"/>
        <v>Q4</v>
      </c>
      <c r="O2799" s="2">
        <f t="shared" si="130"/>
        <v>20.615508307464513</v>
      </c>
      <c r="P2799" t="str">
        <f>VLOOKUP(retail_sales_2023!C2799,customers!A:J,5,)</f>
        <v>Ahmedabad</v>
      </c>
      <c r="Q2799" t="str">
        <f>VLOOKUP(C2799,customers!A:J,10,0)</f>
        <v>Premium</v>
      </c>
    </row>
    <row r="2800" spans="1:17" x14ac:dyDescent="0.3">
      <c r="A2800" t="s">
        <v>3879</v>
      </c>
      <c r="B2800" s="1">
        <v>45167</v>
      </c>
      <c r="C2800" t="s">
        <v>1370</v>
      </c>
      <c r="D2800" t="s">
        <v>1371</v>
      </c>
      <c r="E2800" t="s">
        <v>15</v>
      </c>
      <c r="F2800" t="s">
        <v>52</v>
      </c>
      <c r="G2800" t="s">
        <v>53</v>
      </c>
      <c r="H2800">
        <v>10</v>
      </c>
      <c r="I2800">
        <v>469.28</v>
      </c>
      <c r="J2800">
        <v>0.05</v>
      </c>
      <c r="K2800">
        <v>4458.16</v>
      </c>
      <c r="L2800">
        <v>413.65</v>
      </c>
      <c r="M2800">
        <f t="shared" si="131"/>
        <v>4458.1599999999989</v>
      </c>
      <c r="N2800" t="str">
        <f t="shared" si="129"/>
        <v>Q3</v>
      </c>
      <c r="O2800" s="2">
        <f t="shared" si="130"/>
        <v>9.2784915749995509</v>
      </c>
      <c r="P2800" t="str">
        <f>VLOOKUP(retail_sales_2023!C2800,customers!A:J,5,)</f>
        <v>Chennai</v>
      </c>
      <c r="Q2800" t="str">
        <f>VLOOKUP(C2800,customers!A:J,10,0)</f>
        <v>Regular</v>
      </c>
    </row>
    <row r="2801" spans="1:17" x14ac:dyDescent="0.3">
      <c r="A2801" t="s">
        <v>3880</v>
      </c>
      <c r="B2801" s="1">
        <v>45286</v>
      </c>
      <c r="C2801" t="s">
        <v>323</v>
      </c>
      <c r="D2801" t="s">
        <v>324</v>
      </c>
      <c r="E2801" t="s">
        <v>15</v>
      </c>
      <c r="F2801" t="s">
        <v>43</v>
      </c>
      <c r="G2801" t="s">
        <v>128</v>
      </c>
      <c r="H2801">
        <v>1</v>
      </c>
      <c r="I2801">
        <v>30343</v>
      </c>
      <c r="J2801">
        <v>0</v>
      </c>
      <c r="K2801">
        <v>30343</v>
      </c>
      <c r="L2801">
        <v>4479.38</v>
      </c>
      <c r="M2801">
        <f t="shared" si="131"/>
        <v>30343</v>
      </c>
      <c r="N2801" t="str">
        <f t="shared" si="129"/>
        <v>Q4</v>
      </c>
      <c r="O2801" s="2">
        <f t="shared" si="130"/>
        <v>14.762482285864944</v>
      </c>
      <c r="P2801" t="str">
        <f>VLOOKUP(retail_sales_2023!C2801,customers!A:J,5,)</f>
        <v>Kochi</v>
      </c>
      <c r="Q2801" t="str">
        <f>VLOOKUP(C2801,customers!A:J,10,0)</f>
        <v>Regular</v>
      </c>
    </row>
    <row r="2802" spans="1:17" x14ac:dyDescent="0.3">
      <c r="A2802" t="s">
        <v>3881</v>
      </c>
      <c r="B2802" s="1">
        <v>45022</v>
      </c>
      <c r="C2802" t="s">
        <v>924</v>
      </c>
      <c r="D2802" t="s">
        <v>925</v>
      </c>
      <c r="E2802" t="s">
        <v>27</v>
      </c>
      <c r="F2802" t="s">
        <v>22</v>
      </c>
      <c r="G2802" t="s">
        <v>146</v>
      </c>
      <c r="H2802">
        <v>1</v>
      </c>
      <c r="I2802">
        <v>24489.82</v>
      </c>
      <c r="J2802">
        <v>0</v>
      </c>
      <c r="K2802">
        <v>24489.82</v>
      </c>
      <c r="L2802">
        <v>7249.64</v>
      </c>
      <c r="M2802">
        <f t="shared" si="131"/>
        <v>24489.82</v>
      </c>
      <c r="N2802" t="str">
        <f t="shared" si="129"/>
        <v>Q2</v>
      </c>
      <c r="O2802" s="2">
        <f t="shared" si="130"/>
        <v>29.602667557376904</v>
      </c>
      <c r="P2802" t="str">
        <f>VLOOKUP(retail_sales_2023!C2802,customers!A:J,5,)</f>
        <v>Lucknow</v>
      </c>
      <c r="Q2802" t="str">
        <f>VLOOKUP(C2802,customers!A:J,10,0)</f>
        <v>Regular</v>
      </c>
    </row>
    <row r="2803" spans="1:17" x14ac:dyDescent="0.3">
      <c r="A2803" t="s">
        <v>3882</v>
      </c>
      <c r="B2803" s="1">
        <v>45018</v>
      </c>
      <c r="C2803" t="s">
        <v>156</v>
      </c>
      <c r="D2803" t="s">
        <v>157</v>
      </c>
      <c r="E2803" t="s">
        <v>27</v>
      </c>
      <c r="F2803" t="s">
        <v>38</v>
      </c>
      <c r="G2803" t="s">
        <v>684</v>
      </c>
      <c r="H2803">
        <v>3</v>
      </c>
      <c r="I2803">
        <v>514.29</v>
      </c>
      <c r="J2803">
        <v>0.3</v>
      </c>
      <c r="K2803">
        <v>1080.01</v>
      </c>
      <c r="L2803">
        <v>292.64</v>
      </c>
      <c r="M2803">
        <f t="shared" si="131"/>
        <v>1080.0089999999998</v>
      </c>
      <c r="N2803" t="str">
        <f t="shared" si="129"/>
        <v>Q2</v>
      </c>
      <c r="O2803" s="2">
        <f t="shared" si="130"/>
        <v>27.096045406986974</v>
      </c>
      <c r="P2803" t="str">
        <f>VLOOKUP(retail_sales_2023!C2803,customers!A:J,5,)</f>
        <v>Amritsar</v>
      </c>
      <c r="Q2803" t="str">
        <f>VLOOKUP(C2803,customers!A:J,10,0)</f>
        <v>Premium</v>
      </c>
    </row>
    <row r="2804" spans="1:17" x14ac:dyDescent="0.3">
      <c r="A2804" t="s">
        <v>3883</v>
      </c>
      <c r="B2804" s="1">
        <v>44957</v>
      </c>
      <c r="C2804" t="s">
        <v>1640</v>
      </c>
      <c r="D2804" t="s">
        <v>1641</v>
      </c>
      <c r="E2804" t="s">
        <v>27</v>
      </c>
      <c r="F2804" t="s">
        <v>43</v>
      </c>
      <c r="G2804" t="s">
        <v>243</v>
      </c>
      <c r="H2804">
        <v>3</v>
      </c>
      <c r="I2804">
        <v>41814.620000000003</v>
      </c>
      <c r="J2804">
        <v>0</v>
      </c>
      <c r="K2804">
        <v>125443.86</v>
      </c>
      <c r="L2804">
        <v>14450.11</v>
      </c>
      <c r="M2804">
        <f t="shared" si="131"/>
        <v>125443.86000000002</v>
      </c>
      <c r="N2804" t="str">
        <f t="shared" si="129"/>
        <v>Q1</v>
      </c>
      <c r="O2804" s="2">
        <f t="shared" si="130"/>
        <v>11.519184757229251</v>
      </c>
      <c r="P2804" t="str">
        <f>VLOOKUP(retail_sales_2023!C2804,customers!A:J,5,)</f>
        <v>Lucknow</v>
      </c>
      <c r="Q2804" t="str">
        <f>VLOOKUP(C2804,customers!A:J,10,0)</f>
        <v>Regular</v>
      </c>
    </row>
    <row r="2805" spans="1:17" x14ac:dyDescent="0.3">
      <c r="A2805" t="s">
        <v>3884</v>
      </c>
      <c r="B2805" s="1">
        <v>45043</v>
      </c>
      <c r="C2805" t="s">
        <v>1853</v>
      </c>
      <c r="D2805" t="s">
        <v>1854</v>
      </c>
      <c r="E2805" t="s">
        <v>33</v>
      </c>
      <c r="F2805" t="s">
        <v>81</v>
      </c>
      <c r="G2805" t="s">
        <v>101</v>
      </c>
      <c r="H2805">
        <v>4</v>
      </c>
      <c r="I2805">
        <v>4173.6000000000004</v>
      </c>
      <c r="J2805">
        <v>0</v>
      </c>
      <c r="K2805">
        <v>16694.400000000001</v>
      </c>
      <c r="L2805">
        <v>4489.1899999999996</v>
      </c>
      <c r="M2805">
        <f t="shared" si="131"/>
        <v>16694.400000000001</v>
      </c>
      <c r="N2805" t="str">
        <f t="shared" si="129"/>
        <v>Q2</v>
      </c>
      <c r="O2805" s="2">
        <f t="shared" si="130"/>
        <v>26.890394383745441</v>
      </c>
      <c r="P2805" t="str">
        <f>VLOOKUP(retail_sales_2023!C2805,customers!A:J,5,)</f>
        <v>Surat</v>
      </c>
      <c r="Q2805" t="str">
        <f>VLOOKUP(C2805,customers!A:J,10,0)</f>
        <v>Premium</v>
      </c>
    </row>
    <row r="2806" spans="1:17" x14ac:dyDescent="0.3">
      <c r="A2806" t="s">
        <v>3885</v>
      </c>
      <c r="B2806" s="1">
        <v>45261</v>
      </c>
      <c r="C2806" t="s">
        <v>633</v>
      </c>
      <c r="D2806" t="s">
        <v>634</v>
      </c>
      <c r="E2806" t="s">
        <v>21</v>
      </c>
      <c r="F2806" t="s">
        <v>16</v>
      </c>
      <c r="G2806" t="s">
        <v>17</v>
      </c>
      <c r="H2806">
        <v>5</v>
      </c>
      <c r="I2806">
        <v>661.91</v>
      </c>
      <c r="J2806">
        <v>0</v>
      </c>
      <c r="K2806">
        <v>3309.55</v>
      </c>
      <c r="L2806">
        <v>1219.28</v>
      </c>
      <c r="M2806">
        <f t="shared" si="131"/>
        <v>3309.5499999999997</v>
      </c>
      <c r="N2806" t="str">
        <f t="shared" si="129"/>
        <v>Q4</v>
      </c>
      <c r="O2806" s="2">
        <f t="shared" si="130"/>
        <v>36.841262407275913</v>
      </c>
      <c r="P2806" t="str">
        <f>VLOOKUP(retail_sales_2023!C2806,customers!A:J,5,)</f>
        <v>Kolkata</v>
      </c>
      <c r="Q2806" t="str">
        <f>VLOOKUP(C2806,customers!A:J,10,0)</f>
        <v>Premium</v>
      </c>
    </row>
    <row r="2807" spans="1:17" x14ac:dyDescent="0.3">
      <c r="A2807" t="s">
        <v>3886</v>
      </c>
      <c r="B2807" s="1">
        <v>44981</v>
      </c>
      <c r="C2807" t="s">
        <v>2687</v>
      </c>
      <c r="D2807" t="s">
        <v>2688</v>
      </c>
      <c r="E2807" t="s">
        <v>33</v>
      </c>
      <c r="F2807" t="s">
        <v>43</v>
      </c>
      <c r="G2807" t="s">
        <v>121</v>
      </c>
      <c r="H2807">
        <v>3</v>
      </c>
      <c r="I2807">
        <v>24221.52</v>
      </c>
      <c r="J2807">
        <v>0.05</v>
      </c>
      <c r="K2807">
        <v>69031.33</v>
      </c>
      <c r="L2807">
        <v>6560.74</v>
      </c>
      <c r="M2807">
        <f t="shared" si="131"/>
        <v>69031.331999999995</v>
      </c>
      <c r="N2807" t="str">
        <f t="shared" si="129"/>
        <v>Q1</v>
      </c>
      <c r="O2807" s="2">
        <f t="shared" si="130"/>
        <v>9.5040034720466782</v>
      </c>
      <c r="P2807" t="str">
        <f>VLOOKUP(retail_sales_2023!C2807,customers!A:J,5,)</f>
        <v>Surat</v>
      </c>
      <c r="Q2807" t="str">
        <f>VLOOKUP(C2807,customers!A:J,10,0)</f>
        <v>Regular</v>
      </c>
    </row>
    <row r="2808" spans="1:17" x14ac:dyDescent="0.3">
      <c r="A2808" t="s">
        <v>3887</v>
      </c>
      <c r="B2808" s="1">
        <v>45030</v>
      </c>
      <c r="C2808" t="s">
        <v>931</v>
      </c>
      <c r="D2808" t="s">
        <v>932</v>
      </c>
      <c r="E2808" t="s">
        <v>33</v>
      </c>
      <c r="F2808" t="s">
        <v>43</v>
      </c>
      <c r="G2808" t="s">
        <v>301</v>
      </c>
      <c r="H2808">
        <v>4</v>
      </c>
      <c r="I2808">
        <v>47755.26</v>
      </c>
      <c r="J2808">
        <v>0</v>
      </c>
      <c r="K2808">
        <v>191021.04</v>
      </c>
      <c r="L2808">
        <v>16465.330000000002</v>
      </c>
      <c r="M2808">
        <f t="shared" si="131"/>
        <v>191021.04</v>
      </c>
      <c r="N2808" t="str">
        <f t="shared" si="129"/>
        <v>Q2</v>
      </c>
      <c r="O2808" s="2">
        <f t="shared" si="130"/>
        <v>8.6196421085342223</v>
      </c>
      <c r="P2808" t="str">
        <f>VLOOKUP(retail_sales_2023!C2808,customers!A:J,5,)</f>
        <v>Mumbai</v>
      </c>
      <c r="Q2808" t="str">
        <f>VLOOKUP(C2808,customers!A:J,10,0)</f>
        <v>Occasional</v>
      </c>
    </row>
    <row r="2809" spans="1:17" x14ac:dyDescent="0.3">
      <c r="A2809" t="s">
        <v>3888</v>
      </c>
      <c r="B2809" s="1">
        <v>45128</v>
      </c>
      <c r="C2809" t="s">
        <v>3889</v>
      </c>
      <c r="D2809" t="s">
        <v>3890</v>
      </c>
      <c r="E2809" t="s">
        <v>27</v>
      </c>
      <c r="F2809" t="s">
        <v>22</v>
      </c>
      <c r="G2809" t="s">
        <v>516</v>
      </c>
      <c r="H2809">
        <v>1</v>
      </c>
      <c r="I2809">
        <v>23266.32</v>
      </c>
      <c r="J2809">
        <v>0</v>
      </c>
      <c r="K2809">
        <v>23266.32</v>
      </c>
      <c r="L2809">
        <v>5417.09</v>
      </c>
      <c r="M2809">
        <f t="shared" si="131"/>
        <v>23266.32</v>
      </c>
      <c r="N2809" t="str">
        <f t="shared" si="129"/>
        <v>Q3</v>
      </c>
      <c r="O2809" s="2">
        <f t="shared" si="130"/>
        <v>23.282968686066383</v>
      </c>
      <c r="P2809" t="str">
        <f>VLOOKUP(retail_sales_2023!C2809,customers!A:J,5,)</f>
        <v>Jaipur</v>
      </c>
      <c r="Q2809" t="str">
        <f>VLOOKUP(C2809,customers!A:J,10,0)</f>
        <v>Premium</v>
      </c>
    </row>
    <row r="2810" spans="1:17" x14ac:dyDescent="0.3">
      <c r="A2810" t="s">
        <v>3891</v>
      </c>
      <c r="B2810" s="1">
        <v>45288</v>
      </c>
      <c r="C2810" t="s">
        <v>19</v>
      </c>
      <c r="D2810" t="s">
        <v>20</v>
      </c>
      <c r="E2810" t="s">
        <v>21</v>
      </c>
      <c r="F2810" t="s">
        <v>28</v>
      </c>
      <c r="G2810" t="s">
        <v>466</v>
      </c>
      <c r="H2810">
        <v>1</v>
      </c>
      <c r="I2810">
        <v>2030.16</v>
      </c>
      <c r="J2810">
        <v>0.05</v>
      </c>
      <c r="K2810">
        <v>1928.65</v>
      </c>
      <c r="L2810">
        <v>-279.55</v>
      </c>
      <c r="M2810">
        <f t="shared" si="131"/>
        <v>1928.652</v>
      </c>
      <c r="N2810" t="str">
        <f t="shared" si="129"/>
        <v>Q4</v>
      </c>
      <c r="O2810" s="2">
        <f t="shared" si="130"/>
        <v>-14.494594664661811</v>
      </c>
      <c r="P2810" t="str">
        <f>VLOOKUP(retail_sales_2023!C2810,customers!A:J,5,)</f>
        <v>Guwahati</v>
      </c>
      <c r="Q2810" t="str">
        <f>VLOOKUP(C2810,customers!A:J,10,0)</f>
        <v>Premium</v>
      </c>
    </row>
    <row r="2811" spans="1:17" x14ac:dyDescent="0.3">
      <c r="A2811" t="s">
        <v>3892</v>
      </c>
      <c r="B2811" s="1">
        <v>45048</v>
      </c>
      <c r="C2811" t="s">
        <v>1117</v>
      </c>
      <c r="D2811" t="s">
        <v>1118</v>
      </c>
      <c r="E2811" t="s">
        <v>33</v>
      </c>
      <c r="F2811" t="s">
        <v>22</v>
      </c>
      <c r="G2811" t="s">
        <v>196</v>
      </c>
      <c r="H2811">
        <v>3</v>
      </c>
      <c r="I2811">
        <v>8466.2000000000007</v>
      </c>
      <c r="J2811">
        <v>0</v>
      </c>
      <c r="K2811">
        <v>25398.6</v>
      </c>
      <c r="L2811">
        <v>5360.3</v>
      </c>
      <c r="M2811">
        <f t="shared" si="131"/>
        <v>25398.600000000002</v>
      </c>
      <c r="N2811" t="str">
        <f t="shared" si="129"/>
        <v>Q2</v>
      </c>
      <c r="O2811" s="2">
        <f t="shared" si="130"/>
        <v>21.104706558629218</v>
      </c>
      <c r="P2811" t="str">
        <f>VLOOKUP(retail_sales_2023!C2811,customers!A:J,5,)</f>
        <v>Mumbai</v>
      </c>
      <c r="Q2811" t="str">
        <f>VLOOKUP(C2811,customers!A:J,10,0)</f>
        <v>Regular</v>
      </c>
    </row>
    <row r="2812" spans="1:17" x14ac:dyDescent="0.3">
      <c r="A2812" t="s">
        <v>3893</v>
      </c>
      <c r="B2812" s="1">
        <v>45236</v>
      </c>
      <c r="C2812" t="s">
        <v>335</v>
      </c>
      <c r="D2812" t="s">
        <v>336</v>
      </c>
      <c r="E2812" t="s">
        <v>33</v>
      </c>
      <c r="F2812" t="s">
        <v>38</v>
      </c>
      <c r="G2812" t="s">
        <v>65</v>
      </c>
      <c r="H2812">
        <v>4</v>
      </c>
      <c r="I2812">
        <v>867.82</v>
      </c>
      <c r="J2812">
        <v>0.05</v>
      </c>
      <c r="K2812">
        <v>3297.72</v>
      </c>
      <c r="L2812">
        <v>1140.9100000000001</v>
      </c>
      <c r="M2812">
        <f t="shared" si="131"/>
        <v>3297.7159999999999</v>
      </c>
      <c r="N2812" t="str">
        <f t="shared" si="129"/>
        <v>Q4</v>
      </c>
      <c r="O2812" s="2">
        <f t="shared" si="130"/>
        <v>34.596933638999076</v>
      </c>
      <c r="P2812" t="str">
        <f>VLOOKUP(retail_sales_2023!C2812,customers!A:J,5,)</f>
        <v>Surat</v>
      </c>
      <c r="Q2812" t="str">
        <f>VLOOKUP(C2812,customers!A:J,10,0)</f>
        <v>Occasional</v>
      </c>
    </row>
    <row r="2813" spans="1:17" x14ac:dyDescent="0.3">
      <c r="A2813" t="s">
        <v>3894</v>
      </c>
      <c r="B2813" s="1">
        <v>45101</v>
      </c>
      <c r="C2813" t="s">
        <v>1034</v>
      </c>
      <c r="D2813" t="s">
        <v>1035</v>
      </c>
      <c r="E2813" t="s">
        <v>21</v>
      </c>
      <c r="F2813" t="s">
        <v>16</v>
      </c>
      <c r="G2813" t="s">
        <v>17</v>
      </c>
      <c r="H2813">
        <v>4</v>
      </c>
      <c r="I2813">
        <v>596.55999999999995</v>
      </c>
      <c r="J2813">
        <v>0</v>
      </c>
      <c r="K2813">
        <v>2386.2399999999998</v>
      </c>
      <c r="L2813">
        <v>923.56</v>
      </c>
      <c r="M2813">
        <f t="shared" si="131"/>
        <v>2386.2399999999998</v>
      </c>
      <c r="N2813" t="str">
        <f t="shared" si="129"/>
        <v>Q2</v>
      </c>
      <c r="O2813" s="2">
        <f t="shared" si="130"/>
        <v>38.703567118144029</v>
      </c>
      <c r="P2813" t="str">
        <f>VLOOKUP(retail_sales_2023!C2813,customers!A:J,5,)</f>
        <v>Ranchi</v>
      </c>
      <c r="Q2813" t="str">
        <f>VLOOKUP(C2813,customers!A:J,10,0)</f>
        <v>Premium</v>
      </c>
    </row>
    <row r="2814" spans="1:17" x14ac:dyDescent="0.3">
      <c r="A2814" t="s">
        <v>3895</v>
      </c>
      <c r="B2814" s="1">
        <v>45156</v>
      </c>
      <c r="C2814" t="s">
        <v>1013</v>
      </c>
      <c r="D2814" t="s">
        <v>1014</v>
      </c>
      <c r="E2814" t="s">
        <v>15</v>
      </c>
      <c r="F2814" t="s">
        <v>81</v>
      </c>
      <c r="G2814" t="s">
        <v>158</v>
      </c>
      <c r="H2814">
        <v>2</v>
      </c>
      <c r="I2814">
        <v>1627.63</v>
      </c>
      <c r="J2814">
        <v>0</v>
      </c>
      <c r="K2814">
        <v>3255.26</v>
      </c>
      <c r="L2814">
        <v>1116.23</v>
      </c>
      <c r="M2814">
        <f t="shared" si="131"/>
        <v>3255.26</v>
      </c>
      <c r="N2814" t="str">
        <f t="shared" si="129"/>
        <v>Q3</v>
      </c>
      <c r="O2814" s="2">
        <f t="shared" si="130"/>
        <v>34.290041348463717</v>
      </c>
      <c r="P2814" t="str">
        <f>VLOOKUP(retail_sales_2023!C2814,customers!A:J,5,)</f>
        <v>Bengaluru</v>
      </c>
      <c r="Q2814" t="str">
        <f>VLOOKUP(C2814,customers!A:J,10,0)</f>
        <v>Premium</v>
      </c>
    </row>
    <row r="2815" spans="1:17" x14ac:dyDescent="0.3">
      <c r="A2815" t="s">
        <v>3896</v>
      </c>
      <c r="B2815" s="1">
        <v>45264</v>
      </c>
      <c r="C2815" t="s">
        <v>763</v>
      </c>
      <c r="D2815" t="s">
        <v>764</v>
      </c>
      <c r="E2815" t="s">
        <v>21</v>
      </c>
      <c r="F2815" t="s">
        <v>22</v>
      </c>
      <c r="G2815" t="s">
        <v>423</v>
      </c>
      <c r="H2815">
        <v>2</v>
      </c>
      <c r="I2815">
        <v>4597.99</v>
      </c>
      <c r="J2815">
        <v>0</v>
      </c>
      <c r="K2815">
        <v>9195.98</v>
      </c>
      <c r="L2815">
        <v>1751.75</v>
      </c>
      <c r="M2815">
        <f t="shared" si="131"/>
        <v>9195.98</v>
      </c>
      <c r="N2815" t="str">
        <f t="shared" si="129"/>
        <v>Q4</v>
      </c>
      <c r="O2815" s="2">
        <f t="shared" si="130"/>
        <v>19.049084491266839</v>
      </c>
      <c r="P2815" t="str">
        <f>VLOOKUP(retail_sales_2023!C2815,customers!A:J,5,)</f>
        <v>Bhubaneswar</v>
      </c>
      <c r="Q2815" t="str">
        <f>VLOOKUP(C2815,customers!A:J,10,0)</f>
        <v>Regular</v>
      </c>
    </row>
    <row r="2816" spans="1:17" x14ac:dyDescent="0.3">
      <c r="A2816" t="s">
        <v>3897</v>
      </c>
      <c r="B2816" s="1">
        <v>44974</v>
      </c>
      <c r="C2816" t="s">
        <v>858</v>
      </c>
      <c r="D2816" t="s">
        <v>13093</v>
      </c>
      <c r="E2816" t="s">
        <v>27</v>
      </c>
      <c r="F2816" t="s">
        <v>38</v>
      </c>
      <c r="G2816" t="s">
        <v>90</v>
      </c>
      <c r="H2816">
        <v>3</v>
      </c>
      <c r="I2816">
        <v>2949.03</v>
      </c>
      <c r="J2816">
        <v>0.05</v>
      </c>
      <c r="K2816">
        <v>8404.74</v>
      </c>
      <c r="L2816">
        <v>2203.33</v>
      </c>
      <c r="M2816">
        <f t="shared" si="131"/>
        <v>8404.7354999999989</v>
      </c>
      <c r="N2816" t="str">
        <f t="shared" si="129"/>
        <v>Q1</v>
      </c>
      <c r="O2816" s="2">
        <f t="shared" si="130"/>
        <v>26.215326113597804</v>
      </c>
      <c r="P2816" t="str">
        <f>VLOOKUP(retail_sales_2023!C2816,customers!A:J,5,)</f>
        <v>Chandigarh</v>
      </c>
      <c r="Q2816" t="str">
        <f>VLOOKUP(C2816,customers!A:J,10,0)</f>
        <v>Occasional</v>
      </c>
    </row>
    <row r="2817" spans="1:17" x14ac:dyDescent="0.3">
      <c r="A2817" t="s">
        <v>3898</v>
      </c>
      <c r="B2817" s="1">
        <v>45047</v>
      </c>
      <c r="C2817" t="s">
        <v>1767</v>
      </c>
      <c r="D2817" t="s">
        <v>1768</v>
      </c>
      <c r="E2817" t="s">
        <v>27</v>
      </c>
      <c r="F2817" t="s">
        <v>38</v>
      </c>
      <c r="G2817" t="s">
        <v>73</v>
      </c>
      <c r="H2817">
        <v>1</v>
      </c>
      <c r="I2817">
        <v>3125.55</v>
      </c>
      <c r="J2817">
        <v>0</v>
      </c>
      <c r="K2817">
        <v>3125.55</v>
      </c>
      <c r="L2817">
        <v>630.1</v>
      </c>
      <c r="M2817">
        <f t="shared" si="131"/>
        <v>3125.55</v>
      </c>
      <c r="N2817" t="str">
        <f t="shared" si="129"/>
        <v>Q2</v>
      </c>
      <c r="O2817" s="2">
        <f t="shared" si="130"/>
        <v>20.159651901265377</v>
      </c>
      <c r="P2817" t="str">
        <f>VLOOKUP(retail_sales_2023!C2817,customers!A:J,5,)</f>
        <v>Amritsar</v>
      </c>
      <c r="Q2817" t="str">
        <f>VLOOKUP(C2817,customers!A:J,10,0)</f>
        <v>Premium</v>
      </c>
    </row>
    <row r="2818" spans="1:17" x14ac:dyDescent="0.3">
      <c r="A2818" t="s">
        <v>3899</v>
      </c>
      <c r="B2818" s="1">
        <v>45014</v>
      </c>
      <c r="C2818" t="s">
        <v>36</v>
      </c>
      <c r="D2818" t="s">
        <v>37</v>
      </c>
      <c r="E2818" t="s">
        <v>27</v>
      </c>
      <c r="F2818" t="s">
        <v>43</v>
      </c>
      <c r="G2818" t="s">
        <v>282</v>
      </c>
      <c r="H2818">
        <v>5</v>
      </c>
      <c r="I2818">
        <v>52596.73</v>
      </c>
      <c r="J2818">
        <v>0</v>
      </c>
      <c r="K2818">
        <v>262983.65000000002</v>
      </c>
      <c r="L2818">
        <v>23717.66</v>
      </c>
      <c r="M2818">
        <f t="shared" si="131"/>
        <v>262983.65000000002</v>
      </c>
      <c r="N2818" t="str">
        <f t="shared" si="129"/>
        <v>Q1</v>
      </c>
      <c r="O2818" s="2">
        <f t="shared" si="130"/>
        <v>9.0186823401378753</v>
      </c>
      <c r="P2818" t="str">
        <f>VLOOKUP(retail_sales_2023!C2818,customers!A:J,5,)</f>
        <v>Lucknow</v>
      </c>
      <c r="Q2818" t="str">
        <f>VLOOKUP(C2818,customers!A:J,10,0)</f>
        <v>Premium</v>
      </c>
    </row>
    <row r="2819" spans="1:17" x14ac:dyDescent="0.3">
      <c r="A2819" t="s">
        <v>3900</v>
      </c>
      <c r="B2819" s="1">
        <v>45064</v>
      </c>
      <c r="C2819" t="s">
        <v>348</v>
      </c>
      <c r="D2819" t="s">
        <v>349</v>
      </c>
      <c r="E2819" t="s">
        <v>15</v>
      </c>
      <c r="F2819" t="s">
        <v>28</v>
      </c>
      <c r="G2819" t="s">
        <v>325</v>
      </c>
      <c r="H2819">
        <v>1</v>
      </c>
      <c r="I2819">
        <v>7840.24</v>
      </c>
      <c r="J2819">
        <v>0.05</v>
      </c>
      <c r="K2819">
        <v>7448.23</v>
      </c>
      <c r="L2819">
        <v>2031.56</v>
      </c>
      <c r="M2819">
        <f t="shared" si="131"/>
        <v>7448.2279999999992</v>
      </c>
      <c r="N2819" t="str">
        <f t="shared" ref="N2819:N2882" si="132">"Q"&amp;ROUNDUP(MONTH(B2819)/3,0)</f>
        <v>Q2</v>
      </c>
      <c r="O2819" s="2">
        <f t="shared" ref="O2819:O2882" si="133">(L2819/K2819)*100</f>
        <v>27.275742021930043</v>
      </c>
      <c r="P2819" t="str">
        <f>VLOOKUP(retail_sales_2023!C2819,customers!A:J,5,)</f>
        <v>Bengaluru</v>
      </c>
      <c r="Q2819" t="str">
        <f>VLOOKUP(C2819,customers!A:J,10,0)</f>
        <v>Premium</v>
      </c>
    </row>
    <row r="2820" spans="1:17" x14ac:dyDescent="0.3">
      <c r="A2820" t="s">
        <v>3901</v>
      </c>
      <c r="B2820" s="1">
        <v>45103</v>
      </c>
      <c r="C2820" t="s">
        <v>1607</v>
      </c>
      <c r="D2820" t="s">
        <v>1608</v>
      </c>
      <c r="E2820" t="s">
        <v>15</v>
      </c>
      <c r="F2820" t="s">
        <v>52</v>
      </c>
      <c r="G2820" t="s">
        <v>268</v>
      </c>
      <c r="H2820">
        <v>2</v>
      </c>
      <c r="I2820">
        <v>597.54999999999995</v>
      </c>
      <c r="J2820">
        <v>0.05</v>
      </c>
      <c r="K2820">
        <v>1135.3399999999999</v>
      </c>
      <c r="L2820">
        <v>78.37</v>
      </c>
      <c r="M2820">
        <f t="shared" si="131"/>
        <v>1135.3449999999998</v>
      </c>
      <c r="N2820" t="str">
        <f t="shared" si="132"/>
        <v>Q2</v>
      </c>
      <c r="O2820" s="2">
        <f t="shared" si="133"/>
        <v>6.9027780224426172</v>
      </c>
      <c r="P2820" t="str">
        <f>VLOOKUP(retail_sales_2023!C2820,customers!A:J,5,)</f>
        <v>Bengaluru</v>
      </c>
      <c r="Q2820" t="str">
        <f>VLOOKUP(C2820,customers!A:J,10,0)</f>
        <v>Regular</v>
      </c>
    </row>
    <row r="2821" spans="1:17" x14ac:dyDescent="0.3">
      <c r="A2821" t="s">
        <v>3902</v>
      </c>
      <c r="B2821" s="1">
        <v>45211</v>
      </c>
      <c r="C2821" t="s">
        <v>2375</v>
      </c>
      <c r="D2821" t="s">
        <v>2376</v>
      </c>
      <c r="E2821" t="s">
        <v>27</v>
      </c>
      <c r="F2821" t="s">
        <v>28</v>
      </c>
      <c r="G2821" t="s">
        <v>97</v>
      </c>
      <c r="H2821">
        <v>3</v>
      </c>
      <c r="I2821">
        <v>6591.84</v>
      </c>
      <c r="J2821">
        <v>0.15</v>
      </c>
      <c r="K2821">
        <v>16809.189999999999</v>
      </c>
      <c r="L2821">
        <v>4469.8</v>
      </c>
      <c r="M2821">
        <f t="shared" ref="M2821:M2884" si="134">H2821*I2821*(1-J2821)</f>
        <v>16809.191999999999</v>
      </c>
      <c r="N2821" t="str">
        <f t="shared" si="132"/>
        <v>Q4</v>
      </c>
      <c r="O2821" s="2">
        <f t="shared" si="133"/>
        <v>26.591406248605676</v>
      </c>
      <c r="P2821" t="str">
        <f>VLOOKUP(retail_sales_2023!C2821,customers!A:J,5,)</f>
        <v>Lucknow</v>
      </c>
      <c r="Q2821" t="str">
        <f>VLOOKUP(C2821,customers!A:J,10,0)</f>
        <v>Regular</v>
      </c>
    </row>
    <row r="2822" spans="1:17" x14ac:dyDescent="0.3">
      <c r="A2822" t="s">
        <v>3903</v>
      </c>
      <c r="B2822" s="1">
        <v>45240</v>
      </c>
      <c r="C2822" t="s">
        <v>797</v>
      </c>
      <c r="D2822" t="s">
        <v>798</v>
      </c>
      <c r="E2822" t="s">
        <v>15</v>
      </c>
      <c r="F2822" t="s">
        <v>28</v>
      </c>
      <c r="G2822" t="s">
        <v>325</v>
      </c>
      <c r="H2822">
        <v>4</v>
      </c>
      <c r="I2822">
        <v>1694.89</v>
      </c>
      <c r="J2822">
        <v>0.15</v>
      </c>
      <c r="K2822">
        <v>5762.63</v>
      </c>
      <c r="L2822">
        <v>-609.83000000000004</v>
      </c>
      <c r="M2822">
        <f t="shared" si="134"/>
        <v>5762.6260000000002</v>
      </c>
      <c r="N2822" t="str">
        <f t="shared" si="132"/>
        <v>Q4</v>
      </c>
      <c r="O2822" s="2">
        <f t="shared" si="133"/>
        <v>-10.582494451318235</v>
      </c>
      <c r="P2822" t="str">
        <f>VLOOKUP(retail_sales_2023!C2822,customers!A:J,5,)</f>
        <v>Kochi</v>
      </c>
      <c r="Q2822" t="str">
        <f>VLOOKUP(C2822,customers!A:J,10,0)</f>
        <v>Occasional</v>
      </c>
    </row>
    <row r="2823" spans="1:17" x14ac:dyDescent="0.3">
      <c r="A2823" t="s">
        <v>3904</v>
      </c>
      <c r="B2823" s="1">
        <v>45186</v>
      </c>
      <c r="C2823" t="s">
        <v>1227</v>
      </c>
      <c r="D2823" t="s">
        <v>1228</v>
      </c>
      <c r="E2823" t="s">
        <v>27</v>
      </c>
      <c r="F2823" t="s">
        <v>28</v>
      </c>
      <c r="G2823" t="s">
        <v>29</v>
      </c>
      <c r="H2823">
        <v>1</v>
      </c>
      <c r="I2823">
        <v>4645.91</v>
      </c>
      <c r="J2823">
        <v>0.15</v>
      </c>
      <c r="K2823">
        <v>3949.02</v>
      </c>
      <c r="L2823">
        <v>1002.67</v>
      </c>
      <c r="M2823">
        <f t="shared" si="134"/>
        <v>3949.0234999999998</v>
      </c>
      <c r="N2823" t="str">
        <f t="shared" si="132"/>
        <v>Q3</v>
      </c>
      <c r="O2823" s="2">
        <f t="shared" si="133"/>
        <v>25.390350010888778</v>
      </c>
      <c r="P2823" t="str">
        <f>VLOOKUP(retail_sales_2023!C2823,customers!A:J,5,)</f>
        <v>Chandigarh</v>
      </c>
      <c r="Q2823" t="str">
        <f>VLOOKUP(C2823,customers!A:J,10,0)</f>
        <v>Premium</v>
      </c>
    </row>
    <row r="2824" spans="1:17" x14ac:dyDescent="0.3">
      <c r="A2824" t="s">
        <v>3905</v>
      </c>
      <c r="B2824" s="1">
        <v>45248</v>
      </c>
      <c r="C2824" t="s">
        <v>139</v>
      </c>
      <c r="D2824" t="s">
        <v>13093</v>
      </c>
      <c r="E2824" t="s">
        <v>21</v>
      </c>
      <c r="F2824" t="s">
        <v>16</v>
      </c>
      <c r="G2824" t="s">
        <v>86</v>
      </c>
      <c r="H2824">
        <v>1</v>
      </c>
      <c r="I2824">
        <v>304.74</v>
      </c>
      <c r="J2824">
        <v>0</v>
      </c>
      <c r="K2824">
        <v>304.74</v>
      </c>
      <c r="L2824">
        <v>125.37</v>
      </c>
      <c r="M2824">
        <f t="shared" si="134"/>
        <v>304.74</v>
      </c>
      <c r="N2824" t="str">
        <f t="shared" si="132"/>
        <v>Q4</v>
      </c>
      <c r="O2824" s="2">
        <f t="shared" si="133"/>
        <v>41.139988186650918</v>
      </c>
      <c r="P2824" t="str">
        <f>VLOOKUP(retail_sales_2023!C2824,customers!A:J,5,)</f>
        <v>Ranchi</v>
      </c>
      <c r="Q2824" t="str">
        <f>VLOOKUP(C2824,customers!A:J,10,0)</f>
        <v>Premium</v>
      </c>
    </row>
    <row r="2825" spans="1:17" x14ac:dyDescent="0.3">
      <c r="A2825" t="s">
        <v>3906</v>
      </c>
      <c r="B2825" s="1">
        <v>45234</v>
      </c>
      <c r="C2825" t="s">
        <v>901</v>
      </c>
      <c r="D2825" t="s">
        <v>902</v>
      </c>
      <c r="E2825" t="s">
        <v>21</v>
      </c>
      <c r="F2825" t="s">
        <v>43</v>
      </c>
      <c r="G2825" t="s">
        <v>301</v>
      </c>
      <c r="H2825">
        <v>1</v>
      </c>
      <c r="I2825">
        <v>32994.769999999997</v>
      </c>
      <c r="J2825">
        <v>0</v>
      </c>
      <c r="K2825">
        <v>32994.769999999997</v>
      </c>
      <c r="L2825">
        <v>4707.58</v>
      </c>
      <c r="M2825">
        <f t="shared" si="134"/>
        <v>32994.769999999997</v>
      </c>
      <c r="N2825" t="str">
        <f t="shared" si="132"/>
        <v>Q4</v>
      </c>
      <c r="O2825" s="2">
        <f t="shared" si="133"/>
        <v>14.267655146558077</v>
      </c>
      <c r="P2825" t="str">
        <f>VLOOKUP(retail_sales_2023!C2825,customers!A:J,5,)</f>
        <v>Ranchi</v>
      </c>
      <c r="Q2825" t="str">
        <f>VLOOKUP(C2825,customers!A:J,10,0)</f>
        <v>Regular</v>
      </c>
    </row>
    <row r="2826" spans="1:17" x14ac:dyDescent="0.3">
      <c r="A2826" t="s">
        <v>3907</v>
      </c>
      <c r="B2826" s="1">
        <v>44971</v>
      </c>
      <c r="C2826" t="s">
        <v>1164</v>
      </c>
      <c r="D2826" t="s">
        <v>1165</v>
      </c>
      <c r="E2826" t="s">
        <v>21</v>
      </c>
      <c r="F2826" t="s">
        <v>38</v>
      </c>
      <c r="G2826" t="s">
        <v>141</v>
      </c>
      <c r="H2826">
        <v>4</v>
      </c>
      <c r="I2826">
        <v>3594.63</v>
      </c>
      <c r="J2826">
        <v>0.2</v>
      </c>
      <c r="K2826">
        <v>11502.82</v>
      </c>
      <c r="L2826">
        <v>3467.71</v>
      </c>
      <c r="M2826">
        <f t="shared" si="134"/>
        <v>11502.816000000001</v>
      </c>
      <c r="N2826" t="str">
        <f t="shared" si="132"/>
        <v>Q1</v>
      </c>
      <c r="O2826" s="2">
        <f t="shared" si="133"/>
        <v>30.14660752754542</v>
      </c>
      <c r="P2826" t="str">
        <f>VLOOKUP(retail_sales_2023!C2826,customers!A:J,5,)</f>
        <v>Bhubaneswar</v>
      </c>
      <c r="Q2826" t="str">
        <f>VLOOKUP(C2826,customers!A:J,10,0)</f>
        <v>Regular</v>
      </c>
    </row>
    <row r="2827" spans="1:17" x14ac:dyDescent="0.3">
      <c r="A2827" t="s">
        <v>3908</v>
      </c>
      <c r="B2827" s="1">
        <v>45057</v>
      </c>
      <c r="C2827" t="s">
        <v>1044</v>
      </c>
      <c r="D2827" t="s">
        <v>1045</v>
      </c>
      <c r="E2827" t="s">
        <v>33</v>
      </c>
      <c r="F2827" t="s">
        <v>16</v>
      </c>
      <c r="G2827" t="s">
        <v>17</v>
      </c>
      <c r="H2827">
        <v>2</v>
      </c>
      <c r="I2827">
        <v>325.83999999999997</v>
      </c>
      <c r="J2827">
        <v>0.05</v>
      </c>
      <c r="K2827">
        <v>619.1</v>
      </c>
      <c r="L2827">
        <v>210.43</v>
      </c>
      <c r="M2827">
        <f t="shared" si="134"/>
        <v>619.09599999999989</v>
      </c>
      <c r="N2827" t="str">
        <f t="shared" si="132"/>
        <v>Q2</v>
      </c>
      <c r="O2827" s="2">
        <f t="shared" si="133"/>
        <v>33.989662413180419</v>
      </c>
      <c r="P2827" t="str">
        <f>VLOOKUP(retail_sales_2023!C2827,customers!A:J,5,)</f>
        <v>Ahmedabad</v>
      </c>
      <c r="Q2827" t="str">
        <f>VLOOKUP(C2827,customers!A:J,10,0)</f>
        <v>Premium</v>
      </c>
    </row>
    <row r="2828" spans="1:17" x14ac:dyDescent="0.3">
      <c r="A2828" t="s">
        <v>3909</v>
      </c>
      <c r="B2828" s="1">
        <v>44959</v>
      </c>
      <c r="C2828" t="s">
        <v>1443</v>
      </c>
      <c r="D2828" t="s">
        <v>1444</v>
      </c>
      <c r="E2828" t="s">
        <v>21</v>
      </c>
      <c r="F2828" t="s">
        <v>28</v>
      </c>
      <c r="G2828" t="s">
        <v>439</v>
      </c>
      <c r="H2828">
        <v>4</v>
      </c>
      <c r="I2828">
        <v>1920.61</v>
      </c>
      <c r="J2828">
        <v>0</v>
      </c>
      <c r="K2828">
        <v>7682.44</v>
      </c>
      <c r="L2828">
        <v>1662.94</v>
      </c>
      <c r="M2828">
        <f t="shared" si="134"/>
        <v>7682.44</v>
      </c>
      <c r="N2828" t="str">
        <f t="shared" si="132"/>
        <v>Q1</v>
      </c>
      <c r="O2828" s="2">
        <f t="shared" si="133"/>
        <v>21.64598747273002</v>
      </c>
      <c r="P2828" t="str">
        <f>VLOOKUP(retail_sales_2023!C2828,customers!A:J,5,)</f>
        <v>Patna</v>
      </c>
      <c r="Q2828" t="str">
        <f>VLOOKUP(C2828,customers!A:J,10,0)</f>
        <v>Regular</v>
      </c>
    </row>
    <row r="2829" spans="1:17" x14ac:dyDescent="0.3">
      <c r="A2829" t="s">
        <v>3910</v>
      </c>
      <c r="B2829" s="1">
        <v>45175</v>
      </c>
      <c r="C2829" t="s">
        <v>176</v>
      </c>
      <c r="D2829" t="s">
        <v>177</v>
      </c>
      <c r="E2829" t="s">
        <v>15</v>
      </c>
      <c r="F2829" t="s">
        <v>22</v>
      </c>
      <c r="G2829" t="s">
        <v>315</v>
      </c>
      <c r="H2829">
        <v>5</v>
      </c>
      <c r="I2829">
        <v>38424.43</v>
      </c>
      <c r="J2829">
        <v>0</v>
      </c>
      <c r="K2829">
        <v>192122.15</v>
      </c>
      <c r="L2829">
        <v>33803.49</v>
      </c>
      <c r="M2829">
        <f t="shared" si="134"/>
        <v>192122.15</v>
      </c>
      <c r="N2829" t="str">
        <f t="shared" si="132"/>
        <v>Q3</v>
      </c>
      <c r="O2829" s="2">
        <f t="shared" si="133"/>
        <v>17.594790605872358</v>
      </c>
      <c r="P2829" t="str">
        <f>VLOOKUP(retail_sales_2023!C2829,customers!A:J,5,)</f>
        <v>Hyderabad</v>
      </c>
      <c r="Q2829" t="str">
        <f>VLOOKUP(C2829,customers!A:J,10,0)</f>
        <v>Premium</v>
      </c>
    </row>
    <row r="2830" spans="1:17" x14ac:dyDescent="0.3">
      <c r="A2830" t="s">
        <v>3911</v>
      </c>
      <c r="B2830" s="1">
        <v>45280</v>
      </c>
      <c r="C2830" t="s">
        <v>889</v>
      </c>
      <c r="D2830" t="s">
        <v>890</v>
      </c>
      <c r="E2830" t="s">
        <v>21</v>
      </c>
      <c r="F2830" t="s">
        <v>52</v>
      </c>
      <c r="G2830" t="s">
        <v>117</v>
      </c>
      <c r="H2830">
        <v>7</v>
      </c>
      <c r="I2830">
        <v>502.55</v>
      </c>
      <c r="J2830">
        <v>0.05</v>
      </c>
      <c r="K2830">
        <v>3341.96</v>
      </c>
      <c r="L2830">
        <v>306.17</v>
      </c>
      <c r="M2830">
        <f t="shared" si="134"/>
        <v>3341.9575</v>
      </c>
      <c r="N2830" t="str">
        <f t="shared" si="132"/>
        <v>Q4</v>
      </c>
      <c r="O2830" s="2">
        <f t="shared" si="133"/>
        <v>9.16139032184706</v>
      </c>
      <c r="P2830" t="str">
        <f>VLOOKUP(retail_sales_2023!C2830,customers!A:J,5,)</f>
        <v>Patna</v>
      </c>
      <c r="Q2830" t="str">
        <f>VLOOKUP(C2830,customers!A:J,10,0)</f>
        <v>Premium</v>
      </c>
    </row>
    <row r="2831" spans="1:17" x14ac:dyDescent="0.3">
      <c r="A2831" t="s">
        <v>3912</v>
      </c>
      <c r="B2831" s="1">
        <v>44984</v>
      </c>
      <c r="C2831" t="s">
        <v>361</v>
      </c>
      <c r="D2831" t="s">
        <v>362</v>
      </c>
      <c r="E2831" t="s">
        <v>15</v>
      </c>
      <c r="F2831" t="s">
        <v>28</v>
      </c>
      <c r="G2831" t="s">
        <v>97</v>
      </c>
      <c r="H2831">
        <v>5</v>
      </c>
      <c r="I2831">
        <v>6030.94</v>
      </c>
      <c r="J2831">
        <v>0</v>
      </c>
      <c r="K2831">
        <v>30154.7</v>
      </c>
      <c r="L2831">
        <v>-1478.51</v>
      </c>
      <c r="M2831">
        <f t="shared" si="134"/>
        <v>30154.699999999997</v>
      </c>
      <c r="N2831" t="str">
        <f t="shared" si="132"/>
        <v>Q1</v>
      </c>
      <c r="O2831" s="2">
        <f t="shared" si="133"/>
        <v>-4.9030831014734026</v>
      </c>
      <c r="P2831" t="str">
        <f>VLOOKUP(retail_sales_2023!C2831,customers!A:J,5,)</f>
        <v>Hyderabad</v>
      </c>
      <c r="Q2831" t="str">
        <f>VLOOKUP(C2831,customers!A:J,10,0)</f>
        <v>Premium</v>
      </c>
    </row>
    <row r="2832" spans="1:17" x14ac:dyDescent="0.3">
      <c r="A2832" t="s">
        <v>3913</v>
      </c>
      <c r="B2832" s="1">
        <v>45050</v>
      </c>
      <c r="C2832" t="s">
        <v>1025</v>
      </c>
      <c r="D2832" t="s">
        <v>1026</v>
      </c>
      <c r="E2832" t="s">
        <v>27</v>
      </c>
      <c r="F2832" t="s">
        <v>22</v>
      </c>
      <c r="G2832" t="s">
        <v>1039</v>
      </c>
      <c r="H2832">
        <v>5</v>
      </c>
      <c r="I2832">
        <v>34842.74</v>
      </c>
      <c r="J2832">
        <v>0.3</v>
      </c>
      <c r="K2832">
        <v>121949.59</v>
      </c>
      <c r="L2832">
        <v>36316.230000000003</v>
      </c>
      <c r="M2832">
        <f t="shared" si="134"/>
        <v>121949.58999999998</v>
      </c>
      <c r="N2832" t="str">
        <f t="shared" si="132"/>
        <v>Q2</v>
      </c>
      <c r="O2832" s="2">
        <f t="shared" si="133"/>
        <v>29.779706516438477</v>
      </c>
      <c r="P2832" t="str">
        <f>VLOOKUP(retail_sales_2023!C2832,customers!A:J,5,)</f>
        <v>Jaipur</v>
      </c>
      <c r="Q2832" t="str">
        <f>VLOOKUP(C2832,customers!A:J,10,0)</f>
        <v>Premium</v>
      </c>
    </row>
    <row r="2833" spans="1:17" x14ac:dyDescent="0.3">
      <c r="A2833" t="s">
        <v>3914</v>
      </c>
      <c r="B2833" s="1">
        <v>45043</v>
      </c>
      <c r="C2833" t="s">
        <v>1208</v>
      </c>
      <c r="D2833" t="s">
        <v>1209</v>
      </c>
      <c r="E2833" t="s">
        <v>27</v>
      </c>
      <c r="F2833" t="s">
        <v>43</v>
      </c>
      <c r="G2833" t="s">
        <v>128</v>
      </c>
      <c r="H2833">
        <v>1</v>
      </c>
      <c r="I2833">
        <v>83263.600000000006</v>
      </c>
      <c r="J2833">
        <v>0.2</v>
      </c>
      <c r="K2833">
        <v>66610.880000000005</v>
      </c>
      <c r="L2833">
        <v>8826.01</v>
      </c>
      <c r="M2833">
        <f t="shared" si="134"/>
        <v>66610.880000000005</v>
      </c>
      <c r="N2833" t="str">
        <f t="shared" si="132"/>
        <v>Q2</v>
      </c>
      <c r="O2833" s="2">
        <f t="shared" si="133"/>
        <v>13.250102685927583</v>
      </c>
      <c r="P2833" t="str">
        <f>VLOOKUP(retail_sales_2023!C2833,customers!A:J,5,)</f>
        <v>Delhi</v>
      </c>
      <c r="Q2833" t="str">
        <f>VLOOKUP(C2833,customers!A:J,10,0)</f>
        <v>Regular</v>
      </c>
    </row>
    <row r="2834" spans="1:17" x14ac:dyDescent="0.3">
      <c r="A2834" t="s">
        <v>3915</v>
      </c>
      <c r="B2834" s="1">
        <v>45057</v>
      </c>
      <c r="C2834" t="s">
        <v>1454</v>
      </c>
      <c r="D2834" t="s">
        <v>1455</v>
      </c>
      <c r="E2834" t="s">
        <v>27</v>
      </c>
      <c r="F2834" t="s">
        <v>16</v>
      </c>
      <c r="G2834" t="s">
        <v>171</v>
      </c>
      <c r="H2834">
        <v>2</v>
      </c>
      <c r="I2834">
        <v>215.22</v>
      </c>
      <c r="J2834">
        <v>0.2</v>
      </c>
      <c r="K2834">
        <v>344.35</v>
      </c>
      <c r="L2834">
        <v>89.06</v>
      </c>
      <c r="M2834">
        <f t="shared" si="134"/>
        <v>344.35200000000003</v>
      </c>
      <c r="N2834" t="str">
        <f t="shared" si="132"/>
        <v>Q2</v>
      </c>
      <c r="O2834" s="2">
        <f t="shared" si="133"/>
        <v>25.863220560476258</v>
      </c>
      <c r="P2834" t="str">
        <f>VLOOKUP(retail_sales_2023!C2834,customers!A:J,5,)</f>
        <v>Delhi</v>
      </c>
      <c r="Q2834" t="str">
        <f>VLOOKUP(C2834,customers!A:J,10,0)</f>
        <v>Premium</v>
      </c>
    </row>
    <row r="2835" spans="1:17" x14ac:dyDescent="0.3">
      <c r="A2835" t="s">
        <v>3916</v>
      </c>
      <c r="B2835" s="1">
        <v>45253</v>
      </c>
      <c r="C2835" t="s">
        <v>215</v>
      </c>
      <c r="D2835" t="s">
        <v>216</v>
      </c>
      <c r="E2835" t="s">
        <v>27</v>
      </c>
      <c r="F2835" t="s">
        <v>81</v>
      </c>
      <c r="G2835" t="s">
        <v>101</v>
      </c>
      <c r="H2835">
        <v>3</v>
      </c>
      <c r="I2835">
        <v>2436.4899999999998</v>
      </c>
      <c r="J2835">
        <v>0.1</v>
      </c>
      <c r="K2835">
        <v>6578.52</v>
      </c>
      <c r="L2835">
        <v>1509.79</v>
      </c>
      <c r="M2835">
        <f t="shared" si="134"/>
        <v>6578.5229999999992</v>
      </c>
      <c r="N2835" t="str">
        <f t="shared" si="132"/>
        <v>Q4</v>
      </c>
      <c r="O2835" s="2">
        <f t="shared" si="133"/>
        <v>22.950298851413386</v>
      </c>
      <c r="P2835" t="str">
        <f>VLOOKUP(retail_sales_2023!C2835,customers!A:J,5,)</f>
        <v>Lucknow</v>
      </c>
      <c r="Q2835" t="str">
        <f>VLOOKUP(C2835,customers!A:J,10,0)</f>
        <v>Occasional</v>
      </c>
    </row>
    <row r="2836" spans="1:17" x14ac:dyDescent="0.3">
      <c r="A2836" t="s">
        <v>3917</v>
      </c>
      <c r="B2836" s="1">
        <v>45021</v>
      </c>
      <c r="C2836" t="s">
        <v>849</v>
      </c>
      <c r="D2836" t="s">
        <v>850</v>
      </c>
      <c r="E2836" t="s">
        <v>33</v>
      </c>
      <c r="F2836" t="s">
        <v>81</v>
      </c>
      <c r="G2836" t="s">
        <v>105</v>
      </c>
      <c r="H2836">
        <v>4</v>
      </c>
      <c r="I2836">
        <v>2230.5300000000002</v>
      </c>
      <c r="J2836">
        <v>0.3</v>
      </c>
      <c r="K2836">
        <v>6245.48</v>
      </c>
      <c r="L2836">
        <v>1768.56</v>
      </c>
      <c r="M2836">
        <f t="shared" si="134"/>
        <v>6245.4840000000004</v>
      </c>
      <c r="N2836" t="str">
        <f t="shared" si="132"/>
        <v>Q2</v>
      </c>
      <c r="O2836" s="2">
        <f t="shared" si="133"/>
        <v>28.317439172009195</v>
      </c>
      <c r="P2836" t="str">
        <f>VLOOKUP(retail_sales_2023!C2836,customers!A:J,5,)</f>
        <v>Nagpur</v>
      </c>
      <c r="Q2836" t="str">
        <f>VLOOKUP(C2836,customers!A:J,10,0)</f>
        <v>Occasional</v>
      </c>
    </row>
    <row r="2837" spans="1:17" x14ac:dyDescent="0.3">
      <c r="A2837" t="s">
        <v>3918</v>
      </c>
      <c r="B2837" s="1">
        <v>44948</v>
      </c>
      <c r="C2837" t="s">
        <v>1886</v>
      </c>
      <c r="D2837" t="s">
        <v>1887</v>
      </c>
      <c r="E2837" t="s">
        <v>21</v>
      </c>
      <c r="F2837" t="s">
        <v>52</v>
      </c>
      <c r="G2837" t="s">
        <v>117</v>
      </c>
      <c r="H2837">
        <v>10</v>
      </c>
      <c r="I2837">
        <v>247.49</v>
      </c>
      <c r="J2837">
        <v>0.15</v>
      </c>
      <c r="K2837">
        <v>2103.66</v>
      </c>
      <c r="L2837">
        <v>157.94999999999999</v>
      </c>
      <c r="M2837">
        <f t="shared" si="134"/>
        <v>2103.665</v>
      </c>
      <c r="N2837" t="str">
        <f t="shared" si="132"/>
        <v>Q1</v>
      </c>
      <c r="O2837" s="2">
        <f t="shared" si="133"/>
        <v>7.5083426028921023</v>
      </c>
      <c r="P2837" t="str">
        <f>VLOOKUP(retail_sales_2023!C2837,customers!A:J,5,)</f>
        <v>Kolkata</v>
      </c>
      <c r="Q2837" t="str">
        <f>VLOOKUP(C2837,customers!A:J,10,0)</f>
        <v>Regular</v>
      </c>
    </row>
    <row r="2838" spans="1:17" x14ac:dyDescent="0.3">
      <c r="A2838" t="s">
        <v>3919</v>
      </c>
      <c r="B2838" s="1">
        <v>45179</v>
      </c>
      <c r="C2838" t="s">
        <v>2178</v>
      </c>
      <c r="D2838" t="s">
        <v>2179</v>
      </c>
      <c r="E2838" t="s">
        <v>33</v>
      </c>
      <c r="F2838" t="s">
        <v>38</v>
      </c>
      <c r="G2838" t="s">
        <v>77</v>
      </c>
      <c r="H2838">
        <v>2</v>
      </c>
      <c r="I2838">
        <v>738.99</v>
      </c>
      <c r="J2838">
        <v>0.2</v>
      </c>
      <c r="K2838">
        <v>1182.3800000000001</v>
      </c>
      <c r="L2838">
        <v>266.62</v>
      </c>
      <c r="M2838">
        <f t="shared" si="134"/>
        <v>1182.384</v>
      </c>
      <c r="N2838" t="str">
        <f t="shared" si="132"/>
        <v>Q3</v>
      </c>
      <c r="O2838" s="2">
        <f t="shared" si="133"/>
        <v>22.549434192053315</v>
      </c>
      <c r="P2838" t="str">
        <f>VLOOKUP(retail_sales_2023!C2838,customers!A:J,5,)</f>
        <v>Ahmedabad</v>
      </c>
      <c r="Q2838" t="str">
        <f>VLOOKUP(C2838,customers!A:J,10,0)</f>
        <v>Premium</v>
      </c>
    </row>
    <row r="2839" spans="1:17" x14ac:dyDescent="0.3">
      <c r="A2839" t="s">
        <v>3920</v>
      </c>
      <c r="B2839" s="1">
        <v>45125</v>
      </c>
      <c r="C2839" t="s">
        <v>701</v>
      </c>
      <c r="D2839" t="s">
        <v>702</v>
      </c>
      <c r="E2839" t="s">
        <v>15</v>
      </c>
      <c r="F2839" t="s">
        <v>52</v>
      </c>
      <c r="G2839" t="s">
        <v>268</v>
      </c>
      <c r="H2839">
        <v>1</v>
      </c>
      <c r="I2839">
        <v>242.69</v>
      </c>
      <c r="J2839">
        <v>0.15</v>
      </c>
      <c r="K2839">
        <v>206.29</v>
      </c>
      <c r="L2839">
        <v>20.6</v>
      </c>
      <c r="M2839">
        <f t="shared" si="134"/>
        <v>206.28649999999999</v>
      </c>
      <c r="N2839" t="str">
        <f t="shared" si="132"/>
        <v>Q3</v>
      </c>
      <c r="O2839" s="2">
        <f t="shared" si="133"/>
        <v>9.9859421203160608</v>
      </c>
      <c r="P2839" t="str">
        <f>VLOOKUP(retail_sales_2023!C2839,customers!A:J,5,)</f>
        <v>Bengaluru</v>
      </c>
      <c r="Q2839" t="str">
        <f>VLOOKUP(C2839,customers!A:J,10,0)</f>
        <v>Premium</v>
      </c>
    </row>
    <row r="2840" spans="1:17" x14ac:dyDescent="0.3">
      <c r="A2840" t="s">
        <v>3921</v>
      </c>
      <c r="B2840" s="1">
        <v>45260</v>
      </c>
      <c r="C2840" t="s">
        <v>3348</v>
      </c>
      <c r="D2840" t="s">
        <v>3349</v>
      </c>
      <c r="E2840" t="s">
        <v>15</v>
      </c>
      <c r="F2840" t="s">
        <v>81</v>
      </c>
      <c r="G2840" t="s">
        <v>158</v>
      </c>
      <c r="H2840">
        <v>4</v>
      </c>
      <c r="I2840">
        <v>1084.47</v>
      </c>
      <c r="J2840">
        <v>0</v>
      </c>
      <c r="K2840">
        <v>4337.88</v>
      </c>
      <c r="L2840">
        <v>1290.08</v>
      </c>
      <c r="M2840">
        <f t="shared" si="134"/>
        <v>4337.88</v>
      </c>
      <c r="N2840" t="str">
        <f t="shared" si="132"/>
        <v>Q4</v>
      </c>
      <c r="O2840" s="2">
        <f t="shared" si="133"/>
        <v>29.739872933322264</v>
      </c>
      <c r="P2840" t="str">
        <f>VLOOKUP(retail_sales_2023!C2840,customers!A:J,5,)</f>
        <v>Kochi</v>
      </c>
      <c r="Q2840" t="str">
        <f>VLOOKUP(C2840,customers!A:J,10,0)</f>
        <v>Premium</v>
      </c>
    </row>
    <row r="2841" spans="1:17" x14ac:dyDescent="0.3">
      <c r="A2841" t="s">
        <v>3922</v>
      </c>
      <c r="B2841" s="1">
        <v>45089</v>
      </c>
      <c r="C2841" t="s">
        <v>1280</v>
      </c>
      <c r="D2841" t="s">
        <v>1281</v>
      </c>
      <c r="E2841" t="s">
        <v>21</v>
      </c>
      <c r="F2841" t="s">
        <v>52</v>
      </c>
      <c r="G2841" t="s">
        <v>268</v>
      </c>
      <c r="H2841">
        <v>3</v>
      </c>
      <c r="I2841">
        <v>543.47</v>
      </c>
      <c r="J2841">
        <v>0.05</v>
      </c>
      <c r="K2841">
        <v>1548.89</v>
      </c>
      <c r="L2841">
        <v>97.08</v>
      </c>
      <c r="M2841">
        <f t="shared" si="134"/>
        <v>1548.8895</v>
      </c>
      <c r="N2841" t="str">
        <f t="shared" si="132"/>
        <v>Q2</v>
      </c>
      <c r="O2841" s="2">
        <f t="shared" si="133"/>
        <v>6.2677142986267587</v>
      </c>
      <c r="P2841" t="str">
        <f>VLOOKUP(retail_sales_2023!C2841,customers!A:J,5,)</f>
        <v>Guwahati</v>
      </c>
      <c r="Q2841" t="str">
        <f>VLOOKUP(C2841,customers!A:J,10,0)</f>
        <v>Premium</v>
      </c>
    </row>
    <row r="2842" spans="1:17" x14ac:dyDescent="0.3">
      <c r="A2842" t="s">
        <v>3923</v>
      </c>
      <c r="B2842" s="1">
        <v>45142</v>
      </c>
      <c r="C2842" t="s">
        <v>948</v>
      </c>
      <c r="D2842" t="s">
        <v>949</v>
      </c>
      <c r="E2842" t="s">
        <v>27</v>
      </c>
      <c r="F2842" t="s">
        <v>52</v>
      </c>
      <c r="G2842" t="s">
        <v>226</v>
      </c>
      <c r="H2842">
        <v>3</v>
      </c>
      <c r="I2842">
        <v>222.71</v>
      </c>
      <c r="J2842">
        <v>0.05</v>
      </c>
      <c r="K2842">
        <v>634.72</v>
      </c>
      <c r="L2842">
        <v>65.67</v>
      </c>
      <c r="M2842">
        <f t="shared" si="134"/>
        <v>634.72349999999994</v>
      </c>
      <c r="N2842" t="str">
        <f t="shared" si="132"/>
        <v>Q3</v>
      </c>
      <c r="O2842" s="2">
        <f t="shared" si="133"/>
        <v>10.346294429039576</v>
      </c>
      <c r="P2842" t="str">
        <f>VLOOKUP(retail_sales_2023!C2842,customers!A:J,5,)</f>
        <v>Chandigarh</v>
      </c>
      <c r="Q2842" t="str">
        <f>VLOOKUP(C2842,customers!A:J,10,0)</f>
        <v>Regular</v>
      </c>
    </row>
    <row r="2843" spans="1:17" x14ac:dyDescent="0.3">
      <c r="A2843" t="s">
        <v>3924</v>
      </c>
      <c r="B2843" s="1">
        <v>45225</v>
      </c>
      <c r="C2843" t="s">
        <v>1671</v>
      </c>
      <c r="D2843" t="s">
        <v>1672</v>
      </c>
      <c r="E2843" t="s">
        <v>15</v>
      </c>
      <c r="F2843" t="s">
        <v>28</v>
      </c>
      <c r="G2843" t="s">
        <v>165</v>
      </c>
      <c r="H2843">
        <v>3</v>
      </c>
      <c r="I2843">
        <v>7352.02</v>
      </c>
      <c r="J2843">
        <v>0.05</v>
      </c>
      <c r="K2843">
        <v>20953.259999999998</v>
      </c>
      <c r="L2843">
        <v>5588.78</v>
      </c>
      <c r="M2843">
        <f t="shared" si="134"/>
        <v>20953.257000000001</v>
      </c>
      <c r="N2843" t="str">
        <f t="shared" si="132"/>
        <v>Q4</v>
      </c>
      <c r="O2843" s="2">
        <f t="shared" si="133"/>
        <v>26.672603690308812</v>
      </c>
      <c r="P2843" t="str">
        <f>VLOOKUP(retail_sales_2023!C2843,customers!A:J,5,)</f>
        <v>Hyderabad</v>
      </c>
      <c r="Q2843" t="str">
        <f>VLOOKUP(C2843,customers!A:J,10,0)</f>
        <v>Occasional</v>
      </c>
    </row>
    <row r="2844" spans="1:17" x14ac:dyDescent="0.3">
      <c r="A2844" t="s">
        <v>3925</v>
      </c>
      <c r="B2844" s="1">
        <v>45257</v>
      </c>
      <c r="C2844" t="s">
        <v>554</v>
      </c>
      <c r="D2844" t="s">
        <v>555</v>
      </c>
      <c r="E2844" t="s">
        <v>33</v>
      </c>
      <c r="F2844" t="s">
        <v>52</v>
      </c>
      <c r="G2844" t="s">
        <v>937</v>
      </c>
      <c r="H2844">
        <v>6</v>
      </c>
      <c r="I2844">
        <v>395.15</v>
      </c>
      <c r="J2844">
        <v>0.2</v>
      </c>
      <c r="K2844">
        <v>1896.72</v>
      </c>
      <c r="L2844">
        <v>175.38</v>
      </c>
      <c r="M2844">
        <f t="shared" si="134"/>
        <v>1896.7199999999998</v>
      </c>
      <c r="N2844" t="str">
        <f t="shared" si="132"/>
        <v>Q4</v>
      </c>
      <c r="O2844" s="2">
        <f t="shared" si="133"/>
        <v>9.2464886751866366</v>
      </c>
      <c r="P2844" t="str">
        <f>VLOOKUP(retail_sales_2023!C2844,customers!A:J,5,)</f>
        <v>Ahmedabad</v>
      </c>
      <c r="Q2844" t="str">
        <f>VLOOKUP(C2844,customers!A:J,10,0)</f>
        <v>Occasional</v>
      </c>
    </row>
    <row r="2845" spans="1:17" x14ac:dyDescent="0.3">
      <c r="A2845" t="s">
        <v>3926</v>
      </c>
      <c r="B2845" s="1">
        <v>45047</v>
      </c>
      <c r="C2845" t="s">
        <v>248</v>
      </c>
      <c r="D2845" t="s">
        <v>249</v>
      </c>
      <c r="E2845" t="s">
        <v>33</v>
      </c>
      <c r="F2845" t="s">
        <v>16</v>
      </c>
      <c r="G2845" t="s">
        <v>305</v>
      </c>
      <c r="H2845">
        <v>1</v>
      </c>
      <c r="I2845">
        <v>924.71</v>
      </c>
      <c r="J2845">
        <v>0.25</v>
      </c>
      <c r="K2845">
        <v>693.53</v>
      </c>
      <c r="L2845">
        <v>248.38</v>
      </c>
      <c r="M2845">
        <f t="shared" si="134"/>
        <v>693.53250000000003</v>
      </c>
      <c r="N2845" t="str">
        <f t="shared" si="132"/>
        <v>Q2</v>
      </c>
      <c r="O2845" s="2">
        <f t="shared" si="133"/>
        <v>35.813879716811101</v>
      </c>
      <c r="P2845" t="str">
        <f>VLOOKUP(retail_sales_2023!C2845,customers!A:J,5,)</f>
        <v>Ahmedabad</v>
      </c>
      <c r="Q2845" t="str">
        <f>VLOOKUP(C2845,customers!A:J,10,0)</f>
        <v>Premium</v>
      </c>
    </row>
    <row r="2846" spans="1:17" x14ac:dyDescent="0.3">
      <c r="A2846" t="s">
        <v>3927</v>
      </c>
      <c r="B2846" s="1">
        <v>44984</v>
      </c>
      <c r="C2846" t="s">
        <v>348</v>
      </c>
      <c r="D2846" t="s">
        <v>349</v>
      </c>
      <c r="E2846" t="s">
        <v>15</v>
      </c>
      <c r="F2846" t="s">
        <v>52</v>
      </c>
      <c r="G2846" t="s">
        <v>226</v>
      </c>
      <c r="H2846">
        <v>8</v>
      </c>
      <c r="I2846">
        <v>599.12</v>
      </c>
      <c r="J2846">
        <v>0</v>
      </c>
      <c r="K2846">
        <v>4792.96</v>
      </c>
      <c r="L2846">
        <v>475.5</v>
      </c>
      <c r="M2846">
        <f t="shared" si="134"/>
        <v>4792.96</v>
      </c>
      <c r="N2846" t="str">
        <f t="shared" si="132"/>
        <v>Q1</v>
      </c>
      <c r="O2846" s="2">
        <f t="shared" si="133"/>
        <v>9.9208005074108687</v>
      </c>
      <c r="P2846" t="str">
        <f>VLOOKUP(retail_sales_2023!C2846,customers!A:J,5,)</f>
        <v>Bengaluru</v>
      </c>
      <c r="Q2846" t="str">
        <f>VLOOKUP(C2846,customers!A:J,10,0)</f>
        <v>Premium</v>
      </c>
    </row>
    <row r="2847" spans="1:17" x14ac:dyDescent="0.3">
      <c r="A2847" t="s">
        <v>3928</v>
      </c>
      <c r="B2847" s="1">
        <v>45193</v>
      </c>
      <c r="C2847" t="s">
        <v>1878</v>
      </c>
      <c r="D2847" t="s">
        <v>1879</v>
      </c>
      <c r="E2847" t="s">
        <v>33</v>
      </c>
      <c r="F2847" t="s">
        <v>43</v>
      </c>
      <c r="G2847" t="s">
        <v>154</v>
      </c>
      <c r="H2847">
        <v>2</v>
      </c>
      <c r="I2847">
        <v>26390.63</v>
      </c>
      <c r="J2847">
        <v>0.15</v>
      </c>
      <c r="K2847">
        <v>44864.07</v>
      </c>
      <c r="L2847">
        <v>6303.85</v>
      </c>
      <c r="M2847">
        <f t="shared" si="134"/>
        <v>44864.071000000004</v>
      </c>
      <c r="N2847" t="str">
        <f t="shared" si="132"/>
        <v>Q3</v>
      </c>
      <c r="O2847" s="2">
        <f t="shared" si="133"/>
        <v>14.050998939686036</v>
      </c>
      <c r="P2847" t="str">
        <f>VLOOKUP(retail_sales_2023!C2847,customers!A:J,5,)</f>
        <v>Mumbai</v>
      </c>
      <c r="Q2847" t="str">
        <f>VLOOKUP(C2847,customers!A:J,10,0)</f>
        <v>Regular</v>
      </c>
    </row>
    <row r="2848" spans="1:17" x14ac:dyDescent="0.3">
      <c r="A2848" t="s">
        <v>3929</v>
      </c>
      <c r="B2848" s="1">
        <v>44954</v>
      </c>
      <c r="C2848" t="s">
        <v>1031</v>
      </c>
      <c r="D2848" t="s">
        <v>1032</v>
      </c>
      <c r="E2848" t="s">
        <v>15</v>
      </c>
      <c r="F2848" t="s">
        <v>52</v>
      </c>
      <c r="G2848" t="s">
        <v>133</v>
      </c>
      <c r="H2848">
        <v>6</v>
      </c>
      <c r="I2848">
        <v>275.76</v>
      </c>
      <c r="J2848">
        <v>0</v>
      </c>
      <c r="K2848">
        <v>1654.56</v>
      </c>
      <c r="L2848">
        <v>170.53</v>
      </c>
      <c r="M2848">
        <f t="shared" si="134"/>
        <v>1654.56</v>
      </c>
      <c r="N2848" t="str">
        <f t="shared" si="132"/>
        <v>Q1</v>
      </c>
      <c r="O2848" s="2">
        <f t="shared" si="133"/>
        <v>10.306667633691132</v>
      </c>
      <c r="P2848" t="str">
        <f>VLOOKUP(retail_sales_2023!C2848,customers!A:J,5,)</f>
        <v>Bengaluru</v>
      </c>
      <c r="Q2848" t="str">
        <f>VLOOKUP(C2848,customers!A:J,10,0)</f>
        <v>Premium</v>
      </c>
    </row>
    <row r="2849" spans="1:17" x14ac:dyDescent="0.3">
      <c r="A2849" t="s">
        <v>3930</v>
      </c>
      <c r="B2849" s="1">
        <v>45195</v>
      </c>
      <c r="C2849" t="s">
        <v>1425</v>
      </c>
      <c r="D2849" t="s">
        <v>1426</v>
      </c>
      <c r="E2849" t="s">
        <v>27</v>
      </c>
      <c r="F2849" t="s">
        <v>38</v>
      </c>
      <c r="G2849" t="s">
        <v>77</v>
      </c>
      <c r="H2849">
        <v>3</v>
      </c>
      <c r="I2849">
        <v>2867.45</v>
      </c>
      <c r="J2849">
        <v>0.1</v>
      </c>
      <c r="K2849">
        <v>7742.11</v>
      </c>
      <c r="L2849">
        <v>2712.69</v>
      </c>
      <c r="M2849">
        <f t="shared" si="134"/>
        <v>7742.1149999999989</v>
      </c>
      <c r="N2849" t="str">
        <f t="shared" si="132"/>
        <v>Q3</v>
      </c>
      <c r="O2849" s="2">
        <f t="shared" si="133"/>
        <v>35.038122682317876</v>
      </c>
      <c r="P2849" t="str">
        <f>VLOOKUP(retail_sales_2023!C2849,customers!A:J,5,)</f>
        <v>Delhi</v>
      </c>
      <c r="Q2849" t="str">
        <f>VLOOKUP(C2849,customers!A:J,10,0)</f>
        <v>Premium</v>
      </c>
    </row>
    <row r="2850" spans="1:17" x14ac:dyDescent="0.3">
      <c r="A2850" t="s">
        <v>3931</v>
      </c>
      <c r="B2850" s="1">
        <v>45226</v>
      </c>
      <c r="C2850" t="s">
        <v>2437</v>
      </c>
      <c r="D2850" t="s">
        <v>2438</v>
      </c>
      <c r="E2850" t="s">
        <v>15</v>
      </c>
      <c r="F2850" t="s">
        <v>52</v>
      </c>
      <c r="G2850" t="s">
        <v>117</v>
      </c>
      <c r="H2850">
        <v>6</v>
      </c>
      <c r="I2850">
        <v>193.11</v>
      </c>
      <c r="J2850">
        <v>0.1</v>
      </c>
      <c r="K2850">
        <v>1042.79</v>
      </c>
      <c r="L2850">
        <v>75.58</v>
      </c>
      <c r="M2850">
        <f t="shared" si="134"/>
        <v>1042.7940000000001</v>
      </c>
      <c r="N2850" t="str">
        <f t="shared" si="132"/>
        <v>Q4</v>
      </c>
      <c r="O2850" s="2">
        <f t="shared" si="133"/>
        <v>7.2478639035663939</v>
      </c>
      <c r="P2850" t="str">
        <f>VLOOKUP(retail_sales_2023!C2850,customers!A:J,5,)</f>
        <v>Chennai</v>
      </c>
      <c r="Q2850" t="str">
        <f>VLOOKUP(C2850,customers!A:J,10,0)</f>
        <v>Premium</v>
      </c>
    </row>
    <row r="2851" spans="1:17" x14ac:dyDescent="0.3">
      <c r="A2851" t="s">
        <v>3932</v>
      </c>
      <c r="B2851" s="1">
        <v>44957</v>
      </c>
      <c r="C2851" t="s">
        <v>931</v>
      </c>
      <c r="D2851" t="s">
        <v>932</v>
      </c>
      <c r="E2851" t="s">
        <v>33</v>
      </c>
      <c r="F2851" t="s">
        <v>52</v>
      </c>
      <c r="G2851" t="s">
        <v>133</v>
      </c>
      <c r="H2851">
        <v>4</v>
      </c>
      <c r="I2851">
        <v>250.51</v>
      </c>
      <c r="J2851">
        <v>0.3</v>
      </c>
      <c r="K2851">
        <v>701.43</v>
      </c>
      <c r="L2851">
        <v>64.16</v>
      </c>
      <c r="M2851">
        <f t="shared" si="134"/>
        <v>701.42799999999988</v>
      </c>
      <c r="N2851" t="str">
        <f t="shared" si="132"/>
        <v>Q1</v>
      </c>
      <c r="O2851" s="2">
        <f t="shared" si="133"/>
        <v>9.1470282137918257</v>
      </c>
      <c r="P2851" t="str">
        <f>VLOOKUP(retail_sales_2023!C2851,customers!A:J,5,)</f>
        <v>Mumbai</v>
      </c>
      <c r="Q2851" t="str">
        <f>VLOOKUP(C2851,customers!A:J,10,0)</f>
        <v>Occasional</v>
      </c>
    </row>
    <row r="2852" spans="1:17" x14ac:dyDescent="0.3">
      <c r="A2852" t="s">
        <v>3933</v>
      </c>
      <c r="B2852" s="1">
        <v>45267</v>
      </c>
      <c r="C2852" t="s">
        <v>708</v>
      </c>
      <c r="D2852" t="s">
        <v>709</v>
      </c>
      <c r="E2852" t="s">
        <v>33</v>
      </c>
      <c r="F2852" t="s">
        <v>52</v>
      </c>
      <c r="G2852" t="s">
        <v>200</v>
      </c>
      <c r="H2852">
        <v>3</v>
      </c>
      <c r="I2852">
        <v>380.31</v>
      </c>
      <c r="J2852">
        <v>0.05</v>
      </c>
      <c r="K2852">
        <v>1083.8800000000001</v>
      </c>
      <c r="L2852">
        <v>110.72</v>
      </c>
      <c r="M2852">
        <f t="shared" si="134"/>
        <v>1083.8834999999999</v>
      </c>
      <c r="N2852" t="str">
        <f t="shared" si="132"/>
        <v>Q4</v>
      </c>
      <c r="O2852" s="2">
        <f t="shared" si="133"/>
        <v>10.215152968963352</v>
      </c>
      <c r="P2852" t="str">
        <f>VLOOKUP(retail_sales_2023!C2852,customers!A:J,5,)</f>
        <v>Mumbai</v>
      </c>
      <c r="Q2852" t="str">
        <f>VLOOKUP(C2852,customers!A:J,10,0)</f>
        <v>Premium</v>
      </c>
    </row>
    <row r="2853" spans="1:17" x14ac:dyDescent="0.3">
      <c r="A2853" t="s">
        <v>3934</v>
      </c>
      <c r="B2853" s="1">
        <v>45181</v>
      </c>
      <c r="C2853" t="s">
        <v>1536</v>
      </c>
      <c r="D2853" t="s">
        <v>1537</v>
      </c>
      <c r="E2853" t="s">
        <v>15</v>
      </c>
      <c r="F2853" t="s">
        <v>43</v>
      </c>
      <c r="G2853" t="s">
        <v>272</v>
      </c>
      <c r="H2853">
        <v>5</v>
      </c>
      <c r="I2853">
        <v>34373.53</v>
      </c>
      <c r="J2853">
        <v>0.15</v>
      </c>
      <c r="K2853">
        <v>146087.5</v>
      </c>
      <c r="L2853">
        <v>18347.02</v>
      </c>
      <c r="M2853">
        <f t="shared" si="134"/>
        <v>146087.5025</v>
      </c>
      <c r="N2853" t="str">
        <f t="shared" si="132"/>
        <v>Q3</v>
      </c>
      <c r="O2853" s="2">
        <f t="shared" si="133"/>
        <v>12.558925301617183</v>
      </c>
      <c r="P2853" t="str">
        <f>VLOOKUP(retail_sales_2023!C2853,customers!A:J,5,)</f>
        <v>Kochi</v>
      </c>
      <c r="Q2853" t="str">
        <f>VLOOKUP(C2853,customers!A:J,10,0)</f>
        <v>Regular</v>
      </c>
    </row>
    <row r="2854" spans="1:17" x14ac:dyDescent="0.3">
      <c r="A2854" t="s">
        <v>3935</v>
      </c>
      <c r="B2854" s="1">
        <v>44992</v>
      </c>
      <c r="C2854" t="s">
        <v>1743</v>
      </c>
      <c r="D2854" t="s">
        <v>1744</v>
      </c>
      <c r="E2854" t="s">
        <v>15</v>
      </c>
      <c r="F2854" t="s">
        <v>38</v>
      </c>
      <c r="G2854" t="s">
        <v>73</v>
      </c>
      <c r="H2854">
        <v>3</v>
      </c>
      <c r="I2854">
        <v>1765.75</v>
      </c>
      <c r="J2854">
        <v>0.1</v>
      </c>
      <c r="K2854">
        <v>4767.53</v>
      </c>
      <c r="L2854">
        <v>1336.27</v>
      </c>
      <c r="M2854">
        <f t="shared" si="134"/>
        <v>4767.5250000000005</v>
      </c>
      <c r="N2854" t="str">
        <f t="shared" si="132"/>
        <v>Q1</v>
      </c>
      <c r="O2854" s="2">
        <f t="shared" si="133"/>
        <v>28.028559862234744</v>
      </c>
      <c r="P2854" t="str">
        <f>VLOOKUP(retail_sales_2023!C2854,customers!A:J,5,)</f>
        <v>Hyderabad</v>
      </c>
      <c r="Q2854" t="str">
        <f>VLOOKUP(C2854,customers!A:J,10,0)</f>
        <v>Premium</v>
      </c>
    </row>
    <row r="2855" spans="1:17" x14ac:dyDescent="0.3">
      <c r="A2855" t="s">
        <v>3936</v>
      </c>
      <c r="B2855" s="1">
        <v>45126</v>
      </c>
      <c r="C2855" t="s">
        <v>1629</v>
      </c>
      <c r="D2855" t="s">
        <v>1630</v>
      </c>
      <c r="E2855" t="s">
        <v>15</v>
      </c>
      <c r="F2855" t="s">
        <v>38</v>
      </c>
      <c r="G2855" t="s">
        <v>141</v>
      </c>
      <c r="H2855">
        <v>3</v>
      </c>
      <c r="I2855">
        <v>1889.67</v>
      </c>
      <c r="J2855">
        <v>0</v>
      </c>
      <c r="K2855">
        <v>5669.01</v>
      </c>
      <c r="L2855">
        <v>1648.04</v>
      </c>
      <c r="M2855">
        <f t="shared" si="134"/>
        <v>5669.01</v>
      </c>
      <c r="N2855" t="str">
        <f t="shared" si="132"/>
        <v>Q3</v>
      </c>
      <c r="O2855" s="2">
        <f t="shared" si="133"/>
        <v>29.071037094660262</v>
      </c>
      <c r="P2855" t="str">
        <f>VLOOKUP(retail_sales_2023!C2855,customers!A:J,5,)</f>
        <v>Chennai</v>
      </c>
      <c r="Q2855" t="str">
        <f>VLOOKUP(C2855,customers!A:J,10,0)</f>
        <v>Premium</v>
      </c>
    </row>
    <row r="2856" spans="1:17" x14ac:dyDescent="0.3">
      <c r="A2856" t="s">
        <v>3937</v>
      </c>
      <c r="B2856" s="1">
        <v>44955</v>
      </c>
      <c r="C2856" t="s">
        <v>331</v>
      </c>
      <c r="D2856" t="s">
        <v>332</v>
      </c>
      <c r="E2856" t="s">
        <v>15</v>
      </c>
      <c r="F2856" t="s">
        <v>38</v>
      </c>
      <c r="G2856" t="s">
        <v>73</v>
      </c>
      <c r="H2856">
        <v>4</v>
      </c>
      <c r="I2856">
        <v>3439.45</v>
      </c>
      <c r="J2856">
        <v>0.1</v>
      </c>
      <c r="K2856">
        <v>12382.02</v>
      </c>
      <c r="L2856">
        <v>4168.84</v>
      </c>
      <c r="M2856">
        <f t="shared" si="134"/>
        <v>12382.02</v>
      </c>
      <c r="N2856" t="str">
        <f t="shared" si="132"/>
        <v>Q1</v>
      </c>
      <c r="O2856" s="2">
        <f t="shared" si="133"/>
        <v>33.668496739627294</v>
      </c>
      <c r="P2856" t="str">
        <f>VLOOKUP(retail_sales_2023!C2856,customers!A:J,5,)</f>
        <v>Kochi</v>
      </c>
      <c r="Q2856" t="str">
        <f>VLOOKUP(C2856,customers!A:J,10,0)</f>
        <v>Premium</v>
      </c>
    </row>
    <row r="2857" spans="1:17" x14ac:dyDescent="0.3">
      <c r="A2857" t="s">
        <v>3938</v>
      </c>
      <c r="B2857" s="1">
        <v>45137</v>
      </c>
      <c r="C2857" t="s">
        <v>1469</v>
      </c>
      <c r="D2857" t="s">
        <v>1470</v>
      </c>
      <c r="E2857" t="s">
        <v>21</v>
      </c>
      <c r="F2857" t="s">
        <v>81</v>
      </c>
      <c r="G2857" t="s">
        <v>150</v>
      </c>
      <c r="H2857">
        <v>4</v>
      </c>
      <c r="I2857">
        <v>372.67</v>
      </c>
      <c r="J2857">
        <v>0</v>
      </c>
      <c r="K2857">
        <v>1490.68</v>
      </c>
      <c r="L2857">
        <v>364.6</v>
      </c>
      <c r="M2857">
        <f t="shared" si="134"/>
        <v>1490.68</v>
      </c>
      <c r="N2857" t="str">
        <f t="shared" si="132"/>
        <v>Q3</v>
      </c>
      <c r="O2857" s="2">
        <f t="shared" si="133"/>
        <v>24.458636327045376</v>
      </c>
      <c r="P2857" t="str">
        <f>VLOOKUP(retail_sales_2023!C2857,customers!A:J,5,)</f>
        <v>Kolkata</v>
      </c>
      <c r="Q2857" t="str">
        <f>VLOOKUP(C2857,customers!A:J,10,0)</f>
        <v>Regular</v>
      </c>
    </row>
    <row r="2858" spans="1:17" x14ac:dyDescent="0.3">
      <c r="A2858" t="s">
        <v>3939</v>
      </c>
      <c r="B2858" s="1">
        <v>45236</v>
      </c>
      <c r="C2858" t="s">
        <v>1025</v>
      </c>
      <c r="D2858" t="s">
        <v>1026</v>
      </c>
      <c r="E2858" t="s">
        <v>27</v>
      </c>
      <c r="F2858" t="s">
        <v>43</v>
      </c>
      <c r="G2858" t="s">
        <v>121</v>
      </c>
      <c r="H2858">
        <v>2</v>
      </c>
      <c r="I2858">
        <v>58088.2</v>
      </c>
      <c r="J2858">
        <v>0.05</v>
      </c>
      <c r="K2858">
        <v>110367.58</v>
      </c>
      <c r="L2858">
        <v>10868.17</v>
      </c>
      <c r="M2858">
        <f t="shared" si="134"/>
        <v>110367.57999999999</v>
      </c>
      <c r="N2858" t="str">
        <f t="shared" si="132"/>
        <v>Q4</v>
      </c>
      <c r="O2858" s="2">
        <f t="shared" si="133"/>
        <v>9.8472486213795758</v>
      </c>
      <c r="P2858" t="str">
        <f>VLOOKUP(retail_sales_2023!C2858,customers!A:J,5,)</f>
        <v>Jaipur</v>
      </c>
      <c r="Q2858" t="str">
        <f>VLOOKUP(C2858,customers!A:J,10,0)</f>
        <v>Premium</v>
      </c>
    </row>
    <row r="2859" spans="1:17" x14ac:dyDescent="0.3">
      <c r="A2859" t="s">
        <v>3940</v>
      </c>
      <c r="B2859" s="1">
        <v>45275</v>
      </c>
      <c r="C2859" t="s">
        <v>112</v>
      </c>
      <c r="D2859" t="s">
        <v>113</v>
      </c>
      <c r="E2859" t="s">
        <v>33</v>
      </c>
      <c r="F2859" t="s">
        <v>52</v>
      </c>
      <c r="G2859" t="s">
        <v>235</v>
      </c>
      <c r="H2859">
        <v>4</v>
      </c>
      <c r="I2859">
        <v>118.66</v>
      </c>
      <c r="J2859">
        <v>0.1</v>
      </c>
      <c r="K2859">
        <v>427.18</v>
      </c>
      <c r="L2859">
        <v>26.27</v>
      </c>
      <c r="M2859">
        <f t="shared" si="134"/>
        <v>427.17599999999999</v>
      </c>
      <c r="N2859" t="str">
        <f t="shared" si="132"/>
        <v>Q4</v>
      </c>
      <c r="O2859" s="2">
        <f t="shared" si="133"/>
        <v>6.1496324734304038</v>
      </c>
      <c r="P2859" t="str">
        <f>VLOOKUP(retail_sales_2023!C2859,customers!A:J,5,)</f>
        <v>Surat</v>
      </c>
      <c r="Q2859" t="str">
        <f>VLOOKUP(C2859,customers!A:J,10,0)</f>
        <v>Occasional</v>
      </c>
    </row>
    <row r="2860" spans="1:17" x14ac:dyDescent="0.3">
      <c r="A2860" t="s">
        <v>3941</v>
      </c>
      <c r="B2860" s="1">
        <v>44979</v>
      </c>
      <c r="C2860" t="s">
        <v>358</v>
      </c>
      <c r="D2860" t="s">
        <v>359</v>
      </c>
      <c r="E2860" t="s">
        <v>15</v>
      </c>
      <c r="F2860" t="s">
        <v>52</v>
      </c>
      <c r="G2860" t="s">
        <v>169</v>
      </c>
      <c r="H2860">
        <v>5</v>
      </c>
      <c r="I2860">
        <v>452.53</v>
      </c>
      <c r="J2860">
        <v>0.15</v>
      </c>
      <c r="K2860">
        <v>1923.25</v>
      </c>
      <c r="L2860">
        <v>175.67</v>
      </c>
      <c r="M2860">
        <f t="shared" si="134"/>
        <v>1923.2524999999996</v>
      </c>
      <c r="N2860" t="str">
        <f t="shared" si="132"/>
        <v>Q1</v>
      </c>
      <c r="O2860" s="2">
        <f t="shared" si="133"/>
        <v>9.1340179383855435</v>
      </c>
      <c r="P2860" t="str">
        <f>VLOOKUP(retail_sales_2023!C2860,customers!A:J,5,)</f>
        <v>Chennai</v>
      </c>
      <c r="Q2860" t="str">
        <f>VLOOKUP(C2860,customers!A:J,10,0)</f>
        <v>Regular</v>
      </c>
    </row>
    <row r="2861" spans="1:17" x14ac:dyDescent="0.3">
      <c r="A2861" t="s">
        <v>3942</v>
      </c>
      <c r="B2861" s="1">
        <v>45079</v>
      </c>
      <c r="C2861" t="s">
        <v>650</v>
      </c>
      <c r="D2861" t="s">
        <v>651</v>
      </c>
      <c r="E2861" t="s">
        <v>33</v>
      </c>
      <c r="F2861" t="s">
        <v>81</v>
      </c>
      <c r="G2861" t="s">
        <v>264</v>
      </c>
      <c r="H2861">
        <v>2</v>
      </c>
      <c r="I2861">
        <v>4410.87</v>
      </c>
      <c r="J2861">
        <v>0</v>
      </c>
      <c r="K2861">
        <v>8821.74</v>
      </c>
      <c r="L2861">
        <v>2047.84</v>
      </c>
      <c r="M2861">
        <f t="shared" si="134"/>
        <v>8821.74</v>
      </c>
      <c r="N2861" t="str">
        <f t="shared" si="132"/>
        <v>Q2</v>
      </c>
      <c r="O2861" s="2">
        <f t="shared" si="133"/>
        <v>23.213561043512957</v>
      </c>
      <c r="P2861" t="str">
        <f>VLOOKUP(retail_sales_2023!C2861,customers!A:J,5,)</f>
        <v>Ahmedabad</v>
      </c>
      <c r="Q2861" t="str">
        <f>VLOOKUP(C2861,customers!A:J,10,0)</f>
        <v>Regular</v>
      </c>
    </row>
    <row r="2862" spans="1:17" x14ac:dyDescent="0.3">
      <c r="A2862" t="s">
        <v>3943</v>
      </c>
      <c r="B2862" s="1">
        <v>45145</v>
      </c>
      <c r="C2862" t="s">
        <v>1231</v>
      </c>
      <c r="D2862" t="s">
        <v>1232</v>
      </c>
      <c r="E2862" t="s">
        <v>15</v>
      </c>
      <c r="F2862" t="s">
        <v>81</v>
      </c>
      <c r="G2862" t="s">
        <v>264</v>
      </c>
      <c r="H2862">
        <v>4</v>
      </c>
      <c r="I2862">
        <v>3741.09</v>
      </c>
      <c r="J2862">
        <v>0.05</v>
      </c>
      <c r="K2862">
        <v>14216.14</v>
      </c>
      <c r="L2862">
        <v>3945.4</v>
      </c>
      <c r="M2862">
        <f t="shared" si="134"/>
        <v>14216.142</v>
      </c>
      <c r="N2862" t="str">
        <f t="shared" si="132"/>
        <v>Q3</v>
      </c>
      <c r="O2862" s="2">
        <f t="shared" si="133"/>
        <v>27.752962477859672</v>
      </c>
      <c r="P2862" t="str">
        <f>VLOOKUP(retail_sales_2023!C2862,customers!A:J,5,)</f>
        <v>Coimbatore</v>
      </c>
      <c r="Q2862" t="str">
        <f>VLOOKUP(C2862,customers!A:J,10,0)</f>
        <v>Regular</v>
      </c>
    </row>
    <row r="2863" spans="1:17" x14ac:dyDescent="0.3">
      <c r="A2863" t="s">
        <v>3944</v>
      </c>
      <c r="B2863" s="1">
        <v>45117</v>
      </c>
      <c r="C2863" t="s">
        <v>1395</v>
      </c>
      <c r="D2863" t="s">
        <v>1396</v>
      </c>
      <c r="E2863" t="s">
        <v>15</v>
      </c>
      <c r="F2863" t="s">
        <v>28</v>
      </c>
      <c r="G2863" t="s">
        <v>97</v>
      </c>
      <c r="H2863">
        <v>1</v>
      </c>
      <c r="I2863">
        <v>2794.76</v>
      </c>
      <c r="J2863">
        <v>0</v>
      </c>
      <c r="K2863">
        <v>2794.76</v>
      </c>
      <c r="L2863">
        <v>722.77</v>
      </c>
      <c r="M2863">
        <f t="shared" si="134"/>
        <v>2794.76</v>
      </c>
      <c r="N2863" t="str">
        <f t="shared" si="132"/>
        <v>Q3</v>
      </c>
      <c r="O2863" s="2">
        <f t="shared" si="133"/>
        <v>25.861612446149216</v>
      </c>
      <c r="P2863" t="str">
        <f>VLOOKUP(retail_sales_2023!C2863,customers!A:J,5,)</f>
        <v>Coimbatore</v>
      </c>
      <c r="Q2863" t="str">
        <f>VLOOKUP(C2863,customers!A:J,10,0)</f>
        <v>Occasional</v>
      </c>
    </row>
    <row r="2864" spans="1:17" x14ac:dyDescent="0.3">
      <c r="A2864" t="s">
        <v>3945</v>
      </c>
      <c r="B2864" s="1">
        <v>45288</v>
      </c>
      <c r="C2864" t="s">
        <v>494</v>
      </c>
      <c r="D2864" t="s">
        <v>495</v>
      </c>
      <c r="E2864" t="s">
        <v>15</v>
      </c>
      <c r="F2864" t="s">
        <v>81</v>
      </c>
      <c r="G2864" t="s">
        <v>150</v>
      </c>
      <c r="H2864">
        <v>1</v>
      </c>
      <c r="I2864">
        <v>4953.58</v>
      </c>
      <c r="J2864">
        <v>0</v>
      </c>
      <c r="K2864">
        <v>4953.58</v>
      </c>
      <c r="L2864">
        <v>1602.95</v>
      </c>
      <c r="M2864">
        <f t="shared" si="134"/>
        <v>4953.58</v>
      </c>
      <c r="N2864" t="str">
        <f t="shared" si="132"/>
        <v>Q4</v>
      </c>
      <c r="O2864" s="2">
        <f t="shared" si="133"/>
        <v>32.359424900778833</v>
      </c>
      <c r="P2864" t="str">
        <f>VLOOKUP(retail_sales_2023!C2864,customers!A:J,5,)</f>
        <v>Kochi</v>
      </c>
      <c r="Q2864" t="str">
        <f>VLOOKUP(C2864,customers!A:J,10,0)</f>
        <v>Premium</v>
      </c>
    </row>
    <row r="2865" spans="1:17" x14ac:dyDescent="0.3">
      <c r="A2865" t="s">
        <v>3946</v>
      </c>
      <c r="B2865" s="1">
        <v>45074</v>
      </c>
      <c r="C2865" t="s">
        <v>41</v>
      </c>
      <c r="D2865" t="s">
        <v>42</v>
      </c>
      <c r="E2865" t="s">
        <v>15</v>
      </c>
      <c r="F2865" t="s">
        <v>38</v>
      </c>
      <c r="G2865" t="s">
        <v>684</v>
      </c>
      <c r="H2865">
        <v>5</v>
      </c>
      <c r="I2865">
        <v>3238.94</v>
      </c>
      <c r="J2865">
        <v>0.1</v>
      </c>
      <c r="K2865">
        <v>14575.23</v>
      </c>
      <c r="L2865">
        <v>4923.9399999999996</v>
      </c>
      <c r="M2865">
        <f t="shared" si="134"/>
        <v>14575.230000000001</v>
      </c>
      <c r="N2865" t="str">
        <f t="shared" si="132"/>
        <v>Q2</v>
      </c>
      <c r="O2865" s="2">
        <f t="shared" si="133"/>
        <v>33.782931727320943</v>
      </c>
      <c r="P2865" t="str">
        <f>VLOOKUP(retail_sales_2023!C2865,customers!A:J,5,)</f>
        <v>Kochi</v>
      </c>
      <c r="Q2865" t="str">
        <f>VLOOKUP(C2865,customers!A:J,10,0)</f>
        <v>Regular</v>
      </c>
    </row>
    <row r="2866" spans="1:17" x14ac:dyDescent="0.3">
      <c r="A2866" t="s">
        <v>3947</v>
      </c>
      <c r="B2866" s="1">
        <v>44960</v>
      </c>
      <c r="C2866" t="s">
        <v>1789</v>
      </c>
      <c r="D2866" t="s">
        <v>1790</v>
      </c>
      <c r="E2866" t="s">
        <v>33</v>
      </c>
      <c r="F2866" t="s">
        <v>28</v>
      </c>
      <c r="G2866" t="s">
        <v>61</v>
      </c>
      <c r="H2866">
        <v>4</v>
      </c>
      <c r="I2866">
        <v>5533.46</v>
      </c>
      <c r="J2866">
        <v>0</v>
      </c>
      <c r="K2866">
        <v>22133.84</v>
      </c>
      <c r="L2866">
        <v>4069.46</v>
      </c>
      <c r="M2866">
        <f t="shared" si="134"/>
        <v>22133.84</v>
      </c>
      <c r="N2866" t="str">
        <f t="shared" si="132"/>
        <v>Q1</v>
      </c>
      <c r="O2866" s="2">
        <f t="shared" si="133"/>
        <v>18.385693580508399</v>
      </c>
      <c r="P2866" t="str">
        <f>VLOOKUP(retail_sales_2023!C2866,customers!A:J,5,)</f>
        <v>Surat</v>
      </c>
      <c r="Q2866" t="str">
        <f>VLOOKUP(C2866,customers!A:J,10,0)</f>
        <v>Occasional</v>
      </c>
    </row>
    <row r="2867" spans="1:17" x14ac:dyDescent="0.3">
      <c r="A2867" t="s">
        <v>3948</v>
      </c>
      <c r="B2867" s="1">
        <v>45176</v>
      </c>
      <c r="C2867" t="s">
        <v>1662</v>
      </c>
      <c r="D2867" t="s">
        <v>1808</v>
      </c>
      <c r="E2867" t="s">
        <v>27</v>
      </c>
      <c r="F2867" t="s">
        <v>81</v>
      </c>
      <c r="G2867" t="s">
        <v>239</v>
      </c>
      <c r="H2867">
        <v>5</v>
      </c>
      <c r="I2867">
        <v>3865.43</v>
      </c>
      <c r="J2867">
        <v>0</v>
      </c>
      <c r="K2867">
        <v>19327.150000000001</v>
      </c>
      <c r="L2867">
        <v>6029.69</v>
      </c>
      <c r="M2867">
        <f t="shared" si="134"/>
        <v>19327.149999999998</v>
      </c>
      <c r="N2867" t="str">
        <f t="shared" si="132"/>
        <v>Q3</v>
      </c>
      <c r="O2867" s="2">
        <f t="shared" si="133"/>
        <v>31.198029714675986</v>
      </c>
      <c r="P2867" t="str">
        <f>VLOOKUP(retail_sales_2023!C2867,customers!A:J,5,)</f>
        <v>Jaipur</v>
      </c>
      <c r="Q2867" t="str">
        <f>VLOOKUP(C2867,customers!A:J,10,0)</f>
        <v>Occasional</v>
      </c>
    </row>
    <row r="2868" spans="1:17" x14ac:dyDescent="0.3">
      <c r="A2868" t="s">
        <v>3949</v>
      </c>
      <c r="B2868" s="1">
        <v>45271</v>
      </c>
      <c r="C2868" t="s">
        <v>1399</v>
      </c>
      <c r="D2868" t="s">
        <v>1400</v>
      </c>
      <c r="E2868" t="s">
        <v>21</v>
      </c>
      <c r="F2868" t="s">
        <v>43</v>
      </c>
      <c r="G2868" t="s">
        <v>282</v>
      </c>
      <c r="H2868">
        <v>3</v>
      </c>
      <c r="I2868">
        <v>33477.980000000003</v>
      </c>
      <c r="J2868">
        <v>0</v>
      </c>
      <c r="K2868">
        <v>100433.94</v>
      </c>
      <c r="L2868">
        <v>13454.02</v>
      </c>
      <c r="M2868">
        <f t="shared" si="134"/>
        <v>100433.94</v>
      </c>
      <c r="N2868" t="str">
        <f t="shared" si="132"/>
        <v>Q4</v>
      </c>
      <c r="O2868" s="2">
        <f t="shared" si="133"/>
        <v>13.395889875474367</v>
      </c>
      <c r="P2868" t="str">
        <f>VLOOKUP(retail_sales_2023!C2868,customers!A:J,5,)</f>
        <v>Bhubaneswar</v>
      </c>
      <c r="Q2868" t="str">
        <f>VLOOKUP(C2868,customers!A:J,10,0)</f>
        <v>Premium</v>
      </c>
    </row>
    <row r="2869" spans="1:17" x14ac:dyDescent="0.3">
      <c r="A2869" t="s">
        <v>3950</v>
      </c>
      <c r="B2869" s="1">
        <v>45285</v>
      </c>
      <c r="C2869" t="s">
        <v>2379</v>
      </c>
      <c r="D2869" t="s">
        <v>2380</v>
      </c>
      <c r="E2869" t="s">
        <v>21</v>
      </c>
      <c r="F2869" t="s">
        <v>28</v>
      </c>
      <c r="G2869" t="s">
        <v>97</v>
      </c>
      <c r="H2869">
        <v>5</v>
      </c>
      <c r="I2869">
        <v>2343.94</v>
      </c>
      <c r="J2869">
        <v>0.1</v>
      </c>
      <c r="K2869">
        <v>10547.73</v>
      </c>
      <c r="L2869">
        <v>2058.86</v>
      </c>
      <c r="M2869">
        <f t="shared" si="134"/>
        <v>10547.730000000001</v>
      </c>
      <c r="N2869" t="str">
        <f t="shared" si="132"/>
        <v>Q4</v>
      </c>
      <c r="O2869" s="2">
        <f t="shared" si="133"/>
        <v>19.519460585358178</v>
      </c>
      <c r="P2869" t="str">
        <f>VLOOKUP(retail_sales_2023!C2869,customers!A:J,5,)</f>
        <v>Bhubaneswar</v>
      </c>
      <c r="Q2869" t="str">
        <f>VLOOKUP(C2869,customers!A:J,10,0)</f>
        <v>Premium</v>
      </c>
    </row>
    <row r="2870" spans="1:17" x14ac:dyDescent="0.3">
      <c r="A2870" t="s">
        <v>3951</v>
      </c>
      <c r="B2870" s="1">
        <v>45269</v>
      </c>
      <c r="C2870" t="s">
        <v>951</v>
      </c>
      <c r="D2870" t="s">
        <v>952</v>
      </c>
      <c r="E2870" t="s">
        <v>15</v>
      </c>
      <c r="F2870" t="s">
        <v>38</v>
      </c>
      <c r="G2870" t="s">
        <v>90</v>
      </c>
      <c r="H2870">
        <v>1</v>
      </c>
      <c r="I2870">
        <v>1068.44</v>
      </c>
      <c r="J2870">
        <v>0</v>
      </c>
      <c r="K2870">
        <v>1068.44</v>
      </c>
      <c r="L2870">
        <v>319.19</v>
      </c>
      <c r="M2870">
        <f t="shared" si="134"/>
        <v>1068.44</v>
      </c>
      <c r="N2870" t="str">
        <f t="shared" si="132"/>
        <v>Q4</v>
      </c>
      <c r="O2870" s="2">
        <f t="shared" si="133"/>
        <v>29.874396316124439</v>
      </c>
      <c r="P2870" t="str">
        <f>VLOOKUP(retail_sales_2023!C2870,customers!A:J,5,)</f>
        <v>Chennai</v>
      </c>
      <c r="Q2870" t="str">
        <f>VLOOKUP(C2870,customers!A:J,10,0)</f>
        <v>Regular</v>
      </c>
    </row>
    <row r="2871" spans="1:17" x14ac:dyDescent="0.3">
      <c r="A2871" t="s">
        <v>3952</v>
      </c>
      <c r="B2871" s="1">
        <v>45117</v>
      </c>
      <c r="C2871" t="s">
        <v>1192</v>
      </c>
      <c r="D2871" t="s">
        <v>1193</v>
      </c>
      <c r="E2871" t="s">
        <v>33</v>
      </c>
      <c r="F2871" t="s">
        <v>38</v>
      </c>
      <c r="G2871" t="s">
        <v>39</v>
      </c>
      <c r="H2871">
        <v>1</v>
      </c>
      <c r="I2871">
        <v>3106.47</v>
      </c>
      <c r="J2871">
        <v>0.2</v>
      </c>
      <c r="K2871">
        <v>2485.1799999999998</v>
      </c>
      <c r="L2871">
        <v>-147.53</v>
      </c>
      <c r="M2871">
        <f t="shared" si="134"/>
        <v>2485.1759999999999</v>
      </c>
      <c r="N2871" t="str">
        <f t="shared" si="132"/>
        <v>Q3</v>
      </c>
      <c r="O2871" s="2">
        <f t="shared" si="133"/>
        <v>-5.9363909254058056</v>
      </c>
      <c r="P2871" t="str">
        <f>VLOOKUP(retail_sales_2023!C2871,customers!A:J,5,)</f>
        <v>Ahmedabad</v>
      </c>
      <c r="Q2871" t="str">
        <f>VLOOKUP(C2871,customers!A:J,10,0)</f>
        <v>Regular</v>
      </c>
    </row>
    <row r="2872" spans="1:17" x14ac:dyDescent="0.3">
      <c r="A2872" t="s">
        <v>3953</v>
      </c>
      <c r="B2872" s="1">
        <v>45056</v>
      </c>
      <c r="C2872" t="s">
        <v>1189</v>
      </c>
      <c r="D2872" t="s">
        <v>1190</v>
      </c>
      <c r="E2872" t="s">
        <v>21</v>
      </c>
      <c r="F2872" t="s">
        <v>52</v>
      </c>
      <c r="G2872" t="s">
        <v>69</v>
      </c>
      <c r="H2872">
        <v>4</v>
      </c>
      <c r="I2872">
        <v>607.91999999999996</v>
      </c>
      <c r="J2872">
        <v>0.15</v>
      </c>
      <c r="K2872">
        <v>2066.9299999999998</v>
      </c>
      <c r="L2872">
        <v>210.37</v>
      </c>
      <c r="M2872">
        <f t="shared" si="134"/>
        <v>2066.9279999999999</v>
      </c>
      <c r="N2872" t="str">
        <f t="shared" si="132"/>
        <v>Q2</v>
      </c>
      <c r="O2872" s="2">
        <f t="shared" si="133"/>
        <v>10.177896687357579</v>
      </c>
      <c r="P2872" t="str">
        <f>VLOOKUP(retail_sales_2023!C2872,customers!A:J,5,)</f>
        <v>Bhubaneswar</v>
      </c>
      <c r="Q2872" t="str">
        <f>VLOOKUP(C2872,customers!A:J,10,0)</f>
        <v>Occasional</v>
      </c>
    </row>
    <row r="2873" spans="1:17" x14ac:dyDescent="0.3">
      <c r="A2873" t="s">
        <v>3954</v>
      </c>
      <c r="B2873" s="1">
        <v>45119</v>
      </c>
      <c r="C2873" t="s">
        <v>713</v>
      </c>
      <c r="D2873" t="s">
        <v>714</v>
      </c>
      <c r="E2873" t="s">
        <v>21</v>
      </c>
      <c r="F2873" t="s">
        <v>81</v>
      </c>
      <c r="G2873" t="s">
        <v>264</v>
      </c>
      <c r="H2873">
        <v>1</v>
      </c>
      <c r="I2873">
        <v>2871.78</v>
      </c>
      <c r="J2873">
        <v>0.05</v>
      </c>
      <c r="K2873">
        <v>2728.19</v>
      </c>
      <c r="L2873">
        <v>812.67</v>
      </c>
      <c r="M2873">
        <f t="shared" si="134"/>
        <v>2728.1910000000003</v>
      </c>
      <c r="N2873" t="str">
        <f t="shared" si="132"/>
        <v>Q3</v>
      </c>
      <c r="O2873" s="2">
        <f t="shared" si="133"/>
        <v>29.787881342575112</v>
      </c>
      <c r="P2873" t="str">
        <f>VLOOKUP(retail_sales_2023!C2873,customers!A:J,5,)</f>
        <v>Bhubaneswar</v>
      </c>
      <c r="Q2873" t="str">
        <f>VLOOKUP(C2873,customers!A:J,10,0)</f>
        <v>Premium</v>
      </c>
    </row>
    <row r="2874" spans="1:17" x14ac:dyDescent="0.3">
      <c r="A2874" t="s">
        <v>3955</v>
      </c>
      <c r="B2874" s="1">
        <v>45240</v>
      </c>
      <c r="C2874" t="s">
        <v>476</v>
      </c>
      <c r="D2874" t="s">
        <v>477</v>
      </c>
      <c r="E2874" t="s">
        <v>33</v>
      </c>
      <c r="F2874" t="s">
        <v>28</v>
      </c>
      <c r="G2874" t="s">
        <v>29</v>
      </c>
      <c r="H2874">
        <v>1</v>
      </c>
      <c r="I2874">
        <v>3531.08</v>
      </c>
      <c r="J2874">
        <v>0.25</v>
      </c>
      <c r="K2874">
        <v>2648.31</v>
      </c>
      <c r="L2874">
        <v>452.18</v>
      </c>
      <c r="M2874">
        <f t="shared" si="134"/>
        <v>2648.31</v>
      </c>
      <c r="N2874" t="str">
        <f t="shared" si="132"/>
        <v>Q4</v>
      </c>
      <c r="O2874" s="2">
        <f t="shared" si="133"/>
        <v>17.074285110126837</v>
      </c>
      <c r="P2874" t="str">
        <f>VLOOKUP(retail_sales_2023!C2874,customers!A:J,5,)</f>
        <v>Mumbai</v>
      </c>
      <c r="Q2874" t="str">
        <f>VLOOKUP(C2874,customers!A:J,10,0)</f>
        <v>Regular</v>
      </c>
    </row>
    <row r="2875" spans="1:17" x14ac:dyDescent="0.3">
      <c r="A2875" t="s">
        <v>3956</v>
      </c>
      <c r="B2875" s="1">
        <v>45180</v>
      </c>
      <c r="C2875" t="s">
        <v>1450</v>
      </c>
      <c r="D2875" t="s">
        <v>1451</v>
      </c>
      <c r="E2875" t="s">
        <v>21</v>
      </c>
      <c r="F2875" t="s">
        <v>43</v>
      </c>
      <c r="G2875" t="s">
        <v>128</v>
      </c>
      <c r="H2875">
        <v>1</v>
      </c>
      <c r="I2875">
        <v>41226.959999999999</v>
      </c>
      <c r="J2875">
        <v>0.1</v>
      </c>
      <c r="K2875">
        <v>37104.26</v>
      </c>
      <c r="L2875">
        <v>3437.21</v>
      </c>
      <c r="M2875">
        <f t="shared" si="134"/>
        <v>37104.264000000003</v>
      </c>
      <c r="N2875" t="str">
        <f t="shared" si="132"/>
        <v>Q3</v>
      </c>
      <c r="O2875" s="2">
        <f t="shared" si="133"/>
        <v>9.2636532840164438</v>
      </c>
      <c r="P2875" t="str">
        <f>VLOOKUP(retail_sales_2023!C2875,customers!A:J,5,)</f>
        <v>Ranchi</v>
      </c>
      <c r="Q2875" t="str">
        <f>VLOOKUP(C2875,customers!A:J,10,0)</f>
        <v>Premium</v>
      </c>
    </row>
    <row r="2876" spans="1:17" x14ac:dyDescent="0.3">
      <c r="A2876" t="s">
        <v>3957</v>
      </c>
      <c r="B2876" s="1">
        <v>45082</v>
      </c>
      <c r="C2876" t="s">
        <v>745</v>
      </c>
      <c r="D2876" t="s">
        <v>746</v>
      </c>
      <c r="E2876" t="s">
        <v>33</v>
      </c>
      <c r="F2876" t="s">
        <v>52</v>
      </c>
      <c r="G2876" t="s">
        <v>268</v>
      </c>
      <c r="H2876">
        <v>5</v>
      </c>
      <c r="I2876">
        <v>435.88</v>
      </c>
      <c r="J2876">
        <v>0.2</v>
      </c>
      <c r="K2876">
        <v>1743.52</v>
      </c>
      <c r="L2876">
        <v>146.80000000000001</v>
      </c>
      <c r="M2876">
        <f t="shared" si="134"/>
        <v>1743.5200000000002</v>
      </c>
      <c r="N2876" t="str">
        <f t="shared" si="132"/>
        <v>Q2</v>
      </c>
      <c r="O2876" s="2">
        <f t="shared" si="133"/>
        <v>8.4197485546480699</v>
      </c>
      <c r="P2876" t="str">
        <f>VLOOKUP(retail_sales_2023!C2876,customers!A:J,5,)</f>
        <v>Ahmedabad</v>
      </c>
      <c r="Q2876" t="str">
        <f>VLOOKUP(C2876,customers!A:J,10,0)</f>
        <v>Regular</v>
      </c>
    </row>
    <row r="2877" spans="1:17" x14ac:dyDescent="0.3">
      <c r="A2877" t="s">
        <v>3958</v>
      </c>
      <c r="B2877" s="1">
        <v>45099</v>
      </c>
      <c r="C2877" t="s">
        <v>636</v>
      </c>
      <c r="D2877" t="s">
        <v>637</v>
      </c>
      <c r="E2877" t="s">
        <v>21</v>
      </c>
      <c r="F2877" t="s">
        <v>22</v>
      </c>
      <c r="G2877" t="s">
        <v>34</v>
      </c>
      <c r="H2877">
        <v>2</v>
      </c>
      <c r="I2877">
        <v>15268.48</v>
      </c>
      <c r="J2877">
        <v>0.05</v>
      </c>
      <c r="K2877">
        <v>29010.11</v>
      </c>
      <c r="L2877">
        <v>7102.01</v>
      </c>
      <c r="M2877">
        <f t="shared" si="134"/>
        <v>29010.111999999997</v>
      </c>
      <c r="N2877" t="str">
        <f t="shared" si="132"/>
        <v>Q2</v>
      </c>
      <c r="O2877" s="2">
        <f t="shared" si="133"/>
        <v>24.481155018026474</v>
      </c>
      <c r="P2877" t="str">
        <f>VLOOKUP(retail_sales_2023!C2877,customers!A:J,5,)</f>
        <v>Ranchi</v>
      </c>
      <c r="Q2877" t="str">
        <f>VLOOKUP(C2877,customers!A:J,10,0)</f>
        <v>Premium</v>
      </c>
    </row>
    <row r="2878" spans="1:17" x14ac:dyDescent="0.3">
      <c r="A2878" t="s">
        <v>3959</v>
      </c>
      <c r="B2878" s="1">
        <v>45081</v>
      </c>
      <c r="C2878" t="s">
        <v>270</v>
      </c>
      <c r="D2878" t="s">
        <v>271</v>
      </c>
      <c r="E2878" t="s">
        <v>15</v>
      </c>
      <c r="F2878" t="s">
        <v>38</v>
      </c>
      <c r="G2878" t="s">
        <v>395</v>
      </c>
      <c r="H2878">
        <v>5</v>
      </c>
      <c r="I2878">
        <v>934</v>
      </c>
      <c r="J2878">
        <v>0</v>
      </c>
      <c r="K2878">
        <v>4670</v>
      </c>
      <c r="L2878">
        <v>1687.5</v>
      </c>
      <c r="M2878">
        <f t="shared" si="134"/>
        <v>4670</v>
      </c>
      <c r="N2878" t="str">
        <f t="shared" si="132"/>
        <v>Q2</v>
      </c>
      <c r="O2878" s="2">
        <f t="shared" si="133"/>
        <v>36.134903640256958</v>
      </c>
      <c r="P2878" t="str">
        <f>VLOOKUP(retail_sales_2023!C2878,customers!A:J,5,)</f>
        <v>Chennai</v>
      </c>
      <c r="Q2878" t="str">
        <f>VLOOKUP(C2878,customers!A:J,10,0)</f>
        <v>Regular</v>
      </c>
    </row>
    <row r="2879" spans="1:17" x14ac:dyDescent="0.3">
      <c r="A2879" t="s">
        <v>3960</v>
      </c>
      <c r="B2879" s="1">
        <v>44933</v>
      </c>
      <c r="C2879" t="s">
        <v>1662</v>
      </c>
      <c r="D2879" t="s">
        <v>1808</v>
      </c>
      <c r="E2879" t="s">
        <v>27</v>
      </c>
      <c r="F2879" t="s">
        <v>43</v>
      </c>
      <c r="G2879" t="s">
        <v>128</v>
      </c>
      <c r="H2879">
        <v>2</v>
      </c>
      <c r="I2879">
        <v>80297.05</v>
      </c>
      <c r="J2879">
        <v>0.05</v>
      </c>
      <c r="K2879">
        <v>152564.39000000001</v>
      </c>
      <c r="L2879">
        <v>19752.3</v>
      </c>
      <c r="M2879">
        <f t="shared" si="134"/>
        <v>152564.39499999999</v>
      </c>
      <c r="N2879" t="str">
        <f t="shared" si="132"/>
        <v>Q1</v>
      </c>
      <c r="O2879" s="2">
        <f t="shared" si="133"/>
        <v>12.946861321963793</v>
      </c>
      <c r="P2879" t="str">
        <f>VLOOKUP(retail_sales_2023!C2879,customers!A:J,5,)</f>
        <v>Jaipur</v>
      </c>
      <c r="Q2879" t="str">
        <f>VLOOKUP(C2879,customers!A:J,10,0)</f>
        <v>Occasional</v>
      </c>
    </row>
    <row r="2880" spans="1:17" x14ac:dyDescent="0.3">
      <c r="A2880" t="s">
        <v>3961</v>
      </c>
      <c r="B2880" s="1">
        <v>45107</v>
      </c>
      <c r="C2880" t="s">
        <v>601</v>
      </c>
      <c r="D2880" t="s">
        <v>602</v>
      </c>
      <c r="E2880" t="s">
        <v>15</v>
      </c>
      <c r="F2880" t="s">
        <v>43</v>
      </c>
      <c r="G2880" t="s">
        <v>272</v>
      </c>
      <c r="H2880">
        <v>1</v>
      </c>
      <c r="I2880">
        <v>66533.259999999995</v>
      </c>
      <c r="J2880">
        <v>0.1</v>
      </c>
      <c r="K2880">
        <v>59879.93</v>
      </c>
      <c r="L2880">
        <v>8396.16</v>
      </c>
      <c r="M2880">
        <f t="shared" si="134"/>
        <v>59879.933999999994</v>
      </c>
      <c r="N2880" t="str">
        <f t="shared" si="132"/>
        <v>Q2</v>
      </c>
      <c r="O2880" s="2">
        <f t="shared" si="133"/>
        <v>14.021659677958876</v>
      </c>
      <c r="P2880" t="str">
        <f>VLOOKUP(retail_sales_2023!C2880,customers!A:J,5,)</f>
        <v>Bengaluru</v>
      </c>
      <c r="Q2880" t="str">
        <f>VLOOKUP(C2880,customers!A:J,10,0)</f>
        <v>Regular</v>
      </c>
    </row>
    <row r="2881" spans="1:17" x14ac:dyDescent="0.3">
      <c r="A2881" t="s">
        <v>3962</v>
      </c>
      <c r="B2881" s="1">
        <v>45025</v>
      </c>
      <c r="C2881" t="s">
        <v>2119</v>
      </c>
      <c r="D2881" t="s">
        <v>2120</v>
      </c>
      <c r="E2881" t="s">
        <v>21</v>
      </c>
      <c r="F2881" t="s">
        <v>16</v>
      </c>
      <c r="G2881" t="s">
        <v>86</v>
      </c>
      <c r="H2881">
        <v>1</v>
      </c>
      <c r="I2881">
        <v>609.51</v>
      </c>
      <c r="J2881">
        <v>0.1</v>
      </c>
      <c r="K2881">
        <v>548.55999999999995</v>
      </c>
      <c r="L2881">
        <v>245.47</v>
      </c>
      <c r="M2881">
        <f t="shared" si="134"/>
        <v>548.55899999999997</v>
      </c>
      <c r="N2881" t="str">
        <f t="shared" si="132"/>
        <v>Q2</v>
      </c>
      <c r="O2881" s="2">
        <f t="shared" si="133"/>
        <v>44.748067668076423</v>
      </c>
      <c r="P2881" t="str">
        <f>VLOOKUP(retail_sales_2023!C2881,customers!A:J,5,)</f>
        <v>Ranchi</v>
      </c>
      <c r="Q2881" t="str">
        <f>VLOOKUP(C2881,customers!A:J,10,0)</f>
        <v>Premium</v>
      </c>
    </row>
    <row r="2882" spans="1:17" x14ac:dyDescent="0.3">
      <c r="A2882" t="s">
        <v>3963</v>
      </c>
      <c r="B2882" s="1">
        <v>45192</v>
      </c>
      <c r="C2882" t="s">
        <v>726</v>
      </c>
      <c r="D2882" t="s">
        <v>727</v>
      </c>
      <c r="E2882" t="s">
        <v>15</v>
      </c>
      <c r="F2882" t="s">
        <v>22</v>
      </c>
      <c r="G2882" t="s">
        <v>146</v>
      </c>
      <c r="H2882">
        <v>3</v>
      </c>
      <c r="I2882">
        <v>4235.3599999999997</v>
      </c>
      <c r="J2882">
        <v>0</v>
      </c>
      <c r="K2882">
        <v>12706.08</v>
      </c>
      <c r="L2882">
        <v>2310.5300000000002</v>
      </c>
      <c r="M2882">
        <f t="shared" si="134"/>
        <v>12706.079999999998</v>
      </c>
      <c r="N2882" t="str">
        <f t="shared" si="132"/>
        <v>Q3</v>
      </c>
      <c r="O2882" s="2">
        <f t="shared" si="133"/>
        <v>18.184443982723234</v>
      </c>
      <c r="P2882" t="str">
        <f>VLOOKUP(retail_sales_2023!C2882,customers!A:J,5,)</f>
        <v>Kochi</v>
      </c>
      <c r="Q2882" t="str">
        <f>VLOOKUP(C2882,customers!A:J,10,0)</f>
        <v>Occasional</v>
      </c>
    </row>
    <row r="2883" spans="1:17" x14ac:dyDescent="0.3">
      <c r="A2883" t="s">
        <v>3964</v>
      </c>
      <c r="B2883" s="1">
        <v>45062</v>
      </c>
      <c r="C2883" t="s">
        <v>1622</v>
      </c>
      <c r="D2883" t="s">
        <v>1623</v>
      </c>
      <c r="E2883" t="s">
        <v>33</v>
      </c>
      <c r="F2883" t="s">
        <v>28</v>
      </c>
      <c r="G2883" t="s">
        <v>61</v>
      </c>
      <c r="H2883">
        <v>4</v>
      </c>
      <c r="I2883">
        <v>894.54</v>
      </c>
      <c r="J2883">
        <v>0</v>
      </c>
      <c r="K2883">
        <v>3578.16</v>
      </c>
      <c r="L2883">
        <v>906.64</v>
      </c>
      <c r="M2883">
        <f t="shared" si="134"/>
        <v>3578.16</v>
      </c>
      <c r="N2883" t="str">
        <f t="shared" ref="N2883:N2946" si="135">"Q"&amp;ROUNDUP(MONTH(B2883)/3,0)</f>
        <v>Q2</v>
      </c>
      <c r="O2883" s="2">
        <f t="shared" ref="O2883:O2946" si="136">(L2883/K2883)*100</f>
        <v>25.338162631072951</v>
      </c>
      <c r="P2883" t="str">
        <f>VLOOKUP(retail_sales_2023!C2883,customers!A:J,5,)</f>
        <v>Pune</v>
      </c>
      <c r="Q2883" t="str">
        <f>VLOOKUP(C2883,customers!A:J,10,0)</f>
        <v>Regular</v>
      </c>
    </row>
    <row r="2884" spans="1:17" x14ac:dyDescent="0.3">
      <c r="A2884" t="s">
        <v>3965</v>
      </c>
      <c r="B2884" s="1">
        <v>45186</v>
      </c>
      <c r="C2884" t="s">
        <v>224</v>
      </c>
      <c r="D2884" t="s">
        <v>225</v>
      </c>
      <c r="E2884" t="s">
        <v>33</v>
      </c>
      <c r="F2884" t="s">
        <v>52</v>
      </c>
      <c r="G2884" t="s">
        <v>226</v>
      </c>
      <c r="H2884">
        <v>8</v>
      </c>
      <c r="I2884">
        <v>363.79</v>
      </c>
      <c r="J2884">
        <v>0.25</v>
      </c>
      <c r="K2884">
        <v>2182.7399999999998</v>
      </c>
      <c r="L2884">
        <v>182.37</v>
      </c>
      <c r="M2884">
        <f t="shared" si="134"/>
        <v>2182.7400000000002</v>
      </c>
      <c r="N2884" t="str">
        <f t="shared" si="135"/>
        <v>Q3</v>
      </c>
      <c r="O2884" s="2">
        <f t="shared" si="136"/>
        <v>8.3550949723741734</v>
      </c>
      <c r="P2884" t="str">
        <f>VLOOKUP(retail_sales_2023!C2884,customers!A:J,5,)</f>
        <v>Surat</v>
      </c>
      <c r="Q2884" t="str">
        <f>VLOOKUP(C2884,customers!A:J,10,0)</f>
        <v>Premium</v>
      </c>
    </row>
    <row r="2885" spans="1:17" x14ac:dyDescent="0.3">
      <c r="A2885" t="s">
        <v>3966</v>
      </c>
      <c r="B2885" s="1">
        <v>45064</v>
      </c>
      <c r="C2885" t="s">
        <v>2116</v>
      </c>
      <c r="D2885" t="s">
        <v>2117</v>
      </c>
      <c r="E2885" t="s">
        <v>27</v>
      </c>
      <c r="F2885" t="s">
        <v>16</v>
      </c>
      <c r="G2885" t="s">
        <v>898</v>
      </c>
      <c r="H2885">
        <v>1</v>
      </c>
      <c r="I2885">
        <v>926.76</v>
      </c>
      <c r="J2885">
        <v>0</v>
      </c>
      <c r="K2885">
        <v>926.76</v>
      </c>
      <c r="L2885">
        <v>391.41</v>
      </c>
      <c r="M2885">
        <f t="shared" ref="M2885:M2948" si="137">H2885*I2885*(1-J2885)</f>
        <v>926.76</v>
      </c>
      <c r="N2885" t="str">
        <f t="shared" si="135"/>
        <v>Q2</v>
      </c>
      <c r="O2885" s="2">
        <f t="shared" si="136"/>
        <v>42.234235400751011</v>
      </c>
      <c r="P2885" t="str">
        <f>VLOOKUP(retail_sales_2023!C2885,customers!A:J,5,)</f>
        <v>Jaipur</v>
      </c>
      <c r="Q2885" t="str">
        <f>VLOOKUP(C2885,customers!A:J,10,0)</f>
        <v>Regular</v>
      </c>
    </row>
    <row r="2886" spans="1:17" x14ac:dyDescent="0.3">
      <c r="A2886" t="s">
        <v>3967</v>
      </c>
      <c r="B2886" s="1">
        <v>45287</v>
      </c>
      <c r="C2886" t="s">
        <v>3968</v>
      </c>
      <c r="D2886" t="s">
        <v>3969</v>
      </c>
      <c r="E2886" t="s">
        <v>33</v>
      </c>
      <c r="F2886" t="s">
        <v>81</v>
      </c>
      <c r="G2886" t="s">
        <v>333</v>
      </c>
      <c r="H2886">
        <v>3</v>
      </c>
      <c r="I2886">
        <v>4881.43</v>
      </c>
      <c r="J2886">
        <v>0</v>
      </c>
      <c r="K2886">
        <v>14644.29</v>
      </c>
      <c r="L2886">
        <v>4820.46</v>
      </c>
      <c r="M2886">
        <f t="shared" si="137"/>
        <v>14644.29</v>
      </c>
      <c r="N2886" t="str">
        <f t="shared" si="135"/>
        <v>Q4</v>
      </c>
      <c r="O2886" s="2">
        <f t="shared" si="136"/>
        <v>32.916993585895938</v>
      </c>
      <c r="P2886" t="str">
        <f>VLOOKUP(retail_sales_2023!C2886,customers!A:J,5,)</f>
        <v>Mumbai</v>
      </c>
      <c r="Q2886" t="str">
        <f>VLOOKUP(C2886,customers!A:J,10,0)</f>
        <v>Regular</v>
      </c>
    </row>
    <row r="2887" spans="1:17" x14ac:dyDescent="0.3">
      <c r="A2887" t="s">
        <v>3970</v>
      </c>
      <c r="B2887" s="1">
        <v>45244</v>
      </c>
      <c r="C2887" t="s">
        <v>2294</v>
      </c>
      <c r="D2887" t="s">
        <v>2295</v>
      </c>
      <c r="E2887" t="s">
        <v>27</v>
      </c>
      <c r="F2887" t="s">
        <v>43</v>
      </c>
      <c r="G2887" t="s">
        <v>128</v>
      </c>
      <c r="H2887">
        <v>3</v>
      </c>
      <c r="I2887">
        <v>51992.35</v>
      </c>
      <c r="J2887">
        <v>0.2</v>
      </c>
      <c r="K2887">
        <v>124781.64</v>
      </c>
      <c r="L2887">
        <v>15668.61</v>
      </c>
      <c r="M2887">
        <f t="shared" si="137"/>
        <v>124781.64</v>
      </c>
      <c r="N2887" t="str">
        <f t="shared" si="135"/>
        <v>Q4</v>
      </c>
      <c r="O2887" s="2">
        <f t="shared" si="136"/>
        <v>12.556823263422409</v>
      </c>
      <c r="P2887" t="str">
        <f>VLOOKUP(retail_sales_2023!C2887,customers!A:J,5,)</f>
        <v>Amritsar</v>
      </c>
      <c r="Q2887" t="str">
        <f>VLOOKUP(C2887,customers!A:J,10,0)</f>
        <v>Regular</v>
      </c>
    </row>
    <row r="2888" spans="1:17" x14ac:dyDescent="0.3">
      <c r="A2888" t="s">
        <v>3971</v>
      </c>
      <c r="B2888" s="1">
        <v>45025</v>
      </c>
      <c r="C2888" t="s">
        <v>1157</v>
      </c>
      <c r="D2888" t="s">
        <v>1158</v>
      </c>
      <c r="E2888" t="s">
        <v>27</v>
      </c>
      <c r="F2888" t="s">
        <v>43</v>
      </c>
      <c r="G2888" t="s">
        <v>301</v>
      </c>
      <c r="H2888">
        <v>5</v>
      </c>
      <c r="I2888">
        <v>45809.55</v>
      </c>
      <c r="J2888">
        <v>0.05</v>
      </c>
      <c r="K2888">
        <v>217595.36</v>
      </c>
      <c r="L2888">
        <v>31460.09</v>
      </c>
      <c r="M2888">
        <f t="shared" si="137"/>
        <v>217595.36249999999</v>
      </c>
      <c r="N2888" t="str">
        <f t="shared" si="135"/>
        <v>Q2</v>
      </c>
      <c r="O2888" s="2">
        <f t="shared" si="136"/>
        <v>14.458070245615531</v>
      </c>
      <c r="P2888" t="str">
        <f>VLOOKUP(retail_sales_2023!C2888,customers!A:J,5,)</f>
        <v>Lucknow</v>
      </c>
      <c r="Q2888" t="str">
        <f>VLOOKUP(C2888,customers!A:J,10,0)</f>
        <v>Occasional</v>
      </c>
    </row>
    <row r="2889" spans="1:17" x14ac:dyDescent="0.3">
      <c r="A2889" t="s">
        <v>3972</v>
      </c>
      <c r="B2889" s="1">
        <v>44964</v>
      </c>
      <c r="C2889" t="s">
        <v>573</v>
      </c>
      <c r="D2889" t="s">
        <v>574</v>
      </c>
      <c r="E2889" t="s">
        <v>21</v>
      </c>
      <c r="F2889" t="s">
        <v>43</v>
      </c>
      <c r="G2889" t="s">
        <v>272</v>
      </c>
      <c r="H2889">
        <v>5</v>
      </c>
      <c r="I2889">
        <v>78749.929999999993</v>
      </c>
      <c r="J2889">
        <v>0.3</v>
      </c>
      <c r="K2889">
        <v>275624.75</v>
      </c>
      <c r="L2889">
        <v>35288.06</v>
      </c>
      <c r="M2889">
        <f t="shared" si="137"/>
        <v>275624.75499999995</v>
      </c>
      <c r="N2889" t="str">
        <f t="shared" si="135"/>
        <v>Q1</v>
      </c>
      <c r="O2889" s="2">
        <f t="shared" si="136"/>
        <v>12.802935875678797</v>
      </c>
      <c r="P2889" t="str">
        <f>VLOOKUP(retail_sales_2023!C2889,customers!A:J,5,)</f>
        <v>Kolkata</v>
      </c>
      <c r="Q2889" t="str">
        <f>VLOOKUP(C2889,customers!A:J,10,0)</f>
        <v>Premium</v>
      </c>
    </row>
    <row r="2890" spans="1:17" x14ac:dyDescent="0.3">
      <c r="A2890" t="s">
        <v>3973</v>
      </c>
      <c r="B2890" s="1">
        <v>45125</v>
      </c>
      <c r="C2890" t="s">
        <v>763</v>
      </c>
      <c r="D2890" t="s">
        <v>764</v>
      </c>
      <c r="E2890" t="s">
        <v>21</v>
      </c>
      <c r="F2890" t="s">
        <v>43</v>
      </c>
      <c r="G2890" t="s">
        <v>121</v>
      </c>
      <c r="H2890">
        <v>5</v>
      </c>
      <c r="I2890">
        <v>52756.36</v>
      </c>
      <c r="J2890">
        <v>0.3</v>
      </c>
      <c r="K2890">
        <v>184647.26</v>
      </c>
      <c r="L2890">
        <v>24433.22</v>
      </c>
      <c r="M2890">
        <f t="shared" si="137"/>
        <v>184647.25999999998</v>
      </c>
      <c r="N2890" t="str">
        <f t="shared" si="135"/>
        <v>Q3</v>
      </c>
      <c r="O2890" s="2">
        <f t="shared" si="136"/>
        <v>13.23237615332066</v>
      </c>
      <c r="P2890" t="str">
        <f>VLOOKUP(retail_sales_2023!C2890,customers!A:J,5,)</f>
        <v>Bhubaneswar</v>
      </c>
      <c r="Q2890" t="str">
        <f>VLOOKUP(C2890,customers!A:J,10,0)</f>
        <v>Regular</v>
      </c>
    </row>
    <row r="2891" spans="1:17" x14ac:dyDescent="0.3">
      <c r="A2891" t="s">
        <v>3974</v>
      </c>
      <c r="B2891" s="1">
        <v>45128</v>
      </c>
      <c r="C2891" t="s">
        <v>1227</v>
      </c>
      <c r="D2891" t="s">
        <v>1228</v>
      </c>
      <c r="E2891" t="s">
        <v>27</v>
      </c>
      <c r="F2891" t="s">
        <v>81</v>
      </c>
      <c r="G2891" t="s">
        <v>333</v>
      </c>
      <c r="H2891">
        <v>4</v>
      </c>
      <c r="I2891">
        <v>3626.09</v>
      </c>
      <c r="J2891">
        <v>0.15</v>
      </c>
      <c r="K2891">
        <v>12328.71</v>
      </c>
      <c r="L2891">
        <v>4587.55</v>
      </c>
      <c r="M2891">
        <f t="shared" si="137"/>
        <v>12328.706</v>
      </c>
      <c r="N2891" t="str">
        <f t="shared" si="135"/>
        <v>Q3</v>
      </c>
      <c r="O2891" s="2">
        <f t="shared" si="136"/>
        <v>37.210300185501978</v>
      </c>
      <c r="P2891" t="str">
        <f>VLOOKUP(retail_sales_2023!C2891,customers!A:J,5,)</f>
        <v>Chandigarh</v>
      </c>
      <c r="Q2891" t="str">
        <f>VLOOKUP(C2891,customers!A:J,10,0)</f>
        <v>Premium</v>
      </c>
    </row>
    <row r="2892" spans="1:17" x14ac:dyDescent="0.3">
      <c r="A2892" t="s">
        <v>3975</v>
      </c>
      <c r="B2892" s="1">
        <v>45118</v>
      </c>
      <c r="C2892" t="s">
        <v>829</v>
      </c>
      <c r="D2892" t="s">
        <v>830</v>
      </c>
      <c r="E2892" t="s">
        <v>15</v>
      </c>
      <c r="F2892" t="s">
        <v>43</v>
      </c>
      <c r="G2892" t="s">
        <v>178</v>
      </c>
      <c r="H2892">
        <v>1</v>
      </c>
      <c r="I2892">
        <v>66792.460000000006</v>
      </c>
      <c r="J2892">
        <v>0</v>
      </c>
      <c r="K2892">
        <v>66792.460000000006</v>
      </c>
      <c r="L2892">
        <v>8526.9500000000007</v>
      </c>
      <c r="M2892">
        <f t="shared" si="137"/>
        <v>66792.460000000006</v>
      </c>
      <c r="N2892" t="str">
        <f t="shared" si="135"/>
        <v>Q3</v>
      </c>
      <c r="O2892" s="2">
        <f t="shared" si="136"/>
        <v>12.766336200223796</v>
      </c>
      <c r="P2892" t="str">
        <f>VLOOKUP(retail_sales_2023!C2892,customers!A:J,5,)</f>
        <v>Chennai</v>
      </c>
      <c r="Q2892" t="str">
        <f>VLOOKUP(C2892,customers!A:J,10,0)</f>
        <v>Regular</v>
      </c>
    </row>
    <row r="2893" spans="1:17" x14ac:dyDescent="0.3">
      <c r="A2893" t="s">
        <v>3976</v>
      </c>
      <c r="B2893" s="1">
        <v>45280</v>
      </c>
      <c r="C2893" t="s">
        <v>323</v>
      </c>
      <c r="D2893" t="s">
        <v>324</v>
      </c>
      <c r="E2893" t="s">
        <v>15</v>
      </c>
      <c r="F2893" t="s">
        <v>81</v>
      </c>
      <c r="G2893" t="s">
        <v>101</v>
      </c>
      <c r="H2893">
        <v>3</v>
      </c>
      <c r="I2893">
        <v>3291.09</v>
      </c>
      <c r="J2893">
        <v>0.3</v>
      </c>
      <c r="K2893">
        <v>6911.29</v>
      </c>
      <c r="L2893">
        <v>2145.39</v>
      </c>
      <c r="M2893">
        <f t="shared" si="137"/>
        <v>6911.2889999999998</v>
      </c>
      <c r="N2893" t="str">
        <f t="shared" si="135"/>
        <v>Q4</v>
      </c>
      <c r="O2893" s="2">
        <f t="shared" si="136"/>
        <v>31.041817084798929</v>
      </c>
      <c r="P2893" t="str">
        <f>VLOOKUP(retail_sales_2023!C2893,customers!A:J,5,)</f>
        <v>Kochi</v>
      </c>
      <c r="Q2893" t="str">
        <f>VLOOKUP(C2893,customers!A:J,10,0)</f>
        <v>Regular</v>
      </c>
    </row>
    <row r="2894" spans="1:17" x14ac:dyDescent="0.3">
      <c r="A2894" t="s">
        <v>3977</v>
      </c>
      <c r="B2894" s="1">
        <v>45280</v>
      </c>
      <c r="C2894" t="s">
        <v>867</v>
      </c>
      <c r="D2894" t="s">
        <v>868</v>
      </c>
      <c r="E2894" t="s">
        <v>33</v>
      </c>
      <c r="F2894" t="s">
        <v>52</v>
      </c>
      <c r="G2894" t="s">
        <v>69</v>
      </c>
      <c r="H2894">
        <v>3</v>
      </c>
      <c r="I2894">
        <v>432.76</v>
      </c>
      <c r="J2894">
        <v>0</v>
      </c>
      <c r="K2894">
        <v>1298.28</v>
      </c>
      <c r="L2894">
        <v>74.27</v>
      </c>
      <c r="M2894">
        <f t="shared" si="137"/>
        <v>1298.28</v>
      </c>
      <c r="N2894" t="str">
        <f t="shared" si="135"/>
        <v>Q4</v>
      </c>
      <c r="O2894" s="2">
        <f t="shared" si="136"/>
        <v>5.7206457774902182</v>
      </c>
      <c r="P2894" t="str">
        <f>VLOOKUP(retail_sales_2023!C2894,customers!A:J,5,)</f>
        <v>Nagpur</v>
      </c>
      <c r="Q2894" t="str">
        <f>VLOOKUP(C2894,customers!A:J,10,0)</f>
        <v>Regular</v>
      </c>
    </row>
    <row r="2895" spans="1:17" x14ac:dyDescent="0.3">
      <c r="A2895" t="s">
        <v>3978</v>
      </c>
      <c r="B2895" s="1">
        <v>45070</v>
      </c>
      <c r="C2895" t="s">
        <v>400</v>
      </c>
      <c r="D2895" t="s">
        <v>401</v>
      </c>
      <c r="E2895" t="s">
        <v>33</v>
      </c>
      <c r="F2895" t="s">
        <v>81</v>
      </c>
      <c r="G2895" t="s">
        <v>150</v>
      </c>
      <c r="H2895">
        <v>2</v>
      </c>
      <c r="I2895">
        <v>1232.76</v>
      </c>
      <c r="J2895">
        <v>0.3</v>
      </c>
      <c r="K2895">
        <v>1725.86</v>
      </c>
      <c r="L2895">
        <v>583.82000000000005</v>
      </c>
      <c r="M2895">
        <f t="shared" si="137"/>
        <v>1725.8639999999998</v>
      </c>
      <c r="N2895" t="str">
        <f t="shared" si="135"/>
        <v>Q2</v>
      </c>
      <c r="O2895" s="2">
        <f t="shared" si="136"/>
        <v>33.827772820506887</v>
      </c>
      <c r="P2895" t="str">
        <f>VLOOKUP(retail_sales_2023!C2895,customers!A:J,5,)</f>
        <v>Ahmedabad</v>
      </c>
      <c r="Q2895" t="str">
        <f>VLOOKUP(C2895,customers!A:J,10,0)</f>
        <v>Premium</v>
      </c>
    </row>
    <row r="2896" spans="1:17" x14ac:dyDescent="0.3">
      <c r="A2896" t="s">
        <v>3979</v>
      </c>
      <c r="B2896" s="1">
        <v>44968</v>
      </c>
      <c r="C2896" t="s">
        <v>420</v>
      </c>
      <c r="D2896" t="s">
        <v>421</v>
      </c>
      <c r="E2896" t="s">
        <v>33</v>
      </c>
      <c r="F2896" t="s">
        <v>52</v>
      </c>
      <c r="G2896" t="s">
        <v>226</v>
      </c>
      <c r="H2896">
        <v>2</v>
      </c>
      <c r="I2896">
        <v>171.54</v>
      </c>
      <c r="J2896">
        <v>0</v>
      </c>
      <c r="K2896">
        <v>343.08</v>
      </c>
      <c r="L2896">
        <v>26.75</v>
      </c>
      <c r="M2896">
        <f t="shared" si="137"/>
        <v>343.08</v>
      </c>
      <c r="N2896" t="str">
        <f t="shared" si="135"/>
        <v>Q1</v>
      </c>
      <c r="O2896" s="2">
        <f t="shared" si="136"/>
        <v>7.7970152734056208</v>
      </c>
      <c r="P2896" t="str">
        <f>VLOOKUP(retail_sales_2023!C2896,customers!A:J,5,)</f>
        <v>Surat</v>
      </c>
      <c r="Q2896" t="str">
        <f>VLOOKUP(C2896,customers!A:J,10,0)</f>
        <v>Premium</v>
      </c>
    </row>
    <row r="2897" spans="1:17" x14ac:dyDescent="0.3">
      <c r="A2897" t="s">
        <v>3980</v>
      </c>
      <c r="B2897" s="1">
        <v>45074</v>
      </c>
      <c r="C2897" t="s">
        <v>218</v>
      </c>
      <c r="D2897" t="s">
        <v>219</v>
      </c>
      <c r="E2897" t="s">
        <v>27</v>
      </c>
      <c r="F2897" t="s">
        <v>16</v>
      </c>
      <c r="G2897" t="s">
        <v>305</v>
      </c>
      <c r="H2897">
        <v>3</v>
      </c>
      <c r="I2897">
        <v>825.61</v>
      </c>
      <c r="J2897">
        <v>0</v>
      </c>
      <c r="K2897">
        <v>2476.83</v>
      </c>
      <c r="L2897">
        <v>904</v>
      </c>
      <c r="M2897">
        <f t="shared" si="137"/>
        <v>2476.83</v>
      </c>
      <c r="N2897" t="str">
        <f t="shared" si="135"/>
        <v>Q2</v>
      </c>
      <c r="O2897" s="2">
        <f t="shared" si="136"/>
        <v>36.498265928626509</v>
      </c>
      <c r="P2897" t="str">
        <f>VLOOKUP(retail_sales_2023!C2897,customers!A:J,5,)</f>
        <v>Lucknow</v>
      </c>
      <c r="Q2897" t="str">
        <f>VLOOKUP(C2897,customers!A:J,10,0)</f>
        <v>Premium</v>
      </c>
    </row>
    <row r="2898" spans="1:17" x14ac:dyDescent="0.3">
      <c r="A2898" t="s">
        <v>3981</v>
      </c>
      <c r="B2898" s="1">
        <v>45025</v>
      </c>
      <c r="C2898" t="s">
        <v>1352</v>
      </c>
      <c r="D2898" t="s">
        <v>1353</v>
      </c>
      <c r="E2898" t="s">
        <v>15</v>
      </c>
      <c r="F2898" t="s">
        <v>28</v>
      </c>
      <c r="G2898" t="s">
        <v>439</v>
      </c>
      <c r="H2898">
        <v>3</v>
      </c>
      <c r="I2898">
        <v>2109</v>
      </c>
      <c r="J2898">
        <v>0</v>
      </c>
      <c r="K2898">
        <v>6327</v>
      </c>
      <c r="L2898">
        <v>1762.77</v>
      </c>
      <c r="M2898">
        <f t="shared" si="137"/>
        <v>6327</v>
      </c>
      <c r="N2898" t="str">
        <f t="shared" si="135"/>
        <v>Q2</v>
      </c>
      <c r="O2898" s="2">
        <f t="shared" si="136"/>
        <v>27.8610715979137</v>
      </c>
      <c r="P2898" t="str">
        <f>VLOOKUP(retail_sales_2023!C2898,customers!A:J,5,)</f>
        <v>Kochi</v>
      </c>
      <c r="Q2898" t="str">
        <f>VLOOKUP(C2898,customers!A:J,10,0)</f>
        <v>Premium</v>
      </c>
    </row>
    <row r="2899" spans="1:17" x14ac:dyDescent="0.3">
      <c r="A2899" t="s">
        <v>3982</v>
      </c>
      <c r="B2899" s="1">
        <v>45060</v>
      </c>
      <c r="C2899" t="s">
        <v>1974</v>
      </c>
      <c r="D2899" t="s">
        <v>1975</v>
      </c>
      <c r="E2899" t="s">
        <v>15</v>
      </c>
      <c r="F2899" t="s">
        <v>16</v>
      </c>
      <c r="G2899" t="s">
        <v>898</v>
      </c>
      <c r="H2899">
        <v>4</v>
      </c>
      <c r="I2899">
        <v>989.55</v>
      </c>
      <c r="J2899">
        <v>0.05</v>
      </c>
      <c r="K2899">
        <v>3760.29</v>
      </c>
      <c r="L2899">
        <v>1397.86</v>
      </c>
      <c r="M2899">
        <f t="shared" si="137"/>
        <v>3760.2899999999995</v>
      </c>
      <c r="N2899" t="str">
        <f t="shared" si="135"/>
        <v>Q2</v>
      </c>
      <c r="O2899" s="2">
        <f t="shared" si="136"/>
        <v>37.174260495866008</v>
      </c>
      <c r="P2899" t="str">
        <f>VLOOKUP(retail_sales_2023!C2899,customers!A:J,5,)</f>
        <v>Kochi</v>
      </c>
      <c r="Q2899" t="str">
        <f>VLOOKUP(C2899,customers!A:J,10,0)</f>
        <v>Premium</v>
      </c>
    </row>
    <row r="2900" spans="1:17" x14ac:dyDescent="0.3">
      <c r="A2900" t="s">
        <v>3983</v>
      </c>
      <c r="B2900" s="1">
        <v>45159</v>
      </c>
      <c r="C2900" t="s">
        <v>554</v>
      </c>
      <c r="D2900" t="s">
        <v>555</v>
      </c>
      <c r="E2900" t="s">
        <v>33</v>
      </c>
      <c r="F2900" t="s">
        <v>38</v>
      </c>
      <c r="G2900" t="s">
        <v>39</v>
      </c>
      <c r="H2900">
        <v>5</v>
      </c>
      <c r="I2900">
        <v>3044.82</v>
      </c>
      <c r="J2900">
        <v>0</v>
      </c>
      <c r="K2900">
        <v>15224.1</v>
      </c>
      <c r="L2900">
        <v>3916.84</v>
      </c>
      <c r="M2900">
        <f t="shared" si="137"/>
        <v>15224.1</v>
      </c>
      <c r="N2900" t="str">
        <f t="shared" si="135"/>
        <v>Q3</v>
      </c>
      <c r="O2900" s="2">
        <f t="shared" si="136"/>
        <v>25.727891960772727</v>
      </c>
      <c r="P2900" t="str">
        <f>VLOOKUP(retail_sales_2023!C2900,customers!A:J,5,)</f>
        <v>Ahmedabad</v>
      </c>
      <c r="Q2900" t="str">
        <f>VLOOKUP(C2900,customers!A:J,10,0)</f>
        <v>Occasional</v>
      </c>
    </row>
    <row r="2901" spans="1:17" x14ac:dyDescent="0.3">
      <c r="A2901" t="s">
        <v>3984</v>
      </c>
      <c r="B2901" s="1">
        <v>44943</v>
      </c>
      <c r="C2901" t="s">
        <v>842</v>
      </c>
      <c r="D2901" t="s">
        <v>843</v>
      </c>
      <c r="E2901" t="s">
        <v>33</v>
      </c>
      <c r="F2901" t="s">
        <v>81</v>
      </c>
      <c r="G2901" t="s">
        <v>239</v>
      </c>
      <c r="H2901">
        <v>4</v>
      </c>
      <c r="I2901">
        <v>1257.81</v>
      </c>
      <c r="J2901">
        <v>0</v>
      </c>
      <c r="K2901">
        <v>5031.24</v>
      </c>
      <c r="L2901">
        <v>1591.71</v>
      </c>
      <c r="M2901">
        <f t="shared" si="137"/>
        <v>5031.24</v>
      </c>
      <c r="N2901" t="str">
        <f t="shared" si="135"/>
        <v>Q1</v>
      </c>
      <c r="O2901" s="2">
        <f t="shared" si="136"/>
        <v>31.63653492975887</v>
      </c>
      <c r="P2901" t="str">
        <f>VLOOKUP(retail_sales_2023!C2901,customers!A:J,5,)</f>
        <v>Mumbai</v>
      </c>
      <c r="Q2901" t="str">
        <f>VLOOKUP(C2901,customers!A:J,10,0)</f>
        <v>Occasional</v>
      </c>
    </row>
    <row r="2902" spans="1:17" x14ac:dyDescent="0.3">
      <c r="A2902" t="s">
        <v>3985</v>
      </c>
      <c r="B2902" s="1">
        <v>45138</v>
      </c>
      <c r="C2902" t="s">
        <v>2025</v>
      </c>
      <c r="D2902" t="s">
        <v>13093</v>
      </c>
      <c r="E2902" t="s">
        <v>33</v>
      </c>
      <c r="F2902" t="s">
        <v>52</v>
      </c>
      <c r="G2902" t="s">
        <v>937</v>
      </c>
      <c r="H2902">
        <v>10</v>
      </c>
      <c r="I2902">
        <v>735.67</v>
      </c>
      <c r="J2902">
        <v>0.1</v>
      </c>
      <c r="K2902">
        <v>6621.03</v>
      </c>
      <c r="L2902">
        <v>508.88</v>
      </c>
      <c r="M2902">
        <f t="shared" si="137"/>
        <v>6621.03</v>
      </c>
      <c r="N2902" t="str">
        <f t="shared" si="135"/>
        <v>Q3</v>
      </c>
      <c r="O2902" s="2">
        <f t="shared" si="136"/>
        <v>7.6858132344967478</v>
      </c>
      <c r="P2902" t="str">
        <f>VLOOKUP(retail_sales_2023!C2902,customers!A:J,5,)</f>
        <v>Pune</v>
      </c>
      <c r="Q2902" t="str">
        <f>VLOOKUP(C2902,customers!A:J,10,0)</f>
        <v>Premium</v>
      </c>
    </row>
    <row r="2903" spans="1:17" x14ac:dyDescent="0.3">
      <c r="A2903" t="s">
        <v>3986</v>
      </c>
      <c r="B2903" s="1">
        <v>45055</v>
      </c>
      <c r="C2903" t="s">
        <v>257</v>
      </c>
      <c r="D2903" t="s">
        <v>258</v>
      </c>
      <c r="E2903" t="s">
        <v>27</v>
      </c>
      <c r="F2903" t="s">
        <v>16</v>
      </c>
      <c r="G2903" t="s">
        <v>192</v>
      </c>
      <c r="H2903">
        <v>2</v>
      </c>
      <c r="I2903">
        <v>347.34</v>
      </c>
      <c r="J2903">
        <v>0.1</v>
      </c>
      <c r="K2903">
        <v>625.21</v>
      </c>
      <c r="L2903">
        <v>165.62</v>
      </c>
      <c r="M2903">
        <f t="shared" si="137"/>
        <v>625.21199999999999</v>
      </c>
      <c r="N2903" t="str">
        <f t="shared" si="135"/>
        <v>Q2</v>
      </c>
      <c r="O2903" s="2">
        <f t="shared" si="136"/>
        <v>26.490299259448825</v>
      </c>
      <c r="P2903" t="str">
        <f>VLOOKUP(retail_sales_2023!C2903,customers!A:J,5,)</f>
        <v>Delhi</v>
      </c>
      <c r="Q2903" t="str">
        <f>VLOOKUP(C2903,customers!A:J,10,0)</f>
        <v>Regular</v>
      </c>
    </row>
    <row r="2904" spans="1:17" x14ac:dyDescent="0.3">
      <c r="A2904" t="s">
        <v>3987</v>
      </c>
      <c r="B2904" s="1">
        <v>45099</v>
      </c>
      <c r="C2904" t="s">
        <v>224</v>
      </c>
      <c r="D2904" t="s">
        <v>225</v>
      </c>
      <c r="E2904" t="s">
        <v>33</v>
      </c>
      <c r="F2904" t="s">
        <v>43</v>
      </c>
      <c r="G2904" t="s">
        <v>178</v>
      </c>
      <c r="H2904">
        <v>4</v>
      </c>
      <c r="I2904">
        <v>37453.379999999997</v>
      </c>
      <c r="J2904">
        <v>0.05</v>
      </c>
      <c r="K2904">
        <v>142322.84</v>
      </c>
      <c r="L2904">
        <v>13280.81</v>
      </c>
      <c r="M2904">
        <f t="shared" si="137"/>
        <v>142322.84399999998</v>
      </c>
      <c r="N2904" t="str">
        <f t="shared" si="135"/>
        <v>Q2</v>
      </c>
      <c r="O2904" s="2">
        <f t="shared" si="136"/>
        <v>9.3314678093832306</v>
      </c>
      <c r="P2904" t="str">
        <f>VLOOKUP(retail_sales_2023!C2904,customers!A:J,5,)</f>
        <v>Surat</v>
      </c>
      <c r="Q2904" t="str">
        <f>VLOOKUP(C2904,customers!A:J,10,0)</f>
        <v>Premium</v>
      </c>
    </row>
    <row r="2905" spans="1:17" x14ac:dyDescent="0.3">
      <c r="A2905" t="s">
        <v>3988</v>
      </c>
      <c r="B2905" s="1">
        <v>45019</v>
      </c>
      <c r="C2905" t="s">
        <v>1223</v>
      </c>
      <c r="D2905" t="s">
        <v>1224</v>
      </c>
      <c r="E2905" t="s">
        <v>15</v>
      </c>
      <c r="F2905" t="s">
        <v>81</v>
      </c>
      <c r="G2905" t="s">
        <v>239</v>
      </c>
      <c r="H2905">
        <v>5</v>
      </c>
      <c r="I2905">
        <v>3921.51</v>
      </c>
      <c r="J2905">
        <v>0</v>
      </c>
      <c r="K2905">
        <v>19607.55</v>
      </c>
      <c r="L2905">
        <v>5060.54</v>
      </c>
      <c r="M2905">
        <f t="shared" si="137"/>
        <v>19607.550000000003</v>
      </c>
      <c r="N2905" t="str">
        <f t="shared" si="135"/>
        <v>Q2</v>
      </c>
      <c r="O2905" s="2">
        <f t="shared" si="136"/>
        <v>25.809139846640711</v>
      </c>
      <c r="P2905" t="str">
        <f>VLOOKUP(retail_sales_2023!C2905,customers!A:J,5,)</f>
        <v>Chennai</v>
      </c>
      <c r="Q2905" t="str">
        <f>VLOOKUP(C2905,customers!A:J,10,0)</f>
        <v>Premium</v>
      </c>
    </row>
    <row r="2906" spans="1:17" x14ac:dyDescent="0.3">
      <c r="A2906" t="s">
        <v>3989</v>
      </c>
      <c r="B2906" s="1">
        <v>45158</v>
      </c>
      <c r="C2906" t="s">
        <v>773</v>
      </c>
      <c r="D2906" t="s">
        <v>774</v>
      </c>
      <c r="E2906" t="s">
        <v>21</v>
      </c>
      <c r="F2906" t="s">
        <v>28</v>
      </c>
      <c r="G2906" t="s">
        <v>672</v>
      </c>
      <c r="H2906">
        <v>2</v>
      </c>
      <c r="I2906">
        <v>2492.3200000000002</v>
      </c>
      <c r="J2906">
        <v>0</v>
      </c>
      <c r="K2906">
        <v>4984.6400000000003</v>
      </c>
      <c r="L2906">
        <v>1421.34</v>
      </c>
      <c r="M2906">
        <f t="shared" si="137"/>
        <v>4984.6400000000003</v>
      </c>
      <c r="N2906" t="str">
        <f t="shared" si="135"/>
        <v>Q3</v>
      </c>
      <c r="O2906" s="2">
        <f t="shared" si="136"/>
        <v>28.514396225203825</v>
      </c>
      <c r="P2906" t="str">
        <f>VLOOKUP(retail_sales_2023!C2906,customers!A:J,5,)</f>
        <v>Ranchi</v>
      </c>
      <c r="Q2906" t="str">
        <f>VLOOKUP(C2906,customers!A:J,10,0)</f>
        <v>Premium</v>
      </c>
    </row>
    <row r="2907" spans="1:17" x14ac:dyDescent="0.3">
      <c r="A2907" t="s">
        <v>3990</v>
      </c>
      <c r="B2907" s="1">
        <v>45112</v>
      </c>
      <c r="C2907" t="s">
        <v>463</v>
      </c>
      <c r="D2907" t="s">
        <v>464</v>
      </c>
      <c r="E2907" t="s">
        <v>33</v>
      </c>
      <c r="F2907" t="s">
        <v>38</v>
      </c>
      <c r="G2907" t="s">
        <v>65</v>
      </c>
      <c r="H2907">
        <v>2</v>
      </c>
      <c r="I2907">
        <v>2346</v>
      </c>
      <c r="J2907">
        <v>0.15</v>
      </c>
      <c r="K2907">
        <v>3988.2</v>
      </c>
      <c r="L2907">
        <v>1388.56</v>
      </c>
      <c r="M2907">
        <f t="shared" si="137"/>
        <v>3988.2</v>
      </c>
      <c r="N2907" t="str">
        <f t="shared" si="135"/>
        <v>Q3</v>
      </c>
      <c r="O2907" s="2">
        <f t="shared" si="136"/>
        <v>34.816709292412618</v>
      </c>
      <c r="P2907" t="str">
        <f>VLOOKUP(retail_sales_2023!C2907,customers!A:J,5,)</f>
        <v>Nagpur</v>
      </c>
      <c r="Q2907" t="str">
        <f>VLOOKUP(C2907,customers!A:J,10,0)</f>
        <v>Regular</v>
      </c>
    </row>
    <row r="2908" spans="1:17" x14ac:dyDescent="0.3">
      <c r="A2908" t="s">
        <v>3991</v>
      </c>
      <c r="B2908" s="1">
        <v>45118</v>
      </c>
      <c r="C2908" t="s">
        <v>1847</v>
      </c>
      <c r="D2908" t="s">
        <v>1848</v>
      </c>
      <c r="E2908" t="s">
        <v>33</v>
      </c>
      <c r="F2908" t="s">
        <v>16</v>
      </c>
      <c r="G2908" t="s">
        <v>17</v>
      </c>
      <c r="H2908">
        <v>3</v>
      </c>
      <c r="I2908">
        <v>305.83</v>
      </c>
      <c r="J2908">
        <v>0</v>
      </c>
      <c r="K2908">
        <v>917.49</v>
      </c>
      <c r="L2908">
        <v>276.82</v>
      </c>
      <c r="M2908">
        <f t="shared" si="137"/>
        <v>917.49</v>
      </c>
      <c r="N2908" t="str">
        <f t="shared" si="135"/>
        <v>Q3</v>
      </c>
      <c r="O2908" s="2">
        <f t="shared" si="136"/>
        <v>30.171446010310738</v>
      </c>
      <c r="P2908" t="str">
        <f>VLOOKUP(retail_sales_2023!C2908,customers!A:J,5,)</f>
        <v>Mumbai</v>
      </c>
      <c r="Q2908" t="str">
        <f>VLOOKUP(C2908,customers!A:J,10,0)</f>
        <v>Premium</v>
      </c>
    </row>
    <row r="2909" spans="1:17" x14ac:dyDescent="0.3">
      <c r="A2909" t="s">
        <v>3992</v>
      </c>
      <c r="B2909" s="1">
        <v>45248</v>
      </c>
      <c r="C2909" t="s">
        <v>783</v>
      </c>
      <c r="D2909" t="s">
        <v>784</v>
      </c>
      <c r="E2909" t="s">
        <v>21</v>
      </c>
      <c r="F2909" t="s">
        <v>43</v>
      </c>
      <c r="G2909" t="s">
        <v>243</v>
      </c>
      <c r="H2909">
        <v>2</v>
      </c>
      <c r="I2909">
        <v>78324.08</v>
      </c>
      <c r="J2909">
        <v>0.1</v>
      </c>
      <c r="K2909">
        <v>140983.34</v>
      </c>
      <c r="L2909">
        <v>19725.22</v>
      </c>
      <c r="M2909">
        <f t="shared" si="137"/>
        <v>140983.34400000001</v>
      </c>
      <c r="N2909" t="str">
        <f t="shared" si="135"/>
        <v>Q4</v>
      </c>
      <c r="O2909" s="2">
        <f t="shared" si="136"/>
        <v>13.991170871678882</v>
      </c>
      <c r="P2909" t="str">
        <f>VLOOKUP(retail_sales_2023!C2909,customers!A:J,5,)</f>
        <v>Ranchi</v>
      </c>
      <c r="Q2909" t="str">
        <f>VLOOKUP(C2909,customers!A:J,10,0)</f>
        <v>Occasional</v>
      </c>
    </row>
    <row r="2910" spans="1:17" x14ac:dyDescent="0.3">
      <c r="A2910" t="s">
        <v>3993</v>
      </c>
      <c r="B2910" s="1">
        <v>45020</v>
      </c>
      <c r="C2910" t="s">
        <v>1185</v>
      </c>
      <c r="D2910" t="s">
        <v>1186</v>
      </c>
      <c r="E2910" t="s">
        <v>27</v>
      </c>
      <c r="F2910" t="s">
        <v>43</v>
      </c>
      <c r="G2910" t="s">
        <v>128</v>
      </c>
      <c r="H2910">
        <v>5</v>
      </c>
      <c r="I2910">
        <v>57785.42</v>
      </c>
      <c r="J2910">
        <v>0.1</v>
      </c>
      <c r="K2910">
        <v>260034.39</v>
      </c>
      <c r="L2910">
        <v>24552.62</v>
      </c>
      <c r="M2910">
        <f t="shared" si="137"/>
        <v>260034.38999999998</v>
      </c>
      <c r="N2910" t="str">
        <f t="shared" si="135"/>
        <v>Q2</v>
      </c>
      <c r="O2910" s="2">
        <f t="shared" si="136"/>
        <v>9.4420664897439135</v>
      </c>
      <c r="P2910" t="str">
        <f>VLOOKUP(retail_sales_2023!C2910,customers!A:J,5,)</f>
        <v>Lucknow</v>
      </c>
      <c r="Q2910" t="str">
        <f>VLOOKUP(C2910,customers!A:J,10,0)</f>
        <v>Regular</v>
      </c>
    </row>
    <row r="2911" spans="1:17" x14ac:dyDescent="0.3">
      <c r="A2911" t="s">
        <v>3994</v>
      </c>
      <c r="B2911" s="1">
        <v>44947</v>
      </c>
      <c r="C2911" t="s">
        <v>2191</v>
      </c>
      <c r="D2911" t="s">
        <v>2370</v>
      </c>
      <c r="E2911" t="s">
        <v>15</v>
      </c>
      <c r="F2911" t="s">
        <v>16</v>
      </c>
      <c r="G2911" t="s">
        <v>86</v>
      </c>
      <c r="H2911">
        <v>5</v>
      </c>
      <c r="I2911">
        <v>419.37</v>
      </c>
      <c r="J2911">
        <v>0.25</v>
      </c>
      <c r="K2911">
        <v>1572.64</v>
      </c>
      <c r="L2911">
        <v>523.02</v>
      </c>
      <c r="M2911">
        <f t="shared" si="137"/>
        <v>1572.6374999999998</v>
      </c>
      <c r="N2911" t="str">
        <f t="shared" si="135"/>
        <v>Q1</v>
      </c>
      <c r="O2911" s="2">
        <f t="shared" si="136"/>
        <v>33.257452436667002</v>
      </c>
      <c r="P2911" t="str">
        <f>VLOOKUP(retail_sales_2023!C2911,customers!A:J,5,)</f>
        <v>Hyderabad</v>
      </c>
      <c r="Q2911" t="str">
        <f>VLOOKUP(C2911,customers!A:J,10,0)</f>
        <v>Premium</v>
      </c>
    </row>
    <row r="2912" spans="1:17" x14ac:dyDescent="0.3">
      <c r="A2912" t="s">
        <v>3995</v>
      </c>
      <c r="B2912" s="1">
        <v>44965</v>
      </c>
      <c r="C2912" t="s">
        <v>755</v>
      </c>
      <c r="D2912" t="s">
        <v>756</v>
      </c>
      <c r="E2912" t="s">
        <v>15</v>
      </c>
      <c r="F2912" t="s">
        <v>52</v>
      </c>
      <c r="G2912" t="s">
        <v>169</v>
      </c>
      <c r="H2912">
        <v>6</v>
      </c>
      <c r="I2912">
        <v>205.29</v>
      </c>
      <c r="J2912">
        <v>0.15</v>
      </c>
      <c r="K2912">
        <v>1046.98</v>
      </c>
      <c r="L2912">
        <v>72.569999999999993</v>
      </c>
      <c r="M2912">
        <f t="shared" si="137"/>
        <v>1046.979</v>
      </c>
      <c r="N2912" t="str">
        <f t="shared" si="135"/>
        <v>Q1</v>
      </c>
      <c r="O2912" s="2">
        <f t="shared" si="136"/>
        <v>6.9313644959789107</v>
      </c>
      <c r="P2912" t="str">
        <f>VLOOKUP(retail_sales_2023!C2912,customers!A:J,5,)</f>
        <v>Kochi</v>
      </c>
      <c r="Q2912" t="str">
        <f>VLOOKUP(C2912,customers!A:J,10,0)</f>
        <v>Regular</v>
      </c>
    </row>
    <row r="2913" spans="1:17" x14ac:dyDescent="0.3">
      <c r="A2913" t="s">
        <v>3996</v>
      </c>
      <c r="B2913" s="1">
        <v>45140</v>
      </c>
      <c r="C2913" t="s">
        <v>335</v>
      </c>
      <c r="D2913" t="s">
        <v>336</v>
      </c>
      <c r="E2913" t="s">
        <v>33</v>
      </c>
      <c r="F2913" t="s">
        <v>22</v>
      </c>
      <c r="G2913" t="s">
        <v>146</v>
      </c>
      <c r="H2913">
        <v>4</v>
      </c>
      <c r="I2913">
        <v>24869.29</v>
      </c>
      <c r="J2913">
        <v>0</v>
      </c>
      <c r="K2913">
        <v>99477.16</v>
      </c>
      <c r="L2913">
        <v>18624.099999999999</v>
      </c>
      <c r="M2913">
        <f t="shared" si="137"/>
        <v>99477.16</v>
      </c>
      <c r="N2913" t="str">
        <f t="shared" si="135"/>
        <v>Q3</v>
      </c>
      <c r="O2913" s="2">
        <f t="shared" si="136"/>
        <v>18.721986031768495</v>
      </c>
      <c r="P2913" t="str">
        <f>VLOOKUP(retail_sales_2023!C2913,customers!A:J,5,)</f>
        <v>Surat</v>
      </c>
      <c r="Q2913" t="str">
        <f>VLOOKUP(C2913,customers!A:J,10,0)</f>
        <v>Occasional</v>
      </c>
    </row>
    <row r="2914" spans="1:17" x14ac:dyDescent="0.3">
      <c r="A2914" t="s">
        <v>3997</v>
      </c>
      <c r="B2914" s="1">
        <v>45058</v>
      </c>
      <c r="C2914" t="s">
        <v>1789</v>
      </c>
      <c r="D2914" t="s">
        <v>1790</v>
      </c>
      <c r="E2914" t="s">
        <v>33</v>
      </c>
      <c r="F2914" t="s">
        <v>81</v>
      </c>
      <c r="G2914" t="s">
        <v>158</v>
      </c>
      <c r="H2914">
        <v>2</v>
      </c>
      <c r="I2914">
        <v>2590.23</v>
      </c>
      <c r="J2914">
        <v>0.2</v>
      </c>
      <c r="K2914">
        <v>4144.37</v>
      </c>
      <c r="L2914">
        <v>1403.14</v>
      </c>
      <c r="M2914">
        <f t="shared" si="137"/>
        <v>4144.3680000000004</v>
      </c>
      <c r="N2914" t="str">
        <f t="shared" si="135"/>
        <v>Q2</v>
      </c>
      <c r="O2914" s="2">
        <f t="shared" si="136"/>
        <v>33.856533079816721</v>
      </c>
      <c r="P2914" t="str">
        <f>VLOOKUP(retail_sales_2023!C2914,customers!A:J,5,)</f>
        <v>Surat</v>
      </c>
      <c r="Q2914" t="str">
        <f>VLOOKUP(C2914,customers!A:J,10,0)</f>
        <v>Occasional</v>
      </c>
    </row>
    <row r="2915" spans="1:17" x14ac:dyDescent="0.3">
      <c r="A2915" t="s">
        <v>3998</v>
      </c>
      <c r="B2915" s="1">
        <v>45112</v>
      </c>
      <c r="C2915" t="s">
        <v>160</v>
      </c>
      <c r="D2915" t="s">
        <v>161</v>
      </c>
      <c r="E2915" t="s">
        <v>33</v>
      </c>
      <c r="F2915" t="s">
        <v>22</v>
      </c>
      <c r="G2915" t="s">
        <v>1039</v>
      </c>
      <c r="H2915">
        <v>4</v>
      </c>
      <c r="I2915">
        <v>9510.09</v>
      </c>
      <c r="J2915">
        <v>0</v>
      </c>
      <c r="K2915">
        <v>38040.36</v>
      </c>
      <c r="L2915">
        <v>10523.88</v>
      </c>
      <c r="M2915">
        <f t="shared" si="137"/>
        <v>38040.36</v>
      </c>
      <c r="N2915" t="str">
        <f t="shared" si="135"/>
        <v>Q3</v>
      </c>
      <c r="O2915" s="2">
        <f t="shared" si="136"/>
        <v>27.665037870304065</v>
      </c>
      <c r="P2915" t="str">
        <f>VLOOKUP(retail_sales_2023!C2915,customers!A:J,5,)</f>
        <v>Pune</v>
      </c>
      <c r="Q2915" t="str">
        <f>VLOOKUP(C2915,customers!A:J,10,0)</f>
        <v>Premium</v>
      </c>
    </row>
    <row r="2916" spans="1:17" x14ac:dyDescent="0.3">
      <c r="A2916" t="s">
        <v>3999</v>
      </c>
      <c r="B2916" s="1">
        <v>45045</v>
      </c>
      <c r="C2916" t="s">
        <v>1016</v>
      </c>
      <c r="D2916" t="s">
        <v>1017</v>
      </c>
      <c r="E2916" t="s">
        <v>21</v>
      </c>
      <c r="F2916" t="s">
        <v>52</v>
      </c>
      <c r="G2916" t="s">
        <v>226</v>
      </c>
      <c r="H2916">
        <v>5</v>
      </c>
      <c r="I2916">
        <v>384.55</v>
      </c>
      <c r="J2916">
        <v>0</v>
      </c>
      <c r="K2916">
        <v>1922.75</v>
      </c>
      <c r="L2916">
        <v>156.32</v>
      </c>
      <c r="M2916">
        <f t="shared" si="137"/>
        <v>1922.75</v>
      </c>
      <c r="N2916" t="str">
        <f t="shared" si="135"/>
        <v>Q2</v>
      </c>
      <c r="O2916" s="2">
        <f t="shared" si="136"/>
        <v>8.1300221037576375</v>
      </c>
      <c r="P2916" t="str">
        <f>VLOOKUP(retail_sales_2023!C2916,customers!A:J,5,)</f>
        <v>Kolkata</v>
      </c>
      <c r="Q2916" t="str">
        <f>VLOOKUP(C2916,customers!A:J,10,0)</f>
        <v>Regular</v>
      </c>
    </row>
    <row r="2917" spans="1:17" x14ac:dyDescent="0.3">
      <c r="A2917" t="s">
        <v>4000</v>
      </c>
      <c r="B2917" s="1">
        <v>44946</v>
      </c>
      <c r="C2917" t="s">
        <v>2647</v>
      </c>
      <c r="D2917" t="s">
        <v>3856</v>
      </c>
      <c r="E2917" t="s">
        <v>27</v>
      </c>
      <c r="F2917" t="s">
        <v>43</v>
      </c>
      <c r="G2917" t="s">
        <v>178</v>
      </c>
      <c r="H2917">
        <v>5</v>
      </c>
      <c r="I2917">
        <v>58816.85</v>
      </c>
      <c r="J2917">
        <v>0</v>
      </c>
      <c r="K2917">
        <v>294084.25</v>
      </c>
      <c r="L2917">
        <v>30453.25</v>
      </c>
      <c r="M2917">
        <f t="shared" si="137"/>
        <v>294084.25</v>
      </c>
      <c r="N2917" t="str">
        <f t="shared" si="135"/>
        <v>Q1</v>
      </c>
      <c r="O2917" s="2">
        <f t="shared" si="136"/>
        <v>10.355280842139624</v>
      </c>
      <c r="P2917" t="str">
        <f>VLOOKUP(retail_sales_2023!C2917,customers!A:J,5,)</f>
        <v>Jaipur</v>
      </c>
      <c r="Q2917" t="str">
        <f>VLOOKUP(C2917,customers!A:J,10,0)</f>
        <v>Regular</v>
      </c>
    </row>
    <row r="2918" spans="1:17" x14ac:dyDescent="0.3">
      <c r="A2918" t="s">
        <v>4001</v>
      </c>
      <c r="B2918" s="1">
        <v>44950</v>
      </c>
      <c r="C2918" t="s">
        <v>895</v>
      </c>
      <c r="D2918" t="s">
        <v>896</v>
      </c>
      <c r="E2918" t="s">
        <v>15</v>
      </c>
      <c r="F2918" t="s">
        <v>81</v>
      </c>
      <c r="G2918" t="s">
        <v>150</v>
      </c>
      <c r="H2918">
        <v>2</v>
      </c>
      <c r="I2918">
        <v>2395.09</v>
      </c>
      <c r="J2918">
        <v>0.05</v>
      </c>
      <c r="K2918">
        <v>4550.67</v>
      </c>
      <c r="L2918">
        <v>1031.42</v>
      </c>
      <c r="M2918">
        <f t="shared" si="137"/>
        <v>4550.6710000000003</v>
      </c>
      <c r="N2918" t="str">
        <f t="shared" si="135"/>
        <v>Q1</v>
      </c>
      <c r="O2918" s="2">
        <f t="shared" si="136"/>
        <v>22.665233910610965</v>
      </c>
      <c r="P2918" t="str">
        <f>VLOOKUP(retail_sales_2023!C2918,customers!A:J,5,)</f>
        <v>Hyderabad</v>
      </c>
      <c r="Q2918" t="str">
        <f>VLOOKUP(C2918,customers!A:J,10,0)</f>
        <v>Regular</v>
      </c>
    </row>
    <row r="2919" spans="1:17" x14ac:dyDescent="0.3">
      <c r="A2919" t="s">
        <v>4002</v>
      </c>
      <c r="B2919" s="1">
        <v>44945</v>
      </c>
      <c r="C2919" t="s">
        <v>1758</v>
      </c>
      <c r="D2919" t="s">
        <v>1759</v>
      </c>
      <c r="E2919" t="s">
        <v>15</v>
      </c>
      <c r="F2919" t="s">
        <v>52</v>
      </c>
      <c r="G2919" t="s">
        <v>235</v>
      </c>
      <c r="H2919">
        <v>4</v>
      </c>
      <c r="I2919">
        <v>357.02</v>
      </c>
      <c r="J2919">
        <v>0.1</v>
      </c>
      <c r="K2919">
        <v>1285.27</v>
      </c>
      <c r="L2919">
        <v>116.99</v>
      </c>
      <c r="M2919">
        <f t="shared" si="137"/>
        <v>1285.2719999999999</v>
      </c>
      <c r="N2919" t="str">
        <f t="shared" si="135"/>
        <v>Q1</v>
      </c>
      <c r="O2919" s="2">
        <f t="shared" si="136"/>
        <v>9.1023675959136998</v>
      </c>
      <c r="P2919" t="str">
        <f>VLOOKUP(retail_sales_2023!C2919,customers!A:J,5,)</f>
        <v>Kochi</v>
      </c>
      <c r="Q2919" t="str">
        <f>VLOOKUP(C2919,customers!A:J,10,0)</f>
        <v>Premium</v>
      </c>
    </row>
    <row r="2920" spans="1:17" x14ac:dyDescent="0.3">
      <c r="A2920" t="s">
        <v>4003</v>
      </c>
      <c r="B2920" s="1">
        <v>45186</v>
      </c>
      <c r="C2920" t="s">
        <v>2836</v>
      </c>
      <c r="D2920" t="s">
        <v>2837</v>
      </c>
      <c r="E2920" t="s">
        <v>27</v>
      </c>
      <c r="F2920" t="s">
        <v>28</v>
      </c>
      <c r="G2920" t="s">
        <v>280</v>
      </c>
      <c r="H2920">
        <v>5</v>
      </c>
      <c r="I2920">
        <v>7979.68</v>
      </c>
      <c r="J2920">
        <v>0.1</v>
      </c>
      <c r="K2920">
        <v>35908.559999999998</v>
      </c>
      <c r="L2920">
        <v>8413.9</v>
      </c>
      <c r="M2920">
        <f t="shared" si="137"/>
        <v>35908.560000000005</v>
      </c>
      <c r="N2920" t="str">
        <f t="shared" si="135"/>
        <v>Q3</v>
      </c>
      <c r="O2920" s="2">
        <f t="shared" si="136"/>
        <v>23.431460353742953</v>
      </c>
      <c r="P2920" t="str">
        <f>VLOOKUP(retail_sales_2023!C2920,customers!A:J,5,)</f>
        <v>Jaipur</v>
      </c>
      <c r="Q2920" t="str">
        <f>VLOOKUP(C2920,customers!A:J,10,0)</f>
        <v>Occasional</v>
      </c>
    </row>
    <row r="2921" spans="1:17" x14ac:dyDescent="0.3">
      <c r="A2921" t="s">
        <v>4004</v>
      </c>
      <c r="B2921" s="1">
        <v>45146</v>
      </c>
      <c r="C2921" t="s">
        <v>84</v>
      </c>
      <c r="D2921" t="s">
        <v>85</v>
      </c>
      <c r="E2921" t="s">
        <v>33</v>
      </c>
      <c r="F2921" t="s">
        <v>43</v>
      </c>
      <c r="G2921" t="s">
        <v>272</v>
      </c>
      <c r="H2921">
        <v>4</v>
      </c>
      <c r="I2921">
        <v>58857.75</v>
      </c>
      <c r="J2921">
        <v>0.15</v>
      </c>
      <c r="K2921">
        <v>200116.35</v>
      </c>
      <c r="L2921">
        <v>22739.53</v>
      </c>
      <c r="M2921">
        <f t="shared" si="137"/>
        <v>200116.35</v>
      </c>
      <c r="N2921" t="str">
        <f t="shared" si="135"/>
        <v>Q3</v>
      </c>
      <c r="O2921" s="2">
        <f t="shared" si="136"/>
        <v>11.363154484878422</v>
      </c>
      <c r="P2921" t="str">
        <f>VLOOKUP(retail_sales_2023!C2921,customers!A:J,5,)</f>
        <v>Mumbai</v>
      </c>
      <c r="Q2921" t="str">
        <f>VLOOKUP(C2921,customers!A:J,10,0)</f>
        <v>Regular</v>
      </c>
    </row>
    <row r="2922" spans="1:17" x14ac:dyDescent="0.3">
      <c r="A2922" t="s">
        <v>4005</v>
      </c>
      <c r="B2922" s="1">
        <v>44946</v>
      </c>
      <c r="C2922" t="s">
        <v>698</v>
      </c>
      <c r="D2922" t="s">
        <v>699</v>
      </c>
      <c r="E2922" t="s">
        <v>27</v>
      </c>
      <c r="F2922" t="s">
        <v>43</v>
      </c>
      <c r="G2922" t="s">
        <v>110</v>
      </c>
      <c r="H2922">
        <v>1</v>
      </c>
      <c r="I2922">
        <v>78125.77</v>
      </c>
      <c r="J2922">
        <v>0.05</v>
      </c>
      <c r="K2922">
        <v>74219.48</v>
      </c>
      <c r="L2922">
        <v>7521.5</v>
      </c>
      <c r="M2922">
        <f t="shared" si="137"/>
        <v>74219.481499999994</v>
      </c>
      <c r="N2922" t="str">
        <f t="shared" si="135"/>
        <v>Q1</v>
      </c>
      <c r="O2922" s="2">
        <f t="shared" si="136"/>
        <v>10.134131901759485</v>
      </c>
      <c r="P2922" t="str">
        <f>VLOOKUP(retail_sales_2023!C2922,customers!A:J,5,)</f>
        <v>Jaipur</v>
      </c>
      <c r="Q2922" t="str">
        <f>VLOOKUP(C2922,customers!A:J,10,0)</f>
        <v>Premium</v>
      </c>
    </row>
    <row r="2923" spans="1:17" x14ac:dyDescent="0.3">
      <c r="A2923" t="s">
        <v>4006</v>
      </c>
      <c r="B2923" s="1">
        <v>45104</v>
      </c>
      <c r="C2923" t="s">
        <v>2259</v>
      </c>
      <c r="D2923" t="s">
        <v>2260</v>
      </c>
      <c r="E2923" t="s">
        <v>21</v>
      </c>
      <c r="F2923" t="s">
        <v>43</v>
      </c>
      <c r="G2923" t="s">
        <v>128</v>
      </c>
      <c r="H2923">
        <v>5</v>
      </c>
      <c r="I2923">
        <v>30470.86</v>
      </c>
      <c r="J2923">
        <v>0.05</v>
      </c>
      <c r="K2923">
        <v>144736.57999999999</v>
      </c>
      <c r="L2923">
        <v>22436.240000000002</v>
      </c>
      <c r="M2923">
        <f t="shared" si="137"/>
        <v>144736.58499999999</v>
      </c>
      <c r="N2923" t="str">
        <f t="shared" si="135"/>
        <v>Q2</v>
      </c>
      <c r="O2923" s="2">
        <f t="shared" si="136"/>
        <v>15.501430253499151</v>
      </c>
      <c r="P2923" t="str">
        <f>VLOOKUP(retail_sales_2023!C2923,customers!A:J,5,)</f>
        <v>Bhubaneswar</v>
      </c>
      <c r="Q2923" t="str">
        <f>VLOOKUP(C2923,customers!A:J,10,0)</f>
        <v>Regular</v>
      </c>
    </row>
    <row r="2924" spans="1:17" x14ac:dyDescent="0.3">
      <c r="A2924" t="s">
        <v>4007</v>
      </c>
      <c r="B2924" s="1">
        <v>45028</v>
      </c>
      <c r="C2924" t="s">
        <v>1687</v>
      </c>
      <c r="D2924" t="s">
        <v>1688</v>
      </c>
      <c r="E2924" t="s">
        <v>27</v>
      </c>
      <c r="F2924" t="s">
        <v>52</v>
      </c>
      <c r="G2924" t="s">
        <v>169</v>
      </c>
      <c r="H2924">
        <v>9</v>
      </c>
      <c r="I2924">
        <v>102.55</v>
      </c>
      <c r="J2924">
        <v>0.1</v>
      </c>
      <c r="K2924">
        <v>830.65</v>
      </c>
      <c r="L2924">
        <v>69.209999999999994</v>
      </c>
      <c r="M2924">
        <f t="shared" si="137"/>
        <v>830.65499999999997</v>
      </c>
      <c r="N2924" t="str">
        <f t="shared" si="135"/>
        <v>Q2</v>
      </c>
      <c r="O2924" s="2">
        <f t="shared" si="136"/>
        <v>8.3320291338108703</v>
      </c>
      <c r="P2924" t="str">
        <f>VLOOKUP(retail_sales_2023!C2924,customers!A:J,5,)</f>
        <v>Chandigarh</v>
      </c>
      <c r="Q2924" t="str">
        <f>VLOOKUP(C2924,customers!A:J,10,0)</f>
        <v>Occasional</v>
      </c>
    </row>
    <row r="2925" spans="1:17" x14ac:dyDescent="0.3">
      <c r="A2925" t="s">
        <v>4008</v>
      </c>
      <c r="B2925" s="1">
        <v>45013</v>
      </c>
      <c r="C2925" t="s">
        <v>1878</v>
      </c>
      <c r="D2925" t="s">
        <v>1879</v>
      </c>
      <c r="E2925" t="s">
        <v>33</v>
      </c>
      <c r="F2925" t="s">
        <v>43</v>
      </c>
      <c r="G2925" t="s">
        <v>243</v>
      </c>
      <c r="H2925">
        <v>5</v>
      </c>
      <c r="I2925">
        <v>72540.34</v>
      </c>
      <c r="J2925">
        <v>0.15</v>
      </c>
      <c r="K2925">
        <v>308296.44</v>
      </c>
      <c r="L2925">
        <v>36523.86</v>
      </c>
      <c r="M2925">
        <f t="shared" si="137"/>
        <v>308296.44499999995</v>
      </c>
      <c r="N2925" t="str">
        <f t="shared" si="135"/>
        <v>Q1</v>
      </c>
      <c r="O2925" s="2">
        <f t="shared" si="136"/>
        <v>11.846993757047599</v>
      </c>
      <c r="P2925" t="str">
        <f>VLOOKUP(retail_sales_2023!C2925,customers!A:J,5,)</f>
        <v>Mumbai</v>
      </c>
      <c r="Q2925" t="str">
        <f>VLOOKUP(C2925,customers!A:J,10,0)</f>
        <v>Regular</v>
      </c>
    </row>
    <row r="2926" spans="1:17" x14ac:dyDescent="0.3">
      <c r="A2926" t="s">
        <v>4009</v>
      </c>
      <c r="B2926" s="1">
        <v>45262</v>
      </c>
      <c r="C2926" t="s">
        <v>1758</v>
      </c>
      <c r="D2926" t="s">
        <v>1759</v>
      </c>
      <c r="E2926" t="s">
        <v>15</v>
      </c>
      <c r="F2926" t="s">
        <v>81</v>
      </c>
      <c r="G2926" t="s">
        <v>239</v>
      </c>
      <c r="H2926">
        <v>2</v>
      </c>
      <c r="I2926">
        <v>3869.78</v>
      </c>
      <c r="J2926">
        <v>0.1</v>
      </c>
      <c r="K2926">
        <v>6965.6</v>
      </c>
      <c r="L2926">
        <v>2196.59</v>
      </c>
      <c r="M2926">
        <f t="shared" si="137"/>
        <v>6965.6040000000003</v>
      </c>
      <c r="N2926" t="str">
        <f t="shared" si="135"/>
        <v>Q4</v>
      </c>
      <c r="O2926" s="2">
        <f t="shared" si="136"/>
        <v>31.534828299069716</v>
      </c>
      <c r="P2926" t="str">
        <f>VLOOKUP(retail_sales_2023!C2926,customers!A:J,5,)</f>
        <v>Kochi</v>
      </c>
      <c r="Q2926" t="str">
        <f>VLOOKUP(C2926,customers!A:J,10,0)</f>
        <v>Premium</v>
      </c>
    </row>
    <row r="2927" spans="1:17" x14ac:dyDescent="0.3">
      <c r="A2927" t="s">
        <v>4010</v>
      </c>
      <c r="B2927" s="1">
        <v>45247</v>
      </c>
      <c r="C2927" t="s">
        <v>607</v>
      </c>
      <c r="D2927" t="s">
        <v>608</v>
      </c>
      <c r="E2927" t="s">
        <v>21</v>
      </c>
      <c r="F2927" t="s">
        <v>22</v>
      </c>
      <c r="G2927" t="s">
        <v>1039</v>
      </c>
      <c r="H2927">
        <v>5</v>
      </c>
      <c r="I2927">
        <v>13537.66</v>
      </c>
      <c r="J2927">
        <v>0.1</v>
      </c>
      <c r="K2927">
        <v>60919.47</v>
      </c>
      <c r="L2927">
        <v>16343.14</v>
      </c>
      <c r="M2927">
        <f t="shared" si="137"/>
        <v>60919.47</v>
      </c>
      <c r="N2927" t="str">
        <f t="shared" si="135"/>
        <v>Q4</v>
      </c>
      <c r="O2927" s="2">
        <f t="shared" si="136"/>
        <v>26.827449418059611</v>
      </c>
      <c r="P2927" t="str">
        <f>VLOOKUP(retail_sales_2023!C2927,customers!A:J,5,)</f>
        <v>Ranchi</v>
      </c>
      <c r="Q2927" t="str">
        <f>VLOOKUP(C2927,customers!A:J,10,0)</f>
        <v>Regular</v>
      </c>
    </row>
    <row r="2928" spans="1:17" x14ac:dyDescent="0.3">
      <c r="A2928" t="s">
        <v>4011</v>
      </c>
      <c r="B2928" s="1">
        <v>44987</v>
      </c>
      <c r="C2928" t="s">
        <v>50</v>
      </c>
      <c r="D2928" t="s">
        <v>51</v>
      </c>
      <c r="E2928" t="s">
        <v>21</v>
      </c>
      <c r="F2928" t="s">
        <v>22</v>
      </c>
      <c r="G2928" t="s">
        <v>146</v>
      </c>
      <c r="H2928">
        <v>2</v>
      </c>
      <c r="I2928">
        <v>9131.39</v>
      </c>
      <c r="J2928">
        <v>0.05</v>
      </c>
      <c r="K2928">
        <v>17349.64</v>
      </c>
      <c r="L2928">
        <v>4710.0600000000004</v>
      </c>
      <c r="M2928">
        <f t="shared" si="137"/>
        <v>17349.641</v>
      </c>
      <c r="N2928" t="str">
        <f t="shared" si="135"/>
        <v>Q1</v>
      </c>
      <c r="O2928" s="2">
        <f t="shared" si="136"/>
        <v>27.1478831837433</v>
      </c>
      <c r="P2928" t="str">
        <f>VLOOKUP(retail_sales_2023!C2928,customers!A:J,5,)</f>
        <v>Patna</v>
      </c>
      <c r="Q2928" t="str">
        <f>VLOOKUP(C2928,customers!A:J,10,0)</f>
        <v>Premium</v>
      </c>
    </row>
    <row r="2929" spans="1:17" x14ac:dyDescent="0.3">
      <c r="A2929" t="s">
        <v>4012</v>
      </c>
      <c r="B2929" s="1">
        <v>45096</v>
      </c>
      <c r="C2929" t="s">
        <v>1240</v>
      </c>
      <c r="D2929" t="s">
        <v>1241</v>
      </c>
      <c r="E2929" t="s">
        <v>33</v>
      </c>
      <c r="F2929" t="s">
        <v>81</v>
      </c>
      <c r="G2929" t="s">
        <v>105</v>
      </c>
      <c r="H2929">
        <v>3</v>
      </c>
      <c r="I2929">
        <v>625.87</v>
      </c>
      <c r="J2929">
        <v>0</v>
      </c>
      <c r="K2929">
        <v>1877.61</v>
      </c>
      <c r="L2929">
        <v>640.41</v>
      </c>
      <c r="M2929">
        <f t="shared" si="137"/>
        <v>1877.6100000000001</v>
      </c>
      <c r="N2929" t="str">
        <f t="shared" si="135"/>
        <v>Q2</v>
      </c>
      <c r="O2929" s="2">
        <f t="shared" si="136"/>
        <v>34.107722050905146</v>
      </c>
      <c r="P2929" t="str">
        <f>VLOOKUP(retail_sales_2023!C2929,customers!A:J,5,)</f>
        <v>Surat</v>
      </c>
      <c r="Q2929" t="str">
        <f>VLOOKUP(C2929,customers!A:J,10,0)</f>
        <v>Premium</v>
      </c>
    </row>
    <row r="2930" spans="1:17" x14ac:dyDescent="0.3">
      <c r="A2930" t="s">
        <v>4013</v>
      </c>
      <c r="B2930" s="1">
        <v>45036</v>
      </c>
      <c r="C2930" t="s">
        <v>1557</v>
      </c>
      <c r="D2930" t="s">
        <v>1558</v>
      </c>
      <c r="E2930" t="s">
        <v>27</v>
      </c>
      <c r="F2930" t="s">
        <v>81</v>
      </c>
      <c r="G2930" t="s">
        <v>264</v>
      </c>
      <c r="H2930">
        <v>3</v>
      </c>
      <c r="I2930">
        <v>2629.03</v>
      </c>
      <c r="J2930">
        <v>0.1</v>
      </c>
      <c r="K2930">
        <v>7098.38</v>
      </c>
      <c r="L2930">
        <v>2658.05</v>
      </c>
      <c r="M2930">
        <f t="shared" si="137"/>
        <v>7098.3810000000003</v>
      </c>
      <c r="N2930" t="str">
        <f t="shared" si="135"/>
        <v>Q2</v>
      </c>
      <c r="O2930" s="2">
        <f t="shared" si="136"/>
        <v>37.445867930429202</v>
      </c>
      <c r="P2930" t="str">
        <f>VLOOKUP(retail_sales_2023!C2930,customers!A:J,5,)</f>
        <v>Delhi</v>
      </c>
      <c r="Q2930" t="str">
        <f>VLOOKUP(C2930,customers!A:J,10,0)</f>
        <v>Premium</v>
      </c>
    </row>
    <row r="2931" spans="1:17" x14ac:dyDescent="0.3">
      <c r="A2931" t="s">
        <v>4014</v>
      </c>
      <c r="B2931" s="1">
        <v>45080</v>
      </c>
      <c r="C2931" t="s">
        <v>628</v>
      </c>
      <c r="D2931" t="s">
        <v>629</v>
      </c>
      <c r="E2931" t="s">
        <v>27</v>
      </c>
      <c r="F2931" t="s">
        <v>52</v>
      </c>
      <c r="G2931" t="s">
        <v>53</v>
      </c>
      <c r="H2931">
        <v>7</v>
      </c>
      <c r="I2931">
        <v>160.08000000000001</v>
      </c>
      <c r="J2931">
        <v>0</v>
      </c>
      <c r="K2931">
        <v>1120.56</v>
      </c>
      <c r="L2931">
        <v>86.8</v>
      </c>
      <c r="M2931">
        <f t="shared" si="137"/>
        <v>1120.5600000000002</v>
      </c>
      <c r="N2931" t="str">
        <f t="shared" si="135"/>
        <v>Q2</v>
      </c>
      <c r="O2931" s="2">
        <f t="shared" si="136"/>
        <v>7.7461269365317342</v>
      </c>
      <c r="P2931" t="str">
        <f>VLOOKUP(retail_sales_2023!C2931,customers!A:J,5,)</f>
        <v>Chandigarh</v>
      </c>
      <c r="Q2931" t="str">
        <f>VLOOKUP(C2931,customers!A:J,10,0)</f>
        <v>Premium</v>
      </c>
    </row>
    <row r="2932" spans="1:17" x14ac:dyDescent="0.3">
      <c r="A2932" t="s">
        <v>4015</v>
      </c>
      <c r="B2932" s="1">
        <v>45211</v>
      </c>
      <c r="C2932" t="s">
        <v>1433</v>
      </c>
      <c r="D2932" t="s">
        <v>1434</v>
      </c>
      <c r="E2932" t="s">
        <v>15</v>
      </c>
      <c r="F2932" t="s">
        <v>52</v>
      </c>
      <c r="G2932" t="s">
        <v>937</v>
      </c>
      <c r="H2932">
        <v>8</v>
      </c>
      <c r="I2932">
        <v>750.56</v>
      </c>
      <c r="J2932">
        <v>0.1</v>
      </c>
      <c r="K2932">
        <v>5404.03</v>
      </c>
      <c r="L2932">
        <v>488.98</v>
      </c>
      <c r="M2932">
        <f t="shared" si="137"/>
        <v>5404.0320000000002</v>
      </c>
      <c r="N2932" t="str">
        <f t="shared" si="135"/>
        <v>Q4</v>
      </c>
      <c r="O2932" s="2">
        <f t="shared" si="136"/>
        <v>9.0484323736174677</v>
      </c>
      <c r="P2932" t="str">
        <f>VLOOKUP(retail_sales_2023!C2932,customers!A:J,5,)</f>
        <v>Coimbatore</v>
      </c>
      <c r="Q2932" t="str">
        <f>VLOOKUP(C2932,customers!A:J,10,0)</f>
        <v>Premium</v>
      </c>
    </row>
    <row r="2933" spans="1:17" x14ac:dyDescent="0.3">
      <c r="A2933" t="s">
        <v>4016</v>
      </c>
      <c r="B2933" s="1">
        <v>44987</v>
      </c>
      <c r="C2933" t="s">
        <v>1117</v>
      </c>
      <c r="D2933" t="s">
        <v>1118</v>
      </c>
      <c r="E2933" t="s">
        <v>33</v>
      </c>
      <c r="F2933" t="s">
        <v>81</v>
      </c>
      <c r="G2933" t="s">
        <v>101</v>
      </c>
      <c r="H2933">
        <v>4</v>
      </c>
      <c r="I2933">
        <v>4413.9799999999996</v>
      </c>
      <c r="J2933">
        <v>0.15</v>
      </c>
      <c r="K2933">
        <v>15007.53</v>
      </c>
      <c r="L2933">
        <v>3962.19</v>
      </c>
      <c r="M2933">
        <f t="shared" si="137"/>
        <v>15007.531999999997</v>
      </c>
      <c r="N2933" t="str">
        <f t="shared" si="135"/>
        <v>Q1</v>
      </c>
      <c r="O2933" s="2">
        <f t="shared" si="136"/>
        <v>26.401346524044929</v>
      </c>
      <c r="P2933" t="str">
        <f>VLOOKUP(retail_sales_2023!C2933,customers!A:J,5,)</f>
        <v>Mumbai</v>
      </c>
      <c r="Q2933" t="str">
        <f>VLOOKUP(C2933,customers!A:J,10,0)</f>
        <v>Regular</v>
      </c>
    </row>
    <row r="2934" spans="1:17" x14ac:dyDescent="0.3">
      <c r="A2934" t="s">
        <v>4017</v>
      </c>
      <c r="B2934" s="1">
        <v>44928</v>
      </c>
      <c r="C2934" t="s">
        <v>708</v>
      </c>
      <c r="D2934" t="s">
        <v>709</v>
      </c>
      <c r="E2934" t="s">
        <v>33</v>
      </c>
      <c r="F2934" t="s">
        <v>43</v>
      </c>
      <c r="G2934" t="s">
        <v>272</v>
      </c>
      <c r="H2934">
        <v>3</v>
      </c>
      <c r="I2934">
        <v>38049.46</v>
      </c>
      <c r="J2934">
        <v>0</v>
      </c>
      <c r="K2934">
        <v>114148.38</v>
      </c>
      <c r="L2934">
        <v>16071.34</v>
      </c>
      <c r="M2934">
        <f t="shared" si="137"/>
        <v>114148.38</v>
      </c>
      <c r="N2934" t="str">
        <f t="shared" si="135"/>
        <v>Q1</v>
      </c>
      <c r="O2934" s="2">
        <f t="shared" si="136"/>
        <v>14.0793412924476</v>
      </c>
      <c r="P2934" t="str">
        <f>VLOOKUP(retail_sales_2023!C2934,customers!A:J,5,)</f>
        <v>Mumbai</v>
      </c>
      <c r="Q2934" t="str">
        <f>VLOOKUP(C2934,customers!A:J,10,0)</f>
        <v>Premium</v>
      </c>
    </row>
    <row r="2935" spans="1:17" x14ac:dyDescent="0.3">
      <c r="A2935" t="s">
        <v>4018</v>
      </c>
      <c r="B2935" s="1">
        <v>45231</v>
      </c>
      <c r="C2935" t="s">
        <v>1310</v>
      </c>
      <c r="D2935" t="s">
        <v>1311</v>
      </c>
      <c r="E2935" t="s">
        <v>33</v>
      </c>
      <c r="F2935" t="s">
        <v>81</v>
      </c>
      <c r="G2935" t="s">
        <v>105</v>
      </c>
      <c r="H2935">
        <v>3</v>
      </c>
      <c r="I2935">
        <v>466.05</v>
      </c>
      <c r="J2935">
        <v>0</v>
      </c>
      <c r="K2935">
        <v>1398.15</v>
      </c>
      <c r="L2935">
        <v>483.22</v>
      </c>
      <c r="M2935">
        <f t="shared" si="137"/>
        <v>1398.15</v>
      </c>
      <c r="N2935" t="str">
        <f t="shared" si="135"/>
        <v>Q4</v>
      </c>
      <c r="O2935" s="2">
        <f t="shared" si="136"/>
        <v>34.561384686907701</v>
      </c>
      <c r="P2935" t="str">
        <f>VLOOKUP(retail_sales_2023!C2935,customers!A:J,5,)</f>
        <v>Mumbai</v>
      </c>
      <c r="Q2935" t="str">
        <f>VLOOKUP(C2935,customers!A:J,10,0)</f>
        <v>Occasional</v>
      </c>
    </row>
    <row r="2936" spans="1:17" x14ac:dyDescent="0.3">
      <c r="A2936" t="s">
        <v>4019</v>
      </c>
      <c r="B2936" s="1">
        <v>45087</v>
      </c>
      <c r="C2936" t="s">
        <v>832</v>
      </c>
      <c r="D2936" t="s">
        <v>833</v>
      </c>
      <c r="E2936" t="s">
        <v>33</v>
      </c>
      <c r="F2936" t="s">
        <v>81</v>
      </c>
      <c r="G2936" t="s">
        <v>239</v>
      </c>
      <c r="H2936">
        <v>2</v>
      </c>
      <c r="I2936">
        <v>4052.99</v>
      </c>
      <c r="J2936">
        <v>0</v>
      </c>
      <c r="K2936">
        <v>8105.98</v>
      </c>
      <c r="L2936">
        <v>3022.7</v>
      </c>
      <c r="M2936">
        <f t="shared" si="137"/>
        <v>8105.98</v>
      </c>
      <c r="N2936" t="str">
        <f t="shared" si="135"/>
        <v>Q2</v>
      </c>
      <c r="O2936" s="2">
        <f t="shared" si="136"/>
        <v>37.28975398409569</v>
      </c>
      <c r="P2936" t="str">
        <f>VLOOKUP(retail_sales_2023!C2936,customers!A:J,5,)</f>
        <v>Surat</v>
      </c>
      <c r="Q2936" t="str">
        <f>VLOOKUP(C2936,customers!A:J,10,0)</f>
        <v>Premium</v>
      </c>
    </row>
    <row r="2937" spans="1:17" x14ac:dyDescent="0.3">
      <c r="A2937" t="s">
        <v>4020</v>
      </c>
      <c r="B2937" s="1">
        <v>44970</v>
      </c>
      <c r="C2937" t="s">
        <v>278</v>
      </c>
      <c r="D2937" t="s">
        <v>279</v>
      </c>
      <c r="E2937" t="s">
        <v>33</v>
      </c>
      <c r="F2937" t="s">
        <v>81</v>
      </c>
      <c r="G2937" t="s">
        <v>470</v>
      </c>
      <c r="H2937">
        <v>4</v>
      </c>
      <c r="I2937">
        <v>766.73</v>
      </c>
      <c r="J2937">
        <v>0.2</v>
      </c>
      <c r="K2937">
        <v>2453.54</v>
      </c>
      <c r="L2937">
        <v>673.42</v>
      </c>
      <c r="M2937">
        <f t="shared" si="137"/>
        <v>2453.5360000000001</v>
      </c>
      <c r="N2937" t="str">
        <f t="shared" si="135"/>
        <v>Q1</v>
      </c>
      <c r="O2937" s="2">
        <f t="shared" si="136"/>
        <v>27.446872681920816</v>
      </c>
      <c r="P2937" t="str">
        <f>VLOOKUP(retail_sales_2023!C2937,customers!A:J,5,)</f>
        <v>Pune</v>
      </c>
      <c r="Q2937" t="str">
        <f>VLOOKUP(C2937,customers!A:J,10,0)</f>
        <v>Premium</v>
      </c>
    </row>
    <row r="2938" spans="1:17" x14ac:dyDescent="0.3">
      <c r="A2938" t="s">
        <v>4021</v>
      </c>
      <c r="B2938" s="1">
        <v>45062</v>
      </c>
      <c r="C2938" t="s">
        <v>663</v>
      </c>
      <c r="D2938" t="s">
        <v>1776</v>
      </c>
      <c r="E2938" t="s">
        <v>27</v>
      </c>
      <c r="F2938" t="s">
        <v>16</v>
      </c>
      <c r="G2938" t="s">
        <v>192</v>
      </c>
      <c r="H2938">
        <v>3</v>
      </c>
      <c r="I2938">
        <v>907.02</v>
      </c>
      <c r="J2938">
        <v>0.1</v>
      </c>
      <c r="K2938">
        <v>2448.9499999999998</v>
      </c>
      <c r="L2938">
        <v>866.51</v>
      </c>
      <c r="M2938">
        <f t="shared" si="137"/>
        <v>2448.9540000000002</v>
      </c>
      <c r="N2938" t="str">
        <f t="shared" si="135"/>
        <v>Q2</v>
      </c>
      <c r="O2938" s="2">
        <f t="shared" si="136"/>
        <v>35.382919210273798</v>
      </c>
      <c r="P2938" t="str">
        <f>VLOOKUP(retail_sales_2023!C2938,customers!A:J,5,)</f>
        <v>Lucknow</v>
      </c>
      <c r="Q2938" t="str">
        <f>VLOOKUP(C2938,customers!A:J,10,0)</f>
        <v>Premium</v>
      </c>
    </row>
    <row r="2939" spans="1:17" x14ac:dyDescent="0.3">
      <c r="A2939" t="s">
        <v>4022</v>
      </c>
      <c r="B2939" s="1">
        <v>45102</v>
      </c>
      <c r="C2939" t="s">
        <v>1189</v>
      </c>
      <c r="D2939" t="s">
        <v>1190</v>
      </c>
      <c r="E2939" t="s">
        <v>21</v>
      </c>
      <c r="F2939" t="s">
        <v>52</v>
      </c>
      <c r="G2939" t="s">
        <v>169</v>
      </c>
      <c r="H2939">
        <v>10</v>
      </c>
      <c r="I2939">
        <v>748.51</v>
      </c>
      <c r="J2939">
        <v>0.1</v>
      </c>
      <c r="K2939">
        <v>6736.59</v>
      </c>
      <c r="L2939">
        <v>391.95</v>
      </c>
      <c r="M2939">
        <f t="shared" si="137"/>
        <v>6736.59</v>
      </c>
      <c r="N2939" t="str">
        <f t="shared" si="135"/>
        <v>Q2</v>
      </c>
      <c r="O2939" s="2">
        <f t="shared" si="136"/>
        <v>5.8182255414089319</v>
      </c>
      <c r="P2939" t="str">
        <f>VLOOKUP(retail_sales_2023!C2939,customers!A:J,5,)</f>
        <v>Bhubaneswar</v>
      </c>
      <c r="Q2939" t="str">
        <f>VLOOKUP(C2939,customers!A:J,10,0)</f>
        <v>Occasional</v>
      </c>
    </row>
    <row r="2940" spans="1:17" x14ac:dyDescent="0.3">
      <c r="A2940" t="s">
        <v>4023</v>
      </c>
      <c r="B2940" s="1">
        <v>45192</v>
      </c>
      <c r="C2940" t="s">
        <v>879</v>
      </c>
      <c r="D2940" t="s">
        <v>13093</v>
      </c>
      <c r="E2940" t="s">
        <v>21</v>
      </c>
      <c r="F2940" t="s">
        <v>52</v>
      </c>
      <c r="G2940" t="s">
        <v>133</v>
      </c>
      <c r="H2940">
        <v>4</v>
      </c>
      <c r="I2940">
        <v>697.35</v>
      </c>
      <c r="J2940">
        <v>0.2</v>
      </c>
      <c r="K2940">
        <v>2231.52</v>
      </c>
      <c r="L2940">
        <v>140.86000000000001</v>
      </c>
      <c r="M2940">
        <f t="shared" si="137"/>
        <v>2231.52</v>
      </c>
      <c r="N2940" t="str">
        <f t="shared" si="135"/>
        <v>Q3</v>
      </c>
      <c r="O2940" s="2">
        <f t="shared" si="136"/>
        <v>6.3122893812289389</v>
      </c>
      <c r="P2940" t="str">
        <f>VLOOKUP(retail_sales_2023!C2940,customers!A:J,5,)</f>
        <v>Patna</v>
      </c>
      <c r="Q2940" t="str">
        <f>VLOOKUP(C2940,customers!A:J,10,0)</f>
        <v>Occasional</v>
      </c>
    </row>
    <row r="2941" spans="1:17" x14ac:dyDescent="0.3">
      <c r="A2941" t="s">
        <v>4024</v>
      </c>
      <c r="B2941" s="1">
        <v>45179</v>
      </c>
      <c r="C2941" t="s">
        <v>633</v>
      </c>
      <c r="D2941" t="s">
        <v>634</v>
      </c>
      <c r="E2941" t="s">
        <v>21</v>
      </c>
      <c r="F2941" t="s">
        <v>22</v>
      </c>
      <c r="G2941" t="s">
        <v>182</v>
      </c>
      <c r="H2941">
        <v>1</v>
      </c>
      <c r="I2941">
        <v>30714.02</v>
      </c>
      <c r="J2941">
        <v>0.25</v>
      </c>
      <c r="K2941">
        <v>23035.51</v>
      </c>
      <c r="L2941">
        <v>5916.35</v>
      </c>
      <c r="M2941">
        <f t="shared" si="137"/>
        <v>23035.514999999999</v>
      </c>
      <c r="N2941" t="str">
        <f t="shared" si="135"/>
        <v>Q3</v>
      </c>
      <c r="O2941" s="2">
        <f t="shared" si="136"/>
        <v>25.683607612768288</v>
      </c>
      <c r="P2941" t="str">
        <f>VLOOKUP(retail_sales_2023!C2941,customers!A:J,5,)</f>
        <v>Kolkata</v>
      </c>
      <c r="Q2941" t="str">
        <f>VLOOKUP(C2941,customers!A:J,10,0)</f>
        <v>Premium</v>
      </c>
    </row>
    <row r="2942" spans="1:17" x14ac:dyDescent="0.3">
      <c r="A2942" t="s">
        <v>4025</v>
      </c>
      <c r="B2942" s="1">
        <v>45187</v>
      </c>
      <c r="C2942" t="s">
        <v>1285</v>
      </c>
      <c r="D2942" t="s">
        <v>1286</v>
      </c>
      <c r="E2942" t="s">
        <v>27</v>
      </c>
      <c r="F2942" t="s">
        <v>16</v>
      </c>
      <c r="G2942" t="s">
        <v>319</v>
      </c>
      <c r="H2942">
        <v>5</v>
      </c>
      <c r="I2942">
        <v>438.36</v>
      </c>
      <c r="J2942">
        <v>0</v>
      </c>
      <c r="K2942">
        <v>2191.8000000000002</v>
      </c>
      <c r="L2942">
        <v>688.63</v>
      </c>
      <c r="M2942">
        <f t="shared" si="137"/>
        <v>2191.8000000000002</v>
      </c>
      <c r="N2942" t="str">
        <f t="shared" si="135"/>
        <v>Q3</v>
      </c>
      <c r="O2942" s="2">
        <f t="shared" si="136"/>
        <v>31.418468838397661</v>
      </c>
      <c r="P2942" t="str">
        <f>VLOOKUP(retail_sales_2023!C2942,customers!A:J,5,)</f>
        <v>Chandigarh</v>
      </c>
      <c r="Q2942" t="str">
        <f>VLOOKUP(C2942,customers!A:J,10,0)</f>
        <v>Occasional</v>
      </c>
    </row>
    <row r="2943" spans="1:17" x14ac:dyDescent="0.3">
      <c r="A2943" t="s">
        <v>4026</v>
      </c>
      <c r="B2943" s="1">
        <v>45143</v>
      </c>
      <c r="C2943" t="s">
        <v>3118</v>
      </c>
      <c r="D2943" t="s">
        <v>3119</v>
      </c>
      <c r="E2943" t="s">
        <v>33</v>
      </c>
      <c r="F2943" t="s">
        <v>43</v>
      </c>
      <c r="G2943" t="s">
        <v>301</v>
      </c>
      <c r="H2943">
        <v>5</v>
      </c>
      <c r="I2943">
        <v>42553.2</v>
      </c>
      <c r="J2943">
        <v>0.1</v>
      </c>
      <c r="K2943">
        <v>191489.4</v>
      </c>
      <c r="L2943">
        <v>26724.04</v>
      </c>
      <c r="M2943">
        <f t="shared" si="137"/>
        <v>191489.4</v>
      </c>
      <c r="N2943" t="str">
        <f t="shared" si="135"/>
        <v>Q3</v>
      </c>
      <c r="O2943" s="2">
        <f t="shared" si="136"/>
        <v>13.955884764378604</v>
      </c>
      <c r="P2943" t="str">
        <f>VLOOKUP(retail_sales_2023!C2943,customers!A:J,5,)</f>
        <v>Surat</v>
      </c>
      <c r="Q2943" t="str">
        <f>VLOOKUP(C2943,customers!A:J,10,0)</f>
        <v>Premium</v>
      </c>
    </row>
    <row r="2944" spans="1:17" x14ac:dyDescent="0.3">
      <c r="A2944" t="s">
        <v>4027</v>
      </c>
      <c r="B2944" s="1">
        <v>45230</v>
      </c>
      <c r="C2944" t="s">
        <v>748</v>
      </c>
      <c r="D2944" t="s">
        <v>749</v>
      </c>
      <c r="E2944" t="s">
        <v>33</v>
      </c>
      <c r="F2944" t="s">
        <v>43</v>
      </c>
      <c r="G2944" t="s">
        <v>301</v>
      </c>
      <c r="H2944">
        <v>2</v>
      </c>
      <c r="I2944">
        <v>79876.789999999994</v>
      </c>
      <c r="J2944">
        <v>0</v>
      </c>
      <c r="K2944">
        <v>159753.57999999999</v>
      </c>
      <c r="L2944">
        <v>22566.28</v>
      </c>
      <c r="M2944">
        <f t="shared" si="137"/>
        <v>159753.57999999999</v>
      </c>
      <c r="N2944" t="str">
        <f t="shared" si="135"/>
        <v>Q4</v>
      </c>
      <c r="O2944" s="2">
        <f t="shared" si="136"/>
        <v>14.125680313392664</v>
      </c>
      <c r="P2944" t="str">
        <f>VLOOKUP(retail_sales_2023!C2944,customers!A:J,5,)</f>
        <v>Surat</v>
      </c>
      <c r="Q2944" t="str">
        <f>VLOOKUP(C2944,customers!A:J,10,0)</f>
        <v>Premium</v>
      </c>
    </row>
    <row r="2945" spans="1:17" x14ac:dyDescent="0.3">
      <c r="A2945" t="s">
        <v>4028</v>
      </c>
      <c r="B2945" s="1">
        <v>44940</v>
      </c>
      <c r="C2945" t="s">
        <v>46</v>
      </c>
      <c r="D2945" t="s">
        <v>47</v>
      </c>
      <c r="E2945" t="s">
        <v>21</v>
      </c>
      <c r="F2945" t="s">
        <v>38</v>
      </c>
      <c r="G2945" t="s">
        <v>395</v>
      </c>
      <c r="H2945">
        <v>1</v>
      </c>
      <c r="I2945">
        <v>2098.36</v>
      </c>
      <c r="J2945">
        <v>0.3</v>
      </c>
      <c r="K2945">
        <v>1468.85</v>
      </c>
      <c r="L2945">
        <v>504.38</v>
      </c>
      <c r="M2945">
        <f t="shared" si="137"/>
        <v>1468.8520000000001</v>
      </c>
      <c r="N2945" t="str">
        <f t="shared" si="135"/>
        <v>Q1</v>
      </c>
      <c r="O2945" s="2">
        <f t="shared" si="136"/>
        <v>34.338428021921914</v>
      </c>
      <c r="P2945" t="str">
        <f>VLOOKUP(retail_sales_2023!C2945,customers!A:J,5,)</f>
        <v>Bhubaneswar</v>
      </c>
      <c r="Q2945" t="str">
        <f>VLOOKUP(C2945,customers!A:J,10,0)</f>
        <v>Premium</v>
      </c>
    </row>
    <row r="2946" spans="1:17" x14ac:dyDescent="0.3">
      <c r="A2946" t="s">
        <v>4029</v>
      </c>
      <c r="B2946" s="1">
        <v>45282</v>
      </c>
      <c r="C2946" t="s">
        <v>2123</v>
      </c>
      <c r="D2946" t="s">
        <v>2124</v>
      </c>
      <c r="E2946" t="s">
        <v>33</v>
      </c>
      <c r="F2946" t="s">
        <v>38</v>
      </c>
      <c r="G2946" t="s">
        <v>39</v>
      </c>
      <c r="H2946">
        <v>4</v>
      </c>
      <c r="I2946">
        <v>1525.63</v>
      </c>
      <c r="J2946">
        <v>0</v>
      </c>
      <c r="K2946">
        <v>6102.52</v>
      </c>
      <c r="L2946">
        <v>1893.54</v>
      </c>
      <c r="M2946">
        <f t="shared" si="137"/>
        <v>6102.52</v>
      </c>
      <c r="N2946" t="str">
        <f t="shared" si="135"/>
        <v>Q4</v>
      </c>
      <c r="O2946" s="2">
        <f t="shared" si="136"/>
        <v>31.02882088055426</v>
      </c>
      <c r="P2946" t="str">
        <f>VLOOKUP(retail_sales_2023!C2946,customers!A:J,5,)</f>
        <v>Ahmedabad</v>
      </c>
      <c r="Q2946" t="str">
        <f>VLOOKUP(C2946,customers!A:J,10,0)</f>
        <v>Occasional</v>
      </c>
    </row>
    <row r="2947" spans="1:17" x14ac:dyDescent="0.3">
      <c r="A2947" t="s">
        <v>4030</v>
      </c>
      <c r="B2947" s="1">
        <v>45255</v>
      </c>
      <c r="C2947" t="s">
        <v>1707</v>
      </c>
      <c r="D2947" t="s">
        <v>1708</v>
      </c>
      <c r="E2947" t="s">
        <v>15</v>
      </c>
      <c r="F2947" t="s">
        <v>43</v>
      </c>
      <c r="G2947" t="s">
        <v>121</v>
      </c>
      <c r="H2947">
        <v>1</v>
      </c>
      <c r="I2947">
        <v>71078.31</v>
      </c>
      <c r="J2947">
        <v>0</v>
      </c>
      <c r="K2947">
        <v>71078.31</v>
      </c>
      <c r="L2947">
        <v>10498.16</v>
      </c>
      <c r="M2947">
        <f t="shared" si="137"/>
        <v>71078.31</v>
      </c>
      <c r="N2947" t="str">
        <f t="shared" ref="N2947:N3010" si="138">"Q"&amp;ROUNDUP(MONTH(B2947)/3,0)</f>
        <v>Q4</v>
      </c>
      <c r="O2947" s="2">
        <f t="shared" ref="O2947:O3010" si="139">(L2947/K2947)*100</f>
        <v>14.769850324240968</v>
      </c>
      <c r="P2947" t="str">
        <f>VLOOKUP(retail_sales_2023!C2947,customers!A:J,5,)</f>
        <v>Hyderabad</v>
      </c>
      <c r="Q2947" t="str">
        <f>VLOOKUP(C2947,customers!A:J,10,0)</f>
        <v>Regular</v>
      </c>
    </row>
    <row r="2948" spans="1:17" x14ac:dyDescent="0.3">
      <c r="A2948" t="s">
        <v>4031</v>
      </c>
      <c r="B2948" s="1">
        <v>45169</v>
      </c>
      <c r="C2948" t="s">
        <v>547</v>
      </c>
      <c r="D2948" t="s">
        <v>548</v>
      </c>
      <c r="E2948" t="s">
        <v>33</v>
      </c>
      <c r="F2948" t="s">
        <v>81</v>
      </c>
      <c r="G2948" t="s">
        <v>150</v>
      </c>
      <c r="H2948">
        <v>5</v>
      </c>
      <c r="I2948">
        <v>2635.96</v>
      </c>
      <c r="J2948">
        <v>0</v>
      </c>
      <c r="K2948">
        <v>13179.8</v>
      </c>
      <c r="L2948">
        <v>3028.52</v>
      </c>
      <c r="M2948">
        <f t="shared" si="137"/>
        <v>13179.8</v>
      </c>
      <c r="N2948" t="str">
        <f t="shared" si="138"/>
        <v>Q3</v>
      </c>
      <c r="O2948" s="2">
        <f t="shared" si="139"/>
        <v>22.978497397532589</v>
      </c>
      <c r="P2948" t="str">
        <f>VLOOKUP(retail_sales_2023!C2948,customers!A:J,5,)</f>
        <v>Pune</v>
      </c>
      <c r="Q2948" t="str">
        <f>VLOOKUP(C2948,customers!A:J,10,0)</f>
        <v>Regular</v>
      </c>
    </row>
    <row r="2949" spans="1:17" x14ac:dyDescent="0.3">
      <c r="A2949" t="s">
        <v>4032</v>
      </c>
      <c r="B2949" s="1">
        <v>45246</v>
      </c>
      <c r="C2949" t="s">
        <v>1199</v>
      </c>
      <c r="D2949" t="s">
        <v>1200</v>
      </c>
      <c r="E2949" t="s">
        <v>21</v>
      </c>
      <c r="F2949" t="s">
        <v>22</v>
      </c>
      <c r="G2949" t="s">
        <v>315</v>
      </c>
      <c r="H2949">
        <v>5</v>
      </c>
      <c r="I2949">
        <v>29326.85</v>
      </c>
      <c r="J2949">
        <v>0.2</v>
      </c>
      <c r="K2949">
        <v>117307.4</v>
      </c>
      <c r="L2949">
        <v>28422.04</v>
      </c>
      <c r="M2949">
        <f t="shared" ref="M2949:M3012" si="140">H2949*I2949*(1-J2949)</f>
        <v>117307.40000000001</v>
      </c>
      <c r="N2949" t="str">
        <f t="shared" si="138"/>
        <v>Q4</v>
      </c>
      <c r="O2949" s="2">
        <f t="shared" si="139"/>
        <v>24.228684635410897</v>
      </c>
      <c r="P2949" t="str">
        <f>VLOOKUP(retail_sales_2023!C2949,customers!A:J,5,)</f>
        <v>Bhubaneswar</v>
      </c>
      <c r="Q2949" t="str">
        <f>VLOOKUP(C2949,customers!A:J,10,0)</f>
        <v>Premium</v>
      </c>
    </row>
    <row r="2950" spans="1:17" x14ac:dyDescent="0.3">
      <c r="A2950" t="s">
        <v>4033</v>
      </c>
      <c r="B2950" s="1">
        <v>44973</v>
      </c>
      <c r="C2950" t="s">
        <v>107</v>
      </c>
      <c r="D2950" t="s">
        <v>108</v>
      </c>
      <c r="E2950" t="s">
        <v>15</v>
      </c>
      <c r="F2950" t="s">
        <v>52</v>
      </c>
      <c r="G2950" t="s">
        <v>268</v>
      </c>
      <c r="H2950">
        <v>9</v>
      </c>
      <c r="I2950">
        <v>467.83</v>
      </c>
      <c r="J2950">
        <v>0.15</v>
      </c>
      <c r="K2950">
        <v>3578.9</v>
      </c>
      <c r="L2950">
        <v>215.74</v>
      </c>
      <c r="M2950">
        <f t="shared" si="140"/>
        <v>3578.8995</v>
      </c>
      <c r="N2950" t="str">
        <f t="shared" si="138"/>
        <v>Q1</v>
      </c>
      <c r="O2950" s="2">
        <f t="shared" si="139"/>
        <v>6.0281091955628829</v>
      </c>
      <c r="P2950" t="str">
        <f>VLOOKUP(retail_sales_2023!C2950,customers!A:J,5,)</f>
        <v>Chennai</v>
      </c>
      <c r="Q2950" t="str">
        <f>VLOOKUP(C2950,customers!A:J,10,0)</f>
        <v>Premium</v>
      </c>
    </row>
    <row r="2951" spans="1:17" x14ac:dyDescent="0.3">
      <c r="A2951" t="s">
        <v>4034</v>
      </c>
      <c r="B2951" s="1">
        <v>45169</v>
      </c>
      <c r="C2951" t="s">
        <v>3889</v>
      </c>
      <c r="D2951" t="s">
        <v>3890</v>
      </c>
      <c r="E2951" t="s">
        <v>27</v>
      </c>
      <c r="F2951" t="s">
        <v>52</v>
      </c>
      <c r="G2951" t="s">
        <v>169</v>
      </c>
      <c r="H2951">
        <v>9</v>
      </c>
      <c r="I2951">
        <v>92.63</v>
      </c>
      <c r="J2951">
        <v>0</v>
      </c>
      <c r="K2951">
        <v>833.67</v>
      </c>
      <c r="L2951">
        <v>85.64</v>
      </c>
      <c r="M2951">
        <f t="shared" si="140"/>
        <v>833.67</v>
      </c>
      <c r="N2951" t="str">
        <f t="shared" si="138"/>
        <v>Q3</v>
      </c>
      <c r="O2951" s="2">
        <f t="shared" si="139"/>
        <v>10.272649849460819</v>
      </c>
      <c r="P2951" t="str">
        <f>VLOOKUP(retail_sales_2023!C2951,customers!A:J,5,)</f>
        <v>Jaipur</v>
      </c>
      <c r="Q2951" t="str">
        <f>VLOOKUP(C2951,customers!A:J,10,0)</f>
        <v>Premium</v>
      </c>
    </row>
    <row r="2952" spans="1:17" x14ac:dyDescent="0.3">
      <c r="A2952" t="s">
        <v>4035</v>
      </c>
      <c r="B2952" s="1">
        <v>45025</v>
      </c>
      <c r="C2952" t="s">
        <v>1141</v>
      </c>
      <c r="D2952" t="s">
        <v>1142</v>
      </c>
      <c r="E2952" t="s">
        <v>27</v>
      </c>
      <c r="F2952" t="s">
        <v>52</v>
      </c>
      <c r="G2952" t="s">
        <v>235</v>
      </c>
      <c r="H2952">
        <v>5</v>
      </c>
      <c r="I2952">
        <v>482.8</v>
      </c>
      <c r="J2952">
        <v>0</v>
      </c>
      <c r="K2952">
        <v>2414</v>
      </c>
      <c r="L2952">
        <v>225.77</v>
      </c>
      <c r="M2952">
        <f t="shared" si="140"/>
        <v>2414</v>
      </c>
      <c r="N2952" t="str">
        <f t="shared" si="138"/>
        <v>Q2</v>
      </c>
      <c r="O2952" s="2">
        <f t="shared" si="139"/>
        <v>9.3525269262634634</v>
      </c>
      <c r="P2952" t="str">
        <f>VLOOKUP(retail_sales_2023!C2952,customers!A:J,5,)</f>
        <v>Amritsar</v>
      </c>
      <c r="Q2952" t="str">
        <f>VLOOKUP(C2952,customers!A:J,10,0)</f>
        <v>Regular</v>
      </c>
    </row>
    <row r="2953" spans="1:17" x14ac:dyDescent="0.3">
      <c r="A2953" t="s">
        <v>4036</v>
      </c>
      <c r="B2953" s="1">
        <v>45065</v>
      </c>
      <c r="C2953" t="s">
        <v>218</v>
      </c>
      <c r="D2953" t="s">
        <v>219</v>
      </c>
      <c r="E2953" t="s">
        <v>27</v>
      </c>
      <c r="F2953" t="s">
        <v>22</v>
      </c>
      <c r="G2953" t="s">
        <v>315</v>
      </c>
      <c r="H2953">
        <v>2</v>
      </c>
      <c r="I2953">
        <v>16390.97</v>
      </c>
      <c r="J2953">
        <v>0.25</v>
      </c>
      <c r="K2953">
        <v>24586.46</v>
      </c>
      <c r="L2953">
        <v>4826.01</v>
      </c>
      <c r="M2953">
        <f t="shared" si="140"/>
        <v>24586.455000000002</v>
      </c>
      <c r="N2953" t="str">
        <f t="shared" si="138"/>
        <v>Q2</v>
      </c>
      <c r="O2953" s="2">
        <f t="shared" si="139"/>
        <v>19.628730610262725</v>
      </c>
      <c r="P2953" t="str">
        <f>VLOOKUP(retail_sales_2023!C2953,customers!A:J,5,)</f>
        <v>Lucknow</v>
      </c>
      <c r="Q2953" t="str">
        <f>VLOOKUP(C2953,customers!A:J,10,0)</f>
        <v>Premium</v>
      </c>
    </row>
    <row r="2954" spans="1:17" x14ac:dyDescent="0.3">
      <c r="A2954" t="s">
        <v>4037</v>
      </c>
      <c r="B2954" s="1">
        <v>45065</v>
      </c>
      <c r="C2954" t="s">
        <v>1671</v>
      </c>
      <c r="D2954" t="s">
        <v>1672</v>
      </c>
      <c r="E2954" t="s">
        <v>15</v>
      </c>
      <c r="F2954" t="s">
        <v>28</v>
      </c>
      <c r="G2954" t="s">
        <v>61</v>
      </c>
      <c r="H2954">
        <v>1</v>
      </c>
      <c r="I2954">
        <v>3843.16</v>
      </c>
      <c r="J2954">
        <v>0</v>
      </c>
      <c r="K2954">
        <v>3843.16</v>
      </c>
      <c r="L2954">
        <v>921.53</v>
      </c>
      <c r="M2954">
        <f t="shared" si="140"/>
        <v>3843.16</v>
      </c>
      <c r="N2954" t="str">
        <f t="shared" si="138"/>
        <v>Q2</v>
      </c>
      <c r="O2954" s="2">
        <f t="shared" si="139"/>
        <v>23.978444821449017</v>
      </c>
      <c r="P2954" t="str">
        <f>VLOOKUP(retail_sales_2023!C2954,customers!A:J,5,)</f>
        <v>Hyderabad</v>
      </c>
      <c r="Q2954" t="str">
        <f>VLOOKUP(C2954,customers!A:J,10,0)</f>
        <v>Occasional</v>
      </c>
    </row>
    <row r="2955" spans="1:17" x14ac:dyDescent="0.3">
      <c r="A2955" t="s">
        <v>4038</v>
      </c>
      <c r="B2955" s="1">
        <v>45291</v>
      </c>
      <c r="C2955" t="s">
        <v>892</v>
      </c>
      <c r="D2955" t="s">
        <v>893</v>
      </c>
      <c r="E2955" t="s">
        <v>27</v>
      </c>
      <c r="F2955" t="s">
        <v>43</v>
      </c>
      <c r="G2955" t="s">
        <v>272</v>
      </c>
      <c r="H2955">
        <v>3</v>
      </c>
      <c r="I2955">
        <v>10493.11</v>
      </c>
      <c r="J2955">
        <v>0.25</v>
      </c>
      <c r="K2955">
        <v>23609.5</v>
      </c>
      <c r="L2955">
        <v>2395.56</v>
      </c>
      <c r="M2955">
        <f t="shared" si="140"/>
        <v>23609.497500000001</v>
      </c>
      <c r="N2955" t="str">
        <f t="shared" si="138"/>
        <v>Q4</v>
      </c>
      <c r="O2955" s="2">
        <f t="shared" si="139"/>
        <v>10.146593532264554</v>
      </c>
      <c r="P2955" t="str">
        <f>VLOOKUP(retail_sales_2023!C2955,customers!A:J,5,)</f>
        <v>Amritsar</v>
      </c>
      <c r="Q2955" t="str">
        <f>VLOOKUP(C2955,customers!A:J,10,0)</f>
        <v>Premium</v>
      </c>
    </row>
    <row r="2956" spans="1:17" x14ac:dyDescent="0.3">
      <c r="A2956" t="s">
        <v>4039</v>
      </c>
      <c r="B2956" s="1">
        <v>45106</v>
      </c>
      <c r="C2956" t="s">
        <v>1365</v>
      </c>
      <c r="D2956" t="s">
        <v>1366</v>
      </c>
      <c r="E2956" t="s">
        <v>27</v>
      </c>
      <c r="F2956" t="s">
        <v>22</v>
      </c>
      <c r="G2956" t="s">
        <v>1039</v>
      </c>
      <c r="H2956">
        <v>4</v>
      </c>
      <c r="I2956">
        <v>41143.83</v>
      </c>
      <c r="J2956">
        <v>0.3</v>
      </c>
      <c r="K2956">
        <v>115202.72</v>
      </c>
      <c r="L2956">
        <v>31085.02</v>
      </c>
      <c r="M2956">
        <f t="shared" si="140"/>
        <v>115202.724</v>
      </c>
      <c r="N2956" t="str">
        <f t="shared" si="138"/>
        <v>Q2</v>
      </c>
      <c r="O2956" s="2">
        <f t="shared" si="139"/>
        <v>26.982887209607554</v>
      </c>
      <c r="P2956" t="str">
        <f>VLOOKUP(retail_sales_2023!C2956,customers!A:J,5,)</f>
        <v>Lucknow</v>
      </c>
      <c r="Q2956" t="str">
        <f>VLOOKUP(C2956,customers!A:J,10,0)</f>
        <v>Premium</v>
      </c>
    </row>
    <row r="2957" spans="1:17" x14ac:dyDescent="0.3">
      <c r="A2957" t="s">
        <v>4040</v>
      </c>
      <c r="B2957" s="1">
        <v>45038</v>
      </c>
      <c r="C2957" t="s">
        <v>1543</v>
      </c>
      <c r="D2957" t="s">
        <v>1544</v>
      </c>
      <c r="E2957" t="s">
        <v>33</v>
      </c>
      <c r="F2957" t="s">
        <v>43</v>
      </c>
      <c r="G2957" t="s">
        <v>110</v>
      </c>
      <c r="H2957">
        <v>3</v>
      </c>
      <c r="I2957">
        <v>62226.49</v>
      </c>
      <c r="J2957">
        <v>0.1</v>
      </c>
      <c r="K2957">
        <v>168011.51999999999</v>
      </c>
      <c r="L2957">
        <v>21669.86</v>
      </c>
      <c r="M2957">
        <f t="shared" si="140"/>
        <v>168011.52300000002</v>
      </c>
      <c r="N2957" t="str">
        <f t="shared" si="138"/>
        <v>Q2</v>
      </c>
      <c r="O2957" s="2">
        <f t="shared" si="139"/>
        <v>12.897841767040738</v>
      </c>
      <c r="P2957" t="str">
        <f>VLOOKUP(retail_sales_2023!C2957,customers!A:J,5,)</f>
        <v>Ahmedabad</v>
      </c>
      <c r="Q2957" t="str">
        <f>VLOOKUP(C2957,customers!A:J,10,0)</f>
        <v>Regular</v>
      </c>
    </row>
    <row r="2958" spans="1:17" x14ac:dyDescent="0.3">
      <c r="A2958" t="s">
        <v>4041</v>
      </c>
      <c r="B2958" s="1">
        <v>45272</v>
      </c>
      <c r="C2958" t="s">
        <v>951</v>
      </c>
      <c r="D2958" t="s">
        <v>952</v>
      </c>
      <c r="E2958" t="s">
        <v>15</v>
      </c>
      <c r="F2958" t="s">
        <v>43</v>
      </c>
      <c r="G2958" t="s">
        <v>282</v>
      </c>
      <c r="H2958">
        <v>2</v>
      </c>
      <c r="I2958">
        <v>13682.83</v>
      </c>
      <c r="J2958">
        <v>0.2</v>
      </c>
      <c r="K2958">
        <v>21892.53</v>
      </c>
      <c r="L2958">
        <v>3363.64</v>
      </c>
      <c r="M2958">
        <f t="shared" si="140"/>
        <v>21892.528000000002</v>
      </c>
      <c r="N2958" t="str">
        <f t="shared" si="138"/>
        <v>Q4</v>
      </c>
      <c r="O2958" s="2">
        <f t="shared" si="139"/>
        <v>15.364327466948771</v>
      </c>
      <c r="P2958" t="str">
        <f>VLOOKUP(retail_sales_2023!C2958,customers!A:J,5,)</f>
        <v>Chennai</v>
      </c>
      <c r="Q2958" t="str">
        <f>VLOOKUP(C2958,customers!A:J,10,0)</f>
        <v>Regular</v>
      </c>
    </row>
    <row r="2959" spans="1:17" x14ac:dyDescent="0.3">
      <c r="A2959" t="s">
        <v>4042</v>
      </c>
      <c r="B2959" s="1">
        <v>45068</v>
      </c>
      <c r="C2959" t="s">
        <v>1208</v>
      </c>
      <c r="D2959" t="s">
        <v>1209</v>
      </c>
      <c r="E2959" t="s">
        <v>27</v>
      </c>
      <c r="F2959" t="s">
        <v>52</v>
      </c>
      <c r="G2959" t="s">
        <v>169</v>
      </c>
      <c r="H2959">
        <v>5</v>
      </c>
      <c r="I2959">
        <v>331.26</v>
      </c>
      <c r="J2959">
        <v>0</v>
      </c>
      <c r="K2959">
        <v>1656.3</v>
      </c>
      <c r="L2959">
        <v>142.01</v>
      </c>
      <c r="M2959">
        <f t="shared" si="140"/>
        <v>1656.3</v>
      </c>
      <c r="N2959" t="str">
        <f t="shared" si="138"/>
        <v>Q2</v>
      </c>
      <c r="O2959" s="2">
        <f t="shared" si="139"/>
        <v>8.5739298436273614</v>
      </c>
      <c r="P2959" t="str">
        <f>VLOOKUP(retail_sales_2023!C2959,customers!A:J,5,)</f>
        <v>Delhi</v>
      </c>
      <c r="Q2959" t="str">
        <f>VLOOKUP(C2959,customers!A:J,10,0)</f>
        <v>Regular</v>
      </c>
    </row>
    <row r="2960" spans="1:17" x14ac:dyDescent="0.3">
      <c r="A2960" t="s">
        <v>4043</v>
      </c>
      <c r="B2960" s="1">
        <v>45049</v>
      </c>
      <c r="C2960" t="s">
        <v>1585</v>
      </c>
      <c r="D2960" t="s">
        <v>1586</v>
      </c>
      <c r="E2960" t="s">
        <v>15</v>
      </c>
      <c r="F2960" t="s">
        <v>16</v>
      </c>
      <c r="G2960" t="s">
        <v>286</v>
      </c>
      <c r="H2960">
        <v>2</v>
      </c>
      <c r="I2960">
        <v>676.98</v>
      </c>
      <c r="J2960">
        <v>0.1</v>
      </c>
      <c r="K2960">
        <v>1218.56</v>
      </c>
      <c r="L2960">
        <v>341.65</v>
      </c>
      <c r="M2960">
        <f t="shared" si="140"/>
        <v>1218.5640000000001</v>
      </c>
      <c r="N2960" t="str">
        <f t="shared" si="138"/>
        <v>Q2</v>
      </c>
      <c r="O2960" s="2">
        <f t="shared" si="139"/>
        <v>28.037191439075631</v>
      </c>
      <c r="P2960" t="str">
        <f>VLOOKUP(retail_sales_2023!C2960,customers!A:J,5,)</f>
        <v>Coimbatore</v>
      </c>
      <c r="Q2960" t="str">
        <f>VLOOKUP(C2960,customers!A:J,10,0)</f>
        <v>Premium</v>
      </c>
    </row>
    <row r="2961" spans="1:17" x14ac:dyDescent="0.3">
      <c r="A2961" t="s">
        <v>4044</v>
      </c>
      <c r="B2961" s="1">
        <v>45251</v>
      </c>
      <c r="C2961" t="s">
        <v>518</v>
      </c>
      <c r="D2961" t="s">
        <v>519</v>
      </c>
      <c r="E2961" t="s">
        <v>21</v>
      </c>
      <c r="F2961" t="s">
        <v>16</v>
      </c>
      <c r="G2961" t="s">
        <v>356</v>
      </c>
      <c r="H2961">
        <v>5</v>
      </c>
      <c r="I2961">
        <v>777.3</v>
      </c>
      <c r="J2961">
        <v>0</v>
      </c>
      <c r="K2961">
        <v>3886.5</v>
      </c>
      <c r="L2961">
        <v>1274.22</v>
      </c>
      <c r="M2961">
        <f t="shared" si="140"/>
        <v>3886.5</v>
      </c>
      <c r="N2961" t="str">
        <f t="shared" si="138"/>
        <v>Q4</v>
      </c>
      <c r="O2961" s="2">
        <f t="shared" si="139"/>
        <v>32.78579698957931</v>
      </c>
      <c r="P2961" t="str">
        <f>VLOOKUP(retail_sales_2023!C2961,customers!A:J,5,)</f>
        <v>Ranchi</v>
      </c>
      <c r="Q2961" t="str">
        <f>VLOOKUP(C2961,customers!A:J,10,0)</f>
        <v>Premium</v>
      </c>
    </row>
    <row r="2962" spans="1:17" x14ac:dyDescent="0.3">
      <c r="A2962" t="s">
        <v>4045</v>
      </c>
      <c r="B2962" s="1">
        <v>45151</v>
      </c>
      <c r="C2962" t="s">
        <v>303</v>
      </c>
      <c r="D2962" t="s">
        <v>304</v>
      </c>
      <c r="E2962" t="s">
        <v>27</v>
      </c>
      <c r="F2962" t="s">
        <v>28</v>
      </c>
      <c r="G2962" t="s">
        <v>672</v>
      </c>
      <c r="H2962">
        <v>5</v>
      </c>
      <c r="I2962">
        <v>4614.1499999999996</v>
      </c>
      <c r="J2962">
        <v>0.15</v>
      </c>
      <c r="K2962">
        <v>19610.14</v>
      </c>
      <c r="L2962">
        <v>5236.25</v>
      </c>
      <c r="M2962">
        <f t="shared" si="140"/>
        <v>19610.137500000001</v>
      </c>
      <c r="N2962" t="str">
        <f t="shared" si="138"/>
        <v>Q3</v>
      </c>
      <c r="O2962" s="2">
        <f t="shared" si="139"/>
        <v>26.701747157337991</v>
      </c>
      <c r="P2962" t="str">
        <f>VLOOKUP(retail_sales_2023!C2962,customers!A:J,5,)</f>
        <v>Jaipur</v>
      </c>
      <c r="Q2962" t="str">
        <f>VLOOKUP(C2962,customers!A:J,10,0)</f>
        <v>Premium</v>
      </c>
    </row>
    <row r="2963" spans="1:17" x14ac:dyDescent="0.3">
      <c r="A2963" t="s">
        <v>4046</v>
      </c>
      <c r="B2963" s="1">
        <v>45063</v>
      </c>
      <c r="C2963" t="s">
        <v>1208</v>
      </c>
      <c r="D2963" t="s">
        <v>1209</v>
      </c>
      <c r="E2963" t="s">
        <v>27</v>
      </c>
      <c r="F2963" t="s">
        <v>52</v>
      </c>
      <c r="G2963" t="s">
        <v>268</v>
      </c>
      <c r="H2963">
        <v>1</v>
      </c>
      <c r="I2963">
        <v>166.02</v>
      </c>
      <c r="J2963">
        <v>0</v>
      </c>
      <c r="K2963">
        <v>166.02</v>
      </c>
      <c r="L2963">
        <v>-15.2</v>
      </c>
      <c r="M2963">
        <f t="shared" si="140"/>
        <v>166.02</v>
      </c>
      <c r="N2963" t="str">
        <f t="shared" si="138"/>
        <v>Q2</v>
      </c>
      <c r="O2963" s="2">
        <f t="shared" si="139"/>
        <v>-9.155523430911936</v>
      </c>
      <c r="P2963" t="str">
        <f>VLOOKUP(retail_sales_2023!C2963,customers!A:J,5,)</f>
        <v>Delhi</v>
      </c>
      <c r="Q2963" t="str">
        <f>VLOOKUP(C2963,customers!A:J,10,0)</f>
        <v>Regular</v>
      </c>
    </row>
    <row r="2964" spans="1:17" x14ac:dyDescent="0.3">
      <c r="A2964" t="s">
        <v>4047</v>
      </c>
      <c r="B2964" s="1">
        <v>45193</v>
      </c>
      <c r="C2964" t="s">
        <v>1399</v>
      </c>
      <c r="D2964" t="s">
        <v>1400</v>
      </c>
      <c r="E2964" t="s">
        <v>21</v>
      </c>
      <c r="F2964" t="s">
        <v>16</v>
      </c>
      <c r="G2964" t="s">
        <v>86</v>
      </c>
      <c r="H2964">
        <v>5</v>
      </c>
      <c r="I2964">
        <v>204.5</v>
      </c>
      <c r="J2964">
        <v>0.05</v>
      </c>
      <c r="K2964">
        <v>971.38</v>
      </c>
      <c r="L2964">
        <v>425.41</v>
      </c>
      <c r="M2964">
        <f t="shared" si="140"/>
        <v>971.375</v>
      </c>
      <c r="N2964" t="str">
        <f t="shared" si="138"/>
        <v>Q3</v>
      </c>
      <c r="O2964" s="2">
        <f t="shared" si="139"/>
        <v>43.794395602133051</v>
      </c>
      <c r="P2964" t="str">
        <f>VLOOKUP(retail_sales_2023!C2964,customers!A:J,5,)</f>
        <v>Bhubaneswar</v>
      </c>
      <c r="Q2964" t="str">
        <f>VLOOKUP(C2964,customers!A:J,10,0)</f>
        <v>Premium</v>
      </c>
    </row>
    <row r="2965" spans="1:17" x14ac:dyDescent="0.3">
      <c r="A2965" t="s">
        <v>4048</v>
      </c>
      <c r="B2965" s="1">
        <v>45287</v>
      </c>
      <c r="C2965" t="s">
        <v>1255</v>
      </c>
      <c r="D2965" t="s">
        <v>1256</v>
      </c>
      <c r="E2965" t="s">
        <v>27</v>
      </c>
      <c r="F2965" t="s">
        <v>43</v>
      </c>
      <c r="G2965" t="s">
        <v>272</v>
      </c>
      <c r="H2965">
        <v>1</v>
      </c>
      <c r="I2965">
        <v>29604.5</v>
      </c>
      <c r="J2965">
        <v>0.15</v>
      </c>
      <c r="K2965">
        <v>25163.83</v>
      </c>
      <c r="L2965">
        <v>3181.06</v>
      </c>
      <c r="M2965">
        <f t="shared" si="140"/>
        <v>25163.825000000001</v>
      </c>
      <c r="N2965" t="str">
        <f t="shared" si="138"/>
        <v>Q4</v>
      </c>
      <c r="O2965" s="2">
        <f t="shared" si="139"/>
        <v>12.641398388083211</v>
      </c>
      <c r="P2965" t="str">
        <f>VLOOKUP(retail_sales_2023!C2965,customers!A:J,5,)</f>
        <v>Chandigarh</v>
      </c>
      <c r="Q2965" t="str">
        <f>VLOOKUP(C2965,customers!A:J,10,0)</f>
        <v>Regular</v>
      </c>
    </row>
    <row r="2966" spans="1:17" x14ac:dyDescent="0.3">
      <c r="A2966" t="s">
        <v>4049</v>
      </c>
      <c r="B2966" s="1">
        <v>45163</v>
      </c>
      <c r="C2966" t="s">
        <v>198</v>
      </c>
      <c r="D2966" t="s">
        <v>199</v>
      </c>
      <c r="E2966" t="s">
        <v>27</v>
      </c>
      <c r="F2966" t="s">
        <v>16</v>
      </c>
      <c r="G2966" t="s">
        <v>898</v>
      </c>
      <c r="H2966">
        <v>2</v>
      </c>
      <c r="I2966">
        <v>988.45</v>
      </c>
      <c r="J2966">
        <v>0</v>
      </c>
      <c r="K2966">
        <v>1976.9</v>
      </c>
      <c r="L2966">
        <v>689.07</v>
      </c>
      <c r="M2966">
        <f t="shared" si="140"/>
        <v>1976.9</v>
      </c>
      <c r="N2966" t="str">
        <f t="shared" si="138"/>
        <v>Q3</v>
      </c>
      <c r="O2966" s="2">
        <f t="shared" si="139"/>
        <v>34.856087814254643</v>
      </c>
      <c r="P2966" t="str">
        <f>VLOOKUP(retail_sales_2023!C2966,customers!A:J,5,)</f>
        <v>Delhi</v>
      </c>
      <c r="Q2966" t="str">
        <f>VLOOKUP(C2966,customers!A:J,10,0)</f>
        <v>Regular</v>
      </c>
    </row>
    <row r="2967" spans="1:17" x14ac:dyDescent="0.3">
      <c r="A2967" t="s">
        <v>4050</v>
      </c>
      <c r="B2967" s="1">
        <v>45150</v>
      </c>
      <c r="C2967" t="s">
        <v>1711</v>
      </c>
      <c r="D2967" t="s">
        <v>1712</v>
      </c>
      <c r="E2967" t="s">
        <v>21</v>
      </c>
      <c r="F2967" t="s">
        <v>22</v>
      </c>
      <c r="G2967" t="s">
        <v>315</v>
      </c>
      <c r="H2967">
        <v>5</v>
      </c>
      <c r="I2967">
        <v>34905.07</v>
      </c>
      <c r="J2967">
        <v>0.25</v>
      </c>
      <c r="K2967">
        <v>130894.01</v>
      </c>
      <c r="L2967">
        <v>33180.68</v>
      </c>
      <c r="M2967">
        <f t="shared" si="140"/>
        <v>130894.01250000001</v>
      </c>
      <c r="N2967" t="str">
        <f t="shared" si="138"/>
        <v>Q3</v>
      </c>
      <c r="O2967" s="2">
        <f t="shared" si="139"/>
        <v>25.349273049240374</v>
      </c>
      <c r="P2967" t="str">
        <f>VLOOKUP(retail_sales_2023!C2967,customers!A:J,5,)</f>
        <v>Bhubaneswar</v>
      </c>
      <c r="Q2967" t="str">
        <f>VLOOKUP(C2967,customers!A:J,10,0)</f>
        <v>Regular</v>
      </c>
    </row>
    <row r="2968" spans="1:17" x14ac:dyDescent="0.3">
      <c r="A2968" t="s">
        <v>4051</v>
      </c>
      <c r="B2968" s="1">
        <v>45053</v>
      </c>
      <c r="C2968" t="s">
        <v>323</v>
      </c>
      <c r="D2968" t="s">
        <v>324</v>
      </c>
      <c r="E2968" t="s">
        <v>15</v>
      </c>
      <c r="F2968" t="s">
        <v>81</v>
      </c>
      <c r="G2968" t="s">
        <v>150</v>
      </c>
      <c r="H2968">
        <v>5</v>
      </c>
      <c r="I2968">
        <v>2374.7399999999998</v>
      </c>
      <c r="J2968">
        <v>0</v>
      </c>
      <c r="K2968">
        <v>11873.7</v>
      </c>
      <c r="L2968">
        <v>4280.8900000000003</v>
      </c>
      <c r="M2968">
        <f t="shared" si="140"/>
        <v>11873.699999999999</v>
      </c>
      <c r="N2968" t="str">
        <f t="shared" si="138"/>
        <v>Q2</v>
      </c>
      <c r="O2968" s="2">
        <f t="shared" si="139"/>
        <v>36.053546914609605</v>
      </c>
      <c r="P2968" t="str">
        <f>VLOOKUP(retail_sales_2023!C2968,customers!A:J,5,)</f>
        <v>Kochi</v>
      </c>
      <c r="Q2968" t="str">
        <f>VLOOKUP(C2968,customers!A:J,10,0)</f>
        <v>Regular</v>
      </c>
    </row>
    <row r="2969" spans="1:17" x14ac:dyDescent="0.3">
      <c r="A2969" t="s">
        <v>4052</v>
      </c>
      <c r="B2969" s="1">
        <v>45092</v>
      </c>
      <c r="C2969" t="s">
        <v>1135</v>
      </c>
      <c r="D2969" t="s">
        <v>1136</v>
      </c>
      <c r="E2969" t="s">
        <v>33</v>
      </c>
      <c r="F2969" t="s">
        <v>16</v>
      </c>
      <c r="G2969" t="s">
        <v>898</v>
      </c>
      <c r="H2969">
        <v>5</v>
      </c>
      <c r="I2969">
        <v>439.32</v>
      </c>
      <c r="J2969">
        <v>0.1</v>
      </c>
      <c r="K2969">
        <v>1976.94</v>
      </c>
      <c r="L2969">
        <v>698.39</v>
      </c>
      <c r="M2969">
        <f t="shared" si="140"/>
        <v>1976.94</v>
      </c>
      <c r="N2969" t="str">
        <f t="shared" si="138"/>
        <v>Q2</v>
      </c>
      <c r="O2969" s="2">
        <f t="shared" si="139"/>
        <v>35.326818214007503</v>
      </c>
      <c r="P2969" t="str">
        <f>VLOOKUP(retail_sales_2023!C2969,customers!A:J,5,)</f>
        <v>Ahmedabad</v>
      </c>
      <c r="Q2969" t="str">
        <f>VLOOKUP(C2969,customers!A:J,10,0)</f>
        <v>Premium</v>
      </c>
    </row>
    <row r="2970" spans="1:17" x14ac:dyDescent="0.3">
      <c r="A2970" t="s">
        <v>4053</v>
      </c>
      <c r="B2970" s="1">
        <v>45118</v>
      </c>
      <c r="C2970" t="s">
        <v>241</v>
      </c>
      <c r="D2970" t="s">
        <v>242</v>
      </c>
      <c r="E2970" t="s">
        <v>27</v>
      </c>
      <c r="F2970" t="s">
        <v>38</v>
      </c>
      <c r="G2970" t="s">
        <v>456</v>
      </c>
      <c r="H2970">
        <v>1</v>
      </c>
      <c r="I2970">
        <v>377.6</v>
      </c>
      <c r="J2970">
        <v>0.1</v>
      </c>
      <c r="K2970">
        <v>339.84</v>
      </c>
      <c r="L2970">
        <v>116.81</v>
      </c>
      <c r="M2970">
        <f t="shared" si="140"/>
        <v>339.84000000000003</v>
      </c>
      <c r="N2970" t="str">
        <f t="shared" si="138"/>
        <v>Q3</v>
      </c>
      <c r="O2970" s="2">
        <f t="shared" si="139"/>
        <v>34.372057438794727</v>
      </c>
      <c r="P2970" t="str">
        <f>VLOOKUP(retail_sales_2023!C2970,customers!A:J,5,)</f>
        <v>Amritsar</v>
      </c>
      <c r="Q2970" t="str">
        <f>VLOOKUP(C2970,customers!A:J,10,0)</f>
        <v>Premium</v>
      </c>
    </row>
    <row r="2971" spans="1:17" x14ac:dyDescent="0.3">
      <c r="A2971" t="s">
        <v>4054</v>
      </c>
      <c r="B2971" s="1">
        <v>45289</v>
      </c>
      <c r="C2971" t="s">
        <v>1154</v>
      </c>
      <c r="D2971" t="s">
        <v>1155</v>
      </c>
      <c r="E2971" t="s">
        <v>15</v>
      </c>
      <c r="F2971" t="s">
        <v>52</v>
      </c>
      <c r="G2971" t="s">
        <v>69</v>
      </c>
      <c r="H2971">
        <v>8</v>
      </c>
      <c r="I2971">
        <v>584.74</v>
      </c>
      <c r="J2971">
        <v>0.05</v>
      </c>
      <c r="K2971">
        <v>4444.0200000000004</v>
      </c>
      <c r="L2971">
        <v>415.68</v>
      </c>
      <c r="M2971">
        <f t="shared" si="140"/>
        <v>4444.0239999999994</v>
      </c>
      <c r="N2971" t="str">
        <f t="shared" si="138"/>
        <v>Q4</v>
      </c>
      <c r="O2971" s="2">
        <f t="shared" si="139"/>
        <v>9.3536932777080217</v>
      </c>
      <c r="P2971" t="str">
        <f>VLOOKUP(retail_sales_2023!C2971,customers!A:J,5,)</f>
        <v>Chennai</v>
      </c>
      <c r="Q2971" t="str">
        <f>VLOOKUP(C2971,customers!A:J,10,0)</f>
        <v>Premium</v>
      </c>
    </row>
    <row r="2972" spans="1:17" x14ac:dyDescent="0.3">
      <c r="A2972" t="s">
        <v>4055</v>
      </c>
      <c r="B2972" s="1">
        <v>45278</v>
      </c>
      <c r="C2972" t="s">
        <v>1974</v>
      </c>
      <c r="D2972" t="s">
        <v>1975</v>
      </c>
      <c r="E2972" t="s">
        <v>15</v>
      </c>
      <c r="F2972" t="s">
        <v>16</v>
      </c>
      <c r="G2972" t="s">
        <v>86</v>
      </c>
      <c r="H2972">
        <v>2</v>
      </c>
      <c r="I2972">
        <v>254.65</v>
      </c>
      <c r="J2972">
        <v>0</v>
      </c>
      <c r="K2972">
        <v>509.3</v>
      </c>
      <c r="L2972">
        <v>179.08</v>
      </c>
      <c r="M2972">
        <f t="shared" si="140"/>
        <v>509.3</v>
      </c>
      <c r="N2972" t="str">
        <f t="shared" si="138"/>
        <v>Q4</v>
      </c>
      <c r="O2972" s="2">
        <f t="shared" si="139"/>
        <v>35.161987041036717</v>
      </c>
      <c r="P2972" t="str">
        <f>VLOOKUP(retail_sales_2023!C2972,customers!A:J,5,)</f>
        <v>Kochi</v>
      </c>
      <c r="Q2972" t="str">
        <f>VLOOKUP(C2972,customers!A:J,10,0)</f>
        <v>Premium</v>
      </c>
    </row>
    <row r="2973" spans="1:17" x14ac:dyDescent="0.3">
      <c r="A2973" t="s">
        <v>4056</v>
      </c>
      <c r="B2973" s="1">
        <v>44947</v>
      </c>
      <c r="C2973" t="s">
        <v>1356</v>
      </c>
      <c r="D2973" t="s">
        <v>1357</v>
      </c>
      <c r="E2973" t="s">
        <v>21</v>
      </c>
      <c r="F2973" t="s">
        <v>52</v>
      </c>
      <c r="G2973" t="s">
        <v>53</v>
      </c>
      <c r="H2973">
        <v>8</v>
      </c>
      <c r="I2973">
        <v>237.48</v>
      </c>
      <c r="J2973">
        <v>0</v>
      </c>
      <c r="K2973">
        <v>1899.84</v>
      </c>
      <c r="L2973">
        <v>126.38</v>
      </c>
      <c r="M2973">
        <f t="shared" si="140"/>
        <v>1899.84</v>
      </c>
      <c r="N2973" t="str">
        <f t="shared" si="138"/>
        <v>Q1</v>
      </c>
      <c r="O2973" s="2">
        <f t="shared" si="139"/>
        <v>6.6521391275054746</v>
      </c>
      <c r="P2973" t="str">
        <f>VLOOKUP(retail_sales_2023!C2973,customers!A:J,5,)</f>
        <v>Ranchi</v>
      </c>
      <c r="Q2973" t="str">
        <f>VLOOKUP(C2973,customers!A:J,10,0)</f>
        <v>Premium</v>
      </c>
    </row>
    <row r="2974" spans="1:17" x14ac:dyDescent="0.3">
      <c r="A2974" t="s">
        <v>4057</v>
      </c>
      <c r="B2974" s="1">
        <v>45138</v>
      </c>
      <c r="C2974" t="s">
        <v>1693</v>
      </c>
      <c r="D2974" t="s">
        <v>1694</v>
      </c>
      <c r="E2974" t="s">
        <v>15</v>
      </c>
      <c r="F2974" t="s">
        <v>22</v>
      </c>
      <c r="G2974" t="s">
        <v>315</v>
      </c>
      <c r="H2974">
        <v>3</v>
      </c>
      <c r="I2974">
        <v>22721.11</v>
      </c>
      <c r="J2974">
        <v>0.15</v>
      </c>
      <c r="K2974">
        <v>57938.83</v>
      </c>
      <c r="L2974">
        <v>17266.099999999999</v>
      </c>
      <c r="M2974">
        <f t="shared" si="140"/>
        <v>57938.830499999996</v>
      </c>
      <c r="N2974" t="str">
        <f t="shared" si="138"/>
        <v>Q3</v>
      </c>
      <c r="O2974" s="2">
        <f t="shared" si="139"/>
        <v>29.800567253429172</v>
      </c>
      <c r="P2974" t="str">
        <f>VLOOKUP(retail_sales_2023!C2974,customers!A:J,5,)</f>
        <v>Chennai</v>
      </c>
      <c r="Q2974" t="str">
        <f>VLOOKUP(C2974,customers!A:J,10,0)</f>
        <v>Premium</v>
      </c>
    </row>
    <row r="2975" spans="1:17" x14ac:dyDescent="0.3">
      <c r="A2975" t="s">
        <v>4058</v>
      </c>
      <c r="B2975" s="1">
        <v>45023</v>
      </c>
      <c r="C2975" t="s">
        <v>2569</v>
      </c>
      <c r="D2975" t="s">
        <v>2570</v>
      </c>
      <c r="E2975" t="s">
        <v>15</v>
      </c>
      <c r="F2975" t="s">
        <v>38</v>
      </c>
      <c r="G2975" t="s">
        <v>141</v>
      </c>
      <c r="H2975">
        <v>3</v>
      </c>
      <c r="I2975">
        <v>1336.69</v>
      </c>
      <c r="J2975">
        <v>0.25</v>
      </c>
      <c r="K2975">
        <v>3007.55</v>
      </c>
      <c r="L2975">
        <v>876.15</v>
      </c>
      <c r="M2975">
        <f t="shared" si="140"/>
        <v>3007.5525000000002</v>
      </c>
      <c r="N2975" t="str">
        <f t="shared" si="138"/>
        <v>Q2</v>
      </c>
      <c r="O2975" s="2">
        <f t="shared" si="139"/>
        <v>29.131685258765437</v>
      </c>
      <c r="P2975" t="str">
        <f>VLOOKUP(retail_sales_2023!C2975,customers!A:J,5,)</f>
        <v>Hyderabad</v>
      </c>
      <c r="Q2975" t="str">
        <f>VLOOKUP(C2975,customers!A:J,10,0)</f>
        <v>Premium</v>
      </c>
    </row>
    <row r="2976" spans="1:17" x14ac:dyDescent="0.3">
      <c r="A2976" t="s">
        <v>4059</v>
      </c>
      <c r="B2976" s="1">
        <v>45160</v>
      </c>
      <c r="C2976" t="s">
        <v>1016</v>
      </c>
      <c r="D2976" t="s">
        <v>1017</v>
      </c>
      <c r="E2976" t="s">
        <v>21</v>
      </c>
      <c r="F2976" t="s">
        <v>43</v>
      </c>
      <c r="G2976" t="s">
        <v>154</v>
      </c>
      <c r="H2976">
        <v>2</v>
      </c>
      <c r="I2976">
        <v>54766.400000000001</v>
      </c>
      <c r="J2976">
        <v>0</v>
      </c>
      <c r="K2976">
        <v>109532.8</v>
      </c>
      <c r="L2976">
        <v>11977.89</v>
      </c>
      <c r="M2976">
        <f t="shared" si="140"/>
        <v>109532.8</v>
      </c>
      <c r="N2976" t="str">
        <f t="shared" si="138"/>
        <v>Q3</v>
      </c>
      <c r="O2976" s="2">
        <f t="shared" si="139"/>
        <v>10.935436691109878</v>
      </c>
      <c r="P2976" t="str">
        <f>VLOOKUP(retail_sales_2023!C2976,customers!A:J,5,)</f>
        <v>Kolkata</v>
      </c>
      <c r="Q2976" t="str">
        <f>VLOOKUP(C2976,customers!A:J,10,0)</f>
        <v>Regular</v>
      </c>
    </row>
    <row r="2977" spans="1:17" x14ac:dyDescent="0.3">
      <c r="A2977" t="s">
        <v>4060</v>
      </c>
      <c r="B2977" s="1">
        <v>45119</v>
      </c>
      <c r="C2977" t="s">
        <v>1629</v>
      </c>
      <c r="D2977" t="s">
        <v>1630</v>
      </c>
      <c r="E2977" t="s">
        <v>15</v>
      </c>
      <c r="F2977" t="s">
        <v>81</v>
      </c>
      <c r="G2977" t="s">
        <v>264</v>
      </c>
      <c r="H2977">
        <v>5</v>
      </c>
      <c r="I2977">
        <v>940.79</v>
      </c>
      <c r="J2977">
        <v>0.1</v>
      </c>
      <c r="K2977">
        <v>4233.5600000000004</v>
      </c>
      <c r="L2977">
        <v>1216.73</v>
      </c>
      <c r="M2977">
        <f t="shared" si="140"/>
        <v>4233.5550000000003</v>
      </c>
      <c r="N2977" t="str">
        <f t="shared" si="138"/>
        <v>Q3</v>
      </c>
      <c r="O2977" s="2">
        <f t="shared" si="139"/>
        <v>28.740114702519865</v>
      </c>
      <c r="P2977" t="str">
        <f>VLOOKUP(retail_sales_2023!C2977,customers!A:J,5,)</f>
        <v>Chennai</v>
      </c>
      <c r="Q2977" t="str">
        <f>VLOOKUP(C2977,customers!A:J,10,0)</f>
        <v>Premium</v>
      </c>
    </row>
    <row r="2978" spans="1:17" x14ac:dyDescent="0.3">
      <c r="A2978" t="s">
        <v>4061</v>
      </c>
      <c r="B2978" s="1">
        <v>44935</v>
      </c>
      <c r="C2978" t="s">
        <v>2233</v>
      </c>
      <c r="D2978" t="s">
        <v>2234</v>
      </c>
      <c r="E2978" t="s">
        <v>27</v>
      </c>
      <c r="F2978" t="s">
        <v>81</v>
      </c>
      <c r="G2978" t="s">
        <v>82</v>
      </c>
      <c r="H2978">
        <v>4</v>
      </c>
      <c r="I2978">
        <v>2616.81</v>
      </c>
      <c r="J2978">
        <v>0.25</v>
      </c>
      <c r="K2978">
        <v>7850.43</v>
      </c>
      <c r="L2978">
        <v>1794.41</v>
      </c>
      <c r="M2978">
        <f t="shared" si="140"/>
        <v>7850.43</v>
      </c>
      <c r="N2978" t="str">
        <f t="shared" si="138"/>
        <v>Q1</v>
      </c>
      <c r="O2978" s="2">
        <f t="shared" si="139"/>
        <v>22.857474049192213</v>
      </c>
      <c r="P2978" t="str">
        <f>VLOOKUP(retail_sales_2023!C2978,customers!A:J,5,)</f>
        <v>Delhi</v>
      </c>
      <c r="Q2978" t="str">
        <f>VLOOKUP(C2978,customers!A:J,10,0)</f>
        <v>Regular</v>
      </c>
    </row>
    <row r="2979" spans="1:17" x14ac:dyDescent="0.3">
      <c r="A2979" t="s">
        <v>4062</v>
      </c>
      <c r="B2979" s="1">
        <v>45030</v>
      </c>
      <c r="C2979" t="s">
        <v>503</v>
      </c>
      <c r="D2979" t="s">
        <v>504</v>
      </c>
      <c r="E2979" t="s">
        <v>21</v>
      </c>
      <c r="F2979" t="s">
        <v>22</v>
      </c>
      <c r="G2979" t="s">
        <v>196</v>
      </c>
      <c r="H2979">
        <v>3</v>
      </c>
      <c r="I2979">
        <v>2711.24</v>
      </c>
      <c r="J2979">
        <v>0.05</v>
      </c>
      <c r="K2979">
        <v>7727.03</v>
      </c>
      <c r="L2979">
        <v>1571.12</v>
      </c>
      <c r="M2979">
        <f t="shared" si="140"/>
        <v>7727.0339999999987</v>
      </c>
      <c r="N2979" t="str">
        <f t="shared" si="138"/>
        <v>Q2</v>
      </c>
      <c r="O2979" s="2">
        <f t="shared" si="139"/>
        <v>20.332779864967524</v>
      </c>
      <c r="P2979" t="str">
        <f>VLOOKUP(retail_sales_2023!C2979,customers!A:J,5,)</f>
        <v>Patna</v>
      </c>
      <c r="Q2979" t="str">
        <f>VLOOKUP(C2979,customers!A:J,10,0)</f>
        <v>Premium</v>
      </c>
    </row>
    <row r="2980" spans="1:17" x14ac:dyDescent="0.3">
      <c r="A2980" t="s">
        <v>4063</v>
      </c>
      <c r="B2980" s="1">
        <v>45180</v>
      </c>
      <c r="C2980" t="s">
        <v>2329</v>
      </c>
      <c r="D2980" t="s">
        <v>2330</v>
      </c>
      <c r="E2980" t="s">
        <v>15</v>
      </c>
      <c r="F2980" t="s">
        <v>43</v>
      </c>
      <c r="G2980" t="s">
        <v>272</v>
      </c>
      <c r="H2980">
        <v>1</v>
      </c>
      <c r="I2980">
        <v>49692.01</v>
      </c>
      <c r="J2980">
        <v>0.1</v>
      </c>
      <c r="K2980">
        <v>44722.81</v>
      </c>
      <c r="L2980">
        <v>6397.46</v>
      </c>
      <c r="M2980">
        <f t="shared" si="140"/>
        <v>44722.809000000001</v>
      </c>
      <c r="N2980" t="str">
        <f t="shared" si="138"/>
        <v>Q3</v>
      </c>
      <c r="O2980" s="2">
        <f t="shared" si="139"/>
        <v>14.304691498588754</v>
      </c>
      <c r="P2980" t="str">
        <f>VLOOKUP(retail_sales_2023!C2980,customers!A:J,5,)</f>
        <v>Chennai</v>
      </c>
      <c r="Q2980" t="str">
        <f>VLOOKUP(C2980,customers!A:J,10,0)</f>
        <v>Premium</v>
      </c>
    </row>
    <row r="2981" spans="1:17" x14ac:dyDescent="0.3">
      <c r="A2981" t="s">
        <v>4064</v>
      </c>
      <c r="B2981" s="1">
        <v>45031</v>
      </c>
      <c r="C2981" t="s">
        <v>2450</v>
      </c>
      <c r="D2981" t="s">
        <v>2451</v>
      </c>
      <c r="E2981" t="s">
        <v>21</v>
      </c>
      <c r="F2981" t="s">
        <v>81</v>
      </c>
      <c r="G2981" t="s">
        <v>158</v>
      </c>
      <c r="H2981">
        <v>1</v>
      </c>
      <c r="I2981">
        <v>834.2</v>
      </c>
      <c r="J2981">
        <v>0</v>
      </c>
      <c r="K2981">
        <v>834.2</v>
      </c>
      <c r="L2981">
        <v>294.83</v>
      </c>
      <c r="M2981">
        <f t="shared" si="140"/>
        <v>834.2</v>
      </c>
      <c r="N2981" t="str">
        <f t="shared" si="138"/>
        <v>Q2</v>
      </c>
      <c r="O2981" s="2">
        <f t="shared" si="139"/>
        <v>35.342843442819465</v>
      </c>
      <c r="P2981" t="str">
        <f>VLOOKUP(retail_sales_2023!C2981,customers!A:J,5,)</f>
        <v>Kolkata</v>
      </c>
      <c r="Q2981" t="str">
        <f>VLOOKUP(C2981,customers!A:J,10,0)</f>
        <v>Regular</v>
      </c>
    </row>
    <row r="2982" spans="1:17" x14ac:dyDescent="0.3">
      <c r="A2982" t="s">
        <v>4065</v>
      </c>
      <c r="B2982" s="1">
        <v>45156</v>
      </c>
      <c r="C2982" t="s">
        <v>628</v>
      </c>
      <c r="D2982" t="s">
        <v>629</v>
      </c>
      <c r="E2982" t="s">
        <v>27</v>
      </c>
      <c r="F2982" t="s">
        <v>81</v>
      </c>
      <c r="G2982" t="s">
        <v>370</v>
      </c>
      <c r="H2982">
        <v>1</v>
      </c>
      <c r="I2982">
        <v>779.49</v>
      </c>
      <c r="J2982">
        <v>0</v>
      </c>
      <c r="K2982">
        <v>779.49</v>
      </c>
      <c r="L2982">
        <v>235.59</v>
      </c>
      <c r="M2982">
        <f t="shared" si="140"/>
        <v>779.49</v>
      </c>
      <c r="N2982" t="str">
        <f t="shared" si="138"/>
        <v>Q3</v>
      </c>
      <c r="O2982" s="2">
        <f t="shared" si="139"/>
        <v>30.22360774352461</v>
      </c>
      <c r="P2982" t="str">
        <f>VLOOKUP(retail_sales_2023!C2982,customers!A:J,5,)</f>
        <v>Chandigarh</v>
      </c>
      <c r="Q2982" t="str">
        <f>VLOOKUP(C2982,customers!A:J,10,0)</f>
        <v>Premium</v>
      </c>
    </row>
    <row r="2983" spans="1:17" x14ac:dyDescent="0.3">
      <c r="A2983" t="s">
        <v>4066</v>
      </c>
      <c r="B2983" s="1">
        <v>45048</v>
      </c>
      <c r="C2983" t="s">
        <v>1939</v>
      </c>
      <c r="D2983" t="s">
        <v>1940</v>
      </c>
      <c r="E2983" t="s">
        <v>27</v>
      </c>
      <c r="F2983" t="s">
        <v>43</v>
      </c>
      <c r="G2983" t="s">
        <v>44</v>
      </c>
      <c r="H2983">
        <v>1</v>
      </c>
      <c r="I2983">
        <v>39387.769999999997</v>
      </c>
      <c r="J2983">
        <v>0.1</v>
      </c>
      <c r="K2983">
        <v>35448.99</v>
      </c>
      <c r="L2983">
        <v>3766.5</v>
      </c>
      <c r="M2983">
        <f t="shared" si="140"/>
        <v>35448.992999999995</v>
      </c>
      <c r="N2983" t="str">
        <f t="shared" si="138"/>
        <v>Q2</v>
      </c>
      <c r="O2983" s="2">
        <f t="shared" si="139"/>
        <v>10.625126414038878</v>
      </c>
      <c r="P2983" t="str">
        <f>VLOOKUP(retail_sales_2023!C2983,customers!A:J,5,)</f>
        <v>Chandigarh</v>
      </c>
      <c r="Q2983" t="str">
        <f>VLOOKUP(C2983,customers!A:J,10,0)</f>
        <v>Regular</v>
      </c>
    </row>
    <row r="2984" spans="1:17" x14ac:dyDescent="0.3">
      <c r="A2984" t="s">
        <v>4067</v>
      </c>
      <c r="B2984" s="1">
        <v>45166</v>
      </c>
      <c r="C2984" t="s">
        <v>1094</v>
      </c>
      <c r="D2984" t="s">
        <v>1095</v>
      </c>
      <c r="E2984" t="s">
        <v>27</v>
      </c>
      <c r="F2984" t="s">
        <v>43</v>
      </c>
      <c r="G2984" t="s">
        <v>128</v>
      </c>
      <c r="H2984">
        <v>1</v>
      </c>
      <c r="I2984">
        <v>72242.850000000006</v>
      </c>
      <c r="J2984">
        <v>0.1</v>
      </c>
      <c r="K2984">
        <v>65018.57</v>
      </c>
      <c r="L2984">
        <v>10109.89</v>
      </c>
      <c r="M2984">
        <f t="shared" si="140"/>
        <v>65018.56500000001</v>
      </c>
      <c r="N2984" t="str">
        <f t="shared" si="138"/>
        <v>Q3</v>
      </c>
      <c r="O2984" s="2">
        <f t="shared" si="139"/>
        <v>15.54923462635367</v>
      </c>
      <c r="P2984" t="str">
        <f>VLOOKUP(retail_sales_2023!C2984,customers!A:J,5,)</f>
        <v>Lucknow</v>
      </c>
      <c r="Q2984" t="str">
        <f>VLOOKUP(C2984,customers!A:J,10,0)</f>
        <v>Premium</v>
      </c>
    </row>
    <row r="2985" spans="1:17" x14ac:dyDescent="0.3">
      <c r="A2985" t="s">
        <v>4068</v>
      </c>
      <c r="B2985" s="1">
        <v>44941</v>
      </c>
      <c r="C2985" t="s">
        <v>388</v>
      </c>
      <c r="D2985" t="s">
        <v>13093</v>
      </c>
      <c r="E2985" t="s">
        <v>21</v>
      </c>
      <c r="F2985" t="s">
        <v>43</v>
      </c>
      <c r="G2985" t="s">
        <v>301</v>
      </c>
      <c r="H2985">
        <v>1</v>
      </c>
      <c r="I2985">
        <v>69559.990000000005</v>
      </c>
      <c r="J2985">
        <v>0.1</v>
      </c>
      <c r="K2985">
        <v>62603.99</v>
      </c>
      <c r="L2985">
        <v>6717.75</v>
      </c>
      <c r="M2985">
        <f t="shared" si="140"/>
        <v>62603.991000000009</v>
      </c>
      <c r="N2985" t="str">
        <f t="shared" si="138"/>
        <v>Q1</v>
      </c>
      <c r="O2985" s="2">
        <f t="shared" si="139"/>
        <v>10.730546088196617</v>
      </c>
      <c r="P2985" t="str">
        <f>VLOOKUP(retail_sales_2023!C2985,customers!A:J,5,)</f>
        <v>Patna</v>
      </c>
      <c r="Q2985" t="str">
        <f>VLOOKUP(C2985,customers!A:J,10,0)</f>
        <v>Premium</v>
      </c>
    </row>
    <row r="2986" spans="1:17" x14ac:dyDescent="0.3">
      <c r="A2986" t="s">
        <v>4069</v>
      </c>
      <c r="B2986" s="1">
        <v>45207</v>
      </c>
      <c r="C2986" t="s">
        <v>95</v>
      </c>
      <c r="D2986" t="s">
        <v>96</v>
      </c>
      <c r="E2986" t="s">
        <v>15</v>
      </c>
      <c r="F2986" t="s">
        <v>81</v>
      </c>
      <c r="G2986" t="s">
        <v>150</v>
      </c>
      <c r="H2986">
        <v>3</v>
      </c>
      <c r="I2986">
        <v>742.58</v>
      </c>
      <c r="J2986">
        <v>0.3</v>
      </c>
      <c r="K2986">
        <v>1559.42</v>
      </c>
      <c r="L2986">
        <v>436.19</v>
      </c>
      <c r="M2986">
        <f t="shared" si="140"/>
        <v>1559.4180000000001</v>
      </c>
      <c r="N2986" t="str">
        <f t="shared" si="138"/>
        <v>Q4</v>
      </c>
      <c r="O2986" s="2">
        <f t="shared" si="139"/>
        <v>27.971297020687174</v>
      </c>
      <c r="P2986" t="str">
        <f>VLOOKUP(retail_sales_2023!C2986,customers!A:J,5,)</f>
        <v>Bengaluru</v>
      </c>
      <c r="Q2986" t="str">
        <f>VLOOKUP(C2986,customers!A:J,10,0)</f>
        <v>Premium</v>
      </c>
    </row>
    <row r="2987" spans="1:17" x14ac:dyDescent="0.3">
      <c r="A2987" t="s">
        <v>4070</v>
      </c>
      <c r="B2987" s="1">
        <v>44966</v>
      </c>
      <c r="C2987" t="s">
        <v>1469</v>
      </c>
      <c r="D2987" t="s">
        <v>1470</v>
      </c>
      <c r="E2987" t="s">
        <v>21</v>
      </c>
      <c r="F2987" t="s">
        <v>81</v>
      </c>
      <c r="G2987" t="s">
        <v>82</v>
      </c>
      <c r="H2987">
        <v>4</v>
      </c>
      <c r="I2987">
        <v>318.12</v>
      </c>
      <c r="J2987">
        <v>0</v>
      </c>
      <c r="K2987">
        <v>1272.48</v>
      </c>
      <c r="L2987">
        <v>365.24</v>
      </c>
      <c r="M2987">
        <f t="shared" si="140"/>
        <v>1272.48</v>
      </c>
      <c r="N2987" t="str">
        <f t="shared" si="138"/>
        <v>Q1</v>
      </c>
      <c r="O2987" s="2">
        <f t="shared" si="139"/>
        <v>28.703005155287315</v>
      </c>
      <c r="P2987" t="str">
        <f>VLOOKUP(retail_sales_2023!C2987,customers!A:J,5,)</f>
        <v>Kolkata</v>
      </c>
      <c r="Q2987" t="str">
        <f>VLOOKUP(C2987,customers!A:J,10,0)</f>
        <v>Regular</v>
      </c>
    </row>
    <row r="2988" spans="1:17" x14ac:dyDescent="0.3">
      <c r="A2988" t="s">
        <v>4071</v>
      </c>
      <c r="B2988" s="1">
        <v>45163</v>
      </c>
      <c r="C2988" t="s">
        <v>2647</v>
      </c>
      <c r="D2988" t="s">
        <v>3856</v>
      </c>
      <c r="E2988" t="s">
        <v>27</v>
      </c>
      <c r="F2988" t="s">
        <v>52</v>
      </c>
      <c r="G2988" t="s">
        <v>268</v>
      </c>
      <c r="H2988">
        <v>10</v>
      </c>
      <c r="I2988">
        <v>242.39</v>
      </c>
      <c r="J2988">
        <v>0</v>
      </c>
      <c r="K2988">
        <v>2423.9</v>
      </c>
      <c r="L2988">
        <v>140.55000000000001</v>
      </c>
      <c r="M2988">
        <f t="shared" si="140"/>
        <v>2423.8999999999996</v>
      </c>
      <c r="N2988" t="str">
        <f t="shared" si="138"/>
        <v>Q3</v>
      </c>
      <c r="O2988" s="2">
        <f t="shared" si="139"/>
        <v>5.798506539048641</v>
      </c>
      <c r="P2988" t="str">
        <f>VLOOKUP(retail_sales_2023!C2988,customers!A:J,5,)</f>
        <v>Jaipur</v>
      </c>
      <c r="Q2988" t="str">
        <f>VLOOKUP(C2988,customers!A:J,10,0)</f>
        <v>Regular</v>
      </c>
    </row>
    <row r="2989" spans="1:17" x14ac:dyDescent="0.3">
      <c r="A2989" t="s">
        <v>4072</v>
      </c>
      <c r="B2989" s="1">
        <v>45069</v>
      </c>
      <c r="C2989" t="s">
        <v>853</v>
      </c>
      <c r="D2989" t="s">
        <v>854</v>
      </c>
      <c r="E2989" t="s">
        <v>27</v>
      </c>
      <c r="F2989" t="s">
        <v>22</v>
      </c>
      <c r="G2989" t="s">
        <v>315</v>
      </c>
      <c r="H2989">
        <v>3</v>
      </c>
      <c r="I2989">
        <v>37761.85</v>
      </c>
      <c r="J2989">
        <v>0.3</v>
      </c>
      <c r="K2989">
        <v>79299.88</v>
      </c>
      <c r="L2989">
        <v>19942.27</v>
      </c>
      <c r="M2989">
        <f t="shared" si="140"/>
        <v>79299.88499999998</v>
      </c>
      <c r="N2989" t="str">
        <f t="shared" si="138"/>
        <v>Q2</v>
      </c>
      <c r="O2989" s="2">
        <f t="shared" si="139"/>
        <v>25.147919517658789</v>
      </c>
      <c r="P2989" t="str">
        <f>VLOOKUP(retail_sales_2023!C2989,customers!A:J,5,)</f>
        <v>Chandigarh</v>
      </c>
      <c r="Q2989" t="str">
        <f>VLOOKUP(C2989,customers!A:J,10,0)</f>
        <v>Premium</v>
      </c>
    </row>
    <row r="2990" spans="1:17" x14ac:dyDescent="0.3">
      <c r="A2990" t="s">
        <v>4073</v>
      </c>
      <c r="B2990" s="1">
        <v>44983</v>
      </c>
      <c r="C2990" t="s">
        <v>1872</v>
      </c>
      <c r="D2990" t="s">
        <v>1873</v>
      </c>
      <c r="E2990" t="s">
        <v>33</v>
      </c>
      <c r="F2990" t="s">
        <v>43</v>
      </c>
      <c r="G2990" t="s">
        <v>154</v>
      </c>
      <c r="H2990">
        <v>2</v>
      </c>
      <c r="I2990">
        <v>2662.31</v>
      </c>
      <c r="J2990">
        <v>0.05</v>
      </c>
      <c r="K2990">
        <v>5058.3900000000003</v>
      </c>
      <c r="L2990">
        <v>683.68</v>
      </c>
      <c r="M2990">
        <f t="shared" si="140"/>
        <v>5058.3889999999992</v>
      </c>
      <c r="N2990" t="str">
        <f t="shared" si="138"/>
        <v>Q1</v>
      </c>
      <c r="O2990" s="2">
        <f t="shared" si="139"/>
        <v>13.515762920613078</v>
      </c>
      <c r="P2990" t="str">
        <f>VLOOKUP(retail_sales_2023!C2990,customers!A:J,5,)</f>
        <v>Surat</v>
      </c>
      <c r="Q2990" t="str">
        <f>VLOOKUP(C2990,customers!A:J,10,0)</f>
        <v>Premium</v>
      </c>
    </row>
    <row r="2991" spans="1:17" x14ac:dyDescent="0.3">
      <c r="A2991" t="s">
        <v>4074</v>
      </c>
      <c r="B2991" s="1">
        <v>45221</v>
      </c>
      <c r="C2991" t="s">
        <v>2647</v>
      </c>
      <c r="D2991" t="s">
        <v>3856</v>
      </c>
      <c r="E2991" t="s">
        <v>27</v>
      </c>
      <c r="F2991" t="s">
        <v>16</v>
      </c>
      <c r="G2991" t="s">
        <v>17</v>
      </c>
      <c r="H2991">
        <v>4</v>
      </c>
      <c r="I2991">
        <v>419.63</v>
      </c>
      <c r="J2991">
        <v>0</v>
      </c>
      <c r="K2991">
        <v>1678.52</v>
      </c>
      <c r="L2991">
        <v>720.4</v>
      </c>
      <c r="M2991">
        <f t="shared" si="140"/>
        <v>1678.52</v>
      </c>
      <c r="N2991" t="str">
        <f t="shared" si="138"/>
        <v>Q4</v>
      </c>
      <c r="O2991" s="2">
        <f t="shared" si="139"/>
        <v>42.918761766317949</v>
      </c>
      <c r="P2991" t="str">
        <f>VLOOKUP(retail_sales_2023!C2991,customers!A:J,5,)</f>
        <v>Jaipur</v>
      </c>
      <c r="Q2991" t="str">
        <f>VLOOKUP(C2991,customers!A:J,10,0)</f>
        <v>Regular</v>
      </c>
    </row>
    <row r="2992" spans="1:17" x14ac:dyDescent="0.3">
      <c r="A2992" t="s">
        <v>4075</v>
      </c>
      <c r="B2992" s="1">
        <v>45231</v>
      </c>
      <c r="C2992" t="s">
        <v>327</v>
      </c>
      <c r="D2992" t="s">
        <v>328</v>
      </c>
      <c r="E2992" t="s">
        <v>21</v>
      </c>
      <c r="F2992" t="s">
        <v>81</v>
      </c>
      <c r="G2992" t="s">
        <v>239</v>
      </c>
      <c r="H2992">
        <v>2</v>
      </c>
      <c r="I2992">
        <v>447.42</v>
      </c>
      <c r="J2992">
        <v>0.25</v>
      </c>
      <c r="K2992">
        <v>671.13</v>
      </c>
      <c r="L2992">
        <v>163.01</v>
      </c>
      <c r="M2992">
        <f t="shared" si="140"/>
        <v>671.13</v>
      </c>
      <c r="N2992" t="str">
        <f t="shared" si="138"/>
        <v>Q4</v>
      </c>
      <c r="O2992" s="2">
        <f t="shared" si="139"/>
        <v>24.288885908840314</v>
      </c>
      <c r="P2992" t="str">
        <f>VLOOKUP(retail_sales_2023!C2992,customers!A:J,5,)</f>
        <v>Bhubaneswar</v>
      </c>
      <c r="Q2992" t="str">
        <f>VLOOKUP(C2992,customers!A:J,10,0)</f>
        <v>Occasional</v>
      </c>
    </row>
    <row r="2993" spans="1:17" x14ac:dyDescent="0.3">
      <c r="A2993" t="s">
        <v>4076</v>
      </c>
      <c r="B2993" s="1">
        <v>45104</v>
      </c>
      <c r="C2993" t="s">
        <v>2593</v>
      </c>
      <c r="D2993" t="s">
        <v>2594</v>
      </c>
      <c r="E2993" t="s">
        <v>15</v>
      </c>
      <c r="F2993" t="s">
        <v>81</v>
      </c>
      <c r="G2993" t="s">
        <v>239</v>
      </c>
      <c r="H2993">
        <v>5</v>
      </c>
      <c r="I2993">
        <v>1506.14</v>
      </c>
      <c r="J2993">
        <v>0</v>
      </c>
      <c r="K2993">
        <v>7530.7</v>
      </c>
      <c r="L2993">
        <v>2684.88</v>
      </c>
      <c r="M2993">
        <f t="shared" si="140"/>
        <v>7530.7000000000007</v>
      </c>
      <c r="N2993" t="str">
        <f t="shared" si="138"/>
        <v>Q2</v>
      </c>
      <c r="O2993" s="2">
        <f t="shared" si="139"/>
        <v>35.652462586479345</v>
      </c>
      <c r="P2993" t="str">
        <f>VLOOKUP(retail_sales_2023!C2993,customers!A:J,5,)</f>
        <v>Chennai</v>
      </c>
      <c r="Q2993" t="str">
        <f>VLOOKUP(C2993,customers!A:J,10,0)</f>
        <v>Premium</v>
      </c>
    </row>
    <row r="2994" spans="1:17" x14ac:dyDescent="0.3">
      <c r="A2994" t="s">
        <v>4077</v>
      </c>
      <c r="B2994" s="1">
        <v>45189</v>
      </c>
      <c r="C2994" t="s">
        <v>1878</v>
      </c>
      <c r="D2994" t="s">
        <v>1879</v>
      </c>
      <c r="E2994" t="s">
        <v>33</v>
      </c>
      <c r="F2994" t="s">
        <v>81</v>
      </c>
      <c r="G2994" t="s">
        <v>82</v>
      </c>
      <c r="H2994">
        <v>5</v>
      </c>
      <c r="I2994">
        <v>4789.9799999999996</v>
      </c>
      <c r="J2994">
        <v>0.1</v>
      </c>
      <c r="K2994">
        <v>21554.91</v>
      </c>
      <c r="L2994">
        <v>5123.58</v>
      </c>
      <c r="M2994">
        <f t="shared" si="140"/>
        <v>21554.91</v>
      </c>
      <c r="N2994" t="str">
        <f t="shared" si="138"/>
        <v>Q3</v>
      </c>
      <c r="O2994" s="2">
        <f t="shared" si="139"/>
        <v>23.769897438681024</v>
      </c>
      <c r="P2994" t="str">
        <f>VLOOKUP(retail_sales_2023!C2994,customers!A:J,5,)</f>
        <v>Mumbai</v>
      </c>
      <c r="Q2994" t="str">
        <f>VLOOKUP(C2994,customers!A:J,10,0)</f>
        <v>Regular</v>
      </c>
    </row>
    <row r="2995" spans="1:17" x14ac:dyDescent="0.3">
      <c r="A2995" t="s">
        <v>4078</v>
      </c>
      <c r="B2995" s="1">
        <v>45161</v>
      </c>
      <c r="C2995" t="s">
        <v>275</v>
      </c>
      <c r="D2995" t="s">
        <v>276</v>
      </c>
      <c r="E2995" t="s">
        <v>27</v>
      </c>
      <c r="F2995" t="s">
        <v>52</v>
      </c>
      <c r="G2995" t="s">
        <v>226</v>
      </c>
      <c r="H2995">
        <v>2</v>
      </c>
      <c r="I2995">
        <v>350.48</v>
      </c>
      <c r="J2995">
        <v>0</v>
      </c>
      <c r="K2995">
        <v>700.96</v>
      </c>
      <c r="L2995">
        <v>66.63</v>
      </c>
      <c r="M2995">
        <f t="shared" si="140"/>
        <v>700.96</v>
      </c>
      <c r="N2995" t="str">
        <f t="shared" si="138"/>
        <v>Q3</v>
      </c>
      <c r="O2995" s="2">
        <f t="shared" si="139"/>
        <v>9.5055352659210204</v>
      </c>
      <c r="P2995" t="str">
        <f>VLOOKUP(retail_sales_2023!C2995,customers!A:J,5,)</f>
        <v>Lucknow</v>
      </c>
      <c r="Q2995" t="str">
        <f>VLOOKUP(C2995,customers!A:J,10,0)</f>
        <v>Premium</v>
      </c>
    </row>
    <row r="2996" spans="1:17" x14ac:dyDescent="0.3">
      <c r="A2996" t="s">
        <v>4079</v>
      </c>
      <c r="B2996" s="1">
        <v>45206</v>
      </c>
      <c r="C2996" t="s">
        <v>1425</v>
      </c>
      <c r="D2996" t="s">
        <v>1426</v>
      </c>
      <c r="E2996" t="s">
        <v>27</v>
      </c>
      <c r="F2996" t="s">
        <v>28</v>
      </c>
      <c r="G2996" t="s">
        <v>325</v>
      </c>
      <c r="H2996">
        <v>1</v>
      </c>
      <c r="I2996">
        <v>7324.39</v>
      </c>
      <c r="J2996">
        <v>0.15</v>
      </c>
      <c r="K2996">
        <v>6225.73</v>
      </c>
      <c r="L2996">
        <v>1657.23</v>
      </c>
      <c r="M2996">
        <f t="shared" si="140"/>
        <v>6225.7314999999999</v>
      </c>
      <c r="N2996" t="str">
        <f t="shared" si="138"/>
        <v>Q4</v>
      </c>
      <c r="O2996" s="2">
        <f t="shared" si="139"/>
        <v>26.619047083635174</v>
      </c>
      <c r="P2996" t="str">
        <f>VLOOKUP(retail_sales_2023!C2996,customers!A:J,5,)</f>
        <v>Delhi</v>
      </c>
      <c r="Q2996" t="str">
        <f>VLOOKUP(C2996,customers!A:J,10,0)</f>
        <v>Premium</v>
      </c>
    </row>
    <row r="2997" spans="1:17" x14ac:dyDescent="0.3">
      <c r="A2997" t="s">
        <v>4080</v>
      </c>
      <c r="B2997" s="1">
        <v>45245</v>
      </c>
      <c r="C2997" t="s">
        <v>1034</v>
      </c>
      <c r="D2997" t="s">
        <v>1035</v>
      </c>
      <c r="E2997" t="s">
        <v>21</v>
      </c>
      <c r="F2997" t="s">
        <v>52</v>
      </c>
      <c r="G2997" t="s">
        <v>133</v>
      </c>
      <c r="H2997">
        <v>2</v>
      </c>
      <c r="I2997">
        <v>393.61</v>
      </c>
      <c r="J2997">
        <v>0.05</v>
      </c>
      <c r="K2997">
        <v>747.86</v>
      </c>
      <c r="L2997">
        <v>68.31</v>
      </c>
      <c r="M2997">
        <f t="shared" si="140"/>
        <v>747.85900000000004</v>
      </c>
      <c r="N2997" t="str">
        <f t="shared" si="138"/>
        <v>Q4</v>
      </c>
      <c r="O2997" s="2">
        <f t="shared" si="139"/>
        <v>9.1340625250715366</v>
      </c>
      <c r="P2997" t="str">
        <f>VLOOKUP(retail_sales_2023!C2997,customers!A:J,5,)</f>
        <v>Ranchi</v>
      </c>
      <c r="Q2997" t="str">
        <f>VLOOKUP(C2997,customers!A:J,10,0)</f>
        <v>Premium</v>
      </c>
    </row>
    <row r="2998" spans="1:17" x14ac:dyDescent="0.3">
      <c r="A2998" t="s">
        <v>4081</v>
      </c>
      <c r="B2998" s="1">
        <v>45240</v>
      </c>
      <c r="C2998" t="s">
        <v>1659</v>
      </c>
      <c r="D2998" t="s">
        <v>1781</v>
      </c>
      <c r="E2998" t="s">
        <v>15</v>
      </c>
      <c r="F2998" t="s">
        <v>43</v>
      </c>
      <c r="G2998" t="s">
        <v>178</v>
      </c>
      <c r="H2998">
        <v>1</v>
      </c>
      <c r="I2998">
        <v>32784.58</v>
      </c>
      <c r="J2998">
        <v>0.05</v>
      </c>
      <c r="K2998">
        <v>31145.35</v>
      </c>
      <c r="L2998">
        <v>2949.53</v>
      </c>
      <c r="M2998">
        <f t="shared" si="140"/>
        <v>31145.350999999999</v>
      </c>
      <c r="N2998" t="str">
        <f t="shared" si="138"/>
        <v>Q4</v>
      </c>
      <c r="O2998" s="2">
        <f t="shared" si="139"/>
        <v>9.4702098387078664</v>
      </c>
      <c r="P2998" t="str">
        <f>VLOOKUP(retail_sales_2023!C2998,customers!A:J,5,)</f>
        <v>Coimbatore</v>
      </c>
      <c r="Q2998" t="str">
        <f>VLOOKUP(C2998,customers!A:J,10,0)</f>
        <v>Regular</v>
      </c>
    </row>
    <row r="2999" spans="1:17" x14ac:dyDescent="0.3">
      <c r="A2999" t="s">
        <v>4082</v>
      </c>
      <c r="B2999" s="1">
        <v>45209</v>
      </c>
      <c r="C2999" t="s">
        <v>1543</v>
      </c>
      <c r="D2999" t="s">
        <v>1544</v>
      </c>
      <c r="E2999" t="s">
        <v>33</v>
      </c>
      <c r="F2999" t="s">
        <v>28</v>
      </c>
      <c r="G2999" t="s">
        <v>672</v>
      </c>
      <c r="H2999">
        <v>4</v>
      </c>
      <c r="I2999">
        <v>5604.11</v>
      </c>
      <c r="J2999">
        <v>0.05</v>
      </c>
      <c r="K2999">
        <v>21295.62</v>
      </c>
      <c r="L2999">
        <v>4540.29</v>
      </c>
      <c r="M2999">
        <f t="shared" si="140"/>
        <v>21295.617999999999</v>
      </c>
      <c r="N2999" t="str">
        <f t="shared" si="138"/>
        <v>Q4</v>
      </c>
      <c r="O2999" s="2">
        <f t="shared" si="139"/>
        <v>21.320299667255522</v>
      </c>
      <c r="P2999" t="str">
        <f>VLOOKUP(retail_sales_2023!C2999,customers!A:J,5,)</f>
        <v>Ahmedabad</v>
      </c>
      <c r="Q2999" t="str">
        <f>VLOOKUP(C2999,customers!A:J,10,0)</f>
        <v>Regular</v>
      </c>
    </row>
    <row r="3000" spans="1:17" x14ac:dyDescent="0.3">
      <c r="A3000" t="s">
        <v>4083</v>
      </c>
      <c r="B3000" s="1">
        <v>45249</v>
      </c>
      <c r="C3000" t="s">
        <v>241</v>
      </c>
      <c r="D3000" t="s">
        <v>242</v>
      </c>
      <c r="E3000" t="s">
        <v>27</v>
      </c>
      <c r="F3000" t="s">
        <v>43</v>
      </c>
      <c r="G3000" t="s">
        <v>272</v>
      </c>
      <c r="H3000">
        <v>4</v>
      </c>
      <c r="I3000">
        <v>23541.89</v>
      </c>
      <c r="J3000">
        <v>0</v>
      </c>
      <c r="K3000">
        <v>94167.56</v>
      </c>
      <c r="L3000">
        <v>13817.13</v>
      </c>
      <c r="M3000">
        <f t="shared" si="140"/>
        <v>94167.56</v>
      </c>
      <c r="N3000" t="str">
        <f t="shared" si="138"/>
        <v>Q4</v>
      </c>
      <c r="O3000" s="2">
        <f t="shared" si="139"/>
        <v>14.672919209120423</v>
      </c>
      <c r="P3000" t="str">
        <f>VLOOKUP(retail_sales_2023!C3000,customers!A:J,5,)</f>
        <v>Amritsar</v>
      </c>
      <c r="Q3000" t="str">
        <f>VLOOKUP(C3000,customers!A:J,10,0)</f>
        <v>Premium</v>
      </c>
    </row>
    <row r="3001" spans="1:17" x14ac:dyDescent="0.3">
      <c r="A3001" t="s">
        <v>4084</v>
      </c>
      <c r="B3001" s="1">
        <v>44935</v>
      </c>
      <c r="C3001" t="s">
        <v>3889</v>
      </c>
      <c r="D3001" t="s">
        <v>3890</v>
      </c>
      <c r="E3001" t="s">
        <v>27</v>
      </c>
      <c r="F3001" t="s">
        <v>38</v>
      </c>
      <c r="G3001" t="s">
        <v>684</v>
      </c>
      <c r="H3001">
        <v>4</v>
      </c>
      <c r="I3001">
        <v>2642.01</v>
      </c>
      <c r="J3001">
        <v>0.15</v>
      </c>
      <c r="K3001">
        <v>8982.83</v>
      </c>
      <c r="L3001">
        <v>2090.75</v>
      </c>
      <c r="M3001">
        <f t="shared" si="140"/>
        <v>8982.8340000000007</v>
      </c>
      <c r="N3001" t="str">
        <f t="shared" si="138"/>
        <v>Q1</v>
      </c>
      <c r="O3001" s="2">
        <f t="shared" si="139"/>
        <v>23.27495900512422</v>
      </c>
      <c r="P3001" t="str">
        <f>VLOOKUP(retail_sales_2023!C3001,customers!A:J,5,)</f>
        <v>Jaipur</v>
      </c>
      <c r="Q3001" t="str">
        <f>VLOOKUP(C3001,customers!A:J,10,0)</f>
        <v>Premium</v>
      </c>
    </row>
    <row r="3002" spans="1:17" x14ac:dyDescent="0.3">
      <c r="A3002" t="s">
        <v>4085</v>
      </c>
      <c r="B3002" s="1">
        <v>45013</v>
      </c>
      <c r="C3002" t="s">
        <v>544</v>
      </c>
      <c r="D3002" t="s">
        <v>545</v>
      </c>
      <c r="E3002" t="s">
        <v>15</v>
      </c>
      <c r="F3002" t="s">
        <v>43</v>
      </c>
      <c r="G3002" t="s">
        <v>282</v>
      </c>
      <c r="H3002">
        <v>3</v>
      </c>
      <c r="I3002">
        <v>18909.900000000001</v>
      </c>
      <c r="J3002">
        <v>0</v>
      </c>
      <c r="K3002">
        <v>56729.7</v>
      </c>
      <c r="L3002">
        <v>8125.12</v>
      </c>
      <c r="M3002">
        <f t="shared" si="140"/>
        <v>56729.700000000004</v>
      </c>
      <c r="N3002" t="str">
        <f t="shared" si="138"/>
        <v>Q1</v>
      </c>
      <c r="O3002" s="2">
        <f t="shared" si="139"/>
        <v>14.3225153667303</v>
      </c>
      <c r="P3002" t="str">
        <f>VLOOKUP(retail_sales_2023!C3002,customers!A:J,5,)</f>
        <v>Bengaluru</v>
      </c>
      <c r="Q3002" t="str">
        <f>VLOOKUP(C3002,customers!A:J,10,0)</f>
        <v>Premium</v>
      </c>
    </row>
    <row r="3003" spans="1:17" x14ac:dyDescent="0.3">
      <c r="A3003" t="s">
        <v>4086</v>
      </c>
      <c r="B3003" s="1">
        <v>45006</v>
      </c>
      <c r="C3003" t="s">
        <v>853</v>
      </c>
      <c r="D3003" t="s">
        <v>854</v>
      </c>
      <c r="E3003" t="s">
        <v>27</v>
      </c>
      <c r="F3003" t="s">
        <v>22</v>
      </c>
      <c r="G3003" t="s">
        <v>1039</v>
      </c>
      <c r="H3003">
        <v>2</v>
      </c>
      <c r="I3003">
        <v>18065.29</v>
      </c>
      <c r="J3003">
        <v>0</v>
      </c>
      <c r="K3003">
        <v>36130.58</v>
      </c>
      <c r="L3003">
        <v>6990.67</v>
      </c>
      <c r="M3003">
        <f t="shared" si="140"/>
        <v>36130.58</v>
      </c>
      <c r="N3003" t="str">
        <f t="shared" si="138"/>
        <v>Q1</v>
      </c>
      <c r="O3003" s="2">
        <f t="shared" si="139"/>
        <v>19.348347023490902</v>
      </c>
      <c r="P3003" t="str">
        <f>VLOOKUP(retail_sales_2023!C3003,customers!A:J,5,)</f>
        <v>Chandigarh</v>
      </c>
      <c r="Q3003" t="str">
        <f>VLOOKUP(C3003,customers!A:J,10,0)</f>
        <v>Premium</v>
      </c>
    </row>
    <row r="3004" spans="1:17" x14ac:dyDescent="0.3">
      <c r="A3004" t="s">
        <v>4087</v>
      </c>
      <c r="B3004" s="1">
        <v>45095</v>
      </c>
      <c r="C3004" t="s">
        <v>1289</v>
      </c>
      <c r="D3004" t="s">
        <v>1290</v>
      </c>
      <c r="E3004" t="s">
        <v>15</v>
      </c>
      <c r="F3004" t="s">
        <v>38</v>
      </c>
      <c r="G3004" t="s">
        <v>684</v>
      </c>
      <c r="H3004">
        <v>4</v>
      </c>
      <c r="I3004">
        <v>1282.32</v>
      </c>
      <c r="J3004">
        <v>0.05</v>
      </c>
      <c r="K3004">
        <v>4872.82</v>
      </c>
      <c r="L3004">
        <v>1638.88</v>
      </c>
      <c r="M3004">
        <f t="shared" si="140"/>
        <v>4872.8159999999998</v>
      </c>
      <c r="N3004" t="str">
        <f t="shared" si="138"/>
        <v>Q2</v>
      </c>
      <c r="O3004" s="2">
        <f t="shared" si="139"/>
        <v>33.633091310575807</v>
      </c>
      <c r="P3004" t="str">
        <f>VLOOKUP(retail_sales_2023!C3004,customers!A:J,5,)</f>
        <v>Kochi</v>
      </c>
      <c r="Q3004" t="str">
        <f>VLOOKUP(C3004,customers!A:J,10,0)</f>
        <v>Regular</v>
      </c>
    </row>
    <row r="3005" spans="1:17" x14ac:dyDescent="0.3">
      <c r="A3005" t="s">
        <v>4088</v>
      </c>
      <c r="B3005" s="1">
        <v>45135</v>
      </c>
      <c r="C3005" t="s">
        <v>1164</v>
      </c>
      <c r="D3005" t="s">
        <v>1165</v>
      </c>
      <c r="E3005" t="s">
        <v>21</v>
      </c>
      <c r="F3005" t="s">
        <v>22</v>
      </c>
      <c r="G3005" t="s">
        <v>423</v>
      </c>
      <c r="H3005">
        <v>5</v>
      </c>
      <c r="I3005">
        <v>35519.11</v>
      </c>
      <c r="J3005">
        <v>0</v>
      </c>
      <c r="K3005">
        <v>177595.55</v>
      </c>
      <c r="L3005">
        <v>54608.08</v>
      </c>
      <c r="M3005">
        <f t="shared" si="140"/>
        <v>177595.55</v>
      </c>
      <c r="N3005" t="str">
        <f t="shared" si="138"/>
        <v>Q3</v>
      </c>
      <c r="O3005" s="2">
        <f t="shared" si="139"/>
        <v>30.748563238211773</v>
      </c>
      <c r="P3005" t="str">
        <f>VLOOKUP(retail_sales_2023!C3005,customers!A:J,5,)</f>
        <v>Bhubaneswar</v>
      </c>
      <c r="Q3005" t="str">
        <f>VLOOKUP(C3005,customers!A:J,10,0)</f>
        <v>Regular</v>
      </c>
    </row>
    <row r="3006" spans="1:17" x14ac:dyDescent="0.3">
      <c r="A3006" t="s">
        <v>4089</v>
      </c>
      <c r="B3006" s="1">
        <v>45157</v>
      </c>
      <c r="C3006" t="s">
        <v>1412</v>
      </c>
      <c r="D3006" t="s">
        <v>1413</v>
      </c>
      <c r="E3006" t="s">
        <v>33</v>
      </c>
      <c r="F3006" t="s">
        <v>81</v>
      </c>
      <c r="G3006" t="s">
        <v>333</v>
      </c>
      <c r="H3006">
        <v>5</v>
      </c>
      <c r="I3006">
        <v>2185.84</v>
      </c>
      <c r="J3006">
        <v>0.1</v>
      </c>
      <c r="K3006">
        <v>9836.2800000000007</v>
      </c>
      <c r="L3006">
        <v>2981.98</v>
      </c>
      <c r="M3006">
        <f t="shared" si="140"/>
        <v>9836.2800000000007</v>
      </c>
      <c r="N3006" t="str">
        <f t="shared" si="138"/>
        <v>Q3</v>
      </c>
      <c r="O3006" s="2">
        <f t="shared" si="139"/>
        <v>30.316135774906773</v>
      </c>
      <c r="P3006" t="str">
        <f>VLOOKUP(retail_sales_2023!C3006,customers!A:J,5,)</f>
        <v>Surat</v>
      </c>
      <c r="Q3006" t="str">
        <f>VLOOKUP(C3006,customers!A:J,10,0)</f>
        <v>Occasional</v>
      </c>
    </row>
    <row r="3007" spans="1:17" x14ac:dyDescent="0.3">
      <c r="A3007" t="s">
        <v>4090</v>
      </c>
      <c r="B3007" s="1">
        <v>45101</v>
      </c>
      <c r="C3007" t="s">
        <v>889</v>
      </c>
      <c r="D3007" t="s">
        <v>890</v>
      </c>
      <c r="E3007" t="s">
        <v>21</v>
      </c>
      <c r="F3007" t="s">
        <v>28</v>
      </c>
      <c r="G3007" t="s">
        <v>97</v>
      </c>
      <c r="H3007">
        <v>1</v>
      </c>
      <c r="I3007">
        <v>7182.23</v>
      </c>
      <c r="J3007">
        <v>0</v>
      </c>
      <c r="K3007">
        <v>7182.23</v>
      </c>
      <c r="L3007">
        <v>1525.13</v>
      </c>
      <c r="M3007">
        <f t="shared" si="140"/>
        <v>7182.23</v>
      </c>
      <c r="N3007" t="str">
        <f t="shared" si="138"/>
        <v>Q2</v>
      </c>
      <c r="O3007" s="2">
        <f t="shared" si="139"/>
        <v>21.234769702446179</v>
      </c>
      <c r="P3007" t="str">
        <f>VLOOKUP(retail_sales_2023!C3007,customers!A:J,5,)</f>
        <v>Patna</v>
      </c>
      <c r="Q3007" t="str">
        <f>VLOOKUP(C3007,customers!A:J,10,0)</f>
        <v>Premium</v>
      </c>
    </row>
    <row r="3008" spans="1:17" x14ac:dyDescent="0.3">
      <c r="A3008" t="s">
        <v>4091</v>
      </c>
      <c r="B3008" s="1">
        <v>44994</v>
      </c>
      <c r="C3008" t="s">
        <v>3538</v>
      </c>
      <c r="D3008" t="s">
        <v>3539</v>
      </c>
      <c r="E3008" t="s">
        <v>27</v>
      </c>
      <c r="F3008" t="s">
        <v>52</v>
      </c>
      <c r="G3008" t="s">
        <v>69</v>
      </c>
      <c r="H3008">
        <v>9</v>
      </c>
      <c r="I3008">
        <v>478.24</v>
      </c>
      <c r="J3008">
        <v>0.15</v>
      </c>
      <c r="K3008">
        <v>3658.54</v>
      </c>
      <c r="L3008">
        <v>264.04000000000002</v>
      </c>
      <c r="M3008">
        <f t="shared" si="140"/>
        <v>3658.5359999999996</v>
      </c>
      <c r="N3008" t="str">
        <f t="shared" si="138"/>
        <v>Q1</v>
      </c>
      <c r="O3008" s="2">
        <f t="shared" si="139"/>
        <v>7.2170865973858422</v>
      </c>
      <c r="P3008" t="str">
        <f>VLOOKUP(retail_sales_2023!C3008,customers!A:J,5,)</f>
        <v>Jaipur</v>
      </c>
      <c r="Q3008" t="str">
        <f>VLOOKUP(C3008,customers!A:J,10,0)</f>
        <v>Premium</v>
      </c>
    </row>
    <row r="3009" spans="1:17" x14ac:dyDescent="0.3">
      <c r="A3009" t="s">
        <v>4092</v>
      </c>
      <c r="B3009" s="1">
        <v>45178</v>
      </c>
      <c r="C3009" t="s">
        <v>41</v>
      </c>
      <c r="D3009" t="s">
        <v>42</v>
      </c>
      <c r="E3009" t="s">
        <v>15</v>
      </c>
      <c r="F3009" t="s">
        <v>22</v>
      </c>
      <c r="G3009" t="s">
        <v>196</v>
      </c>
      <c r="H3009">
        <v>3</v>
      </c>
      <c r="I3009">
        <v>34185.4</v>
      </c>
      <c r="J3009">
        <v>0.1</v>
      </c>
      <c r="K3009">
        <v>92300.58</v>
      </c>
      <c r="L3009">
        <v>21348.45</v>
      </c>
      <c r="M3009">
        <f t="shared" si="140"/>
        <v>92300.580000000016</v>
      </c>
      <c r="N3009" t="str">
        <f t="shared" si="138"/>
        <v>Q3</v>
      </c>
      <c r="O3009" s="2">
        <f t="shared" si="139"/>
        <v>23.129269610223467</v>
      </c>
      <c r="P3009" t="str">
        <f>VLOOKUP(retail_sales_2023!C3009,customers!A:J,5,)</f>
        <v>Kochi</v>
      </c>
      <c r="Q3009" t="str">
        <f>VLOOKUP(C3009,customers!A:J,10,0)</f>
        <v>Regular</v>
      </c>
    </row>
    <row r="3010" spans="1:17" x14ac:dyDescent="0.3">
      <c r="A3010" t="s">
        <v>4093</v>
      </c>
      <c r="B3010" s="1">
        <v>45241</v>
      </c>
      <c r="C3010" t="s">
        <v>284</v>
      </c>
      <c r="D3010" t="s">
        <v>285</v>
      </c>
      <c r="E3010" t="s">
        <v>33</v>
      </c>
      <c r="F3010" t="s">
        <v>43</v>
      </c>
      <c r="G3010" t="s">
        <v>44</v>
      </c>
      <c r="H3010">
        <v>5</v>
      </c>
      <c r="I3010">
        <v>21990</v>
      </c>
      <c r="J3010">
        <v>0.15</v>
      </c>
      <c r="K3010">
        <v>93457.5</v>
      </c>
      <c r="L3010">
        <v>12696.59</v>
      </c>
      <c r="M3010">
        <f t="shared" si="140"/>
        <v>93457.5</v>
      </c>
      <c r="N3010" t="str">
        <f t="shared" si="138"/>
        <v>Q4</v>
      </c>
      <c r="O3010" s="2">
        <f t="shared" si="139"/>
        <v>13.585415830725195</v>
      </c>
      <c r="P3010" t="str">
        <f>VLOOKUP(retail_sales_2023!C3010,customers!A:J,5,)</f>
        <v>Mumbai</v>
      </c>
      <c r="Q3010" t="str">
        <f>VLOOKUP(C3010,customers!A:J,10,0)</f>
        <v>Premium</v>
      </c>
    </row>
    <row r="3011" spans="1:17" x14ac:dyDescent="0.3">
      <c r="A3011" t="s">
        <v>4094</v>
      </c>
      <c r="B3011" s="1">
        <v>45106</v>
      </c>
      <c r="C3011" t="s">
        <v>148</v>
      </c>
      <c r="D3011" t="s">
        <v>149</v>
      </c>
      <c r="E3011" t="s">
        <v>21</v>
      </c>
      <c r="F3011" t="s">
        <v>43</v>
      </c>
      <c r="G3011" t="s">
        <v>154</v>
      </c>
      <c r="H3011">
        <v>1</v>
      </c>
      <c r="I3011">
        <v>44010.39</v>
      </c>
      <c r="J3011">
        <v>0.25</v>
      </c>
      <c r="K3011">
        <v>33007.79</v>
      </c>
      <c r="L3011">
        <v>-3253.78</v>
      </c>
      <c r="M3011">
        <f t="shared" si="140"/>
        <v>33007.792499999996</v>
      </c>
      <c r="N3011" t="str">
        <f t="shared" ref="N3011:N3074" si="141">"Q"&amp;ROUNDUP(MONTH(B3011)/3,0)</f>
        <v>Q2</v>
      </c>
      <c r="O3011" s="2">
        <f t="shared" ref="O3011:O3074" si="142">(L3011/K3011)*100</f>
        <v>-9.8576123999819441</v>
      </c>
      <c r="P3011" t="str">
        <f>VLOOKUP(retail_sales_2023!C3011,customers!A:J,5,)</f>
        <v>Ranchi</v>
      </c>
      <c r="Q3011" t="str">
        <f>VLOOKUP(C3011,customers!A:J,10,0)</f>
        <v>Premium</v>
      </c>
    </row>
    <row r="3012" spans="1:17" x14ac:dyDescent="0.3">
      <c r="A3012" t="s">
        <v>4095</v>
      </c>
      <c r="B3012" s="1">
        <v>45176</v>
      </c>
      <c r="C3012" t="s">
        <v>1811</v>
      </c>
      <c r="D3012" t="s">
        <v>1812</v>
      </c>
      <c r="E3012" t="s">
        <v>21</v>
      </c>
      <c r="F3012" t="s">
        <v>22</v>
      </c>
      <c r="G3012" t="s">
        <v>146</v>
      </c>
      <c r="H3012">
        <v>4</v>
      </c>
      <c r="I3012">
        <v>2990.96</v>
      </c>
      <c r="J3012">
        <v>0.25</v>
      </c>
      <c r="K3012">
        <v>8972.8799999999992</v>
      </c>
      <c r="L3012">
        <v>1572.65</v>
      </c>
      <c r="M3012">
        <f t="shared" si="140"/>
        <v>8972.880000000001</v>
      </c>
      <c r="N3012" t="str">
        <f t="shared" si="141"/>
        <v>Q3</v>
      </c>
      <c r="O3012" s="2">
        <f t="shared" si="142"/>
        <v>17.526702686316995</v>
      </c>
      <c r="P3012" t="str">
        <f>VLOOKUP(retail_sales_2023!C3012,customers!A:J,5,)</f>
        <v>Bhubaneswar</v>
      </c>
      <c r="Q3012" t="str">
        <f>VLOOKUP(C3012,customers!A:J,10,0)</f>
        <v>Premium</v>
      </c>
    </row>
    <row r="3013" spans="1:17" x14ac:dyDescent="0.3">
      <c r="A3013" t="s">
        <v>4096</v>
      </c>
      <c r="B3013" s="1">
        <v>45038</v>
      </c>
      <c r="C3013" t="s">
        <v>1080</v>
      </c>
      <c r="D3013" t="s">
        <v>1081</v>
      </c>
      <c r="E3013" t="s">
        <v>15</v>
      </c>
      <c r="F3013" t="s">
        <v>38</v>
      </c>
      <c r="G3013" t="s">
        <v>65</v>
      </c>
      <c r="H3013">
        <v>2</v>
      </c>
      <c r="I3013">
        <v>3145.45</v>
      </c>
      <c r="J3013">
        <v>0</v>
      </c>
      <c r="K3013">
        <v>6290.9</v>
      </c>
      <c r="L3013">
        <v>1741.01</v>
      </c>
      <c r="M3013">
        <f t="shared" ref="M3013:M3076" si="143">H3013*I3013*(1-J3013)</f>
        <v>6290.9</v>
      </c>
      <c r="N3013" t="str">
        <f t="shared" si="141"/>
        <v>Q2</v>
      </c>
      <c r="O3013" s="2">
        <f t="shared" si="142"/>
        <v>27.675054443720299</v>
      </c>
      <c r="P3013" t="str">
        <f>VLOOKUP(retail_sales_2023!C3013,customers!A:J,5,)</f>
        <v>Hyderabad</v>
      </c>
      <c r="Q3013" t="str">
        <f>VLOOKUP(C3013,customers!A:J,10,0)</f>
        <v>Regular</v>
      </c>
    </row>
    <row r="3014" spans="1:17" x14ac:dyDescent="0.3">
      <c r="A3014" t="s">
        <v>4097</v>
      </c>
      <c r="B3014" s="1">
        <v>45058</v>
      </c>
      <c r="C3014" t="s">
        <v>663</v>
      </c>
      <c r="D3014" t="s">
        <v>1776</v>
      </c>
      <c r="E3014" t="s">
        <v>27</v>
      </c>
      <c r="F3014" t="s">
        <v>22</v>
      </c>
      <c r="G3014" t="s">
        <v>23</v>
      </c>
      <c r="H3014">
        <v>2</v>
      </c>
      <c r="I3014">
        <v>23962.12</v>
      </c>
      <c r="J3014">
        <v>0.1</v>
      </c>
      <c r="K3014">
        <v>43131.82</v>
      </c>
      <c r="L3014">
        <v>10175.65</v>
      </c>
      <c r="M3014">
        <f t="shared" si="143"/>
        <v>43131.815999999999</v>
      </c>
      <c r="N3014" t="str">
        <f t="shared" si="141"/>
        <v>Q2</v>
      </c>
      <c r="O3014" s="2">
        <f t="shared" si="142"/>
        <v>23.59197919308761</v>
      </c>
      <c r="P3014" t="str">
        <f>VLOOKUP(retail_sales_2023!C3014,customers!A:J,5,)</f>
        <v>Lucknow</v>
      </c>
      <c r="Q3014" t="str">
        <f>VLOOKUP(C3014,customers!A:J,10,0)</f>
        <v>Premium</v>
      </c>
    </row>
    <row r="3015" spans="1:17" x14ac:dyDescent="0.3">
      <c r="A3015" t="s">
        <v>4098</v>
      </c>
      <c r="B3015" s="1">
        <v>45054</v>
      </c>
      <c r="C3015" t="s">
        <v>1878</v>
      </c>
      <c r="D3015" t="s">
        <v>1879</v>
      </c>
      <c r="E3015" t="s">
        <v>33</v>
      </c>
      <c r="F3015" t="s">
        <v>43</v>
      </c>
      <c r="G3015" t="s">
        <v>178</v>
      </c>
      <c r="H3015">
        <v>5</v>
      </c>
      <c r="I3015">
        <v>73645.56</v>
      </c>
      <c r="J3015">
        <v>0.1</v>
      </c>
      <c r="K3015">
        <v>331405.02</v>
      </c>
      <c r="L3015">
        <v>50025.26</v>
      </c>
      <c r="M3015">
        <f t="shared" si="143"/>
        <v>331405.02</v>
      </c>
      <c r="N3015" t="str">
        <f t="shared" si="141"/>
        <v>Q2</v>
      </c>
      <c r="O3015" s="2">
        <f t="shared" si="142"/>
        <v>15.094901097152963</v>
      </c>
      <c r="P3015" t="str">
        <f>VLOOKUP(retail_sales_2023!C3015,customers!A:J,5,)</f>
        <v>Mumbai</v>
      </c>
      <c r="Q3015" t="str">
        <f>VLOOKUP(C3015,customers!A:J,10,0)</f>
        <v>Regular</v>
      </c>
    </row>
    <row r="3016" spans="1:17" x14ac:dyDescent="0.3">
      <c r="A3016" t="s">
        <v>4099</v>
      </c>
      <c r="B3016" s="1">
        <v>44984</v>
      </c>
      <c r="C3016" t="s">
        <v>1506</v>
      </c>
      <c r="D3016" t="s">
        <v>1507</v>
      </c>
      <c r="E3016" t="s">
        <v>27</v>
      </c>
      <c r="F3016" t="s">
        <v>52</v>
      </c>
      <c r="G3016" t="s">
        <v>169</v>
      </c>
      <c r="H3016">
        <v>7</v>
      </c>
      <c r="I3016">
        <v>460.51</v>
      </c>
      <c r="J3016">
        <v>0.05</v>
      </c>
      <c r="K3016">
        <v>3062.39</v>
      </c>
      <c r="L3016">
        <v>282.39999999999998</v>
      </c>
      <c r="M3016">
        <f t="shared" si="143"/>
        <v>3062.3914999999997</v>
      </c>
      <c r="N3016" t="str">
        <f t="shared" si="141"/>
        <v>Q1</v>
      </c>
      <c r="O3016" s="2">
        <f t="shared" si="142"/>
        <v>9.2215557130215284</v>
      </c>
      <c r="P3016" t="str">
        <f>VLOOKUP(retail_sales_2023!C3016,customers!A:J,5,)</f>
        <v>Chandigarh</v>
      </c>
      <c r="Q3016" t="str">
        <f>VLOOKUP(C3016,customers!A:J,10,0)</f>
        <v>Premium</v>
      </c>
    </row>
    <row r="3017" spans="1:17" x14ac:dyDescent="0.3">
      <c r="A3017" t="s">
        <v>4100</v>
      </c>
      <c r="B3017" s="1">
        <v>45266</v>
      </c>
      <c r="C3017" t="s">
        <v>184</v>
      </c>
      <c r="D3017" t="s">
        <v>185</v>
      </c>
      <c r="E3017" t="s">
        <v>15</v>
      </c>
      <c r="F3017" t="s">
        <v>81</v>
      </c>
      <c r="G3017" t="s">
        <v>264</v>
      </c>
      <c r="H3017">
        <v>5</v>
      </c>
      <c r="I3017">
        <v>1427.74</v>
      </c>
      <c r="J3017">
        <v>0.25</v>
      </c>
      <c r="K3017">
        <v>5354.02</v>
      </c>
      <c r="L3017">
        <v>1396.41</v>
      </c>
      <c r="M3017">
        <f t="shared" si="143"/>
        <v>5354.0249999999996</v>
      </c>
      <c r="N3017" t="str">
        <f t="shared" si="141"/>
        <v>Q4</v>
      </c>
      <c r="O3017" s="2">
        <f t="shared" si="142"/>
        <v>26.081523789601086</v>
      </c>
      <c r="P3017" t="str">
        <f>VLOOKUP(retail_sales_2023!C3017,customers!A:J,5,)</f>
        <v>Hyderabad</v>
      </c>
      <c r="Q3017" t="str">
        <f>VLOOKUP(C3017,customers!A:J,10,0)</f>
        <v>Premium</v>
      </c>
    </row>
    <row r="3018" spans="1:17" x14ac:dyDescent="0.3">
      <c r="A3018" t="s">
        <v>4101</v>
      </c>
      <c r="B3018" s="1">
        <v>44949</v>
      </c>
      <c r="C3018" t="s">
        <v>701</v>
      </c>
      <c r="D3018" t="s">
        <v>702</v>
      </c>
      <c r="E3018" t="s">
        <v>15</v>
      </c>
      <c r="F3018" t="s">
        <v>38</v>
      </c>
      <c r="G3018" t="s">
        <v>456</v>
      </c>
      <c r="H3018">
        <v>1</v>
      </c>
      <c r="I3018">
        <v>2969.84</v>
      </c>
      <c r="J3018">
        <v>0</v>
      </c>
      <c r="K3018">
        <v>2969.84</v>
      </c>
      <c r="L3018">
        <v>861.51</v>
      </c>
      <c r="M3018">
        <f t="shared" si="143"/>
        <v>2969.84</v>
      </c>
      <c r="N3018" t="str">
        <f t="shared" si="141"/>
        <v>Q1</v>
      </c>
      <c r="O3018" s="2">
        <f t="shared" si="142"/>
        <v>29.008633461735311</v>
      </c>
      <c r="P3018" t="str">
        <f>VLOOKUP(retail_sales_2023!C3018,customers!A:J,5,)</f>
        <v>Bengaluru</v>
      </c>
      <c r="Q3018" t="str">
        <f>VLOOKUP(C3018,customers!A:J,10,0)</f>
        <v>Premium</v>
      </c>
    </row>
    <row r="3019" spans="1:17" x14ac:dyDescent="0.3">
      <c r="A3019" t="s">
        <v>4102</v>
      </c>
      <c r="B3019" s="1">
        <v>45007</v>
      </c>
      <c r="C3019" t="s">
        <v>184</v>
      </c>
      <c r="D3019" t="s">
        <v>185</v>
      </c>
      <c r="E3019" t="s">
        <v>15</v>
      </c>
      <c r="F3019" t="s">
        <v>43</v>
      </c>
      <c r="G3019" t="s">
        <v>301</v>
      </c>
      <c r="H3019">
        <v>2</v>
      </c>
      <c r="I3019">
        <v>18076.72</v>
      </c>
      <c r="J3019">
        <v>0.1</v>
      </c>
      <c r="K3019">
        <v>32538.1</v>
      </c>
      <c r="L3019">
        <v>-3229.11</v>
      </c>
      <c r="M3019">
        <f t="shared" si="143"/>
        <v>32538.096000000001</v>
      </c>
      <c r="N3019" t="str">
        <f t="shared" si="141"/>
        <v>Q1</v>
      </c>
      <c r="O3019" s="2">
        <f t="shared" si="142"/>
        <v>-9.9240889910597119</v>
      </c>
      <c r="P3019" t="str">
        <f>VLOOKUP(retail_sales_2023!C3019,customers!A:J,5,)</f>
        <v>Hyderabad</v>
      </c>
      <c r="Q3019" t="str">
        <f>VLOOKUP(C3019,customers!A:J,10,0)</f>
        <v>Premium</v>
      </c>
    </row>
    <row r="3020" spans="1:17" x14ac:dyDescent="0.3">
      <c r="A3020" t="s">
        <v>4103</v>
      </c>
      <c r="B3020" s="1">
        <v>45250</v>
      </c>
      <c r="C3020" t="s">
        <v>1109</v>
      </c>
      <c r="D3020" t="s">
        <v>1110</v>
      </c>
      <c r="E3020" t="s">
        <v>15</v>
      </c>
      <c r="F3020" t="s">
        <v>38</v>
      </c>
      <c r="G3020" t="s">
        <v>39</v>
      </c>
      <c r="H3020">
        <v>4</v>
      </c>
      <c r="I3020">
        <v>734.25</v>
      </c>
      <c r="J3020">
        <v>0</v>
      </c>
      <c r="K3020">
        <v>2937</v>
      </c>
      <c r="L3020">
        <v>916.13</v>
      </c>
      <c r="M3020">
        <f t="shared" si="143"/>
        <v>2937</v>
      </c>
      <c r="N3020" t="str">
        <f t="shared" si="141"/>
        <v>Q4</v>
      </c>
      <c r="O3020" s="2">
        <f t="shared" si="142"/>
        <v>31.192713653387809</v>
      </c>
      <c r="P3020" t="str">
        <f>VLOOKUP(retail_sales_2023!C3020,customers!A:J,5,)</f>
        <v>Bengaluru</v>
      </c>
      <c r="Q3020" t="str">
        <f>VLOOKUP(C3020,customers!A:J,10,0)</f>
        <v>Premium</v>
      </c>
    </row>
    <row r="3021" spans="1:17" x14ac:dyDescent="0.3">
      <c r="A3021" t="s">
        <v>4104</v>
      </c>
      <c r="B3021" s="1">
        <v>44976</v>
      </c>
      <c r="C3021" t="s">
        <v>1370</v>
      </c>
      <c r="D3021" t="s">
        <v>1371</v>
      </c>
      <c r="E3021" t="s">
        <v>15</v>
      </c>
      <c r="F3021" t="s">
        <v>81</v>
      </c>
      <c r="G3021" t="s">
        <v>101</v>
      </c>
      <c r="H3021">
        <v>5</v>
      </c>
      <c r="I3021">
        <v>589.47</v>
      </c>
      <c r="J3021">
        <v>0.3</v>
      </c>
      <c r="K3021">
        <v>2063.14</v>
      </c>
      <c r="L3021">
        <v>737.29</v>
      </c>
      <c r="M3021">
        <f t="shared" si="143"/>
        <v>2063.145</v>
      </c>
      <c r="N3021" t="str">
        <f t="shared" si="141"/>
        <v>Q1</v>
      </c>
      <c r="O3021" s="2">
        <f t="shared" si="142"/>
        <v>35.736304855705384</v>
      </c>
      <c r="P3021" t="str">
        <f>VLOOKUP(retail_sales_2023!C3021,customers!A:J,5,)</f>
        <v>Chennai</v>
      </c>
      <c r="Q3021" t="str">
        <f>VLOOKUP(C3021,customers!A:J,10,0)</f>
        <v>Regular</v>
      </c>
    </row>
    <row r="3022" spans="1:17" x14ac:dyDescent="0.3">
      <c r="A3022" t="s">
        <v>4105</v>
      </c>
      <c r="B3022" s="1">
        <v>45095</v>
      </c>
      <c r="C3022" t="s">
        <v>208</v>
      </c>
      <c r="D3022" t="s">
        <v>209</v>
      </c>
      <c r="E3022" t="s">
        <v>21</v>
      </c>
      <c r="F3022" t="s">
        <v>81</v>
      </c>
      <c r="G3022" t="s">
        <v>101</v>
      </c>
      <c r="H3022">
        <v>4</v>
      </c>
      <c r="I3022">
        <v>2711.88</v>
      </c>
      <c r="J3022">
        <v>0.1</v>
      </c>
      <c r="K3022">
        <v>9762.77</v>
      </c>
      <c r="L3022">
        <v>2714.56</v>
      </c>
      <c r="M3022">
        <f t="shared" si="143"/>
        <v>9762.768</v>
      </c>
      <c r="N3022" t="str">
        <f t="shared" si="141"/>
        <v>Q2</v>
      </c>
      <c r="O3022" s="2">
        <f t="shared" si="142"/>
        <v>27.8052233126459</v>
      </c>
      <c r="P3022" t="str">
        <f>VLOOKUP(retail_sales_2023!C3022,customers!A:J,5,)</f>
        <v>Bhubaneswar</v>
      </c>
      <c r="Q3022" t="str">
        <f>VLOOKUP(C3022,customers!A:J,10,0)</f>
        <v>Regular</v>
      </c>
    </row>
    <row r="3023" spans="1:17" x14ac:dyDescent="0.3">
      <c r="A3023" t="s">
        <v>4106</v>
      </c>
      <c r="B3023" s="1">
        <v>45277</v>
      </c>
      <c r="C3023" t="s">
        <v>494</v>
      </c>
      <c r="D3023" t="s">
        <v>495</v>
      </c>
      <c r="E3023" t="s">
        <v>15</v>
      </c>
      <c r="F3023" t="s">
        <v>52</v>
      </c>
      <c r="G3023" t="s">
        <v>268</v>
      </c>
      <c r="H3023">
        <v>3</v>
      </c>
      <c r="I3023">
        <v>141.35</v>
      </c>
      <c r="J3023">
        <v>0.1</v>
      </c>
      <c r="K3023">
        <v>381.64</v>
      </c>
      <c r="L3023">
        <v>27.67</v>
      </c>
      <c r="M3023">
        <f t="shared" si="143"/>
        <v>381.64499999999998</v>
      </c>
      <c r="N3023" t="str">
        <f t="shared" si="141"/>
        <v>Q4</v>
      </c>
      <c r="O3023" s="2">
        <f t="shared" si="142"/>
        <v>7.2502882297453111</v>
      </c>
      <c r="P3023" t="str">
        <f>VLOOKUP(retail_sales_2023!C3023,customers!A:J,5,)</f>
        <v>Kochi</v>
      </c>
      <c r="Q3023" t="str">
        <f>VLOOKUP(C3023,customers!A:J,10,0)</f>
        <v>Premium</v>
      </c>
    </row>
    <row r="3024" spans="1:17" x14ac:dyDescent="0.3">
      <c r="A3024" t="s">
        <v>4107</v>
      </c>
      <c r="B3024" s="1">
        <v>45124</v>
      </c>
      <c r="C3024" t="s">
        <v>36</v>
      </c>
      <c r="D3024" t="s">
        <v>37</v>
      </c>
      <c r="E3024" t="s">
        <v>27</v>
      </c>
      <c r="F3024" t="s">
        <v>43</v>
      </c>
      <c r="G3024" t="s">
        <v>121</v>
      </c>
      <c r="H3024">
        <v>5</v>
      </c>
      <c r="I3024">
        <v>28588.76</v>
      </c>
      <c r="J3024">
        <v>0.25</v>
      </c>
      <c r="K3024">
        <v>107207.85</v>
      </c>
      <c r="L3024">
        <v>14335.59</v>
      </c>
      <c r="M3024">
        <f t="shared" si="143"/>
        <v>107207.84999999999</v>
      </c>
      <c r="N3024" t="str">
        <f t="shared" si="141"/>
        <v>Q3</v>
      </c>
      <c r="O3024" s="2">
        <f t="shared" si="142"/>
        <v>13.371772682690681</v>
      </c>
      <c r="P3024" t="str">
        <f>VLOOKUP(retail_sales_2023!C3024,customers!A:J,5,)</f>
        <v>Lucknow</v>
      </c>
      <c r="Q3024" t="str">
        <f>VLOOKUP(C3024,customers!A:J,10,0)</f>
        <v>Premium</v>
      </c>
    </row>
    <row r="3025" spans="1:17" x14ac:dyDescent="0.3">
      <c r="A3025" t="s">
        <v>4108</v>
      </c>
      <c r="B3025" s="1">
        <v>45059</v>
      </c>
      <c r="C3025" t="s">
        <v>690</v>
      </c>
      <c r="D3025" t="s">
        <v>691</v>
      </c>
      <c r="E3025" t="s">
        <v>33</v>
      </c>
      <c r="F3025" t="s">
        <v>22</v>
      </c>
      <c r="G3025" t="s">
        <v>423</v>
      </c>
      <c r="H3025">
        <v>4</v>
      </c>
      <c r="I3025">
        <v>13306.85</v>
      </c>
      <c r="J3025">
        <v>0</v>
      </c>
      <c r="K3025">
        <v>53227.4</v>
      </c>
      <c r="L3025">
        <v>16980.240000000002</v>
      </c>
      <c r="M3025">
        <f t="shared" si="143"/>
        <v>53227.4</v>
      </c>
      <c r="N3025" t="str">
        <f t="shared" si="141"/>
        <v>Q2</v>
      </c>
      <c r="O3025" s="2">
        <f t="shared" si="142"/>
        <v>31.901313984902512</v>
      </c>
      <c r="P3025" t="str">
        <f>VLOOKUP(retail_sales_2023!C3025,customers!A:J,5,)</f>
        <v>Surat</v>
      </c>
      <c r="Q3025" t="str">
        <f>VLOOKUP(C3025,customers!A:J,10,0)</f>
        <v>Premium</v>
      </c>
    </row>
    <row r="3026" spans="1:17" x14ac:dyDescent="0.3">
      <c r="A3026" t="s">
        <v>4109</v>
      </c>
      <c r="B3026" s="1">
        <v>44996</v>
      </c>
      <c r="C3026" t="s">
        <v>1320</v>
      </c>
      <c r="D3026" t="s">
        <v>1321</v>
      </c>
      <c r="E3026" t="s">
        <v>15</v>
      </c>
      <c r="F3026" t="s">
        <v>16</v>
      </c>
      <c r="G3026" t="s">
        <v>171</v>
      </c>
      <c r="H3026">
        <v>1</v>
      </c>
      <c r="I3026">
        <v>515.58000000000004</v>
      </c>
      <c r="J3026">
        <v>0.15</v>
      </c>
      <c r="K3026">
        <v>438.24</v>
      </c>
      <c r="L3026">
        <v>164.39</v>
      </c>
      <c r="M3026">
        <f t="shared" si="143"/>
        <v>438.24299999999999</v>
      </c>
      <c r="N3026" t="str">
        <f t="shared" si="141"/>
        <v>Q1</v>
      </c>
      <c r="O3026" s="2">
        <f t="shared" si="142"/>
        <v>37.51140927345746</v>
      </c>
      <c r="P3026" t="str">
        <f>VLOOKUP(retail_sales_2023!C3026,customers!A:J,5,)</f>
        <v>Kochi</v>
      </c>
      <c r="Q3026" t="str">
        <f>VLOOKUP(C3026,customers!A:J,10,0)</f>
        <v>Premium</v>
      </c>
    </row>
    <row r="3027" spans="1:17" x14ac:dyDescent="0.3">
      <c r="A3027" t="s">
        <v>4110</v>
      </c>
      <c r="B3027" s="1">
        <v>45288</v>
      </c>
      <c r="C3027" t="s">
        <v>173</v>
      </c>
      <c r="D3027" t="s">
        <v>174</v>
      </c>
      <c r="E3027" t="s">
        <v>27</v>
      </c>
      <c r="F3027" t="s">
        <v>38</v>
      </c>
      <c r="G3027" t="s">
        <v>77</v>
      </c>
      <c r="H3027">
        <v>3</v>
      </c>
      <c r="I3027">
        <v>3594.58</v>
      </c>
      <c r="J3027">
        <v>0.1</v>
      </c>
      <c r="K3027">
        <v>9705.3700000000008</v>
      </c>
      <c r="L3027">
        <v>2662.52</v>
      </c>
      <c r="M3027">
        <f t="shared" si="143"/>
        <v>9705.366</v>
      </c>
      <c r="N3027" t="str">
        <f t="shared" si="141"/>
        <v>Q4</v>
      </c>
      <c r="O3027" s="2">
        <f t="shared" si="142"/>
        <v>27.433472397239878</v>
      </c>
      <c r="P3027" t="str">
        <f>VLOOKUP(retail_sales_2023!C3027,customers!A:J,5,)</f>
        <v>Chandigarh</v>
      </c>
      <c r="Q3027" t="str">
        <f>VLOOKUP(C3027,customers!A:J,10,0)</f>
        <v>Regular</v>
      </c>
    </row>
    <row r="3028" spans="1:17" x14ac:dyDescent="0.3">
      <c r="A3028" t="s">
        <v>4111</v>
      </c>
      <c r="B3028" s="1">
        <v>45279</v>
      </c>
      <c r="C3028" t="s">
        <v>234</v>
      </c>
      <c r="D3028" t="s">
        <v>260</v>
      </c>
      <c r="E3028" t="s">
        <v>33</v>
      </c>
      <c r="F3028" t="s">
        <v>28</v>
      </c>
      <c r="G3028" t="s">
        <v>97</v>
      </c>
      <c r="H3028">
        <v>1</v>
      </c>
      <c r="I3028">
        <v>2480.1999999999998</v>
      </c>
      <c r="J3028">
        <v>0.05</v>
      </c>
      <c r="K3028">
        <v>2356.19</v>
      </c>
      <c r="L3028">
        <v>658.78</v>
      </c>
      <c r="M3028">
        <f t="shared" si="143"/>
        <v>2356.1899999999996</v>
      </c>
      <c r="N3028" t="str">
        <f t="shared" si="141"/>
        <v>Q4</v>
      </c>
      <c r="O3028" s="2">
        <f t="shared" si="142"/>
        <v>27.959544858436715</v>
      </c>
      <c r="P3028" t="str">
        <f>VLOOKUP(retail_sales_2023!C3028,customers!A:J,5,)</f>
        <v>Mumbai</v>
      </c>
      <c r="Q3028" t="str">
        <f>VLOOKUP(C3028,customers!A:J,10,0)</f>
        <v>Occasional</v>
      </c>
    </row>
    <row r="3029" spans="1:17" x14ac:dyDescent="0.3">
      <c r="A3029" t="s">
        <v>4112</v>
      </c>
      <c r="B3029" s="1">
        <v>44934</v>
      </c>
      <c r="C3029" t="s">
        <v>1034</v>
      </c>
      <c r="D3029" t="s">
        <v>1035</v>
      </c>
      <c r="E3029" t="s">
        <v>21</v>
      </c>
      <c r="F3029" t="s">
        <v>52</v>
      </c>
      <c r="G3029" t="s">
        <v>200</v>
      </c>
      <c r="H3029">
        <v>1</v>
      </c>
      <c r="I3029">
        <v>183.38</v>
      </c>
      <c r="J3029">
        <v>0.25</v>
      </c>
      <c r="K3029">
        <v>137.53</v>
      </c>
      <c r="L3029">
        <v>-4.96</v>
      </c>
      <c r="M3029">
        <f t="shared" si="143"/>
        <v>137.535</v>
      </c>
      <c r="N3029" t="str">
        <f t="shared" si="141"/>
        <v>Q1</v>
      </c>
      <c r="O3029" s="2">
        <f t="shared" si="142"/>
        <v>-3.6064858576310623</v>
      </c>
      <c r="P3029" t="str">
        <f>VLOOKUP(retail_sales_2023!C3029,customers!A:J,5,)</f>
        <v>Ranchi</v>
      </c>
      <c r="Q3029" t="str">
        <f>VLOOKUP(C3029,customers!A:J,10,0)</f>
        <v>Premium</v>
      </c>
    </row>
    <row r="3030" spans="1:17" x14ac:dyDescent="0.3">
      <c r="A3030" t="s">
        <v>4113</v>
      </c>
      <c r="B3030" s="1">
        <v>45070</v>
      </c>
      <c r="C3030" t="s">
        <v>323</v>
      </c>
      <c r="D3030" t="s">
        <v>324</v>
      </c>
      <c r="E3030" t="s">
        <v>15</v>
      </c>
      <c r="F3030" t="s">
        <v>28</v>
      </c>
      <c r="G3030" t="s">
        <v>280</v>
      </c>
      <c r="H3030">
        <v>1</v>
      </c>
      <c r="I3030">
        <v>5993.81</v>
      </c>
      <c r="J3030">
        <v>0.1</v>
      </c>
      <c r="K3030">
        <v>5394.43</v>
      </c>
      <c r="L3030">
        <v>1212.29</v>
      </c>
      <c r="M3030">
        <f t="shared" si="143"/>
        <v>5394.4290000000001</v>
      </c>
      <c r="N3030" t="str">
        <f t="shared" si="141"/>
        <v>Q2</v>
      </c>
      <c r="O3030" s="2">
        <f t="shared" si="142"/>
        <v>22.472995293293266</v>
      </c>
      <c r="P3030" t="str">
        <f>VLOOKUP(retail_sales_2023!C3030,customers!A:J,5,)</f>
        <v>Kochi</v>
      </c>
      <c r="Q3030" t="str">
        <f>VLOOKUP(C3030,customers!A:J,10,0)</f>
        <v>Regular</v>
      </c>
    </row>
    <row r="3031" spans="1:17" x14ac:dyDescent="0.3">
      <c r="A3031" t="s">
        <v>4114</v>
      </c>
      <c r="B3031" s="1">
        <v>45044</v>
      </c>
      <c r="C3031" t="s">
        <v>647</v>
      </c>
      <c r="D3031" t="s">
        <v>648</v>
      </c>
      <c r="E3031" t="s">
        <v>27</v>
      </c>
      <c r="F3031" t="s">
        <v>52</v>
      </c>
      <c r="G3031" t="s">
        <v>169</v>
      </c>
      <c r="H3031">
        <v>6</v>
      </c>
      <c r="I3031">
        <v>659.99</v>
      </c>
      <c r="J3031">
        <v>0.25</v>
      </c>
      <c r="K3031">
        <v>2969.95</v>
      </c>
      <c r="L3031">
        <v>184.01</v>
      </c>
      <c r="M3031">
        <f t="shared" si="143"/>
        <v>2969.9549999999999</v>
      </c>
      <c r="N3031" t="str">
        <f t="shared" si="141"/>
        <v>Q2</v>
      </c>
      <c r="O3031" s="2">
        <f t="shared" si="142"/>
        <v>6.195727200794626</v>
      </c>
      <c r="P3031" t="str">
        <f>VLOOKUP(retail_sales_2023!C3031,customers!A:J,5,)</f>
        <v>Chandigarh</v>
      </c>
      <c r="Q3031" t="str">
        <f>VLOOKUP(C3031,customers!A:J,10,0)</f>
        <v>Regular</v>
      </c>
    </row>
    <row r="3032" spans="1:17" x14ac:dyDescent="0.3">
      <c r="A3032" t="s">
        <v>4115</v>
      </c>
      <c r="B3032" s="1">
        <v>45250</v>
      </c>
      <c r="C3032" t="s">
        <v>547</v>
      </c>
      <c r="D3032" t="s">
        <v>548</v>
      </c>
      <c r="E3032" t="s">
        <v>33</v>
      </c>
      <c r="F3032" t="s">
        <v>16</v>
      </c>
      <c r="G3032" t="s">
        <v>898</v>
      </c>
      <c r="H3032">
        <v>1</v>
      </c>
      <c r="I3032">
        <v>400.55</v>
      </c>
      <c r="J3032">
        <v>0.1</v>
      </c>
      <c r="K3032">
        <v>360.5</v>
      </c>
      <c r="L3032">
        <v>139.63999999999999</v>
      </c>
      <c r="M3032">
        <f t="shared" si="143"/>
        <v>360.495</v>
      </c>
      <c r="N3032" t="str">
        <f t="shared" si="141"/>
        <v>Q4</v>
      </c>
      <c r="O3032" s="2">
        <f t="shared" si="142"/>
        <v>38.735090152565874</v>
      </c>
      <c r="P3032" t="str">
        <f>VLOOKUP(retail_sales_2023!C3032,customers!A:J,5,)</f>
        <v>Pune</v>
      </c>
      <c r="Q3032" t="str">
        <f>VLOOKUP(C3032,customers!A:J,10,0)</f>
        <v>Regular</v>
      </c>
    </row>
    <row r="3033" spans="1:17" x14ac:dyDescent="0.3">
      <c r="A3033" t="s">
        <v>4116</v>
      </c>
      <c r="B3033" s="1">
        <v>45014</v>
      </c>
      <c r="C3033" t="s">
        <v>2569</v>
      </c>
      <c r="D3033" t="s">
        <v>2570</v>
      </c>
      <c r="E3033" t="s">
        <v>15</v>
      </c>
      <c r="F3033" t="s">
        <v>43</v>
      </c>
      <c r="G3033" t="s">
        <v>282</v>
      </c>
      <c r="H3033">
        <v>1</v>
      </c>
      <c r="I3033">
        <v>6434.48</v>
      </c>
      <c r="J3033">
        <v>0</v>
      </c>
      <c r="K3033">
        <v>6434.48</v>
      </c>
      <c r="L3033">
        <v>622.5</v>
      </c>
      <c r="M3033">
        <f t="shared" si="143"/>
        <v>6434.48</v>
      </c>
      <c r="N3033" t="str">
        <f t="shared" si="141"/>
        <v>Q1</v>
      </c>
      <c r="O3033" s="2">
        <f t="shared" si="142"/>
        <v>9.6744414467058721</v>
      </c>
      <c r="P3033" t="str">
        <f>VLOOKUP(retail_sales_2023!C3033,customers!A:J,5,)</f>
        <v>Hyderabad</v>
      </c>
      <c r="Q3033" t="str">
        <f>VLOOKUP(C3033,customers!A:J,10,0)</f>
        <v>Premium</v>
      </c>
    </row>
    <row r="3034" spans="1:17" x14ac:dyDescent="0.3">
      <c r="A3034" t="s">
        <v>4117</v>
      </c>
      <c r="B3034" s="1">
        <v>45170</v>
      </c>
      <c r="C3034" t="s">
        <v>1743</v>
      </c>
      <c r="D3034" t="s">
        <v>1744</v>
      </c>
      <c r="E3034" t="s">
        <v>15</v>
      </c>
      <c r="F3034" t="s">
        <v>43</v>
      </c>
      <c r="G3034" t="s">
        <v>110</v>
      </c>
      <c r="H3034">
        <v>3</v>
      </c>
      <c r="I3034">
        <v>55277.07</v>
      </c>
      <c r="J3034">
        <v>0</v>
      </c>
      <c r="K3034">
        <v>165831.21</v>
      </c>
      <c r="L3034">
        <v>20393.189999999999</v>
      </c>
      <c r="M3034">
        <f t="shared" si="143"/>
        <v>165831.21</v>
      </c>
      <c r="N3034" t="str">
        <f t="shared" si="141"/>
        <v>Q3</v>
      </c>
      <c r="O3034" s="2">
        <f t="shared" si="142"/>
        <v>12.297558463210875</v>
      </c>
      <c r="P3034" t="str">
        <f>VLOOKUP(retail_sales_2023!C3034,customers!A:J,5,)</f>
        <v>Hyderabad</v>
      </c>
      <c r="Q3034" t="str">
        <f>VLOOKUP(C3034,customers!A:J,10,0)</f>
        <v>Premium</v>
      </c>
    </row>
    <row r="3035" spans="1:17" x14ac:dyDescent="0.3">
      <c r="A3035" t="s">
        <v>4118</v>
      </c>
      <c r="B3035" s="1">
        <v>45082</v>
      </c>
      <c r="C3035" t="s">
        <v>228</v>
      </c>
      <c r="D3035" t="s">
        <v>229</v>
      </c>
      <c r="E3035" t="s">
        <v>21</v>
      </c>
      <c r="F3035" t="s">
        <v>43</v>
      </c>
      <c r="G3035" t="s">
        <v>154</v>
      </c>
      <c r="H3035">
        <v>3</v>
      </c>
      <c r="I3035">
        <v>75268.17</v>
      </c>
      <c r="J3035">
        <v>0</v>
      </c>
      <c r="K3035">
        <v>225804.51</v>
      </c>
      <c r="L3035">
        <v>33450.68</v>
      </c>
      <c r="M3035">
        <f t="shared" si="143"/>
        <v>225804.51</v>
      </c>
      <c r="N3035" t="str">
        <f t="shared" si="141"/>
        <v>Q2</v>
      </c>
      <c r="O3035" s="2">
        <f t="shared" si="142"/>
        <v>14.813999950665291</v>
      </c>
      <c r="P3035" t="str">
        <f>VLOOKUP(retail_sales_2023!C3035,customers!A:J,5,)</f>
        <v>Ranchi</v>
      </c>
      <c r="Q3035" t="str">
        <f>VLOOKUP(C3035,customers!A:J,10,0)</f>
        <v>Occasional</v>
      </c>
    </row>
    <row r="3036" spans="1:17" x14ac:dyDescent="0.3">
      <c r="A3036" t="s">
        <v>4119</v>
      </c>
      <c r="B3036" s="1">
        <v>45001</v>
      </c>
      <c r="C3036" t="s">
        <v>1300</v>
      </c>
      <c r="D3036" t="s">
        <v>1301</v>
      </c>
      <c r="E3036" t="s">
        <v>21</v>
      </c>
      <c r="F3036" t="s">
        <v>28</v>
      </c>
      <c r="G3036" t="s">
        <v>280</v>
      </c>
      <c r="H3036">
        <v>1</v>
      </c>
      <c r="I3036">
        <v>2592.1999999999998</v>
      </c>
      <c r="J3036">
        <v>0.2</v>
      </c>
      <c r="K3036">
        <v>2073.7600000000002</v>
      </c>
      <c r="L3036">
        <v>534.36</v>
      </c>
      <c r="M3036">
        <f t="shared" si="143"/>
        <v>2073.7599999999998</v>
      </c>
      <c r="N3036" t="str">
        <f t="shared" si="141"/>
        <v>Q1</v>
      </c>
      <c r="O3036" s="2">
        <f t="shared" si="142"/>
        <v>25.767687678419872</v>
      </c>
      <c r="P3036" t="str">
        <f>VLOOKUP(retail_sales_2023!C3036,customers!A:J,5,)</f>
        <v>Patna</v>
      </c>
      <c r="Q3036" t="str">
        <f>VLOOKUP(C3036,customers!A:J,10,0)</f>
        <v>Premium</v>
      </c>
    </row>
    <row r="3037" spans="1:17" x14ac:dyDescent="0.3">
      <c r="A3037" t="s">
        <v>4120</v>
      </c>
      <c r="B3037" s="1">
        <v>44932</v>
      </c>
      <c r="C3037" t="s">
        <v>152</v>
      </c>
      <c r="D3037" t="s">
        <v>153</v>
      </c>
      <c r="E3037" t="s">
        <v>27</v>
      </c>
      <c r="F3037" t="s">
        <v>81</v>
      </c>
      <c r="G3037" t="s">
        <v>239</v>
      </c>
      <c r="H3037">
        <v>3</v>
      </c>
      <c r="I3037">
        <v>4869.84</v>
      </c>
      <c r="J3037">
        <v>0.05</v>
      </c>
      <c r="K3037">
        <v>13879.04</v>
      </c>
      <c r="L3037">
        <v>3068.78</v>
      </c>
      <c r="M3037">
        <f t="shared" si="143"/>
        <v>13879.044</v>
      </c>
      <c r="N3037" t="str">
        <f t="shared" si="141"/>
        <v>Q1</v>
      </c>
      <c r="O3037" s="2">
        <f t="shared" si="142"/>
        <v>22.110895278059576</v>
      </c>
      <c r="P3037" t="str">
        <f>VLOOKUP(retail_sales_2023!C3037,customers!A:J,5,)</f>
        <v>Lucknow</v>
      </c>
      <c r="Q3037" t="str">
        <f>VLOOKUP(C3037,customers!A:J,10,0)</f>
        <v>Premium</v>
      </c>
    </row>
    <row r="3038" spans="1:17" x14ac:dyDescent="0.3">
      <c r="A3038" t="s">
        <v>4121</v>
      </c>
      <c r="B3038" s="1">
        <v>45065</v>
      </c>
      <c r="C3038" t="s">
        <v>968</v>
      </c>
      <c r="D3038" t="s">
        <v>969</v>
      </c>
      <c r="E3038" t="s">
        <v>27</v>
      </c>
      <c r="F3038" t="s">
        <v>81</v>
      </c>
      <c r="G3038" t="s">
        <v>333</v>
      </c>
      <c r="H3038">
        <v>4</v>
      </c>
      <c r="I3038">
        <v>409.05</v>
      </c>
      <c r="J3038">
        <v>0</v>
      </c>
      <c r="K3038">
        <v>1636.2</v>
      </c>
      <c r="L3038">
        <v>432.25</v>
      </c>
      <c r="M3038">
        <f t="shared" si="143"/>
        <v>1636.2</v>
      </c>
      <c r="N3038" t="str">
        <f t="shared" si="141"/>
        <v>Q2</v>
      </c>
      <c r="O3038" s="2">
        <f t="shared" si="142"/>
        <v>26.41791956973475</v>
      </c>
      <c r="P3038" t="str">
        <f>VLOOKUP(retail_sales_2023!C3038,customers!A:J,5,)</f>
        <v>Jaipur</v>
      </c>
      <c r="Q3038" t="str">
        <f>VLOOKUP(C3038,customers!A:J,10,0)</f>
        <v>Premium</v>
      </c>
    </row>
    <row r="3039" spans="1:17" x14ac:dyDescent="0.3">
      <c r="A3039" t="s">
        <v>4122</v>
      </c>
      <c r="B3039" s="1">
        <v>45210</v>
      </c>
      <c r="C3039" t="s">
        <v>2375</v>
      </c>
      <c r="D3039" t="s">
        <v>2376</v>
      </c>
      <c r="E3039" t="s">
        <v>27</v>
      </c>
      <c r="F3039" t="s">
        <v>22</v>
      </c>
      <c r="G3039" t="s">
        <v>315</v>
      </c>
      <c r="H3039">
        <v>4</v>
      </c>
      <c r="I3039">
        <v>41115.42</v>
      </c>
      <c r="J3039">
        <v>0.05</v>
      </c>
      <c r="K3039">
        <v>156238.6</v>
      </c>
      <c r="L3039">
        <v>47418.55</v>
      </c>
      <c r="M3039">
        <f t="shared" si="143"/>
        <v>156238.59599999999</v>
      </c>
      <c r="N3039" t="str">
        <f t="shared" si="141"/>
        <v>Q4</v>
      </c>
      <c r="O3039" s="2">
        <f t="shared" si="142"/>
        <v>30.350086342299537</v>
      </c>
      <c r="P3039" t="str">
        <f>VLOOKUP(retail_sales_2023!C3039,customers!A:J,5,)</f>
        <v>Lucknow</v>
      </c>
      <c r="Q3039" t="str">
        <f>VLOOKUP(C3039,customers!A:J,10,0)</f>
        <v>Regular</v>
      </c>
    </row>
    <row r="3040" spans="1:17" x14ac:dyDescent="0.3">
      <c r="A3040" t="s">
        <v>4123</v>
      </c>
      <c r="B3040" s="1">
        <v>45164</v>
      </c>
      <c r="C3040" t="s">
        <v>198</v>
      </c>
      <c r="D3040" t="s">
        <v>199</v>
      </c>
      <c r="E3040" t="s">
        <v>27</v>
      </c>
      <c r="F3040" t="s">
        <v>16</v>
      </c>
      <c r="G3040" t="s">
        <v>319</v>
      </c>
      <c r="H3040">
        <v>4</v>
      </c>
      <c r="I3040">
        <v>422.14</v>
      </c>
      <c r="J3040">
        <v>0</v>
      </c>
      <c r="K3040">
        <v>1688.56</v>
      </c>
      <c r="L3040">
        <v>650.64</v>
      </c>
      <c r="M3040">
        <f t="shared" si="143"/>
        <v>1688.56</v>
      </c>
      <c r="N3040" t="str">
        <f t="shared" si="141"/>
        <v>Q3</v>
      </c>
      <c r="O3040" s="2">
        <f t="shared" si="142"/>
        <v>38.532240488937319</v>
      </c>
      <c r="P3040" t="str">
        <f>VLOOKUP(retail_sales_2023!C3040,customers!A:J,5,)</f>
        <v>Delhi</v>
      </c>
      <c r="Q3040" t="str">
        <f>VLOOKUP(C3040,customers!A:J,10,0)</f>
        <v>Regular</v>
      </c>
    </row>
    <row r="3041" spans="1:17" x14ac:dyDescent="0.3">
      <c r="A3041" t="s">
        <v>4124</v>
      </c>
      <c r="B3041" s="1">
        <v>45129</v>
      </c>
      <c r="C3041" t="s">
        <v>960</v>
      </c>
      <c r="D3041" t="s">
        <v>961</v>
      </c>
      <c r="E3041" t="s">
        <v>27</v>
      </c>
      <c r="F3041" t="s">
        <v>28</v>
      </c>
      <c r="G3041" t="s">
        <v>61</v>
      </c>
      <c r="H3041">
        <v>2</v>
      </c>
      <c r="I3041">
        <v>2754.94</v>
      </c>
      <c r="J3041">
        <v>0.05</v>
      </c>
      <c r="K3041">
        <v>5234.3900000000003</v>
      </c>
      <c r="L3041">
        <v>1029.53</v>
      </c>
      <c r="M3041">
        <f t="shared" si="143"/>
        <v>5234.3859999999995</v>
      </c>
      <c r="N3041" t="str">
        <f t="shared" si="141"/>
        <v>Q3</v>
      </c>
      <c r="O3041" s="2">
        <f t="shared" si="142"/>
        <v>19.668576472139062</v>
      </c>
      <c r="P3041" t="str">
        <f>VLOOKUP(retail_sales_2023!C3041,customers!A:J,5,)</f>
        <v>Lucknow</v>
      </c>
      <c r="Q3041" t="str">
        <f>VLOOKUP(C3041,customers!A:J,10,0)</f>
        <v>Premium</v>
      </c>
    </row>
    <row r="3042" spans="1:17" x14ac:dyDescent="0.3">
      <c r="A3042" t="s">
        <v>4125</v>
      </c>
      <c r="B3042" s="1">
        <v>45223</v>
      </c>
      <c r="C3042" t="s">
        <v>1634</v>
      </c>
      <c r="D3042" t="s">
        <v>1635</v>
      </c>
      <c r="E3042" t="s">
        <v>33</v>
      </c>
      <c r="F3042" t="s">
        <v>81</v>
      </c>
      <c r="G3042" t="s">
        <v>370</v>
      </c>
      <c r="H3042">
        <v>5</v>
      </c>
      <c r="I3042">
        <v>2741.93</v>
      </c>
      <c r="J3042">
        <v>0.2</v>
      </c>
      <c r="K3042">
        <v>10967.72</v>
      </c>
      <c r="L3042">
        <v>-700.44</v>
      </c>
      <c r="M3042">
        <f t="shared" si="143"/>
        <v>10967.720000000001</v>
      </c>
      <c r="N3042" t="str">
        <f t="shared" si="141"/>
        <v>Q4</v>
      </c>
      <c r="O3042" s="2">
        <f t="shared" si="142"/>
        <v>-6.3863774786373115</v>
      </c>
      <c r="P3042" t="str">
        <f>VLOOKUP(retail_sales_2023!C3042,customers!A:J,5,)</f>
        <v>Nagpur</v>
      </c>
      <c r="Q3042" t="str">
        <f>VLOOKUP(C3042,customers!A:J,10,0)</f>
        <v>Occasional</v>
      </c>
    </row>
    <row r="3043" spans="1:17" x14ac:dyDescent="0.3">
      <c r="A3043" t="s">
        <v>4126</v>
      </c>
      <c r="B3043" s="1">
        <v>45247</v>
      </c>
      <c r="C3043" t="s">
        <v>317</v>
      </c>
      <c r="D3043" t="s">
        <v>318</v>
      </c>
      <c r="E3043" t="s">
        <v>21</v>
      </c>
      <c r="F3043" t="s">
        <v>22</v>
      </c>
      <c r="G3043" t="s">
        <v>146</v>
      </c>
      <c r="H3043">
        <v>3</v>
      </c>
      <c r="I3043">
        <v>38248.93</v>
      </c>
      <c r="J3043">
        <v>0</v>
      </c>
      <c r="K3043">
        <v>114746.79</v>
      </c>
      <c r="L3043">
        <v>21641.99</v>
      </c>
      <c r="M3043">
        <f t="shared" si="143"/>
        <v>114746.79000000001</v>
      </c>
      <c r="N3043" t="str">
        <f t="shared" si="141"/>
        <v>Q4</v>
      </c>
      <c r="O3043" s="2">
        <f t="shared" si="142"/>
        <v>18.860649609457486</v>
      </c>
      <c r="P3043" t="str">
        <f>VLOOKUP(retail_sales_2023!C3043,customers!A:J,5,)</f>
        <v>Patna</v>
      </c>
      <c r="Q3043" t="str">
        <f>VLOOKUP(C3043,customers!A:J,10,0)</f>
        <v>Regular</v>
      </c>
    </row>
    <row r="3044" spans="1:17" x14ac:dyDescent="0.3">
      <c r="A3044" t="s">
        <v>4127</v>
      </c>
      <c r="B3044" s="1">
        <v>45104</v>
      </c>
      <c r="C3044" t="s">
        <v>570</v>
      </c>
      <c r="D3044" t="s">
        <v>571</v>
      </c>
      <c r="E3044" t="s">
        <v>33</v>
      </c>
      <c r="F3044" t="s">
        <v>43</v>
      </c>
      <c r="G3044" t="s">
        <v>110</v>
      </c>
      <c r="H3044">
        <v>2</v>
      </c>
      <c r="I3044">
        <v>57493.25</v>
      </c>
      <c r="J3044">
        <v>0.1</v>
      </c>
      <c r="K3044">
        <v>103487.85</v>
      </c>
      <c r="L3044">
        <v>15095.12</v>
      </c>
      <c r="M3044">
        <f t="shared" si="143"/>
        <v>103487.85</v>
      </c>
      <c r="N3044" t="str">
        <f t="shared" si="141"/>
        <v>Q2</v>
      </c>
      <c r="O3044" s="2">
        <f t="shared" si="142"/>
        <v>14.586369317750828</v>
      </c>
      <c r="P3044" t="str">
        <f>VLOOKUP(retail_sales_2023!C3044,customers!A:J,5,)</f>
        <v>Pune</v>
      </c>
      <c r="Q3044" t="str">
        <f>VLOOKUP(C3044,customers!A:J,10,0)</f>
        <v>Premium</v>
      </c>
    </row>
    <row r="3045" spans="1:17" x14ac:dyDescent="0.3">
      <c r="A3045" t="s">
        <v>4128</v>
      </c>
      <c r="B3045" s="1">
        <v>45168</v>
      </c>
      <c r="C3045" t="s">
        <v>103</v>
      </c>
      <c r="D3045" t="s">
        <v>104</v>
      </c>
      <c r="E3045" t="s">
        <v>15</v>
      </c>
      <c r="F3045" t="s">
        <v>16</v>
      </c>
      <c r="G3045" t="s">
        <v>319</v>
      </c>
      <c r="H3045">
        <v>2</v>
      </c>
      <c r="I3045">
        <v>836.18</v>
      </c>
      <c r="J3045">
        <v>0</v>
      </c>
      <c r="K3045">
        <v>1672.36</v>
      </c>
      <c r="L3045">
        <v>461.82</v>
      </c>
      <c r="M3045">
        <f t="shared" si="143"/>
        <v>1672.36</v>
      </c>
      <c r="N3045" t="str">
        <f t="shared" si="141"/>
        <v>Q3</v>
      </c>
      <c r="O3045" s="2">
        <f t="shared" si="142"/>
        <v>27.614867612236598</v>
      </c>
      <c r="P3045" t="str">
        <f>VLOOKUP(retail_sales_2023!C3045,customers!A:J,5,)</f>
        <v>Coimbatore</v>
      </c>
      <c r="Q3045" t="str">
        <f>VLOOKUP(C3045,customers!A:J,10,0)</f>
        <v>Regular</v>
      </c>
    </row>
    <row r="3046" spans="1:17" x14ac:dyDescent="0.3">
      <c r="A3046" t="s">
        <v>4129</v>
      </c>
      <c r="B3046" s="1">
        <v>45224</v>
      </c>
      <c r="C3046" t="s">
        <v>647</v>
      </c>
      <c r="D3046" t="s">
        <v>648</v>
      </c>
      <c r="E3046" t="s">
        <v>27</v>
      </c>
      <c r="F3046" t="s">
        <v>52</v>
      </c>
      <c r="G3046" t="s">
        <v>69</v>
      </c>
      <c r="H3046">
        <v>10</v>
      </c>
      <c r="I3046">
        <v>368.44</v>
      </c>
      <c r="J3046">
        <v>0.05</v>
      </c>
      <c r="K3046">
        <v>3500.18</v>
      </c>
      <c r="L3046">
        <v>266.89</v>
      </c>
      <c r="M3046">
        <f t="shared" si="143"/>
        <v>3500.18</v>
      </c>
      <c r="N3046" t="str">
        <f t="shared" si="141"/>
        <v>Q4</v>
      </c>
      <c r="O3046" s="2">
        <f t="shared" si="142"/>
        <v>7.6250364266980553</v>
      </c>
      <c r="P3046" t="str">
        <f>VLOOKUP(retail_sales_2023!C3046,customers!A:J,5,)</f>
        <v>Chandigarh</v>
      </c>
      <c r="Q3046" t="str">
        <f>VLOOKUP(C3046,customers!A:J,10,0)</f>
        <v>Regular</v>
      </c>
    </row>
    <row r="3047" spans="1:17" x14ac:dyDescent="0.3">
      <c r="A3047" t="s">
        <v>4130</v>
      </c>
      <c r="B3047" s="1">
        <v>45178</v>
      </c>
      <c r="C3047" t="s">
        <v>208</v>
      </c>
      <c r="D3047" t="s">
        <v>209</v>
      </c>
      <c r="E3047" t="s">
        <v>21</v>
      </c>
      <c r="F3047" t="s">
        <v>52</v>
      </c>
      <c r="G3047" t="s">
        <v>226</v>
      </c>
      <c r="H3047">
        <v>1</v>
      </c>
      <c r="I3047">
        <v>265.77999999999997</v>
      </c>
      <c r="J3047">
        <v>0.2</v>
      </c>
      <c r="K3047">
        <v>212.62</v>
      </c>
      <c r="L3047">
        <v>15.43</v>
      </c>
      <c r="M3047">
        <f t="shared" si="143"/>
        <v>212.624</v>
      </c>
      <c r="N3047" t="str">
        <f t="shared" si="141"/>
        <v>Q3</v>
      </c>
      <c r="O3047" s="2">
        <f t="shared" si="142"/>
        <v>7.2570783557520464</v>
      </c>
      <c r="P3047" t="str">
        <f>VLOOKUP(retail_sales_2023!C3047,customers!A:J,5,)</f>
        <v>Bhubaneswar</v>
      </c>
      <c r="Q3047" t="str">
        <f>VLOOKUP(C3047,customers!A:J,10,0)</f>
        <v>Regular</v>
      </c>
    </row>
    <row r="3048" spans="1:17" x14ac:dyDescent="0.3">
      <c r="A3048" t="s">
        <v>4131</v>
      </c>
      <c r="B3048" s="1">
        <v>45087</v>
      </c>
      <c r="C3048" t="s">
        <v>729</v>
      </c>
      <c r="D3048" t="s">
        <v>730</v>
      </c>
      <c r="E3048" t="s">
        <v>21</v>
      </c>
      <c r="F3048" t="s">
        <v>43</v>
      </c>
      <c r="G3048" t="s">
        <v>282</v>
      </c>
      <c r="H3048">
        <v>2</v>
      </c>
      <c r="I3048">
        <v>18679.27</v>
      </c>
      <c r="J3048">
        <v>0.15</v>
      </c>
      <c r="K3048">
        <v>31754.76</v>
      </c>
      <c r="L3048">
        <v>4629.12</v>
      </c>
      <c r="M3048">
        <f t="shared" si="143"/>
        <v>31754.758999999998</v>
      </c>
      <c r="N3048" t="str">
        <f t="shared" si="141"/>
        <v>Q2</v>
      </c>
      <c r="O3048" s="2">
        <f t="shared" si="142"/>
        <v>14.577720001662744</v>
      </c>
      <c r="P3048" t="str">
        <f>VLOOKUP(retail_sales_2023!C3048,customers!A:J,5,)</f>
        <v>Patna</v>
      </c>
      <c r="Q3048" t="str">
        <f>VLOOKUP(C3048,customers!A:J,10,0)</f>
        <v>Premium</v>
      </c>
    </row>
    <row r="3049" spans="1:17" x14ac:dyDescent="0.3">
      <c r="A3049" t="s">
        <v>4132</v>
      </c>
      <c r="B3049" s="1">
        <v>45063</v>
      </c>
      <c r="C3049" t="s">
        <v>354</v>
      </c>
      <c r="D3049" t="s">
        <v>355</v>
      </c>
      <c r="E3049" t="s">
        <v>21</v>
      </c>
      <c r="F3049" t="s">
        <v>38</v>
      </c>
      <c r="G3049" t="s">
        <v>684</v>
      </c>
      <c r="H3049">
        <v>5</v>
      </c>
      <c r="I3049">
        <v>1901.5</v>
      </c>
      <c r="J3049">
        <v>0.05</v>
      </c>
      <c r="K3049">
        <v>9032.1200000000008</v>
      </c>
      <c r="L3049">
        <v>2567.4699999999998</v>
      </c>
      <c r="M3049">
        <f t="shared" si="143"/>
        <v>9032.125</v>
      </c>
      <c r="N3049" t="str">
        <f t="shared" si="141"/>
        <v>Q2</v>
      </c>
      <c r="O3049" s="2">
        <f t="shared" si="142"/>
        <v>28.425995225927021</v>
      </c>
      <c r="P3049" t="str">
        <f>VLOOKUP(retail_sales_2023!C3049,customers!A:J,5,)</f>
        <v>Ranchi</v>
      </c>
      <c r="Q3049" t="str">
        <f>VLOOKUP(C3049,customers!A:J,10,0)</f>
        <v>Premium</v>
      </c>
    </row>
    <row r="3050" spans="1:17" x14ac:dyDescent="0.3">
      <c r="A3050" t="s">
        <v>4133</v>
      </c>
      <c r="B3050" s="1">
        <v>45062</v>
      </c>
      <c r="C3050" t="s">
        <v>1135</v>
      </c>
      <c r="D3050" t="s">
        <v>1136</v>
      </c>
      <c r="E3050" t="s">
        <v>33</v>
      </c>
      <c r="F3050" t="s">
        <v>81</v>
      </c>
      <c r="G3050" t="s">
        <v>333</v>
      </c>
      <c r="H3050">
        <v>2</v>
      </c>
      <c r="I3050">
        <v>2237.56</v>
      </c>
      <c r="J3050">
        <v>0</v>
      </c>
      <c r="K3050">
        <v>4475.12</v>
      </c>
      <c r="L3050">
        <v>1671.59</v>
      </c>
      <c r="M3050">
        <f t="shared" si="143"/>
        <v>4475.12</v>
      </c>
      <c r="N3050" t="str">
        <f t="shared" si="141"/>
        <v>Q2</v>
      </c>
      <c r="O3050" s="2">
        <f t="shared" si="142"/>
        <v>37.352964836697119</v>
      </c>
      <c r="P3050" t="str">
        <f>VLOOKUP(retail_sales_2023!C3050,customers!A:J,5,)</f>
        <v>Ahmedabad</v>
      </c>
      <c r="Q3050" t="str">
        <f>VLOOKUP(C3050,customers!A:J,10,0)</f>
        <v>Premium</v>
      </c>
    </row>
    <row r="3051" spans="1:17" x14ac:dyDescent="0.3">
      <c r="A3051" t="s">
        <v>4134</v>
      </c>
      <c r="B3051" s="1">
        <v>44976</v>
      </c>
      <c r="C3051" t="s">
        <v>335</v>
      </c>
      <c r="D3051" t="s">
        <v>336</v>
      </c>
      <c r="E3051" t="s">
        <v>33</v>
      </c>
      <c r="F3051" t="s">
        <v>52</v>
      </c>
      <c r="G3051" t="s">
        <v>200</v>
      </c>
      <c r="H3051">
        <v>5</v>
      </c>
      <c r="I3051">
        <v>390.67</v>
      </c>
      <c r="J3051">
        <v>0.25</v>
      </c>
      <c r="K3051">
        <v>1465.01</v>
      </c>
      <c r="L3051">
        <v>91.05</v>
      </c>
      <c r="M3051">
        <f t="shared" si="143"/>
        <v>1465.0125</v>
      </c>
      <c r="N3051" t="str">
        <f t="shared" si="141"/>
        <v>Q1</v>
      </c>
      <c r="O3051" s="2">
        <f t="shared" si="142"/>
        <v>6.2149746418113185</v>
      </c>
      <c r="P3051" t="str">
        <f>VLOOKUP(retail_sales_2023!C3051,customers!A:J,5,)</f>
        <v>Surat</v>
      </c>
      <c r="Q3051" t="str">
        <f>VLOOKUP(C3051,customers!A:J,10,0)</f>
        <v>Occasional</v>
      </c>
    </row>
    <row r="3052" spans="1:17" x14ac:dyDescent="0.3">
      <c r="A3052" t="s">
        <v>4135</v>
      </c>
      <c r="B3052" s="1">
        <v>45240</v>
      </c>
      <c r="C3052" t="s">
        <v>514</v>
      </c>
      <c r="D3052" t="s">
        <v>515</v>
      </c>
      <c r="E3052" t="s">
        <v>27</v>
      </c>
      <c r="F3052" t="s">
        <v>52</v>
      </c>
      <c r="G3052" t="s">
        <v>117</v>
      </c>
      <c r="H3052">
        <v>7</v>
      </c>
      <c r="I3052">
        <v>196.72</v>
      </c>
      <c r="J3052">
        <v>0.05</v>
      </c>
      <c r="K3052">
        <v>1308.19</v>
      </c>
      <c r="L3052">
        <v>76.66</v>
      </c>
      <c r="M3052">
        <f t="shared" si="143"/>
        <v>1308.1879999999999</v>
      </c>
      <c r="N3052" t="str">
        <f t="shared" si="141"/>
        <v>Q4</v>
      </c>
      <c r="O3052" s="2">
        <f t="shared" si="142"/>
        <v>5.8600050451387027</v>
      </c>
      <c r="P3052" t="str">
        <f>VLOOKUP(retail_sales_2023!C3052,customers!A:J,5,)</f>
        <v>Delhi</v>
      </c>
      <c r="Q3052" t="str">
        <f>VLOOKUP(C3052,customers!A:J,10,0)</f>
        <v>Premium</v>
      </c>
    </row>
    <row r="3053" spans="1:17" x14ac:dyDescent="0.3">
      <c r="A3053" t="s">
        <v>4136</v>
      </c>
      <c r="B3053" s="1">
        <v>44964</v>
      </c>
      <c r="C3053" t="s">
        <v>1199</v>
      </c>
      <c r="D3053" t="s">
        <v>1200</v>
      </c>
      <c r="E3053" t="s">
        <v>21</v>
      </c>
      <c r="F3053" t="s">
        <v>81</v>
      </c>
      <c r="G3053" t="s">
        <v>101</v>
      </c>
      <c r="H3053">
        <v>4</v>
      </c>
      <c r="I3053">
        <v>537.55999999999995</v>
      </c>
      <c r="J3053">
        <v>0</v>
      </c>
      <c r="K3053">
        <v>2150.2399999999998</v>
      </c>
      <c r="L3053">
        <v>501.87</v>
      </c>
      <c r="M3053">
        <f t="shared" si="143"/>
        <v>2150.2399999999998</v>
      </c>
      <c r="N3053" t="str">
        <f t="shared" si="141"/>
        <v>Q1</v>
      </c>
      <c r="O3053" s="2">
        <f t="shared" si="142"/>
        <v>23.340185281642984</v>
      </c>
      <c r="P3053" t="str">
        <f>VLOOKUP(retail_sales_2023!C3053,customers!A:J,5,)</f>
        <v>Bhubaneswar</v>
      </c>
      <c r="Q3053" t="str">
        <f>VLOOKUP(C3053,customers!A:J,10,0)</f>
        <v>Premium</v>
      </c>
    </row>
    <row r="3054" spans="1:17" x14ac:dyDescent="0.3">
      <c r="A3054" t="s">
        <v>4137</v>
      </c>
      <c r="B3054" s="1">
        <v>45200</v>
      </c>
      <c r="C3054" t="s">
        <v>1547</v>
      </c>
      <c r="D3054" t="s">
        <v>1548</v>
      </c>
      <c r="E3054" t="s">
        <v>21</v>
      </c>
      <c r="F3054" t="s">
        <v>81</v>
      </c>
      <c r="G3054" t="s">
        <v>239</v>
      </c>
      <c r="H3054">
        <v>2</v>
      </c>
      <c r="I3054">
        <v>2601.11</v>
      </c>
      <c r="J3054">
        <v>0.05</v>
      </c>
      <c r="K3054">
        <v>4942.1099999999997</v>
      </c>
      <c r="L3054">
        <v>1880.87</v>
      </c>
      <c r="M3054">
        <f t="shared" si="143"/>
        <v>4942.1090000000004</v>
      </c>
      <c r="N3054" t="str">
        <f t="shared" si="141"/>
        <v>Q4</v>
      </c>
      <c r="O3054" s="2">
        <f t="shared" si="142"/>
        <v>38.05803594011465</v>
      </c>
      <c r="P3054" t="str">
        <f>VLOOKUP(retail_sales_2023!C3054,customers!A:J,5,)</f>
        <v>Kolkata</v>
      </c>
      <c r="Q3054" t="str">
        <f>VLOOKUP(C3054,customers!A:J,10,0)</f>
        <v>Regular</v>
      </c>
    </row>
    <row r="3055" spans="1:17" x14ac:dyDescent="0.3">
      <c r="A3055" t="s">
        <v>4138</v>
      </c>
      <c r="B3055" s="1">
        <v>45179</v>
      </c>
      <c r="C3055" t="s">
        <v>1252</v>
      </c>
      <c r="D3055" t="s">
        <v>1253</v>
      </c>
      <c r="E3055" t="s">
        <v>15</v>
      </c>
      <c r="F3055" t="s">
        <v>81</v>
      </c>
      <c r="G3055" t="s">
        <v>264</v>
      </c>
      <c r="H3055">
        <v>2</v>
      </c>
      <c r="I3055">
        <v>3121.25</v>
      </c>
      <c r="J3055">
        <v>0</v>
      </c>
      <c r="K3055">
        <v>6242.5</v>
      </c>
      <c r="L3055">
        <v>1554.87</v>
      </c>
      <c r="M3055">
        <f t="shared" si="143"/>
        <v>6242.5</v>
      </c>
      <c r="N3055" t="str">
        <f t="shared" si="141"/>
        <v>Q3</v>
      </c>
      <c r="O3055" s="2">
        <f t="shared" si="142"/>
        <v>24.907809371245492</v>
      </c>
      <c r="P3055" t="str">
        <f>VLOOKUP(retail_sales_2023!C3055,customers!A:J,5,)</f>
        <v>Chennai</v>
      </c>
      <c r="Q3055" t="str">
        <f>VLOOKUP(C3055,customers!A:J,10,0)</f>
        <v>Regular</v>
      </c>
    </row>
    <row r="3056" spans="1:17" x14ac:dyDescent="0.3">
      <c r="A3056" t="s">
        <v>4139</v>
      </c>
      <c r="B3056" s="1">
        <v>44992</v>
      </c>
      <c r="C3056" t="s">
        <v>1002</v>
      </c>
      <c r="D3056" t="s">
        <v>1003</v>
      </c>
      <c r="E3056" t="s">
        <v>21</v>
      </c>
      <c r="F3056" t="s">
        <v>43</v>
      </c>
      <c r="G3056" t="s">
        <v>44</v>
      </c>
      <c r="H3056">
        <v>1</v>
      </c>
      <c r="I3056">
        <v>20001.95</v>
      </c>
      <c r="J3056">
        <v>0</v>
      </c>
      <c r="K3056">
        <v>20001.95</v>
      </c>
      <c r="L3056">
        <v>2503.8200000000002</v>
      </c>
      <c r="M3056">
        <f t="shared" si="143"/>
        <v>20001.95</v>
      </c>
      <c r="N3056" t="str">
        <f t="shared" si="141"/>
        <v>Q1</v>
      </c>
      <c r="O3056" s="2">
        <f t="shared" si="142"/>
        <v>12.517879506748091</v>
      </c>
      <c r="P3056" t="str">
        <f>VLOOKUP(retail_sales_2023!C3056,customers!A:J,5,)</f>
        <v>Bhubaneswar</v>
      </c>
      <c r="Q3056" t="str">
        <f>VLOOKUP(C3056,customers!A:J,10,0)</f>
        <v>Premium</v>
      </c>
    </row>
    <row r="3057" spans="1:17" x14ac:dyDescent="0.3">
      <c r="A3057" t="s">
        <v>4140</v>
      </c>
      <c r="B3057" s="1">
        <v>45132</v>
      </c>
      <c r="C3057" t="s">
        <v>904</v>
      </c>
      <c r="D3057" t="s">
        <v>905</v>
      </c>
      <c r="E3057" t="s">
        <v>33</v>
      </c>
      <c r="F3057" t="s">
        <v>38</v>
      </c>
      <c r="G3057" t="s">
        <v>73</v>
      </c>
      <c r="H3057">
        <v>3</v>
      </c>
      <c r="I3057">
        <v>3339.97</v>
      </c>
      <c r="J3057">
        <v>0.25</v>
      </c>
      <c r="K3057">
        <v>7514.93</v>
      </c>
      <c r="L3057">
        <v>-224.2</v>
      </c>
      <c r="M3057">
        <f t="shared" si="143"/>
        <v>7514.9324999999999</v>
      </c>
      <c r="N3057" t="str">
        <f t="shared" si="141"/>
        <v>Q3</v>
      </c>
      <c r="O3057" s="2">
        <f t="shared" si="142"/>
        <v>-2.9833943895684985</v>
      </c>
      <c r="P3057" t="str">
        <f>VLOOKUP(retail_sales_2023!C3057,customers!A:J,5,)</f>
        <v>Ahmedabad</v>
      </c>
      <c r="Q3057" t="str">
        <f>VLOOKUP(C3057,customers!A:J,10,0)</f>
        <v>Premium</v>
      </c>
    </row>
    <row r="3058" spans="1:17" x14ac:dyDescent="0.3">
      <c r="A3058" t="s">
        <v>4141</v>
      </c>
      <c r="B3058" s="1">
        <v>45154</v>
      </c>
      <c r="C3058" t="s">
        <v>1767</v>
      </c>
      <c r="D3058" t="s">
        <v>1768</v>
      </c>
      <c r="E3058" t="s">
        <v>27</v>
      </c>
      <c r="F3058" t="s">
        <v>52</v>
      </c>
      <c r="G3058" t="s">
        <v>117</v>
      </c>
      <c r="H3058">
        <v>4</v>
      </c>
      <c r="I3058">
        <v>67.84</v>
      </c>
      <c r="J3058">
        <v>0.15</v>
      </c>
      <c r="K3058">
        <v>230.66</v>
      </c>
      <c r="L3058">
        <v>20.71</v>
      </c>
      <c r="M3058">
        <f t="shared" si="143"/>
        <v>230.65600000000001</v>
      </c>
      <c r="N3058" t="str">
        <f t="shared" si="141"/>
        <v>Q3</v>
      </c>
      <c r="O3058" s="2">
        <f t="shared" si="142"/>
        <v>8.9785831960461291</v>
      </c>
      <c r="P3058" t="str">
        <f>VLOOKUP(retail_sales_2023!C3058,customers!A:J,5,)</f>
        <v>Amritsar</v>
      </c>
      <c r="Q3058" t="str">
        <f>VLOOKUP(C3058,customers!A:J,10,0)</f>
        <v>Premium</v>
      </c>
    </row>
    <row r="3059" spans="1:17" x14ac:dyDescent="0.3">
      <c r="A3059" t="s">
        <v>4142</v>
      </c>
      <c r="B3059" s="1">
        <v>45175</v>
      </c>
      <c r="C3059" t="s">
        <v>554</v>
      </c>
      <c r="D3059" t="s">
        <v>555</v>
      </c>
      <c r="E3059" t="s">
        <v>33</v>
      </c>
      <c r="F3059" t="s">
        <v>43</v>
      </c>
      <c r="G3059" t="s">
        <v>178</v>
      </c>
      <c r="H3059">
        <v>5</v>
      </c>
      <c r="I3059">
        <v>46337.54</v>
      </c>
      <c r="J3059">
        <v>0</v>
      </c>
      <c r="K3059">
        <v>231687.7</v>
      </c>
      <c r="L3059">
        <v>29105.93</v>
      </c>
      <c r="M3059">
        <f t="shared" si="143"/>
        <v>231687.7</v>
      </c>
      <c r="N3059" t="str">
        <f t="shared" si="141"/>
        <v>Q3</v>
      </c>
      <c r="O3059" s="2">
        <f t="shared" si="142"/>
        <v>12.562570218444916</v>
      </c>
      <c r="P3059" t="str">
        <f>VLOOKUP(retail_sales_2023!C3059,customers!A:J,5,)</f>
        <v>Ahmedabad</v>
      </c>
      <c r="Q3059" t="str">
        <f>VLOOKUP(C3059,customers!A:J,10,0)</f>
        <v>Occasional</v>
      </c>
    </row>
    <row r="3060" spans="1:17" x14ac:dyDescent="0.3">
      <c r="A3060" t="s">
        <v>4143</v>
      </c>
      <c r="B3060" s="1">
        <v>44942</v>
      </c>
      <c r="C3060" t="s">
        <v>468</v>
      </c>
      <c r="D3060" t="s">
        <v>13093</v>
      </c>
      <c r="E3060" t="s">
        <v>15</v>
      </c>
      <c r="F3060" t="s">
        <v>52</v>
      </c>
      <c r="G3060" t="s">
        <v>117</v>
      </c>
      <c r="H3060">
        <v>2</v>
      </c>
      <c r="I3060">
        <v>737.62</v>
      </c>
      <c r="J3060">
        <v>0.15</v>
      </c>
      <c r="K3060">
        <v>1253.95</v>
      </c>
      <c r="L3060">
        <v>78.14</v>
      </c>
      <c r="M3060">
        <f t="shared" si="143"/>
        <v>1253.954</v>
      </c>
      <c r="N3060" t="str">
        <f t="shared" si="141"/>
        <v>Q1</v>
      </c>
      <c r="O3060" s="2">
        <f t="shared" si="142"/>
        <v>6.2315084333506121</v>
      </c>
      <c r="P3060" t="str">
        <f>VLOOKUP(retail_sales_2023!C3060,customers!A:J,5,)</f>
        <v>Bengaluru</v>
      </c>
      <c r="Q3060" t="str">
        <f>VLOOKUP(C3060,customers!A:J,10,0)</f>
        <v>Regular</v>
      </c>
    </row>
    <row r="3061" spans="1:17" x14ac:dyDescent="0.3">
      <c r="A3061" t="s">
        <v>4144</v>
      </c>
      <c r="B3061" s="1">
        <v>45225</v>
      </c>
      <c r="C3061" t="s">
        <v>437</v>
      </c>
      <c r="D3061" t="s">
        <v>438</v>
      </c>
      <c r="E3061" t="s">
        <v>21</v>
      </c>
      <c r="F3061" t="s">
        <v>43</v>
      </c>
      <c r="G3061" t="s">
        <v>272</v>
      </c>
      <c r="H3061">
        <v>2</v>
      </c>
      <c r="I3061">
        <v>2849.66</v>
      </c>
      <c r="J3061">
        <v>0.1</v>
      </c>
      <c r="K3061">
        <v>5129.3900000000003</v>
      </c>
      <c r="L3061">
        <v>743.64</v>
      </c>
      <c r="M3061">
        <f t="shared" si="143"/>
        <v>5129.3879999999999</v>
      </c>
      <c r="N3061" t="str">
        <f t="shared" si="141"/>
        <v>Q4</v>
      </c>
      <c r="O3061" s="2">
        <f t="shared" si="142"/>
        <v>14.497630322513983</v>
      </c>
      <c r="P3061" t="str">
        <f>VLOOKUP(retail_sales_2023!C3061,customers!A:J,5,)</f>
        <v>Kolkata</v>
      </c>
      <c r="Q3061" t="str">
        <f>VLOOKUP(C3061,customers!A:J,10,0)</f>
        <v>Premium</v>
      </c>
    </row>
    <row r="3062" spans="1:17" x14ac:dyDescent="0.3">
      <c r="A3062" t="s">
        <v>4145</v>
      </c>
      <c r="B3062" s="1">
        <v>45122</v>
      </c>
      <c r="C3062" t="s">
        <v>690</v>
      </c>
      <c r="D3062" t="s">
        <v>691</v>
      </c>
      <c r="E3062" t="s">
        <v>33</v>
      </c>
      <c r="F3062" t="s">
        <v>81</v>
      </c>
      <c r="G3062" t="s">
        <v>470</v>
      </c>
      <c r="H3062">
        <v>3</v>
      </c>
      <c r="I3062">
        <v>4229.82</v>
      </c>
      <c r="J3062">
        <v>0</v>
      </c>
      <c r="K3062">
        <v>12689.46</v>
      </c>
      <c r="L3062">
        <v>4077.78</v>
      </c>
      <c r="M3062">
        <f t="shared" si="143"/>
        <v>12689.46</v>
      </c>
      <c r="N3062" t="str">
        <f t="shared" si="141"/>
        <v>Q3</v>
      </c>
      <c r="O3062" s="2">
        <f t="shared" si="142"/>
        <v>32.135173600767885</v>
      </c>
      <c r="P3062" t="str">
        <f>VLOOKUP(retail_sales_2023!C3062,customers!A:J,5,)</f>
        <v>Surat</v>
      </c>
      <c r="Q3062" t="str">
        <f>VLOOKUP(C3062,customers!A:J,10,0)</f>
        <v>Premium</v>
      </c>
    </row>
    <row r="3063" spans="1:17" x14ac:dyDescent="0.3">
      <c r="A3063" t="s">
        <v>4146</v>
      </c>
      <c r="B3063" s="1">
        <v>44959</v>
      </c>
      <c r="C3063" t="s">
        <v>202</v>
      </c>
      <c r="D3063" t="s">
        <v>203</v>
      </c>
      <c r="E3063" t="s">
        <v>27</v>
      </c>
      <c r="F3063" t="s">
        <v>52</v>
      </c>
      <c r="G3063" t="s">
        <v>937</v>
      </c>
      <c r="H3063">
        <v>9</v>
      </c>
      <c r="I3063">
        <v>539.35</v>
      </c>
      <c r="J3063">
        <v>0</v>
      </c>
      <c r="K3063">
        <v>4854.1499999999996</v>
      </c>
      <c r="L3063">
        <v>424.98</v>
      </c>
      <c r="M3063">
        <f t="shared" si="143"/>
        <v>4854.1500000000005</v>
      </c>
      <c r="N3063" t="str">
        <f t="shared" si="141"/>
        <v>Q1</v>
      </c>
      <c r="O3063" s="2">
        <f t="shared" si="142"/>
        <v>8.7549828497265239</v>
      </c>
      <c r="P3063" t="str">
        <f>VLOOKUP(retail_sales_2023!C3063,customers!A:J,5,)</f>
        <v>Lucknow</v>
      </c>
      <c r="Q3063" t="str">
        <f>VLOOKUP(C3063,customers!A:J,10,0)</f>
        <v>Premium</v>
      </c>
    </row>
    <row r="3064" spans="1:17" x14ac:dyDescent="0.3">
      <c r="A3064" t="s">
        <v>4147</v>
      </c>
      <c r="B3064" s="1">
        <v>45268</v>
      </c>
      <c r="C3064" t="s">
        <v>1454</v>
      </c>
      <c r="D3064" t="s">
        <v>1455</v>
      </c>
      <c r="E3064" t="s">
        <v>27</v>
      </c>
      <c r="F3064" t="s">
        <v>43</v>
      </c>
      <c r="G3064" t="s">
        <v>128</v>
      </c>
      <c r="H3064">
        <v>4</v>
      </c>
      <c r="I3064">
        <v>78615.740000000005</v>
      </c>
      <c r="J3064">
        <v>0.05</v>
      </c>
      <c r="K3064">
        <v>298739.81</v>
      </c>
      <c r="L3064">
        <v>33128.660000000003</v>
      </c>
      <c r="M3064">
        <f t="shared" si="143"/>
        <v>298739.81200000003</v>
      </c>
      <c r="N3064" t="str">
        <f t="shared" si="141"/>
        <v>Q4</v>
      </c>
      <c r="O3064" s="2">
        <f t="shared" si="142"/>
        <v>11.08946946173662</v>
      </c>
      <c r="P3064" t="str">
        <f>VLOOKUP(retail_sales_2023!C3064,customers!A:J,5,)</f>
        <v>Delhi</v>
      </c>
      <c r="Q3064" t="str">
        <f>VLOOKUP(C3064,customers!A:J,10,0)</f>
        <v>Premium</v>
      </c>
    </row>
    <row r="3065" spans="1:17" x14ac:dyDescent="0.3">
      <c r="A3065" t="s">
        <v>4148</v>
      </c>
      <c r="B3065" s="1">
        <v>45257</v>
      </c>
      <c r="C3065" t="s">
        <v>1425</v>
      </c>
      <c r="D3065" t="s">
        <v>1426</v>
      </c>
      <c r="E3065" t="s">
        <v>27</v>
      </c>
      <c r="F3065" t="s">
        <v>38</v>
      </c>
      <c r="G3065" t="s">
        <v>39</v>
      </c>
      <c r="H3065">
        <v>5</v>
      </c>
      <c r="I3065">
        <v>446.23</v>
      </c>
      <c r="J3065">
        <v>0.1</v>
      </c>
      <c r="K3065">
        <v>2008.04</v>
      </c>
      <c r="L3065">
        <v>723.84</v>
      </c>
      <c r="M3065">
        <f t="shared" si="143"/>
        <v>2008.0350000000001</v>
      </c>
      <c r="N3065" t="str">
        <f t="shared" si="141"/>
        <v>Q4</v>
      </c>
      <c r="O3065" s="2">
        <f t="shared" si="142"/>
        <v>36.047090695404478</v>
      </c>
      <c r="P3065" t="str">
        <f>VLOOKUP(retail_sales_2023!C3065,customers!A:J,5,)</f>
        <v>Delhi</v>
      </c>
      <c r="Q3065" t="str">
        <f>VLOOKUP(C3065,customers!A:J,10,0)</f>
        <v>Premium</v>
      </c>
    </row>
    <row r="3066" spans="1:17" x14ac:dyDescent="0.3">
      <c r="A3066" t="s">
        <v>4149</v>
      </c>
      <c r="B3066" s="1">
        <v>45157</v>
      </c>
      <c r="C3066" t="s">
        <v>835</v>
      </c>
      <c r="D3066" t="s">
        <v>836</v>
      </c>
      <c r="E3066" t="s">
        <v>21</v>
      </c>
      <c r="F3066" t="s">
        <v>52</v>
      </c>
      <c r="G3066" t="s">
        <v>117</v>
      </c>
      <c r="H3066">
        <v>5</v>
      </c>
      <c r="I3066">
        <v>646.63</v>
      </c>
      <c r="J3066">
        <v>0.05</v>
      </c>
      <c r="K3066">
        <v>3071.49</v>
      </c>
      <c r="L3066">
        <v>174.42</v>
      </c>
      <c r="M3066">
        <f t="shared" si="143"/>
        <v>3071.4924999999998</v>
      </c>
      <c r="N3066" t="str">
        <f t="shared" si="141"/>
        <v>Q3</v>
      </c>
      <c r="O3066" s="2">
        <f t="shared" si="142"/>
        <v>5.6786771241319363</v>
      </c>
      <c r="P3066" t="str">
        <f>VLOOKUP(retail_sales_2023!C3066,customers!A:J,5,)</f>
        <v>Guwahati</v>
      </c>
      <c r="Q3066" t="str">
        <f>VLOOKUP(C3066,customers!A:J,10,0)</f>
        <v>Regular</v>
      </c>
    </row>
    <row r="3067" spans="1:17" x14ac:dyDescent="0.3">
      <c r="A3067" t="s">
        <v>4150</v>
      </c>
      <c r="B3067" s="1">
        <v>45291</v>
      </c>
      <c r="C3067" t="s">
        <v>41</v>
      </c>
      <c r="D3067" t="s">
        <v>42</v>
      </c>
      <c r="E3067" t="s">
        <v>15</v>
      </c>
      <c r="F3067" t="s">
        <v>43</v>
      </c>
      <c r="G3067" t="s">
        <v>282</v>
      </c>
      <c r="H3067">
        <v>2</v>
      </c>
      <c r="I3067">
        <v>40045.53</v>
      </c>
      <c r="J3067">
        <v>0.05</v>
      </c>
      <c r="K3067">
        <v>76086.509999999995</v>
      </c>
      <c r="L3067">
        <v>11214.12</v>
      </c>
      <c r="M3067">
        <f t="shared" si="143"/>
        <v>76086.506999999998</v>
      </c>
      <c r="N3067" t="str">
        <f t="shared" si="141"/>
        <v>Q4</v>
      </c>
      <c r="O3067" s="2">
        <f t="shared" si="142"/>
        <v>14.738644209072019</v>
      </c>
      <c r="P3067" t="str">
        <f>VLOOKUP(retail_sales_2023!C3067,customers!A:J,5,)</f>
        <v>Kochi</v>
      </c>
      <c r="Q3067" t="str">
        <f>VLOOKUP(C3067,customers!A:J,10,0)</f>
        <v>Regular</v>
      </c>
    </row>
    <row r="3068" spans="1:17" x14ac:dyDescent="0.3">
      <c r="A3068" t="s">
        <v>4151</v>
      </c>
      <c r="B3068" s="1">
        <v>44944</v>
      </c>
      <c r="C3068" t="s">
        <v>1120</v>
      </c>
      <c r="D3068" t="s">
        <v>1121</v>
      </c>
      <c r="E3068" t="s">
        <v>33</v>
      </c>
      <c r="F3068" t="s">
        <v>43</v>
      </c>
      <c r="G3068" t="s">
        <v>110</v>
      </c>
      <c r="H3068">
        <v>0</v>
      </c>
      <c r="I3068">
        <v>80033.7</v>
      </c>
      <c r="J3068">
        <v>0.25</v>
      </c>
      <c r="K3068">
        <v>0</v>
      </c>
      <c r="L3068">
        <v>0</v>
      </c>
      <c r="M3068">
        <f t="shared" si="143"/>
        <v>0</v>
      </c>
      <c r="N3068" t="str">
        <f t="shared" si="141"/>
        <v>Q1</v>
      </c>
      <c r="O3068" s="2">
        <v>0</v>
      </c>
      <c r="P3068" t="str">
        <f>VLOOKUP(retail_sales_2023!C3068,customers!A:J,5,)</f>
        <v>Nagpur</v>
      </c>
      <c r="Q3068" t="str">
        <f>VLOOKUP(C3068,customers!A:J,10,0)</f>
        <v>Regular</v>
      </c>
    </row>
    <row r="3069" spans="1:17" x14ac:dyDescent="0.3">
      <c r="A3069" t="s">
        <v>4152</v>
      </c>
      <c r="B3069" s="1">
        <v>45138</v>
      </c>
      <c r="C3069" t="s">
        <v>586</v>
      </c>
      <c r="D3069" t="s">
        <v>587</v>
      </c>
      <c r="E3069" t="s">
        <v>33</v>
      </c>
      <c r="F3069" t="s">
        <v>52</v>
      </c>
      <c r="G3069" t="s">
        <v>133</v>
      </c>
      <c r="H3069">
        <v>8</v>
      </c>
      <c r="I3069">
        <v>566.86</v>
      </c>
      <c r="J3069">
        <v>0.15</v>
      </c>
      <c r="K3069">
        <v>3854.65</v>
      </c>
      <c r="L3069">
        <v>284.10000000000002</v>
      </c>
      <c r="M3069">
        <f t="shared" si="143"/>
        <v>3854.6480000000001</v>
      </c>
      <c r="N3069" t="str">
        <f t="shared" si="141"/>
        <v>Q3</v>
      </c>
      <c r="O3069" s="2">
        <f t="shared" si="142"/>
        <v>7.3703189654054206</v>
      </c>
      <c r="P3069" t="str">
        <f>VLOOKUP(retail_sales_2023!C3069,customers!A:J,5,)</f>
        <v>Mumbai</v>
      </c>
      <c r="Q3069" t="str">
        <f>VLOOKUP(C3069,customers!A:J,10,0)</f>
        <v>Premium</v>
      </c>
    </row>
    <row r="3070" spans="1:17" x14ac:dyDescent="0.3">
      <c r="A3070" t="s">
        <v>4153</v>
      </c>
      <c r="B3070" s="1">
        <v>45127</v>
      </c>
      <c r="C3070" t="s">
        <v>564</v>
      </c>
      <c r="D3070" t="s">
        <v>565</v>
      </c>
      <c r="E3070" t="s">
        <v>27</v>
      </c>
      <c r="F3070" t="s">
        <v>22</v>
      </c>
      <c r="G3070" t="s">
        <v>196</v>
      </c>
      <c r="H3070">
        <v>5</v>
      </c>
      <c r="I3070">
        <v>22118.46</v>
      </c>
      <c r="J3070">
        <v>0</v>
      </c>
      <c r="K3070">
        <v>110592.3</v>
      </c>
      <c r="L3070">
        <v>33445.339999999997</v>
      </c>
      <c r="M3070">
        <f t="shared" si="143"/>
        <v>110592.29999999999</v>
      </c>
      <c r="N3070" t="str">
        <f t="shared" si="141"/>
        <v>Q3</v>
      </c>
      <c r="O3070" s="2">
        <f t="shared" si="142"/>
        <v>30.242015040830143</v>
      </c>
      <c r="P3070" t="str">
        <f>VLOOKUP(retail_sales_2023!C3070,customers!A:J,5,)</f>
        <v>Lucknow</v>
      </c>
      <c r="Q3070" t="str">
        <f>VLOOKUP(C3070,customers!A:J,10,0)</f>
        <v>Premium</v>
      </c>
    </row>
    <row r="3071" spans="1:17" x14ac:dyDescent="0.3">
      <c r="A3071" t="s">
        <v>4154</v>
      </c>
      <c r="B3071" s="1">
        <v>45215</v>
      </c>
      <c r="C3071" t="s">
        <v>4155</v>
      </c>
      <c r="D3071" t="s">
        <v>4156</v>
      </c>
      <c r="E3071" t="s">
        <v>15</v>
      </c>
      <c r="F3071" t="s">
        <v>43</v>
      </c>
      <c r="G3071" t="s">
        <v>44</v>
      </c>
      <c r="H3071">
        <v>1</v>
      </c>
      <c r="I3071">
        <v>34897.910000000003</v>
      </c>
      <c r="J3071">
        <v>0.05</v>
      </c>
      <c r="K3071">
        <v>33153.01</v>
      </c>
      <c r="L3071">
        <v>3791.51</v>
      </c>
      <c r="M3071">
        <f t="shared" si="143"/>
        <v>33153.014500000005</v>
      </c>
      <c r="N3071" t="str">
        <f t="shared" si="141"/>
        <v>Q4</v>
      </c>
      <c r="O3071" s="2">
        <f t="shared" si="142"/>
        <v>11.436397479444551</v>
      </c>
      <c r="P3071" t="str">
        <f>VLOOKUP(retail_sales_2023!C3071,customers!A:J,5,)</f>
        <v>Hyderabad</v>
      </c>
      <c r="Q3071" t="str">
        <f>VLOOKUP(C3071,customers!A:J,10,0)</f>
        <v>Premium</v>
      </c>
    </row>
    <row r="3072" spans="1:17" x14ac:dyDescent="0.3">
      <c r="A3072" t="s">
        <v>4157</v>
      </c>
      <c r="B3072" s="1">
        <v>45136</v>
      </c>
      <c r="C3072" t="s">
        <v>84</v>
      </c>
      <c r="D3072" t="s">
        <v>85</v>
      </c>
      <c r="E3072" t="s">
        <v>33</v>
      </c>
      <c r="F3072" t="s">
        <v>43</v>
      </c>
      <c r="G3072" t="s">
        <v>128</v>
      </c>
      <c r="H3072">
        <v>1</v>
      </c>
      <c r="I3072">
        <v>73897.97</v>
      </c>
      <c r="J3072">
        <v>0.15</v>
      </c>
      <c r="K3072">
        <v>62813.27</v>
      </c>
      <c r="L3072">
        <v>6961.62</v>
      </c>
      <c r="M3072">
        <f t="shared" si="143"/>
        <v>62813.2745</v>
      </c>
      <c r="N3072" t="str">
        <f t="shared" si="141"/>
        <v>Q3</v>
      </c>
      <c r="O3072" s="2">
        <f t="shared" si="142"/>
        <v>11.083040255665722</v>
      </c>
      <c r="P3072" t="str">
        <f>VLOOKUP(retail_sales_2023!C3072,customers!A:J,5,)</f>
        <v>Mumbai</v>
      </c>
      <c r="Q3072" t="str">
        <f>VLOOKUP(C3072,customers!A:J,10,0)</f>
        <v>Regular</v>
      </c>
    </row>
    <row r="3073" spans="1:17" x14ac:dyDescent="0.3">
      <c r="A3073" t="s">
        <v>4158</v>
      </c>
      <c r="B3073" s="1">
        <v>45159</v>
      </c>
      <c r="C3073" t="s">
        <v>1878</v>
      </c>
      <c r="D3073" t="s">
        <v>1879</v>
      </c>
      <c r="E3073" t="s">
        <v>33</v>
      </c>
      <c r="F3073" t="s">
        <v>52</v>
      </c>
      <c r="G3073" t="s">
        <v>235</v>
      </c>
      <c r="H3073">
        <v>4</v>
      </c>
      <c r="I3073">
        <v>613.84</v>
      </c>
      <c r="J3073">
        <v>0</v>
      </c>
      <c r="K3073">
        <v>2455.36</v>
      </c>
      <c r="L3073">
        <v>140.03</v>
      </c>
      <c r="M3073">
        <f t="shared" si="143"/>
        <v>2455.36</v>
      </c>
      <c r="N3073" t="str">
        <f t="shared" si="141"/>
        <v>Q3</v>
      </c>
      <c r="O3073" s="2">
        <f t="shared" si="142"/>
        <v>5.7030333637429944</v>
      </c>
      <c r="P3073" t="str">
        <f>VLOOKUP(retail_sales_2023!C3073,customers!A:J,5,)</f>
        <v>Mumbai</v>
      </c>
      <c r="Q3073" t="str">
        <f>VLOOKUP(C3073,customers!A:J,10,0)</f>
        <v>Regular</v>
      </c>
    </row>
    <row r="3074" spans="1:17" x14ac:dyDescent="0.3">
      <c r="A3074" t="s">
        <v>4159</v>
      </c>
      <c r="B3074" s="1">
        <v>45018</v>
      </c>
      <c r="C3074" t="s">
        <v>1662</v>
      </c>
      <c r="D3074" t="s">
        <v>1808</v>
      </c>
      <c r="E3074" t="s">
        <v>27</v>
      </c>
      <c r="F3074" t="s">
        <v>52</v>
      </c>
      <c r="G3074" t="s">
        <v>200</v>
      </c>
      <c r="H3074">
        <v>8</v>
      </c>
      <c r="I3074">
        <v>748.14</v>
      </c>
      <c r="J3074">
        <v>0.25</v>
      </c>
      <c r="K3074">
        <v>4488.84</v>
      </c>
      <c r="L3074">
        <v>292.43</v>
      </c>
      <c r="M3074">
        <f t="shared" si="143"/>
        <v>4488.84</v>
      </c>
      <c r="N3074" t="str">
        <f t="shared" si="141"/>
        <v>Q2</v>
      </c>
      <c r="O3074" s="2">
        <f t="shared" si="142"/>
        <v>6.5146006540665296</v>
      </c>
      <c r="P3074" t="str">
        <f>VLOOKUP(retail_sales_2023!C3074,customers!A:J,5,)</f>
        <v>Jaipur</v>
      </c>
      <c r="Q3074" t="str">
        <f>VLOOKUP(C3074,customers!A:J,10,0)</f>
        <v>Occasional</v>
      </c>
    </row>
    <row r="3075" spans="1:17" x14ac:dyDescent="0.3">
      <c r="A3075" t="s">
        <v>4160</v>
      </c>
      <c r="B3075" s="1">
        <v>45210</v>
      </c>
      <c r="C3075" t="s">
        <v>215</v>
      </c>
      <c r="D3075" t="s">
        <v>216</v>
      </c>
      <c r="E3075" t="s">
        <v>27</v>
      </c>
      <c r="F3075" t="s">
        <v>52</v>
      </c>
      <c r="G3075" t="s">
        <v>53</v>
      </c>
      <c r="H3075">
        <v>6</v>
      </c>
      <c r="I3075">
        <v>353.36</v>
      </c>
      <c r="J3075">
        <v>0.1</v>
      </c>
      <c r="K3075">
        <v>1908.14</v>
      </c>
      <c r="L3075">
        <v>195.03</v>
      </c>
      <c r="M3075">
        <f t="shared" si="143"/>
        <v>1908.144</v>
      </c>
      <c r="N3075" t="str">
        <f t="shared" ref="N3075:N3138" si="144">"Q"&amp;ROUNDUP(MONTH(B3075)/3,0)</f>
        <v>Q4</v>
      </c>
      <c r="O3075" s="2">
        <f t="shared" ref="O3075:O3138" si="145">(L3075/K3075)*100</f>
        <v>10.220948148458708</v>
      </c>
      <c r="P3075" t="str">
        <f>VLOOKUP(retail_sales_2023!C3075,customers!A:J,5,)</f>
        <v>Lucknow</v>
      </c>
      <c r="Q3075" t="str">
        <f>VLOOKUP(C3075,customers!A:J,10,0)</f>
        <v>Occasional</v>
      </c>
    </row>
    <row r="3076" spans="1:17" x14ac:dyDescent="0.3">
      <c r="A3076" t="s">
        <v>4161</v>
      </c>
      <c r="B3076" s="1">
        <v>45019</v>
      </c>
      <c r="C3076" t="s">
        <v>879</v>
      </c>
      <c r="D3076" t="s">
        <v>880</v>
      </c>
      <c r="E3076" t="s">
        <v>21</v>
      </c>
      <c r="F3076" t="s">
        <v>81</v>
      </c>
      <c r="G3076" t="s">
        <v>370</v>
      </c>
      <c r="H3076">
        <v>3</v>
      </c>
      <c r="I3076">
        <v>3404.53</v>
      </c>
      <c r="J3076">
        <v>0.1</v>
      </c>
      <c r="K3076">
        <v>9192.23</v>
      </c>
      <c r="L3076">
        <v>-1039.67</v>
      </c>
      <c r="M3076">
        <f t="shared" si="143"/>
        <v>9192.2309999999998</v>
      </c>
      <c r="N3076" t="str">
        <f t="shared" si="144"/>
        <v>Q2</v>
      </c>
      <c r="O3076" s="2">
        <f t="shared" si="145"/>
        <v>-11.310313166663585</v>
      </c>
      <c r="P3076" t="str">
        <f>VLOOKUP(retail_sales_2023!C3076,customers!A:J,5,)</f>
        <v>Patna</v>
      </c>
      <c r="Q3076" t="str">
        <f>VLOOKUP(C3076,customers!A:J,10,0)</f>
        <v>Occasional</v>
      </c>
    </row>
    <row r="3077" spans="1:17" x14ac:dyDescent="0.3">
      <c r="A3077" t="s">
        <v>4162</v>
      </c>
      <c r="B3077" s="1">
        <v>44985</v>
      </c>
      <c r="C3077" t="s">
        <v>1164</v>
      </c>
      <c r="D3077" t="s">
        <v>1165</v>
      </c>
      <c r="E3077" t="s">
        <v>21</v>
      </c>
      <c r="F3077" t="s">
        <v>38</v>
      </c>
      <c r="G3077" t="s">
        <v>684</v>
      </c>
      <c r="H3077">
        <v>1</v>
      </c>
      <c r="I3077">
        <v>1552.07</v>
      </c>
      <c r="J3077">
        <v>0</v>
      </c>
      <c r="K3077">
        <v>1552.07</v>
      </c>
      <c r="L3077">
        <v>553.16999999999996</v>
      </c>
      <c r="M3077">
        <f t="shared" ref="M3077:M3140" si="146">H3077*I3077*(1-J3077)</f>
        <v>1552.07</v>
      </c>
      <c r="N3077" t="str">
        <f t="shared" si="144"/>
        <v>Q1</v>
      </c>
      <c r="O3077" s="2">
        <f t="shared" si="145"/>
        <v>35.640789397385426</v>
      </c>
      <c r="P3077" t="str">
        <f>VLOOKUP(retail_sales_2023!C3077,customers!A:J,5,)</f>
        <v>Bhubaneswar</v>
      </c>
      <c r="Q3077" t="str">
        <f>VLOOKUP(C3077,customers!A:J,10,0)</f>
        <v>Regular</v>
      </c>
    </row>
    <row r="3078" spans="1:17" x14ac:dyDescent="0.3">
      <c r="A3078" t="s">
        <v>4163</v>
      </c>
      <c r="B3078" s="1">
        <v>45006</v>
      </c>
      <c r="C3078" t="s">
        <v>67</v>
      </c>
      <c r="D3078" t="s">
        <v>68</v>
      </c>
      <c r="E3078" t="s">
        <v>33</v>
      </c>
      <c r="F3078" t="s">
        <v>28</v>
      </c>
      <c r="G3078" t="s">
        <v>280</v>
      </c>
      <c r="H3078">
        <v>3</v>
      </c>
      <c r="I3078">
        <v>6449.4</v>
      </c>
      <c r="J3078">
        <v>0</v>
      </c>
      <c r="K3078">
        <v>19348.2</v>
      </c>
      <c r="L3078">
        <v>3640.31</v>
      </c>
      <c r="M3078">
        <f t="shared" si="146"/>
        <v>19348.199999999997</v>
      </c>
      <c r="N3078" t="str">
        <f t="shared" si="144"/>
        <v>Q1</v>
      </c>
      <c r="O3078" s="2">
        <f t="shared" si="145"/>
        <v>18.814721782904869</v>
      </c>
      <c r="P3078" t="str">
        <f>VLOOKUP(retail_sales_2023!C3078,customers!A:J,5,)</f>
        <v>Surat</v>
      </c>
      <c r="Q3078" t="str">
        <f>VLOOKUP(C3078,customers!A:J,10,0)</f>
        <v>Premium</v>
      </c>
    </row>
    <row r="3079" spans="1:17" x14ac:dyDescent="0.3">
      <c r="A3079" t="s">
        <v>4164</v>
      </c>
      <c r="B3079" s="1">
        <v>45181</v>
      </c>
      <c r="C3079" t="s">
        <v>1265</v>
      </c>
      <c r="D3079" t="s">
        <v>1266</v>
      </c>
      <c r="E3079" t="s">
        <v>15</v>
      </c>
      <c r="F3079" t="s">
        <v>81</v>
      </c>
      <c r="G3079" t="s">
        <v>158</v>
      </c>
      <c r="H3079">
        <v>5</v>
      </c>
      <c r="I3079">
        <v>3426</v>
      </c>
      <c r="J3079">
        <v>0.25</v>
      </c>
      <c r="K3079">
        <v>12847.5</v>
      </c>
      <c r="L3079">
        <v>4464.38</v>
      </c>
      <c r="M3079">
        <f t="shared" si="146"/>
        <v>12847.5</v>
      </c>
      <c r="N3079" t="str">
        <f t="shared" si="144"/>
        <v>Q3</v>
      </c>
      <c r="O3079" s="2">
        <f t="shared" si="145"/>
        <v>34.749017318544468</v>
      </c>
      <c r="P3079" t="str">
        <f>VLOOKUP(retail_sales_2023!C3079,customers!A:J,5,)</f>
        <v>Coimbatore</v>
      </c>
      <c r="Q3079" t="str">
        <f>VLOOKUP(C3079,customers!A:J,10,0)</f>
        <v>Premium</v>
      </c>
    </row>
    <row r="3080" spans="1:17" x14ac:dyDescent="0.3">
      <c r="A3080" t="s">
        <v>4165</v>
      </c>
      <c r="B3080" s="1">
        <v>44976</v>
      </c>
      <c r="C3080" t="s">
        <v>531</v>
      </c>
      <c r="D3080" t="s">
        <v>532</v>
      </c>
      <c r="E3080" t="s">
        <v>15</v>
      </c>
      <c r="F3080" t="s">
        <v>43</v>
      </c>
      <c r="G3080" t="s">
        <v>44</v>
      </c>
      <c r="H3080">
        <v>4</v>
      </c>
      <c r="I3080">
        <v>69546.899999999994</v>
      </c>
      <c r="J3080">
        <v>0.2</v>
      </c>
      <c r="K3080">
        <v>222550.08</v>
      </c>
      <c r="L3080">
        <v>24056.61</v>
      </c>
      <c r="M3080">
        <f t="shared" si="146"/>
        <v>222550.08</v>
      </c>
      <c r="N3080" t="str">
        <f t="shared" si="144"/>
        <v>Q1</v>
      </c>
      <c r="O3080" s="2">
        <f t="shared" si="145"/>
        <v>10.809526556899014</v>
      </c>
      <c r="P3080" t="str">
        <f>VLOOKUP(retail_sales_2023!C3080,customers!A:J,5,)</f>
        <v>Hyderabad</v>
      </c>
      <c r="Q3080" t="str">
        <f>VLOOKUP(C3080,customers!A:J,10,0)</f>
        <v>Regular</v>
      </c>
    </row>
    <row r="3081" spans="1:17" x14ac:dyDescent="0.3">
      <c r="A3081" t="s">
        <v>4166</v>
      </c>
      <c r="B3081" s="1">
        <v>45144</v>
      </c>
      <c r="C3081" t="s">
        <v>2503</v>
      </c>
      <c r="D3081" t="s">
        <v>2504</v>
      </c>
      <c r="E3081" t="s">
        <v>15</v>
      </c>
      <c r="F3081" t="s">
        <v>52</v>
      </c>
      <c r="G3081" t="s">
        <v>69</v>
      </c>
      <c r="H3081">
        <v>2</v>
      </c>
      <c r="I3081">
        <v>141.66</v>
      </c>
      <c r="J3081">
        <v>0.3</v>
      </c>
      <c r="K3081">
        <v>198.32</v>
      </c>
      <c r="L3081">
        <v>20.29</v>
      </c>
      <c r="M3081">
        <f t="shared" si="146"/>
        <v>198.32399999999998</v>
      </c>
      <c r="N3081" t="str">
        <f t="shared" si="144"/>
        <v>Q3</v>
      </c>
      <c r="O3081" s="2">
        <f t="shared" si="145"/>
        <v>10.230939895119</v>
      </c>
      <c r="P3081" t="str">
        <f>VLOOKUP(retail_sales_2023!C3081,customers!A:J,5,)</f>
        <v>Hyderabad</v>
      </c>
      <c r="Q3081" t="str">
        <f>VLOOKUP(C3081,customers!A:J,10,0)</f>
        <v>Regular</v>
      </c>
    </row>
    <row r="3082" spans="1:17" x14ac:dyDescent="0.3">
      <c r="A3082" t="s">
        <v>4167</v>
      </c>
      <c r="B3082" s="1">
        <v>45129</v>
      </c>
      <c r="C3082" t="s">
        <v>212</v>
      </c>
      <c r="D3082" t="s">
        <v>213</v>
      </c>
      <c r="E3082" t="s">
        <v>33</v>
      </c>
      <c r="F3082" t="s">
        <v>52</v>
      </c>
      <c r="G3082" t="s">
        <v>268</v>
      </c>
      <c r="H3082">
        <v>10</v>
      </c>
      <c r="I3082">
        <v>233.49</v>
      </c>
      <c r="J3082">
        <v>0</v>
      </c>
      <c r="K3082">
        <v>2334.9</v>
      </c>
      <c r="L3082">
        <v>175.63</v>
      </c>
      <c r="M3082">
        <f t="shared" si="146"/>
        <v>2334.9</v>
      </c>
      <c r="N3082" t="str">
        <f t="shared" si="144"/>
        <v>Q3</v>
      </c>
      <c r="O3082" s="2">
        <f t="shared" si="145"/>
        <v>7.5219495481605199</v>
      </c>
      <c r="P3082" t="str">
        <f>VLOOKUP(retail_sales_2023!C3082,customers!A:J,5,)</f>
        <v>Nagpur</v>
      </c>
      <c r="Q3082" t="str">
        <f>VLOOKUP(C3082,customers!A:J,10,0)</f>
        <v>Premium</v>
      </c>
    </row>
    <row r="3083" spans="1:17" x14ac:dyDescent="0.3">
      <c r="A3083" t="s">
        <v>4168</v>
      </c>
      <c r="B3083" s="1">
        <v>45241</v>
      </c>
      <c r="C3083" t="s">
        <v>400</v>
      </c>
      <c r="D3083" t="s">
        <v>401</v>
      </c>
      <c r="E3083" t="s">
        <v>33</v>
      </c>
      <c r="F3083" t="s">
        <v>38</v>
      </c>
      <c r="G3083" t="s">
        <v>48</v>
      </c>
      <c r="H3083">
        <v>1</v>
      </c>
      <c r="I3083">
        <v>2624.89</v>
      </c>
      <c r="J3083">
        <v>0</v>
      </c>
      <c r="K3083">
        <v>2624.89</v>
      </c>
      <c r="L3083">
        <v>747.6</v>
      </c>
      <c r="M3083">
        <f t="shared" si="146"/>
        <v>2624.89</v>
      </c>
      <c r="N3083" t="str">
        <f t="shared" si="144"/>
        <v>Q4</v>
      </c>
      <c r="O3083" s="2">
        <f t="shared" si="145"/>
        <v>28.481193497632283</v>
      </c>
      <c r="P3083" t="str">
        <f>VLOOKUP(retail_sales_2023!C3083,customers!A:J,5,)</f>
        <v>Ahmedabad</v>
      </c>
      <c r="Q3083" t="str">
        <f>VLOOKUP(C3083,customers!A:J,10,0)</f>
        <v>Premium</v>
      </c>
    </row>
    <row r="3084" spans="1:17" x14ac:dyDescent="0.3">
      <c r="A3084" t="s">
        <v>4169</v>
      </c>
      <c r="B3084" s="1">
        <v>45168</v>
      </c>
      <c r="C3084" t="s">
        <v>770</v>
      </c>
      <c r="D3084" t="s">
        <v>771</v>
      </c>
      <c r="E3084" t="s">
        <v>27</v>
      </c>
      <c r="F3084" t="s">
        <v>38</v>
      </c>
      <c r="G3084" t="s">
        <v>77</v>
      </c>
      <c r="H3084">
        <v>1</v>
      </c>
      <c r="I3084">
        <v>1729.75</v>
      </c>
      <c r="J3084">
        <v>0</v>
      </c>
      <c r="K3084">
        <v>1729.75</v>
      </c>
      <c r="L3084">
        <v>408.5</v>
      </c>
      <c r="M3084">
        <f t="shared" si="146"/>
        <v>1729.75</v>
      </c>
      <c r="N3084" t="str">
        <f t="shared" si="144"/>
        <v>Q3</v>
      </c>
      <c r="O3084" s="2">
        <f t="shared" si="145"/>
        <v>23.61612949848244</v>
      </c>
      <c r="P3084" t="str">
        <f>VLOOKUP(retail_sales_2023!C3084,customers!A:J,5,)</f>
        <v>Jaipur</v>
      </c>
      <c r="Q3084" t="str">
        <f>VLOOKUP(C3084,customers!A:J,10,0)</f>
        <v>Premium</v>
      </c>
    </row>
    <row r="3085" spans="1:17" x14ac:dyDescent="0.3">
      <c r="A3085" t="s">
        <v>4170</v>
      </c>
      <c r="B3085" s="1">
        <v>44993</v>
      </c>
      <c r="C3085" t="s">
        <v>1173</v>
      </c>
      <c r="D3085" t="s">
        <v>1174</v>
      </c>
      <c r="E3085" t="s">
        <v>15</v>
      </c>
      <c r="F3085" t="s">
        <v>81</v>
      </c>
      <c r="G3085" t="s">
        <v>150</v>
      </c>
      <c r="H3085">
        <v>1</v>
      </c>
      <c r="I3085">
        <v>1568.15</v>
      </c>
      <c r="J3085">
        <v>0.15</v>
      </c>
      <c r="K3085">
        <v>1332.93</v>
      </c>
      <c r="L3085">
        <v>509.21</v>
      </c>
      <c r="M3085">
        <f t="shared" si="146"/>
        <v>1332.9275</v>
      </c>
      <c r="N3085" t="str">
        <f t="shared" si="144"/>
        <v>Q1</v>
      </c>
      <c r="O3085" s="2">
        <f t="shared" si="145"/>
        <v>38.202306197624779</v>
      </c>
      <c r="P3085" t="str">
        <f>VLOOKUP(retail_sales_2023!C3085,customers!A:J,5,)</f>
        <v>Coimbatore</v>
      </c>
      <c r="Q3085" t="str">
        <f>VLOOKUP(C3085,customers!A:J,10,0)</f>
        <v>Premium</v>
      </c>
    </row>
    <row r="3086" spans="1:17" x14ac:dyDescent="0.3">
      <c r="A3086" t="s">
        <v>4171</v>
      </c>
      <c r="B3086" s="1">
        <v>45198</v>
      </c>
      <c r="C3086" t="s">
        <v>783</v>
      </c>
      <c r="D3086" t="s">
        <v>784</v>
      </c>
      <c r="E3086" t="s">
        <v>21</v>
      </c>
      <c r="F3086" t="s">
        <v>81</v>
      </c>
      <c r="G3086" t="s">
        <v>82</v>
      </c>
      <c r="H3086">
        <v>3</v>
      </c>
      <c r="I3086">
        <v>1464.46</v>
      </c>
      <c r="J3086">
        <v>0.25</v>
      </c>
      <c r="K3086">
        <v>3295.03</v>
      </c>
      <c r="L3086">
        <v>867.64</v>
      </c>
      <c r="M3086">
        <f t="shared" si="146"/>
        <v>3295.0349999999999</v>
      </c>
      <c r="N3086" t="str">
        <f t="shared" si="144"/>
        <v>Q3</v>
      </c>
      <c r="O3086" s="2">
        <f t="shared" si="145"/>
        <v>26.331778466356901</v>
      </c>
      <c r="P3086" t="str">
        <f>VLOOKUP(retail_sales_2023!C3086,customers!A:J,5,)</f>
        <v>Ranchi</v>
      </c>
      <c r="Q3086" t="str">
        <f>VLOOKUP(C3086,customers!A:J,10,0)</f>
        <v>Occasional</v>
      </c>
    </row>
    <row r="3087" spans="1:17" x14ac:dyDescent="0.3">
      <c r="A3087" t="s">
        <v>4172</v>
      </c>
      <c r="B3087" s="1">
        <v>45252</v>
      </c>
      <c r="C3087" t="s">
        <v>115</v>
      </c>
      <c r="D3087" t="s">
        <v>13093</v>
      </c>
      <c r="E3087" t="s">
        <v>15</v>
      </c>
      <c r="F3087" t="s">
        <v>16</v>
      </c>
      <c r="G3087" t="s">
        <v>319</v>
      </c>
      <c r="H3087">
        <v>3</v>
      </c>
      <c r="I3087">
        <v>593.72</v>
      </c>
      <c r="J3087">
        <v>0</v>
      </c>
      <c r="K3087">
        <v>1781.16</v>
      </c>
      <c r="L3087">
        <v>765.06</v>
      </c>
      <c r="M3087">
        <f t="shared" si="146"/>
        <v>1781.16</v>
      </c>
      <c r="N3087" t="str">
        <f t="shared" si="144"/>
        <v>Q4</v>
      </c>
      <c r="O3087" s="2">
        <f t="shared" si="145"/>
        <v>42.952907094253177</v>
      </c>
      <c r="P3087" t="str">
        <f>VLOOKUP(retail_sales_2023!C3087,customers!A:J,5,)</f>
        <v>Coimbatore</v>
      </c>
      <c r="Q3087" t="str">
        <f>VLOOKUP(C3087,customers!A:J,10,0)</f>
        <v>Regular</v>
      </c>
    </row>
    <row r="3088" spans="1:17" x14ac:dyDescent="0.3">
      <c r="A3088" t="s">
        <v>4173</v>
      </c>
      <c r="B3088" s="1">
        <v>45143</v>
      </c>
      <c r="C3088" t="s">
        <v>1099</v>
      </c>
      <c r="D3088" t="s">
        <v>1100</v>
      </c>
      <c r="E3088" t="s">
        <v>27</v>
      </c>
      <c r="F3088" t="s">
        <v>43</v>
      </c>
      <c r="G3088" t="s">
        <v>121</v>
      </c>
      <c r="H3088">
        <v>2</v>
      </c>
      <c r="I3088">
        <v>49624.959999999999</v>
      </c>
      <c r="J3088">
        <v>0.15</v>
      </c>
      <c r="K3088">
        <v>84362.43</v>
      </c>
      <c r="L3088">
        <v>10507.69</v>
      </c>
      <c r="M3088">
        <f t="shared" si="146"/>
        <v>84362.432000000001</v>
      </c>
      <c r="N3088" t="str">
        <f t="shared" si="144"/>
        <v>Q3</v>
      </c>
      <c r="O3088" s="2">
        <f t="shared" si="145"/>
        <v>12.455414098432206</v>
      </c>
      <c r="P3088" t="str">
        <f>VLOOKUP(retail_sales_2023!C3088,customers!A:J,5,)</f>
        <v>Chandigarh</v>
      </c>
      <c r="Q3088" t="str">
        <f>VLOOKUP(C3088,customers!A:J,10,0)</f>
        <v>Regular</v>
      </c>
    </row>
    <row r="3089" spans="1:17" x14ac:dyDescent="0.3">
      <c r="A3089" t="s">
        <v>4174</v>
      </c>
      <c r="B3089" s="1">
        <v>45204</v>
      </c>
      <c r="C3089" t="s">
        <v>1601</v>
      </c>
      <c r="D3089" t="s">
        <v>1602</v>
      </c>
      <c r="E3089" t="s">
        <v>21</v>
      </c>
      <c r="F3089" t="s">
        <v>52</v>
      </c>
      <c r="G3089" t="s">
        <v>226</v>
      </c>
      <c r="H3089">
        <v>6</v>
      </c>
      <c r="I3089">
        <v>694.29</v>
      </c>
      <c r="J3089">
        <v>0.2</v>
      </c>
      <c r="K3089">
        <v>3332.59</v>
      </c>
      <c r="L3089">
        <v>292.58999999999997</v>
      </c>
      <c r="M3089">
        <f t="shared" si="146"/>
        <v>3332.5920000000001</v>
      </c>
      <c r="N3089" t="str">
        <f t="shared" si="144"/>
        <v>Q4</v>
      </c>
      <c r="O3089" s="2">
        <f t="shared" si="145"/>
        <v>8.7796578637036049</v>
      </c>
      <c r="P3089" t="str">
        <f>VLOOKUP(retail_sales_2023!C3089,customers!A:J,5,)</f>
        <v>Patna</v>
      </c>
      <c r="Q3089" t="str">
        <f>VLOOKUP(C3089,customers!A:J,10,0)</f>
        <v>Premium</v>
      </c>
    </row>
    <row r="3090" spans="1:17" x14ac:dyDescent="0.3">
      <c r="A3090" t="s">
        <v>4175</v>
      </c>
      <c r="B3090" s="1">
        <v>45179</v>
      </c>
      <c r="C3090" t="s">
        <v>1131</v>
      </c>
      <c r="D3090" t="s">
        <v>1132</v>
      </c>
      <c r="E3090" t="s">
        <v>33</v>
      </c>
      <c r="F3090" t="s">
        <v>52</v>
      </c>
      <c r="G3090" t="s">
        <v>226</v>
      </c>
      <c r="H3090">
        <v>8</v>
      </c>
      <c r="I3090">
        <v>226.4</v>
      </c>
      <c r="J3090">
        <v>0.15</v>
      </c>
      <c r="K3090">
        <v>1539.52</v>
      </c>
      <c r="L3090">
        <v>149.85</v>
      </c>
      <c r="M3090">
        <f t="shared" si="146"/>
        <v>1539.52</v>
      </c>
      <c r="N3090" t="str">
        <f t="shared" si="144"/>
        <v>Q3</v>
      </c>
      <c r="O3090" s="2">
        <f t="shared" si="145"/>
        <v>9.7335533153190603</v>
      </c>
      <c r="P3090" t="str">
        <f>VLOOKUP(retail_sales_2023!C3090,customers!A:J,5,)</f>
        <v>Pune</v>
      </c>
      <c r="Q3090" t="str">
        <f>VLOOKUP(C3090,customers!A:J,10,0)</f>
        <v>Premium</v>
      </c>
    </row>
    <row r="3091" spans="1:17" x14ac:dyDescent="0.3">
      <c r="A3091" t="s">
        <v>4176</v>
      </c>
      <c r="B3091" s="1">
        <v>45143</v>
      </c>
      <c r="C3091" t="s">
        <v>1002</v>
      </c>
      <c r="D3091" t="s">
        <v>1003</v>
      </c>
      <c r="E3091" t="s">
        <v>21</v>
      </c>
      <c r="F3091" t="s">
        <v>52</v>
      </c>
      <c r="G3091" t="s">
        <v>268</v>
      </c>
      <c r="H3091">
        <v>9</v>
      </c>
      <c r="I3091">
        <v>235.67</v>
      </c>
      <c r="J3091">
        <v>0.2</v>
      </c>
      <c r="K3091">
        <v>1696.82</v>
      </c>
      <c r="L3091">
        <v>174.56</v>
      </c>
      <c r="M3091">
        <f t="shared" si="146"/>
        <v>1696.8239999999998</v>
      </c>
      <c r="N3091" t="str">
        <f t="shared" si="144"/>
        <v>Q3</v>
      </c>
      <c r="O3091" s="2">
        <f t="shared" si="145"/>
        <v>10.287478931177144</v>
      </c>
      <c r="P3091" t="str">
        <f>VLOOKUP(retail_sales_2023!C3091,customers!A:J,5,)</f>
        <v>Bhubaneswar</v>
      </c>
      <c r="Q3091" t="str">
        <f>VLOOKUP(C3091,customers!A:J,10,0)</f>
        <v>Premium</v>
      </c>
    </row>
    <row r="3092" spans="1:17" x14ac:dyDescent="0.3">
      <c r="A3092" t="s">
        <v>4177</v>
      </c>
      <c r="B3092" s="1">
        <v>45256</v>
      </c>
      <c r="C3092" t="s">
        <v>1031</v>
      </c>
      <c r="D3092" t="s">
        <v>1032</v>
      </c>
      <c r="E3092" t="s">
        <v>15</v>
      </c>
      <c r="F3092" t="s">
        <v>28</v>
      </c>
      <c r="G3092" t="s">
        <v>439</v>
      </c>
      <c r="H3092">
        <v>3</v>
      </c>
      <c r="I3092">
        <v>7539.7</v>
      </c>
      <c r="J3092">
        <v>0.2</v>
      </c>
      <c r="K3092">
        <v>18095.28</v>
      </c>
      <c r="L3092">
        <v>3280.36</v>
      </c>
      <c r="M3092">
        <f t="shared" si="146"/>
        <v>18095.28</v>
      </c>
      <c r="N3092" t="str">
        <f t="shared" si="144"/>
        <v>Q4</v>
      </c>
      <c r="O3092" s="2">
        <f t="shared" si="145"/>
        <v>18.128263281916613</v>
      </c>
      <c r="P3092" t="str">
        <f>VLOOKUP(retail_sales_2023!C3092,customers!A:J,5,)</f>
        <v>Bengaluru</v>
      </c>
      <c r="Q3092" t="str">
        <f>VLOOKUP(C3092,customers!A:J,10,0)</f>
        <v>Premium</v>
      </c>
    </row>
    <row r="3093" spans="1:17" x14ac:dyDescent="0.3">
      <c r="A3093" t="s">
        <v>4178</v>
      </c>
      <c r="B3093" s="1">
        <v>45178</v>
      </c>
      <c r="C3093" t="s">
        <v>2471</v>
      </c>
      <c r="D3093" t="s">
        <v>2472</v>
      </c>
      <c r="E3093" t="s">
        <v>27</v>
      </c>
      <c r="F3093" t="s">
        <v>43</v>
      </c>
      <c r="G3093" t="s">
        <v>243</v>
      </c>
      <c r="H3093">
        <v>1</v>
      </c>
      <c r="I3093">
        <v>52328.57</v>
      </c>
      <c r="J3093">
        <v>0</v>
      </c>
      <c r="K3093">
        <v>52328.57</v>
      </c>
      <c r="L3093">
        <v>-4284.63</v>
      </c>
      <c r="M3093">
        <f t="shared" si="146"/>
        <v>52328.57</v>
      </c>
      <c r="N3093" t="str">
        <f t="shared" si="144"/>
        <v>Q3</v>
      </c>
      <c r="O3093" s="2">
        <f t="shared" si="145"/>
        <v>-8.1879363414670046</v>
      </c>
      <c r="P3093" t="str">
        <f>VLOOKUP(retail_sales_2023!C3093,customers!A:J,5,)</f>
        <v>Jaipur</v>
      </c>
      <c r="Q3093" t="str">
        <f>VLOOKUP(C3093,customers!A:J,10,0)</f>
        <v>Regular</v>
      </c>
    </row>
    <row r="3094" spans="1:17" x14ac:dyDescent="0.3">
      <c r="A3094" t="s">
        <v>4179</v>
      </c>
      <c r="B3094" s="1">
        <v>45060</v>
      </c>
      <c r="C3094" t="s">
        <v>1324</v>
      </c>
      <c r="D3094" t="s">
        <v>1325</v>
      </c>
      <c r="E3094" t="s">
        <v>33</v>
      </c>
      <c r="F3094" t="s">
        <v>43</v>
      </c>
      <c r="G3094" t="s">
        <v>282</v>
      </c>
      <c r="H3094">
        <v>4</v>
      </c>
      <c r="I3094">
        <v>17562.28</v>
      </c>
      <c r="J3094">
        <v>0.25</v>
      </c>
      <c r="K3094">
        <v>52686.84</v>
      </c>
      <c r="L3094">
        <v>7995.88</v>
      </c>
      <c r="M3094">
        <f t="shared" si="146"/>
        <v>52686.84</v>
      </c>
      <c r="N3094" t="str">
        <f t="shared" si="144"/>
        <v>Q2</v>
      </c>
      <c r="O3094" s="2">
        <f t="shared" si="145"/>
        <v>15.176237557614009</v>
      </c>
      <c r="P3094" t="str">
        <f>VLOOKUP(retail_sales_2023!C3094,customers!A:J,5,)</f>
        <v>Mumbai</v>
      </c>
      <c r="Q3094" t="str">
        <f>VLOOKUP(C3094,customers!A:J,10,0)</f>
        <v>Regular</v>
      </c>
    </row>
    <row r="3095" spans="1:17" x14ac:dyDescent="0.3">
      <c r="A3095" t="s">
        <v>4180</v>
      </c>
      <c r="B3095" s="1">
        <v>45056</v>
      </c>
      <c r="C3095" t="s">
        <v>1543</v>
      </c>
      <c r="D3095" t="s">
        <v>1544</v>
      </c>
      <c r="E3095" t="s">
        <v>33</v>
      </c>
      <c r="F3095" t="s">
        <v>43</v>
      </c>
      <c r="G3095" t="s">
        <v>178</v>
      </c>
      <c r="H3095">
        <v>4</v>
      </c>
      <c r="I3095">
        <v>69087.23</v>
      </c>
      <c r="J3095">
        <v>0</v>
      </c>
      <c r="K3095">
        <v>276348.92</v>
      </c>
      <c r="L3095">
        <v>31284.92</v>
      </c>
      <c r="M3095">
        <f t="shared" si="146"/>
        <v>276348.92</v>
      </c>
      <c r="N3095" t="str">
        <f t="shared" si="144"/>
        <v>Q2</v>
      </c>
      <c r="O3095" s="2">
        <f t="shared" si="145"/>
        <v>11.320804148610387</v>
      </c>
      <c r="P3095" t="str">
        <f>VLOOKUP(retail_sales_2023!C3095,customers!A:J,5,)</f>
        <v>Ahmedabad</v>
      </c>
      <c r="Q3095" t="str">
        <f>VLOOKUP(C3095,customers!A:J,10,0)</f>
        <v>Regular</v>
      </c>
    </row>
    <row r="3096" spans="1:17" x14ac:dyDescent="0.3">
      <c r="A3096" t="s">
        <v>4181</v>
      </c>
      <c r="B3096" s="1">
        <v>45032</v>
      </c>
      <c r="C3096" t="s">
        <v>1557</v>
      </c>
      <c r="D3096" t="s">
        <v>1558</v>
      </c>
      <c r="E3096" t="s">
        <v>27</v>
      </c>
      <c r="F3096" t="s">
        <v>52</v>
      </c>
      <c r="G3096" t="s">
        <v>937</v>
      </c>
      <c r="H3096">
        <v>6</v>
      </c>
      <c r="I3096">
        <v>113.39</v>
      </c>
      <c r="J3096">
        <v>0</v>
      </c>
      <c r="K3096">
        <v>680.34</v>
      </c>
      <c r="L3096">
        <v>59.48</v>
      </c>
      <c r="M3096">
        <f t="shared" si="146"/>
        <v>680.34</v>
      </c>
      <c r="N3096" t="str">
        <f t="shared" si="144"/>
        <v>Q2</v>
      </c>
      <c r="O3096" s="2">
        <f t="shared" si="145"/>
        <v>8.7426874797895167</v>
      </c>
      <c r="P3096" t="str">
        <f>VLOOKUP(retail_sales_2023!C3096,customers!A:J,5,)</f>
        <v>Delhi</v>
      </c>
      <c r="Q3096" t="str">
        <f>VLOOKUP(C3096,customers!A:J,10,0)</f>
        <v>Premium</v>
      </c>
    </row>
    <row r="3097" spans="1:17" x14ac:dyDescent="0.3">
      <c r="A3097" t="s">
        <v>4182</v>
      </c>
      <c r="B3097" s="1">
        <v>44948</v>
      </c>
      <c r="C3097" t="s">
        <v>1361</v>
      </c>
      <c r="D3097" t="s">
        <v>1362</v>
      </c>
      <c r="E3097" t="s">
        <v>21</v>
      </c>
      <c r="F3097" t="s">
        <v>52</v>
      </c>
      <c r="G3097" t="s">
        <v>200</v>
      </c>
      <c r="H3097">
        <v>9</v>
      </c>
      <c r="I3097">
        <v>636.63</v>
      </c>
      <c r="J3097">
        <v>0</v>
      </c>
      <c r="K3097">
        <v>5729.67</v>
      </c>
      <c r="L3097">
        <v>-81.53</v>
      </c>
      <c r="M3097">
        <f t="shared" si="146"/>
        <v>5729.67</v>
      </c>
      <c r="N3097" t="str">
        <f t="shared" si="144"/>
        <v>Q1</v>
      </c>
      <c r="O3097" s="2">
        <f t="shared" si="145"/>
        <v>-1.4229440788038403</v>
      </c>
      <c r="P3097" t="str">
        <f>VLOOKUP(retail_sales_2023!C3097,customers!A:J,5,)</f>
        <v>Guwahati</v>
      </c>
      <c r="Q3097" t="str">
        <f>VLOOKUP(C3097,customers!A:J,10,0)</f>
        <v>Premium</v>
      </c>
    </row>
    <row r="3098" spans="1:17" x14ac:dyDescent="0.3">
      <c r="A3098" t="s">
        <v>4183</v>
      </c>
      <c r="B3098" s="1">
        <v>45078</v>
      </c>
      <c r="C3098" t="s">
        <v>567</v>
      </c>
      <c r="D3098" t="s">
        <v>568</v>
      </c>
      <c r="E3098" t="s">
        <v>27</v>
      </c>
      <c r="F3098" t="s">
        <v>43</v>
      </c>
      <c r="G3098" t="s">
        <v>44</v>
      </c>
      <c r="H3098">
        <v>3</v>
      </c>
      <c r="I3098">
        <v>58329.4</v>
      </c>
      <c r="J3098">
        <v>0</v>
      </c>
      <c r="K3098">
        <v>174988.2</v>
      </c>
      <c r="L3098">
        <v>15333.11</v>
      </c>
      <c r="M3098">
        <f t="shared" si="146"/>
        <v>174988.2</v>
      </c>
      <c r="N3098" t="str">
        <f t="shared" si="144"/>
        <v>Q2</v>
      </c>
      <c r="O3098" s="2">
        <f t="shared" si="145"/>
        <v>8.7623679768121505</v>
      </c>
      <c r="P3098" t="str">
        <f>VLOOKUP(retail_sales_2023!C3098,customers!A:J,5,)</f>
        <v>Amritsar</v>
      </c>
      <c r="Q3098" t="str">
        <f>VLOOKUP(C3098,customers!A:J,10,0)</f>
        <v>Premium</v>
      </c>
    </row>
    <row r="3099" spans="1:17" x14ac:dyDescent="0.3">
      <c r="A3099" t="s">
        <v>4184</v>
      </c>
      <c r="B3099" s="1">
        <v>45073</v>
      </c>
      <c r="C3099" t="s">
        <v>1361</v>
      </c>
      <c r="D3099" t="s">
        <v>1362</v>
      </c>
      <c r="E3099" t="s">
        <v>21</v>
      </c>
      <c r="F3099" t="s">
        <v>43</v>
      </c>
      <c r="G3099" t="s">
        <v>110</v>
      </c>
      <c r="H3099">
        <v>0</v>
      </c>
      <c r="I3099">
        <v>26627.72</v>
      </c>
      <c r="J3099">
        <v>0.05</v>
      </c>
      <c r="K3099">
        <v>0</v>
      </c>
      <c r="L3099">
        <v>0</v>
      </c>
      <c r="M3099">
        <f t="shared" si="146"/>
        <v>0</v>
      </c>
      <c r="N3099" t="str">
        <f t="shared" si="144"/>
        <v>Q2</v>
      </c>
      <c r="O3099" s="2">
        <v>0</v>
      </c>
      <c r="P3099" t="str">
        <f>VLOOKUP(retail_sales_2023!C3099,customers!A:J,5,)</f>
        <v>Guwahati</v>
      </c>
      <c r="Q3099" t="str">
        <f>VLOOKUP(C3099,customers!A:J,10,0)</f>
        <v>Premium</v>
      </c>
    </row>
    <row r="3100" spans="1:17" x14ac:dyDescent="0.3">
      <c r="A3100" t="s">
        <v>4185</v>
      </c>
      <c r="B3100" s="1">
        <v>45222</v>
      </c>
      <c r="C3100" t="s">
        <v>75</v>
      </c>
      <c r="D3100" t="s">
        <v>76</v>
      </c>
      <c r="E3100" t="s">
        <v>21</v>
      </c>
      <c r="F3100" t="s">
        <v>16</v>
      </c>
      <c r="G3100" t="s">
        <v>17</v>
      </c>
      <c r="H3100">
        <v>5</v>
      </c>
      <c r="I3100">
        <v>858.43</v>
      </c>
      <c r="J3100">
        <v>0.3</v>
      </c>
      <c r="K3100">
        <v>3004.5</v>
      </c>
      <c r="L3100">
        <v>737.39</v>
      </c>
      <c r="M3100">
        <f t="shared" si="146"/>
        <v>3004.5049999999997</v>
      </c>
      <c r="N3100" t="str">
        <f t="shared" si="144"/>
        <v>Q4</v>
      </c>
      <c r="O3100" s="2">
        <f t="shared" si="145"/>
        <v>24.54285238808454</v>
      </c>
      <c r="P3100" t="str">
        <f>VLOOKUP(retail_sales_2023!C3100,customers!A:J,5,)</f>
        <v>Patna</v>
      </c>
      <c r="Q3100" t="str">
        <f>VLOOKUP(C3100,customers!A:J,10,0)</f>
        <v>Regular</v>
      </c>
    </row>
    <row r="3101" spans="1:17" x14ac:dyDescent="0.3">
      <c r="A3101" t="s">
        <v>4186</v>
      </c>
      <c r="B3101" s="1">
        <v>45048</v>
      </c>
      <c r="C3101" t="s">
        <v>1576</v>
      </c>
      <c r="D3101" t="s">
        <v>1577</v>
      </c>
      <c r="E3101" t="s">
        <v>33</v>
      </c>
      <c r="F3101" t="s">
        <v>22</v>
      </c>
      <c r="G3101" t="s">
        <v>182</v>
      </c>
      <c r="H3101">
        <v>5</v>
      </c>
      <c r="I3101">
        <v>22364.63</v>
      </c>
      <c r="J3101">
        <v>0.2</v>
      </c>
      <c r="K3101">
        <v>89458.52</v>
      </c>
      <c r="L3101">
        <v>22606.99</v>
      </c>
      <c r="M3101">
        <f t="shared" si="146"/>
        <v>89458.520000000019</v>
      </c>
      <c r="N3101" t="str">
        <f t="shared" si="144"/>
        <v>Q2</v>
      </c>
      <c r="O3101" s="2">
        <f t="shared" si="145"/>
        <v>25.270918857141833</v>
      </c>
      <c r="P3101" t="str">
        <f>VLOOKUP(retail_sales_2023!C3101,customers!A:J,5,)</f>
        <v>Pune</v>
      </c>
      <c r="Q3101" t="str">
        <f>VLOOKUP(C3101,customers!A:J,10,0)</f>
        <v>Regular</v>
      </c>
    </row>
    <row r="3102" spans="1:17" x14ac:dyDescent="0.3">
      <c r="A3102" t="s">
        <v>4187</v>
      </c>
      <c r="B3102" s="1">
        <v>45106</v>
      </c>
      <c r="C3102" t="s">
        <v>1386</v>
      </c>
      <c r="D3102" t="s">
        <v>1387</v>
      </c>
      <c r="E3102" t="s">
        <v>21</v>
      </c>
      <c r="F3102" t="s">
        <v>28</v>
      </c>
      <c r="G3102" t="s">
        <v>280</v>
      </c>
      <c r="H3102">
        <v>2</v>
      </c>
      <c r="I3102">
        <v>1598.72</v>
      </c>
      <c r="J3102">
        <v>0</v>
      </c>
      <c r="K3102">
        <v>3197.44</v>
      </c>
      <c r="L3102">
        <v>-79.55</v>
      </c>
      <c r="M3102">
        <f t="shared" si="146"/>
        <v>3197.44</v>
      </c>
      <c r="N3102" t="str">
        <f t="shared" si="144"/>
        <v>Q2</v>
      </c>
      <c r="O3102" s="2">
        <f t="shared" si="145"/>
        <v>-2.4879278422738191</v>
      </c>
      <c r="P3102" t="str">
        <f>VLOOKUP(retail_sales_2023!C3102,customers!A:J,5,)</f>
        <v>Patna</v>
      </c>
      <c r="Q3102" t="str">
        <f>VLOOKUP(C3102,customers!A:J,10,0)</f>
        <v>Premium</v>
      </c>
    </row>
    <row r="3103" spans="1:17" x14ac:dyDescent="0.3">
      <c r="A3103" t="s">
        <v>4188</v>
      </c>
      <c r="B3103" s="1">
        <v>45187</v>
      </c>
      <c r="C3103" t="s">
        <v>190</v>
      </c>
      <c r="D3103" t="s">
        <v>191</v>
      </c>
      <c r="E3103" t="s">
        <v>33</v>
      </c>
      <c r="F3103" t="s">
        <v>52</v>
      </c>
      <c r="G3103" t="s">
        <v>937</v>
      </c>
      <c r="H3103">
        <v>8</v>
      </c>
      <c r="I3103">
        <v>492.07</v>
      </c>
      <c r="J3103">
        <v>0</v>
      </c>
      <c r="K3103">
        <v>3936.56</v>
      </c>
      <c r="L3103">
        <v>230.74</v>
      </c>
      <c r="M3103">
        <f t="shared" si="146"/>
        <v>3936.56</v>
      </c>
      <c r="N3103" t="str">
        <f t="shared" si="144"/>
        <v>Q3</v>
      </c>
      <c r="O3103" s="2">
        <f t="shared" si="145"/>
        <v>5.8614628000081295</v>
      </c>
      <c r="P3103" t="str">
        <f>VLOOKUP(retail_sales_2023!C3103,customers!A:J,5,)</f>
        <v>Surat</v>
      </c>
      <c r="Q3103" t="str">
        <f>VLOOKUP(C3103,customers!A:J,10,0)</f>
        <v>Premium</v>
      </c>
    </row>
    <row r="3104" spans="1:17" x14ac:dyDescent="0.3">
      <c r="A3104" t="s">
        <v>4189</v>
      </c>
      <c r="B3104" s="1">
        <v>45046</v>
      </c>
      <c r="C3104" t="s">
        <v>1154</v>
      </c>
      <c r="D3104" t="s">
        <v>1155</v>
      </c>
      <c r="E3104" t="s">
        <v>15</v>
      </c>
      <c r="F3104" t="s">
        <v>81</v>
      </c>
      <c r="G3104" t="s">
        <v>470</v>
      </c>
      <c r="H3104">
        <v>5</v>
      </c>
      <c r="I3104">
        <v>457.89</v>
      </c>
      <c r="J3104">
        <v>0.05</v>
      </c>
      <c r="K3104">
        <v>2174.98</v>
      </c>
      <c r="L3104">
        <v>735.22</v>
      </c>
      <c r="M3104">
        <f t="shared" si="146"/>
        <v>2174.9774999999995</v>
      </c>
      <c r="N3104" t="str">
        <f t="shared" si="144"/>
        <v>Q2</v>
      </c>
      <c r="O3104" s="2">
        <f t="shared" si="145"/>
        <v>33.803529227854966</v>
      </c>
      <c r="P3104" t="str">
        <f>VLOOKUP(retail_sales_2023!C3104,customers!A:J,5,)</f>
        <v>Chennai</v>
      </c>
      <c r="Q3104" t="str">
        <f>VLOOKUP(C3104,customers!A:J,10,0)</f>
        <v>Premium</v>
      </c>
    </row>
    <row r="3105" spans="1:17" x14ac:dyDescent="0.3">
      <c r="A3105" t="s">
        <v>4190</v>
      </c>
      <c r="B3105" s="1">
        <v>44970</v>
      </c>
      <c r="C3105" t="s">
        <v>2191</v>
      </c>
      <c r="D3105" t="s">
        <v>2370</v>
      </c>
      <c r="E3105" t="s">
        <v>15</v>
      </c>
      <c r="F3105" t="s">
        <v>22</v>
      </c>
      <c r="G3105" t="s">
        <v>182</v>
      </c>
      <c r="H3105">
        <v>4</v>
      </c>
      <c r="I3105">
        <v>20497</v>
      </c>
      <c r="J3105">
        <v>0.1</v>
      </c>
      <c r="K3105">
        <v>73789.2</v>
      </c>
      <c r="L3105">
        <v>14469.82</v>
      </c>
      <c r="M3105">
        <f t="shared" si="146"/>
        <v>73789.2</v>
      </c>
      <c r="N3105" t="str">
        <f t="shared" si="144"/>
        <v>Q1</v>
      </c>
      <c r="O3105" s="2">
        <f t="shared" si="145"/>
        <v>19.60967187610111</v>
      </c>
      <c r="P3105" t="str">
        <f>VLOOKUP(retail_sales_2023!C3105,customers!A:J,5,)</f>
        <v>Hyderabad</v>
      </c>
      <c r="Q3105" t="str">
        <f>VLOOKUP(C3105,customers!A:J,10,0)</f>
        <v>Premium</v>
      </c>
    </row>
    <row r="3106" spans="1:17" x14ac:dyDescent="0.3">
      <c r="A3106" t="s">
        <v>4191</v>
      </c>
      <c r="B3106" s="1">
        <v>45182</v>
      </c>
      <c r="C3106" t="s">
        <v>960</v>
      </c>
      <c r="D3106" t="s">
        <v>961</v>
      </c>
      <c r="E3106" t="s">
        <v>27</v>
      </c>
      <c r="F3106" t="s">
        <v>52</v>
      </c>
      <c r="G3106" t="s">
        <v>69</v>
      </c>
      <c r="H3106">
        <v>3</v>
      </c>
      <c r="I3106">
        <v>217.46</v>
      </c>
      <c r="J3106">
        <v>0.1</v>
      </c>
      <c r="K3106">
        <v>587.14</v>
      </c>
      <c r="L3106">
        <v>36.29</v>
      </c>
      <c r="M3106">
        <f t="shared" si="146"/>
        <v>587.14200000000005</v>
      </c>
      <c r="N3106" t="str">
        <f t="shared" si="144"/>
        <v>Q3</v>
      </c>
      <c r="O3106" s="2">
        <f t="shared" si="145"/>
        <v>6.1808086657355998</v>
      </c>
      <c r="P3106" t="str">
        <f>VLOOKUP(retail_sales_2023!C3106,customers!A:J,5,)</f>
        <v>Lucknow</v>
      </c>
      <c r="Q3106" t="str">
        <f>VLOOKUP(C3106,customers!A:J,10,0)</f>
        <v>Premium</v>
      </c>
    </row>
    <row r="3107" spans="1:17" x14ac:dyDescent="0.3">
      <c r="A3107" t="s">
        <v>4192</v>
      </c>
      <c r="B3107" s="1">
        <v>45165</v>
      </c>
      <c r="C3107" t="s">
        <v>755</v>
      </c>
      <c r="D3107" t="s">
        <v>756</v>
      </c>
      <c r="E3107" t="s">
        <v>15</v>
      </c>
      <c r="F3107" t="s">
        <v>28</v>
      </c>
      <c r="G3107" t="s">
        <v>466</v>
      </c>
      <c r="H3107">
        <v>2</v>
      </c>
      <c r="I3107">
        <v>4707.8</v>
      </c>
      <c r="J3107">
        <v>0.15</v>
      </c>
      <c r="K3107">
        <v>8003.26</v>
      </c>
      <c r="L3107">
        <v>1627.88</v>
      </c>
      <c r="M3107">
        <f t="shared" si="146"/>
        <v>8003.26</v>
      </c>
      <c r="N3107" t="str">
        <f t="shared" si="144"/>
        <v>Q3</v>
      </c>
      <c r="O3107" s="2">
        <f t="shared" si="145"/>
        <v>20.340211363869223</v>
      </c>
      <c r="P3107" t="str">
        <f>VLOOKUP(retail_sales_2023!C3107,customers!A:J,5,)</f>
        <v>Kochi</v>
      </c>
      <c r="Q3107" t="str">
        <f>VLOOKUP(C3107,customers!A:J,10,0)</f>
        <v>Regular</v>
      </c>
    </row>
    <row r="3108" spans="1:17" x14ac:dyDescent="0.3">
      <c r="A3108" t="s">
        <v>4193</v>
      </c>
      <c r="B3108" s="1">
        <v>45034</v>
      </c>
      <c r="C3108" t="s">
        <v>1182</v>
      </c>
      <c r="D3108" t="s">
        <v>1183</v>
      </c>
      <c r="E3108" t="s">
        <v>15</v>
      </c>
      <c r="F3108" t="s">
        <v>43</v>
      </c>
      <c r="G3108" t="s">
        <v>121</v>
      </c>
      <c r="H3108">
        <v>5</v>
      </c>
      <c r="I3108">
        <v>80729.39</v>
      </c>
      <c r="J3108">
        <v>0</v>
      </c>
      <c r="K3108">
        <v>403646.95</v>
      </c>
      <c r="L3108">
        <v>46013.43</v>
      </c>
      <c r="M3108">
        <f t="shared" si="146"/>
        <v>403646.95</v>
      </c>
      <c r="N3108" t="str">
        <f t="shared" si="144"/>
        <v>Q2</v>
      </c>
      <c r="O3108" s="2">
        <f t="shared" si="145"/>
        <v>11.399424670494847</v>
      </c>
      <c r="P3108" t="str">
        <f>VLOOKUP(retail_sales_2023!C3108,customers!A:J,5,)</f>
        <v>Bengaluru</v>
      </c>
      <c r="Q3108" t="str">
        <f>VLOOKUP(C3108,customers!A:J,10,0)</f>
        <v>Regular</v>
      </c>
    </row>
    <row r="3109" spans="1:17" x14ac:dyDescent="0.3">
      <c r="A3109" t="s">
        <v>4194</v>
      </c>
      <c r="B3109" s="1">
        <v>45176</v>
      </c>
      <c r="C3109" t="s">
        <v>3118</v>
      </c>
      <c r="D3109" t="s">
        <v>3119</v>
      </c>
      <c r="E3109" t="s">
        <v>33</v>
      </c>
      <c r="F3109" t="s">
        <v>38</v>
      </c>
      <c r="G3109" t="s">
        <v>77</v>
      </c>
      <c r="H3109">
        <v>3</v>
      </c>
      <c r="I3109">
        <v>2617.65</v>
      </c>
      <c r="J3109">
        <v>0.05</v>
      </c>
      <c r="K3109">
        <v>7460.3</v>
      </c>
      <c r="L3109">
        <v>2439.84</v>
      </c>
      <c r="M3109">
        <f t="shared" si="146"/>
        <v>7460.3025000000007</v>
      </c>
      <c r="N3109" t="str">
        <f t="shared" si="144"/>
        <v>Q3</v>
      </c>
      <c r="O3109" s="2">
        <f t="shared" si="145"/>
        <v>32.704314839885797</v>
      </c>
      <c r="P3109" t="str">
        <f>VLOOKUP(retail_sales_2023!C3109,customers!A:J,5,)</f>
        <v>Surat</v>
      </c>
      <c r="Q3109" t="str">
        <f>VLOOKUP(C3109,customers!A:J,10,0)</f>
        <v>Premium</v>
      </c>
    </row>
    <row r="3110" spans="1:17" x14ac:dyDescent="0.3">
      <c r="A3110" t="s">
        <v>4195</v>
      </c>
      <c r="B3110" s="1">
        <v>45038</v>
      </c>
      <c r="C3110" t="s">
        <v>1114</v>
      </c>
      <c r="D3110" t="s">
        <v>1115</v>
      </c>
      <c r="E3110" t="s">
        <v>27</v>
      </c>
      <c r="F3110" t="s">
        <v>81</v>
      </c>
      <c r="G3110" t="s">
        <v>105</v>
      </c>
      <c r="H3110">
        <v>3</v>
      </c>
      <c r="I3110">
        <v>4062.36</v>
      </c>
      <c r="J3110">
        <v>0.15</v>
      </c>
      <c r="K3110">
        <v>10359.02</v>
      </c>
      <c r="L3110">
        <v>3532.73</v>
      </c>
      <c r="M3110">
        <f t="shared" si="146"/>
        <v>10359.018</v>
      </c>
      <c r="N3110" t="str">
        <f t="shared" si="144"/>
        <v>Q2</v>
      </c>
      <c r="O3110" s="2">
        <f t="shared" si="145"/>
        <v>34.102936378151597</v>
      </c>
      <c r="P3110" t="str">
        <f>VLOOKUP(retail_sales_2023!C3110,customers!A:J,5,)</f>
        <v>Lucknow</v>
      </c>
      <c r="Q3110" t="str">
        <f>VLOOKUP(C3110,customers!A:J,10,0)</f>
        <v>Regular</v>
      </c>
    </row>
    <row r="3111" spans="1:17" x14ac:dyDescent="0.3">
      <c r="A3111" t="s">
        <v>4196</v>
      </c>
      <c r="B3111" s="1">
        <v>45137</v>
      </c>
      <c r="C3111" t="s">
        <v>497</v>
      </c>
      <c r="D3111" t="s">
        <v>498</v>
      </c>
      <c r="E3111" t="s">
        <v>27</v>
      </c>
      <c r="F3111" t="s">
        <v>16</v>
      </c>
      <c r="G3111" t="s">
        <v>192</v>
      </c>
      <c r="H3111">
        <v>2</v>
      </c>
      <c r="I3111">
        <v>974.54</v>
      </c>
      <c r="J3111">
        <v>0</v>
      </c>
      <c r="K3111">
        <v>1949.08</v>
      </c>
      <c r="L3111">
        <v>629.35</v>
      </c>
      <c r="M3111">
        <f t="shared" si="146"/>
        <v>1949.08</v>
      </c>
      <c r="N3111" t="str">
        <f t="shared" si="144"/>
        <v>Q3</v>
      </c>
      <c r="O3111" s="2">
        <f t="shared" si="145"/>
        <v>32.289593038767009</v>
      </c>
      <c r="P3111" t="str">
        <f>VLOOKUP(retail_sales_2023!C3111,customers!A:J,5,)</f>
        <v>Chandigarh</v>
      </c>
      <c r="Q3111" t="str">
        <f>VLOOKUP(C3111,customers!A:J,10,0)</f>
        <v>Regular</v>
      </c>
    </row>
    <row r="3112" spans="1:17" x14ac:dyDescent="0.3">
      <c r="A3112" t="s">
        <v>4197</v>
      </c>
      <c r="B3112" s="1">
        <v>45262</v>
      </c>
      <c r="C3112" t="s">
        <v>1109</v>
      </c>
      <c r="D3112" t="s">
        <v>1110</v>
      </c>
      <c r="E3112" t="s">
        <v>15</v>
      </c>
      <c r="F3112" t="s">
        <v>22</v>
      </c>
      <c r="G3112" t="s">
        <v>315</v>
      </c>
      <c r="H3112">
        <v>4</v>
      </c>
      <c r="I3112">
        <v>9888.7999999999993</v>
      </c>
      <c r="J3112">
        <v>0.15</v>
      </c>
      <c r="K3112">
        <v>33621.919999999998</v>
      </c>
      <c r="L3112">
        <v>7713.41</v>
      </c>
      <c r="M3112">
        <f t="shared" si="146"/>
        <v>33621.919999999998</v>
      </c>
      <c r="N3112" t="str">
        <f t="shared" si="144"/>
        <v>Q4</v>
      </c>
      <c r="O3112" s="2">
        <f t="shared" si="145"/>
        <v>22.941610711107515</v>
      </c>
      <c r="P3112" t="str">
        <f>VLOOKUP(retail_sales_2023!C3112,customers!A:J,5,)</f>
        <v>Bengaluru</v>
      </c>
      <c r="Q3112" t="str">
        <f>VLOOKUP(C3112,customers!A:J,10,0)</f>
        <v>Premium</v>
      </c>
    </row>
    <row r="3113" spans="1:17" x14ac:dyDescent="0.3">
      <c r="A3113" t="s">
        <v>4198</v>
      </c>
      <c r="B3113" s="1">
        <v>45016</v>
      </c>
      <c r="C3113" t="s">
        <v>889</v>
      </c>
      <c r="D3113" t="s">
        <v>890</v>
      </c>
      <c r="E3113" t="s">
        <v>21</v>
      </c>
      <c r="F3113" t="s">
        <v>52</v>
      </c>
      <c r="G3113" t="s">
        <v>235</v>
      </c>
      <c r="H3113">
        <v>10</v>
      </c>
      <c r="I3113">
        <v>729.75</v>
      </c>
      <c r="J3113">
        <v>0</v>
      </c>
      <c r="K3113">
        <v>7297.5</v>
      </c>
      <c r="L3113">
        <v>692.85</v>
      </c>
      <c r="M3113">
        <f t="shared" si="146"/>
        <v>7297.5</v>
      </c>
      <c r="N3113" t="str">
        <f t="shared" si="144"/>
        <v>Q1</v>
      </c>
      <c r="O3113" s="2">
        <f t="shared" si="145"/>
        <v>9.4943473792394659</v>
      </c>
      <c r="P3113" t="str">
        <f>VLOOKUP(retail_sales_2023!C3113,customers!A:J,5,)</f>
        <v>Patna</v>
      </c>
      <c r="Q3113" t="str">
        <f>VLOOKUP(C3113,customers!A:J,10,0)</f>
        <v>Premium</v>
      </c>
    </row>
    <row r="3114" spans="1:17" x14ac:dyDescent="0.3">
      <c r="A3114" t="s">
        <v>4199</v>
      </c>
      <c r="B3114" s="1">
        <v>45150</v>
      </c>
      <c r="C3114" t="s">
        <v>4200</v>
      </c>
      <c r="D3114" t="s">
        <v>4201</v>
      </c>
      <c r="E3114" t="s">
        <v>33</v>
      </c>
      <c r="F3114" t="s">
        <v>81</v>
      </c>
      <c r="G3114" t="s">
        <v>470</v>
      </c>
      <c r="H3114">
        <v>3</v>
      </c>
      <c r="I3114">
        <v>3602.21</v>
      </c>
      <c r="J3114">
        <v>0</v>
      </c>
      <c r="K3114">
        <v>10806.63</v>
      </c>
      <c r="L3114">
        <v>2816.1</v>
      </c>
      <c r="M3114">
        <f t="shared" si="146"/>
        <v>10806.630000000001</v>
      </c>
      <c r="N3114" t="str">
        <f t="shared" si="144"/>
        <v>Q3</v>
      </c>
      <c r="O3114" s="2">
        <f t="shared" si="145"/>
        <v>26.059002667806709</v>
      </c>
      <c r="P3114" t="str">
        <f>VLOOKUP(retail_sales_2023!C3114,customers!A:J,5,)</f>
        <v>Pune</v>
      </c>
      <c r="Q3114" t="str">
        <f>VLOOKUP(C3114,customers!A:J,10,0)</f>
        <v>Regular</v>
      </c>
    </row>
    <row r="3115" spans="1:17" x14ac:dyDescent="0.3">
      <c r="A3115" t="s">
        <v>4202</v>
      </c>
      <c r="B3115" s="1">
        <v>45076</v>
      </c>
      <c r="C3115" t="s">
        <v>1109</v>
      </c>
      <c r="D3115" t="s">
        <v>1110</v>
      </c>
      <c r="E3115" t="s">
        <v>15</v>
      </c>
      <c r="F3115" t="s">
        <v>22</v>
      </c>
      <c r="G3115" t="s">
        <v>315</v>
      </c>
      <c r="H3115">
        <v>4</v>
      </c>
      <c r="I3115">
        <v>26606.35</v>
      </c>
      <c r="J3115">
        <v>0.1</v>
      </c>
      <c r="K3115">
        <v>95782.86</v>
      </c>
      <c r="L3115">
        <v>19775.8</v>
      </c>
      <c r="M3115">
        <f t="shared" si="146"/>
        <v>95782.86</v>
      </c>
      <c r="N3115" t="str">
        <f t="shared" si="144"/>
        <v>Q2</v>
      </c>
      <c r="O3115" s="2">
        <f t="shared" si="145"/>
        <v>20.646491449514034</v>
      </c>
      <c r="P3115" t="str">
        <f>VLOOKUP(retail_sales_2023!C3115,customers!A:J,5,)</f>
        <v>Bengaluru</v>
      </c>
      <c r="Q3115" t="str">
        <f>VLOOKUP(C3115,customers!A:J,10,0)</f>
        <v>Premium</v>
      </c>
    </row>
    <row r="3116" spans="1:17" x14ac:dyDescent="0.3">
      <c r="A3116" t="s">
        <v>4203</v>
      </c>
      <c r="B3116" s="1">
        <v>45036</v>
      </c>
      <c r="C3116" t="s">
        <v>393</v>
      </c>
      <c r="D3116" t="s">
        <v>394</v>
      </c>
      <c r="E3116" t="s">
        <v>33</v>
      </c>
      <c r="F3116" t="s">
        <v>81</v>
      </c>
      <c r="G3116" t="s">
        <v>82</v>
      </c>
      <c r="H3116">
        <v>1</v>
      </c>
      <c r="I3116">
        <v>4456.72</v>
      </c>
      <c r="J3116">
        <v>0</v>
      </c>
      <c r="K3116">
        <v>4456.72</v>
      </c>
      <c r="L3116">
        <v>1452.21</v>
      </c>
      <c r="M3116">
        <f t="shared" si="146"/>
        <v>4456.72</v>
      </c>
      <c r="N3116" t="str">
        <f t="shared" si="144"/>
        <v>Q2</v>
      </c>
      <c r="O3116" s="2">
        <f t="shared" si="145"/>
        <v>32.584725986824395</v>
      </c>
      <c r="P3116" t="str">
        <f>VLOOKUP(retail_sales_2023!C3116,customers!A:J,5,)</f>
        <v>Ahmedabad</v>
      </c>
      <c r="Q3116" t="str">
        <f>VLOOKUP(C3116,customers!A:J,10,0)</f>
        <v>Premium</v>
      </c>
    </row>
    <row r="3117" spans="1:17" x14ac:dyDescent="0.3">
      <c r="A3117" t="s">
        <v>4204</v>
      </c>
      <c r="B3117" s="1">
        <v>45165</v>
      </c>
      <c r="C3117" t="s">
        <v>1634</v>
      </c>
      <c r="D3117" t="s">
        <v>1635</v>
      </c>
      <c r="E3117" t="s">
        <v>33</v>
      </c>
      <c r="F3117" t="s">
        <v>22</v>
      </c>
      <c r="G3117" t="s">
        <v>23</v>
      </c>
      <c r="H3117">
        <v>1</v>
      </c>
      <c r="I3117">
        <v>36526.39</v>
      </c>
      <c r="J3117">
        <v>0.05</v>
      </c>
      <c r="K3117">
        <v>34700.07</v>
      </c>
      <c r="L3117">
        <v>7274.51</v>
      </c>
      <c r="M3117">
        <f t="shared" si="146"/>
        <v>34700.070499999994</v>
      </c>
      <c r="N3117" t="str">
        <f t="shared" si="144"/>
        <v>Q3</v>
      </c>
      <c r="O3117" s="2">
        <f t="shared" si="145"/>
        <v>20.963963473272536</v>
      </c>
      <c r="P3117" t="str">
        <f>VLOOKUP(retail_sales_2023!C3117,customers!A:J,5,)</f>
        <v>Nagpur</v>
      </c>
      <c r="Q3117" t="str">
        <f>VLOOKUP(C3117,customers!A:J,10,0)</f>
        <v>Occasional</v>
      </c>
    </row>
    <row r="3118" spans="1:17" x14ac:dyDescent="0.3">
      <c r="A3118" t="s">
        <v>4205</v>
      </c>
      <c r="B3118" s="1">
        <v>44995</v>
      </c>
      <c r="C3118" t="s">
        <v>2233</v>
      </c>
      <c r="D3118" t="s">
        <v>2234</v>
      </c>
      <c r="E3118" t="s">
        <v>27</v>
      </c>
      <c r="F3118" t="s">
        <v>81</v>
      </c>
      <c r="G3118" t="s">
        <v>370</v>
      </c>
      <c r="H3118">
        <v>2</v>
      </c>
      <c r="I3118">
        <v>2033.54</v>
      </c>
      <c r="J3118">
        <v>0.15</v>
      </c>
      <c r="K3118">
        <v>3457.02</v>
      </c>
      <c r="L3118">
        <v>963.57</v>
      </c>
      <c r="M3118">
        <f t="shared" si="146"/>
        <v>3457.018</v>
      </c>
      <c r="N3118" t="str">
        <f t="shared" si="144"/>
        <v>Q1</v>
      </c>
      <c r="O3118" s="2">
        <f t="shared" si="145"/>
        <v>27.872850026901787</v>
      </c>
      <c r="P3118" t="str">
        <f>VLOOKUP(retail_sales_2023!C3118,customers!A:J,5,)</f>
        <v>Delhi</v>
      </c>
      <c r="Q3118" t="str">
        <f>VLOOKUP(C3118,customers!A:J,10,0)</f>
        <v>Regular</v>
      </c>
    </row>
    <row r="3119" spans="1:17" x14ac:dyDescent="0.3">
      <c r="A3119" t="s">
        <v>4206</v>
      </c>
      <c r="B3119" s="1">
        <v>45091</v>
      </c>
      <c r="C3119" t="s">
        <v>307</v>
      </c>
      <c r="D3119" t="s">
        <v>308</v>
      </c>
      <c r="E3119" t="s">
        <v>21</v>
      </c>
      <c r="F3119" t="s">
        <v>52</v>
      </c>
      <c r="G3119" t="s">
        <v>133</v>
      </c>
      <c r="H3119">
        <v>1</v>
      </c>
      <c r="I3119">
        <v>322.39</v>
      </c>
      <c r="J3119">
        <v>0.1</v>
      </c>
      <c r="K3119">
        <v>290.14999999999998</v>
      </c>
      <c r="L3119">
        <v>23.93</v>
      </c>
      <c r="M3119">
        <f t="shared" si="146"/>
        <v>290.15100000000001</v>
      </c>
      <c r="N3119" t="str">
        <f t="shared" si="144"/>
        <v>Q2</v>
      </c>
      <c r="O3119" s="2">
        <f t="shared" si="145"/>
        <v>8.2474582112700343</v>
      </c>
      <c r="P3119" t="str">
        <f>VLOOKUP(retail_sales_2023!C3119,customers!A:J,5,)</f>
        <v>Patna</v>
      </c>
      <c r="Q3119" t="str">
        <f>VLOOKUP(C3119,customers!A:J,10,0)</f>
        <v>Occasional</v>
      </c>
    </row>
    <row r="3120" spans="1:17" x14ac:dyDescent="0.3">
      <c r="A3120" t="s">
        <v>4207</v>
      </c>
      <c r="B3120" s="1">
        <v>45043</v>
      </c>
      <c r="C3120" t="s">
        <v>71</v>
      </c>
      <c r="D3120" t="s">
        <v>72</v>
      </c>
      <c r="E3120" t="s">
        <v>15</v>
      </c>
      <c r="F3120" t="s">
        <v>81</v>
      </c>
      <c r="G3120" t="s">
        <v>82</v>
      </c>
      <c r="H3120">
        <v>2</v>
      </c>
      <c r="I3120">
        <v>3156.11</v>
      </c>
      <c r="J3120">
        <v>0.2</v>
      </c>
      <c r="K3120">
        <v>5049.78</v>
      </c>
      <c r="L3120">
        <v>1206.96</v>
      </c>
      <c r="M3120">
        <f t="shared" si="146"/>
        <v>5049.7760000000007</v>
      </c>
      <c r="N3120" t="str">
        <f t="shared" si="144"/>
        <v>Q2</v>
      </c>
      <c r="O3120" s="2">
        <f t="shared" si="145"/>
        <v>23.90123926190844</v>
      </c>
      <c r="P3120" t="str">
        <f>VLOOKUP(retail_sales_2023!C3120,customers!A:J,5,)</f>
        <v>Bengaluru</v>
      </c>
      <c r="Q3120" t="str">
        <f>VLOOKUP(C3120,customers!A:J,10,0)</f>
        <v>Premium</v>
      </c>
    </row>
    <row r="3121" spans="1:17" x14ac:dyDescent="0.3">
      <c r="A3121" t="s">
        <v>4208</v>
      </c>
      <c r="B3121" s="1">
        <v>44973</v>
      </c>
      <c r="C3121" t="s">
        <v>2237</v>
      </c>
      <c r="D3121" t="s">
        <v>2238</v>
      </c>
      <c r="E3121" t="s">
        <v>15</v>
      </c>
      <c r="F3121" t="s">
        <v>43</v>
      </c>
      <c r="G3121" t="s">
        <v>301</v>
      </c>
      <c r="H3121">
        <v>3</v>
      </c>
      <c r="I3121">
        <v>28459.78</v>
      </c>
      <c r="J3121">
        <v>0</v>
      </c>
      <c r="K3121">
        <v>85379.34</v>
      </c>
      <c r="L3121">
        <v>9612.4</v>
      </c>
      <c r="M3121">
        <f t="shared" si="146"/>
        <v>85379.34</v>
      </c>
      <c r="N3121" t="str">
        <f t="shared" si="144"/>
        <v>Q1</v>
      </c>
      <c r="O3121" s="2">
        <f t="shared" si="145"/>
        <v>11.258461356107929</v>
      </c>
      <c r="P3121" t="str">
        <f>VLOOKUP(retail_sales_2023!C3121,customers!A:J,5,)</f>
        <v>Kochi</v>
      </c>
      <c r="Q3121" t="str">
        <f>VLOOKUP(C3121,customers!A:J,10,0)</f>
        <v>Regular</v>
      </c>
    </row>
    <row r="3122" spans="1:17" x14ac:dyDescent="0.3">
      <c r="A3122" t="s">
        <v>4209</v>
      </c>
      <c r="B3122" s="1">
        <v>45084</v>
      </c>
      <c r="C3122" t="s">
        <v>237</v>
      </c>
      <c r="D3122" t="s">
        <v>238</v>
      </c>
      <c r="E3122" t="s">
        <v>33</v>
      </c>
      <c r="F3122" t="s">
        <v>22</v>
      </c>
      <c r="G3122" t="s">
        <v>315</v>
      </c>
      <c r="H3122">
        <v>3</v>
      </c>
      <c r="I3122">
        <v>34529.53</v>
      </c>
      <c r="J3122">
        <v>0</v>
      </c>
      <c r="K3122">
        <v>103588.59</v>
      </c>
      <c r="L3122">
        <v>29694.87</v>
      </c>
      <c r="M3122">
        <f t="shared" si="146"/>
        <v>103588.59</v>
      </c>
      <c r="N3122" t="str">
        <f t="shared" si="144"/>
        <v>Q2</v>
      </c>
      <c r="O3122" s="2">
        <f t="shared" si="145"/>
        <v>28.666159081806207</v>
      </c>
      <c r="P3122" t="str">
        <f>VLOOKUP(retail_sales_2023!C3122,customers!A:J,5,)</f>
        <v>Ahmedabad</v>
      </c>
      <c r="Q3122" t="str">
        <f>VLOOKUP(C3122,customers!A:J,10,0)</f>
        <v>Regular</v>
      </c>
    </row>
    <row r="3123" spans="1:17" x14ac:dyDescent="0.3">
      <c r="A3123" t="s">
        <v>4210</v>
      </c>
      <c r="B3123" s="1">
        <v>45138</v>
      </c>
      <c r="C3123" t="s">
        <v>167</v>
      </c>
      <c r="D3123" t="s">
        <v>168</v>
      </c>
      <c r="E3123" t="s">
        <v>33</v>
      </c>
      <c r="F3123" t="s">
        <v>43</v>
      </c>
      <c r="G3123" t="s">
        <v>282</v>
      </c>
      <c r="H3123">
        <v>3</v>
      </c>
      <c r="I3123">
        <v>34997.21</v>
      </c>
      <c r="J3123">
        <v>0.1</v>
      </c>
      <c r="K3123">
        <v>94492.47</v>
      </c>
      <c r="L3123">
        <v>13684.83</v>
      </c>
      <c r="M3123">
        <f t="shared" si="146"/>
        <v>94492.467000000004</v>
      </c>
      <c r="N3123" t="str">
        <f t="shared" si="144"/>
        <v>Q3</v>
      </c>
      <c r="O3123" s="2">
        <f t="shared" si="145"/>
        <v>14.48245558614353</v>
      </c>
      <c r="P3123" t="str">
        <f>VLOOKUP(retail_sales_2023!C3123,customers!A:J,5,)</f>
        <v>Surat</v>
      </c>
      <c r="Q3123" t="str">
        <f>VLOOKUP(C3123,customers!A:J,10,0)</f>
        <v>Regular</v>
      </c>
    </row>
    <row r="3124" spans="1:17" x14ac:dyDescent="0.3">
      <c r="A3124" t="s">
        <v>4211</v>
      </c>
      <c r="B3124" s="1">
        <v>44941</v>
      </c>
      <c r="C3124" t="s">
        <v>1469</v>
      </c>
      <c r="D3124" t="s">
        <v>1470</v>
      </c>
      <c r="E3124" t="s">
        <v>21</v>
      </c>
      <c r="F3124" t="s">
        <v>52</v>
      </c>
      <c r="G3124" t="s">
        <v>235</v>
      </c>
      <c r="H3124">
        <v>4</v>
      </c>
      <c r="I3124">
        <v>349.41</v>
      </c>
      <c r="J3124">
        <v>0.05</v>
      </c>
      <c r="K3124">
        <v>1327.76</v>
      </c>
      <c r="L3124">
        <v>83.61</v>
      </c>
      <c r="M3124">
        <f t="shared" si="146"/>
        <v>1327.758</v>
      </c>
      <c r="N3124" t="str">
        <f t="shared" si="144"/>
        <v>Q1</v>
      </c>
      <c r="O3124" s="2">
        <f t="shared" si="145"/>
        <v>6.2970717599566184</v>
      </c>
      <c r="P3124" t="str">
        <f>VLOOKUP(retail_sales_2023!C3124,customers!A:J,5,)</f>
        <v>Kolkata</v>
      </c>
      <c r="Q3124" t="str">
        <f>VLOOKUP(C3124,customers!A:J,10,0)</f>
        <v>Regular</v>
      </c>
    </row>
    <row r="3125" spans="1:17" x14ac:dyDescent="0.3">
      <c r="A3125" t="s">
        <v>4212</v>
      </c>
      <c r="B3125" s="1">
        <v>44977</v>
      </c>
      <c r="C3125" t="s">
        <v>400</v>
      </c>
      <c r="D3125" t="s">
        <v>401</v>
      </c>
      <c r="E3125" t="s">
        <v>33</v>
      </c>
      <c r="F3125" t="s">
        <v>43</v>
      </c>
      <c r="G3125" t="s">
        <v>243</v>
      </c>
      <c r="H3125">
        <v>3</v>
      </c>
      <c r="I3125">
        <v>19717</v>
      </c>
      <c r="J3125">
        <v>0.15</v>
      </c>
      <c r="K3125">
        <v>50278.35</v>
      </c>
      <c r="L3125">
        <v>5801.28</v>
      </c>
      <c r="M3125">
        <f t="shared" si="146"/>
        <v>50278.35</v>
      </c>
      <c r="N3125" t="str">
        <f t="shared" si="144"/>
        <v>Q1</v>
      </c>
      <c r="O3125" s="2">
        <f t="shared" si="145"/>
        <v>11.538326138387596</v>
      </c>
      <c r="P3125" t="str">
        <f>VLOOKUP(retail_sales_2023!C3125,customers!A:J,5,)</f>
        <v>Ahmedabad</v>
      </c>
      <c r="Q3125" t="str">
        <f>VLOOKUP(C3125,customers!A:J,10,0)</f>
        <v>Premium</v>
      </c>
    </row>
    <row r="3126" spans="1:17" x14ac:dyDescent="0.3">
      <c r="A3126" t="s">
        <v>4213</v>
      </c>
      <c r="B3126" s="1">
        <v>45073</v>
      </c>
      <c r="C3126" t="s">
        <v>741</v>
      </c>
      <c r="D3126" t="s">
        <v>742</v>
      </c>
      <c r="E3126" t="s">
        <v>21</v>
      </c>
      <c r="F3126" t="s">
        <v>52</v>
      </c>
      <c r="G3126" t="s">
        <v>268</v>
      </c>
      <c r="H3126">
        <v>4</v>
      </c>
      <c r="I3126">
        <v>110.27</v>
      </c>
      <c r="J3126">
        <v>0.05</v>
      </c>
      <c r="K3126">
        <v>419.03</v>
      </c>
      <c r="L3126">
        <v>33.01</v>
      </c>
      <c r="M3126">
        <f t="shared" si="146"/>
        <v>419.02599999999995</v>
      </c>
      <c r="N3126" t="str">
        <f t="shared" si="144"/>
        <v>Q2</v>
      </c>
      <c r="O3126" s="2">
        <f t="shared" si="145"/>
        <v>7.8777175858530422</v>
      </c>
      <c r="P3126" t="str">
        <f>VLOOKUP(retail_sales_2023!C3126,customers!A:J,5,)</f>
        <v>Coimbatore</v>
      </c>
      <c r="Q3126" t="str">
        <f>VLOOKUP(C3126,customers!A:J,10,0)</f>
        <v>Regular</v>
      </c>
    </row>
    <row r="3127" spans="1:17" x14ac:dyDescent="0.3">
      <c r="A3127" t="s">
        <v>4214</v>
      </c>
      <c r="B3127" s="1">
        <v>45012</v>
      </c>
      <c r="C3127" t="s">
        <v>345</v>
      </c>
      <c r="D3127" t="s">
        <v>346</v>
      </c>
      <c r="E3127" t="s">
        <v>33</v>
      </c>
      <c r="F3127" t="s">
        <v>28</v>
      </c>
      <c r="G3127" t="s">
        <v>280</v>
      </c>
      <c r="H3127">
        <v>2</v>
      </c>
      <c r="I3127">
        <v>5517.48</v>
      </c>
      <c r="J3127">
        <v>0</v>
      </c>
      <c r="K3127">
        <v>11034.96</v>
      </c>
      <c r="L3127">
        <v>3016.8</v>
      </c>
      <c r="M3127">
        <f t="shared" si="146"/>
        <v>11034.96</v>
      </c>
      <c r="N3127" t="str">
        <f t="shared" si="144"/>
        <v>Q1</v>
      </c>
      <c r="O3127" s="2">
        <f t="shared" si="145"/>
        <v>27.338567606951003</v>
      </c>
      <c r="P3127" t="str">
        <f>VLOOKUP(retail_sales_2023!C3127,customers!A:J,5,)</f>
        <v>Ahmedabad</v>
      </c>
      <c r="Q3127" t="str">
        <f>VLOOKUP(C3127,customers!A:J,10,0)</f>
        <v>Premium</v>
      </c>
    </row>
    <row r="3128" spans="1:17" x14ac:dyDescent="0.3">
      <c r="A3128" t="s">
        <v>4215</v>
      </c>
      <c r="B3128" s="1">
        <v>45162</v>
      </c>
      <c r="C3128" t="s">
        <v>726</v>
      </c>
      <c r="D3128" t="s">
        <v>727</v>
      </c>
      <c r="E3128" t="s">
        <v>15</v>
      </c>
      <c r="F3128" t="s">
        <v>52</v>
      </c>
      <c r="G3128" t="s">
        <v>200</v>
      </c>
      <c r="H3128">
        <v>5</v>
      </c>
      <c r="I3128">
        <v>516.29999999999995</v>
      </c>
      <c r="J3128">
        <v>0</v>
      </c>
      <c r="K3128">
        <v>2581.5</v>
      </c>
      <c r="L3128">
        <v>235.9</v>
      </c>
      <c r="M3128">
        <f t="shared" si="146"/>
        <v>2581.5</v>
      </c>
      <c r="N3128" t="str">
        <f t="shared" si="144"/>
        <v>Q3</v>
      </c>
      <c r="O3128" s="2">
        <f t="shared" si="145"/>
        <v>9.1380980050358307</v>
      </c>
      <c r="P3128" t="str">
        <f>VLOOKUP(retail_sales_2023!C3128,customers!A:J,5,)</f>
        <v>Kochi</v>
      </c>
      <c r="Q3128" t="str">
        <f>VLOOKUP(C3128,customers!A:J,10,0)</f>
        <v>Occasional</v>
      </c>
    </row>
    <row r="3129" spans="1:17" x14ac:dyDescent="0.3">
      <c r="A3129" t="s">
        <v>4216</v>
      </c>
      <c r="B3129" s="1">
        <v>45113</v>
      </c>
      <c r="C3129" t="s">
        <v>2136</v>
      </c>
      <c r="D3129" t="s">
        <v>2137</v>
      </c>
      <c r="E3129" t="s">
        <v>27</v>
      </c>
      <c r="F3129" t="s">
        <v>22</v>
      </c>
      <c r="G3129" t="s">
        <v>210</v>
      </c>
      <c r="H3129">
        <v>2</v>
      </c>
      <c r="I3129">
        <v>39800.18</v>
      </c>
      <c r="J3129">
        <v>0</v>
      </c>
      <c r="K3129">
        <v>79600.36</v>
      </c>
      <c r="L3129">
        <v>20774.419999999998</v>
      </c>
      <c r="M3129">
        <f t="shared" si="146"/>
        <v>79600.36</v>
      </c>
      <c r="N3129" t="str">
        <f t="shared" si="144"/>
        <v>Q3</v>
      </c>
      <c r="O3129" s="2">
        <f t="shared" si="145"/>
        <v>26.098399554976886</v>
      </c>
      <c r="P3129" t="str">
        <f>VLOOKUP(retail_sales_2023!C3129,customers!A:J,5,)</f>
        <v>Chandigarh</v>
      </c>
      <c r="Q3129" t="str">
        <f>VLOOKUP(C3129,customers!A:J,10,0)</f>
        <v>Premium</v>
      </c>
    </row>
    <row r="3130" spans="1:17" x14ac:dyDescent="0.3">
      <c r="A3130" t="s">
        <v>4217</v>
      </c>
      <c r="B3130" s="1">
        <v>45134</v>
      </c>
      <c r="C3130" t="s">
        <v>763</v>
      </c>
      <c r="D3130" t="s">
        <v>764</v>
      </c>
      <c r="E3130" t="s">
        <v>21</v>
      </c>
      <c r="F3130" t="s">
        <v>52</v>
      </c>
      <c r="G3130" t="s">
        <v>117</v>
      </c>
      <c r="H3130">
        <v>5</v>
      </c>
      <c r="I3130">
        <v>574.25</v>
      </c>
      <c r="J3130">
        <v>0</v>
      </c>
      <c r="K3130">
        <v>2871.25</v>
      </c>
      <c r="L3130">
        <v>189.63</v>
      </c>
      <c r="M3130">
        <f t="shared" si="146"/>
        <v>2871.25</v>
      </c>
      <c r="N3130" t="str">
        <f t="shared" si="144"/>
        <v>Q3</v>
      </c>
      <c r="O3130" s="2">
        <f t="shared" si="145"/>
        <v>6.604440574662604</v>
      </c>
      <c r="P3130" t="str">
        <f>VLOOKUP(retail_sales_2023!C3130,customers!A:J,5,)</f>
        <v>Bhubaneswar</v>
      </c>
      <c r="Q3130" t="str">
        <f>VLOOKUP(C3130,customers!A:J,10,0)</f>
        <v>Regular</v>
      </c>
    </row>
    <row r="3131" spans="1:17" x14ac:dyDescent="0.3">
      <c r="A3131" t="s">
        <v>4218</v>
      </c>
      <c r="B3131" s="1">
        <v>45086</v>
      </c>
      <c r="C3131" t="s">
        <v>19</v>
      </c>
      <c r="D3131" t="s">
        <v>20</v>
      </c>
      <c r="E3131" t="s">
        <v>21</v>
      </c>
      <c r="F3131" t="s">
        <v>43</v>
      </c>
      <c r="G3131" t="s">
        <v>154</v>
      </c>
      <c r="H3131">
        <v>4</v>
      </c>
      <c r="I3131">
        <v>56285.73</v>
      </c>
      <c r="J3131">
        <v>0</v>
      </c>
      <c r="K3131">
        <v>225142.92</v>
      </c>
      <c r="L3131">
        <v>32225.11</v>
      </c>
      <c r="M3131">
        <f t="shared" si="146"/>
        <v>225142.92</v>
      </c>
      <c r="N3131" t="str">
        <f t="shared" si="144"/>
        <v>Q2</v>
      </c>
      <c r="O3131" s="2">
        <f t="shared" si="145"/>
        <v>14.313179379569208</v>
      </c>
      <c r="P3131" t="str">
        <f>VLOOKUP(retail_sales_2023!C3131,customers!A:J,5,)</f>
        <v>Guwahati</v>
      </c>
      <c r="Q3131" t="str">
        <f>VLOOKUP(C3131,customers!A:J,10,0)</f>
        <v>Premium</v>
      </c>
    </row>
    <row r="3132" spans="1:17" x14ac:dyDescent="0.3">
      <c r="A3132" t="s">
        <v>4219</v>
      </c>
      <c r="B3132" s="1">
        <v>45221</v>
      </c>
      <c r="C3132" t="s">
        <v>1135</v>
      </c>
      <c r="D3132" t="s">
        <v>1136</v>
      </c>
      <c r="E3132" t="s">
        <v>33</v>
      </c>
      <c r="F3132" t="s">
        <v>43</v>
      </c>
      <c r="G3132" t="s">
        <v>272</v>
      </c>
      <c r="H3132">
        <v>1</v>
      </c>
      <c r="I3132">
        <v>10972.2</v>
      </c>
      <c r="J3132">
        <v>0.25</v>
      </c>
      <c r="K3132">
        <v>8229.15</v>
      </c>
      <c r="L3132">
        <v>1258.96</v>
      </c>
      <c r="M3132">
        <f t="shared" si="146"/>
        <v>8229.1500000000015</v>
      </c>
      <c r="N3132" t="str">
        <f t="shared" si="144"/>
        <v>Q4</v>
      </c>
      <c r="O3132" s="2">
        <f t="shared" si="145"/>
        <v>15.298785415261602</v>
      </c>
      <c r="P3132" t="str">
        <f>VLOOKUP(retail_sales_2023!C3132,customers!A:J,5,)</f>
        <v>Ahmedabad</v>
      </c>
      <c r="Q3132" t="str">
        <f>VLOOKUP(C3132,customers!A:J,10,0)</f>
        <v>Premium</v>
      </c>
    </row>
    <row r="3133" spans="1:17" x14ac:dyDescent="0.3">
      <c r="A3133" t="s">
        <v>4220</v>
      </c>
      <c r="B3133" s="1">
        <v>45049</v>
      </c>
      <c r="C3133" t="s">
        <v>79</v>
      </c>
      <c r="D3133" t="s">
        <v>80</v>
      </c>
      <c r="E3133" t="s">
        <v>15</v>
      </c>
      <c r="F3133" t="s">
        <v>52</v>
      </c>
      <c r="G3133" t="s">
        <v>117</v>
      </c>
      <c r="H3133">
        <v>9</v>
      </c>
      <c r="I3133">
        <v>149.30000000000001</v>
      </c>
      <c r="J3133">
        <v>0.15</v>
      </c>
      <c r="K3133">
        <v>1142.1400000000001</v>
      </c>
      <c r="L3133">
        <v>-94.28</v>
      </c>
      <c r="M3133">
        <f t="shared" si="146"/>
        <v>1142.145</v>
      </c>
      <c r="N3133" t="str">
        <f t="shared" si="144"/>
        <v>Q2</v>
      </c>
      <c r="O3133" s="2">
        <f t="shared" si="145"/>
        <v>-8.2546798115817666</v>
      </c>
      <c r="P3133" t="str">
        <f>VLOOKUP(retail_sales_2023!C3133,customers!A:J,5,)</f>
        <v>Coimbatore</v>
      </c>
      <c r="Q3133" t="str">
        <f>VLOOKUP(C3133,customers!A:J,10,0)</f>
        <v>Regular</v>
      </c>
    </row>
    <row r="3134" spans="1:17" x14ac:dyDescent="0.3">
      <c r="A3134" t="s">
        <v>4221</v>
      </c>
      <c r="B3134" s="1">
        <v>45077</v>
      </c>
      <c r="C3134" t="s">
        <v>1352</v>
      </c>
      <c r="D3134" t="s">
        <v>1353</v>
      </c>
      <c r="E3134" t="s">
        <v>15</v>
      </c>
      <c r="F3134" t="s">
        <v>52</v>
      </c>
      <c r="G3134" t="s">
        <v>53</v>
      </c>
      <c r="H3134">
        <v>1</v>
      </c>
      <c r="I3134">
        <v>229.33</v>
      </c>
      <c r="J3134">
        <v>0.1</v>
      </c>
      <c r="K3134">
        <v>206.4</v>
      </c>
      <c r="L3134">
        <v>12.28</v>
      </c>
      <c r="M3134">
        <f t="shared" si="146"/>
        <v>206.39700000000002</v>
      </c>
      <c r="N3134" t="str">
        <f t="shared" si="144"/>
        <v>Q2</v>
      </c>
      <c r="O3134" s="2">
        <f t="shared" si="145"/>
        <v>5.9496124031007751</v>
      </c>
      <c r="P3134" t="str">
        <f>VLOOKUP(retail_sales_2023!C3134,customers!A:J,5,)</f>
        <v>Kochi</v>
      </c>
      <c r="Q3134" t="str">
        <f>VLOOKUP(C3134,customers!A:J,10,0)</f>
        <v>Premium</v>
      </c>
    </row>
    <row r="3135" spans="1:17" x14ac:dyDescent="0.3">
      <c r="A3135" t="s">
        <v>4222</v>
      </c>
      <c r="B3135" s="1">
        <v>45233</v>
      </c>
      <c r="C3135" t="s">
        <v>892</v>
      </c>
      <c r="D3135" t="s">
        <v>893</v>
      </c>
      <c r="E3135" t="s">
        <v>27</v>
      </c>
      <c r="F3135" t="s">
        <v>22</v>
      </c>
      <c r="G3135" t="s">
        <v>196</v>
      </c>
      <c r="H3135">
        <v>1</v>
      </c>
      <c r="I3135">
        <v>25094.65</v>
      </c>
      <c r="J3135">
        <v>0.15</v>
      </c>
      <c r="K3135">
        <v>21330.45</v>
      </c>
      <c r="L3135">
        <v>5256.47</v>
      </c>
      <c r="M3135">
        <f t="shared" si="146"/>
        <v>21330.452499999999</v>
      </c>
      <c r="N3135" t="str">
        <f t="shared" si="144"/>
        <v>Q4</v>
      </c>
      <c r="O3135" s="2">
        <f t="shared" si="145"/>
        <v>24.643033785035009</v>
      </c>
      <c r="P3135" t="str">
        <f>VLOOKUP(retail_sales_2023!C3135,customers!A:J,5,)</f>
        <v>Amritsar</v>
      </c>
      <c r="Q3135" t="str">
        <f>VLOOKUP(C3135,customers!A:J,10,0)</f>
        <v>Premium</v>
      </c>
    </row>
    <row r="3136" spans="1:17" x14ac:dyDescent="0.3">
      <c r="A3136" t="s">
        <v>4223</v>
      </c>
      <c r="B3136" s="1">
        <v>45176</v>
      </c>
      <c r="C3136" t="s">
        <v>928</v>
      </c>
      <c r="D3136" t="s">
        <v>929</v>
      </c>
      <c r="E3136" t="s">
        <v>27</v>
      </c>
      <c r="F3136" t="s">
        <v>16</v>
      </c>
      <c r="G3136" t="s">
        <v>286</v>
      </c>
      <c r="H3136">
        <v>2</v>
      </c>
      <c r="I3136">
        <v>313.58</v>
      </c>
      <c r="J3136">
        <v>0.15</v>
      </c>
      <c r="K3136">
        <v>533.09</v>
      </c>
      <c r="L3136">
        <v>241.06</v>
      </c>
      <c r="M3136">
        <f t="shared" si="146"/>
        <v>533.08600000000001</v>
      </c>
      <c r="N3136" t="str">
        <f t="shared" si="144"/>
        <v>Q3</v>
      </c>
      <c r="O3136" s="2">
        <f t="shared" si="145"/>
        <v>45.21938134273762</v>
      </c>
      <c r="P3136" t="str">
        <f>VLOOKUP(retail_sales_2023!C3136,customers!A:J,5,)</f>
        <v>Jaipur</v>
      </c>
      <c r="Q3136" t="str">
        <f>VLOOKUP(C3136,customers!A:J,10,0)</f>
        <v>Premium</v>
      </c>
    </row>
    <row r="3137" spans="1:17" x14ac:dyDescent="0.3">
      <c r="A3137" t="s">
        <v>4224</v>
      </c>
      <c r="B3137" s="1">
        <v>45252</v>
      </c>
      <c r="C3137" t="s">
        <v>1365</v>
      </c>
      <c r="D3137" t="s">
        <v>1366</v>
      </c>
      <c r="E3137" t="s">
        <v>27</v>
      </c>
      <c r="F3137" t="s">
        <v>81</v>
      </c>
      <c r="G3137" t="s">
        <v>333</v>
      </c>
      <c r="H3137">
        <v>3</v>
      </c>
      <c r="I3137">
        <v>457</v>
      </c>
      <c r="J3137">
        <v>0</v>
      </c>
      <c r="K3137">
        <v>1371</v>
      </c>
      <c r="L3137">
        <v>308.87</v>
      </c>
      <c r="M3137">
        <f t="shared" si="146"/>
        <v>1371</v>
      </c>
      <c r="N3137" t="str">
        <f t="shared" si="144"/>
        <v>Q4</v>
      </c>
      <c r="O3137" s="2">
        <f t="shared" si="145"/>
        <v>22.528811086797958</v>
      </c>
      <c r="P3137" t="str">
        <f>VLOOKUP(retail_sales_2023!C3137,customers!A:J,5,)</f>
        <v>Lucknow</v>
      </c>
      <c r="Q3137" t="str">
        <f>VLOOKUP(C3137,customers!A:J,10,0)</f>
        <v>Premium</v>
      </c>
    </row>
    <row r="3138" spans="1:17" x14ac:dyDescent="0.3">
      <c r="A3138" t="s">
        <v>4225</v>
      </c>
      <c r="B3138" s="1">
        <v>45185</v>
      </c>
      <c r="C3138" t="s">
        <v>674</v>
      </c>
      <c r="D3138" t="s">
        <v>675</v>
      </c>
      <c r="E3138" t="s">
        <v>27</v>
      </c>
      <c r="F3138" t="s">
        <v>43</v>
      </c>
      <c r="G3138" t="s">
        <v>44</v>
      </c>
      <c r="H3138">
        <v>5</v>
      </c>
      <c r="I3138">
        <v>7269.95</v>
      </c>
      <c r="J3138">
        <v>0.05</v>
      </c>
      <c r="K3138">
        <v>34532.26</v>
      </c>
      <c r="L3138">
        <v>5167.07</v>
      </c>
      <c r="M3138">
        <f t="shared" si="146"/>
        <v>34532.262499999997</v>
      </c>
      <c r="N3138" t="str">
        <f t="shared" si="144"/>
        <v>Q3</v>
      </c>
      <c r="O3138" s="2">
        <f t="shared" si="145"/>
        <v>14.963022981988436</v>
      </c>
      <c r="P3138" t="str">
        <f>VLOOKUP(retail_sales_2023!C3138,customers!A:J,5,)</f>
        <v>Jaipur</v>
      </c>
      <c r="Q3138" t="str">
        <f>VLOOKUP(C3138,customers!A:J,10,0)</f>
        <v>Premium</v>
      </c>
    </row>
    <row r="3139" spans="1:17" x14ac:dyDescent="0.3">
      <c r="A3139" t="s">
        <v>4226</v>
      </c>
      <c r="B3139" s="1">
        <v>45175</v>
      </c>
      <c r="C3139" t="s">
        <v>778</v>
      </c>
      <c r="D3139" t="s">
        <v>779</v>
      </c>
      <c r="E3139" t="s">
        <v>15</v>
      </c>
      <c r="F3139" t="s">
        <v>38</v>
      </c>
      <c r="G3139" t="s">
        <v>684</v>
      </c>
      <c r="H3139">
        <v>3</v>
      </c>
      <c r="I3139">
        <v>1553.32</v>
      </c>
      <c r="J3139">
        <v>0.3</v>
      </c>
      <c r="K3139">
        <v>3261.97</v>
      </c>
      <c r="L3139">
        <v>-180.24</v>
      </c>
      <c r="M3139">
        <f t="shared" si="146"/>
        <v>3261.9719999999998</v>
      </c>
      <c r="N3139" t="str">
        <f t="shared" ref="N3139:N3202" si="147">"Q"&amp;ROUNDUP(MONTH(B3139)/3,0)</f>
        <v>Q3</v>
      </c>
      <c r="O3139" s="2">
        <f t="shared" ref="O3139:O3202" si="148">(L3139/K3139)*100</f>
        <v>-5.5254953295094689</v>
      </c>
      <c r="P3139" t="str">
        <f>VLOOKUP(retail_sales_2023!C3139,customers!A:J,5,)</f>
        <v>Chennai</v>
      </c>
      <c r="Q3139" t="str">
        <f>VLOOKUP(C3139,customers!A:J,10,0)</f>
        <v>Premium</v>
      </c>
    </row>
    <row r="3140" spans="1:17" x14ac:dyDescent="0.3">
      <c r="A3140" t="s">
        <v>4227</v>
      </c>
      <c r="B3140" s="1">
        <v>45015</v>
      </c>
      <c r="C3140" t="s">
        <v>1607</v>
      </c>
      <c r="D3140" t="s">
        <v>1608</v>
      </c>
      <c r="E3140" t="s">
        <v>15</v>
      </c>
      <c r="F3140" t="s">
        <v>52</v>
      </c>
      <c r="G3140" t="s">
        <v>937</v>
      </c>
      <c r="H3140">
        <v>7</v>
      </c>
      <c r="I3140">
        <v>237.54</v>
      </c>
      <c r="J3140">
        <v>0.3</v>
      </c>
      <c r="K3140">
        <v>1163.95</v>
      </c>
      <c r="L3140">
        <v>90.94</v>
      </c>
      <c r="M3140">
        <f t="shared" si="146"/>
        <v>1163.9459999999999</v>
      </c>
      <c r="N3140" t="str">
        <f t="shared" si="147"/>
        <v>Q1</v>
      </c>
      <c r="O3140" s="2">
        <f t="shared" si="148"/>
        <v>7.8130503887624032</v>
      </c>
      <c r="P3140" t="str">
        <f>VLOOKUP(retail_sales_2023!C3140,customers!A:J,5,)</f>
        <v>Bengaluru</v>
      </c>
      <c r="Q3140" t="str">
        <f>VLOOKUP(C3140,customers!A:J,10,0)</f>
        <v>Regular</v>
      </c>
    </row>
    <row r="3141" spans="1:17" x14ac:dyDescent="0.3">
      <c r="A3141" t="s">
        <v>4228</v>
      </c>
      <c r="B3141" s="1">
        <v>44937</v>
      </c>
      <c r="C3141" t="s">
        <v>889</v>
      </c>
      <c r="D3141" t="s">
        <v>890</v>
      </c>
      <c r="E3141" t="s">
        <v>21</v>
      </c>
      <c r="F3141" t="s">
        <v>38</v>
      </c>
      <c r="G3141" t="s">
        <v>48</v>
      </c>
      <c r="H3141">
        <v>2</v>
      </c>
      <c r="I3141">
        <v>1641.87</v>
      </c>
      <c r="J3141">
        <v>0.15</v>
      </c>
      <c r="K3141">
        <v>2791.18</v>
      </c>
      <c r="L3141">
        <v>613.25</v>
      </c>
      <c r="M3141">
        <f t="shared" ref="M3141:M3204" si="149">H3141*I3141*(1-J3141)</f>
        <v>2791.1789999999996</v>
      </c>
      <c r="N3141" t="str">
        <f t="shared" si="147"/>
        <v>Q1</v>
      </c>
      <c r="O3141" s="2">
        <f t="shared" si="148"/>
        <v>21.97099434647712</v>
      </c>
      <c r="P3141" t="str">
        <f>VLOOKUP(retail_sales_2023!C3141,customers!A:J,5,)</f>
        <v>Patna</v>
      </c>
      <c r="Q3141" t="str">
        <f>VLOOKUP(C3141,customers!A:J,10,0)</f>
        <v>Premium</v>
      </c>
    </row>
    <row r="3142" spans="1:17" x14ac:dyDescent="0.3">
      <c r="A3142" t="s">
        <v>4229</v>
      </c>
      <c r="B3142" s="1">
        <v>45156</v>
      </c>
      <c r="C3142" t="s">
        <v>1576</v>
      </c>
      <c r="D3142" t="s">
        <v>1577</v>
      </c>
      <c r="E3142" t="s">
        <v>33</v>
      </c>
      <c r="F3142" t="s">
        <v>43</v>
      </c>
      <c r="G3142" t="s">
        <v>44</v>
      </c>
      <c r="H3142">
        <v>4</v>
      </c>
      <c r="I3142">
        <v>38327.06</v>
      </c>
      <c r="J3142">
        <v>0.1</v>
      </c>
      <c r="K3142">
        <v>137977.42000000001</v>
      </c>
      <c r="L3142">
        <v>16332.08</v>
      </c>
      <c r="M3142">
        <f t="shared" si="149"/>
        <v>137977.416</v>
      </c>
      <c r="N3142" t="str">
        <f t="shared" si="147"/>
        <v>Q3</v>
      </c>
      <c r="O3142" s="2">
        <f t="shared" si="148"/>
        <v>11.836777350960757</v>
      </c>
      <c r="P3142" t="str">
        <f>VLOOKUP(retail_sales_2023!C3142,customers!A:J,5,)</f>
        <v>Pune</v>
      </c>
      <c r="Q3142" t="str">
        <f>VLOOKUP(C3142,customers!A:J,10,0)</f>
        <v>Regular</v>
      </c>
    </row>
    <row r="3143" spans="1:17" x14ac:dyDescent="0.3">
      <c r="A3143" t="s">
        <v>4230</v>
      </c>
      <c r="B3143" s="1">
        <v>45179</v>
      </c>
      <c r="C3143" t="s">
        <v>2422</v>
      </c>
      <c r="D3143" t="s">
        <v>2423</v>
      </c>
      <c r="E3143" t="s">
        <v>27</v>
      </c>
      <c r="F3143" t="s">
        <v>81</v>
      </c>
      <c r="G3143" t="s">
        <v>82</v>
      </c>
      <c r="H3143">
        <v>2</v>
      </c>
      <c r="I3143">
        <v>2554.08</v>
      </c>
      <c r="J3143">
        <v>0.1</v>
      </c>
      <c r="K3143">
        <v>4597.34</v>
      </c>
      <c r="L3143">
        <v>1402.54</v>
      </c>
      <c r="M3143">
        <f t="shared" si="149"/>
        <v>4597.3440000000001</v>
      </c>
      <c r="N3143" t="str">
        <f t="shared" si="147"/>
        <v>Q3</v>
      </c>
      <c r="O3143" s="2">
        <f t="shared" si="148"/>
        <v>30.507641375230023</v>
      </c>
      <c r="P3143" t="str">
        <f>VLOOKUP(retail_sales_2023!C3143,customers!A:J,5,)</f>
        <v>Amritsar</v>
      </c>
      <c r="Q3143" t="str">
        <f>VLOOKUP(C3143,customers!A:J,10,0)</f>
        <v>Occasional</v>
      </c>
    </row>
    <row r="3144" spans="1:17" x14ac:dyDescent="0.3">
      <c r="A3144" t="s">
        <v>4231</v>
      </c>
      <c r="B3144" s="1">
        <v>45026</v>
      </c>
      <c r="C3144" t="s">
        <v>1195</v>
      </c>
      <c r="D3144" t="s">
        <v>1196</v>
      </c>
      <c r="E3144" t="s">
        <v>33</v>
      </c>
      <c r="F3144" t="s">
        <v>81</v>
      </c>
      <c r="G3144" t="s">
        <v>150</v>
      </c>
      <c r="H3144">
        <v>1</v>
      </c>
      <c r="I3144">
        <v>1338.03</v>
      </c>
      <c r="J3144">
        <v>0</v>
      </c>
      <c r="K3144">
        <v>1338.03</v>
      </c>
      <c r="L3144">
        <v>512.02</v>
      </c>
      <c r="M3144">
        <f t="shared" si="149"/>
        <v>1338.03</v>
      </c>
      <c r="N3144" t="str">
        <f t="shared" si="147"/>
        <v>Q2</v>
      </c>
      <c r="O3144" s="2">
        <f t="shared" si="148"/>
        <v>38.266705529771379</v>
      </c>
      <c r="P3144" t="str">
        <f>VLOOKUP(retail_sales_2023!C3144,customers!A:J,5,)</f>
        <v>Surat</v>
      </c>
      <c r="Q3144" t="str">
        <f>VLOOKUP(C3144,customers!A:J,10,0)</f>
        <v>Premium</v>
      </c>
    </row>
    <row r="3145" spans="1:17" x14ac:dyDescent="0.3">
      <c r="A3145" t="s">
        <v>4232</v>
      </c>
      <c r="B3145" s="1">
        <v>45254</v>
      </c>
      <c r="C3145" t="s">
        <v>354</v>
      </c>
      <c r="D3145" t="s">
        <v>355</v>
      </c>
      <c r="E3145" t="s">
        <v>21</v>
      </c>
      <c r="F3145" t="s">
        <v>38</v>
      </c>
      <c r="G3145" t="s">
        <v>73</v>
      </c>
      <c r="H3145">
        <v>2</v>
      </c>
      <c r="I3145">
        <v>3012.43</v>
      </c>
      <c r="J3145">
        <v>0.05</v>
      </c>
      <c r="K3145">
        <v>5723.62</v>
      </c>
      <c r="L3145">
        <v>-445.77</v>
      </c>
      <c r="M3145">
        <f t="shared" si="149"/>
        <v>5723.6169999999993</v>
      </c>
      <c r="N3145" t="str">
        <f t="shared" si="147"/>
        <v>Q4</v>
      </c>
      <c r="O3145" s="2">
        <f t="shared" si="148"/>
        <v>-7.7882528889059719</v>
      </c>
      <c r="P3145" t="str">
        <f>VLOOKUP(retail_sales_2023!C3145,customers!A:J,5,)</f>
        <v>Ranchi</v>
      </c>
      <c r="Q3145" t="str">
        <f>VLOOKUP(C3145,customers!A:J,10,0)</f>
        <v>Premium</v>
      </c>
    </row>
    <row r="3146" spans="1:17" x14ac:dyDescent="0.3">
      <c r="A3146" t="s">
        <v>4233</v>
      </c>
      <c r="B3146" s="1">
        <v>45021</v>
      </c>
      <c r="C3146" t="s">
        <v>1240</v>
      </c>
      <c r="D3146" t="s">
        <v>1241</v>
      </c>
      <c r="E3146" t="s">
        <v>33</v>
      </c>
      <c r="F3146" t="s">
        <v>52</v>
      </c>
      <c r="G3146" t="s">
        <v>53</v>
      </c>
      <c r="H3146">
        <v>1</v>
      </c>
      <c r="I3146">
        <v>632.16999999999996</v>
      </c>
      <c r="J3146">
        <v>0.1</v>
      </c>
      <c r="K3146">
        <v>568.95000000000005</v>
      </c>
      <c r="L3146">
        <v>57.54</v>
      </c>
      <c r="M3146">
        <f t="shared" si="149"/>
        <v>568.95299999999997</v>
      </c>
      <c r="N3146" t="str">
        <f t="shared" si="147"/>
        <v>Q2</v>
      </c>
      <c r="O3146" s="2">
        <f t="shared" si="148"/>
        <v>10.113366728183495</v>
      </c>
      <c r="P3146" t="str">
        <f>VLOOKUP(retail_sales_2023!C3146,customers!A:J,5,)</f>
        <v>Surat</v>
      </c>
      <c r="Q3146" t="str">
        <f>VLOOKUP(C3146,customers!A:J,10,0)</f>
        <v>Premium</v>
      </c>
    </row>
    <row r="3147" spans="1:17" x14ac:dyDescent="0.3">
      <c r="A3147" t="s">
        <v>4234</v>
      </c>
      <c r="B3147" s="1">
        <v>45219</v>
      </c>
      <c r="C3147" t="s">
        <v>278</v>
      </c>
      <c r="D3147" t="s">
        <v>279</v>
      </c>
      <c r="E3147" t="s">
        <v>33</v>
      </c>
      <c r="F3147" t="s">
        <v>81</v>
      </c>
      <c r="G3147" t="s">
        <v>105</v>
      </c>
      <c r="H3147">
        <v>4</v>
      </c>
      <c r="I3147">
        <v>1096.54</v>
      </c>
      <c r="J3147">
        <v>0</v>
      </c>
      <c r="K3147">
        <v>4386.16</v>
      </c>
      <c r="L3147">
        <v>1190.2</v>
      </c>
      <c r="M3147">
        <f t="shared" si="149"/>
        <v>4386.16</v>
      </c>
      <c r="N3147" t="str">
        <f t="shared" si="147"/>
        <v>Q4</v>
      </c>
      <c r="O3147" s="2">
        <f t="shared" si="148"/>
        <v>27.135353019497693</v>
      </c>
      <c r="P3147" t="str">
        <f>VLOOKUP(retail_sales_2023!C3147,customers!A:J,5,)</f>
        <v>Pune</v>
      </c>
      <c r="Q3147" t="str">
        <f>VLOOKUP(C3147,customers!A:J,10,0)</f>
        <v>Premium</v>
      </c>
    </row>
    <row r="3148" spans="1:17" x14ac:dyDescent="0.3">
      <c r="A3148" t="s">
        <v>4235</v>
      </c>
      <c r="B3148" s="1">
        <v>44968</v>
      </c>
      <c r="C3148" t="s">
        <v>176</v>
      </c>
      <c r="D3148" t="s">
        <v>177</v>
      </c>
      <c r="E3148" t="s">
        <v>15</v>
      </c>
      <c r="F3148" t="s">
        <v>81</v>
      </c>
      <c r="G3148" t="s">
        <v>239</v>
      </c>
      <c r="H3148">
        <v>3</v>
      </c>
      <c r="I3148">
        <v>4719.4799999999996</v>
      </c>
      <c r="J3148">
        <v>0.15</v>
      </c>
      <c r="K3148">
        <v>12034.67</v>
      </c>
      <c r="L3148">
        <v>4148.8500000000004</v>
      </c>
      <c r="M3148">
        <f t="shared" si="149"/>
        <v>12034.673999999999</v>
      </c>
      <c r="N3148" t="str">
        <f t="shared" si="147"/>
        <v>Q1</v>
      </c>
      <c r="O3148" s="2">
        <f t="shared" si="148"/>
        <v>34.47414843946698</v>
      </c>
      <c r="P3148" t="str">
        <f>VLOOKUP(retail_sales_2023!C3148,customers!A:J,5,)</f>
        <v>Hyderabad</v>
      </c>
      <c r="Q3148" t="str">
        <f>VLOOKUP(C3148,customers!A:J,10,0)</f>
        <v>Premium</v>
      </c>
    </row>
    <row r="3149" spans="1:17" x14ac:dyDescent="0.3">
      <c r="A3149" t="s">
        <v>4236</v>
      </c>
      <c r="B3149" s="1">
        <v>45216</v>
      </c>
      <c r="C3149" t="s">
        <v>931</v>
      </c>
      <c r="D3149" t="s">
        <v>932</v>
      </c>
      <c r="E3149" t="s">
        <v>33</v>
      </c>
      <c r="F3149" t="s">
        <v>22</v>
      </c>
      <c r="G3149" t="s">
        <v>182</v>
      </c>
      <c r="H3149">
        <v>4</v>
      </c>
      <c r="I3149">
        <v>34554.660000000003</v>
      </c>
      <c r="J3149">
        <v>0.1</v>
      </c>
      <c r="K3149">
        <v>124396.78</v>
      </c>
      <c r="L3149">
        <v>40177.65</v>
      </c>
      <c r="M3149">
        <f t="shared" si="149"/>
        <v>124396.77600000001</v>
      </c>
      <c r="N3149" t="str">
        <f t="shared" si="147"/>
        <v>Q4</v>
      </c>
      <c r="O3149" s="2">
        <f t="shared" si="148"/>
        <v>32.2979823111177</v>
      </c>
      <c r="P3149" t="str">
        <f>VLOOKUP(retail_sales_2023!C3149,customers!A:J,5,)</f>
        <v>Mumbai</v>
      </c>
      <c r="Q3149" t="str">
        <f>VLOOKUP(C3149,customers!A:J,10,0)</f>
        <v>Occasional</v>
      </c>
    </row>
    <row r="3150" spans="1:17" x14ac:dyDescent="0.3">
      <c r="A3150" t="s">
        <v>4237</v>
      </c>
      <c r="B3150" s="1">
        <v>45241</v>
      </c>
      <c r="C3150" t="s">
        <v>547</v>
      </c>
      <c r="D3150" t="s">
        <v>548</v>
      </c>
      <c r="E3150" t="s">
        <v>33</v>
      </c>
      <c r="F3150" t="s">
        <v>52</v>
      </c>
      <c r="G3150" t="s">
        <v>53</v>
      </c>
      <c r="H3150">
        <v>2</v>
      </c>
      <c r="I3150">
        <v>679.64</v>
      </c>
      <c r="J3150">
        <v>0</v>
      </c>
      <c r="K3150">
        <v>1359.28</v>
      </c>
      <c r="L3150">
        <v>85.23</v>
      </c>
      <c r="M3150">
        <f t="shared" si="149"/>
        <v>1359.28</v>
      </c>
      <c r="N3150" t="str">
        <f t="shared" si="147"/>
        <v>Q4</v>
      </c>
      <c r="O3150" s="2">
        <f t="shared" si="148"/>
        <v>6.2702312989229601</v>
      </c>
      <c r="P3150" t="str">
        <f>VLOOKUP(retail_sales_2023!C3150,customers!A:J,5,)</f>
        <v>Pune</v>
      </c>
      <c r="Q3150" t="str">
        <f>VLOOKUP(C3150,customers!A:J,10,0)</f>
        <v>Regular</v>
      </c>
    </row>
    <row r="3151" spans="1:17" x14ac:dyDescent="0.3">
      <c r="A3151" t="s">
        <v>4238</v>
      </c>
      <c r="B3151" s="1">
        <v>45223</v>
      </c>
      <c r="C3151" t="s">
        <v>1006</v>
      </c>
      <c r="D3151" t="s">
        <v>1007</v>
      </c>
      <c r="E3151" t="s">
        <v>15</v>
      </c>
      <c r="F3151" t="s">
        <v>52</v>
      </c>
      <c r="G3151" t="s">
        <v>200</v>
      </c>
      <c r="H3151">
        <v>6</v>
      </c>
      <c r="I3151">
        <v>232.3</v>
      </c>
      <c r="J3151">
        <v>0</v>
      </c>
      <c r="K3151">
        <v>1393.8</v>
      </c>
      <c r="L3151">
        <v>79.73</v>
      </c>
      <c r="M3151">
        <f t="shared" si="149"/>
        <v>1393.8000000000002</v>
      </c>
      <c r="N3151" t="str">
        <f t="shared" si="147"/>
        <v>Q4</v>
      </c>
      <c r="O3151" s="2">
        <f t="shared" si="148"/>
        <v>5.7203329028555041</v>
      </c>
      <c r="P3151" t="str">
        <f>VLOOKUP(retail_sales_2023!C3151,customers!A:J,5,)</f>
        <v>Hyderabad</v>
      </c>
      <c r="Q3151" t="str">
        <f>VLOOKUP(C3151,customers!A:J,10,0)</f>
        <v>Regular</v>
      </c>
    </row>
    <row r="3152" spans="1:17" x14ac:dyDescent="0.3">
      <c r="A3152" t="s">
        <v>4239</v>
      </c>
      <c r="B3152" s="1">
        <v>45258</v>
      </c>
      <c r="C3152" t="s">
        <v>103</v>
      </c>
      <c r="D3152" t="s">
        <v>104</v>
      </c>
      <c r="E3152" t="s">
        <v>15</v>
      </c>
      <c r="F3152" t="s">
        <v>38</v>
      </c>
      <c r="G3152" t="s">
        <v>90</v>
      </c>
      <c r="H3152">
        <v>2</v>
      </c>
      <c r="I3152">
        <v>379.8</v>
      </c>
      <c r="J3152">
        <v>0.05</v>
      </c>
      <c r="K3152">
        <v>721.62</v>
      </c>
      <c r="L3152">
        <v>168.19</v>
      </c>
      <c r="M3152">
        <f t="shared" si="149"/>
        <v>721.62</v>
      </c>
      <c r="N3152" t="str">
        <f t="shared" si="147"/>
        <v>Q4</v>
      </c>
      <c r="O3152" s="2">
        <f t="shared" si="148"/>
        <v>23.307280840331476</v>
      </c>
      <c r="P3152" t="str">
        <f>VLOOKUP(retail_sales_2023!C3152,customers!A:J,5,)</f>
        <v>Coimbatore</v>
      </c>
      <c r="Q3152" t="str">
        <f>VLOOKUP(C3152,customers!A:J,10,0)</f>
        <v>Regular</v>
      </c>
    </row>
    <row r="3153" spans="1:17" x14ac:dyDescent="0.3">
      <c r="A3153" t="s">
        <v>4240</v>
      </c>
      <c r="B3153" s="1">
        <v>44979</v>
      </c>
      <c r="C3153" t="s">
        <v>400</v>
      </c>
      <c r="D3153" t="s">
        <v>401</v>
      </c>
      <c r="E3153" t="s">
        <v>33</v>
      </c>
      <c r="F3153" t="s">
        <v>43</v>
      </c>
      <c r="G3153" t="s">
        <v>44</v>
      </c>
      <c r="H3153">
        <v>2</v>
      </c>
      <c r="I3153">
        <v>69997.98</v>
      </c>
      <c r="J3153">
        <v>0</v>
      </c>
      <c r="K3153">
        <v>139995.96</v>
      </c>
      <c r="L3153">
        <v>13872.86</v>
      </c>
      <c r="M3153">
        <f t="shared" si="149"/>
        <v>139995.96</v>
      </c>
      <c r="N3153" t="str">
        <f t="shared" si="147"/>
        <v>Q1</v>
      </c>
      <c r="O3153" s="2">
        <f t="shared" si="148"/>
        <v>9.9094716733254309</v>
      </c>
      <c r="P3153" t="str">
        <f>VLOOKUP(retail_sales_2023!C3153,customers!A:J,5,)</f>
        <v>Ahmedabad</v>
      </c>
      <c r="Q3153" t="str">
        <f>VLOOKUP(C3153,customers!A:J,10,0)</f>
        <v>Premium</v>
      </c>
    </row>
    <row r="3154" spans="1:17" x14ac:dyDescent="0.3">
      <c r="A3154" t="s">
        <v>4241</v>
      </c>
      <c r="B3154" s="1">
        <v>45167</v>
      </c>
      <c r="C3154" t="s">
        <v>248</v>
      </c>
      <c r="D3154" t="s">
        <v>249</v>
      </c>
      <c r="E3154" t="s">
        <v>33</v>
      </c>
      <c r="F3154" t="s">
        <v>81</v>
      </c>
      <c r="G3154" t="s">
        <v>158</v>
      </c>
      <c r="H3154">
        <v>2</v>
      </c>
      <c r="I3154">
        <v>4116.5</v>
      </c>
      <c r="J3154">
        <v>0.05</v>
      </c>
      <c r="K3154">
        <v>7821.35</v>
      </c>
      <c r="L3154">
        <v>1666.45</v>
      </c>
      <c r="M3154">
        <f t="shared" si="149"/>
        <v>7821.3499999999995</v>
      </c>
      <c r="N3154" t="str">
        <f t="shared" si="147"/>
        <v>Q3</v>
      </c>
      <c r="O3154" s="2">
        <f t="shared" si="148"/>
        <v>21.306424082799005</v>
      </c>
      <c r="P3154" t="str">
        <f>VLOOKUP(retail_sales_2023!C3154,customers!A:J,5,)</f>
        <v>Ahmedabad</v>
      </c>
      <c r="Q3154" t="str">
        <f>VLOOKUP(C3154,customers!A:J,10,0)</f>
        <v>Premium</v>
      </c>
    </row>
    <row r="3155" spans="1:17" x14ac:dyDescent="0.3">
      <c r="A3155" t="s">
        <v>4242</v>
      </c>
      <c r="B3155" s="1">
        <v>45143</v>
      </c>
      <c r="C3155" t="s">
        <v>2321</v>
      </c>
      <c r="D3155" t="s">
        <v>2322</v>
      </c>
      <c r="E3155" t="s">
        <v>33</v>
      </c>
      <c r="F3155" t="s">
        <v>81</v>
      </c>
      <c r="G3155" t="s">
        <v>82</v>
      </c>
      <c r="H3155">
        <v>1</v>
      </c>
      <c r="I3155">
        <v>4345.05</v>
      </c>
      <c r="J3155">
        <v>0.1</v>
      </c>
      <c r="K3155">
        <v>3910.55</v>
      </c>
      <c r="L3155">
        <v>1423.97</v>
      </c>
      <c r="M3155">
        <f t="shared" si="149"/>
        <v>3910.5450000000001</v>
      </c>
      <c r="N3155" t="str">
        <f t="shared" si="147"/>
        <v>Q3</v>
      </c>
      <c r="O3155" s="2">
        <f t="shared" si="148"/>
        <v>36.413547966398582</v>
      </c>
      <c r="P3155" t="str">
        <f>VLOOKUP(retail_sales_2023!C3155,customers!A:J,5,)</f>
        <v>Mumbai</v>
      </c>
      <c r="Q3155" t="str">
        <f>VLOOKUP(C3155,customers!A:J,10,0)</f>
        <v>Premium</v>
      </c>
    </row>
    <row r="3156" spans="1:17" x14ac:dyDescent="0.3">
      <c r="A3156" t="s">
        <v>4243</v>
      </c>
      <c r="B3156" s="1">
        <v>45168</v>
      </c>
      <c r="C3156" t="s">
        <v>215</v>
      </c>
      <c r="D3156" t="s">
        <v>216</v>
      </c>
      <c r="E3156" t="s">
        <v>27</v>
      </c>
      <c r="F3156" t="s">
        <v>28</v>
      </c>
      <c r="G3156" t="s">
        <v>466</v>
      </c>
      <c r="H3156">
        <v>3</v>
      </c>
      <c r="I3156">
        <v>3842.76</v>
      </c>
      <c r="J3156">
        <v>0</v>
      </c>
      <c r="K3156">
        <v>11528.28</v>
      </c>
      <c r="L3156">
        <v>2440.44</v>
      </c>
      <c r="M3156">
        <f t="shared" si="149"/>
        <v>11528.28</v>
      </c>
      <c r="N3156" t="str">
        <f t="shared" si="147"/>
        <v>Q3</v>
      </c>
      <c r="O3156" s="2">
        <f t="shared" si="148"/>
        <v>21.169159666489708</v>
      </c>
      <c r="P3156" t="str">
        <f>VLOOKUP(retail_sales_2023!C3156,customers!A:J,5,)</f>
        <v>Lucknow</v>
      </c>
      <c r="Q3156" t="str">
        <f>VLOOKUP(C3156,customers!A:J,10,0)</f>
        <v>Occasional</v>
      </c>
    </row>
    <row r="3157" spans="1:17" x14ac:dyDescent="0.3">
      <c r="A3157" t="s">
        <v>4244</v>
      </c>
      <c r="B3157" s="1">
        <v>45202</v>
      </c>
      <c r="C3157" t="s">
        <v>604</v>
      </c>
      <c r="D3157" t="s">
        <v>605</v>
      </c>
      <c r="E3157" t="s">
        <v>27</v>
      </c>
      <c r="F3157" t="s">
        <v>38</v>
      </c>
      <c r="G3157" t="s">
        <v>141</v>
      </c>
      <c r="H3157">
        <v>4</v>
      </c>
      <c r="I3157">
        <v>3616.66</v>
      </c>
      <c r="J3157">
        <v>0.05</v>
      </c>
      <c r="K3157">
        <v>13743.31</v>
      </c>
      <c r="L3157">
        <v>3130.95</v>
      </c>
      <c r="M3157">
        <f t="shared" si="149"/>
        <v>13743.307999999999</v>
      </c>
      <c r="N3157" t="str">
        <f t="shared" si="147"/>
        <v>Q4</v>
      </c>
      <c r="O3157" s="2">
        <f t="shared" si="148"/>
        <v>22.781629752948891</v>
      </c>
      <c r="P3157" t="str">
        <f>VLOOKUP(retail_sales_2023!C3157,customers!A:J,5,)</f>
        <v>Delhi</v>
      </c>
      <c r="Q3157" t="str">
        <f>VLOOKUP(C3157,customers!A:J,10,0)</f>
        <v>Premium</v>
      </c>
    </row>
    <row r="3158" spans="1:17" x14ac:dyDescent="0.3">
      <c r="A3158" t="s">
        <v>4245</v>
      </c>
      <c r="B3158" s="1">
        <v>45268</v>
      </c>
      <c r="C3158" t="s">
        <v>317</v>
      </c>
      <c r="D3158" t="s">
        <v>318</v>
      </c>
      <c r="E3158" t="s">
        <v>21</v>
      </c>
      <c r="F3158" t="s">
        <v>22</v>
      </c>
      <c r="G3158" t="s">
        <v>1039</v>
      </c>
      <c r="H3158">
        <v>5</v>
      </c>
      <c r="I3158">
        <v>6834.89</v>
      </c>
      <c r="J3158">
        <v>0.05</v>
      </c>
      <c r="K3158">
        <v>32465.73</v>
      </c>
      <c r="L3158">
        <v>6883.87</v>
      </c>
      <c r="M3158">
        <f t="shared" si="149"/>
        <v>32465.727500000001</v>
      </c>
      <c r="N3158" t="str">
        <f t="shared" si="147"/>
        <v>Q4</v>
      </c>
      <c r="O3158" s="2">
        <f t="shared" si="148"/>
        <v>21.203496733324648</v>
      </c>
      <c r="P3158" t="str">
        <f>VLOOKUP(retail_sales_2023!C3158,customers!A:J,5,)</f>
        <v>Patna</v>
      </c>
      <c r="Q3158" t="str">
        <f>VLOOKUP(C3158,customers!A:J,10,0)</f>
        <v>Regular</v>
      </c>
    </row>
    <row r="3159" spans="1:17" x14ac:dyDescent="0.3">
      <c r="A3159" t="s">
        <v>4246</v>
      </c>
      <c r="B3159" s="1">
        <v>45045</v>
      </c>
      <c r="C3159" t="s">
        <v>126</v>
      </c>
      <c r="D3159" t="s">
        <v>127</v>
      </c>
      <c r="E3159" t="s">
        <v>15</v>
      </c>
      <c r="F3159" t="s">
        <v>81</v>
      </c>
      <c r="G3159" t="s">
        <v>101</v>
      </c>
      <c r="H3159">
        <v>3</v>
      </c>
      <c r="I3159">
        <v>4434.1899999999996</v>
      </c>
      <c r="J3159">
        <v>0.05</v>
      </c>
      <c r="K3159">
        <v>12637.44</v>
      </c>
      <c r="L3159">
        <v>3556.73</v>
      </c>
      <c r="M3159">
        <f t="shared" si="149"/>
        <v>12637.441499999999</v>
      </c>
      <c r="N3159" t="str">
        <f t="shared" si="147"/>
        <v>Q2</v>
      </c>
      <c r="O3159" s="2">
        <f t="shared" si="148"/>
        <v>28.144386837840575</v>
      </c>
      <c r="P3159" t="str">
        <f>VLOOKUP(retail_sales_2023!C3159,customers!A:J,5,)</f>
        <v>Coimbatore</v>
      </c>
      <c r="Q3159" t="str">
        <f>VLOOKUP(C3159,customers!A:J,10,0)</f>
        <v>Premium</v>
      </c>
    </row>
    <row r="3160" spans="1:17" x14ac:dyDescent="0.3">
      <c r="A3160" t="s">
        <v>4247</v>
      </c>
      <c r="B3160" s="1">
        <v>44944</v>
      </c>
      <c r="C3160" t="s">
        <v>518</v>
      </c>
      <c r="D3160" t="s">
        <v>519</v>
      </c>
      <c r="E3160" t="s">
        <v>21</v>
      </c>
      <c r="F3160" t="s">
        <v>81</v>
      </c>
      <c r="G3160" t="s">
        <v>82</v>
      </c>
      <c r="H3160">
        <v>5</v>
      </c>
      <c r="I3160">
        <v>3406.65</v>
      </c>
      <c r="J3160">
        <v>0.15</v>
      </c>
      <c r="K3160">
        <v>14478.26</v>
      </c>
      <c r="L3160">
        <v>5124.71</v>
      </c>
      <c r="M3160">
        <f t="shared" si="149"/>
        <v>14478.262499999999</v>
      </c>
      <c r="N3160" t="str">
        <f t="shared" si="147"/>
        <v>Q1</v>
      </c>
      <c r="O3160" s="2">
        <f t="shared" si="148"/>
        <v>35.395897020774598</v>
      </c>
      <c r="P3160" t="str">
        <f>VLOOKUP(retail_sales_2023!C3160,customers!A:J,5,)</f>
        <v>Ranchi</v>
      </c>
      <c r="Q3160" t="str">
        <f>VLOOKUP(C3160,customers!A:J,10,0)</f>
        <v>Premium</v>
      </c>
    </row>
    <row r="3161" spans="1:17" x14ac:dyDescent="0.3">
      <c r="A3161" t="s">
        <v>4248</v>
      </c>
      <c r="B3161" s="1">
        <v>44978</v>
      </c>
      <c r="C3161" t="s">
        <v>809</v>
      </c>
      <c r="D3161" t="s">
        <v>810</v>
      </c>
      <c r="E3161" t="s">
        <v>33</v>
      </c>
      <c r="F3161" t="s">
        <v>52</v>
      </c>
      <c r="G3161" t="s">
        <v>200</v>
      </c>
      <c r="H3161">
        <v>3</v>
      </c>
      <c r="I3161">
        <v>266.51</v>
      </c>
      <c r="J3161">
        <v>0.05</v>
      </c>
      <c r="K3161">
        <v>759.55</v>
      </c>
      <c r="L3161">
        <v>52.09</v>
      </c>
      <c r="M3161">
        <f t="shared" si="149"/>
        <v>759.55349999999999</v>
      </c>
      <c r="N3161" t="str">
        <f t="shared" si="147"/>
        <v>Q1</v>
      </c>
      <c r="O3161" s="2">
        <f t="shared" si="148"/>
        <v>6.8580080310710292</v>
      </c>
      <c r="P3161" t="str">
        <f>VLOOKUP(retail_sales_2023!C3161,customers!A:J,5,)</f>
        <v>Ahmedabad</v>
      </c>
      <c r="Q3161" t="str">
        <f>VLOOKUP(C3161,customers!A:J,10,0)</f>
        <v>Premium</v>
      </c>
    </row>
    <row r="3162" spans="1:17" x14ac:dyDescent="0.3">
      <c r="A3162" t="s">
        <v>4249</v>
      </c>
      <c r="B3162" s="1">
        <v>44986</v>
      </c>
      <c r="C3162" t="s">
        <v>595</v>
      </c>
      <c r="D3162" t="s">
        <v>596</v>
      </c>
      <c r="E3162" t="s">
        <v>27</v>
      </c>
      <c r="F3162" t="s">
        <v>38</v>
      </c>
      <c r="G3162" t="s">
        <v>73</v>
      </c>
      <c r="H3162">
        <v>1</v>
      </c>
      <c r="I3162">
        <v>768.58</v>
      </c>
      <c r="J3162">
        <v>0.05</v>
      </c>
      <c r="K3162">
        <v>730.15</v>
      </c>
      <c r="L3162">
        <v>233.61</v>
      </c>
      <c r="M3162">
        <f t="shared" si="149"/>
        <v>730.15099999999995</v>
      </c>
      <c r="N3162" t="str">
        <f t="shared" si="147"/>
        <v>Q1</v>
      </c>
      <c r="O3162" s="2">
        <f t="shared" si="148"/>
        <v>31.994795589947273</v>
      </c>
      <c r="P3162" t="str">
        <f>VLOOKUP(retail_sales_2023!C3162,customers!A:J,5,)</f>
        <v>Lucknow</v>
      </c>
      <c r="Q3162" t="str">
        <f>VLOOKUP(C3162,customers!A:J,10,0)</f>
        <v>Occasional</v>
      </c>
    </row>
    <row r="3163" spans="1:17" x14ac:dyDescent="0.3">
      <c r="A3163" t="s">
        <v>4250</v>
      </c>
      <c r="B3163" s="1">
        <v>45290</v>
      </c>
      <c r="C3163" t="s">
        <v>1223</v>
      </c>
      <c r="D3163" t="s">
        <v>1224</v>
      </c>
      <c r="E3163" t="s">
        <v>15</v>
      </c>
      <c r="F3163" t="s">
        <v>16</v>
      </c>
      <c r="G3163" t="s">
        <v>86</v>
      </c>
      <c r="H3163">
        <v>3</v>
      </c>
      <c r="I3163">
        <v>250.21</v>
      </c>
      <c r="J3163">
        <v>0.05</v>
      </c>
      <c r="K3163">
        <v>713.1</v>
      </c>
      <c r="L3163">
        <v>180.18</v>
      </c>
      <c r="M3163">
        <f t="shared" si="149"/>
        <v>713.09849999999994</v>
      </c>
      <c r="N3163" t="str">
        <f t="shared" si="147"/>
        <v>Q4</v>
      </c>
      <c r="O3163" s="2">
        <f t="shared" si="148"/>
        <v>25.267143458140513</v>
      </c>
      <c r="P3163" t="str">
        <f>VLOOKUP(retail_sales_2023!C3163,customers!A:J,5,)</f>
        <v>Chennai</v>
      </c>
      <c r="Q3163" t="str">
        <f>VLOOKUP(C3163,customers!A:J,10,0)</f>
        <v>Premium</v>
      </c>
    </row>
    <row r="3164" spans="1:17" x14ac:dyDescent="0.3">
      <c r="A3164" t="s">
        <v>4251</v>
      </c>
      <c r="B3164" s="1">
        <v>45016</v>
      </c>
      <c r="C3164" t="s">
        <v>1476</v>
      </c>
      <c r="D3164" t="s">
        <v>1477</v>
      </c>
      <c r="E3164" t="s">
        <v>27</v>
      </c>
      <c r="F3164" t="s">
        <v>28</v>
      </c>
      <c r="G3164" t="s">
        <v>466</v>
      </c>
      <c r="H3164">
        <v>1</v>
      </c>
      <c r="I3164">
        <v>5966.59</v>
      </c>
      <c r="J3164">
        <v>0.1</v>
      </c>
      <c r="K3164">
        <v>5369.93</v>
      </c>
      <c r="L3164">
        <v>1423.77</v>
      </c>
      <c r="M3164">
        <f t="shared" si="149"/>
        <v>5369.9310000000005</v>
      </c>
      <c r="N3164" t="str">
        <f t="shared" si="147"/>
        <v>Q1</v>
      </c>
      <c r="O3164" s="2">
        <f t="shared" si="148"/>
        <v>26.513753438126752</v>
      </c>
      <c r="P3164" t="str">
        <f>VLOOKUP(retail_sales_2023!C3164,customers!A:J,5,)</f>
        <v>Lucknow</v>
      </c>
      <c r="Q3164" t="str">
        <f>VLOOKUP(C3164,customers!A:J,10,0)</f>
        <v>Occasional</v>
      </c>
    </row>
    <row r="3165" spans="1:17" x14ac:dyDescent="0.3">
      <c r="A3165" t="s">
        <v>4252</v>
      </c>
      <c r="B3165" s="1">
        <v>44951</v>
      </c>
      <c r="C3165" t="s">
        <v>4155</v>
      </c>
      <c r="D3165" t="s">
        <v>4156</v>
      </c>
      <c r="E3165" t="s">
        <v>15</v>
      </c>
      <c r="F3165" t="s">
        <v>43</v>
      </c>
      <c r="G3165" t="s">
        <v>44</v>
      </c>
      <c r="H3165">
        <v>4</v>
      </c>
      <c r="I3165">
        <v>55431.3</v>
      </c>
      <c r="J3165">
        <v>0</v>
      </c>
      <c r="K3165">
        <v>221725.2</v>
      </c>
      <c r="L3165">
        <v>22491.32</v>
      </c>
      <c r="M3165">
        <f t="shared" si="149"/>
        <v>221725.2</v>
      </c>
      <c r="N3165" t="str">
        <f t="shared" si="147"/>
        <v>Q1</v>
      </c>
      <c r="O3165" s="2">
        <f t="shared" si="148"/>
        <v>10.143781581886046</v>
      </c>
      <c r="P3165" t="str">
        <f>VLOOKUP(retail_sales_2023!C3165,customers!A:J,5,)</f>
        <v>Hyderabad</v>
      </c>
      <c r="Q3165" t="str">
        <f>VLOOKUP(C3165,customers!A:J,10,0)</f>
        <v>Premium</v>
      </c>
    </row>
    <row r="3166" spans="1:17" x14ac:dyDescent="0.3">
      <c r="A3166" t="s">
        <v>4253</v>
      </c>
      <c r="B3166" s="1">
        <v>45075</v>
      </c>
      <c r="C3166" t="s">
        <v>266</v>
      </c>
      <c r="D3166" t="s">
        <v>267</v>
      </c>
      <c r="E3166" t="s">
        <v>27</v>
      </c>
      <c r="F3166" t="s">
        <v>28</v>
      </c>
      <c r="G3166" t="s">
        <v>165</v>
      </c>
      <c r="H3166">
        <v>5</v>
      </c>
      <c r="I3166">
        <v>1849.57</v>
      </c>
      <c r="J3166">
        <v>0</v>
      </c>
      <c r="K3166">
        <v>9247.85</v>
      </c>
      <c r="L3166">
        <v>1569.14</v>
      </c>
      <c r="M3166">
        <f t="shared" si="149"/>
        <v>9247.85</v>
      </c>
      <c r="N3166" t="str">
        <f t="shared" si="147"/>
        <v>Q2</v>
      </c>
      <c r="O3166" s="2">
        <f t="shared" si="148"/>
        <v>16.967619500748825</v>
      </c>
      <c r="P3166" t="str">
        <f>VLOOKUP(retail_sales_2023!C3166,customers!A:J,5,)</f>
        <v>Amritsar</v>
      </c>
      <c r="Q3166" t="str">
        <f>VLOOKUP(C3166,customers!A:J,10,0)</f>
        <v>Premium</v>
      </c>
    </row>
    <row r="3167" spans="1:17" x14ac:dyDescent="0.3">
      <c r="A3167" t="s">
        <v>4254</v>
      </c>
      <c r="B3167" s="1">
        <v>45060</v>
      </c>
      <c r="C3167" t="s">
        <v>1245</v>
      </c>
      <c r="D3167" t="s">
        <v>1246</v>
      </c>
      <c r="E3167" t="s">
        <v>15</v>
      </c>
      <c r="F3167" t="s">
        <v>43</v>
      </c>
      <c r="G3167" t="s">
        <v>178</v>
      </c>
      <c r="H3167">
        <v>1</v>
      </c>
      <c r="I3167">
        <v>20959.54</v>
      </c>
      <c r="J3167">
        <v>0</v>
      </c>
      <c r="K3167">
        <v>20959.54</v>
      </c>
      <c r="L3167">
        <v>-1817.93</v>
      </c>
      <c r="M3167">
        <f t="shared" si="149"/>
        <v>20959.54</v>
      </c>
      <c r="N3167" t="str">
        <f t="shared" si="147"/>
        <v>Q2</v>
      </c>
      <c r="O3167" s="2">
        <f t="shared" si="148"/>
        <v>-8.6735205066523413</v>
      </c>
      <c r="P3167" t="str">
        <f>VLOOKUP(retail_sales_2023!C3167,customers!A:J,5,)</f>
        <v>Hyderabad</v>
      </c>
      <c r="Q3167" t="str">
        <f>VLOOKUP(C3167,customers!A:J,10,0)</f>
        <v>Premium</v>
      </c>
    </row>
    <row r="3168" spans="1:17" x14ac:dyDescent="0.3">
      <c r="A3168" t="s">
        <v>4255</v>
      </c>
      <c r="B3168" s="1">
        <v>45186</v>
      </c>
      <c r="C3168" t="s">
        <v>1164</v>
      </c>
      <c r="D3168" t="s">
        <v>1165</v>
      </c>
      <c r="E3168" t="s">
        <v>21</v>
      </c>
      <c r="F3168" t="s">
        <v>81</v>
      </c>
      <c r="G3168" t="s">
        <v>239</v>
      </c>
      <c r="H3168">
        <v>2</v>
      </c>
      <c r="I3168">
        <v>502.64</v>
      </c>
      <c r="J3168">
        <v>0.1</v>
      </c>
      <c r="K3168">
        <v>904.75</v>
      </c>
      <c r="L3168">
        <v>220.91</v>
      </c>
      <c r="M3168">
        <f t="shared" si="149"/>
        <v>904.75199999999995</v>
      </c>
      <c r="N3168" t="str">
        <f t="shared" si="147"/>
        <v>Q3</v>
      </c>
      <c r="O3168" s="2">
        <f t="shared" si="148"/>
        <v>24.416689693285438</v>
      </c>
      <c r="P3168" t="str">
        <f>VLOOKUP(retail_sales_2023!C3168,customers!A:J,5,)</f>
        <v>Bhubaneswar</v>
      </c>
      <c r="Q3168" t="str">
        <f>VLOOKUP(C3168,customers!A:J,10,0)</f>
        <v>Regular</v>
      </c>
    </row>
    <row r="3169" spans="1:17" x14ac:dyDescent="0.3">
      <c r="A3169" t="s">
        <v>4256</v>
      </c>
      <c r="B3169" s="1">
        <v>44944</v>
      </c>
      <c r="C3169" t="s">
        <v>993</v>
      </c>
      <c r="D3169" t="s">
        <v>994</v>
      </c>
      <c r="E3169" t="s">
        <v>21</v>
      </c>
      <c r="F3169" t="s">
        <v>28</v>
      </c>
      <c r="G3169" t="s">
        <v>57</v>
      </c>
      <c r="H3169">
        <v>5</v>
      </c>
      <c r="I3169">
        <v>5902.07</v>
      </c>
      <c r="J3169">
        <v>0</v>
      </c>
      <c r="K3169">
        <v>29510.35</v>
      </c>
      <c r="L3169">
        <v>6472.85</v>
      </c>
      <c r="M3169">
        <f t="shared" si="149"/>
        <v>29510.35</v>
      </c>
      <c r="N3169" t="str">
        <f t="shared" si="147"/>
        <v>Q1</v>
      </c>
      <c r="O3169" s="2">
        <f t="shared" si="148"/>
        <v>21.934168859400181</v>
      </c>
      <c r="P3169" t="str">
        <f>VLOOKUP(retail_sales_2023!C3169,customers!A:J,5,)</f>
        <v>Guwahati</v>
      </c>
      <c r="Q3169" t="str">
        <f>VLOOKUP(C3169,customers!A:J,10,0)</f>
        <v>Regular</v>
      </c>
    </row>
    <row r="3170" spans="1:17" x14ac:dyDescent="0.3">
      <c r="A3170" t="s">
        <v>4257</v>
      </c>
      <c r="B3170" s="1">
        <v>45251</v>
      </c>
      <c r="C3170" t="s">
        <v>1182</v>
      </c>
      <c r="D3170" t="s">
        <v>1183</v>
      </c>
      <c r="E3170" t="s">
        <v>15</v>
      </c>
      <c r="F3170" t="s">
        <v>81</v>
      </c>
      <c r="G3170" t="s">
        <v>370</v>
      </c>
      <c r="H3170">
        <v>4</v>
      </c>
      <c r="I3170">
        <v>2912.81</v>
      </c>
      <c r="J3170">
        <v>0.05</v>
      </c>
      <c r="K3170">
        <v>11068.68</v>
      </c>
      <c r="L3170">
        <v>-273.01</v>
      </c>
      <c r="M3170">
        <f t="shared" si="149"/>
        <v>11068.678</v>
      </c>
      <c r="N3170" t="str">
        <f t="shared" si="147"/>
        <v>Q4</v>
      </c>
      <c r="O3170" s="2">
        <f t="shared" si="148"/>
        <v>-2.4665091049700596</v>
      </c>
      <c r="P3170" t="str">
        <f>VLOOKUP(retail_sales_2023!C3170,customers!A:J,5,)</f>
        <v>Bengaluru</v>
      </c>
      <c r="Q3170" t="str">
        <f>VLOOKUP(C3170,customers!A:J,10,0)</f>
        <v>Regular</v>
      </c>
    </row>
    <row r="3171" spans="1:17" x14ac:dyDescent="0.3">
      <c r="A3171" t="s">
        <v>4258</v>
      </c>
      <c r="B3171" s="1">
        <v>45289</v>
      </c>
      <c r="C3171" t="s">
        <v>1727</v>
      </c>
      <c r="D3171" t="s">
        <v>3505</v>
      </c>
      <c r="E3171" t="s">
        <v>21</v>
      </c>
      <c r="F3171" t="s">
        <v>52</v>
      </c>
      <c r="G3171" t="s">
        <v>937</v>
      </c>
      <c r="H3171">
        <v>1</v>
      </c>
      <c r="I3171">
        <v>516.25</v>
      </c>
      <c r="J3171">
        <v>0.05</v>
      </c>
      <c r="K3171">
        <v>490.44</v>
      </c>
      <c r="L3171">
        <v>41.51</v>
      </c>
      <c r="M3171">
        <f t="shared" si="149"/>
        <v>490.4375</v>
      </c>
      <c r="N3171" t="str">
        <f t="shared" si="147"/>
        <v>Q4</v>
      </c>
      <c r="O3171" s="2">
        <f t="shared" si="148"/>
        <v>8.463828398988662</v>
      </c>
      <c r="P3171" t="str">
        <f>VLOOKUP(retail_sales_2023!C3171,customers!A:J,5,)</f>
        <v>Kolkata</v>
      </c>
      <c r="Q3171" t="str">
        <f>VLOOKUP(C3171,customers!A:J,10,0)</f>
        <v>Regular</v>
      </c>
    </row>
    <row r="3172" spans="1:17" x14ac:dyDescent="0.3">
      <c r="A3172" t="s">
        <v>4259</v>
      </c>
      <c r="B3172" s="1">
        <v>45162</v>
      </c>
      <c r="C3172" t="s">
        <v>1671</v>
      </c>
      <c r="D3172" t="s">
        <v>1672</v>
      </c>
      <c r="E3172" t="s">
        <v>15</v>
      </c>
      <c r="F3172" t="s">
        <v>81</v>
      </c>
      <c r="G3172" t="s">
        <v>158</v>
      </c>
      <c r="H3172">
        <v>4</v>
      </c>
      <c r="I3172">
        <v>3950.73</v>
      </c>
      <c r="J3172">
        <v>0.15</v>
      </c>
      <c r="K3172">
        <v>13432.48</v>
      </c>
      <c r="L3172">
        <v>3346.19</v>
      </c>
      <c r="M3172">
        <f t="shared" si="149"/>
        <v>13432.482</v>
      </c>
      <c r="N3172" t="str">
        <f t="shared" si="147"/>
        <v>Q3</v>
      </c>
      <c r="O3172" s="2">
        <f t="shared" si="148"/>
        <v>24.911185425178374</v>
      </c>
      <c r="P3172" t="str">
        <f>VLOOKUP(retail_sales_2023!C3172,customers!A:J,5,)</f>
        <v>Hyderabad</v>
      </c>
      <c r="Q3172" t="str">
        <f>VLOOKUP(C3172,customers!A:J,10,0)</f>
        <v>Occasional</v>
      </c>
    </row>
    <row r="3173" spans="1:17" x14ac:dyDescent="0.3">
      <c r="A3173" t="s">
        <v>4260</v>
      </c>
      <c r="B3173" s="1">
        <v>45096</v>
      </c>
      <c r="C3173" t="s">
        <v>19</v>
      </c>
      <c r="D3173" t="s">
        <v>20</v>
      </c>
      <c r="E3173" t="s">
        <v>21</v>
      </c>
      <c r="F3173" t="s">
        <v>52</v>
      </c>
      <c r="G3173" t="s">
        <v>117</v>
      </c>
      <c r="H3173">
        <v>3</v>
      </c>
      <c r="I3173">
        <v>612.70000000000005</v>
      </c>
      <c r="J3173">
        <v>0</v>
      </c>
      <c r="K3173">
        <v>1838.1</v>
      </c>
      <c r="L3173">
        <v>-37.229999999999997</v>
      </c>
      <c r="M3173">
        <f t="shared" si="149"/>
        <v>1838.1000000000001</v>
      </c>
      <c r="N3173" t="str">
        <f t="shared" si="147"/>
        <v>Q2</v>
      </c>
      <c r="O3173" s="2">
        <f t="shared" si="148"/>
        <v>-2.0254610739350416</v>
      </c>
      <c r="P3173" t="str">
        <f>VLOOKUP(retail_sales_2023!C3173,customers!A:J,5,)</f>
        <v>Guwahati</v>
      </c>
      <c r="Q3173" t="str">
        <f>VLOOKUP(C3173,customers!A:J,10,0)</f>
        <v>Premium</v>
      </c>
    </row>
    <row r="3174" spans="1:17" x14ac:dyDescent="0.3">
      <c r="A3174" t="s">
        <v>4261</v>
      </c>
      <c r="B3174" s="1">
        <v>45201</v>
      </c>
      <c r="C3174" t="s">
        <v>1245</v>
      </c>
      <c r="D3174" t="s">
        <v>1246</v>
      </c>
      <c r="E3174" t="s">
        <v>15</v>
      </c>
      <c r="F3174" t="s">
        <v>43</v>
      </c>
      <c r="G3174" t="s">
        <v>282</v>
      </c>
      <c r="H3174">
        <v>4</v>
      </c>
      <c r="I3174">
        <v>45246.05</v>
      </c>
      <c r="J3174">
        <v>0.2</v>
      </c>
      <c r="K3174">
        <v>144787.35999999999</v>
      </c>
      <c r="L3174">
        <v>-15951.09</v>
      </c>
      <c r="M3174">
        <f t="shared" si="149"/>
        <v>144787.36000000002</v>
      </c>
      <c r="N3174" t="str">
        <f t="shared" si="147"/>
        <v>Q4</v>
      </c>
      <c r="O3174" s="2">
        <f t="shared" si="148"/>
        <v>-11.016907829523241</v>
      </c>
      <c r="P3174" t="str">
        <f>VLOOKUP(retail_sales_2023!C3174,customers!A:J,5,)</f>
        <v>Hyderabad</v>
      </c>
      <c r="Q3174" t="str">
        <f>VLOOKUP(C3174,customers!A:J,10,0)</f>
        <v>Premium</v>
      </c>
    </row>
    <row r="3175" spans="1:17" x14ac:dyDescent="0.3">
      <c r="A3175" t="s">
        <v>4262</v>
      </c>
      <c r="B3175" s="1">
        <v>45237</v>
      </c>
      <c r="C3175" t="s">
        <v>1853</v>
      </c>
      <c r="D3175" t="s">
        <v>1854</v>
      </c>
      <c r="E3175" t="s">
        <v>33</v>
      </c>
      <c r="F3175" t="s">
        <v>52</v>
      </c>
      <c r="G3175" t="s">
        <v>69</v>
      </c>
      <c r="H3175">
        <v>9</v>
      </c>
      <c r="I3175">
        <v>150.74</v>
      </c>
      <c r="J3175">
        <v>0.05</v>
      </c>
      <c r="K3175">
        <v>1288.83</v>
      </c>
      <c r="L3175">
        <v>126.96</v>
      </c>
      <c r="M3175">
        <f t="shared" si="149"/>
        <v>1288.827</v>
      </c>
      <c r="N3175" t="str">
        <f t="shared" si="147"/>
        <v>Q4</v>
      </c>
      <c r="O3175" s="2">
        <f t="shared" si="148"/>
        <v>9.850794907008682</v>
      </c>
      <c r="P3175" t="str">
        <f>VLOOKUP(retail_sales_2023!C3175,customers!A:J,5,)</f>
        <v>Surat</v>
      </c>
      <c r="Q3175" t="str">
        <f>VLOOKUP(C3175,customers!A:J,10,0)</f>
        <v>Premium</v>
      </c>
    </row>
    <row r="3176" spans="1:17" x14ac:dyDescent="0.3">
      <c r="A3176" t="s">
        <v>4263</v>
      </c>
      <c r="B3176" s="1">
        <v>45224</v>
      </c>
      <c r="C3176" t="s">
        <v>1255</v>
      </c>
      <c r="D3176" t="s">
        <v>1256</v>
      </c>
      <c r="E3176" t="s">
        <v>27</v>
      </c>
      <c r="F3176" t="s">
        <v>52</v>
      </c>
      <c r="G3176" t="s">
        <v>117</v>
      </c>
      <c r="H3176">
        <v>9</v>
      </c>
      <c r="I3176">
        <v>515.11</v>
      </c>
      <c r="J3176">
        <v>0.05</v>
      </c>
      <c r="K3176">
        <v>4404.1899999999996</v>
      </c>
      <c r="L3176">
        <v>414.03</v>
      </c>
      <c r="M3176">
        <f t="shared" si="149"/>
        <v>4404.1904999999997</v>
      </c>
      <c r="N3176" t="str">
        <f t="shared" si="147"/>
        <v>Q4</v>
      </c>
      <c r="O3176" s="2">
        <f t="shared" si="148"/>
        <v>9.400820582218298</v>
      </c>
      <c r="P3176" t="str">
        <f>VLOOKUP(retail_sales_2023!C3176,customers!A:J,5,)</f>
        <v>Chandigarh</v>
      </c>
      <c r="Q3176" t="str">
        <f>VLOOKUP(C3176,customers!A:J,10,0)</f>
        <v>Regular</v>
      </c>
    </row>
    <row r="3177" spans="1:17" x14ac:dyDescent="0.3">
      <c r="A3177" t="s">
        <v>4264</v>
      </c>
      <c r="B3177" s="1">
        <v>45224</v>
      </c>
      <c r="C3177" t="s">
        <v>31</v>
      </c>
      <c r="D3177" t="s">
        <v>32</v>
      </c>
      <c r="E3177" t="s">
        <v>33</v>
      </c>
      <c r="F3177" t="s">
        <v>81</v>
      </c>
      <c r="G3177" t="s">
        <v>105</v>
      </c>
      <c r="H3177">
        <v>3</v>
      </c>
      <c r="I3177">
        <v>1279.5899999999999</v>
      </c>
      <c r="J3177">
        <v>0.15</v>
      </c>
      <c r="K3177">
        <v>3262.95</v>
      </c>
      <c r="L3177">
        <v>1182.58</v>
      </c>
      <c r="M3177">
        <f t="shared" si="149"/>
        <v>3262.9544999999994</v>
      </c>
      <c r="N3177" t="str">
        <f t="shared" si="147"/>
        <v>Q4</v>
      </c>
      <c r="O3177" s="2">
        <f t="shared" si="148"/>
        <v>36.242663847132192</v>
      </c>
      <c r="P3177" t="str">
        <f>VLOOKUP(retail_sales_2023!C3177,customers!A:J,5,)</f>
        <v>Ahmedabad</v>
      </c>
      <c r="Q3177" t="str">
        <f>VLOOKUP(C3177,customers!A:J,10,0)</f>
        <v>Premium</v>
      </c>
    </row>
    <row r="3178" spans="1:17" x14ac:dyDescent="0.3">
      <c r="A3178" t="s">
        <v>4265</v>
      </c>
      <c r="B3178" s="1">
        <v>45027</v>
      </c>
      <c r="C3178" t="s">
        <v>126</v>
      </c>
      <c r="D3178" t="s">
        <v>127</v>
      </c>
      <c r="E3178" t="s">
        <v>15</v>
      </c>
      <c r="F3178" t="s">
        <v>43</v>
      </c>
      <c r="G3178" t="s">
        <v>154</v>
      </c>
      <c r="H3178">
        <v>3</v>
      </c>
      <c r="I3178">
        <v>82670.95</v>
      </c>
      <c r="J3178">
        <v>0.1</v>
      </c>
      <c r="K3178">
        <v>223211.56</v>
      </c>
      <c r="L3178">
        <v>24527.87</v>
      </c>
      <c r="M3178">
        <f t="shared" si="149"/>
        <v>223211.56499999997</v>
      </c>
      <c r="N3178" t="str">
        <f t="shared" si="147"/>
        <v>Q2</v>
      </c>
      <c r="O3178" s="2">
        <f t="shared" si="148"/>
        <v>10.988619944235863</v>
      </c>
      <c r="P3178" t="str">
        <f>VLOOKUP(retail_sales_2023!C3178,customers!A:J,5,)</f>
        <v>Coimbatore</v>
      </c>
      <c r="Q3178" t="str">
        <f>VLOOKUP(C3178,customers!A:J,10,0)</f>
        <v>Premium</v>
      </c>
    </row>
    <row r="3179" spans="1:17" x14ac:dyDescent="0.3">
      <c r="A3179" t="s">
        <v>4266</v>
      </c>
      <c r="B3179" s="1">
        <v>45107</v>
      </c>
      <c r="C3179" t="s">
        <v>918</v>
      </c>
      <c r="D3179" t="s">
        <v>919</v>
      </c>
      <c r="E3179" t="s">
        <v>33</v>
      </c>
      <c r="F3179" t="s">
        <v>81</v>
      </c>
      <c r="G3179" t="s">
        <v>239</v>
      </c>
      <c r="H3179">
        <v>4</v>
      </c>
      <c r="I3179">
        <v>3289.93</v>
      </c>
      <c r="J3179">
        <v>0.1</v>
      </c>
      <c r="K3179">
        <v>11843.75</v>
      </c>
      <c r="L3179">
        <v>2870.85</v>
      </c>
      <c r="M3179">
        <f t="shared" si="149"/>
        <v>11843.748</v>
      </c>
      <c r="N3179" t="str">
        <f t="shared" si="147"/>
        <v>Q2</v>
      </c>
      <c r="O3179" s="2">
        <f t="shared" si="148"/>
        <v>24.239366754617414</v>
      </c>
      <c r="P3179" t="str">
        <f>VLOOKUP(retail_sales_2023!C3179,customers!A:J,5,)</f>
        <v>Ahmedabad</v>
      </c>
      <c r="Q3179" t="str">
        <f>VLOOKUP(C3179,customers!A:J,10,0)</f>
        <v>Regular</v>
      </c>
    </row>
    <row r="3180" spans="1:17" x14ac:dyDescent="0.3">
      <c r="A3180" t="s">
        <v>4267</v>
      </c>
      <c r="B3180" s="1">
        <v>44992</v>
      </c>
      <c r="C3180" t="s">
        <v>1021</v>
      </c>
      <c r="D3180" t="s">
        <v>1022</v>
      </c>
      <c r="E3180" t="s">
        <v>27</v>
      </c>
      <c r="F3180" t="s">
        <v>43</v>
      </c>
      <c r="G3180" t="s">
        <v>301</v>
      </c>
      <c r="H3180">
        <v>2</v>
      </c>
      <c r="I3180">
        <v>27268.79</v>
      </c>
      <c r="J3180">
        <v>0</v>
      </c>
      <c r="K3180">
        <v>54537.58</v>
      </c>
      <c r="L3180">
        <v>5536.71</v>
      </c>
      <c r="M3180">
        <f t="shared" si="149"/>
        <v>54537.58</v>
      </c>
      <c r="N3180" t="str">
        <f t="shared" si="147"/>
        <v>Q1</v>
      </c>
      <c r="O3180" s="2">
        <f t="shared" si="148"/>
        <v>10.152100624926884</v>
      </c>
      <c r="P3180" t="str">
        <f>VLOOKUP(retail_sales_2023!C3180,customers!A:J,5,)</f>
        <v>Delhi</v>
      </c>
      <c r="Q3180" t="str">
        <f>VLOOKUP(C3180,customers!A:J,10,0)</f>
        <v>Premium</v>
      </c>
    </row>
    <row r="3181" spans="1:17" x14ac:dyDescent="0.3">
      <c r="A3181" t="s">
        <v>4268</v>
      </c>
      <c r="B3181" s="1">
        <v>45101</v>
      </c>
      <c r="C3181" t="s">
        <v>303</v>
      </c>
      <c r="D3181" t="s">
        <v>304</v>
      </c>
      <c r="E3181" t="s">
        <v>27</v>
      </c>
      <c r="F3181" t="s">
        <v>52</v>
      </c>
      <c r="G3181" t="s">
        <v>937</v>
      </c>
      <c r="H3181">
        <v>8</v>
      </c>
      <c r="I3181">
        <v>123.06</v>
      </c>
      <c r="J3181">
        <v>0</v>
      </c>
      <c r="K3181">
        <v>984.48</v>
      </c>
      <c r="L3181">
        <v>100.19</v>
      </c>
      <c r="M3181">
        <f t="shared" si="149"/>
        <v>984.48</v>
      </c>
      <c r="N3181" t="str">
        <f t="shared" si="147"/>
        <v>Q2</v>
      </c>
      <c r="O3181" s="2">
        <f t="shared" si="148"/>
        <v>10.176946205103201</v>
      </c>
      <c r="P3181" t="str">
        <f>VLOOKUP(retail_sales_2023!C3181,customers!A:J,5,)</f>
        <v>Jaipur</v>
      </c>
      <c r="Q3181" t="str">
        <f>VLOOKUP(C3181,customers!A:J,10,0)</f>
        <v>Premium</v>
      </c>
    </row>
    <row r="3182" spans="1:17" x14ac:dyDescent="0.3">
      <c r="A3182" t="s">
        <v>4269</v>
      </c>
      <c r="B3182" s="1">
        <v>44986</v>
      </c>
      <c r="C3182" t="s">
        <v>390</v>
      </c>
      <c r="D3182" t="s">
        <v>391</v>
      </c>
      <c r="E3182" t="s">
        <v>33</v>
      </c>
      <c r="F3182" t="s">
        <v>43</v>
      </c>
      <c r="G3182" t="s">
        <v>178</v>
      </c>
      <c r="H3182">
        <v>2</v>
      </c>
      <c r="I3182">
        <v>22862.81</v>
      </c>
      <c r="J3182">
        <v>0</v>
      </c>
      <c r="K3182">
        <v>45725.62</v>
      </c>
      <c r="L3182">
        <v>4885.7</v>
      </c>
      <c r="M3182">
        <f t="shared" si="149"/>
        <v>45725.62</v>
      </c>
      <c r="N3182" t="str">
        <f t="shared" si="147"/>
        <v>Q1</v>
      </c>
      <c r="O3182" s="2">
        <f t="shared" si="148"/>
        <v>10.684819582544753</v>
      </c>
      <c r="P3182" t="str">
        <f>VLOOKUP(retail_sales_2023!C3182,customers!A:J,5,)</f>
        <v>Mumbai</v>
      </c>
      <c r="Q3182" t="str">
        <f>VLOOKUP(C3182,customers!A:J,10,0)</f>
        <v>Occasional</v>
      </c>
    </row>
    <row r="3183" spans="1:17" x14ac:dyDescent="0.3">
      <c r="A3183" t="s">
        <v>4270</v>
      </c>
      <c r="B3183" s="1">
        <v>45020</v>
      </c>
      <c r="C3183" t="s">
        <v>748</v>
      </c>
      <c r="D3183" t="s">
        <v>749</v>
      </c>
      <c r="E3183" t="s">
        <v>33</v>
      </c>
      <c r="F3183" t="s">
        <v>52</v>
      </c>
      <c r="G3183" t="s">
        <v>937</v>
      </c>
      <c r="H3183">
        <v>1</v>
      </c>
      <c r="I3183">
        <v>517.14</v>
      </c>
      <c r="J3183">
        <v>0</v>
      </c>
      <c r="K3183">
        <v>517.14</v>
      </c>
      <c r="L3183">
        <v>28.97</v>
      </c>
      <c r="M3183">
        <f t="shared" si="149"/>
        <v>517.14</v>
      </c>
      <c r="N3183" t="str">
        <f t="shared" si="147"/>
        <v>Q2</v>
      </c>
      <c r="O3183" s="2">
        <f t="shared" si="148"/>
        <v>5.601964651738407</v>
      </c>
      <c r="P3183" t="str">
        <f>VLOOKUP(retail_sales_2023!C3183,customers!A:J,5,)</f>
        <v>Surat</v>
      </c>
      <c r="Q3183" t="str">
        <f>VLOOKUP(C3183,customers!A:J,10,0)</f>
        <v>Premium</v>
      </c>
    </row>
    <row r="3184" spans="1:17" x14ac:dyDescent="0.3">
      <c r="A3184" t="s">
        <v>4271</v>
      </c>
      <c r="B3184" s="1">
        <v>45254</v>
      </c>
      <c r="C3184" t="s">
        <v>103</v>
      </c>
      <c r="D3184" t="s">
        <v>104</v>
      </c>
      <c r="E3184" t="s">
        <v>15</v>
      </c>
      <c r="F3184" t="s">
        <v>16</v>
      </c>
      <c r="G3184" t="s">
        <v>286</v>
      </c>
      <c r="H3184">
        <v>4</v>
      </c>
      <c r="I3184">
        <v>469.16</v>
      </c>
      <c r="J3184">
        <v>0</v>
      </c>
      <c r="K3184">
        <v>1876.64</v>
      </c>
      <c r="L3184">
        <v>-54.84</v>
      </c>
      <c r="M3184">
        <f t="shared" si="149"/>
        <v>1876.64</v>
      </c>
      <c r="N3184" t="str">
        <f t="shared" si="147"/>
        <v>Q4</v>
      </c>
      <c r="O3184" s="2">
        <f t="shared" si="148"/>
        <v>-2.9222440105720859</v>
      </c>
      <c r="P3184" t="str">
        <f>VLOOKUP(retail_sales_2023!C3184,customers!A:J,5,)</f>
        <v>Coimbatore</v>
      </c>
      <c r="Q3184" t="str">
        <f>VLOOKUP(C3184,customers!A:J,10,0)</f>
        <v>Regular</v>
      </c>
    </row>
    <row r="3185" spans="1:17" x14ac:dyDescent="0.3">
      <c r="A3185" t="s">
        <v>4272</v>
      </c>
      <c r="B3185" s="1">
        <v>44930</v>
      </c>
      <c r="C3185" t="s">
        <v>1331</v>
      </c>
      <c r="D3185" t="s">
        <v>1332</v>
      </c>
      <c r="E3185" t="s">
        <v>27</v>
      </c>
      <c r="F3185" t="s">
        <v>28</v>
      </c>
      <c r="G3185" t="s">
        <v>466</v>
      </c>
      <c r="H3185">
        <v>5</v>
      </c>
      <c r="I3185">
        <v>5983.38</v>
      </c>
      <c r="J3185">
        <v>0.15</v>
      </c>
      <c r="K3185">
        <v>25429.37</v>
      </c>
      <c r="L3185">
        <v>3938.8</v>
      </c>
      <c r="M3185">
        <f t="shared" si="149"/>
        <v>25429.365000000002</v>
      </c>
      <c r="N3185" t="str">
        <f t="shared" si="147"/>
        <v>Q1</v>
      </c>
      <c r="O3185" s="2">
        <f t="shared" si="148"/>
        <v>15.489176491592204</v>
      </c>
      <c r="P3185" t="str">
        <f>VLOOKUP(retail_sales_2023!C3185,customers!A:J,5,)</f>
        <v>Jaipur</v>
      </c>
      <c r="Q3185" t="str">
        <f>VLOOKUP(C3185,customers!A:J,10,0)</f>
        <v>Premium</v>
      </c>
    </row>
    <row r="3186" spans="1:17" x14ac:dyDescent="0.3">
      <c r="A3186" t="s">
        <v>4273</v>
      </c>
      <c r="B3186" s="1">
        <v>45109</v>
      </c>
      <c r="C3186" t="s">
        <v>444</v>
      </c>
      <c r="D3186" t="s">
        <v>445</v>
      </c>
      <c r="E3186" t="s">
        <v>27</v>
      </c>
      <c r="F3186" t="s">
        <v>43</v>
      </c>
      <c r="G3186" t="s">
        <v>301</v>
      </c>
      <c r="H3186">
        <v>5</v>
      </c>
      <c r="I3186">
        <v>2882.77</v>
      </c>
      <c r="J3186">
        <v>0.15</v>
      </c>
      <c r="K3186">
        <v>12251.77</v>
      </c>
      <c r="L3186">
        <v>-704.44</v>
      </c>
      <c r="M3186">
        <f t="shared" si="149"/>
        <v>12251.772499999999</v>
      </c>
      <c r="N3186" t="str">
        <f t="shared" si="147"/>
        <v>Q3</v>
      </c>
      <c r="O3186" s="2">
        <f t="shared" si="148"/>
        <v>-5.7496998392885272</v>
      </c>
      <c r="P3186" t="str">
        <f>VLOOKUP(retail_sales_2023!C3186,customers!A:J,5,)</f>
        <v>Jaipur</v>
      </c>
      <c r="Q3186" t="str">
        <f>VLOOKUP(C3186,customers!A:J,10,0)</f>
        <v>Regular</v>
      </c>
    </row>
    <row r="3187" spans="1:17" x14ac:dyDescent="0.3">
      <c r="A3187" t="s">
        <v>4274</v>
      </c>
      <c r="B3187" s="1">
        <v>45014</v>
      </c>
      <c r="C3187" t="s">
        <v>2741</v>
      </c>
      <c r="D3187" t="s">
        <v>2742</v>
      </c>
      <c r="E3187" t="s">
        <v>15</v>
      </c>
      <c r="F3187" t="s">
        <v>52</v>
      </c>
      <c r="G3187" t="s">
        <v>226</v>
      </c>
      <c r="H3187">
        <v>2</v>
      </c>
      <c r="I3187">
        <v>213.93</v>
      </c>
      <c r="J3187">
        <v>0.1</v>
      </c>
      <c r="K3187">
        <v>385.07</v>
      </c>
      <c r="L3187">
        <v>39.56</v>
      </c>
      <c r="M3187">
        <f t="shared" si="149"/>
        <v>385.07400000000001</v>
      </c>
      <c r="N3187" t="str">
        <f t="shared" si="147"/>
        <v>Q1</v>
      </c>
      <c r="O3187" s="2">
        <f t="shared" si="148"/>
        <v>10.273456774093024</v>
      </c>
      <c r="P3187" t="str">
        <f>VLOOKUP(retail_sales_2023!C3187,customers!A:J,5,)</f>
        <v>Chennai</v>
      </c>
      <c r="Q3187" t="str">
        <f>VLOOKUP(C3187,customers!A:J,10,0)</f>
        <v>Regular</v>
      </c>
    </row>
    <row r="3188" spans="1:17" x14ac:dyDescent="0.3">
      <c r="A3188" t="s">
        <v>4275</v>
      </c>
      <c r="B3188" s="1">
        <v>45154</v>
      </c>
      <c r="C3188" t="s">
        <v>497</v>
      </c>
      <c r="D3188" t="s">
        <v>498</v>
      </c>
      <c r="E3188" t="s">
        <v>27</v>
      </c>
      <c r="F3188" t="s">
        <v>22</v>
      </c>
      <c r="G3188" t="s">
        <v>1039</v>
      </c>
      <c r="H3188">
        <v>1</v>
      </c>
      <c r="I3188">
        <v>5865.95</v>
      </c>
      <c r="J3188">
        <v>0.05</v>
      </c>
      <c r="K3188">
        <v>5572.65</v>
      </c>
      <c r="L3188">
        <v>1593.08</v>
      </c>
      <c r="M3188">
        <f t="shared" si="149"/>
        <v>5572.6524999999992</v>
      </c>
      <c r="N3188" t="str">
        <f t="shared" si="147"/>
        <v>Q3</v>
      </c>
      <c r="O3188" s="2">
        <f t="shared" si="148"/>
        <v>28.587476335316232</v>
      </c>
      <c r="P3188" t="str">
        <f>VLOOKUP(retail_sales_2023!C3188,customers!A:J,5,)</f>
        <v>Chandigarh</v>
      </c>
      <c r="Q3188" t="str">
        <f>VLOOKUP(C3188,customers!A:J,10,0)</f>
        <v>Regular</v>
      </c>
    </row>
    <row r="3189" spans="1:17" x14ac:dyDescent="0.3">
      <c r="A3189" t="s">
        <v>4276</v>
      </c>
      <c r="B3189" s="1">
        <v>45183</v>
      </c>
      <c r="C3189" t="s">
        <v>2514</v>
      </c>
      <c r="D3189" t="s">
        <v>2515</v>
      </c>
      <c r="E3189" t="s">
        <v>21</v>
      </c>
      <c r="F3189" t="s">
        <v>52</v>
      </c>
      <c r="G3189" t="s">
        <v>937</v>
      </c>
      <c r="H3189">
        <v>9</v>
      </c>
      <c r="I3189">
        <v>793.54</v>
      </c>
      <c r="J3189">
        <v>0.3</v>
      </c>
      <c r="K3189">
        <v>4999.3</v>
      </c>
      <c r="L3189">
        <v>421.3</v>
      </c>
      <c r="M3189">
        <f t="shared" si="149"/>
        <v>4999.3019999999997</v>
      </c>
      <c r="N3189" t="str">
        <f t="shared" si="147"/>
        <v>Q3</v>
      </c>
      <c r="O3189" s="2">
        <f t="shared" si="148"/>
        <v>8.4271798051727238</v>
      </c>
      <c r="P3189" t="str">
        <f>VLOOKUP(retail_sales_2023!C3189,customers!A:J,5,)</f>
        <v>Guwahati</v>
      </c>
      <c r="Q3189" t="str">
        <f>VLOOKUP(C3189,customers!A:J,10,0)</f>
        <v>Regular</v>
      </c>
    </row>
    <row r="3190" spans="1:17" x14ac:dyDescent="0.3">
      <c r="A3190" t="s">
        <v>4277</v>
      </c>
      <c r="B3190" s="1">
        <v>44999</v>
      </c>
      <c r="C3190" t="s">
        <v>748</v>
      </c>
      <c r="D3190" t="s">
        <v>749</v>
      </c>
      <c r="E3190" t="s">
        <v>33</v>
      </c>
      <c r="F3190" t="s">
        <v>43</v>
      </c>
      <c r="G3190" t="s">
        <v>272</v>
      </c>
      <c r="H3190">
        <v>5</v>
      </c>
      <c r="I3190">
        <v>27827.59</v>
      </c>
      <c r="J3190">
        <v>0.1</v>
      </c>
      <c r="K3190">
        <v>125224.16</v>
      </c>
      <c r="L3190">
        <v>18000.86</v>
      </c>
      <c r="M3190">
        <f t="shared" si="149"/>
        <v>125224.15500000001</v>
      </c>
      <c r="N3190" t="str">
        <f t="shared" si="147"/>
        <v>Q1</v>
      </c>
      <c r="O3190" s="2">
        <f t="shared" si="148"/>
        <v>14.37490976182232</v>
      </c>
      <c r="P3190" t="str">
        <f>VLOOKUP(retail_sales_2023!C3190,customers!A:J,5,)</f>
        <v>Surat</v>
      </c>
      <c r="Q3190" t="str">
        <f>VLOOKUP(C3190,customers!A:J,10,0)</f>
        <v>Premium</v>
      </c>
    </row>
    <row r="3191" spans="1:17" x14ac:dyDescent="0.3">
      <c r="A3191" t="s">
        <v>4278</v>
      </c>
      <c r="B3191" s="1">
        <v>45272</v>
      </c>
      <c r="C3191" t="s">
        <v>4200</v>
      </c>
      <c r="D3191" t="s">
        <v>4201</v>
      </c>
      <c r="E3191" t="s">
        <v>33</v>
      </c>
      <c r="F3191" t="s">
        <v>16</v>
      </c>
      <c r="G3191" t="s">
        <v>356</v>
      </c>
      <c r="H3191">
        <v>5</v>
      </c>
      <c r="I3191">
        <v>797.71</v>
      </c>
      <c r="J3191">
        <v>0.15</v>
      </c>
      <c r="K3191">
        <v>3390.27</v>
      </c>
      <c r="L3191">
        <v>1383.18</v>
      </c>
      <c r="M3191">
        <f t="shared" si="149"/>
        <v>3390.2674999999999</v>
      </c>
      <c r="N3191" t="str">
        <f t="shared" si="147"/>
        <v>Q4</v>
      </c>
      <c r="O3191" s="2">
        <f t="shared" si="148"/>
        <v>40.798520471820829</v>
      </c>
      <c r="P3191" t="str">
        <f>VLOOKUP(retail_sales_2023!C3191,customers!A:J,5,)</f>
        <v>Pune</v>
      </c>
      <c r="Q3191" t="str">
        <f>VLOOKUP(C3191,customers!A:J,10,0)</f>
        <v>Regular</v>
      </c>
    </row>
    <row r="3192" spans="1:17" x14ac:dyDescent="0.3">
      <c r="A3192" t="s">
        <v>4279</v>
      </c>
      <c r="B3192" s="1">
        <v>44949</v>
      </c>
      <c r="C3192" t="s">
        <v>1268</v>
      </c>
      <c r="D3192" t="s">
        <v>1269</v>
      </c>
      <c r="E3192" t="s">
        <v>15</v>
      </c>
      <c r="F3192" t="s">
        <v>52</v>
      </c>
      <c r="G3192" t="s">
        <v>235</v>
      </c>
      <c r="H3192">
        <v>2</v>
      </c>
      <c r="I3192">
        <v>562.15</v>
      </c>
      <c r="J3192">
        <v>0</v>
      </c>
      <c r="K3192">
        <v>1124.3</v>
      </c>
      <c r="L3192">
        <v>64.38</v>
      </c>
      <c r="M3192">
        <f t="shared" si="149"/>
        <v>1124.3</v>
      </c>
      <c r="N3192" t="str">
        <f t="shared" si="147"/>
        <v>Q1</v>
      </c>
      <c r="O3192" s="2">
        <f t="shared" si="148"/>
        <v>5.7262296540069375</v>
      </c>
      <c r="P3192" t="str">
        <f>VLOOKUP(retail_sales_2023!C3192,customers!A:J,5,)</f>
        <v>Coimbatore</v>
      </c>
      <c r="Q3192" t="str">
        <f>VLOOKUP(C3192,customers!A:J,10,0)</f>
        <v>Premium</v>
      </c>
    </row>
    <row r="3193" spans="1:17" x14ac:dyDescent="0.3">
      <c r="A3193" t="s">
        <v>4280</v>
      </c>
      <c r="B3193" s="1">
        <v>45272</v>
      </c>
      <c r="C3193" t="s">
        <v>2508</v>
      </c>
      <c r="D3193" t="s">
        <v>2509</v>
      </c>
      <c r="E3193" t="s">
        <v>33</v>
      </c>
      <c r="F3193" t="s">
        <v>16</v>
      </c>
      <c r="G3193" t="s">
        <v>171</v>
      </c>
      <c r="H3193">
        <v>4</v>
      </c>
      <c r="I3193">
        <v>881.16</v>
      </c>
      <c r="J3193">
        <v>0</v>
      </c>
      <c r="K3193">
        <v>3524.64</v>
      </c>
      <c r="L3193">
        <v>918</v>
      </c>
      <c r="M3193">
        <f t="shared" si="149"/>
        <v>3524.64</v>
      </c>
      <c r="N3193" t="str">
        <f t="shared" si="147"/>
        <v>Q4</v>
      </c>
      <c r="O3193" s="2">
        <f t="shared" si="148"/>
        <v>26.045213128149257</v>
      </c>
      <c r="P3193" t="str">
        <f>VLOOKUP(retail_sales_2023!C3193,customers!A:J,5,)</f>
        <v>Ahmedabad</v>
      </c>
      <c r="Q3193" t="str">
        <f>VLOOKUP(C3193,customers!A:J,10,0)</f>
        <v>Premium</v>
      </c>
    </row>
    <row r="3194" spans="1:17" x14ac:dyDescent="0.3">
      <c r="A3194" t="s">
        <v>4281</v>
      </c>
      <c r="B3194" s="1">
        <v>45103</v>
      </c>
      <c r="C3194" t="s">
        <v>861</v>
      </c>
      <c r="D3194" t="s">
        <v>862</v>
      </c>
      <c r="E3194" t="s">
        <v>21</v>
      </c>
      <c r="F3194" t="s">
        <v>52</v>
      </c>
      <c r="G3194" t="s">
        <v>69</v>
      </c>
      <c r="H3194">
        <v>10</v>
      </c>
      <c r="I3194">
        <v>360.33</v>
      </c>
      <c r="J3194">
        <v>0.25</v>
      </c>
      <c r="K3194">
        <v>2702.47</v>
      </c>
      <c r="L3194">
        <v>227.5</v>
      </c>
      <c r="M3194">
        <f t="shared" si="149"/>
        <v>2702.4749999999999</v>
      </c>
      <c r="N3194" t="str">
        <f t="shared" si="147"/>
        <v>Q2</v>
      </c>
      <c r="O3194" s="2">
        <f t="shared" si="148"/>
        <v>8.4182248091560687</v>
      </c>
      <c r="P3194" t="str">
        <f>VLOOKUP(retail_sales_2023!C3194,customers!A:J,5,)</f>
        <v>Bhubaneswar</v>
      </c>
      <c r="Q3194" t="str">
        <f>VLOOKUP(C3194,customers!A:J,10,0)</f>
        <v>Premium</v>
      </c>
    </row>
    <row r="3195" spans="1:17" x14ac:dyDescent="0.3">
      <c r="A3195" t="s">
        <v>4282</v>
      </c>
      <c r="B3195" s="1">
        <v>45143</v>
      </c>
      <c r="C3195" t="s">
        <v>278</v>
      </c>
      <c r="D3195" t="s">
        <v>279</v>
      </c>
      <c r="E3195" t="s">
        <v>33</v>
      </c>
      <c r="F3195" t="s">
        <v>22</v>
      </c>
      <c r="G3195" t="s">
        <v>423</v>
      </c>
      <c r="H3195">
        <v>1</v>
      </c>
      <c r="I3195">
        <v>38768.410000000003</v>
      </c>
      <c r="J3195">
        <v>0.2</v>
      </c>
      <c r="K3195">
        <v>31014.73</v>
      </c>
      <c r="L3195">
        <v>9892.31</v>
      </c>
      <c r="M3195">
        <f t="shared" si="149"/>
        <v>31014.728000000003</v>
      </c>
      <c r="N3195" t="str">
        <f t="shared" si="147"/>
        <v>Q3</v>
      </c>
      <c r="O3195" s="2">
        <f t="shared" si="148"/>
        <v>31.895521902012362</v>
      </c>
      <c r="P3195" t="str">
        <f>VLOOKUP(retail_sales_2023!C3195,customers!A:J,5,)</f>
        <v>Pune</v>
      </c>
      <c r="Q3195" t="str">
        <f>VLOOKUP(C3195,customers!A:J,10,0)</f>
        <v>Premium</v>
      </c>
    </row>
    <row r="3196" spans="1:17" x14ac:dyDescent="0.3">
      <c r="A3196" t="s">
        <v>4283</v>
      </c>
      <c r="B3196" s="1">
        <v>45077</v>
      </c>
      <c r="C3196" t="s">
        <v>1399</v>
      </c>
      <c r="D3196" t="s">
        <v>1400</v>
      </c>
      <c r="E3196" t="s">
        <v>21</v>
      </c>
      <c r="F3196" t="s">
        <v>43</v>
      </c>
      <c r="G3196" t="s">
        <v>44</v>
      </c>
      <c r="H3196">
        <v>4</v>
      </c>
      <c r="I3196">
        <v>6342.11</v>
      </c>
      <c r="J3196">
        <v>0</v>
      </c>
      <c r="K3196">
        <v>25368.44</v>
      </c>
      <c r="L3196">
        <v>2638.51</v>
      </c>
      <c r="M3196">
        <f t="shared" si="149"/>
        <v>25368.44</v>
      </c>
      <c r="N3196" t="str">
        <f t="shared" si="147"/>
        <v>Q2</v>
      </c>
      <c r="O3196" s="2">
        <f t="shared" si="148"/>
        <v>10.400757791965136</v>
      </c>
      <c r="P3196" t="str">
        <f>VLOOKUP(retail_sales_2023!C3196,customers!A:J,5,)</f>
        <v>Bhubaneswar</v>
      </c>
      <c r="Q3196" t="str">
        <f>VLOOKUP(C3196,customers!A:J,10,0)</f>
        <v>Premium</v>
      </c>
    </row>
    <row r="3197" spans="1:17" x14ac:dyDescent="0.3">
      <c r="A3197" t="s">
        <v>4284</v>
      </c>
      <c r="B3197" s="1">
        <v>45094</v>
      </c>
      <c r="C3197" t="s">
        <v>71</v>
      </c>
      <c r="D3197" t="s">
        <v>72</v>
      </c>
      <c r="E3197" t="s">
        <v>15</v>
      </c>
      <c r="F3197" t="s">
        <v>16</v>
      </c>
      <c r="G3197" t="s">
        <v>296</v>
      </c>
      <c r="H3197">
        <v>1</v>
      </c>
      <c r="I3197">
        <v>937.18</v>
      </c>
      <c r="J3197">
        <v>0.1</v>
      </c>
      <c r="K3197">
        <v>843.46</v>
      </c>
      <c r="L3197">
        <v>368.07</v>
      </c>
      <c r="M3197">
        <f t="shared" si="149"/>
        <v>843.46199999999999</v>
      </c>
      <c r="N3197" t="str">
        <f t="shared" si="147"/>
        <v>Q2</v>
      </c>
      <c r="O3197" s="2">
        <f t="shared" si="148"/>
        <v>43.638109691034543</v>
      </c>
      <c r="P3197" t="str">
        <f>VLOOKUP(retail_sales_2023!C3197,customers!A:J,5,)</f>
        <v>Bengaluru</v>
      </c>
      <c r="Q3197" t="str">
        <f>VLOOKUP(C3197,customers!A:J,10,0)</f>
        <v>Premium</v>
      </c>
    </row>
    <row r="3198" spans="1:17" x14ac:dyDescent="0.3">
      <c r="A3198" t="s">
        <v>4285</v>
      </c>
      <c r="B3198" s="1">
        <v>44979</v>
      </c>
      <c r="C3198" t="s">
        <v>198</v>
      </c>
      <c r="D3198" t="s">
        <v>199</v>
      </c>
      <c r="E3198" t="s">
        <v>27</v>
      </c>
      <c r="F3198" t="s">
        <v>28</v>
      </c>
      <c r="G3198" t="s">
        <v>466</v>
      </c>
      <c r="H3198">
        <v>5</v>
      </c>
      <c r="I3198">
        <v>3328.68</v>
      </c>
      <c r="J3198">
        <v>0.05</v>
      </c>
      <c r="K3198">
        <v>15811.23</v>
      </c>
      <c r="L3198">
        <v>3701.15</v>
      </c>
      <c r="M3198">
        <f t="shared" si="149"/>
        <v>15811.229999999998</v>
      </c>
      <c r="N3198" t="str">
        <f t="shared" si="147"/>
        <v>Q1</v>
      </c>
      <c r="O3198" s="2">
        <f t="shared" si="148"/>
        <v>23.408362284275167</v>
      </c>
      <c r="P3198" t="str">
        <f>VLOOKUP(retail_sales_2023!C3198,customers!A:J,5,)</f>
        <v>Delhi</v>
      </c>
      <c r="Q3198" t="str">
        <f>VLOOKUP(C3198,customers!A:J,10,0)</f>
        <v>Regular</v>
      </c>
    </row>
    <row r="3199" spans="1:17" x14ac:dyDescent="0.3">
      <c r="A3199" t="s">
        <v>4286</v>
      </c>
      <c r="B3199" s="1">
        <v>45027</v>
      </c>
      <c r="C3199" t="s">
        <v>234</v>
      </c>
      <c r="D3199" t="s">
        <v>260</v>
      </c>
      <c r="E3199" t="s">
        <v>33</v>
      </c>
      <c r="F3199" t="s">
        <v>16</v>
      </c>
      <c r="G3199" t="s">
        <v>192</v>
      </c>
      <c r="H3199">
        <v>2</v>
      </c>
      <c r="I3199">
        <v>385.11</v>
      </c>
      <c r="J3199">
        <v>0.05</v>
      </c>
      <c r="K3199">
        <v>731.71</v>
      </c>
      <c r="L3199">
        <v>329.69</v>
      </c>
      <c r="M3199">
        <f t="shared" si="149"/>
        <v>731.70899999999995</v>
      </c>
      <c r="N3199" t="str">
        <f t="shared" si="147"/>
        <v>Q2</v>
      </c>
      <c r="O3199" s="2">
        <f t="shared" si="148"/>
        <v>45.057468122616882</v>
      </c>
      <c r="P3199" t="str">
        <f>VLOOKUP(retail_sales_2023!C3199,customers!A:J,5,)</f>
        <v>Mumbai</v>
      </c>
      <c r="Q3199" t="str">
        <f>VLOOKUP(C3199,customers!A:J,10,0)</f>
        <v>Occasional</v>
      </c>
    </row>
    <row r="3200" spans="1:17" x14ac:dyDescent="0.3">
      <c r="A3200" t="s">
        <v>4287</v>
      </c>
      <c r="B3200" s="1">
        <v>45016</v>
      </c>
      <c r="C3200" t="s">
        <v>1177</v>
      </c>
      <c r="D3200" t="s">
        <v>1178</v>
      </c>
      <c r="E3200" t="s">
        <v>27</v>
      </c>
      <c r="F3200" t="s">
        <v>81</v>
      </c>
      <c r="G3200" t="s">
        <v>101</v>
      </c>
      <c r="H3200">
        <v>2</v>
      </c>
      <c r="I3200">
        <v>1165.8800000000001</v>
      </c>
      <c r="J3200">
        <v>0.1</v>
      </c>
      <c r="K3200">
        <v>2098.58</v>
      </c>
      <c r="L3200">
        <v>694.54</v>
      </c>
      <c r="M3200">
        <f t="shared" si="149"/>
        <v>2098.5840000000003</v>
      </c>
      <c r="N3200" t="str">
        <f t="shared" si="147"/>
        <v>Q1</v>
      </c>
      <c r="O3200" s="2">
        <f t="shared" si="148"/>
        <v>33.095712338819581</v>
      </c>
      <c r="P3200" t="str">
        <f>VLOOKUP(retail_sales_2023!C3200,customers!A:J,5,)</f>
        <v>Amritsar</v>
      </c>
      <c r="Q3200" t="str">
        <f>VLOOKUP(C3200,customers!A:J,10,0)</f>
        <v>Regular</v>
      </c>
    </row>
    <row r="3201" spans="1:17" x14ac:dyDescent="0.3">
      <c r="A3201" t="s">
        <v>4288</v>
      </c>
      <c r="B3201" s="1">
        <v>45141</v>
      </c>
      <c r="C3201" t="s">
        <v>2191</v>
      </c>
      <c r="D3201" t="s">
        <v>2370</v>
      </c>
      <c r="E3201" t="s">
        <v>15</v>
      </c>
      <c r="F3201" t="s">
        <v>81</v>
      </c>
      <c r="G3201" t="s">
        <v>101</v>
      </c>
      <c r="H3201">
        <v>4</v>
      </c>
      <c r="I3201">
        <v>536.84</v>
      </c>
      <c r="J3201">
        <v>0.2</v>
      </c>
      <c r="K3201">
        <v>1717.89</v>
      </c>
      <c r="L3201">
        <v>628.33000000000004</v>
      </c>
      <c r="M3201">
        <f t="shared" si="149"/>
        <v>1717.8880000000001</v>
      </c>
      <c r="N3201" t="str">
        <f t="shared" si="147"/>
        <v>Q3</v>
      </c>
      <c r="O3201" s="2">
        <f t="shared" si="148"/>
        <v>36.575682959910125</v>
      </c>
      <c r="P3201" t="str">
        <f>VLOOKUP(retail_sales_2023!C3201,customers!A:J,5,)</f>
        <v>Hyderabad</v>
      </c>
      <c r="Q3201" t="str">
        <f>VLOOKUP(C3201,customers!A:J,10,0)</f>
        <v>Premium</v>
      </c>
    </row>
    <row r="3202" spans="1:17" x14ac:dyDescent="0.3">
      <c r="A3202" t="s">
        <v>4289</v>
      </c>
      <c r="B3202" s="1">
        <v>45107</v>
      </c>
      <c r="C3202" t="s">
        <v>3538</v>
      </c>
      <c r="D3202" t="s">
        <v>3539</v>
      </c>
      <c r="E3202" t="s">
        <v>27</v>
      </c>
      <c r="F3202" t="s">
        <v>22</v>
      </c>
      <c r="G3202" t="s">
        <v>516</v>
      </c>
      <c r="H3202">
        <v>1</v>
      </c>
      <c r="I3202">
        <v>11406.86</v>
      </c>
      <c r="J3202">
        <v>0.15</v>
      </c>
      <c r="K3202">
        <v>9695.83</v>
      </c>
      <c r="L3202">
        <v>2320.44</v>
      </c>
      <c r="M3202">
        <f t="shared" si="149"/>
        <v>9695.8310000000001</v>
      </c>
      <c r="N3202" t="str">
        <f t="shared" si="147"/>
        <v>Q2</v>
      </c>
      <c r="O3202" s="2">
        <f t="shared" si="148"/>
        <v>23.932350299046085</v>
      </c>
      <c r="P3202" t="str">
        <f>VLOOKUP(retail_sales_2023!C3202,customers!A:J,5,)</f>
        <v>Jaipur</v>
      </c>
      <c r="Q3202" t="str">
        <f>VLOOKUP(C3202,customers!A:J,10,0)</f>
        <v>Premium</v>
      </c>
    </row>
    <row r="3203" spans="1:17" x14ac:dyDescent="0.3">
      <c r="A3203" t="s">
        <v>4290</v>
      </c>
      <c r="B3203" s="1">
        <v>44990</v>
      </c>
      <c r="C3203" t="s">
        <v>1988</v>
      </c>
      <c r="D3203" t="s">
        <v>1989</v>
      </c>
      <c r="E3203" t="s">
        <v>15</v>
      </c>
      <c r="F3203" t="s">
        <v>81</v>
      </c>
      <c r="G3203" t="s">
        <v>82</v>
      </c>
      <c r="H3203">
        <v>2</v>
      </c>
      <c r="I3203">
        <v>2308.56</v>
      </c>
      <c r="J3203">
        <v>0</v>
      </c>
      <c r="K3203">
        <v>4617.12</v>
      </c>
      <c r="L3203">
        <v>1550.97</v>
      </c>
      <c r="M3203">
        <f t="shared" si="149"/>
        <v>4617.12</v>
      </c>
      <c r="N3203" t="str">
        <f t="shared" ref="N3203:N3266" si="150">"Q"&amp;ROUNDUP(MONTH(B3203)/3,0)</f>
        <v>Q1</v>
      </c>
      <c r="O3203" s="2">
        <f t="shared" ref="O3203:O3266" si="151">(L3203/K3203)*100</f>
        <v>33.591719513462941</v>
      </c>
      <c r="P3203" t="str">
        <f>VLOOKUP(retail_sales_2023!C3203,customers!A:J,5,)</f>
        <v>Bengaluru</v>
      </c>
      <c r="Q3203" t="str">
        <f>VLOOKUP(C3203,customers!A:J,10,0)</f>
        <v>Premium</v>
      </c>
    </row>
    <row r="3204" spans="1:17" x14ac:dyDescent="0.3">
      <c r="A3204" t="s">
        <v>4291</v>
      </c>
      <c r="B3204" s="1">
        <v>44992</v>
      </c>
      <c r="C3204" t="s">
        <v>663</v>
      </c>
      <c r="D3204" t="s">
        <v>1776</v>
      </c>
      <c r="E3204" t="s">
        <v>27</v>
      </c>
      <c r="F3204" t="s">
        <v>22</v>
      </c>
      <c r="G3204" t="s">
        <v>196</v>
      </c>
      <c r="H3204">
        <v>1</v>
      </c>
      <c r="I3204">
        <v>24091.26</v>
      </c>
      <c r="J3204">
        <v>0</v>
      </c>
      <c r="K3204">
        <v>24091.26</v>
      </c>
      <c r="L3204">
        <v>7275.09</v>
      </c>
      <c r="M3204">
        <f t="shared" si="149"/>
        <v>24091.26</v>
      </c>
      <c r="N3204" t="str">
        <f t="shared" si="150"/>
        <v>Q1</v>
      </c>
      <c r="O3204" s="2">
        <f t="shared" si="151"/>
        <v>30.198046926561751</v>
      </c>
      <c r="P3204" t="str">
        <f>VLOOKUP(retail_sales_2023!C3204,customers!A:J,5,)</f>
        <v>Lucknow</v>
      </c>
      <c r="Q3204" t="str">
        <f>VLOOKUP(C3204,customers!A:J,10,0)</f>
        <v>Premium</v>
      </c>
    </row>
    <row r="3205" spans="1:17" x14ac:dyDescent="0.3">
      <c r="A3205" t="s">
        <v>4292</v>
      </c>
      <c r="B3205" s="1">
        <v>45030</v>
      </c>
      <c r="C3205" t="s">
        <v>838</v>
      </c>
      <c r="D3205" t="s">
        <v>839</v>
      </c>
      <c r="E3205" t="s">
        <v>21</v>
      </c>
      <c r="F3205" t="s">
        <v>52</v>
      </c>
      <c r="G3205" t="s">
        <v>200</v>
      </c>
      <c r="H3205">
        <v>2</v>
      </c>
      <c r="I3205">
        <v>773.72</v>
      </c>
      <c r="J3205">
        <v>0.15</v>
      </c>
      <c r="K3205">
        <v>1315.32</v>
      </c>
      <c r="L3205">
        <v>99.6</v>
      </c>
      <c r="M3205">
        <f t="shared" ref="M3205:M3268" si="152">H3205*I3205*(1-J3205)</f>
        <v>1315.3240000000001</v>
      </c>
      <c r="N3205" t="str">
        <f t="shared" si="150"/>
        <v>Q2</v>
      </c>
      <c r="O3205" s="2">
        <f t="shared" si="151"/>
        <v>7.5723017972812698</v>
      </c>
      <c r="P3205" t="str">
        <f>VLOOKUP(retail_sales_2023!C3205,customers!A:J,5,)</f>
        <v>Patna</v>
      </c>
      <c r="Q3205" t="str">
        <f>VLOOKUP(C3205,customers!A:J,10,0)</f>
        <v>Regular</v>
      </c>
    </row>
    <row r="3206" spans="1:17" x14ac:dyDescent="0.3">
      <c r="A3206" t="s">
        <v>4293</v>
      </c>
      <c r="B3206" s="1">
        <v>44998</v>
      </c>
      <c r="C3206" t="s">
        <v>1195</v>
      </c>
      <c r="D3206" t="s">
        <v>1196</v>
      </c>
      <c r="E3206" t="s">
        <v>33</v>
      </c>
      <c r="F3206" t="s">
        <v>43</v>
      </c>
      <c r="G3206" t="s">
        <v>128</v>
      </c>
      <c r="H3206">
        <v>1</v>
      </c>
      <c r="I3206">
        <v>33101.360000000001</v>
      </c>
      <c r="J3206">
        <v>0</v>
      </c>
      <c r="K3206">
        <v>33101.360000000001</v>
      </c>
      <c r="L3206">
        <v>4687.84</v>
      </c>
      <c r="M3206">
        <f t="shared" si="152"/>
        <v>33101.360000000001</v>
      </c>
      <c r="N3206" t="str">
        <f t="shared" si="150"/>
        <v>Q1</v>
      </c>
      <c r="O3206" s="2">
        <f t="shared" si="151"/>
        <v>14.162076724340029</v>
      </c>
      <c r="P3206" t="str">
        <f>VLOOKUP(retail_sales_2023!C3206,customers!A:J,5,)</f>
        <v>Surat</v>
      </c>
      <c r="Q3206" t="str">
        <f>VLOOKUP(C3206,customers!A:J,10,0)</f>
        <v>Premium</v>
      </c>
    </row>
    <row r="3207" spans="1:17" x14ac:dyDescent="0.3">
      <c r="A3207" t="s">
        <v>4294</v>
      </c>
      <c r="B3207" s="1">
        <v>44952</v>
      </c>
      <c r="C3207" t="s">
        <v>95</v>
      </c>
      <c r="D3207" t="s">
        <v>96</v>
      </c>
      <c r="E3207" t="s">
        <v>15</v>
      </c>
      <c r="F3207" t="s">
        <v>38</v>
      </c>
      <c r="G3207" t="s">
        <v>65</v>
      </c>
      <c r="H3207">
        <v>1</v>
      </c>
      <c r="I3207">
        <v>2957.7</v>
      </c>
      <c r="J3207">
        <v>0.05</v>
      </c>
      <c r="K3207">
        <v>2809.81</v>
      </c>
      <c r="L3207">
        <v>777.39</v>
      </c>
      <c r="M3207">
        <f t="shared" si="152"/>
        <v>2809.8149999999996</v>
      </c>
      <c r="N3207" t="str">
        <f t="shared" si="150"/>
        <v>Q1</v>
      </c>
      <c r="O3207" s="2">
        <f t="shared" si="151"/>
        <v>27.666995277260742</v>
      </c>
      <c r="P3207" t="str">
        <f>VLOOKUP(retail_sales_2023!C3207,customers!A:J,5,)</f>
        <v>Bengaluru</v>
      </c>
      <c r="Q3207" t="str">
        <f>VLOOKUP(C3207,customers!A:J,10,0)</f>
        <v>Premium</v>
      </c>
    </row>
    <row r="3208" spans="1:17" x14ac:dyDescent="0.3">
      <c r="A3208" t="s">
        <v>4295</v>
      </c>
      <c r="B3208" s="1">
        <v>44960</v>
      </c>
      <c r="C3208" t="s">
        <v>690</v>
      </c>
      <c r="D3208" t="s">
        <v>691</v>
      </c>
      <c r="E3208" t="s">
        <v>33</v>
      </c>
      <c r="F3208" t="s">
        <v>81</v>
      </c>
      <c r="G3208" t="s">
        <v>158</v>
      </c>
      <c r="H3208">
        <v>1</v>
      </c>
      <c r="I3208">
        <v>2792.76</v>
      </c>
      <c r="J3208">
        <v>0.1</v>
      </c>
      <c r="K3208">
        <v>2513.48</v>
      </c>
      <c r="L3208">
        <v>531.75</v>
      </c>
      <c r="M3208">
        <f t="shared" si="152"/>
        <v>2513.4840000000004</v>
      </c>
      <c r="N3208" t="str">
        <f t="shared" si="150"/>
        <v>Q1</v>
      </c>
      <c r="O3208" s="2">
        <f t="shared" si="151"/>
        <v>21.155927240320192</v>
      </c>
      <c r="P3208" t="str">
        <f>VLOOKUP(retail_sales_2023!C3208,customers!A:J,5,)</f>
        <v>Surat</v>
      </c>
      <c r="Q3208" t="str">
        <f>VLOOKUP(C3208,customers!A:J,10,0)</f>
        <v>Premium</v>
      </c>
    </row>
    <row r="3209" spans="1:17" x14ac:dyDescent="0.3">
      <c r="A3209" t="s">
        <v>4296</v>
      </c>
      <c r="B3209" s="1">
        <v>45189</v>
      </c>
      <c r="C3209" t="s">
        <v>867</v>
      </c>
      <c r="D3209" t="s">
        <v>868</v>
      </c>
      <c r="E3209" t="s">
        <v>33</v>
      </c>
      <c r="F3209" t="s">
        <v>28</v>
      </c>
      <c r="G3209" t="s">
        <v>325</v>
      </c>
      <c r="H3209">
        <v>4</v>
      </c>
      <c r="I3209">
        <v>2452.81</v>
      </c>
      <c r="J3209">
        <v>0.05</v>
      </c>
      <c r="K3209">
        <v>9320.68</v>
      </c>
      <c r="L3209">
        <v>2320.41</v>
      </c>
      <c r="M3209">
        <f t="shared" si="152"/>
        <v>9320.6779999999999</v>
      </c>
      <c r="N3209" t="str">
        <f t="shared" si="150"/>
        <v>Q3</v>
      </c>
      <c r="O3209" s="2">
        <f t="shared" si="151"/>
        <v>24.895286609989828</v>
      </c>
      <c r="P3209" t="str">
        <f>VLOOKUP(retail_sales_2023!C3209,customers!A:J,5,)</f>
        <v>Nagpur</v>
      </c>
      <c r="Q3209" t="str">
        <f>VLOOKUP(C3209,customers!A:J,10,0)</f>
        <v>Regular</v>
      </c>
    </row>
    <row r="3210" spans="1:17" x14ac:dyDescent="0.3">
      <c r="A3210" t="s">
        <v>4297</v>
      </c>
      <c r="B3210" s="1">
        <v>45061</v>
      </c>
      <c r="C3210" t="s">
        <v>1906</v>
      </c>
      <c r="D3210" t="s">
        <v>1907</v>
      </c>
      <c r="E3210" t="s">
        <v>27</v>
      </c>
      <c r="F3210" t="s">
        <v>81</v>
      </c>
      <c r="G3210" t="s">
        <v>158</v>
      </c>
      <c r="H3210">
        <v>5</v>
      </c>
      <c r="I3210">
        <v>4558.34</v>
      </c>
      <c r="J3210">
        <v>0</v>
      </c>
      <c r="K3210">
        <v>22791.7</v>
      </c>
      <c r="L3210">
        <v>5452.83</v>
      </c>
      <c r="M3210">
        <f t="shared" si="152"/>
        <v>22791.7</v>
      </c>
      <c r="N3210" t="str">
        <f t="shared" si="150"/>
        <v>Q2</v>
      </c>
      <c r="O3210" s="2">
        <f t="shared" si="151"/>
        <v>23.924630457578854</v>
      </c>
      <c r="P3210" t="str">
        <f>VLOOKUP(retail_sales_2023!C3210,customers!A:J,5,)</f>
        <v>Amritsar</v>
      </c>
      <c r="Q3210" t="str">
        <f>VLOOKUP(C3210,customers!A:J,10,0)</f>
        <v>Regular</v>
      </c>
    </row>
    <row r="3211" spans="1:17" x14ac:dyDescent="0.3">
      <c r="A3211" t="s">
        <v>4298</v>
      </c>
      <c r="B3211" s="1">
        <v>44971</v>
      </c>
      <c r="C3211" t="s">
        <v>1403</v>
      </c>
      <c r="D3211" t="s">
        <v>1404</v>
      </c>
      <c r="E3211" t="s">
        <v>27</v>
      </c>
      <c r="F3211" t="s">
        <v>43</v>
      </c>
      <c r="G3211" t="s">
        <v>178</v>
      </c>
      <c r="H3211">
        <v>3</v>
      </c>
      <c r="I3211">
        <v>76957.05</v>
      </c>
      <c r="J3211">
        <v>0.2</v>
      </c>
      <c r="K3211">
        <v>184696.92</v>
      </c>
      <c r="L3211">
        <v>28801.89</v>
      </c>
      <c r="M3211">
        <f t="shared" si="152"/>
        <v>184696.92000000004</v>
      </c>
      <c r="N3211" t="str">
        <f t="shared" si="150"/>
        <v>Q1</v>
      </c>
      <c r="O3211" s="2">
        <f t="shared" si="151"/>
        <v>15.594136599570799</v>
      </c>
      <c r="P3211" t="str">
        <f>VLOOKUP(retail_sales_2023!C3211,customers!A:J,5,)</f>
        <v>Jaipur</v>
      </c>
      <c r="Q3211" t="str">
        <f>VLOOKUP(C3211,customers!A:J,10,0)</f>
        <v>Occasional</v>
      </c>
    </row>
    <row r="3212" spans="1:17" x14ac:dyDescent="0.3">
      <c r="A3212" t="s">
        <v>4299</v>
      </c>
      <c r="B3212" s="1">
        <v>45258</v>
      </c>
      <c r="C3212" t="s">
        <v>1758</v>
      </c>
      <c r="D3212" t="s">
        <v>1759</v>
      </c>
      <c r="E3212" t="s">
        <v>15</v>
      </c>
      <c r="F3212" t="s">
        <v>43</v>
      </c>
      <c r="G3212" t="s">
        <v>128</v>
      </c>
      <c r="H3212">
        <v>3</v>
      </c>
      <c r="I3212">
        <v>30566.57</v>
      </c>
      <c r="J3212">
        <v>0</v>
      </c>
      <c r="K3212">
        <v>91699.71</v>
      </c>
      <c r="L3212">
        <v>-11054.02</v>
      </c>
      <c r="M3212">
        <f t="shared" si="152"/>
        <v>91699.709999999992</v>
      </c>
      <c r="N3212" t="str">
        <f t="shared" si="150"/>
        <v>Q4</v>
      </c>
      <c r="O3212" s="2">
        <f t="shared" si="151"/>
        <v>-12.05458555975804</v>
      </c>
      <c r="P3212" t="str">
        <f>VLOOKUP(retail_sales_2023!C3212,customers!A:J,5,)</f>
        <v>Kochi</v>
      </c>
      <c r="Q3212" t="str">
        <f>VLOOKUP(C3212,customers!A:J,10,0)</f>
        <v>Premium</v>
      </c>
    </row>
    <row r="3213" spans="1:17" x14ac:dyDescent="0.3">
      <c r="A3213" t="s">
        <v>4300</v>
      </c>
      <c r="B3213" s="1">
        <v>45187</v>
      </c>
      <c r="C3213" t="s">
        <v>212</v>
      </c>
      <c r="D3213" t="s">
        <v>213</v>
      </c>
      <c r="E3213" t="s">
        <v>33</v>
      </c>
      <c r="F3213" t="s">
        <v>43</v>
      </c>
      <c r="G3213" t="s">
        <v>121</v>
      </c>
      <c r="H3213">
        <v>5</v>
      </c>
      <c r="I3213">
        <v>62124.43</v>
      </c>
      <c r="J3213">
        <v>0</v>
      </c>
      <c r="K3213">
        <v>310622.15000000002</v>
      </c>
      <c r="L3213">
        <v>33246.910000000003</v>
      </c>
      <c r="M3213">
        <f t="shared" si="152"/>
        <v>310622.15000000002</v>
      </c>
      <c r="N3213" t="str">
        <f t="shared" si="150"/>
        <v>Q3</v>
      </c>
      <c r="O3213" s="2">
        <f t="shared" si="151"/>
        <v>10.703328787081025</v>
      </c>
      <c r="P3213" t="str">
        <f>VLOOKUP(retail_sales_2023!C3213,customers!A:J,5,)</f>
        <v>Nagpur</v>
      </c>
      <c r="Q3213" t="str">
        <f>VLOOKUP(C3213,customers!A:J,10,0)</f>
        <v>Premium</v>
      </c>
    </row>
    <row r="3214" spans="1:17" x14ac:dyDescent="0.3">
      <c r="A3214" t="s">
        <v>4301</v>
      </c>
      <c r="B3214" s="1">
        <v>45105</v>
      </c>
      <c r="C3214" t="s">
        <v>180</v>
      </c>
      <c r="D3214" t="s">
        <v>181</v>
      </c>
      <c r="E3214" t="s">
        <v>15</v>
      </c>
      <c r="F3214" t="s">
        <v>52</v>
      </c>
      <c r="G3214" t="s">
        <v>117</v>
      </c>
      <c r="H3214">
        <v>3</v>
      </c>
      <c r="I3214">
        <v>503.48</v>
      </c>
      <c r="J3214">
        <v>0.15</v>
      </c>
      <c r="K3214">
        <v>1283.8699999999999</v>
      </c>
      <c r="L3214">
        <v>117.43</v>
      </c>
      <c r="M3214">
        <f t="shared" si="152"/>
        <v>1283.874</v>
      </c>
      <c r="N3214" t="str">
        <f t="shared" si="150"/>
        <v>Q2</v>
      </c>
      <c r="O3214" s="2">
        <f t="shared" si="151"/>
        <v>9.1465646833402143</v>
      </c>
      <c r="P3214" t="str">
        <f>VLOOKUP(retail_sales_2023!C3214,customers!A:J,5,)</f>
        <v>Kochi</v>
      </c>
      <c r="Q3214" t="str">
        <f>VLOOKUP(C3214,customers!A:J,10,0)</f>
        <v>Premium</v>
      </c>
    </row>
    <row r="3215" spans="1:17" x14ac:dyDescent="0.3">
      <c r="A3215" t="s">
        <v>4302</v>
      </c>
      <c r="B3215" s="1">
        <v>45198</v>
      </c>
      <c r="C3215" t="s">
        <v>361</v>
      </c>
      <c r="D3215" t="s">
        <v>362</v>
      </c>
      <c r="E3215" t="s">
        <v>15</v>
      </c>
      <c r="F3215" t="s">
        <v>52</v>
      </c>
      <c r="G3215" t="s">
        <v>133</v>
      </c>
      <c r="H3215">
        <v>1</v>
      </c>
      <c r="I3215">
        <v>564.05999999999995</v>
      </c>
      <c r="J3215">
        <v>0.05</v>
      </c>
      <c r="K3215">
        <v>535.86</v>
      </c>
      <c r="L3215">
        <v>50.42</v>
      </c>
      <c r="M3215">
        <f t="shared" si="152"/>
        <v>535.85699999999997</v>
      </c>
      <c r="N3215" t="str">
        <f t="shared" si="150"/>
        <v>Q3</v>
      </c>
      <c r="O3215" s="2">
        <f t="shared" si="151"/>
        <v>9.4091740379949975</v>
      </c>
      <c r="P3215" t="str">
        <f>VLOOKUP(retail_sales_2023!C3215,customers!A:J,5,)</f>
        <v>Hyderabad</v>
      </c>
      <c r="Q3215" t="str">
        <f>VLOOKUP(C3215,customers!A:J,10,0)</f>
        <v>Premium</v>
      </c>
    </row>
    <row r="3216" spans="1:17" x14ac:dyDescent="0.3">
      <c r="A3216" t="s">
        <v>4303</v>
      </c>
      <c r="B3216" s="1">
        <v>45040</v>
      </c>
      <c r="C3216" t="s">
        <v>1711</v>
      </c>
      <c r="D3216" t="s">
        <v>1712</v>
      </c>
      <c r="E3216" t="s">
        <v>21</v>
      </c>
      <c r="F3216" t="s">
        <v>22</v>
      </c>
      <c r="G3216" t="s">
        <v>516</v>
      </c>
      <c r="H3216">
        <v>2</v>
      </c>
      <c r="I3216">
        <v>11809.64</v>
      </c>
      <c r="J3216">
        <v>0</v>
      </c>
      <c r="K3216">
        <v>23619.279999999999</v>
      </c>
      <c r="L3216">
        <v>5958.72</v>
      </c>
      <c r="M3216">
        <f t="shared" si="152"/>
        <v>23619.279999999999</v>
      </c>
      <c r="N3216" t="str">
        <f t="shared" si="150"/>
        <v>Q2</v>
      </c>
      <c r="O3216" s="2">
        <f t="shared" si="151"/>
        <v>25.228203399934294</v>
      </c>
      <c r="P3216" t="str">
        <f>VLOOKUP(retail_sales_2023!C3216,customers!A:J,5,)</f>
        <v>Bhubaneswar</v>
      </c>
      <c r="Q3216" t="str">
        <f>VLOOKUP(C3216,customers!A:J,10,0)</f>
        <v>Regular</v>
      </c>
    </row>
    <row r="3217" spans="1:17" x14ac:dyDescent="0.3">
      <c r="A3217" t="s">
        <v>4304</v>
      </c>
      <c r="B3217" s="1">
        <v>45167</v>
      </c>
      <c r="C3217" t="s">
        <v>2938</v>
      </c>
      <c r="D3217" t="s">
        <v>2939</v>
      </c>
      <c r="E3217" t="s">
        <v>33</v>
      </c>
      <c r="F3217" t="s">
        <v>81</v>
      </c>
      <c r="G3217" t="s">
        <v>105</v>
      </c>
      <c r="H3217">
        <v>2</v>
      </c>
      <c r="I3217">
        <v>2758.59</v>
      </c>
      <c r="J3217">
        <v>0</v>
      </c>
      <c r="K3217">
        <v>5517.18</v>
      </c>
      <c r="L3217">
        <v>1841.63</v>
      </c>
      <c r="M3217">
        <f t="shared" si="152"/>
        <v>5517.18</v>
      </c>
      <c r="N3217" t="str">
        <f t="shared" si="150"/>
        <v>Q3</v>
      </c>
      <c r="O3217" s="2">
        <f t="shared" si="151"/>
        <v>33.379915101555504</v>
      </c>
      <c r="P3217" t="str">
        <f>VLOOKUP(retail_sales_2023!C3217,customers!A:J,5,)</f>
        <v>Mumbai</v>
      </c>
      <c r="Q3217" t="str">
        <f>VLOOKUP(C3217,customers!A:J,10,0)</f>
        <v>Regular</v>
      </c>
    </row>
    <row r="3218" spans="1:17" x14ac:dyDescent="0.3">
      <c r="A3218" t="s">
        <v>4305</v>
      </c>
      <c r="B3218" s="1">
        <v>45134</v>
      </c>
      <c r="C3218" t="s">
        <v>2454</v>
      </c>
      <c r="D3218" t="s">
        <v>2455</v>
      </c>
      <c r="E3218" t="s">
        <v>33</v>
      </c>
      <c r="F3218" t="s">
        <v>43</v>
      </c>
      <c r="G3218" t="s">
        <v>154</v>
      </c>
      <c r="H3218">
        <v>5</v>
      </c>
      <c r="I3218">
        <v>66895.23</v>
      </c>
      <c r="J3218">
        <v>0</v>
      </c>
      <c r="K3218">
        <v>334476.15000000002</v>
      </c>
      <c r="L3218">
        <v>33226.870000000003</v>
      </c>
      <c r="M3218">
        <f t="shared" si="152"/>
        <v>334476.14999999997</v>
      </c>
      <c r="N3218" t="str">
        <f t="shared" si="150"/>
        <v>Q3</v>
      </c>
      <c r="O3218" s="2">
        <f t="shared" si="151"/>
        <v>9.9340027682093321</v>
      </c>
      <c r="P3218" t="str">
        <f>VLOOKUP(retail_sales_2023!C3218,customers!A:J,5,)</f>
        <v>Pune</v>
      </c>
      <c r="Q3218" t="str">
        <f>VLOOKUP(C3218,customers!A:J,10,0)</f>
        <v>Regular</v>
      </c>
    </row>
    <row r="3219" spans="1:17" x14ac:dyDescent="0.3">
      <c r="A3219" t="s">
        <v>4306</v>
      </c>
      <c r="B3219" s="1">
        <v>45277</v>
      </c>
      <c r="C3219" t="s">
        <v>331</v>
      </c>
      <c r="D3219" t="s">
        <v>332</v>
      </c>
      <c r="E3219" t="s">
        <v>15</v>
      </c>
      <c r="F3219" t="s">
        <v>52</v>
      </c>
      <c r="G3219" t="s">
        <v>53</v>
      </c>
      <c r="H3219">
        <v>6</v>
      </c>
      <c r="I3219">
        <v>462.35</v>
      </c>
      <c r="J3219">
        <v>0.2</v>
      </c>
      <c r="K3219">
        <v>2219.2800000000002</v>
      </c>
      <c r="L3219">
        <v>153.19999999999999</v>
      </c>
      <c r="M3219">
        <f t="shared" si="152"/>
        <v>2219.2800000000002</v>
      </c>
      <c r="N3219" t="str">
        <f t="shared" si="150"/>
        <v>Q4</v>
      </c>
      <c r="O3219" s="2">
        <f t="shared" si="151"/>
        <v>6.9031397570383177</v>
      </c>
      <c r="P3219" t="str">
        <f>VLOOKUP(retail_sales_2023!C3219,customers!A:J,5,)</f>
        <v>Kochi</v>
      </c>
      <c r="Q3219" t="str">
        <f>VLOOKUP(C3219,customers!A:J,10,0)</f>
        <v>Premium</v>
      </c>
    </row>
    <row r="3220" spans="1:17" x14ac:dyDescent="0.3">
      <c r="A3220" t="s">
        <v>4307</v>
      </c>
      <c r="B3220" s="1">
        <v>44933</v>
      </c>
      <c r="C3220" t="s">
        <v>989</v>
      </c>
      <c r="D3220" t="s">
        <v>990</v>
      </c>
      <c r="E3220" t="s">
        <v>27</v>
      </c>
      <c r="F3220" t="s">
        <v>52</v>
      </c>
      <c r="G3220" t="s">
        <v>169</v>
      </c>
      <c r="H3220">
        <v>6</v>
      </c>
      <c r="I3220">
        <v>303.54000000000002</v>
      </c>
      <c r="J3220">
        <v>0.1</v>
      </c>
      <c r="K3220">
        <v>1639.12</v>
      </c>
      <c r="L3220">
        <v>133.88999999999999</v>
      </c>
      <c r="M3220">
        <f t="shared" si="152"/>
        <v>1639.1160000000002</v>
      </c>
      <c r="N3220" t="str">
        <f t="shared" si="150"/>
        <v>Q1</v>
      </c>
      <c r="O3220" s="2">
        <f t="shared" si="151"/>
        <v>8.1684074381375371</v>
      </c>
      <c r="P3220" t="str">
        <f>VLOOKUP(retail_sales_2023!C3220,customers!A:J,5,)</f>
        <v>Chandigarh</v>
      </c>
      <c r="Q3220" t="str">
        <f>VLOOKUP(C3220,customers!A:J,10,0)</f>
        <v>Premium</v>
      </c>
    </row>
    <row r="3221" spans="1:17" x14ac:dyDescent="0.3">
      <c r="A3221" t="s">
        <v>4308</v>
      </c>
      <c r="B3221" s="1">
        <v>45100</v>
      </c>
      <c r="C3221" t="s">
        <v>1827</v>
      </c>
      <c r="D3221" t="s">
        <v>1828</v>
      </c>
      <c r="E3221" t="s">
        <v>33</v>
      </c>
      <c r="F3221" t="s">
        <v>43</v>
      </c>
      <c r="G3221" t="s">
        <v>243</v>
      </c>
      <c r="H3221">
        <v>1</v>
      </c>
      <c r="I3221">
        <v>56118.85</v>
      </c>
      <c r="J3221">
        <v>0.05</v>
      </c>
      <c r="K3221">
        <v>53312.91</v>
      </c>
      <c r="L3221">
        <v>8177.99</v>
      </c>
      <c r="M3221">
        <f t="shared" si="152"/>
        <v>53312.907499999994</v>
      </c>
      <c r="N3221" t="str">
        <f t="shared" si="150"/>
        <v>Q2</v>
      </c>
      <c r="O3221" s="2">
        <f t="shared" si="151"/>
        <v>15.339605360127592</v>
      </c>
      <c r="P3221" t="str">
        <f>VLOOKUP(retail_sales_2023!C3221,customers!A:J,5,)</f>
        <v>Mumbai</v>
      </c>
      <c r="Q3221" t="str">
        <f>VLOOKUP(C3221,customers!A:J,10,0)</f>
        <v>Regular</v>
      </c>
    </row>
    <row r="3222" spans="1:17" x14ac:dyDescent="0.3">
      <c r="A3222" t="s">
        <v>4309</v>
      </c>
      <c r="B3222" s="1">
        <v>45136</v>
      </c>
      <c r="C3222" t="s">
        <v>92</v>
      </c>
      <c r="D3222" t="s">
        <v>93</v>
      </c>
      <c r="E3222" t="s">
        <v>27</v>
      </c>
      <c r="F3222" t="s">
        <v>52</v>
      </c>
      <c r="G3222" t="s">
        <v>200</v>
      </c>
      <c r="H3222">
        <v>10</v>
      </c>
      <c r="I3222">
        <v>522.45000000000005</v>
      </c>
      <c r="J3222">
        <v>0.05</v>
      </c>
      <c r="K3222">
        <v>4963.2700000000004</v>
      </c>
      <c r="L3222">
        <v>448.52</v>
      </c>
      <c r="M3222">
        <f t="shared" si="152"/>
        <v>4963.2749999999996</v>
      </c>
      <c r="N3222" t="str">
        <f t="shared" si="150"/>
        <v>Q3</v>
      </c>
      <c r="O3222" s="2">
        <f t="shared" si="151"/>
        <v>9.0367842168570292</v>
      </c>
      <c r="P3222" t="str">
        <f>VLOOKUP(retail_sales_2023!C3222,customers!A:J,5,)</f>
        <v>Jaipur</v>
      </c>
      <c r="Q3222" t="str">
        <f>VLOOKUP(C3222,customers!A:J,10,0)</f>
        <v>Premium</v>
      </c>
    </row>
    <row r="3223" spans="1:17" x14ac:dyDescent="0.3">
      <c r="A3223" t="s">
        <v>4310</v>
      </c>
      <c r="B3223" s="1">
        <v>45074</v>
      </c>
      <c r="C3223" t="s">
        <v>257</v>
      </c>
      <c r="D3223" t="s">
        <v>258</v>
      </c>
      <c r="E3223" t="s">
        <v>27</v>
      </c>
      <c r="F3223" t="s">
        <v>52</v>
      </c>
      <c r="G3223" t="s">
        <v>117</v>
      </c>
      <c r="H3223">
        <v>7</v>
      </c>
      <c r="I3223">
        <v>242.7</v>
      </c>
      <c r="J3223">
        <v>0</v>
      </c>
      <c r="K3223">
        <v>1698.9</v>
      </c>
      <c r="L3223">
        <v>100.58</v>
      </c>
      <c r="M3223">
        <f t="shared" si="152"/>
        <v>1698.8999999999999</v>
      </c>
      <c r="N3223" t="str">
        <f t="shared" si="150"/>
        <v>Q2</v>
      </c>
      <c r="O3223" s="2">
        <f t="shared" si="151"/>
        <v>5.9203013714756603</v>
      </c>
      <c r="P3223" t="str">
        <f>VLOOKUP(retail_sales_2023!C3223,customers!A:J,5,)</f>
        <v>Delhi</v>
      </c>
      <c r="Q3223" t="str">
        <f>VLOOKUP(C3223,customers!A:J,10,0)</f>
        <v>Regular</v>
      </c>
    </row>
    <row r="3224" spans="1:17" x14ac:dyDescent="0.3">
      <c r="A3224" t="s">
        <v>4311</v>
      </c>
      <c r="B3224" s="1">
        <v>45151</v>
      </c>
      <c r="C3224" t="s">
        <v>667</v>
      </c>
      <c r="D3224" t="s">
        <v>668</v>
      </c>
      <c r="E3224" t="s">
        <v>33</v>
      </c>
      <c r="F3224" t="s">
        <v>22</v>
      </c>
      <c r="G3224" t="s">
        <v>23</v>
      </c>
      <c r="H3224">
        <v>4</v>
      </c>
      <c r="I3224">
        <v>41611.65</v>
      </c>
      <c r="J3224">
        <v>0.05</v>
      </c>
      <c r="K3224">
        <v>158124.26999999999</v>
      </c>
      <c r="L3224">
        <v>43565.2</v>
      </c>
      <c r="M3224">
        <f t="shared" si="152"/>
        <v>158124.26999999999</v>
      </c>
      <c r="N3224" t="str">
        <f t="shared" si="150"/>
        <v>Q3</v>
      </c>
      <c r="O3224" s="2">
        <f t="shared" si="151"/>
        <v>27.551241817590682</v>
      </c>
      <c r="P3224" t="str">
        <f>VLOOKUP(retail_sales_2023!C3224,customers!A:J,5,)</f>
        <v>Nagpur</v>
      </c>
      <c r="Q3224" t="str">
        <f>VLOOKUP(C3224,customers!A:J,10,0)</f>
        <v>Occasional</v>
      </c>
    </row>
    <row r="3225" spans="1:17" x14ac:dyDescent="0.3">
      <c r="A3225" t="s">
        <v>4312</v>
      </c>
      <c r="B3225" s="1">
        <v>45075</v>
      </c>
      <c r="C3225" t="s">
        <v>614</v>
      </c>
      <c r="D3225" t="s">
        <v>615</v>
      </c>
      <c r="E3225" t="s">
        <v>15</v>
      </c>
      <c r="F3225" t="s">
        <v>16</v>
      </c>
      <c r="G3225" t="s">
        <v>286</v>
      </c>
      <c r="H3225">
        <v>1</v>
      </c>
      <c r="I3225">
        <v>286.51</v>
      </c>
      <c r="J3225">
        <v>0.1</v>
      </c>
      <c r="K3225">
        <v>257.86</v>
      </c>
      <c r="L3225">
        <v>91.62</v>
      </c>
      <c r="M3225">
        <f t="shared" si="152"/>
        <v>257.85899999999998</v>
      </c>
      <c r="N3225" t="str">
        <f t="shared" si="150"/>
        <v>Q2</v>
      </c>
      <c r="O3225" s="2">
        <f t="shared" si="151"/>
        <v>35.530908244783994</v>
      </c>
      <c r="P3225" t="str">
        <f>VLOOKUP(retail_sales_2023!C3225,customers!A:J,5,)</f>
        <v>Kochi</v>
      </c>
      <c r="Q3225" t="str">
        <f>VLOOKUP(C3225,customers!A:J,10,0)</f>
        <v>Regular</v>
      </c>
    </row>
    <row r="3226" spans="1:17" x14ac:dyDescent="0.3">
      <c r="A3226" t="s">
        <v>4313</v>
      </c>
      <c r="B3226" s="1">
        <v>44933</v>
      </c>
      <c r="C3226" t="s">
        <v>358</v>
      </c>
      <c r="D3226" t="s">
        <v>359</v>
      </c>
      <c r="E3226" t="s">
        <v>15</v>
      </c>
      <c r="F3226" t="s">
        <v>28</v>
      </c>
      <c r="G3226" t="s">
        <v>280</v>
      </c>
      <c r="H3226">
        <v>3</v>
      </c>
      <c r="I3226">
        <v>6094.31</v>
      </c>
      <c r="J3226">
        <v>0.05</v>
      </c>
      <c r="K3226">
        <v>17368.78</v>
      </c>
      <c r="L3226">
        <v>-2282.46</v>
      </c>
      <c r="M3226">
        <f t="shared" si="152"/>
        <v>17368.783499999998</v>
      </c>
      <c r="N3226" t="str">
        <f t="shared" si="150"/>
        <v>Q1</v>
      </c>
      <c r="O3226" s="2">
        <f t="shared" si="151"/>
        <v>-13.141164779564255</v>
      </c>
      <c r="P3226" t="str">
        <f>VLOOKUP(retail_sales_2023!C3226,customers!A:J,5,)</f>
        <v>Chennai</v>
      </c>
      <c r="Q3226" t="str">
        <f>VLOOKUP(C3226,customers!A:J,10,0)</f>
        <v>Regular</v>
      </c>
    </row>
    <row r="3227" spans="1:17" x14ac:dyDescent="0.3">
      <c r="A3227" t="s">
        <v>4314</v>
      </c>
      <c r="B3227" s="1">
        <v>44995</v>
      </c>
      <c r="C3227" t="s">
        <v>1698</v>
      </c>
      <c r="D3227" t="s">
        <v>1699</v>
      </c>
      <c r="E3227" t="s">
        <v>15</v>
      </c>
      <c r="F3227" t="s">
        <v>52</v>
      </c>
      <c r="G3227" t="s">
        <v>235</v>
      </c>
      <c r="H3227">
        <v>10</v>
      </c>
      <c r="I3227">
        <v>154.04</v>
      </c>
      <c r="J3227">
        <v>0.3</v>
      </c>
      <c r="K3227">
        <v>1078.28</v>
      </c>
      <c r="L3227">
        <v>82.56</v>
      </c>
      <c r="M3227">
        <f t="shared" si="152"/>
        <v>1078.2799999999997</v>
      </c>
      <c r="N3227" t="str">
        <f t="shared" si="150"/>
        <v>Q1</v>
      </c>
      <c r="O3227" s="2">
        <f t="shared" si="151"/>
        <v>7.6566383499647586</v>
      </c>
      <c r="P3227" t="str">
        <f>VLOOKUP(retail_sales_2023!C3227,customers!A:J,5,)</f>
        <v>Hyderabad</v>
      </c>
      <c r="Q3227" t="str">
        <f>VLOOKUP(C3227,customers!A:J,10,0)</f>
        <v>Regular</v>
      </c>
    </row>
    <row r="3228" spans="1:17" x14ac:dyDescent="0.3">
      <c r="A3228" t="s">
        <v>4315</v>
      </c>
      <c r="B3228" s="1">
        <v>45056</v>
      </c>
      <c r="C3228" t="s">
        <v>1389</v>
      </c>
      <c r="D3228" t="s">
        <v>1390</v>
      </c>
      <c r="E3228" t="s">
        <v>15</v>
      </c>
      <c r="F3228" t="s">
        <v>52</v>
      </c>
      <c r="G3228" t="s">
        <v>235</v>
      </c>
      <c r="H3228">
        <v>8</v>
      </c>
      <c r="I3228">
        <v>600.91</v>
      </c>
      <c r="J3228">
        <v>0.2</v>
      </c>
      <c r="K3228">
        <v>3845.82</v>
      </c>
      <c r="L3228">
        <v>326.3</v>
      </c>
      <c r="M3228">
        <f t="shared" si="152"/>
        <v>3845.8240000000001</v>
      </c>
      <c r="N3228" t="str">
        <f t="shared" si="150"/>
        <v>Q2</v>
      </c>
      <c r="O3228" s="2">
        <f t="shared" si="151"/>
        <v>8.4845364577645341</v>
      </c>
      <c r="P3228" t="str">
        <f>VLOOKUP(retail_sales_2023!C3228,customers!A:J,5,)</f>
        <v>Bengaluru</v>
      </c>
      <c r="Q3228" t="str">
        <f>VLOOKUP(C3228,customers!A:J,10,0)</f>
        <v>Occasional</v>
      </c>
    </row>
    <row r="3229" spans="1:17" x14ac:dyDescent="0.3">
      <c r="A3229" t="s">
        <v>4316</v>
      </c>
      <c r="B3229" s="1">
        <v>44959</v>
      </c>
      <c r="C3229" t="s">
        <v>2471</v>
      </c>
      <c r="D3229" t="s">
        <v>2472</v>
      </c>
      <c r="E3229" t="s">
        <v>27</v>
      </c>
      <c r="F3229" t="s">
        <v>52</v>
      </c>
      <c r="G3229" t="s">
        <v>235</v>
      </c>
      <c r="H3229">
        <v>9</v>
      </c>
      <c r="I3229">
        <v>206.58</v>
      </c>
      <c r="J3229">
        <v>0</v>
      </c>
      <c r="K3229">
        <v>1859.22</v>
      </c>
      <c r="L3229">
        <v>149.84</v>
      </c>
      <c r="M3229">
        <f t="shared" si="152"/>
        <v>1859.22</v>
      </c>
      <c r="N3229" t="str">
        <f t="shared" si="150"/>
        <v>Q1</v>
      </c>
      <c r="O3229" s="2">
        <f t="shared" si="151"/>
        <v>8.059293682296877</v>
      </c>
      <c r="P3229" t="str">
        <f>VLOOKUP(retail_sales_2023!C3229,customers!A:J,5,)</f>
        <v>Jaipur</v>
      </c>
      <c r="Q3229" t="str">
        <f>VLOOKUP(C3229,customers!A:J,10,0)</f>
        <v>Regular</v>
      </c>
    </row>
    <row r="3230" spans="1:17" x14ac:dyDescent="0.3">
      <c r="A3230" t="s">
        <v>4317</v>
      </c>
      <c r="B3230" s="1">
        <v>45195</v>
      </c>
      <c r="C3230" t="s">
        <v>215</v>
      </c>
      <c r="D3230" t="s">
        <v>216</v>
      </c>
      <c r="E3230" t="s">
        <v>27</v>
      </c>
      <c r="F3230" t="s">
        <v>16</v>
      </c>
      <c r="G3230" t="s">
        <v>192</v>
      </c>
      <c r="H3230">
        <v>3</v>
      </c>
      <c r="I3230">
        <v>817.57</v>
      </c>
      <c r="J3230">
        <v>0</v>
      </c>
      <c r="K3230">
        <v>2452.71</v>
      </c>
      <c r="L3230">
        <v>928.11</v>
      </c>
      <c r="M3230">
        <f t="shared" si="152"/>
        <v>2452.71</v>
      </c>
      <c r="N3230" t="str">
        <f t="shared" si="150"/>
        <v>Q3</v>
      </c>
      <c r="O3230" s="2">
        <f t="shared" si="151"/>
        <v>37.840184938292751</v>
      </c>
      <c r="P3230" t="str">
        <f>VLOOKUP(retail_sales_2023!C3230,customers!A:J,5,)</f>
        <v>Lucknow</v>
      </c>
      <c r="Q3230" t="str">
        <f>VLOOKUP(C3230,customers!A:J,10,0)</f>
        <v>Occasional</v>
      </c>
    </row>
    <row r="3231" spans="1:17" x14ac:dyDescent="0.3">
      <c r="A3231" t="s">
        <v>4318</v>
      </c>
      <c r="B3231" s="1">
        <v>45029</v>
      </c>
      <c r="C3231" t="s">
        <v>202</v>
      </c>
      <c r="D3231" t="s">
        <v>203</v>
      </c>
      <c r="E3231" t="s">
        <v>27</v>
      </c>
      <c r="F3231" t="s">
        <v>81</v>
      </c>
      <c r="G3231" t="s">
        <v>333</v>
      </c>
      <c r="H3231">
        <v>4</v>
      </c>
      <c r="I3231">
        <v>497.46</v>
      </c>
      <c r="J3231">
        <v>0.1</v>
      </c>
      <c r="K3231">
        <v>1790.86</v>
      </c>
      <c r="L3231">
        <v>612.41999999999996</v>
      </c>
      <c r="M3231">
        <f t="shared" si="152"/>
        <v>1790.856</v>
      </c>
      <c r="N3231" t="str">
        <f t="shared" si="150"/>
        <v>Q2</v>
      </c>
      <c r="O3231" s="2">
        <f t="shared" si="151"/>
        <v>34.196977988229115</v>
      </c>
      <c r="P3231" t="str">
        <f>VLOOKUP(retail_sales_2023!C3231,customers!A:J,5,)</f>
        <v>Lucknow</v>
      </c>
      <c r="Q3231" t="str">
        <f>VLOOKUP(C3231,customers!A:J,10,0)</f>
        <v>Premium</v>
      </c>
    </row>
    <row r="3232" spans="1:17" x14ac:dyDescent="0.3">
      <c r="A3232" t="s">
        <v>4319</v>
      </c>
      <c r="B3232" s="1">
        <v>45181</v>
      </c>
      <c r="C3232" t="s">
        <v>354</v>
      </c>
      <c r="D3232" t="s">
        <v>355</v>
      </c>
      <c r="E3232" t="s">
        <v>21</v>
      </c>
      <c r="F3232" t="s">
        <v>52</v>
      </c>
      <c r="G3232" t="s">
        <v>69</v>
      </c>
      <c r="H3232">
        <v>4</v>
      </c>
      <c r="I3232">
        <v>666.1</v>
      </c>
      <c r="J3232">
        <v>0.05</v>
      </c>
      <c r="K3232">
        <v>2531.1799999999998</v>
      </c>
      <c r="L3232">
        <v>160.47</v>
      </c>
      <c r="M3232">
        <f t="shared" si="152"/>
        <v>2531.1799999999998</v>
      </c>
      <c r="N3232" t="str">
        <f t="shared" si="150"/>
        <v>Q3</v>
      </c>
      <c r="O3232" s="2">
        <f t="shared" si="151"/>
        <v>6.3397308765081899</v>
      </c>
      <c r="P3232" t="str">
        <f>VLOOKUP(retail_sales_2023!C3232,customers!A:J,5,)</f>
        <v>Ranchi</v>
      </c>
      <c r="Q3232" t="str">
        <f>VLOOKUP(C3232,customers!A:J,10,0)</f>
        <v>Premium</v>
      </c>
    </row>
    <row r="3233" spans="1:17" x14ac:dyDescent="0.3">
      <c r="A3233" t="s">
        <v>4320</v>
      </c>
      <c r="B3233" s="1">
        <v>45269</v>
      </c>
      <c r="C3233" t="s">
        <v>152</v>
      </c>
      <c r="D3233" t="s">
        <v>153</v>
      </c>
      <c r="E3233" t="s">
        <v>27</v>
      </c>
      <c r="F3233" t="s">
        <v>22</v>
      </c>
      <c r="G3233" t="s">
        <v>210</v>
      </c>
      <c r="H3233">
        <v>2</v>
      </c>
      <c r="I3233">
        <v>12938.9</v>
      </c>
      <c r="J3233">
        <v>0.15</v>
      </c>
      <c r="K3233">
        <v>21996.13</v>
      </c>
      <c r="L3233">
        <v>3996.03</v>
      </c>
      <c r="M3233">
        <f t="shared" si="152"/>
        <v>21996.129999999997</v>
      </c>
      <c r="N3233" t="str">
        <f t="shared" si="150"/>
        <v>Q4</v>
      </c>
      <c r="O3233" s="2">
        <f t="shared" si="151"/>
        <v>18.166968462179483</v>
      </c>
      <c r="P3233" t="str">
        <f>VLOOKUP(retail_sales_2023!C3233,customers!A:J,5,)</f>
        <v>Lucknow</v>
      </c>
      <c r="Q3233" t="str">
        <f>VLOOKUP(C3233,customers!A:J,10,0)</f>
        <v>Premium</v>
      </c>
    </row>
    <row r="3234" spans="1:17" x14ac:dyDescent="0.3">
      <c r="A3234" t="s">
        <v>4321</v>
      </c>
      <c r="B3234" s="1">
        <v>45284</v>
      </c>
      <c r="C3234" t="s">
        <v>1872</v>
      </c>
      <c r="D3234" t="s">
        <v>1873</v>
      </c>
      <c r="E3234" t="s">
        <v>33</v>
      </c>
      <c r="F3234" t="s">
        <v>81</v>
      </c>
      <c r="G3234" t="s">
        <v>264</v>
      </c>
      <c r="H3234">
        <v>3</v>
      </c>
      <c r="I3234">
        <v>2158.5300000000002</v>
      </c>
      <c r="J3234">
        <v>0</v>
      </c>
      <c r="K3234">
        <v>6475.59</v>
      </c>
      <c r="L3234">
        <v>2051.42</v>
      </c>
      <c r="M3234">
        <f t="shared" si="152"/>
        <v>6475.59</v>
      </c>
      <c r="N3234" t="str">
        <f t="shared" si="150"/>
        <v>Q4</v>
      </c>
      <c r="O3234" s="2">
        <f t="shared" si="151"/>
        <v>31.679275556358572</v>
      </c>
      <c r="P3234" t="str">
        <f>VLOOKUP(retail_sales_2023!C3234,customers!A:J,5,)</f>
        <v>Surat</v>
      </c>
      <c r="Q3234" t="str">
        <f>VLOOKUP(C3234,customers!A:J,10,0)</f>
        <v>Premium</v>
      </c>
    </row>
    <row r="3235" spans="1:17" x14ac:dyDescent="0.3">
      <c r="A3235" t="s">
        <v>4322</v>
      </c>
      <c r="B3235" s="1">
        <v>45183</v>
      </c>
      <c r="C3235" t="s">
        <v>1486</v>
      </c>
      <c r="D3235" t="s">
        <v>1487</v>
      </c>
      <c r="E3235" t="s">
        <v>27</v>
      </c>
      <c r="F3235" t="s">
        <v>52</v>
      </c>
      <c r="G3235" t="s">
        <v>937</v>
      </c>
      <c r="H3235">
        <v>10</v>
      </c>
      <c r="I3235">
        <v>373</v>
      </c>
      <c r="J3235">
        <v>0.05</v>
      </c>
      <c r="K3235">
        <v>3543.5</v>
      </c>
      <c r="L3235">
        <v>283.58</v>
      </c>
      <c r="M3235">
        <f t="shared" si="152"/>
        <v>3543.5</v>
      </c>
      <c r="N3235" t="str">
        <f t="shared" si="150"/>
        <v>Q3</v>
      </c>
      <c r="O3235" s="2">
        <f t="shared" si="151"/>
        <v>8.0028220685762665</v>
      </c>
      <c r="P3235" t="str">
        <f>VLOOKUP(retail_sales_2023!C3235,customers!A:J,5,)</f>
        <v>Mumbai</v>
      </c>
      <c r="Q3235" t="str">
        <f>VLOOKUP(C3235,customers!A:J,10,0)</f>
        <v>Premium</v>
      </c>
    </row>
    <row r="3236" spans="1:17" x14ac:dyDescent="0.3">
      <c r="A3236" t="s">
        <v>4323</v>
      </c>
      <c r="B3236" s="1">
        <v>45152</v>
      </c>
      <c r="C3236" t="s">
        <v>327</v>
      </c>
      <c r="D3236" t="s">
        <v>328</v>
      </c>
      <c r="E3236" t="s">
        <v>21</v>
      </c>
      <c r="F3236" t="s">
        <v>81</v>
      </c>
      <c r="G3236" t="s">
        <v>264</v>
      </c>
      <c r="H3236">
        <v>0</v>
      </c>
      <c r="I3236">
        <v>2554.71</v>
      </c>
      <c r="J3236">
        <v>0</v>
      </c>
      <c r="K3236">
        <v>0</v>
      </c>
      <c r="L3236">
        <v>0</v>
      </c>
      <c r="M3236">
        <f t="shared" si="152"/>
        <v>0</v>
      </c>
      <c r="N3236" t="str">
        <f t="shared" si="150"/>
        <v>Q3</v>
      </c>
      <c r="O3236" s="2">
        <v>0</v>
      </c>
      <c r="P3236" t="str">
        <f>VLOOKUP(retail_sales_2023!C3236,customers!A:J,5,)</f>
        <v>Bhubaneswar</v>
      </c>
      <c r="Q3236" t="str">
        <f>VLOOKUP(C3236,customers!A:J,10,0)</f>
        <v>Occasional</v>
      </c>
    </row>
    <row r="3237" spans="1:17" x14ac:dyDescent="0.3">
      <c r="A3237" t="s">
        <v>4324</v>
      </c>
      <c r="B3237" s="1">
        <v>45148</v>
      </c>
      <c r="C3237" t="s">
        <v>1503</v>
      </c>
      <c r="D3237" t="s">
        <v>1504</v>
      </c>
      <c r="E3237" t="s">
        <v>33</v>
      </c>
      <c r="F3237" t="s">
        <v>22</v>
      </c>
      <c r="G3237" t="s">
        <v>516</v>
      </c>
      <c r="H3237">
        <v>5</v>
      </c>
      <c r="I3237">
        <v>28609.52</v>
      </c>
      <c r="J3237">
        <v>0.2</v>
      </c>
      <c r="K3237">
        <v>114438.08</v>
      </c>
      <c r="L3237">
        <v>21529.57</v>
      </c>
      <c r="M3237">
        <f t="shared" si="152"/>
        <v>114438.08000000002</v>
      </c>
      <c r="N3237" t="str">
        <f t="shared" si="150"/>
        <v>Q3</v>
      </c>
      <c r="O3237" s="2">
        <f t="shared" si="151"/>
        <v>18.813291869279876</v>
      </c>
      <c r="P3237" t="str">
        <f>VLOOKUP(retail_sales_2023!C3237,customers!A:J,5,)</f>
        <v>Mumbai</v>
      </c>
      <c r="Q3237" t="str">
        <f>VLOOKUP(C3237,customers!A:J,10,0)</f>
        <v>Premium</v>
      </c>
    </row>
    <row r="3238" spans="1:17" x14ac:dyDescent="0.3">
      <c r="A3238" t="s">
        <v>4325</v>
      </c>
      <c r="B3238" s="1">
        <v>45041</v>
      </c>
      <c r="C3238" t="s">
        <v>773</v>
      </c>
      <c r="D3238" t="s">
        <v>774</v>
      </c>
      <c r="E3238" t="s">
        <v>21</v>
      </c>
      <c r="F3238" t="s">
        <v>81</v>
      </c>
      <c r="G3238" t="s">
        <v>82</v>
      </c>
      <c r="H3238">
        <v>5</v>
      </c>
      <c r="I3238">
        <v>2588.11</v>
      </c>
      <c r="J3238">
        <v>0.15</v>
      </c>
      <c r="K3238">
        <v>10999.47</v>
      </c>
      <c r="L3238">
        <v>4060.42</v>
      </c>
      <c r="M3238">
        <f t="shared" si="152"/>
        <v>10999.467500000001</v>
      </c>
      <c r="N3238" t="str">
        <f t="shared" si="150"/>
        <v>Q2</v>
      </c>
      <c r="O3238" s="2">
        <f t="shared" si="151"/>
        <v>36.914687707680464</v>
      </c>
      <c r="P3238" t="str">
        <f>VLOOKUP(retail_sales_2023!C3238,customers!A:J,5,)</f>
        <v>Ranchi</v>
      </c>
      <c r="Q3238" t="str">
        <f>VLOOKUP(C3238,customers!A:J,10,0)</f>
        <v>Premium</v>
      </c>
    </row>
    <row r="3239" spans="1:17" x14ac:dyDescent="0.3">
      <c r="A3239" t="s">
        <v>4326</v>
      </c>
      <c r="B3239" s="1">
        <v>45280</v>
      </c>
      <c r="C3239" t="s">
        <v>1051</v>
      </c>
      <c r="D3239" t="s">
        <v>1052</v>
      </c>
      <c r="E3239" t="s">
        <v>21</v>
      </c>
      <c r="F3239" t="s">
        <v>43</v>
      </c>
      <c r="G3239" t="s">
        <v>272</v>
      </c>
      <c r="H3239">
        <v>2</v>
      </c>
      <c r="I3239">
        <v>58721.4</v>
      </c>
      <c r="J3239">
        <v>0.2</v>
      </c>
      <c r="K3239">
        <v>93954.240000000005</v>
      </c>
      <c r="L3239">
        <v>9272.16</v>
      </c>
      <c r="M3239">
        <f t="shared" si="152"/>
        <v>93954.240000000005</v>
      </c>
      <c r="N3239" t="str">
        <f t="shared" si="150"/>
        <v>Q4</v>
      </c>
      <c r="O3239" s="2">
        <f t="shared" si="151"/>
        <v>9.8688042178830884</v>
      </c>
      <c r="P3239" t="str">
        <f>VLOOKUP(retail_sales_2023!C3239,customers!A:J,5,)</f>
        <v>Bhubaneswar</v>
      </c>
      <c r="Q3239" t="str">
        <f>VLOOKUP(C3239,customers!A:J,10,0)</f>
        <v>Regular</v>
      </c>
    </row>
    <row r="3240" spans="1:17" x14ac:dyDescent="0.3">
      <c r="A3240" t="s">
        <v>4327</v>
      </c>
      <c r="B3240" s="1">
        <v>45237</v>
      </c>
      <c r="C3240" t="s">
        <v>986</v>
      </c>
      <c r="D3240" t="s">
        <v>987</v>
      </c>
      <c r="E3240" t="s">
        <v>15</v>
      </c>
      <c r="F3240" t="s">
        <v>81</v>
      </c>
      <c r="G3240" t="s">
        <v>158</v>
      </c>
      <c r="H3240">
        <v>5</v>
      </c>
      <c r="I3240">
        <v>4038.39</v>
      </c>
      <c r="J3240">
        <v>0.1</v>
      </c>
      <c r="K3240">
        <v>18172.759999999998</v>
      </c>
      <c r="L3240">
        <v>4002.21</v>
      </c>
      <c r="M3240">
        <f t="shared" si="152"/>
        <v>18172.755000000001</v>
      </c>
      <c r="N3240" t="str">
        <f t="shared" si="150"/>
        <v>Q4</v>
      </c>
      <c r="O3240" s="2">
        <f t="shared" si="151"/>
        <v>22.023126921832457</v>
      </c>
      <c r="P3240" t="str">
        <f>VLOOKUP(retail_sales_2023!C3240,customers!A:J,5,)</f>
        <v>Chennai</v>
      </c>
      <c r="Q3240" t="str">
        <f>VLOOKUP(C3240,customers!A:J,10,0)</f>
        <v>Occasional</v>
      </c>
    </row>
    <row r="3241" spans="1:17" x14ac:dyDescent="0.3">
      <c r="A3241" t="s">
        <v>4328</v>
      </c>
      <c r="B3241" s="1">
        <v>44984</v>
      </c>
      <c r="C3241" t="s">
        <v>1403</v>
      </c>
      <c r="D3241" t="s">
        <v>1404</v>
      </c>
      <c r="E3241" t="s">
        <v>27</v>
      </c>
      <c r="F3241" t="s">
        <v>81</v>
      </c>
      <c r="G3241" t="s">
        <v>333</v>
      </c>
      <c r="H3241">
        <v>1</v>
      </c>
      <c r="I3241">
        <v>4888.93</v>
      </c>
      <c r="J3241">
        <v>0.05</v>
      </c>
      <c r="K3241">
        <v>4644.4799999999996</v>
      </c>
      <c r="L3241">
        <v>1540.32</v>
      </c>
      <c r="M3241">
        <f t="shared" si="152"/>
        <v>4644.4835000000003</v>
      </c>
      <c r="N3241" t="str">
        <f t="shared" si="150"/>
        <v>Q1</v>
      </c>
      <c r="O3241" s="2">
        <f t="shared" si="151"/>
        <v>33.164530797850354</v>
      </c>
      <c r="P3241" t="str">
        <f>VLOOKUP(retail_sales_2023!C3241,customers!A:J,5,)</f>
        <v>Jaipur</v>
      </c>
      <c r="Q3241" t="str">
        <f>VLOOKUP(C3241,customers!A:J,10,0)</f>
        <v>Occasional</v>
      </c>
    </row>
    <row r="3242" spans="1:17" x14ac:dyDescent="0.3">
      <c r="A3242" t="s">
        <v>4329</v>
      </c>
      <c r="B3242" s="1">
        <v>45254</v>
      </c>
      <c r="C3242" t="s">
        <v>1114</v>
      </c>
      <c r="D3242" t="s">
        <v>1115</v>
      </c>
      <c r="E3242" t="s">
        <v>27</v>
      </c>
      <c r="F3242" t="s">
        <v>16</v>
      </c>
      <c r="G3242" t="s">
        <v>898</v>
      </c>
      <c r="H3242">
        <v>4</v>
      </c>
      <c r="I3242">
        <v>781.62</v>
      </c>
      <c r="J3242">
        <v>0.05</v>
      </c>
      <c r="K3242">
        <v>2970.16</v>
      </c>
      <c r="L3242">
        <v>807.1</v>
      </c>
      <c r="M3242">
        <f t="shared" si="152"/>
        <v>2970.1559999999999</v>
      </c>
      <c r="N3242" t="str">
        <f t="shared" si="150"/>
        <v>Q4</v>
      </c>
      <c r="O3242" s="2">
        <f t="shared" si="151"/>
        <v>27.173620276348753</v>
      </c>
      <c r="P3242" t="str">
        <f>VLOOKUP(retail_sales_2023!C3242,customers!A:J,5,)</f>
        <v>Lucknow</v>
      </c>
      <c r="Q3242" t="str">
        <f>VLOOKUP(C3242,customers!A:J,10,0)</f>
        <v>Regular</v>
      </c>
    </row>
    <row r="3243" spans="1:17" x14ac:dyDescent="0.3">
      <c r="A3243" t="s">
        <v>4330</v>
      </c>
      <c r="B3243" s="1">
        <v>45274</v>
      </c>
      <c r="C3243" t="s">
        <v>864</v>
      </c>
      <c r="D3243" t="s">
        <v>865</v>
      </c>
      <c r="E3243" t="s">
        <v>27</v>
      </c>
      <c r="F3243" t="s">
        <v>52</v>
      </c>
      <c r="G3243" t="s">
        <v>53</v>
      </c>
      <c r="H3243">
        <v>9</v>
      </c>
      <c r="I3243">
        <v>727.47</v>
      </c>
      <c r="J3243">
        <v>0.2</v>
      </c>
      <c r="K3243">
        <v>5237.78</v>
      </c>
      <c r="L3243">
        <v>424.56</v>
      </c>
      <c r="M3243">
        <f t="shared" si="152"/>
        <v>5237.7840000000006</v>
      </c>
      <c r="N3243" t="str">
        <f t="shared" si="150"/>
        <v>Q4</v>
      </c>
      <c r="O3243" s="2">
        <f t="shared" si="151"/>
        <v>8.1057241808552476</v>
      </c>
      <c r="P3243" t="str">
        <f>VLOOKUP(retail_sales_2023!C3243,customers!A:J,5,)</f>
        <v>Amritsar</v>
      </c>
      <c r="Q3243" t="str">
        <f>VLOOKUP(C3243,customers!A:J,10,0)</f>
        <v>Regular</v>
      </c>
    </row>
    <row r="3244" spans="1:17" x14ac:dyDescent="0.3">
      <c r="A3244" t="s">
        <v>4331</v>
      </c>
      <c r="B3244" s="1">
        <v>45195</v>
      </c>
      <c r="C3244" t="s">
        <v>372</v>
      </c>
      <c r="D3244" t="s">
        <v>373</v>
      </c>
      <c r="E3244" t="s">
        <v>33</v>
      </c>
      <c r="F3244" t="s">
        <v>43</v>
      </c>
      <c r="G3244" t="s">
        <v>121</v>
      </c>
      <c r="H3244">
        <v>2</v>
      </c>
      <c r="I3244">
        <v>19414.46</v>
      </c>
      <c r="J3244">
        <v>0</v>
      </c>
      <c r="K3244">
        <v>38828.92</v>
      </c>
      <c r="L3244">
        <v>3282.46</v>
      </c>
      <c r="M3244">
        <f t="shared" si="152"/>
        <v>38828.92</v>
      </c>
      <c r="N3244" t="str">
        <f t="shared" si="150"/>
        <v>Q3</v>
      </c>
      <c r="O3244" s="2">
        <f t="shared" si="151"/>
        <v>8.4536474359832834</v>
      </c>
      <c r="P3244" t="str">
        <f>VLOOKUP(retail_sales_2023!C3244,customers!A:J,5,)</f>
        <v>Pune</v>
      </c>
      <c r="Q3244" t="str">
        <f>VLOOKUP(C3244,customers!A:J,10,0)</f>
        <v>Premium</v>
      </c>
    </row>
    <row r="3245" spans="1:17" x14ac:dyDescent="0.3">
      <c r="A3245" t="s">
        <v>4332</v>
      </c>
      <c r="B3245" s="1">
        <v>45010</v>
      </c>
      <c r="C3245" t="s">
        <v>2508</v>
      </c>
      <c r="D3245" t="s">
        <v>2509</v>
      </c>
      <c r="E3245" t="s">
        <v>33</v>
      </c>
      <c r="F3245" t="s">
        <v>28</v>
      </c>
      <c r="G3245" t="s">
        <v>280</v>
      </c>
      <c r="H3245">
        <v>4</v>
      </c>
      <c r="I3245">
        <v>1970.51</v>
      </c>
      <c r="J3245">
        <v>0.15</v>
      </c>
      <c r="K3245">
        <v>6699.73</v>
      </c>
      <c r="L3245">
        <v>1243.96</v>
      </c>
      <c r="M3245">
        <f t="shared" si="152"/>
        <v>6699.7339999999995</v>
      </c>
      <c r="N3245" t="str">
        <f t="shared" si="150"/>
        <v>Q1</v>
      </c>
      <c r="O3245" s="2">
        <f t="shared" si="151"/>
        <v>18.567315399277287</v>
      </c>
      <c r="P3245" t="str">
        <f>VLOOKUP(retail_sales_2023!C3245,customers!A:J,5,)</f>
        <v>Ahmedabad</v>
      </c>
      <c r="Q3245" t="str">
        <f>VLOOKUP(C3245,customers!A:J,10,0)</f>
        <v>Premium</v>
      </c>
    </row>
    <row r="3246" spans="1:17" x14ac:dyDescent="0.3">
      <c r="A3246" t="s">
        <v>4333</v>
      </c>
      <c r="B3246" s="1">
        <v>44950</v>
      </c>
      <c r="C3246" t="s">
        <v>719</v>
      </c>
      <c r="D3246" t="s">
        <v>720</v>
      </c>
      <c r="E3246" t="s">
        <v>33</v>
      </c>
      <c r="F3246" t="s">
        <v>28</v>
      </c>
      <c r="G3246" t="s">
        <v>672</v>
      </c>
      <c r="H3246">
        <v>5</v>
      </c>
      <c r="I3246">
        <v>6665.38</v>
      </c>
      <c r="J3246">
        <v>0.3</v>
      </c>
      <c r="K3246">
        <v>23328.83</v>
      </c>
      <c r="L3246">
        <v>3886.7</v>
      </c>
      <c r="M3246">
        <f t="shared" si="152"/>
        <v>23328.829999999998</v>
      </c>
      <c r="N3246" t="str">
        <f t="shared" si="150"/>
        <v>Q1</v>
      </c>
      <c r="O3246" s="2">
        <f t="shared" si="151"/>
        <v>16.660501191015577</v>
      </c>
      <c r="P3246" t="str">
        <f>VLOOKUP(retail_sales_2023!C3246,customers!A:J,5,)</f>
        <v>Pune</v>
      </c>
      <c r="Q3246" t="str">
        <f>VLOOKUP(C3246,customers!A:J,10,0)</f>
        <v>Regular</v>
      </c>
    </row>
    <row r="3247" spans="1:17" x14ac:dyDescent="0.3">
      <c r="A3247" t="s">
        <v>4334</v>
      </c>
      <c r="B3247" s="1">
        <v>45056</v>
      </c>
      <c r="C3247" t="s">
        <v>2022</v>
      </c>
      <c r="D3247" t="s">
        <v>2023</v>
      </c>
      <c r="E3247" t="s">
        <v>21</v>
      </c>
      <c r="F3247" t="s">
        <v>81</v>
      </c>
      <c r="G3247" t="s">
        <v>370</v>
      </c>
      <c r="H3247">
        <v>1</v>
      </c>
      <c r="I3247">
        <v>4568.87</v>
      </c>
      <c r="J3247">
        <v>0.05</v>
      </c>
      <c r="K3247">
        <v>4340.43</v>
      </c>
      <c r="L3247">
        <v>1195.55</v>
      </c>
      <c r="M3247">
        <f t="shared" si="152"/>
        <v>4340.4264999999996</v>
      </c>
      <c r="N3247" t="str">
        <f t="shared" si="150"/>
        <v>Q2</v>
      </c>
      <c r="O3247" s="2">
        <f t="shared" si="151"/>
        <v>27.544505959087001</v>
      </c>
      <c r="P3247" t="str">
        <f>VLOOKUP(retail_sales_2023!C3247,customers!A:J,5,)</f>
        <v>Patna</v>
      </c>
      <c r="Q3247" t="str">
        <f>VLOOKUP(C3247,customers!A:J,10,0)</f>
        <v>Regular</v>
      </c>
    </row>
    <row r="3248" spans="1:17" x14ac:dyDescent="0.3">
      <c r="A3248" t="s">
        <v>4335</v>
      </c>
      <c r="B3248" s="1">
        <v>45179</v>
      </c>
      <c r="C3248" t="s">
        <v>531</v>
      </c>
      <c r="D3248" t="s">
        <v>532</v>
      </c>
      <c r="E3248" t="s">
        <v>15</v>
      </c>
      <c r="F3248" t="s">
        <v>22</v>
      </c>
      <c r="G3248" t="s">
        <v>423</v>
      </c>
      <c r="H3248">
        <v>2</v>
      </c>
      <c r="I3248">
        <v>14233.36</v>
      </c>
      <c r="J3248">
        <v>0</v>
      </c>
      <c r="K3248">
        <v>28466.720000000001</v>
      </c>
      <c r="L3248">
        <v>5862.45</v>
      </c>
      <c r="M3248">
        <f t="shared" si="152"/>
        <v>28466.720000000001</v>
      </c>
      <c r="N3248" t="str">
        <f t="shared" si="150"/>
        <v>Q3</v>
      </c>
      <c r="O3248" s="2">
        <f t="shared" si="151"/>
        <v>20.594048067357249</v>
      </c>
      <c r="P3248" t="str">
        <f>VLOOKUP(retail_sales_2023!C3248,customers!A:J,5,)</f>
        <v>Hyderabad</v>
      </c>
      <c r="Q3248" t="str">
        <f>VLOOKUP(C3248,customers!A:J,10,0)</f>
        <v>Regular</v>
      </c>
    </row>
    <row r="3249" spans="1:17" x14ac:dyDescent="0.3">
      <c r="A3249" t="s">
        <v>4336</v>
      </c>
      <c r="B3249" s="1">
        <v>44986</v>
      </c>
      <c r="C3249" t="s">
        <v>1640</v>
      </c>
      <c r="D3249" t="s">
        <v>1641</v>
      </c>
      <c r="E3249" t="s">
        <v>27</v>
      </c>
      <c r="F3249" t="s">
        <v>16</v>
      </c>
      <c r="G3249" t="s">
        <v>305</v>
      </c>
      <c r="H3249">
        <v>5</v>
      </c>
      <c r="I3249">
        <v>965.23</v>
      </c>
      <c r="J3249">
        <v>0.15</v>
      </c>
      <c r="K3249">
        <v>4102.2299999999996</v>
      </c>
      <c r="L3249">
        <v>1673.25</v>
      </c>
      <c r="M3249">
        <f t="shared" si="152"/>
        <v>4102.2275</v>
      </c>
      <c r="N3249" t="str">
        <f t="shared" si="150"/>
        <v>Q1</v>
      </c>
      <c r="O3249" s="2">
        <f t="shared" si="151"/>
        <v>40.788790487125297</v>
      </c>
      <c r="P3249" t="str">
        <f>VLOOKUP(retail_sales_2023!C3249,customers!A:J,5,)</f>
        <v>Lucknow</v>
      </c>
      <c r="Q3249" t="str">
        <f>VLOOKUP(C3249,customers!A:J,10,0)</f>
        <v>Regular</v>
      </c>
    </row>
    <row r="3250" spans="1:17" x14ac:dyDescent="0.3">
      <c r="A3250" t="s">
        <v>4337</v>
      </c>
      <c r="B3250" s="1">
        <v>44992</v>
      </c>
      <c r="C3250" t="s">
        <v>2514</v>
      </c>
      <c r="D3250" t="s">
        <v>2515</v>
      </c>
      <c r="E3250" t="s">
        <v>21</v>
      </c>
      <c r="F3250" t="s">
        <v>38</v>
      </c>
      <c r="G3250" t="s">
        <v>456</v>
      </c>
      <c r="H3250">
        <v>3</v>
      </c>
      <c r="I3250">
        <v>3987.7</v>
      </c>
      <c r="J3250">
        <v>0</v>
      </c>
      <c r="K3250">
        <v>11963.1</v>
      </c>
      <c r="L3250">
        <v>2687.97</v>
      </c>
      <c r="M3250">
        <f t="shared" si="152"/>
        <v>11963.099999999999</v>
      </c>
      <c r="N3250" t="str">
        <f t="shared" si="150"/>
        <v>Q1</v>
      </c>
      <c r="O3250" s="2">
        <f t="shared" si="151"/>
        <v>22.468841688191183</v>
      </c>
      <c r="P3250" t="str">
        <f>VLOOKUP(retail_sales_2023!C3250,customers!A:J,5,)</f>
        <v>Guwahati</v>
      </c>
      <c r="Q3250" t="str">
        <f>VLOOKUP(C3250,customers!A:J,10,0)</f>
        <v>Regular</v>
      </c>
    </row>
    <row r="3251" spans="1:17" x14ac:dyDescent="0.3">
      <c r="A3251" t="s">
        <v>4338</v>
      </c>
      <c r="B3251" s="1">
        <v>44972</v>
      </c>
      <c r="C3251" t="s">
        <v>2647</v>
      </c>
      <c r="D3251" t="s">
        <v>3856</v>
      </c>
      <c r="E3251" t="s">
        <v>27</v>
      </c>
      <c r="F3251" t="s">
        <v>52</v>
      </c>
      <c r="G3251" t="s">
        <v>937</v>
      </c>
      <c r="H3251">
        <v>6</v>
      </c>
      <c r="I3251">
        <v>300</v>
      </c>
      <c r="J3251">
        <v>0.15</v>
      </c>
      <c r="K3251">
        <v>1530</v>
      </c>
      <c r="L3251">
        <v>96.13</v>
      </c>
      <c r="M3251">
        <f t="shared" si="152"/>
        <v>1530</v>
      </c>
      <c r="N3251" t="str">
        <f t="shared" si="150"/>
        <v>Q1</v>
      </c>
      <c r="O3251" s="2">
        <f t="shared" si="151"/>
        <v>6.2830065359477123</v>
      </c>
      <c r="P3251" t="str">
        <f>VLOOKUP(retail_sales_2023!C3251,customers!A:J,5,)</f>
        <v>Jaipur</v>
      </c>
      <c r="Q3251" t="str">
        <f>VLOOKUP(C3251,customers!A:J,10,0)</f>
        <v>Regular</v>
      </c>
    </row>
    <row r="3252" spans="1:17" x14ac:dyDescent="0.3">
      <c r="A3252" t="s">
        <v>4339</v>
      </c>
      <c r="B3252" s="1">
        <v>45251</v>
      </c>
      <c r="C3252" t="s">
        <v>1651</v>
      </c>
      <c r="D3252" t="s">
        <v>1652</v>
      </c>
      <c r="E3252" t="s">
        <v>33</v>
      </c>
      <c r="F3252" t="s">
        <v>43</v>
      </c>
      <c r="G3252" t="s">
        <v>128</v>
      </c>
      <c r="H3252">
        <v>5</v>
      </c>
      <c r="I3252">
        <v>72213.960000000006</v>
      </c>
      <c r="J3252">
        <v>0.1</v>
      </c>
      <c r="K3252">
        <v>324962.82</v>
      </c>
      <c r="L3252">
        <v>30530.87</v>
      </c>
      <c r="M3252">
        <f t="shared" si="152"/>
        <v>324962.82000000007</v>
      </c>
      <c r="N3252" t="str">
        <f t="shared" si="150"/>
        <v>Q4</v>
      </c>
      <c r="O3252" s="2">
        <f t="shared" si="151"/>
        <v>9.395188655736062</v>
      </c>
      <c r="P3252" t="str">
        <f>VLOOKUP(retail_sales_2023!C3252,customers!A:J,5,)</f>
        <v>Surat</v>
      </c>
      <c r="Q3252" t="str">
        <f>VLOOKUP(C3252,customers!A:J,10,0)</f>
        <v>Premium</v>
      </c>
    </row>
    <row r="3253" spans="1:17" x14ac:dyDescent="0.3">
      <c r="A3253" t="s">
        <v>4340</v>
      </c>
      <c r="B3253" s="1">
        <v>45076</v>
      </c>
      <c r="C3253" t="s">
        <v>348</v>
      </c>
      <c r="D3253" t="s">
        <v>349</v>
      </c>
      <c r="E3253" t="s">
        <v>15</v>
      </c>
      <c r="F3253" t="s">
        <v>28</v>
      </c>
      <c r="G3253" t="s">
        <v>439</v>
      </c>
      <c r="H3253">
        <v>2</v>
      </c>
      <c r="I3253">
        <v>5729.65</v>
      </c>
      <c r="J3253">
        <v>0.25</v>
      </c>
      <c r="K3253">
        <v>8594.4699999999993</v>
      </c>
      <c r="L3253">
        <v>1978.95</v>
      </c>
      <c r="M3253">
        <f t="shared" si="152"/>
        <v>8594.4749999999985</v>
      </c>
      <c r="N3253" t="str">
        <f t="shared" si="150"/>
        <v>Q2</v>
      </c>
      <c r="O3253" s="2">
        <f t="shared" si="151"/>
        <v>23.025852670379908</v>
      </c>
      <c r="P3253" t="str">
        <f>VLOOKUP(retail_sales_2023!C3253,customers!A:J,5,)</f>
        <v>Bengaluru</v>
      </c>
      <c r="Q3253" t="str">
        <f>VLOOKUP(C3253,customers!A:J,10,0)</f>
        <v>Premium</v>
      </c>
    </row>
    <row r="3254" spans="1:17" x14ac:dyDescent="0.3">
      <c r="A3254" t="s">
        <v>4341</v>
      </c>
      <c r="B3254" s="1">
        <v>45256</v>
      </c>
      <c r="C3254" t="s">
        <v>570</v>
      </c>
      <c r="D3254" t="s">
        <v>571</v>
      </c>
      <c r="E3254" t="s">
        <v>33</v>
      </c>
      <c r="F3254" t="s">
        <v>16</v>
      </c>
      <c r="G3254" t="s">
        <v>17</v>
      </c>
      <c r="H3254">
        <v>2</v>
      </c>
      <c r="I3254">
        <v>779.88</v>
      </c>
      <c r="J3254">
        <v>0</v>
      </c>
      <c r="K3254">
        <v>1559.76</v>
      </c>
      <c r="L3254">
        <v>564.61</v>
      </c>
      <c r="M3254">
        <f t="shared" si="152"/>
        <v>1559.76</v>
      </c>
      <c r="N3254" t="str">
        <f t="shared" si="150"/>
        <v>Q4</v>
      </c>
      <c r="O3254" s="2">
        <f t="shared" si="151"/>
        <v>36.198517720674978</v>
      </c>
      <c r="P3254" t="str">
        <f>VLOOKUP(retail_sales_2023!C3254,customers!A:J,5,)</f>
        <v>Pune</v>
      </c>
      <c r="Q3254" t="str">
        <f>VLOOKUP(C3254,customers!A:J,10,0)</f>
        <v>Premium</v>
      </c>
    </row>
    <row r="3255" spans="1:17" x14ac:dyDescent="0.3">
      <c r="A3255" t="s">
        <v>4342</v>
      </c>
      <c r="B3255" s="1">
        <v>45018</v>
      </c>
      <c r="C3255" t="s">
        <v>870</v>
      </c>
      <c r="D3255" t="s">
        <v>871</v>
      </c>
      <c r="E3255" t="s">
        <v>27</v>
      </c>
      <c r="F3255" t="s">
        <v>43</v>
      </c>
      <c r="G3255" t="s">
        <v>128</v>
      </c>
      <c r="H3255">
        <v>1</v>
      </c>
      <c r="I3255">
        <v>38761.01</v>
      </c>
      <c r="J3255">
        <v>0</v>
      </c>
      <c r="K3255">
        <v>38761.01</v>
      </c>
      <c r="L3255">
        <v>5767.98</v>
      </c>
      <c r="M3255">
        <f t="shared" si="152"/>
        <v>38761.01</v>
      </c>
      <c r="N3255" t="str">
        <f t="shared" si="150"/>
        <v>Q2</v>
      </c>
      <c r="O3255" s="2">
        <f t="shared" si="151"/>
        <v>14.88088158693491</v>
      </c>
      <c r="P3255" t="str">
        <f>VLOOKUP(retail_sales_2023!C3255,customers!A:J,5,)</f>
        <v>Lucknow</v>
      </c>
      <c r="Q3255" t="str">
        <f>VLOOKUP(C3255,customers!A:J,10,0)</f>
        <v>Premium</v>
      </c>
    </row>
    <row r="3256" spans="1:17" x14ac:dyDescent="0.3">
      <c r="A3256" t="s">
        <v>4343</v>
      </c>
      <c r="B3256" s="1">
        <v>45141</v>
      </c>
      <c r="C3256" t="s">
        <v>3118</v>
      </c>
      <c r="D3256" t="s">
        <v>3119</v>
      </c>
      <c r="E3256" t="s">
        <v>33</v>
      </c>
      <c r="F3256" t="s">
        <v>28</v>
      </c>
      <c r="G3256" t="s">
        <v>439</v>
      </c>
      <c r="H3256">
        <v>3</v>
      </c>
      <c r="I3256">
        <v>5753.46</v>
      </c>
      <c r="J3256">
        <v>0</v>
      </c>
      <c r="K3256">
        <v>17260.38</v>
      </c>
      <c r="L3256">
        <v>4775.1899999999996</v>
      </c>
      <c r="M3256">
        <f t="shared" si="152"/>
        <v>17260.38</v>
      </c>
      <c r="N3256" t="str">
        <f t="shared" si="150"/>
        <v>Q3</v>
      </c>
      <c r="O3256" s="2">
        <f t="shared" si="151"/>
        <v>27.665613387422521</v>
      </c>
      <c r="P3256" t="str">
        <f>VLOOKUP(retail_sales_2023!C3256,customers!A:J,5,)</f>
        <v>Surat</v>
      </c>
      <c r="Q3256" t="str">
        <f>VLOOKUP(C3256,customers!A:J,10,0)</f>
        <v>Premium</v>
      </c>
    </row>
    <row r="3257" spans="1:17" x14ac:dyDescent="0.3">
      <c r="A3257" t="s">
        <v>4344</v>
      </c>
      <c r="B3257" s="1">
        <v>44949</v>
      </c>
      <c r="C3257" t="s">
        <v>1120</v>
      </c>
      <c r="D3257" t="s">
        <v>1121</v>
      </c>
      <c r="E3257" t="s">
        <v>33</v>
      </c>
      <c r="F3257" t="s">
        <v>81</v>
      </c>
      <c r="G3257" t="s">
        <v>158</v>
      </c>
      <c r="H3257">
        <v>4</v>
      </c>
      <c r="I3257">
        <v>4725.6000000000004</v>
      </c>
      <c r="J3257">
        <v>0</v>
      </c>
      <c r="K3257">
        <v>18902.400000000001</v>
      </c>
      <c r="L3257">
        <v>5373.82</v>
      </c>
      <c r="M3257">
        <f t="shared" si="152"/>
        <v>18902.400000000001</v>
      </c>
      <c r="N3257" t="str">
        <f t="shared" si="150"/>
        <v>Q1</v>
      </c>
      <c r="O3257" s="2">
        <f t="shared" si="151"/>
        <v>28.429299983070926</v>
      </c>
      <c r="P3257" t="str">
        <f>VLOOKUP(retail_sales_2023!C3257,customers!A:J,5,)</f>
        <v>Nagpur</v>
      </c>
      <c r="Q3257" t="str">
        <f>VLOOKUP(C3257,customers!A:J,10,0)</f>
        <v>Regular</v>
      </c>
    </row>
    <row r="3258" spans="1:17" x14ac:dyDescent="0.3">
      <c r="A3258" t="s">
        <v>4345</v>
      </c>
      <c r="B3258" s="1">
        <v>45265</v>
      </c>
      <c r="C3258" t="s">
        <v>323</v>
      </c>
      <c r="D3258" t="s">
        <v>324</v>
      </c>
      <c r="E3258" t="s">
        <v>15</v>
      </c>
      <c r="F3258" t="s">
        <v>43</v>
      </c>
      <c r="G3258" t="s">
        <v>301</v>
      </c>
      <c r="H3258">
        <v>2</v>
      </c>
      <c r="I3258">
        <v>71377.55</v>
      </c>
      <c r="J3258">
        <v>0</v>
      </c>
      <c r="K3258">
        <v>142755.1</v>
      </c>
      <c r="L3258">
        <v>18911.68</v>
      </c>
      <c r="M3258">
        <f t="shared" si="152"/>
        <v>142755.1</v>
      </c>
      <c r="N3258" t="str">
        <f t="shared" si="150"/>
        <v>Q4</v>
      </c>
      <c r="O3258" s="2">
        <f t="shared" si="151"/>
        <v>13.247638788386546</v>
      </c>
      <c r="P3258" t="str">
        <f>VLOOKUP(retail_sales_2023!C3258,customers!A:J,5,)</f>
        <v>Kochi</v>
      </c>
      <c r="Q3258" t="str">
        <f>VLOOKUP(C3258,customers!A:J,10,0)</f>
        <v>Regular</v>
      </c>
    </row>
    <row r="3259" spans="1:17" x14ac:dyDescent="0.3">
      <c r="A3259" t="s">
        <v>4346</v>
      </c>
      <c r="B3259" s="1">
        <v>45150</v>
      </c>
      <c r="C3259" t="s">
        <v>2025</v>
      </c>
      <c r="D3259" t="s">
        <v>2026</v>
      </c>
      <c r="E3259" t="s">
        <v>33</v>
      </c>
      <c r="F3259" t="s">
        <v>52</v>
      </c>
      <c r="G3259" t="s">
        <v>133</v>
      </c>
      <c r="H3259">
        <v>9</v>
      </c>
      <c r="I3259">
        <v>83.7</v>
      </c>
      <c r="J3259">
        <v>0</v>
      </c>
      <c r="K3259">
        <v>753.3</v>
      </c>
      <c r="L3259">
        <v>66.23</v>
      </c>
      <c r="M3259">
        <f t="shared" si="152"/>
        <v>753.30000000000007</v>
      </c>
      <c r="N3259" t="str">
        <f t="shared" si="150"/>
        <v>Q3</v>
      </c>
      <c r="O3259" s="2">
        <f t="shared" si="151"/>
        <v>8.7919819461038102</v>
      </c>
      <c r="P3259" t="str">
        <f>VLOOKUP(retail_sales_2023!C3259,customers!A:J,5,)</f>
        <v>Pune</v>
      </c>
      <c r="Q3259" t="str">
        <f>VLOOKUP(C3259,customers!A:J,10,0)</f>
        <v>Premium</v>
      </c>
    </row>
    <row r="3260" spans="1:17" x14ac:dyDescent="0.3">
      <c r="A3260" t="s">
        <v>4347</v>
      </c>
      <c r="B3260" s="1">
        <v>45016</v>
      </c>
      <c r="C3260" t="s">
        <v>368</v>
      </c>
      <c r="D3260" t="s">
        <v>369</v>
      </c>
      <c r="E3260" t="s">
        <v>21</v>
      </c>
      <c r="F3260" t="s">
        <v>81</v>
      </c>
      <c r="G3260" t="s">
        <v>470</v>
      </c>
      <c r="H3260">
        <v>1</v>
      </c>
      <c r="I3260">
        <v>3409.58</v>
      </c>
      <c r="J3260">
        <v>0.3</v>
      </c>
      <c r="K3260">
        <v>2386.71</v>
      </c>
      <c r="L3260">
        <v>623.34</v>
      </c>
      <c r="M3260">
        <f t="shared" si="152"/>
        <v>2386.7059999999997</v>
      </c>
      <c r="N3260" t="str">
        <f t="shared" si="150"/>
        <v>Q1</v>
      </c>
      <c r="O3260" s="2">
        <f t="shared" si="151"/>
        <v>26.117123571778727</v>
      </c>
      <c r="P3260" t="str">
        <f>VLOOKUP(retail_sales_2023!C3260,customers!A:J,5,)</f>
        <v>Kolkata</v>
      </c>
      <c r="Q3260" t="str">
        <f>VLOOKUP(C3260,customers!A:J,10,0)</f>
        <v>Occasional</v>
      </c>
    </row>
    <row r="3261" spans="1:17" x14ac:dyDescent="0.3">
      <c r="A3261" t="s">
        <v>4348</v>
      </c>
      <c r="B3261" s="1">
        <v>44947</v>
      </c>
      <c r="C3261" t="s">
        <v>690</v>
      </c>
      <c r="D3261" t="s">
        <v>691</v>
      </c>
      <c r="E3261" t="s">
        <v>33</v>
      </c>
      <c r="F3261" t="s">
        <v>81</v>
      </c>
      <c r="G3261" t="s">
        <v>158</v>
      </c>
      <c r="H3261">
        <v>3</v>
      </c>
      <c r="I3261">
        <v>2243.87</v>
      </c>
      <c r="J3261">
        <v>0</v>
      </c>
      <c r="K3261">
        <v>6731.61</v>
      </c>
      <c r="L3261">
        <v>2211.1</v>
      </c>
      <c r="M3261">
        <f t="shared" si="152"/>
        <v>6731.61</v>
      </c>
      <c r="N3261" t="str">
        <f t="shared" si="150"/>
        <v>Q1</v>
      </c>
      <c r="O3261" s="2">
        <f t="shared" si="151"/>
        <v>32.846525571148653</v>
      </c>
      <c r="P3261" t="str">
        <f>VLOOKUP(retail_sales_2023!C3261,customers!A:J,5,)</f>
        <v>Surat</v>
      </c>
      <c r="Q3261" t="str">
        <f>VLOOKUP(C3261,customers!A:J,10,0)</f>
        <v>Premium</v>
      </c>
    </row>
    <row r="3262" spans="1:17" x14ac:dyDescent="0.3">
      <c r="A3262" t="s">
        <v>4349</v>
      </c>
      <c r="B3262" s="1">
        <v>45057</v>
      </c>
      <c r="C3262" t="s">
        <v>1698</v>
      </c>
      <c r="D3262" t="s">
        <v>1699</v>
      </c>
      <c r="E3262" t="s">
        <v>15</v>
      </c>
      <c r="F3262" t="s">
        <v>43</v>
      </c>
      <c r="G3262" t="s">
        <v>282</v>
      </c>
      <c r="H3262">
        <v>2</v>
      </c>
      <c r="I3262">
        <v>82531.38</v>
      </c>
      <c r="J3262">
        <v>0</v>
      </c>
      <c r="K3262">
        <v>165062.76</v>
      </c>
      <c r="L3262">
        <v>18395.509999999998</v>
      </c>
      <c r="M3262">
        <f t="shared" si="152"/>
        <v>165062.76</v>
      </c>
      <c r="N3262" t="str">
        <f t="shared" si="150"/>
        <v>Q2</v>
      </c>
      <c r="O3262" s="2">
        <f t="shared" si="151"/>
        <v>11.144554955945241</v>
      </c>
      <c r="P3262" t="str">
        <f>VLOOKUP(retail_sales_2023!C3262,customers!A:J,5,)</f>
        <v>Hyderabad</v>
      </c>
      <c r="Q3262" t="str">
        <f>VLOOKUP(C3262,customers!A:J,10,0)</f>
        <v>Regular</v>
      </c>
    </row>
    <row r="3263" spans="1:17" x14ac:dyDescent="0.3">
      <c r="A3263" t="s">
        <v>4350</v>
      </c>
      <c r="B3263" s="1">
        <v>44967</v>
      </c>
      <c r="C3263" t="s">
        <v>1138</v>
      </c>
      <c r="D3263" t="s">
        <v>1139</v>
      </c>
      <c r="E3263" t="s">
        <v>21</v>
      </c>
      <c r="F3263" t="s">
        <v>43</v>
      </c>
      <c r="G3263" t="s">
        <v>154</v>
      </c>
      <c r="H3263">
        <v>5</v>
      </c>
      <c r="I3263">
        <v>60556.639999999999</v>
      </c>
      <c r="J3263">
        <v>0.05</v>
      </c>
      <c r="K3263">
        <v>287644.03999999998</v>
      </c>
      <c r="L3263">
        <v>27002.14</v>
      </c>
      <c r="M3263">
        <f t="shared" si="152"/>
        <v>287644.03999999998</v>
      </c>
      <c r="N3263" t="str">
        <f t="shared" si="150"/>
        <v>Q1</v>
      </c>
      <c r="O3263" s="2">
        <f t="shared" si="151"/>
        <v>9.3873455539005786</v>
      </c>
      <c r="P3263" t="str">
        <f>VLOOKUP(retail_sales_2023!C3263,customers!A:J,5,)</f>
        <v>Guwahati</v>
      </c>
      <c r="Q3263" t="str">
        <f>VLOOKUP(C3263,customers!A:J,10,0)</f>
        <v>Premium</v>
      </c>
    </row>
    <row r="3264" spans="1:17" x14ac:dyDescent="0.3">
      <c r="A3264" t="s">
        <v>4351</v>
      </c>
      <c r="B3264" s="1">
        <v>45104</v>
      </c>
      <c r="C3264" t="s">
        <v>1016</v>
      </c>
      <c r="D3264" t="s">
        <v>1017</v>
      </c>
      <c r="E3264" t="s">
        <v>21</v>
      </c>
      <c r="F3264" t="s">
        <v>52</v>
      </c>
      <c r="G3264" t="s">
        <v>937</v>
      </c>
      <c r="H3264">
        <v>8</v>
      </c>
      <c r="I3264">
        <v>444.72</v>
      </c>
      <c r="J3264">
        <v>0.1</v>
      </c>
      <c r="K3264">
        <v>3201.98</v>
      </c>
      <c r="L3264">
        <v>255.84</v>
      </c>
      <c r="M3264">
        <f t="shared" si="152"/>
        <v>3201.9840000000004</v>
      </c>
      <c r="N3264" t="str">
        <f t="shared" si="150"/>
        <v>Q2</v>
      </c>
      <c r="O3264" s="2">
        <f t="shared" si="151"/>
        <v>7.990056152755483</v>
      </c>
      <c r="P3264" t="str">
        <f>VLOOKUP(retail_sales_2023!C3264,customers!A:J,5,)</f>
        <v>Kolkata</v>
      </c>
      <c r="Q3264" t="str">
        <f>VLOOKUP(C3264,customers!A:J,10,0)</f>
        <v>Regular</v>
      </c>
    </row>
    <row r="3265" spans="1:17" x14ac:dyDescent="0.3">
      <c r="A3265" t="s">
        <v>4352</v>
      </c>
      <c r="B3265" s="1">
        <v>44982</v>
      </c>
      <c r="C3265" t="s">
        <v>2521</v>
      </c>
      <c r="D3265" t="s">
        <v>2522</v>
      </c>
      <c r="E3265" t="s">
        <v>33</v>
      </c>
      <c r="F3265" t="s">
        <v>52</v>
      </c>
      <c r="G3265" t="s">
        <v>169</v>
      </c>
      <c r="H3265">
        <v>1</v>
      </c>
      <c r="I3265">
        <v>329.45</v>
      </c>
      <c r="J3265">
        <v>0</v>
      </c>
      <c r="K3265">
        <v>329.45</v>
      </c>
      <c r="L3265">
        <v>31.45</v>
      </c>
      <c r="M3265">
        <f t="shared" si="152"/>
        <v>329.45</v>
      </c>
      <c r="N3265" t="str">
        <f t="shared" si="150"/>
        <v>Q1</v>
      </c>
      <c r="O3265" s="2">
        <f t="shared" si="151"/>
        <v>9.5462133859462739</v>
      </c>
      <c r="P3265" t="str">
        <f>VLOOKUP(retail_sales_2023!C3265,customers!A:J,5,)</f>
        <v>Ahmedabad</v>
      </c>
      <c r="Q3265" t="str">
        <f>VLOOKUP(C3265,customers!A:J,10,0)</f>
        <v>Premium</v>
      </c>
    </row>
    <row r="3266" spans="1:17" x14ac:dyDescent="0.3">
      <c r="A3266" t="s">
        <v>4353</v>
      </c>
      <c r="B3266" s="1">
        <v>45163</v>
      </c>
      <c r="C3266" t="s">
        <v>2187</v>
      </c>
      <c r="D3266" t="s">
        <v>2188</v>
      </c>
      <c r="E3266" t="s">
        <v>21</v>
      </c>
      <c r="F3266" t="s">
        <v>16</v>
      </c>
      <c r="G3266" t="s">
        <v>356</v>
      </c>
      <c r="H3266">
        <v>4</v>
      </c>
      <c r="I3266">
        <v>576.89</v>
      </c>
      <c r="J3266">
        <v>0.25</v>
      </c>
      <c r="K3266">
        <v>1730.67</v>
      </c>
      <c r="L3266">
        <v>733.27</v>
      </c>
      <c r="M3266">
        <f t="shared" si="152"/>
        <v>1730.67</v>
      </c>
      <c r="N3266" t="str">
        <f t="shared" si="150"/>
        <v>Q3</v>
      </c>
      <c r="O3266" s="2">
        <f t="shared" si="151"/>
        <v>42.369140275153548</v>
      </c>
      <c r="P3266" t="str">
        <f>VLOOKUP(retail_sales_2023!C3266,customers!A:J,5,)</f>
        <v>Patna</v>
      </c>
      <c r="Q3266" t="str">
        <f>VLOOKUP(C3266,customers!A:J,10,0)</f>
        <v>Premium</v>
      </c>
    </row>
    <row r="3267" spans="1:17" x14ac:dyDescent="0.3">
      <c r="A3267" t="s">
        <v>4354</v>
      </c>
      <c r="B3267" s="1">
        <v>44935</v>
      </c>
      <c r="C3267" t="s">
        <v>2294</v>
      </c>
      <c r="D3267" t="s">
        <v>2295</v>
      </c>
      <c r="E3267" t="s">
        <v>27</v>
      </c>
      <c r="F3267" t="s">
        <v>52</v>
      </c>
      <c r="G3267" t="s">
        <v>117</v>
      </c>
      <c r="H3267">
        <v>9</v>
      </c>
      <c r="I3267">
        <v>467.22</v>
      </c>
      <c r="J3267">
        <v>0</v>
      </c>
      <c r="K3267">
        <v>4204.9799999999996</v>
      </c>
      <c r="L3267">
        <v>260.58</v>
      </c>
      <c r="M3267">
        <f t="shared" si="152"/>
        <v>4204.9800000000005</v>
      </c>
      <c r="N3267" t="str">
        <f t="shared" ref="N3267:N3330" si="153">"Q"&amp;ROUNDUP(MONTH(B3267)/3,0)</f>
        <v>Q1</v>
      </c>
      <c r="O3267" s="2">
        <f t="shared" ref="O3267:O3330" si="154">(L3267/K3267)*100</f>
        <v>6.1969379164704712</v>
      </c>
      <c r="P3267" t="str">
        <f>VLOOKUP(retail_sales_2023!C3267,customers!A:J,5,)</f>
        <v>Amritsar</v>
      </c>
      <c r="Q3267" t="str">
        <f>VLOOKUP(C3267,customers!A:J,10,0)</f>
        <v>Regular</v>
      </c>
    </row>
    <row r="3268" spans="1:17" x14ac:dyDescent="0.3">
      <c r="A3268" t="s">
        <v>4355</v>
      </c>
      <c r="B3268" s="1">
        <v>44946</v>
      </c>
      <c r="C3268" t="s">
        <v>583</v>
      </c>
      <c r="D3268" t="s">
        <v>584</v>
      </c>
      <c r="E3268" t="s">
        <v>27</v>
      </c>
      <c r="F3268" t="s">
        <v>16</v>
      </c>
      <c r="G3268" t="s">
        <v>286</v>
      </c>
      <c r="H3268">
        <v>4</v>
      </c>
      <c r="I3268">
        <v>943.41</v>
      </c>
      <c r="J3268">
        <v>0.1</v>
      </c>
      <c r="K3268">
        <v>3396.28</v>
      </c>
      <c r="L3268">
        <v>1159.4000000000001</v>
      </c>
      <c r="M3268">
        <f t="shared" si="152"/>
        <v>3396.2759999999998</v>
      </c>
      <c r="N3268" t="str">
        <f t="shared" si="153"/>
        <v>Q1</v>
      </c>
      <c r="O3268" s="2">
        <f t="shared" si="154"/>
        <v>34.137350277362295</v>
      </c>
      <c r="P3268" t="str">
        <f>VLOOKUP(retail_sales_2023!C3268,customers!A:J,5,)</f>
        <v>Amritsar</v>
      </c>
      <c r="Q3268" t="str">
        <f>VLOOKUP(C3268,customers!A:J,10,0)</f>
        <v>Premium</v>
      </c>
    </row>
    <row r="3269" spans="1:17" x14ac:dyDescent="0.3">
      <c r="A3269" t="s">
        <v>4356</v>
      </c>
      <c r="B3269" s="1">
        <v>45286</v>
      </c>
      <c r="C3269" t="s">
        <v>1939</v>
      </c>
      <c r="D3269" t="s">
        <v>1940</v>
      </c>
      <c r="E3269" t="s">
        <v>27</v>
      </c>
      <c r="F3269" t="s">
        <v>43</v>
      </c>
      <c r="G3269" t="s">
        <v>128</v>
      </c>
      <c r="H3269">
        <v>4</v>
      </c>
      <c r="I3269">
        <v>47643.55</v>
      </c>
      <c r="J3269">
        <v>0.25</v>
      </c>
      <c r="K3269">
        <v>142930.65</v>
      </c>
      <c r="L3269">
        <v>18622.47</v>
      </c>
      <c r="M3269">
        <f t="shared" ref="M3269:M3332" si="155">H3269*I3269*(1-J3269)</f>
        <v>142930.65000000002</v>
      </c>
      <c r="N3269" t="str">
        <f t="shared" si="153"/>
        <v>Q4</v>
      </c>
      <c r="O3269" s="2">
        <f t="shared" si="154"/>
        <v>13.02902491522987</v>
      </c>
      <c r="P3269" t="str">
        <f>VLOOKUP(retail_sales_2023!C3269,customers!A:J,5,)</f>
        <v>Chandigarh</v>
      </c>
      <c r="Q3269" t="str">
        <f>VLOOKUP(C3269,customers!A:J,10,0)</f>
        <v>Regular</v>
      </c>
    </row>
    <row r="3270" spans="1:17" x14ac:dyDescent="0.3">
      <c r="A3270" t="s">
        <v>4357</v>
      </c>
      <c r="B3270" s="1">
        <v>45227</v>
      </c>
      <c r="C3270" t="s">
        <v>13</v>
      </c>
      <c r="D3270" t="s">
        <v>14</v>
      </c>
      <c r="E3270" t="s">
        <v>15</v>
      </c>
      <c r="F3270" t="s">
        <v>28</v>
      </c>
      <c r="G3270" t="s">
        <v>466</v>
      </c>
      <c r="H3270">
        <v>4</v>
      </c>
      <c r="I3270">
        <v>3710.91</v>
      </c>
      <c r="J3270">
        <v>0</v>
      </c>
      <c r="K3270">
        <v>14843.64</v>
      </c>
      <c r="L3270">
        <v>3233.02</v>
      </c>
      <c r="M3270">
        <f t="shared" si="155"/>
        <v>14843.64</v>
      </c>
      <c r="N3270" t="str">
        <f t="shared" si="153"/>
        <v>Q4</v>
      </c>
      <c r="O3270" s="2">
        <f t="shared" si="154"/>
        <v>21.780506668175732</v>
      </c>
      <c r="P3270" t="str">
        <f>VLOOKUP(retail_sales_2023!C3270,customers!A:J,5,)</f>
        <v>Kochi</v>
      </c>
      <c r="Q3270" t="str">
        <f>VLOOKUP(C3270,customers!A:J,10,0)</f>
        <v>Regular</v>
      </c>
    </row>
    <row r="3271" spans="1:17" x14ac:dyDescent="0.3">
      <c r="A3271" t="s">
        <v>4358</v>
      </c>
      <c r="B3271" s="1">
        <v>45195</v>
      </c>
      <c r="C3271" t="s">
        <v>298</v>
      </c>
      <c r="D3271" t="s">
        <v>299</v>
      </c>
      <c r="E3271" t="s">
        <v>33</v>
      </c>
      <c r="F3271" t="s">
        <v>43</v>
      </c>
      <c r="G3271" t="s">
        <v>178</v>
      </c>
      <c r="H3271">
        <v>4</v>
      </c>
      <c r="I3271">
        <v>10784.77</v>
      </c>
      <c r="J3271">
        <v>0.15</v>
      </c>
      <c r="K3271">
        <v>36668.22</v>
      </c>
      <c r="L3271">
        <v>4328.6000000000004</v>
      </c>
      <c r="M3271">
        <f t="shared" si="155"/>
        <v>36668.218000000001</v>
      </c>
      <c r="N3271" t="str">
        <f t="shared" si="153"/>
        <v>Q3</v>
      </c>
      <c r="O3271" s="2">
        <f t="shared" si="154"/>
        <v>11.804772634177498</v>
      </c>
      <c r="P3271" t="str">
        <f>VLOOKUP(retail_sales_2023!C3271,customers!A:J,5,)</f>
        <v>Mumbai</v>
      </c>
      <c r="Q3271" t="str">
        <f>VLOOKUP(C3271,customers!A:J,10,0)</f>
        <v>Regular</v>
      </c>
    </row>
    <row r="3272" spans="1:17" x14ac:dyDescent="0.3">
      <c r="A3272" t="s">
        <v>4359</v>
      </c>
      <c r="B3272" s="1">
        <v>45081</v>
      </c>
      <c r="C3272" t="s">
        <v>1114</v>
      </c>
      <c r="D3272" t="s">
        <v>1115</v>
      </c>
      <c r="E3272" t="s">
        <v>27</v>
      </c>
      <c r="F3272" t="s">
        <v>28</v>
      </c>
      <c r="G3272" t="s">
        <v>165</v>
      </c>
      <c r="H3272">
        <v>5</v>
      </c>
      <c r="I3272">
        <v>340.28</v>
      </c>
      <c r="J3272">
        <v>0.1</v>
      </c>
      <c r="K3272">
        <v>1531.26</v>
      </c>
      <c r="L3272">
        <v>371.49</v>
      </c>
      <c r="M3272">
        <f t="shared" si="155"/>
        <v>1531.26</v>
      </c>
      <c r="N3272" t="str">
        <f t="shared" si="153"/>
        <v>Q2</v>
      </c>
      <c r="O3272" s="2">
        <f t="shared" si="154"/>
        <v>24.260412993221269</v>
      </c>
      <c r="P3272" t="str">
        <f>VLOOKUP(retail_sales_2023!C3272,customers!A:J,5,)</f>
        <v>Lucknow</v>
      </c>
      <c r="Q3272" t="str">
        <f>VLOOKUP(C3272,customers!A:J,10,0)</f>
        <v>Regular</v>
      </c>
    </row>
    <row r="3273" spans="1:17" x14ac:dyDescent="0.3">
      <c r="A3273" t="s">
        <v>4360</v>
      </c>
      <c r="B3273" s="1">
        <v>45242</v>
      </c>
      <c r="C3273" t="s">
        <v>846</v>
      </c>
      <c r="D3273" t="s">
        <v>847</v>
      </c>
      <c r="E3273" t="s">
        <v>15</v>
      </c>
      <c r="F3273" t="s">
        <v>43</v>
      </c>
      <c r="G3273" t="s">
        <v>301</v>
      </c>
      <c r="H3273">
        <v>3</v>
      </c>
      <c r="I3273">
        <v>63002.95</v>
      </c>
      <c r="J3273">
        <v>0</v>
      </c>
      <c r="K3273">
        <v>189008.85</v>
      </c>
      <c r="L3273">
        <v>26653.599999999999</v>
      </c>
      <c r="M3273">
        <f t="shared" si="155"/>
        <v>189008.84999999998</v>
      </c>
      <c r="N3273" t="str">
        <f t="shared" si="153"/>
        <v>Q4</v>
      </c>
      <c r="O3273" s="2">
        <f t="shared" si="154"/>
        <v>14.101773541291848</v>
      </c>
      <c r="P3273" t="str">
        <f>VLOOKUP(retail_sales_2023!C3273,customers!A:J,5,)</f>
        <v>Coimbatore</v>
      </c>
      <c r="Q3273" t="str">
        <f>VLOOKUP(C3273,customers!A:J,10,0)</f>
        <v>Premium</v>
      </c>
    </row>
    <row r="3274" spans="1:17" x14ac:dyDescent="0.3">
      <c r="A3274" t="s">
        <v>4361</v>
      </c>
      <c r="B3274" s="1">
        <v>45097</v>
      </c>
      <c r="C3274" t="s">
        <v>335</v>
      </c>
      <c r="D3274" t="s">
        <v>336</v>
      </c>
      <c r="E3274" t="s">
        <v>33</v>
      </c>
      <c r="F3274" t="s">
        <v>81</v>
      </c>
      <c r="G3274" t="s">
        <v>470</v>
      </c>
      <c r="H3274">
        <v>2</v>
      </c>
      <c r="I3274">
        <v>1922.81</v>
      </c>
      <c r="J3274">
        <v>0</v>
      </c>
      <c r="K3274">
        <v>3845.62</v>
      </c>
      <c r="L3274">
        <v>926.75</v>
      </c>
      <c r="M3274">
        <f t="shared" si="155"/>
        <v>3845.62</v>
      </c>
      <c r="N3274" t="str">
        <f t="shared" si="153"/>
        <v>Q2</v>
      </c>
      <c r="O3274" s="2">
        <f t="shared" si="154"/>
        <v>24.098844919674853</v>
      </c>
      <c r="P3274" t="str">
        <f>VLOOKUP(retail_sales_2023!C3274,customers!A:J,5,)</f>
        <v>Surat</v>
      </c>
      <c r="Q3274" t="str">
        <f>VLOOKUP(C3274,customers!A:J,10,0)</f>
        <v>Occasional</v>
      </c>
    </row>
    <row r="3275" spans="1:17" x14ac:dyDescent="0.3">
      <c r="A3275" t="s">
        <v>4362</v>
      </c>
      <c r="B3275" s="1">
        <v>45210</v>
      </c>
      <c r="C3275" t="s">
        <v>1331</v>
      </c>
      <c r="D3275" t="s">
        <v>1332</v>
      </c>
      <c r="E3275" t="s">
        <v>27</v>
      </c>
      <c r="F3275" t="s">
        <v>43</v>
      </c>
      <c r="G3275" t="s">
        <v>154</v>
      </c>
      <c r="H3275">
        <v>3</v>
      </c>
      <c r="I3275">
        <v>72590.16</v>
      </c>
      <c r="J3275">
        <v>0.3</v>
      </c>
      <c r="K3275">
        <v>152439.34</v>
      </c>
      <c r="L3275">
        <v>-22391.54</v>
      </c>
      <c r="M3275">
        <f t="shared" si="155"/>
        <v>152439.33600000001</v>
      </c>
      <c r="N3275" t="str">
        <f t="shared" si="153"/>
        <v>Q4</v>
      </c>
      <c r="O3275" s="2">
        <f t="shared" si="154"/>
        <v>-14.68881982826743</v>
      </c>
      <c r="P3275" t="str">
        <f>VLOOKUP(retail_sales_2023!C3275,customers!A:J,5,)</f>
        <v>Jaipur</v>
      </c>
      <c r="Q3275" t="str">
        <f>VLOOKUP(C3275,customers!A:J,10,0)</f>
        <v>Premium</v>
      </c>
    </row>
    <row r="3276" spans="1:17" x14ac:dyDescent="0.3">
      <c r="A3276" t="s">
        <v>4363</v>
      </c>
      <c r="B3276" s="1">
        <v>45262</v>
      </c>
      <c r="C3276" t="s">
        <v>184</v>
      </c>
      <c r="D3276" t="s">
        <v>185</v>
      </c>
      <c r="E3276" t="s">
        <v>15</v>
      </c>
      <c r="F3276" t="s">
        <v>22</v>
      </c>
      <c r="G3276" t="s">
        <v>146</v>
      </c>
      <c r="H3276">
        <v>2</v>
      </c>
      <c r="I3276">
        <v>33523.11</v>
      </c>
      <c r="J3276">
        <v>0.15</v>
      </c>
      <c r="K3276">
        <v>56989.29</v>
      </c>
      <c r="L3276">
        <v>11294.57</v>
      </c>
      <c r="M3276">
        <f t="shared" si="155"/>
        <v>56989.286999999997</v>
      </c>
      <c r="N3276" t="str">
        <f t="shared" si="153"/>
        <v>Q4</v>
      </c>
      <c r="O3276" s="2">
        <f t="shared" si="154"/>
        <v>19.818758928212652</v>
      </c>
      <c r="P3276" t="str">
        <f>VLOOKUP(retail_sales_2023!C3276,customers!A:J,5,)</f>
        <v>Hyderabad</v>
      </c>
      <c r="Q3276" t="str">
        <f>VLOOKUP(C3276,customers!A:J,10,0)</f>
        <v>Premium</v>
      </c>
    </row>
    <row r="3277" spans="1:17" x14ac:dyDescent="0.3">
      <c r="A3277" t="s">
        <v>4364</v>
      </c>
      <c r="B3277" s="1">
        <v>45159</v>
      </c>
      <c r="C3277" t="s">
        <v>1841</v>
      </c>
      <c r="D3277" t="s">
        <v>1842</v>
      </c>
      <c r="E3277" t="s">
        <v>33</v>
      </c>
      <c r="F3277" t="s">
        <v>52</v>
      </c>
      <c r="G3277" t="s">
        <v>268</v>
      </c>
      <c r="H3277">
        <v>6</v>
      </c>
      <c r="I3277">
        <v>517.6</v>
      </c>
      <c r="J3277">
        <v>0</v>
      </c>
      <c r="K3277">
        <v>3105.6</v>
      </c>
      <c r="L3277">
        <v>278.14999999999998</v>
      </c>
      <c r="M3277">
        <f t="shared" si="155"/>
        <v>3105.6000000000004</v>
      </c>
      <c r="N3277" t="str">
        <f t="shared" si="153"/>
        <v>Q3</v>
      </c>
      <c r="O3277" s="2">
        <f t="shared" si="154"/>
        <v>8.9564013395157129</v>
      </c>
      <c r="P3277" t="str">
        <f>VLOOKUP(retail_sales_2023!C3277,customers!A:J,5,)</f>
        <v>Nagpur</v>
      </c>
      <c r="Q3277" t="str">
        <f>VLOOKUP(C3277,customers!A:J,10,0)</f>
        <v>Premium</v>
      </c>
    </row>
    <row r="3278" spans="1:17" x14ac:dyDescent="0.3">
      <c r="A3278" t="s">
        <v>4365</v>
      </c>
      <c r="B3278" s="1">
        <v>44934</v>
      </c>
      <c r="C3278" t="s">
        <v>1622</v>
      </c>
      <c r="D3278" t="s">
        <v>1623</v>
      </c>
      <c r="E3278" t="s">
        <v>33</v>
      </c>
      <c r="F3278" t="s">
        <v>52</v>
      </c>
      <c r="G3278" t="s">
        <v>937</v>
      </c>
      <c r="H3278">
        <v>4</v>
      </c>
      <c r="I3278">
        <v>216.01</v>
      </c>
      <c r="J3278">
        <v>0.1</v>
      </c>
      <c r="K3278">
        <v>777.64</v>
      </c>
      <c r="L3278">
        <v>51.53</v>
      </c>
      <c r="M3278">
        <f t="shared" si="155"/>
        <v>777.63599999999997</v>
      </c>
      <c r="N3278" t="str">
        <f t="shared" si="153"/>
        <v>Q1</v>
      </c>
      <c r="O3278" s="2">
        <f t="shared" si="154"/>
        <v>6.6264595442621266</v>
      </c>
      <c r="P3278" t="str">
        <f>VLOOKUP(retail_sales_2023!C3278,customers!A:J,5,)</f>
        <v>Pune</v>
      </c>
      <c r="Q3278" t="str">
        <f>VLOOKUP(C3278,customers!A:J,10,0)</f>
        <v>Regular</v>
      </c>
    </row>
    <row r="3279" spans="1:17" x14ac:dyDescent="0.3">
      <c r="A3279" t="s">
        <v>4366</v>
      </c>
      <c r="B3279" s="1">
        <v>45129</v>
      </c>
      <c r="C3279" t="s">
        <v>1841</v>
      </c>
      <c r="D3279" t="s">
        <v>1842</v>
      </c>
      <c r="E3279" t="s">
        <v>33</v>
      </c>
      <c r="F3279" t="s">
        <v>81</v>
      </c>
      <c r="G3279" t="s">
        <v>470</v>
      </c>
      <c r="H3279">
        <v>0</v>
      </c>
      <c r="I3279">
        <v>643.02</v>
      </c>
      <c r="J3279">
        <v>0</v>
      </c>
      <c r="K3279">
        <v>0</v>
      </c>
      <c r="L3279">
        <v>0</v>
      </c>
      <c r="M3279">
        <f t="shared" si="155"/>
        <v>0</v>
      </c>
      <c r="N3279" t="str">
        <f t="shared" si="153"/>
        <v>Q3</v>
      </c>
      <c r="O3279" s="2">
        <v>0</v>
      </c>
      <c r="P3279" t="str">
        <f>VLOOKUP(retail_sales_2023!C3279,customers!A:J,5,)</f>
        <v>Nagpur</v>
      </c>
      <c r="Q3279" t="str">
        <f>VLOOKUP(C3279,customers!A:J,10,0)</f>
        <v>Premium</v>
      </c>
    </row>
    <row r="3280" spans="1:17" x14ac:dyDescent="0.3">
      <c r="A3280" t="s">
        <v>4367</v>
      </c>
      <c r="B3280" s="1">
        <v>45189</v>
      </c>
      <c r="C3280" t="s">
        <v>2503</v>
      </c>
      <c r="D3280" t="s">
        <v>2504</v>
      </c>
      <c r="E3280" t="s">
        <v>15</v>
      </c>
      <c r="F3280" t="s">
        <v>81</v>
      </c>
      <c r="G3280" t="s">
        <v>158</v>
      </c>
      <c r="H3280">
        <v>5</v>
      </c>
      <c r="I3280">
        <v>3165.44</v>
      </c>
      <c r="J3280">
        <v>0</v>
      </c>
      <c r="K3280">
        <v>15827.2</v>
      </c>
      <c r="L3280">
        <v>5118.88</v>
      </c>
      <c r="M3280">
        <f t="shared" si="155"/>
        <v>15827.2</v>
      </c>
      <c r="N3280" t="str">
        <f t="shared" si="153"/>
        <v>Q3</v>
      </c>
      <c r="O3280" s="2">
        <f t="shared" si="154"/>
        <v>32.342296805499394</v>
      </c>
      <c r="P3280" t="str">
        <f>VLOOKUP(retail_sales_2023!C3280,customers!A:J,5,)</f>
        <v>Hyderabad</v>
      </c>
      <c r="Q3280" t="str">
        <f>VLOOKUP(C3280,customers!A:J,10,0)</f>
        <v>Regular</v>
      </c>
    </row>
    <row r="3281" spans="1:17" x14ac:dyDescent="0.3">
      <c r="A3281" t="s">
        <v>4368</v>
      </c>
      <c r="B3281" s="1">
        <v>44987</v>
      </c>
      <c r="C3281" t="s">
        <v>25</v>
      </c>
      <c r="D3281" t="s">
        <v>26</v>
      </c>
      <c r="E3281" t="s">
        <v>27</v>
      </c>
      <c r="F3281" t="s">
        <v>28</v>
      </c>
      <c r="G3281" t="s">
        <v>439</v>
      </c>
      <c r="H3281">
        <v>2</v>
      </c>
      <c r="I3281">
        <v>6168.23</v>
      </c>
      <c r="J3281">
        <v>0.3</v>
      </c>
      <c r="K3281">
        <v>8635.52</v>
      </c>
      <c r="L3281">
        <v>1993.93</v>
      </c>
      <c r="M3281">
        <f t="shared" si="155"/>
        <v>8635.521999999999</v>
      </c>
      <c r="N3281" t="str">
        <f t="shared" si="153"/>
        <v>Q1</v>
      </c>
      <c r="O3281" s="2">
        <f t="shared" si="154"/>
        <v>23.089866041651227</v>
      </c>
      <c r="P3281" t="str">
        <f>VLOOKUP(retail_sales_2023!C3281,customers!A:J,5,)</f>
        <v>Delhi</v>
      </c>
      <c r="Q3281" t="str">
        <f>VLOOKUP(C3281,customers!A:J,10,0)</f>
        <v>Premium</v>
      </c>
    </row>
    <row r="3282" spans="1:17" x14ac:dyDescent="0.3">
      <c r="A3282" t="s">
        <v>4369</v>
      </c>
      <c r="B3282" s="1">
        <v>45044</v>
      </c>
      <c r="C3282" t="s">
        <v>338</v>
      </c>
      <c r="D3282" t="s">
        <v>339</v>
      </c>
      <c r="E3282" t="s">
        <v>15</v>
      </c>
      <c r="F3282" t="s">
        <v>52</v>
      </c>
      <c r="G3282" t="s">
        <v>169</v>
      </c>
      <c r="H3282">
        <v>9</v>
      </c>
      <c r="I3282">
        <v>764.94</v>
      </c>
      <c r="J3282">
        <v>0.25</v>
      </c>
      <c r="K3282">
        <v>5163.3500000000004</v>
      </c>
      <c r="L3282">
        <v>501.78</v>
      </c>
      <c r="M3282">
        <f t="shared" si="155"/>
        <v>5163.3450000000012</v>
      </c>
      <c r="N3282" t="str">
        <f t="shared" si="153"/>
        <v>Q2</v>
      </c>
      <c r="O3282" s="2">
        <f t="shared" si="154"/>
        <v>9.7181093669807392</v>
      </c>
      <c r="P3282" t="str">
        <f>VLOOKUP(retail_sales_2023!C3282,customers!A:J,5,)</f>
        <v>Kochi</v>
      </c>
      <c r="Q3282" t="str">
        <f>VLOOKUP(C3282,customers!A:J,10,0)</f>
        <v>Regular</v>
      </c>
    </row>
    <row r="3283" spans="1:17" x14ac:dyDescent="0.3">
      <c r="A3283" t="s">
        <v>4370</v>
      </c>
      <c r="B3283" s="1">
        <v>44997</v>
      </c>
      <c r="C3283" t="s">
        <v>660</v>
      </c>
      <c r="D3283" t="s">
        <v>661</v>
      </c>
      <c r="E3283" t="s">
        <v>21</v>
      </c>
      <c r="F3283" t="s">
        <v>16</v>
      </c>
      <c r="G3283" t="s">
        <v>286</v>
      </c>
      <c r="H3283">
        <v>4</v>
      </c>
      <c r="I3283">
        <v>488.62</v>
      </c>
      <c r="J3283">
        <v>0.25</v>
      </c>
      <c r="K3283">
        <v>1465.86</v>
      </c>
      <c r="L3283">
        <v>590.51</v>
      </c>
      <c r="M3283">
        <f t="shared" si="155"/>
        <v>1465.8600000000001</v>
      </c>
      <c r="N3283" t="str">
        <f t="shared" si="153"/>
        <v>Q1</v>
      </c>
      <c r="O3283" s="2">
        <f t="shared" si="154"/>
        <v>40.284201765516492</v>
      </c>
      <c r="P3283" t="str">
        <f>VLOOKUP(retail_sales_2023!C3283,customers!A:J,5,)</f>
        <v>Ranchi</v>
      </c>
      <c r="Q3283" t="str">
        <f>VLOOKUP(C3283,customers!A:J,10,0)</f>
        <v>Regular</v>
      </c>
    </row>
    <row r="3284" spans="1:17" x14ac:dyDescent="0.3">
      <c r="A3284" t="s">
        <v>4371</v>
      </c>
      <c r="B3284" s="1">
        <v>45025</v>
      </c>
      <c r="C3284" t="s">
        <v>234</v>
      </c>
      <c r="D3284" t="s">
        <v>260</v>
      </c>
      <c r="E3284" t="s">
        <v>33</v>
      </c>
      <c r="F3284" t="s">
        <v>43</v>
      </c>
      <c r="G3284" t="s">
        <v>282</v>
      </c>
      <c r="H3284">
        <v>2</v>
      </c>
      <c r="I3284">
        <v>66537.48</v>
      </c>
      <c r="J3284">
        <v>0.25</v>
      </c>
      <c r="K3284">
        <v>99806.22</v>
      </c>
      <c r="L3284">
        <v>15325.82</v>
      </c>
      <c r="M3284">
        <f t="shared" si="155"/>
        <v>99806.22</v>
      </c>
      <c r="N3284" t="str">
        <f t="shared" si="153"/>
        <v>Q2</v>
      </c>
      <c r="O3284" s="2">
        <f t="shared" si="154"/>
        <v>15.355576035241089</v>
      </c>
      <c r="P3284" t="str">
        <f>VLOOKUP(retail_sales_2023!C3284,customers!A:J,5,)</f>
        <v>Mumbai</v>
      </c>
      <c r="Q3284" t="str">
        <f>VLOOKUP(C3284,customers!A:J,10,0)</f>
        <v>Occasional</v>
      </c>
    </row>
    <row r="3285" spans="1:17" x14ac:dyDescent="0.3">
      <c r="A3285" t="s">
        <v>4372</v>
      </c>
      <c r="B3285" s="1">
        <v>45158</v>
      </c>
      <c r="C3285" t="s">
        <v>1280</v>
      </c>
      <c r="D3285" t="s">
        <v>1281</v>
      </c>
      <c r="E3285" t="s">
        <v>21</v>
      </c>
      <c r="F3285" t="s">
        <v>81</v>
      </c>
      <c r="G3285" t="s">
        <v>82</v>
      </c>
      <c r="H3285">
        <v>3</v>
      </c>
      <c r="I3285">
        <v>690.43</v>
      </c>
      <c r="J3285">
        <v>0.1</v>
      </c>
      <c r="K3285">
        <v>1864.16</v>
      </c>
      <c r="L3285">
        <v>609.65</v>
      </c>
      <c r="M3285">
        <f t="shared" si="155"/>
        <v>1864.1610000000001</v>
      </c>
      <c r="N3285" t="str">
        <f t="shared" si="153"/>
        <v>Q3</v>
      </c>
      <c r="O3285" s="2">
        <f t="shared" si="154"/>
        <v>32.703737876577115</v>
      </c>
      <c r="P3285" t="str">
        <f>VLOOKUP(retail_sales_2023!C3285,customers!A:J,5,)</f>
        <v>Guwahati</v>
      </c>
      <c r="Q3285" t="str">
        <f>VLOOKUP(C3285,customers!A:J,10,0)</f>
        <v>Premium</v>
      </c>
    </row>
    <row r="3286" spans="1:17" x14ac:dyDescent="0.3">
      <c r="A3286" t="s">
        <v>4373</v>
      </c>
      <c r="B3286" s="1">
        <v>45004</v>
      </c>
      <c r="C3286" t="s">
        <v>1472</v>
      </c>
      <c r="D3286" t="s">
        <v>1473</v>
      </c>
      <c r="E3286" t="s">
        <v>27</v>
      </c>
      <c r="F3286" t="s">
        <v>43</v>
      </c>
      <c r="G3286" t="s">
        <v>44</v>
      </c>
      <c r="H3286">
        <v>5</v>
      </c>
      <c r="I3286">
        <v>44876.65</v>
      </c>
      <c r="J3286">
        <v>0.05</v>
      </c>
      <c r="K3286">
        <v>213164.09</v>
      </c>
      <c r="L3286">
        <v>30853.45</v>
      </c>
      <c r="M3286">
        <f t="shared" si="155"/>
        <v>213164.08749999999</v>
      </c>
      <c r="N3286" t="str">
        <f t="shared" si="153"/>
        <v>Q1</v>
      </c>
      <c r="O3286" s="2">
        <f t="shared" si="154"/>
        <v>14.474037348410796</v>
      </c>
      <c r="P3286" t="str">
        <f>VLOOKUP(retail_sales_2023!C3286,customers!A:J,5,)</f>
        <v>Delhi</v>
      </c>
      <c r="Q3286" t="str">
        <f>VLOOKUP(C3286,customers!A:J,10,0)</f>
        <v>Premium</v>
      </c>
    </row>
    <row r="3287" spans="1:17" x14ac:dyDescent="0.3">
      <c r="A3287" t="s">
        <v>4374</v>
      </c>
      <c r="B3287" s="1">
        <v>45263</v>
      </c>
      <c r="C3287" t="s">
        <v>1135</v>
      </c>
      <c r="D3287" t="s">
        <v>1136</v>
      </c>
      <c r="E3287" t="s">
        <v>33</v>
      </c>
      <c r="F3287" t="s">
        <v>81</v>
      </c>
      <c r="G3287" t="s">
        <v>150</v>
      </c>
      <c r="H3287">
        <v>5</v>
      </c>
      <c r="I3287">
        <v>1522.28</v>
      </c>
      <c r="J3287">
        <v>0.1</v>
      </c>
      <c r="K3287">
        <v>6850.26</v>
      </c>
      <c r="L3287">
        <v>1971.67</v>
      </c>
      <c r="M3287">
        <f t="shared" si="155"/>
        <v>6850.26</v>
      </c>
      <c r="N3287" t="str">
        <f t="shared" si="153"/>
        <v>Q4</v>
      </c>
      <c r="O3287" s="2">
        <f t="shared" si="154"/>
        <v>28.782411178553808</v>
      </c>
      <c r="P3287" t="str">
        <f>VLOOKUP(retail_sales_2023!C3287,customers!A:J,5,)</f>
        <v>Ahmedabad</v>
      </c>
      <c r="Q3287" t="str">
        <f>VLOOKUP(C3287,customers!A:J,10,0)</f>
        <v>Premium</v>
      </c>
    </row>
    <row r="3288" spans="1:17" x14ac:dyDescent="0.3">
      <c r="A3288" t="s">
        <v>4375</v>
      </c>
      <c r="B3288" s="1">
        <v>44960</v>
      </c>
      <c r="C3288" t="s">
        <v>2521</v>
      </c>
      <c r="D3288" t="s">
        <v>2522</v>
      </c>
      <c r="E3288" t="s">
        <v>33</v>
      </c>
      <c r="F3288" t="s">
        <v>43</v>
      </c>
      <c r="G3288" t="s">
        <v>272</v>
      </c>
      <c r="H3288">
        <v>1</v>
      </c>
      <c r="I3288">
        <v>17775.330000000002</v>
      </c>
      <c r="J3288">
        <v>0</v>
      </c>
      <c r="K3288">
        <v>17775.330000000002</v>
      </c>
      <c r="L3288">
        <v>2572.42</v>
      </c>
      <c r="M3288">
        <f t="shared" si="155"/>
        <v>17775.330000000002</v>
      </c>
      <c r="N3288" t="str">
        <f t="shared" si="153"/>
        <v>Q1</v>
      </c>
      <c r="O3288" s="2">
        <f t="shared" si="154"/>
        <v>14.471855093548191</v>
      </c>
      <c r="P3288" t="str">
        <f>VLOOKUP(retail_sales_2023!C3288,customers!A:J,5,)</f>
        <v>Ahmedabad</v>
      </c>
      <c r="Q3288" t="str">
        <f>VLOOKUP(C3288,customers!A:J,10,0)</f>
        <v>Premium</v>
      </c>
    </row>
    <row r="3289" spans="1:17" x14ac:dyDescent="0.3">
      <c r="A3289" t="s">
        <v>4376</v>
      </c>
      <c r="B3289" s="1">
        <v>44956</v>
      </c>
      <c r="C3289" t="s">
        <v>752</v>
      </c>
      <c r="D3289" t="s">
        <v>753</v>
      </c>
      <c r="E3289" t="s">
        <v>21</v>
      </c>
      <c r="F3289" t="s">
        <v>52</v>
      </c>
      <c r="G3289" t="s">
        <v>117</v>
      </c>
      <c r="H3289">
        <v>3</v>
      </c>
      <c r="I3289">
        <v>582.69000000000005</v>
      </c>
      <c r="J3289">
        <v>0.15</v>
      </c>
      <c r="K3289">
        <v>1485.86</v>
      </c>
      <c r="L3289">
        <v>145.66</v>
      </c>
      <c r="M3289">
        <f t="shared" si="155"/>
        <v>1485.8595</v>
      </c>
      <c r="N3289" t="str">
        <f t="shared" si="153"/>
        <v>Q1</v>
      </c>
      <c r="O3289" s="2">
        <f t="shared" si="154"/>
        <v>9.8030770059090369</v>
      </c>
      <c r="P3289" t="str">
        <f>VLOOKUP(retail_sales_2023!C3289,customers!A:J,5,)</f>
        <v>Kolkata</v>
      </c>
      <c r="Q3289" t="str">
        <f>VLOOKUP(C3289,customers!A:J,10,0)</f>
        <v>Premium</v>
      </c>
    </row>
    <row r="3290" spans="1:17" x14ac:dyDescent="0.3">
      <c r="A3290" t="s">
        <v>4377</v>
      </c>
      <c r="B3290" s="1">
        <v>45287</v>
      </c>
      <c r="C3290" t="s">
        <v>1338</v>
      </c>
      <c r="D3290" t="s">
        <v>1339</v>
      </c>
      <c r="E3290" t="s">
        <v>27</v>
      </c>
      <c r="F3290" t="s">
        <v>52</v>
      </c>
      <c r="G3290" t="s">
        <v>200</v>
      </c>
      <c r="H3290">
        <v>3</v>
      </c>
      <c r="I3290">
        <v>330.88</v>
      </c>
      <c r="J3290">
        <v>0.1</v>
      </c>
      <c r="K3290">
        <v>893.38</v>
      </c>
      <c r="L3290">
        <v>78.44</v>
      </c>
      <c r="M3290">
        <f t="shared" si="155"/>
        <v>893.37599999999998</v>
      </c>
      <c r="N3290" t="str">
        <f t="shared" si="153"/>
        <v>Q4</v>
      </c>
      <c r="O3290" s="2">
        <f t="shared" si="154"/>
        <v>8.7801383509816642</v>
      </c>
      <c r="P3290" t="str">
        <f>VLOOKUP(retail_sales_2023!C3290,customers!A:J,5,)</f>
        <v>Lucknow</v>
      </c>
      <c r="Q3290" t="str">
        <f>VLOOKUP(C3290,customers!A:J,10,0)</f>
        <v>Premium</v>
      </c>
    </row>
    <row r="3291" spans="1:17" x14ac:dyDescent="0.3">
      <c r="A3291" t="s">
        <v>4378</v>
      </c>
      <c r="B3291" s="1">
        <v>45042</v>
      </c>
      <c r="C3291" t="s">
        <v>441</v>
      </c>
      <c r="D3291" t="s">
        <v>442</v>
      </c>
      <c r="E3291" t="s">
        <v>15</v>
      </c>
      <c r="F3291" t="s">
        <v>28</v>
      </c>
      <c r="G3291" t="s">
        <v>57</v>
      </c>
      <c r="H3291">
        <v>1</v>
      </c>
      <c r="I3291">
        <v>5022.95</v>
      </c>
      <c r="J3291">
        <v>0</v>
      </c>
      <c r="K3291">
        <v>5022.95</v>
      </c>
      <c r="L3291">
        <v>800.57</v>
      </c>
      <c r="M3291">
        <f t="shared" si="155"/>
        <v>5022.95</v>
      </c>
      <c r="N3291" t="str">
        <f t="shared" si="153"/>
        <v>Q2</v>
      </c>
      <c r="O3291" s="2">
        <f t="shared" si="154"/>
        <v>15.938243462507092</v>
      </c>
      <c r="P3291" t="str">
        <f>VLOOKUP(retail_sales_2023!C3291,customers!A:J,5,)</f>
        <v>Chennai</v>
      </c>
      <c r="Q3291" t="str">
        <f>VLOOKUP(C3291,customers!A:J,10,0)</f>
        <v>Regular</v>
      </c>
    </row>
    <row r="3292" spans="1:17" x14ac:dyDescent="0.3">
      <c r="A3292" t="s">
        <v>4379</v>
      </c>
      <c r="B3292" s="1">
        <v>45229</v>
      </c>
      <c r="C3292" t="s">
        <v>1065</v>
      </c>
      <c r="D3292" t="s">
        <v>1066</v>
      </c>
      <c r="E3292" t="s">
        <v>15</v>
      </c>
      <c r="F3292" t="s">
        <v>43</v>
      </c>
      <c r="G3292" t="s">
        <v>282</v>
      </c>
      <c r="H3292">
        <v>5</v>
      </c>
      <c r="I3292">
        <v>22979.96</v>
      </c>
      <c r="J3292">
        <v>0</v>
      </c>
      <c r="K3292">
        <v>114899.8</v>
      </c>
      <c r="L3292">
        <v>10216.08</v>
      </c>
      <c r="M3292">
        <f t="shared" si="155"/>
        <v>114899.79999999999</v>
      </c>
      <c r="N3292" t="str">
        <f t="shared" si="153"/>
        <v>Q4</v>
      </c>
      <c r="O3292" s="2">
        <f t="shared" si="154"/>
        <v>8.8912948499475188</v>
      </c>
      <c r="P3292" t="str">
        <f>VLOOKUP(retail_sales_2023!C3292,customers!A:J,5,)</f>
        <v>Chennai</v>
      </c>
      <c r="Q3292" t="str">
        <f>VLOOKUP(C3292,customers!A:J,10,0)</f>
        <v>Premium</v>
      </c>
    </row>
    <row r="3293" spans="1:17" x14ac:dyDescent="0.3">
      <c r="A3293" t="s">
        <v>4380</v>
      </c>
      <c r="B3293" s="1">
        <v>45021</v>
      </c>
      <c r="C3293" t="s">
        <v>1061</v>
      </c>
      <c r="D3293" t="s">
        <v>1062</v>
      </c>
      <c r="E3293" t="s">
        <v>27</v>
      </c>
      <c r="F3293" t="s">
        <v>38</v>
      </c>
      <c r="G3293" t="s">
        <v>684</v>
      </c>
      <c r="H3293">
        <v>2</v>
      </c>
      <c r="I3293">
        <v>1581.45</v>
      </c>
      <c r="J3293">
        <v>0.1</v>
      </c>
      <c r="K3293">
        <v>2846.61</v>
      </c>
      <c r="L3293">
        <v>718.91</v>
      </c>
      <c r="M3293">
        <f t="shared" si="155"/>
        <v>2846.61</v>
      </c>
      <c r="N3293" t="str">
        <f t="shared" si="153"/>
        <v>Q2</v>
      </c>
      <c r="O3293" s="2">
        <f t="shared" si="154"/>
        <v>25.25495238195608</v>
      </c>
      <c r="P3293" t="str">
        <f>VLOOKUP(retail_sales_2023!C3293,customers!A:J,5,)</f>
        <v>Jaipur</v>
      </c>
      <c r="Q3293" t="str">
        <f>VLOOKUP(C3293,customers!A:J,10,0)</f>
        <v>Regular</v>
      </c>
    </row>
    <row r="3294" spans="1:17" x14ac:dyDescent="0.3">
      <c r="A3294" t="s">
        <v>4381</v>
      </c>
      <c r="B3294" s="1">
        <v>45264</v>
      </c>
      <c r="C3294" t="s">
        <v>1543</v>
      </c>
      <c r="D3294" t="s">
        <v>1544</v>
      </c>
      <c r="E3294" t="s">
        <v>33</v>
      </c>
      <c r="F3294" t="s">
        <v>81</v>
      </c>
      <c r="G3294" t="s">
        <v>333</v>
      </c>
      <c r="H3294">
        <v>4</v>
      </c>
      <c r="I3294">
        <v>1637.18</v>
      </c>
      <c r="J3294">
        <v>0</v>
      </c>
      <c r="K3294">
        <v>6548.72</v>
      </c>
      <c r="L3294">
        <v>2031.88</v>
      </c>
      <c r="M3294">
        <f t="shared" si="155"/>
        <v>6548.72</v>
      </c>
      <c r="N3294" t="str">
        <f t="shared" si="153"/>
        <v>Q4</v>
      </c>
      <c r="O3294" s="2">
        <f t="shared" si="154"/>
        <v>31.027132019692399</v>
      </c>
      <c r="P3294" t="str">
        <f>VLOOKUP(retail_sales_2023!C3294,customers!A:J,5,)</f>
        <v>Ahmedabad</v>
      </c>
      <c r="Q3294" t="str">
        <f>VLOOKUP(C3294,customers!A:J,10,0)</f>
        <v>Regular</v>
      </c>
    </row>
    <row r="3295" spans="1:17" x14ac:dyDescent="0.3">
      <c r="A3295" t="s">
        <v>4382</v>
      </c>
      <c r="B3295" s="1">
        <v>45053</v>
      </c>
      <c r="C3295" t="s">
        <v>31</v>
      </c>
      <c r="D3295" t="s">
        <v>32</v>
      </c>
      <c r="E3295" t="s">
        <v>33</v>
      </c>
      <c r="F3295" t="s">
        <v>22</v>
      </c>
      <c r="G3295" t="s">
        <v>146</v>
      </c>
      <c r="H3295">
        <v>1</v>
      </c>
      <c r="I3295">
        <v>5572.05</v>
      </c>
      <c r="J3295">
        <v>0.05</v>
      </c>
      <c r="K3295">
        <v>5293.45</v>
      </c>
      <c r="L3295">
        <v>1311.14</v>
      </c>
      <c r="M3295">
        <f t="shared" si="155"/>
        <v>5293.4475000000002</v>
      </c>
      <c r="N3295" t="str">
        <f t="shared" si="153"/>
        <v>Q2</v>
      </c>
      <c r="O3295" s="2">
        <f t="shared" si="154"/>
        <v>24.769101436681183</v>
      </c>
      <c r="P3295" t="str">
        <f>VLOOKUP(retail_sales_2023!C3295,customers!A:J,5,)</f>
        <v>Ahmedabad</v>
      </c>
      <c r="Q3295" t="str">
        <f>VLOOKUP(C3295,customers!A:J,10,0)</f>
        <v>Premium</v>
      </c>
    </row>
    <row r="3296" spans="1:17" x14ac:dyDescent="0.3">
      <c r="A3296" t="s">
        <v>4383</v>
      </c>
      <c r="B3296" s="1">
        <v>45202</v>
      </c>
      <c r="C3296" t="s">
        <v>514</v>
      </c>
      <c r="D3296" t="s">
        <v>515</v>
      </c>
      <c r="E3296" t="s">
        <v>27</v>
      </c>
      <c r="F3296" t="s">
        <v>52</v>
      </c>
      <c r="G3296" t="s">
        <v>235</v>
      </c>
      <c r="H3296">
        <v>1</v>
      </c>
      <c r="I3296">
        <v>357.76</v>
      </c>
      <c r="J3296">
        <v>0</v>
      </c>
      <c r="K3296">
        <v>357.76</v>
      </c>
      <c r="L3296">
        <v>36.18</v>
      </c>
      <c r="M3296">
        <f t="shared" si="155"/>
        <v>357.76</v>
      </c>
      <c r="N3296" t="str">
        <f t="shared" si="153"/>
        <v>Q4</v>
      </c>
      <c r="O3296" s="2">
        <f t="shared" si="154"/>
        <v>10.112924865831843</v>
      </c>
      <c r="P3296" t="str">
        <f>VLOOKUP(retail_sales_2023!C3296,customers!A:J,5,)</f>
        <v>Delhi</v>
      </c>
      <c r="Q3296" t="str">
        <f>VLOOKUP(C3296,customers!A:J,10,0)</f>
        <v>Premium</v>
      </c>
    </row>
    <row r="3297" spans="1:17" x14ac:dyDescent="0.3">
      <c r="A3297" t="s">
        <v>4384</v>
      </c>
      <c r="B3297" s="1">
        <v>45105</v>
      </c>
      <c r="C3297" t="s">
        <v>3348</v>
      </c>
      <c r="D3297" t="s">
        <v>3349</v>
      </c>
      <c r="E3297" t="s">
        <v>15</v>
      </c>
      <c r="F3297" t="s">
        <v>16</v>
      </c>
      <c r="G3297" t="s">
        <v>171</v>
      </c>
      <c r="H3297">
        <v>4</v>
      </c>
      <c r="I3297">
        <v>370.54</v>
      </c>
      <c r="J3297">
        <v>0</v>
      </c>
      <c r="K3297">
        <v>1482.16</v>
      </c>
      <c r="L3297">
        <v>659.64</v>
      </c>
      <c r="M3297">
        <f t="shared" si="155"/>
        <v>1482.16</v>
      </c>
      <c r="N3297" t="str">
        <f t="shared" si="153"/>
        <v>Q2</v>
      </c>
      <c r="O3297" s="2">
        <f t="shared" si="154"/>
        <v>44.505316565013217</v>
      </c>
      <c r="P3297" t="str">
        <f>VLOOKUP(retail_sales_2023!C3297,customers!A:J,5,)</f>
        <v>Kochi</v>
      </c>
      <c r="Q3297" t="str">
        <f>VLOOKUP(C3297,customers!A:J,10,0)</f>
        <v>Premium</v>
      </c>
    </row>
    <row r="3298" spans="1:17" x14ac:dyDescent="0.3">
      <c r="A3298" t="s">
        <v>4385</v>
      </c>
      <c r="B3298" s="1">
        <v>45182</v>
      </c>
      <c r="C3298" t="s">
        <v>1016</v>
      </c>
      <c r="D3298" t="s">
        <v>1017</v>
      </c>
      <c r="E3298" t="s">
        <v>21</v>
      </c>
      <c r="F3298" t="s">
        <v>81</v>
      </c>
      <c r="G3298" t="s">
        <v>150</v>
      </c>
      <c r="H3298">
        <v>1</v>
      </c>
      <c r="I3298">
        <v>4875.3100000000004</v>
      </c>
      <c r="J3298">
        <v>0.1</v>
      </c>
      <c r="K3298">
        <v>4387.78</v>
      </c>
      <c r="L3298">
        <v>1674.38</v>
      </c>
      <c r="M3298">
        <f t="shared" si="155"/>
        <v>4387.7790000000005</v>
      </c>
      <c r="N3298" t="str">
        <f t="shared" si="153"/>
        <v>Q3</v>
      </c>
      <c r="O3298" s="2">
        <f t="shared" si="154"/>
        <v>38.160071835871449</v>
      </c>
      <c r="P3298" t="str">
        <f>VLOOKUP(retail_sales_2023!C3298,customers!A:J,5,)</f>
        <v>Kolkata</v>
      </c>
      <c r="Q3298" t="str">
        <f>VLOOKUP(C3298,customers!A:J,10,0)</f>
        <v>Regular</v>
      </c>
    </row>
    <row r="3299" spans="1:17" x14ac:dyDescent="0.3">
      <c r="A3299" t="s">
        <v>4386</v>
      </c>
      <c r="B3299" s="1">
        <v>45105</v>
      </c>
      <c r="C3299" t="s">
        <v>1305</v>
      </c>
      <c r="D3299" t="s">
        <v>1306</v>
      </c>
      <c r="E3299" t="s">
        <v>33</v>
      </c>
      <c r="F3299" t="s">
        <v>28</v>
      </c>
      <c r="G3299" t="s">
        <v>439</v>
      </c>
      <c r="H3299">
        <v>0</v>
      </c>
      <c r="I3299">
        <v>7950.01</v>
      </c>
      <c r="J3299">
        <v>0</v>
      </c>
      <c r="K3299">
        <v>0</v>
      </c>
      <c r="L3299">
        <v>0</v>
      </c>
      <c r="M3299">
        <f t="shared" si="155"/>
        <v>0</v>
      </c>
      <c r="N3299" t="str">
        <f t="shared" si="153"/>
        <v>Q2</v>
      </c>
      <c r="O3299" s="2">
        <v>0</v>
      </c>
      <c r="P3299" t="str">
        <f>VLOOKUP(retail_sales_2023!C3299,customers!A:J,5,)</f>
        <v>Pune</v>
      </c>
      <c r="Q3299" t="str">
        <f>VLOOKUP(C3299,customers!A:J,10,0)</f>
        <v>Premium</v>
      </c>
    </row>
    <row r="3300" spans="1:17" x14ac:dyDescent="0.3">
      <c r="A3300" t="s">
        <v>4387</v>
      </c>
      <c r="B3300" s="1">
        <v>45058</v>
      </c>
      <c r="C3300" t="s">
        <v>904</v>
      </c>
      <c r="D3300" t="s">
        <v>905</v>
      </c>
      <c r="E3300" t="s">
        <v>33</v>
      </c>
      <c r="F3300" t="s">
        <v>16</v>
      </c>
      <c r="G3300" t="s">
        <v>286</v>
      </c>
      <c r="H3300">
        <v>4</v>
      </c>
      <c r="I3300">
        <v>530.16</v>
      </c>
      <c r="J3300">
        <v>0</v>
      </c>
      <c r="K3300">
        <v>2120.64</v>
      </c>
      <c r="L3300">
        <v>783.84</v>
      </c>
      <c r="M3300">
        <f t="shared" si="155"/>
        <v>2120.64</v>
      </c>
      <c r="N3300" t="str">
        <f t="shared" si="153"/>
        <v>Q2</v>
      </c>
      <c r="O3300" s="2">
        <f t="shared" si="154"/>
        <v>36.96242643730195</v>
      </c>
      <c r="P3300" t="str">
        <f>VLOOKUP(retail_sales_2023!C3300,customers!A:J,5,)</f>
        <v>Ahmedabad</v>
      </c>
      <c r="Q3300" t="str">
        <f>VLOOKUP(C3300,customers!A:J,10,0)</f>
        <v>Premium</v>
      </c>
    </row>
    <row r="3301" spans="1:17" x14ac:dyDescent="0.3">
      <c r="A3301" t="s">
        <v>4388</v>
      </c>
      <c r="B3301" s="1">
        <v>45241</v>
      </c>
      <c r="C3301" t="s">
        <v>107</v>
      </c>
      <c r="D3301" t="s">
        <v>108</v>
      </c>
      <c r="E3301" t="s">
        <v>15</v>
      </c>
      <c r="F3301" t="s">
        <v>22</v>
      </c>
      <c r="G3301" t="s">
        <v>34</v>
      </c>
      <c r="H3301">
        <v>4</v>
      </c>
      <c r="I3301">
        <v>10951.58</v>
      </c>
      <c r="J3301">
        <v>0.25</v>
      </c>
      <c r="K3301">
        <v>32854.74</v>
      </c>
      <c r="L3301">
        <v>7260.24</v>
      </c>
      <c r="M3301">
        <f t="shared" si="155"/>
        <v>32854.74</v>
      </c>
      <c r="N3301" t="str">
        <f t="shared" si="153"/>
        <v>Q4</v>
      </c>
      <c r="O3301" s="2">
        <f t="shared" si="154"/>
        <v>22.097998644944383</v>
      </c>
      <c r="P3301" t="str">
        <f>VLOOKUP(retail_sales_2023!C3301,customers!A:J,5,)</f>
        <v>Chennai</v>
      </c>
      <c r="Q3301" t="str">
        <f>VLOOKUP(C3301,customers!A:J,10,0)</f>
        <v>Premium</v>
      </c>
    </row>
    <row r="3302" spans="1:17" x14ac:dyDescent="0.3">
      <c r="A3302" t="s">
        <v>4389</v>
      </c>
      <c r="B3302" s="1">
        <v>45093</v>
      </c>
      <c r="C3302" t="s">
        <v>444</v>
      </c>
      <c r="D3302" t="s">
        <v>445</v>
      </c>
      <c r="E3302" t="s">
        <v>27</v>
      </c>
      <c r="F3302" t="s">
        <v>28</v>
      </c>
      <c r="G3302" t="s">
        <v>325</v>
      </c>
      <c r="H3302">
        <v>2</v>
      </c>
      <c r="I3302">
        <v>6904.89</v>
      </c>
      <c r="J3302">
        <v>0.15</v>
      </c>
      <c r="K3302">
        <v>11738.31</v>
      </c>
      <c r="L3302">
        <v>2971.7</v>
      </c>
      <c r="M3302">
        <f t="shared" si="155"/>
        <v>11738.313</v>
      </c>
      <c r="N3302" t="str">
        <f t="shared" si="153"/>
        <v>Q2</v>
      </c>
      <c r="O3302" s="2">
        <f t="shared" si="154"/>
        <v>25.316250806121154</v>
      </c>
      <c r="P3302" t="str">
        <f>VLOOKUP(retail_sales_2023!C3302,customers!A:J,5,)</f>
        <v>Jaipur</v>
      </c>
      <c r="Q3302" t="str">
        <f>VLOOKUP(C3302,customers!A:J,10,0)</f>
        <v>Regular</v>
      </c>
    </row>
    <row r="3303" spans="1:17" x14ac:dyDescent="0.3">
      <c r="A3303" t="s">
        <v>4390</v>
      </c>
      <c r="B3303" s="1">
        <v>45251</v>
      </c>
      <c r="C3303" t="s">
        <v>1830</v>
      </c>
      <c r="D3303" t="s">
        <v>1831</v>
      </c>
      <c r="E3303" t="s">
        <v>21</v>
      </c>
      <c r="F3303" t="s">
        <v>38</v>
      </c>
      <c r="G3303" t="s">
        <v>90</v>
      </c>
      <c r="H3303">
        <v>5</v>
      </c>
      <c r="I3303">
        <v>3413.11</v>
      </c>
      <c r="J3303">
        <v>0.15</v>
      </c>
      <c r="K3303">
        <v>14505.72</v>
      </c>
      <c r="L3303">
        <v>4702.0600000000004</v>
      </c>
      <c r="M3303">
        <f t="shared" si="155"/>
        <v>14505.717499999999</v>
      </c>
      <c r="N3303" t="str">
        <f t="shared" si="153"/>
        <v>Q4</v>
      </c>
      <c r="O3303" s="2">
        <f t="shared" si="154"/>
        <v>32.41521275745017</v>
      </c>
      <c r="P3303" t="str">
        <f>VLOOKUP(retail_sales_2023!C3303,customers!A:J,5,)</f>
        <v>Ranchi</v>
      </c>
      <c r="Q3303" t="str">
        <f>VLOOKUP(C3303,customers!A:J,10,0)</f>
        <v>Occasional</v>
      </c>
    </row>
    <row r="3304" spans="1:17" x14ac:dyDescent="0.3">
      <c r="A3304" t="s">
        <v>4391</v>
      </c>
      <c r="B3304" s="1">
        <v>44946</v>
      </c>
      <c r="C3304" t="s">
        <v>601</v>
      </c>
      <c r="D3304" t="s">
        <v>602</v>
      </c>
      <c r="E3304" t="s">
        <v>15</v>
      </c>
      <c r="F3304" t="s">
        <v>16</v>
      </c>
      <c r="G3304" t="s">
        <v>296</v>
      </c>
      <c r="H3304">
        <v>5</v>
      </c>
      <c r="I3304">
        <v>934.18</v>
      </c>
      <c r="J3304">
        <v>0.15</v>
      </c>
      <c r="K3304">
        <v>3970.26</v>
      </c>
      <c r="L3304">
        <v>1511.29</v>
      </c>
      <c r="M3304">
        <f t="shared" si="155"/>
        <v>3970.2649999999994</v>
      </c>
      <c r="N3304" t="str">
        <f t="shared" si="153"/>
        <v>Q1</v>
      </c>
      <c r="O3304" s="2">
        <f t="shared" si="154"/>
        <v>38.065265247112279</v>
      </c>
      <c r="P3304" t="str">
        <f>VLOOKUP(retail_sales_2023!C3304,customers!A:J,5,)</f>
        <v>Bengaluru</v>
      </c>
      <c r="Q3304" t="str">
        <f>VLOOKUP(C3304,customers!A:J,10,0)</f>
        <v>Regular</v>
      </c>
    </row>
    <row r="3305" spans="1:17" x14ac:dyDescent="0.3">
      <c r="A3305" t="s">
        <v>4392</v>
      </c>
      <c r="B3305" s="1">
        <v>44946</v>
      </c>
      <c r="C3305" t="s">
        <v>1109</v>
      </c>
      <c r="D3305" t="s">
        <v>1110</v>
      </c>
      <c r="E3305" t="s">
        <v>15</v>
      </c>
      <c r="F3305" t="s">
        <v>81</v>
      </c>
      <c r="G3305" t="s">
        <v>105</v>
      </c>
      <c r="H3305">
        <v>1</v>
      </c>
      <c r="I3305">
        <v>2039.25</v>
      </c>
      <c r="J3305">
        <v>0.15</v>
      </c>
      <c r="K3305">
        <v>1733.36</v>
      </c>
      <c r="L3305">
        <v>469.26</v>
      </c>
      <c r="M3305">
        <f t="shared" si="155"/>
        <v>1733.3625</v>
      </c>
      <c r="N3305" t="str">
        <f t="shared" si="153"/>
        <v>Q1</v>
      </c>
      <c r="O3305" s="2">
        <f t="shared" si="154"/>
        <v>27.072275811141367</v>
      </c>
      <c r="P3305" t="str">
        <f>VLOOKUP(retail_sales_2023!C3305,customers!A:J,5,)</f>
        <v>Bengaluru</v>
      </c>
      <c r="Q3305" t="str">
        <f>VLOOKUP(C3305,customers!A:J,10,0)</f>
        <v>Premium</v>
      </c>
    </row>
    <row r="3306" spans="1:17" x14ac:dyDescent="0.3">
      <c r="A3306" t="s">
        <v>4393</v>
      </c>
      <c r="B3306" s="1">
        <v>45011</v>
      </c>
      <c r="C3306" t="s">
        <v>2508</v>
      </c>
      <c r="D3306" t="s">
        <v>2509</v>
      </c>
      <c r="E3306" t="s">
        <v>33</v>
      </c>
      <c r="F3306" t="s">
        <v>22</v>
      </c>
      <c r="G3306" t="s">
        <v>34</v>
      </c>
      <c r="H3306">
        <v>4</v>
      </c>
      <c r="I3306">
        <v>34888.47</v>
      </c>
      <c r="J3306">
        <v>0.15</v>
      </c>
      <c r="K3306">
        <v>118620.8</v>
      </c>
      <c r="L3306">
        <v>34044.65</v>
      </c>
      <c r="M3306">
        <f t="shared" si="155"/>
        <v>118620.798</v>
      </c>
      <c r="N3306" t="str">
        <f t="shared" si="153"/>
        <v>Q1</v>
      </c>
      <c r="O3306" s="2">
        <f t="shared" si="154"/>
        <v>28.700404987995359</v>
      </c>
      <c r="P3306" t="str">
        <f>VLOOKUP(retail_sales_2023!C3306,customers!A:J,5,)</f>
        <v>Ahmedabad</v>
      </c>
      <c r="Q3306" t="str">
        <f>VLOOKUP(C3306,customers!A:J,10,0)</f>
        <v>Premium</v>
      </c>
    </row>
    <row r="3307" spans="1:17" x14ac:dyDescent="0.3">
      <c r="A3307" t="s">
        <v>4394</v>
      </c>
      <c r="B3307" s="1">
        <v>45254</v>
      </c>
      <c r="C3307" t="s">
        <v>2454</v>
      </c>
      <c r="D3307" t="s">
        <v>2455</v>
      </c>
      <c r="E3307" t="s">
        <v>33</v>
      </c>
      <c r="F3307" t="s">
        <v>22</v>
      </c>
      <c r="G3307" t="s">
        <v>315</v>
      </c>
      <c r="H3307">
        <v>1</v>
      </c>
      <c r="I3307">
        <v>40219.93</v>
      </c>
      <c r="J3307">
        <v>0.2</v>
      </c>
      <c r="K3307">
        <v>32175.94</v>
      </c>
      <c r="L3307">
        <v>10055.08</v>
      </c>
      <c r="M3307">
        <f t="shared" si="155"/>
        <v>32175.944000000003</v>
      </c>
      <c r="N3307" t="str">
        <f t="shared" si="153"/>
        <v>Q4</v>
      </c>
      <c r="O3307" s="2">
        <f t="shared" si="154"/>
        <v>31.250306906340576</v>
      </c>
      <c r="P3307" t="str">
        <f>VLOOKUP(retail_sales_2023!C3307,customers!A:J,5,)</f>
        <v>Pune</v>
      </c>
      <c r="Q3307" t="str">
        <f>VLOOKUP(C3307,customers!A:J,10,0)</f>
        <v>Regular</v>
      </c>
    </row>
    <row r="3308" spans="1:17" x14ac:dyDescent="0.3">
      <c r="A3308" t="s">
        <v>4395</v>
      </c>
      <c r="B3308" s="1">
        <v>45162</v>
      </c>
      <c r="C3308" t="s">
        <v>1913</v>
      </c>
      <c r="D3308" t="s">
        <v>1914</v>
      </c>
      <c r="E3308" t="s">
        <v>21</v>
      </c>
      <c r="F3308" t="s">
        <v>28</v>
      </c>
      <c r="G3308" t="s">
        <v>29</v>
      </c>
      <c r="H3308">
        <v>2</v>
      </c>
      <c r="I3308">
        <v>6669.86</v>
      </c>
      <c r="J3308">
        <v>0</v>
      </c>
      <c r="K3308">
        <v>13339.72</v>
      </c>
      <c r="L3308">
        <v>2845.76</v>
      </c>
      <c r="M3308">
        <f t="shared" si="155"/>
        <v>13339.72</v>
      </c>
      <c r="N3308" t="str">
        <f t="shared" si="153"/>
        <v>Q3</v>
      </c>
      <c r="O3308" s="2">
        <f t="shared" si="154"/>
        <v>21.332981501860612</v>
      </c>
      <c r="P3308" t="str">
        <f>VLOOKUP(retail_sales_2023!C3308,customers!A:J,5,)</f>
        <v>Patna</v>
      </c>
      <c r="Q3308" t="str">
        <f>VLOOKUP(C3308,customers!A:J,10,0)</f>
        <v>Premium</v>
      </c>
    </row>
    <row r="3309" spans="1:17" x14ac:dyDescent="0.3">
      <c r="A3309" t="s">
        <v>4396</v>
      </c>
      <c r="B3309" s="1">
        <v>45045</v>
      </c>
      <c r="C3309" t="s">
        <v>960</v>
      </c>
      <c r="D3309" t="s">
        <v>961</v>
      </c>
      <c r="E3309" t="s">
        <v>27</v>
      </c>
      <c r="F3309" t="s">
        <v>52</v>
      </c>
      <c r="G3309" t="s">
        <v>200</v>
      </c>
      <c r="H3309">
        <v>8</v>
      </c>
      <c r="I3309">
        <v>616.02</v>
      </c>
      <c r="J3309">
        <v>0.3</v>
      </c>
      <c r="K3309">
        <v>3449.71</v>
      </c>
      <c r="L3309">
        <v>253.6</v>
      </c>
      <c r="M3309">
        <f t="shared" si="155"/>
        <v>3449.7119999999995</v>
      </c>
      <c r="N3309" t="str">
        <f t="shared" si="153"/>
        <v>Q2</v>
      </c>
      <c r="O3309" s="2">
        <f t="shared" si="154"/>
        <v>7.3513425766223826</v>
      </c>
      <c r="P3309" t="str">
        <f>VLOOKUP(retail_sales_2023!C3309,customers!A:J,5,)</f>
        <v>Lucknow</v>
      </c>
      <c r="Q3309" t="str">
        <f>VLOOKUP(C3309,customers!A:J,10,0)</f>
        <v>Premium</v>
      </c>
    </row>
    <row r="3310" spans="1:17" x14ac:dyDescent="0.3">
      <c r="A3310" t="s">
        <v>4397</v>
      </c>
      <c r="B3310" s="1">
        <v>44952</v>
      </c>
      <c r="C3310" t="s">
        <v>1164</v>
      </c>
      <c r="D3310" t="s">
        <v>1165</v>
      </c>
      <c r="E3310" t="s">
        <v>21</v>
      </c>
      <c r="F3310" t="s">
        <v>43</v>
      </c>
      <c r="G3310" t="s">
        <v>121</v>
      </c>
      <c r="H3310">
        <v>1</v>
      </c>
      <c r="I3310">
        <v>68986.710000000006</v>
      </c>
      <c r="J3310">
        <v>0</v>
      </c>
      <c r="K3310">
        <v>68986.710000000006</v>
      </c>
      <c r="L3310">
        <v>7128.38</v>
      </c>
      <c r="M3310">
        <f t="shared" si="155"/>
        <v>68986.710000000006</v>
      </c>
      <c r="N3310" t="str">
        <f t="shared" si="153"/>
        <v>Q1</v>
      </c>
      <c r="O3310" s="2">
        <f t="shared" si="154"/>
        <v>10.332975728223595</v>
      </c>
      <c r="P3310" t="str">
        <f>VLOOKUP(retail_sales_2023!C3310,customers!A:J,5,)</f>
        <v>Bhubaneswar</v>
      </c>
      <c r="Q3310" t="str">
        <f>VLOOKUP(C3310,customers!A:J,10,0)</f>
        <v>Regular</v>
      </c>
    </row>
    <row r="3311" spans="1:17" x14ac:dyDescent="0.3">
      <c r="A3311" t="s">
        <v>4398</v>
      </c>
      <c r="B3311" s="1">
        <v>45189</v>
      </c>
      <c r="C3311" t="s">
        <v>1320</v>
      </c>
      <c r="D3311" t="s">
        <v>1321</v>
      </c>
      <c r="E3311" t="s">
        <v>15</v>
      </c>
      <c r="F3311" t="s">
        <v>28</v>
      </c>
      <c r="G3311" t="s">
        <v>439</v>
      </c>
      <c r="H3311">
        <v>1</v>
      </c>
      <c r="I3311">
        <v>7590.44</v>
      </c>
      <c r="J3311">
        <v>0</v>
      </c>
      <c r="K3311">
        <v>7590.44</v>
      </c>
      <c r="L3311">
        <v>1592.94</v>
      </c>
      <c r="M3311">
        <f t="shared" si="155"/>
        <v>7590.44</v>
      </c>
      <c r="N3311" t="str">
        <f t="shared" si="153"/>
        <v>Q3</v>
      </c>
      <c r="O3311" s="2">
        <f t="shared" si="154"/>
        <v>20.986135191108819</v>
      </c>
      <c r="P3311" t="str">
        <f>VLOOKUP(retail_sales_2023!C3311,customers!A:J,5,)</f>
        <v>Kochi</v>
      </c>
      <c r="Q3311" t="str">
        <f>VLOOKUP(C3311,customers!A:J,10,0)</f>
        <v>Premium</v>
      </c>
    </row>
    <row r="3312" spans="1:17" x14ac:dyDescent="0.3">
      <c r="A3312" t="s">
        <v>4399</v>
      </c>
      <c r="B3312" s="1">
        <v>44974</v>
      </c>
      <c r="C3312" t="s">
        <v>913</v>
      </c>
      <c r="D3312" t="s">
        <v>914</v>
      </c>
      <c r="E3312" t="s">
        <v>33</v>
      </c>
      <c r="F3312" t="s">
        <v>52</v>
      </c>
      <c r="G3312" t="s">
        <v>53</v>
      </c>
      <c r="H3312">
        <v>8</v>
      </c>
      <c r="I3312">
        <v>712.76</v>
      </c>
      <c r="J3312">
        <v>0.25</v>
      </c>
      <c r="K3312">
        <v>4276.5600000000004</v>
      </c>
      <c r="L3312">
        <v>441.59</v>
      </c>
      <c r="M3312">
        <f t="shared" si="155"/>
        <v>4276.5599999999995</v>
      </c>
      <c r="N3312" t="str">
        <f t="shared" si="153"/>
        <v>Q1</v>
      </c>
      <c r="O3312" s="2">
        <f t="shared" si="154"/>
        <v>10.325822623791083</v>
      </c>
      <c r="P3312" t="str">
        <f>VLOOKUP(retail_sales_2023!C3312,customers!A:J,5,)</f>
        <v>Ahmedabad</v>
      </c>
      <c r="Q3312" t="str">
        <f>VLOOKUP(C3312,customers!A:J,10,0)</f>
        <v>Premium</v>
      </c>
    </row>
    <row r="3313" spans="1:17" x14ac:dyDescent="0.3">
      <c r="A3313" t="s">
        <v>4400</v>
      </c>
      <c r="B3313" s="1">
        <v>45206</v>
      </c>
      <c r="C3313" t="s">
        <v>1767</v>
      </c>
      <c r="D3313" t="s">
        <v>1768</v>
      </c>
      <c r="E3313" t="s">
        <v>27</v>
      </c>
      <c r="F3313" t="s">
        <v>43</v>
      </c>
      <c r="G3313" t="s">
        <v>243</v>
      </c>
      <c r="H3313">
        <v>2</v>
      </c>
      <c r="I3313">
        <v>56585.82</v>
      </c>
      <c r="J3313">
        <v>0.05</v>
      </c>
      <c r="K3313">
        <v>107513.06</v>
      </c>
      <c r="L3313">
        <v>10908.28</v>
      </c>
      <c r="M3313">
        <f t="shared" si="155"/>
        <v>107513.05799999999</v>
      </c>
      <c r="N3313" t="str">
        <f t="shared" si="153"/>
        <v>Q4</v>
      </c>
      <c r="O3313" s="2">
        <f t="shared" si="154"/>
        <v>10.146004587721716</v>
      </c>
      <c r="P3313" t="str">
        <f>VLOOKUP(retail_sales_2023!C3313,customers!A:J,5,)</f>
        <v>Amritsar</v>
      </c>
      <c r="Q3313" t="str">
        <f>VLOOKUP(C3313,customers!A:J,10,0)</f>
        <v>Premium</v>
      </c>
    </row>
    <row r="3314" spans="1:17" x14ac:dyDescent="0.3">
      <c r="A3314" t="s">
        <v>4401</v>
      </c>
      <c r="B3314" s="1">
        <v>45245</v>
      </c>
      <c r="C3314" t="s">
        <v>708</v>
      </c>
      <c r="D3314" t="s">
        <v>709</v>
      </c>
      <c r="E3314" t="s">
        <v>33</v>
      </c>
      <c r="F3314" t="s">
        <v>52</v>
      </c>
      <c r="G3314" t="s">
        <v>133</v>
      </c>
      <c r="H3314">
        <v>6</v>
      </c>
      <c r="I3314">
        <v>525.95000000000005</v>
      </c>
      <c r="J3314">
        <v>0.2</v>
      </c>
      <c r="K3314">
        <v>2524.56</v>
      </c>
      <c r="L3314">
        <v>204.25</v>
      </c>
      <c r="M3314">
        <f t="shared" si="155"/>
        <v>2524.5600000000004</v>
      </c>
      <c r="N3314" t="str">
        <f t="shared" si="153"/>
        <v>Q4</v>
      </c>
      <c r="O3314" s="2">
        <f t="shared" si="154"/>
        <v>8.0905187438603168</v>
      </c>
      <c r="P3314" t="str">
        <f>VLOOKUP(retail_sales_2023!C3314,customers!A:J,5,)</f>
        <v>Mumbai</v>
      </c>
      <c r="Q3314" t="str">
        <f>VLOOKUP(C3314,customers!A:J,10,0)</f>
        <v>Premium</v>
      </c>
    </row>
    <row r="3315" spans="1:17" x14ac:dyDescent="0.3">
      <c r="A3315" t="s">
        <v>4402</v>
      </c>
      <c r="B3315" s="1">
        <v>44967</v>
      </c>
      <c r="C3315" t="s">
        <v>2471</v>
      </c>
      <c r="D3315" t="s">
        <v>2472</v>
      </c>
      <c r="E3315" t="s">
        <v>27</v>
      </c>
      <c r="F3315" t="s">
        <v>38</v>
      </c>
      <c r="G3315" t="s">
        <v>141</v>
      </c>
      <c r="H3315">
        <v>4</v>
      </c>
      <c r="I3315">
        <v>2954.15</v>
      </c>
      <c r="J3315">
        <v>0.05</v>
      </c>
      <c r="K3315">
        <v>11225.77</v>
      </c>
      <c r="L3315">
        <v>2674.32</v>
      </c>
      <c r="M3315">
        <f t="shared" si="155"/>
        <v>11225.77</v>
      </c>
      <c r="N3315" t="str">
        <f t="shared" si="153"/>
        <v>Q1</v>
      </c>
      <c r="O3315" s="2">
        <f t="shared" si="154"/>
        <v>23.8230428736737</v>
      </c>
      <c r="P3315" t="str">
        <f>VLOOKUP(retail_sales_2023!C3315,customers!A:J,5,)</f>
        <v>Jaipur</v>
      </c>
      <c r="Q3315" t="str">
        <f>VLOOKUP(C3315,customers!A:J,10,0)</f>
        <v>Regular</v>
      </c>
    </row>
    <row r="3316" spans="1:17" x14ac:dyDescent="0.3">
      <c r="A3316" t="s">
        <v>4403</v>
      </c>
      <c r="B3316" s="1">
        <v>45248</v>
      </c>
      <c r="C3316" t="s">
        <v>531</v>
      </c>
      <c r="D3316" t="s">
        <v>532</v>
      </c>
      <c r="E3316" t="s">
        <v>15</v>
      </c>
      <c r="F3316" t="s">
        <v>43</v>
      </c>
      <c r="G3316" t="s">
        <v>128</v>
      </c>
      <c r="H3316">
        <v>3</v>
      </c>
      <c r="I3316">
        <v>13919.11</v>
      </c>
      <c r="J3316">
        <v>0</v>
      </c>
      <c r="K3316">
        <v>41757.33</v>
      </c>
      <c r="L3316">
        <v>5712.52</v>
      </c>
      <c r="M3316">
        <f t="shared" si="155"/>
        <v>41757.33</v>
      </c>
      <c r="N3316" t="str">
        <f t="shared" si="153"/>
        <v>Q4</v>
      </c>
      <c r="O3316" s="2">
        <f t="shared" si="154"/>
        <v>13.680280803394279</v>
      </c>
      <c r="P3316" t="str">
        <f>VLOOKUP(retail_sales_2023!C3316,customers!A:J,5,)</f>
        <v>Hyderabad</v>
      </c>
      <c r="Q3316" t="str">
        <f>VLOOKUP(C3316,customers!A:J,10,0)</f>
        <v>Regular</v>
      </c>
    </row>
    <row r="3317" spans="1:17" x14ac:dyDescent="0.3">
      <c r="A3317" t="s">
        <v>4404</v>
      </c>
      <c r="B3317" s="1">
        <v>44989</v>
      </c>
      <c r="C3317" t="s">
        <v>2471</v>
      </c>
      <c r="D3317" t="s">
        <v>2472</v>
      </c>
      <c r="E3317" t="s">
        <v>27</v>
      </c>
      <c r="F3317" t="s">
        <v>81</v>
      </c>
      <c r="G3317" t="s">
        <v>150</v>
      </c>
      <c r="H3317">
        <v>5</v>
      </c>
      <c r="I3317">
        <v>3899.2</v>
      </c>
      <c r="J3317">
        <v>0.05</v>
      </c>
      <c r="K3317">
        <v>18521.2</v>
      </c>
      <c r="L3317">
        <v>5937.64</v>
      </c>
      <c r="M3317">
        <f t="shared" si="155"/>
        <v>18521.2</v>
      </c>
      <c r="N3317" t="str">
        <f t="shared" si="153"/>
        <v>Q1</v>
      </c>
      <c r="O3317" s="2">
        <f t="shared" si="154"/>
        <v>32.058613912705439</v>
      </c>
      <c r="P3317" t="str">
        <f>VLOOKUP(retail_sales_2023!C3317,customers!A:J,5,)</f>
        <v>Jaipur</v>
      </c>
      <c r="Q3317" t="str">
        <f>VLOOKUP(C3317,customers!A:J,10,0)</f>
        <v>Regular</v>
      </c>
    </row>
    <row r="3318" spans="1:17" x14ac:dyDescent="0.3">
      <c r="A3318" t="s">
        <v>4405</v>
      </c>
      <c r="B3318" s="1">
        <v>45192</v>
      </c>
      <c r="C3318" t="s">
        <v>441</v>
      </c>
      <c r="D3318" t="s">
        <v>442</v>
      </c>
      <c r="E3318" t="s">
        <v>15</v>
      </c>
      <c r="F3318" t="s">
        <v>81</v>
      </c>
      <c r="G3318" t="s">
        <v>82</v>
      </c>
      <c r="H3318">
        <v>2</v>
      </c>
      <c r="I3318">
        <v>3303.12</v>
      </c>
      <c r="J3318">
        <v>0.1</v>
      </c>
      <c r="K3318">
        <v>5945.62</v>
      </c>
      <c r="L3318">
        <v>1338.53</v>
      </c>
      <c r="M3318">
        <f t="shared" si="155"/>
        <v>5945.616</v>
      </c>
      <c r="N3318" t="str">
        <f t="shared" si="153"/>
        <v>Q3</v>
      </c>
      <c r="O3318" s="2">
        <f t="shared" si="154"/>
        <v>22.512875023967222</v>
      </c>
      <c r="P3318" t="str">
        <f>VLOOKUP(retail_sales_2023!C3318,customers!A:J,5,)</f>
        <v>Chennai</v>
      </c>
      <c r="Q3318" t="str">
        <f>VLOOKUP(C3318,customers!A:J,10,0)</f>
        <v>Regular</v>
      </c>
    </row>
    <row r="3319" spans="1:17" x14ac:dyDescent="0.3">
      <c r="A3319" t="s">
        <v>4406</v>
      </c>
      <c r="B3319" s="1">
        <v>44972</v>
      </c>
      <c r="C3319" t="s">
        <v>971</v>
      </c>
      <c r="D3319" t="s">
        <v>972</v>
      </c>
      <c r="E3319" t="s">
        <v>15</v>
      </c>
      <c r="F3319" t="s">
        <v>38</v>
      </c>
      <c r="G3319" t="s">
        <v>456</v>
      </c>
      <c r="H3319">
        <v>2</v>
      </c>
      <c r="I3319">
        <v>1355.1</v>
      </c>
      <c r="J3319">
        <v>0.15</v>
      </c>
      <c r="K3319">
        <v>2303.67</v>
      </c>
      <c r="L3319">
        <v>619.16999999999996</v>
      </c>
      <c r="M3319">
        <f t="shared" si="155"/>
        <v>2303.6699999999996</v>
      </c>
      <c r="N3319" t="str">
        <f t="shared" si="153"/>
        <v>Q1</v>
      </c>
      <c r="O3319" s="2">
        <f t="shared" si="154"/>
        <v>26.877547565406502</v>
      </c>
      <c r="P3319" t="str">
        <f>VLOOKUP(retail_sales_2023!C3319,customers!A:J,5,)</f>
        <v>Chennai</v>
      </c>
      <c r="Q3319" t="str">
        <f>VLOOKUP(C3319,customers!A:J,10,0)</f>
        <v>Premium</v>
      </c>
    </row>
    <row r="3320" spans="1:17" x14ac:dyDescent="0.3">
      <c r="A3320" t="s">
        <v>4407</v>
      </c>
      <c r="B3320" s="1">
        <v>45064</v>
      </c>
      <c r="C3320" t="s">
        <v>459</v>
      </c>
      <c r="D3320" t="s">
        <v>460</v>
      </c>
      <c r="E3320" t="s">
        <v>27</v>
      </c>
      <c r="F3320" t="s">
        <v>43</v>
      </c>
      <c r="G3320" t="s">
        <v>128</v>
      </c>
      <c r="H3320">
        <v>1</v>
      </c>
      <c r="I3320">
        <v>13363</v>
      </c>
      <c r="J3320">
        <v>0.2</v>
      </c>
      <c r="K3320">
        <v>10690.4</v>
      </c>
      <c r="L3320">
        <v>-1363.75</v>
      </c>
      <c r="M3320">
        <f t="shared" si="155"/>
        <v>10690.400000000001</v>
      </c>
      <c r="N3320" t="str">
        <f t="shared" si="153"/>
        <v>Q2</v>
      </c>
      <c r="O3320" s="2">
        <f t="shared" si="154"/>
        <v>-12.756772431340268</v>
      </c>
      <c r="P3320" t="str">
        <f>VLOOKUP(retail_sales_2023!C3320,customers!A:J,5,)</f>
        <v>Chandigarh</v>
      </c>
      <c r="Q3320" t="str">
        <f>VLOOKUP(C3320,customers!A:J,10,0)</f>
        <v>Premium</v>
      </c>
    </row>
    <row r="3321" spans="1:17" x14ac:dyDescent="0.3">
      <c r="A3321" t="s">
        <v>4408</v>
      </c>
      <c r="B3321" s="1">
        <v>44994</v>
      </c>
      <c r="C3321" t="s">
        <v>99</v>
      </c>
      <c r="D3321" t="s">
        <v>100</v>
      </c>
      <c r="E3321" t="s">
        <v>15</v>
      </c>
      <c r="F3321" t="s">
        <v>81</v>
      </c>
      <c r="G3321" t="s">
        <v>158</v>
      </c>
      <c r="H3321">
        <v>1</v>
      </c>
      <c r="I3321">
        <v>1411.71</v>
      </c>
      <c r="J3321">
        <v>0.25</v>
      </c>
      <c r="K3321">
        <v>1058.78</v>
      </c>
      <c r="L3321">
        <v>356.04</v>
      </c>
      <c r="M3321">
        <f t="shared" si="155"/>
        <v>1058.7825</v>
      </c>
      <c r="N3321" t="str">
        <f t="shared" si="153"/>
        <v>Q1</v>
      </c>
      <c r="O3321" s="2">
        <f t="shared" si="154"/>
        <v>33.627382459056655</v>
      </c>
      <c r="P3321" t="str">
        <f>VLOOKUP(retail_sales_2023!C3321,customers!A:J,5,)</f>
        <v>Kochi</v>
      </c>
      <c r="Q3321" t="str">
        <f>VLOOKUP(C3321,customers!A:J,10,0)</f>
        <v>Regular</v>
      </c>
    </row>
    <row r="3322" spans="1:17" x14ac:dyDescent="0.3">
      <c r="A3322" t="s">
        <v>4409</v>
      </c>
      <c r="B3322" s="1">
        <v>45278</v>
      </c>
      <c r="C3322" t="s">
        <v>1422</v>
      </c>
      <c r="D3322" t="s">
        <v>1423</v>
      </c>
      <c r="E3322" t="s">
        <v>33</v>
      </c>
      <c r="F3322" t="s">
        <v>81</v>
      </c>
      <c r="G3322" t="s">
        <v>370</v>
      </c>
      <c r="H3322">
        <v>3</v>
      </c>
      <c r="I3322">
        <v>3998.95</v>
      </c>
      <c r="J3322">
        <v>0.1</v>
      </c>
      <c r="K3322">
        <v>10797.16</v>
      </c>
      <c r="L3322">
        <v>3996.08</v>
      </c>
      <c r="M3322">
        <f t="shared" si="155"/>
        <v>10797.164999999999</v>
      </c>
      <c r="N3322" t="str">
        <f t="shared" si="153"/>
        <v>Q4</v>
      </c>
      <c r="O3322" s="2">
        <f t="shared" si="154"/>
        <v>37.010473124414197</v>
      </c>
      <c r="P3322" t="str">
        <f>VLOOKUP(retail_sales_2023!C3322,customers!A:J,5,)</f>
        <v>Mumbai</v>
      </c>
      <c r="Q3322" t="str">
        <f>VLOOKUP(C3322,customers!A:J,10,0)</f>
        <v>Premium</v>
      </c>
    </row>
    <row r="3323" spans="1:17" x14ac:dyDescent="0.3">
      <c r="A3323" t="s">
        <v>4410</v>
      </c>
      <c r="B3323" s="1">
        <v>45162</v>
      </c>
      <c r="C3323" t="s">
        <v>2748</v>
      </c>
      <c r="D3323" t="s">
        <v>2749</v>
      </c>
      <c r="E3323" t="s">
        <v>33</v>
      </c>
      <c r="F3323" t="s">
        <v>16</v>
      </c>
      <c r="G3323" t="s">
        <v>17</v>
      </c>
      <c r="H3323">
        <v>3</v>
      </c>
      <c r="I3323">
        <v>349.43</v>
      </c>
      <c r="J3323">
        <v>0.05</v>
      </c>
      <c r="K3323">
        <v>995.88</v>
      </c>
      <c r="L3323">
        <v>360.72</v>
      </c>
      <c r="M3323">
        <f t="shared" si="155"/>
        <v>995.87549999999987</v>
      </c>
      <c r="N3323" t="str">
        <f t="shared" si="153"/>
        <v>Q3</v>
      </c>
      <c r="O3323" s="2">
        <f t="shared" si="154"/>
        <v>36.22123147367153</v>
      </c>
      <c r="P3323" t="str">
        <f>VLOOKUP(retail_sales_2023!C3323,customers!A:J,5,)</f>
        <v>Nagpur</v>
      </c>
      <c r="Q3323" t="str">
        <f>VLOOKUP(C3323,customers!A:J,10,0)</f>
        <v>Premium</v>
      </c>
    </row>
    <row r="3324" spans="1:17" x14ac:dyDescent="0.3">
      <c r="A3324" t="s">
        <v>4411</v>
      </c>
      <c r="B3324" s="1">
        <v>44940</v>
      </c>
      <c r="C3324" t="s">
        <v>1002</v>
      </c>
      <c r="D3324" t="s">
        <v>1003</v>
      </c>
      <c r="E3324" t="s">
        <v>21</v>
      </c>
      <c r="F3324" t="s">
        <v>38</v>
      </c>
      <c r="G3324" t="s">
        <v>73</v>
      </c>
      <c r="H3324">
        <v>5</v>
      </c>
      <c r="I3324">
        <v>599.35</v>
      </c>
      <c r="J3324">
        <v>0.05</v>
      </c>
      <c r="K3324">
        <v>2846.91</v>
      </c>
      <c r="L3324">
        <v>1026.8900000000001</v>
      </c>
      <c r="M3324">
        <f t="shared" si="155"/>
        <v>2846.9124999999999</v>
      </c>
      <c r="N3324" t="str">
        <f t="shared" si="153"/>
        <v>Q1</v>
      </c>
      <c r="O3324" s="2">
        <f t="shared" si="154"/>
        <v>36.070335908054702</v>
      </c>
      <c r="P3324" t="str">
        <f>VLOOKUP(retail_sales_2023!C3324,customers!A:J,5,)</f>
        <v>Bhubaneswar</v>
      </c>
      <c r="Q3324" t="str">
        <f>VLOOKUP(C3324,customers!A:J,10,0)</f>
        <v>Premium</v>
      </c>
    </row>
    <row r="3325" spans="1:17" x14ac:dyDescent="0.3">
      <c r="A3325" t="s">
        <v>4412</v>
      </c>
      <c r="B3325" s="1">
        <v>44971</v>
      </c>
      <c r="C3325" t="s">
        <v>1324</v>
      </c>
      <c r="D3325" t="s">
        <v>1325</v>
      </c>
      <c r="E3325" t="s">
        <v>33</v>
      </c>
      <c r="F3325" t="s">
        <v>22</v>
      </c>
      <c r="G3325" t="s">
        <v>210</v>
      </c>
      <c r="H3325">
        <v>4</v>
      </c>
      <c r="I3325">
        <v>23812.09</v>
      </c>
      <c r="J3325">
        <v>0</v>
      </c>
      <c r="K3325">
        <v>95248.36</v>
      </c>
      <c r="L3325">
        <v>19741.5</v>
      </c>
      <c r="M3325">
        <f t="shared" si="155"/>
        <v>95248.36</v>
      </c>
      <c r="N3325" t="str">
        <f t="shared" si="153"/>
        <v>Q1</v>
      </c>
      <c r="O3325" s="2">
        <f t="shared" si="154"/>
        <v>20.726341114954629</v>
      </c>
      <c r="P3325" t="str">
        <f>VLOOKUP(retail_sales_2023!C3325,customers!A:J,5,)</f>
        <v>Mumbai</v>
      </c>
      <c r="Q3325" t="str">
        <f>VLOOKUP(C3325,customers!A:J,10,0)</f>
        <v>Regular</v>
      </c>
    </row>
    <row r="3326" spans="1:17" x14ac:dyDescent="0.3">
      <c r="A3326" t="s">
        <v>4413</v>
      </c>
      <c r="B3326" s="1">
        <v>45239</v>
      </c>
      <c r="C3326" t="s">
        <v>1403</v>
      </c>
      <c r="D3326" t="s">
        <v>1404</v>
      </c>
      <c r="E3326" t="s">
        <v>27</v>
      </c>
      <c r="F3326" t="s">
        <v>38</v>
      </c>
      <c r="G3326" t="s">
        <v>456</v>
      </c>
      <c r="H3326">
        <v>3</v>
      </c>
      <c r="I3326">
        <v>843.06</v>
      </c>
      <c r="J3326">
        <v>0</v>
      </c>
      <c r="K3326">
        <v>2529.1799999999998</v>
      </c>
      <c r="L3326">
        <v>917.2</v>
      </c>
      <c r="M3326">
        <f t="shared" si="155"/>
        <v>2529.1799999999998</v>
      </c>
      <c r="N3326" t="str">
        <f t="shared" si="153"/>
        <v>Q4</v>
      </c>
      <c r="O3326" s="2">
        <f t="shared" si="154"/>
        <v>36.264718209063815</v>
      </c>
      <c r="P3326" t="str">
        <f>VLOOKUP(retail_sales_2023!C3326,customers!A:J,5,)</f>
        <v>Jaipur</v>
      </c>
      <c r="Q3326" t="str">
        <f>VLOOKUP(C3326,customers!A:J,10,0)</f>
        <v>Occasional</v>
      </c>
    </row>
    <row r="3327" spans="1:17" x14ac:dyDescent="0.3">
      <c r="A3327" t="s">
        <v>4414</v>
      </c>
      <c r="B3327" s="1">
        <v>44962</v>
      </c>
      <c r="C3327" t="s">
        <v>895</v>
      </c>
      <c r="D3327" t="s">
        <v>896</v>
      </c>
      <c r="E3327" t="s">
        <v>15</v>
      </c>
      <c r="F3327" t="s">
        <v>38</v>
      </c>
      <c r="G3327" t="s">
        <v>395</v>
      </c>
      <c r="H3327">
        <v>4</v>
      </c>
      <c r="I3327">
        <v>3127.44</v>
      </c>
      <c r="J3327">
        <v>0</v>
      </c>
      <c r="K3327">
        <v>12509.76</v>
      </c>
      <c r="L3327">
        <v>4404.33</v>
      </c>
      <c r="M3327">
        <f t="shared" si="155"/>
        <v>12509.76</v>
      </c>
      <c r="N3327" t="str">
        <f t="shared" si="153"/>
        <v>Q1</v>
      </c>
      <c r="O3327" s="2">
        <f t="shared" si="154"/>
        <v>35.20715025707927</v>
      </c>
      <c r="P3327" t="str">
        <f>VLOOKUP(retail_sales_2023!C3327,customers!A:J,5,)</f>
        <v>Hyderabad</v>
      </c>
      <c r="Q3327" t="str">
        <f>VLOOKUP(C3327,customers!A:J,10,0)</f>
        <v>Regular</v>
      </c>
    </row>
    <row r="3328" spans="1:17" x14ac:dyDescent="0.3">
      <c r="A3328" t="s">
        <v>4415</v>
      </c>
      <c r="B3328" s="1">
        <v>45070</v>
      </c>
      <c r="C3328" t="s">
        <v>918</v>
      </c>
      <c r="D3328" t="s">
        <v>919</v>
      </c>
      <c r="E3328" t="s">
        <v>33</v>
      </c>
      <c r="F3328" t="s">
        <v>22</v>
      </c>
      <c r="G3328" t="s">
        <v>210</v>
      </c>
      <c r="H3328">
        <v>4</v>
      </c>
      <c r="I3328">
        <v>37285.040000000001</v>
      </c>
      <c r="J3328">
        <v>0.25</v>
      </c>
      <c r="K3328">
        <v>111855.12</v>
      </c>
      <c r="L3328">
        <v>25396.52</v>
      </c>
      <c r="M3328">
        <f t="shared" si="155"/>
        <v>111855.12</v>
      </c>
      <c r="N3328" t="str">
        <f t="shared" si="153"/>
        <v>Q2</v>
      </c>
      <c r="O3328" s="2">
        <f t="shared" si="154"/>
        <v>22.704834611057592</v>
      </c>
      <c r="P3328" t="str">
        <f>VLOOKUP(retail_sales_2023!C3328,customers!A:J,5,)</f>
        <v>Ahmedabad</v>
      </c>
      <c r="Q3328" t="str">
        <f>VLOOKUP(C3328,customers!A:J,10,0)</f>
        <v>Regular</v>
      </c>
    </row>
    <row r="3329" spans="1:17" x14ac:dyDescent="0.3">
      <c r="A3329" t="s">
        <v>4416</v>
      </c>
      <c r="B3329" s="1">
        <v>44968</v>
      </c>
      <c r="C3329" t="s">
        <v>604</v>
      </c>
      <c r="D3329" t="s">
        <v>605</v>
      </c>
      <c r="E3329" t="s">
        <v>27</v>
      </c>
      <c r="F3329" t="s">
        <v>28</v>
      </c>
      <c r="G3329" t="s">
        <v>57</v>
      </c>
      <c r="H3329">
        <v>4</v>
      </c>
      <c r="I3329">
        <v>3337.32</v>
      </c>
      <c r="J3329">
        <v>0.05</v>
      </c>
      <c r="K3329">
        <v>12681.82</v>
      </c>
      <c r="L3329">
        <v>3625.45</v>
      </c>
      <c r="M3329">
        <f t="shared" si="155"/>
        <v>12681.816000000001</v>
      </c>
      <c r="N3329" t="str">
        <f t="shared" si="153"/>
        <v>Q1</v>
      </c>
      <c r="O3329" s="2">
        <f t="shared" si="154"/>
        <v>28.58777367917223</v>
      </c>
      <c r="P3329" t="str">
        <f>VLOOKUP(retail_sales_2023!C3329,customers!A:J,5,)</f>
        <v>Delhi</v>
      </c>
      <c r="Q3329" t="str">
        <f>VLOOKUP(C3329,customers!A:J,10,0)</f>
        <v>Premium</v>
      </c>
    </row>
    <row r="3330" spans="1:17" x14ac:dyDescent="0.3">
      <c r="A3330" t="s">
        <v>4417</v>
      </c>
      <c r="B3330" s="1">
        <v>45291</v>
      </c>
      <c r="C3330" t="s">
        <v>103</v>
      </c>
      <c r="D3330" t="s">
        <v>104</v>
      </c>
      <c r="E3330" t="s">
        <v>15</v>
      </c>
      <c r="F3330" t="s">
        <v>16</v>
      </c>
      <c r="G3330" t="s">
        <v>319</v>
      </c>
      <c r="H3330">
        <v>1</v>
      </c>
      <c r="I3330">
        <v>658.56</v>
      </c>
      <c r="J3330">
        <v>0</v>
      </c>
      <c r="K3330">
        <v>658.56</v>
      </c>
      <c r="L3330">
        <v>-36.06</v>
      </c>
      <c r="M3330">
        <f t="shared" si="155"/>
        <v>658.56</v>
      </c>
      <c r="N3330" t="str">
        <f t="shared" si="153"/>
        <v>Q4</v>
      </c>
      <c r="O3330" s="2">
        <f t="shared" si="154"/>
        <v>-5.4755830903790095</v>
      </c>
      <c r="P3330" t="str">
        <f>VLOOKUP(retail_sales_2023!C3330,customers!A:J,5,)</f>
        <v>Coimbatore</v>
      </c>
      <c r="Q3330" t="str">
        <f>VLOOKUP(C3330,customers!A:J,10,0)</f>
        <v>Regular</v>
      </c>
    </row>
    <row r="3331" spans="1:17" x14ac:dyDescent="0.3">
      <c r="A3331" t="s">
        <v>4418</v>
      </c>
      <c r="B3331" s="1">
        <v>45163</v>
      </c>
      <c r="C3331" t="s">
        <v>1698</v>
      </c>
      <c r="D3331" t="s">
        <v>13093</v>
      </c>
      <c r="E3331" t="s">
        <v>15</v>
      </c>
      <c r="F3331" t="s">
        <v>81</v>
      </c>
      <c r="G3331" t="s">
        <v>158</v>
      </c>
      <c r="H3331">
        <v>4</v>
      </c>
      <c r="I3331">
        <v>3437.35</v>
      </c>
      <c r="J3331">
        <v>0.2</v>
      </c>
      <c r="K3331">
        <v>10999.52</v>
      </c>
      <c r="L3331">
        <v>2470.23</v>
      </c>
      <c r="M3331">
        <f t="shared" si="155"/>
        <v>10999.52</v>
      </c>
      <c r="N3331" t="str">
        <f t="shared" ref="N3331:N3394" si="156">"Q"&amp;ROUNDUP(MONTH(B3331)/3,0)</f>
        <v>Q3</v>
      </c>
      <c r="O3331" s="2">
        <f t="shared" ref="O3331:O3394" si="157">(L3331/K3331)*100</f>
        <v>22.457616332349048</v>
      </c>
      <c r="P3331" t="str">
        <f>VLOOKUP(retail_sales_2023!C3331,customers!A:J,5,)</f>
        <v>Hyderabad</v>
      </c>
      <c r="Q3331" t="str">
        <f>VLOOKUP(C3331,customers!A:J,10,0)</f>
        <v>Regular</v>
      </c>
    </row>
    <row r="3332" spans="1:17" x14ac:dyDescent="0.3">
      <c r="A3332" t="s">
        <v>4419</v>
      </c>
      <c r="B3332" s="1">
        <v>45287</v>
      </c>
      <c r="C3332" t="s">
        <v>2514</v>
      </c>
      <c r="D3332" t="s">
        <v>2515</v>
      </c>
      <c r="E3332" t="s">
        <v>21</v>
      </c>
      <c r="F3332" t="s">
        <v>28</v>
      </c>
      <c r="G3332" t="s">
        <v>439</v>
      </c>
      <c r="H3332">
        <v>1</v>
      </c>
      <c r="I3332">
        <v>3950.43</v>
      </c>
      <c r="J3332">
        <v>0.05</v>
      </c>
      <c r="K3332">
        <v>3752.91</v>
      </c>
      <c r="L3332">
        <v>1043.3</v>
      </c>
      <c r="M3332">
        <f t="shared" si="155"/>
        <v>3752.9084999999995</v>
      </c>
      <c r="N3332" t="str">
        <f t="shared" si="156"/>
        <v>Q4</v>
      </c>
      <c r="O3332" s="2">
        <f t="shared" si="157"/>
        <v>27.799760719015374</v>
      </c>
      <c r="P3332" t="str">
        <f>VLOOKUP(retail_sales_2023!C3332,customers!A:J,5,)</f>
        <v>Guwahati</v>
      </c>
      <c r="Q3332" t="str">
        <f>VLOOKUP(C3332,customers!A:J,10,0)</f>
        <v>Regular</v>
      </c>
    </row>
    <row r="3333" spans="1:17" x14ac:dyDescent="0.3">
      <c r="A3333" t="s">
        <v>4420</v>
      </c>
      <c r="B3333" s="1">
        <v>45279</v>
      </c>
      <c r="C3333" t="s">
        <v>875</v>
      </c>
      <c r="D3333" t="s">
        <v>876</v>
      </c>
      <c r="E3333" t="s">
        <v>15</v>
      </c>
      <c r="F3333" t="s">
        <v>28</v>
      </c>
      <c r="G3333" t="s">
        <v>61</v>
      </c>
      <c r="H3333">
        <v>2</v>
      </c>
      <c r="I3333">
        <v>6047.16</v>
      </c>
      <c r="J3333">
        <v>0</v>
      </c>
      <c r="K3333">
        <v>12094.32</v>
      </c>
      <c r="L3333">
        <v>2129.19</v>
      </c>
      <c r="M3333">
        <f t="shared" ref="M3333:M3396" si="158">H3333*I3333*(1-J3333)</f>
        <v>12094.32</v>
      </c>
      <c r="N3333" t="str">
        <f t="shared" si="156"/>
        <v>Q4</v>
      </c>
      <c r="O3333" s="2">
        <f t="shared" si="157"/>
        <v>17.604875677177386</v>
      </c>
      <c r="P3333" t="str">
        <f>VLOOKUP(retail_sales_2023!C3333,customers!A:J,5,)</f>
        <v>Chennai</v>
      </c>
      <c r="Q3333" t="str">
        <f>VLOOKUP(C3333,customers!A:J,10,0)</f>
        <v>Premium</v>
      </c>
    </row>
    <row r="3334" spans="1:17" x14ac:dyDescent="0.3">
      <c r="A3334" t="s">
        <v>4421</v>
      </c>
      <c r="B3334" s="1">
        <v>45168</v>
      </c>
      <c r="C3334" t="s">
        <v>1827</v>
      </c>
      <c r="D3334" t="s">
        <v>1828</v>
      </c>
      <c r="E3334" t="s">
        <v>33</v>
      </c>
      <c r="F3334" t="s">
        <v>28</v>
      </c>
      <c r="G3334" t="s">
        <v>61</v>
      </c>
      <c r="H3334">
        <v>5</v>
      </c>
      <c r="I3334">
        <v>903.54</v>
      </c>
      <c r="J3334">
        <v>0</v>
      </c>
      <c r="K3334">
        <v>4517.7</v>
      </c>
      <c r="L3334">
        <v>724.7</v>
      </c>
      <c r="M3334">
        <f t="shared" si="158"/>
        <v>4517.7</v>
      </c>
      <c r="N3334" t="str">
        <f t="shared" si="156"/>
        <v>Q3</v>
      </c>
      <c r="O3334" s="2">
        <f t="shared" si="157"/>
        <v>16.041348473780907</v>
      </c>
      <c r="P3334" t="str">
        <f>VLOOKUP(retail_sales_2023!C3334,customers!A:J,5,)</f>
        <v>Mumbai</v>
      </c>
      <c r="Q3334" t="str">
        <f>VLOOKUP(C3334,customers!A:J,10,0)</f>
        <v>Regular</v>
      </c>
    </row>
    <row r="3335" spans="1:17" x14ac:dyDescent="0.3">
      <c r="A3335" t="s">
        <v>4422</v>
      </c>
      <c r="B3335" s="1">
        <v>45020</v>
      </c>
      <c r="C3335" t="s">
        <v>1231</v>
      </c>
      <c r="D3335" t="s">
        <v>1232</v>
      </c>
      <c r="E3335" t="s">
        <v>15</v>
      </c>
      <c r="F3335" t="s">
        <v>52</v>
      </c>
      <c r="G3335" t="s">
        <v>53</v>
      </c>
      <c r="H3335">
        <v>2</v>
      </c>
      <c r="I3335">
        <v>151.30000000000001</v>
      </c>
      <c r="J3335">
        <v>0</v>
      </c>
      <c r="K3335">
        <v>302.60000000000002</v>
      </c>
      <c r="L3335">
        <v>17.489999999999998</v>
      </c>
      <c r="M3335">
        <f t="shared" si="158"/>
        <v>302.60000000000002</v>
      </c>
      <c r="N3335" t="str">
        <f t="shared" si="156"/>
        <v>Q2</v>
      </c>
      <c r="O3335" s="2">
        <f t="shared" si="157"/>
        <v>5.7799074686054182</v>
      </c>
      <c r="P3335" t="str">
        <f>VLOOKUP(retail_sales_2023!C3335,customers!A:J,5,)</f>
        <v>Coimbatore</v>
      </c>
      <c r="Q3335" t="str">
        <f>VLOOKUP(C3335,customers!A:J,10,0)</f>
        <v>Regular</v>
      </c>
    </row>
    <row r="3336" spans="1:17" x14ac:dyDescent="0.3">
      <c r="A3336" t="s">
        <v>4423</v>
      </c>
      <c r="B3336" s="1">
        <v>45086</v>
      </c>
      <c r="C3336" t="s">
        <v>531</v>
      </c>
      <c r="D3336" t="s">
        <v>532</v>
      </c>
      <c r="E3336" t="s">
        <v>15</v>
      </c>
      <c r="F3336" t="s">
        <v>22</v>
      </c>
      <c r="G3336" t="s">
        <v>23</v>
      </c>
      <c r="H3336">
        <v>2</v>
      </c>
      <c r="I3336">
        <v>41389.29</v>
      </c>
      <c r="J3336">
        <v>0</v>
      </c>
      <c r="K3336">
        <v>82778.58</v>
      </c>
      <c r="L3336">
        <v>22250.400000000001</v>
      </c>
      <c r="M3336">
        <f t="shared" si="158"/>
        <v>82778.58</v>
      </c>
      <c r="N3336" t="str">
        <f t="shared" si="156"/>
        <v>Q2</v>
      </c>
      <c r="O3336" s="2">
        <f t="shared" si="157"/>
        <v>26.879417356519042</v>
      </c>
      <c r="P3336" t="str">
        <f>VLOOKUP(retail_sales_2023!C3336,customers!A:J,5,)</f>
        <v>Hyderabad</v>
      </c>
      <c r="Q3336" t="str">
        <f>VLOOKUP(C3336,customers!A:J,10,0)</f>
        <v>Regular</v>
      </c>
    </row>
    <row r="3337" spans="1:17" x14ac:dyDescent="0.3">
      <c r="A3337" t="s">
        <v>4424</v>
      </c>
      <c r="B3337" s="1">
        <v>45087</v>
      </c>
      <c r="C3337" t="s">
        <v>2836</v>
      </c>
      <c r="D3337" t="s">
        <v>2837</v>
      </c>
      <c r="E3337" t="s">
        <v>27</v>
      </c>
      <c r="F3337" t="s">
        <v>22</v>
      </c>
      <c r="G3337" t="s">
        <v>315</v>
      </c>
      <c r="H3337">
        <v>2</v>
      </c>
      <c r="I3337">
        <v>1633.8</v>
      </c>
      <c r="J3337">
        <v>0.1</v>
      </c>
      <c r="K3337">
        <v>2940.84</v>
      </c>
      <c r="L3337">
        <v>563.54</v>
      </c>
      <c r="M3337">
        <f t="shared" si="158"/>
        <v>2940.84</v>
      </c>
      <c r="N3337" t="str">
        <f t="shared" si="156"/>
        <v>Q2</v>
      </c>
      <c r="O3337" s="2">
        <f t="shared" si="157"/>
        <v>19.162552195971216</v>
      </c>
      <c r="P3337" t="str">
        <f>VLOOKUP(retail_sales_2023!C3337,customers!A:J,5,)</f>
        <v>Jaipur</v>
      </c>
      <c r="Q3337" t="str">
        <f>VLOOKUP(C3337,customers!A:J,10,0)</f>
        <v>Occasional</v>
      </c>
    </row>
    <row r="3338" spans="1:17" x14ac:dyDescent="0.3">
      <c r="A3338" t="s">
        <v>4425</v>
      </c>
      <c r="B3338" s="1">
        <v>45288</v>
      </c>
      <c r="C3338" t="s">
        <v>1234</v>
      </c>
      <c r="D3338" t="s">
        <v>1235</v>
      </c>
      <c r="E3338" t="s">
        <v>21</v>
      </c>
      <c r="F3338" t="s">
        <v>38</v>
      </c>
      <c r="G3338" t="s">
        <v>39</v>
      </c>
      <c r="H3338">
        <v>1</v>
      </c>
      <c r="I3338">
        <v>3934.49</v>
      </c>
      <c r="J3338">
        <v>0.2</v>
      </c>
      <c r="K3338">
        <v>3147.59</v>
      </c>
      <c r="L3338">
        <v>962.47</v>
      </c>
      <c r="M3338">
        <f t="shared" si="158"/>
        <v>3147.5920000000001</v>
      </c>
      <c r="N3338" t="str">
        <f t="shared" si="156"/>
        <v>Q4</v>
      </c>
      <c r="O3338" s="2">
        <f t="shared" si="157"/>
        <v>30.577997769722231</v>
      </c>
      <c r="P3338" t="str">
        <f>VLOOKUP(retail_sales_2023!C3338,customers!A:J,5,)</f>
        <v>Patna</v>
      </c>
      <c r="Q3338" t="str">
        <f>VLOOKUP(C3338,customers!A:J,10,0)</f>
        <v>Regular</v>
      </c>
    </row>
    <row r="3339" spans="1:17" x14ac:dyDescent="0.3">
      <c r="A3339" t="s">
        <v>4426</v>
      </c>
      <c r="B3339" s="1">
        <v>45180</v>
      </c>
      <c r="C3339" t="s">
        <v>2647</v>
      </c>
      <c r="D3339" t="s">
        <v>3856</v>
      </c>
      <c r="E3339" t="s">
        <v>27</v>
      </c>
      <c r="F3339" t="s">
        <v>22</v>
      </c>
      <c r="G3339" t="s">
        <v>196</v>
      </c>
      <c r="H3339">
        <v>1</v>
      </c>
      <c r="I3339">
        <v>20271.830000000002</v>
      </c>
      <c r="J3339">
        <v>0.1</v>
      </c>
      <c r="K3339">
        <v>18244.650000000001</v>
      </c>
      <c r="L3339">
        <v>3215.31</v>
      </c>
      <c r="M3339">
        <f t="shared" si="158"/>
        <v>18244.647000000001</v>
      </c>
      <c r="N3339" t="str">
        <f t="shared" si="156"/>
        <v>Q3</v>
      </c>
      <c r="O3339" s="2">
        <f t="shared" si="157"/>
        <v>17.623303269725643</v>
      </c>
      <c r="P3339" t="str">
        <f>VLOOKUP(retail_sales_2023!C3339,customers!A:J,5,)</f>
        <v>Jaipur</v>
      </c>
      <c r="Q3339" t="str">
        <f>VLOOKUP(C3339,customers!A:J,10,0)</f>
        <v>Regular</v>
      </c>
    </row>
    <row r="3340" spans="1:17" x14ac:dyDescent="0.3">
      <c r="A3340" t="s">
        <v>4427</v>
      </c>
      <c r="B3340" s="1">
        <v>44952</v>
      </c>
      <c r="C3340" t="s">
        <v>1016</v>
      </c>
      <c r="D3340" t="s">
        <v>1017</v>
      </c>
      <c r="E3340" t="s">
        <v>21</v>
      </c>
      <c r="F3340" t="s">
        <v>52</v>
      </c>
      <c r="G3340" t="s">
        <v>268</v>
      </c>
      <c r="H3340">
        <v>8</v>
      </c>
      <c r="I3340">
        <v>185.65</v>
      </c>
      <c r="J3340">
        <v>0.05</v>
      </c>
      <c r="K3340">
        <v>1410.94</v>
      </c>
      <c r="L3340">
        <v>-151.38</v>
      </c>
      <c r="M3340">
        <f t="shared" si="158"/>
        <v>1410.94</v>
      </c>
      <c r="N3340" t="str">
        <f t="shared" si="156"/>
        <v>Q1</v>
      </c>
      <c r="O3340" s="2">
        <f t="shared" si="157"/>
        <v>-10.729017534409683</v>
      </c>
      <c r="P3340" t="str">
        <f>VLOOKUP(retail_sales_2023!C3340,customers!A:J,5,)</f>
        <v>Kolkata</v>
      </c>
      <c r="Q3340" t="str">
        <f>VLOOKUP(C3340,customers!A:J,10,0)</f>
        <v>Regular</v>
      </c>
    </row>
    <row r="3341" spans="1:17" x14ac:dyDescent="0.3">
      <c r="A3341" t="s">
        <v>4428</v>
      </c>
      <c r="B3341" s="1">
        <v>45236</v>
      </c>
      <c r="C3341" t="s">
        <v>3538</v>
      </c>
      <c r="D3341" t="s">
        <v>3539</v>
      </c>
      <c r="E3341" t="s">
        <v>27</v>
      </c>
      <c r="F3341" t="s">
        <v>52</v>
      </c>
      <c r="G3341" t="s">
        <v>235</v>
      </c>
      <c r="H3341">
        <v>3</v>
      </c>
      <c r="I3341">
        <v>68.08</v>
      </c>
      <c r="J3341">
        <v>0</v>
      </c>
      <c r="K3341">
        <v>204.24</v>
      </c>
      <c r="L3341">
        <v>20.51</v>
      </c>
      <c r="M3341">
        <f t="shared" si="158"/>
        <v>204.24</v>
      </c>
      <c r="N3341" t="str">
        <f t="shared" si="156"/>
        <v>Q4</v>
      </c>
      <c r="O3341" s="2">
        <f t="shared" si="157"/>
        <v>10.042107324716021</v>
      </c>
      <c r="P3341" t="str">
        <f>VLOOKUP(retail_sales_2023!C3341,customers!A:J,5,)</f>
        <v>Jaipur</v>
      </c>
      <c r="Q3341" t="str">
        <f>VLOOKUP(C3341,customers!A:J,10,0)</f>
        <v>Premium</v>
      </c>
    </row>
    <row r="3342" spans="1:17" x14ac:dyDescent="0.3">
      <c r="A3342" t="s">
        <v>4429</v>
      </c>
      <c r="B3342" s="1">
        <v>44958</v>
      </c>
      <c r="C3342" t="s">
        <v>564</v>
      </c>
      <c r="D3342" t="s">
        <v>565</v>
      </c>
      <c r="E3342" t="s">
        <v>27</v>
      </c>
      <c r="F3342" t="s">
        <v>28</v>
      </c>
      <c r="G3342" t="s">
        <v>439</v>
      </c>
      <c r="H3342">
        <v>4</v>
      </c>
      <c r="I3342">
        <v>2667.04</v>
      </c>
      <c r="J3342">
        <v>0.1</v>
      </c>
      <c r="K3342">
        <v>9601.34</v>
      </c>
      <c r="L3342">
        <v>2447.17</v>
      </c>
      <c r="M3342">
        <f t="shared" si="158"/>
        <v>9601.344000000001</v>
      </c>
      <c r="N3342" t="str">
        <f t="shared" si="156"/>
        <v>Q1</v>
      </c>
      <c r="O3342" s="2">
        <f t="shared" si="157"/>
        <v>25.487796495072562</v>
      </c>
      <c r="P3342" t="str">
        <f>VLOOKUP(retail_sales_2023!C3342,customers!A:J,5,)</f>
        <v>Lucknow</v>
      </c>
      <c r="Q3342" t="str">
        <f>VLOOKUP(C3342,customers!A:J,10,0)</f>
        <v>Premium</v>
      </c>
    </row>
    <row r="3343" spans="1:17" x14ac:dyDescent="0.3">
      <c r="A3343" t="s">
        <v>4430</v>
      </c>
      <c r="B3343" s="1">
        <v>45003</v>
      </c>
      <c r="C3343" t="s">
        <v>1146</v>
      </c>
      <c r="D3343" t="s">
        <v>1147</v>
      </c>
      <c r="E3343" t="s">
        <v>27</v>
      </c>
      <c r="F3343" t="s">
        <v>43</v>
      </c>
      <c r="G3343" t="s">
        <v>282</v>
      </c>
      <c r="H3343">
        <v>3</v>
      </c>
      <c r="I3343">
        <v>62259.92</v>
      </c>
      <c r="J3343">
        <v>0.05</v>
      </c>
      <c r="K3343">
        <v>177440.77</v>
      </c>
      <c r="L3343">
        <v>15559.99</v>
      </c>
      <c r="M3343">
        <f t="shared" si="158"/>
        <v>177440.772</v>
      </c>
      <c r="N3343" t="str">
        <f t="shared" si="156"/>
        <v>Q1</v>
      </c>
      <c r="O3343" s="2">
        <f t="shared" si="157"/>
        <v>8.7691177174219881</v>
      </c>
      <c r="P3343" t="str">
        <f>VLOOKUP(retail_sales_2023!C3343,customers!A:J,5,)</f>
        <v>Jaipur</v>
      </c>
      <c r="Q3343" t="str">
        <f>VLOOKUP(C3343,customers!A:J,10,0)</f>
        <v>Premium</v>
      </c>
    </row>
    <row r="3344" spans="1:17" x14ac:dyDescent="0.3">
      <c r="A3344" t="s">
        <v>4431</v>
      </c>
      <c r="B3344" s="1">
        <v>44963</v>
      </c>
      <c r="C3344" t="s">
        <v>291</v>
      </c>
      <c r="D3344" t="s">
        <v>292</v>
      </c>
      <c r="E3344" t="s">
        <v>33</v>
      </c>
      <c r="F3344" t="s">
        <v>43</v>
      </c>
      <c r="G3344" t="s">
        <v>128</v>
      </c>
      <c r="H3344">
        <v>4</v>
      </c>
      <c r="I3344">
        <v>47170.25</v>
      </c>
      <c r="J3344">
        <v>0</v>
      </c>
      <c r="K3344">
        <v>188681</v>
      </c>
      <c r="L3344">
        <v>22118.55</v>
      </c>
      <c r="M3344">
        <f t="shared" si="158"/>
        <v>188681</v>
      </c>
      <c r="N3344" t="str">
        <f t="shared" si="156"/>
        <v>Q1</v>
      </c>
      <c r="O3344" s="2">
        <f t="shared" si="157"/>
        <v>11.722722478680948</v>
      </c>
      <c r="P3344" t="str">
        <f>VLOOKUP(retail_sales_2023!C3344,customers!A:J,5,)</f>
        <v>Pune</v>
      </c>
      <c r="Q3344" t="str">
        <f>VLOOKUP(C3344,customers!A:J,10,0)</f>
        <v>Premium</v>
      </c>
    </row>
    <row r="3345" spans="1:17" x14ac:dyDescent="0.3">
      <c r="A3345" t="s">
        <v>4432</v>
      </c>
      <c r="B3345" s="1">
        <v>45032</v>
      </c>
      <c r="C3345" t="s">
        <v>701</v>
      </c>
      <c r="D3345" t="s">
        <v>702</v>
      </c>
      <c r="E3345" t="s">
        <v>15</v>
      </c>
      <c r="F3345" t="s">
        <v>52</v>
      </c>
      <c r="G3345" t="s">
        <v>53</v>
      </c>
      <c r="H3345">
        <v>8</v>
      </c>
      <c r="I3345">
        <v>92.57</v>
      </c>
      <c r="J3345">
        <v>0.2</v>
      </c>
      <c r="K3345">
        <v>592.45000000000005</v>
      </c>
      <c r="L3345">
        <v>55.64</v>
      </c>
      <c r="M3345">
        <f t="shared" si="158"/>
        <v>592.44799999999998</v>
      </c>
      <c r="N3345" t="str">
        <f t="shared" si="156"/>
        <v>Q2</v>
      </c>
      <c r="O3345" s="2">
        <f t="shared" si="157"/>
        <v>9.3915098320533374</v>
      </c>
      <c r="P3345" t="str">
        <f>VLOOKUP(retail_sales_2023!C3345,customers!A:J,5,)</f>
        <v>Bengaluru</v>
      </c>
      <c r="Q3345" t="str">
        <f>VLOOKUP(C3345,customers!A:J,10,0)</f>
        <v>Premium</v>
      </c>
    </row>
    <row r="3346" spans="1:17" x14ac:dyDescent="0.3">
      <c r="A3346" t="s">
        <v>4433</v>
      </c>
      <c r="B3346" s="1">
        <v>45265</v>
      </c>
      <c r="C3346" t="s">
        <v>1262</v>
      </c>
      <c r="D3346" t="s">
        <v>1263</v>
      </c>
      <c r="E3346" t="s">
        <v>27</v>
      </c>
      <c r="F3346" t="s">
        <v>52</v>
      </c>
      <c r="G3346" t="s">
        <v>53</v>
      </c>
      <c r="H3346">
        <v>7</v>
      </c>
      <c r="I3346">
        <v>750.67</v>
      </c>
      <c r="J3346">
        <v>0.1</v>
      </c>
      <c r="K3346">
        <v>4729.22</v>
      </c>
      <c r="L3346">
        <v>372.81</v>
      </c>
      <c r="M3346">
        <f t="shared" si="158"/>
        <v>4729.2209999999995</v>
      </c>
      <c r="N3346" t="str">
        <f t="shared" si="156"/>
        <v>Q4</v>
      </c>
      <c r="O3346" s="2">
        <f t="shared" si="157"/>
        <v>7.8831181463327988</v>
      </c>
      <c r="P3346" t="str">
        <f>VLOOKUP(retail_sales_2023!C3346,customers!A:J,5,)</f>
        <v>Jaipur</v>
      </c>
      <c r="Q3346" t="str">
        <f>VLOOKUP(C3346,customers!A:J,10,0)</f>
        <v>Occasional</v>
      </c>
    </row>
    <row r="3347" spans="1:17" x14ac:dyDescent="0.3">
      <c r="A3347" t="s">
        <v>4434</v>
      </c>
      <c r="B3347" s="1">
        <v>45074</v>
      </c>
      <c r="C3347" t="s">
        <v>345</v>
      </c>
      <c r="D3347" t="s">
        <v>346</v>
      </c>
      <c r="E3347" t="s">
        <v>33</v>
      </c>
      <c r="F3347" t="s">
        <v>81</v>
      </c>
      <c r="G3347" t="s">
        <v>239</v>
      </c>
      <c r="H3347">
        <v>5</v>
      </c>
      <c r="I3347">
        <v>4020</v>
      </c>
      <c r="J3347">
        <v>0</v>
      </c>
      <c r="K3347">
        <v>20100</v>
      </c>
      <c r="L3347">
        <v>6350.59</v>
      </c>
      <c r="M3347">
        <f t="shared" si="158"/>
        <v>20100</v>
      </c>
      <c r="N3347" t="str">
        <f t="shared" si="156"/>
        <v>Q2</v>
      </c>
      <c r="O3347" s="2">
        <f t="shared" si="157"/>
        <v>31.594975124378109</v>
      </c>
      <c r="P3347" t="str">
        <f>VLOOKUP(retail_sales_2023!C3347,customers!A:J,5,)</f>
        <v>Ahmedabad</v>
      </c>
      <c r="Q3347" t="str">
        <f>VLOOKUP(C3347,customers!A:J,10,0)</f>
        <v>Premium</v>
      </c>
    </row>
    <row r="3348" spans="1:17" x14ac:dyDescent="0.3">
      <c r="A3348" t="s">
        <v>4435</v>
      </c>
      <c r="B3348" s="1">
        <v>45261</v>
      </c>
      <c r="C3348" t="s">
        <v>425</v>
      </c>
      <c r="D3348" t="s">
        <v>426</v>
      </c>
      <c r="E3348" t="s">
        <v>33</v>
      </c>
      <c r="F3348" t="s">
        <v>43</v>
      </c>
      <c r="G3348" t="s">
        <v>121</v>
      </c>
      <c r="H3348">
        <v>1</v>
      </c>
      <c r="I3348">
        <v>57056.959999999999</v>
      </c>
      <c r="J3348">
        <v>0</v>
      </c>
      <c r="K3348">
        <v>57056.959999999999</v>
      </c>
      <c r="L3348">
        <v>5249.74</v>
      </c>
      <c r="M3348">
        <f t="shared" si="158"/>
        <v>57056.959999999999</v>
      </c>
      <c r="N3348" t="str">
        <f t="shared" si="156"/>
        <v>Q4</v>
      </c>
      <c r="O3348" s="2">
        <f t="shared" si="157"/>
        <v>9.2008757564370747</v>
      </c>
      <c r="P3348" t="str">
        <f>VLOOKUP(retail_sales_2023!C3348,customers!A:J,5,)</f>
        <v>Nagpur</v>
      </c>
      <c r="Q3348" t="str">
        <f>VLOOKUP(C3348,customers!A:J,10,0)</f>
        <v>Premium</v>
      </c>
    </row>
    <row r="3349" spans="1:17" x14ac:dyDescent="0.3">
      <c r="A3349" t="s">
        <v>4436</v>
      </c>
      <c r="B3349" s="1">
        <v>45217</v>
      </c>
      <c r="C3349" t="s">
        <v>619</v>
      </c>
      <c r="D3349" t="s">
        <v>800</v>
      </c>
      <c r="E3349" t="s">
        <v>15</v>
      </c>
      <c r="F3349" t="s">
        <v>28</v>
      </c>
      <c r="G3349" t="s">
        <v>672</v>
      </c>
      <c r="H3349">
        <v>1</v>
      </c>
      <c r="I3349">
        <v>6995.68</v>
      </c>
      <c r="J3349">
        <v>0.1</v>
      </c>
      <c r="K3349">
        <v>6296.11</v>
      </c>
      <c r="L3349">
        <v>1743.9</v>
      </c>
      <c r="M3349">
        <f t="shared" si="158"/>
        <v>6296.1120000000001</v>
      </c>
      <c r="N3349" t="str">
        <f t="shared" si="156"/>
        <v>Q4</v>
      </c>
      <c r="O3349" s="2">
        <f t="shared" si="157"/>
        <v>27.698054830681169</v>
      </c>
      <c r="P3349" t="str">
        <f>VLOOKUP(retail_sales_2023!C3349,customers!A:J,5,)</f>
        <v>Coimbatore</v>
      </c>
      <c r="Q3349" t="str">
        <f>VLOOKUP(C3349,customers!A:J,10,0)</f>
        <v>Premium</v>
      </c>
    </row>
    <row r="3350" spans="1:17" x14ac:dyDescent="0.3">
      <c r="A3350" t="s">
        <v>4437</v>
      </c>
      <c r="B3350" s="1">
        <v>45095</v>
      </c>
      <c r="C3350" t="s">
        <v>139</v>
      </c>
      <c r="D3350" t="s">
        <v>140</v>
      </c>
      <c r="E3350" t="s">
        <v>21</v>
      </c>
      <c r="F3350" t="s">
        <v>43</v>
      </c>
      <c r="G3350" t="s">
        <v>178</v>
      </c>
      <c r="H3350">
        <v>2</v>
      </c>
      <c r="I3350">
        <v>10040.870000000001</v>
      </c>
      <c r="J3350">
        <v>0</v>
      </c>
      <c r="K3350">
        <v>20081.740000000002</v>
      </c>
      <c r="L3350">
        <v>1910.27</v>
      </c>
      <c r="M3350">
        <f t="shared" si="158"/>
        <v>20081.740000000002</v>
      </c>
      <c r="N3350" t="str">
        <f t="shared" si="156"/>
        <v>Q2</v>
      </c>
      <c r="O3350" s="2">
        <f t="shared" si="157"/>
        <v>9.5124725247911783</v>
      </c>
      <c r="P3350" t="str">
        <f>VLOOKUP(retail_sales_2023!C3350,customers!A:J,5,)</f>
        <v>Ranchi</v>
      </c>
      <c r="Q3350" t="str">
        <f>VLOOKUP(C3350,customers!A:J,10,0)</f>
        <v>Premium</v>
      </c>
    </row>
    <row r="3351" spans="1:17" x14ac:dyDescent="0.3">
      <c r="A3351" t="s">
        <v>4438</v>
      </c>
      <c r="B3351" s="1">
        <v>45237</v>
      </c>
      <c r="C3351" t="s">
        <v>1365</v>
      </c>
      <c r="D3351" t="s">
        <v>1366</v>
      </c>
      <c r="E3351" t="s">
        <v>27</v>
      </c>
      <c r="F3351" t="s">
        <v>52</v>
      </c>
      <c r="G3351" t="s">
        <v>133</v>
      </c>
      <c r="H3351">
        <v>2</v>
      </c>
      <c r="I3351">
        <v>195.95</v>
      </c>
      <c r="J3351">
        <v>0</v>
      </c>
      <c r="K3351">
        <v>391.9</v>
      </c>
      <c r="L3351">
        <v>38.159999999999997</v>
      </c>
      <c r="M3351">
        <f t="shared" si="158"/>
        <v>391.9</v>
      </c>
      <c r="N3351" t="str">
        <f t="shared" si="156"/>
        <v>Q4</v>
      </c>
      <c r="O3351" s="2">
        <f t="shared" si="157"/>
        <v>9.7371778514927279</v>
      </c>
      <c r="P3351" t="str">
        <f>VLOOKUP(retail_sales_2023!C3351,customers!A:J,5,)</f>
        <v>Lucknow</v>
      </c>
      <c r="Q3351" t="str">
        <f>VLOOKUP(C3351,customers!A:J,10,0)</f>
        <v>Premium</v>
      </c>
    </row>
    <row r="3352" spans="1:17" x14ac:dyDescent="0.3">
      <c r="A3352" t="s">
        <v>4439</v>
      </c>
      <c r="B3352" s="1">
        <v>44976</v>
      </c>
      <c r="C3352" t="s">
        <v>1422</v>
      </c>
      <c r="D3352" t="s">
        <v>1423</v>
      </c>
      <c r="E3352" t="s">
        <v>33</v>
      </c>
      <c r="F3352" t="s">
        <v>43</v>
      </c>
      <c r="G3352" t="s">
        <v>154</v>
      </c>
      <c r="H3352">
        <v>2</v>
      </c>
      <c r="I3352">
        <v>62232.11</v>
      </c>
      <c r="J3352">
        <v>0.15</v>
      </c>
      <c r="K3352">
        <v>105794.59</v>
      </c>
      <c r="L3352">
        <v>15715.66</v>
      </c>
      <c r="M3352">
        <f t="shared" si="158"/>
        <v>105794.587</v>
      </c>
      <c r="N3352" t="str">
        <f t="shared" si="156"/>
        <v>Q1</v>
      </c>
      <c r="O3352" s="2">
        <f t="shared" si="157"/>
        <v>14.854880575651364</v>
      </c>
      <c r="P3352" t="str">
        <f>VLOOKUP(retail_sales_2023!C3352,customers!A:J,5,)</f>
        <v>Mumbai</v>
      </c>
      <c r="Q3352" t="str">
        <f>VLOOKUP(C3352,customers!A:J,10,0)</f>
        <v>Premium</v>
      </c>
    </row>
    <row r="3353" spans="1:17" x14ac:dyDescent="0.3">
      <c r="A3353" t="s">
        <v>4440</v>
      </c>
      <c r="B3353" s="1">
        <v>45010</v>
      </c>
      <c r="C3353" t="s">
        <v>788</v>
      </c>
      <c r="D3353" t="s">
        <v>789</v>
      </c>
      <c r="E3353" t="s">
        <v>27</v>
      </c>
      <c r="F3353" t="s">
        <v>43</v>
      </c>
      <c r="G3353" t="s">
        <v>128</v>
      </c>
      <c r="H3353">
        <v>2</v>
      </c>
      <c r="I3353">
        <v>38474.04</v>
      </c>
      <c r="J3353">
        <v>0.2</v>
      </c>
      <c r="K3353">
        <v>61558.46</v>
      </c>
      <c r="L3353">
        <v>5592.44</v>
      </c>
      <c r="M3353">
        <f t="shared" si="158"/>
        <v>61558.464000000007</v>
      </c>
      <c r="N3353" t="str">
        <f t="shared" si="156"/>
        <v>Q1</v>
      </c>
      <c r="O3353" s="2">
        <f t="shared" si="157"/>
        <v>9.0847626792483105</v>
      </c>
      <c r="P3353" t="str">
        <f>VLOOKUP(retail_sales_2023!C3353,customers!A:J,5,)</f>
        <v>Amritsar</v>
      </c>
      <c r="Q3353" t="str">
        <f>VLOOKUP(C3353,customers!A:J,10,0)</f>
        <v>Premium</v>
      </c>
    </row>
    <row r="3354" spans="1:17" x14ac:dyDescent="0.3">
      <c r="A3354" t="s">
        <v>4441</v>
      </c>
      <c r="B3354" s="1">
        <v>45105</v>
      </c>
      <c r="C3354" t="s">
        <v>1543</v>
      </c>
      <c r="D3354" t="s">
        <v>1544</v>
      </c>
      <c r="E3354" t="s">
        <v>27</v>
      </c>
      <c r="F3354" t="s">
        <v>52</v>
      </c>
      <c r="G3354" t="s">
        <v>117</v>
      </c>
      <c r="H3354">
        <v>1</v>
      </c>
      <c r="I3354">
        <v>774.46</v>
      </c>
      <c r="J3354">
        <v>0.05</v>
      </c>
      <c r="K3354">
        <v>735.74</v>
      </c>
      <c r="L3354">
        <v>46.01</v>
      </c>
      <c r="M3354">
        <f t="shared" si="158"/>
        <v>735.73699999999997</v>
      </c>
      <c r="N3354" t="str">
        <f t="shared" si="156"/>
        <v>Q2</v>
      </c>
      <c r="O3354" s="2">
        <f t="shared" si="157"/>
        <v>6.2535678364639677</v>
      </c>
      <c r="P3354" t="str">
        <f>VLOOKUP(retail_sales_2023!C3354,customers!A:J,5,)</f>
        <v>Ahmedabad</v>
      </c>
      <c r="Q3354" t="str">
        <f>VLOOKUP(C3354,customers!A:J,10,0)</f>
        <v>Regular</v>
      </c>
    </row>
    <row r="3355" spans="1:17" x14ac:dyDescent="0.3">
      <c r="A3355" t="s">
        <v>4442</v>
      </c>
      <c r="B3355" s="1">
        <v>45145</v>
      </c>
      <c r="C3355" t="s">
        <v>766</v>
      </c>
      <c r="D3355" t="s">
        <v>767</v>
      </c>
      <c r="E3355" t="s">
        <v>15</v>
      </c>
      <c r="F3355" t="s">
        <v>22</v>
      </c>
      <c r="G3355" t="s">
        <v>34</v>
      </c>
      <c r="H3355">
        <v>2</v>
      </c>
      <c r="I3355">
        <v>4669.43</v>
      </c>
      <c r="J3355">
        <v>0.3</v>
      </c>
      <c r="K3355">
        <v>6537.2</v>
      </c>
      <c r="L3355">
        <v>1779.91</v>
      </c>
      <c r="M3355">
        <f t="shared" si="158"/>
        <v>6537.2020000000002</v>
      </c>
      <c r="N3355" t="str">
        <f t="shared" si="156"/>
        <v>Q3</v>
      </c>
      <c r="O3355" s="2">
        <f t="shared" si="157"/>
        <v>27.227406228966533</v>
      </c>
      <c r="P3355" t="str">
        <f>VLOOKUP(retail_sales_2023!C3355,customers!A:J,5,)</f>
        <v>Coimbatore</v>
      </c>
      <c r="Q3355" t="str">
        <f>VLOOKUP(C3355,customers!A:J,10,0)</f>
        <v>Premium</v>
      </c>
    </row>
    <row r="3356" spans="1:17" x14ac:dyDescent="0.3">
      <c r="A3356" t="s">
        <v>4443</v>
      </c>
      <c r="B3356" s="1">
        <v>45141</v>
      </c>
      <c r="C3356" t="s">
        <v>198</v>
      </c>
      <c r="D3356" t="s">
        <v>199</v>
      </c>
      <c r="E3356" t="s">
        <v>27</v>
      </c>
      <c r="F3356" t="s">
        <v>43</v>
      </c>
      <c r="G3356" t="s">
        <v>121</v>
      </c>
      <c r="H3356">
        <v>5</v>
      </c>
      <c r="I3356">
        <v>27779.34</v>
      </c>
      <c r="J3356">
        <v>0.05</v>
      </c>
      <c r="K3356">
        <v>131951.85999999999</v>
      </c>
      <c r="L3356">
        <v>13654.1</v>
      </c>
      <c r="M3356">
        <f t="shared" si="158"/>
        <v>131951.86499999999</v>
      </c>
      <c r="N3356" t="str">
        <f t="shared" si="156"/>
        <v>Q3</v>
      </c>
      <c r="O3356" s="2">
        <f t="shared" si="157"/>
        <v>10.347788958791487</v>
      </c>
      <c r="P3356" t="str">
        <f>VLOOKUP(retail_sales_2023!C3356,customers!A:J,5,)</f>
        <v>Delhi</v>
      </c>
      <c r="Q3356" t="str">
        <f>VLOOKUP(C3356,customers!A:J,10,0)</f>
        <v>Regular</v>
      </c>
    </row>
    <row r="3357" spans="1:17" x14ac:dyDescent="0.3">
      <c r="A3357" t="s">
        <v>4444</v>
      </c>
      <c r="B3357" s="1">
        <v>45228</v>
      </c>
      <c r="C3357" t="s">
        <v>393</v>
      </c>
      <c r="D3357" t="s">
        <v>394</v>
      </c>
      <c r="E3357" t="s">
        <v>33</v>
      </c>
      <c r="F3357" t="s">
        <v>28</v>
      </c>
      <c r="G3357" t="s">
        <v>325</v>
      </c>
      <c r="H3357">
        <v>1</v>
      </c>
      <c r="I3357">
        <v>1503.33</v>
      </c>
      <c r="J3357">
        <v>0</v>
      </c>
      <c r="K3357">
        <v>1503.33</v>
      </c>
      <c r="L3357">
        <v>234.93</v>
      </c>
      <c r="M3357">
        <f t="shared" si="158"/>
        <v>1503.33</v>
      </c>
      <c r="N3357" t="str">
        <f t="shared" si="156"/>
        <v>Q4</v>
      </c>
      <c r="O3357" s="2">
        <f t="shared" si="157"/>
        <v>15.62730737762168</v>
      </c>
      <c r="P3357" t="str">
        <f>VLOOKUP(retail_sales_2023!C3357,customers!A:J,5,)</f>
        <v>Ahmedabad</v>
      </c>
      <c r="Q3357" t="str">
        <f>VLOOKUP(C3357,customers!A:J,10,0)</f>
        <v>Premium</v>
      </c>
    </row>
    <row r="3358" spans="1:17" x14ac:dyDescent="0.3">
      <c r="A3358" t="s">
        <v>4445</v>
      </c>
      <c r="B3358" s="1">
        <v>45101</v>
      </c>
      <c r="C3358" t="s">
        <v>1640</v>
      </c>
      <c r="D3358" t="s">
        <v>1641</v>
      </c>
      <c r="E3358" t="s">
        <v>27</v>
      </c>
      <c r="F3358" t="s">
        <v>22</v>
      </c>
      <c r="G3358" t="s">
        <v>423</v>
      </c>
      <c r="H3358">
        <v>3</v>
      </c>
      <c r="I3358">
        <v>40481.96</v>
      </c>
      <c r="J3358">
        <v>0.3</v>
      </c>
      <c r="K3358">
        <v>85012.12</v>
      </c>
      <c r="L3358">
        <v>14881.23</v>
      </c>
      <c r="M3358">
        <f t="shared" si="158"/>
        <v>85012.115999999995</v>
      </c>
      <c r="N3358" t="str">
        <f t="shared" si="156"/>
        <v>Q2</v>
      </c>
      <c r="O3358" s="2">
        <f t="shared" si="157"/>
        <v>17.504833428457026</v>
      </c>
      <c r="P3358" t="str">
        <f>VLOOKUP(retail_sales_2023!C3358,customers!A:J,5,)</f>
        <v>Lucknow</v>
      </c>
      <c r="Q3358" t="str">
        <f>VLOOKUP(C3358,customers!A:J,10,0)</f>
        <v>Regular</v>
      </c>
    </row>
    <row r="3359" spans="1:17" x14ac:dyDescent="0.3">
      <c r="A3359" t="s">
        <v>4446</v>
      </c>
      <c r="B3359" s="1">
        <v>45079</v>
      </c>
      <c r="C3359" t="s">
        <v>729</v>
      </c>
      <c r="D3359" t="s">
        <v>730</v>
      </c>
      <c r="E3359" t="s">
        <v>21</v>
      </c>
      <c r="F3359" t="s">
        <v>52</v>
      </c>
      <c r="G3359" t="s">
        <v>235</v>
      </c>
      <c r="H3359">
        <v>4</v>
      </c>
      <c r="I3359">
        <v>284.91000000000003</v>
      </c>
      <c r="J3359">
        <v>0</v>
      </c>
      <c r="K3359">
        <v>1139.6400000000001</v>
      </c>
      <c r="L3359">
        <v>66.62</v>
      </c>
      <c r="M3359">
        <f t="shared" si="158"/>
        <v>1139.6400000000001</v>
      </c>
      <c r="N3359" t="str">
        <f t="shared" si="156"/>
        <v>Q2</v>
      </c>
      <c r="O3359" s="2">
        <f t="shared" si="157"/>
        <v>5.8457056614369449</v>
      </c>
      <c r="P3359" t="str">
        <f>VLOOKUP(retail_sales_2023!C3359,customers!A:J,5,)</f>
        <v>Patna</v>
      </c>
      <c r="Q3359" t="str">
        <f>VLOOKUP(C3359,customers!A:J,10,0)</f>
        <v>Premium</v>
      </c>
    </row>
    <row r="3360" spans="1:17" x14ac:dyDescent="0.3">
      <c r="A3360" t="s">
        <v>4447</v>
      </c>
      <c r="B3360" s="1">
        <v>45283</v>
      </c>
      <c r="C3360" t="s">
        <v>657</v>
      </c>
      <c r="D3360" t="s">
        <v>658</v>
      </c>
      <c r="E3360" t="s">
        <v>33</v>
      </c>
      <c r="F3360" t="s">
        <v>43</v>
      </c>
      <c r="G3360" t="s">
        <v>272</v>
      </c>
      <c r="H3360">
        <v>4</v>
      </c>
      <c r="I3360">
        <v>40654.25</v>
      </c>
      <c r="J3360">
        <v>0.15</v>
      </c>
      <c r="K3360">
        <v>138224.45000000001</v>
      </c>
      <c r="L3360">
        <v>17229.509999999998</v>
      </c>
      <c r="M3360">
        <f t="shared" si="158"/>
        <v>138224.44999999998</v>
      </c>
      <c r="N3360" t="str">
        <f t="shared" si="156"/>
        <v>Q4</v>
      </c>
      <c r="O3360" s="2">
        <f t="shared" si="157"/>
        <v>12.464878681014826</v>
      </c>
      <c r="P3360" t="str">
        <f>VLOOKUP(retail_sales_2023!C3360,customers!A:J,5,)</f>
        <v>Pune</v>
      </c>
      <c r="Q3360" t="str">
        <f>VLOOKUP(C3360,customers!A:J,10,0)</f>
        <v>Occasional</v>
      </c>
    </row>
    <row r="3361" spans="1:17" x14ac:dyDescent="0.3">
      <c r="A3361" t="s">
        <v>4448</v>
      </c>
      <c r="B3361" s="1">
        <v>45023</v>
      </c>
      <c r="C3361" t="s">
        <v>497</v>
      </c>
      <c r="D3361" t="s">
        <v>498</v>
      </c>
      <c r="E3361" t="s">
        <v>27</v>
      </c>
      <c r="F3361" t="s">
        <v>28</v>
      </c>
      <c r="G3361" t="s">
        <v>57</v>
      </c>
      <c r="H3361">
        <v>4</v>
      </c>
      <c r="I3361">
        <v>6607.47</v>
      </c>
      <c r="J3361">
        <v>0</v>
      </c>
      <c r="K3361">
        <v>26429.88</v>
      </c>
      <c r="L3361">
        <v>6026.74</v>
      </c>
      <c r="M3361">
        <f t="shared" si="158"/>
        <v>26429.88</v>
      </c>
      <c r="N3361" t="str">
        <f t="shared" si="156"/>
        <v>Q2</v>
      </c>
      <c r="O3361" s="2">
        <f t="shared" si="157"/>
        <v>22.802752036709965</v>
      </c>
      <c r="P3361" t="str">
        <f>VLOOKUP(retail_sales_2023!C3361,customers!A:J,5,)</f>
        <v>Chandigarh</v>
      </c>
      <c r="Q3361" t="str">
        <f>VLOOKUP(C3361,customers!A:J,10,0)</f>
        <v>Regular</v>
      </c>
    </row>
    <row r="3362" spans="1:17" x14ac:dyDescent="0.3">
      <c r="A3362" t="s">
        <v>4449</v>
      </c>
      <c r="B3362" s="1">
        <v>44988</v>
      </c>
      <c r="C3362" t="s">
        <v>849</v>
      </c>
      <c r="D3362" t="s">
        <v>850</v>
      </c>
      <c r="E3362" t="s">
        <v>33</v>
      </c>
      <c r="F3362" t="s">
        <v>43</v>
      </c>
      <c r="G3362" t="s">
        <v>154</v>
      </c>
      <c r="H3362">
        <v>3</v>
      </c>
      <c r="I3362">
        <v>41050.17</v>
      </c>
      <c r="J3362">
        <v>0.2</v>
      </c>
      <c r="K3362">
        <v>98520.41</v>
      </c>
      <c r="L3362">
        <v>13225.95</v>
      </c>
      <c r="M3362">
        <f t="shared" si="158"/>
        <v>98520.407999999996</v>
      </c>
      <c r="N3362" t="str">
        <f t="shared" si="156"/>
        <v>Q1</v>
      </c>
      <c r="O3362" s="2">
        <f t="shared" si="157"/>
        <v>13.424578724347574</v>
      </c>
      <c r="P3362" t="str">
        <f>VLOOKUP(retail_sales_2023!C3362,customers!A:J,5,)</f>
        <v>Nagpur</v>
      </c>
      <c r="Q3362" t="str">
        <f>VLOOKUP(C3362,customers!A:J,10,0)</f>
        <v>Occasional</v>
      </c>
    </row>
    <row r="3363" spans="1:17" x14ac:dyDescent="0.3">
      <c r="A3363" t="s">
        <v>4450</v>
      </c>
      <c r="B3363" s="1">
        <v>45165</v>
      </c>
      <c r="C3363" t="s">
        <v>503</v>
      </c>
      <c r="D3363" t="s">
        <v>504</v>
      </c>
      <c r="E3363" t="s">
        <v>21</v>
      </c>
      <c r="F3363" t="s">
        <v>16</v>
      </c>
      <c r="G3363" t="s">
        <v>171</v>
      </c>
      <c r="H3363">
        <v>2</v>
      </c>
      <c r="I3363">
        <v>824.66</v>
      </c>
      <c r="J3363">
        <v>0.1</v>
      </c>
      <c r="K3363">
        <v>1484.39</v>
      </c>
      <c r="L3363">
        <v>425.6</v>
      </c>
      <c r="M3363">
        <f t="shared" si="158"/>
        <v>1484.3879999999999</v>
      </c>
      <c r="N3363" t="str">
        <f t="shared" si="156"/>
        <v>Q3</v>
      </c>
      <c r="O3363" s="2">
        <f t="shared" si="157"/>
        <v>28.671710264822586</v>
      </c>
      <c r="P3363" t="str">
        <f>VLOOKUP(retail_sales_2023!C3363,customers!A:J,5,)</f>
        <v>Patna</v>
      </c>
      <c r="Q3363" t="str">
        <f>VLOOKUP(C3363,customers!A:J,10,0)</f>
        <v>Premium</v>
      </c>
    </row>
    <row r="3364" spans="1:17" x14ac:dyDescent="0.3">
      <c r="A3364" t="s">
        <v>4451</v>
      </c>
      <c r="B3364" s="1">
        <v>45285</v>
      </c>
      <c r="C3364" t="s">
        <v>327</v>
      </c>
      <c r="D3364" t="s">
        <v>328</v>
      </c>
      <c r="E3364" t="s">
        <v>21</v>
      </c>
      <c r="F3364" t="s">
        <v>52</v>
      </c>
      <c r="G3364" t="s">
        <v>169</v>
      </c>
      <c r="H3364">
        <v>10</v>
      </c>
      <c r="I3364">
        <v>719.56</v>
      </c>
      <c r="J3364">
        <v>0.1</v>
      </c>
      <c r="K3364">
        <v>6476.04</v>
      </c>
      <c r="L3364">
        <v>409.08</v>
      </c>
      <c r="M3364">
        <f t="shared" si="158"/>
        <v>6476.04</v>
      </c>
      <c r="N3364" t="str">
        <f t="shared" si="156"/>
        <v>Q4</v>
      </c>
      <c r="O3364" s="2">
        <f t="shared" si="157"/>
        <v>6.3168232438341949</v>
      </c>
      <c r="P3364" t="str">
        <f>VLOOKUP(retail_sales_2023!C3364,customers!A:J,5,)</f>
        <v>Bhubaneswar</v>
      </c>
      <c r="Q3364" t="str">
        <f>VLOOKUP(C3364,customers!A:J,10,0)</f>
        <v>Occasional</v>
      </c>
    </row>
    <row r="3365" spans="1:17" x14ac:dyDescent="0.3">
      <c r="A3365" t="s">
        <v>4452</v>
      </c>
      <c r="B3365" s="1">
        <v>45026</v>
      </c>
      <c r="C3365" t="s">
        <v>2191</v>
      </c>
      <c r="D3365" t="s">
        <v>2370</v>
      </c>
      <c r="E3365" t="s">
        <v>15</v>
      </c>
      <c r="F3365" t="s">
        <v>16</v>
      </c>
      <c r="G3365" t="s">
        <v>296</v>
      </c>
      <c r="H3365">
        <v>2</v>
      </c>
      <c r="I3365">
        <v>634.11</v>
      </c>
      <c r="J3365">
        <v>0.1</v>
      </c>
      <c r="K3365">
        <v>1141.4000000000001</v>
      </c>
      <c r="L3365">
        <v>317.08</v>
      </c>
      <c r="M3365">
        <f t="shared" si="158"/>
        <v>1141.3980000000001</v>
      </c>
      <c r="N3365" t="str">
        <f t="shared" si="156"/>
        <v>Q2</v>
      </c>
      <c r="O3365" s="2">
        <f t="shared" si="157"/>
        <v>27.779919397231467</v>
      </c>
      <c r="P3365" t="str">
        <f>VLOOKUP(retail_sales_2023!C3365,customers!A:J,5,)</f>
        <v>Hyderabad</v>
      </c>
      <c r="Q3365" t="str">
        <f>VLOOKUP(C3365,customers!A:J,10,0)</f>
        <v>Premium</v>
      </c>
    </row>
    <row r="3366" spans="1:17" x14ac:dyDescent="0.3">
      <c r="A3366" t="s">
        <v>4453</v>
      </c>
      <c r="B3366" s="1">
        <v>45291</v>
      </c>
      <c r="C3366" t="s">
        <v>1189</v>
      </c>
      <c r="D3366" t="s">
        <v>1190</v>
      </c>
      <c r="E3366" t="s">
        <v>21</v>
      </c>
      <c r="F3366" t="s">
        <v>52</v>
      </c>
      <c r="G3366" t="s">
        <v>69</v>
      </c>
      <c r="H3366">
        <v>5</v>
      </c>
      <c r="I3366">
        <v>230.58</v>
      </c>
      <c r="J3366">
        <v>0.15</v>
      </c>
      <c r="K3366">
        <v>979.97</v>
      </c>
      <c r="L3366">
        <v>56.6</v>
      </c>
      <c r="M3366">
        <f t="shared" si="158"/>
        <v>979.96500000000003</v>
      </c>
      <c r="N3366" t="str">
        <f t="shared" si="156"/>
        <v>Q4</v>
      </c>
      <c r="O3366" s="2">
        <f t="shared" si="157"/>
        <v>5.7756870108268616</v>
      </c>
      <c r="P3366" t="str">
        <f>VLOOKUP(retail_sales_2023!C3366,customers!A:J,5,)</f>
        <v>Bhubaneswar</v>
      </c>
      <c r="Q3366" t="str">
        <f>VLOOKUP(C3366,customers!A:J,10,0)</f>
        <v>Occasional</v>
      </c>
    </row>
    <row r="3367" spans="1:17" x14ac:dyDescent="0.3">
      <c r="A3367" t="s">
        <v>4454</v>
      </c>
      <c r="B3367" s="1">
        <v>45115</v>
      </c>
      <c r="C3367" t="s">
        <v>708</v>
      </c>
      <c r="D3367" t="s">
        <v>709</v>
      </c>
      <c r="E3367" t="s">
        <v>33</v>
      </c>
      <c r="F3367" t="s">
        <v>52</v>
      </c>
      <c r="G3367" t="s">
        <v>133</v>
      </c>
      <c r="H3367">
        <v>8</v>
      </c>
      <c r="I3367">
        <v>170.4</v>
      </c>
      <c r="J3367">
        <v>0.1</v>
      </c>
      <c r="K3367">
        <v>1226.8800000000001</v>
      </c>
      <c r="L3367">
        <v>93.97</v>
      </c>
      <c r="M3367">
        <f t="shared" si="158"/>
        <v>1226.8800000000001</v>
      </c>
      <c r="N3367" t="str">
        <f t="shared" si="156"/>
        <v>Q3</v>
      </c>
      <c r="O3367" s="2">
        <f t="shared" si="157"/>
        <v>7.65926577986437</v>
      </c>
      <c r="P3367" t="str">
        <f>VLOOKUP(retail_sales_2023!C3367,customers!A:J,5,)</f>
        <v>Mumbai</v>
      </c>
      <c r="Q3367" t="str">
        <f>VLOOKUP(C3367,customers!A:J,10,0)</f>
        <v>Premium</v>
      </c>
    </row>
    <row r="3368" spans="1:17" x14ac:dyDescent="0.3">
      <c r="A3368" t="s">
        <v>4455</v>
      </c>
      <c r="B3368" s="1">
        <v>45139</v>
      </c>
      <c r="C3368" t="s">
        <v>228</v>
      </c>
      <c r="D3368" t="s">
        <v>229</v>
      </c>
      <c r="E3368" t="s">
        <v>21</v>
      </c>
      <c r="F3368" t="s">
        <v>16</v>
      </c>
      <c r="G3368" t="s">
        <v>171</v>
      </c>
      <c r="H3368">
        <v>3</v>
      </c>
      <c r="I3368">
        <v>735.35</v>
      </c>
      <c r="J3368">
        <v>0</v>
      </c>
      <c r="K3368">
        <v>2206.0500000000002</v>
      </c>
      <c r="L3368">
        <v>952.13</v>
      </c>
      <c r="M3368">
        <f t="shared" si="158"/>
        <v>2206.0500000000002</v>
      </c>
      <c r="N3368" t="str">
        <f t="shared" si="156"/>
        <v>Q3</v>
      </c>
      <c r="O3368" s="2">
        <f t="shared" si="157"/>
        <v>43.159946510731842</v>
      </c>
      <c r="P3368" t="str">
        <f>VLOOKUP(retail_sales_2023!C3368,customers!A:J,5,)</f>
        <v>Ranchi</v>
      </c>
      <c r="Q3368" t="str">
        <f>VLOOKUP(C3368,customers!A:J,10,0)</f>
        <v>Occasional</v>
      </c>
    </row>
    <row r="3369" spans="1:17" x14ac:dyDescent="0.3">
      <c r="A3369" t="s">
        <v>4456</v>
      </c>
      <c r="B3369" s="1">
        <v>45280</v>
      </c>
      <c r="C3369" t="s">
        <v>842</v>
      </c>
      <c r="D3369" t="s">
        <v>843</v>
      </c>
      <c r="E3369" t="s">
        <v>33</v>
      </c>
      <c r="F3369" t="s">
        <v>81</v>
      </c>
      <c r="G3369" t="s">
        <v>82</v>
      </c>
      <c r="H3369">
        <v>4</v>
      </c>
      <c r="I3369">
        <v>3210.07</v>
      </c>
      <c r="J3369">
        <v>0</v>
      </c>
      <c r="K3369">
        <v>12840.28</v>
      </c>
      <c r="L3369">
        <v>2981.93</v>
      </c>
      <c r="M3369">
        <f t="shared" si="158"/>
        <v>12840.28</v>
      </c>
      <c r="N3369" t="str">
        <f t="shared" si="156"/>
        <v>Q4</v>
      </c>
      <c r="O3369" s="2">
        <f t="shared" si="157"/>
        <v>23.223247468123745</v>
      </c>
      <c r="P3369" t="str">
        <f>VLOOKUP(retail_sales_2023!C3369,customers!A:J,5,)</f>
        <v>Mumbai</v>
      </c>
      <c r="Q3369" t="str">
        <f>VLOOKUP(C3369,customers!A:J,10,0)</f>
        <v>Occasional</v>
      </c>
    </row>
    <row r="3370" spans="1:17" x14ac:dyDescent="0.3">
      <c r="A3370" t="s">
        <v>4457</v>
      </c>
      <c r="B3370" s="1">
        <v>45051</v>
      </c>
      <c r="C3370" t="s">
        <v>2168</v>
      </c>
      <c r="D3370" t="s">
        <v>2169</v>
      </c>
      <c r="E3370" t="s">
        <v>33</v>
      </c>
      <c r="F3370" t="s">
        <v>81</v>
      </c>
      <c r="G3370" t="s">
        <v>82</v>
      </c>
      <c r="H3370">
        <v>3</v>
      </c>
      <c r="I3370">
        <v>2685.8</v>
      </c>
      <c r="J3370">
        <v>0.1</v>
      </c>
      <c r="K3370">
        <v>7251.66</v>
      </c>
      <c r="L3370">
        <v>2301.96</v>
      </c>
      <c r="M3370">
        <f t="shared" si="158"/>
        <v>7251.6600000000008</v>
      </c>
      <c r="N3370" t="str">
        <f t="shared" si="156"/>
        <v>Q2</v>
      </c>
      <c r="O3370" s="2">
        <f t="shared" si="157"/>
        <v>31.743904154359143</v>
      </c>
      <c r="P3370" t="str">
        <f>VLOOKUP(retail_sales_2023!C3370,customers!A:J,5,)</f>
        <v>Nagpur</v>
      </c>
      <c r="Q3370" t="str">
        <f>VLOOKUP(C3370,customers!A:J,10,0)</f>
        <v>Premium</v>
      </c>
    </row>
    <row r="3371" spans="1:17" x14ac:dyDescent="0.3">
      <c r="A3371" t="s">
        <v>4458</v>
      </c>
      <c r="B3371" s="1">
        <v>45219</v>
      </c>
      <c r="C3371" t="s">
        <v>1356</v>
      </c>
      <c r="D3371" t="s">
        <v>1357</v>
      </c>
      <c r="E3371" t="s">
        <v>21</v>
      </c>
      <c r="F3371" t="s">
        <v>43</v>
      </c>
      <c r="G3371" t="s">
        <v>110</v>
      </c>
      <c r="H3371">
        <v>4</v>
      </c>
      <c r="I3371">
        <v>63310.01</v>
      </c>
      <c r="J3371">
        <v>0.15</v>
      </c>
      <c r="K3371">
        <v>215254.03</v>
      </c>
      <c r="L3371">
        <v>24958.66</v>
      </c>
      <c r="M3371">
        <f t="shared" si="158"/>
        <v>215254.03400000001</v>
      </c>
      <c r="N3371" t="str">
        <f t="shared" si="156"/>
        <v>Q4</v>
      </c>
      <c r="O3371" s="2">
        <f t="shared" si="157"/>
        <v>11.594979197369732</v>
      </c>
      <c r="P3371" t="str">
        <f>VLOOKUP(retail_sales_2023!C3371,customers!A:J,5,)</f>
        <v>Ranchi</v>
      </c>
      <c r="Q3371" t="str">
        <f>VLOOKUP(C3371,customers!A:J,10,0)</f>
        <v>Premium</v>
      </c>
    </row>
    <row r="3372" spans="1:17" x14ac:dyDescent="0.3">
      <c r="A3372" t="s">
        <v>4459</v>
      </c>
      <c r="B3372" s="1">
        <v>45251</v>
      </c>
      <c r="C3372" t="s">
        <v>889</v>
      </c>
      <c r="D3372" t="s">
        <v>890</v>
      </c>
      <c r="E3372" t="s">
        <v>21</v>
      </c>
      <c r="F3372" t="s">
        <v>16</v>
      </c>
      <c r="G3372" t="s">
        <v>898</v>
      </c>
      <c r="H3372">
        <v>3</v>
      </c>
      <c r="I3372">
        <v>773.69</v>
      </c>
      <c r="J3372">
        <v>0.1</v>
      </c>
      <c r="K3372">
        <v>2088.96</v>
      </c>
      <c r="L3372">
        <v>-100.63</v>
      </c>
      <c r="M3372">
        <f t="shared" si="158"/>
        <v>2088.9630000000002</v>
      </c>
      <c r="N3372" t="str">
        <f t="shared" si="156"/>
        <v>Q4</v>
      </c>
      <c r="O3372" s="2">
        <f t="shared" si="157"/>
        <v>-4.8172296262254903</v>
      </c>
      <c r="P3372" t="str">
        <f>VLOOKUP(retail_sales_2023!C3372,customers!A:J,5,)</f>
        <v>Patna</v>
      </c>
      <c r="Q3372" t="str">
        <f>VLOOKUP(C3372,customers!A:J,10,0)</f>
        <v>Premium</v>
      </c>
    </row>
    <row r="3373" spans="1:17" x14ac:dyDescent="0.3">
      <c r="A3373" t="s">
        <v>4460</v>
      </c>
      <c r="B3373" s="1">
        <v>45264</v>
      </c>
      <c r="C3373" t="s">
        <v>766</v>
      </c>
      <c r="D3373" t="s">
        <v>13093</v>
      </c>
      <c r="E3373" t="s">
        <v>15</v>
      </c>
      <c r="F3373" t="s">
        <v>52</v>
      </c>
      <c r="G3373" t="s">
        <v>937</v>
      </c>
      <c r="H3373">
        <v>2</v>
      </c>
      <c r="I3373">
        <v>638.95000000000005</v>
      </c>
      <c r="J3373">
        <v>0</v>
      </c>
      <c r="K3373">
        <v>1277.9000000000001</v>
      </c>
      <c r="L3373">
        <v>80.569999999999993</v>
      </c>
      <c r="M3373">
        <f t="shared" si="158"/>
        <v>1277.9000000000001</v>
      </c>
      <c r="N3373" t="str">
        <f t="shared" si="156"/>
        <v>Q4</v>
      </c>
      <c r="O3373" s="2">
        <f t="shared" si="157"/>
        <v>6.3048751858517864</v>
      </c>
      <c r="P3373" t="str">
        <f>VLOOKUP(retail_sales_2023!C3373,customers!A:J,5,)</f>
        <v>Coimbatore</v>
      </c>
      <c r="Q3373" t="str">
        <f>VLOOKUP(C3373,customers!A:J,10,0)</f>
        <v>Premium</v>
      </c>
    </row>
    <row r="3374" spans="1:17" x14ac:dyDescent="0.3">
      <c r="A3374" t="s">
        <v>4461</v>
      </c>
      <c r="B3374" s="1">
        <v>44937</v>
      </c>
      <c r="C3374" t="s">
        <v>550</v>
      </c>
      <c r="D3374" t="s">
        <v>551</v>
      </c>
      <c r="E3374" t="s">
        <v>15</v>
      </c>
      <c r="F3374" t="s">
        <v>43</v>
      </c>
      <c r="G3374" t="s">
        <v>272</v>
      </c>
      <c r="H3374">
        <v>1</v>
      </c>
      <c r="I3374">
        <v>62186.92</v>
      </c>
      <c r="J3374">
        <v>0.05</v>
      </c>
      <c r="K3374">
        <v>59077.57</v>
      </c>
      <c r="L3374">
        <v>8842.7900000000009</v>
      </c>
      <c r="M3374">
        <f t="shared" si="158"/>
        <v>59077.573999999993</v>
      </c>
      <c r="N3374" t="str">
        <f t="shared" si="156"/>
        <v>Q1</v>
      </c>
      <c r="O3374" s="2">
        <f t="shared" si="157"/>
        <v>14.968100414421246</v>
      </c>
      <c r="P3374" t="str">
        <f>VLOOKUP(retail_sales_2023!C3374,customers!A:J,5,)</f>
        <v>Coimbatore</v>
      </c>
      <c r="Q3374" t="str">
        <f>VLOOKUP(C3374,customers!A:J,10,0)</f>
        <v>Occasional</v>
      </c>
    </row>
    <row r="3375" spans="1:17" x14ac:dyDescent="0.3">
      <c r="A3375" t="s">
        <v>4462</v>
      </c>
      <c r="B3375" s="1">
        <v>45217</v>
      </c>
      <c r="C3375" t="s">
        <v>732</v>
      </c>
      <c r="D3375" t="s">
        <v>733</v>
      </c>
      <c r="E3375" t="s">
        <v>15</v>
      </c>
      <c r="F3375" t="s">
        <v>38</v>
      </c>
      <c r="G3375" t="s">
        <v>48</v>
      </c>
      <c r="H3375">
        <v>2</v>
      </c>
      <c r="I3375">
        <v>1437.13</v>
      </c>
      <c r="J3375">
        <v>0</v>
      </c>
      <c r="K3375">
        <v>2874.26</v>
      </c>
      <c r="L3375">
        <v>666.74</v>
      </c>
      <c r="M3375">
        <f t="shared" si="158"/>
        <v>2874.26</v>
      </c>
      <c r="N3375" t="str">
        <f t="shared" si="156"/>
        <v>Q4</v>
      </c>
      <c r="O3375" s="2">
        <f t="shared" si="157"/>
        <v>23.196927209090337</v>
      </c>
      <c r="P3375" t="str">
        <f>VLOOKUP(retail_sales_2023!C3375,customers!A:J,5,)</f>
        <v>Kochi</v>
      </c>
      <c r="Q3375" t="str">
        <f>VLOOKUP(C3375,customers!A:J,10,0)</f>
        <v>Occasional</v>
      </c>
    </row>
    <row r="3376" spans="1:17" x14ac:dyDescent="0.3">
      <c r="A3376" t="s">
        <v>4463</v>
      </c>
      <c r="B3376" s="1">
        <v>45282</v>
      </c>
      <c r="C3376" t="s">
        <v>215</v>
      </c>
      <c r="D3376" t="s">
        <v>216</v>
      </c>
      <c r="E3376" t="s">
        <v>27</v>
      </c>
      <c r="F3376" t="s">
        <v>43</v>
      </c>
      <c r="G3376" t="s">
        <v>154</v>
      </c>
      <c r="H3376">
        <v>5</v>
      </c>
      <c r="I3376">
        <v>41381.050000000003</v>
      </c>
      <c r="J3376">
        <v>0</v>
      </c>
      <c r="K3376">
        <v>206905.25</v>
      </c>
      <c r="L3376">
        <v>19031</v>
      </c>
      <c r="M3376">
        <f t="shared" si="158"/>
        <v>206905.25</v>
      </c>
      <c r="N3376" t="str">
        <f t="shared" si="156"/>
        <v>Q4</v>
      </c>
      <c r="O3376" s="2">
        <f t="shared" si="157"/>
        <v>9.1979299703608302</v>
      </c>
      <c r="P3376" t="str">
        <f>VLOOKUP(retail_sales_2023!C3376,customers!A:J,5,)</f>
        <v>Lucknow</v>
      </c>
      <c r="Q3376" t="str">
        <f>VLOOKUP(C3376,customers!A:J,10,0)</f>
        <v>Occasional</v>
      </c>
    </row>
    <row r="3377" spans="1:17" x14ac:dyDescent="0.3">
      <c r="A3377" t="s">
        <v>4464</v>
      </c>
      <c r="B3377" s="1">
        <v>45108</v>
      </c>
      <c r="C3377" t="s">
        <v>804</v>
      </c>
      <c r="D3377" t="s">
        <v>805</v>
      </c>
      <c r="E3377" t="s">
        <v>33</v>
      </c>
      <c r="F3377" t="s">
        <v>52</v>
      </c>
      <c r="G3377" t="s">
        <v>226</v>
      </c>
      <c r="H3377">
        <v>1</v>
      </c>
      <c r="I3377">
        <v>139.75</v>
      </c>
      <c r="J3377">
        <v>0</v>
      </c>
      <c r="K3377">
        <v>139.75</v>
      </c>
      <c r="L3377">
        <v>13.93</v>
      </c>
      <c r="M3377">
        <f t="shared" si="158"/>
        <v>139.75</v>
      </c>
      <c r="N3377" t="str">
        <f t="shared" si="156"/>
        <v>Q3</v>
      </c>
      <c r="O3377" s="2">
        <f t="shared" si="157"/>
        <v>9.967799642218246</v>
      </c>
      <c r="P3377" t="str">
        <f>VLOOKUP(retail_sales_2023!C3377,customers!A:J,5,)</f>
        <v>Mumbai</v>
      </c>
      <c r="Q3377" t="str">
        <f>VLOOKUP(C3377,customers!A:J,10,0)</f>
        <v>Premium</v>
      </c>
    </row>
    <row r="3378" spans="1:17" x14ac:dyDescent="0.3">
      <c r="A3378" t="s">
        <v>4465</v>
      </c>
      <c r="B3378" s="1">
        <v>44929</v>
      </c>
      <c r="C3378" t="s">
        <v>115</v>
      </c>
      <c r="D3378" t="s">
        <v>116</v>
      </c>
      <c r="E3378" t="s">
        <v>15</v>
      </c>
      <c r="F3378" t="s">
        <v>38</v>
      </c>
      <c r="G3378" t="s">
        <v>90</v>
      </c>
      <c r="H3378">
        <v>2</v>
      </c>
      <c r="I3378">
        <v>2206.75</v>
      </c>
      <c r="J3378">
        <v>0.05</v>
      </c>
      <c r="K3378">
        <v>4192.82</v>
      </c>
      <c r="L3378">
        <v>952.16</v>
      </c>
      <c r="M3378">
        <f t="shared" si="158"/>
        <v>4192.8249999999998</v>
      </c>
      <c r="N3378" t="str">
        <f t="shared" si="156"/>
        <v>Q1</v>
      </c>
      <c r="O3378" s="2">
        <f t="shared" si="157"/>
        <v>22.709298276577577</v>
      </c>
      <c r="P3378" t="str">
        <f>VLOOKUP(retail_sales_2023!C3378,customers!A:J,5,)</f>
        <v>Coimbatore</v>
      </c>
      <c r="Q3378" t="str">
        <f>VLOOKUP(C3378,customers!A:J,10,0)</f>
        <v>Regular</v>
      </c>
    </row>
    <row r="3379" spans="1:17" x14ac:dyDescent="0.3">
      <c r="A3379" t="s">
        <v>4466</v>
      </c>
      <c r="B3379" s="1">
        <v>45043</v>
      </c>
      <c r="C3379" t="s">
        <v>604</v>
      </c>
      <c r="D3379" t="s">
        <v>605</v>
      </c>
      <c r="E3379" t="s">
        <v>27</v>
      </c>
      <c r="F3379" t="s">
        <v>22</v>
      </c>
      <c r="G3379" t="s">
        <v>516</v>
      </c>
      <c r="H3379">
        <v>5</v>
      </c>
      <c r="I3379">
        <v>41483.040000000001</v>
      </c>
      <c r="J3379">
        <v>0</v>
      </c>
      <c r="K3379">
        <v>207415.2</v>
      </c>
      <c r="L3379">
        <v>41176.089999999997</v>
      </c>
      <c r="M3379">
        <f t="shared" si="158"/>
        <v>207415.2</v>
      </c>
      <c r="N3379" t="str">
        <f t="shared" si="156"/>
        <v>Q2</v>
      </c>
      <c r="O3379" s="2">
        <f t="shared" si="157"/>
        <v>19.852011810127703</v>
      </c>
      <c r="P3379" t="str">
        <f>VLOOKUP(retail_sales_2023!C3379,customers!A:J,5,)</f>
        <v>Delhi</v>
      </c>
      <c r="Q3379" t="str">
        <f>VLOOKUP(C3379,customers!A:J,10,0)</f>
        <v>Premium</v>
      </c>
    </row>
    <row r="3380" spans="1:17" x14ac:dyDescent="0.3">
      <c r="A3380" t="s">
        <v>4467</v>
      </c>
      <c r="B3380" s="1">
        <v>45133</v>
      </c>
      <c r="C3380" t="s">
        <v>1265</v>
      </c>
      <c r="D3380" t="s">
        <v>1266</v>
      </c>
      <c r="E3380" t="s">
        <v>21</v>
      </c>
      <c r="F3380" t="s">
        <v>81</v>
      </c>
      <c r="G3380" t="s">
        <v>82</v>
      </c>
      <c r="H3380">
        <v>5</v>
      </c>
      <c r="I3380">
        <v>3739.95</v>
      </c>
      <c r="J3380">
        <v>0.2</v>
      </c>
      <c r="K3380">
        <v>14959.8</v>
      </c>
      <c r="L3380">
        <v>3668.56</v>
      </c>
      <c r="M3380">
        <f t="shared" si="158"/>
        <v>14959.800000000001</v>
      </c>
      <c r="N3380" t="str">
        <f t="shared" si="156"/>
        <v>Q3</v>
      </c>
      <c r="O3380" s="2">
        <f t="shared" si="157"/>
        <v>24.522787737803984</v>
      </c>
      <c r="P3380" t="str">
        <f>VLOOKUP(retail_sales_2023!C3380,customers!A:J,5,)</f>
        <v>Coimbatore</v>
      </c>
      <c r="Q3380" t="str">
        <f>VLOOKUP(C3380,customers!A:J,10,0)</f>
        <v>Premium</v>
      </c>
    </row>
    <row r="3381" spans="1:17" x14ac:dyDescent="0.3">
      <c r="A3381" t="s">
        <v>4468</v>
      </c>
      <c r="B3381" s="1">
        <v>45200</v>
      </c>
      <c r="C3381" t="s">
        <v>1847</v>
      </c>
      <c r="D3381" t="s">
        <v>1848</v>
      </c>
      <c r="E3381" t="s">
        <v>33</v>
      </c>
      <c r="F3381" t="s">
        <v>43</v>
      </c>
      <c r="G3381" t="s">
        <v>282</v>
      </c>
      <c r="H3381">
        <v>5</v>
      </c>
      <c r="I3381">
        <v>10323.65</v>
      </c>
      <c r="J3381">
        <v>0</v>
      </c>
      <c r="K3381">
        <v>51618.25</v>
      </c>
      <c r="L3381">
        <v>7373.95</v>
      </c>
      <c r="M3381">
        <f t="shared" si="158"/>
        <v>51618.25</v>
      </c>
      <c r="N3381" t="str">
        <f t="shared" si="156"/>
        <v>Q4</v>
      </c>
      <c r="O3381" s="2">
        <f t="shared" si="157"/>
        <v>14.285548231487894</v>
      </c>
      <c r="P3381" t="str">
        <f>VLOOKUP(retail_sales_2023!C3381,customers!A:J,5,)</f>
        <v>Mumbai</v>
      </c>
      <c r="Q3381" t="str">
        <f>VLOOKUP(C3381,customers!A:J,10,0)</f>
        <v>Premium</v>
      </c>
    </row>
    <row r="3382" spans="1:17" x14ac:dyDescent="0.3">
      <c r="A3382" t="s">
        <v>4469</v>
      </c>
      <c r="B3382" s="1">
        <v>45116</v>
      </c>
      <c r="C3382" t="s">
        <v>705</v>
      </c>
      <c r="D3382" t="s">
        <v>706</v>
      </c>
      <c r="E3382" t="s">
        <v>21</v>
      </c>
      <c r="F3382" t="s">
        <v>28</v>
      </c>
      <c r="G3382" t="s">
        <v>165</v>
      </c>
      <c r="H3382">
        <v>2</v>
      </c>
      <c r="I3382">
        <v>1566.63</v>
      </c>
      <c r="J3382">
        <v>0.2</v>
      </c>
      <c r="K3382">
        <v>2506.61</v>
      </c>
      <c r="L3382">
        <v>527.12</v>
      </c>
      <c r="M3382">
        <f t="shared" si="158"/>
        <v>2506.6080000000002</v>
      </c>
      <c r="N3382" t="str">
        <f t="shared" si="156"/>
        <v>Q3</v>
      </c>
      <c r="O3382" s="2">
        <f t="shared" si="157"/>
        <v>21.029198798377092</v>
      </c>
      <c r="P3382" t="str">
        <f>VLOOKUP(retail_sales_2023!C3382,customers!A:J,5,)</f>
        <v>Coimbatore</v>
      </c>
      <c r="Q3382" t="str">
        <f>VLOOKUP(C3382,customers!A:J,10,0)</f>
        <v>Premium</v>
      </c>
    </row>
    <row r="3383" spans="1:17" x14ac:dyDescent="0.3">
      <c r="A3383" t="s">
        <v>4470</v>
      </c>
      <c r="B3383" s="1">
        <v>45084</v>
      </c>
      <c r="C3383" t="s">
        <v>1151</v>
      </c>
      <c r="D3383" t="s">
        <v>1152</v>
      </c>
      <c r="E3383" t="s">
        <v>21</v>
      </c>
      <c r="F3383" t="s">
        <v>43</v>
      </c>
      <c r="G3383" t="s">
        <v>128</v>
      </c>
      <c r="H3383">
        <v>5</v>
      </c>
      <c r="I3383">
        <v>12428.97</v>
      </c>
      <c r="J3383">
        <v>0.3</v>
      </c>
      <c r="K3383">
        <v>43501.39</v>
      </c>
      <c r="L3383">
        <v>6366.95</v>
      </c>
      <c r="M3383">
        <f t="shared" si="158"/>
        <v>43501.394999999997</v>
      </c>
      <c r="N3383" t="str">
        <f t="shared" si="156"/>
        <v>Q2</v>
      </c>
      <c r="O3383" s="2">
        <f t="shared" si="157"/>
        <v>14.636198981227954</v>
      </c>
      <c r="P3383" t="str">
        <f>VLOOKUP(retail_sales_2023!C3383,customers!A:J,5,)</f>
        <v>Patna</v>
      </c>
      <c r="Q3383" t="str">
        <f>VLOOKUP(C3383,customers!A:J,10,0)</f>
        <v>Premium</v>
      </c>
    </row>
    <row r="3384" spans="1:17" x14ac:dyDescent="0.3">
      <c r="A3384" t="s">
        <v>4471</v>
      </c>
      <c r="B3384" s="1">
        <v>45120</v>
      </c>
      <c r="C3384" t="s">
        <v>368</v>
      </c>
      <c r="D3384" t="s">
        <v>369</v>
      </c>
      <c r="E3384" t="s">
        <v>21</v>
      </c>
      <c r="F3384" t="s">
        <v>22</v>
      </c>
      <c r="G3384" t="s">
        <v>423</v>
      </c>
      <c r="H3384">
        <v>5</v>
      </c>
      <c r="I3384">
        <v>16512.89</v>
      </c>
      <c r="J3384">
        <v>0.15</v>
      </c>
      <c r="K3384">
        <v>70179.78</v>
      </c>
      <c r="L3384">
        <v>15668.8</v>
      </c>
      <c r="M3384">
        <f t="shared" si="158"/>
        <v>70179.782500000001</v>
      </c>
      <c r="N3384" t="str">
        <f t="shared" si="156"/>
        <v>Q3</v>
      </c>
      <c r="O3384" s="2">
        <f t="shared" si="157"/>
        <v>22.326658761255736</v>
      </c>
      <c r="P3384" t="str">
        <f>VLOOKUP(retail_sales_2023!C3384,customers!A:J,5,)</f>
        <v>Kolkata</v>
      </c>
      <c r="Q3384" t="str">
        <f>VLOOKUP(C3384,customers!A:J,10,0)</f>
        <v>Occasional</v>
      </c>
    </row>
    <row r="3385" spans="1:17" x14ac:dyDescent="0.3">
      <c r="A3385" t="s">
        <v>4472</v>
      </c>
      <c r="B3385" s="1">
        <v>45253</v>
      </c>
      <c r="C3385" t="s">
        <v>46</v>
      </c>
      <c r="D3385" t="s">
        <v>47</v>
      </c>
      <c r="E3385" t="s">
        <v>21</v>
      </c>
      <c r="F3385" t="s">
        <v>22</v>
      </c>
      <c r="G3385" t="s">
        <v>516</v>
      </c>
      <c r="H3385">
        <v>5</v>
      </c>
      <c r="I3385">
        <v>38228.9</v>
      </c>
      <c r="J3385">
        <v>0</v>
      </c>
      <c r="K3385">
        <v>191144.5</v>
      </c>
      <c r="L3385">
        <v>-23105.79</v>
      </c>
      <c r="M3385">
        <f t="shared" si="158"/>
        <v>191144.5</v>
      </c>
      <c r="N3385" t="str">
        <f t="shared" si="156"/>
        <v>Q4</v>
      </c>
      <c r="O3385" s="2">
        <f t="shared" si="157"/>
        <v>-12.088127045245875</v>
      </c>
      <c r="P3385" t="str">
        <f>VLOOKUP(retail_sales_2023!C3385,customers!A:J,5,)</f>
        <v>Bhubaneswar</v>
      </c>
      <c r="Q3385" t="str">
        <f>VLOOKUP(C3385,customers!A:J,10,0)</f>
        <v>Premium</v>
      </c>
    </row>
    <row r="3386" spans="1:17" x14ac:dyDescent="0.3">
      <c r="A3386" t="s">
        <v>4473</v>
      </c>
      <c r="B3386" s="1">
        <v>45136</v>
      </c>
      <c r="C3386" t="s">
        <v>1984</v>
      </c>
      <c r="D3386" t="s">
        <v>1985</v>
      </c>
      <c r="E3386" t="s">
        <v>27</v>
      </c>
      <c r="F3386" t="s">
        <v>38</v>
      </c>
      <c r="G3386" t="s">
        <v>73</v>
      </c>
      <c r="H3386">
        <v>5</v>
      </c>
      <c r="I3386">
        <v>456.18</v>
      </c>
      <c r="J3386">
        <v>0</v>
      </c>
      <c r="K3386">
        <v>2280.9</v>
      </c>
      <c r="L3386">
        <v>629.59</v>
      </c>
      <c r="M3386">
        <f t="shared" si="158"/>
        <v>2280.9</v>
      </c>
      <c r="N3386" t="str">
        <f t="shared" si="156"/>
        <v>Q3</v>
      </c>
      <c r="O3386" s="2">
        <f t="shared" si="157"/>
        <v>27.602700688324784</v>
      </c>
      <c r="P3386" t="str">
        <f>VLOOKUP(retail_sales_2023!C3386,customers!A:J,5,)</f>
        <v>Chandigarh</v>
      </c>
      <c r="Q3386" t="str">
        <f>VLOOKUP(C3386,customers!A:J,10,0)</f>
        <v>Premium</v>
      </c>
    </row>
    <row r="3387" spans="1:17" x14ac:dyDescent="0.3">
      <c r="A3387" t="s">
        <v>4474</v>
      </c>
      <c r="B3387" s="1">
        <v>45037</v>
      </c>
      <c r="C3387" t="s">
        <v>1109</v>
      </c>
      <c r="D3387" t="s">
        <v>1110</v>
      </c>
      <c r="E3387" t="s">
        <v>15</v>
      </c>
      <c r="F3387" t="s">
        <v>43</v>
      </c>
      <c r="G3387" t="s">
        <v>128</v>
      </c>
      <c r="H3387">
        <v>1</v>
      </c>
      <c r="I3387">
        <v>4939.6400000000003</v>
      </c>
      <c r="J3387">
        <v>0</v>
      </c>
      <c r="K3387">
        <v>4939.6400000000003</v>
      </c>
      <c r="L3387">
        <v>544.39</v>
      </c>
      <c r="M3387">
        <f t="shared" si="158"/>
        <v>4939.6400000000003</v>
      </c>
      <c r="N3387" t="str">
        <f t="shared" si="156"/>
        <v>Q2</v>
      </c>
      <c r="O3387" s="2">
        <f t="shared" si="157"/>
        <v>11.020843624231723</v>
      </c>
      <c r="P3387" t="str">
        <f>VLOOKUP(retail_sales_2023!C3387,customers!A:J,5,)</f>
        <v>Bengaluru</v>
      </c>
      <c r="Q3387" t="str">
        <f>VLOOKUP(C3387,customers!A:J,10,0)</f>
        <v>Premium</v>
      </c>
    </row>
    <row r="3388" spans="1:17" x14ac:dyDescent="0.3">
      <c r="A3388" t="s">
        <v>4475</v>
      </c>
      <c r="B3388" s="1">
        <v>44996</v>
      </c>
      <c r="C3388" t="s">
        <v>960</v>
      </c>
      <c r="D3388" t="s">
        <v>961</v>
      </c>
      <c r="E3388" t="s">
        <v>27</v>
      </c>
      <c r="F3388" t="s">
        <v>81</v>
      </c>
      <c r="G3388" t="s">
        <v>82</v>
      </c>
      <c r="H3388">
        <v>1</v>
      </c>
      <c r="I3388">
        <v>1212.6199999999999</v>
      </c>
      <c r="J3388">
        <v>0</v>
      </c>
      <c r="K3388">
        <v>1212.6199999999999</v>
      </c>
      <c r="L3388">
        <v>450.88</v>
      </c>
      <c r="M3388">
        <f t="shared" si="158"/>
        <v>1212.6199999999999</v>
      </c>
      <c r="N3388" t="str">
        <f t="shared" si="156"/>
        <v>Q1</v>
      </c>
      <c r="O3388" s="2">
        <f t="shared" si="157"/>
        <v>37.182299483762435</v>
      </c>
      <c r="P3388" t="str">
        <f>VLOOKUP(retail_sales_2023!C3388,customers!A:J,5,)</f>
        <v>Lucknow</v>
      </c>
      <c r="Q3388" t="str">
        <f>VLOOKUP(C3388,customers!A:J,10,0)</f>
        <v>Premium</v>
      </c>
    </row>
    <row r="3389" spans="1:17" x14ac:dyDescent="0.3">
      <c r="A3389" t="s">
        <v>4476</v>
      </c>
      <c r="B3389" s="1">
        <v>44988</v>
      </c>
      <c r="C3389" t="s">
        <v>999</v>
      </c>
      <c r="D3389" t="s">
        <v>1000</v>
      </c>
      <c r="E3389" t="s">
        <v>33</v>
      </c>
      <c r="F3389" t="s">
        <v>38</v>
      </c>
      <c r="G3389" t="s">
        <v>684</v>
      </c>
      <c r="H3389">
        <v>5</v>
      </c>
      <c r="I3389">
        <v>260</v>
      </c>
      <c r="J3389">
        <v>0.15</v>
      </c>
      <c r="K3389">
        <v>1105</v>
      </c>
      <c r="L3389">
        <v>381.52</v>
      </c>
      <c r="M3389">
        <f t="shared" si="158"/>
        <v>1105</v>
      </c>
      <c r="N3389" t="str">
        <f t="shared" si="156"/>
        <v>Q1</v>
      </c>
      <c r="O3389" s="2">
        <f t="shared" si="157"/>
        <v>34.526696832579184</v>
      </c>
      <c r="P3389" t="str">
        <f>VLOOKUP(retail_sales_2023!C3389,customers!A:J,5,)</f>
        <v>Surat</v>
      </c>
      <c r="Q3389" t="str">
        <f>VLOOKUP(C3389,customers!A:J,10,0)</f>
        <v>Premium</v>
      </c>
    </row>
    <row r="3390" spans="1:17" x14ac:dyDescent="0.3">
      <c r="A3390" t="s">
        <v>4477</v>
      </c>
      <c r="B3390" s="1">
        <v>45206</v>
      </c>
      <c r="C3390" t="s">
        <v>160</v>
      </c>
      <c r="D3390" t="s">
        <v>161</v>
      </c>
      <c r="E3390" t="s">
        <v>33</v>
      </c>
      <c r="F3390" t="s">
        <v>52</v>
      </c>
      <c r="G3390" t="s">
        <v>133</v>
      </c>
      <c r="H3390">
        <v>10</v>
      </c>
      <c r="I3390">
        <v>378.17</v>
      </c>
      <c r="J3390">
        <v>0.05</v>
      </c>
      <c r="K3390">
        <v>3592.62</v>
      </c>
      <c r="L3390">
        <v>365.54</v>
      </c>
      <c r="M3390">
        <f t="shared" si="158"/>
        <v>3592.6150000000002</v>
      </c>
      <c r="N3390" t="str">
        <f t="shared" si="156"/>
        <v>Q4</v>
      </c>
      <c r="O3390" s="2">
        <f t="shared" si="157"/>
        <v>10.174747120485886</v>
      </c>
      <c r="P3390" t="str">
        <f>VLOOKUP(retail_sales_2023!C3390,customers!A:J,5,)</f>
        <v>Pune</v>
      </c>
      <c r="Q3390" t="str">
        <f>VLOOKUP(C3390,customers!A:J,10,0)</f>
        <v>Premium</v>
      </c>
    </row>
    <row r="3391" spans="1:17" x14ac:dyDescent="0.3">
      <c r="A3391" t="s">
        <v>4478</v>
      </c>
      <c r="B3391" s="1">
        <v>45004</v>
      </c>
      <c r="C3391" t="s">
        <v>2033</v>
      </c>
      <c r="D3391" t="s">
        <v>2034</v>
      </c>
      <c r="E3391" t="s">
        <v>33</v>
      </c>
      <c r="F3391" t="s">
        <v>22</v>
      </c>
      <c r="G3391" t="s">
        <v>146</v>
      </c>
      <c r="H3391">
        <v>2</v>
      </c>
      <c r="I3391">
        <v>34731.43</v>
      </c>
      <c r="J3391">
        <v>0</v>
      </c>
      <c r="K3391">
        <v>69462.86</v>
      </c>
      <c r="L3391">
        <v>12786.12</v>
      </c>
      <c r="M3391">
        <f t="shared" si="158"/>
        <v>69462.86</v>
      </c>
      <c r="N3391" t="str">
        <f t="shared" si="156"/>
        <v>Q1</v>
      </c>
      <c r="O3391" s="2">
        <f t="shared" si="157"/>
        <v>18.407131523234142</v>
      </c>
      <c r="P3391" t="str">
        <f>VLOOKUP(retail_sales_2023!C3391,customers!A:J,5,)</f>
        <v>Nagpur</v>
      </c>
      <c r="Q3391" t="str">
        <f>VLOOKUP(C3391,customers!A:J,10,0)</f>
        <v>Regular</v>
      </c>
    </row>
    <row r="3392" spans="1:17" x14ac:dyDescent="0.3">
      <c r="A3392" t="s">
        <v>4479</v>
      </c>
      <c r="B3392" s="1">
        <v>45109</v>
      </c>
      <c r="C3392" t="s">
        <v>1919</v>
      </c>
      <c r="D3392" t="s">
        <v>1920</v>
      </c>
      <c r="E3392" t="s">
        <v>15</v>
      </c>
      <c r="F3392" t="s">
        <v>52</v>
      </c>
      <c r="G3392" t="s">
        <v>133</v>
      </c>
      <c r="H3392">
        <v>6</v>
      </c>
      <c r="I3392">
        <v>80.28</v>
      </c>
      <c r="J3392">
        <v>0.25</v>
      </c>
      <c r="K3392">
        <v>361.26</v>
      </c>
      <c r="L3392">
        <v>26.04</v>
      </c>
      <c r="M3392">
        <f t="shared" si="158"/>
        <v>361.26</v>
      </c>
      <c r="N3392" t="str">
        <f t="shared" si="156"/>
        <v>Q3</v>
      </c>
      <c r="O3392" s="2">
        <f t="shared" si="157"/>
        <v>7.2081049659524998</v>
      </c>
      <c r="P3392" t="str">
        <f>VLOOKUP(retail_sales_2023!C3392,customers!A:J,5,)</f>
        <v>Bengaluru</v>
      </c>
      <c r="Q3392" t="str">
        <f>VLOOKUP(C3392,customers!A:J,10,0)</f>
        <v>Regular</v>
      </c>
    </row>
    <row r="3393" spans="1:17" x14ac:dyDescent="0.3">
      <c r="A3393" t="s">
        <v>4480</v>
      </c>
      <c r="B3393" s="1">
        <v>45153</v>
      </c>
      <c r="C3393" t="s">
        <v>1664</v>
      </c>
      <c r="D3393" t="s">
        <v>1665</v>
      </c>
      <c r="E3393" t="s">
        <v>21</v>
      </c>
      <c r="F3393" t="s">
        <v>38</v>
      </c>
      <c r="G3393" t="s">
        <v>395</v>
      </c>
      <c r="H3393">
        <v>2</v>
      </c>
      <c r="I3393">
        <v>1567.47</v>
      </c>
      <c r="J3393">
        <v>0</v>
      </c>
      <c r="K3393">
        <v>3134.94</v>
      </c>
      <c r="L3393">
        <v>1050.02</v>
      </c>
      <c r="M3393">
        <f t="shared" si="158"/>
        <v>3134.94</v>
      </c>
      <c r="N3393" t="str">
        <f t="shared" si="156"/>
        <v>Q3</v>
      </c>
      <c r="O3393" s="2">
        <f t="shared" si="157"/>
        <v>33.494101960484087</v>
      </c>
      <c r="P3393" t="str">
        <f>VLOOKUP(retail_sales_2023!C3393,customers!A:J,5,)</f>
        <v>Patna</v>
      </c>
      <c r="Q3393" t="str">
        <f>VLOOKUP(C3393,customers!A:J,10,0)</f>
        <v>Premium</v>
      </c>
    </row>
    <row r="3394" spans="1:17" x14ac:dyDescent="0.3">
      <c r="A3394" t="s">
        <v>4481</v>
      </c>
      <c r="B3394" s="1">
        <v>45197</v>
      </c>
      <c r="C3394" t="s">
        <v>1767</v>
      </c>
      <c r="D3394" t="s">
        <v>1768</v>
      </c>
      <c r="E3394" t="s">
        <v>27</v>
      </c>
      <c r="F3394" t="s">
        <v>43</v>
      </c>
      <c r="G3394" t="s">
        <v>272</v>
      </c>
      <c r="H3394">
        <v>1</v>
      </c>
      <c r="I3394">
        <v>73059</v>
      </c>
      <c r="J3394">
        <v>0</v>
      </c>
      <c r="K3394">
        <v>73059</v>
      </c>
      <c r="L3394">
        <v>9093.07</v>
      </c>
      <c r="M3394">
        <f t="shared" si="158"/>
        <v>73059</v>
      </c>
      <c r="N3394" t="str">
        <f t="shared" si="156"/>
        <v>Q3</v>
      </c>
      <c r="O3394" s="2">
        <f t="shared" si="157"/>
        <v>12.446201015617515</v>
      </c>
      <c r="P3394" t="str">
        <f>VLOOKUP(retail_sales_2023!C3394,customers!A:J,5,)</f>
        <v>Amritsar</v>
      </c>
      <c r="Q3394" t="str">
        <f>VLOOKUP(C3394,customers!A:J,10,0)</f>
        <v>Premium</v>
      </c>
    </row>
    <row r="3395" spans="1:17" x14ac:dyDescent="0.3">
      <c r="A3395" t="s">
        <v>4482</v>
      </c>
      <c r="B3395" s="1">
        <v>45206</v>
      </c>
      <c r="C3395" t="s">
        <v>2046</v>
      </c>
      <c r="D3395" t="s">
        <v>2047</v>
      </c>
      <c r="E3395" t="s">
        <v>15</v>
      </c>
      <c r="F3395" t="s">
        <v>38</v>
      </c>
      <c r="G3395" t="s">
        <v>77</v>
      </c>
      <c r="H3395">
        <v>5</v>
      </c>
      <c r="I3395">
        <v>2384.33</v>
      </c>
      <c r="J3395">
        <v>0.05</v>
      </c>
      <c r="K3395">
        <v>11325.57</v>
      </c>
      <c r="L3395">
        <v>2757.44</v>
      </c>
      <c r="M3395">
        <f t="shared" si="158"/>
        <v>11325.567499999999</v>
      </c>
      <c r="N3395" t="str">
        <f t="shared" ref="N3395:N3458" si="159">"Q"&amp;ROUNDUP(MONTH(B3395)/3,0)</f>
        <v>Q4</v>
      </c>
      <c r="O3395" s="2">
        <f t="shared" ref="O3395:O3458" si="160">(L3395/K3395)*100</f>
        <v>24.347030657176639</v>
      </c>
      <c r="P3395" t="str">
        <f>VLOOKUP(retail_sales_2023!C3395,customers!A:J,5,)</f>
        <v>Bengaluru</v>
      </c>
      <c r="Q3395" t="str">
        <f>VLOOKUP(C3395,customers!A:J,10,0)</f>
        <v>Premium</v>
      </c>
    </row>
    <row r="3396" spans="1:17" x14ac:dyDescent="0.3">
      <c r="A3396" t="s">
        <v>4483</v>
      </c>
      <c r="B3396" s="1">
        <v>44966</v>
      </c>
      <c r="C3396" t="s">
        <v>1847</v>
      </c>
      <c r="D3396" t="s">
        <v>1848</v>
      </c>
      <c r="E3396" t="s">
        <v>33</v>
      </c>
      <c r="F3396" t="s">
        <v>43</v>
      </c>
      <c r="G3396" t="s">
        <v>121</v>
      </c>
      <c r="H3396">
        <v>3</v>
      </c>
      <c r="I3396">
        <v>51577.58</v>
      </c>
      <c r="J3396">
        <v>0</v>
      </c>
      <c r="K3396">
        <v>154732.74</v>
      </c>
      <c r="L3396">
        <v>23571.3</v>
      </c>
      <c r="M3396">
        <f t="shared" si="158"/>
        <v>154732.74</v>
      </c>
      <c r="N3396" t="str">
        <f t="shared" si="159"/>
        <v>Q1</v>
      </c>
      <c r="O3396" s="2">
        <f t="shared" si="160"/>
        <v>15.233556905926957</v>
      </c>
      <c r="P3396" t="str">
        <f>VLOOKUP(retail_sales_2023!C3396,customers!A:J,5,)</f>
        <v>Mumbai</v>
      </c>
      <c r="Q3396" t="str">
        <f>VLOOKUP(C3396,customers!A:J,10,0)</f>
        <v>Premium</v>
      </c>
    </row>
    <row r="3397" spans="1:17" x14ac:dyDescent="0.3">
      <c r="A3397" t="s">
        <v>4484</v>
      </c>
      <c r="B3397" s="1">
        <v>45026</v>
      </c>
      <c r="C3397" t="s">
        <v>3889</v>
      </c>
      <c r="D3397" t="s">
        <v>3890</v>
      </c>
      <c r="E3397" t="s">
        <v>27</v>
      </c>
      <c r="F3397" t="s">
        <v>52</v>
      </c>
      <c r="G3397" t="s">
        <v>937</v>
      </c>
      <c r="H3397">
        <v>1</v>
      </c>
      <c r="I3397">
        <v>481.17</v>
      </c>
      <c r="J3397">
        <v>0.1</v>
      </c>
      <c r="K3397">
        <v>433.05</v>
      </c>
      <c r="L3397">
        <v>29.87</v>
      </c>
      <c r="M3397">
        <f t="shared" ref="M3397:M3460" si="161">H3397*I3397*(1-J3397)</f>
        <v>433.053</v>
      </c>
      <c r="N3397" t="str">
        <f t="shared" si="159"/>
        <v>Q2</v>
      </c>
      <c r="O3397" s="2">
        <f t="shared" si="160"/>
        <v>6.8975868837316714</v>
      </c>
      <c r="P3397" t="str">
        <f>VLOOKUP(retail_sales_2023!C3397,customers!A:J,5,)</f>
        <v>Jaipur</v>
      </c>
      <c r="Q3397" t="str">
        <f>VLOOKUP(C3397,customers!A:J,10,0)</f>
        <v>Premium</v>
      </c>
    </row>
    <row r="3398" spans="1:17" x14ac:dyDescent="0.3">
      <c r="A3398" t="s">
        <v>4485</v>
      </c>
      <c r="B3398" s="1">
        <v>45106</v>
      </c>
      <c r="C3398" t="s">
        <v>112</v>
      </c>
      <c r="D3398" t="s">
        <v>113</v>
      </c>
      <c r="E3398" t="s">
        <v>33</v>
      </c>
      <c r="F3398" t="s">
        <v>52</v>
      </c>
      <c r="G3398" t="s">
        <v>268</v>
      </c>
      <c r="H3398">
        <v>4</v>
      </c>
      <c r="I3398">
        <v>223.61</v>
      </c>
      <c r="J3398">
        <v>0.15</v>
      </c>
      <c r="K3398">
        <v>760.27</v>
      </c>
      <c r="L3398">
        <v>57.82</v>
      </c>
      <c r="M3398">
        <f t="shared" si="161"/>
        <v>760.274</v>
      </c>
      <c r="N3398" t="str">
        <f t="shared" si="159"/>
        <v>Q2</v>
      </c>
      <c r="O3398" s="2">
        <f t="shared" si="160"/>
        <v>7.6051928919988949</v>
      </c>
      <c r="P3398" t="str">
        <f>VLOOKUP(retail_sales_2023!C3398,customers!A:J,5,)</f>
        <v>Surat</v>
      </c>
      <c r="Q3398" t="str">
        <f>VLOOKUP(C3398,customers!A:J,10,0)</f>
        <v>Occasional</v>
      </c>
    </row>
    <row r="3399" spans="1:17" x14ac:dyDescent="0.3">
      <c r="A3399" t="s">
        <v>4486</v>
      </c>
      <c r="B3399" s="1">
        <v>45135</v>
      </c>
      <c r="C3399" t="s">
        <v>1160</v>
      </c>
      <c r="D3399" t="s">
        <v>1161</v>
      </c>
      <c r="E3399" t="s">
        <v>21</v>
      </c>
      <c r="F3399" t="s">
        <v>43</v>
      </c>
      <c r="G3399" t="s">
        <v>178</v>
      </c>
      <c r="H3399">
        <v>3</v>
      </c>
      <c r="I3399">
        <v>36229.15</v>
      </c>
      <c r="J3399">
        <v>0.05</v>
      </c>
      <c r="K3399">
        <v>103253.08</v>
      </c>
      <c r="L3399">
        <v>10353.41</v>
      </c>
      <c r="M3399">
        <f t="shared" si="161"/>
        <v>103253.0775</v>
      </c>
      <c r="N3399" t="str">
        <f t="shared" si="159"/>
        <v>Q3</v>
      </c>
      <c r="O3399" s="2">
        <f t="shared" si="160"/>
        <v>10.027216621528384</v>
      </c>
      <c r="P3399" t="str">
        <f>VLOOKUP(retail_sales_2023!C3399,customers!A:J,5,)</f>
        <v>Kolkata</v>
      </c>
      <c r="Q3399" t="str">
        <f>VLOOKUP(C3399,customers!A:J,10,0)</f>
        <v>Premium</v>
      </c>
    </row>
    <row r="3400" spans="1:17" x14ac:dyDescent="0.3">
      <c r="A3400" t="s">
        <v>4487</v>
      </c>
      <c r="B3400" s="1">
        <v>44943</v>
      </c>
      <c r="C3400" t="s">
        <v>241</v>
      </c>
      <c r="D3400" t="s">
        <v>242</v>
      </c>
      <c r="E3400" t="s">
        <v>27</v>
      </c>
      <c r="F3400" t="s">
        <v>22</v>
      </c>
      <c r="G3400" t="s">
        <v>516</v>
      </c>
      <c r="H3400">
        <v>1</v>
      </c>
      <c r="I3400">
        <v>24055.48</v>
      </c>
      <c r="J3400">
        <v>0.15</v>
      </c>
      <c r="K3400">
        <v>20447.16</v>
      </c>
      <c r="L3400">
        <v>5661.92</v>
      </c>
      <c r="M3400">
        <f t="shared" si="161"/>
        <v>20447.157999999999</v>
      </c>
      <c r="N3400" t="str">
        <f t="shared" si="159"/>
        <v>Q1</v>
      </c>
      <c r="O3400" s="2">
        <f t="shared" si="160"/>
        <v>27.690495892828149</v>
      </c>
      <c r="P3400" t="str">
        <f>VLOOKUP(retail_sales_2023!C3400,customers!A:J,5,)</f>
        <v>Amritsar</v>
      </c>
      <c r="Q3400" t="str">
        <f>VLOOKUP(C3400,customers!A:J,10,0)</f>
        <v>Premium</v>
      </c>
    </row>
    <row r="3401" spans="1:17" x14ac:dyDescent="0.3">
      <c r="A3401" t="s">
        <v>4488</v>
      </c>
      <c r="B3401" s="1">
        <v>44942</v>
      </c>
      <c r="C3401" t="s">
        <v>454</v>
      </c>
      <c r="D3401" t="s">
        <v>455</v>
      </c>
      <c r="E3401" t="s">
        <v>33</v>
      </c>
      <c r="F3401" t="s">
        <v>52</v>
      </c>
      <c r="G3401" t="s">
        <v>133</v>
      </c>
      <c r="H3401">
        <v>3</v>
      </c>
      <c r="I3401">
        <v>680.85</v>
      </c>
      <c r="J3401">
        <v>0.05</v>
      </c>
      <c r="K3401">
        <v>1940.42</v>
      </c>
      <c r="L3401">
        <v>149.91999999999999</v>
      </c>
      <c r="M3401">
        <f t="shared" si="161"/>
        <v>1940.4225000000001</v>
      </c>
      <c r="N3401" t="str">
        <f t="shared" si="159"/>
        <v>Q1</v>
      </c>
      <c r="O3401" s="2">
        <f t="shared" si="160"/>
        <v>7.7261623772173023</v>
      </c>
      <c r="P3401" t="str">
        <f>VLOOKUP(retail_sales_2023!C3401,customers!A:J,5,)</f>
        <v>Mumbai</v>
      </c>
      <c r="Q3401" t="str">
        <f>VLOOKUP(C3401,customers!A:J,10,0)</f>
        <v>Premium</v>
      </c>
    </row>
    <row r="3402" spans="1:17" x14ac:dyDescent="0.3">
      <c r="A3402" t="s">
        <v>4489</v>
      </c>
      <c r="B3402" s="1">
        <v>45227</v>
      </c>
      <c r="C3402" t="s">
        <v>883</v>
      </c>
      <c r="D3402" t="s">
        <v>884</v>
      </c>
      <c r="E3402" t="s">
        <v>21</v>
      </c>
      <c r="F3402" t="s">
        <v>81</v>
      </c>
      <c r="G3402" t="s">
        <v>470</v>
      </c>
      <c r="H3402">
        <v>4</v>
      </c>
      <c r="I3402">
        <v>2580.91</v>
      </c>
      <c r="J3402">
        <v>0</v>
      </c>
      <c r="K3402">
        <v>10323.64</v>
      </c>
      <c r="L3402">
        <v>2934.59</v>
      </c>
      <c r="M3402">
        <f t="shared" si="161"/>
        <v>10323.64</v>
      </c>
      <c r="N3402" t="str">
        <f t="shared" si="159"/>
        <v>Q4</v>
      </c>
      <c r="O3402" s="2">
        <f t="shared" si="160"/>
        <v>28.425923414609578</v>
      </c>
      <c r="P3402" t="str">
        <f>VLOOKUP(retail_sales_2023!C3402,customers!A:J,5,)</f>
        <v>Bhubaneswar</v>
      </c>
      <c r="Q3402" t="str">
        <f>VLOOKUP(C3402,customers!A:J,10,0)</f>
        <v>Regular</v>
      </c>
    </row>
    <row r="3403" spans="1:17" x14ac:dyDescent="0.3">
      <c r="A3403" t="s">
        <v>4490</v>
      </c>
      <c r="B3403" s="1">
        <v>45211</v>
      </c>
      <c r="C3403" t="s">
        <v>441</v>
      </c>
      <c r="D3403" t="s">
        <v>442</v>
      </c>
      <c r="E3403" t="s">
        <v>15</v>
      </c>
      <c r="F3403" t="s">
        <v>52</v>
      </c>
      <c r="G3403" t="s">
        <v>268</v>
      </c>
      <c r="H3403">
        <v>8</v>
      </c>
      <c r="I3403">
        <v>99.24</v>
      </c>
      <c r="J3403">
        <v>0</v>
      </c>
      <c r="K3403">
        <v>793.92</v>
      </c>
      <c r="L3403">
        <v>48.4</v>
      </c>
      <c r="M3403">
        <f t="shared" si="161"/>
        <v>793.92</v>
      </c>
      <c r="N3403" t="str">
        <f t="shared" si="159"/>
        <v>Q4</v>
      </c>
      <c r="O3403" s="2">
        <f t="shared" si="160"/>
        <v>6.0963321241434905</v>
      </c>
      <c r="P3403" t="str">
        <f>VLOOKUP(retail_sales_2023!C3403,customers!A:J,5,)</f>
        <v>Chennai</v>
      </c>
      <c r="Q3403" t="str">
        <f>VLOOKUP(C3403,customers!A:J,10,0)</f>
        <v>Regular</v>
      </c>
    </row>
    <row r="3404" spans="1:17" x14ac:dyDescent="0.3">
      <c r="A3404" t="s">
        <v>4491</v>
      </c>
      <c r="B3404" s="1">
        <v>44977</v>
      </c>
      <c r="C3404" t="s">
        <v>1099</v>
      </c>
      <c r="D3404" t="s">
        <v>1100</v>
      </c>
      <c r="E3404" t="s">
        <v>27</v>
      </c>
      <c r="F3404" t="s">
        <v>52</v>
      </c>
      <c r="G3404" t="s">
        <v>169</v>
      </c>
      <c r="H3404">
        <v>3</v>
      </c>
      <c r="I3404">
        <v>243.37</v>
      </c>
      <c r="J3404">
        <v>0.05</v>
      </c>
      <c r="K3404">
        <v>693.6</v>
      </c>
      <c r="L3404">
        <v>69.290000000000006</v>
      </c>
      <c r="M3404">
        <f t="shared" si="161"/>
        <v>693.60450000000003</v>
      </c>
      <c r="N3404" t="str">
        <f t="shared" si="159"/>
        <v>Q1</v>
      </c>
      <c r="O3404" s="2">
        <f t="shared" si="160"/>
        <v>9.9899077277970019</v>
      </c>
      <c r="P3404" t="str">
        <f>VLOOKUP(retail_sales_2023!C3404,customers!A:J,5,)</f>
        <v>Chandigarh</v>
      </c>
      <c r="Q3404" t="str">
        <f>VLOOKUP(C3404,customers!A:J,10,0)</f>
        <v>Regular</v>
      </c>
    </row>
    <row r="3405" spans="1:17" x14ac:dyDescent="0.3">
      <c r="A3405" t="s">
        <v>4492</v>
      </c>
      <c r="B3405" s="1">
        <v>44974</v>
      </c>
      <c r="C3405" t="s">
        <v>573</v>
      </c>
      <c r="D3405" t="s">
        <v>574</v>
      </c>
      <c r="E3405" t="s">
        <v>21</v>
      </c>
      <c r="F3405" t="s">
        <v>81</v>
      </c>
      <c r="G3405" t="s">
        <v>264</v>
      </c>
      <c r="H3405">
        <v>2</v>
      </c>
      <c r="I3405">
        <v>1352.27</v>
      </c>
      <c r="J3405">
        <v>0.2</v>
      </c>
      <c r="K3405">
        <v>2163.63</v>
      </c>
      <c r="L3405">
        <v>822</v>
      </c>
      <c r="M3405">
        <f t="shared" si="161"/>
        <v>2163.6320000000001</v>
      </c>
      <c r="N3405" t="str">
        <f t="shared" si="159"/>
        <v>Q1</v>
      </c>
      <c r="O3405" s="2">
        <f t="shared" si="160"/>
        <v>37.991708378974224</v>
      </c>
      <c r="P3405" t="str">
        <f>VLOOKUP(retail_sales_2023!C3405,customers!A:J,5,)</f>
        <v>Kolkata</v>
      </c>
      <c r="Q3405" t="str">
        <f>VLOOKUP(C3405,customers!A:J,10,0)</f>
        <v>Premium</v>
      </c>
    </row>
    <row r="3406" spans="1:17" x14ac:dyDescent="0.3">
      <c r="A3406" t="s">
        <v>4493</v>
      </c>
      <c r="B3406" s="1">
        <v>44950</v>
      </c>
      <c r="C3406" t="s">
        <v>1572</v>
      </c>
      <c r="D3406" t="s">
        <v>1573</v>
      </c>
      <c r="E3406" t="s">
        <v>15</v>
      </c>
      <c r="F3406" t="s">
        <v>16</v>
      </c>
      <c r="G3406" t="s">
        <v>17</v>
      </c>
      <c r="H3406">
        <v>3</v>
      </c>
      <c r="I3406">
        <v>986.97</v>
      </c>
      <c r="J3406">
        <v>0.05</v>
      </c>
      <c r="K3406">
        <v>2812.86</v>
      </c>
      <c r="L3406">
        <v>1165.52</v>
      </c>
      <c r="M3406">
        <f t="shared" si="161"/>
        <v>2812.8644999999997</v>
      </c>
      <c r="N3406" t="str">
        <f t="shared" si="159"/>
        <v>Q1</v>
      </c>
      <c r="O3406" s="2">
        <f t="shared" si="160"/>
        <v>41.435407378966602</v>
      </c>
      <c r="P3406" t="str">
        <f>VLOOKUP(retail_sales_2023!C3406,customers!A:J,5,)</f>
        <v>Kochi</v>
      </c>
      <c r="Q3406" t="str">
        <f>VLOOKUP(C3406,customers!A:J,10,0)</f>
        <v>Regular</v>
      </c>
    </row>
    <row r="3407" spans="1:17" x14ac:dyDescent="0.3">
      <c r="A3407" t="s">
        <v>4494</v>
      </c>
      <c r="B3407" s="1">
        <v>45036</v>
      </c>
      <c r="C3407" t="s">
        <v>144</v>
      </c>
      <c r="D3407" t="s">
        <v>145</v>
      </c>
      <c r="E3407" t="s">
        <v>33</v>
      </c>
      <c r="F3407" t="s">
        <v>22</v>
      </c>
      <c r="G3407" t="s">
        <v>196</v>
      </c>
      <c r="H3407">
        <v>3</v>
      </c>
      <c r="I3407">
        <v>24883.8</v>
      </c>
      <c r="J3407">
        <v>0.15</v>
      </c>
      <c r="K3407">
        <v>63453.69</v>
      </c>
      <c r="L3407">
        <v>19833.3</v>
      </c>
      <c r="M3407">
        <f t="shared" si="161"/>
        <v>63453.689999999995</v>
      </c>
      <c r="N3407" t="str">
        <f t="shared" si="159"/>
        <v>Q2</v>
      </c>
      <c r="O3407" s="2">
        <f t="shared" si="160"/>
        <v>31.256338283872854</v>
      </c>
      <c r="P3407" t="str">
        <f>VLOOKUP(retail_sales_2023!C3407,customers!A:J,5,)</f>
        <v>Pune</v>
      </c>
      <c r="Q3407" t="str">
        <f>VLOOKUP(C3407,customers!A:J,10,0)</f>
        <v>Regular</v>
      </c>
    </row>
    <row r="3408" spans="1:17" x14ac:dyDescent="0.3">
      <c r="A3408" t="s">
        <v>4495</v>
      </c>
      <c r="B3408" s="1">
        <v>45023</v>
      </c>
      <c r="C3408" t="s">
        <v>1717</v>
      </c>
      <c r="D3408" t="s">
        <v>1718</v>
      </c>
      <c r="E3408" t="s">
        <v>15</v>
      </c>
      <c r="F3408" t="s">
        <v>52</v>
      </c>
      <c r="G3408" t="s">
        <v>235</v>
      </c>
      <c r="H3408">
        <v>8</v>
      </c>
      <c r="I3408">
        <v>181.07</v>
      </c>
      <c r="J3408">
        <v>0.05</v>
      </c>
      <c r="K3408">
        <v>1376.13</v>
      </c>
      <c r="L3408">
        <v>119.18</v>
      </c>
      <c r="M3408">
        <f t="shared" si="161"/>
        <v>1376.1319999999998</v>
      </c>
      <c r="N3408" t="str">
        <f t="shared" si="159"/>
        <v>Q2</v>
      </c>
      <c r="O3408" s="2">
        <f t="shared" si="160"/>
        <v>8.6605189916650307</v>
      </c>
      <c r="P3408" t="str">
        <f>VLOOKUP(retail_sales_2023!C3408,customers!A:J,5,)</f>
        <v>Chennai</v>
      </c>
      <c r="Q3408" t="str">
        <f>VLOOKUP(C3408,customers!A:J,10,0)</f>
        <v>Premium</v>
      </c>
    </row>
    <row r="3409" spans="1:17" x14ac:dyDescent="0.3">
      <c r="A3409" t="s">
        <v>4496</v>
      </c>
      <c r="B3409" s="1">
        <v>45043</v>
      </c>
      <c r="C3409" t="s">
        <v>441</v>
      </c>
      <c r="D3409" t="s">
        <v>442</v>
      </c>
      <c r="E3409" t="s">
        <v>15</v>
      </c>
      <c r="F3409" t="s">
        <v>28</v>
      </c>
      <c r="G3409" t="s">
        <v>325</v>
      </c>
      <c r="H3409">
        <v>3</v>
      </c>
      <c r="I3409">
        <v>1689.36</v>
      </c>
      <c r="J3409">
        <v>0.05</v>
      </c>
      <c r="K3409">
        <v>4814.68</v>
      </c>
      <c r="L3409">
        <v>993.55</v>
      </c>
      <c r="M3409">
        <f t="shared" si="161"/>
        <v>4814.6759999999995</v>
      </c>
      <c r="N3409" t="str">
        <f t="shared" si="159"/>
        <v>Q2</v>
      </c>
      <c r="O3409" s="2">
        <f t="shared" si="160"/>
        <v>20.635847034486194</v>
      </c>
      <c r="P3409" t="str">
        <f>VLOOKUP(retail_sales_2023!C3409,customers!A:J,5,)</f>
        <v>Chennai</v>
      </c>
      <c r="Q3409" t="str">
        <f>VLOOKUP(C3409,customers!A:J,10,0)</f>
        <v>Regular</v>
      </c>
    </row>
    <row r="3410" spans="1:17" x14ac:dyDescent="0.3">
      <c r="A3410" t="s">
        <v>4497</v>
      </c>
      <c r="B3410" s="1">
        <v>45072</v>
      </c>
      <c r="C3410" t="s">
        <v>838</v>
      </c>
      <c r="D3410" t="s">
        <v>839</v>
      </c>
      <c r="E3410" t="s">
        <v>21</v>
      </c>
      <c r="F3410" t="s">
        <v>43</v>
      </c>
      <c r="G3410" t="s">
        <v>282</v>
      </c>
      <c r="H3410">
        <v>5</v>
      </c>
      <c r="I3410">
        <v>55249.15</v>
      </c>
      <c r="J3410">
        <v>0</v>
      </c>
      <c r="K3410">
        <v>276245.75</v>
      </c>
      <c r="L3410">
        <v>41490.629999999997</v>
      </c>
      <c r="M3410">
        <f t="shared" si="161"/>
        <v>276245.75</v>
      </c>
      <c r="N3410" t="str">
        <f t="shared" si="159"/>
        <v>Q2</v>
      </c>
      <c r="O3410" s="2">
        <f t="shared" si="160"/>
        <v>15.019463647857027</v>
      </c>
      <c r="P3410" t="str">
        <f>VLOOKUP(retail_sales_2023!C3410,customers!A:J,5,)</f>
        <v>Patna</v>
      </c>
      <c r="Q3410" t="str">
        <f>VLOOKUP(C3410,customers!A:J,10,0)</f>
        <v>Regular</v>
      </c>
    </row>
    <row r="3411" spans="1:17" x14ac:dyDescent="0.3">
      <c r="A3411" t="s">
        <v>4498</v>
      </c>
      <c r="B3411" s="1">
        <v>44966</v>
      </c>
      <c r="C3411" t="s">
        <v>1331</v>
      </c>
      <c r="D3411" t="s">
        <v>1332</v>
      </c>
      <c r="E3411" t="s">
        <v>27</v>
      </c>
      <c r="F3411" t="s">
        <v>28</v>
      </c>
      <c r="G3411" t="s">
        <v>280</v>
      </c>
      <c r="H3411">
        <v>4</v>
      </c>
      <c r="I3411">
        <v>4914.93</v>
      </c>
      <c r="J3411">
        <v>0</v>
      </c>
      <c r="K3411">
        <v>19659.72</v>
      </c>
      <c r="L3411">
        <v>4048.61</v>
      </c>
      <c r="M3411">
        <f t="shared" si="161"/>
        <v>19659.72</v>
      </c>
      <c r="N3411" t="str">
        <f t="shared" si="159"/>
        <v>Q1</v>
      </c>
      <c r="O3411" s="2">
        <f t="shared" si="160"/>
        <v>20.593426559483046</v>
      </c>
      <c r="P3411" t="str">
        <f>VLOOKUP(retail_sales_2023!C3411,customers!A:J,5,)</f>
        <v>Jaipur</v>
      </c>
      <c r="Q3411" t="str">
        <f>VLOOKUP(C3411,customers!A:J,10,0)</f>
        <v>Premium</v>
      </c>
    </row>
    <row r="3412" spans="1:17" x14ac:dyDescent="0.3">
      <c r="A3412" t="s">
        <v>4499</v>
      </c>
      <c r="B3412" s="1">
        <v>45116</v>
      </c>
      <c r="C3412" t="s">
        <v>1412</v>
      </c>
      <c r="D3412" t="s">
        <v>1413</v>
      </c>
      <c r="E3412" t="s">
        <v>33</v>
      </c>
      <c r="F3412" t="s">
        <v>38</v>
      </c>
      <c r="G3412" t="s">
        <v>77</v>
      </c>
      <c r="H3412">
        <v>3</v>
      </c>
      <c r="I3412">
        <v>2008.62</v>
      </c>
      <c r="J3412">
        <v>0.05</v>
      </c>
      <c r="K3412">
        <v>5724.57</v>
      </c>
      <c r="L3412">
        <v>1306.07</v>
      </c>
      <c r="M3412">
        <f t="shared" si="161"/>
        <v>5724.5669999999991</v>
      </c>
      <c r="N3412" t="str">
        <f t="shared" si="159"/>
        <v>Q3</v>
      </c>
      <c r="O3412" s="2">
        <f t="shared" si="160"/>
        <v>22.815163409653476</v>
      </c>
      <c r="P3412" t="str">
        <f>VLOOKUP(retail_sales_2023!C3412,customers!A:J,5,)</f>
        <v>Surat</v>
      </c>
      <c r="Q3412" t="str">
        <f>VLOOKUP(C3412,customers!A:J,10,0)</f>
        <v>Occasional</v>
      </c>
    </row>
    <row r="3413" spans="1:17" x14ac:dyDescent="0.3">
      <c r="A3413" t="s">
        <v>4500</v>
      </c>
      <c r="B3413" s="1">
        <v>45048</v>
      </c>
      <c r="C3413" t="s">
        <v>1896</v>
      </c>
      <c r="D3413" t="s">
        <v>1897</v>
      </c>
      <c r="E3413" t="s">
        <v>33</v>
      </c>
      <c r="F3413" t="s">
        <v>52</v>
      </c>
      <c r="G3413" t="s">
        <v>69</v>
      </c>
      <c r="H3413">
        <v>9</v>
      </c>
      <c r="I3413">
        <v>147.47</v>
      </c>
      <c r="J3413">
        <v>0</v>
      </c>
      <c r="K3413">
        <v>1327.23</v>
      </c>
      <c r="L3413">
        <v>127.6</v>
      </c>
      <c r="M3413">
        <f t="shared" si="161"/>
        <v>1327.23</v>
      </c>
      <c r="N3413" t="str">
        <f t="shared" si="159"/>
        <v>Q2</v>
      </c>
      <c r="O3413" s="2">
        <f t="shared" si="160"/>
        <v>9.6140081221792748</v>
      </c>
      <c r="P3413" t="str">
        <f>VLOOKUP(retail_sales_2023!C3413,customers!A:J,5,)</f>
        <v>Mumbai</v>
      </c>
      <c r="Q3413" t="str">
        <f>VLOOKUP(C3413,customers!A:J,10,0)</f>
        <v>Premium</v>
      </c>
    </row>
    <row r="3414" spans="1:17" x14ac:dyDescent="0.3">
      <c r="A3414" t="s">
        <v>4501</v>
      </c>
      <c r="B3414" s="1">
        <v>45285</v>
      </c>
      <c r="C3414" t="s">
        <v>1450</v>
      </c>
      <c r="D3414" t="s">
        <v>1451</v>
      </c>
      <c r="E3414" t="s">
        <v>21</v>
      </c>
      <c r="F3414" t="s">
        <v>43</v>
      </c>
      <c r="G3414" t="s">
        <v>282</v>
      </c>
      <c r="H3414">
        <v>3</v>
      </c>
      <c r="I3414">
        <v>25538.89</v>
      </c>
      <c r="J3414">
        <v>0.05</v>
      </c>
      <c r="K3414">
        <v>72785.84</v>
      </c>
      <c r="L3414">
        <v>9111.2800000000007</v>
      </c>
      <c r="M3414">
        <f t="shared" si="161"/>
        <v>72785.83649999999</v>
      </c>
      <c r="N3414" t="str">
        <f t="shared" si="159"/>
        <v>Q4</v>
      </c>
      <c r="O3414" s="2">
        <f t="shared" si="160"/>
        <v>12.51792931152543</v>
      </c>
      <c r="P3414" t="str">
        <f>VLOOKUP(retail_sales_2023!C3414,customers!A:J,5,)</f>
        <v>Ranchi</v>
      </c>
      <c r="Q3414" t="str">
        <f>VLOOKUP(C3414,customers!A:J,10,0)</f>
        <v>Premium</v>
      </c>
    </row>
    <row r="3415" spans="1:17" x14ac:dyDescent="0.3">
      <c r="A3415" t="s">
        <v>4502</v>
      </c>
      <c r="B3415" s="1">
        <v>45111</v>
      </c>
      <c r="C3415" t="s">
        <v>139</v>
      </c>
      <c r="D3415" t="s">
        <v>140</v>
      </c>
      <c r="E3415" t="s">
        <v>21</v>
      </c>
      <c r="F3415" t="s">
        <v>81</v>
      </c>
      <c r="G3415" t="s">
        <v>370</v>
      </c>
      <c r="H3415">
        <v>5</v>
      </c>
      <c r="I3415">
        <v>1978.35</v>
      </c>
      <c r="J3415">
        <v>0</v>
      </c>
      <c r="K3415">
        <v>9891.75</v>
      </c>
      <c r="L3415">
        <v>3715.12</v>
      </c>
      <c r="M3415">
        <f t="shared" si="161"/>
        <v>9891.75</v>
      </c>
      <c r="N3415" t="str">
        <f t="shared" si="159"/>
        <v>Q3</v>
      </c>
      <c r="O3415" s="2">
        <f t="shared" si="160"/>
        <v>37.557762782116413</v>
      </c>
      <c r="P3415" t="str">
        <f>VLOOKUP(retail_sales_2023!C3415,customers!A:J,5,)</f>
        <v>Ranchi</v>
      </c>
      <c r="Q3415" t="str">
        <f>VLOOKUP(C3415,customers!A:J,10,0)</f>
        <v>Premium</v>
      </c>
    </row>
    <row r="3416" spans="1:17" x14ac:dyDescent="0.3">
      <c r="A3416" t="s">
        <v>4503</v>
      </c>
      <c r="B3416" s="1">
        <v>45024</v>
      </c>
      <c r="C3416" t="s">
        <v>2647</v>
      </c>
      <c r="D3416" t="s">
        <v>3856</v>
      </c>
      <c r="E3416" t="s">
        <v>27</v>
      </c>
      <c r="F3416" t="s">
        <v>52</v>
      </c>
      <c r="G3416" t="s">
        <v>226</v>
      </c>
      <c r="H3416">
        <v>6</v>
      </c>
      <c r="I3416">
        <v>567.07000000000005</v>
      </c>
      <c r="J3416">
        <v>0.15</v>
      </c>
      <c r="K3416">
        <v>2892.06</v>
      </c>
      <c r="L3416">
        <v>208.21</v>
      </c>
      <c r="M3416">
        <f t="shared" si="161"/>
        <v>2892.0569999999998</v>
      </c>
      <c r="N3416" t="str">
        <f t="shared" si="159"/>
        <v>Q2</v>
      </c>
      <c r="O3416" s="2">
        <f t="shared" si="160"/>
        <v>7.1993665414963726</v>
      </c>
      <c r="P3416" t="str">
        <f>VLOOKUP(retail_sales_2023!C3416,customers!A:J,5,)</f>
        <v>Jaipur</v>
      </c>
      <c r="Q3416" t="str">
        <f>VLOOKUP(C3416,customers!A:J,10,0)</f>
        <v>Regular</v>
      </c>
    </row>
    <row r="3417" spans="1:17" x14ac:dyDescent="0.3">
      <c r="A3417" t="s">
        <v>4504</v>
      </c>
      <c r="B3417" s="1">
        <v>45245</v>
      </c>
      <c r="C3417" t="s">
        <v>1245</v>
      </c>
      <c r="D3417" t="s">
        <v>1246</v>
      </c>
      <c r="E3417" t="s">
        <v>15</v>
      </c>
      <c r="F3417" t="s">
        <v>81</v>
      </c>
      <c r="G3417" t="s">
        <v>82</v>
      </c>
      <c r="H3417">
        <v>5</v>
      </c>
      <c r="I3417">
        <v>653.38</v>
      </c>
      <c r="J3417">
        <v>0</v>
      </c>
      <c r="K3417">
        <v>3266.9</v>
      </c>
      <c r="L3417">
        <v>1185.3499999999999</v>
      </c>
      <c r="M3417">
        <f t="shared" si="161"/>
        <v>3266.9</v>
      </c>
      <c r="N3417" t="str">
        <f t="shared" si="159"/>
        <v>Q4</v>
      </c>
      <c r="O3417" s="2">
        <f t="shared" si="160"/>
        <v>36.283632801738648</v>
      </c>
      <c r="P3417" t="str">
        <f>VLOOKUP(retail_sales_2023!C3417,customers!A:J,5,)</f>
        <v>Hyderabad</v>
      </c>
      <c r="Q3417" t="str">
        <f>VLOOKUP(C3417,customers!A:J,10,0)</f>
        <v>Premium</v>
      </c>
    </row>
    <row r="3418" spans="1:17" x14ac:dyDescent="0.3">
      <c r="A3418" t="s">
        <v>4505</v>
      </c>
      <c r="B3418" s="1">
        <v>45249</v>
      </c>
      <c r="C3418" t="s">
        <v>1182</v>
      </c>
      <c r="D3418" t="s">
        <v>1183</v>
      </c>
      <c r="E3418" t="s">
        <v>15</v>
      </c>
      <c r="F3418" t="s">
        <v>16</v>
      </c>
      <c r="G3418" t="s">
        <v>296</v>
      </c>
      <c r="H3418">
        <v>5</v>
      </c>
      <c r="I3418">
        <v>486.87</v>
      </c>
      <c r="J3418">
        <v>0.2</v>
      </c>
      <c r="K3418">
        <v>1947.48</v>
      </c>
      <c r="L3418">
        <v>588.96</v>
      </c>
      <c r="M3418">
        <f t="shared" si="161"/>
        <v>1947.48</v>
      </c>
      <c r="N3418" t="str">
        <f t="shared" si="159"/>
        <v>Q4</v>
      </c>
      <c r="O3418" s="2">
        <f t="shared" si="160"/>
        <v>30.242159097911149</v>
      </c>
      <c r="P3418" t="str">
        <f>VLOOKUP(retail_sales_2023!C3418,customers!A:J,5,)</f>
        <v>Bengaluru</v>
      </c>
      <c r="Q3418" t="str">
        <f>VLOOKUP(C3418,customers!A:J,10,0)</f>
        <v>Regular</v>
      </c>
    </row>
    <row r="3419" spans="1:17" x14ac:dyDescent="0.3">
      <c r="A3419" t="s">
        <v>4506</v>
      </c>
      <c r="B3419" s="1">
        <v>45106</v>
      </c>
      <c r="C3419" t="s">
        <v>1131</v>
      </c>
      <c r="D3419" t="s">
        <v>1132</v>
      </c>
      <c r="E3419" t="s">
        <v>33</v>
      </c>
      <c r="F3419" t="s">
        <v>38</v>
      </c>
      <c r="G3419" t="s">
        <v>684</v>
      </c>
      <c r="H3419">
        <v>2</v>
      </c>
      <c r="I3419">
        <v>859.17</v>
      </c>
      <c r="J3419">
        <v>0</v>
      </c>
      <c r="K3419">
        <v>1718.34</v>
      </c>
      <c r="L3419">
        <v>564.04</v>
      </c>
      <c r="M3419">
        <f t="shared" si="161"/>
        <v>1718.34</v>
      </c>
      <c r="N3419" t="str">
        <f t="shared" si="159"/>
        <v>Q2</v>
      </c>
      <c r="O3419" s="2">
        <f t="shared" si="160"/>
        <v>32.824702910948936</v>
      </c>
      <c r="P3419" t="str">
        <f>VLOOKUP(retail_sales_2023!C3419,customers!A:J,5,)</f>
        <v>Pune</v>
      </c>
      <c r="Q3419" t="str">
        <f>VLOOKUP(C3419,customers!A:J,10,0)</f>
        <v>Premium</v>
      </c>
    </row>
    <row r="3420" spans="1:17" x14ac:dyDescent="0.3">
      <c r="A3420" t="s">
        <v>4507</v>
      </c>
      <c r="B3420" s="1">
        <v>45170</v>
      </c>
      <c r="C3420" t="s">
        <v>2569</v>
      </c>
      <c r="D3420" t="s">
        <v>2570</v>
      </c>
      <c r="E3420" t="s">
        <v>15</v>
      </c>
      <c r="F3420" t="s">
        <v>38</v>
      </c>
      <c r="G3420" t="s">
        <v>39</v>
      </c>
      <c r="H3420">
        <v>5</v>
      </c>
      <c r="I3420">
        <v>2895.38</v>
      </c>
      <c r="J3420">
        <v>0.2</v>
      </c>
      <c r="K3420">
        <v>11581.52</v>
      </c>
      <c r="L3420">
        <v>3069.19</v>
      </c>
      <c r="M3420">
        <f t="shared" si="161"/>
        <v>11581.520000000002</v>
      </c>
      <c r="N3420" t="str">
        <f t="shared" si="159"/>
        <v>Q3</v>
      </c>
      <c r="O3420" s="2">
        <f t="shared" si="160"/>
        <v>26.50075292362315</v>
      </c>
      <c r="P3420" t="str">
        <f>VLOOKUP(retail_sales_2023!C3420,customers!A:J,5,)</f>
        <v>Hyderabad</v>
      </c>
      <c r="Q3420" t="str">
        <f>VLOOKUP(C3420,customers!A:J,10,0)</f>
        <v>Premium</v>
      </c>
    </row>
    <row r="3421" spans="1:17" x14ac:dyDescent="0.3">
      <c r="A3421" t="s">
        <v>4508</v>
      </c>
      <c r="B3421" s="1">
        <v>45105</v>
      </c>
      <c r="C3421" t="s">
        <v>194</v>
      </c>
      <c r="D3421" t="s">
        <v>13093</v>
      </c>
      <c r="E3421" t="s">
        <v>33</v>
      </c>
      <c r="F3421" t="s">
        <v>22</v>
      </c>
      <c r="G3421" t="s">
        <v>182</v>
      </c>
      <c r="H3421">
        <v>3</v>
      </c>
      <c r="I3421">
        <v>32223.08</v>
      </c>
      <c r="J3421">
        <v>0.05</v>
      </c>
      <c r="K3421">
        <v>91835.78</v>
      </c>
      <c r="L3421">
        <v>26487.14</v>
      </c>
      <c r="M3421">
        <f t="shared" si="161"/>
        <v>91835.778000000006</v>
      </c>
      <c r="N3421" t="str">
        <f t="shared" si="159"/>
        <v>Q2</v>
      </c>
      <c r="O3421" s="2">
        <f t="shared" si="160"/>
        <v>28.841852271522058</v>
      </c>
      <c r="P3421" t="str">
        <f>VLOOKUP(retail_sales_2023!C3421,customers!A:J,5,)</f>
        <v>Surat</v>
      </c>
      <c r="Q3421" t="str">
        <f>VLOOKUP(C3421,customers!A:J,10,0)</f>
        <v>Regular</v>
      </c>
    </row>
    <row r="3422" spans="1:17" x14ac:dyDescent="0.3">
      <c r="A3422" t="s">
        <v>4509</v>
      </c>
      <c r="B3422" s="1">
        <v>45204</v>
      </c>
      <c r="C3422" t="s">
        <v>479</v>
      </c>
      <c r="D3422" t="s">
        <v>480</v>
      </c>
      <c r="E3422" t="s">
        <v>21</v>
      </c>
      <c r="F3422" t="s">
        <v>38</v>
      </c>
      <c r="G3422" t="s">
        <v>77</v>
      </c>
      <c r="H3422">
        <v>2</v>
      </c>
      <c r="I3422">
        <v>2854.79</v>
      </c>
      <c r="J3422">
        <v>0</v>
      </c>
      <c r="K3422">
        <v>5709.58</v>
      </c>
      <c r="L3422">
        <v>1997.88</v>
      </c>
      <c r="M3422">
        <f t="shared" si="161"/>
        <v>5709.58</v>
      </c>
      <c r="N3422" t="str">
        <f t="shared" si="159"/>
        <v>Q4</v>
      </c>
      <c r="O3422" s="2">
        <f t="shared" si="160"/>
        <v>34.991715677860718</v>
      </c>
      <c r="P3422" t="str">
        <f>VLOOKUP(retail_sales_2023!C3422,customers!A:J,5,)</f>
        <v>Bhubaneswar</v>
      </c>
      <c r="Q3422" t="str">
        <f>VLOOKUP(C3422,customers!A:J,10,0)</f>
        <v>Premium</v>
      </c>
    </row>
    <row r="3423" spans="1:17" x14ac:dyDescent="0.3">
      <c r="A3423" t="s">
        <v>4510</v>
      </c>
      <c r="B3423" s="1">
        <v>45173</v>
      </c>
      <c r="C3423" t="s">
        <v>409</v>
      </c>
      <c r="D3423" t="s">
        <v>410</v>
      </c>
      <c r="E3423" t="s">
        <v>21</v>
      </c>
      <c r="F3423" t="s">
        <v>81</v>
      </c>
      <c r="G3423" t="s">
        <v>101</v>
      </c>
      <c r="H3423">
        <v>2</v>
      </c>
      <c r="I3423">
        <v>3921.45</v>
      </c>
      <c r="J3423">
        <v>0.1</v>
      </c>
      <c r="K3423">
        <v>7058.61</v>
      </c>
      <c r="L3423">
        <v>2167.2199999999998</v>
      </c>
      <c r="M3423">
        <f t="shared" si="161"/>
        <v>7058.61</v>
      </c>
      <c r="N3423" t="str">
        <f t="shared" si="159"/>
        <v>Q3</v>
      </c>
      <c r="O3423" s="2">
        <f t="shared" si="160"/>
        <v>30.703212105499521</v>
      </c>
      <c r="P3423" t="str">
        <f>VLOOKUP(retail_sales_2023!C3423,customers!A:J,5,)</f>
        <v>Patna</v>
      </c>
      <c r="Q3423" t="str">
        <f>VLOOKUP(C3423,customers!A:J,10,0)</f>
        <v>Regular</v>
      </c>
    </row>
    <row r="3424" spans="1:17" x14ac:dyDescent="0.3">
      <c r="A3424" t="s">
        <v>4511</v>
      </c>
      <c r="B3424" s="1">
        <v>44963</v>
      </c>
      <c r="C3424" t="s">
        <v>2033</v>
      </c>
      <c r="D3424" t="s">
        <v>2034</v>
      </c>
      <c r="E3424" t="s">
        <v>33</v>
      </c>
      <c r="F3424" t="s">
        <v>28</v>
      </c>
      <c r="G3424" t="s">
        <v>165</v>
      </c>
      <c r="H3424">
        <v>5</v>
      </c>
      <c r="I3424">
        <v>6367</v>
      </c>
      <c r="J3424">
        <v>0.2</v>
      </c>
      <c r="K3424">
        <v>25468</v>
      </c>
      <c r="L3424">
        <v>5587.69</v>
      </c>
      <c r="M3424">
        <f t="shared" si="161"/>
        <v>25468</v>
      </c>
      <c r="N3424" t="str">
        <f t="shared" si="159"/>
        <v>Q1</v>
      </c>
      <c r="O3424" s="2">
        <f t="shared" si="160"/>
        <v>21.940042406156742</v>
      </c>
      <c r="P3424" t="str">
        <f>VLOOKUP(retail_sales_2023!C3424,customers!A:J,5,)</f>
        <v>Nagpur</v>
      </c>
      <c r="Q3424" t="str">
        <f>VLOOKUP(C3424,customers!A:J,10,0)</f>
        <v>Regular</v>
      </c>
    </row>
    <row r="3425" spans="1:17" x14ac:dyDescent="0.3">
      <c r="A3425" t="s">
        <v>4512</v>
      </c>
      <c r="B3425" s="1">
        <v>45165</v>
      </c>
      <c r="C3425" t="s">
        <v>275</v>
      </c>
      <c r="D3425" t="s">
        <v>276</v>
      </c>
      <c r="E3425" t="s">
        <v>27</v>
      </c>
      <c r="F3425" t="s">
        <v>81</v>
      </c>
      <c r="G3425" t="s">
        <v>82</v>
      </c>
      <c r="H3425">
        <v>1</v>
      </c>
      <c r="I3425">
        <v>4403.8599999999997</v>
      </c>
      <c r="J3425">
        <v>0.15</v>
      </c>
      <c r="K3425">
        <v>3743.28</v>
      </c>
      <c r="L3425">
        <v>1096.9000000000001</v>
      </c>
      <c r="M3425">
        <f t="shared" si="161"/>
        <v>3743.2809999999995</v>
      </c>
      <c r="N3425" t="str">
        <f t="shared" si="159"/>
        <v>Q3</v>
      </c>
      <c r="O3425" s="2">
        <f t="shared" si="160"/>
        <v>29.303177961573805</v>
      </c>
      <c r="P3425" t="str">
        <f>VLOOKUP(retail_sales_2023!C3425,customers!A:J,5,)</f>
        <v>Lucknow</v>
      </c>
      <c r="Q3425" t="str">
        <f>VLOOKUP(C3425,customers!A:J,10,0)</f>
        <v>Premium</v>
      </c>
    </row>
    <row r="3426" spans="1:17" x14ac:dyDescent="0.3">
      <c r="A3426" t="s">
        <v>4513</v>
      </c>
      <c r="B3426" s="1">
        <v>44959</v>
      </c>
      <c r="C3426" t="s">
        <v>879</v>
      </c>
      <c r="D3426" t="s">
        <v>880</v>
      </c>
      <c r="E3426" t="s">
        <v>21</v>
      </c>
      <c r="F3426" t="s">
        <v>52</v>
      </c>
      <c r="G3426" t="s">
        <v>937</v>
      </c>
      <c r="H3426">
        <v>9</v>
      </c>
      <c r="I3426">
        <v>342.69</v>
      </c>
      <c r="J3426">
        <v>0.1</v>
      </c>
      <c r="K3426">
        <v>2775.79</v>
      </c>
      <c r="L3426">
        <v>186.71</v>
      </c>
      <c r="M3426">
        <f t="shared" si="161"/>
        <v>2775.7890000000002</v>
      </c>
      <c r="N3426" t="str">
        <f t="shared" si="159"/>
        <v>Q1</v>
      </c>
      <c r="O3426" s="2">
        <f t="shared" si="160"/>
        <v>6.7263733927998874</v>
      </c>
      <c r="P3426" t="str">
        <f>VLOOKUP(retail_sales_2023!C3426,customers!A:J,5,)</f>
        <v>Patna</v>
      </c>
      <c r="Q3426" t="str">
        <f>VLOOKUP(C3426,customers!A:J,10,0)</f>
        <v>Occasional</v>
      </c>
    </row>
    <row r="3427" spans="1:17" x14ac:dyDescent="0.3">
      <c r="A3427" t="s">
        <v>4514</v>
      </c>
      <c r="B3427" s="1">
        <v>45093</v>
      </c>
      <c r="C3427" t="s">
        <v>46</v>
      </c>
      <c r="D3427" t="s">
        <v>47</v>
      </c>
      <c r="E3427" t="s">
        <v>21</v>
      </c>
      <c r="F3427" t="s">
        <v>28</v>
      </c>
      <c r="G3427" t="s">
        <v>165</v>
      </c>
      <c r="H3427">
        <v>5</v>
      </c>
      <c r="I3427">
        <v>5734.18</v>
      </c>
      <c r="J3427">
        <v>0</v>
      </c>
      <c r="K3427">
        <v>28670.9</v>
      </c>
      <c r="L3427">
        <v>6225.74</v>
      </c>
      <c r="M3427">
        <f t="shared" si="161"/>
        <v>28670.9</v>
      </c>
      <c r="N3427" t="str">
        <f t="shared" si="159"/>
        <v>Q2</v>
      </c>
      <c r="O3427" s="2">
        <f t="shared" si="160"/>
        <v>21.714490999584942</v>
      </c>
      <c r="P3427" t="str">
        <f>VLOOKUP(retail_sales_2023!C3427,customers!A:J,5,)</f>
        <v>Bhubaneswar</v>
      </c>
      <c r="Q3427" t="str">
        <f>VLOOKUP(C3427,customers!A:J,10,0)</f>
        <v>Premium</v>
      </c>
    </row>
    <row r="3428" spans="1:17" x14ac:dyDescent="0.3">
      <c r="A3428" t="s">
        <v>4515</v>
      </c>
      <c r="B3428" s="1">
        <v>45081</v>
      </c>
      <c r="C3428" t="s">
        <v>1356</v>
      </c>
      <c r="D3428" t="s">
        <v>1357</v>
      </c>
      <c r="E3428" t="s">
        <v>21</v>
      </c>
      <c r="F3428" t="s">
        <v>43</v>
      </c>
      <c r="G3428" t="s">
        <v>154</v>
      </c>
      <c r="H3428">
        <v>1</v>
      </c>
      <c r="I3428">
        <v>67681.509999999995</v>
      </c>
      <c r="J3428">
        <v>0</v>
      </c>
      <c r="K3428">
        <v>67681.509999999995</v>
      </c>
      <c r="L3428">
        <v>-6661.06</v>
      </c>
      <c r="M3428">
        <f t="shared" si="161"/>
        <v>67681.509999999995</v>
      </c>
      <c r="N3428" t="str">
        <f t="shared" si="159"/>
        <v>Q2</v>
      </c>
      <c r="O3428" s="2">
        <f t="shared" si="160"/>
        <v>-9.8417721472230753</v>
      </c>
      <c r="P3428" t="str">
        <f>VLOOKUP(retail_sales_2023!C3428,customers!A:J,5,)</f>
        <v>Ranchi</v>
      </c>
      <c r="Q3428" t="str">
        <f>VLOOKUP(C3428,customers!A:J,10,0)</f>
        <v>Premium</v>
      </c>
    </row>
    <row r="3429" spans="1:17" x14ac:dyDescent="0.3">
      <c r="A3429" t="s">
        <v>4516</v>
      </c>
      <c r="B3429" s="1">
        <v>44952</v>
      </c>
      <c r="C3429" t="s">
        <v>2005</v>
      </c>
      <c r="D3429" t="s">
        <v>2006</v>
      </c>
      <c r="E3429" t="s">
        <v>27</v>
      </c>
      <c r="F3429" t="s">
        <v>81</v>
      </c>
      <c r="G3429" t="s">
        <v>150</v>
      </c>
      <c r="H3429">
        <v>1</v>
      </c>
      <c r="I3429">
        <v>788.34</v>
      </c>
      <c r="J3429">
        <v>0.15</v>
      </c>
      <c r="K3429">
        <v>670.09</v>
      </c>
      <c r="L3429">
        <v>206.1</v>
      </c>
      <c r="M3429">
        <f t="shared" si="161"/>
        <v>670.08900000000006</v>
      </c>
      <c r="N3429" t="str">
        <f t="shared" si="159"/>
        <v>Q1</v>
      </c>
      <c r="O3429" s="2">
        <f t="shared" si="160"/>
        <v>30.757062484143923</v>
      </c>
      <c r="P3429" t="str">
        <f>VLOOKUP(retail_sales_2023!C3429,customers!A:J,5,)</f>
        <v>Lucknow</v>
      </c>
      <c r="Q3429" t="str">
        <f>VLOOKUP(C3429,customers!A:J,10,0)</f>
        <v>Premium</v>
      </c>
    </row>
    <row r="3430" spans="1:17" x14ac:dyDescent="0.3">
      <c r="A3430" t="s">
        <v>4517</v>
      </c>
      <c r="B3430" s="1">
        <v>44961</v>
      </c>
      <c r="C3430" t="s">
        <v>2136</v>
      </c>
      <c r="D3430" t="s">
        <v>2137</v>
      </c>
      <c r="E3430" t="s">
        <v>27</v>
      </c>
      <c r="F3430" t="s">
        <v>43</v>
      </c>
      <c r="G3430" t="s">
        <v>121</v>
      </c>
      <c r="H3430">
        <v>2</v>
      </c>
      <c r="I3430">
        <v>69979.240000000005</v>
      </c>
      <c r="J3430">
        <v>0.15</v>
      </c>
      <c r="K3430">
        <v>118964.71</v>
      </c>
      <c r="L3430">
        <v>17569</v>
      </c>
      <c r="M3430">
        <f t="shared" si="161"/>
        <v>118964.708</v>
      </c>
      <c r="N3430" t="str">
        <f t="shared" si="159"/>
        <v>Q1</v>
      </c>
      <c r="O3430" s="2">
        <f t="shared" si="160"/>
        <v>14.768245137570629</v>
      </c>
      <c r="P3430" t="str">
        <f>VLOOKUP(retail_sales_2023!C3430,customers!A:J,5,)</f>
        <v>Chandigarh</v>
      </c>
      <c r="Q3430" t="str">
        <f>VLOOKUP(C3430,customers!A:J,10,0)</f>
        <v>Premium</v>
      </c>
    </row>
    <row r="3431" spans="1:17" x14ac:dyDescent="0.3">
      <c r="A3431" t="s">
        <v>4518</v>
      </c>
      <c r="B3431" s="1">
        <v>45266</v>
      </c>
      <c r="C3431" t="s">
        <v>79</v>
      </c>
      <c r="D3431" t="s">
        <v>80</v>
      </c>
      <c r="E3431" t="s">
        <v>15</v>
      </c>
      <c r="F3431" t="s">
        <v>28</v>
      </c>
      <c r="G3431" t="s">
        <v>280</v>
      </c>
      <c r="H3431">
        <v>5</v>
      </c>
      <c r="I3431">
        <v>7517.39</v>
      </c>
      <c r="J3431">
        <v>0</v>
      </c>
      <c r="K3431">
        <v>37586.949999999997</v>
      </c>
      <c r="L3431">
        <v>-4131.55</v>
      </c>
      <c r="M3431">
        <f t="shared" si="161"/>
        <v>37586.950000000004</v>
      </c>
      <c r="N3431" t="str">
        <f t="shared" si="159"/>
        <v>Q4</v>
      </c>
      <c r="O3431" s="2">
        <f t="shared" si="160"/>
        <v>-10.991979929204152</v>
      </c>
      <c r="P3431" t="str">
        <f>VLOOKUP(retail_sales_2023!C3431,customers!A:J,5,)</f>
        <v>Coimbatore</v>
      </c>
      <c r="Q3431" t="str">
        <f>VLOOKUP(C3431,customers!A:J,10,0)</f>
        <v>Regular</v>
      </c>
    </row>
    <row r="3432" spans="1:17" x14ac:dyDescent="0.3">
      <c r="A3432" t="s">
        <v>4519</v>
      </c>
      <c r="B3432" s="1">
        <v>45002</v>
      </c>
      <c r="C3432" t="s">
        <v>619</v>
      </c>
      <c r="D3432" t="s">
        <v>800</v>
      </c>
      <c r="E3432" t="s">
        <v>15</v>
      </c>
      <c r="F3432" t="s">
        <v>52</v>
      </c>
      <c r="G3432" t="s">
        <v>69</v>
      </c>
      <c r="H3432">
        <v>6</v>
      </c>
      <c r="I3432">
        <v>132.1</v>
      </c>
      <c r="J3432">
        <v>0.05</v>
      </c>
      <c r="K3432">
        <v>752.97</v>
      </c>
      <c r="L3432">
        <v>73.55</v>
      </c>
      <c r="M3432">
        <f t="shared" si="161"/>
        <v>752.96999999999991</v>
      </c>
      <c r="N3432" t="str">
        <f t="shared" si="159"/>
        <v>Q1</v>
      </c>
      <c r="O3432" s="2">
        <f t="shared" si="160"/>
        <v>9.7679854443072092</v>
      </c>
      <c r="P3432" t="str">
        <f>VLOOKUP(retail_sales_2023!C3432,customers!A:J,5,)</f>
        <v>Coimbatore</v>
      </c>
      <c r="Q3432" t="str">
        <f>VLOOKUP(C3432,customers!A:J,10,0)</f>
        <v>Premium</v>
      </c>
    </row>
    <row r="3433" spans="1:17" x14ac:dyDescent="0.3">
      <c r="A3433" t="s">
        <v>4520</v>
      </c>
      <c r="B3433" s="1">
        <v>44944</v>
      </c>
      <c r="C3433" t="s">
        <v>1094</v>
      </c>
      <c r="D3433" t="s">
        <v>1095</v>
      </c>
      <c r="E3433" t="s">
        <v>27</v>
      </c>
      <c r="F3433" t="s">
        <v>81</v>
      </c>
      <c r="G3433" t="s">
        <v>470</v>
      </c>
      <c r="H3433">
        <v>2</v>
      </c>
      <c r="I3433">
        <v>1524.49</v>
      </c>
      <c r="J3433">
        <v>0.25</v>
      </c>
      <c r="K3433">
        <v>2286.7399999999998</v>
      </c>
      <c r="L3433">
        <v>579.37</v>
      </c>
      <c r="M3433">
        <f t="shared" si="161"/>
        <v>2286.7350000000001</v>
      </c>
      <c r="N3433" t="str">
        <f t="shared" si="159"/>
        <v>Q1</v>
      </c>
      <c r="O3433" s="2">
        <f t="shared" si="160"/>
        <v>25.336067939512148</v>
      </c>
      <c r="P3433" t="str">
        <f>VLOOKUP(retail_sales_2023!C3433,customers!A:J,5,)</f>
        <v>Lucknow</v>
      </c>
      <c r="Q3433" t="str">
        <f>VLOOKUP(C3433,customers!A:J,10,0)</f>
        <v>Premium</v>
      </c>
    </row>
    <row r="3434" spans="1:17" x14ac:dyDescent="0.3">
      <c r="A3434" t="s">
        <v>4521</v>
      </c>
      <c r="B3434" s="1">
        <v>45240</v>
      </c>
      <c r="C3434" t="s">
        <v>348</v>
      </c>
      <c r="D3434" t="s">
        <v>349</v>
      </c>
      <c r="E3434" t="s">
        <v>15</v>
      </c>
      <c r="F3434" t="s">
        <v>81</v>
      </c>
      <c r="G3434" t="s">
        <v>150</v>
      </c>
      <c r="H3434">
        <v>4</v>
      </c>
      <c r="I3434">
        <v>4327.47</v>
      </c>
      <c r="J3434">
        <v>0</v>
      </c>
      <c r="K3434">
        <v>17309.88</v>
      </c>
      <c r="L3434">
        <v>4097.82</v>
      </c>
      <c r="M3434">
        <f t="shared" si="161"/>
        <v>17309.88</v>
      </c>
      <c r="N3434" t="str">
        <f t="shared" si="159"/>
        <v>Q4</v>
      </c>
      <c r="O3434" s="2">
        <f t="shared" si="160"/>
        <v>23.67330102808338</v>
      </c>
      <c r="P3434" t="str">
        <f>VLOOKUP(retail_sales_2023!C3434,customers!A:J,5,)</f>
        <v>Bengaluru</v>
      </c>
      <c r="Q3434" t="str">
        <f>VLOOKUP(C3434,customers!A:J,10,0)</f>
        <v>Premium</v>
      </c>
    </row>
    <row r="3435" spans="1:17" x14ac:dyDescent="0.3">
      <c r="A3435" t="s">
        <v>4522</v>
      </c>
      <c r="B3435" s="1">
        <v>45271</v>
      </c>
      <c r="C3435" t="s">
        <v>550</v>
      </c>
      <c r="D3435" t="s">
        <v>551</v>
      </c>
      <c r="E3435" t="s">
        <v>15</v>
      </c>
      <c r="F3435" t="s">
        <v>52</v>
      </c>
      <c r="G3435" t="s">
        <v>235</v>
      </c>
      <c r="H3435">
        <v>5</v>
      </c>
      <c r="I3435">
        <v>151.31</v>
      </c>
      <c r="J3435">
        <v>0</v>
      </c>
      <c r="K3435">
        <v>756.55</v>
      </c>
      <c r="L3435">
        <v>45.31</v>
      </c>
      <c r="M3435">
        <f t="shared" si="161"/>
        <v>756.55</v>
      </c>
      <c r="N3435" t="str">
        <f t="shared" si="159"/>
        <v>Q4</v>
      </c>
      <c r="O3435" s="2">
        <f t="shared" si="160"/>
        <v>5.9890291454629576</v>
      </c>
      <c r="P3435" t="str">
        <f>VLOOKUP(retail_sales_2023!C3435,customers!A:J,5,)</f>
        <v>Coimbatore</v>
      </c>
      <c r="Q3435" t="str">
        <f>VLOOKUP(C3435,customers!A:J,10,0)</f>
        <v>Occasional</v>
      </c>
    </row>
    <row r="3436" spans="1:17" x14ac:dyDescent="0.3">
      <c r="A3436" t="s">
        <v>4523</v>
      </c>
      <c r="B3436" s="1">
        <v>45255</v>
      </c>
      <c r="C3436" t="s">
        <v>1199</v>
      </c>
      <c r="D3436" t="s">
        <v>1200</v>
      </c>
      <c r="E3436" t="s">
        <v>21</v>
      </c>
      <c r="F3436" t="s">
        <v>43</v>
      </c>
      <c r="G3436" t="s">
        <v>282</v>
      </c>
      <c r="H3436">
        <v>5</v>
      </c>
      <c r="I3436">
        <v>2005.42</v>
      </c>
      <c r="J3436">
        <v>0.05</v>
      </c>
      <c r="K3436">
        <v>9525.75</v>
      </c>
      <c r="L3436">
        <v>1254.44</v>
      </c>
      <c r="M3436">
        <f t="shared" si="161"/>
        <v>9525.7450000000008</v>
      </c>
      <c r="N3436" t="str">
        <f t="shared" si="159"/>
        <v>Q4</v>
      </c>
      <c r="O3436" s="2">
        <f t="shared" si="160"/>
        <v>13.168936829121067</v>
      </c>
      <c r="P3436" t="str">
        <f>VLOOKUP(retail_sales_2023!C3436,customers!A:J,5,)</f>
        <v>Bhubaneswar</v>
      </c>
      <c r="Q3436" t="str">
        <f>VLOOKUP(C3436,customers!A:J,10,0)</f>
        <v>Premium</v>
      </c>
    </row>
    <row r="3437" spans="1:17" x14ac:dyDescent="0.3">
      <c r="A3437" t="s">
        <v>4524</v>
      </c>
      <c r="B3437" s="1">
        <v>44968</v>
      </c>
      <c r="C3437" t="s">
        <v>1486</v>
      </c>
      <c r="D3437" t="s">
        <v>1487</v>
      </c>
      <c r="E3437" t="s">
        <v>33</v>
      </c>
      <c r="F3437" t="s">
        <v>43</v>
      </c>
      <c r="G3437" t="s">
        <v>121</v>
      </c>
      <c r="H3437">
        <v>3</v>
      </c>
      <c r="I3437">
        <v>14467.72</v>
      </c>
      <c r="J3437">
        <v>0</v>
      </c>
      <c r="K3437">
        <v>43403.16</v>
      </c>
      <c r="L3437">
        <v>5873.04</v>
      </c>
      <c r="M3437">
        <f t="shared" si="161"/>
        <v>43403.159999999996</v>
      </c>
      <c r="N3437" t="str">
        <f t="shared" si="159"/>
        <v>Q1</v>
      </c>
      <c r="O3437" s="2">
        <f t="shared" si="160"/>
        <v>13.531364997387286</v>
      </c>
      <c r="P3437" t="str">
        <f>VLOOKUP(retail_sales_2023!C3437,customers!A:J,5,)</f>
        <v>Mumbai</v>
      </c>
      <c r="Q3437" t="str">
        <f>VLOOKUP(C3437,customers!A:J,10,0)</f>
        <v>Premium</v>
      </c>
    </row>
    <row r="3438" spans="1:17" x14ac:dyDescent="0.3">
      <c r="A3438" t="s">
        <v>4525</v>
      </c>
      <c r="B3438" s="1">
        <v>45109</v>
      </c>
      <c r="C3438" t="s">
        <v>861</v>
      </c>
      <c r="D3438" t="s">
        <v>862</v>
      </c>
      <c r="E3438" t="s">
        <v>21</v>
      </c>
      <c r="F3438" t="s">
        <v>22</v>
      </c>
      <c r="G3438" t="s">
        <v>423</v>
      </c>
      <c r="H3438">
        <v>4</v>
      </c>
      <c r="I3438">
        <v>17857.03</v>
      </c>
      <c r="J3438">
        <v>0.1</v>
      </c>
      <c r="K3438">
        <v>64285.31</v>
      </c>
      <c r="L3438">
        <v>14440.67</v>
      </c>
      <c r="M3438">
        <f t="shared" si="161"/>
        <v>64285.307999999997</v>
      </c>
      <c r="N3438" t="str">
        <f t="shared" si="159"/>
        <v>Q3</v>
      </c>
      <c r="O3438" s="2">
        <f t="shared" si="160"/>
        <v>22.463405714307051</v>
      </c>
      <c r="P3438" t="str">
        <f>VLOOKUP(retail_sales_2023!C3438,customers!A:J,5,)</f>
        <v>Bhubaneswar</v>
      </c>
      <c r="Q3438" t="str">
        <f>VLOOKUP(C3438,customers!A:J,10,0)</f>
        <v>Premium</v>
      </c>
    </row>
    <row r="3439" spans="1:17" x14ac:dyDescent="0.3">
      <c r="A3439" t="s">
        <v>4526</v>
      </c>
      <c r="B3439" s="1">
        <v>45049</v>
      </c>
      <c r="C3439" t="s">
        <v>1272</v>
      </c>
      <c r="D3439" t="s">
        <v>1273</v>
      </c>
      <c r="E3439" t="s">
        <v>21</v>
      </c>
      <c r="F3439" t="s">
        <v>81</v>
      </c>
      <c r="G3439" t="s">
        <v>239</v>
      </c>
      <c r="H3439">
        <v>4</v>
      </c>
      <c r="I3439">
        <v>4396.58</v>
      </c>
      <c r="J3439">
        <v>0.3</v>
      </c>
      <c r="K3439">
        <v>12310.42</v>
      </c>
      <c r="L3439">
        <v>4635.99</v>
      </c>
      <c r="M3439">
        <f t="shared" si="161"/>
        <v>12310.423999999999</v>
      </c>
      <c r="N3439" t="str">
        <f t="shared" si="159"/>
        <v>Q2</v>
      </c>
      <c r="O3439" s="2">
        <f t="shared" si="160"/>
        <v>37.659072558044322</v>
      </c>
      <c r="P3439" t="str">
        <f>VLOOKUP(retail_sales_2023!C3439,customers!A:J,5,)</f>
        <v>Guwahati</v>
      </c>
      <c r="Q3439" t="str">
        <f>VLOOKUP(C3439,customers!A:J,10,0)</f>
        <v>Regular</v>
      </c>
    </row>
    <row r="3440" spans="1:17" x14ac:dyDescent="0.3">
      <c r="A3440" t="s">
        <v>4527</v>
      </c>
      <c r="B3440" s="1">
        <v>45118</v>
      </c>
      <c r="C3440" t="s">
        <v>628</v>
      </c>
      <c r="D3440" t="s">
        <v>629</v>
      </c>
      <c r="E3440" t="s">
        <v>27</v>
      </c>
      <c r="F3440" t="s">
        <v>28</v>
      </c>
      <c r="G3440" t="s">
        <v>97</v>
      </c>
      <c r="H3440">
        <v>1</v>
      </c>
      <c r="I3440">
        <v>4181.3999999999996</v>
      </c>
      <c r="J3440">
        <v>0</v>
      </c>
      <c r="K3440">
        <v>4181.3999999999996</v>
      </c>
      <c r="L3440">
        <v>1154.26</v>
      </c>
      <c r="M3440">
        <f t="shared" si="161"/>
        <v>4181.3999999999996</v>
      </c>
      <c r="N3440" t="str">
        <f t="shared" si="159"/>
        <v>Q3</v>
      </c>
      <c r="O3440" s="2">
        <f t="shared" si="160"/>
        <v>27.604630028220217</v>
      </c>
      <c r="P3440" t="str">
        <f>VLOOKUP(retail_sales_2023!C3440,customers!A:J,5,)</f>
        <v>Chandigarh</v>
      </c>
      <c r="Q3440" t="str">
        <f>VLOOKUP(C3440,customers!A:J,10,0)</f>
        <v>Premium</v>
      </c>
    </row>
    <row r="3441" spans="1:17" x14ac:dyDescent="0.3">
      <c r="A3441" t="s">
        <v>4528</v>
      </c>
      <c r="B3441" s="1">
        <v>44980</v>
      </c>
      <c r="C3441" t="s">
        <v>67</v>
      </c>
      <c r="D3441" t="s">
        <v>68</v>
      </c>
      <c r="E3441" t="s">
        <v>33</v>
      </c>
      <c r="F3441" t="s">
        <v>52</v>
      </c>
      <c r="G3441" t="s">
        <v>200</v>
      </c>
      <c r="H3441">
        <v>3</v>
      </c>
      <c r="I3441">
        <v>660.29</v>
      </c>
      <c r="J3441">
        <v>0.1</v>
      </c>
      <c r="K3441">
        <v>1782.78</v>
      </c>
      <c r="L3441">
        <v>107.74</v>
      </c>
      <c r="M3441">
        <f t="shared" si="161"/>
        <v>1782.7829999999999</v>
      </c>
      <c r="N3441" t="str">
        <f t="shared" si="159"/>
        <v>Q1</v>
      </c>
      <c r="O3441" s="2">
        <f t="shared" si="160"/>
        <v>6.0433704663503072</v>
      </c>
      <c r="P3441" t="str">
        <f>VLOOKUP(retail_sales_2023!C3441,customers!A:J,5,)</f>
        <v>Surat</v>
      </c>
      <c r="Q3441" t="str">
        <f>VLOOKUP(C3441,customers!A:J,10,0)</f>
        <v>Premium</v>
      </c>
    </row>
    <row r="3442" spans="1:17" x14ac:dyDescent="0.3">
      <c r="A3442" t="s">
        <v>4529</v>
      </c>
      <c r="B3442" s="1">
        <v>45191</v>
      </c>
      <c r="C3442" t="s">
        <v>1154</v>
      </c>
      <c r="D3442" t="s">
        <v>1155</v>
      </c>
      <c r="E3442" t="s">
        <v>15</v>
      </c>
      <c r="F3442" t="s">
        <v>52</v>
      </c>
      <c r="G3442" t="s">
        <v>226</v>
      </c>
      <c r="H3442">
        <v>2</v>
      </c>
      <c r="I3442">
        <v>561.34</v>
      </c>
      <c r="J3442">
        <v>0.25</v>
      </c>
      <c r="K3442">
        <v>842.01</v>
      </c>
      <c r="L3442">
        <v>50</v>
      </c>
      <c r="M3442">
        <f t="shared" si="161"/>
        <v>842.01</v>
      </c>
      <c r="N3442" t="str">
        <f t="shared" si="159"/>
        <v>Q3</v>
      </c>
      <c r="O3442" s="2">
        <f t="shared" si="160"/>
        <v>5.9381717556798614</v>
      </c>
      <c r="P3442" t="str">
        <f>VLOOKUP(retail_sales_2023!C3442,customers!A:J,5,)</f>
        <v>Chennai</v>
      </c>
      <c r="Q3442" t="str">
        <f>VLOOKUP(C3442,customers!A:J,10,0)</f>
        <v>Premium</v>
      </c>
    </row>
    <row r="3443" spans="1:17" x14ac:dyDescent="0.3">
      <c r="A3443" t="s">
        <v>4530</v>
      </c>
      <c r="B3443" s="1">
        <v>45168</v>
      </c>
      <c r="C3443" t="s">
        <v>1547</v>
      </c>
      <c r="D3443" t="s">
        <v>1548</v>
      </c>
      <c r="E3443" t="s">
        <v>21</v>
      </c>
      <c r="F3443" t="s">
        <v>81</v>
      </c>
      <c r="G3443" t="s">
        <v>158</v>
      </c>
      <c r="H3443">
        <v>5</v>
      </c>
      <c r="I3443">
        <v>4267.28</v>
      </c>
      <c r="J3443">
        <v>0</v>
      </c>
      <c r="K3443">
        <v>21336.400000000001</v>
      </c>
      <c r="L3443">
        <v>8190.29</v>
      </c>
      <c r="M3443">
        <f t="shared" si="161"/>
        <v>21336.399999999998</v>
      </c>
      <c r="N3443" t="str">
        <f t="shared" si="159"/>
        <v>Q3</v>
      </c>
      <c r="O3443" s="2">
        <f t="shared" si="160"/>
        <v>38.386466320466425</v>
      </c>
      <c r="P3443" t="str">
        <f>VLOOKUP(retail_sales_2023!C3443,customers!A:J,5,)</f>
        <v>Kolkata</v>
      </c>
      <c r="Q3443" t="str">
        <f>VLOOKUP(C3443,customers!A:J,10,0)</f>
        <v>Regular</v>
      </c>
    </row>
    <row r="3444" spans="1:17" x14ac:dyDescent="0.3">
      <c r="A3444" t="s">
        <v>4531</v>
      </c>
      <c r="B3444" s="1">
        <v>45056</v>
      </c>
      <c r="C3444" t="s">
        <v>2569</v>
      </c>
      <c r="D3444" t="s">
        <v>2570</v>
      </c>
      <c r="E3444" t="s">
        <v>15</v>
      </c>
      <c r="F3444" t="s">
        <v>16</v>
      </c>
      <c r="G3444" t="s">
        <v>296</v>
      </c>
      <c r="H3444">
        <v>3</v>
      </c>
      <c r="I3444">
        <v>590.92999999999995</v>
      </c>
      <c r="J3444">
        <v>0.05</v>
      </c>
      <c r="K3444">
        <v>1684.15</v>
      </c>
      <c r="L3444">
        <v>-126.15</v>
      </c>
      <c r="M3444">
        <f t="shared" si="161"/>
        <v>1684.1505</v>
      </c>
      <c r="N3444" t="str">
        <f t="shared" si="159"/>
        <v>Q2</v>
      </c>
      <c r="O3444" s="2">
        <f t="shared" si="160"/>
        <v>-7.4904254371641485</v>
      </c>
      <c r="P3444" t="str">
        <f>VLOOKUP(retail_sales_2023!C3444,customers!A:J,5,)</f>
        <v>Hyderabad</v>
      </c>
      <c r="Q3444" t="str">
        <f>VLOOKUP(C3444,customers!A:J,10,0)</f>
        <v>Premium</v>
      </c>
    </row>
    <row r="3445" spans="1:17" x14ac:dyDescent="0.3">
      <c r="A3445" t="s">
        <v>4532</v>
      </c>
      <c r="B3445" s="1">
        <v>45079</v>
      </c>
      <c r="C3445" t="s">
        <v>176</v>
      </c>
      <c r="D3445" t="s">
        <v>177</v>
      </c>
      <c r="E3445" t="s">
        <v>15</v>
      </c>
      <c r="F3445" t="s">
        <v>22</v>
      </c>
      <c r="G3445" t="s">
        <v>315</v>
      </c>
      <c r="H3445">
        <v>3</v>
      </c>
      <c r="I3445">
        <v>16961.82</v>
      </c>
      <c r="J3445">
        <v>0.3</v>
      </c>
      <c r="K3445">
        <v>35619.82</v>
      </c>
      <c r="L3445">
        <v>11304.67</v>
      </c>
      <c r="M3445">
        <f t="shared" si="161"/>
        <v>35619.822</v>
      </c>
      <c r="N3445" t="str">
        <f t="shared" si="159"/>
        <v>Q2</v>
      </c>
      <c r="O3445" s="2">
        <f t="shared" si="160"/>
        <v>31.737021691855826</v>
      </c>
      <c r="P3445" t="str">
        <f>VLOOKUP(retail_sales_2023!C3445,customers!A:J,5,)</f>
        <v>Hyderabad</v>
      </c>
      <c r="Q3445" t="str">
        <f>VLOOKUP(C3445,customers!A:J,10,0)</f>
        <v>Premium</v>
      </c>
    </row>
    <row r="3446" spans="1:17" x14ac:dyDescent="0.3">
      <c r="A3446" t="s">
        <v>4533</v>
      </c>
      <c r="B3446" s="1">
        <v>45160</v>
      </c>
      <c r="C3446" t="s">
        <v>654</v>
      </c>
      <c r="D3446" t="s">
        <v>655</v>
      </c>
      <c r="E3446" t="s">
        <v>15</v>
      </c>
      <c r="F3446" t="s">
        <v>81</v>
      </c>
      <c r="G3446" t="s">
        <v>264</v>
      </c>
      <c r="H3446">
        <v>1</v>
      </c>
      <c r="I3446">
        <v>4236.91</v>
      </c>
      <c r="J3446">
        <v>0.2</v>
      </c>
      <c r="K3446">
        <v>3389.53</v>
      </c>
      <c r="L3446">
        <v>1173.94</v>
      </c>
      <c r="M3446">
        <f t="shared" si="161"/>
        <v>3389.5280000000002</v>
      </c>
      <c r="N3446" t="str">
        <f t="shared" si="159"/>
        <v>Q3</v>
      </c>
      <c r="O3446" s="2">
        <f t="shared" si="160"/>
        <v>34.634300330724315</v>
      </c>
      <c r="P3446" t="str">
        <f>VLOOKUP(retail_sales_2023!C3446,customers!A:J,5,)</f>
        <v>Kochi</v>
      </c>
      <c r="Q3446" t="str">
        <f>VLOOKUP(C3446,customers!A:J,10,0)</f>
        <v>Premium</v>
      </c>
    </row>
    <row r="3447" spans="1:17" x14ac:dyDescent="0.3">
      <c r="A3447" t="s">
        <v>4534</v>
      </c>
      <c r="B3447" s="1">
        <v>45072</v>
      </c>
      <c r="C3447" t="s">
        <v>1450</v>
      </c>
      <c r="D3447" t="s">
        <v>1451</v>
      </c>
      <c r="E3447" t="s">
        <v>21</v>
      </c>
      <c r="F3447" t="s">
        <v>28</v>
      </c>
      <c r="G3447" t="s">
        <v>61</v>
      </c>
      <c r="H3447">
        <v>2</v>
      </c>
      <c r="I3447">
        <v>6802.46</v>
      </c>
      <c r="J3447">
        <v>0.05</v>
      </c>
      <c r="K3447">
        <v>12924.67</v>
      </c>
      <c r="L3447">
        <v>3380.97</v>
      </c>
      <c r="M3447">
        <f t="shared" si="161"/>
        <v>12924.673999999999</v>
      </c>
      <c r="N3447" t="str">
        <f t="shared" si="159"/>
        <v>Q2</v>
      </c>
      <c r="O3447" s="2">
        <f t="shared" si="160"/>
        <v>26.159043132242449</v>
      </c>
      <c r="P3447" t="str">
        <f>VLOOKUP(retail_sales_2023!C3447,customers!A:J,5,)</f>
        <v>Ranchi</v>
      </c>
      <c r="Q3447" t="str">
        <f>VLOOKUP(C3447,customers!A:J,10,0)</f>
        <v>Premium</v>
      </c>
    </row>
    <row r="3448" spans="1:17" x14ac:dyDescent="0.3">
      <c r="A3448" t="s">
        <v>4535</v>
      </c>
      <c r="B3448" s="1">
        <v>45281</v>
      </c>
      <c r="C3448" t="s">
        <v>2046</v>
      </c>
      <c r="D3448" t="s">
        <v>2047</v>
      </c>
      <c r="E3448" t="s">
        <v>27</v>
      </c>
      <c r="F3448" t="s">
        <v>81</v>
      </c>
      <c r="G3448" t="s">
        <v>239</v>
      </c>
      <c r="H3448">
        <v>3</v>
      </c>
      <c r="I3448">
        <v>4806.2700000000004</v>
      </c>
      <c r="J3448">
        <v>0</v>
      </c>
      <c r="K3448">
        <v>14418.81</v>
      </c>
      <c r="L3448">
        <v>5421.56</v>
      </c>
      <c r="M3448">
        <f t="shared" si="161"/>
        <v>14418.810000000001</v>
      </c>
      <c r="N3448" t="str">
        <f t="shared" si="159"/>
        <v>Q4</v>
      </c>
      <c r="O3448" s="2">
        <f t="shared" si="160"/>
        <v>37.600606430072943</v>
      </c>
      <c r="P3448" t="str">
        <f>VLOOKUP(retail_sales_2023!C3448,customers!A:J,5,)</f>
        <v>Bengaluru</v>
      </c>
      <c r="Q3448" t="str">
        <f>VLOOKUP(C3448,customers!A:J,10,0)</f>
        <v>Premium</v>
      </c>
    </row>
    <row r="3449" spans="1:17" x14ac:dyDescent="0.3">
      <c r="A3449" t="s">
        <v>4536</v>
      </c>
      <c r="B3449" s="1">
        <v>45291</v>
      </c>
      <c r="C3449" t="s">
        <v>904</v>
      </c>
      <c r="D3449" t="s">
        <v>905</v>
      </c>
      <c r="E3449" t="s">
        <v>33</v>
      </c>
      <c r="F3449" t="s">
        <v>43</v>
      </c>
      <c r="G3449" t="s">
        <v>128</v>
      </c>
      <c r="H3449">
        <v>1</v>
      </c>
      <c r="I3449">
        <v>15773.47</v>
      </c>
      <c r="J3449">
        <v>0</v>
      </c>
      <c r="K3449">
        <v>15773.47</v>
      </c>
      <c r="L3449">
        <v>1392.98</v>
      </c>
      <c r="M3449">
        <f t="shared" si="161"/>
        <v>15773.47</v>
      </c>
      <c r="N3449" t="str">
        <f t="shared" si="159"/>
        <v>Q4</v>
      </c>
      <c r="O3449" s="2">
        <f t="shared" si="160"/>
        <v>8.8311576336722357</v>
      </c>
      <c r="P3449" t="str">
        <f>VLOOKUP(retail_sales_2023!C3449,customers!A:J,5,)</f>
        <v>Ahmedabad</v>
      </c>
      <c r="Q3449" t="str">
        <f>VLOOKUP(C3449,customers!A:J,10,0)</f>
        <v>Premium</v>
      </c>
    </row>
    <row r="3450" spans="1:17" x14ac:dyDescent="0.3">
      <c r="A3450" t="s">
        <v>4537</v>
      </c>
      <c r="B3450" s="1">
        <v>45195</v>
      </c>
      <c r="C3450" t="s">
        <v>338</v>
      </c>
      <c r="D3450" t="s">
        <v>339</v>
      </c>
      <c r="E3450" t="s">
        <v>15</v>
      </c>
      <c r="F3450" t="s">
        <v>81</v>
      </c>
      <c r="G3450" t="s">
        <v>105</v>
      </c>
      <c r="H3450">
        <v>4</v>
      </c>
      <c r="I3450">
        <v>4250.43</v>
      </c>
      <c r="J3450">
        <v>0</v>
      </c>
      <c r="K3450">
        <v>17001.72</v>
      </c>
      <c r="L3450">
        <v>4565.03</v>
      </c>
      <c r="M3450">
        <f t="shared" si="161"/>
        <v>17001.72</v>
      </c>
      <c r="N3450" t="str">
        <f t="shared" si="159"/>
        <v>Q3</v>
      </c>
      <c r="O3450" s="2">
        <f t="shared" si="160"/>
        <v>26.850401018249915</v>
      </c>
      <c r="P3450" t="str">
        <f>VLOOKUP(retail_sales_2023!C3450,customers!A:J,5,)</f>
        <v>Kochi</v>
      </c>
      <c r="Q3450" t="str">
        <f>VLOOKUP(C3450,customers!A:J,10,0)</f>
        <v>Regular</v>
      </c>
    </row>
    <row r="3451" spans="1:17" x14ac:dyDescent="0.3">
      <c r="A3451" t="s">
        <v>4538</v>
      </c>
      <c r="B3451" s="1">
        <v>45001</v>
      </c>
      <c r="C3451" t="s">
        <v>237</v>
      </c>
      <c r="D3451" t="s">
        <v>238</v>
      </c>
      <c r="E3451" t="s">
        <v>33</v>
      </c>
      <c r="F3451" t="s">
        <v>81</v>
      </c>
      <c r="G3451" t="s">
        <v>158</v>
      </c>
      <c r="H3451">
        <v>1</v>
      </c>
      <c r="I3451">
        <v>4300.3100000000004</v>
      </c>
      <c r="J3451">
        <v>0.25</v>
      </c>
      <c r="K3451">
        <v>3225.23</v>
      </c>
      <c r="L3451">
        <v>974.4</v>
      </c>
      <c r="M3451">
        <f t="shared" si="161"/>
        <v>3225.2325000000001</v>
      </c>
      <c r="N3451" t="str">
        <f t="shared" si="159"/>
        <v>Q1</v>
      </c>
      <c r="O3451" s="2">
        <f t="shared" si="160"/>
        <v>30.211798848454219</v>
      </c>
      <c r="P3451" t="str">
        <f>VLOOKUP(retail_sales_2023!C3451,customers!A:J,5,)</f>
        <v>Ahmedabad</v>
      </c>
      <c r="Q3451" t="str">
        <f>VLOOKUP(C3451,customers!A:J,10,0)</f>
        <v>Regular</v>
      </c>
    </row>
    <row r="3452" spans="1:17" x14ac:dyDescent="0.3">
      <c r="A3452" t="s">
        <v>4539</v>
      </c>
      <c r="B3452" s="1">
        <v>44929</v>
      </c>
      <c r="C3452" t="s">
        <v>254</v>
      </c>
      <c r="D3452" t="s">
        <v>255</v>
      </c>
      <c r="E3452" t="s">
        <v>33</v>
      </c>
      <c r="F3452" t="s">
        <v>81</v>
      </c>
      <c r="G3452" t="s">
        <v>158</v>
      </c>
      <c r="H3452">
        <v>1</v>
      </c>
      <c r="I3452">
        <v>2560.0500000000002</v>
      </c>
      <c r="J3452">
        <v>0</v>
      </c>
      <c r="K3452">
        <v>2560.0500000000002</v>
      </c>
      <c r="L3452">
        <v>943.65</v>
      </c>
      <c r="M3452">
        <f t="shared" si="161"/>
        <v>2560.0500000000002</v>
      </c>
      <c r="N3452" t="str">
        <f t="shared" si="159"/>
        <v>Q1</v>
      </c>
      <c r="O3452" s="2">
        <f t="shared" si="160"/>
        <v>36.860608191246264</v>
      </c>
      <c r="P3452" t="str">
        <f>VLOOKUP(retail_sales_2023!C3452,customers!A:J,5,)</f>
        <v>Nagpur</v>
      </c>
      <c r="Q3452" t="str">
        <f>VLOOKUP(C3452,customers!A:J,10,0)</f>
        <v>Premium</v>
      </c>
    </row>
    <row r="3453" spans="1:17" x14ac:dyDescent="0.3">
      <c r="A3453" t="s">
        <v>4540</v>
      </c>
      <c r="B3453" s="1">
        <v>45128</v>
      </c>
      <c r="C3453" t="s">
        <v>251</v>
      </c>
      <c r="D3453" t="s">
        <v>252</v>
      </c>
      <c r="E3453" t="s">
        <v>15</v>
      </c>
      <c r="F3453" t="s">
        <v>52</v>
      </c>
      <c r="G3453" t="s">
        <v>200</v>
      </c>
      <c r="H3453">
        <v>4</v>
      </c>
      <c r="I3453">
        <v>478.87</v>
      </c>
      <c r="J3453">
        <v>0</v>
      </c>
      <c r="K3453">
        <v>1915.48</v>
      </c>
      <c r="L3453">
        <v>170.75</v>
      </c>
      <c r="M3453">
        <f t="shared" si="161"/>
        <v>1915.48</v>
      </c>
      <c r="N3453" t="str">
        <f t="shared" si="159"/>
        <v>Q3</v>
      </c>
      <c r="O3453" s="2">
        <f t="shared" si="160"/>
        <v>8.9142147138054177</v>
      </c>
      <c r="P3453" t="str">
        <f>VLOOKUP(retail_sales_2023!C3453,customers!A:J,5,)</f>
        <v>Chennai</v>
      </c>
      <c r="Q3453" t="str">
        <f>VLOOKUP(C3453,customers!A:J,10,0)</f>
        <v>Occasional</v>
      </c>
    </row>
    <row r="3454" spans="1:17" x14ac:dyDescent="0.3">
      <c r="A3454" t="s">
        <v>4541</v>
      </c>
      <c r="B3454" s="1">
        <v>45287</v>
      </c>
      <c r="C3454" t="s">
        <v>788</v>
      </c>
      <c r="D3454" t="s">
        <v>789</v>
      </c>
      <c r="E3454" t="s">
        <v>27</v>
      </c>
      <c r="F3454" t="s">
        <v>43</v>
      </c>
      <c r="G3454" t="s">
        <v>301</v>
      </c>
      <c r="H3454">
        <v>5</v>
      </c>
      <c r="I3454">
        <v>57234.9</v>
      </c>
      <c r="J3454">
        <v>0</v>
      </c>
      <c r="K3454">
        <v>286174.5</v>
      </c>
      <c r="L3454">
        <v>43762.42</v>
      </c>
      <c r="M3454">
        <f t="shared" si="161"/>
        <v>286174.5</v>
      </c>
      <c r="N3454" t="str">
        <f t="shared" si="159"/>
        <v>Q4</v>
      </c>
      <c r="O3454" s="2">
        <f t="shared" si="160"/>
        <v>15.292215064584719</v>
      </c>
      <c r="P3454" t="str">
        <f>VLOOKUP(retail_sales_2023!C3454,customers!A:J,5,)</f>
        <v>Amritsar</v>
      </c>
      <c r="Q3454" t="str">
        <f>VLOOKUP(C3454,customers!A:J,10,0)</f>
        <v>Premium</v>
      </c>
    </row>
    <row r="3455" spans="1:17" x14ac:dyDescent="0.3">
      <c r="A3455" t="s">
        <v>4542</v>
      </c>
      <c r="B3455" s="1">
        <v>45167</v>
      </c>
      <c r="C3455" t="s">
        <v>760</v>
      </c>
      <c r="D3455" t="s">
        <v>761</v>
      </c>
      <c r="E3455" t="s">
        <v>21</v>
      </c>
      <c r="F3455" t="s">
        <v>81</v>
      </c>
      <c r="G3455" t="s">
        <v>82</v>
      </c>
      <c r="H3455">
        <v>3</v>
      </c>
      <c r="I3455">
        <v>4715.03</v>
      </c>
      <c r="J3455">
        <v>0.3</v>
      </c>
      <c r="K3455">
        <v>9901.56</v>
      </c>
      <c r="L3455">
        <v>2373.8000000000002</v>
      </c>
      <c r="M3455">
        <f t="shared" si="161"/>
        <v>9901.5630000000001</v>
      </c>
      <c r="N3455" t="str">
        <f t="shared" si="159"/>
        <v>Q3</v>
      </c>
      <c r="O3455" s="2">
        <f t="shared" si="160"/>
        <v>23.974000056556751</v>
      </c>
      <c r="P3455" t="str">
        <f>VLOOKUP(retail_sales_2023!C3455,customers!A:J,5,)</f>
        <v>Guwahati</v>
      </c>
      <c r="Q3455" t="str">
        <f>VLOOKUP(C3455,customers!A:J,10,0)</f>
        <v>Regular</v>
      </c>
    </row>
    <row r="3456" spans="1:17" x14ac:dyDescent="0.3">
      <c r="A3456" t="s">
        <v>4543</v>
      </c>
      <c r="B3456" s="1">
        <v>45148</v>
      </c>
      <c r="C3456" t="s">
        <v>1031</v>
      </c>
      <c r="D3456" t="s">
        <v>1032</v>
      </c>
      <c r="E3456" t="s">
        <v>15</v>
      </c>
      <c r="F3456" t="s">
        <v>81</v>
      </c>
      <c r="G3456" t="s">
        <v>470</v>
      </c>
      <c r="H3456">
        <v>4</v>
      </c>
      <c r="I3456">
        <v>4384.9399999999996</v>
      </c>
      <c r="J3456">
        <v>0.1</v>
      </c>
      <c r="K3456">
        <v>15785.78</v>
      </c>
      <c r="L3456">
        <v>5846.32</v>
      </c>
      <c r="M3456">
        <f t="shared" si="161"/>
        <v>15785.784</v>
      </c>
      <c r="N3456" t="str">
        <f t="shared" si="159"/>
        <v>Q3</v>
      </c>
      <c r="O3456" s="2">
        <f t="shared" si="160"/>
        <v>37.035357137879785</v>
      </c>
      <c r="P3456" t="str">
        <f>VLOOKUP(retail_sales_2023!C3456,customers!A:J,5,)</f>
        <v>Bengaluru</v>
      </c>
      <c r="Q3456" t="str">
        <f>VLOOKUP(C3456,customers!A:J,10,0)</f>
        <v>Premium</v>
      </c>
    </row>
    <row r="3457" spans="1:17" x14ac:dyDescent="0.3">
      <c r="A3457" t="s">
        <v>4544</v>
      </c>
      <c r="B3457" s="1">
        <v>45163</v>
      </c>
      <c r="C3457" t="s">
        <v>434</v>
      </c>
      <c r="D3457" t="s">
        <v>435</v>
      </c>
      <c r="E3457" t="s">
        <v>33</v>
      </c>
      <c r="F3457" t="s">
        <v>52</v>
      </c>
      <c r="G3457" t="s">
        <v>69</v>
      </c>
      <c r="H3457">
        <v>2</v>
      </c>
      <c r="I3457">
        <v>515.87</v>
      </c>
      <c r="J3457">
        <v>0</v>
      </c>
      <c r="K3457">
        <v>1031.74</v>
      </c>
      <c r="L3457">
        <v>63.58</v>
      </c>
      <c r="M3457">
        <f t="shared" si="161"/>
        <v>1031.74</v>
      </c>
      <c r="N3457" t="str">
        <f t="shared" si="159"/>
        <v>Q3</v>
      </c>
      <c r="O3457" s="2">
        <f t="shared" si="160"/>
        <v>6.1624052571384258</v>
      </c>
      <c r="P3457" t="str">
        <f>VLOOKUP(retail_sales_2023!C3457,customers!A:J,5,)</f>
        <v>Mumbai</v>
      </c>
      <c r="Q3457" t="str">
        <f>VLOOKUP(C3457,customers!A:J,10,0)</f>
        <v>Premium</v>
      </c>
    </row>
    <row r="3458" spans="1:17" x14ac:dyDescent="0.3">
      <c r="A3458" t="s">
        <v>4545</v>
      </c>
      <c r="B3458" s="1">
        <v>45210</v>
      </c>
      <c r="C3458" t="s">
        <v>1612</v>
      </c>
      <c r="D3458" t="s">
        <v>1613</v>
      </c>
      <c r="E3458" t="s">
        <v>15</v>
      </c>
      <c r="F3458" t="s">
        <v>52</v>
      </c>
      <c r="G3458" t="s">
        <v>53</v>
      </c>
      <c r="H3458">
        <v>5</v>
      </c>
      <c r="I3458">
        <v>341.3</v>
      </c>
      <c r="J3458">
        <v>0.3</v>
      </c>
      <c r="K3458">
        <v>1194.55</v>
      </c>
      <c r="L3458">
        <v>110.53</v>
      </c>
      <c r="M3458">
        <f t="shared" si="161"/>
        <v>1194.55</v>
      </c>
      <c r="N3458" t="str">
        <f t="shared" si="159"/>
        <v>Q4</v>
      </c>
      <c r="O3458" s="2">
        <f t="shared" si="160"/>
        <v>9.252856724289483</v>
      </c>
      <c r="P3458" t="str">
        <f>VLOOKUP(retail_sales_2023!C3458,customers!A:J,5,)</f>
        <v>Chennai</v>
      </c>
      <c r="Q3458" t="str">
        <f>VLOOKUP(C3458,customers!A:J,10,0)</f>
        <v>Premium</v>
      </c>
    </row>
    <row r="3459" spans="1:17" x14ac:dyDescent="0.3">
      <c r="A3459" t="s">
        <v>4546</v>
      </c>
      <c r="B3459" s="1">
        <v>45094</v>
      </c>
      <c r="C3459" t="s">
        <v>722</v>
      </c>
      <c r="D3459" t="s">
        <v>723</v>
      </c>
      <c r="E3459" t="s">
        <v>15</v>
      </c>
      <c r="F3459" t="s">
        <v>43</v>
      </c>
      <c r="G3459" t="s">
        <v>121</v>
      </c>
      <c r="H3459">
        <v>2</v>
      </c>
      <c r="I3459">
        <v>29007.119999999999</v>
      </c>
      <c r="J3459">
        <v>0</v>
      </c>
      <c r="K3459">
        <v>58014.239999999998</v>
      </c>
      <c r="L3459">
        <v>5076.3100000000004</v>
      </c>
      <c r="M3459">
        <f t="shared" si="161"/>
        <v>58014.239999999998</v>
      </c>
      <c r="N3459" t="str">
        <f t="shared" ref="N3459:N3522" si="162">"Q"&amp;ROUNDUP(MONTH(B3459)/3,0)</f>
        <v>Q2</v>
      </c>
      <c r="O3459" s="2">
        <f t="shared" ref="O3459:O3522" si="163">(L3459/K3459)*100</f>
        <v>8.7501103177426796</v>
      </c>
      <c r="P3459" t="str">
        <f>VLOOKUP(retail_sales_2023!C3459,customers!A:J,5,)</f>
        <v>Bengaluru</v>
      </c>
      <c r="Q3459" t="str">
        <f>VLOOKUP(C3459,customers!A:J,10,0)</f>
        <v>Premium</v>
      </c>
    </row>
    <row r="3460" spans="1:17" x14ac:dyDescent="0.3">
      <c r="A3460" t="s">
        <v>4547</v>
      </c>
      <c r="B3460" s="1">
        <v>45120</v>
      </c>
      <c r="C3460" t="s">
        <v>2500</v>
      </c>
      <c r="D3460" t="s">
        <v>2501</v>
      </c>
      <c r="E3460" t="s">
        <v>21</v>
      </c>
      <c r="F3460" t="s">
        <v>22</v>
      </c>
      <c r="G3460" t="s">
        <v>34</v>
      </c>
      <c r="H3460">
        <v>4</v>
      </c>
      <c r="I3460">
        <v>43655.93</v>
      </c>
      <c r="J3460">
        <v>0.05</v>
      </c>
      <c r="K3460">
        <v>165892.53</v>
      </c>
      <c r="L3460">
        <v>38371.300000000003</v>
      </c>
      <c r="M3460">
        <f t="shared" si="161"/>
        <v>165892.53399999999</v>
      </c>
      <c r="N3460" t="str">
        <f t="shared" si="162"/>
        <v>Q3</v>
      </c>
      <c r="O3460" s="2">
        <f t="shared" si="163"/>
        <v>23.130215688433953</v>
      </c>
      <c r="P3460" t="str">
        <f>VLOOKUP(retail_sales_2023!C3460,customers!A:J,5,)</f>
        <v>Bhubaneswar</v>
      </c>
      <c r="Q3460" t="str">
        <f>VLOOKUP(C3460,customers!A:J,10,0)</f>
        <v>Occasional</v>
      </c>
    </row>
    <row r="3461" spans="1:17" x14ac:dyDescent="0.3">
      <c r="A3461" t="s">
        <v>4548</v>
      </c>
      <c r="B3461" s="1">
        <v>45252</v>
      </c>
      <c r="C3461" t="s">
        <v>345</v>
      </c>
      <c r="D3461" t="s">
        <v>346</v>
      </c>
      <c r="E3461" t="s">
        <v>33</v>
      </c>
      <c r="F3461" t="s">
        <v>81</v>
      </c>
      <c r="G3461" t="s">
        <v>239</v>
      </c>
      <c r="H3461">
        <v>4</v>
      </c>
      <c r="I3461">
        <v>3205.84</v>
      </c>
      <c r="J3461">
        <v>0.1</v>
      </c>
      <c r="K3461">
        <v>11541.02</v>
      </c>
      <c r="L3461">
        <v>3363.96</v>
      </c>
      <c r="M3461">
        <f t="shared" ref="M3461:M3524" si="164">H3461*I3461*(1-J3461)</f>
        <v>11541.024000000001</v>
      </c>
      <c r="N3461" t="str">
        <f t="shared" si="162"/>
        <v>Q4</v>
      </c>
      <c r="O3461" s="2">
        <f t="shared" si="163"/>
        <v>29.14785694851928</v>
      </c>
      <c r="P3461" t="str">
        <f>VLOOKUP(retail_sales_2023!C3461,customers!A:J,5,)</f>
        <v>Ahmedabad</v>
      </c>
      <c r="Q3461" t="str">
        <f>VLOOKUP(C3461,customers!A:J,10,0)</f>
        <v>Premium</v>
      </c>
    </row>
    <row r="3462" spans="1:17" x14ac:dyDescent="0.3">
      <c r="A3462" t="s">
        <v>4549</v>
      </c>
      <c r="B3462" s="1">
        <v>45136</v>
      </c>
      <c r="C3462" t="s">
        <v>4550</v>
      </c>
      <c r="D3462" t="s">
        <v>4551</v>
      </c>
      <c r="E3462" t="s">
        <v>21</v>
      </c>
      <c r="F3462" t="s">
        <v>81</v>
      </c>
      <c r="G3462" t="s">
        <v>105</v>
      </c>
      <c r="H3462">
        <v>3</v>
      </c>
      <c r="I3462">
        <v>4674.63</v>
      </c>
      <c r="J3462">
        <v>0.05</v>
      </c>
      <c r="K3462">
        <v>13322.7</v>
      </c>
      <c r="L3462">
        <v>4842.72</v>
      </c>
      <c r="M3462">
        <f t="shared" si="164"/>
        <v>13322.695499999998</v>
      </c>
      <c r="N3462" t="str">
        <f t="shared" si="162"/>
        <v>Q3</v>
      </c>
      <c r="O3462" s="2">
        <f t="shared" si="163"/>
        <v>36.349388637438359</v>
      </c>
      <c r="P3462" t="str">
        <f>VLOOKUP(retail_sales_2023!C3462,customers!A:J,5,)</f>
        <v>Ranchi</v>
      </c>
      <c r="Q3462" t="str">
        <f>VLOOKUP(C3462,customers!A:J,10,0)</f>
        <v>Premium</v>
      </c>
    </row>
    <row r="3463" spans="1:17" x14ac:dyDescent="0.3">
      <c r="A3463" t="s">
        <v>4552</v>
      </c>
      <c r="B3463" s="1">
        <v>45268</v>
      </c>
      <c r="C3463" t="s">
        <v>2062</v>
      </c>
      <c r="D3463" t="s">
        <v>2063</v>
      </c>
      <c r="E3463" t="s">
        <v>15</v>
      </c>
      <c r="F3463" t="s">
        <v>28</v>
      </c>
      <c r="G3463" t="s">
        <v>466</v>
      </c>
      <c r="H3463">
        <v>4</v>
      </c>
      <c r="I3463">
        <v>4870.7</v>
      </c>
      <c r="J3463">
        <v>0.05</v>
      </c>
      <c r="K3463">
        <v>18508.66</v>
      </c>
      <c r="L3463">
        <v>3838.45</v>
      </c>
      <c r="M3463">
        <f t="shared" si="164"/>
        <v>18508.66</v>
      </c>
      <c r="N3463" t="str">
        <f t="shared" si="162"/>
        <v>Q4</v>
      </c>
      <c r="O3463" s="2">
        <f t="shared" si="163"/>
        <v>20.738670438594689</v>
      </c>
      <c r="P3463" t="str">
        <f>VLOOKUP(retail_sales_2023!C3463,customers!A:J,5,)</f>
        <v>Chennai</v>
      </c>
      <c r="Q3463" t="str">
        <f>VLOOKUP(C3463,customers!A:J,10,0)</f>
        <v>Premium</v>
      </c>
    </row>
    <row r="3464" spans="1:17" x14ac:dyDescent="0.3">
      <c r="A3464" t="s">
        <v>4553</v>
      </c>
      <c r="B3464" s="1">
        <v>45186</v>
      </c>
      <c r="C3464" t="s">
        <v>614</v>
      </c>
      <c r="D3464" t="s">
        <v>615</v>
      </c>
      <c r="E3464" t="s">
        <v>15</v>
      </c>
      <c r="F3464" t="s">
        <v>52</v>
      </c>
      <c r="G3464" t="s">
        <v>226</v>
      </c>
      <c r="H3464">
        <v>10</v>
      </c>
      <c r="I3464">
        <v>498.56</v>
      </c>
      <c r="J3464">
        <v>0.25</v>
      </c>
      <c r="K3464">
        <v>3739.2</v>
      </c>
      <c r="L3464">
        <v>-516.70000000000005</v>
      </c>
      <c r="M3464">
        <f t="shared" si="164"/>
        <v>3739.2000000000003</v>
      </c>
      <c r="N3464" t="str">
        <f t="shared" si="162"/>
        <v>Q3</v>
      </c>
      <c r="O3464" s="2">
        <f t="shared" si="163"/>
        <v>-13.818463842533163</v>
      </c>
      <c r="P3464" t="str">
        <f>VLOOKUP(retail_sales_2023!C3464,customers!A:J,5,)</f>
        <v>Kochi</v>
      </c>
      <c r="Q3464" t="str">
        <f>VLOOKUP(C3464,customers!A:J,10,0)</f>
        <v>Regular</v>
      </c>
    </row>
    <row r="3465" spans="1:17" x14ac:dyDescent="0.3">
      <c r="A3465" t="s">
        <v>4554</v>
      </c>
      <c r="B3465" s="1">
        <v>45033</v>
      </c>
      <c r="C3465" t="s">
        <v>382</v>
      </c>
      <c r="D3465" t="s">
        <v>383</v>
      </c>
      <c r="E3465" t="s">
        <v>27</v>
      </c>
      <c r="F3465" t="s">
        <v>43</v>
      </c>
      <c r="G3465" t="s">
        <v>128</v>
      </c>
      <c r="H3465">
        <v>5</v>
      </c>
      <c r="I3465">
        <v>30317.599999999999</v>
      </c>
      <c r="J3465">
        <v>0.1</v>
      </c>
      <c r="K3465">
        <v>136429.20000000001</v>
      </c>
      <c r="L3465">
        <v>20973.15</v>
      </c>
      <c r="M3465">
        <f t="shared" si="164"/>
        <v>136429.20000000001</v>
      </c>
      <c r="N3465" t="str">
        <f t="shared" si="162"/>
        <v>Q2</v>
      </c>
      <c r="O3465" s="2">
        <f t="shared" si="163"/>
        <v>15.372918700688709</v>
      </c>
      <c r="P3465" t="str">
        <f>VLOOKUP(retail_sales_2023!C3465,customers!A:J,5,)</f>
        <v>Jaipur</v>
      </c>
      <c r="Q3465" t="str">
        <f>VLOOKUP(C3465,customers!A:J,10,0)</f>
        <v>Regular</v>
      </c>
    </row>
    <row r="3466" spans="1:17" x14ac:dyDescent="0.3">
      <c r="A3466" t="s">
        <v>4555</v>
      </c>
      <c r="B3466" s="1">
        <v>44944</v>
      </c>
      <c r="C3466" t="s">
        <v>13</v>
      </c>
      <c r="D3466" t="s">
        <v>14</v>
      </c>
      <c r="E3466" t="s">
        <v>15</v>
      </c>
      <c r="F3466" t="s">
        <v>38</v>
      </c>
      <c r="G3466" t="s">
        <v>77</v>
      </c>
      <c r="H3466">
        <v>4</v>
      </c>
      <c r="I3466">
        <v>1993.23</v>
      </c>
      <c r="J3466">
        <v>0.1</v>
      </c>
      <c r="K3466">
        <v>7175.63</v>
      </c>
      <c r="L3466">
        <v>2599.92</v>
      </c>
      <c r="M3466">
        <f t="shared" si="164"/>
        <v>7175.6280000000006</v>
      </c>
      <c r="N3466" t="str">
        <f t="shared" si="162"/>
        <v>Q1</v>
      </c>
      <c r="O3466" s="2">
        <f t="shared" si="163"/>
        <v>36.232637413021571</v>
      </c>
      <c r="P3466" t="str">
        <f>VLOOKUP(retail_sales_2023!C3466,customers!A:J,5,)</f>
        <v>Kochi</v>
      </c>
      <c r="Q3466" t="str">
        <f>VLOOKUP(C3466,customers!A:J,10,0)</f>
        <v>Regular</v>
      </c>
    </row>
    <row r="3467" spans="1:17" x14ac:dyDescent="0.3">
      <c r="A3467" t="s">
        <v>4556</v>
      </c>
      <c r="B3467" s="1">
        <v>45157</v>
      </c>
      <c r="C3467" t="s">
        <v>262</v>
      </c>
      <c r="D3467" t="s">
        <v>263</v>
      </c>
      <c r="E3467" t="s">
        <v>27</v>
      </c>
      <c r="F3467" t="s">
        <v>22</v>
      </c>
      <c r="G3467" t="s">
        <v>196</v>
      </c>
      <c r="H3467">
        <v>1</v>
      </c>
      <c r="I3467">
        <v>25476.240000000002</v>
      </c>
      <c r="J3467">
        <v>0.1</v>
      </c>
      <c r="K3467">
        <v>22928.62</v>
      </c>
      <c r="L3467">
        <v>5653</v>
      </c>
      <c r="M3467">
        <f t="shared" si="164"/>
        <v>22928.616000000002</v>
      </c>
      <c r="N3467" t="str">
        <f t="shared" si="162"/>
        <v>Q3</v>
      </c>
      <c r="O3467" s="2">
        <f t="shared" si="163"/>
        <v>24.654776432249303</v>
      </c>
      <c r="P3467" t="str">
        <f>VLOOKUP(retail_sales_2023!C3467,customers!A:J,5,)</f>
        <v>Jaipur</v>
      </c>
      <c r="Q3467" t="str">
        <f>VLOOKUP(C3467,customers!A:J,10,0)</f>
        <v>Premium</v>
      </c>
    </row>
    <row r="3468" spans="1:17" x14ac:dyDescent="0.3">
      <c r="A3468" t="s">
        <v>4557</v>
      </c>
      <c r="B3468" s="1">
        <v>45108</v>
      </c>
      <c r="C3468" t="s">
        <v>251</v>
      </c>
      <c r="D3468" t="s">
        <v>252</v>
      </c>
      <c r="E3468" t="s">
        <v>15</v>
      </c>
      <c r="F3468" t="s">
        <v>28</v>
      </c>
      <c r="G3468" t="s">
        <v>325</v>
      </c>
      <c r="H3468">
        <v>1</v>
      </c>
      <c r="I3468">
        <v>7737.95</v>
      </c>
      <c r="J3468">
        <v>0</v>
      </c>
      <c r="K3468">
        <v>7737.95</v>
      </c>
      <c r="L3468">
        <v>2055.62</v>
      </c>
      <c r="M3468">
        <f t="shared" si="164"/>
        <v>7737.95</v>
      </c>
      <c r="N3468" t="str">
        <f t="shared" si="162"/>
        <v>Q3</v>
      </c>
      <c r="O3468" s="2">
        <f t="shared" si="163"/>
        <v>26.565433997376566</v>
      </c>
      <c r="P3468" t="str">
        <f>VLOOKUP(retail_sales_2023!C3468,customers!A:J,5,)</f>
        <v>Chennai</v>
      </c>
      <c r="Q3468" t="str">
        <f>VLOOKUP(C3468,customers!A:J,10,0)</f>
        <v>Occasional</v>
      </c>
    </row>
    <row r="3469" spans="1:17" x14ac:dyDescent="0.3">
      <c r="A3469" t="s">
        <v>4558</v>
      </c>
      <c r="B3469" s="1">
        <v>45135</v>
      </c>
      <c r="C3469" t="s">
        <v>1847</v>
      </c>
      <c r="D3469" t="s">
        <v>1848</v>
      </c>
      <c r="E3469" t="s">
        <v>33</v>
      </c>
      <c r="F3469" t="s">
        <v>43</v>
      </c>
      <c r="G3469" t="s">
        <v>121</v>
      </c>
      <c r="H3469">
        <v>3</v>
      </c>
      <c r="I3469">
        <v>10085.629999999999</v>
      </c>
      <c r="J3469">
        <v>0</v>
      </c>
      <c r="K3469">
        <v>30256.89</v>
      </c>
      <c r="L3469">
        <v>3840.29</v>
      </c>
      <c r="M3469">
        <f t="shared" si="164"/>
        <v>30256.89</v>
      </c>
      <c r="N3469" t="str">
        <f t="shared" si="162"/>
        <v>Q3</v>
      </c>
      <c r="O3469" s="2">
        <f t="shared" si="163"/>
        <v>12.692282650331874</v>
      </c>
      <c r="P3469" t="str">
        <f>VLOOKUP(retail_sales_2023!C3469,customers!A:J,5,)</f>
        <v>Mumbai</v>
      </c>
      <c r="Q3469" t="str">
        <f>VLOOKUP(C3469,customers!A:J,10,0)</f>
        <v>Premium</v>
      </c>
    </row>
    <row r="3470" spans="1:17" x14ac:dyDescent="0.3">
      <c r="A3470" t="s">
        <v>4559</v>
      </c>
      <c r="B3470" s="1">
        <v>45123</v>
      </c>
      <c r="C3470" t="s">
        <v>497</v>
      </c>
      <c r="D3470" t="s">
        <v>498</v>
      </c>
      <c r="E3470" t="s">
        <v>27</v>
      </c>
      <c r="F3470" t="s">
        <v>52</v>
      </c>
      <c r="G3470" t="s">
        <v>226</v>
      </c>
      <c r="H3470">
        <v>7</v>
      </c>
      <c r="I3470">
        <v>298.45</v>
      </c>
      <c r="J3470">
        <v>0.2</v>
      </c>
      <c r="K3470">
        <v>1671.32</v>
      </c>
      <c r="L3470">
        <v>171</v>
      </c>
      <c r="M3470">
        <f t="shared" si="164"/>
        <v>1671.3200000000002</v>
      </c>
      <c r="N3470" t="str">
        <f t="shared" si="162"/>
        <v>Q3</v>
      </c>
      <c r="O3470" s="2">
        <f t="shared" si="163"/>
        <v>10.231433836727856</v>
      </c>
      <c r="P3470" t="str">
        <f>VLOOKUP(retail_sales_2023!C3470,customers!A:J,5,)</f>
        <v>Chandigarh</v>
      </c>
      <c r="Q3470" t="str">
        <f>VLOOKUP(C3470,customers!A:J,10,0)</f>
        <v>Regular</v>
      </c>
    </row>
    <row r="3471" spans="1:17" x14ac:dyDescent="0.3">
      <c r="A3471" t="s">
        <v>4560</v>
      </c>
      <c r="B3471" s="1">
        <v>44968</v>
      </c>
      <c r="C3471" t="s">
        <v>1841</v>
      </c>
      <c r="D3471" t="s">
        <v>1842</v>
      </c>
      <c r="E3471" t="s">
        <v>33</v>
      </c>
      <c r="F3471" t="s">
        <v>52</v>
      </c>
      <c r="G3471" t="s">
        <v>226</v>
      </c>
      <c r="H3471">
        <v>6</v>
      </c>
      <c r="I3471">
        <v>481.28</v>
      </c>
      <c r="J3471">
        <v>0.1</v>
      </c>
      <c r="K3471">
        <v>2598.91</v>
      </c>
      <c r="L3471">
        <v>147.78</v>
      </c>
      <c r="M3471">
        <f t="shared" si="164"/>
        <v>2598.9119999999998</v>
      </c>
      <c r="N3471" t="str">
        <f t="shared" si="162"/>
        <v>Q1</v>
      </c>
      <c r="O3471" s="2">
        <f t="shared" si="163"/>
        <v>5.6862299964215772</v>
      </c>
      <c r="P3471" t="str">
        <f>VLOOKUP(retail_sales_2023!C3471,customers!A:J,5,)</f>
        <v>Nagpur</v>
      </c>
      <c r="Q3471" t="str">
        <f>VLOOKUP(C3471,customers!A:J,10,0)</f>
        <v>Premium</v>
      </c>
    </row>
    <row r="3472" spans="1:17" x14ac:dyDescent="0.3">
      <c r="A3472" t="s">
        <v>4561</v>
      </c>
      <c r="B3472" s="1">
        <v>44975</v>
      </c>
      <c r="C3472" t="s">
        <v>1758</v>
      </c>
      <c r="D3472" t="s">
        <v>1759</v>
      </c>
      <c r="E3472" t="s">
        <v>15</v>
      </c>
      <c r="F3472" t="s">
        <v>28</v>
      </c>
      <c r="G3472" t="s">
        <v>325</v>
      </c>
      <c r="H3472">
        <v>3</v>
      </c>
      <c r="I3472">
        <v>6139.43</v>
      </c>
      <c r="J3472">
        <v>0.3</v>
      </c>
      <c r="K3472">
        <v>12892.8</v>
      </c>
      <c r="L3472">
        <v>2837.58</v>
      </c>
      <c r="M3472">
        <f t="shared" si="164"/>
        <v>12892.803</v>
      </c>
      <c r="N3472" t="str">
        <f t="shared" si="162"/>
        <v>Q1</v>
      </c>
      <c r="O3472" s="2">
        <f t="shared" si="163"/>
        <v>22.009028294862247</v>
      </c>
      <c r="P3472" t="str">
        <f>VLOOKUP(retail_sales_2023!C3472,customers!A:J,5,)</f>
        <v>Kochi</v>
      </c>
      <c r="Q3472" t="str">
        <f>VLOOKUP(C3472,customers!A:J,10,0)</f>
        <v>Premium</v>
      </c>
    </row>
    <row r="3473" spans="1:17" x14ac:dyDescent="0.3">
      <c r="A3473" t="s">
        <v>4562</v>
      </c>
      <c r="B3473" s="1">
        <v>44995</v>
      </c>
      <c r="C3473" t="s">
        <v>228</v>
      </c>
      <c r="D3473" t="s">
        <v>229</v>
      </c>
      <c r="E3473" t="s">
        <v>21</v>
      </c>
      <c r="F3473" t="s">
        <v>52</v>
      </c>
      <c r="G3473" t="s">
        <v>169</v>
      </c>
      <c r="H3473">
        <v>3</v>
      </c>
      <c r="I3473">
        <v>714.68</v>
      </c>
      <c r="J3473">
        <v>0.05</v>
      </c>
      <c r="K3473">
        <v>2036.84</v>
      </c>
      <c r="L3473">
        <v>152.1</v>
      </c>
      <c r="M3473">
        <f t="shared" si="164"/>
        <v>2036.838</v>
      </c>
      <c r="N3473" t="str">
        <f t="shared" si="162"/>
        <v>Q1</v>
      </c>
      <c r="O3473" s="2">
        <f t="shared" si="163"/>
        <v>7.4674495787592541</v>
      </c>
      <c r="P3473" t="str">
        <f>VLOOKUP(retail_sales_2023!C3473,customers!A:J,5,)</f>
        <v>Ranchi</v>
      </c>
      <c r="Q3473" t="str">
        <f>VLOOKUP(C3473,customers!A:J,10,0)</f>
        <v>Occasional</v>
      </c>
    </row>
    <row r="3474" spans="1:17" x14ac:dyDescent="0.3">
      <c r="A3474" t="s">
        <v>4563</v>
      </c>
      <c r="B3474" s="1">
        <v>45175</v>
      </c>
      <c r="C3474" t="s">
        <v>2307</v>
      </c>
      <c r="D3474" t="s">
        <v>2308</v>
      </c>
      <c r="E3474" t="s">
        <v>27</v>
      </c>
      <c r="F3474" t="s">
        <v>52</v>
      </c>
      <c r="G3474" t="s">
        <v>53</v>
      </c>
      <c r="H3474">
        <v>8</v>
      </c>
      <c r="I3474">
        <v>301.27</v>
      </c>
      <c r="J3474">
        <v>0</v>
      </c>
      <c r="K3474">
        <v>2410.16</v>
      </c>
      <c r="L3474">
        <v>203.98</v>
      </c>
      <c r="M3474">
        <f t="shared" si="164"/>
        <v>2410.16</v>
      </c>
      <c r="N3474" t="str">
        <f t="shared" si="162"/>
        <v>Q3</v>
      </c>
      <c r="O3474" s="2">
        <f t="shared" si="163"/>
        <v>8.4633385335413411</v>
      </c>
      <c r="P3474" t="str">
        <f>VLOOKUP(retail_sales_2023!C3474,customers!A:J,5,)</f>
        <v>Delhi</v>
      </c>
      <c r="Q3474" t="str">
        <f>VLOOKUP(C3474,customers!A:J,10,0)</f>
        <v>Premium</v>
      </c>
    </row>
    <row r="3475" spans="1:17" x14ac:dyDescent="0.3">
      <c r="A3475" t="s">
        <v>4564</v>
      </c>
      <c r="B3475" s="1">
        <v>45096</v>
      </c>
      <c r="C3475" t="s">
        <v>1906</v>
      </c>
      <c r="D3475" t="s">
        <v>1907</v>
      </c>
      <c r="E3475" t="s">
        <v>27</v>
      </c>
      <c r="F3475" t="s">
        <v>16</v>
      </c>
      <c r="G3475" t="s">
        <v>296</v>
      </c>
      <c r="H3475">
        <v>5</v>
      </c>
      <c r="I3475">
        <v>640.11</v>
      </c>
      <c r="J3475">
        <v>0</v>
      </c>
      <c r="K3475">
        <v>3200.55</v>
      </c>
      <c r="L3475">
        <v>1412.59</v>
      </c>
      <c r="M3475">
        <f t="shared" si="164"/>
        <v>3200.55</v>
      </c>
      <c r="N3475" t="str">
        <f t="shared" si="162"/>
        <v>Q2</v>
      </c>
      <c r="O3475" s="2">
        <f t="shared" si="163"/>
        <v>44.135851650497564</v>
      </c>
      <c r="P3475" t="str">
        <f>VLOOKUP(retail_sales_2023!C3475,customers!A:J,5,)</f>
        <v>Amritsar</v>
      </c>
      <c r="Q3475" t="str">
        <f>VLOOKUP(C3475,customers!A:J,10,0)</f>
        <v>Regular</v>
      </c>
    </row>
    <row r="3476" spans="1:17" x14ac:dyDescent="0.3">
      <c r="A3476" t="s">
        <v>4565</v>
      </c>
      <c r="B3476" s="1">
        <v>45227</v>
      </c>
      <c r="C3476" t="s">
        <v>1047</v>
      </c>
      <c r="D3476" t="s">
        <v>1048</v>
      </c>
      <c r="E3476" t="s">
        <v>21</v>
      </c>
      <c r="F3476" t="s">
        <v>52</v>
      </c>
      <c r="G3476" t="s">
        <v>268</v>
      </c>
      <c r="H3476">
        <v>4</v>
      </c>
      <c r="I3476">
        <v>706.48</v>
      </c>
      <c r="J3476">
        <v>0.15</v>
      </c>
      <c r="K3476">
        <v>2402.0300000000002</v>
      </c>
      <c r="L3476">
        <v>198.95</v>
      </c>
      <c r="M3476">
        <f t="shared" si="164"/>
        <v>2402.0320000000002</v>
      </c>
      <c r="N3476" t="str">
        <f t="shared" si="162"/>
        <v>Q4</v>
      </c>
      <c r="O3476" s="2">
        <f t="shared" si="163"/>
        <v>8.2825776530684436</v>
      </c>
      <c r="P3476" t="str">
        <f>VLOOKUP(retail_sales_2023!C3476,customers!A:J,5,)</f>
        <v>Bhubaneswar</v>
      </c>
      <c r="Q3476" t="str">
        <f>VLOOKUP(C3476,customers!A:J,10,0)</f>
        <v>Premium</v>
      </c>
    </row>
    <row r="3477" spans="1:17" x14ac:dyDescent="0.3">
      <c r="A3477" t="s">
        <v>4566</v>
      </c>
      <c r="B3477" s="1">
        <v>45037</v>
      </c>
      <c r="C3477" t="s">
        <v>390</v>
      </c>
      <c r="D3477" t="s">
        <v>391</v>
      </c>
      <c r="E3477" t="s">
        <v>33</v>
      </c>
      <c r="F3477" t="s">
        <v>52</v>
      </c>
      <c r="G3477" t="s">
        <v>226</v>
      </c>
      <c r="H3477">
        <v>9</v>
      </c>
      <c r="I3477">
        <v>364.21</v>
      </c>
      <c r="J3477">
        <v>0.3</v>
      </c>
      <c r="K3477">
        <v>2294.52</v>
      </c>
      <c r="L3477">
        <v>197.95</v>
      </c>
      <c r="M3477">
        <f t="shared" si="164"/>
        <v>2294.5229999999997</v>
      </c>
      <c r="N3477" t="str">
        <f t="shared" si="162"/>
        <v>Q2</v>
      </c>
      <c r="O3477" s="2">
        <f t="shared" si="163"/>
        <v>8.6270766870630879</v>
      </c>
      <c r="P3477" t="str">
        <f>VLOOKUP(retail_sales_2023!C3477,customers!A:J,5,)</f>
        <v>Mumbai</v>
      </c>
      <c r="Q3477" t="str">
        <f>VLOOKUP(C3477,customers!A:J,10,0)</f>
        <v>Occasional</v>
      </c>
    </row>
    <row r="3478" spans="1:17" x14ac:dyDescent="0.3">
      <c r="A3478" t="s">
        <v>4567</v>
      </c>
      <c r="B3478" s="1">
        <v>44965</v>
      </c>
      <c r="C3478" t="s">
        <v>924</v>
      </c>
      <c r="D3478" t="s">
        <v>925</v>
      </c>
      <c r="E3478" t="s">
        <v>27</v>
      </c>
      <c r="F3478" t="s">
        <v>43</v>
      </c>
      <c r="G3478" t="s">
        <v>121</v>
      </c>
      <c r="H3478">
        <v>4</v>
      </c>
      <c r="I3478">
        <v>11693.07</v>
      </c>
      <c r="J3478">
        <v>0.05</v>
      </c>
      <c r="K3478">
        <v>44433.67</v>
      </c>
      <c r="L3478">
        <v>4350.9399999999996</v>
      </c>
      <c r="M3478">
        <f t="shared" si="164"/>
        <v>44433.665999999997</v>
      </c>
      <c r="N3478" t="str">
        <f t="shared" si="162"/>
        <v>Q1</v>
      </c>
      <c r="O3478" s="2">
        <f t="shared" si="163"/>
        <v>9.7919888228903886</v>
      </c>
      <c r="P3478" t="str">
        <f>VLOOKUP(retail_sales_2023!C3478,customers!A:J,5,)</f>
        <v>Lucknow</v>
      </c>
      <c r="Q3478" t="str">
        <f>VLOOKUP(C3478,customers!A:J,10,0)</f>
        <v>Regular</v>
      </c>
    </row>
    <row r="3479" spans="1:17" x14ac:dyDescent="0.3">
      <c r="A3479" t="s">
        <v>4568</v>
      </c>
      <c r="B3479" s="1">
        <v>45011</v>
      </c>
      <c r="C3479" t="s">
        <v>2621</v>
      </c>
      <c r="D3479" t="s">
        <v>2622</v>
      </c>
      <c r="E3479" t="s">
        <v>27</v>
      </c>
      <c r="F3479" t="s">
        <v>28</v>
      </c>
      <c r="G3479" t="s">
        <v>466</v>
      </c>
      <c r="H3479">
        <v>3</v>
      </c>
      <c r="I3479">
        <v>5811.76</v>
      </c>
      <c r="J3479">
        <v>0.05</v>
      </c>
      <c r="K3479">
        <v>16563.52</v>
      </c>
      <c r="L3479">
        <v>3950.54</v>
      </c>
      <c r="M3479">
        <f t="shared" si="164"/>
        <v>16563.516</v>
      </c>
      <c r="N3479" t="str">
        <f t="shared" si="162"/>
        <v>Q1</v>
      </c>
      <c r="O3479" s="2">
        <f t="shared" si="163"/>
        <v>23.850848128900136</v>
      </c>
      <c r="P3479" t="str">
        <f>VLOOKUP(retail_sales_2023!C3479,customers!A:J,5,)</f>
        <v>Jaipur</v>
      </c>
      <c r="Q3479" t="str">
        <f>VLOOKUP(C3479,customers!A:J,10,0)</f>
        <v>Premium</v>
      </c>
    </row>
    <row r="3480" spans="1:17" x14ac:dyDescent="0.3">
      <c r="A3480" t="s">
        <v>4569</v>
      </c>
      <c r="B3480" s="1">
        <v>44927</v>
      </c>
      <c r="C3480" t="s">
        <v>1292</v>
      </c>
      <c r="D3480" t="s">
        <v>1293</v>
      </c>
      <c r="E3480" t="s">
        <v>15</v>
      </c>
      <c r="F3480" t="s">
        <v>52</v>
      </c>
      <c r="G3480" t="s">
        <v>117</v>
      </c>
      <c r="H3480">
        <v>1</v>
      </c>
      <c r="I3480">
        <v>635.38</v>
      </c>
      <c r="J3480">
        <v>0</v>
      </c>
      <c r="K3480">
        <v>635.38</v>
      </c>
      <c r="L3480">
        <v>46.85</v>
      </c>
      <c r="M3480">
        <f t="shared" si="164"/>
        <v>635.38</v>
      </c>
      <c r="N3480" t="str">
        <f t="shared" si="162"/>
        <v>Q1</v>
      </c>
      <c r="O3480" s="2">
        <f t="shared" si="163"/>
        <v>7.3735402436337321</v>
      </c>
      <c r="P3480" t="str">
        <f>VLOOKUP(retail_sales_2023!C3480,customers!A:J,5,)</f>
        <v>Hyderabad</v>
      </c>
      <c r="Q3480" t="str">
        <f>VLOOKUP(C3480,customers!A:J,10,0)</f>
        <v>Premium</v>
      </c>
    </row>
    <row r="3481" spans="1:17" x14ac:dyDescent="0.3">
      <c r="A3481" t="s">
        <v>4570</v>
      </c>
      <c r="B3481" s="1">
        <v>45072</v>
      </c>
      <c r="C3481" t="s">
        <v>996</v>
      </c>
      <c r="D3481" t="s">
        <v>997</v>
      </c>
      <c r="E3481" t="s">
        <v>33</v>
      </c>
      <c r="F3481" t="s">
        <v>52</v>
      </c>
      <c r="G3481" t="s">
        <v>937</v>
      </c>
      <c r="H3481">
        <v>1</v>
      </c>
      <c r="I3481">
        <v>92.49</v>
      </c>
      <c r="J3481">
        <v>0</v>
      </c>
      <c r="K3481">
        <v>92.49</v>
      </c>
      <c r="L3481">
        <v>9.11</v>
      </c>
      <c r="M3481">
        <f t="shared" si="164"/>
        <v>92.49</v>
      </c>
      <c r="N3481" t="str">
        <f t="shared" si="162"/>
        <v>Q2</v>
      </c>
      <c r="O3481" s="2">
        <f t="shared" si="163"/>
        <v>9.8497134825386521</v>
      </c>
      <c r="P3481" t="str">
        <f>VLOOKUP(retail_sales_2023!C3481,customers!A:J,5,)</f>
        <v>Ahmedabad</v>
      </c>
      <c r="Q3481" t="str">
        <f>VLOOKUP(C3481,customers!A:J,10,0)</f>
        <v>Premium</v>
      </c>
    </row>
    <row r="3482" spans="1:17" x14ac:dyDescent="0.3">
      <c r="A3482" t="s">
        <v>4571</v>
      </c>
      <c r="B3482" s="1">
        <v>45222</v>
      </c>
      <c r="C3482" t="s">
        <v>1094</v>
      </c>
      <c r="D3482" t="s">
        <v>1095</v>
      </c>
      <c r="E3482" t="s">
        <v>27</v>
      </c>
      <c r="F3482" t="s">
        <v>22</v>
      </c>
      <c r="G3482" t="s">
        <v>1039</v>
      </c>
      <c r="H3482">
        <v>5</v>
      </c>
      <c r="I3482">
        <v>34991.86</v>
      </c>
      <c r="J3482">
        <v>0.25</v>
      </c>
      <c r="K3482">
        <v>131219.47</v>
      </c>
      <c r="L3482">
        <v>38178.15</v>
      </c>
      <c r="M3482">
        <f t="shared" si="164"/>
        <v>131219.47499999998</v>
      </c>
      <c r="N3482" t="str">
        <f t="shared" si="162"/>
        <v>Q4</v>
      </c>
      <c r="O3482" s="2">
        <f t="shared" si="163"/>
        <v>29.094882032369128</v>
      </c>
      <c r="P3482" t="str">
        <f>VLOOKUP(retail_sales_2023!C3482,customers!A:J,5,)</f>
        <v>Lucknow</v>
      </c>
      <c r="Q3482" t="str">
        <f>VLOOKUP(C3482,customers!A:J,10,0)</f>
        <v>Premium</v>
      </c>
    </row>
    <row r="3483" spans="1:17" x14ac:dyDescent="0.3">
      <c r="A3483" t="s">
        <v>4572</v>
      </c>
      <c r="B3483" s="1">
        <v>45053</v>
      </c>
      <c r="C3483" t="s">
        <v>71</v>
      </c>
      <c r="D3483" t="s">
        <v>72</v>
      </c>
      <c r="E3483" t="s">
        <v>15</v>
      </c>
      <c r="F3483" t="s">
        <v>43</v>
      </c>
      <c r="G3483" t="s">
        <v>110</v>
      </c>
      <c r="H3483">
        <v>4</v>
      </c>
      <c r="I3483">
        <v>14887.77</v>
      </c>
      <c r="J3483">
        <v>0</v>
      </c>
      <c r="K3483">
        <v>59551.08</v>
      </c>
      <c r="L3483">
        <v>6902.42</v>
      </c>
      <c r="M3483">
        <f t="shared" si="164"/>
        <v>59551.08</v>
      </c>
      <c r="N3483" t="str">
        <f t="shared" si="162"/>
        <v>Q2</v>
      </c>
      <c r="O3483" s="2">
        <f t="shared" si="163"/>
        <v>11.590755364974068</v>
      </c>
      <c r="P3483" t="str">
        <f>VLOOKUP(retail_sales_2023!C3483,customers!A:J,5,)</f>
        <v>Bengaluru</v>
      </c>
      <c r="Q3483" t="str">
        <f>VLOOKUP(C3483,customers!A:J,10,0)</f>
        <v>Premium</v>
      </c>
    </row>
    <row r="3484" spans="1:17" x14ac:dyDescent="0.3">
      <c r="A3484" t="s">
        <v>4573</v>
      </c>
      <c r="B3484" s="1">
        <v>45037</v>
      </c>
      <c r="C3484" t="s">
        <v>1072</v>
      </c>
      <c r="D3484" t="s">
        <v>1073</v>
      </c>
      <c r="E3484" t="s">
        <v>21</v>
      </c>
      <c r="F3484" t="s">
        <v>43</v>
      </c>
      <c r="G3484" t="s">
        <v>128</v>
      </c>
      <c r="H3484">
        <v>5</v>
      </c>
      <c r="I3484">
        <v>25303.439999999999</v>
      </c>
      <c r="J3484">
        <v>0.15</v>
      </c>
      <c r="K3484">
        <v>107539.62</v>
      </c>
      <c r="L3484">
        <v>14165.43</v>
      </c>
      <c r="M3484">
        <f t="shared" si="164"/>
        <v>107539.62</v>
      </c>
      <c r="N3484" t="str">
        <f t="shared" si="162"/>
        <v>Q2</v>
      </c>
      <c r="O3484" s="2">
        <f t="shared" si="163"/>
        <v>13.172289431560202</v>
      </c>
      <c r="P3484" t="str">
        <f>VLOOKUP(retail_sales_2023!C3484,customers!A:J,5,)</f>
        <v>Patna</v>
      </c>
      <c r="Q3484" t="str">
        <f>VLOOKUP(C3484,customers!A:J,10,0)</f>
        <v>Regular</v>
      </c>
    </row>
    <row r="3485" spans="1:17" x14ac:dyDescent="0.3">
      <c r="A3485" t="s">
        <v>4574</v>
      </c>
      <c r="B3485" s="1">
        <v>44967</v>
      </c>
      <c r="C3485" t="s">
        <v>1223</v>
      </c>
      <c r="D3485" t="s">
        <v>1224</v>
      </c>
      <c r="E3485" t="s">
        <v>15</v>
      </c>
      <c r="F3485" t="s">
        <v>16</v>
      </c>
      <c r="G3485" t="s">
        <v>898</v>
      </c>
      <c r="H3485">
        <v>5</v>
      </c>
      <c r="I3485">
        <v>341.87</v>
      </c>
      <c r="J3485">
        <v>0.05</v>
      </c>
      <c r="K3485">
        <v>1623.88</v>
      </c>
      <c r="L3485">
        <v>495.39</v>
      </c>
      <c r="M3485">
        <f t="shared" si="164"/>
        <v>1623.8824999999999</v>
      </c>
      <c r="N3485" t="str">
        <f t="shared" si="162"/>
        <v>Q1</v>
      </c>
      <c r="O3485" s="2">
        <f t="shared" si="163"/>
        <v>30.506564524472246</v>
      </c>
      <c r="P3485" t="str">
        <f>VLOOKUP(retail_sales_2023!C3485,customers!A:J,5,)</f>
        <v>Chennai</v>
      </c>
      <c r="Q3485" t="str">
        <f>VLOOKUP(C3485,customers!A:J,10,0)</f>
        <v>Premium</v>
      </c>
    </row>
    <row r="3486" spans="1:17" x14ac:dyDescent="0.3">
      <c r="A3486" t="s">
        <v>4575</v>
      </c>
      <c r="B3486" s="1">
        <v>45116</v>
      </c>
      <c r="C3486" t="s">
        <v>544</v>
      </c>
      <c r="D3486" t="s">
        <v>545</v>
      </c>
      <c r="E3486" t="s">
        <v>15</v>
      </c>
      <c r="F3486" t="s">
        <v>43</v>
      </c>
      <c r="G3486" t="s">
        <v>110</v>
      </c>
      <c r="H3486">
        <v>4</v>
      </c>
      <c r="I3486">
        <v>39496.86</v>
      </c>
      <c r="J3486">
        <v>0</v>
      </c>
      <c r="K3486">
        <v>157987.44</v>
      </c>
      <c r="L3486">
        <v>21373.43</v>
      </c>
      <c r="M3486">
        <f t="shared" si="164"/>
        <v>157987.44</v>
      </c>
      <c r="N3486" t="str">
        <f t="shared" si="162"/>
        <v>Q3</v>
      </c>
      <c r="O3486" s="2">
        <f t="shared" si="163"/>
        <v>13.5285627768891</v>
      </c>
      <c r="P3486" t="str">
        <f>VLOOKUP(retail_sales_2023!C3486,customers!A:J,5,)</f>
        <v>Bengaluru</v>
      </c>
      <c r="Q3486" t="str">
        <f>VLOOKUP(C3486,customers!A:J,10,0)</f>
        <v>Premium</v>
      </c>
    </row>
    <row r="3487" spans="1:17" x14ac:dyDescent="0.3">
      <c r="A3487" t="s">
        <v>4576</v>
      </c>
      <c r="B3487" s="1">
        <v>45052</v>
      </c>
      <c r="C3487" t="s">
        <v>167</v>
      </c>
      <c r="D3487" t="s">
        <v>168</v>
      </c>
      <c r="E3487" t="s">
        <v>33</v>
      </c>
      <c r="F3487" t="s">
        <v>52</v>
      </c>
      <c r="G3487" t="s">
        <v>69</v>
      </c>
      <c r="H3487">
        <v>9</v>
      </c>
      <c r="I3487">
        <v>336.19</v>
      </c>
      <c r="J3487">
        <v>0.3</v>
      </c>
      <c r="K3487">
        <v>2118</v>
      </c>
      <c r="L3487">
        <v>142.88</v>
      </c>
      <c r="M3487">
        <f t="shared" si="164"/>
        <v>2117.9969999999998</v>
      </c>
      <c r="N3487" t="str">
        <f t="shared" si="162"/>
        <v>Q2</v>
      </c>
      <c r="O3487" s="2">
        <f t="shared" si="163"/>
        <v>6.7459867799811137</v>
      </c>
      <c r="P3487" t="str">
        <f>VLOOKUP(retail_sales_2023!C3487,customers!A:J,5,)</f>
        <v>Surat</v>
      </c>
      <c r="Q3487" t="str">
        <f>VLOOKUP(C3487,customers!A:J,10,0)</f>
        <v>Regular</v>
      </c>
    </row>
    <row r="3488" spans="1:17" x14ac:dyDescent="0.3">
      <c r="A3488" t="s">
        <v>4577</v>
      </c>
      <c r="B3488" s="1">
        <v>45004</v>
      </c>
      <c r="C3488" t="s">
        <v>698</v>
      </c>
      <c r="D3488" t="s">
        <v>699</v>
      </c>
      <c r="E3488" t="s">
        <v>27</v>
      </c>
      <c r="F3488" t="s">
        <v>52</v>
      </c>
      <c r="G3488" t="s">
        <v>169</v>
      </c>
      <c r="H3488">
        <v>7</v>
      </c>
      <c r="I3488">
        <v>788.42</v>
      </c>
      <c r="J3488">
        <v>0</v>
      </c>
      <c r="K3488">
        <v>5518.94</v>
      </c>
      <c r="L3488">
        <v>549.32000000000005</v>
      </c>
      <c r="M3488">
        <f t="shared" si="164"/>
        <v>5518.94</v>
      </c>
      <c r="N3488" t="str">
        <f t="shared" si="162"/>
        <v>Q1</v>
      </c>
      <c r="O3488" s="2">
        <f t="shared" si="163"/>
        <v>9.9533606091024733</v>
      </c>
      <c r="P3488" t="str">
        <f>VLOOKUP(retail_sales_2023!C3488,customers!A:J,5,)</f>
        <v>Jaipur</v>
      </c>
      <c r="Q3488" t="str">
        <f>VLOOKUP(C3488,customers!A:J,10,0)</f>
        <v>Premium</v>
      </c>
    </row>
    <row r="3489" spans="1:17" x14ac:dyDescent="0.3">
      <c r="A3489" t="s">
        <v>4578</v>
      </c>
      <c r="B3489" s="1">
        <v>44977</v>
      </c>
      <c r="C3489" t="s">
        <v>1568</v>
      </c>
      <c r="D3489" t="s">
        <v>1569</v>
      </c>
      <c r="E3489" t="s">
        <v>21</v>
      </c>
      <c r="F3489" t="s">
        <v>43</v>
      </c>
      <c r="G3489" t="s">
        <v>154</v>
      </c>
      <c r="H3489">
        <v>1</v>
      </c>
      <c r="I3489">
        <v>35627.58</v>
      </c>
      <c r="J3489">
        <v>0</v>
      </c>
      <c r="K3489">
        <v>35627.58</v>
      </c>
      <c r="L3489">
        <v>5539.85</v>
      </c>
      <c r="M3489">
        <f t="shared" si="164"/>
        <v>35627.58</v>
      </c>
      <c r="N3489" t="str">
        <f t="shared" si="162"/>
        <v>Q1</v>
      </c>
      <c r="O3489" s="2">
        <f t="shared" si="163"/>
        <v>15.549330041501555</v>
      </c>
      <c r="P3489" t="str">
        <f>VLOOKUP(retail_sales_2023!C3489,customers!A:J,5,)</f>
        <v>Ranchi</v>
      </c>
      <c r="Q3489" t="str">
        <f>VLOOKUP(C3489,customers!A:J,10,0)</f>
        <v>Premium</v>
      </c>
    </row>
    <row r="3490" spans="1:17" x14ac:dyDescent="0.3">
      <c r="A3490" t="s">
        <v>4579</v>
      </c>
      <c r="B3490" s="1">
        <v>45005</v>
      </c>
      <c r="C3490" t="s">
        <v>1317</v>
      </c>
      <c r="D3490" t="s">
        <v>1318</v>
      </c>
      <c r="E3490" t="s">
        <v>33</v>
      </c>
      <c r="F3490" t="s">
        <v>28</v>
      </c>
      <c r="G3490" t="s">
        <v>97</v>
      </c>
      <c r="H3490">
        <v>3</v>
      </c>
      <c r="I3490">
        <v>873.16</v>
      </c>
      <c r="J3490">
        <v>0.1</v>
      </c>
      <c r="K3490">
        <v>2357.5300000000002</v>
      </c>
      <c r="L3490">
        <v>466.34</v>
      </c>
      <c r="M3490">
        <f t="shared" si="164"/>
        <v>2357.5320000000002</v>
      </c>
      <c r="N3490" t="str">
        <f t="shared" si="162"/>
        <v>Q1</v>
      </c>
      <c r="O3490" s="2">
        <f t="shared" si="163"/>
        <v>19.780872353692207</v>
      </c>
      <c r="P3490" t="str">
        <f>VLOOKUP(retail_sales_2023!C3490,customers!A:J,5,)</f>
        <v>Pune</v>
      </c>
      <c r="Q3490" t="str">
        <f>VLOOKUP(C3490,customers!A:J,10,0)</f>
        <v>Regular</v>
      </c>
    </row>
    <row r="3491" spans="1:17" x14ac:dyDescent="0.3">
      <c r="A3491" t="s">
        <v>4580</v>
      </c>
      <c r="B3491" s="1">
        <v>45250</v>
      </c>
      <c r="C3491" t="s">
        <v>468</v>
      </c>
      <c r="D3491" t="s">
        <v>469</v>
      </c>
      <c r="E3491" t="s">
        <v>15</v>
      </c>
      <c r="F3491" t="s">
        <v>22</v>
      </c>
      <c r="G3491" t="s">
        <v>315</v>
      </c>
      <c r="H3491">
        <v>2</v>
      </c>
      <c r="I3491">
        <v>24025</v>
      </c>
      <c r="J3491">
        <v>0.05</v>
      </c>
      <c r="K3491">
        <v>45647.5</v>
      </c>
      <c r="L3491">
        <v>11328.42</v>
      </c>
      <c r="M3491">
        <f t="shared" si="164"/>
        <v>45647.5</v>
      </c>
      <c r="N3491" t="str">
        <f t="shared" si="162"/>
        <v>Q4</v>
      </c>
      <c r="O3491" s="2">
        <f t="shared" si="163"/>
        <v>24.817175091735582</v>
      </c>
      <c r="P3491" t="str">
        <f>VLOOKUP(retail_sales_2023!C3491,customers!A:J,5,)</f>
        <v>Bengaluru</v>
      </c>
      <c r="Q3491" t="str">
        <f>VLOOKUP(C3491,customers!A:J,10,0)</f>
        <v>Regular</v>
      </c>
    </row>
    <row r="3492" spans="1:17" x14ac:dyDescent="0.3">
      <c r="A3492" t="s">
        <v>4581</v>
      </c>
      <c r="B3492" s="1">
        <v>45201</v>
      </c>
      <c r="C3492" t="s">
        <v>770</v>
      </c>
      <c r="D3492" t="s">
        <v>771</v>
      </c>
      <c r="E3492" t="s">
        <v>27</v>
      </c>
      <c r="F3492" t="s">
        <v>52</v>
      </c>
      <c r="G3492" t="s">
        <v>268</v>
      </c>
      <c r="H3492">
        <v>1</v>
      </c>
      <c r="I3492">
        <v>531.17999999999995</v>
      </c>
      <c r="J3492">
        <v>0.25</v>
      </c>
      <c r="K3492">
        <v>398.38</v>
      </c>
      <c r="L3492">
        <v>22.54</v>
      </c>
      <c r="M3492">
        <f t="shared" si="164"/>
        <v>398.38499999999999</v>
      </c>
      <c r="N3492" t="str">
        <f t="shared" si="162"/>
        <v>Q4</v>
      </c>
      <c r="O3492" s="2">
        <f t="shared" si="163"/>
        <v>5.6579145539434705</v>
      </c>
      <c r="P3492" t="str">
        <f>VLOOKUP(retail_sales_2023!C3492,customers!A:J,5,)</f>
        <v>Jaipur</v>
      </c>
      <c r="Q3492" t="str">
        <f>VLOOKUP(C3492,customers!A:J,10,0)</f>
        <v>Premium</v>
      </c>
    </row>
    <row r="3493" spans="1:17" x14ac:dyDescent="0.3">
      <c r="A3493" t="s">
        <v>4582</v>
      </c>
      <c r="B3493" s="1">
        <v>45230</v>
      </c>
      <c r="C3493" t="s">
        <v>1276</v>
      </c>
      <c r="D3493" t="s">
        <v>1861</v>
      </c>
      <c r="E3493" t="s">
        <v>27</v>
      </c>
      <c r="F3493" t="s">
        <v>52</v>
      </c>
      <c r="G3493" t="s">
        <v>937</v>
      </c>
      <c r="H3493">
        <v>10</v>
      </c>
      <c r="I3493">
        <v>294.5</v>
      </c>
      <c r="J3493">
        <v>0</v>
      </c>
      <c r="K3493">
        <v>2945</v>
      </c>
      <c r="L3493">
        <v>246.73</v>
      </c>
      <c r="M3493">
        <f t="shared" si="164"/>
        <v>2945</v>
      </c>
      <c r="N3493" t="str">
        <f t="shared" si="162"/>
        <v>Q4</v>
      </c>
      <c r="O3493" s="2">
        <f t="shared" si="163"/>
        <v>8.3779286926994914</v>
      </c>
      <c r="P3493" t="str">
        <f>VLOOKUP(retail_sales_2023!C3493,customers!A:J,5,)</f>
        <v>Jaipur</v>
      </c>
      <c r="Q3493" t="str">
        <f>VLOOKUP(C3493,customers!A:J,10,0)</f>
        <v>Premium</v>
      </c>
    </row>
    <row r="3494" spans="1:17" x14ac:dyDescent="0.3">
      <c r="A3494" t="s">
        <v>4583</v>
      </c>
      <c r="B3494" s="1">
        <v>44997</v>
      </c>
      <c r="C3494" t="s">
        <v>1634</v>
      </c>
      <c r="D3494" t="s">
        <v>1635</v>
      </c>
      <c r="E3494" t="s">
        <v>33</v>
      </c>
      <c r="F3494" t="s">
        <v>81</v>
      </c>
      <c r="G3494" t="s">
        <v>150</v>
      </c>
      <c r="H3494">
        <v>5</v>
      </c>
      <c r="I3494">
        <v>1962.89</v>
      </c>
      <c r="J3494">
        <v>0.25</v>
      </c>
      <c r="K3494">
        <v>7360.84</v>
      </c>
      <c r="L3494">
        <v>2683.87</v>
      </c>
      <c r="M3494">
        <f t="shared" si="164"/>
        <v>7360.8375000000005</v>
      </c>
      <c r="N3494" t="str">
        <f t="shared" si="162"/>
        <v>Q1</v>
      </c>
      <c r="O3494" s="2">
        <f t="shared" si="163"/>
        <v>36.461463637302259</v>
      </c>
      <c r="P3494" t="str">
        <f>VLOOKUP(retail_sales_2023!C3494,customers!A:J,5,)</f>
        <v>Nagpur</v>
      </c>
      <c r="Q3494" t="str">
        <f>VLOOKUP(C3494,customers!A:J,10,0)</f>
        <v>Occasional</v>
      </c>
    </row>
    <row r="3495" spans="1:17" x14ac:dyDescent="0.3">
      <c r="A3495" t="s">
        <v>4584</v>
      </c>
      <c r="B3495" s="1">
        <v>45059</v>
      </c>
      <c r="C3495" t="s">
        <v>2503</v>
      </c>
      <c r="D3495" t="s">
        <v>2504</v>
      </c>
      <c r="E3495" t="s">
        <v>15</v>
      </c>
      <c r="F3495" t="s">
        <v>43</v>
      </c>
      <c r="G3495" t="s">
        <v>44</v>
      </c>
      <c r="H3495">
        <v>2</v>
      </c>
      <c r="I3495">
        <v>22956.05</v>
      </c>
      <c r="J3495">
        <v>0.05</v>
      </c>
      <c r="K3495">
        <v>43616.49</v>
      </c>
      <c r="L3495">
        <v>5489.88</v>
      </c>
      <c r="M3495">
        <f t="shared" si="164"/>
        <v>43616.494999999995</v>
      </c>
      <c r="N3495" t="str">
        <f t="shared" si="162"/>
        <v>Q2</v>
      </c>
      <c r="O3495" s="2">
        <f t="shared" si="163"/>
        <v>12.586707458578166</v>
      </c>
      <c r="P3495" t="str">
        <f>VLOOKUP(retail_sales_2023!C3495,customers!A:J,5,)</f>
        <v>Hyderabad</v>
      </c>
      <c r="Q3495" t="str">
        <f>VLOOKUP(C3495,customers!A:J,10,0)</f>
        <v>Regular</v>
      </c>
    </row>
    <row r="3496" spans="1:17" x14ac:dyDescent="0.3">
      <c r="A3496" t="s">
        <v>4585</v>
      </c>
      <c r="B3496" s="1">
        <v>45012</v>
      </c>
      <c r="C3496" t="s">
        <v>835</v>
      </c>
      <c r="D3496" t="s">
        <v>836</v>
      </c>
      <c r="E3496" t="s">
        <v>21</v>
      </c>
      <c r="F3496" t="s">
        <v>28</v>
      </c>
      <c r="G3496" t="s">
        <v>61</v>
      </c>
      <c r="H3496">
        <v>3</v>
      </c>
      <c r="I3496">
        <v>2197.77</v>
      </c>
      <c r="J3496">
        <v>0</v>
      </c>
      <c r="K3496">
        <v>6593.31</v>
      </c>
      <c r="L3496">
        <v>-713.29</v>
      </c>
      <c r="M3496">
        <f t="shared" si="164"/>
        <v>6593.3099999999995</v>
      </c>
      <c r="N3496" t="str">
        <f t="shared" si="162"/>
        <v>Q1</v>
      </c>
      <c r="O3496" s="2">
        <f t="shared" si="163"/>
        <v>-10.818390156082453</v>
      </c>
      <c r="P3496" t="str">
        <f>VLOOKUP(retail_sales_2023!C3496,customers!A:J,5,)</f>
        <v>Guwahati</v>
      </c>
      <c r="Q3496" t="str">
        <f>VLOOKUP(C3496,customers!A:J,10,0)</f>
        <v>Regular</v>
      </c>
    </row>
    <row r="3497" spans="1:17" x14ac:dyDescent="0.3">
      <c r="A3497" t="s">
        <v>4586</v>
      </c>
      <c r="B3497" s="1">
        <v>45231</v>
      </c>
      <c r="C3497" t="s">
        <v>1664</v>
      </c>
      <c r="D3497" t="s">
        <v>1665</v>
      </c>
      <c r="E3497" t="s">
        <v>21</v>
      </c>
      <c r="F3497" t="s">
        <v>52</v>
      </c>
      <c r="G3497" t="s">
        <v>937</v>
      </c>
      <c r="H3497">
        <v>10</v>
      </c>
      <c r="I3497">
        <v>533.6</v>
      </c>
      <c r="J3497">
        <v>0.05</v>
      </c>
      <c r="K3497">
        <v>5069.2</v>
      </c>
      <c r="L3497">
        <v>524.22</v>
      </c>
      <c r="M3497">
        <f t="shared" si="164"/>
        <v>5069.2</v>
      </c>
      <c r="N3497" t="str">
        <f t="shared" si="162"/>
        <v>Q4</v>
      </c>
      <c r="O3497" s="2">
        <f t="shared" si="163"/>
        <v>10.341276730056027</v>
      </c>
      <c r="P3497" t="str">
        <f>VLOOKUP(retail_sales_2023!C3497,customers!A:J,5,)</f>
        <v>Patna</v>
      </c>
      <c r="Q3497" t="str">
        <f>VLOOKUP(C3497,customers!A:J,10,0)</f>
        <v>Premium</v>
      </c>
    </row>
    <row r="3498" spans="1:17" x14ac:dyDescent="0.3">
      <c r="A3498" t="s">
        <v>4587</v>
      </c>
      <c r="B3498" s="1">
        <v>45096</v>
      </c>
      <c r="C3498" t="s">
        <v>234</v>
      </c>
      <c r="D3498" t="s">
        <v>260</v>
      </c>
      <c r="E3498" t="s">
        <v>33</v>
      </c>
      <c r="F3498" t="s">
        <v>28</v>
      </c>
      <c r="G3498" t="s">
        <v>97</v>
      </c>
      <c r="H3498">
        <v>5</v>
      </c>
      <c r="I3498">
        <v>4158.54</v>
      </c>
      <c r="J3498">
        <v>0</v>
      </c>
      <c r="K3498">
        <v>20792.7</v>
      </c>
      <c r="L3498">
        <v>4148.3500000000004</v>
      </c>
      <c r="M3498">
        <f t="shared" si="164"/>
        <v>20792.7</v>
      </c>
      <c r="N3498" t="str">
        <f t="shared" si="162"/>
        <v>Q2</v>
      </c>
      <c r="O3498" s="2">
        <f t="shared" si="163"/>
        <v>19.950992415607402</v>
      </c>
      <c r="P3498" t="str">
        <f>VLOOKUP(retail_sales_2023!C3498,customers!A:J,5,)</f>
        <v>Mumbai</v>
      </c>
      <c r="Q3498" t="str">
        <f>VLOOKUP(C3498,customers!A:J,10,0)</f>
        <v>Occasional</v>
      </c>
    </row>
    <row r="3499" spans="1:17" x14ac:dyDescent="0.3">
      <c r="A3499" t="s">
        <v>4588</v>
      </c>
      <c r="B3499" s="1">
        <v>45231</v>
      </c>
      <c r="C3499" t="s">
        <v>1146</v>
      </c>
      <c r="D3499" t="s">
        <v>1147</v>
      </c>
      <c r="E3499" t="s">
        <v>27</v>
      </c>
      <c r="F3499" t="s">
        <v>28</v>
      </c>
      <c r="G3499" t="s">
        <v>672</v>
      </c>
      <c r="H3499">
        <v>5</v>
      </c>
      <c r="I3499">
        <v>718.12</v>
      </c>
      <c r="J3499">
        <v>0</v>
      </c>
      <c r="K3499">
        <v>3590.6</v>
      </c>
      <c r="L3499">
        <v>554.13</v>
      </c>
      <c r="M3499">
        <f t="shared" si="164"/>
        <v>3590.6</v>
      </c>
      <c r="N3499" t="str">
        <f t="shared" si="162"/>
        <v>Q4</v>
      </c>
      <c r="O3499" s="2">
        <f t="shared" si="163"/>
        <v>15.432796747061772</v>
      </c>
      <c r="P3499" t="str">
        <f>VLOOKUP(retail_sales_2023!C3499,customers!A:J,5,)</f>
        <v>Jaipur</v>
      </c>
      <c r="Q3499" t="str">
        <f>VLOOKUP(C3499,customers!A:J,10,0)</f>
        <v>Premium</v>
      </c>
    </row>
    <row r="3500" spans="1:17" x14ac:dyDescent="0.3">
      <c r="A3500" t="s">
        <v>4589</v>
      </c>
      <c r="B3500" s="1">
        <v>45032</v>
      </c>
      <c r="C3500" t="s">
        <v>482</v>
      </c>
      <c r="D3500" t="s">
        <v>483</v>
      </c>
      <c r="E3500" t="s">
        <v>15</v>
      </c>
      <c r="F3500" t="s">
        <v>28</v>
      </c>
      <c r="G3500" t="s">
        <v>439</v>
      </c>
      <c r="H3500">
        <v>5</v>
      </c>
      <c r="I3500">
        <v>974.22</v>
      </c>
      <c r="J3500">
        <v>0.2</v>
      </c>
      <c r="K3500">
        <v>3896.88</v>
      </c>
      <c r="L3500">
        <v>1108.3499999999999</v>
      </c>
      <c r="M3500">
        <f t="shared" si="164"/>
        <v>3896.8800000000006</v>
      </c>
      <c r="N3500" t="str">
        <f t="shared" si="162"/>
        <v>Q2</v>
      </c>
      <c r="O3500" s="2">
        <f t="shared" si="163"/>
        <v>28.441984356716137</v>
      </c>
      <c r="P3500" t="str">
        <f>VLOOKUP(retail_sales_2023!C3500,customers!A:J,5,)</f>
        <v>Bengaluru</v>
      </c>
      <c r="Q3500" t="str">
        <f>VLOOKUP(C3500,customers!A:J,10,0)</f>
        <v>Premium</v>
      </c>
    </row>
    <row r="3501" spans="1:17" x14ac:dyDescent="0.3">
      <c r="A3501" t="s">
        <v>4590</v>
      </c>
      <c r="B3501" s="1">
        <v>45114</v>
      </c>
      <c r="C3501" t="s">
        <v>202</v>
      </c>
      <c r="D3501" t="s">
        <v>203</v>
      </c>
      <c r="E3501" t="s">
        <v>27</v>
      </c>
      <c r="F3501" t="s">
        <v>43</v>
      </c>
      <c r="G3501" t="s">
        <v>154</v>
      </c>
      <c r="H3501">
        <v>2</v>
      </c>
      <c r="I3501">
        <v>56123.65</v>
      </c>
      <c r="J3501">
        <v>0</v>
      </c>
      <c r="K3501">
        <v>112247.3</v>
      </c>
      <c r="L3501">
        <v>15657.78</v>
      </c>
      <c r="M3501">
        <f t="shared" si="164"/>
        <v>112247.3</v>
      </c>
      <c r="N3501" t="str">
        <f t="shared" si="162"/>
        <v>Q3</v>
      </c>
      <c r="O3501" s="2">
        <f t="shared" si="163"/>
        <v>13.94936002914992</v>
      </c>
      <c r="P3501" t="str">
        <f>VLOOKUP(retail_sales_2023!C3501,customers!A:J,5,)</f>
        <v>Lucknow</v>
      </c>
      <c r="Q3501" t="str">
        <f>VLOOKUP(C3501,customers!A:J,10,0)</f>
        <v>Premium</v>
      </c>
    </row>
    <row r="3502" spans="1:17" x14ac:dyDescent="0.3">
      <c r="A3502" t="s">
        <v>4591</v>
      </c>
      <c r="B3502" s="1">
        <v>45163</v>
      </c>
      <c r="C3502" t="s">
        <v>557</v>
      </c>
      <c r="D3502" t="s">
        <v>558</v>
      </c>
      <c r="E3502" t="s">
        <v>27</v>
      </c>
      <c r="F3502" t="s">
        <v>38</v>
      </c>
      <c r="G3502" t="s">
        <v>90</v>
      </c>
      <c r="H3502">
        <v>1</v>
      </c>
      <c r="I3502">
        <v>3575.89</v>
      </c>
      <c r="J3502">
        <v>0</v>
      </c>
      <c r="K3502">
        <v>3575.89</v>
      </c>
      <c r="L3502">
        <v>1040.52</v>
      </c>
      <c r="M3502">
        <f t="shared" si="164"/>
        <v>3575.89</v>
      </c>
      <c r="N3502" t="str">
        <f t="shared" si="162"/>
        <v>Q3</v>
      </c>
      <c r="O3502" s="2">
        <f t="shared" si="163"/>
        <v>29.098210515424132</v>
      </c>
      <c r="P3502" t="str">
        <f>VLOOKUP(retail_sales_2023!C3502,customers!A:J,5,)</f>
        <v>Delhi</v>
      </c>
      <c r="Q3502" t="str">
        <f>VLOOKUP(C3502,customers!A:J,10,0)</f>
        <v>Occasional</v>
      </c>
    </row>
    <row r="3503" spans="1:17" x14ac:dyDescent="0.3">
      <c r="A3503" t="s">
        <v>4592</v>
      </c>
      <c r="B3503" s="1">
        <v>44979</v>
      </c>
      <c r="C3503" t="s">
        <v>71</v>
      </c>
      <c r="D3503" t="s">
        <v>72</v>
      </c>
      <c r="E3503" t="s">
        <v>15</v>
      </c>
      <c r="F3503" t="s">
        <v>43</v>
      </c>
      <c r="G3503" t="s">
        <v>121</v>
      </c>
      <c r="H3503">
        <v>1</v>
      </c>
      <c r="I3503">
        <v>83779.41</v>
      </c>
      <c r="J3503">
        <v>0.05</v>
      </c>
      <c r="K3503">
        <v>79590.44</v>
      </c>
      <c r="L3503">
        <v>8999.1200000000008</v>
      </c>
      <c r="M3503">
        <f t="shared" si="164"/>
        <v>79590.439499999993</v>
      </c>
      <c r="N3503" t="str">
        <f t="shared" si="162"/>
        <v>Q1</v>
      </c>
      <c r="O3503" s="2">
        <f t="shared" si="163"/>
        <v>11.306785086249052</v>
      </c>
      <c r="P3503" t="str">
        <f>VLOOKUP(retail_sales_2023!C3503,customers!A:J,5,)</f>
        <v>Bengaluru</v>
      </c>
      <c r="Q3503" t="str">
        <f>VLOOKUP(C3503,customers!A:J,10,0)</f>
        <v>Premium</v>
      </c>
    </row>
    <row r="3504" spans="1:17" x14ac:dyDescent="0.3">
      <c r="A3504" t="s">
        <v>4593</v>
      </c>
      <c r="B3504" s="1">
        <v>45028</v>
      </c>
      <c r="C3504" t="s">
        <v>875</v>
      </c>
      <c r="D3504" t="s">
        <v>876</v>
      </c>
      <c r="E3504" t="s">
        <v>15</v>
      </c>
      <c r="F3504" t="s">
        <v>52</v>
      </c>
      <c r="G3504" t="s">
        <v>133</v>
      </c>
      <c r="H3504">
        <v>3</v>
      </c>
      <c r="I3504">
        <v>109.52</v>
      </c>
      <c r="J3504">
        <v>0.05</v>
      </c>
      <c r="K3504">
        <v>312.13</v>
      </c>
      <c r="L3504">
        <v>30.49</v>
      </c>
      <c r="M3504">
        <f t="shared" si="164"/>
        <v>312.13200000000001</v>
      </c>
      <c r="N3504" t="str">
        <f t="shared" si="162"/>
        <v>Q2</v>
      </c>
      <c r="O3504" s="2">
        <f t="shared" si="163"/>
        <v>9.7683657450421286</v>
      </c>
      <c r="P3504" t="str">
        <f>VLOOKUP(retail_sales_2023!C3504,customers!A:J,5,)</f>
        <v>Chennai</v>
      </c>
      <c r="Q3504" t="str">
        <f>VLOOKUP(C3504,customers!A:J,10,0)</f>
        <v>Premium</v>
      </c>
    </row>
    <row r="3505" spans="1:17" x14ac:dyDescent="0.3">
      <c r="A3505" t="s">
        <v>4594</v>
      </c>
      <c r="B3505" s="1">
        <v>45257</v>
      </c>
      <c r="C3505" t="s">
        <v>1469</v>
      </c>
      <c r="D3505" t="s">
        <v>1470</v>
      </c>
      <c r="E3505" t="s">
        <v>21</v>
      </c>
      <c r="F3505" t="s">
        <v>38</v>
      </c>
      <c r="G3505" t="s">
        <v>73</v>
      </c>
      <c r="H3505">
        <v>5</v>
      </c>
      <c r="I3505">
        <v>1955.41</v>
      </c>
      <c r="J3505">
        <v>0</v>
      </c>
      <c r="K3505">
        <v>9777.0499999999993</v>
      </c>
      <c r="L3505">
        <v>2467.6</v>
      </c>
      <c r="M3505">
        <f t="shared" si="164"/>
        <v>9777.0500000000011</v>
      </c>
      <c r="N3505" t="str">
        <f t="shared" si="162"/>
        <v>Q4</v>
      </c>
      <c r="O3505" s="2">
        <f t="shared" si="163"/>
        <v>25.238696743905368</v>
      </c>
      <c r="P3505" t="str">
        <f>VLOOKUP(retail_sales_2023!C3505,customers!A:J,5,)</f>
        <v>Kolkata</v>
      </c>
      <c r="Q3505" t="str">
        <f>VLOOKUP(C3505,customers!A:J,10,0)</f>
        <v>Regular</v>
      </c>
    </row>
    <row r="3506" spans="1:17" x14ac:dyDescent="0.3">
      <c r="A3506" t="s">
        <v>4595</v>
      </c>
      <c r="B3506" s="1">
        <v>44936</v>
      </c>
      <c r="C3506" t="s">
        <v>1934</v>
      </c>
      <c r="D3506" t="s">
        <v>1935</v>
      </c>
      <c r="E3506" t="s">
        <v>15</v>
      </c>
      <c r="F3506" t="s">
        <v>81</v>
      </c>
      <c r="G3506" t="s">
        <v>333</v>
      </c>
      <c r="H3506">
        <v>5</v>
      </c>
      <c r="I3506">
        <v>3189.91</v>
      </c>
      <c r="J3506">
        <v>0.25</v>
      </c>
      <c r="K3506">
        <v>11962.16</v>
      </c>
      <c r="L3506">
        <v>4608.5200000000004</v>
      </c>
      <c r="M3506">
        <f t="shared" si="164"/>
        <v>11962.162499999999</v>
      </c>
      <c r="N3506" t="str">
        <f t="shared" si="162"/>
        <v>Q1</v>
      </c>
      <c r="O3506" s="2">
        <f t="shared" si="163"/>
        <v>38.525818079677919</v>
      </c>
      <c r="P3506" t="str">
        <f>VLOOKUP(retail_sales_2023!C3506,customers!A:J,5,)</f>
        <v>Kochi</v>
      </c>
      <c r="Q3506" t="str">
        <f>VLOOKUP(C3506,customers!A:J,10,0)</f>
        <v>Premium</v>
      </c>
    </row>
    <row r="3507" spans="1:17" x14ac:dyDescent="0.3">
      <c r="A3507" t="s">
        <v>4596</v>
      </c>
      <c r="B3507" s="1">
        <v>45187</v>
      </c>
      <c r="C3507" t="s">
        <v>1422</v>
      </c>
      <c r="D3507" t="s">
        <v>1423</v>
      </c>
      <c r="E3507" t="s">
        <v>33</v>
      </c>
      <c r="F3507" t="s">
        <v>52</v>
      </c>
      <c r="G3507" t="s">
        <v>69</v>
      </c>
      <c r="H3507">
        <v>8</v>
      </c>
      <c r="I3507">
        <v>645.16</v>
      </c>
      <c r="J3507">
        <v>0.1</v>
      </c>
      <c r="K3507">
        <v>4645.1499999999996</v>
      </c>
      <c r="L3507">
        <v>287.94</v>
      </c>
      <c r="M3507">
        <f t="shared" si="164"/>
        <v>4645.152</v>
      </c>
      <c r="N3507" t="str">
        <f t="shared" si="162"/>
        <v>Q3</v>
      </c>
      <c r="O3507" s="2">
        <f t="shared" si="163"/>
        <v>6.1987233996749307</v>
      </c>
      <c r="P3507" t="str">
        <f>VLOOKUP(retail_sales_2023!C3507,customers!A:J,5,)</f>
        <v>Mumbai</v>
      </c>
      <c r="Q3507" t="str">
        <f>VLOOKUP(C3507,customers!A:J,10,0)</f>
        <v>Premium</v>
      </c>
    </row>
    <row r="3508" spans="1:17" x14ac:dyDescent="0.3">
      <c r="A3508" t="s">
        <v>4597</v>
      </c>
      <c r="B3508" s="1">
        <v>45240</v>
      </c>
      <c r="C3508" t="s">
        <v>748</v>
      </c>
      <c r="D3508" t="s">
        <v>749</v>
      </c>
      <c r="E3508" t="s">
        <v>33</v>
      </c>
      <c r="F3508" t="s">
        <v>81</v>
      </c>
      <c r="G3508" t="s">
        <v>105</v>
      </c>
      <c r="H3508">
        <v>2</v>
      </c>
      <c r="I3508">
        <v>611.04999999999995</v>
      </c>
      <c r="J3508">
        <v>0.25</v>
      </c>
      <c r="K3508">
        <v>916.57</v>
      </c>
      <c r="L3508">
        <v>228.55</v>
      </c>
      <c r="M3508">
        <f t="shared" si="164"/>
        <v>916.57499999999993</v>
      </c>
      <c r="N3508" t="str">
        <f t="shared" si="162"/>
        <v>Q4</v>
      </c>
      <c r="O3508" s="2">
        <f t="shared" si="163"/>
        <v>24.935356819446415</v>
      </c>
      <c r="P3508" t="str">
        <f>VLOOKUP(retail_sales_2023!C3508,customers!A:J,5,)</f>
        <v>Surat</v>
      </c>
      <c r="Q3508" t="str">
        <f>VLOOKUP(C3508,customers!A:J,10,0)</f>
        <v>Premium</v>
      </c>
    </row>
    <row r="3509" spans="1:17" x14ac:dyDescent="0.3">
      <c r="A3509" t="s">
        <v>4598</v>
      </c>
      <c r="B3509" s="1">
        <v>45239</v>
      </c>
      <c r="C3509" t="s">
        <v>2379</v>
      </c>
      <c r="D3509" t="s">
        <v>2380</v>
      </c>
      <c r="E3509" t="s">
        <v>21</v>
      </c>
      <c r="F3509" t="s">
        <v>38</v>
      </c>
      <c r="G3509" t="s">
        <v>48</v>
      </c>
      <c r="H3509">
        <v>5</v>
      </c>
      <c r="I3509">
        <v>3879.37</v>
      </c>
      <c r="J3509">
        <v>0.2</v>
      </c>
      <c r="K3509">
        <v>15517.48</v>
      </c>
      <c r="L3509">
        <v>3408.75</v>
      </c>
      <c r="M3509">
        <f t="shared" si="164"/>
        <v>15517.48</v>
      </c>
      <c r="N3509" t="str">
        <f t="shared" si="162"/>
        <v>Q4</v>
      </c>
      <c r="O3509" s="2">
        <f t="shared" si="163"/>
        <v>21.967162193861377</v>
      </c>
      <c r="P3509" t="str">
        <f>VLOOKUP(retail_sales_2023!C3509,customers!A:J,5,)</f>
        <v>Bhubaneswar</v>
      </c>
      <c r="Q3509" t="str">
        <f>VLOOKUP(C3509,customers!A:J,10,0)</f>
        <v>Premium</v>
      </c>
    </row>
    <row r="3510" spans="1:17" x14ac:dyDescent="0.3">
      <c r="A3510" t="s">
        <v>4599</v>
      </c>
      <c r="B3510" s="1">
        <v>45174</v>
      </c>
      <c r="C3510" t="s">
        <v>2593</v>
      </c>
      <c r="D3510" t="s">
        <v>2594</v>
      </c>
      <c r="E3510" t="s">
        <v>15</v>
      </c>
      <c r="F3510" t="s">
        <v>52</v>
      </c>
      <c r="G3510" t="s">
        <v>133</v>
      </c>
      <c r="H3510">
        <v>5</v>
      </c>
      <c r="I3510">
        <v>108.43</v>
      </c>
      <c r="J3510">
        <v>0.2</v>
      </c>
      <c r="K3510">
        <v>433.72</v>
      </c>
      <c r="L3510">
        <v>41.72</v>
      </c>
      <c r="M3510">
        <f t="shared" si="164"/>
        <v>433.72000000000008</v>
      </c>
      <c r="N3510" t="str">
        <f t="shared" si="162"/>
        <v>Q3</v>
      </c>
      <c r="O3510" s="2">
        <f t="shared" si="163"/>
        <v>9.6191091026468687</v>
      </c>
      <c r="P3510" t="str">
        <f>VLOOKUP(retail_sales_2023!C3510,customers!A:J,5,)</f>
        <v>Chennai</v>
      </c>
      <c r="Q3510" t="str">
        <f>VLOOKUP(C3510,customers!A:J,10,0)</f>
        <v>Premium</v>
      </c>
    </row>
    <row r="3511" spans="1:17" x14ac:dyDescent="0.3">
      <c r="A3511" t="s">
        <v>4600</v>
      </c>
      <c r="B3511" s="1">
        <v>45145</v>
      </c>
      <c r="C3511" t="s">
        <v>1285</v>
      </c>
      <c r="D3511" t="s">
        <v>1286</v>
      </c>
      <c r="E3511" t="s">
        <v>27</v>
      </c>
      <c r="F3511" t="s">
        <v>28</v>
      </c>
      <c r="G3511" t="s">
        <v>97</v>
      </c>
      <c r="H3511">
        <v>5</v>
      </c>
      <c r="I3511">
        <v>1602.12</v>
      </c>
      <c r="J3511">
        <v>0</v>
      </c>
      <c r="K3511">
        <v>8010.6</v>
      </c>
      <c r="L3511">
        <v>1791.16</v>
      </c>
      <c r="M3511">
        <f t="shared" si="164"/>
        <v>8010.5999999999995</v>
      </c>
      <c r="N3511" t="str">
        <f t="shared" si="162"/>
        <v>Q3</v>
      </c>
      <c r="O3511" s="2">
        <f t="shared" si="163"/>
        <v>22.359873168052331</v>
      </c>
      <c r="P3511" t="str">
        <f>VLOOKUP(retail_sales_2023!C3511,customers!A:J,5,)</f>
        <v>Chandigarh</v>
      </c>
      <c r="Q3511" t="str">
        <f>VLOOKUP(C3511,customers!A:J,10,0)</f>
        <v>Occasional</v>
      </c>
    </row>
    <row r="3512" spans="1:17" x14ac:dyDescent="0.3">
      <c r="A3512" t="s">
        <v>4601</v>
      </c>
      <c r="B3512" s="1">
        <v>45229</v>
      </c>
      <c r="C3512" t="s">
        <v>2123</v>
      </c>
      <c r="D3512" t="s">
        <v>2124</v>
      </c>
      <c r="E3512" t="s">
        <v>33</v>
      </c>
      <c r="F3512" t="s">
        <v>16</v>
      </c>
      <c r="G3512" t="s">
        <v>17</v>
      </c>
      <c r="H3512">
        <v>2</v>
      </c>
      <c r="I3512">
        <v>372.18</v>
      </c>
      <c r="J3512">
        <v>0.15</v>
      </c>
      <c r="K3512">
        <v>632.71</v>
      </c>
      <c r="L3512">
        <v>205.64</v>
      </c>
      <c r="M3512">
        <f t="shared" si="164"/>
        <v>632.70600000000002</v>
      </c>
      <c r="N3512" t="str">
        <f t="shared" si="162"/>
        <v>Q4</v>
      </c>
      <c r="O3512" s="2">
        <f t="shared" si="163"/>
        <v>32.501461965197322</v>
      </c>
      <c r="P3512" t="str">
        <f>VLOOKUP(retail_sales_2023!C3512,customers!A:J,5,)</f>
        <v>Ahmedabad</v>
      </c>
      <c r="Q3512" t="str">
        <f>VLOOKUP(C3512,customers!A:J,10,0)</f>
        <v>Occasional</v>
      </c>
    </row>
    <row r="3513" spans="1:17" x14ac:dyDescent="0.3">
      <c r="A3513" t="s">
        <v>4602</v>
      </c>
      <c r="B3513" s="1">
        <v>45093</v>
      </c>
      <c r="C3513" t="s">
        <v>1872</v>
      </c>
      <c r="D3513" t="s">
        <v>1873</v>
      </c>
      <c r="E3513" t="s">
        <v>33</v>
      </c>
      <c r="F3513" t="s">
        <v>52</v>
      </c>
      <c r="G3513" t="s">
        <v>133</v>
      </c>
      <c r="H3513">
        <v>6</v>
      </c>
      <c r="I3513">
        <v>386.37</v>
      </c>
      <c r="J3513">
        <v>0.15</v>
      </c>
      <c r="K3513">
        <v>1970.49</v>
      </c>
      <c r="L3513">
        <v>132.12</v>
      </c>
      <c r="M3513">
        <f t="shared" si="164"/>
        <v>1970.4870000000001</v>
      </c>
      <c r="N3513" t="str">
        <f t="shared" si="162"/>
        <v>Q2</v>
      </c>
      <c r="O3513" s="2">
        <f t="shared" si="163"/>
        <v>6.7049312607524021</v>
      </c>
      <c r="P3513" t="str">
        <f>VLOOKUP(retail_sales_2023!C3513,customers!A:J,5,)</f>
        <v>Surat</v>
      </c>
      <c r="Q3513" t="str">
        <f>VLOOKUP(C3513,customers!A:J,10,0)</f>
        <v>Premium</v>
      </c>
    </row>
    <row r="3514" spans="1:17" x14ac:dyDescent="0.3">
      <c r="A3514" t="s">
        <v>4603</v>
      </c>
      <c r="B3514" s="1">
        <v>45157</v>
      </c>
      <c r="C3514" t="s">
        <v>1814</v>
      </c>
      <c r="D3514" t="s">
        <v>1815</v>
      </c>
      <c r="E3514" t="s">
        <v>27</v>
      </c>
      <c r="F3514" t="s">
        <v>16</v>
      </c>
      <c r="G3514" t="s">
        <v>286</v>
      </c>
      <c r="H3514">
        <v>4</v>
      </c>
      <c r="I3514">
        <v>957.01</v>
      </c>
      <c r="J3514">
        <v>0.1</v>
      </c>
      <c r="K3514">
        <v>3445.24</v>
      </c>
      <c r="L3514">
        <v>-495.51</v>
      </c>
      <c r="M3514">
        <f t="shared" si="164"/>
        <v>3445.2359999999999</v>
      </c>
      <c r="N3514" t="str">
        <f t="shared" si="162"/>
        <v>Q3</v>
      </c>
      <c r="O3514" s="2">
        <f t="shared" si="163"/>
        <v>-14.382452311014617</v>
      </c>
      <c r="P3514" t="str">
        <f>VLOOKUP(retail_sales_2023!C3514,customers!A:J,5,)</f>
        <v>Coimbatore</v>
      </c>
      <c r="Q3514" t="str">
        <f>VLOOKUP(C3514,customers!A:J,10,0)</f>
        <v>Regular</v>
      </c>
    </row>
    <row r="3515" spans="1:17" x14ac:dyDescent="0.3">
      <c r="A3515" t="s">
        <v>4604</v>
      </c>
      <c r="B3515" s="1">
        <v>44955</v>
      </c>
      <c r="C3515" t="s">
        <v>1827</v>
      </c>
      <c r="D3515" t="s">
        <v>1828</v>
      </c>
      <c r="E3515" t="s">
        <v>33</v>
      </c>
      <c r="F3515" t="s">
        <v>52</v>
      </c>
      <c r="G3515" t="s">
        <v>235</v>
      </c>
      <c r="H3515">
        <v>6</v>
      </c>
      <c r="I3515">
        <v>84</v>
      </c>
      <c r="J3515">
        <v>0.05</v>
      </c>
      <c r="K3515">
        <v>478.8</v>
      </c>
      <c r="L3515">
        <v>32.270000000000003</v>
      </c>
      <c r="M3515">
        <f t="shared" si="164"/>
        <v>478.79999999999995</v>
      </c>
      <c r="N3515" t="str">
        <f t="shared" si="162"/>
        <v>Q1</v>
      </c>
      <c r="O3515" s="2">
        <f t="shared" si="163"/>
        <v>6.7397660818713456</v>
      </c>
      <c r="P3515" t="str">
        <f>VLOOKUP(retail_sales_2023!C3515,customers!A:J,5,)</f>
        <v>Mumbai</v>
      </c>
      <c r="Q3515" t="str">
        <f>VLOOKUP(C3515,customers!A:J,10,0)</f>
        <v>Regular</v>
      </c>
    </row>
    <row r="3516" spans="1:17" x14ac:dyDescent="0.3">
      <c r="A3516" t="s">
        <v>4605</v>
      </c>
      <c r="B3516" s="1">
        <v>45235</v>
      </c>
      <c r="C3516" t="s">
        <v>842</v>
      </c>
      <c r="D3516" t="s">
        <v>843</v>
      </c>
      <c r="E3516" t="s">
        <v>33</v>
      </c>
      <c r="F3516" t="s">
        <v>22</v>
      </c>
      <c r="G3516" t="s">
        <v>423</v>
      </c>
      <c r="H3516">
        <v>3</v>
      </c>
      <c r="I3516">
        <v>29847.15</v>
      </c>
      <c r="J3516">
        <v>0.1</v>
      </c>
      <c r="K3516">
        <v>80587.31</v>
      </c>
      <c r="L3516">
        <v>25805.45</v>
      </c>
      <c r="M3516">
        <f t="shared" si="164"/>
        <v>80587.305000000008</v>
      </c>
      <c r="N3516" t="str">
        <f t="shared" si="162"/>
        <v>Q4</v>
      </c>
      <c r="O3516" s="2">
        <f t="shared" si="163"/>
        <v>32.021728979413759</v>
      </c>
      <c r="P3516" t="str">
        <f>VLOOKUP(retail_sales_2023!C3516,customers!A:J,5,)</f>
        <v>Mumbai</v>
      </c>
      <c r="Q3516" t="str">
        <f>VLOOKUP(C3516,customers!A:J,10,0)</f>
        <v>Occasional</v>
      </c>
    </row>
    <row r="3517" spans="1:17" x14ac:dyDescent="0.3">
      <c r="A3517" t="s">
        <v>4606</v>
      </c>
      <c r="B3517" s="1">
        <v>45068</v>
      </c>
      <c r="C3517" t="s">
        <v>382</v>
      </c>
      <c r="D3517" t="s">
        <v>383</v>
      </c>
      <c r="E3517" t="s">
        <v>27</v>
      </c>
      <c r="F3517" t="s">
        <v>52</v>
      </c>
      <c r="G3517" t="s">
        <v>235</v>
      </c>
      <c r="H3517">
        <v>8</v>
      </c>
      <c r="I3517">
        <v>675.93</v>
      </c>
      <c r="J3517">
        <v>0</v>
      </c>
      <c r="K3517">
        <v>5407.44</v>
      </c>
      <c r="L3517">
        <v>462.32</v>
      </c>
      <c r="M3517">
        <f t="shared" si="164"/>
        <v>5407.44</v>
      </c>
      <c r="N3517" t="str">
        <f t="shared" si="162"/>
        <v>Q2</v>
      </c>
      <c r="O3517" s="2">
        <f t="shared" si="163"/>
        <v>8.549701892207775</v>
      </c>
      <c r="P3517" t="str">
        <f>VLOOKUP(retail_sales_2023!C3517,customers!A:J,5,)</f>
        <v>Jaipur</v>
      </c>
      <c r="Q3517" t="str">
        <f>VLOOKUP(C3517,customers!A:J,10,0)</f>
        <v>Regular</v>
      </c>
    </row>
    <row r="3518" spans="1:17" x14ac:dyDescent="0.3">
      <c r="A3518" t="s">
        <v>4607</v>
      </c>
      <c r="B3518" s="1">
        <v>45259</v>
      </c>
      <c r="C3518" t="s">
        <v>354</v>
      </c>
      <c r="D3518" t="s">
        <v>355</v>
      </c>
      <c r="E3518" t="s">
        <v>21</v>
      </c>
      <c r="F3518" t="s">
        <v>28</v>
      </c>
      <c r="G3518" t="s">
        <v>97</v>
      </c>
      <c r="H3518">
        <v>3</v>
      </c>
      <c r="I3518">
        <v>3041.04</v>
      </c>
      <c r="J3518">
        <v>0.15</v>
      </c>
      <c r="K3518">
        <v>7754.65</v>
      </c>
      <c r="L3518">
        <v>2154.52</v>
      </c>
      <c r="M3518">
        <f t="shared" si="164"/>
        <v>7754.6519999999991</v>
      </c>
      <c r="N3518" t="str">
        <f t="shared" si="162"/>
        <v>Q4</v>
      </c>
      <c r="O3518" s="2">
        <f t="shared" si="163"/>
        <v>27.783587911769068</v>
      </c>
      <c r="P3518" t="str">
        <f>VLOOKUP(retail_sales_2023!C3518,customers!A:J,5,)</f>
        <v>Ranchi</v>
      </c>
      <c r="Q3518" t="str">
        <f>VLOOKUP(C3518,customers!A:J,10,0)</f>
        <v>Premium</v>
      </c>
    </row>
    <row r="3519" spans="1:17" x14ac:dyDescent="0.3">
      <c r="A3519" t="s">
        <v>4608</v>
      </c>
      <c r="B3519" s="1">
        <v>45205</v>
      </c>
      <c r="C3519" t="s">
        <v>698</v>
      </c>
      <c r="D3519" t="s">
        <v>699</v>
      </c>
      <c r="E3519" t="s">
        <v>27</v>
      </c>
      <c r="F3519" t="s">
        <v>43</v>
      </c>
      <c r="G3519" t="s">
        <v>128</v>
      </c>
      <c r="H3519">
        <v>4</v>
      </c>
      <c r="I3519">
        <v>78975.320000000007</v>
      </c>
      <c r="J3519">
        <v>0.1</v>
      </c>
      <c r="K3519">
        <v>284311.15000000002</v>
      </c>
      <c r="L3519">
        <v>29353.02</v>
      </c>
      <c r="M3519">
        <f t="shared" si="164"/>
        <v>284311.15200000006</v>
      </c>
      <c r="N3519" t="str">
        <f t="shared" si="162"/>
        <v>Q4</v>
      </c>
      <c r="O3519" s="2">
        <f t="shared" si="163"/>
        <v>10.324259178720215</v>
      </c>
      <c r="P3519" t="str">
        <f>VLOOKUP(retail_sales_2023!C3519,customers!A:J,5,)</f>
        <v>Jaipur</v>
      </c>
      <c r="Q3519" t="str">
        <f>VLOOKUP(C3519,customers!A:J,10,0)</f>
        <v>Premium</v>
      </c>
    </row>
    <row r="3520" spans="1:17" x14ac:dyDescent="0.3">
      <c r="A3520" t="s">
        <v>4609</v>
      </c>
      <c r="B3520" s="1">
        <v>44999</v>
      </c>
      <c r="C3520" t="s">
        <v>1974</v>
      </c>
      <c r="D3520" t="s">
        <v>1975</v>
      </c>
      <c r="E3520" t="s">
        <v>15</v>
      </c>
      <c r="F3520" t="s">
        <v>38</v>
      </c>
      <c r="G3520" t="s">
        <v>90</v>
      </c>
      <c r="H3520">
        <v>5</v>
      </c>
      <c r="I3520">
        <v>620.54</v>
      </c>
      <c r="J3520">
        <v>0</v>
      </c>
      <c r="K3520">
        <v>3102.7</v>
      </c>
      <c r="L3520">
        <v>1074.45</v>
      </c>
      <c r="M3520">
        <f t="shared" si="164"/>
        <v>3102.7</v>
      </c>
      <c r="N3520" t="str">
        <f t="shared" si="162"/>
        <v>Q1</v>
      </c>
      <c r="O3520" s="2">
        <f t="shared" si="163"/>
        <v>34.629516227801595</v>
      </c>
      <c r="P3520" t="str">
        <f>VLOOKUP(retail_sales_2023!C3520,customers!A:J,5,)</f>
        <v>Kochi</v>
      </c>
      <c r="Q3520" t="str">
        <f>VLOOKUP(C3520,customers!A:J,10,0)</f>
        <v>Premium</v>
      </c>
    </row>
    <row r="3521" spans="1:17" x14ac:dyDescent="0.3">
      <c r="A3521" t="s">
        <v>4610</v>
      </c>
      <c r="B3521" s="1">
        <v>45100</v>
      </c>
      <c r="C3521" t="s">
        <v>1292</v>
      </c>
      <c r="D3521" t="s">
        <v>1293</v>
      </c>
      <c r="E3521" t="s">
        <v>15</v>
      </c>
      <c r="F3521" t="s">
        <v>52</v>
      </c>
      <c r="G3521" t="s">
        <v>268</v>
      </c>
      <c r="H3521">
        <v>4</v>
      </c>
      <c r="I3521">
        <v>165.23</v>
      </c>
      <c r="J3521">
        <v>0.1</v>
      </c>
      <c r="K3521">
        <v>594.83000000000004</v>
      </c>
      <c r="L3521">
        <v>45.81</v>
      </c>
      <c r="M3521">
        <f t="shared" si="164"/>
        <v>594.82799999999997</v>
      </c>
      <c r="N3521" t="str">
        <f t="shared" si="162"/>
        <v>Q2</v>
      </c>
      <c r="O3521" s="2">
        <f t="shared" si="163"/>
        <v>7.7013600524519612</v>
      </c>
      <c r="P3521" t="str">
        <f>VLOOKUP(retail_sales_2023!C3521,customers!A:J,5,)</f>
        <v>Hyderabad</v>
      </c>
      <c r="Q3521" t="str">
        <f>VLOOKUP(C3521,customers!A:J,10,0)</f>
        <v>Premium</v>
      </c>
    </row>
    <row r="3522" spans="1:17" x14ac:dyDescent="0.3">
      <c r="A3522" t="s">
        <v>4611</v>
      </c>
      <c r="B3522" s="1">
        <v>45148</v>
      </c>
      <c r="C3522" t="s">
        <v>2233</v>
      </c>
      <c r="D3522" t="s">
        <v>2234</v>
      </c>
      <c r="E3522" t="s">
        <v>27</v>
      </c>
      <c r="F3522" t="s">
        <v>52</v>
      </c>
      <c r="G3522" t="s">
        <v>169</v>
      </c>
      <c r="H3522">
        <v>7</v>
      </c>
      <c r="I3522">
        <v>312.17</v>
      </c>
      <c r="J3522">
        <v>0.05</v>
      </c>
      <c r="K3522">
        <v>2075.9299999999998</v>
      </c>
      <c r="L3522">
        <v>146.86000000000001</v>
      </c>
      <c r="M3522">
        <f t="shared" si="164"/>
        <v>2075.9304999999999</v>
      </c>
      <c r="N3522" t="str">
        <f t="shared" si="162"/>
        <v>Q3</v>
      </c>
      <c r="O3522" s="2">
        <f t="shared" si="163"/>
        <v>7.0744196576955884</v>
      </c>
      <c r="P3522" t="str">
        <f>VLOOKUP(retail_sales_2023!C3522,customers!A:J,5,)</f>
        <v>Delhi</v>
      </c>
      <c r="Q3522" t="str">
        <f>VLOOKUP(C3522,customers!A:J,10,0)</f>
        <v>Regular</v>
      </c>
    </row>
    <row r="3523" spans="1:17" x14ac:dyDescent="0.3">
      <c r="A3523" t="s">
        <v>4612</v>
      </c>
      <c r="B3523" s="1">
        <v>45203</v>
      </c>
      <c r="C3523" t="s">
        <v>654</v>
      </c>
      <c r="D3523" t="s">
        <v>655</v>
      </c>
      <c r="E3523" t="s">
        <v>15</v>
      </c>
      <c r="F3523" t="s">
        <v>81</v>
      </c>
      <c r="G3523" t="s">
        <v>239</v>
      </c>
      <c r="H3523">
        <v>5</v>
      </c>
      <c r="I3523">
        <v>2158.38</v>
      </c>
      <c r="J3523">
        <v>0.2</v>
      </c>
      <c r="K3523">
        <v>8633.52</v>
      </c>
      <c r="L3523">
        <v>2591.4299999999998</v>
      </c>
      <c r="M3523">
        <f t="shared" si="164"/>
        <v>8633.5200000000023</v>
      </c>
      <c r="N3523" t="str">
        <f t="shared" ref="N3523:N3586" si="165">"Q"&amp;ROUNDUP(MONTH(B3523)/3,0)</f>
        <v>Q4</v>
      </c>
      <c r="O3523" s="2">
        <f t="shared" ref="O3523:O3586" si="166">(L3523/K3523)*100</f>
        <v>30.015914713813135</v>
      </c>
      <c r="P3523" t="str">
        <f>VLOOKUP(retail_sales_2023!C3523,customers!A:J,5,)</f>
        <v>Kochi</v>
      </c>
      <c r="Q3523" t="str">
        <f>VLOOKUP(C3523,customers!A:J,10,0)</f>
        <v>Premium</v>
      </c>
    </row>
    <row r="3524" spans="1:17" x14ac:dyDescent="0.3">
      <c r="A3524" t="s">
        <v>4613</v>
      </c>
      <c r="B3524" s="1">
        <v>44951</v>
      </c>
      <c r="C3524" t="s">
        <v>1292</v>
      </c>
      <c r="D3524" t="s">
        <v>1293</v>
      </c>
      <c r="E3524" t="s">
        <v>15</v>
      </c>
      <c r="F3524" t="s">
        <v>38</v>
      </c>
      <c r="G3524" t="s">
        <v>77</v>
      </c>
      <c r="H3524">
        <v>4</v>
      </c>
      <c r="I3524">
        <v>2968.7</v>
      </c>
      <c r="J3524">
        <v>0</v>
      </c>
      <c r="K3524">
        <v>11874.8</v>
      </c>
      <c r="L3524">
        <v>4063.26</v>
      </c>
      <c r="M3524">
        <f t="shared" si="164"/>
        <v>11874.8</v>
      </c>
      <c r="N3524" t="str">
        <f t="shared" si="165"/>
        <v>Q1</v>
      </c>
      <c r="O3524" s="2">
        <f t="shared" si="166"/>
        <v>34.217502610570286</v>
      </c>
      <c r="P3524" t="str">
        <f>VLOOKUP(retail_sales_2023!C3524,customers!A:J,5,)</f>
        <v>Hyderabad</v>
      </c>
      <c r="Q3524" t="str">
        <f>VLOOKUP(C3524,customers!A:J,10,0)</f>
        <v>Premium</v>
      </c>
    </row>
    <row r="3525" spans="1:17" x14ac:dyDescent="0.3">
      <c r="A3525" t="s">
        <v>4614</v>
      </c>
      <c r="B3525" s="1">
        <v>45285</v>
      </c>
      <c r="C3525" t="s">
        <v>1120</v>
      </c>
      <c r="D3525" t="s">
        <v>1121</v>
      </c>
      <c r="E3525" t="s">
        <v>33</v>
      </c>
      <c r="F3525" t="s">
        <v>52</v>
      </c>
      <c r="G3525" t="s">
        <v>226</v>
      </c>
      <c r="H3525">
        <v>5</v>
      </c>
      <c r="I3525">
        <v>288.54000000000002</v>
      </c>
      <c r="J3525">
        <v>0.3</v>
      </c>
      <c r="K3525">
        <v>1009.89</v>
      </c>
      <c r="L3525">
        <v>73.64</v>
      </c>
      <c r="M3525">
        <f t="shared" ref="M3525:M3588" si="167">H3525*I3525*(1-J3525)</f>
        <v>1009.89</v>
      </c>
      <c r="N3525" t="str">
        <f t="shared" si="165"/>
        <v>Q4</v>
      </c>
      <c r="O3525" s="2">
        <f t="shared" si="166"/>
        <v>7.2918832744160254</v>
      </c>
      <c r="P3525" t="str">
        <f>VLOOKUP(retail_sales_2023!C3525,customers!A:J,5,)</f>
        <v>Nagpur</v>
      </c>
      <c r="Q3525" t="str">
        <f>VLOOKUP(C3525,customers!A:J,10,0)</f>
        <v>Regular</v>
      </c>
    </row>
    <row r="3526" spans="1:17" x14ac:dyDescent="0.3">
      <c r="A3526" t="s">
        <v>4615</v>
      </c>
      <c r="B3526" s="1">
        <v>44985</v>
      </c>
      <c r="C3526" t="s">
        <v>745</v>
      </c>
      <c r="D3526" t="s">
        <v>746</v>
      </c>
      <c r="E3526" t="s">
        <v>33</v>
      </c>
      <c r="F3526" t="s">
        <v>28</v>
      </c>
      <c r="G3526" t="s">
        <v>439</v>
      </c>
      <c r="H3526">
        <v>5</v>
      </c>
      <c r="I3526">
        <v>2579.4</v>
      </c>
      <c r="J3526">
        <v>0.15</v>
      </c>
      <c r="K3526">
        <v>10962.45</v>
      </c>
      <c r="L3526">
        <v>3024.67</v>
      </c>
      <c r="M3526">
        <f t="shared" si="167"/>
        <v>10962.449999999999</v>
      </c>
      <c r="N3526" t="str">
        <f t="shared" si="165"/>
        <v>Q1</v>
      </c>
      <c r="O3526" s="2">
        <f t="shared" si="166"/>
        <v>27.591186276790314</v>
      </c>
      <c r="P3526" t="str">
        <f>VLOOKUP(retail_sales_2023!C3526,customers!A:J,5,)</f>
        <v>Ahmedabad</v>
      </c>
      <c r="Q3526" t="str">
        <f>VLOOKUP(C3526,customers!A:J,10,0)</f>
        <v>Regular</v>
      </c>
    </row>
    <row r="3527" spans="1:17" x14ac:dyDescent="0.3">
      <c r="A3527" t="s">
        <v>4616</v>
      </c>
      <c r="B3527" s="1">
        <v>45094</v>
      </c>
      <c r="C3527" t="s">
        <v>538</v>
      </c>
      <c r="D3527" t="s">
        <v>539</v>
      </c>
      <c r="E3527" t="s">
        <v>33</v>
      </c>
      <c r="F3527" t="s">
        <v>22</v>
      </c>
      <c r="G3527" t="s">
        <v>315</v>
      </c>
      <c r="H3527">
        <v>3</v>
      </c>
      <c r="I3527">
        <v>40348.04</v>
      </c>
      <c r="J3527">
        <v>0.15</v>
      </c>
      <c r="K3527">
        <v>102887.5</v>
      </c>
      <c r="L3527">
        <v>27651.79</v>
      </c>
      <c r="M3527">
        <f t="shared" si="167"/>
        <v>102887.50199999999</v>
      </c>
      <c r="N3527" t="str">
        <f t="shared" si="165"/>
        <v>Q2</v>
      </c>
      <c r="O3527" s="2">
        <f t="shared" si="166"/>
        <v>26.875752642449278</v>
      </c>
      <c r="P3527" t="str">
        <f>VLOOKUP(retail_sales_2023!C3527,customers!A:J,5,)</f>
        <v>Mumbai</v>
      </c>
      <c r="Q3527" t="str">
        <f>VLOOKUP(C3527,customers!A:J,10,0)</f>
        <v>Premium</v>
      </c>
    </row>
    <row r="3528" spans="1:17" x14ac:dyDescent="0.3">
      <c r="A3528" t="s">
        <v>4617</v>
      </c>
      <c r="B3528" s="1">
        <v>44984</v>
      </c>
      <c r="C3528" t="s">
        <v>2741</v>
      </c>
      <c r="D3528" t="s">
        <v>2742</v>
      </c>
      <c r="E3528" t="s">
        <v>15</v>
      </c>
      <c r="F3528" t="s">
        <v>52</v>
      </c>
      <c r="G3528" t="s">
        <v>69</v>
      </c>
      <c r="H3528">
        <v>4</v>
      </c>
      <c r="I3528">
        <v>586.39</v>
      </c>
      <c r="J3528">
        <v>0.25</v>
      </c>
      <c r="K3528">
        <v>1759.17</v>
      </c>
      <c r="L3528">
        <v>180.14</v>
      </c>
      <c r="M3528">
        <f t="shared" si="167"/>
        <v>1759.17</v>
      </c>
      <c r="N3528" t="str">
        <f t="shared" si="165"/>
        <v>Q1</v>
      </c>
      <c r="O3528" s="2">
        <f t="shared" si="166"/>
        <v>10.240056390229482</v>
      </c>
      <c r="P3528" t="str">
        <f>VLOOKUP(retail_sales_2023!C3528,customers!A:J,5,)</f>
        <v>Chennai</v>
      </c>
      <c r="Q3528" t="str">
        <f>VLOOKUP(C3528,customers!A:J,10,0)</f>
        <v>Regular</v>
      </c>
    </row>
    <row r="3529" spans="1:17" x14ac:dyDescent="0.3">
      <c r="A3529" t="s">
        <v>4618</v>
      </c>
      <c r="B3529" s="1">
        <v>44978</v>
      </c>
      <c r="C3529" t="s">
        <v>521</v>
      </c>
      <c r="D3529" t="s">
        <v>522</v>
      </c>
      <c r="E3529" t="s">
        <v>21</v>
      </c>
      <c r="F3529" t="s">
        <v>22</v>
      </c>
      <c r="G3529" t="s">
        <v>423</v>
      </c>
      <c r="H3529">
        <v>4</v>
      </c>
      <c r="I3529">
        <v>35787.31</v>
      </c>
      <c r="J3529">
        <v>0.1</v>
      </c>
      <c r="K3529">
        <v>128834.32</v>
      </c>
      <c r="L3529">
        <v>33399.21</v>
      </c>
      <c r="M3529">
        <f t="shared" si="167"/>
        <v>128834.31599999999</v>
      </c>
      <c r="N3529" t="str">
        <f t="shared" si="165"/>
        <v>Q1</v>
      </c>
      <c r="O3529" s="2">
        <f t="shared" si="166"/>
        <v>25.924155923670028</v>
      </c>
      <c r="P3529" t="str">
        <f>VLOOKUP(retail_sales_2023!C3529,customers!A:J,5,)</f>
        <v>Patna</v>
      </c>
      <c r="Q3529" t="str">
        <f>VLOOKUP(C3529,customers!A:J,10,0)</f>
        <v>Regular</v>
      </c>
    </row>
    <row r="3530" spans="1:17" x14ac:dyDescent="0.3">
      <c r="A3530" t="s">
        <v>4619</v>
      </c>
      <c r="B3530" s="1">
        <v>44970</v>
      </c>
      <c r="C3530" t="s">
        <v>1025</v>
      </c>
      <c r="D3530" t="s">
        <v>1026</v>
      </c>
      <c r="E3530" t="s">
        <v>27</v>
      </c>
      <c r="F3530" t="s">
        <v>81</v>
      </c>
      <c r="G3530" t="s">
        <v>150</v>
      </c>
      <c r="H3530">
        <v>5</v>
      </c>
      <c r="I3530">
        <v>2225.48</v>
      </c>
      <c r="J3530">
        <v>0.15</v>
      </c>
      <c r="K3530">
        <v>9458.2900000000009</v>
      </c>
      <c r="L3530">
        <v>3331.83</v>
      </c>
      <c r="M3530">
        <f t="shared" si="167"/>
        <v>9458.2899999999991</v>
      </c>
      <c r="N3530" t="str">
        <f t="shared" si="165"/>
        <v>Q1</v>
      </c>
      <c r="O3530" s="2">
        <f t="shared" si="166"/>
        <v>35.226557866168193</v>
      </c>
      <c r="P3530" t="str">
        <f>VLOOKUP(retail_sales_2023!C3530,customers!A:J,5,)</f>
        <v>Jaipur</v>
      </c>
      <c r="Q3530" t="str">
        <f>VLOOKUP(C3530,customers!A:J,10,0)</f>
        <v>Premium</v>
      </c>
    </row>
    <row r="3531" spans="1:17" x14ac:dyDescent="0.3">
      <c r="A3531" t="s">
        <v>4620</v>
      </c>
      <c r="B3531" s="1">
        <v>45079</v>
      </c>
      <c r="C3531" t="s">
        <v>1896</v>
      </c>
      <c r="D3531" t="s">
        <v>1897</v>
      </c>
      <c r="E3531" t="s">
        <v>33</v>
      </c>
      <c r="F3531" t="s">
        <v>28</v>
      </c>
      <c r="G3531" t="s">
        <v>439</v>
      </c>
      <c r="H3531">
        <v>1</v>
      </c>
      <c r="I3531">
        <v>4423.74</v>
      </c>
      <c r="J3531">
        <v>0.3</v>
      </c>
      <c r="K3531">
        <v>3096.62</v>
      </c>
      <c r="L3531">
        <v>524.71</v>
      </c>
      <c r="M3531">
        <f t="shared" si="167"/>
        <v>3096.6179999999995</v>
      </c>
      <c r="N3531" t="str">
        <f t="shared" si="165"/>
        <v>Q2</v>
      </c>
      <c r="O3531" s="2">
        <f t="shared" si="166"/>
        <v>16.944604116746646</v>
      </c>
      <c r="P3531" t="str">
        <f>VLOOKUP(retail_sales_2023!C3531,customers!A:J,5,)</f>
        <v>Mumbai</v>
      </c>
      <c r="Q3531" t="str">
        <f>VLOOKUP(C3531,customers!A:J,10,0)</f>
        <v>Premium</v>
      </c>
    </row>
    <row r="3532" spans="1:17" x14ac:dyDescent="0.3">
      <c r="A3532" t="s">
        <v>4621</v>
      </c>
      <c r="B3532" s="1">
        <v>45006</v>
      </c>
      <c r="C3532" t="s">
        <v>13</v>
      </c>
      <c r="D3532" t="s">
        <v>14</v>
      </c>
      <c r="E3532" t="s">
        <v>15</v>
      </c>
      <c r="F3532" t="s">
        <v>52</v>
      </c>
      <c r="G3532" t="s">
        <v>169</v>
      </c>
      <c r="H3532">
        <v>8</v>
      </c>
      <c r="I3532">
        <v>368.06</v>
      </c>
      <c r="J3532">
        <v>0</v>
      </c>
      <c r="K3532">
        <v>2944.48</v>
      </c>
      <c r="L3532">
        <v>189.06</v>
      </c>
      <c r="M3532">
        <f t="shared" si="167"/>
        <v>2944.48</v>
      </c>
      <c r="N3532" t="str">
        <f t="shared" si="165"/>
        <v>Q1</v>
      </c>
      <c r="O3532" s="2">
        <f t="shared" si="166"/>
        <v>6.4208281258490461</v>
      </c>
      <c r="P3532" t="str">
        <f>VLOOKUP(retail_sales_2023!C3532,customers!A:J,5,)</f>
        <v>Kochi</v>
      </c>
      <c r="Q3532" t="str">
        <f>VLOOKUP(C3532,customers!A:J,10,0)</f>
        <v>Regular</v>
      </c>
    </row>
    <row r="3533" spans="1:17" x14ac:dyDescent="0.3">
      <c r="A3533" t="s">
        <v>4622</v>
      </c>
      <c r="B3533" s="1">
        <v>44969</v>
      </c>
      <c r="C3533" t="s">
        <v>732</v>
      </c>
      <c r="D3533" t="s">
        <v>733</v>
      </c>
      <c r="E3533" t="s">
        <v>15</v>
      </c>
      <c r="F3533" t="s">
        <v>38</v>
      </c>
      <c r="G3533" t="s">
        <v>141</v>
      </c>
      <c r="H3533">
        <v>2</v>
      </c>
      <c r="I3533">
        <v>3444.75</v>
      </c>
      <c r="J3533">
        <v>0.05</v>
      </c>
      <c r="K3533">
        <v>6545.02</v>
      </c>
      <c r="L3533">
        <v>2315.11</v>
      </c>
      <c r="M3533">
        <f t="shared" si="167"/>
        <v>6545.0249999999996</v>
      </c>
      <c r="N3533" t="str">
        <f t="shared" si="165"/>
        <v>Q1</v>
      </c>
      <c r="O3533" s="2">
        <f t="shared" si="166"/>
        <v>35.372084424493735</v>
      </c>
      <c r="P3533" t="str">
        <f>VLOOKUP(retail_sales_2023!C3533,customers!A:J,5,)</f>
        <v>Kochi</v>
      </c>
      <c r="Q3533" t="str">
        <f>VLOOKUP(C3533,customers!A:J,10,0)</f>
        <v>Occasional</v>
      </c>
    </row>
    <row r="3534" spans="1:17" x14ac:dyDescent="0.3">
      <c r="A3534" t="s">
        <v>4623</v>
      </c>
      <c r="B3534" s="1">
        <v>45118</v>
      </c>
      <c r="C3534" t="s">
        <v>2521</v>
      </c>
      <c r="D3534" t="s">
        <v>2522</v>
      </c>
      <c r="E3534" t="s">
        <v>33</v>
      </c>
      <c r="F3534" t="s">
        <v>22</v>
      </c>
      <c r="G3534" t="s">
        <v>34</v>
      </c>
      <c r="H3534">
        <v>1</v>
      </c>
      <c r="I3534">
        <v>31076.49</v>
      </c>
      <c r="J3534">
        <v>0.25</v>
      </c>
      <c r="K3534">
        <v>23307.37</v>
      </c>
      <c r="L3534">
        <v>7211.22</v>
      </c>
      <c r="M3534">
        <f t="shared" si="167"/>
        <v>23307.3675</v>
      </c>
      <c r="N3534" t="str">
        <f t="shared" si="165"/>
        <v>Q3</v>
      </c>
      <c r="O3534" s="2">
        <f t="shared" si="166"/>
        <v>30.939655568174363</v>
      </c>
      <c r="P3534" t="str">
        <f>VLOOKUP(retail_sales_2023!C3534,customers!A:J,5,)</f>
        <v>Ahmedabad</v>
      </c>
      <c r="Q3534" t="str">
        <f>VLOOKUP(C3534,customers!A:J,10,0)</f>
        <v>Premium</v>
      </c>
    </row>
    <row r="3535" spans="1:17" x14ac:dyDescent="0.3">
      <c r="A3535" t="s">
        <v>4624</v>
      </c>
      <c r="B3535" s="1">
        <v>45000</v>
      </c>
      <c r="C3535" t="s">
        <v>46</v>
      </c>
      <c r="D3535" t="s">
        <v>47</v>
      </c>
      <c r="E3535" t="s">
        <v>21</v>
      </c>
      <c r="F3535" t="s">
        <v>52</v>
      </c>
      <c r="G3535" t="s">
        <v>53</v>
      </c>
      <c r="H3535">
        <v>4</v>
      </c>
      <c r="I3535">
        <v>402.1</v>
      </c>
      <c r="J3535">
        <v>0.15</v>
      </c>
      <c r="K3535">
        <v>1367.14</v>
      </c>
      <c r="L3535">
        <v>80.28</v>
      </c>
      <c r="M3535">
        <f t="shared" si="167"/>
        <v>1367.14</v>
      </c>
      <c r="N3535" t="str">
        <f t="shared" si="165"/>
        <v>Q1</v>
      </c>
      <c r="O3535" s="2">
        <f t="shared" si="166"/>
        <v>5.872112585397252</v>
      </c>
      <c r="P3535" t="str">
        <f>VLOOKUP(retail_sales_2023!C3535,customers!A:J,5,)</f>
        <v>Bhubaneswar</v>
      </c>
      <c r="Q3535" t="str">
        <f>VLOOKUP(C3535,customers!A:J,10,0)</f>
        <v>Premium</v>
      </c>
    </row>
    <row r="3536" spans="1:17" x14ac:dyDescent="0.3">
      <c r="A3536" t="s">
        <v>4625</v>
      </c>
      <c r="B3536" s="1">
        <v>45168</v>
      </c>
      <c r="C3536" t="s">
        <v>3889</v>
      </c>
      <c r="D3536" t="s">
        <v>3890</v>
      </c>
      <c r="E3536" t="s">
        <v>27</v>
      </c>
      <c r="F3536" t="s">
        <v>81</v>
      </c>
      <c r="G3536" t="s">
        <v>239</v>
      </c>
      <c r="H3536">
        <v>3</v>
      </c>
      <c r="I3536">
        <v>2875.53</v>
      </c>
      <c r="J3536">
        <v>0</v>
      </c>
      <c r="K3536">
        <v>8626.59</v>
      </c>
      <c r="L3536">
        <v>1848.69</v>
      </c>
      <c r="M3536">
        <f t="shared" si="167"/>
        <v>8626.59</v>
      </c>
      <c r="N3536" t="str">
        <f t="shared" si="165"/>
        <v>Q3</v>
      </c>
      <c r="O3536" s="2">
        <f t="shared" si="166"/>
        <v>21.430136357471493</v>
      </c>
      <c r="P3536" t="str">
        <f>VLOOKUP(retail_sales_2023!C3536,customers!A:J,5,)</f>
        <v>Jaipur</v>
      </c>
      <c r="Q3536" t="str">
        <f>VLOOKUP(C3536,customers!A:J,10,0)</f>
        <v>Premium</v>
      </c>
    </row>
    <row r="3537" spans="1:17" x14ac:dyDescent="0.3">
      <c r="A3537" t="s">
        <v>4626</v>
      </c>
      <c r="B3537" s="1">
        <v>45222</v>
      </c>
      <c r="C3537" t="s">
        <v>354</v>
      </c>
      <c r="D3537" t="s">
        <v>355</v>
      </c>
      <c r="E3537" t="s">
        <v>21</v>
      </c>
      <c r="F3537" t="s">
        <v>43</v>
      </c>
      <c r="G3537" t="s">
        <v>243</v>
      </c>
      <c r="H3537">
        <v>1</v>
      </c>
      <c r="I3537">
        <v>75785.05</v>
      </c>
      <c r="J3537">
        <v>0</v>
      </c>
      <c r="K3537">
        <v>75785.05</v>
      </c>
      <c r="L3537">
        <v>11715.99</v>
      </c>
      <c r="M3537">
        <f t="shared" si="167"/>
        <v>75785.05</v>
      </c>
      <c r="N3537" t="str">
        <f t="shared" si="165"/>
        <v>Q4</v>
      </c>
      <c r="O3537" s="2">
        <f t="shared" si="166"/>
        <v>15.459500257636567</v>
      </c>
      <c r="P3537" t="str">
        <f>VLOOKUP(retail_sales_2023!C3537,customers!A:J,5,)</f>
        <v>Ranchi</v>
      </c>
      <c r="Q3537" t="str">
        <f>VLOOKUP(C3537,customers!A:J,10,0)</f>
        <v>Premium</v>
      </c>
    </row>
    <row r="3538" spans="1:17" x14ac:dyDescent="0.3">
      <c r="A3538" t="s">
        <v>4627</v>
      </c>
      <c r="B3538" s="1">
        <v>45002</v>
      </c>
      <c r="C3538" t="s">
        <v>1547</v>
      </c>
      <c r="D3538" t="s">
        <v>1548</v>
      </c>
      <c r="E3538" t="s">
        <v>21</v>
      </c>
      <c r="F3538" t="s">
        <v>52</v>
      </c>
      <c r="G3538" t="s">
        <v>937</v>
      </c>
      <c r="H3538">
        <v>7</v>
      </c>
      <c r="I3538">
        <v>281.60000000000002</v>
      </c>
      <c r="J3538">
        <v>0.1</v>
      </c>
      <c r="K3538">
        <v>1774.08</v>
      </c>
      <c r="L3538">
        <v>147.68</v>
      </c>
      <c r="M3538">
        <f t="shared" si="167"/>
        <v>1774.0800000000004</v>
      </c>
      <c r="N3538" t="str">
        <f t="shared" si="165"/>
        <v>Q1</v>
      </c>
      <c r="O3538" s="2">
        <f t="shared" si="166"/>
        <v>8.3243145743145739</v>
      </c>
      <c r="P3538" t="str">
        <f>VLOOKUP(retail_sales_2023!C3538,customers!A:J,5,)</f>
        <v>Kolkata</v>
      </c>
      <c r="Q3538" t="str">
        <f>VLOOKUP(C3538,customers!A:J,10,0)</f>
        <v>Regular</v>
      </c>
    </row>
    <row r="3539" spans="1:17" x14ac:dyDescent="0.3">
      <c r="A3539" t="s">
        <v>4628</v>
      </c>
      <c r="B3539" s="1">
        <v>45282</v>
      </c>
      <c r="C3539" t="s">
        <v>278</v>
      </c>
      <c r="D3539" t="s">
        <v>13093</v>
      </c>
      <c r="E3539" t="s">
        <v>33</v>
      </c>
      <c r="F3539" t="s">
        <v>22</v>
      </c>
      <c r="G3539" t="s">
        <v>23</v>
      </c>
      <c r="H3539">
        <v>4</v>
      </c>
      <c r="I3539">
        <v>11322.94</v>
      </c>
      <c r="J3539">
        <v>0</v>
      </c>
      <c r="K3539">
        <v>45291.76</v>
      </c>
      <c r="L3539">
        <v>9205.5400000000009</v>
      </c>
      <c r="M3539">
        <f t="shared" si="167"/>
        <v>45291.76</v>
      </c>
      <c r="N3539" t="str">
        <f t="shared" si="165"/>
        <v>Q4</v>
      </c>
      <c r="O3539" s="2">
        <f t="shared" si="166"/>
        <v>20.324977435189094</v>
      </c>
      <c r="P3539" t="str">
        <f>VLOOKUP(retail_sales_2023!C3539,customers!A:J,5,)</f>
        <v>Pune</v>
      </c>
      <c r="Q3539" t="str">
        <f>VLOOKUP(C3539,customers!A:J,10,0)</f>
        <v>Premium</v>
      </c>
    </row>
    <row r="3540" spans="1:17" x14ac:dyDescent="0.3">
      <c r="A3540" t="s">
        <v>4629</v>
      </c>
      <c r="B3540" s="1">
        <v>45083</v>
      </c>
      <c r="C3540" t="s">
        <v>2450</v>
      </c>
      <c r="D3540" t="s">
        <v>2451</v>
      </c>
      <c r="E3540" t="s">
        <v>21</v>
      </c>
      <c r="F3540" t="s">
        <v>52</v>
      </c>
      <c r="G3540" t="s">
        <v>169</v>
      </c>
      <c r="H3540">
        <v>1</v>
      </c>
      <c r="I3540">
        <v>597.72</v>
      </c>
      <c r="J3540">
        <v>0.15</v>
      </c>
      <c r="K3540">
        <v>508.06</v>
      </c>
      <c r="L3540">
        <v>47.45</v>
      </c>
      <c r="M3540">
        <f t="shared" si="167"/>
        <v>508.06200000000001</v>
      </c>
      <c r="N3540" t="str">
        <f t="shared" si="165"/>
        <v>Q2</v>
      </c>
      <c r="O3540" s="2">
        <f t="shared" si="166"/>
        <v>9.3394480966814957</v>
      </c>
      <c r="P3540" t="str">
        <f>VLOOKUP(retail_sales_2023!C3540,customers!A:J,5,)</f>
        <v>Kolkata</v>
      </c>
      <c r="Q3540" t="str">
        <f>VLOOKUP(C3540,customers!A:J,10,0)</f>
        <v>Regular</v>
      </c>
    </row>
    <row r="3541" spans="1:17" x14ac:dyDescent="0.3">
      <c r="A3541" t="s">
        <v>4630</v>
      </c>
      <c r="B3541" s="1">
        <v>44980</v>
      </c>
      <c r="C3541" t="s">
        <v>1572</v>
      </c>
      <c r="D3541" t="s">
        <v>1573</v>
      </c>
      <c r="E3541" t="s">
        <v>15</v>
      </c>
      <c r="F3541" t="s">
        <v>81</v>
      </c>
      <c r="G3541" t="s">
        <v>82</v>
      </c>
      <c r="H3541">
        <v>2</v>
      </c>
      <c r="I3541">
        <v>4003.16</v>
      </c>
      <c r="J3541">
        <v>0</v>
      </c>
      <c r="K3541">
        <v>8006.32</v>
      </c>
      <c r="L3541">
        <v>2097.41</v>
      </c>
      <c r="M3541">
        <f t="shared" si="167"/>
        <v>8006.32</v>
      </c>
      <c r="N3541" t="str">
        <f t="shared" si="165"/>
        <v>Q1</v>
      </c>
      <c r="O3541" s="2">
        <f t="shared" si="166"/>
        <v>26.196929425753652</v>
      </c>
      <c r="P3541" t="str">
        <f>VLOOKUP(retail_sales_2023!C3541,customers!A:J,5,)</f>
        <v>Kochi</v>
      </c>
      <c r="Q3541" t="str">
        <f>VLOOKUP(C3541,customers!A:J,10,0)</f>
        <v>Regular</v>
      </c>
    </row>
    <row r="3542" spans="1:17" x14ac:dyDescent="0.3">
      <c r="A3542" t="s">
        <v>4631</v>
      </c>
      <c r="B3542" s="1">
        <v>45112</v>
      </c>
      <c r="C3542" t="s">
        <v>50</v>
      </c>
      <c r="D3542" t="s">
        <v>51</v>
      </c>
      <c r="E3542" t="s">
        <v>21</v>
      </c>
      <c r="F3542" t="s">
        <v>43</v>
      </c>
      <c r="G3542" t="s">
        <v>282</v>
      </c>
      <c r="H3542">
        <v>5</v>
      </c>
      <c r="I3542">
        <v>48550.92</v>
      </c>
      <c r="J3542">
        <v>0.05</v>
      </c>
      <c r="K3542">
        <v>230616.87</v>
      </c>
      <c r="L3542">
        <v>29143.73</v>
      </c>
      <c r="M3542">
        <f t="shared" si="167"/>
        <v>230616.86999999997</v>
      </c>
      <c r="N3542" t="str">
        <f t="shared" si="165"/>
        <v>Q3</v>
      </c>
      <c r="O3542" s="2">
        <f t="shared" si="166"/>
        <v>12.637293186747353</v>
      </c>
      <c r="P3542" t="str">
        <f>VLOOKUP(retail_sales_2023!C3542,customers!A:J,5,)</f>
        <v>Patna</v>
      </c>
      <c r="Q3542" t="str">
        <f>VLOOKUP(C3542,customers!A:J,10,0)</f>
        <v>Premium</v>
      </c>
    </row>
    <row r="3543" spans="1:17" x14ac:dyDescent="0.3">
      <c r="A3543" t="s">
        <v>4632</v>
      </c>
      <c r="B3543" s="1">
        <v>45170</v>
      </c>
      <c r="C3543" t="s">
        <v>354</v>
      </c>
      <c r="D3543" t="s">
        <v>355</v>
      </c>
      <c r="E3543" t="s">
        <v>21</v>
      </c>
      <c r="F3543" t="s">
        <v>52</v>
      </c>
      <c r="G3543" t="s">
        <v>69</v>
      </c>
      <c r="H3543">
        <v>7</v>
      </c>
      <c r="I3543">
        <v>174.58</v>
      </c>
      <c r="J3543">
        <v>0.1</v>
      </c>
      <c r="K3543">
        <v>1099.8499999999999</v>
      </c>
      <c r="L3543">
        <v>95.21</v>
      </c>
      <c r="M3543">
        <f t="shared" si="167"/>
        <v>1099.8540000000003</v>
      </c>
      <c r="N3543" t="str">
        <f t="shared" si="165"/>
        <v>Q3</v>
      </c>
      <c r="O3543" s="2">
        <f t="shared" si="166"/>
        <v>8.6566349956812303</v>
      </c>
      <c r="P3543" t="str">
        <f>VLOOKUP(retail_sales_2023!C3543,customers!A:J,5,)</f>
        <v>Ranchi</v>
      </c>
      <c r="Q3543" t="str">
        <f>VLOOKUP(C3543,customers!A:J,10,0)</f>
        <v>Premium</v>
      </c>
    </row>
    <row r="3544" spans="1:17" x14ac:dyDescent="0.3">
      <c r="A3544" t="s">
        <v>4633</v>
      </c>
      <c r="B3544" s="1">
        <v>45176</v>
      </c>
      <c r="C3544" t="s">
        <v>130</v>
      </c>
      <c r="D3544" t="s">
        <v>131</v>
      </c>
      <c r="E3544" t="s">
        <v>21</v>
      </c>
      <c r="F3544" t="s">
        <v>28</v>
      </c>
      <c r="G3544" t="s">
        <v>325</v>
      </c>
      <c r="H3544">
        <v>3</v>
      </c>
      <c r="I3544">
        <v>3863.4</v>
      </c>
      <c r="J3544">
        <v>0.15</v>
      </c>
      <c r="K3544">
        <v>9851.67</v>
      </c>
      <c r="L3544">
        <v>1745.73</v>
      </c>
      <c r="M3544">
        <f t="shared" si="167"/>
        <v>9851.67</v>
      </c>
      <c r="N3544" t="str">
        <f t="shared" si="165"/>
        <v>Q3</v>
      </c>
      <c r="O3544" s="2">
        <f t="shared" si="166"/>
        <v>17.720142879329089</v>
      </c>
      <c r="P3544" t="str">
        <f>VLOOKUP(retail_sales_2023!C3544,customers!A:J,5,)</f>
        <v>Bhubaneswar</v>
      </c>
      <c r="Q3544" t="str">
        <f>VLOOKUP(C3544,customers!A:J,10,0)</f>
        <v>Regular</v>
      </c>
    </row>
    <row r="3545" spans="1:17" x14ac:dyDescent="0.3">
      <c r="A3545" t="s">
        <v>4634</v>
      </c>
      <c r="B3545" s="1">
        <v>45100</v>
      </c>
      <c r="C3545" t="s">
        <v>136</v>
      </c>
      <c r="D3545" t="s">
        <v>137</v>
      </c>
      <c r="E3545" t="s">
        <v>15</v>
      </c>
      <c r="F3545" t="s">
        <v>43</v>
      </c>
      <c r="G3545" t="s">
        <v>128</v>
      </c>
      <c r="H3545">
        <v>3</v>
      </c>
      <c r="I3545">
        <v>52588.66</v>
      </c>
      <c r="J3545">
        <v>0.05</v>
      </c>
      <c r="K3545">
        <v>149877.68</v>
      </c>
      <c r="L3545">
        <v>20700.46</v>
      </c>
      <c r="M3545">
        <f t="shared" si="167"/>
        <v>149877.68100000001</v>
      </c>
      <c r="N3545" t="str">
        <f t="shared" si="165"/>
        <v>Q2</v>
      </c>
      <c r="O3545" s="2">
        <f t="shared" si="166"/>
        <v>13.811569541241898</v>
      </c>
      <c r="P3545" t="str">
        <f>VLOOKUP(retail_sales_2023!C3545,customers!A:J,5,)</f>
        <v>Hyderabad</v>
      </c>
      <c r="Q3545" t="str">
        <f>VLOOKUP(C3545,customers!A:J,10,0)</f>
        <v>Regular</v>
      </c>
    </row>
    <row r="3546" spans="1:17" x14ac:dyDescent="0.3">
      <c r="A3546" t="s">
        <v>4635</v>
      </c>
      <c r="B3546" s="1">
        <v>45013</v>
      </c>
      <c r="C3546" t="s">
        <v>1436</v>
      </c>
      <c r="D3546" t="s">
        <v>1437</v>
      </c>
      <c r="E3546" t="s">
        <v>21</v>
      </c>
      <c r="F3546" t="s">
        <v>38</v>
      </c>
      <c r="G3546" t="s">
        <v>73</v>
      </c>
      <c r="H3546">
        <v>2</v>
      </c>
      <c r="I3546">
        <v>3462.09</v>
      </c>
      <c r="J3546">
        <v>0.2</v>
      </c>
      <c r="K3546">
        <v>5539.34</v>
      </c>
      <c r="L3546">
        <v>1632.15</v>
      </c>
      <c r="M3546">
        <f t="shared" si="167"/>
        <v>5539.344000000001</v>
      </c>
      <c r="N3546" t="str">
        <f t="shared" si="165"/>
        <v>Q1</v>
      </c>
      <c r="O3546" s="2">
        <f t="shared" si="166"/>
        <v>29.46470157094528</v>
      </c>
      <c r="P3546" t="str">
        <f>VLOOKUP(retail_sales_2023!C3546,customers!A:J,5,)</f>
        <v>Ranchi</v>
      </c>
      <c r="Q3546" t="str">
        <f>VLOOKUP(C3546,customers!A:J,10,0)</f>
        <v>Premium</v>
      </c>
    </row>
    <row r="3547" spans="1:17" x14ac:dyDescent="0.3">
      <c r="A3547" t="s">
        <v>4636</v>
      </c>
      <c r="B3547" s="1">
        <v>45178</v>
      </c>
      <c r="C3547" t="s">
        <v>1305</v>
      </c>
      <c r="D3547" t="s">
        <v>1306</v>
      </c>
      <c r="E3547" t="s">
        <v>33</v>
      </c>
      <c r="F3547" t="s">
        <v>81</v>
      </c>
      <c r="G3547" t="s">
        <v>158</v>
      </c>
      <c r="H3547">
        <v>5</v>
      </c>
      <c r="I3547">
        <v>2962.99</v>
      </c>
      <c r="J3547">
        <v>0.15</v>
      </c>
      <c r="K3547">
        <v>12592.71</v>
      </c>
      <c r="L3547">
        <v>4064.48</v>
      </c>
      <c r="M3547">
        <f t="shared" si="167"/>
        <v>12592.707499999999</v>
      </c>
      <c r="N3547" t="str">
        <f t="shared" si="165"/>
        <v>Q3</v>
      </c>
      <c r="O3547" s="2">
        <f t="shared" si="166"/>
        <v>32.276452010726842</v>
      </c>
      <c r="P3547" t="str">
        <f>VLOOKUP(retail_sales_2023!C3547,customers!A:J,5,)</f>
        <v>Pune</v>
      </c>
      <c r="Q3547" t="str">
        <f>VLOOKUP(C3547,customers!A:J,10,0)</f>
        <v>Premium</v>
      </c>
    </row>
    <row r="3548" spans="1:17" x14ac:dyDescent="0.3">
      <c r="A3548" t="s">
        <v>4637</v>
      </c>
      <c r="B3548" s="1">
        <v>45090</v>
      </c>
      <c r="C3548" t="s">
        <v>636</v>
      </c>
      <c r="D3548" t="s">
        <v>637</v>
      </c>
      <c r="E3548" t="s">
        <v>21</v>
      </c>
      <c r="F3548" t="s">
        <v>28</v>
      </c>
      <c r="G3548" t="s">
        <v>97</v>
      </c>
      <c r="H3548">
        <v>4</v>
      </c>
      <c r="I3548">
        <v>2477.37</v>
      </c>
      <c r="J3548">
        <v>0.1</v>
      </c>
      <c r="K3548">
        <v>8918.5300000000007</v>
      </c>
      <c r="L3548">
        <v>1750.36</v>
      </c>
      <c r="M3548">
        <f t="shared" si="167"/>
        <v>8918.5319999999992</v>
      </c>
      <c r="N3548" t="str">
        <f t="shared" si="165"/>
        <v>Q2</v>
      </c>
      <c r="O3548" s="2">
        <f t="shared" si="166"/>
        <v>19.626104301942135</v>
      </c>
      <c r="P3548" t="str">
        <f>VLOOKUP(retail_sales_2023!C3548,customers!A:J,5,)</f>
        <v>Ranchi</v>
      </c>
      <c r="Q3548" t="str">
        <f>VLOOKUP(C3548,customers!A:J,10,0)</f>
        <v>Premium</v>
      </c>
    </row>
    <row r="3549" spans="1:17" x14ac:dyDescent="0.3">
      <c r="A3549" t="s">
        <v>4638</v>
      </c>
      <c r="B3549" s="1">
        <v>45262</v>
      </c>
      <c r="C3549" t="s">
        <v>364</v>
      </c>
      <c r="D3549" t="s">
        <v>365</v>
      </c>
      <c r="E3549" t="s">
        <v>15</v>
      </c>
      <c r="F3549" t="s">
        <v>22</v>
      </c>
      <c r="G3549" t="s">
        <v>1039</v>
      </c>
      <c r="H3549">
        <v>4</v>
      </c>
      <c r="I3549">
        <v>37081.550000000003</v>
      </c>
      <c r="J3549">
        <v>0.05</v>
      </c>
      <c r="K3549">
        <v>140909.89000000001</v>
      </c>
      <c r="L3549">
        <v>27743.37</v>
      </c>
      <c r="M3549">
        <f t="shared" si="167"/>
        <v>140909.89000000001</v>
      </c>
      <c r="N3549" t="str">
        <f t="shared" si="165"/>
        <v>Q4</v>
      </c>
      <c r="O3549" s="2">
        <f t="shared" si="166"/>
        <v>19.688731571644826</v>
      </c>
      <c r="P3549" t="str">
        <f>VLOOKUP(retail_sales_2023!C3549,customers!A:J,5,)</f>
        <v>Bengaluru</v>
      </c>
      <c r="Q3549" t="str">
        <f>VLOOKUP(C3549,customers!A:J,10,0)</f>
        <v>Regular</v>
      </c>
    </row>
    <row r="3550" spans="1:17" x14ac:dyDescent="0.3">
      <c r="A3550" t="s">
        <v>4639</v>
      </c>
      <c r="B3550" s="1">
        <v>45212</v>
      </c>
      <c r="C3550" t="s">
        <v>1422</v>
      </c>
      <c r="D3550" t="s">
        <v>1423</v>
      </c>
      <c r="E3550" t="s">
        <v>33</v>
      </c>
      <c r="F3550" t="s">
        <v>43</v>
      </c>
      <c r="G3550" t="s">
        <v>154</v>
      </c>
      <c r="H3550">
        <v>2</v>
      </c>
      <c r="I3550">
        <v>27264.63</v>
      </c>
      <c r="J3550">
        <v>0</v>
      </c>
      <c r="K3550">
        <v>54529.26</v>
      </c>
      <c r="L3550">
        <v>4971.07</v>
      </c>
      <c r="M3550">
        <f t="shared" si="167"/>
        <v>54529.26</v>
      </c>
      <c r="N3550" t="str">
        <f t="shared" si="165"/>
        <v>Q4</v>
      </c>
      <c r="O3550" s="2">
        <f t="shared" si="166"/>
        <v>9.1163349731868717</v>
      </c>
      <c r="P3550" t="str">
        <f>VLOOKUP(retail_sales_2023!C3550,customers!A:J,5,)</f>
        <v>Mumbai</v>
      </c>
      <c r="Q3550" t="str">
        <f>VLOOKUP(C3550,customers!A:J,10,0)</f>
        <v>Premium</v>
      </c>
    </row>
    <row r="3551" spans="1:17" x14ac:dyDescent="0.3">
      <c r="A3551" t="s">
        <v>4640</v>
      </c>
      <c r="B3551" s="1">
        <v>44947</v>
      </c>
      <c r="C3551" t="s">
        <v>2353</v>
      </c>
      <c r="D3551" t="s">
        <v>2354</v>
      </c>
      <c r="E3551" t="s">
        <v>21</v>
      </c>
      <c r="F3551" t="s">
        <v>52</v>
      </c>
      <c r="G3551" t="s">
        <v>235</v>
      </c>
      <c r="H3551">
        <v>8</v>
      </c>
      <c r="I3551">
        <v>684.75</v>
      </c>
      <c r="J3551">
        <v>0.3</v>
      </c>
      <c r="K3551">
        <v>3834.6</v>
      </c>
      <c r="L3551">
        <v>261.14999999999998</v>
      </c>
      <c r="M3551">
        <f t="shared" si="167"/>
        <v>3834.6</v>
      </c>
      <c r="N3551" t="str">
        <f t="shared" si="165"/>
        <v>Q1</v>
      </c>
      <c r="O3551" s="2">
        <f t="shared" si="166"/>
        <v>6.8103583163824126</v>
      </c>
      <c r="P3551" t="str">
        <f>VLOOKUP(retail_sales_2023!C3551,customers!A:J,5,)</f>
        <v>Guwahati</v>
      </c>
      <c r="Q3551" t="str">
        <f>VLOOKUP(C3551,customers!A:J,10,0)</f>
        <v>Premium</v>
      </c>
    </row>
    <row r="3552" spans="1:17" x14ac:dyDescent="0.3">
      <c r="A3552" t="s">
        <v>4641</v>
      </c>
      <c r="B3552" s="1">
        <v>44983</v>
      </c>
      <c r="C3552" t="s">
        <v>1585</v>
      </c>
      <c r="D3552" t="s">
        <v>1586</v>
      </c>
      <c r="E3552" t="s">
        <v>15</v>
      </c>
      <c r="F3552" t="s">
        <v>52</v>
      </c>
      <c r="G3552" t="s">
        <v>53</v>
      </c>
      <c r="H3552">
        <v>9</v>
      </c>
      <c r="I3552">
        <v>83.92</v>
      </c>
      <c r="J3552">
        <v>0.2</v>
      </c>
      <c r="K3552">
        <v>604.22</v>
      </c>
      <c r="L3552">
        <v>62.04</v>
      </c>
      <c r="M3552">
        <f t="shared" si="167"/>
        <v>604.22400000000005</v>
      </c>
      <c r="N3552" t="str">
        <f t="shared" si="165"/>
        <v>Q1</v>
      </c>
      <c r="O3552" s="2">
        <f t="shared" si="166"/>
        <v>10.267783257753797</v>
      </c>
      <c r="P3552" t="str">
        <f>VLOOKUP(retail_sales_2023!C3552,customers!A:J,5,)</f>
        <v>Coimbatore</v>
      </c>
      <c r="Q3552" t="str">
        <f>VLOOKUP(C3552,customers!A:J,10,0)</f>
        <v>Premium</v>
      </c>
    </row>
    <row r="3553" spans="1:17" x14ac:dyDescent="0.3">
      <c r="A3553" t="s">
        <v>4642</v>
      </c>
      <c r="B3553" s="1">
        <v>45027</v>
      </c>
      <c r="C3553" t="s">
        <v>1094</v>
      </c>
      <c r="D3553" t="s">
        <v>1095</v>
      </c>
      <c r="E3553" t="s">
        <v>27</v>
      </c>
      <c r="F3553" t="s">
        <v>43</v>
      </c>
      <c r="G3553" t="s">
        <v>154</v>
      </c>
      <c r="H3553">
        <v>4</v>
      </c>
      <c r="I3553">
        <v>73953</v>
      </c>
      <c r="J3553">
        <v>0</v>
      </c>
      <c r="K3553">
        <v>295812</v>
      </c>
      <c r="L3553">
        <v>32271.15</v>
      </c>
      <c r="M3553">
        <f t="shared" si="167"/>
        <v>295812</v>
      </c>
      <c r="N3553" t="str">
        <f t="shared" si="165"/>
        <v>Q2</v>
      </c>
      <c r="O3553" s="2">
        <f t="shared" si="166"/>
        <v>10.909344448501075</v>
      </c>
      <c r="P3553" t="str">
        <f>VLOOKUP(retail_sales_2023!C3553,customers!A:J,5,)</f>
        <v>Lucknow</v>
      </c>
      <c r="Q3553" t="str">
        <f>VLOOKUP(C3553,customers!A:J,10,0)</f>
        <v>Premium</v>
      </c>
    </row>
    <row r="3554" spans="1:17" x14ac:dyDescent="0.3">
      <c r="A3554" t="s">
        <v>4643</v>
      </c>
      <c r="B3554" s="1">
        <v>45165</v>
      </c>
      <c r="C3554" t="s">
        <v>437</v>
      </c>
      <c r="D3554" t="s">
        <v>438</v>
      </c>
      <c r="E3554" t="s">
        <v>21</v>
      </c>
      <c r="F3554" t="s">
        <v>81</v>
      </c>
      <c r="G3554" t="s">
        <v>333</v>
      </c>
      <c r="H3554">
        <v>3</v>
      </c>
      <c r="I3554">
        <v>752.98</v>
      </c>
      <c r="J3554">
        <v>0</v>
      </c>
      <c r="K3554">
        <v>2258.94</v>
      </c>
      <c r="L3554">
        <v>719.28</v>
      </c>
      <c r="M3554">
        <f t="shared" si="167"/>
        <v>2258.94</v>
      </c>
      <c r="N3554" t="str">
        <f t="shared" si="165"/>
        <v>Q3</v>
      </c>
      <c r="O3554" s="2">
        <f t="shared" si="166"/>
        <v>31.841483173523866</v>
      </c>
      <c r="P3554" t="str">
        <f>VLOOKUP(retail_sales_2023!C3554,customers!A:J,5,)</f>
        <v>Kolkata</v>
      </c>
      <c r="Q3554" t="str">
        <f>VLOOKUP(C3554,customers!A:J,10,0)</f>
        <v>Premium</v>
      </c>
    </row>
    <row r="3555" spans="1:17" x14ac:dyDescent="0.3">
      <c r="A3555" t="s">
        <v>4644</v>
      </c>
      <c r="B3555" s="1">
        <v>44950</v>
      </c>
      <c r="C3555" t="s">
        <v>1640</v>
      </c>
      <c r="D3555" t="s">
        <v>1641</v>
      </c>
      <c r="E3555" t="s">
        <v>27</v>
      </c>
      <c r="F3555" t="s">
        <v>52</v>
      </c>
      <c r="G3555" t="s">
        <v>69</v>
      </c>
      <c r="H3555">
        <v>4</v>
      </c>
      <c r="I3555">
        <v>468.64</v>
      </c>
      <c r="J3555">
        <v>0</v>
      </c>
      <c r="K3555">
        <v>1874.56</v>
      </c>
      <c r="L3555">
        <v>112.04</v>
      </c>
      <c r="M3555">
        <f t="shared" si="167"/>
        <v>1874.56</v>
      </c>
      <c r="N3555" t="str">
        <f t="shared" si="165"/>
        <v>Q1</v>
      </c>
      <c r="O3555" s="2">
        <f t="shared" si="166"/>
        <v>5.9768692386480033</v>
      </c>
      <c r="P3555" t="str">
        <f>VLOOKUP(retail_sales_2023!C3555,customers!A:J,5,)</f>
        <v>Lucknow</v>
      </c>
      <c r="Q3555" t="str">
        <f>VLOOKUP(C3555,customers!A:J,10,0)</f>
        <v>Regular</v>
      </c>
    </row>
    <row r="3556" spans="1:17" x14ac:dyDescent="0.3">
      <c r="A3556" t="s">
        <v>4645</v>
      </c>
      <c r="B3556" s="1">
        <v>45145</v>
      </c>
      <c r="C3556" t="s">
        <v>1727</v>
      </c>
      <c r="D3556" t="s">
        <v>3505</v>
      </c>
      <c r="E3556" t="s">
        <v>21</v>
      </c>
      <c r="F3556" t="s">
        <v>52</v>
      </c>
      <c r="G3556" t="s">
        <v>937</v>
      </c>
      <c r="H3556">
        <v>7</v>
      </c>
      <c r="I3556">
        <v>749.65</v>
      </c>
      <c r="J3556">
        <v>0.05</v>
      </c>
      <c r="K3556">
        <v>4985.17</v>
      </c>
      <c r="L3556">
        <v>349.71</v>
      </c>
      <c r="M3556">
        <f t="shared" si="167"/>
        <v>4985.1724999999997</v>
      </c>
      <c r="N3556" t="str">
        <f t="shared" si="165"/>
        <v>Q3</v>
      </c>
      <c r="O3556" s="2">
        <f t="shared" si="166"/>
        <v>7.0150065093066027</v>
      </c>
      <c r="P3556" t="str">
        <f>VLOOKUP(retail_sales_2023!C3556,customers!A:J,5,)</f>
        <v>Kolkata</v>
      </c>
      <c r="Q3556" t="str">
        <f>VLOOKUP(C3556,customers!A:J,10,0)</f>
        <v>Regular</v>
      </c>
    </row>
    <row r="3557" spans="1:17" x14ac:dyDescent="0.3">
      <c r="A3557" t="s">
        <v>4646</v>
      </c>
      <c r="B3557" s="1">
        <v>44995</v>
      </c>
      <c r="C3557" t="s">
        <v>755</v>
      </c>
      <c r="D3557" t="s">
        <v>756</v>
      </c>
      <c r="E3557" t="s">
        <v>15</v>
      </c>
      <c r="F3557" t="s">
        <v>38</v>
      </c>
      <c r="G3557" t="s">
        <v>48</v>
      </c>
      <c r="H3557">
        <v>3</v>
      </c>
      <c r="I3557">
        <v>3904.41</v>
      </c>
      <c r="J3557">
        <v>0.1</v>
      </c>
      <c r="K3557">
        <v>10541.91</v>
      </c>
      <c r="L3557">
        <v>3495.89</v>
      </c>
      <c r="M3557">
        <f t="shared" si="167"/>
        <v>10541.906999999999</v>
      </c>
      <c r="N3557" t="str">
        <f t="shared" si="165"/>
        <v>Q1</v>
      </c>
      <c r="O3557" s="2">
        <f t="shared" si="166"/>
        <v>33.161827410782294</v>
      </c>
      <c r="P3557" t="str">
        <f>VLOOKUP(retail_sales_2023!C3557,customers!A:J,5,)</f>
        <v>Kochi</v>
      </c>
      <c r="Q3557" t="str">
        <f>VLOOKUP(C3557,customers!A:J,10,0)</f>
        <v>Regular</v>
      </c>
    </row>
    <row r="3558" spans="1:17" x14ac:dyDescent="0.3">
      <c r="A3558" t="s">
        <v>4647</v>
      </c>
      <c r="B3558" s="1">
        <v>45091</v>
      </c>
      <c r="C3558" t="s">
        <v>813</v>
      </c>
      <c r="D3558" t="s">
        <v>814</v>
      </c>
      <c r="E3558" t="s">
        <v>21</v>
      </c>
      <c r="F3558" t="s">
        <v>22</v>
      </c>
      <c r="G3558" t="s">
        <v>34</v>
      </c>
      <c r="H3558">
        <v>2</v>
      </c>
      <c r="I3558">
        <v>27706.720000000001</v>
      </c>
      <c r="J3558">
        <v>0.05</v>
      </c>
      <c r="K3558">
        <v>52642.77</v>
      </c>
      <c r="L3558">
        <v>11801.88</v>
      </c>
      <c r="M3558">
        <f t="shared" si="167"/>
        <v>52642.767999999996</v>
      </c>
      <c r="N3558" t="str">
        <f t="shared" si="165"/>
        <v>Q2</v>
      </c>
      <c r="O3558" s="2">
        <f t="shared" si="166"/>
        <v>22.418805089473825</v>
      </c>
      <c r="P3558" t="str">
        <f>VLOOKUP(retail_sales_2023!C3558,customers!A:J,5,)</f>
        <v>Patna</v>
      </c>
      <c r="Q3558" t="str">
        <f>VLOOKUP(C3558,customers!A:J,10,0)</f>
        <v>Premium</v>
      </c>
    </row>
    <row r="3559" spans="1:17" x14ac:dyDescent="0.3">
      <c r="A3559" t="s">
        <v>4648</v>
      </c>
      <c r="B3559" s="1">
        <v>44995</v>
      </c>
      <c r="C3559" t="s">
        <v>996</v>
      </c>
      <c r="D3559" t="s">
        <v>997</v>
      </c>
      <c r="E3559" t="s">
        <v>33</v>
      </c>
      <c r="F3559" t="s">
        <v>16</v>
      </c>
      <c r="G3559" t="s">
        <v>296</v>
      </c>
      <c r="H3559">
        <v>3</v>
      </c>
      <c r="I3559">
        <v>312.54000000000002</v>
      </c>
      <c r="J3559">
        <v>0.25</v>
      </c>
      <c r="K3559">
        <v>703.22</v>
      </c>
      <c r="L3559">
        <v>268.20999999999998</v>
      </c>
      <c r="M3559">
        <f t="shared" si="167"/>
        <v>703.21500000000015</v>
      </c>
      <c r="N3559" t="str">
        <f t="shared" si="165"/>
        <v>Q1</v>
      </c>
      <c r="O3559" s="2">
        <f t="shared" si="166"/>
        <v>38.140269048093053</v>
      </c>
      <c r="P3559" t="str">
        <f>VLOOKUP(retail_sales_2023!C3559,customers!A:J,5,)</f>
        <v>Ahmedabad</v>
      </c>
      <c r="Q3559" t="str">
        <f>VLOOKUP(C3559,customers!A:J,10,0)</f>
        <v>Premium</v>
      </c>
    </row>
    <row r="3560" spans="1:17" x14ac:dyDescent="0.3">
      <c r="A3560" t="s">
        <v>4649</v>
      </c>
      <c r="B3560" s="1">
        <v>45097</v>
      </c>
      <c r="C3560" t="s">
        <v>1847</v>
      </c>
      <c r="D3560" t="s">
        <v>1848</v>
      </c>
      <c r="E3560" t="s">
        <v>33</v>
      </c>
      <c r="F3560" t="s">
        <v>52</v>
      </c>
      <c r="G3560" t="s">
        <v>200</v>
      </c>
      <c r="H3560">
        <v>3</v>
      </c>
      <c r="I3560">
        <v>706.9</v>
      </c>
      <c r="J3560">
        <v>0</v>
      </c>
      <c r="K3560">
        <v>2120.6999999999998</v>
      </c>
      <c r="L3560">
        <v>193.05</v>
      </c>
      <c r="M3560">
        <f t="shared" si="167"/>
        <v>2120.6999999999998</v>
      </c>
      <c r="N3560" t="str">
        <f t="shared" si="165"/>
        <v>Q2</v>
      </c>
      <c r="O3560" s="2">
        <f t="shared" si="166"/>
        <v>9.1031263262130437</v>
      </c>
      <c r="P3560" t="str">
        <f>VLOOKUP(retail_sales_2023!C3560,customers!A:J,5,)</f>
        <v>Mumbai</v>
      </c>
      <c r="Q3560" t="str">
        <f>VLOOKUP(C3560,customers!A:J,10,0)</f>
        <v>Premium</v>
      </c>
    </row>
    <row r="3561" spans="1:17" x14ac:dyDescent="0.3">
      <c r="A3561" t="s">
        <v>4650</v>
      </c>
      <c r="B3561" s="1">
        <v>45095</v>
      </c>
      <c r="C3561" t="s">
        <v>1622</v>
      </c>
      <c r="D3561" t="s">
        <v>1623</v>
      </c>
      <c r="E3561" t="s">
        <v>33</v>
      </c>
      <c r="F3561" t="s">
        <v>28</v>
      </c>
      <c r="G3561" t="s">
        <v>280</v>
      </c>
      <c r="H3561">
        <v>4</v>
      </c>
      <c r="I3561">
        <v>5033.7299999999996</v>
      </c>
      <c r="J3561">
        <v>0</v>
      </c>
      <c r="K3561">
        <v>20134.919999999998</v>
      </c>
      <c r="L3561">
        <v>4349.9399999999996</v>
      </c>
      <c r="M3561">
        <f t="shared" si="167"/>
        <v>20134.919999999998</v>
      </c>
      <c r="N3561" t="str">
        <f t="shared" si="165"/>
        <v>Q2</v>
      </c>
      <c r="O3561" s="2">
        <f t="shared" si="166"/>
        <v>21.603959687945125</v>
      </c>
      <c r="P3561" t="str">
        <f>VLOOKUP(retail_sales_2023!C3561,customers!A:J,5,)</f>
        <v>Pune</v>
      </c>
      <c r="Q3561" t="str">
        <f>VLOOKUP(C3561,customers!A:J,10,0)</f>
        <v>Regular</v>
      </c>
    </row>
    <row r="3562" spans="1:17" x14ac:dyDescent="0.3">
      <c r="A3562" t="s">
        <v>4651</v>
      </c>
      <c r="B3562" s="1">
        <v>44942</v>
      </c>
      <c r="C3562" t="s">
        <v>1738</v>
      </c>
      <c r="D3562" t="s">
        <v>1739</v>
      </c>
      <c r="E3562" t="s">
        <v>33</v>
      </c>
      <c r="F3562" t="s">
        <v>43</v>
      </c>
      <c r="G3562" t="s">
        <v>272</v>
      </c>
      <c r="H3562">
        <v>3</v>
      </c>
      <c r="I3562">
        <v>57526.47</v>
      </c>
      <c r="J3562">
        <v>0</v>
      </c>
      <c r="K3562">
        <v>172579.41</v>
      </c>
      <c r="L3562">
        <v>22385.69</v>
      </c>
      <c r="M3562">
        <f t="shared" si="167"/>
        <v>172579.41</v>
      </c>
      <c r="N3562" t="str">
        <f t="shared" si="165"/>
        <v>Q1</v>
      </c>
      <c r="O3562" s="2">
        <f t="shared" si="166"/>
        <v>12.971240311923651</v>
      </c>
      <c r="P3562" t="str">
        <f>VLOOKUP(retail_sales_2023!C3562,customers!A:J,5,)</f>
        <v>Surat</v>
      </c>
      <c r="Q3562" t="str">
        <f>VLOOKUP(C3562,customers!A:J,10,0)</f>
        <v>Occasional</v>
      </c>
    </row>
    <row r="3563" spans="1:17" x14ac:dyDescent="0.3">
      <c r="A3563" t="s">
        <v>4652</v>
      </c>
      <c r="B3563" s="1">
        <v>44939</v>
      </c>
      <c r="C3563" t="s">
        <v>313</v>
      </c>
      <c r="D3563" t="s">
        <v>314</v>
      </c>
      <c r="E3563" t="s">
        <v>21</v>
      </c>
      <c r="F3563" t="s">
        <v>81</v>
      </c>
      <c r="G3563" t="s">
        <v>264</v>
      </c>
      <c r="H3563">
        <v>5</v>
      </c>
      <c r="I3563">
        <v>4887.74</v>
      </c>
      <c r="J3563">
        <v>0.15</v>
      </c>
      <c r="K3563">
        <v>20772.89</v>
      </c>
      <c r="L3563">
        <v>8062.82</v>
      </c>
      <c r="M3563">
        <f t="shared" si="167"/>
        <v>20772.894999999997</v>
      </c>
      <c r="N3563" t="str">
        <f t="shared" si="165"/>
        <v>Q1</v>
      </c>
      <c r="O3563" s="2">
        <f t="shared" si="166"/>
        <v>38.814146707559708</v>
      </c>
      <c r="P3563" t="str">
        <f>VLOOKUP(retail_sales_2023!C3563,customers!A:J,5,)</f>
        <v>Kolkata</v>
      </c>
      <c r="Q3563" t="str">
        <f>VLOOKUP(C3563,customers!A:J,10,0)</f>
        <v>Premium</v>
      </c>
    </row>
    <row r="3564" spans="1:17" x14ac:dyDescent="0.3">
      <c r="A3564" t="s">
        <v>4653</v>
      </c>
      <c r="B3564" s="1">
        <v>45221</v>
      </c>
      <c r="C3564" t="s">
        <v>212</v>
      </c>
      <c r="D3564" t="s">
        <v>213</v>
      </c>
      <c r="E3564" t="s">
        <v>33</v>
      </c>
      <c r="F3564" t="s">
        <v>38</v>
      </c>
      <c r="G3564" t="s">
        <v>90</v>
      </c>
      <c r="H3564">
        <v>3</v>
      </c>
      <c r="I3564">
        <v>2699.09</v>
      </c>
      <c r="J3564">
        <v>0.05</v>
      </c>
      <c r="K3564">
        <v>7692.41</v>
      </c>
      <c r="L3564">
        <v>2212.4499999999998</v>
      </c>
      <c r="M3564">
        <f t="shared" si="167"/>
        <v>7692.4065000000001</v>
      </c>
      <c r="N3564" t="str">
        <f t="shared" si="165"/>
        <v>Q4</v>
      </c>
      <c r="O3564" s="2">
        <f t="shared" si="166"/>
        <v>28.761467472482614</v>
      </c>
      <c r="P3564" t="str">
        <f>VLOOKUP(retail_sales_2023!C3564,customers!A:J,5,)</f>
        <v>Nagpur</v>
      </c>
      <c r="Q3564" t="str">
        <f>VLOOKUP(C3564,customers!A:J,10,0)</f>
        <v>Premium</v>
      </c>
    </row>
    <row r="3565" spans="1:17" x14ac:dyDescent="0.3">
      <c r="A3565" t="s">
        <v>4654</v>
      </c>
      <c r="B3565" s="1">
        <v>44973</v>
      </c>
      <c r="C3565" t="s">
        <v>372</v>
      </c>
      <c r="D3565" t="s">
        <v>373</v>
      </c>
      <c r="E3565" t="s">
        <v>33</v>
      </c>
      <c r="F3565" t="s">
        <v>28</v>
      </c>
      <c r="G3565" t="s">
        <v>439</v>
      </c>
      <c r="H3565">
        <v>5</v>
      </c>
      <c r="I3565">
        <v>7128.99</v>
      </c>
      <c r="J3565">
        <v>0.2</v>
      </c>
      <c r="K3565">
        <v>28515.96</v>
      </c>
      <c r="L3565">
        <v>6388.17</v>
      </c>
      <c r="M3565">
        <f t="shared" si="167"/>
        <v>28515.96</v>
      </c>
      <c r="N3565" t="str">
        <f t="shared" si="165"/>
        <v>Q1</v>
      </c>
      <c r="O3565" s="2">
        <f t="shared" si="166"/>
        <v>22.402086410557455</v>
      </c>
      <c r="P3565" t="str">
        <f>VLOOKUP(retail_sales_2023!C3565,customers!A:J,5,)</f>
        <v>Pune</v>
      </c>
      <c r="Q3565" t="str">
        <f>VLOOKUP(C3565,customers!A:J,10,0)</f>
        <v>Premium</v>
      </c>
    </row>
    <row r="3566" spans="1:17" x14ac:dyDescent="0.3">
      <c r="A3566" t="s">
        <v>4655</v>
      </c>
      <c r="B3566" s="1">
        <v>45176</v>
      </c>
      <c r="C3566" t="s">
        <v>3538</v>
      </c>
      <c r="D3566" t="s">
        <v>3539</v>
      </c>
      <c r="E3566" t="s">
        <v>27</v>
      </c>
      <c r="F3566" t="s">
        <v>16</v>
      </c>
      <c r="G3566" t="s">
        <v>17</v>
      </c>
      <c r="H3566">
        <v>4</v>
      </c>
      <c r="I3566">
        <v>966.11</v>
      </c>
      <c r="J3566">
        <v>0</v>
      </c>
      <c r="K3566">
        <v>3864.44</v>
      </c>
      <c r="L3566">
        <v>1463.07</v>
      </c>
      <c r="M3566">
        <f t="shared" si="167"/>
        <v>3864.44</v>
      </c>
      <c r="N3566" t="str">
        <f t="shared" si="165"/>
        <v>Q3</v>
      </c>
      <c r="O3566" s="2">
        <f t="shared" si="166"/>
        <v>37.859819275237804</v>
      </c>
      <c r="P3566" t="str">
        <f>VLOOKUP(retail_sales_2023!C3566,customers!A:J,5,)</f>
        <v>Jaipur</v>
      </c>
      <c r="Q3566" t="str">
        <f>VLOOKUP(C3566,customers!A:J,10,0)</f>
        <v>Premium</v>
      </c>
    </row>
    <row r="3567" spans="1:17" x14ac:dyDescent="0.3">
      <c r="A3567" t="s">
        <v>4656</v>
      </c>
      <c r="B3567" s="1">
        <v>45251</v>
      </c>
      <c r="C3567" t="s">
        <v>610</v>
      </c>
      <c r="D3567" t="s">
        <v>611</v>
      </c>
      <c r="E3567" t="s">
        <v>21</v>
      </c>
      <c r="F3567" t="s">
        <v>81</v>
      </c>
      <c r="G3567" t="s">
        <v>101</v>
      </c>
      <c r="H3567">
        <v>3</v>
      </c>
      <c r="I3567">
        <v>1391.22</v>
      </c>
      <c r="J3567">
        <v>0.1</v>
      </c>
      <c r="K3567">
        <v>3756.29</v>
      </c>
      <c r="L3567">
        <v>1045.69</v>
      </c>
      <c r="M3567">
        <f t="shared" si="167"/>
        <v>3756.2939999999999</v>
      </c>
      <c r="N3567" t="str">
        <f t="shared" si="165"/>
        <v>Q4</v>
      </c>
      <c r="O3567" s="2">
        <f t="shared" si="166"/>
        <v>27.838372436632959</v>
      </c>
      <c r="P3567" t="str">
        <f>VLOOKUP(retail_sales_2023!C3567,customers!A:J,5,)</f>
        <v>Patna</v>
      </c>
      <c r="Q3567" t="str">
        <f>VLOOKUP(C3567,customers!A:J,10,0)</f>
        <v>Regular</v>
      </c>
    </row>
    <row r="3568" spans="1:17" x14ac:dyDescent="0.3">
      <c r="A3568" t="s">
        <v>4657</v>
      </c>
      <c r="B3568" s="1">
        <v>45164</v>
      </c>
      <c r="C3568" t="s">
        <v>479</v>
      </c>
      <c r="D3568" t="s">
        <v>480</v>
      </c>
      <c r="E3568" t="s">
        <v>21</v>
      </c>
      <c r="F3568" t="s">
        <v>81</v>
      </c>
      <c r="G3568" t="s">
        <v>105</v>
      </c>
      <c r="H3568">
        <v>1</v>
      </c>
      <c r="I3568">
        <v>1109.94</v>
      </c>
      <c r="J3568">
        <v>0.3</v>
      </c>
      <c r="K3568">
        <v>776.96</v>
      </c>
      <c r="L3568">
        <v>263.26</v>
      </c>
      <c r="M3568">
        <f t="shared" si="167"/>
        <v>776.95799999999997</v>
      </c>
      <c r="N3568" t="str">
        <f t="shared" si="165"/>
        <v>Q3</v>
      </c>
      <c r="O3568" s="2">
        <f t="shared" si="166"/>
        <v>33.88334019769357</v>
      </c>
      <c r="P3568" t="str">
        <f>VLOOKUP(retail_sales_2023!C3568,customers!A:J,5,)</f>
        <v>Bhubaneswar</v>
      </c>
      <c r="Q3568" t="str">
        <f>VLOOKUP(C3568,customers!A:J,10,0)</f>
        <v>Premium</v>
      </c>
    </row>
    <row r="3569" spans="1:17" x14ac:dyDescent="0.3">
      <c r="A3569" t="s">
        <v>4658</v>
      </c>
      <c r="B3569" s="1">
        <v>45201</v>
      </c>
      <c r="C3569" t="s">
        <v>528</v>
      </c>
      <c r="D3569" t="s">
        <v>529</v>
      </c>
      <c r="E3569" t="s">
        <v>27</v>
      </c>
      <c r="F3569" t="s">
        <v>52</v>
      </c>
      <c r="G3569" t="s">
        <v>937</v>
      </c>
      <c r="H3569">
        <v>3</v>
      </c>
      <c r="I3569">
        <v>760.17</v>
      </c>
      <c r="J3569">
        <v>0.05</v>
      </c>
      <c r="K3569">
        <v>2166.48</v>
      </c>
      <c r="L3569">
        <v>221.48</v>
      </c>
      <c r="M3569">
        <f t="shared" si="167"/>
        <v>2166.4844999999996</v>
      </c>
      <c r="N3569" t="str">
        <f t="shared" si="165"/>
        <v>Q4</v>
      </c>
      <c r="O3569" s="2">
        <f t="shared" si="166"/>
        <v>10.22303459990399</v>
      </c>
      <c r="P3569" t="str">
        <f>VLOOKUP(retail_sales_2023!C3569,customers!A:J,5,)</f>
        <v>Amritsar</v>
      </c>
      <c r="Q3569" t="str">
        <f>VLOOKUP(C3569,customers!A:J,10,0)</f>
        <v>Premium</v>
      </c>
    </row>
    <row r="3570" spans="1:17" x14ac:dyDescent="0.3">
      <c r="A3570" t="s">
        <v>4659</v>
      </c>
      <c r="B3570" s="1">
        <v>45276</v>
      </c>
      <c r="C3570" t="s">
        <v>1460</v>
      </c>
      <c r="D3570" t="s">
        <v>13093</v>
      </c>
      <c r="E3570" t="s">
        <v>33</v>
      </c>
      <c r="F3570" t="s">
        <v>38</v>
      </c>
      <c r="G3570" t="s">
        <v>684</v>
      </c>
      <c r="H3570">
        <v>4</v>
      </c>
      <c r="I3570">
        <v>998.37</v>
      </c>
      <c r="J3570">
        <v>0.05</v>
      </c>
      <c r="K3570">
        <v>3793.81</v>
      </c>
      <c r="L3570">
        <v>1320.67</v>
      </c>
      <c r="M3570">
        <f t="shared" si="167"/>
        <v>3793.806</v>
      </c>
      <c r="N3570" t="str">
        <f t="shared" si="165"/>
        <v>Q4</v>
      </c>
      <c r="O3570" s="2">
        <f t="shared" si="166"/>
        <v>34.811179263062733</v>
      </c>
      <c r="P3570" t="str">
        <f>VLOOKUP(retail_sales_2023!C3570,customers!A:J,5,)</f>
        <v>Pune</v>
      </c>
      <c r="Q3570" t="str">
        <f>VLOOKUP(C3570,customers!A:J,10,0)</f>
        <v>Premium</v>
      </c>
    </row>
    <row r="3571" spans="1:17" x14ac:dyDescent="0.3">
      <c r="A3571" t="s">
        <v>4660</v>
      </c>
      <c r="B3571" s="1">
        <v>44959</v>
      </c>
      <c r="C3571" t="s">
        <v>1135</v>
      </c>
      <c r="D3571" t="s">
        <v>1136</v>
      </c>
      <c r="E3571" t="s">
        <v>33</v>
      </c>
      <c r="F3571" t="s">
        <v>28</v>
      </c>
      <c r="G3571" t="s">
        <v>280</v>
      </c>
      <c r="H3571">
        <v>4</v>
      </c>
      <c r="I3571">
        <v>1407.65</v>
      </c>
      <c r="J3571">
        <v>0</v>
      </c>
      <c r="K3571">
        <v>5630.6</v>
      </c>
      <c r="L3571">
        <v>1076.3499999999999</v>
      </c>
      <c r="M3571">
        <f t="shared" si="167"/>
        <v>5630.6</v>
      </c>
      <c r="N3571" t="str">
        <f t="shared" si="165"/>
        <v>Q1</v>
      </c>
      <c r="O3571" s="2">
        <f t="shared" si="166"/>
        <v>19.11607999147515</v>
      </c>
      <c r="P3571" t="str">
        <f>VLOOKUP(retail_sales_2023!C3571,customers!A:J,5,)</f>
        <v>Ahmedabad</v>
      </c>
      <c r="Q3571" t="str">
        <f>VLOOKUP(C3571,customers!A:J,10,0)</f>
        <v>Premium</v>
      </c>
    </row>
    <row r="3572" spans="1:17" x14ac:dyDescent="0.3">
      <c r="A3572" t="s">
        <v>4661</v>
      </c>
      <c r="B3572" s="1">
        <v>44958</v>
      </c>
      <c r="C3572" t="s">
        <v>809</v>
      </c>
      <c r="D3572" t="s">
        <v>810</v>
      </c>
      <c r="E3572" t="s">
        <v>33</v>
      </c>
      <c r="F3572" t="s">
        <v>52</v>
      </c>
      <c r="G3572" t="s">
        <v>169</v>
      </c>
      <c r="H3572">
        <v>5</v>
      </c>
      <c r="I3572">
        <v>108.5</v>
      </c>
      <c r="J3572">
        <v>0.2</v>
      </c>
      <c r="K3572">
        <v>434</v>
      </c>
      <c r="L3572">
        <v>30.2</v>
      </c>
      <c r="M3572">
        <f t="shared" si="167"/>
        <v>434</v>
      </c>
      <c r="N3572" t="str">
        <f t="shared" si="165"/>
        <v>Q1</v>
      </c>
      <c r="O3572" s="2">
        <f t="shared" si="166"/>
        <v>6.9585253456221201</v>
      </c>
      <c r="P3572" t="str">
        <f>VLOOKUP(retail_sales_2023!C3572,customers!A:J,5,)</f>
        <v>Ahmedabad</v>
      </c>
      <c r="Q3572" t="str">
        <f>VLOOKUP(C3572,customers!A:J,10,0)</f>
        <v>Premium</v>
      </c>
    </row>
    <row r="3573" spans="1:17" x14ac:dyDescent="0.3">
      <c r="A3573" t="s">
        <v>4662</v>
      </c>
      <c r="B3573" s="1">
        <v>45131</v>
      </c>
      <c r="C3573" t="s">
        <v>636</v>
      </c>
      <c r="D3573" t="s">
        <v>637</v>
      </c>
      <c r="E3573" t="s">
        <v>21</v>
      </c>
      <c r="F3573" t="s">
        <v>81</v>
      </c>
      <c r="G3573" t="s">
        <v>101</v>
      </c>
      <c r="H3573">
        <v>2</v>
      </c>
      <c r="I3573">
        <v>1483.07</v>
      </c>
      <c r="J3573">
        <v>0.15</v>
      </c>
      <c r="K3573">
        <v>2521.2199999999998</v>
      </c>
      <c r="L3573">
        <v>638.65</v>
      </c>
      <c r="M3573">
        <f t="shared" si="167"/>
        <v>2521.2190000000001</v>
      </c>
      <c r="N3573" t="str">
        <f t="shared" si="165"/>
        <v>Q3</v>
      </c>
      <c r="O3573" s="2">
        <f t="shared" si="166"/>
        <v>25.33099055219299</v>
      </c>
      <c r="P3573" t="str">
        <f>VLOOKUP(retail_sales_2023!C3573,customers!A:J,5,)</f>
        <v>Ranchi</v>
      </c>
      <c r="Q3573" t="str">
        <f>VLOOKUP(C3573,customers!A:J,10,0)</f>
        <v>Premium</v>
      </c>
    </row>
    <row r="3574" spans="1:17" x14ac:dyDescent="0.3">
      <c r="A3574" t="s">
        <v>4663</v>
      </c>
      <c r="B3574" s="1">
        <v>45204</v>
      </c>
      <c r="C3574" t="s">
        <v>1622</v>
      </c>
      <c r="D3574" t="s">
        <v>1623</v>
      </c>
      <c r="E3574" t="s">
        <v>33</v>
      </c>
      <c r="F3574" t="s">
        <v>28</v>
      </c>
      <c r="G3574" t="s">
        <v>61</v>
      </c>
      <c r="H3574">
        <v>1</v>
      </c>
      <c r="I3574">
        <v>6651.76</v>
      </c>
      <c r="J3574">
        <v>0.1</v>
      </c>
      <c r="K3574">
        <v>5986.58</v>
      </c>
      <c r="L3574">
        <v>964.77</v>
      </c>
      <c r="M3574">
        <f t="shared" si="167"/>
        <v>5986.5840000000007</v>
      </c>
      <c r="N3574" t="str">
        <f t="shared" si="165"/>
        <v>Q4</v>
      </c>
      <c r="O3574" s="2">
        <f t="shared" si="166"/>
        <v>16.115545102546029</v>
      </c>
      <c r="P3574" t="str">
        <f>VLOOKUP(retail_sales_2023!C3574,customers!A:J,5,)</f>
        <v>Pune</v>
      </c>
      <c r="Q3574" t="str">
        <f>VLOOKUP(C3574,customers!A:J,10,0)</f>
        <v>Regular</v>
      </c>
    </row>
    <row r="3575" spans="1:17" x14ac:dyDescent="0.3">
      <c r="A3575" t="s">
        <v>4664</v>
      </c>
      <c r="B3575" s="1">
        <v>45049</v>
      </c>
      <c r="C3575" t="s">
        <v>525</v>
      </c>
      <c r="D3575" t="s">
        <v>526</v>
      </c>
      <c r="E3575" t="s">
        <v>21</v>
      </c>
      <c r="F3575" t="s">
        <v>28</v>
      </c>
      <c r="G3575" t="s">
        <v>57</v>
      </c>
      <c r="H3575">
        <v>4</v>
      </c>
      <c r="I3575">
        <v>1170.8</v>
      </c>
      <c r="J3575">
        <v>0.1</v>
      </c>
      <c r="K3575">
        <v>4214.88</v>
      </c>
      <c r="L3575">
        <v>1115.29</v>
      </c>
      <c r="M3575">
        <f t="shared" si="167"/>
        <v>4214.88</v>
      </c>
      <c r="N3575" t="str">
        <f t="shared" si="165"/>
        <v>Q2</v>
      </c>
      <c r="O3575" s="2">
        <f t="shared" si="166"/>
        <v>26.460777056523554</v>
      </c>
      <c r="P3575" t="str">
        <f>VLOOKUP(retail_sales_2023!C3575,customers!A:J,5,)</f>
        <v>Patna</v>
      </c>
      <c r="Q3575" t="str">
        <f>VLOOKUP(C3575,customers!A:J,10,0)</f>
        <v>Occasional</v>
      </c>
    </row>
    <row r="3576" spans="1:17" x14ac:dyDescent="0.3">
      <c r="A3576" t="s">
        <v>4665</v>
      </c>
      <c r="B3576" s="1">
        <v>45270</v>
      </c>
      <c r="C3576" t="s">
        <v>804</v>
      </c>
      <c r="D3576" t="s">
        <v>805</v>
      </c>
      <c r="E3576" t="s">
        <v>33</v>
      </c>
      <c r="F3576" t="s">
        <v>52</v>
      </c>
      <c r="G3576" t="s">
        <v>268</v>
      </c>
      <c r="H3576">
        <v>5</v>
      </c>
      <c r="I3576">
        <v>252.34</v>
      </c>
      <c r="J3576">
        <v>0.05</v>
      </c>
      <c r="K3576">
        <v>1198.6199999999999</v>
      </c>
      <c r="L3576">
        <v>106.57</v>
      </c>
      <c r="M3576">
        <f t="shared" si="167"/>
        <v>1198.615</v>
      </c>
      <c r="N3576" t="str">
        <f t="shared" si="165"/>
        <v>Q4</v>
      </c>
      <c r="O3576" s="2">
        <f t="shared" si="166"/>
        <v>8.8910580500909386</v>
      </c>
      <c r="P3576" t="str">
        <f>VLOOKUP(retail_sales_2023!C3576,customers!A:J,5,)</f>
        <v>Mumbai</v>
      </c>
      <c r="Q3576" t="str">
        <f>VLOOKUP(C3576,customers!A:J,10,0)</f>
        <v>Premium</v>
      </c>
    </row>
    <row r="3577" spans="1:17" x14ac:dyDescent="0.3">
      <c r="A3577" t="s">
        <v>4666</v>
      </c>
      <c r="B3577" s="1">
        <v>45167</v>
      </c>
      <c r="C3577" t="s">
        <v>437</v>
      </c>
      <c r="D3577" t="s">
        <v>438</v>
      </c>
      <c r="E3577" t="s">
        <v>21</v>
      </c>
      <c r="F3577" t="s">
        <v>81</v>
      </c>
      <c r="G3577" t="s">
        <v>150</v>
      </c>
      <c r="H3577">
        <v>3</v>
      </c>
      <c r="I3577">
        <v>349.6</v>
      </c>
      <c r="J3577">
        <v>0.05</v>
      </c>
      <c r="K3577">
        <v>996.36</v>
      </c>
      <c r="L3577">
        <v>248.47</v>
      </c>
      <c r="M3577">
        <f t="shared" si="167"/>
        <v>996.36000000000013</v>
      </c>
      <c r="N3577" t="str">
        <f t="shared" si="165"/>
        <v>Q3</v>
      </c>
      <c r="O3577" s="2">
        <f t="shared" si="166"/>
        <v>24.937773495523704</v>
      </c>
      <c r="P3577" t="str">
        <f>VLOOKUP(retail_sales_2023!C3577,customers!A:J,5,)</f>
        <v>Kolkata</v>
      </c>
      <c r="Q3577" t="str">
        <f>VLOOKUP(C3577,customers!A:J,10,0)</f>
        <v>Premium</v>
      </c>
    </row>
    <row r="3578" spans="1:17" x14ac:dyDescent="0.3">
      <c r="A3578" t="s">
        <v>4667</v>
      </c>
      <c r="B3578" s="1">
        <v>45030</v>
      </c>
      <c r="C3578" t="s">
        <v>291</v>
      </c>
      <c r="D3578" t="s">
        <v>292</v>
      </c>
      <c r="E3578" t="s">
        <v>33</v>
      </c>
      <c r="F3578" t="s">
        <v>28</v>
      </c>
      <c r="G3578" t="s">
        <v>29</v>
      </c>
      <c r="H3578">
        <v>3</v>
      </c>
      <c r="I3578">
        <v>6966.43</v>
      </c>
      <c r="J3578">
        <v>0.1</v>
      </c>
      <c r="K3578">
        <v>18809.36</v>
      </c>
      <c r="L3578">
        <v>-231.95</v>
      </c>
      <c r="M3578">
        <f t="shared" si="167"/>
        <v>18809.361000000001</v>
      </c>
      <c r="N3578" t="str">
        <f t="shared" si="165"/>
        <v>Q2</v>
      </c>
      <c r="O3578" s="2">
        <f t="shared" si="166"/>
        <v>-1.2331626381758867</v>
      </c>
      <c r="P3578" t="str">
        <f>VLOOKUP(retail_sales_2023!C3578,customers!A:J,5,)</f>
        <v>Pune</v>
      </c>
      <c r="Q3578" t="str">
        <f>VLOOKUP(C3578,customers!A:J,10,0)</f>
        <v>Premium</v>
      </c>
    </row>
    <row r="3579" spans="1:17" x14ac:dyDescent="0.3">
      <c r="A3579" t="s">
        <v>4668</v>
      </c>
      <c r="B3579" s="1">
        <v>45180</v>
      </c>
      <c r="C3579" t="s">
        <v>2187</v>
      </c>
      <c r="D3579" t="s">
        <v>2188</v>
      </c>
      <c r="E3579" t="s">
        <v>21</v>
      </c>
      <c r="F3579" t="s">
        <v>38</v>
      </c>
      <c r="G3579" t="s">
        <v>90</v>
      </c>
      <c r="H3579">
        <v>2</v>
      </c>
      <c r="I3579">
        <v>266.39</v>
      </c>
      <c r="J3579">
        <v>0.05</v>
      </c>
      <c r="K3579">
        <v>506.14</v>
      </c>
      <c r="L3579">
        <v>144.79</v>
      </c>
      <c r="M3579">
        <f t="shared" si="167"/>
        <v>506.14099999999996</v>
      </c>
      <c r="N3579" t="str">
        <f t="shared" si="165"/>
        <v>Q3</v>
      </c>
      <c r="O3579" s="2">
        <f t="shared" si="166"/>
        <v>28.606709606037857</v>
      </c>
      <c r="P3579" t="str">
        <f>VLOOKUP(retail_sales_2023!C3579,customers!A:J,5,)</f>
        <v>Patna</v>
      </c>
      <c r="Q3579" t="str">
        <f>VLOOKUP(C3579,customers!A:J,10,0)</f>
        <v>Premium</v>
      </c>
    </row>
    <row r="3580" spans="1:17" x14ac:dyDescent="0.3">
      <c r="A3580" t="s">
        <v>4669</v>
      </c>
      <c r="B3580" s="1">
        <v>45139</v>
      </c>
      <c r="C3580" t="s">
        <v>198</v>
      </c>
      <c r="D3580" t="s">
        <v>199</v>
      </c>
      <c r="E3580" t="s">
        <v>27</v>
      </c>
      <c r="F3580" t="s">
        <v>28</v>
      </c>
      <c r="G3580" t="s">
        <v>61</v>
      </c>
      <c r="H3580">
        <v>3</v>
      </c>
      <c r="I3580">
        <v>4488.63</v>
      </c>
      <c r="J3580">
        <v>0.2</v>
      </c>
      <c r="K3580">
        <v>10772.71</v>
      </c>
      <c r="L3580">
        <v>2470.58</v>
      </c>
      <c r="M3580">
        <f t="shared" si="167"/>
        <v>10772.712</v>
      </c>
      <c r="N3580" t="str">
        <f t="shared" si="165"/>
        <v>Q3</v>
      </c>
      <c r="O3580" s="2">
        <f t="shared" si="166"/>
        <v>22.93369077975737</v>
      </c>
      <c r="P3580" t="str">
        <f>VLOOKUP(retail_sales_2023!C3580,customers!A:J,5,)</f>
        <v>Delhi</v>
      </c>
      <c r="Q3580" t="str">
        <f>VLOOKUP(C3580,customers!A:J,10,0)</f>
        <v>Regular</v>
      </c>
    </row>
    <row r="3581" spans="1:17" x14ac:dyDescent="0.3">
      <c r="A3581" t="s">
        <v>4670</v>
      </c>
      <c r="B3581" s="1">
        <v>44931</v>
      </c>
      <c r="C3581" t="s">
        <v>1208</v>
      </c>
      <c r="D3581" t="s">
        <v>1209</v>
      </c>
      <c r="E3581" t="s">
        <v>27</v>
      </c>
      <c r="F3581" t="s">
        <v>43</v>
      </c>
      <c r="G3581" t="s">
        <v>154</v>
      </c>
      <c r="H3581">
        <v>5</v>
      </c>
      <c r="I3581">
        <v>38569.78</v>
      </c>
      <c r="J3581">
        <v>0.05</v>
      </c>
      <c r="K3581">
        <v>183206.45</v>
      </c>
      <c r="L3581">
        <v>16046.52</v>
      </c>
      <c r="M3581">
        <f t="shared" si="167"/>
        <v>183206.45499999999</v>
      </c>
      <c r="N3581" t="str">
        <f t="shared" si="165"/>
        <v>Q1</v>
      </c>
      <c r="O3581" s="2">
        <f t="shared" si="166"/>
        <v>8.758709095667756</v>
      </c>
      <c r="P3581" t="str">
        <f>VLOOKUP(retail_sales_2023!C3581,customers!A:J,5,)</f>
        <v>Delhi</v>
      </c>
      <c r="Q3581" t="str">
        <f>VLOOKUP(C3581,customers!A:J,10,0)</f>
        <v>Regular</v>
      </c>
    </row>
    <row r="3582" spans="1:17" x14ac:dyDescent="0.3">
      <c r="A3582" t="s">
        <v>4671</v>
      </c>
      <c r="B3582" s="1">
        <v>45285</v>
      </c>
      <c r="C3582" t="s">
        <v>1317</v>
      </c>
      <c r="D3582" t="s">
        <v>1318</v>
      </c>
      <c r="E3582" t="s">
        <v>33</v>
      </c>
      <c r="F3582" t="s">
        <v>43</v>
      </c>
      <c r="G3582" t="s">
        <v>128</v>
      </c>
      <c r="H3582">
        <v>3</v>
      </c>
      <c r="I3582">
        <v>34334.67</v>
      </c>
      <c r="J3582">
        <v>0.15</v>
      </c>
      <c r="K3582">
        <v>87553.41</v>
      </c>
      <c r="L3582">
        <v>12689.22</v>
      </c>
      <c r="M3582">
        <f t="shared" si="167"/>
        <v>87553.40849999999</v>
      </c>
      <c r="N3582" t="str">
        <f t="shared" si="165"/>
        <v>Q4</v>
      </c>
      <c r="O3582" s="2">
        <f t="shared" si="166"/>
        <v>14.493119114378297</v>
      </c>
      <c r="P3582" t="str">
        <f>VLOOKUP(retail_sales_2023!C3582,customers!A:J,5,)</f>
        <v>Pune</v>
      </c>
      <c r="Q3582" t="str">
        <f>VLOOKUP(C3582,customers!A:J,10,0)</f>
        <v>Regular</v>
      </c>
    </row>
    <row r="3583" spans="1:17" x14ac:dyDescent="0.3">
      <c r="A3583" t="s">
        <v>4672</v>
      </c>
      <c r="B3583" s="1">
        <v>45161</v>
      </c>
      <c r="C3583" t="s">
        <v>1886</v>
      </c>
      <c r="D3583" t="s">
        <v>1887</v>
      </c>
      <c r="E3583" t="s">
        <v>21</v>
      </c>
      <c r="F3583" t="s">
        <v>38</v>
      </c>
      <c r="G3583" t="s">
        <v>395</v>
      </c>
      <c r="H3583">
        <v>2</v>
      </c>
      <c r="I3583">
        <v>3134.94</v>
      </c>
      <c r="J3583">
        <v>0.05</v>
      </c>
      <c r="K3583">
        <v>5956.39</v>
      </c>
      <c r="L3583">
        <v>2090.13</v>
      </c>
      <c r="M3583">
        <f t="shared" si="167"/>
        <v>5956.3859999999995</v>
      </c>
      <c r="N3583" t="str">
        <f t="shared" si="165"/>
        <v>Q3</v>
      </c>
      <c r="O3583" s="2">
        <f t="shared" si="166"/>
        <v>35.090549812890018</v>
      </c>
      <c r="P3583" t="str">
        <f>VLOOKUP(retail_sales_2023!C3583,customers!A:J,5,)</f>
        <v>Kolkata</v>
      </c>
      <c r="Q3583" t="str">
        <f>VLOOKUP(C3583,customers!A:J,10,0)</f>
        <v>Regular</v>
      </c>
    </row>
    <row r="3584" spans="1:17" x14ac:dyDescent="0.3">
      <c r="A3584" t="s">
        <v>4673</v>
      </c>
      <c r="B3584" s="1">
        <v>45139</v>
      </c>
      <c r="C3584" t="s">
        <v>1629</v>
      </c>
      <c r="D3584" t="s">
        <v>1630</v>
      </c>
      <c r="E3584" t="s">
        <v>15</v>
      </c>
      <c r="F3584" t="s">
        <v>52</v>
      </c>
      <c r="G3584" t="s">
        <v>53</v>
      </c>
      <c r="H3584">
        <v>2</v>
      </c>
      <c r="I3584">
        <v>533.71</v>
      </c>
      <c r="J3584">
        <v>0</v>
      </c>
      <c r="K3584">
        <v>1067.42</v>
      </c>
      <c r="L3584">
        <v>94.41</v>
      </c>
      <c r="M3584">
        <f t="shared" si="167"/>
        <v>1067.42</v>
      </c>
      <c r="N3584" t="str">
        <f t="shared" si="165"/>
        <v>Q3</v>
      </c>
      <c r="O3584" s="2">
        <f t="shared" si="166"/>
        <v>8.8446909370257245</v>
      </c>
      <c r="P3584" t="str">
        <f>VLOOKUP(retail_sales_2023!C3584,customers!A:J,5,)</f>
        <v>Chennai</v>
      </c>
      <c r="Q3584" t="str">
        <f>VLOOKUP(C3584,customers!A:J,10,0)</f>
        <v>Premium</v>
      </c>
    </row>
    <row r="3585" spans="1:17" x14ac:dyDescent="0.3">
      <c r="A3585" t="s">
        <v>4674</v>
      </c>
      <c r="B3585" s="1">
        <v>44948</v>
      </c>
      <c r="C3585" t="s">
        <v>257</v>
      </c>
      <c r="D3585" t="s">
        <v>258</v>
      </c>
      <c r="E3585" t="s">
        <v>27</v>
      </c>
      <c r="F3585" t="s">
        <v>81</v>
      </c>
      <c r="G3585" t="s">
        <v>158</v>
      </c>
      <c r="H3585">
        <v>5</v>
      </c>
      <c r="I3585">
        <v>1739.37</v>
      </c>
      <c r="J3585">
        <v>0</v>
      </c>
      <c r="K3585">
        <v>8696.85</v>
      </c>
      <c r="L3585">
        <v>1931.73</v>
      </c>
      <c r="M3585">
        <f t="shared" si="167"/>
        <v>8696.8499999999985</v>
      </c>
      <c r="N3585" t="str">
        <f t="shared" si="165"/>
        <v>Q1</v>
      </c>
      <c r="O3585" s="2">
        <f t="shared" si="166"/>
        <v>22.211835319684713</v>
      </c>
      <c r="P3585" t="str">
        <f>VLOOKUP(retail_sales_2023!C3585,customers!A:J,5,)</f>
        <v>Delhi</v>
      </c>
      <c r="Q3585" t="str">
        <f>VLOOKUP(C3585,customers!A:J,10,0)</f>
        <v>Regular</v>
      </c>
    </row>
    <row r="3586" spans="1:17" x14ac:dyDescent="0.3">
      <c r="A3586" t="s">
        <v>4675</v>
      </c>
      <c r="B3586" s="1">
        <v>45083</v>
      </c>
      <c r="C3586" t="s">
        <v>488</v>
      </c>
      <c r="D3586" t="s">
        <v>489</v>
      </c>
      <c r="E3586" t="s">
        <v>33</v>
      </c>
      <c r="F3586" t="s">
        <v>28</v>
      </c>
      <c r="G3586" t="s">
        <v>280</v>
      </c>
      <c r="H3586">
        <v>1</v>
      </c>
      <c r="I3586">
        <v>7474.87</v>
      </c>
      <c r="J3586">
        <v>0.2</v>
      </c>
      <c r="K3586">
        <v>5979.9</v>
      </c>
      <c r="L3586">
        <v>1526.69</v>
      </c>
      <c r="M3586">
        <f t="shared" si="167"/>
        <v>5979.8960000000006</v>
      </c>
      <c r="N3586" t="str">
        <f t="shared" si="165"/>
        <v>Q2</v>
      </c>
      <c r="O3586" s="2">
        <f t="shared" si="166"/>
        <v>25.530360039465545</v>
      </c>
      <c r="P3586" t="str">
        <f>VLOOKUP(retail_sales_2023!C3586,customers!A:J,5,)</f>
        <v>Ahmedabad</v>
      </c>
      <c r="Q3586" t="str">
        <f>VLOOKUP(C3586,customers!A:J,10,0)</f>
        <v>Occasional</v>
      </c>
    </row>
    <row r="3587" spans="1:17" x14ac:dyDescent="0.3">
      <c r="A3587" t="s">
        <v>4676</v>
      </c>
      <c r="B3587" s="1">
        <v>44975</v>
      </c>
      <c r="C3587" t="s">
        <v>1154</v>
      </c>
      <c r="D3587" t="s">
        <v>1155</v>
      </c>
      <c r="E3587" t="s">
        <v>15</v>
      </c>
      <c r="F3587" t="s">
        <v>28</v>
      </c>
      <c r="G3587" t="s">
        <v>325</v>
      </c>
      <c r="H3587">
        <v>1</v>
      </c>
      <c r="I3587">
        <v>5953.2</v>
      </c>
      <c r="J3587">
        <v>0.15</v>
      </c>
      <c r="K3587">
        <v>5060.22</v>
      </c>
      <c r="L3587">
        <v>1294.28</v>
      </c>
      <c r="M3587">
        <f t="shared" si="167"/>
        <v>5060.2199999999993</v>
      </c>
      <c r="N3587" t="str">
        <f t="shared" ref="N3587:N3650" si="168">"Q"&amp;ROUNDUP(MONTH(B3587)/3,0)</f>
        <v>Q1</v>
      </c>
      <c r="O3587" s="2">
        <f t="shared" ref="O3587:O3650" si="169">(L3587/K3587)*100</f>
        <v>25.577544059349194</v>
      </c>
      <c r="P3587" t="str">
        <f>VLOOKUP(retail_sales_2023!C3587,customers!A:J,5,)</f>
        <v>Chennai</v>
      </c>
      <c r="Q3587" t="str">
        <f>VLOOKUP(C3587,customers!A:J,10,0)</f>
        <v>Premium</v>
      </c>
    </row>
    <row r="3588" spans="1:17" x14ac:dyDescent="0.3">
      <c r="A3588" t="s">
        <v>4677</v>
      </c>
      <c r="B3588" s="1">
        <v>45034</v>
      </c>
      <c r="C3588" t="s">
        <v>864</v>
      </c>
      <c r="D3588" t="s">
        <v>865</v>
      </c>
      <c r="E3588" t="s">
        <v>27</v>
      </c>
      <c r="F3588" t="s">
        <v>16</v>
      </c>
      <c r="G3588" t="s">
        <v>305</v>
      </c>
      <c r="H3588">
        <v>2</v>
      </c>
      <c r="I3588">
        <v>832.52</v>
      </c>
      <c r="J3588">
        <v>0</v>
      </c>
      <c r="K3588">
        <v>1665.04</v>
      </c>
      <c r="L3588">
        <v>628.29999999999995</v>
      </c>
      <c r="M3588">
        <f t="shared" si="167"/>
        <v>1665.04</v>
      </c>
      <c r="N3588" t="str">
        <f t="shared" si="168"/>
        <v>Q2</v>
      </c>
      <c r="O3588" s="2">
        <f t="shared" si="169"/>
        <v>37.734829193292654</v>
      </c>
      <c r="P3588" t="str">
        <f>VLOOKUP(retail_sales_2023!C3588,customers!A:J,5,)</f>
        <v>Amritsar</v>
      </c>
      <c r="Q3588" t="str">
        <f>VLOOKUP(C3588,customers!A:J,10,0)</f>
        <v>Regular</v>
      </c>
    </row>
    <row r="3589" spans="1:17" x14ac:dyDescent="0.3">
      <c r="A3589" t="s">
        <v>4678</v>
      </c>
      <c r="B3589" s="1">
        <v>45080</v>
      </c>
      <c r="C3589" t="s">
        <v>853</v>
      </c>
      <c r="D3589" t="s">
        <v>854</v>
      </c>
      <c r="E3589" t="s">
        <v>27</v>
      </c>
      <c r="F3589" t="s">
        <v>52</v>
      </c>
      <c r="G3589" t="s">
        <v>133</v>
      </c>
      <c r="H3589">
        <v>10</v>
      </c>
      <c r="I3589">
        <v>635.29999999999995</v>
      </c>
      <c r="J3589">
        <v>0</v>
      </c>
      <c r="K3589">
        <v>6353</v>
      </c>
      <c r="L3589">
        <v>625.87</v>
      </c>
      <c r="M3589">
        <f t="shared" ref="M3589:M3652" si="170">H3589*I3589*(1-J3589)</f>
        <v>6353</v>
      </c>
      <c r="N3589" t="str">
        <f t="shared" si="168"/>
        <v>Q2</v>
      </c>
      <c r="O3589" s="2">
        <f t="shared" si="169"/>
        <v>9.8515661892019519</v>
      </c>
      <c r="P3589" t="str">
        <f>VLOOKUP(retail_sales_2023!C3589,customers!A:J,5,)</f>
        <v>Chandigarh</v>
      </c>
      <c r="Q3589" t="str">
        <f>VLOOKUP(C3589,customers!A:J,10,0)</f>
        <v>Premium</v>
      </c>
    </row>
    <row r="3590" spans="1:17" x14ac:dyDescent="0.3">
      <c r="A3590" t="s">
        <v>4679</v>
      </c>
      <c r="B3590" s="1">
        <v>45006</v>
      </c>
      <c r="C3590" t="s">
        <v>251</v>
      </c>
      <c r="D3590" t="s">
        <v>252</v>
      </c>
      <c r="E3590" t="s">
        <v>15</v>
      </c>
      <c r="F3590" t="s">
        <v>16</v>
      </c>
      <c r="G3590" t="s">
        <v>296</v>
      </c>
      <c r="H3590">
        <v>4</v>
      </c>
      <c r="I3590">
        <v>697.51</v>
      </c>
      <c r="J3590">
        <v>0</v>
      </c>
      <c r="K3590">
        <v>2790.04</v>
      </c>
      <c r="L3590">
        <v>715.66</v>
      </c>
      <c r="M3590">
        <f t="shared" si="170"/>
        <v>2790.04</v>
      </c>
      <c r="N3590" t="str">
        <f t="shared" si="168"/>
        <v>Q1</v>
      </c>
      <c r="O3590" s="2">
        <f t="shared" si="169"/>
        <v>25.650528307837877</v>
      </c>
      <c r="P3590" t="str">
        <f>VLOOKUP(retail_sales_2023!C3590,customers!A:J,5,)</f>
        <v>Chennai</v>
      </c>
      <c r="Q3590" t="str">
        <f>VLOOKUP(C3590,customers!A:J,10,0)</f>
        <v>Occasional</v>
      </c>
    </row>
    <row r="3591" spans="1:17" x14ac:dyDescent="0.3">
      <c r="A3591" t="s">
        <v>4680</v>
      </c>
      <c r="B3591" s="1">
        <v>45258</v>
      </c>
      <c r="C3591" t="s">
        <v>2521</v>
      </c>
      <c r="D3591" t="s">
        <v>2522</v>
      </c>
      <c r="E3591" t="s">
        <v>33</v>
      </c>
      <c r="F3591" t="s">
        <v>81</v>
      </c>
      <c r="G3591" t="s">
        <v>101</v>
      </c>
      <c r="H3591">
        <v>2</v>
      </c>
      <c r="I3591">
        <v>2844.46</v>
      </c>
      <c r="J3591">
        <v>0</v>
      </c>
      <c r="K3591">
        <v>5688.92</v>
      </c>
      <c r="L3591">
        <v>2217.27</v>
      </c>
      <c r="M3591">
        <f t="shared" si="170"/>
        <v>5688.92</v>
      </c>
      <c r="N3591" t="str">
        <f t="shared" si="168"/>
        <v>Q4</v>
      </c>
      <c r="O3591" s="2">
        <f t="shared" si="169"/>
        <v>38.975236072927729</v>
      </c>
      <c r="P3591" t="str">
        <f>VLOOKUP(retail_sales_2023!C3591,customers!A:J,5,)</f>
        <v>Ahmedabad</v>
      </c>
      <c r="Q3591" t="str">
        <f>VLOOKUP(C3591,customers!A:J,10,0)</f>
        <v>Premium</v>
      </c>
    </row>
    <row r="3592" spans="1:17" x14ac:dyDescent="0.3">
      <c r="A3592" t="s">
        <v>4681</v>
      </c>
      <c r="B3592" s="1">
        <v>45144</v>
      </c>
      <c r="C3592" t="s">
        <v>628</v>
      </c>
      <c r="D3592" t="s">
        <v>629</v>
      </c>
      <c r="E3592" t="s">
        <v>27</v>
      </c>
      <c r="F3592" t="s">
        <v>81</v>
      </c>
      <c r="G3592" t="s">
        <v>370</v>
      </c>
      <c r="H3592">
        <v>2</v>
      </c>
      <c r="I3592">
        <v>3918.45</v>
      </c>
      <c r="J3592">
        <v>0.1</v>
      </c>
      <c r="K3592">
        <v>7053.21</v>
      </c>
      <c r="L3592">
        <v>1665.88</v>
      </c>
      <c r="M3592">
        <f t="shared" si="170"/>
        <v>7053.21</v>
      </c>
      <c r="N3592" t="str">
        <f t="shared" si="168"/>
        <v>Q3</v>
      </c>
      <c r="O3592" s="2">
        <f t="shared" si="169"/>
        <v>23.618749477188402</v>
      </c>
      <c r="P3592" t="str">
        <f>VLOOKUP(retail_sales_2023!C3592,customers!A:J,5,)</f>
        <v>Chandigarh</v>
      </c>
      <c r="Q3592" t="str">
        <f>VLOOKUP(C3592,customers!A:J,10,0)</f>
        <v>Premium</v>
      </c>
    </row>
    <row r="3593" spans="1:17" x14ac:dyDescent="0.3">
      <c r="A3593" t="s">
        <v>4682</v>
      </c>
      <c r="B3593" s="1">
        <v>44942</v>
      </c>
      <c r="C3593" t="s">
        <v>450</v>
      </c>
      <c r="D3593" t="s">
        <v>451</v>
      </c>
      <c r="E3593" t="s">
        <v>21</v>
      </c>
      <c r="F3593" t="s">
        <v>43</v>
      </c>
      <c r="G3593" t="s">
        <v>128</v>
      </c>
      <c r="H3593">
        <v>2</v>
      </c>
      <c r="I3593">
        <v>22111.14</v>
      </c>
      <c r="J3593">
        <v>0.05</v>
      </c>
      <c r="K3593">
        <v>42011.17</v>
      </c>
      <c r="L3593">
        <v>6187.68</v>
      </c>
      <c r="M3593">
        <f t="shared" si="170"/>
        <v>42011.165999999997</v>
      </c>
      <c r="N3593" t="str">
        <f t="shared" si="168"/>
        <v>Q1</v>
      </c>
      <c r="O3593" s="2">
        <f t="shared" si="169"/>
        <v>14.728654307890022</v>
      </c>
      <c r="P3593" t="str">
        <f>VLOOKUP(retail_sales_2023!C3593,customers!A:J,5,)</f>
        <v>Bhubaneswar</v>
      </c>
      <c r="Q3593" t="str">
        <f>VLOOKUP(C3593,customers!A:J,10,0)</f>
        <v>Regular</v>
      </c>
    </row>
    <row r="3594" spans="1:17" x14ac:dyDescent="0.3">
      <c r="A3594" t="s">
        <v>4683</v>
      </c>
      <c r="B3594" s="1">
        <v>44931</v>
      </c>
      <c r="C3594" t="s">
        <v>1164</v>
      </c>
      <c r="D3594" t="s">
        <v>1165</v>
      </c>
      <c r="E3594" t="s">
        <v>21</v>
      </c>
      <c r="F3594" t="s">
        <v>52</v>
      </c>
      <c r="G3594" t="s">
        <v>133</v>
      </c>
      <c r="H3594">
        <v>2</v>
      </c>
      <c r="I3594">
        <v>762</v>
      </c>
      <c r="J3594">
        <v>0</v>
      </c>
      <c r="K3594">
        <v>1524</v>
      </c>
      <c r="L3594">
        <v>121.84</v>
      </c>
      <c r="M3594">
        <f t="shared" si="170"/>
        <v>1524</v>
      </c>
      <c r="N3594" t="str">
        <f t="shared" si="168"/>
        <v>Q1</v>
      </c>
      <c r="O3594" s="2">
        <f t="shared" si="169"/>
        <v>7.9947506561679784</v>
      </c>
      <c r="P3594" t="str">
        <f>VLOOKUP(retail_sales_2023!C3594,customers!A:J,5,)</f>
        <v>Bhubaneswar</v>
      </c>
      <c r="Q3594" t="str">
        <f>VLOOKUP(C3594,customers!A:J,10,0)</f>
        <v>Regular</v>
      </c>
    </row>
    <row r="3595" spans="1:17" x14ac:dyDescent="0.3">
      <c r="A3595" t="s">
        <v>4684</v>
      </c>
      <c r="B3595" s="1">
        <v>44960</v>
      </c>
      <c r="C3595" t="s">
        <v>595</v>
      </c>
      <c r="D3595" t="s">
        <v>596</v>
      </c>
      <c r="E3595" t="s">
        <v>27</v>
      </c>
      <c r="F3595" t="s">
        <v>43</v>
      </c>
      <c r="G3595" t="s">
        <v>243</v>
      </c>
      <c r="H3595">
        <v>3</v>
      </c>
      <c r="I3595">
        <v>10812.19</v>
      </c>
      <c r="J3595">
        <v>0.1</v>
      </c>
      <c r="K3595">
        <v>29192.91</v>
      </c>
      <c r="L3595">
        <v>3271.08</v>
      </c>
      <c r="M3595">
        <f t="shared" si="170"/>
        <v>29192.913</v>
      </c>
      <c r="N3595" t="str">
        <f t="shared" si="168"/>
        <v>Q1</v>
      </c>
      <c r="O3595" s="2">
        <f t="shared" si="169"/>
        <v>11.205049445224885</v>
      </c>
      <c r="P3595" t="str">
        <f>VLOOKUP(retail_sales_2023!C3595,customers!A:J,5,)</f>
        <v>Lucknow</v>
      </c>
      <c r="Q3595" t="str">
        <f>VLOOKUP(C3595,customers!A:J,10,0)</f>
        <v>Occasional</v>
      </c>
    </row>
    <row r="3596" spans="1:17" x14ac:dyDescent="0.3">
      <c r="A3596" t="s">
        <v>4685</v>
      </c>
      <c r="B3596" s="1">
        <v>45120</v>
      </c>
      <c r="C3596" t="s">
        <v>531</v>
      </c>
      <c r="D3596" t="s">
        <v>532</v>
      </c>
      <c r="E3596" t="s">
        <v>15</v>
      </c>
      <c r="F3596" t="s">
        <v>38</v>
      </c>
      <c r="G3596" t="s">
        <v>77</v>
      </c>
      <c r="H3596">
        <v>1</v>
      </c>
      <c r="I3596">
        <v>467.97</v>
      </c>
      <c r="J3596">
        <v>0.1</v>
      </c>
      <c r="K3596">
        <v>421.17</v>
      </c>
      <c r="L3596">
        <v>145.1</v>
      </c>
      <c r="M3596">
        <f t="shared" si="170"/>
        <v>421.17300000000006</v>
      </c>
      <c r="N3596" t="str">
        <f t="shared" si="168"/>
        <v>Q3</v>
      </c>
      <c r="O3596" s="2">
        <f t="shared" si="169"/>
        <v>34.451646603509268</v>
      </c>
      <c r="P3596" t="str">
        <f>VLOOKUP(retail_sales_2023!C3596,customers!A:J,5,)</f>
        <v>Hyderabad</v>
      </c>
      <c r="Q3596" t="str">
        <f>VLOOKUP(C3596,customers!A:J,10,0)</f>
        <v>Regular</v>
      </c>
    </row>
    <row r="3597" spans="1:17" x14ac:dyDescent="0.3">
      <c r="A3597" t="s">
        <v>4686</v>
      </c>
      <c r="B3597" s="1">
        <v>45031</v>
      </c>
      <c r="C3597" t="s">
        <v>454</v>
      </c>
      <c r="D3597" t="s">
        <v>455</v>
      </c>
      <c r="E3597" t="s">
        <v>33</v>
      </c>
      <c r="F3597" t="s">
        <v>22</v>
      </c>
      <c r="G3597" t="s">
        <v>1039</v>
      </c>
      <c r="H3597">
        <v>1</v>
      </c>
      <c r="I3597">
        <v>26869.95</v>
      </c>
      <c r="J3597">
        <v>0</v>
      </c>
      <c r="K3597">
        <v>26869.95</v>
      </c>
      <c r="L3597">
        <v>7393.39</v>
      </c>
      <c r="M3597">
        <f t="shared" si="170"/>
        <v>26869.95</v>
      </c>
      <c r="N3597" t="str">
        <f t="shared" si="168"/>
        <v>Q2</v>
      </c>
      <c r="O3597" s="2">
        <f t="shared" si="169"/>
        <v>27.515458718754594</v>
      </c>
      <c r="P3597" t="str">
        <f>VLOOKUP(retail_sales_2023!C3597,customers!A:J,5,)</f>
        <v>Mumbai</v>
      </c>
      <c r="Q3597" t="str">
        <f>VLOOKUP(C3597,customers!A:J,10,0)</f>
        <v>Premium</v>
      </c>
    </row>
    <row r="3598" spans="1:17" x14ac:dyDescent="0.3">
      <c r="A3598" t="s">
        <v>4687</v>
      </c>
      <c r="B3598" s="1">
        <v>44999</v>
      </c>
      <c r="C3598" t="s">
        <v>468</v>
      </c>
      <c r="D3598" t="s">
        <v>469</v>
      </c>
      <c r="E3598" t="s">
        <v>15</v>
      </c>
      <c r="F3598" t="s">
        <v>52</v>
      </c>
      <c r="G3598" t="s">
        <v>200</v>
      </c>
      <c r="H3598">
        <v>2</v>
      </c>
      <c r="I3598">
        <v>70.239999999999995</v>
      </c>
      <c r="J3598">
        <v>0</v>
      </c>
      <c r="K3598">
        <v>140.47999999999999</v>
      </c>
      <c r="L3598">
        <v>8.2100000000000009</v>
      </c>
      <c r="M3598">
        <f t="shared" si="170"/>
        <v>140.47999999999999</v>
      </c>
      <c r="N3598" t="str">
        <f t="shared" si="168"/>
        <v>Q1</v>
      </c>
      <c r="O3598" s="2">
        <f t="shared" si="169"/>
        <v>5.8442482915717546</v>
      </c>
      <c r="P3598" t="str">
        <f>VLOOKUP(retail_sales_2023!C3598,customers!A:J,5,)</f>
        <v>Bengaluru</v>
      </c>
      <c r="Q3598" t="str">
        <f>VLOOKUP(C3598,customers!A:J,10,0)</f>
        <v>Regular</v>
      </c>
    </row>
    <row r="3599" spans="1:17" x14ac:dyDescent="0.3">
      <c r="A3599" t="s">
        <v>4688</v>
      </c>
      <c r="B3599" s="1">
        <v>45202</v>
      </c>
      <c r="C3599" t="s">
        <v>842</v>
      </c>
      <c r="D3599" t="s">
        <v>843</v>
      </c>
      <c r="E3599" t="s">
        <v>33</v>
      </c>
      <c r="F3599" t="s">
        <v>81</v>
      </c>
      <c r="G3599" t="s">
        <v>158</v>
      </c>
      <c r="H3599">
        <v>2</v>
      </c>
      <c r="I3599">
        <v>4081.15</v>
      </c>
      <c r="J3599">
        <v>0.15</v>
      </c>
      <c r="K3599">
        <v>6937.95</v>
      </c>
      <c r="L3599">
        <v>2340.4499999999998</v>
      </c>
      <c r="M3599">
        <f t="shared" si="170"/>
        <v>6937.9549999999999</v>
      </c>
      <c r="N3599" t="str">
        <f t="shared" si="168"/>
        <v>Q4</v>
      </c>
      <c r="O3599" s="2">
        <f t="shared" si="169"/>
        <v>33.734028063044555</v>
      </c>
      <c r="P3599" t="str">
        <f>VLOOKUP(retail_sales_2023!C3599,customers!A:J,5,)</f>
        <v>Mumbai</v>
      </c>
      <c r="Q3599" t="str">
        <f>VLOOKUP(C3599,customers!A:J,10,0)</f>
        <v>Occasional</v>
      </c>
    </row>
    <row r="3600" spans="1:17" x14ac:dyDescent="0.3">
      <c r="A3600" t="s">
        <v>4689</v>
      </c>
      <c r="B3600" s="1">
        <v>44966</v>
      </c>
      <c r="C3600" t="s">
        <v>234</v>
      </c>
      <c r="D3600" t="s">
        <v>260</v>
      </c>
      <c r="E3600" t="s">
        <v>33</v>
      </c>
      <c r="F3600" t="s">
        <v>52</v>
      </c>
      <c r="G3600" t="s">
        <v>937</v>
      </c>
      <c r="H3600">
        <v>1</v>
      </c>
      <c r="I3600">
        <v>130.88999999999999</v>
      </c>
      <c r="J3600">
        <v>0</v>
      </c>
      <c r="K3600">
        <v>130.88999999999999</v>
      </c>
      <c r="L3600">
        <v>12.94</v>
      </c>
      <c r="M3600">
        <f t="shared" si="170"/>
        <v>130.88999999999999</v>
      </c>
      <c r="N3600" t="str">
        <f t="shared" si="168"/>
        <v>Q1</v>
      </c>
      <c r="O3600" s="2">
        <f t="shared" si="169"/>
        <v>9.8861639544655819</v>
      </c>
      <c r="P3600" t="str">
        <f>VLOOKUP(retail_sales_2023!C3600,customers!A:J,5,)</f>
        <v>Mumbai</v>
      </c>
      <c r="Q3600" t="str">
        <f>VLOOKUP(C3600,customers!A:J,10,0)</f>
        <v>Occasional</v>
      </c>
    </row>
    <row r="3601" spans="1:17" x14ac:dyDescent="0.3">
      <c r="A3601" t="s">
        <v>4690</v>
      </c>
      <c r="B3601" s="1">
        <v>45235</v>
      </c>
      <c r="C3601" t="s">
        <v>1711</v>
      </c>
      <c r="D3601" t="s">
        <v>1712</v>
      </c>
      <c r="E3601" t="s">
        <v>21</v>
      </c>
      <c r="F3601" t="s">
        <v>52</v>
      </c>
      <c r="G3601" t="s">
        <v>235</v>
      </c>
      <c r="H3601">
        <v>5</v>
      </c>
      <c r="I3601">
        <v>786.82</v>
      </c>
      <c r="J3601">
        <v>0.05</v>
      </c>
      <c r="K3601">
        <v>3737.39</v>
      </c>
      <c r="L3601">
        <v>338.93</v>
      </c>
      <c r="M3601">
        <f t="shared" si="170"/>
        <v>3737.395</v>
      </c>
      <c r="N3601" t="str">
        <f t="shared" si="168"/>
        <v>Q4</v>
      </c>
      <c r="O3601" s="2">
        <f t="shared" si="169"/>
        <v>9.0686281067804</v>
      </c>
      <c r="P3601" t="str">
        <f>VLOOKUP(retail_sales_2023!C3601,customers!A:J,5,)</f>
        <v>Bhubaneswar</v>
      </c>
      <c r="Q3601" t="str">
        <f>VLOOKUP(C3601,customers!A:J,10,0)</f>
        <v>Regular</v>
      </c>
    </row>
    <row r="3602" spans="1:17" x14ac:dyDescent="0.3">
      <c r="A3602" t="s">
        <v>4691</v>
      </c>
      <c r="B3602" s="1">
        <v>45022</v>
      </c>
      <c r="C3602" t="s">
        <v>1634</v>
      </c>
      <c r="D3602" t="s">
        <v>1635</v>
      </c>
      <c r="E3602" t="s">
        <v>33</v>
      </c>
      <c r="F3602" t="s">
        <v>43</v>
      </c>
      <c r="G3602" t="s">
        <v>243</v>
      </c>
      <c r="H3602">
        <v>5</v>
      </c>
      <c r="I3602">
        <v>78880.47</v>
      </c>
      <c r="J3602">
        <v>0.05</v>
      </c>
      <c r="K3602">
        <v>374682.23</v>
      </c>
      <c r="L3602">
        <v>42723.9</v>
      </c>
      <c r="M3602">
        <f t="shared" si="170"/>
        <v>374682.23249999998</v>
      </c>
      <c r="N3602" t="str">
        <f t="shared" si="168"/>
        <v>Q2</v>
      </c>
      <c r="O3602" s="2">
        <f t="shared" si="169"/>
        <v>11.402702498060824</v>
      </c>
      <c r="P3602" t="str">
        <f>VLOOKUP(retail_sales_2023!C3602,customers!A:J,5,)</f>
        <v>Nagpur</v>
      </c>
      <c r="Q3602" t="str">
        <f>VLOOKUP(C3602,customers!A:J,10,0)</f>
        <v>Occasional</v>
      </c>
    </row>
    <row r="3603" spans="1:17" x14ac:dyDescent="0.3">
      <c r="A3603" t="s">
        <v>4692</v>
      </c>
      <c r="B3603" s="1">
        <v>45252</v>
      </c>
      <c r="C3603" t="s">
        <v>1651</v>
      </c>
      <c r="D3603" t="s">
        <v>1652</v>
      </c>
      <c r="E3603" t="s">
        <v>33</v>
      </c>
      <c r="F3603" t="s">
        <v>28</v>
      </c>
      <c r="G3603" t="s">
        <v>29</v>
      </c>
      <c r="H3603">
        <v>3</v>
      </c>
      <c r="I3603">
        <v>588.84</v>
      </c>
      <c r="J3603">
        <v>0</v>
      </c>
      <c r="K3603">
        <v>1766.52</v>
      </c>
      <c r="L3603">
        <v>497.03</v>
      </c>
      <c r="M3603">
        <f t="shared" si="170"/>
        <v>1766.52</v>
      </c>
      <c r="N3603" t="str">
        <f t="shared" si="168"/>
        <v>Q4</v>
      </c>
      <c r="O3603" s="2">
        <f t="shared" si="169"/>
        <v>28.136109412856914</v>
      </c>
      <c r="P3603" t="str">
        <f>VLOOKUP(retail_sales_2023!C3603,customers!A:J,5,)</f>
        <v>Surat</v>
      </c>
      <c r="Q3603" t="str">
        <f>VLOOKUP(C3603,customers!A:J,10,0)</f>
        <v>Premium</v>
      </c>
    </row>
    <row r="3604" spans="1:17" x14ac:dyDescent="0.3">
      <c r="A3604" t="s">
        <v>4693</v>
      </c>
      <c r="B3604" s="1">
        <v>45000</v>
      </c>
      <c r="C3604" t="s">
        <v>889</v>
      </c>
      <c r="D3604" t="s">
        <v>890</v>
      </c>
      <c r="E3604" t="s">
        <v>21</v>
      </c>
      <c r="F3604" t="s">
        <v>52</v>
      </c>
      <c r="G3604" t="s">
        <v>169</v>
      </c>
      <c r="H3604">
        <v>9</v>
      </c>
      <c r="I3604">
        <v>204.17</v>
      </c>
      <c r="J3604">
        <v>0.2</v>
      </c>
      <c r="K3604">
        <v>1470.02</v>
      </c>
      <c r="L3604">
        <v>140.46</v>
      </c>
      <c r="M3604">
        <f t="shared" si="170"/>
        <v>1470.0240000000001</v>
      </c>
      <c r="N3604" t="str">
        <f t="shared" si="168"/>
        <v>Q1</v>
      </c>
      <c r="O3604" s="2">
        <f t="shared" si="169"/>
        <v>9.5549720411967183</v>
      </c>
      <c r="P3604" t="str">
        <f>VLOOKUP(retail_sales_2023!C3604,customers!A:J,5,)</f>
        <v>Patna</v>
      </c>
      <c r="Q3604" t="str">
        <f>VLOOKUP(C3604,customers!A:J,10,0)</f>
        <v>Premium</v>
      </c>
    </row>
    <row r="3605" spans="1:17" x14ac:dyDescent="0.3">
      <c r="A3605" t="s">
        <v>4694</v>
      </c>
      <c r="B3605" s="1">
        <v>45284</v>
      </c>
      <c r="C3605" t="s">
        <v>610</v>
      </c>
      <c r="D3605" t="s">
        <v>611</v>
      </c>
      <c r="E3605" t="s">
        <v>21</v>
      </c>
      <c r="F3605" t="s">
        <v>43</v>
      </c>
      <c r="G3605" t="s">
        <v>301</v>
      </c>
      <c r="H3605">
        <v>1</v>
      </c>
      <c r="I3605">
        <v>33956.06</v>
      </c>
      <c r="J3605">
        <v>0.1</v>
      </c>
      <c r="K3605">
        <v>30560.45</v>
      </c>
      <c r="L3605">
        <v>3502.48</v>
      </c>
      <c r="M3605">
        <f t="shared" si="170"/>
        <v>30560.453999999998</v>
      </c>
      <c r="N3605" t="str">
        <f t="shared" si="168"/>
        <v>Q4</v>
      </c>
      <c r="O3605" s="2">
        <f t="shared" si="169"/>
        <v>11.460826002234914</v>
      </c>
      <c r="P3605" t="str">
        <f>VLOOKUP(retail_sales_2023!C3605,customers!A:J,5,)</f>
        <v>Patna</v>
      </c>
      <c r="Q3605" t="str">
        <f>VLOOKUP(C3605,customers!A:J,10,0)</f>
        <v>Regular</v>
      </c>
    </row>
    <row r="3606" spans="1:17" x14ac:dyDescent="0.3">
      <c r="A3606" t="s">
        <v>4695</v>
      </c>
      <c r="B3606" s="1">
        <v>44946</v>
      </c>
      <c r="C3606" t="s">
        <v>1157</v>
      </c>
      <c r="D3606" t="s">
        <v>1158</v>
      </c>
      <c r="E3606" t="s">
        <v>27</v>
      </c>
      <c r="F3606" t="s">
        <v>81</v>
      </c>
      <c r="G3606" t="s">
        <v>239</v>
      </c>
      <c r="H3606">
        <v>4</v>
      </c>
      <c r="I3606">
        <v>599.95000000000005</v>
      </c>
      <c r="J3606">
        <v>0</v>
      </c>
      <c r="K3606">
        <v>2399.8000000000002</v>
      </c>
      <c r="L3606">
        <v>667.48</v>
      </c>
      <c r="M3606">
        <f t="shared" si="170"/>
        <v>2399.8000000000002</v>
      </c>
      <c r="N3606" t="str">
        <f t="shared" si="168"/>
        <v>Q1</v>
      </c>
      <c r="O3606" s="2">
        <f t="shared" si="169"/>
        <v>27.813984498708223</v>
      </c>
      <c r="P3606" t="str">
        <f>VLOOKUP(retail_sales_2023!C3606,customers!A:J,5,)</f>
        <v>Lucknow</v>
      </c>
      <c r="Q3606" t="str">
        <f>VLOOKUP(C3606,customers!A:J,10,0)</f>
        <v>Occasional</v>
      </c>
    </row>
    <row r="3607" spans="1:17" x14ac:dyDescent="0.3">
      <c r="A3607" t="s">
        <v>4696</v>
      </c>
      <c r="B3607" s="1">
        <v>45110</v>
      </c>
      <c r="C3607" t="s">
        <v>491</v>
      </c>
      <c r="D3607" t="s">
        <v>492</v>
      </c>
      <c r="E3607" t="s">
        <v>21</v>
      </c>
      <c r="F3607" t="s">
        <v>81</v>
      </c>
      <c r="G3607" t="s">
        <v>150</v>
      </c>
      <c r="H3607">
        <v>4</v>
      </c>
      <c r="I3607">
        <v>4595.55</v>
      </c>
      <c r="J3607">
        <v>0.05</v>
      </c>
      <c r="K3607">
        <v>17463.09</v>
      </c>
      <c r="L3607">
        <v>6189.81</v>
      </c>
      <c r="M3607">
        <f t="shared" si="170"/>
        <v>17463.09</v>
      </c>
      <c r="N3607" t="str">
        <f t="shared" si="168"/>
        <v>Q3</v>
      </c>
      <c r="O3607" s="2">
        <f t="shared" si="169"/>
        <v>35.445101640087749</v>
      </c>
      <c r="P3607" t="str">
        <f>VLOOKUP(retail_sales_2023!C3607,customers!A:J,5,)</f>
        <v>Patna</v>
      </c>
      <c r="Q3607" t="str">
        <f>VLOOKUP(C3607,customers!A:J,10,0)</f>
        <v>Premium</v>
      </c>
    </row>
    <row r="3608" spans="1:17" x14ac:dyDescent="0.3">
      <c r="A3608" t="s">
        <v>4697</v>
      </c>
      <c r="B3608" s="1">
        <v>45091</v>
      </c>
      <c r="C3608" t="s">
        <v>103</v>
      </c>
      <c r="D3608" t="s">
        <v>104</v>
      </c>
      <c r="E3608" t="s">
        <v>15</v>
      </c>
      <c r="F3608" t="s">
        <v>81</v>
      </c>
      <c r="G3608" t="s">
        <v>264</v>
      </c>
      <c r="H3608">
        <v>2</v>
      </c>
      <c r="I3608">
        <v>3822.72</v>
      </c>
      <c r="J3608">
        <v>0.25</v>
      </c>
      <c r="K3608">
        <v>5734.08</v>
      </c>
      <c r="L3608">
        <v>1221.96</v>
      </c>
      <c r="M3608">
        <f t="shared" si="170"/>
        <v>5734.08</v>
      </c>
      <c r="N3608" t="str">
        <f t="shared" si="168"/>
        <v>Q2</v>
      </c>
      <c r="O3608" s="2">
        <f t="shared" si="169"/>
        <v>21.310480495563368</v>
      </c>
      <c r="P3608" t="str">
        <f>VLOOKUP(retail_sales_2023!C3608,customers!A:J,5,)</f>
        <v>Coimbatore</v>
      </c>
      <c r="Q3608" t="str">
        <f>VLOOKUP(C3608,customers!A:J,10,0)</f>
        <v>Regular</v>
      </c>
    </row>
    <row r="3609" spans="1:17" x14ac:dyDescent="0.3">
      <c r="A3609" t="s">
        <v>4698</v>
      </c>
      <c r="B3609" s="1">
        <v>45285</v>
      </c>
      <c r="C3609" t="s">
        <v>144</v>
      </c>
      <c r="D3609" t="s">
        <v>145</v>
      </c>
      <c r="E3609" t="s">
        <v>33</v>
      </c>
      <c r="F3609" t="s">
        <v>22</v>
      </c>
      <c r="G3609" t="s">
        <v>23</v>
      </c>
      <c r="H3609">
        <v>3</v>
      </c>
      <c r="I3609">
        <v>13226.64</v>
      </c>
      <c r="J3609">
        <v>0.1</v>
      </c>
      <c r="K3609">
        <v>35711.93</v>
      </c>
      <c r="L3609">
        <v>7031.23</v>
      </c>
      <c r="M3609">
        <f t="shared" si="170"/>
        <v>35711.928</v>
      </c>
      <c r="N3609" t="str">
        <f t="shared" si="168"/>
        <v>Q4</v>
      </c>
      <c r="O3609" s="2">
        <f t="shared" si="169"/>
        <v>19.688742669466478</v>
      </c>
      <c r="P3609" t="str">
        <f>VLOOKUP(retail_sales_2023!C3609,customers!A:J,5,)</f>
        <v>Pune</v>
      </c>
      <c r="Q3609" t="str">
        <f>VLOOKUP(C3609,customers!A:J,10,0)</f>
        <v>Regular</v>
      </c>
    </row>
    <row r="3610" spans="1:17" x14ac:dyDescent="0.3">
      <c r="A3610" t="s">
        <v>4699</v>
      </c>
      <c r="B3610" s="1">
        <v>45152</v>
      </c>
      <c r="C3610" t="s">
        <v>2521</v>
      </c>
      <c r="D3610" t="s">
        <v>2522</v>
      </c>
      <c r="E3610" t="s">
        <v>33</v>
      </c>
      <c r="F3610" t="s">
        <v>81</v>
      </c>
      <c r="G3610" t="s">
        <v>333</v>
      </c>
      <c r="H3610">
        <v>2</v>
      </c>
      <c r="I3610">
        <v>1354.92</v>
      </c>
      <c r="J3610">
        <v>0.05</v>
      </c>
      <c r="K3610">
        <v>2574.35</v>
      </c>
      <c r="L3610">
        <v>703.99</v>
      </c>
      <c r="M3610">
        <f t="shared" si="170"/>
        <v>2574.348</v>
      </c>
      <c r="N3610" t="str">
        <f t="shared" si="168"/>
        <v>Q3</v>
      </c>
      <c r="O3610" s="2">
        <f t="shared" si="169"/>
        <v>27.346320430399906</v>
      </c>
      <c r="P3610" t="str">
        <f>VLOOKUP(retail_sales_2023!C3610,customers!A:J,5,)</f>
        <v>Ahmedabad</v>
      </c>
      <c r="Q3610" t="str">
        <f>VLOOKUP(C3610,customers!A:J,10,0)</f>
        <v>Premium</v>
      </c>
    </row>
    <row r="3611" spans="1:17" x14ac:dyDescent="0.3">
      <c r="A3611" t="s">
        <v>4700</v>
      </c>
      <c r="B3611" s="1">
        <v>44935</v>
      </c>
      <c r="C3611" t="s">
        <v>1789</v>
      </c>
      <c r="D3611" t="s">
        <v>1790</v>
      </c>
      <c r="E3611" t="s">
        <v>33</v>
      </c>
      <c r="F3611" t="s">
        <v>28</v>
      </c>
      <c r="G3611" t="s">
        <v>439</v>
      </c>
      <c r="H3611">
        <v>2</v>
      </c>
      <c r="I3611">
        <v>1264.68</v>
      </c>
      <c r="J3611">
        <v>0</v>
      </c>
      <c r="K3611">
        <v>2529.36</v>
      </c>
      <c r="L3611">
        <v>594.91999999999996</v>
      </c>
      <c r="M3611">
        <f t="shared" si="170"/>
        <v>2529.36</v>
      </c>
      <c r="N3611" t="str">
        <f t="shared" si="168"/>
        <v>Q1</v>
      </c>
      <c r="O3611" s="2">
        <f t="shared" si="169"/>
        <v>23.520574374545337</v>
      </c>
      <c r="P3611" t="str">
        <f>VLOOKUP(retail_sales_2023!C3611,customers!A:J,5,)</f>
        <v>Surat</v>
      </c>
      <c r="Q3611" t="str">
        <f>VLOOKUP(C3611,customers!A:J,10,0)</f>
        <v>Occasional</v>
      </c>
    </row>
    <row r="3612" spans="1:17" x14ac:dyDescent="0.3">
      <c r="A3612" t="s">
        <v>4701</v>
      </c>
      <c r="B3612" s="1">
        <v>45074</v>
      </c>
      <c r="C3612" t="s">
        <v>963</v>
      </c>
      <c r="D3612" t="s">
        <v>964</v>
      </c>
      <c r="E3612" t="s">
        <v>15</v>
      </c>
      <c r="F3612" t="s">
        <v>38</v>
      </c>
      <c r="G3612" t="s">
        <v>684</v>
      </c>
      <c r="H3612">
        <v>4</v>
      </c>
      <c r="I3612">
        <v>2095</v>
      </c>
      <c r="J3612">
        <v>0</v>
      </c>
      <c r="K3612">
        <v>8380</v>
      </c>
      <c r="L3612">
        <v>2893.7</v>
      </c>
      <c r="M3612">
        <f t="shared" si="170"/>
        <v>8380</v>
      </c>
      <c r="N3612" t="str">
        <f t="shared" si="168"/>
        <v>Q2</v>
      </c>
      <c r="O3612" s="2">
        <f t="shared" si="169"/>
        <v>34.531026252983295</v>
      </c>
      <c r="P3612" t="str">
        <f>VLOOKUP(retail_sales_2023!C3612,customers!A:J,5,)</f>
        <v>Chennai</v>
      </c>
      <c r="Q3612" t="str">
        <f>VLOOKUP(C3612,customers!A:J,10,0)</f>
        <v>Regular</v>
      </c>
    </row>
    <row r="3613" spans="1:17" x14ac:dyDescent="0.3">
      <c r="A3613" t="s">
        <v>4702</v>
      </c>
      <c r="B3613" s="1">
        <v>45266</v>
      </c>
      <c r="C3613" t="s">
        <v>163</v>
      </c>
      <c r="D3613" t="s">
        <v>164</v>
      </c>
      <c r="E3613" t="s">
        <v>27</v>
      </c>
      <c r="F3613" t="s">
        <v>43</v>
      </c>
      <c r="G3613" t="s">
        <v>243</v>
      </c>
      <c r="H3613">
        <v>5</v>
      </c>
      <c r="I3613">
        <v>34691.43</v>
      </c>
      <c r="J3613">
        <v>0.05</v>
      </c>
      <c r="K3613">
        <v>164784.29</v>
      </c>
      <c r="L3613">
        <v>20640.13</v>
      </c>
      <c r="M3613">
        <f t="shared" si="170"/>
        <v>164784.29249999998</v>
      </c>
      <c r="N3613" t="str">
        <f t="shared" si="168"/>
        <v>Q4</v>
      </c>
      <c r="O3613" s="2">
        <f t="shared" si="169"/>
        <v>12.525544759151494</v>
      </c>
      <c r="P3613" t="str">
        <f>VLOOKUP(retail_sales_2023!C3613,customers!A:J,5,)</f>
        <v>Lucknow</v>
      </c>
      <c r="Q3613" t="str">
        <f>VLOOKUP(C3613,customers!A:J,10,0)</f>
        <v>Occasional</v>
      </c>
    </row>
    <row r="3614" spans="1:17" x14ac:dyDescent="0.3">
      <c r="A3614" t="s">
        <v>4703</v>
      </c>
      <c r="B3614" s="1">
        <v>45079</v>
      </c>
      <c r="C3614" t="s">
        <v>354</v>
      </c>
      <c r="D3614" t="s">
        <v>355</v>
      </c>
      <c r="E3614" t="s">
        <v>21</v>
      </c>
      <c r="F3614" t="s">
        <v>22</v>
      </c>
      <c r="G3614" t="s">
        <v>210</v>
      </c>
      <c r="H3614">
        <v>4</v>
      </c>
      <c r="I3614">
        <v>3893.76</v>
      </c>
      <c r="J3614">
        <v>0</v>
      </c>
      <c r="K3614">
        <v>15575.04</v>
      </c>
      <c r="L3614">
        <v>3835.2</v>
      </c>
      <c r="M3614">
        <f t="shared" si="170"/>
        <v>15575.04</v>
      </c>
      <c r="N3614" t="str">
        <f t="shared" si="168"/>
        <v>Q2</v>
      </c>
      <c r="O3614" s="2">
        <f t="shared" si="169"/>
        <v>24.624013806706113</v>
      </c>
      <c r="P3614" t="str">
        <f>VLOOKUP(retail_sales_2023!C3614,customers!A:J,5,)</f>
        <v>Ranchi</v>
      </c>
      <c r="Q3614" t="str">
        <f>VLOOKUP(C3614,customers!A:J,10,0)</f>
        <v>Premium</v>
      </c>
    </row>
    <row r="3615" spans="1:17" x14ac:dyDescent="0.3">
      <c r="A3615" t="s">
        <v>4704</v>
      </c>
      <c r="B3615" s="1">
        <v>45106</v>
      </c>
      <c r="C3615" t="s">
        <v>425</v>
      </c>
      <c r="D3615" t="s">
        <v>426</v>
      </c>
      <c r="E3615" t="s">
        <v>33</v>
      </c>
      <c r="F3615" t="s">
        <v>38</v>
      </c>
      <c r="G3615" t="s">
        <v>90</v>
      </c>
      <c r="H3615">
        <v>4</v>
      </c>
      <c r="I3615">
        <v>1312.44</v>
      </c>
      <c r="J3615">
        <v>0.25</v>
      </c>
      <c r="K3615">
        <v>3937.32</v>
      </c>
      <c r="L3615">
        <v>1405</v>
      </c>
      <c r="M3615">
        <f t="shared" si="170"/>
        <v>3937.32</v>
      </c>
      <c r="N3615" t="str">
        <f t="shared" si="168"/>
        <v>Q2</v>
      </c>
      <c r="O3615" s="2">
        <f t="shared" si="169"/>
        <v>35.684170958926373</v>
      </c>
      <c r="P3615" t="str">
        <f>VLOOKUP(retail_sales_2023!C3615,customers!A:J,5,)</f>
        <v>Nagpur</v>
      </c>
      <c r="Q3615" t="str">
        <f>VLOOKUP(C3615,customers!A:J,10,0)</f>
        <v>Premium</v>
      </c>
    </row>
    <row r="3616" spans="1:17" x14ac:dyDescent="0.3">
      <c r="A3616" t="s">
        <v>4705</v>
      </c>
      <c r="B3616" s="1">
        <v>45149</v>
      </c>
      <c r="C3616" t="s">
        <v>1135</v>
      </c>
      <c r="D3616" t="s">
        <v>1136</v>
      </c>
      <c r="E3616" t="s">
        <v>33</v>
      </c>
      <c r="F3616" t="s">
        <v>28</v>
      </c>
      <c r="G3616" t="s">
        <v>165</v>
      </c>
      <c r="H3616">
        <v>3</v>
      </c>
      <c r="I3616">
        <v>2360.3000000000002</v>
      </c>
      <c r="J3616">
        <v>0.15</v>
      </c>
      <c r="K3616">
        <v>6018.77</v>
      </c>
      <c r="L3616">
        <v>1372.14</v>
      </c>
      <c r="M3616">
        <f t="shared" si="170"/>
        <v>6018.7650000000003</v>
      </c>
      <c r="N3616" t="str">
        <f t="shared" si="168"/>
        <v>Q3</v>
      </c>
      <c r="O3616" s="2">
        <f t="shared" si="169"/>
        <v>22.797681253810996</v>
      </c>
      <c r="P3616" t="str">
        <f>VLOOKUP(retail_sales_2023!C3616,customers!A:J,5,)</f>
        <v>Ahmedabad</v>
      </c>
      <c r="Q3616" t="str">
        <f>VLOOKUP(C3616,customers!A:J,10,0)</f>
        <v>Premium</v>
      </c>
    </row>
    <row r="3617" spans="1:17" x14ac:dyDescent="0.3">
      <c r="A3617" t="s">
        <v>4706</v>
      </c>
      <c r="B3617" s="1">
        <v>44937</v>
      </c>
      <c r="C3617" t="s">
        <v>221</v>
      </c>
      <c r="D3617" t="s">
        <v>222</v>
      </c>
      <c r="E3617" t="s">
        <v>27</v>
      </c>
      <c r="F3617" t="s">
        <v>43</v>
      </c>
      <c r="G3617" t="s">
        <v>301</v>
      </c>
      <c r="H3617">
        <v>1</v>
      </c>
      <c r="I3617">
        <v>72072.649999999994</v>
      </c>
      <c r="J3617">
        <v>0</v>
      </c>
      <c r="K3617">
        <v>72072.649999999994</v>
      </c>
      <c r="L3617">
        <v>6924.88</v>
      </c>
      <c r="M3617">
        <f t="shared" si="170"/>
        <v>72072.649999999994</v>
      </c>
      <c r="N3617" t="str">
        <f t="shared" si="168"/>
        <v>Q1</v>
      </c>
      <c r="O3617" s="2">
        <f t="shared" si="169"/>
        <v>9.6081939542947303</v>
      </c>
      <c r="P3617" t="str">
        <f>VLOOKUP(retail_sales_2023!C3617,customers!A:J,5,)</f>
        <v>Lucknow</v>
      </c>
      <c r="Q3617" t="str">
        <f>VLOOKUP(C3617,customers!A:J,10,0)</f>
        <v>Premium</v>
      </c>
    </row>
    <row r="3618" spans="1:17" x14ac:dyDescent="0.3">
      <c r="A3618" t="s">
        <v>4707</v>
      </c>
      <c r="B3618" s="1">
        <v>45174</v>
      </c>
      <c r="C3618" t="s">
        <v>1814</v>
      </c>
      <c r="D3618" t="s">
        <v>1815</v>
      </c>
      <c r="E3618" t="s">
        <v>15</v>
      </c>
      <c r="F3618" t="s">
        <v>28</v>
      </c>
      <c r="G3618" t="s">
        <v>439</v>
      </c>
      <c r="H3618">
        <v>5</v>
      </c>
      <c r="I3618">
        <v>4969.32</v>
      </c>
      <c r="J3618">
        <v>0</v>
      </c>
      <c r="K3618">
        <v>24846.6</v>
      </c>
      <c r="L3618">
        <v>6414.16</v>
      </c>
      <c r="M3618">
        <f t="shared" si="170"/>
        <v>24846.6</v>
      </c>
      <c r="N3618" t="str">
        <f t="shared" si="168"/>
        <v>Q3</v>
      </c>
      <c r="O3618" s="2">
        <f t="shared" si="169"/>
        <v>25.815041092141382</v>
      </c>
      <c r="P3618" t="str">
        <f>VLOOKUP(retail_sales_2023!C3618,customers!A:J,5,)</f>
        <v>Coimbatore</v>
      </c>
      <c r="Q3618" t="str">
        <f>VLOOKUP(C3618,customers!A:J,10,0)</f>
        <v>Regular</v>
      </c>
    </row>
    <row r="3619" spans="1:17" x14ac:dyDescent="0.3">
      <c r="A3619" t="s">
        <v>4708</v>
      </c>
      <c r="B3619" s="1">
        <v>45026</v>
      </c>
      <c r="C3619" t="s">
        <v>1324</v>
      </c>
      <c r="D3619" t="s">
        <v>1325</v>
      </c>
      <c r="E3619" t="s">
        <v>33</v>
      </c>
      <c r="F3619" t="s">
        <v>81</v>
      </c>
      <c r="G3619" t="s">
        <v>470</v>
      </c>
      <c r="H3619">
        <v>2</v>
      </c>
      <c r="I3619">
        <v>1041.43</v>
      </c>
      <c r="J3619">
        <v>0.1</v>
      </c>
      <c r="K3619">
        <v>1874.57</v>
      </c>
      <c r="L3619">
        <v>655.17999999999995</v>
      </c>
      <c r="M3619">
        <f t="shared" si="170"/>
        <v>1874.5740000000001</v>
      </c>
      <c r="N3619" t="str">
        <f t="shared" si="168"/>
        <v>Q2</v>
      </c>
      <c r="O3619" s="2">
        <f t="shared" si="169"/>
        <v>34.95094875091354</v>
      </c>
      <c r="P3619" t="str">
        <f>VLOOKUP(retail_sales_2023!C3619,customers!A:J,5,)</f>
        <v>Mumbai</v>
      </c>
      <c r="Q3619" t="str">
        <f>VLOOKUP(C3619,customers!A:J,10,0)</f>
        <v>Regular</v>
      </c>
    </row>
    <row r="3620" spans="1:17" x14ac:dyDescent="0.3">
      <c r="A3620" t="s">
        <v>4709</v>
      </c>
      <c r="B3620" s="1">
        <v>45231</v>
      </c>
      <c r="C3620" t="s">
        <v>1738</v>
      </c>
      <c r="D3620" t="s">
        <v>1739</v>
      </c>
      <c r="E3620" t="s">
        <v>33</v>
      </c>
      <c r="F3620" t="s">
        <v>16</v>
      </c>
      <c r="G3620" t="s">
        <v>192</v>
      </c>
      <c r="H3620">
        <v>5</v>
      </c>
      <c r="I3620">
        <v>675.88</v>
      </c>
      <c r="J3620">
        <v>0</v>
      </c>
      <c r="K3620">
        <v>3379.4</v>
      </c>
      <c r="L3620">
        <v>1061.6400000000001</v>
      </c>
      <c r="M3620">
        <f t="shared" si="170"/>
        <v>3379.4</v>
      </c>
      <c r="N3620" t="str">
        <f t="shared" si="168"/>
        <v>Q4</v>
      </c>
      <c r="O3620" s="2">
        <f t="shared" si="169"/>
        <v>31.415044090666981</v>
      </c>
      <c r="P3620" t="str">
        <f>VLOOKUP(retail_sales_2023!C3620,customers!A:J,5,)</f>
        <v>Surat</v>
      </c>
      <c r="Q3620" t="str">
        <f>VLOOKUP(C3620,customers!A:J,10,0)</f>
        <v>Occasional</v>
      </c>
    </row>
    <row r="3621" spans="1:17" x14ac:dyDescent="0.3">
      <c r="A3621" t="s">
        <v>4710</v>
      </c>
      <c r="B3621" s="1">
        <v>44939</v>
      </c>
      <c r="C3621" t="s">
        <v>208</v>
      </c>
      <c r="D3621" t="s">
        <v>13093</v>
      </c>
      <c r="E3621" t="s">
        <v>21</v>
      </c>
      <c r="F3621" t="s">
        <v>52</v>
      </c>
      <c r="G3621" t="s">
        <v>133</v>
      </c>
      <c r="H3621">
        <v>4</v>
      </c>
      <c r="I3621">
        <v>272.62</v>
      </c>
      <c r="J3621">
        <v>0.15</v>
      </c>
      <c r="K3621">
        <v>926.91</v>
      </c>
      <c r="L3621">
        <v>64.510000000000005</v>
      </c>
      <c r="M3621">
        <f t="shared" si="170"/>
        <v>926.90800000000002</v>
      </c>
      <c r="N3621" t="str">
        <f t="shared" si="168"/>
        <v>Q1</v>
      </c>
      <c r="O3621" s="2">
        <f t="shared" si="169"/>
        <v>6.9596832486433433</v>
      </c>
      <c r="P3621" t="str">
        <f>VLOOKUP(retail_sales_2023!C3621,customers!A:J,5,)</f>
        <v>Bhubaneswar</v>
      </c>
      <c r="Q3621" t="str">
        <f>VLOOKUP(C3621,customers!A:J,10,0)</f>
        <v>Regular</v>
      </c>
    </row>
    <row r="3622" spans="1:17" x14ac:dyDescent="0.3">
      <c r="A3622" t="s">
        <v>4711</v>
      </c>
      <c r="B3622" s="1">
        <v>45242</v>
      </c>
      <c r="C3622" t="s">
        <v>1164</v>
      </c>
      <c r="D3622" t="s">
        <v>1165</v>
      </c>
      <c r="E3622" t="s">
        <v>21</v>
      </c>
      <c r="F3622" t="s">
        <v>28</v>
      </c>
      <c r="G3622" t="s">
        <v>672</v>
      </c>
      <c r="H3622">
        <v>2</v>
      </c>
      <c r="I3622">
        <v>4558.8100000000004</v>
      </c>
      <c r="J3622">
        <v>0.25</v>
      </c>
      <c r="K3622">
        <v>6838.22</v>
      </c>
      <c r="L3622">
        <v>1755.66</v>
      </c>
      <c r="M3622">
        <f t="shared" si="170"/>
        <v>6838.2150000000001</v>
      </c>
      <c r="N3622" t="str">
        <f t="shared" si="168"/>
        <v>Q4</v>
      </c>
      <c r="O3622" s="2">
        <f t="shared" si="169"/>
        <v>25.674225163858434</v>
      </c>
      <c r="P3622" t="str">
        <f>VLOOKUP(retail_sales_2023!C3622,customers!A:J,5,)</f>
        <v>Bhubaneswar</v>
      </c>
      <c r="Q3622" t="str">
        <f>VLOOKUP(C3622,customers!A:J,10,0)</f>
        <v>Regular</v>
      </c>
    </row>
    <row r="3623" spans="1:17" x14ac:dyDescent="0.3">
      <c r="A3623" t="s">
        <v>4712</v>
      </c>
      <c r="B3623" s="1">
        <v>45276</v>
      </c>
      <c r="C3623" t="s">
        <v>1141</v>
      </c>
      <c r="D3623" t="s">
        <v>1142</v>
      </c>
      <c r="E3623" t="s">
        <v>27</v>
      </c>
      <c r="F3623" t="s">
        <v>28</v>
      </c>
      <c r="G3623" t="s">
        <v>466</v>
      </c>
      <c r="H3623">
        <v>3</v>
      </c>
      <c r="I3623">
        <v>2677.75</v>
      </c>
      <c r="J3623">
        <v>0</v>
      </c>
      <c r="K3623">
        <v>8033.25</v>
      </c>
      <c r="L3623">
        <v>2267.37</v>
      </c>
      <c r="M3623">
        <f t="shared" si="170"/>
        <v>8033.25</v>
      </c>
      <c r="N3623" t="str">
        <f t="shared" si="168"/>
        <v>Q4</v>
      </c>
      <c r="O3623" s="2">
        <f t="shared" si="169"/>
        <v>28.224815610120434</v>
      </c>
      <c r="P3623" t="str">
        <f>VLOOKUP(retail_sales_2023!C3623,customers!A:J,5,)</f>
        <v>Amritsar</v>
      </c>
      <c r="Q3623" t="str">
        <f>VLOOKUP(C3623,customers!A:J,10,0)</f>
        <v>Regular</v>
      </c>
    </row>
    <row r="3624" spans="1:17" x14ac:dyDescent="0.3">
      <c r="A3624" t="s">
        <v>4713</v>
      </c>
      <c r="B3624" s="1">
        <v>45106</v>
      </c>
      <c r="C3624" t="s">
        <v>1743</v>
      </c>
      <c r="D3624" t="s">
        <v>1744</v>
      </c>
      <c r="E3624" t="s">
        <v>15</v>
      </c>
      <c r="F3624" t="s">
        <v>52</v>
      </c>
      <c r="G3624" t="s">
        <v>53</v>
      </c>
      <c r="H3624">
        <v>7</v>
      </c>
      <c r="I3624">
        <v>430.78</v>
      </c>
      <c r="J3624">
        <v>0.05</v>
      </c>
      <c r="K3624">
        <v>2864.69</v>
      </c>
      <c r="L3624">
        <v>164.5</v>
      </c>
      <c r="M3624">
        <f t="shared" si="170"/>
        <v>2864.6869999999999</v>
      </c>
      <c r="N3624" t="str">
        <f t="shared" si="168"/>
        <v>Q2</v>
      </c>
      <c r="O3624" s="2">
        <f t="shared" si="169"/>
        <v>5.7423316309967216</v>
      </c>
      <c r="P3624" t="str">
        <f>VLOOKUP(retail_sales_2023!C3624,customers!A:J,5,)</f>
        <v>Hyderabad</v>
      </c>
      <c r="Q3624" t="str">
        <f>VLOOKUP(C3624,customers!A:J,10,0)</f>
        <v>Premium</v>
      </c>
    </row>
    <row r="3625" spans="1:17" x14ac:dyDescent="0.3">
      <c r="A3625" t="s">
        <v>4714</v>
      </c>
      <c r="B3625" s="1">
        <v>45162</v>
      </c>
      <c r="C3625" t="s">
        <v>736</v>
      </c>
      <c r="D3625" t="s">
        <v>1482</v>
      </c>
      <c r="E3625" t="s">
        <v>33</v>
      </c>
      <c r="F3625" t="s">
        <v>81</v>
      </c>
      <c r="G3625" t="s">
        <v>264</v>
      </c>
      <c r="H3625">
        <v>5</v>
      </c>
      <c r="I3625">
        <v>4518.5200000000004</v>
      </c>
      <c r="J3625">
        <v>0</v>
      </c>
      <c r="K3625">
        <v>22592.6</v>
      </c>
      <c r="L3625">
        <v>7497.06</v>
      </c>
      <c r="M3625">
        <f t="shared" si="170"/>
        <v>22592.600000000002</v>
      </c>
      <c r="N3625" t="str">
        <f t="shared" si="168"/>
        <v>Q3</v>
      </c>
      <c r="O3625" s="2">
        <f t="shared" si="169"/>
        <v>33.183697316820556</v>
      </c>
      <c r="P3625" t="str">
        <f>VLOOKUP(retail_sales_2023!C3625,customers!A:J,5,)</f>
        <v>Pune</v>
      </c>
      <c r="Q3625" t="str">
        <f>VLOOKUP(C3625,customers!A:J,10,0)</f>
        <v>Premium</v>
      </c>
    </row>
    <row r="3626" spans="1:17" x14ac:dyDescent="0.3">
      <c r="A3626" t="s">
        <v>4715</v>
      </c>
      <c r="B3626" s="1">
        <v>44971</v>
      </c>
      <c r="C3626" t="s">
        <v>1285</v>
      </c>
      <c r="D3626" t="s">
        <v>1286</v>
      </c>
      <c r="E3626" t="s">
        <v>27</v>
      </c>
      <c r="F3626" t="s">
        <v>28</v>
      </c>
      <c r="G3626" t="s">
        <v>97</v>
      </c>
      <c r="H3626">
        <v>3</v>
      </c>
      <c r="I3626">
        <v>3467.94</v>
      </c>
      <c r="J3626">
        <v>0.1</v>
      </c>
      <c r="K3626">
        <v>9363.44</v>
      </c>
      <c r="L3626">
        <v>2290</v>
      </c>
      <c r="M3626">
        <f t="shared" si="170"/>
        <v>9363.4380000000001</v>
      </c>
      <c r="N3626" t="str">
        <f t="shared" si="168"/>
        <v>Q1</v>
      </c>
      <c r="O3626" s="2">
        <f t="shared" si="169"/>
        <v>24.456823560571756</v>
      </c>
      <c r="P3626" t="str">
        <f>VLOOKUP(retail_sales_2023!C3626,customers!A:J,5,)</f>
        <v>Chandigarh</v>
      </c>
      <c r="Q3626" t="str">
        <f>VLOOKUP(C3626,customers!A:J,10,0)</f>
        <v>Occasional</v>
      </c>
    </row>
    <row r="3627" spans="1:17" x14ac:dyDescent="0.3">
      <c r="A3627" t="s">
        <v>4716</v>
      </c>
      <c r="B3627" s="1">
        <v>45039</v>
      </c>
      <c r="C3627" t="s">
        <v>741</v>
      </c>
      <c r="D3627" t="s">
        <v>742</v>
      </c>
      <c r="E3627" t="s">
        <v>15</v>
      </c>
      <c r="F3627" t="s">
        <v>52</v>
      </c>
      <c r="G3627" t="s">
        <v>226</v>
      </c>
      <c r="H3627">
        <v>7</v>
      </c>
      <c r="I3627">
        <v>547.21</v>
      </c>
      <c r="J3627">
        <v>0.05</v>
      </c>
      <c r="K3627">
        <v>3638.95</v>
      </c>
      <c r="L3627">
        <v>-342.26</v>
      </c>
      <c r="M3627">
        <f t="shared" si="170"/>
        <v>3638.9465</v>
      </c>
      <c r="N3627" t="str">
        <f t="shared" si="168"/>
        <v>Q2</v>
      </c>
      <c r="O3627" s="2">
        <f t="shared" si="169"/>
        <v>-9.4054603663144594</v>
      </c>
      <c r="P3627" t="str">
        <f>VLOOKUP(retail_sales_2023!C3627,customers!A:J,5,)</f>
        <v>Coimbatore</v>
      </c>
      <c r="Q3627" t="str">
        <f>VLOOKUP(C3627,customers!A:J,10,0)</f>
        <v>Regular</v>
      </c>
    </row>
    <row r="3628" spans="1:17" x14ac:dyDescent="0.3">
      <c r="A3628" t="s">
        <v>4717</v>
      </c>
      <c r="B3628" s="1">
        <v>45055</v>
      </c>
      <c r="C3628" t="s">
        <v>698</v>
      </c>
      <c r="D3628" t="s">
        <v>699</v>
      </c>
      <c r="E3628" t="s">
        <v>27</v>
      </c>
      <c r="F3628" t="s">
        <v>38</v>
      </c>
      <c r="G3628" t="s">
        <v>73</v>
      </c>
      <c r="H3628">
        <v>2</v>
      </c>
      <c r="I3628">
        <v>2074.77</v>
      </c>
      <c r="J3628">
        <v>0</v>
      </c>
      <c r="K3628">
        <v>4149.54</v>
      </c>
      <c r="L3628">
        <v>876.85</v>
      </c>
      <c r="M3628">
        <f t="shared" si="170"/>
        <v>4149.54</v>
      </c>
      <c r="N3628" t="str">
        <f t="shared" si="168"/>
        <v>Q2</v>
      </c>
      <c r="O3628" s="2">
        <f t="shared" si="169"/>
        <v>21.13125792256491</v>
      </c>
      <c r="P3628" t="str">
        <f>VLOOKUP(retail_sales_2023!C3628,customers!A:J,5,)</f>
        <v>Jaipur</v>
      </c>
      <c r="Q3628" t="str">
        <f>VLOOKUP(C3628,customers!A:J,10,0)</f>
        <v>Premium</v>
      </c>
    </row>
    <row r="3629" spans="1:17" x14ac:dyDescent="0.3">
      <c r="A3629" t="s">
        <v>4718</v>
      </c>
      <c r="B3629" s="1">
        <v>44973</v>
      </c>
      <c r="C3629" t="s">
        <v>307</v>
      </c>
      <c r="D3629" t="s">
        <v>308</v>
      </c>
      <c r="E3629" t="s">
        <v>21</v>
      </c>
      <c r="F3629" t="s">
        <v>81</v>
      </c>
      <c r="G3629" t="s">
        <v>264</v>
      </c>
      <c r="H3629">
        <v>3</v>
      </c>
      <c r="I3629">
        <v>1538.61</v>
      </c>
      <c r="J3629">
        <v>0.25</v>
      </c>
      <c r="K3629">
        <v>3461.87</v>
      </c>
      <c r="L3629">
        <v>1219.78</v>
      </c>
      <c r="M3629">
        <f t="shared" si="170"/>
        <v>3461.8724999999999</v>
      </c>
      <c r="N3629" t="str">
        <f t="shared" si="168"/>
        <v>Q1</v>
      </c>
      <c r="O3629" s="2">
        <f t="shared" si="169"/>
        <v>35.234714186263496</v>
      </c>
      <c r="P3629" t="str">
        <f>VLOOKUP(retail_sales_2023!C3629,customers!A:J,5,)</f>
        <v>Patna</v>
      </c>
      <c r="Q3629" t="str">
        <f>VLOOKUP(C3629,customers!A:J,10,0)</f>
        <v>Occasional</v>
      </c>
    </row>
    <row r="3630" spans="1:17" x14ac:dyDescent="0.3">
      <c r="A3630" t="s">
        <v>4719</v>
      </c>
      <c r="B3630" s="1">
        <v>45208</v>
      </c>
      <c r="C3630" t="s">
        <v>1988</v>
      </c>
      <c r="D3630" t="s">
        <v>1989</v>
      </c>
      <c r="E3630" t="s">
        <v>15</v>
      </c>
      <c r="F3630" t="s">
        <v>38</v>
      </c>
      <c r="G3630" t="s">
        <v>395</v>
      </c>
      <c r="H3630">
        <v>1</v>
      </c>
      <c r="I3630">
        <v>3203.19</v>
      </c>
      <c r="J3630">
        <v>0.1</v>
      </c>
      <c r="K3630">
        <v>2882.87</v>
      </c>
      <c r="L3630">
        <v>882.02</v>
      </c>
      <c r="M3630">
        <f t="shared" si="170"/>
        <v>2882.8710000000001</v>
      </c>
      <c r="N3630" t="str">
        <f t="shared" si="168"/>
        <v>Q4</v>
      </c>
      <c r="O3630" s="2">
        <f t="shared" si="169"/>
        <v>30.595205472324455</v>
      </c>
      <c r="P3630" t="str">
        <f>VLOOKUP(retail_sales_2023!C3630,customers!A:J,5,)</f>
        <v>Bengaluru</v>
      </c>
      <c r="Q3630" t="str">
        <f>VLOOKUP(C3630,customers!A:J,10,0)</f>
        <v>Premium</v>
      </c>
    </row>
    <row r="3631" spans="1:17" x14ac:dyDescent="0.3">
      <c r="A3631" t="s">
        <v>4720</v>
      </c>
      <c r="B3631" s="1">
        <v>44967</v>
      </c>
      <c r="C3631" t="s">
        <v>647</v>
      </c>
      <c r="D3631" t="s">
        <v>648</v>
      </c>
      <c r="E3631" t="s">
        <v>27</v>
      </c>
      <c r="F3631" t="s">
        <v>43</v>
      </c>
      <c r="G3631" t="s">
        <v>121</v>
      </c>
      <c r="H3631">
        <v>1</v>
      </c>
      <c r="I3631">
        <v>68092.27</v>
      </c>
      <c r="J3631">
        <v>0.1</v>
      </c>
      <c r="K3631">
        <v>61283.040000000001</v>
      </c>
      <c r="L3631">
        <v>8007.24</v>
      </c>
      <c r="M3631">
        <f t="shared" si="170"/>
        <v>61283.043000000005</v>
      </c>
      <c r="N3631" t="str">
        <f t="shared" si="168"/>
        <v>Q1</v>
      </c>
      <c r="O3631" s="2">
        <f t="shared" si="169"/>
        <v>13.065996726010981</v>
      </c>
      <c r="P3631" t="str">
        <f>VLOOKUP(retail_sales_2023!C3631,customers!A:J,5,)</f>
        <v>Chandigarh</v>
      </c>
      <c r="Q3631" t="str">
        <f>VLOOKUP(C3631,customers!A:J,10,0)</f>
        <v>Regular</v>
      </c>
    </row>
    <row r="3632" spans="1:17" x14ac:dyDescent="0.3">
      <c r="A3632" t="s">
        <v>4721</v>
      </c>
      <c r="B3632" s="1">
        <v>45257</v>
      </c>
      <c r="C3632" t="s">
        <v>1365</v>
      </c>
      <c r="D3632" t="s">
        <v>1366</v>
      </c>
      <c r="E3632" t="s">
        <v>27</v>
      </c>
      <c r="F3632" t="s">
        <v>38</v>
      </c>
      <c r="G3632" t="s">
        <v>684</v>
      </c>
      <c r="H3632">
        <v>4</v>
      </c>
      <c r="I3632">
        <v>235.62</v>
      </c>
      <c r="J3632">
        <v>0.05</v>
      </c>
      <c r="K3632">
        <v>895.36</v>
      </c>
      <c r="L3632">
        <v>302.52</v>
      </c>
      <c r="M3632">
        <f t="shared" si="170"/>
        <v>895.35599999999999</v>
      </c>
      <c r="N3632" t="str">
        <f t="shared" si="168"/>
        <v>Q4</v>
      </c>
      <c r="O3632" s="2">
        <f t="shared" si="169"/>
        <v>33.787526804860612</v>
      </c>
      <c r="P3632" t="str">
        <f>VLOOKUP(retail_sales_2023!C3632,customers!A:J,5,)</f>
        <v>Lucknow</v>
      </c>
      <c r="Q3632" t="str">
        <f>VLOOKUP(C3632,customers!A:J,10,0)</f>
        <v>Premium</v>
      </c>
    </row>
    <row r="3633" spans="1:17" x14ac:dyDescent="0.3">
      <c r="A3633" t="s">
        <v>4722</v>
      </c>
      <c r="B3633" s="1">
        <v>44938</v>
      </c>
      <c r="C3633" t="s">
        <v>1090</v>
      </c>
      <c r="D3633" t="s">
        <v>1091</v>
      </c>
      <c r="E3633" t="s">
        <v>27</v>
      </c>
      <c r="F3633" t="s">
        <v>38</v>
      </c>
      <c r="G3633" t="s">
        <v>39</v>
      </c>
      <c r="H3633">
        <v>4</v>
      </c>
      <c r="I3633">
        <v>2993.45</v>
      </c>
      <c r="J3633">
        <v>0.15</v>
      </c>
      <c r="K3633">
        <v>10177.73</v>
      </c>
      <c r="L3633">
        <v>3576.67</v>
      </c>
      <c r="M3633">
        <f t="shared" si="170"/>
        <v>10177.73</v>
      </c>
      <c r="N3633" t="str">
        <f t="shared" si="168"/>
        <v>Q1</v>
      </c>
      <c r="O3633" s="2">
        <f t="shared" si="169"/>
        <v>35.142119116934722</v>
      </c>
      <c r="P3633" t="str">
        <f>VLOOKUP(retail_sales_2023!C3633,customers!A:J,5,)</f>
        <v>Lucknow</v>
      </c>
      <c r="Q3633" t="str">
        <f>VLOOKUP(C3633,customers!A:J,10,0)</f>
        <v>Regular</v>
      </c>
    </row>
    <row r="3634" spans="1:17" x14ac:dyDescent="0.3">
      <c r="A3634" t="s">
        <v>4723</v>
      </c>
      <c r="B3634" s="1">
        <v>45079</v>
      </c>
      <c r="C3634" t="s">
        <v>1601</v>
      </c>
      <c r="D3634" t="s">
        <v>1602</v>
      </c>
      <c r="E3634" t="s">
        <v>21</v>
      </c>
      <c r="F3634" t="s">
        <v>16</v>
      </c>
      <c r="G3634" t="s">
        <v>192</v>
      </c>
      <c r="H3634">
        <v>3</v>
      </c>
      <c r="I3634">
        <v>598.85</v>
      </c>
      <c r="J3634">
        <v>0.2</v>
      </c>
      <c r="K3634">
        <v>1437.24</v>
      </c>
      <c r="L3634">
        <v>352.17</v>
      </c>
      <c r="M3634">
        <f t="shared" si="170"/>
        <v>1437.2400000000002</v>
      </c>
      <c r="N3634" t="str">
        <f t="shared" si="168"/>
        <v>Q2</v>
      </c>
      <c r="O3634" s="2">
        <f t="shared" si="169"/>
        <v>24.503214494447693</v>
      </c>
      <c r="P3634" t="str">
        <f>VLOOKUP(retail_sales_2023!C3634,customers!A:J,5,)</f>
        <v>Patna</v>
      </c>
      <c r="Q3634" t="str">
        <f>VLOOKUP(C3634,customers!A:J,10,0)</f>
        <v>Premium</v>
      </c>
    </row>
    <row r="3635" spans="1:17" x14ac:dyDescent="0.3">
      <c r="A3635" t="s">
        <v>4724</v>
      </c>
      <c r="B3635" s="1">
        <v>45192</v>
      </c>
      <c r="C3635" t="s">
        <v>1016</v>
      </c>
      <c r="D3635" t="s">
        <v>1017</v>
      </c>
      <c r="E3635" t="s">
        <v>21</v>
      </c>
      <c r="F3635" t="s">
        <v>22</v>
      </c>
      <c r="G3635" t="s">
        <v>423</v>
      </c>
      <c r="H3635">
        <v>0</v>
      </c>
      <c r="I3635">
        <v>7401.49</v>
      </c>
      <c r="J3635">
        <v>0</v>
      </c>
      <c r="K3635">
        <v>0</v>
      </c>
      <c r="L3635">
        <v>0</v>
      </c>
      <c r="M3635">
        <f t="shared" si="170"/>
        <v>0</v>
      </c>
      <c r="N3635" t="str">
        <f t="shared" si="168"/>
        <v>Q3</v>
      </c>
      <c r="O3635" s="2">
        <v>0</v>
      </c>
      <c r="P3635" t="str">
        <f>VLOOKUP(retail_sales_2023!C3635,customers!A:J,5,)</f>
        <v>Kolkata</v>
      </c>
      <c r="Q3635" t="str">
        <f>VLOOKUP(C3635,customers!A:J,10,0)</f>
        <v>Regular</v>
      </c>
    </row>
    <row r="3636" spans="1:17" x14ac:dyDescent="0.3">
      <c r="A3636" t="s">
        <v>4725</v>
      </c>
      <c r="B3636" s="1">
        <v>45264</v>
      </c>
      <c r="C3636" t="s">
        <v>254</v>
      </c>
      <c r="D3636" t="s">
        <v>255</v>
      </c>
      <c r="E3636" t="s">
        <v>33</v>
      </c>
      <c r="F3636" t="s">
        <v>52</v>
      </c>
      <c r="G3636" t="s">
        <v>69</v>
      </c>
      <c r="H3636">
        <v>6</v>
      </c>
      <c r="I3636">
        <v>659.16</v>
      </c>
      <c r="J3636">
        <v>0.2</v>
      </c>
      <c r="K3636">
        <v>3163.97</v>
      </c>
      <c r="L3636">
        <v>328.07</v>
      </c>
      <c r="M3636">
        <f t="shared" si="170"/>
        <v>3163.9680000000003</v>
      </c>
      <c r="N3636" t="str">
        <f t="shared" si="168"/>
        <v>Q4</v>
      </c>
      <c r="O3636" s="2">
        <f t="shared" si="169"/>
        <v>10.368935230106482</v>
      </c>
      <c r="P3636" t="str">
        <f>VLOOKUP(retail_sales_2023!C3636,customers!A:J,5,)</f>
        <v>Nagpur</v>
      </c>
      <c r="Q3636" t="str">
        <f>VLOOKUP(C3636,customers!A:J,10,0)</f>
        <v>Premium</v>
      </c>
    </row>
    <row r="3637" spans="1:17" x14ac:dyDescent="0.3">
      <c r="A3637" t="s">
        <v>4726</v>
      </c>
      <c r="B3637" s="1">
        <v>45242</v>
      </c>
      <c r="C3637" t="s">
        <v>1738</v>
      </c>
      <c r="D3637" t="s">
        <v>1739</v>
      </c>
      <c r="E3637" t="s">
        <v>33</v>
      </c>
      <c r="F3637" t="s">
        <v>22</v>
      </c>
      <c r="G3637" t="s">
        <v>182</v>
      </c>
      <c r="H3637">
        <v>5</v>
      </c>
      <c r="I3637">
        <v>35081.07</v>
      </c>
      <c r="J3637">
        <v>0.1</v>
      </c>
      <c r="K3637">
        <v>157864.82</v>
      </c>
      <c r="L3637">
        <v>38836.49</v>
      </c>
      <c r="M3637">
        <f t="shared" si="170"/>
        <v>157864.815</v>
      </c>
      <c r="N3637" t="str">
        <f t="shared" si="168"/>
        <v>Q4</v>
      </c>
      <c r="O3637" s="2">
        <f t="shared" si="169"/>
        <v>24.601104920019541</v>
      </c>
      <c r="P3637" t="str">
        <f>VLOOKUP(retail_sales_2023!C3637,customers!A:J,5,)</f>
        <v>Surat</v>
      </c>
      <c r="Q3637" t="str">
        <f>VLOOKUP(C3637,customers!A:J,10,0)</f>
        <v>Occasional</v>
      </c>
    </row>
    <row r="3638" spans="1:17" x14ac:dyDescent="0.3">
      <c r="A3638" t="s">
        <v>4727</v>
      </c>
      <c r="B3638" s="1">
        <v>44985</v>
      </c>
      <c r="C3638" t="s">
        <v>2741</v>
      </c>
      <c r="D3638" t="s">
        <v>2742</v>
      </c>
      <c r="E3638" t="s">
        <v>15</v>
      </c>
      <c r="F3638" t="s">
        <v>16</v>
      </c>
      <c r="G3638" t="s">
        <v>192</v>
      </c>
      <c r="H3638">
        <v>5</v>
      </c>
      <c r="I3638">
        <v>403</v>
      </c>
      <c r="J3638">
        <v>0.05</v>
      </c>
      <c r="K3638">
        <v>1914.25</v>
      </c>
      <c r="L3638">
        <v>545.84</v>
      </c>
      <c r="M3638">
        <f t="shared" si="170"/>
        <v>1914.25</v>
      </c>
      <c r="N3638" t="str">
        <f t="shared" si="168"/>
        <v>Q1</v>
      </c>
      <c r="O3638" s="2">
        <f t="shared" si="169"/>
        <v>28.51456183884028</v>
      </c>
      <c r="P3638" t="str">
        <f>VLOOKUP(retail_sales_2023!C3638,customers!A:J,5,)</f>
        <v>Chennai</v>
      </c>
      <c r="Q3638" t="str">
        <f>VLOOKUP(C3638,customers!A:J,10,0)</f>
        <v>Regular</v>
      </c>
    </row>
    <row r="3639" spans="1:17" x14ac:dyDescent="0.3">
      <c r="A3639" t="s">
        <v>4728</v>
      </c>
      <c r="B3639" s="1">
        <v>45263</v>
      </c>
      <c r="C3639" t="s">
        <v>2379</v>
      </c>
      <c r="D3639" t="s">
        <v>2380</v>
      </c>
      <c r="E3639" t="s">
        <v>21</v>
      </c>
      <c r="F3639" t="s">
        <v>28</v>
      </c>
      <c r="G3639" t="s">
        <v>57</v>
      </c>
      <c r="H3639">
        <v>2</v>
      </c>
      <c r="I3639">
        <v>5384.94</v>
      </c>
      <c r="J3639">
        <v>0</v>
      </c>
      <c r="K3639">
        <v>10769.88</v>
      </c>
      <c r="L3639">
        <v>2504.98</v>
      </c>
      <c r="M3639">
        <f t="shared" si="170"/>
        <v>10769.88</v>
      </c>
      <c r="N3639" t="str">
        <f t="shared" si="168"/>
        <v>Q4</v>
      </c>
      <c r="O3639" s="2">
        <f t="shared" si="169"/>
        <v>23.25912637838119</v>
      </c>
      <c r="P3639" t="str">
        <f>VLOOKUP(retail_sales_2023!C3639,customers!A:J,5,)</f>
        <v>Bhubaneswar</v>
      </c>
      <c r="Q3639" t="str">
        <f>VLOOKUP(C3639,customers!A:J,10,0)</f>
        <v>Premium</v>
      </c>
    </row>
    <row r="3640" spans="1:17" x14ac:dyDescent="0.3">
      <c r="A3640" t="s">
        <v>4729</v>
      </c>
      <c r="B3640" s="1">
        <v>45204</v>
      </c>
      <c r="C3640" t="s">
        <v>2086</v>
      </c>
      <c r="D3640" t="s">
        <v>2087</v>
      </c>
      <c r="E3640" t="s">
        <v>33</v>
      </c>
      <c r="F3640" t="s">
        <v>28</v>
      </c>
      <c r="G3640" t="s">
        <v>97</v>
      </c>
      <c r="H3640">
        <v>1</v>
      </c>
      <c r="I3640">
        <v>6600.01</v>
      </c>
      <c r="J3640">
        <v>0</v>
      </c>
      <c r="K3640">
        <v>6600.01</v>
      </c>
      <c r="L3640">
        <v>1869.15</v>
      </c>
      <c r="M3640">
        <f t="shared" si="170"/>
        <v>6600.01</v>
      </c>
      <c r="N3640" t="str">
        <f t="shared" si="168"/>
        <v>Q4</v>
      </c>
      <c r="O3640" s="2">
        <f t="shared" si="169"/>
        <v>28.320411635739944</v>
      </c>
      <c r="P3640" t="str">
        <f>VLOOKUP(retail_sales_2023!C3640,customers!A:J,5,)</f>
        <v>Pune</v>
      </c>
      <c r="Q3640" t="str">
        <f>VLOOKUP(C3640,customers!A:J,10,0)</f>
        <v>Premium</v>
      </c>
    </row>
    <row r="3641" spans="1:17" x14ac:dyDescent="0.3">
      <c r="A3641" t="s">
        <v>4730</v>
      </c>
      <c r="B3641" s="1">
        <v>45061</v>
      </c>
      <c r="C3641" t="s">
        <v>592</v>
      </c>
      <c r="D3641" t="s">
        <v>593</v>
      </c>
      <c r="E3641" t="s">
        <v>21</v>
      </c>
      <c r="F3641" t="s">
        <v>22</v>
      </c>
      <c r="G3641" t="s">
        <v>182</v>
      </c>
      <c r="H3641">
        <v>2</v>
      </c>
      <c r="I3641">
        <v>36188.89</v>
      </c>
      <c r="J3641">
        <v>0.1</v>
      </c>
      <c r="K3641">
        <v>65140</v>
      </c>
      <c r="L3641">
        <v>11760.43</v>
      </c>
      <c r="M3641">
        <f t="shared" si="170"/>
        <v>65140.002</v>
      </c>
      <c r="N3641" t="str">
        <f t="shared" si="168"/>
        <v>Q2</v>
      </c>
      <c r="O3641" s="2">
        <f t="shared" si="169"/>
        <v>18.054083512434758</v>
      </c>
      <c r="P3641" t="str">
        <f>VLOOKUP(retail_sales_2023!C3641,customers!A:J,5,)</f>
        <v>Patna</v>
      </c>
      <c r="Q3641" t="str">
        <f>VLOOKUP(C3641,customers!A:J,10,0)</f>
        <v>Premium</v>
      </c>
    </row>
    <row r="3642" spans="1:17" x14ac:dyDescent="0.3">
      <c r="A3642" t="s">
        <v>4731</v>
      </c>
      <c r="B3642" s="1">
        <v>45033</v>
      </c>
      <c r="C3642" t="s">
        <v>139</v>
      </c>
      <c r="D3642" t="s">
        <v>140</v>
      </c>
      <c r="E3642" t="s">
        <v>21</v>
      </c>
      <c r="F3642" t="s">
        <v>81</v>
      </c>
      <c r="G3642" t="s">
        <v>101</v>
      </c>
      <c r="H3642">
        <v>1</v>
      </c>
      <c r="I3642">
        <v>4839.54</v>
      </c>
      <c r="J3642">
        <v>0.1</v>
      </c>
      <c r="K3642">
        <v>4355.59</v>
      </c>
      <c r="L3642">
        <v>926.04</v>
      </c>
      <c r="M3642">
        <f t="shared" si="170"/>
        <v>4355.5860000000002</v>
      </c>
      <c r="N3642" t="str">
        <f t="shared" si="168"/>
        <v>Q2</v>
      </c>
      <c r="O3642" s="2">
        <f t="shared" si="169"/>
        <v>21.260954313881701</v>
      </c>
      <c r="P3642" t="str">
        <f>VLOOKUP(retail_sales_2023!C3642,customers!A:J,5,)</f>
        <v>Ranchi</v>
      </c>
      <c r="Q3642" t="str">
        <f>VLOOKUP(C3642,customers!A:J,10,0)</f>
        <v>Premium</v>
      </c>
    </row>
    <row r="3643" spans="1:17" x14ac:dyDescent="0.3">
      <c r="A3643" t="s">
        <v>4732</v>
      </c>
      <c r="B3643" s="1">
        <v>45208</v>
      </c>
      <c r="C3643" t="s">
        <v>518</v>
      </c>
      <c r="D3643" t="s">
        <v>519</v>
      </c>
      <c r="E3643" t="s">
        <v>21</v>
      </c>
      <c r="F3643" t="s">
        <v>52</v>
      </c>
      <c r="G3643" t="s">
        <v>133</v>
      </c>
      <c r="H3643">
        <v>6</v>
      </c>
      <c r="I3643">
        <v>773.64</v>
      </c>
      <c r="J3643">
        <v>0.15</v>
      </c>
      <c r="K3643">
        <v>3945.56</v>
      </c>
      <c r="L3643">
        <v>307.98</v>
      </c>
      <c r="M3643">
        <f t="shared" si="170"/>
        <v>3945.5639999999999</v>
      </c>
      <c r="N3643" t="str">
        <f t="shared" si="168"/>
        <v>Q4</v>
      </c>
      <c r="O3643" s="2">
        <f t="shared" si="169"/>
        <v>7.8057360678839007</v>
      </c>
      <c r="P3643" t="str">
        <f>VLOOKUP(retail_sales_2023!C3643,customers!A:J,5,)</f>
        <v>Ranchi</v>
      </c>
      <c r="Q3643" t="str">
        <f>VLOOKUP(C3643,customers!A:J,10,0)</f>
        <v>Premium</v>
      </c>
    </row>
    <row r="3644" spans="1:17" x14ac:dyDescent="0.3">
      <c r="A3644" t="s">
        <v>4733</v>
      </c>
      <c r="B3644" s="1">
        <v>45267</v>
      </c>
      <c r="C3644" t="s">
        <v>1331</v>
      </c>
      <c r="D3644" t="s">
        <v>1332</v>
      </c>
      <c r="E3644" t="s">
        <v>27</v>
      </c>
      <c r="F3644" t="s">
        <v>52</v>
      </c>
      <c r="G3644" t="s">
        <v>268</v>
      </c>
      <c r="H3644">
        <v>7</v>
      </c>
      <c r="I3644">
        <v>65.11</v>
      </c>
      <c r="J3644">
        <v>0.1</v>
      </c>
      <c r="K3644">
        <v>410.19</v>
      </c>
      <c r="L3644">
        <v>25.9</v>
      </c>
      <c r="M3644">
        <f t="shared" si="170"/>
        <v>410.19299999999998</v>
      </c>
      <c r="N3644" t="str">
        <f t="shared" si="168"/>
        <v>Q4</v>
      </c>
      <c r="O3644" s="2">
        <f t="shared" si="169"/>
        <v>6.3141471025622273</v>
      </c>
      <c r="P3644" t="str">
        <f>VLOOKUP(retail_sales_2023!C3644,customers!A:J,5,)</f>
        <v>Jaipur</v>
      </c>
      <c r="Q3644" t="str">
        <f>VLOOKUP(C3644,customers!A:J,10,0)</f>
        <v>Premium</v>
      </c>
    </row>
    <row r="3645" spans="1:17" x14ac:dyDescent="0.3">
      <c r="A3645" t="s">
        <v>4734</v>
      </c>
      <c r="B3645" s="1">
        <v>45172</v>
      </c>
      <c r="C3645" t="s">
        <v>1417</v>
      </c>
      <c r="D3645" t="s">
        <v>1418</v>
      </c>
      <c r="E3645" t="s">
        <v>27</v>
      </c>
      <c r="F3645" t="s">
        <v>43</v>
      </c>
      <c r="G3645" t="s">
        <v>154</v>
      </c>
      <c r="H3645">
        <v>5</v>
      </c>
      <c r="I3645">
        <v>42647.9</v>
      </c>
      <c r="J3645">
        <v>0.1</v>
      </c>
      <c r="K3645">
        <v>191915.55</v>
      </c>
      <c r="L3645">
        <v>29733.040000000001</v>
      </c>
      <c r="M3645">
        <f t="shared" si="170"/>
        <v>191915.55000000002</v>
      </c>
      <c r="N3645" t="str">
        <f t="shared" si="168"/>
        <v>Q3</v>
      </c>
      <c r="O3645" s="2">
        <f t="shared" si="169"/>
        <v>15.492772732589936</v>
      </c>
      <c r="P3645" t="str">
        <f>VLOOKUP(retail_sales_2023!C3645,customers!A:J,5,)</f>
        <v>Amritsar</v>
      </c>
      <c r="Q3645" t="str">
        <f>VLOOKUP(C3645,customers!A:J,10,0)</f>
        <v>Premium</v>
      </c>
    </row>
    <row r="3646" spans="1:17" x14ac:dyDescent="0.3">
      <c r="A3646" t="s">
        <v>4735</v>
      </c>
      <c r="B3646" s="1">
        <v>45207</v>
      </c>
      <c r="C3646" t="s">
        <v>491</v>
      </c>
      <c r="D3646" t="s">
        <v>492</v>
      </c>
      <c r="E3646" t="s">
        <v>21</v>
      </c>
      <c r="F3646" t="s">
        <v>22</v>
      </c>
      <c r="G3646" t="s">
        <v>423</v>
      </c>
      <c r="H3646">
        <v>5</v>
      </c>
      <c r="I3646">
        <v>4954.1099999999997</v>
      </c>
      <c r="J3646">
        <v>0</v>
      </c>
      <c r="K3646">
        <v>24770.55</v>
      </c>
      <c r="L3646">
        <v>6670.59</v>
      </c>
      <c r="M3646">
        <f t="shared" si="170"/>
        <v>24770.55</v>
      </c>
      <c r="N3646" t="str">
        <f t="shared" si="168"/>
        <v>Q4</v>
      </c>
      <c r="O3646" s="2">
        <f t="shared" si="169"/>
        <v>26.929519126543415</v>
      </c>
      <c r="P3646" t="str">
        <f>VLOOKUP(retail_sales_2023!C3646,customers!A:J,5,)</f>
        <v>Patna</v>
      </c>
      <c r="Q3646" t="str">
        <f>VLOOKUP(C3646,customers!A:J,10,0)</f>
        <v>Premium</v>
      </c>
    </row>
    <row r="3647" spans="1:17" x14ac:dyDescent="0.3">
      <c r="A3647" t="s">
        <v>4736</v>
      </c>
      <c r="B3647" s="1">
        <v>45231</v>
      </c>
      <c r="C3647" t="s">
        <v>636</v>
      </c>
      <c r="D3647" t="s">
        <v>637</v>
      </c>
      <c r="E3647" t="s">
        <v>21</v>
      </c>
      <c r="F3647" t="s">
        <v>28</v>
      </c>
      <c r="G3647" t="s">
        <v>280</v>
      </c>
      <c r="H3647">
        <v>4</v>
      </c>
      <c r="I3647">
        <v>3930.97</v>
      </c>
      <c r="J3647">
        <v>0.2</v>
      </c>
      <c r="K3647">
        <v>12579.1</v>
      </c>
      <c r="L3647">
        <v>2786.08</v>
      </c>
      <c r="M3647">
        <f t="shared" si="170"/>
        <v>12579.103999999999</v>
      </c>
      <c r="N3647" t="str">
        <f t="shared" si="168"/>
        <v>Q4</v>
      </c>
      <c r="O3647" s="2">
        <f t="shared" si="169"/>
        <v>22.148484390775174</v>
      </c>
      <c r="P3647" t="str">
        <f>VLOOKUP(retail_sales_2023!C3647,customers!A:J,5,)</f>
        <v>Ranchi</v>
      </c>
      <c r="Q3647" t="str">
        <f>VLOOKUP(C3647,customers!A:J,10,0)</f>
        <v>Premium</v>
      </c>
    </row>
    <row r="3648" spans="1:17" x14ac:dyDescent="0.3">
      <c r="A3648" t="s">
        <v>4737</v>
      </c>
      <c r="B3648" s="1">
        <v>45245</v>
      </c>
      <c r="C3648" t="s">
        <v>1131</v>
      </c>
      <c r="D3648" t="s">
        <v>1132</v>
      </c>
      <c r="E3648" t="s">
        <v>33</v>
      </c>
      <c r="F3648" t="s">
        <v>28</v>
      </c>
      <c r="G3648" t="s">
        <v>97</v>
      </c>
      <c r="H3648">
        <v>3</v>
      </c>
      <c r="I3648">
        <v>6890.48</v>
      </c>
      <c r="J3648">
        <v>0.3</v>
      </c>
      <c r="K3648">
        <v>14470.01</v>
      </c>
      <c r="L3648">
        <v>3916.62</v>
      </c>
      <c r="M3648">
        <f t="shared" si="170"/>
        <v>14470.007999999998</v>
      </c>
      <c r="N3648" t="str">
        <f t="shared" si="168"/>
        <v>Q4</v>
      </c>
      <c r="O3648" s="2">
        <f t="shared" si="169"/>
        <v>27.06715475663113</v>
      </c>
      <c r="P3648" t="str">
        <f>VLOOKUP(retail_sales_2023!C3648,customers!A:J,5,)</f>
        <v>Pune</v>
      </c>
      <c r="Q3648" t="str">
        <f>VLOOKUP(C3648,customers!A:J,10,0)</f>
        <v>Premium</v>
      </c>
    </row>
    <row r="3649" spans="1:17" x14ac:dyDescent="0.3">
      <c r="A3649" t="s">
        <v>4738</v>
      </c>
      <c r="B3649" s="1">
        <v>45071</v>
      </c>
      <c r="C3649" t="s">
        <v>488</v>
      </c>
      <c r="D3649" t="s">
        <v>489</v>
      </c>
      <c r="E3649" t="s">
        <v>33</v>
      </c>
      <c r="F3649" t="s">
        <v>81</v>
      </c>
      <c r="G3649" t="s">
        <v>82</v>
      </c>
      <c r="H3649">
        <v>2</v>
      </c>
      <c r="I3649">
        <v>3356.37</v>
      </c>
      <c r="J3649">
        <v>0.05</v>
      </c>
      <c r="K3649">
        <v>6377.1</v>
      </c>
      <c r="L3649">
        <v>1393.78</v>
      </c>
      <c r="M3649">
        <f t="shared" si="170"/>
        <v>6377.1029999999992</v>
      </c>
      <c r="N3649" t="str">
        <f t="shared" si="168"/>
        <v>Q2</v>
      </c>
      <c r="O3649" s="2">
        <f t="shared" si="169"/>
        <v>21.856016057455584</v>
      </c>
      <c r="P3649" t="str">
        <f>VLOOKUP(retail_sales_2023!C3649,customers!A:J,5,)</f>
        <v>Ahmedabad</v>
      </c>
      <c r="Q3649" t="str">
        <f>VLOOKUP(C3649,customers!A:J,10,0)</f>
        <v>Occasional</v>
      </c>
    </row>
    <row r="3650" spans="1:17" x14ac:dyDescent="0.3">
      <c r="A3650" t="s">
        <v>4739</v>
      </c>
      <c r="B3650" s="1">
        <v>45160</v>
      </c>
      <c r="C3650" t="s">
        <v>660</v>
      </c>
      <c r="D3650" t="s">
        <v>661</v>
      </c>
      <c r="E3650" t="s">
        <v>21</v>
      </c>
      <c r="F3650" t="s">
        <v>52</v>
      </c>
      <c r="G3650" t="s">
        <v>937</v>
      </c>
      <c r="H3650">
        <v>4</v>
      </c>
      <c r="I3650">
        <v>141.59</v>
      </c>
      <c r="J3650">
        <v>0.1</v>
      </c>
      <c r="K3650">
        <v>509.72</v>
      </c>
      <c r="L3650">
        <v>30.88</v>
      </c>
      <c r="M3650">
        <f t="shared" si="170"/>
        <v>509.72400000000005</v>
      </c>
      <c r="N3650" t="str">
        <f t="shared" si="168"/>
        <v>Q3</v>
      </c>
      <c r="O3650" s="2">
        <f t="shared" si="169"/>
        <v>6.0582280467707754</v>
      </c>
      <c r="P3650" t="str">
        <f>VLOOKUP(retail_sales_2023!C3650,customers!A:J,5,)</f>
        <v>Ranchi</v>
      </c>
      <c r="Q3650" t="str">
        <f>VLOOKUP(C3650,customers!A:J,10,0)</f>
        <v>Regular</v>
      </c>
    </row>
    <row r="3651" spans="1:17" x14ac:dyDescent="0.3">
      <c r="A3651" t="s">
        <v>4740</v>
      </c>
      <c r="B3651" s="1">
        <v>44934</v>
      </c>
      <c r="C3651" t="s">
        <v>468</v>
      </c>
      <c r="D3651" t="s">
        <v>469</v>
      </c>
      <c r="E3651" t="s">
        <v>15</v>
      </c>
      <c r="F3651" t="s">
        <v>43</v>
      </c>
      <c r="G3651" t="s">
        <v>272</v>
      </c>
      <c r="H3651">
        <v>3</v>
      </c>
      <c r="I3651">
        <v>53054.720000000001</v>
      </c>
      <c r="J3651">
        <v>0</v>
      </c>
      <c r="K3651">
        <v>159164.16</v>
      </c>
      <c r="L3651">
        <v>22280.54</v>
      </c>
      <c r="M3651">
        <f t="shared" si="170"/>
        <v>159164.16</v>
      </c>
      <c r="N3651" t="str">
        <f t="shared" ref="N3651:N3714" si="171">"Q"&amp;ROUNDUP(MONTH(B3651)/3,0)</f>
        <v>Q1</v>
      </c>
      <c r="O3651" s="2">
        <f t="shared" ref="O3651:O3714" si="172">(L3651/K3651)*100</f>
        <v>13.998465483686781</v>
      </c>
      <c r="P3651" t="str">
        <f>VLOOKUP(retail_sales_2023!C3651,customers!A:J,5,)</f>
        <v>Bengaluru</v>
      </c>
      <c r="Q3651" t="str">
        <f>VLOOKUP(C3651,customers!A:J,10,0)</f>
        <v>Regular</v>
      </c>
    </row>
    <row r="3652" spans="1:17" x14ac:dyDescent="0.3">
      <c r="A3652" t="s">
        <v>4741</v>
      </c>
      <c r="B3652" s="1">
        <v>45280</v>
      </c>
      <c r="C3652" t="s">
        <v>262</v>
      </c>
      <c r="D3652" t="s">
        <v>263</v>
      </c>
      <c r="E3652" t="s">
        <v>27</v>
      </c>
      <c r="F3652" t="s">
        <v>43</v>
      </c>
      <c r="G3652" t="s">
        <v>44</v>
      </c>
      <c r="H3652">
        <v>3</v>
      </c>
      <c r="I3652">
        <v>59495.81</v>
      </c>
      <c r="J3652">
        <v>0.2</v>
      </c>
      <c r="K3652">
        <v>142789.94</v>
      </c>
      <c r="L3652">
        <v>17714.349999999999</v>
      </c>
      <c r="M3652">
        <f t="shared" si="170"/>
        <v>142789.94399999999</v>
      </c>
      <c r="N3652" t="str">
        <f t="shared" si="171"/>
        <v>Q4</v>
      </c>
      <c r="O3652" s="2">
        <f t="shared" si="172"/>
        <v>12.405880974528035</v>
      </c>
      <c r="P3652" t="str">
        <f>VLOOKUP(retail_sales_2023!C3652,customers!A:J,5,)</f>
        <v>Jaipur</v>
      </c>
      <c r="Q3652" t="str">
        <f>VLOOKUP(C3652,customers!A:J,10,0)</f>
        <v>Premium</v>
      </c>
    </row>
    <row r="3653" spans="1:17" x14ac:dyDescent="0.3">
      <c r="A3653" t="s">
        <v>4742</v>
      </c>
      <c r="B3653" s="1">
        <v>45062</v>
      </c>
      <c r="C3653" t="s">
        <v>2187</v>
      </c>
      <c r="D3653" t="s">
        <v>2188</v>
      </c>
      <c r="E3653" t="s">
        <v>21</v>
      </c>
      <c r="F3653" t="s">
        <v>52</v>
      </c>
      <c r="G3653" t="s">
        <v>200</v>
      </c>
      <c r="H3653">
        <v>4</v>
      </c>
      <c r="I3653">
        <v>277.94</v>
      </c>
      <c r="J3653">
        <v>0.05</v>
      </c>
      <c r="K3653">
        <v>1056.17</v>
      </c>
      <c r="L3653">
        <v>108.43</v>
      </c>
      <c r="M3653">
        <f t="shared" ref="M3653:M3716" si="173">H3653*I3653*(1-J3653)</f>
        <v>1056.172</v>
      </c>
      <c r="N3653" t="str">
        <f t="shared" si="171"/>
        <v>Q2</v>
      </c>
      <c r="O3653" s="2">
        <f t="shared" si="172"/>
        <v>10.26633969910147</v>
      </c>
      <c r="P3653" t="str">
        <f>VLOOKUP(retail_sales_2023!C3653,customers!A:J,5,)</f>
        <v>Patna</v>
      </c>
      <c r="Q3653" t="str">
        <f>VLOOKUP(C3653,customers!A:J,10,0)</f>
        <v>Premium</v>
      </c>
    </row>
    <row r="3654" spans="1:17" x14ac:dyDescent="0.3">
      <c r="A3654" t="s">
        <v>4743</v>
      </c>
      <c r="B3654" s="1">
        <v>44977</v>
      </c>
      <c r="C3654" t="s">
        <v>1189</v>
      </c>
      <c r="D3654" t="s">
        <v>1190</v>
      </c>
      <c r="E3654" t="s">
        <v>21</v>
      </c>
      <c r="F3654" t="s">
        <v>81</v>
      </c>
      <c r="G3654" t="s">
        <v>370</v>
      </c>
      <c r="H3654">
        <v>1</v>
      </c>
      <c r="I3654">
        <v>2857.55</v>
      </c>
      <c r="J3654">
        <v>0.15</v>
      </c>
      <c r="K3654">
        <v>2428.92</v>
      </c>
      <c r="L3654">
        <v>-99.56</v>
      </c>
      <c r="M3654">
        <f t="shared" si="173"/>
        <v>2428.9175</v>
      </c>
      <c r="N3654" t="str">
        <f t="shared" si="171"/>
        <v>Q1</v>
      </c>
      <c r="O3654" s="2">
        <f t="shared" si="172"/>
        <v>-4.0989410931607466</v>
      </c>
      <c r="P3654" t="str">
        <f>VLOOKUP(retail_sales_2023!C3654,customers!A:J,5,)</f>
        <v>Bhubaneswar</v>
      </c>
      <c r="Q3654" t="str">
        <f>VLOOKUP(C3654,customers!A:J,10,0)</f>
        <v>Occasional</v>
      </c>
    </row>
    <row r="3655" spans="1:17" x14ac:dyDescent="0.3">
      <c r="A3655" t="s">
        <v>4744</v>
      </c>
      <c r="B3655" s="1">
        <v>45264</v>
      </c>
      <c r="C3655" t="s">
        <v>604</v>
      </c>
      <c r="D3655" t="s">
        <v>605</v>
      </c>
      <c r="E3655" t="s">
        <v>27</v>
      </c>
      <c r="F3655" t="s">
        <v>81</v>
      </c>
      <c r="G3655" t="s">
        <v>82</v>
      </c>
      <c r="H3655">
        <v>3</v>
      </c>
      <c r="I3655">
        <v>487.43</v>
      </c>
      <c r="J3655">
        <v>0.2</v>
      </c>
      <c r="K3655">
        <v>1169.83</v>
      </c>
      <c r="L3655">
        <v>408.44</v>
      </c>
      <c r="M3655">
        <f t="shared" si="173"/>
        <v>1169.8320000000001</v>
      </c>
      <c r="N3655" t="str">
        <f t="shared" si="171"/>
        <v>Q4</v>
      </c>
      <c r="O3655" s="2">
        <f t="shared" si="172"/>
        <v>34.914474752741853</v>
      </c>
      <c r="P3655" t="str">
        <f>VLOOKUP(retail_sales_2023!C3655,customers!A:J,5,)</f>
        <v>Delhi</v>
      </c>
      <c r="Q3655" t="str">
        <f>VLOOKUP(C3655,customers!A:J,10,0)</f>
        <v>Premium</v>
      </c>
    </row>
    <row r="3656" spans="1:17" x14ac:dyDescent="0.3">
      <c r="A3656" t="s">
        <v>4745</v>
      </c>
      <c r="B3656" s="1">
        <v>45249</v>
      </c>
      <c r="C3656" t="s">
        <v>550</v>
      </c>
      <c r="D3656" t="s">
        <v>551</v>
      </c>
      <c r="E3656" t="s">
        <v>15</v>
      </c>
      <c r="F3656" t="s">
        <v>52</v>
      </c>
      <c r="G3656" t="s">
        <v>937</v>
      </c>
      <c r="H3656">
        <v>9</v>
      </c>
      <c r="I3656">
        <v>676.16</v>
      </c>
      <c r="J3656">
        <v>0</v>
      </c>
      <c r="K3656">
        <v>6085.44</v>
      </c>
      <c r="L3656">
        <v>511.91</v>
      </c>
      <c r="M3656">
        <f t="shared" si="173"/>
        <v>6085.44</v>
      </c>
      <c r="N3656" t="str">
        <f t="shared" si="171"/>
        <v>Q4</v>
      </c>
      <c r="O3656" s="2">
        <f t="shared" si="172"/>
        <v>8.412045801125311</v>
      </c>
      <c r="P3656" t="str">
        <f>VLOOKUP(retail_sales_2023!C3656,customers!A:J,5,)</f>
        <v>Coimbatore</v>
      </c>
      <c r="Q3656" t="str">
        <f>VLOOKUP(C3656,customers!A:J,10,0)</f>
        <v>Occasional</v>
      </c>
    </row>
    <row r="3657" spans="1:17" x14ac:dyDescent="0.3">
      <c r="A3657" t="s">
        <v>4746</v>
      </c>
      <c r="B3657" s="1">
        <v>45222</v>
      </c>
      <c r="C3657" t="s">
        <v>1006</v>
      </c>
      <c r="D3657" t="s">
        <v>1007</v>
      </c>
      <c r="E3657" t="s">
        <v>15</v>
      </c>
      <c r="F3657" t="s">
        <v>43</v>
      </c>
      <c r="G3657" t="s">
        <v>154</v>
      </c>
      <c r="H3657">
        <v>5</v>
      </c>
      <c r="I3657">
        <v>53104.24</v>
      </c>
      <c r="J3657">
        <v>0</v>
      </c>
      <c r="K3657">
        <v>265521.2</v>
      </c>
      <c r="L3657">
        <v>37257.57</v>
      </c>
      <c r="M3657">
        <f t="shared" si="173"/>
        <v>265521.2</v>
      </c>
      <c r="N3657" t="str">
        <f t="shared" si="171"/>
        <v>Q4</v>
      </c>
      <c r="O3657" s="2">
        <f t="shared" si="172"/>
        <v>14.031862615866453</v>
      </c>
      <c r="P3657" t="str">
        <f>VLOOKUP(retail_sales_2023!C3657,customers!A:J,5,)</f>
        <v>Hyderabad</v>
      </c>
      <c r="Q3657" t="str">
        <f>VLOOKUP(C3657,customers!A:J,10,0)</f>
        <v>Regular</v>
      </c>
    </row>
    <row r="3658" spans="1:17" x14ac:dyDescent="0.3">
      <c r="A3658" t="s">
        <v>4747</v>
      </c>
      <c r="B3658" s="1">
        <v>45208</v>
      </c>
      <c r="C3658" t="s">
        <v>303</v>
      </c>
      <c r="D3658" t="s">
        <v>13093</v>
      </c>
      <c r="E3658" t="s">
        <v>27</v>
      </c>
      <c r="F3658" t="s">
        <v>38</v>
      </c>
      <c r="G3658" t="s">
        <v>395</v>
      </c>
      <c r="H3658">
        <v>1</v>
      </c>
      <c r="I3658">
        <v>643.49</v>
      </c>
      <c r="J3658">
        <v>0</v>
      </c>
      <c r="K3658">
        <v>643.49</v>
      </c>
      <c r="L3658">
        <v>146.69999999999999</v>
      </c>
      <c r="M3658">
        <f t="shared" si="173"/>
        <v>643.49</v>
      </c>
      <c r="N3658" t="str">
        <f t="shared" si="171"/>
        <v>Q4</v>
      </c>
      <c r="O3658" s="2">
        <f t="shared" si="172"/>
        <v>22.797557071593964</v>
      </c>
      <c r="P3658" t="str">
        <f>VLOOKUP(retail_sales_2023!C3658,customers!A:J,5,)</f>
        <v>Jaipur</v>
      </c>
      <c r="Q3658" t="str">
        <f>VLOOKUP(C3658,customers!A:J,10,0)</f>
        <v>Premium</v>
      </c>
    </row>
    <row r="3659" spans="1:17" x14ac:dyDescent="0.3">
      <c r="A3659" t="s">
        <v>4748</v>
      </c>
      <c r="B3659" s="1">
        <v>45010</v>
      </c>
      <c r="C3659" t="s">
        <v>1662</v>
      </c>
      <c r="D3659" t="s">
        <v>1808</v>
      </c>
      <c r="E3659" t="s">
        <v>27</v>
      </c>
      <c r="F3659" t="s">
        <v>81</v>
      </c>
      <c r="G3659" t="s">
        <v>370</v>
      </c>
      <c r="H3659">
        <v>1</v>
      </c>
      <c r="I3659">
        <v>1088.74</v>
      </c>
      <c r="J3659">
        <v>0.15</v>
      </c>
      <c r="K3659">
        <v>925.43</v>
      </c>
      <c r="L3659">
        <v>-75.19</v>
      </c>
      <c r="M3659">
        <f t="shared" si="173"/>
        <v>925.42899999999997</v>
      </c>
      <c r="N3659" t="str">
        <f t="shared" si="171"/>
        <v>Q1</v>
      </c>
      <c r="O3659" s="2">
        <f t="shared" si="172"/>
        <v>-8.1248716812724897</v>
      </c>
      <c r="P3659" t="str">
        <f>VLOOKUP(retail_sales_2023!C3659,customers!A:J,5,)</f>
        <v>Jaipur</v>
      </c>
      <c r="Q3659" t="str">
        <f>VLOOKUP(C3659,customers!A:J,10,0)</f>
        <v>Occasional</v>
      </c>
    </row>
    <row r="3660" spans="1:17" x14ac:dyDescent="0.3">
      <c r="A3660" t="s">
        <v>4749</v>
      </c>
      <c r="B3660" s="1">
        <v>45058</v>
      </c>
      <c r="C3660" t="s">
        <v>1109</v>
      </c>
      <c r="D3660" t="s">
        <v>1110</v>
      </c>
      <c r="E3660" t="s">
        <v>15</v>
      </c>
      <c r="F3660" t="s">
        <v>28</v>
      </c>
      <c r="G3660" t="s">
        <v>672</v>
      </c>
      <c r="H3660">
        <v>3</v>
      </c>
      <c r="I3660">
        <v>3784.6</v>
      </c>
      <c r="J3660">
        <v>0.3</v>
      </c>
      <c r="K3660">
        <v>7947.66</v>
      </c>
      <c r="L3660">
        <v>1489.92</v>
      </c>
      <c r="M3660">
        <f t="shared" si="173"/>
        <v>7947.6599999999989</v>
      </c>
      <c r="N3660" t="str">
        <f t="shared" si="171"/>
        <v>Q2</v>
      </c>
      <c r="O3660" s="2">
        <f t="shared" si="172"/>
        <v>18.746649957345937</v>
      </c>
      <c r="P3660" t="str">
        <f>VLOOKUP(retail_sales_2023!C3660,customers!A:J,5,)</f>
        <v>Bengaluru</v>
      </c>
      <c r="Q3660" t="str">
        <f>VLOOKUP(C3660,customers!A:J,10,0)</f>
        <v>Premium</v>
      </c>
    </row>
    <row r="3661" spans="1:17" x14ac:dyDescent="0.3">
      <c r="A3661" t="s">
        <v>4750</v>
      </c>
      <c r="B3661" s="1">
        <v>45121</v>
      </c>
      <c r="C3661" t="s">
        <v>2530</v>
      </c>
      <c r="D3661" t="s">
        <v>2531</v>
      </c>
      <c r="E3661" t="s">
        <v>27</v>
      </c>
      <c r="F3661" t="s">
        <v>52</v>
      </c>
      <c r="G3661" t="s">
        <v>53</v>
      </c>
      <c r="H3661">
        <v>4</v>
      </c>
      <c r="I3661">
        <v>377.06</v>
      </c>
      <c r="J3661">
        <v>0.25</v>
      </c>
      <c r="K3661">
        <v>1131.18</v>
      </c>
      <c r="L3661">
        <v>77.62</v>
      </c>
      <c r="M3661">
        <f t="shared" si="173"/>
        <v>1131.18</v>
      </c>
      <c r="N3661" t="str">
        <f t="shared" si="171"/>
        <v>Q3</v>
      </c>
      <c r="O3661" s="2">
        <f t="shared" si="172"/>
        <v>6.8618610654360941</v>
      </c>
      <c r="P3661" t="str">
        <f>VLOOKUP(retail_sales_2023!C3661,customers!A:J,5,)</f>
        <v>Jaipur</v>
      </c>
      <c r="Q3661" t="str">
        <f>VLOOKUP(C3661,customers!A:J,10,0)</f>
        <v>Regular</v>
      </c>
    </row>
    <row r="3662" spans="1:17" x14ac:dyDescent="0.3">
      <c r="A3662" t="s">
        <v>4751</v>
      </c>
      <c r="B3662" s="1">
        <v>45257</v>
      </c>
      <c r="C3662" t="s">
        <v>1002</v>
      </c>
      <c r="D3662" t="s">
        <v>1003</v>
      </c>
      <c r="E3662" t="s">
        <v>21</v>
      </c>
      <c r="F3662" t="s">
        <v>28</v>
      </c>
      <c r="G3662" t="s">
        <v>29</v>
      </c>
      <c r="H3662">
        <v>1</v>
      </c>
      <c r="I3662">
        <v>1101.83</v>
      </c>
      <c r="J3662">
        <v>0</v>
      </c>
      <c r="K3662">
        <v>1101.83</v>
      </c>
      <c r="L3662">
        <v>187.42</v>
      </c>
      <c r="M3662">
        <f t="shared" si="173"/>
        <v>1101.83</v>
      </c>
      <c r="N3662" t="str">
        <f t="shared" si="171"/>
        <v>Q4</v>
      </c>
      <c r="O3662" s="2">
        <f t="shared" si="172"/>
        <v>17.009883557354584</v>
      </c>
      <c r="P3662" t="str">
        <f>VLOOKUP(retail_sales_2023!C3662,customers!A:J,5,)</f>
        <v>Bhubaneswar</v>
      </c>
      <c r="Q3662" t="str">
        <f>VLOOKUP(C3662,customers!A:J,10,0)</f>
        <v>Premium</v>
      </c>
    </row>
    <row r="3663" spans="1:17" x14ac:dyDescent="0.3">
      <c r="A3663" t="s">
        <v>4752</v>
      </c>
      <c r="B3663" s="1">
        <v>45148</v>
      </c>
      <c r="C3663" t="s">
        <v>187</v>
      </c>
      <c r="D3663" t="s">
        <v>188</v>
      </c>
      <c r="E3663" t="s">
        <v>33</v>
      </c>
      <c r="F3663" t="s">
        <v>22</v>
      </c>
      <c r="G3663" t="s">
        <v>210</v>
      </c>
      <c r="H3663">
        <v>4</v>
      </c>
      <c r="I3663">
        <v>38926.04</v>
      </c>
      <c r="J3663">
        <v>0.25</v>
      </c>
      <c r="K3663">
        <v>116778.12</v>
      </c>
      <c r="L3663">
        <v>32074.52</v>
      </c>
      <c r="M3663">
        <f t="shared" si="173"/>
        <v>116778.12</v>
      </c>
      <c r="N3663" t="str">
        <f t="shared" si="171"/>
        <v>Q3</v>
      </c>
      <c r="O3663" s="2">
        <f t="shared" si="172"/>
        <v>27.466206854503227</v>
      </c>
      <c r="P3663" t="str">
        <f>VLOOKUP(retail_sales_2023!C3663,customers!A:J,5,)</f>
        <v>Pune</v>
      </c>
      <c r="Q3663" t="str">
        <f>VLOOKUP(C3663,customers!A:J,10,0)</f>
        <v>Regular</v>
      </c>
    </row>
    <row r="3664" spans="1:17" x14ac:dyDescent="0.3">
      <c r="A3664" t="s">
        <v>4753</v>
      </c>
      <c r="B3664" s="1">
        <v>45268</v>
      </c>
      <c r="C3664" t="s">
        <v>231</v>
      </c>
      <c r="D3664" t="s">
        <v>232</v>
      </c>
      <c r="E3664" t="s">
        <v>27</v>
      </c>
      <c r="F3664" t="s">
        <v>52</v>
      </c>
      <c r="G3664" t="s">
        <v>69</v>
      </c>
      <c r="H3664">
        <v>4</v>
      </c>
      <c r="I3664">
        <v>335.54</v>
      </c>
      <c r="J3664">
        <v>0.1</v>
      </c>
      <c r="K3664">
        <v>1207.94</v>
      </c>
      <c r="L3664">
        <v>80.08</v>
      </c>
      <c r="M3664">
        <f t="shared" si="173"/>
        <v>1207.9440000000002</v>
      </c>
      <c r="N3664" t="str">
        <f t="shared" si="171"/>
        <v>Q4</v>
      </c>
      <c r="O3664" s="2">
        <f t="shared" si="172"/>
        <v>6.6294683510770387</v>
      </c>
      <c r="P3664" t="str">
        <f>VLOOKUP(retail_sales_2023!C3664,customers!A:J,5,)</f>
        <v>Delhi</v>
      </c>
      <c r="Q3664" t="str">
        <f>VLOOKUP(C3664,customers!A:J,10,0)</f>
        <v>Regular</v>
      </c>
    </row>
    <row r="3665" spans="1:17" x14ac:dyDescent="0.3">
      <c r="A3665" t="s">
        <v>4754</v>
      </c>
      <c r="B3665" s="1">
        <v>45073</v>
      </c>
      <c r="C3665" t="s">
        <v>614</v>
      </c>
      <c r="D3665" t="s">
        <v>615</v>
      </c>
      <c r="E3665" t="s">
        <v>15</v>
      </c>
      <c r="F3665" t="s">
        <v>38</v>
      </c>
      <c r="G3665" t="s">
        <v>39</v>
      </c>
      <c r="H3665">
        <v>4</v>
      </c>
      <c r="I3665">
        <v>2229.84</v>
      </c>
      <c r="J3665">
        <v>0</v>
      </c>
      <c r="K3665">
        <v>8919.36</v>
      </c>
      <c r="L3665">
        <v>2705.77</v>
      </c>
      <c r="M3665">
        <f t="shared" si="173"/>
        <v>8919.36</v>
      </c>
      <c r="N3665" t="str">
        <f t="shared" si="171"/>
        <v>Q2</v>
      </c>
      <c r="O3665" s="2">
        <f t="shared" si="172"/>
        <v>30.335920962939046</v>
      </c>
      <c r="P3665" t="str">
        <f>VLOOKUP(retail_sales_2023!C3665,customers!A:J,5,)</f>
        <v>Kochi</v>
      </c>
      <c r="Q3665" t="str">
        <f>VLOOKUP(C3665,customers!A:J,10,0)</f>
        <v>Regular</v>
      </c>
    </row>
    <row r="3666" spans="1:17" x14ac:dyDescent="0.3">
      <c r="A3666" t="s">
        <v>4755</v>
      </c>
      <c r="B3666" s="1">
        <v>44996</v>
      </c>
      <c r="C3666" t="s">
        <v>1707</v>
      </c>
      <c r="D3666" t="s">
        <v>1708</v>
      </c>
      <c r="E3666" t="s">
        <v>15</v>
      </c>
      <c r="F3666" t="s">
        <v>52</v>
      </c>
      <c r="G3666" t="s">
        <v>235</v>
      </c>
      <c r="H3666">
        <v>1</v>
      </c>
      <c r="I3666">
        <v>699.19</v>
      </c>
      <c r="J3666">
        <v>0</v>
      </c>
      <c r="K3666">
        <v>699.19</v>
      </c>
      <c r="L3666">
        <v>45.75</v>
      </c>
      <c r="M3666">
        <f t="shared" si="173"/>
        <v>699.19</v>
      </c>
      <c r="N3666" t="str">
        <f t="shared" si="171"/>
        <v>Q1</v>
      </c>
      <c r="O3666" s="2">
        <f t="shared" si="172"/>
        <v>6.5432858021424787</v>
      </c>
      <c r="P3666" t="str">
        <f>VLOOKUP(retail_sales_2023!C3666,customers!A:J,5,)</f>
        <v>Hyderabad</v>
      </c>
      <c r="Q3666" t="str">
        <f>VLOOKUP(C3666,customers!A:J,10,0)</f>
        <v>Regular</v>
      </c>
    </row>
    <row r="3667" spans="1:17" x14ac:dyDescent="0.3">
      <c r="A3667" t="s">
        <v>4756</v>
      </c>
      <c r="B3667" s="1">
        <v>44937</v>
      </c>
      <c r="C3667" t="s">
        <v>1051</v>
      </c>
      <c r="D3667" t="s">
        <v>1052</v>
      </c>
      <c r="E3667" t="s">
        <v>21</v>
      </c>
      <c r="F3667" t="s">
        <v>81</v>
      </c>
      <c r="G3667" t="s">
        <v>158</v>
      </c>
      <c r="H3667">
        <v>4</v>
      </c>
      <c r="I3667">
        <v>4506.03</v>
      </c>
      <c r="J3667">
        <v>0</v>
      </c>
      <c r="K3667">
        <v>18024.12</v>
      </c>
      <c r="L3667">
        <v>6158.91</v>
      </c>
      <c r="M3667">
        <f t="shared" si="173"/>
        <v>18024.12</v>
      </c>
      <c r="N3667" t="str">
        <f t="shared" si="171"/>
        <v>Q1</v>
      </c>
      <c r="O3667" s="2">
        <f t="shared" si="172"/>
        <v>34.170378359664717</v>
      </c>
      <c r="P3667" t="str">
        <f>VLOOKUP(retail_sales_2023!C3667,customers!A:J,5,)</f>
        <v>Bhubaneswar</v>
      </c>
      <c r="Q3667" t="str">
        <f>VLOOKUP(C3667,customers!A:J,10,0)</f>
        <v>Regular</v>
      </c>
    </row>
    <row r="3668" spans="1:17" x14ac:dyDescent="0.3">
      <c r="A3668" t="s">
        <v>4757</v>
      </c>
      <c r="B3668" s="1">
        <v>45207</v>
      </c>
      <c r="C3668" t="s">
        <v>736</v>
      </c>
      <c r="D3668" t="s">
        <v>1482</v>
      </c>
      <c r="E3668" t="s">
        <v>33</v>
      </c>
      <c r="F3668" t="s">
        <v>81</v>
      </c>
      <c r="G3668" t="s">
        <v>264</v>
      </c>
      <c r="H3668">
        <v>1</v>
      </c>
      <c r="I3668">
        <v>928.36</v>
      </c>
      <c r="J3668">
        <v>0.05</v>
      </c>
      <c r="K3668">
        <v>881.94</v>
      </c>
      <c r="L3668">
        <v>-86.72</v>
      </c>
      <c r="M3668">
        <f t="shared" si="173"/>
        <v>881.94200000000001</v>
      </c>
      <c r="N3668" t="str">
        <f t="shared" si="171"/>
        <v>Q4</v>
      </c>
      <c r="O3668" s="2">
        <f t="shared" si="172"/>
        <v>-9.8328684491008449</v>
      </c>
      <c r="P3668" t="str">
        <f>VLOOKUP(retail_sales_2023!C3668,customers!A:J,5,)</f>
        <v>Pune</v>
      </c>
      <c r="Q3668" t="str">
        <f>VLOOKUP(C3668,customers!A:J,10,0)</f>
        <v>Premium</v>
      </c>
    </row>
    <row r="3669" spans="1:17" x14ac:dyDescent="0.3">
      <c r="A3669" t="s">
        <v>4758</v>
      </c>
      <c r="B3669" s="1">
        <v>45253</v>
      </c>
      <c r="C3669" t="s">
        <v>2437</v>
      </c>
      <c r="D3669" t="s">
        <v>2438</v>
      </c>
      <c r="E3669" t="s">
        <v>15</v>
      </c>
      <c r="F3669" t="s">
        <v>43</v>
      </c>
      <c r="G3669" t="s">
        <v>178</v>
      </c>
      <c r="H3669">
        <v>5</v>
      </c>
      <c r="I3669">
        <v>61964.79</v>
      </c>
      <c r="J3669">
        <v>0.25</v>
      </c>
      <c r="K3669">
        <v>232367.96</v>
      </c>
      <c r="L3669">
        <v>22737.5</v>
      </c>
      <c r="M3669">
        <f t="shared" si="173"/>
        <v>232367.96250000002</v>
      </c>
      <c r="N3669" t="str">
        <f t="shared" si="171"/>
        <v>Q4</v>
      </c>
      <c r="O3669" s="2">
        <f t="shared" si="172"/>
        <v>9.7851270028793991</v>
      </c>
      <c r="P3669" t="str">
        <f>VLOOKUP(retail_sales_2023!C3669,customers!A:J,5,)</f>
        <v>Chennai</v>
      </c>
      <c r="Q3669" t="str">
        <f>VLOOKUP(C3669,customers!A:J,10,0)</f>
        <v>Premium</v>
      </c>
    </row>
    <row r="3670" spans="1:17" x14ac:dyDescent="0.3">
      <c r="A3670" t="s">
        <v>4759</v>
      </c>
      <c r="B3670" s="1">
        <v>45290</v>
      </c>
      <c r="C3670" t="s">
        <v>1164</v>
      </c>
      <c r="D3670" t="s">
        <v>1165</v>
      </c>
      <c r="E3670" t="s">
        <v>21</v>
      </c>
      <c r="F3670" t="s">
        <v>43</v>
      </c>
      <c r="G3670" t="s">
        <v>243</v>
      </c>
      <c r="H3670">
        <v>5</v>
      </c>
      <c r="I3670">
        <v>54866.55</v>
      </c>
      <c r="J3670">
        <v>0.05</v>
      </c>
      <c r="K3670">
        <v>260616.11</v>
      </c>
      <c r="L3670">
        <v>28811.439999999999</v>
      </c>
      <c r="M3670">
        <f t="shared" si="173"/>
        <v>260616.11249999999</v>
      </c>
      <c r="N3670" t="str">
        <f t="shared" si="171"/>
        <v>Q4</v>
      </c>
      <c r="O3670" s="2">
        <f t="shared" si="172"/>
        <v>11.055126254474445</v>
      </c>
      <c r="P3670" t="str">
        <f>VLOOKUP(retail_sales_2023!C3670,customers!A:J,5,)</f>
        <v>Bhubaneswar</v>
      </c>
      <c r="Q3670" t="str">
        <f>VLOOKUP(C3670,customers!A:J,10,0)</f>
        <v>Regular</v>
      </c>
    </row>
    <row r="3671" spans="1:17" x14ac:dyDescent="0.3">
      <c r="A3671" t="s">
        <v>4760</v>
      </c>
      <c r="B3671" s="1">
        <v>44946</v>
      </c>
      <c r="C3671" t="s">
        <v>1450</v>
      </c>
      <c r="D3671" t="s">
        <v>1451</v>
      </c>
      <c r="E3671" t="s">
        <v>21</v>
      </c>
      <c r="F3671" t="s">
        <v>38</v>
      </c>
      <c r="G3671" t="s">
        <v>684</v>
      </c>
      <c r="H3671">
        <v>2</v>
      </c>
      <c r="I3671">
        <v>663.37</v>
      </c>
      <c r="J3671">
        <v>0</v>
      </c>
      <c r="K3671">
        <v>1326.74</v>
      </c>
      <c r="L3671">
        <v>460.46</v>
      </c>
      <c r="M3671">
        <f t="shared" si="173"/>
        <v>1326.74</v>
      </c>
      <c r="N3671" t="str">
        <f t="shared" si="171"/>
        <v>Q1</v>
      </c>
      <c r="O3671" s="2">
        <f t="shared" si="172"/>
        <v>34.706121772163343</v>
      </c>
      <c r="P3671" t="str">
        <f>VLOOKUP(retail_sales_2023!C3671,customers!A:J,5,)</f>
        <v>Ranchi</v>
      </c>
      <c r="Q3671" t="str">
        <f>VLOOKUP(C3671,customers!A:J,10,0)</f>
        <v>Premium</v>
      </c>
    </row>
    <row r="3672" spans="1:17" x14ac:dyDescent="0.3">
      <c r="A3672" t="s">
        <v>4761</v>
      </c>
      <c r="B3672" s="1">
        <v>45071</v>
      </c>
      <c r="C3672" t="s">
        <v>284</v>
      </c>
      <c r="D3672" t="s">
        <v>285</v>
      </c>
      <c r="E3672" t="s">
        <v>33</v>
      </c>
      <c r="F3672" t="s">
        <v>28</v>
      </c>
      <c r="G3672" t="s">
        <v>57</v>
      </c>
      <c r="H3672">
        <v>2</v>
      </c>
      <c r="I3672">
        <v>1513.02</v>
      </c>
      <c r="J3672">
        <v>0.1</v>
      </c>
      <c r="K3672">
        <v>2723.44</v>
      </c>
      <c r="L3672">
        <v>-162.35</v>
      </c>
      <c r="M3672">
        <f t="shared" si="173"/>
        <v>2723.4360000000001</v>
      </c>
      <c r="N3672" t="str">
        <f t="shared" si="171"/>
        <v>Q2</v>
      </c>
      <c r="O3672" s="2">
        <f t="shared" si="172"/>
        <v>-5.961210821607966</v>
      </c>
      <c r="P3672" t="str">
        <f>VLOOKUP(retail_sales_2023!C3672,customers!A:J,5,)</f>
        <v>Mumbai</v>
      </c>
      <c r="Q3672" t="str">
        <f>VLOOKUP(C3672,customers!A:J,10,0)</f>
        <v>Premium</v>
      </c>
    </row>
    <row r="3673" spans="1:17" x14ac:dyDescent="0.3">
      <c r="A3673" t="s">
        <v>4762</v>
      </c>
      <c r="B3673" s="1">
        <v>44944</v>
      </c>
      <c r="C3673" t="s">
        <v>910</v>
      </c>
      <c r="D3673" t="s">
        <v>911</v>
      </c>
      <c r="E3673" t="s">
        <v>15</v>
      </c>
      <c r="F3673" t="s">
        <v>22</v>
      </c>
      <c r="G3673" t="s">
        <v>182</v>
      </c>
      <c r="H3673">
        <v>2</v>
      </c>
      <c r="I3673">
        <v>21574.34</v>
      </c>
      <c r="J3673">
        <v>0.15</v>
      </c>
      <c r="K3673">
        <v>36676.379999999997</v>
      </c>
      <c r="L3673">
        <v>7362.78</v>
      </c>
      <c r="M3673">
        <f t="shared" si="173"/>
        <v>36676.377999999997</v>
      </c>
      <c r="N3673" t="str">
        <f t="shared" si="171"/>
        <v>Q1</v>
      </c>
      <c r="O3673" s="2">
        <f t="shared" si="172"/>
        <v>20.074991043281809</v>
      </c>
      <c r="P3673" t="str">
        <f>VLOOKUP(retail_sales_2023!C3673,customers!A:J,5,)</f>
        <v>Hyderabad</v>
      </c>
      <c r="Q3673" t="str">
        <f>VLOOKUP(C3673,customers!A:J,10,0)</f>
        <v>Occasional</v>
      </c>
    </row>
    <row r="3674" spans="1:17" x14ac:dyDescent="0.3">
      <c r="A3674" t="s">
        <v>4763</v>
      </c>
      <c r="B3674" s="1">
        <v>45005</v>
      </c>
      <c r="C3674" t="s">
        <v>1743</v>
      </c>
      <c r="D3674" t="s">
        <v>1744</v>
      </c>
      <c r="E3674" t="s">
        <v>15</v>
      </c>
      <c r="F3674" t="s">
        <v>81</v>
      </c>
      <c r="G3674" t="s">
        <v>105</v>
      </c>
      <c r="H3674">
        <v>2</v>
      </c>
      <c r="I3674">
        <v>1796.17</v>
      </c>
      <c r="J3674">
        <v>0.2</v>
      </c>
      <c r="K3674">
        <v>2873.87</v>
      </c>
      <c r="L3674">
        <v>771.79</v>
      </c>
      <c r="M3674">
        <f t="shared" si="173"/>
        <v>2873.8720000000003</v>
      </c>
      <c r="N3674" t="str">
        <f t="shared" si="171"/>
        <v>Q1</v>
      </c>
      <c r="O3674" s="2">
        <f t="shared" si="172"/>
        <v>26.855424914836089</v>
      </c>
      <c r="P3674" t="str">
        <f>VLOOKUP(retail_sales_2023!C3674,customers!A:J,5,)</f>
        <v>Hyderabad</v>
      </c>
      <c r="Q3674" t="str">
        <f>VLOOKUP(C3674,customers!A:J,10,0)</f>
        <v>Premium</v>
      </c>
    </row>
    <row r="3675" spans="1:17" x14ac:dyDescent="0.3">
      <c r="A3675" t="s">
        <v>4764</v>
      </c>
      <c r="B3675" s="1">
        <v>45082</v>
      </c>
      <c r="C3675" t="s">
        <v>67</v>
      </c>
      <c r="D3675" t="s">
        <v>68</v>
      </c>
      <c r="E3675" t="s">
        <v>33</v>
      </c>
      <c r="F3675" t="s">
        <v>28</v>
      </c>
      <c r="G3675" t="s">
        <v>97</v>
      </c>
      <c r="H3675">
        <v>3</v>
      </c>
      <c r="I3675">
        <v>6805.46</v>
      </c>
      <c r="J3675">
        <v>0.05</v>
      </c>
      <c r="K3675">
        <v>19395.560000000001</v>
      </c>
      <c r="L3675">
        <v>4560.33</v>
      </c>
      <c r="M3675">
        <f t="shared" si="173"/>
        <v>19395.561000000002</v>
      </c>
      <c r="N3675" t="str">
        <f t="shared" si="171"/>
        <v>Q2</v>
      </c>
      <c r="O3675" s="2">
        <f t="shared" si="172"/>
        <v>23.512236821210625</v>
      </c>
      <c r="P3675" t="str">
        <f>VLOOKUP(retail_sales_2023!C3675,customers!A:J,5,)</f>
        <v>Surat</v>
      </c>
      <c r="Q3675" t="str">
        <f>VLOOKUP(C3675,customers!A:J,10,0)</f>
        <v>Premium</v>
      </c>
    </row>
    <row r="3676" spans="1:17" x14ac:dyDescent="0.3">
      <c r="A3676" t="s">
        <v>4765</v>
      </c>
      <c r="B3676" s="1">
        <v>45270</v>
      </c>
      <c r="C3676" t="s">
        <v>454</v>
      </c>
      <c r="D3676" t="s">
        <v>455</v>
      </c>
      <c r="E3676" t="s">
        <v>33</v>
      </c>
      <c r="F3676" t="s">
        <v>22</v>
      </c>
      <c r="G3676" t="s">
        <v>146</v>
      </c>
      <c r="H3676">
        <v>1</v>
      </c>
      <c r="I3676">
        <v>44753.67</v>
      </c>
      <c r="J3676">
        <v>0.25</v>
      </c>
      <c r="K3676">
        <v>33565.25</v>
      </c>
      <c r="L3676">
        <v>9898.84</v>
      </c>
      <c r="M3676">
        <f t="shared" si="173"/>
        <v>33565.252500000002</v>
      </c>
      <c r="N3676" t="str">
        <f t="shared" si="171"/>
        <v>Q4</v>
      </c>
      <c r="O3676" s="2">
        <f t="shared" si="172"/>
        <v>29.491334043393092</v>
      </c>
      <c r="P3676" t="str">
        <f>VLOOKUP(retail_sales_2023!C3676,customers!A:J,5,)</f>
        <v>Mumbai</v>
      </c>
      <c r="Q3676" t="str">
        <f>VLOOKUP(C3676,customers!A:J,10,0)</f>
        <v>Premium</v>
      </c>
    </row>
    <row r="3677" spans="1:17" x14ac:dyDescent="0.3">
      <c r="A3677" t="s">
        <v>4766</v>
      </c>
      <c r="B3677" s="1">
        <v>45271</v>
      </c>
      <c r="C3677" t="s">
        <v>294</v>
      </c>
      <c r="D3677" t="s">
        <v>295</v>
      </c>
      <c r="E3677" t="s">
        <v>21</v>
      </c>
      <c r="F3677" t="s">
        <v>38</v>
      </c>
      <c r="G3677" t="s">
        <v>395</v>
      </c>
      <c r="H3677">
        <v>1</v>
      </c>
      <c r="I3677">
        <v>2633.72</v>
      </c>
      <c r="J3677">
        <v>0</v>
      </c>
      <c r="K3677">
        <v>2633.72</v>
      </c>
      <c r="L3677">
        <v>-318.33999999999997</v>
      </c>
      <c r="M3677">
        <f t="shared" si="173"/>
        <v>2633.72</v>
      </c>
      <c r="N3677" t="str">
        <f t="shared" si="171"/>
        <v>Q4</v>
      </c>
      <c r="O3677" s="2">
        <f t="shared" si="172"/>
        <v>-12.087085946873625</v>
      </c>
      <c r="P3677" t="str">
        <f>VLOOKUP(retail_sales_2023!C3677,customers!A:J,5,)</f>
        <v>Patna</v>
      </c>
      <c r="Q3677" t="str">
        <f>VLOOKUP(C3677,customers!A:J,10,0)</f>
        <v>Occasional</v>
      </c>
    </row>
    <row r="3678" spans="1:17" x14ac:dyDescent="0.3">
      <c r="A3678" t="s">
        <v>4767</v>
      </c>
      <c r="B3678" s="1">
        <v>45240</v>
      </c>
      <c r="C3678" t="s">
        <v>531</v>
      </c>
      <c r="D3678" t="s">
        <v>532</v>
      </c>
      <c r="E3678" t="s">
        <v>15</v>
      </c>
      <c r="F3678" t="s">
        <v>28</v>
      </c>
      <c r="G3678" t="s">
        <v>280</v>
      </c>
      <c r="H3678">
        <v>4</v>
      </c>
      <c r="I3678">
        <v>1665.94</v>
      </c>
      <c r="J3678">
        <v>0.05</v>
      </c>
      <c r="K3678">
        <v>6330.57</v>
      </c>
      <c r="L3678">
        <v>-929.27</v>
      </c>
      <c r="M3678">
        <f t="shared" si="173"/>
        <v>6330.5720000000001</v>
      </c>
      <c r="N3678" t="str">
        <f t="shared" si="171"/>
        <v>Q4</v>
      </c>
      <c r="O3678" s="2">
        <f t="shared" si="172"/>
        <v>-14.67908892880104</v>
      </c>
      <c r="P3678" t="str">
        <f>VLOOKUP(retail_sales_2023!C3678,customers!A:J,5,)</f>
        <v>Hyderabad</v>
      </c>
      <c r="Q3678" t="str">
        <f>VLOOKUP(C3678,customers!A:J,10,0)</f>
        <v>Regular</v>
      </c>
    </row>
    <row r="3679" spans="1:17" x14ac:dyDescent="0.3">
      <c r="A3679" t="s">
        <v>4768</v>
      </c>
      <c r="B3679" s="1">
        <v>45148</v>
      </c>
      <c r="C3679" t="s">
        <v>826</v>
      </c>
      <c r="D3679" t="s">
        <v>13093</v>
      </c>
      <c r="E3679" t="s">
        <v>33</v>
      </c>
      <c r="F3679" t="s">
        <v>43</v>
      </c>
      <c r="G3679" t="s">
        <v>110</v>
      </c>
      <c r="H3679">
        <v>4</v>
      </c>
      <c r="I3679">
        <v>82133.53</v>
      </c>
      <c r="J3679">
        <v>0</v>
      </c>
      <c r="K3679">
        <v>328534.12</v>
      </c>
      <c r="L3679">
        <v>44495.99</v>
      </c>
      <c r="M3679">
        <f t="shared" si="173"/>
        <v>328534.12</v>
      </c>
      <c r="N3679" t="str">
        <f t="shared" si="171"/>
        <v>Q3</v>
      </c>
      <c r="O3679" s="2">
        <f t="shared" si="172"/>
        <v>13.54379569464505</v>
      </c>
      <c r="P3679" t="str">
        <f>VLOOKUP(retail_sales_2023!C3679,customers!A:J,5,)</f>
        <v>Mumbai</v>
      </c>
      <c r="Q3679" t="str">
        <f>VLOOKUP(C3679,customers!A:J,10,0)</f>
        <v>Premium</v>
      </c>
    </row>
    <row r="3680" spans="1:17" x14ac:dyDescent="0.3">
      <c r="A3680" t="s">
        <v>4769</v>
      </c>
      <c r="B3680" s="1">
        <v>45097</v>
      </c>
      <c r="C3680" t="s">
        <v>667</v>
      </c>
      <c r="D3680" t="s">
        <v>668</v>
      </c>
      <c r="E3680" t="s">
        <v>33</v>
      </c>
      <c r="F3680" t="s">
        <v>22</v>
      </c>
      <c r="G3680" t="s">
        <v>423</v>
      </c>
      <c r="H3680">
        <v>3</v>
      </c>
      <c r="I3680">
        <v>6109.52</v>
      </c>
      <c r="J3680">
        <v>0</v>
      </c>
      <c r="K3680">
        <v>18328.560000000001</v>
      </c>
      <c r="L3680">
        <v>4571.67</v>
      </c>
      <c r="M3680">
        <f t="shared" si="173"/>
        <v>18328.560000000001</v>
      </c>
      <c r="N3680" t="str">
        <f t="shared" si="171"/>
        <v>Q2</v>
      </c>
      <c r="O3680" s="2">
        <f t="shared" si="172"/>
        <v>24.942876036087942</v>
      </c>
      <c r="P3680" t="str">
        <f>VLOOKUP(retail_sales_2023!C3680,customers!A:J,5,)</f>
        <v>Nagpur</v>
      </c>
      <c r="Q3680" t="str">
        <f>VLOOKUP(C3680,customers!A:J,10,0)</f>
        <v>Occasional</v>
      </c>
    </row>
    <row r="3681" spans="1:17" x14ac:dyDescent="0.3">
      <c r="A3681" t="s">
        <v>4770</v>
      </c>
      <c r="B3681" s="1">
        <v>45226</v>
      </c>
      <c r="C3681" t="s">
        <v>797</v>
      </c>
      <c r="D3681" t="s">
        <v>798</v>
      </c>
      <c r="E3681" t="s">
        <v>15</v>
      </c>
      <c r="F3681" t="s">
        <v>43</v>
      </c>
      <c r="G3681" t="s">
        <v>44</v>
      </c>
      <c r="H3681">
        <v>5</v>
      </c>
      <c r="I3681">
        <v>65155.6</v>
      </c>
      <c r="J3681">
        <v>0</v>
      </c>
      <c r="K3681">
        <v>325778</v>
      </c>
      <c r="L3681">
        <v>31764.61</v>
      </c>
      <c r="M3681">
        <f t="shared" si="173"/>
        <v>325778</v>
      </c>
      <c r="N3681" t="str">
        <f t="shared" si="171"/>
        <v>Q4</v>
      </c>
      <c r="O3681" s="2">
        <f t="shared" si="172"/>
        <v>9.7503852316608235</v>
      </c>
      <c r="P3681" t="str">
        <f>VLOOKUP(retail_sales_2023!C3681,customers!A:J,5,)</f>
        <v>Kochi</v>
      </c>
      <c r="Q3681" t="str">
        <f>VLOOKUP(C3681,customers!A:J,10,0)</f>
        <v>Occasional</v>
      </c>
    </row>
    <row r="3682" spans="1:17" x14ac:dyDescent="0.3">
      <c r="A3682" t="s">
        <v>4771</v>
      </c>
      <c r="B3682" s="1">
        <v>45213</v>
      </c>
      <c r="C3682" t="s">
        <v>1331</v>
      </c>
      <c r="D3682" t="s">
        <v>1332</v>
      </c>
      <c r="E3682" t="s">
        <v>27</v>
      </c>
      <c r="F3682" t="s">
        <v>81</v>
      </c>
      <c r="G3682" t="s">
        <v>105</v>
      </c>
      <c r="H3682">
        <v>4</v>
      </c>
      <c r="I3682">
        <v>4176.5</v>
      </c>
      <c r="J3682">
        <v>0.2</v>
      </c>
      <c r="K3682">
        <v>13364.8</v>
      </c>
      <c r="L3682">
        <v>-1418.03</v>
      </c>
      <c r="M3682">
        <f t="shared" si="173"/>
        <v>13364.800000000001</v>
      </c>
      <c r="N3682" t="str">
        <f t="shared" si="171"/>
        <v>Q4</v>
      </c>
      <c r="O3682" s="2">
        <f t="shared" si="172"/>
        <v>-10.610184963486173</v>
      </c>
      <c r="P3682" t="str">
        <f>VLOOKUP(retail_sales_2023!C3682,customers!A:J,5,)</f>
        <v>Jaipur</v>
      </c>
      <c r="Q3682" t="str">
        <f>VLOOKUP(C3682,customers!A:J,10,0)</f>
        <v>Premium</v>
      </c>
    </row>
    <row r="3683" spans="1:17" x14ac:dyDescent="0.3">
      <c r="A3683" t="s">
        <v>4772</v>
      </c>
      <c r="B3683" s="1">
        <v>45086</v>
      </c>
      <c r="C3683" t="s">
        <v>726</v>
      </c>
      <c r="D3683" t="s">
        <v>727</v>
      </c>
      <c r="E3683" t="s">
        <v>15</v>
      </c>
      <c r="F3683" t="s">
        <v>38</v>
      </c>
      <c r="G3683" t="s">
        <v>90</v>
      </c>
      <c r="H3683">
        <v>3</v>
      </c>
      <c r="I3683">
        <v>3055.52</v>
      </c>
      <c r="J3683">
        <v>0</v>
      </c>
      <c r="K3683">
        <v>9166.56</v>
      </c>
      <c r="L3683">
        <v>2765.71</v>
      </c>
      <c r="M3683">
        <f t="shared" si="173"/>
        <v>9166.56</v>
      </c>
      <c r="N3683" t="str">
        <f t="shared" si="171"/>
        <v>Q2</v>
      </c>
      <c r="O3683" s="2">
        <f t="shared" si="172"/>
        <v>30.17173290743747</v>
      </c>
      <c r="P3683" t="str">
        <f>VLOOKUP(retail_sales_2023!C3683,customers!A:J,5,)</f>
        <v>Kochi</v>
      </c>
      <c r="Q3683" t="str">
        <f>VLOOKUP(C3683,customers!A:J,10,0)</f>
        <v>Occasional</v>
      </c>
    </row>
    <row r="3684" spans="1:17" x14ac:dyDescent="0.3">
      <c r="A3684" t="s">
        <v>4773</v>
      </c>
      <c r="B3684" s="1">
        <v>45264</v>
      </c>
      <c r="C3684" t="s">
        <v>262</v>
      </c>
      <c r="D3684" t="s">
        <v>263</v>
      </c>
      <c r="E3684" t="s">
        <v>27</v>
      </c>
      <c r="F3684" t="s">
        <v>22</v>
      </c>
      <c r="G3684" t="s">
        <v>210</v>
      </c>
      <c r="H3684">
        <v>1</v>
      </c>
      <c r="I3684">
        <v>32642.240000000002</v>
      </c>
      <c r="J3684">
        <v>0</v>
      </c>
      <c r="K3684">
        <v>32642.240000000002</v>
      </c>
      <c r="L3684">
        <v>7383.79</v>
      </c>
      <c r="M3684">
        <f t="shared" si="173"/>
        <v>32642.240000000002</v>
      </c>
      <c r="N3684" t="str">
        <f t="shared" si="171"/>
        <v>Q4</v>
      </c>
      <c r="O3684" s="2">
        <f t="shared" si="172"/>
        <v>22.620353260070384</v>
      </c>
      <c r="P3684" t="str">
        <f>VLOOKUP(retail_sales_2023!C3684,customers!A:J,5,)</f>
        <v>Jaipur</v>
      </c>
      <c r="Q3684" t="str">
        <f>VLOOKUP(C3684,customers!A:J,10,0)</f>
        <v>Premium</v>
      </c>
    </row>
    <row r="3685" spans="1:17" x14ac:dyDescent="0.3">
      <c r="A3685" t="s">
        <v>4774</v>
      </c>
      <c r="B3685" s="1">
        <v>44943</v>
      </c>
      <c r="C3685" t="s">
        <v>428</v>
      </c>
      <c r="D3685" t="s">
        <v>429</v>
      </c>
      <c r="E3685" t="s">
        <v>21</v>
      </c>
      <c r="F3685" t="s">
        <v>22</v>
      </c>
      <c r="G3685" t="s">
        <v>34</v>
      </c>
      <c r="H3685">
        <v>4</v>
      </c>
      <c r="I3685">
        <v>41773.589999999997</v>
      </c>
      <c r="J3685">
        <v>0.25</v>
      </c>
      <c r="K3685">
        <v>125320.77</v>
      </c>
      <c r="L3685">
        <v>23291.25</v>
      </c>
      <c r="M3685">
        <f t="shared" si="173"/>
        <v>125320.76999999999</v>
      </c>
      <c r="N3685" t="str">
        <f t="shared" si="171"/>
        <v>Q1</v>
      </c>
      <c r="O3685" s="2">
        <f t="shared" si="172"/>
        <v>18.585307128259746</v>
      </c>
      <c r="P3685" t="str">
        <f>VLOOKUP(retail_sales_2023!C3685,customers!A:J,5,)</f>
        <v>Kolkata</v>
      </c>
      <c r="Q3685" t="str">
        <f>VLOOKUP(C3685,customers!A:J,10,0)</f>
        <v>Premium</v>
      </c>
    </row>
    <row r="3686" spans="1:17" x14ac:dyDescent="0.3">
      <c r="A3686" t="s">
        <v>4775</v>
      </c>
      <c r="B3686" s="1">
        <v>45129</v>
      </c>
      <c r="C3686" t="s">
        <v>2123</v>
      </c>
      <c r="D3686" t="s">
        <v>2124</v>
      </c>
      <c r="E3686" t="s">
        <v>33</v>
      </c>
      <c r="F3686" t="s">
        <v>38</v>
      </c>
      <c r="G3686" t="s">
        <v>48</v>
      </c>
      <c r="H3686">
        <v>3</v>
      </c>
      <c r="I3686">
        <v>2653.92</v>
      </c>
      <c r="J3686">
        <v>0.2</v>
      </c>
      <c r="K3686">
        <v>6369.41</v>
      </c>
      <c r="L3686">
        <v>2118.38</v>
      </c>
      <c r="M3686">
        <f t="shared" si="173"/>
        <v>6369.4080000000004</v>
      </c>
      <c r="N3686" t="str">
        <f t="shared" si="171"/>
        <v>Q3</v>
      </c>
      <c r="O3686" s="2">
        <f t="shared" si="172"/>
        <v>33.258653470258629</v>
      </c>
      <c r="P3686" t="str">
        <f>VLOOKUP(retail_sales_2023!C3686,customers!A:J,5,)</f>
        <v>Ahmedabad</v>
      </c>
      <c r="Q3686" t="str">
        <f>VLOOKUP(C3686,customers!A:J,10,0)</f>
        <v>Occasional</v>
      </c>
    </row>
    <row r="3687" spans="1:17" x14ac:dyDescent="0.3">
      <c r="A3687" t="s">
        <v>4776</v>
      </c>
      <c r="B3687" s="1">
        <v>45234</v>
      </c>
      <c r="C3687" t="s">
        <v>1472</v>
      </c>
      <c r="D3687" t="s">
        <v>1473</v>
      </c>
      <c r="E3687" t="s">
        <v>27</v>
      </c>
      <c r="F3687" t="s">
        <v>43</v>
      </c>
      <c r="G3687" t="s">
        <v>282</v>
      </c>
      <c r="H3687">
        <v>2</v>
      </c>
      <c r="I3687">
        <v>50679.33</v>
      </c>
      <c r="J3687">
        <v>0.05</v>
      </c>
      <c r="K3687">
        <v>96290.73</v>
      </c>
      <c r="L3687">
        <v>9220.19</v>
      </c>
      <c r="M3687">
        <f t="shared" si="173"/>
        <v>96290.726999999999</v>
      </c>
      <c r="N3687" t="str">
        <f t="shared" si="171"/>
        <v>Q4</v>
      </c>
      <c r="O3687" s="2">
        <f t="shared" si="172"/>
        <v>9.5753661853015348</v>
      </c>
      <c r="P3687" t="str">
        <f>VLOOKUP(retail_sales_2023!C3687,customers!A:J,5,)</f>
        <v>Delhi</v>
      </c>
      <c r="Q3687" t="str">
        <f>VLOOKUP(C3687,customers!A:J,10,0)</f>
        <v>Premium</v>
      </c>
    </row>
    <row r="3688" spans="1:17" x14ac:dyDescent="0.3">
      <c r="A3688" t="s">
        <v>4777</v>
      </c>
      <c r="B3688" s="1">
        <v>45064</v>
      </c>
      <c r="C3688" t="s">
        <v>1853</v>
      </c>
      <c r="D3688" t="s">
        <v>1854</v>
      </c>
      <c r="E3688" t="s">
        <v>33</v>
      </c>
      <c r="F3688" t="s">
        <v>16</v>
      </c>
      <c r="G3688" t="s">
        <v>305</v>
      </c>
      <c r="H3688">
        <v>2</v>
      </c>
      <c r="I3688">
        <v>528.6</v>
      </c>
      <c r="J3688">
        <v>0</v>
      </c>
      <c r="K3688">
        <v>1057.2</v>
      </c>
      <c r="L3688">
        <v>456.56</v>
      </c>
      <c r="M3688">
        <f t="shared" si="173"/>
        <v>1057.2</v>
      </c>
      <c r="N3688" t="str">
        <f t="shared" si="171"/>
        <v>Q2</v>
      </c>
      <c r="O3688" s="2">
        <f t="shared" si="172"/>
        <v>43.185773741959892</v>
      </c>
      <c r="P3688" t="str">
        <f>VLOOKUP(retail_sales_2023!C3688,customers!A:J,5,)</f>
        <v>Surat</v>
      </c>
      <c r="Q3688" t="str">
        <f>VLOOKUP(C3688,customers!A:J,10,0)</f>
        <v>Premium</v>
      </c>
    </row>
    <row r="3689" spans="1:17" x14ac:dyDescent="0.3">
      <c r="A3689" t="s">
        <v>4778</v>
      </c>
      <c r="B3689" s="1">
        <v>45289</v>
      </c>
      <c r="C3689" t="s">
        <v>601</v>
      </c>
      <c r="D3689" t="s">
        <v>602</v>
      </c>
      <c r="E3689" t="s">
        <v>15</v>
      </c>
      <c r="F3689" t="s">
        <v>81</v>
      </c>
      <c r="G3689" t="s">
        <v>101</v>
      </c>
      <c r="H3689">
        <v>1</v>
      </c>
      <c r="I3689">
        <v>1085.81</v>
      </c>
      <c r="J3689">
        <v>0.25</v>
      </c>
      <c r="K3689">
        <v>814.36</v>
      </c>
      <c r="L3689">
        <v>213</v>
      </c>
      <c r="M3689">
        <f t="shared" si="173"/>
        <v>814.35749999999996</v>
      </c>
      <c r="N3689" t="str">
        <f t="shared" si="171"/>
        <v>Q4</v>
      </c>
      <c r="O3689" s="2">
        <f t="shared" si="172"/>
        <v>26.155508620266222</v>
      </c>
      <c r="P3689" t="str">
        <f>VLOOKUP(retail_sales_2023!C3689,customers!A:J,5,)</f>
        <v>Bengaluru</v>
      </c>
      <c r="Q3689" t="str">
        <f>VLOOKUP(C3689,customers!A:J,10,0)</f>
        <v>Regular</v>
      </c>
    </row>
    <row r="3690" spans="1:17" x14ac:dyDescent="0.3">
      <c r="A3690" t="s">
        <v>4779</v>
      </c>
      <c r="B3690" s="1">
        <v>45093</v>
      </c>
      <c r="C3690" t="s">
        <v>1276</v>
      </c>
      <c r="D3690" t="s">
        <v>1861</v>
      </c>
      <c r="E3690" t="s">
        <v>27</v>
      </c>
      <c r="F3690" t="s">
        <v>81</v>
      </c>
      <c r="G3690" t="s">
        <v>105</v>
      </c>
      <c r="H3690">
        <v>2</v>
      </c>
      <c r="I3690">
        <v>2266.04</v>
      </c>
      <c r="J3690">
        <v>0</v>
      </c>
      <c r="K3690">
        <v>4532.08</v>
      </c>
      <c r="L3690">
        <v>1073.93</v>
      </c>
      <c r="M3690">
        <f t="shared" si="173"/>
        <v>4532.08</v>
      </c>
      <c r="N3690" t="str">
        <f t="shared" si="171"/>
        <v>Q2</v>
      </c>
      <c r="O3690" s="2">
        <f t="shared" si="172"/>
        <v>23.696183650774039</v>
      </c>
      <c r="P3690" t="str">
        <f>VLOOKUP(retail_sales_2023!C3690,customers!A:J,5,)</f>
        <v>Jaipur</v>
      </c>
      <c r="Q3690" t="str">
        <f>VLOOKUP(C3690,customers!A:J,10,0)</f>
        <v>Premium</v>
      </c>
    </row>
    <row r="3691" spans="1:17" x14ac:dyDescent="0.3">
      <c r="A3691" t="s">
        <v>4780</v>
      </c>
      <c r="B3691" s="1">
        <v>45137</v>
      </c>
      <c r="C3691" t="s">
        <v>284</v>
      </c>
      <c r="D3691" t="s">
        <v>285</v>
      </c>
      <c r="E3691" t="s">
        <v>33</v>
      </c>
      <c r="F3691" t="s">
        <v>52</v>
      </c>
      <c r="G3691" t="s">
        <v>69</v>
      </c>
      <c r="H3691">
        <v>7</v>
      </c>
      <c r="I3691">
        <v>596.29999999999995</v>
      </c>
      <c r="J3691">
        <v>0.2</v>
      </c>
      <c r="K3691">
        <v>3339.28</v>
      </c>
      <c r="L3691">
        <v>-266.92</v>
      </c>
      <c r="M3691">
        <f t="shared" si="173"/>
        <v>3339.2799999999997</v>
      </c>
      <c r="N3691" t="str">
        <f t="shared" si="171"/>
        <v>Q3</v>
      </c>
      <c r="O3691" s="2">
        <f t="shared" si="172"/>
        <v>-7.993339881651135</v>
      </c>
      <c r="P3691" t="str">
        <f>VLOOKUP(retail_sales_2023!C3691,customers!A:J,5,)</f>
        <v>Mumbai</v>
      </c>
      <c r="Q3691" t="str">
        <f>VLOOKUP(C3691,customers!A:J,10,0)</f>
        <v>Premium</v>
      </c>
    </row>
    <row r="3692" spans="1:17" x14ac:dyDescent="0.3">
      <c r="A3692" t="s">
        <v>4781</v>
      </c>
      <c r="B3692" s="1">
        <v>45272</v>
      </c>
      <c r="C3692" t="s">
        <v>928</v>
      </c>
      <c r="D3692" t="s">
        <v>929</v>
      </c>
      <c r="E3692" t="s">
        <v>27</v>
      </c>
      <c r="F3692" t="s">
        <v>81</v>
      </c>
      <c r="G3692" t="s">
        <v>82</v>
      </c>
      <c r="H3692">
        <v>1</v>
      </c>
      <c r="I3692">
        <v>3494.47</v>
      </c>
      <c r="J3692">
        <v>0.15</v>
      </c>
      <c r="K3692">
        <v>2970.3</v>
      </c>
      <c r="L3692">
        <v>800.97</v>
      </c>
      <c r="M3692">
        <f t="shared" si="173"/>
        <v>2970.2994999999996</v>
      </c>
      <c r="N3692" t="str">
        <f t="shared" si="171"/>
        <v>Q4</v>
      </c>
      <c r="O3692" s="2">
        <f t="shared" si="172"/>
        <v>26.965963034036967</v>
      </c>
      <c r="P3692" t="str">
        <f>VLOOKUP(retail_sales_2023!C3692,customers!A:J,5,)</f>
        <v>Jaipur</v>
      </c>
      <c r="Q3692" t="str">
        <f>VLOOKUP(C3692,customers!A:J,10,0)</f>
        <v>Premium</v>
      </c>
    </row>
    <row r="3693" spans="1:17" x14ac:dyDescent="0.3">
      <c r="A3693" t="s">
        <v>4782</v>
      </c>
      <c r="B3693" s="1">
        <v>45216</v>
      </c>
      <c r="C3693" t="s">
        <v>190</v>
      </c>
      <c r="D3693" t="s">
        <v>191</v>
      </c>
      <c r="E3693" t="s">
        <v>33</v>
      </c>
      <c r="F3693" t="s">
        <v>43</v>
      </c>
      <c r="G3693" t="s">
        <v>154</v>
      </c>
      <c r="H3693">
        <v>1</v>
      </c>
      <c r="I3693">
        <v>74804.490000000005</v>
      </c>
      <c r="J3693">
        <v>0.25</v>
      </c>
      <c r="K3693">
        <v>56103.37</v>
      </c>
      <c r="L3693">
        <v>5703.84</v>
      </c>
      <c r="M3693">
        <f t="shared" si="173"/>
        <v>56103.367500000008</v>
      </c>
      <c r="N3693" t="str">
        <f t="shared" si="171"/>
        <v>Q4</v>
      </c>
      <c r="O3693" s="2">
        <f t="shared" si="172"/>
        <v>10.166662002656881</v>
      </c>
      <c r="P3693" t="str">
        <f>VLOOKUP(retail_sales_2023!C3693,customers!A:J,5,)</f>
        <v>Surat</v>
      </c>
      <c r="Q3693" t="str">
        <f>VLOOKUP(C3693,customers!A:J,10,0)</f>
        <v>Premium</v>
      </c>
    </row>
    <row r="3694" spans="1:17" x14ac:dyDescent="0.3">
      <c r="A3694" t="s">
        <v>4783</v>
      </c>
      <c r="B3694" s="1">
        <v>45204</v>
      </c>
      <c r="C3694" t="s">
        <v>358</v>
      </c>
      <c r="D3694" t="s">
        <v>359</v>
      </c>
      <c r="E3694" t="s">
        <v>15</v>
      </c>
      <c r="F3694" t="s">
        <v>52</v>
      </c>
      <c r="G3694" t="s">
        <v>268</v>
      </c>
      <c r="H3694">
        <v>7</v>
      </c>
      <c r="I3694">
        <v>247.35</v>
      </c>
      <c r="J3694">
        <v>0.2</v>
      </c>
      <c r="K3694">
        <v>1385.16</v>
      </c>
      <c r="L3694">
        <v>123.56</v>
      </c>
      <c r="M3694">
        <f t="shared" si="173"/>
        <v>1385.16</v>
      </c>
      <c r="N3694" t="str">
        <f t="shared" si="171"/>
        <v>Q4</v>
      </c>
      <c r="O3694" s="2">
        <f t="shared" si="172"/>
        <v>8.9202691385832686</v>
      </c>
      <c r="P3694" t="str">
        <f>VLOOKUP(retail_sales_2023!C3694,customers!A:J,5,)</f>
        <v>Chennai</v>
      </c>
      <c r="Q3694" t="str">
        <f>VLOOKUP(C3694,customers!A:J,10,0)</f>
        <v>Regular</v>
      </c>
    </row>
    <row r="3695" spans="1:17" x14ac:dyDescent="0.3">
      <c r="A3695" t="s">
        <v>4784</v>
      </c>
      <c r="B3695" s="1">
        <v>45280</v>
      </c>
      <c r="C3695" t="s">
        <v>1044</v>
      </c>
      <c r="D3695" t="s">
        <v>1045</v>
      </c>
      <c r="E3695" t="s">
        <v>33</v>
      </c>
      <c r="F3695" t="s">
        <v>43</v>
      </c>
      <c r="G3695" t="s">
        <v>178</v>
      </c>
      <c r="H3695">
        <v>3</v>
      </c>
      <c r="I3695">
        <v>67252.39</v>
      </c>
      <c r="J3695">
        <v>0.05</v>
      </c>
      <c r="K3695">
        <v>191669.31</v>
      </c>
      <c r="L3695">
        <v>25536.560000000001</v>
      </c>
      <c r="M3695">
        <f t="shared" si="173"/>
        <v>191669.31149999998</v>
      </c>
      <c r="N3695" t="str">
        <f t="shared" si="171"/>
        <v>Q4</v>
      </c>
      <c r="O3695" s="2">
        <f t="shared" si="172"/>
        <v>13.323238863853582</v>
      </c>
      <c r="P3695" t="str">
        <f>VLOOKUP(retail_sales_2023!C3695,customers!A:J,5,)</f>
        <v>Ahmedabad</v>
      </c>
      <c r="Q3695" t="str">
        <f>VLOOKUP(C3695,customers!A:J,10,0)</f>
        <v>Premium</v>
      </c>
    </row>
    <row r="3696" spans="1:17" x14ac:dyDescent="0.3">
      <c r="A3696" t="s">
        <v>4785</v>
      </c>
      <c r="B3696" s="1">
        <v>45222</v>
      </c>
      <c r="C3696" t="s">
        <v>1814</v>
      </c>
      <c r="D3696" t="s">
        <v>1815</v>
      </c>
      <c r="E3696" t="s">
        <v>15</v>
      </c>
      <c r="F3696" t="s">
        <v>81</v>
      </c>
      <c r="G3696" t="s">
        <v>101</v>
      </c>
      <c r="H3696">
        <v>5</v>
      </c>
      <c r="I3696">
        <v>4335.3</v>
      </c>
      <c r="J3696">
        <v>0.15</v>
      </c>
      <c r="K3696">
        <v>18425.02</v>
      </c>
      <c r="L3696">
        <v>5580.83</v>
      </c>
      <c r="M3696">
        <f t="shared" si="173"/>
        <v>18425.024999999998</v>
      </c>
      <c r="N3696" t="str">
        <f t="shared" si="171"/>
        <v>Q4</v>
      </c>
      <c r="O3696" s="2">
        <f t="shared" si="172"/>
        <v>30.289410812037111</v>
      </c>
      <c r="P3696" t="str">
        <f>VLOOKUP(retail_sales_2023!C3696,customers!A:J,5,)</f>
        <v>Coimbatore</v>
      </c>
      <c r="Q3696" t="str">
        <f>VLOOKUP(C3696,customers!A:J,10,0)</f>
        <v>Regular</v>
      </c>
    </row>
    <row r="3697" spans="1:17" x14ac:dyDescent="0.3">
      <c r="A3697" t="s">
        <v>4786</v>
      </c>
      <c r="B3697" s="1">
        <v>45102</v>
      </c>
      <c r="C3697" t="s">
        <v>701</v>
      </c>
      <c r="D3697" t="s">
        <v>702</v>
      </c>
      <c r="E3697" t="s">
        <v>15</v>
      </c>
      <c r="F3697" t="s">
        <v>38</v>
      </c>
      <c r="G3697" t="s">
        <v>65</v>
      </c>
      <c r="H3697">
        <v>3</v>
      </c>
      <c r="I3697">
        <v>3529.65</v>
      </c>
      <c r="J3697">
        <v>0.2</v>
      </c>
      <c r="K3697">
        <v>8471.16</v>
      </c>
      <c r="L3697">
        <v>3032.27</v>
      </c>
      <c r="M3697">
        <f t="shared" si="173"/>
        <v>8471.1600000000017</v>
      </c>
      <c r="N3697" t="str">
        <f t="shared" si="171"/>
        <v>Q2</v>
      </c>
      <c r="O3697" s="2">
        <f t="shared" si="172"/>
        <v>35.795215767380142</v>
      </c>
      <c r="P3697" t="str">
        <f>VLOOKUP(retail_sales_2023!C3697,customers!A:J,5,)</f>
        <v>Bengaluru</v>
      </c>
      <c r="Q3697" t="str">
        <f>VLOOKUP(C3697,customers!A:J,10,0)</f>
        <v>Premium</v>
      </c>
    </row>
    <row r="3698" spans="1:17" x14ac:dyDescent="0.3">
      <c r="A3698" t="s">
        <v>4787</v>
      </c>
      <c r="B3698" s="1">
        <v>45159</v>
      </c>
      <c r="C3698" t="s">
        <v>901</v>
      </c>
      <c r="D3698" t="s">
        <v>902</v>
      </c>
      <c r="E3698" t="s">
        <v>21</v>
      </c>
      <c r="F3698" t="s">
        <v>22</v>
      </c>
      <c r="G3698" t="s">
        <v>516</v>
      </c>
      <c r="H3698">
        <v>5</v>
      </c>
      <c r="I3698">
        <v>3181.08</v>
      </c>
      <c r="J3698">
        <v>0.2</v>
      </c>
      <c r="K3698">
        <v>12724.32</v>
      </c>
      <c r="L3698">
        <v>2816.4</v>
      </c>
      <c r="M3698">
        <f t="shared" si="173"/>
        <v>12724.32</v>
      </c>
      <c r="N3698" t="str">
        <f t="shared" si="171"/>
        <v>Q3</v>
      </c>
      <c r="O3698" s="2">
        <f t="shared" si="172"/>
        <v>22.133992229054282</v>
      </c>
      <c r="P3698" t="str">
        <f>VLOOKUP(retail_sales_2023!C3698,customers!A:J,5,)</f>
        <v>Ranchi</v>
      </c>
      <c r="Q3698" t="str">
        <f>VLOOKUP(C3698,customers!A:J,10,0)</f>
        <v>Regular</v>
      </c>
    </row>
    <row r="3699" spans="1:17" x14ac:dyDescent="0.3">
      <c r="A3699" t="s">
        <v>4788</v>
      </c>
      <c r="B3699" s="1">
        <v>45150</v>
      </c>
      <c r="C3699" t="s">
        <v>1727</v>
      </c>
      <c r="D3699" t="s">
        <v>3505</v>
      </c>
      <c r="E3699" t="s">
        <v>21</v>
      </c>
      <c r="F3699" t="s">
        <v>81</v>
      </c>
      <c r="G3699" t="s">
        <v>370</v>
      </c>
      <c r="H3699">
        <v>3</v>
      </c>
      <c r="I3699">
        <v>1936.24</v>
      </c>
      <c r="J3699">
        <v>0</v>
      </c>
      <c r="K3699">
        <v>5808.72</v>
      </c>
      <c r="L3699">
        <v>2253.1999999999998</v>
      </c>
      <c r="M3699">
        <f t="shared" si="173"/>
        <v>5808.72</v>
      </c>
      <c r="N3699" t="str">
        <f t="shared" si="171"/>
        <v>Q3</v>
      </c>
      <c r="O3699" s="2">
        <f t="shared" si="172"/>
        <v>38.7899571678442</v>
      </c>
      <c r="P3699" t="str">
        <f>VLOOKUP(retail_sales_2023!C3699,customers!A:J,5,)</f>
        <v>Kolkata</v>
      </c>
      <c r="Q3699" t="str">
        <f>VLOOKUP(C3699,customers!A:J,10,0)</f>
        <v>Regular</v>
      </c>
    </row>
    <row r="3700" spans="1:17" x14ac:dyDescent="0.3">
      <c r="A3700" t="s">
        <v>4789</v>
      </c>
      <c r="B3700" s="1">
        <v>45050</v>
      </c>
      <c r="C3700" t="s">
        <v>928</v>
      </c>
      <c r="D3700" t="s">
        <v>929</v>
      </c>
      <c r="E3700" t="s">
        <v>27</v>
      </c>
      <c r="F3700" t="s">
        <v>52</v>
      </c>
      <c r="G3700" t="s">
        <v>133</v>
      </c>
      <c r="H3700">
        <v>8</v>
      </c>
      <c r="I3700">
        <v>588.79</v>
      </c>
      <c r="J3700">
        <v>0</v>
      </c>
      <c r="K3700">
        <v>4710.32</v>
      </c>
      <c r="L3700">
        <v>273.91000000000003</v>
      </c>
      <c r="M3700">
        <f t="shared" si="173"/>
        <v>4710.32</v>
      </c>
      <c r="N3700" t="str">
        <f t="shared" si="171"/>
        <v>Q2</v>
      </c>
      <c r="O3700" s="2">
        <f t="shared" si="172"/>
        <v>5.8151038570627911</v>
      </c>
      <c r="P3700" t="str">
        <f>VLOOKUP(retail_sales_2023!C3700,customers!A:J,5,)</f>
        <v>Jaipur</v>
      </c>
      <c r="Q3700" t="str">
        <f>VLOOKUP(C3700,customers!A:J,10,0)</f>
        <v>Premium</v>
      </c>
    </row>
    <row r="3701" spans="1:17" x14ac:dyDescent="0.3">
      <c r="A3701" t="s">
        <v>4790</v>
      </c>
      <c r="B3701" s="1">
        <v>45037</v>
      </c>
      <c r="C3701" t="s">
        <v>1707</v>
      </c>
      <c r="D3701" t="s">
        <v>1708</v>
      </c>
      <c r="E3701" t="s">
        <v>15</v>
      </c>
      <c r="F3701" t="s">
        <v>16</v>
      </c>
      <c r="G3701" t="s">
        <v>305</v>
      </c>
      <c r="H3701">
        <v>1</v>
      </c>
      <c r="I3701">
        <v>635.01</v>
      </c>
      <c r="J3701">
        <v>0</v>
      </c>
      <c r="K3701">
        <v>635.01</v>
      </c>
      <c r="L3701">
        <v>234.57</v>
      </c>
      <c r="M3701">
        <f t="shared" si="173"/>
        <v>635.01</v>
      </c>
      <c r="N3701" t="str">
        <f t="shared" si="171"/>
        <v>Q2</v>
      </c>
      <c r="O3701" s="2">
        <f t="shared" si="172"/>
        <v>36.939575754712521</v>
      </c>
      <c r="P3701" t="str">
        <f>VLOOKUP(retail_sales_2023!C3701,customers!A:J,5,)</f>
        <v>Hyderabad</v>
      </c>
      <c r="Q3701" t="str">
        <f>VLOOKUP(C3701,customers!A:J,10,0)</f>
        <v>Regular</v>
      </c>
    </row>
    <row r="3702" spans="1:17" x14ac:dyDescent="0.3">
      <c r="A3702" t="s">
        <v>4791</v>
      </c>
      <c r="B3702" s="1">
        <v>45238</v>
      </c>
      <c r="C3702" t="s">
        <v>1472</v>
      </c>
      <c r="D3702" t="s">
        <v>1473</v>
      </c>
      <c r="E3702" t="s">
        <v>27</v>
      </c>
      <c r="F3702" t="s">
        <v>81</v>
      </c>
      <c r="G3702" t="s">
        <v>239</v>
      </c>
      <c r="H3702">
        <v>1</v>
      </c>
      <c r="I3702">
        <v>4688.2700000000004</v>
      </c>
      <c r="J3702">
        <v>0.15</v>
      </c>
      <c r="K3702">
        <v>3985.03</v>
      </c>
      <c r="L3702">
        <v>1149.7</v>
      </c>
      <c r="M3702">
        <f t="shared" si="173"/>
        <v>3985.0295000000001</v>
      </c>
      <c r="N3702" t="str">
        <f t="shared" si="171"/>
        <v>Q4</v>
      </c>
      <c r="O3702" s="2">
        <f t="shared" si="172"/>
        <v>28.850472894808821</v>
      </c>
      <c r="P3702" t="str">
        <f>VLOOKUP(retail_sales_2023!C3702,customers!A:J,5,)</f>
        <v>Delhi</v>
      </c>
      <c r="Q3702" t="str">
        <f>VLOOKUP(C3702,customers!A:J,10,0)</f>
        <v>Premium</v>
      </c>
    </row>
    <row r="3703" spans="1:17" x14ac:dyDescent="0.3">
      <c r="A3703" t="s">
        <v>4792</v>
      </c>
      <c r="B3703" s="1">
        <v>45146</v>
      </c>
      <c r="C3703" t="s">
        <v>262</v>
      </c>
      <c r="D3703" t="s">
        <v>263</v>
      </c>
      <c r="E3703" t="s">
        <v>27</v>
      </c>
      <c r="F3703" t="s">
        <v>52</v>
      </c>
      <c r="G3703" t="s">
        <v>268</v>
      </c>
      <c r="H3703">
        <v>10</v>
      </c>
      <c r="I3703">
        <v>785.72</v>
      </c>
      <c r="J3703">
        <v>0</v>
      </c>
      <c r="K3703">
        <v>7857.2</v>
      </c>
      <c r="L3703">
        <v>563.61</v>
      </c>
      <c r="M3703">
        <f t="shared" si="173"/>
        <v>7857.2000000000007</v>
      </c>
      <c r="N3703" t="str">
        <f t="shared" si="171"/>
        <v>Q3</v>
      </c>
      <c r="O3703" s="2">
        <f t="shared" si="172"/>
        <v>7.1731660133380855</v>
      </c>
      <c r="P3703" t="str">
        <f>VLOOKUP(retail_sales_2023!C3703,customers!A:J,5,)</f>
        <v>Jaipur</v>
      </c>
      <c r="Q3703" t="str">
        <f>VLOOKUP(C3703,customers!A:J,10,0)</f>
        <v>Premium</v>
      </c>
    </row>
    <row r="3704" spans="1:17" x14ac:dyDescent="0.3">
      <c r="A3704" t="s">
        <v>4793</v>
      </c>
      <c r="B3704" s="1">
        <v>45214</v>
      </c>
      <c r="C3704" t="s">
        <v>788</v>
      </c>
      <c r="D3704" t="s">
        <v>789</v>
      </c>
      <c r="E3704" t="s">
        <v>27</v>
      </c>
      <c r="F3704" t="s">
        <v>16</v>
      </c>
      <c r="G3704" t="s">
        <v>171</v>
      </c>
      <c r="H3704">
        <v>2</v>
      </c>
      <c r="I3704">
        <v>711.64</v>
      </c>
      <c r="J3704">
        <v>0.2</v>
      </c>
      <c r="K3704">
        <v>1138.6199999999999</v>
      </c>
      <c r="L3704">
        <v>-38.619999999999997</v>
      </c>
      <c r="M3704">
        <f t="shared" si="173"/>
        <v>1138.624</v>
      </c>
      <c r="N3704" t="str">
        <f t="shared" si="171"/>
        <v>Q4</v>
      </c>
      <c r="O3704" s="2">
        <f t="shared" si="172"/>
        <v>-3.391825191898965</v>
      </c>
      <c r="P3704" t="str">
        <f>VLOOKUP(retail_sales_2023!C3704,customers!A:J,5,)</f>
        <v>Amritsar</v>
      </c>
      <c r="Q3704" t="str">
        <f>VLOOKUP(C3704,customers!A:J,10,0)</f>
        <v>Premium</v>
      </c>
    </row>
    <row r="3705" spans="1:17" x14ac:dyDescent="0.3">
      <c r="A3705" t="s">
        <v>4794</v>
      </c>
      <c r="B3705" s="1">
        <v>44942</v>
      </c>
      <c r="C3705" t="s">
        <v>1536</v>
      </c>
      <c r="D3705" t="s">
        <v>1537</v>
      </c>
      <c r="E3705" t="s">
        <v>15</v>
      </c>
      <c r="F3705" t="s">
        <v>52</v>
      </c>
      <c r="G3705" t="s">
        <v>937</v>
      </c>
      <c r="H3705">
        <v>7</v>
      </c>
      <c r="I3705">
        <v>182.09</v>
      </c>
      <c r="J3705">
        <v>0.2</v>
      </c>
      <c r="K3705">
        <v>1019.7</v>
      </c>
      <c r="L3705">
        <v>95.67</v>
      </c>
      <c r="M3705">
        <f t="shared" si="173"/>
        <v>1019.7040000000002</v>
      </c>
      <c r="N3705" t="str">
        <f t="shared" si="171"/>
        <v>Q1</v>
      </c>
      <c r="O3705" s="2">
        <f t="shared" si="172"/>
        <v>9.3821712268314208</v>
      </c>
      <c r="P3705" t="str">
        <f>VLOOKUP(retail_sales_2023!C3705,customers!A:J,5,)</f>
        <v>Kochi</v>
      </c>
      <c r="Q3705" t="str">
        <f>VLOOKUP(C3705,customers!A:J,10,0)</f>
        <v>Regular</v>
      </c>
    </row>
    <row r="3706" spans="1:17" x14ac:dyDescent="0.3">
      <c r="A3706" t="s">
        <v>4795</v>
      </c>
      <c r="B3706" s="1">
        <v>45026</v>
      </c>
      <c r="C3706" t="s">
        <v>1622</v>
      </c>
      <c r="D3706" t="s">
        <v>1623</v>
      </c>
      <c r="E3706" t="s">
        <v>33</v>
      </c>
      <c r="F3706" t="s">
        <v>81</v>
      </c>
      <c r="G3706" t="s">
        <v>333</v>
      </c>
      <c r="H3706">
        <v>4</v>
      </c>
      <c r="I3706">
        <v>877.94</v>
      </c>
      <c r="J3706">
        <v>0</v>
      </c>
      <c r="K3706">
        <v>3511.76</v>
      </c>
      <c r="L3706">
        <v>1176.76</v>
      </c>
      <c r="M3706">
        <f t="shared" si="173"/>
        <v>3511.76</v>
      </c>
      <c r="N3706" t="str">
        <f t="shared" si="171"/>
        <v>Q2</v>
      </c>
      <c r="O3706" s="2">
        <f t="shared" si="172"/>
        <v>33.509123630316417</v>
      </c>
      <c r="P3706" t="str">
        <f>VLOOKUP(retail_sales_2023!C3706,customers!A:J,5,)</f>
        <v>Pune</v>
      </c>
      <c r="Q3706" t="str">
        <f>VLOOKUP(C3706,customers!A:J,10,0)</f>
        <v>Regular</v>
      </c>
    </row>
    <row r="3707" spans="1:17" x14ac:dyDescent="0.3">
      <c r="A3707" t="s">
        <v>4796</v>
      </c>
      <c r="B3707" s="1">
        <v>44960</v>
      </c>
      <c r="C3707" t="s">
        <v>654</v>
      </c>
      <c r="D3707" t="s">
        <v>655</v>
      </c>
      <c r="E3707" t="s">
        <v>15</v>
      </c>
      <c r="F3707" t="s">
        <v>43</v>
      </c>
      <c r="G3707" t="s">
        <v>272</v>
      </c>
      <c r="H3707">
        <v>3</v>
      </c>
      <c r="I3707">
        <v>17176.29</v>
      </c>
      <c r="J3707">
        <v>0</v>
      </c>
      <c r="K3707">
        <v>51528.87</v>
      </c>
      <c r="L3707">
        <v>7336.64</v>
      </c>
      <c r="M3707">
        <f t="shared" si="173"/>
        <v>51528.87</v>
      </c>
      <c r="N3707" t="str">
        <f t="shared" si="171"/>
        <v>Q1</v>
      </c>
      <c r="O3707" s="2">
        <f t="shared" si="172"/>
        <v>14.237921382712255</v>
      </c>
      <c r="P3707" t="str">
        <f>VLOOKUP(retail_sales_2023!C3707,customers!A:J,5,)</f>
        <v>Kochi</v>
      </c>
      <c r="Q3707" t="str">
        <f>VLOOKUP(C3707,customers!A:J,10,0)</f>
        <v>Premium</v>
      </c>
    </row>
    <row r="3708" spans="1:17" x14ac:dyDescent="0.3">
      <c r="A3708" t="s">
        <v>4797</v>
      </c>
      <c r="B3708" s="1">
        <v>45274</v>
      </c>
      <c r="C3708" t="s">
        <v>1853</v>
      </c>
      <c r="D3708" t="s">
        <v>1854</v>
      </c>
      <c r="E3708" t="s">
        <v>33</v>
      </c>
      <c r="F3708" t="s">
        <v>43</v>
      </c>
      <c r="G3708" t="s">
        <v>128</v>
      </c>
      <c r="H3708">
        <v>3</v>
      </c>
      <c r="I3708">
        <v>26944.97</v>
      </c>
      <c r="J3708">
        <v>0</v>
      </c>
      <c r="K3708">
        <v>80834.91</v>
      </c>
      <c r="L3708">
        <v>9964.1200000000008</v>
      </c>
      <c r="M3708">
        <f t="shared" si="173"/>
        <v>80834.91</v>
      </c>
      <c r="N3708" t="str">
        <f t="shared" si="171"/>
        <v>Q4</v>
      </c>
      <c r="O3708" s="2">
        <f t="shared" si="172"/>
        <v>12.326505961347641</v>
      </c>
      <c r="P3708" t="str">
        <f>VLOOKUP(retail_sales_2023!C3708,customers!A:J,5,)</f>
        <v>Surat</v>
      </c>
      <c r="Q3708" t="str">
        <f>VLOOKUP(C3708,customers!A:J,10,0)</f>
        <v>Premium</v>
      </c>
    </row>
    <row r="3709" spans="1:17" x14ac:dyDescent="0.3">
      <c r="A3709" t="s">
        <v>4798</v>
      </c>
      <c r="B3709" s="1">
        <v>45243</v>
      </c>
      <c r="C3709" t="s">
        <v>1365</v>
      </c>
      <c r="D3709" t="s">
        <v>1366</v>
      </c>
      <c r="E3709" t="s">
        <v>27</v>
      </c>
      <c r="F3709" t="s">
        <v>16</v>
      </c>
      <c r="G3709" t="s">
        <v>192</v>
      </c>
      <c r="H3709">
        <v>5</v>
      </c>
      <c r="I3709">
        <v>694.74</v>
      </c>
      <c r="J3709">
        <v>0.05</v>
      </c>
      <c r="K3709">
        <v>3300.01</v>
      </c>
      <c r="L3709">
        <v>1496.76</v>
      </c>
      <c r="M3709">
        <f t="shared" si="173"/>
        <v>3300.0149999999999</v>
      </c>
      <c r="N3709" t="str">
        <f t="shared" si="171"/>
        <v>Q4</v>
      </c>
      <c r="O3709" s="2">
        <f t="shared" si="172"/>
        <v>45.35622619325396</v>
      </c>
      <c r="P3709" t="str">
        <f>VLOOKUP(retail_sales_2023!C3709,customers!A:J,5,)</f>
        <v>Lucknow</v>
      </c>
      <c r="Q3709" t="str">
        <f>VLOOKUP(C3709,customers!A:J,10,0)</f>
        <v>Premium</v>
      </c>
    </row>
    <row r="3710" spans="1:17" x14ac:dyDescent="0.3">
      <c r="A3710" t="s">
        <v>4799</v>
      </c>
      <c r="B3710" s="1">
        <v>45160</v>
      </c>
      <c r="C3710" t="s">
        <v>1743</v>
      </c>
      <c r="D3710" t="s">
        <v>1744</v>
      </c>
      <c r="E3710" t="s">
        <v>15</v>
      </c>
      <c r="F3710" t="s">
        <v>52</v>
      </c>
      <c r="G3710" t="s">
        <v>235</v>
      </c>
      <c r="H3710">
        <v>3</v>
      </c>
      <c r="I3710">
        <v>236.98</v>
      </c>
      <c r="J3710">
        <v>0.15</v>
      </c>
      <c r="K3710">
        <v>604.29999999999995</v>
      </c>
      <c r="L3710">
        <v>39.840000000000003</v>
      </c>
      <c r="M3710">
        <f t="shared" si="173"/>
        <v>604.29899999999998</v>
      </c>
      <c r="N3710" t="str">
        <f t="shared" si="171"/>
        <v>Q3</v>
      </c>
      <c r="O3710" s="2">
        <f t="shared" si="172"/>
        <v>6.5927519443984783</v>
      </c>
      <c r="P3710" t="str">
        <f>VLOOKUP(retail_sales_2023!C3710,customers!A:J,5,)</f>
        <v>Hyderabad</v>
      </c>
      <c r="Q3710" t="str">
        <f>VLOOKUP(C3710,customers!A:J,10,0)</f>
        <v>Premium</v>
      </c>
    </row>
    <row r="3711" spans="1:17" x14ac:dyDescent="0.3">
      <c r="A3711" t="s">
        <v>4800</v>
      </c>
      <c r="B3711" s="1">
        <v>45126</v>
      </c>
      <c r="C3711" t="s">
        <v>701</v>
      </c>
      <c r="D3711" t="s">
        <v>702</v>
      </c>
      <c r="E3711" t="s">
        <v>15</v>
      </c>
      <c r="F3711" t="s">
        <v>52</v>
      </c>
      <c r="G3711" t="s">
        <v>133</v>
      </c>
      <c r="H3711">
        <v>3</v>
      </c>
      <c r="I3711">
        <v>286.7</v>
      </c>
      <c r="J3711">
        <v>0.15</v>
      </c>
      <c r="K3711">
        <v>731.08</v>
      </c>
      <c r="L3711">
        <v>61.39</v>
      </c>
      <c r="M3711">
        <f t="shared" si="173"/>
        <v>731.08499999999992</v>
      </c>
      <c r="N3711" t="str">
        <f t="shared" si="171"/>
        <v>Q3</v>
      </c>
      <c r="O3711" s="2">
        <f t="shared" si="172"/>
        <v>8.3971658368441204</v>
      </c>
      <c r="P3711" t="str">
        <f>VLOOKUP(retail_sales_2023!C3711,customers!A:J,5,)</f>
        <v>Bengaluru</v>
      </c>
      <c r="Q3711" t="str">
        <f>VLOOKUP(C3711,customers!A:J,10,0)</f>
        <v>Premium</v>
      </c>
    </row>
    <row r="3712" spans="1:17" x14ac:dyDescent="0.3">
      <c r="A3712" t="s">
        <v>4801</v>
      </c>
      <c r="B3712" s="1">
        <v>44958</v>
      </c>
      <c r="C3712" t="s">
        <v>1412</v>
      </c>
      <c r="D3712" t="s">
        <v>1413</v>
      </c>
      <c r="E3712" t="s">
        <v>33</v>
      </c>
      <c r="F3712" t="s">
        <v>52</v>
      </c>
      <c r="G3712" t="s">
        <v>268</v>
      </c>
      <c r="H3712">
        <v>9</v>
      </c>
      <c r="I3712">
        <v>658.64</v>
      </c>
      <c r="J3712">
        <v>0</v>
      </c>
      <c r="K3712">
        <v>5927.76</v>
      </c>
      <c r="L3712">
        <v>489.21</v>
      </c>
      <c r="M3712">
        <f t="shared" si="173"/>
        <v>5927.76</v>
      </c>
      <c r="N3712" t="str">
        <f t="shared" si="171"/>
        <v>Q1</v>
      </c>
      <c r="O3712" s="2">
        <f t="shared" si="172"/>
        <v>8.2528644884408262</v>
      </c>
      <c r="P3712" t="str">
        <f>VLOOKUP(retail_sales_2023!C3712,customers!A:J,5,)</f>
        <v>Surat</v>
      </c>
      <c r="Q3712" t="str">
        <f>VLOOKUP(C3712,customers!A:J,10,0)</f>
        <v>Occasional</v>
      </c>
    </row>
    <row r="3713" spans="1:17" x14ac:dyDescent="0.3">
      <c r="A3713" t="s">
        <v>4802</v>
      </c>
      <c r="B3713" s="1">
        <v>45069</v>
      </c>
      <c r="C3713" t="s">
        <v>1648</v>
      </c>
      <c r="D3713" t="s">
        <v>1649</v>
      </c>
      <c r="E3713" t="s">
        <v>15</v>
      </c>
      <c r="F3713" t="s">
        <v>28</v>
      </c>
      <c r="G3713" t="s">
        <v>97</v>
      </c>
      <c r="H3713">
        <v>3</v>
      </c>
      <c r="I3713">
        <v>7706.53</v>
      </c>
      <c r="J3713">
        <v>0</v>
      </c>
      <c r="K3713">
        <v>23119.59</v>
      </c>
      <c r="L3713">
        <v>5712.89</v>
      </c>
      <c r="M3713">
        <f t="shared" si="173"/>
        <v>23119.59</v>
      </c>
      <c r="N3713" t="str">
        <f t="shared" si="171"/>
        <v>Q2</v>
      </c>
      <c r="O3713" s="2">
        <f t="shared" si="172"/>
        <v>24.710170033292115</v>
      </c>
      <c r="P3713" t="str">
        <f>VLOOKUP(retail_sales_2023!C3713,customers!A:J,5,)</f>
        <v>Hyderabad</v>
      </c>
      <c r="Q3713" t="str">
        <f>VLOOKUP(C3713,customers!A:J,10,0)</f>
        <v>Premium</v>
      </c>
    </row>
    <row r="3714" spans="1:17" x14ac:dyDescent="0.3">
      <c r="A3714" t="s">
        <v>4803</v>
      </c>
      <c r="B3714" s="1">
        <v>45228</v>
      </c>
      <c r="C3714" t="s">
        <v>1634</v>
      </c>
      <c r="D3714" t="s">
        <v>1635</v>
      </c>
      <c r="E3714" t="s">
        <v>33</v>
      </c>
      <c r="F3714" t="s">
        <v>38</v>
      </c>
      <c r="G3714" t="s">
        <v>65</v>
      </c>
      <c r="H3714">
        <v>3</v>
      </c>
      <c r="I3714">
        <v>1658.34</v>
      </c>
      <c r="J3714">
        <v>0.1</v>
      </c>
      <c r="K3714">
        <v>4477.5200000000004</v>
      </c>
      <c r="L3714">
        <v>1543.31</v>
      </c>
      <c r="M3714">
        <f t="shared" si="173"/>
        <v>4477.518</v>
      </c>
      <c r="N3714" t="str">
        <f t="shared" si="171"/>
        <v>Q4</v>
      </c>
      <c r="O3714" s="2">
        <f t="shared" si="172"/>
        <v>34.467964408869193</v>
      </c>
      <c r="P3714" t="str">
        <f>VLOOKUP(retail_sales_2023!C3714,customers!A:J,5,)</f>
        <v>Nagpur</v>
      </c>
      <c r="Q3714" t="str">
        <f>VLOOKUP(C3714,customers!A:J,10,0)</f>
        <v>Occasional</v>
      </c>
    </row>
    <row r="3715" spans="1:17" x14ac:dyDescent="0.3">
      <c r="A3715" t="s">
        <v>4804</v>
      </c>
      <c r="B3715" s="1">
        <v>45230</v>
      </c>
      <c r="C3715" t="s">
        <v>1305</v>
      </c>
      <c r="D3715" t="s">
        <v>1306</v>
      </c>
      <c r="E3715" t="s">
        <v>33</v>
      </c>
      <c r="F3715" t="s">
        <v>16</v>
      </c>
      <c r="G3715" t="s">
        <v>296</v>
      </c>
      <c r="H3715">
        <v>4</v>
      </c>
      <c r="I3715">
        <v>882.38</v>
      </c>
      <c r="J3715">
        <v>0</v>
      </c>
      <c r="K3715">
        <v>3529.52</v>
      </c>
      <c r="L3715">
        <v>-382.2</v>
      </c>
      <c r="M3715">
        <f t="shared" si="173"/>
        <v>3529.52</v>
      </c>
      <c r="N3715" t="str">
        <f t="shared" ref="N3715:N3778" si="174">"Q"&amp;ROUNDUP(MONTH(B3715)/3,0)</f>
        <v>Q4</v>
      </c>
      <c r="O3715" s="2">
        <f t="shared" ref="O3715:O3778" si="175">(L3715/K3715)*100</f>
        <v>-10.828667920850426</v>
      </c>
      <c r="P3715" t="str">
        <f>VLOOKUP(retail_sales_2023!C3715,customers!A:J,5,)</f>
        <v>Pune</v>
      </c>
      <c r="Q3715" t="str">
        <f>VLOOKUP(C3715,customers!A:J,10,0)</f>
        <v>Premium</v>
      </c>
    </row>
    <row r="3716" spans="1:17" x14ac:dyDescent="0.3">
      <c r="A3716" t="s">
        <v>4805</v>
      </c>
      <c r="B3716" s="1">
        <v>45050</v>
      </c>
      <c r="C3716" t="s">
        <v>1195</v>
      </c>
      <c r="D3716" t="s">
        <v>1196</v>
      </c>
      <c r="E3716" t="s">
        <v>33</v>
      </c>
      <c r="F3716" t="s">
        <v>81</v>
      </c>
      <c r="G3716" t="s">
        <v>105</v>
      </c>
      <c r="H3716">
        <v>3</v>
      </c>
      <c r="I3716">
        <v>4587.1400000000003</v>
      </c>
      <c r="J3716">
        <v>0</v>
      </c>
      <c r="K3716">
        <v>13761.42</v>
      </c>
      <c r="L3716">
        <v>4650.45</v>
      </c>
      <c r="M3716">
        <f t="shared" si="173"/>
        <v>13761.420000000002</v>
      </c>
      <c r="N3716" t="str">
        <f t="shared" si="174"/>
        <v>Q2</v>
      </c>
      <c r="O3716" s="2">
        <f t="shared" si="175"/>
        <v>33.793387600988851</v>
      </c>
      <c r="P3716" t="str">
        <f>VLOOKUP(retail_sales_2023!C3716,customers!A:J,5,)</f>
        <v>Surat</v>
      </c>
      <c r="Q3716" t="str">
        <f>VLOOKUP(C3716,customers!A:J,10,0)</f>
        <v>Premium</v>
      </c>
    </row>
    <row r="3717" spans="1:17" x14ac:dyDescent="0.3">
      <c r="A3717" t="s">
        <v>4806</v>
      </c>
      <c r="B3717" s="1">
        <v>45270</v>
      </c>
      <c r="C3717" t="s">
        <v>741</v>
      </c>
      <c r="D3717" t="s">
        <v>742</v>
      </c>
      <c r="E3717" t="s">
        <v>15</v>
      </c>
      <c r="F3717" t="s">
        <v>16</v>
      </c>
      <c r="G3717" t="s">
        <v>286</v>
      </c>
      <c r="H3717">
        <v>1</v>
      </c>
      <c r="I3717">
        <v>625.14</v>
      </c>
      <c r="J3717">
        <v>0.05</v>
      </c>
      <c r="K3717">
        <v>593.88</v>
      </c>
      <c r="L3717">
        <v>187.02</v>
      </c>
      <c r="M3717">
        <f t="shared" ref="M3717:M3780" si="176">H3717*I3717*(1-J3717)</f>
        <v>593.88299999999992</v>
      </c>
      <c r="N3717" t="str">
        <f t="shared" si="174"/>
        <v>Q4</v>
      </c>
      <c r="O3717" s="2">
        <f t="shared" si="175"/>
        <v>31.491210345524351</v>
      </c>
      <c r="P3717" t="str">
        <f>VLOOKUP(retail_sales_2023!C3717,customers!A:J,5,)</f>
        <v>Coimbatore</v>
      </c>
      <c r="Q3717" t="str">
        <f>VLOOKUP(C3717,customers!A:J,10,0)</f>
        <v>Regular</v>
      </c>
    </row>
    <row r="3718" spans="1:17" x14ac:dyDescent="0.3">
      <c r="A3718" t="s">
        <v>4807</v>
      </c>
      <c r="B3718" s="1">
        <v>44958</v>
      </c>
      <c r="C3718" t="s">
        <v>738</v>
      </c>
      <c r="D3718" t="s">
        <v>739</v>
      </c>
      <c r="E3718" t="s">
        <v>15</v>
      </c>
      <c r="F3718" t="s">
        <v>52</v>
      </c>
      <c r="G3718" t="s">
        <v>268</v>
      </c>
      <c r="H3718">
        <v>6</v>
      </c>
      <c r="I3718">
        <v>712.57</v>
      </c>
      <c r="J3718">
        <v>0.15</v>
      </c>
      <c r="K3718">
        <v>3634.11</v>
      </c>
      <c r="L3718">
        <v>342.37</v>
      </c>
      <c r="M3718">
        <f t="shared" si="176"/>
        <v>3634.107</v>
      </c>
      <c r="N3718" t="str">
        <f t="shared" si="174"/>
        <v>Q1</v>
      </c>
      <c r="O3718" s="2">
        <f t="shared" si="175"/>
        <v>9.4210136732239818</v>
      </c>
      <c r="P3718" t="str">
        <f>VLOOKUP(retail_sales_2023!C3718,customers!A:J,5,)</f>
        <v>Bengaluru</v>
      </c>
      <c r="Q3718" t="str">
        <f>VLOOKUP(C3718,customers!A:J,10,0)</f>
        <v>Premium</v>
      </c>
    </row>
    <row r="3719" spans="1:17" x14ac:dyDescent="0.3">
      <c r="A3719" t="s">
        <v>4808</v>
      </c>
      <c r="B3719" s="1">
        <v>45021</v>
      </c>
      <c r="C3719" t="s">
        <v>2508</v>
      </c>
      <c r="D3719" t="s">
        <v>2509</v>
      </c>
      <c r="E3719" t="s">
        <v>33</v>
      </c>
      <c r="F3719" t="s">
        <v>52</v>
      </c>
      <c r="G3719" t="s">
        <v>169</v>
      </c>
      <c r="H3719">
        <v>7</v>
      </c>
      <c r="I3719">
        <v>270.41000000000003</v>
      </c>
      <c r="J3719">
        <v>0.15</v>
      </c>
      <c r="K3719">
        <v>1608.94</v>
      </c>
      <c r="L3719">
        <v>150.47</v>
      </c>
      <c r="M3719">
        <f t="shared" si="176"/>
        <v>1608.9395</v>
      </c>
      <c r="N3719" t="str">
        <f t="shared" si="174"/>
        <v>Q2</v>
      </c>
      <c r="O3719" s="2">
        <f t="shared" si="175"/>
        <v>9.3521200293360849</v>
      </c>
      <c r="P3719" t="str">
        <f>VLOOKUP(retail_sales_2023!C3719,customers!A:J,5,)</f>
        <v>Ahmedabad</v>
      </c>
      <c r="Q3719" t="str">
        <f>VLOOKUP(C3719,customers!A:J,10,0)</f>
        <v>Premium</v>
      </c>
    </row>
    <row r="3720" spans="1:17" x14ac:dyDescent="0.3">
      <c r="A3720" t="s">
        <v>4809</v>
      </c>
      <c r="B3720" s="1">
        <v>45216</v>
      </c>
      <c r="C3720" t="s">
        <v>1346</v>
      </c>
      <c r="D3720" t="s">
        <v>1347</v>
      </c>
      <c r="E3720" t="s">
        <v>27</v>
      </c>
      <c r="F3720" t="s">
        <v>43</v>
      </c>
      <c r="G3720" t="s">
        <v>272</v>
      </c>
      <c r="H3720">
        <v>2</v>
      </c>
      <c r="I3720">
        <v>59826.62</v>
      </c>
      <c r="J3720">
        <v>0</v>
      </c>
      <c r="K3720">
        <v>119653.24</v>
      </c>
      <c r="L3720">
        <v>18428.77</v>
      </c>
      <c r="M3720">
        <f t="shared" si="176"/>
        <v>119653.24</v>
      </c>
      <c r="N3720" t="str">
        <f t="shared" si="174"/>
        <v>Q4</v>
      </c>
      <c r="O3720" s="2">
        <f t="shared" si="175"/>
        <v>15.401814443135848</v>
      </c>
      <c r="P3720" t="str">
        <f>VLOOKUP(retail_sales_2023!C3720,customers!A:J,5,)</f>
        <v>Chandigarh</v>
      </c>
      <c r="Q3720" t="str">
        <f>VLOOKUP(C3720,customers!A:J,10,0)</f>
        <v>Occasional</v>
      </c>
    </row>
    <row r="3721" spans="1:17" x14ac:dyDescent="0.3">
      <c r="A3721" t="s">
        <v>4810</v>
      </c>
      <c r="B3721" s="1">
        <v>45254</v>
      </c>
      <c r="C3721" t="s">
        <v>2503</v>
      </c>
      <c r="D3721" t="s">
        <v>2504</v>
      </c>
      <c r="E3721" t="s">
        <v>15</v>
      </c>
      <c r="F3721" t="s">
        <v>28</v>
      </c>
      <c r="G3721" t="s">
        <v>439</v>
      </c>
      <c r="H3721">
        <v>1</v>
      </c>
      <c r="I3721">
        <v>6617.29</v>
      </c>
      <c r="J3721">
        <v>0</v>
      </c>
      <c r="K3721">
        <v>6617.29</v>
      </c>
      <c r="L3721">
        <v>1104.95</v>
      </c>
      <c r="M3721">
        <f t="shared" si="176"/>
        <v>6617.29</v>
      </c>
      <c r="N3721" t="str">
        <f t="shared" si="174"/>
        <v>Q4</v>
      </c>
      <c r="O3721" s="2">
        <f t="shared" si="175"/>
        <v>16.697923167943372</v>
      </c>
      <c r="P3721" t="str">
        <f>VLOOKUP(retail_sales_2023!C3721,customers!A:J,5,)</f>
        <v>Hyderabad</v>
      </c>
      <c r="Q3721" t="str">
        <f>VLOOKUP(C3721,customers!A:J,10,0)</f>
        <v>Regular</v>
      </c>
    </row>
    <row r="3722" spans="1:17" x14ac:dyDescent="0.3">
      <c r="A3722" t="s">
        <v>4811</v>
      </c>
      <c r="B3722" s="1">
        <v>45138</v>
      </c>
      <c r="C3722" t="s">
        <v>1138</v>
      </c>
      <c r="D3722" t="s">
        <v>1139</v>
      </c>
      <c r="E3722" t="s">
        <v>21</v>
      </c>
      <c r="F3722" t="s">
        <v>28</v>
      </c>
      <c r="G3722" t="s">
        <v>57</v>
      </c>
      <c r="H3722">
        <v>4</v>
      </c>
      <c r="I3722">
        <v>1450.72</v>
      </c>
      <c r="J3722">
        <v>0</v>
      </c>
      <c r="K3722">
        <v>5802.88</v>
      </c>
      <c r="L3722">
        <v>955.74</v>
      </c>
      <c r="M3722">
        <f t="shared" si="176"/>
        <v>5802.88</v>
      </c>
      <c r="N3722" t="str">
        <f t="shared" si="174"/>
        <v>Q3</v>
      </c>
      <c r="O3722" s="2">
        <f t="shared" si="175"/>
        <v>16.470097606705636</v>
      </c>
      <c r="P3722" t="str">
        <f>VLOOKUP(retail_sales_2023!C3722,customers!A:J,5,)</f>
        <v>Guwahati</v>
      </c>
      <c r="Q3722" t="str">
        <f>VLOOKUP(C3722,customers!A:J,10,0)</f>
        <v>Premium</v>
      </c>
    </row>
    <row r="3723" spans="1:17" x14ac:dyDescent="0.3">
      <c r="A3723" t="s">
        <v>4812</v>
      </c>
      <c r="B3723" s="1">
        <v>45166</v>
      </c>
      <c r="C3723" t="s">
        <v>535</v>
      </c>
      <c r="D3723" t="s">
        <v>536</v>
      </c>
      <c r="E3723" t="s">
        <v>21</v>
      </c>
      <c r="F3723" t="s">
        <v>43</v>
      </c>
      <c r="G3723" t="s">
        <v>44</v>
      </c>
      <c r="H3723">
        <v>0</v>
      </c>
      <c r="I3723">
        <v>42523.74</v>
      </c>
      <c r="J3723">
        <v>0.05</v>
      </c>
      <c r="K3723">
        <v>0</v>
      </c>
      <c r="L3723">
        <v>0</v>
      </c>
      <c r="M3723">
        <f t="shared" si="176"/>
        <v>0</v>
      </c>
      <c r="N3723" t="str">
        <f t="shared" si="174"/>
        <v>Q3</v>
      </c>
      <c r="O3723" s="2">
        <v>0</v>
      </c>
      <c r="P3723" t="str">
        <f>VLOOKUP(retail_sales_2023!C3723,customers!A:J,5,)</f>
        <v>Guwahati</v>
      </c>
      <c r="Q3723" t="str">
        <f>VLOOKUP(C3723,customers!A:J,10,0)</f>
        <v>Premium</v>
      </c>
    </row>
    <row r="3724" spans="1:17" x14ac:dyDescent="0.3">
      <c r="A3724" t="s">
        <v>4813</v>
      </c>
      <c r="B3724" s="1">
        <v>45251</v>
      </c>
      <c r="C3724" t="s">
        <v>119</v>
      </c>
      <c r="D3724" t="s">
        <v>120</v>
      </c>
      <c r="E3724" t="s">
        <v>15</v>
      </c>
      <c r="F3724" t="s">
        <v>43</v>
      </c>
      <c r="G3724" t="s">
        <v>178</v>
      </c>
      <c r="H3724">
        <v>2</v>
      </c>
      <c r="I3724">
        <v>60771.49</v>
      </c>
      <c r="J3724">
        <v>0.05</v>
      </c>
      <c r="K3724">
        <v>115465.83</v>
      </c>
      <c r="L3724">
        <v>17875.03</v>
      </c>
      <c r="M3724">
        <f t="shared" si="176"/>
        <v>115465.83099999999</v>
      </c>
      <c r="N3724" t="str">
        <f t="shared" si="174"/>
        <v>Q4</v>
      </c>
      <c r="O3724" s="2">
        <f t="shared" si="175"/>
        <v>15.480796353345399</v>
      </c>
      <c r="P3724" t="str">
        <f>VLOOKUP(retail_sales_2023!C3724,customers!A:J,5,)</f>
        <v>Kochi</v>
      </c>
      <c r="Q3724" t="str">
        <f>VLOOKUP(C3724,customers!A:J,10,0)</f>
        <v>Premium</v>
      </c>
    </row>
    <row r="3725" spans="1:17" x14ac:dyDescent="0.3">
      <c r="A3725" t="s">
        <v>4814</v>
      </c>
      <c r="B3725" s="1">
        <v>45088</v>
      </c>
      <c r="C3725" t="s">
        <v>2178</v>
      </c>
      <c r="D3725" t="s">
        <v>2179</v>
      </c>
      <c r="E3725" t="s">
        <v>33</v>
      </c>
      <c r="F3725" t="s">
        <v>22</v>
      </c>
      <c r="G3725" t="s">
        <v>210</v>
      </c>
      <c r="H3725">
        <v>5</v>
      </c>
      <c r="I3725">
        <v>31570.35</v>
      </c>
      <c r="J3725">
        <v>0</v>
      </c>
      <c r="K3725">
        <v>157851.75</v>
      </c>
      <c r="L3725">
        <v>31838.51</v>
      </c>
      <c r="M3725">
        <f t="shared" si="176"/>
        <v>157851.75</v>
      </c>
      <c r="N3725" t="str">
        <f t="shared" si="174"/>
        <v>Q2</v>
      </c>
      <c r="O3725" s="2">
        <f t="shared" si="175"/>
        <v>20.169880916746248</v>
      </c>
      <c r="P3725" t="str">
        <f>VLOOKUP(retail_sales_2023!C3725,customers!A:J,5,)</f>
        <v>Ahmedabad</v>
      </c>
      <c r="Q3725" t="str">
        <f>VLOOKUP(C3725,customers!A:J,10,0)</f>
        <v>Premium</v>
      </c>
    </row>
    <row r="3726" spans="1:17" x14ac:dyDescent="0.3">
      <c r="A3726" t="s">
        <v>4815</v>
      </c>
      <c r="B3726" s="1">
        <v>45187</v>
      </c>
      <c r="C3726" t="s">
        <v>2033</v>
      </c>
      <c r="D3726" t="s">
        <v>2034</v>
      </c>
      <c r="E3726" t="s">
        <v>33</v>
      </c>
      <c r="F3726" t="s">
        <v>52</v>
      </c>
      <c r="G3726" t="s">
        <v>235</v>
      </c>
      <c r="H3726">
        <v>8</v>
      </c>
      <c r="I3726">
        <v>118.44</v>
      </c>
      <c r="J3726">
        <v>0.1</v>
      </c>
      <c r="K3726">
        <v>852.77</v>
      </c>
      <c r="L3726">
        <v>81.099999999999994</v>
      </c>
      <c r="M3726">
        <f t="shared" si="176"/>
        <v>852.76800000000003</v>
      </c>
      <c r="N3726" t="str">
        <f t="shared" si="174"/>
        <v>Q3</v>
      </c>
      <c r="O3726" s="2">
        <f t="shared" si="175"/>
        <v>9.5101844577084087</v>
      </c>
      <c r="P3726" t="str">
        <f>VLOOKUP(retail_sales_2023!C3726,customers!A:J,5,)</f>
        <v>Nagpur</v>
      </c>
      <c r="Q3726" t="str">
        <f>VLOOKUP(C3726,customers!A:J,10,0)</f>
        <v>Regular</v>
      </c>
    </row>
    <row r="3727" spans="1:17" x14ac:dyDescent="0.3">
      <c r="A3727" t="s">
        <v>4816</v>
      </c>
      <c r="B3727" s="1">
        <v>45200</v>
      </c>
      <c r="C3727" t="s">
        <v>2116</v>
      </c>
      <c r="D3727" t="s">
        <v>2117</v>
      </c>
      <c r="E3727" t="s">
        <v>27</v>
      </c>
      <c r="F3727" t="s">
        <v>38</v>
      </c>
      <c r="G3727" t="s">
        <v>39</v>
      </c>
      <c r="H3727">
        <v>1</v>
      </c>
      <c r="I3727">
        <v>3891.51</v>
      </c>
      <c r="J3727">
        <v>0.15</v>
      </c>
      <c r="K3727">
        <v>3307.78</v>
      </c>
      <c r="L3727">
        <v>-440.49</v>
      </c>
      <c r="M3727">
        <f t="shared" si="176"/>
        <v>3307.7835</v>
      </c>
      <c r="N3727" t="str">
        <f t="shared" si="174"/>
        <v>Q4</v>
      </c>
      <c r="O3727" s="2">
        <f t="shared" si="175"/>
        <v>-13.316786485195509</v>
      </c>
      <c r="P3727" t="str">
        <f>VLOOKUP(retail_sales_2023!C3727,customers!A:J,5,)</f>
        <v>Jaipur</v>
      </c>
      <c r="Q3727" t="str">
        <f>VLOOKUP(C3727,customers!A:J,10,0)</f>
        <v>Regular</v>
      </c>
    </row>
    <row r="3728" spans="1:17" x14ac:dyDescent="0.3">
      <c r="A3728" t="s">
        <v>4817</v>
      </c>
      <c r="B3728" s="1">
        <v>45001</v>
      </c>
      <c r="C3728" t="s">
        <v>1103</v>
      </c>
      <c r="D3728" t="s">
        <v>1104</v>
      </c>
      <c r="E3728" t="s">
        <v>33</v>
      </c>
      <c r="F3728" t="s">
        <v>52</v>
      </c>
      <c r="G3728" t="s">
        <v>133</v>
      </c>
      <c r="H3728">
        <v>1</v>
      </c>
      <c r="I3728">
        <v>620.33000000000004</v>
      </c>
      <c r="J3728">
        <v>0.15</v>
      </c>
      <c r="K3728">
        <v>527.28</v>
      </c>
      <c r="L3728">
        <v>35.24</v>
      </c>
      <c r="M3728">
        <f t="shared" si="176"/>
        <v>527.28050000000007</v>
      </c>
      <c r="N3728" t="str">
        <f t="shared" si="174"/>
        <v>Q1</v>
      </c>
      <c r="O3728" s="2">
        <f t="shared" si="175"/>
        <v>6.6833560916401167</v>
      </c>
      <c r="P3728" t="str">
        <f>VLOOKUP(retail_sales_2023!C3728,customers!A:J,5,)</f>
        <v>Mumbai</v>
      </c>
      <c r="Q3728" t="str">
        <f>VLOOKUP(C3728,customers!A:J,10,0)</f>
        <v>Regular</v>
      </c>
    </row>
    <row r="3729" spans="1:17" x14ac:dyDescent="0.3">
      <c r="A3729" t="s">
        <v>4818</v>
      </c>
      <c r="B3729" s="1">
        <v>45128</v>
      </c>
      <c r="C3729" t="s">
        <v>1131</v>
      </c>
      <c r="D3729" t="s">
        <v>1132</v>
      </c>
      <c r="E3729" t="s">
        <v>33</v>
      </c>
      <c r="F3729" t="s">
        <v>81</v>
      </c>
      <c r="G3729" t="s">
        <v>370</v>
      </c>
      <c r="H3729">
        <v>3</v>
      </c>
      <c r="I3729">
        <v>4426.34</v>
      </c>
      <c r="J3729">
        <v>0.25</v>
      </c>
      <c r="K3729">
        <v>9959.26</v>
      </c>
      <c r="L3729">
        <v>2661.12</v>
      </c>
      <c r="M3729">
        <f t="shared" si="176"/>
        <v>9959.2649999999994</v>
      </c>
      <c r="N3729" t="str">
        <f t="shared" si="174"/>
        <v>Q3</v>
      </c>
      <c r="O3729" s="2">
        <f t="shared" si="175"/>
        <v>26.720057514313311</v>
      </c>
      <c r="P3729" t="str">
        <f>VLOOKUP(retail_sales_2023!C3729,customers!A:J,5,)</f>
        <v>Pune</v>
      </c>
      <c r="Q3729" t="str">
        <f>VLOOKUP(C3729,customers!A:J,10,0)</f>
        <v>Premium</v>
      </c>
    </row>
    <row r="3730" spans="1:17" x14ac:dyDescent="0.3">
      <c r="A3730" t="s">
        <v>4819</v>
      </c>
      <c r="B3730" s="1">
        <v>45079</v>
      </c>
      <c r="C3730" t="s">
        <v>1285</v>
      </c>
      <c r="D3730" t="s">
        <v>1286</v>
      </c>
      <c r="E3730" t="s">
        <v>27</v>
      </c>
      <c r="F3730" t="s">
        <v>16</v>
      </c>
      <c r="G3730" t="s">
        <v>86</v>
      </c>
      <c r="H3730">
        <v>1</v>
      </c>
      <c r="I3730">
        <v>761.06</v>
      </c>
      <c r="J3730">
        <v>0.15</v>
      </c>
      <c r="K3730">
        <v>646.9</v>
      </c>
      <c r="L3730">
        <v>177.73</v>
      </c>
      <c r="M3730">
        <f t="shared" si="176"/>
        <v>646.90099999999995</v>
      </c>
      <c r="N3730" t="str">
        <f t="shared" si="174"/>
        <v>Q2</v>
      </c>
      <c r="O3730" s="2">
        <f t="shared" si="175"/>
        <v>27.474107280878034</v>
      </c>
      <c r="P3730" t="str">
        <f>VLOOKUP(retail_sales_2023!C3730,customers!A:J,5,)</f>
        <v>Chandigarh</v>
      </c>
      <c r="Q3730" t="str">
        <f>VLOOKUP(C3730,customers!A:J,10,0)</f>
        <v>Occasional</v>
      </c>
    </row>
    <row r="3731" spans="1:17" x14ac:dyDescent="0.3">
      <c r="A3731" t="s">
        <v>4820</v>
      </c>
      <c r="B3731" s="1">
        <v>45051</v>
      </c>
      <c r="C3731" t="s">
        <v>2037</v>
      </c>
      <c r="D3731" t="s">
        <v>2038</v>
      </c>
      <c r="E3731" t="s">
        <v>33</v>
      </c>
      <c r="F3731" t="s">
        <v>81</v>
      </c>
      <c r="G3731" t="s">
        <v>158</v>
      </c>
      <c r="H3731">
        <v>5</v>
      </c>
      <c r="I3731">
        <v>313.86</v>
      </c>
      <c r="J3731">
        <v>0</v>
      </c>
      <c r="K3731">
        <v>1569.3</v>
      </c>
      <c r="L3731">
        <v>470.52</v>
      </c>
      <c r="M3731">
        <f t="shared" si="176"/>
        <v>1569.3000000000002</v>
      </c>
      <c r="N3731" t="str">
        <f t="shared" si="174"/>
        <v>Q2</v>
      </c>
      <c r="O3731" s="2">
        <f t="shared" si="175"/>
        <v>29.982794876696616</v>
      </c>
      <c r="P3731" t="str">
        <f>VLOOKUP(retail_sales_2023!C3731,customers!A:J,5,)</f>
        <v>Mumbai</v>
      </c>
      <c r="Q3731" t="str">
        <f>VLOOKUP(C3731,customers!A:J,10,0)</f>
        <v>Premium</v>
      </c>
    </row>
    <row r="3732" spans="1:17" x14ac:dyDescent="0.3">
      <c r="A3732" t="s">
        <v>4821</v>
      </c>
      <c r="B3732" s="1">
        <v>44949</v>
      </c>
      <c r="C3732" t="s">
        <v>1006</v>
      </c>
      <c r="D3732" t="s">
        <v>1007</v>
      </c>
      <c r="E3732" t="s">
        <v>15</v>
      </c>
      <c r="F3732" t="s">
        <v>81</v>
      </c>
      <c r="G3732" t="s">
        <v>333</v>
      </c>
      <c r="H3732">
        <v>4</v>
      </c>
      <c r="I3732">
        <v>3341.12</v>
      </c>
      <c r="J3732">
        <v>0</v>
      </c>
      <c r="K3732">
        <v>13364.48</v>
      </c>
      <c r="L3732">
        <v>4231.5</v>
      </c>
      <c r="M3732">
        <f t="shared" si="176"/>
        <v>13364.48</v>
      </c>
      <c r="N3732" t="str">
        <f t="shared" si="174"/>
        <v>Q1</v>
      </c>
      <c r="O3732" s="2">
        <f t="shared" si="175"/>
        <v>31.662286897806723</v>
      </c>
      <c r="P3732" t="str">
        <f>VLOOKUP(retail_sales_2023!C3732,customers!A:J,5,)</f>
        <v>Hyderabad</v>
      </c>
      <c r="Q3732" t="str">
        <f>VLOOKUP(C3732,customers!A:J,10,0)</f>
        <v>Regular</v>
      </c>
    </row>
    <row r="3733" spans="1:17" x14ac:dyDescent="0.3">
      <c r="A3733" t="s">
        <v>4822</v>
      </c>
      <c r="B3733" s="1">
        <v>44982</v>
      </c>
      <c r="C3733" t="s">
        <v>1109</v>
      </c>
      <c r="D3733" t="s">
        <v>1110</v>
      </c>
      <c r="E3733" t="s">
        <v>15</v>
      </c>
      <c r="F3733" t="s">
        <v>81</v>
      </c>
      <c r="G3733" t="s">
        <v>82</v>
      </c>
      <c r="H3733">
        <v>3</v>
      </c>
      <c r="I3733">
        <v>1789.93</v>
      </c>
      <c r="J3733">
        <v>0.25</v>
      </c>
      <c r="K3733">
        <v>4027.34</v>
      </c>
      <c r="L3733">
        <v>1242.8599999999999</v>
      </c>
      <c r="M3733">
        <f t="shared" si="176"/>
        <v>4027.3424999999997</v>
      </c>
      <c r="N3733" t="str">
        <f t="shared" si="174"/>
        <v>Q1</v>
      </c>
      <c r="O3733" s="2">
        <f t="shared" si="175"/>
        <v>30.860568017599704</v>
      </c>
      <c r="P3733" t="str">
        <f>VLOOKUP(retail_sales_2023!C3733,customers!A:J,5,)</f>
        <v>Bengaluru</v>
      </c>
      <c r="Q3733" t="str">
        <f>VLOOKUP(C3733,customers!A:J,10,0)</f>
        <v>Premium</v>
      </c>
    </row>
    <row r="3734" spans="1:17" x14ac:dyDescent="0.3">
      <c r="A3734" t="s">
        <v>4823</v>
      </c>
      <c r="B3734" s="1">
        <v>45264</v>
      </c>
      <c r="C3734" t="s">
        <v>778</v>
      </c>
      <c r="D3734" t="s">
        <v>779</v>
      </c>
      <c r="E3734" t="s">
        <v>15</v>
      </c>
      <c r="F3734" t="s">
        <v>43</v>
      </c>
      <c r="G3734" t="s">
        <v>301</v>
      </c>
      <c r="H3734">
        <v>5</v>
      </c>
      <c r="I3734">
        <v>51120.1</v>
      </c>
      <c r="J3734">
        <v>0</v>
      </c>
      <c r="K3734">
        <v>255600.5</v>
      </c>
      <c r="L3734">
        <v>38070.18</v>
      </c>
      <c r="M3734">
        <f t="shared" si="176"/>
        <v>255600.5</v>
      </c>
      <c r="N3734" t="str">
        <f t="shared" si="174"/>
        <v>Q4</v>
      </c>
      <c r="O3734" s="2">
        <f t="shared" si="175"/>
        <v>14.894407483553437</v>
      </c>
      <c r="P3734" t="str">
        <f>VLOOKUP(retail_sales_2023!C3734,customers!A:J,5,)</f>
        <v>Chennai</v>
      </c>
      <c r="Q3734" t="str">
        <f>VLOOKUP(C3734,customers!A:J,10,0)</f>
        <v>Premium</v>
      </c>
    </row>
    <row r="3735" spans="1:17" x14ac:dyDescent="0.3">
      <c r="A3735" t="s">
        <v>4824</v>
      </c>
      <c r="B3735" s="1">
        <v>45138</v>
      </c>
      <c r="C3735" t="s">
        <v>682</v>
      </c>
      <c r="D3735" t="s">
        <v>683</v>
      </c>
      <c r="E3735" t="s">
        <v>27</v>
      </c>
      <c r="F3735" t="s">
        <v>16</v>
      </c>
      <c r="G3735" t="s">
        <v>356</v>
      </c>
      <c r="H3735">
        <v>3</v>
      </c>
      <c r="I3735">
        <v>688.38</v>
      </c>
      <c r="J3735">
        <v>0.25</v>
      </c>
      <c r="K3735">
        <v>1548.86</v>
      </c>
      <c r="L3735">
        <v>460.14</v>
      </c>
      <c r="M3735">
        <f t="shared" si="176"/>
        <v>1548.855</v>
      </c>
      <c r="N3735" t="str">
        <f t="shared" si="174"/>
        <v>Q3</v>
      </c>
      <c r="O3735" s="2">
        <f t="shared" si="175"/>
        <v>29.708301589556189</v>
      </c>
      <c r="P3735" t="str">
        <f>VLOOKUP(retail_sales_2023!C3735,customers!A:J,5,)</f>
        <v>Delhi</v>
      </c>
      <c r="Q3735" t="str">
        <f>VLOOKUP(C3735,customers!A:J,10,0)</f>
        <v>Regular</v>
      </c>
    </row>
    <row r="3736" spans="1:17" x14ac:dyDescent="0.3">
      <c r="A3736" t="s">
        <v>4825</v>
      </c>
      <c r="B3736" s="1">
        <v>45047</v>
      </c>
      <c r="C3736" t="s">
        <v>95</v>
      </c>
      <c r="D3736" t="s">
        <v>96</v>
      </c>
      <c r="E3736" t="s">
        <v>15</v>
      </c>
      <c r="F3736" t="s">
        <v>28</v>
      </c>
      <c r="G3736" t="s">
        <v>672</v>
      </c>
      <c r="H3736">
        <v>5</v>
      </c>
      <c r="I3736">
        <v>2834.83</v>
      </c>
      <c r="J3736">
        <v>0.15</v>
      </c>
      <c r="K3736">
        <v>12048.03</v>
      </c>
      <c r="L3736">
        <v>2202.1</v>
      </c>
      <c r="M3736">
        <f t="shared" si="176"/>
        <v>12048.0275</v>
      </c>
      <c r="N3736" t="str">
        <f t="shared" si="174"/>
        <v>Q2</v>
      </c>
      <c r="O3736" s="2">
        <f t="shared" si="175"/>
        <v>18.277676931415339</v>
      </c>
      <c r="P3736" t="str">
        <f>VLOOKUP(retail_sales_2023!C3736,customers!A:J,5,)</f>
        <v>Bengaluru</v>
      </c>
      <c r="Q3736" t="str">
        <f>VLOOKUP(C3736,customers!A:J,10,0)</f>
        <v>Premium</v>
      </c>
    </row>
    <row r="3737" spans="1:17" x14ac:dyDescent="0.3">
      <c r="A3737" t="s">
        <v>4826</v>
      </c>
      <c r="B3737" s="1">
        <v>45264</v>
      </c>
      <c r="C3737" t="s">
        <v>205</v>
      </c>
      <c r="D3737" t="s">
        <v>206</v>
      </c>
      <c r="E3737" t="s">
        <v>15</v>
      </c>
      <c r="F3737" t="s">
        <v>81</v>
      </c>
      <c r="G3737" t="s">
        <v>370</v>
      </c>
      <c r="H3737">
        <v>1</v>
      </c>
      <c r="I3737">
        <v>1380.42</v>
      </c>
      <c r="J3737">
        <v>0</v>
      </c>
      <c r="K3737">
        <v>1380.42</v>
      </c>
      <c r="L3737">
        <v>389.8</v>
      </c>
      <c r="M3737">
        <f t="shared" si="176"/>
        <v>1380.42</v>
      </c>
      <c r="N3737" t="str">
        <f t="shared" si="174"/>
        <v>Q4</v>
      </c>
      <c r="O3737" s="2">
        <f t="shared" si="175"/>
        <v>28.23778270381478</v>
      </c>
      <c r="P3737" t="str">
        <f>VLOOKUP(retail_sales_2023!C3737,customers!A:J,5,)</f>
        <v>Coimbatore</v>
      </c>
      <c r="Q3737" t="str">
        <f>VLOOKUP(C3737,customers!A:J,10,0)</f>
        <v>Premium</v>
      </c>
    </row>
    <row r="3738" spans="1:17" x14ac:dyDescent="0.3">
      <c r="A3738" t="s">
        <v>4827</v>
      </c>
      <c r="B3738" s="1">
        <v>45027</v>
      </c>
      <c r="C3738" t="s">
        <v>2580</v>
      </c>
      <c r="D3738" t="s">
        <v>2581</v>
      </c>
      <c r="E3738" t="s">
        <v>21</v>
      </c>
      <c r="F3738" t="s">
        <v>52</v>
      </c>
      <c r="G3738" t="s">
        <v>133</v>
      </c>
      <c r="H3738">
        <v>9</v>
      </c>
      <c r="I3738">
        <v>192.17</v>
      </c>
      <c r="J3738">
        <v>0</v>
      </c>
      <c r="K3738">
        <v>1729.53</v>
      </c>
      <c r="L3738">
        <v>155.49</v>
      </c>
      <c r="M3738">
        <f t="shared" si="176"/>
        <v>1729.53</v>
      </c>
      <c r="N3738" t="str">
        <f t="shared" si="174"/>
        <v>Q2</v>
      </c>
      <c r="O3738" s="2">
        <f t="shared" si="175"/>
        <v>8.9903037241331454</v>
      </c>
      <c r="P3738" t="str">
        <f>VLOOKUP(retail_sales_2023!C3738,customers!A:J,5,)</f>
        <v>Patna</v>
      </c>
      <c r="Q3738" t="str">
        <f>VLOOKUP(C3738,customers!A:J,10,0)</f>
        <v>Premium</v>
      </c>
    </row>
    <row r="3739" spans="1:17" x14ac:dyDescent="0.3">
      <c r="A3739" t="s">
        <v>4828</v>
      </c>
      <c r="B3739" s="1">
        <v>45226</v>
      </c>
      <c r="C3739" t="s">
        <v>198</v>
      </c>
      <c r="D3739" t="s">
        <v>199</v>
      </c>
      <c r="E3739" t="s">
        <v>27</v>
      </c>
      <c r="F3739" t="s">
        <v>81</v>
      </c>
      <c r="G3739" t="s">
        <v>158</v>
      </c>
      <c r="H3739">
        <v>1</v>
      </c>
      <c r="I3739">
        <v>3971.17</v>
      </c>
      <c r="J3739">
        <v>0.15</v>
      </c>
      <c r="K3739">
        <v>3375.49</v>
      </c>
      <c r="L3739">
        <v>1270.06</v>
      </c>
      <c r="M3739">
        <f t="shared" si="176"/>
        <v>3375.4944999999998</v>
      </c>
      <c r="N3739" t="str">
        <f t="shared" si="174"/>
        <v>Q4</v>
      </c>
      <c r="O3739" s="2">
        <f t="shared" si="175"/>
        <v>37.625944677661614</v>
      </c>
      <c r="P3739" t="str">
        <f>VLOOKUP(retail_sales_2023!C3739,customers!A:J,5,)</f>
        <v>Delhi</v>
      </c>
      <c r="Q3739" t="str">
        <f>VLOOKUP(C3739,customers!A:J,10,0)</f>
        <v>Regular</v>
      </c>
    </row>
    <row r="3740" spans="1:17" x14ac:dyDescent="0.3">
      <c r="A3740" t="s">
        <v>4829</v>
      </c>
      <c r="B3740" s="1">
        <v>45101</v>
      </c>
      <c r="C3740" t="s">
        <v>13</v>
      </c>
      <c r="D3740" t="s">
        <v>14</v>
      </c>
      <c r="E3740" t="s">
        <v>15</v>
      </c>
      <c r="F3740" t="s">
        <v>81</v>
      </c>
      <c r="G3740" t="s">
        <v>150</v>
      </c>
      <c r="H3740">
        <v>5</v>
      </c>
      <c r="I3740">
        <v>4567.8100000000004</v>
      </c>
      <c r="J3740">
        <v>0.15</v>
      </c>
      <c r="K3740">
        <v>19413.189999999999</v>
      </c>
      <c r="L3740">
        <v>7440.91</v>
      </c>
      <c r="M3740">
        <f t="shared" si="176"/>
        <v>19413.192500000001</v>
      </c>
      <c r="N3740" t="str">
        <f t="shared" si="174"/>
        <v>Q2</v>
      </c>
      <c r="O3740" s="2">
        <f t="shared" si="175"/>
        <v>38.329146317529478</v>
      </c>
      <c r="P3740" t="str">
        <f>VLOOKUP(retail_sales_2023!C3740,customers!A:J,5,)</f>
        <v>Kochi</v>
      </c>
      <c r="Q3740" t="str">
        <f>VLOOKUP(C3740,customers!A:J,10,0)</f>
        <v>Regular</v>
      </c>
    </row>
    <row r="3741" spans="1:17" x14ac:dyDescent="0.3">
      <c r="A3741" t="s">
        <v>4830</v>
      </c>
      <c r="B3741" s="1">
        <v>45091</v>
      </c>
      <c r="C3741" t="s">
        <v>2294</v>
      </c>
      <c r="D3741" t="s">
        <v>2295</v>
      </c>
      <c r="E3741" t="s">
        <v>27</v>
      </c>
      <c r="F3741" t="s">
        <v>52</v>
      </c>
      <c r="G3741" t="s">
        <v>117</v>
      </c>
      <c r="H3741">
        <v>8</v>
      </c>
      <c r="I3741">
        <v>372.48</v>
      </c>
      <c r="J3741">
        <v>0</v>
      </c>
      <c r="K3741">
        <v>2979.84</v>
      </c>
      <c r="L3741">
        <v>173.9</v>
      </c>
      <c r="M3741">
        <f t="shared" si="176"/>
        <v>2979.84</v>
      </c>
      <c r="N3741" t="str">
        <f t="shared" si="174"/>
        <v>Q2</v>
      </c>
      <c r="O3741" s="2">
        <f t="shared" si="175"/>
        <v>5.8358838058419247</v>
      </c>
      <c r="P3741" t="str">
        <f>VLOOKUP(retail_sales_2023!C3741,customers!A:J,5,)</f>
        <v>Amritsar</v>
      </c>
      <c r="Q3741" t="str">
        <f>VLOOKUP(C3741,customers!A:J,10,0)</f>
        <v>Regular</v>
      </c>
    </row>
    <row r="3742" spans="1:17" x14ac:dyDescent="0.3">
      <c r="A3742" t="s">
        <v>4831</v>
      </c>
      <c r="B3742" s="1">
        <v>45119</v>
      </c>
      <c r="C3742" t="s">
        <v>345</v>
      </c>
      <c r="D3742" t="s">
        <v>346</v>
      </c>
      <c r="E3742" t="s">
        <v>33</v>
      </c>
      <c r="F3742" t="s">
        <v>28</v>
      </c>
      <c r="G3742" t="s">
        <v>439</v>
      </c>
      <c r="H3742">
        <v>3</v>
      </c>
      <c r="I3742">
        <v>7124.94</v>
      </c>
      <c r="J3742">
        <v>0.15</v>
      </c>
      <c r="K3742">
        <v>18168.599999999999</v>
      </c>
      <c r="L3742">
        <v>2972.4</v>
      </c>
      <c r="M3742">
        <f t="shared" si="176"/>
        <v>18168.596999999998</v>
      </c>
      <c r="N3742" t="str">
        <f t="shared" si="174"/>
        <v>Q3</v>
      </c>
      <c r="O3742" s="2">
        <f t="shared" si="175"/>
        <v>16.36009378818401</v>
      </c>
      <c r="P3742" t="str">
        <f>VLOOKUP(retail_sales_2023!C3742,customers!A:J,5,)</f>
        <v>Ahmedabad</v>
      </c>
      <c r="Q3742" t="str">
        <f>VLOOKUP(C3742,customers!A:J,10,0)</f>
        <v>Premium</v>
      </c>
    </row>
    <row r="3743" spans="1:17" x14ac:dyDescent="0.3">
      <c r="A3743" t="s">
        <v>4832</v>
      </c>
      <c r="B3743" s="1">
        <v>44932</v>
      </c>
      <c r="C3743" t="s">
        <v>382</v>
      </c>
      <c r="D3743" t="s">
        <v>383</v>
      </c>
      <c r="E3743" t="s">
        <v>27</v>
      </c>
      <c r="F3743" t="s">
        <v>52</v>
      </c>
      <c r="G3743" t="s">
        <v>235</v>
      </c>
      <c r="H3743">
        <v>1</v>
      </c>
      <c r="I3743">
        <v>621.80999999999995</v>
      </c>
      <c r="J3743">
        <v>0.2</v>
      </c>
      <c r="K3743">
        <v>497.45</v>
      </c>
      <c r="L3743">
        <v>48.64</v>
      </c>
      <c r="M3743">
        <f t="shared" si="176"/>
        <v>497.44799999999998</v>
      </c>
      <c r="N3743" t="str">
        <f t="shared" si="174"/>
        <v>Q1</v>
      </c>
      <c r="O3743" s="2">
        <f t="shared" si="175"/>
        <v>9.7778671223238529</v>
      </c>
      <c r="P3743" t="str">
        <f>VLOOKUP(retail_sales_2023!C3743,customers!A:J,5,)</f>
        <v>Jaipur</v>
      </c>
      <c r="Q3743" t="str">
        <f>VLOOKUP(C3743,customers!A:J,10,0)</f>
        <v>Regular</v>
      </c>
    </row>
    <row r="3744" spans="1:17" x14ac:dyDescent="0.3">
      <c r="A3744" t="s">
        <v>4833</v>
      </c>
      <c r="B3744" s="1">
        <v>44929</v>
      </c>
      <c r="C3744" t="s">
        <v>809</v>
      </c>
      <c r="D3744" t="s">
        <v>810</v>
      </c>
      <c r="E3744" t="s">
        <v>33</v>
      </c>
      <c r="F3744" t="s">
        <v>81</v>
      </c>
      <c r="G3744" t="s">
        <v>158</v>
      </c>
      <c r="H3744">
        <v>4</v>
      </c>
      <c r="I3744">
        <v>1195.72</v>
      </c>
      <c r="J3744">
        <v>0.05</v>
      </c>
      <c r="K3744">
        <v>4543.74</v>
      </c>
      <c r="L3744">
        <v>1411.69</v>
      </c>
      <c r="M3744">
        <f t="shared" si="176"/>
        <v>4543.7359999999999</v>
      </c>
      <c r="N3744" t="str">
        <f t="shared" si="174"/>
        <v>Q1</v>
      </c>
      <c r="O3744" s="2">
        <f t="shared" si="175"/>
        <v>31.068899188774008</v>
      </c>
      <c r="P3744" t="str">
        <f>VLOOKUP(retail_sales_2023!C3744,customers!A:J,5,)</f>
        <v>Ahmedabad</v>
      </c>
      <c r="Q3744" t="str">
        <f>VLOOKUP(C3744,customers!A:J,10,0)</f>
        <v>Premium</v>
      </c>
    </row>
    <row r="3745" spans="1:17" x14ac:dyDescent="0.3">
      <c r="A3745" t="s">
        <v>4834</v>
      </c>
      <c r="B3745" s="1">
        <v>44978</v>
      </c>
      <c r="C3745" t="s">
        <v>567</v>
      </c>
      <c r="D3745" t="s">
        <v>568</v>
      </c>
      <c r="E3745" t="s">
        <v>27</v>
      </c>
      <c r="F3745" t="s">
        <v>28</v>
      </c>
      <c r="G3745" t="s">
        <v>61</v>
      </c>
      <c r="H3745">
        <v>1</v>
      </c>
      <c r="I3745">
        <v>2342.5300000000002</v>
      </c>
      <c r="J3745">
        <v>0.15</v>
      </c>
      <c r="K3745">
        <v>1991.15</v>
      </c>
      <c r="L3745">
        <v>349.73</v>
      </c>
      <c r="M3745">
        <f t="shared" si="176"/>
        <v>1991.1505000000002</v>
      </c>
      <c r="N3745" t="str">
        <f t="shared" si="174"/>
        <v>Q1</v>
      </c>
      <c r="O3745" s="2">
        <f t="shared" si="175"/>
        <v>17.564221680938154</v>
      </c>
      <c r="P3745" t="str">
        <f>VLOOKUP(retail_sales_2023!C3745,customers!A:J,5,)</f>
        <v>Amritsar</v>
      </c>
      <c r="Q3745" t="str">
        <f>VLOOKUP(C3745,customers!A:J,10,0)</f>
        <v>Premium</v>
      </c>
    </row>
    <row r="3746" spans="1:17" x14ac:dyDescent="0.3">
      <c r="A3746" t="s">
        <v>4835</v>
      </c>
      <c r="B3746" s="1">
        <v>44947</v>
      </c>
      <c r="C3746" t="s">
        <v>2454</v>
      </c>
      <c r="D3746" t="s">
        <v>2455</v>
      </c>
      <c r="E3746" t="s">
        <v>33</v>
      </c>
      <c r="F3746" t="s">
        <v>52</v>
      </c>
      <c r="G3746" t="s">
        <v>133</v>
      </c>
      <c r="H3746">
        <v>2</v>
      </c>
      <c r="I3746">
        <v>190.12</v>
      </c>
      <c r="J3746">
        <v>0.1</v>
      </c>
      <c r="K3746">
        <v>342.22</v>
      </c>
      <c r="L3746">
        <v>22.74</v>
      </c>
      <c r="M3746">
        <f t="shared" si="176"/>
        <v>342.21600000000001</v>
      </c>
      <c r="N3746" t="str">
        <f t="shared" si="174"/>
        <v>Q1</v>
      </c>
      <c r="O3746" s="2">
        <f t="shared" si="175"/>
        <v>6.6448483431710583</v>
      </c>
      <c r="P3746" t="str">
        <f>VLOOKUP(retail_sales_2023!C3746,customers!A:J,5,)</f>
        <v>Pune</v>
      </c>
      <c r="Q3746" t="str">
        <f>VLOOKUP(C3746,customers!A:J,10,0)</f>
        <v>Regular</v>
      </c>
    </row>
    <row r="3747" spans="1:17" x14ac:dyDescent="0.3">
      <c r="A3747" t="s">
        <v>4836</v>
      </c>
      <c r="B3747" s="1">
        <v>45141</v>
      </c>
      <c r="C3747" t="s">
        <v>886</v>
      </c>
      <c r="D3747" t="s">
        <v>887</v>
      </c>
      <c r="E3747" t="s">
        <v>21</v>
      </c>
      <c r="F3747" t="s">
        <v>16</v>
      </c>
      <c r="G3747" t="s">
        <v>171</v>
      </c>
      <c r="H3747">
        <v>3</v>
      </c>
      <c r="I3747">
        <v>875.15</v>
      </c>
      <c r="J3747">
        <v>0.05</v>
      </c>
      <c r="K3747">
        <v>2494.1799999999998</v>
      </c>
      <c r="L3747">
        <v>621.13</v>
      </c>
      <c r="M3747">
        <f t="shared" si="176"/>
        <v>2494.1774999999998</v>
      </c>
      <c r="N3747" t="str">
        <f t="shared" si="174"/>
        <v>Q3</v>
      </c>
      <c r="O3747" s="2">
        <f t="shared" si="175"/>
        <v>24.903174590446561</v>
      </c>
      <c r="P3747" t="str">
        <f>VLOOKUP(retail_sales_2023!C3747,customers!A:J,5,)</f>
        <v>Bhubaneswar</v>
      </c>
      <c r="Q3747" t="str">
        <f>VLOOKUP(C3747,customers!A:J,10,0)</f>
        <v>Premium</v>
      </c>
    </row>
    <row r="3748" spans="1:17" x14ac:dyDescent="0.3">
      <c r="A3748" t="s">
        <v>4837</v>
      </c>
      <c r="B3748" s="1">
        <v>44985</v>
      </c>
      <c r="C3748" t="s">
        <v>690</v>
      </c>
      <c r="D3748" t="s">
        <v>691</v>
      </c>
      <c r="E3748" t="s">
        <v>33</v>
      </c>
      <c r="F3748" t="s">
        <v>81</v>
      </c>
      <c r="G3748" t="s">
        <v>470</v>
      </c>
      <c r="H3748">
        <v>5</v>
      </c>
      <c r="I3748">
        <v>4177.1899999999996</v>
      </c>
      <c r="J3748">
        <v>0.1</v>
      </c>
      <c r="K3748">
        <v>18797.349999999999</v>
      </c>
      <c r="L3748">
        <v>6614.53</v>
      </c>
      <c r="M3748">
        <f t="shared" si="176"/>
        <v>18797.355</v>
      </c>
      <c r="N3748" t="str">
        <f t="shared" si="174"/>
        <v>Q1</v>
      </c>
      <c r="O3748" s="2">
        <f t="shared" si="175"/>
        <v>35.188630312251462</v>
      </c>
      <c r="P3748" t="str">
        <f>VLOOKUP(retail_sales_2023!C3748,customers!A:J,5,)</f>
        <v>Surat</v>
      </c>
      <c r="Q3748" t="str">
        <f>VLOOKUP(C3748,customers!A:J,10,0)</f>
        <v>Premium</v>
      </c>
    </row>
    <row r="3749" spans="1:17" x14ac:dyDescent="0.3">
      <c r="A3749" t="s">
        <v>4838</v>
      </c>
      <c r="B3749" s="1">
        <v>45118</v>
      </c>
      <c r="C3749" t="s">
        <v>1386</v>
      </c>
      <c r="D3749" t="s">
        <v>1387</v>
      </c>
      <c r="E3749" t="s">
        <v>21</v>
      </c>
      <c r="F3749" t="s">
        <v>52</v>
      </c>
      <c r="G3749" t="s">
        <v>133</v>
      </c>
      <c r="H3749">
        <v>7</v>
      </c>
      <c r="I3749">
        <v>758.27</v>
      </c>
      <c r="J3749">
        <v>0</v>
      </c>
      <c r="K3749">
        <v>5307.89</v>
      </c>
      <c r="L3749">
        <v>473.42</v>
      </c>
      <c r="M3749">
        <f t="shared" si="176"/>
        <v>5307.8899999999994</v>
      </c>
      <c r="N3749" t="str">
        <f t="shared" si="174"/>
        <v>Q3</v>
      </c>
      <c r="O3749" s="2">
        <f t="shared" si="175"/>
        <v>8.9191750394224449</v>
      </c>
      <c r="P3749" t="str">
        <f>VLOOKUP(retail_sales_2023!C3749,customers!A:J,5,)</f>
        <v>Patna</v>
      </c>
      <c r="Q3749" t="str">
        <f>VLOOKUP(C3749,customers!A:J,10,0)</f>
        <v>Premium</v>
      </c>
    </row>
    <row r="3750" spans="1:17" x14ac:dyDescent="0.3">
      <c r="A3750" t="s">
        <v>4839</v>
      </c>
      <c r="B3750" s="1">
        <v>44933</v>
      </c>
      <c r="C3750" t="s">
        <v>390</v>
      </c>
      <c r="D3750" t="s">
        <v>391</v>
      </c>
      <c r="E3750" t="s">
        <v>33</v>
      </c>
      <c r="F3750" t="s">
        <v>16</v>
      </c>
      <c r="G3750" t="s">
        <v>305</v>
      </c>
      <c r="H3750">
        <v>5</v>
      </c>
      <c r="I3750">
        <v>199.92</v>
      </c>
      <c r="J3750">
        <v>0</v>
      </c>
      <c r="K3750">
        <v>999.6</v>
      </c>
      <c r="L3750">
        <v>367.55</v>
      </c>
      <c r="M3750">
        <f t="shared" si="176"/>
        <v>999.59999999999991</v>
      </c>
      <c r="N3750" t="str">
        <f t="shared" si="174"/>
        <v>Q1</v>
      </c>
      <c r="O3750" s="2">
        <f t="shared" si="175"/>
        <v>36.769707883153266</v>
      </c>
      <c r="P3750" t="str">
        <f>VLOOKUP(retail_sales_2023!C3750,customers!A:J,5,)</f>
        <v>Mumbai</v>
      </c>
      <c r="Q3750" t="str">
        <f>VLOOKUP(C3750,customers!A:J,10,0)</f>
        <v>Occasional</v>
      </c>
    </row>
    <row r="3751" spans="1:17" x14ac:dyDescent="0.3">
      <c r="A3751" t="s">
        <v>4840</v>
      </c>
      <c r="B3751" s="1">
        <v>44988</v>
      </c>
      <c r="C3751" t="s">
        <v>99</v>
      </c>
      <c r="D3751" t="s">
        <v>100</v>
      </c>
      <c r="E3751" t="s">
        <v>15</v>
      </c>
      <c r="F3751" t="s">
        <v>43</v>
      </c>
      <c r="G3751" t="s">
        <v>282</v>
      </c>
      <c r="H3751">
        <v>2</v>
      </c>
      <c r="I3751">
        <v>32907.1</v>
      </c>
      <c r="J3751">
        <v>0.1</v>
      </c>
      <c r="K3751">
        <v>59232.78</v>
      </c>
      <c r="L3751">
        <v>7952.77</v>
      </c>
      <c r="M3751">
        <f t="shared" si="176"/>
        <v>59232.78</v>
      </c>
      <c r="N3751" t="str">
        <f t="shared" si="174"/>
        <v>Q1</v>
      </c>
      <c r="O3751" s="2">
        <f t="shared" si="175"/>
        <v>13.426298748767154</v>
      </c>
      <c r="P3751" t="str">
        <f>VLOOKUP(retail_sales_2023!C3751,customers!A:J,5,)</f>
        <v>Kochi</v>
      </c>
      <c r="Q3751" t="str">
        <f>VLOOKUP(C3751,customers!A:J,10,0)</f>
        <v>Regular</v>
      </c>
    </row>
    <row r="3752" spans="1:17" x14ac:dyDescent="0.3">
      <c r="A3752" t="s">
        <v>4841</v>
      </c>
      <c r="B3752" s="1">
        <v>45145</v>
      </c>
      <c r="C3752" t="s">
        <v>245</v>
      </c>
      <c r="D3752" t="s">
        <v>246</v>
      </c>
      <c r="E3752" t="s">
        <v>27</v>
      </c>
      <c r="F3752" t="s">
        <v>43</v>
      </c>
      <c r="G3752" t="s">
        <v>110</v>
      </c>
      <c r="H3752">
        <v>4</v>
      </c>
      <c r="I3752">
        <v>64357.43</v>
      </c>
      <c r="J3752">
        <v>0.1</v>
      </c>
      <c r="K3752">
        <v>231686.75</v>
      </c>
      <c r="L3752">
        <v>34641.050000000003</v>
      </c>
      <c r="M3752">
        <f t="shared" si="176"/>
        <v>231686.74799999999</v>
      </c>
      <c r="N3752" t="str">
        <f t="shared" si="174"/>
        <v>Q3</v>
      </c>
      <c r="O3752" s="2">
        <f t="shared" si="175"/>
        <v>14.951675052630332</v>
      </c>
      <c r="P3752" t="str">
        <f>VLOOKUP(retail_sales_2023!C3752,customers!A:J,5,)</f>
        <v>Chandigarh</v>
      </c>
      <c r="Q3752" t="str">
        <f>VLOOKUP(C3752,customers!A:J,10,0)</f>
        <v>Premium</v>
      </c>
    </row>
    <row r="3753" spans="1:17" x14ac:dyDescent="0.3">
      <c r="A3753" t="s">
        <v>4842</v>
      </c>
      <c r="B3753" s="1">
        <v>45188</v>
      </c>
      <c r="C3753" t="s">
        <v>59</v>
      </c>
      <c r="D3753" t="s">
        <v>60</v>
      </c>
      <c r="E3753" t="s">
        <v>33</v>
      </c>
      <c r="F3753" t="s">
        <v>52</v>
      </c>
      <c r="G3753" t="s">
        <v>133</v>
      </c>
      <c r="H3753">
        <v>2</v>
      </c>
      <c r="I3753">
        <v>581.25</v>
      </c>
      <c r="J3753">
        <v>0</v>
      </c>
      <c r="K3753">
        <v>1162.5</v>
      </c>
      <c r="L3753">
        <v>95.83</v>
      </c>
      <c r="M3753">
        <f t="shared" si="176"/>
        <v>1162.5</v>
      </c>
      <c r="N3753" t="str">
        <f t="shared" si="174"/>
        <v>Q3</v>
      </c>
      <c r="O3753" s="2">
        <f t="shared" si="175"/>
        <v>8.2434408602150544</v>
      </c>
      <c r="P3753" t="str">
        <f>VLOOKUP(retail_sales_2023!C3753,customers!A:J,5,)</f>
        <v>Nagpur</v>
      </c>
      <c r="Q3753" t="str">
        <f>VLOOKUP(C3753,customers!A:J,10,0)</f>
        <v>Premium</v>
      </c>
    </row>
    <row r="3754" spans="1:17" x14ac:dyDescent="0.3">
      <c r="A3754" t="s">
        <v>4843</v>
      </c>
      <c r="B3754" s="1">
        <v>45206</v>
      </c>
      <c r="C3754" t="s">
        <v>103</v>
      </c>
      <c r="D3754" t="s">
        <v>104</v>
      </c>
      <c r="E3754" t="s">
        <v>15</v>
      </c>
      <c r="F3754" t="s">
        <v>43</v>
      </c>
      <c r="G3754" t="s">
        <v>282</v>
      </c>
      <c r="H3754">
        <v>2</v>
      </c>
      <c r="I3754">
        <v>49344.91</v>
      </c>
      <c r="J3754">
        <v>0.05</v>
      </c>
      <c r="K3754">
        <v>93755.33</v>
      </c>
      <c r="L3754">
        <v>9650.84</v>
      </c>
      <c r="M3754">
        <f t="shared" si="176"/>
        <v>93755.328999999998</v>
      </c>
      <c r="N3754" t="str">
        <f t="shared" si="174"/>
        <v>Q4</v>
      </c>
      <c r="O3754" s="2">
        <f t="shared" si="175"/>
        <v>10.293644105353797</v>
      </c>
      <c r="P3754" t="str">
        <f>VLOOKUP(retail_sales_2023!C3754,customers!A:J,5,)</f>
        <v>Coimbatore</v>
      </c>
      <c r="Q3754" t="str">
        <f>VLOOKUP(C3754,customers!A:J,10,0)</f>
        <v>Regular</v>
      </c>
    </row>
    <row r="3755" spans="1:17" x14ac:dyDescent="0.3">
      <c r="A3755" t="s">
        <v>4844</v>
      </c>
      <c r="B3755" s="1">
        <v>45255</v>
      </c>
      <c r="C3755" t="s">
        <v>417</v>
      </c>
      <c r="D3755" t="s">
        <v>418</v>
      </c>
      <c r="E3755" t="s">
        <v>27</v>
      </c>
      <c r="F3755" t="s">
        <v>43</v>
      </c>
      <c r="G3755" t="s">
        <v>110</v>
      </c>
      <c r="H3755">
        <v>2</v>
      </c>
      <c r="I3755">
        <v>40947.32</v>
      </c>
      <c r="J3755">
        <v>0</v>
      </c>
      <c r="K3755">
        <v>81894.64</v>
      </c>
      <c r="L3755">
        <v>9030.64</v>
      </c>
      <c r="M3755">
        <f t="shared" si="176"/>
        <v>81894.64</v>
      </c>
      <c r="N3755" t="str">
        <f t="shared" si="174"/>
        <v>Q4</v>
      </c>
      <c r="O3755" s="2">
        <f t="shared" si="175"/>
        <v>11.027144145209014</v>
      </c>
      <c r="P3755" t="str">
        <f>VLOOKUP(retail_sales_2023!C3755,customers!A:J,5,)</f>
        <v>Lucknow</v>
      </c>
      <c r="Q3755" t="str">
        <f>VLOOKUP(C3755,customers!A:J,10,0)</f>
        <v>Occasional</v>
      </c>
    </row>
    <row r="3756" spans="1:17" x14ac:dyDescent="0.3">
      <c r="A3756" t="s">
        <v>4845</v>
      </c>
      <c r="B3756" s="1">
        <v>45274</v>
      </c>
      <c r="C3756" t="s">
        <v>960</v>
      </c>
      <c r="D3756" t="s">
        <v>961</v>
      </c>
      <c r="E3756" t="s">
        <v>27</v>
      </c>
      <c r="F3756" t="s">
        <v>43</v>
      </c>
      <c r="G3756" t="s">
        <v>243</v>
      </c>
      <c r="H3756">
        <v>1</v>
      </c>
      <c r="I3756">
        <v>3971.83</v>
      </c>
      <c r="J3756">
        <v>0.25</v>
      </c>
      <c r="K3756">
        <v>2978.87</v>
      </c>
      <c r="L3756">
        <v>258.52</v>
      </c>
      <c r="M3756">
        <f t="shared" si="176"/>
        <v>2978.8724999999999</v>
      </c>
      <c r="N3756" t="str">
        <f t="shared" si="174"/>
        <v>Q4</v>
      </c>
      <c r="O3756" s="2">
        <f t="shared" si="175"/>
        <v>8.6784586101441139</v>
      </c>
      <c r="P3756" t="str">
        <f>VLOOKUP(retail_sales_2023!C3756,customers!A:J,5,)</f>
        <v>Lucknow</v>
      </c>
      <c r="Q3756" t="str">
        <f>VLOOKUP(C3756,customers!A:J,10,0)</f>
        <v>Premium</v>
      </c>
    </row>
    <row r="3757" spans="1:17" x14ac:dyDescent="0.3">
      <c r="A3757" t="s">
        <v>4846</v>
      </c>
      <c r="B3757" s="1">
        <v>45106</v>
      </c>
      <c r="C3757" t="s">
        <v>388</v>
      </c>
      <c r="D3757" t="s">
        <v>1930</v>
      </c>
      <c r="E3757" t="s">
        <v>21</v>
      </c>
      <c r="F3757" t="s">
        <v>38</v>
      </c>
      <c r="G3757" t="s">
        <v>73</v>
      </c>
      <c r="H3757">
        <v>5</v>
      </c>
      <c r="I3757">
        <v>3648.3</v>
      </c>
      <c r="J3757">
        <v>0.05</v>
      </c>
      <c r="K3757">
        <v>17329.419999999998</v>
      </c>
      <c r="L3757">
        <v>4104.1400000000003</v>
      </c>
      <c r="M3757">
        <f t="shared" si="176"/>
        <v>17329.424999999999</v>
      </c>
      <c r="N3757" t="str">
        <f t="shared" si="174"/>
        <v>Q2</v>
      </c>
      <c r="O3757" s="2">
        <f t="shared" si="175"/>
        <v>23.683077679460713</v>
      </c>
      <c r="P3757" t="str">
        <f>VLOOKUP(retail_sales_2023!C3757,customers!A:J,5,)</f>
        <v>Patna</v>
      </c>
      <c r="Q3757" t="str">
        <f>VLOOKUP(C3757,customers!A:J,10,0)</f>
        <v>Premium</v>
      </c>
    </row>
    <row r="3758" spans="1:17" x14ac:dyDescent="0.3">
      <c r="A3758" t="s">
        <v>4847</v>
      </c>
      <c r="B3758" s="1">
        <v>45016</v>
      </c>
      <c r="C3758" t="s">
        <v>996</v>
      </c>
      <c r="D3758" t="s">
        <v>997</v>
      </c>
      <c r="E3758" t="s">
        <v>33</v>
      </c>
      <c r="F3758" t="s">
        <v>81</v>
      </c>
      <c r="G3758" t="s">
        <v>470</v>
      </c>
      <c r="H3758">
        <v>5</v>
      </c>
      <c r="I3758">
        <v>415.58</v>
      </c>
      <c r="J3758">
        <v>0.15</v>
      </c>
      <c r="K3758">
        <v>1766.21</v>
      </c>
      <c r="L3758">
        <v>-132.15</v>
      </c>
      <c r="M3758">
        <f t="shared" si="176"/>
        <v>1766.2149999999999</v>
      </c>
      <c r="N3758" t="str">
        <f t="shared" si="174"/>
        <v>Q1</v>
      </c>
      <c r="O3758" s="2">
        <f t="shared" si="175"/>
        <v>-7.4821227373868346</v>
      </c>
      <c r="P3758" t="str">
        <f>VLOOKUP(retail_sales_2023!C3758,customers!A:J,5,)</f>
        <v>Ahmedabad</v>
      </c>
      <c r="Q3758" t="str">
        <f>VLOOKUP(C3758,customers!A:J,10,0)</f>
        <v>Premium</v>
      </c>
    </row>
    <row r="3759" spans="1:17" x14ac:dyDescent="0.3">
      <c r="A3759" t="s">
        <v>4848</v>
      </c>
      <c r="B3759" s="1">
        <v>45242</v>
      </c>
      <c r="C3759" t="s">
        <v>1365</v>
      </c>
      <c r="D3759" t="s">
        <v>1366</v>
      </c>
      <c r="E3759" t="s">
        <v>27</v>
      </c>
      <c r="F3759" t="s">
        <v>52</v>
      </c>
      <c r="G3759" t="s">
        <v>133</v>
      </c>
      <c r="H3759">
        <v>9</v>
      </c>
      <c r="I3759">
        <v>380.54</v>
      </c>
      <c r="J3759">
        <v>0.15</v>
      </c>
      <c r="K3759">
        <v>2911.13</v>
      </c>
      <c r="L3759">
        <v>166.59</v>
      </c>
      <c r="M3759">
        <f t="shared" si="176"/>
        <v>2911.1309999999999</v>
      </c>
      <c r="N3759" t="str">
        <f t="shared" si="174"/>
        <v>Q4</v>
      </c>
      <c r="O3759" s="2">
        <f t="shared" si="175"/>
        <v>5.72252012105265</v>
      </c>
      <c r="P3759" t="str">
        <f>VLOOKUP(retail_sales_2023!C3759,customers!A:J,5,)</f>
        <v>Lucknow</v>
      </c>
      <c r="Q3759" t="str">
        <f>VLOOKUP(C3759,customers!A:J,10,0)</f>
        <v>Premium</v>
      </c>
    </row>
    <row r="3760" spans="1:17" x14ac:dyDescent="0.3">
      <c r="A3760" t="s">
        <v>4849</v>
      </c>
      <c r="B3760" s="1">
        <v>45032</v>
      </c>
      <c r="C3760" t="s">
        <v>1016</v>
      </c>
      <c r="D3760" t="s">
        <v>1017</v>
      </c>
      <c r="E3760" t="s">
        <v>21</v>
      </c>
      <c r="F3760" t="s">
        <v>28</v>
      </c>
      <c r="G3760" t="s">
        <v>29</v>
      </c>
      <c r="H3760">
        <v>5</v>
      </c>
      <c r="I3760">
        <v>3435.34</v>
      </c>
      <c r="J3760">
        <v>0</v>
      </c>
      <c r="K3760">
        <v>17176.7</v>
      </c>
      <c r="L3760">
        <v>-2340.54</v>
      </c>
      <c r="M3760">
        <f t="shared" si="176"/>
        <v>17176.7</v>
      </c>
      <c r="N3760" t="str">
        <f t="shared" si="174"/>
        <v>Q2</v>
      </c>
      <c r="O3760" s="2">
        <f t="shared" si="175"/>
        <v>-13.626249512420896</v>
      </c>
      <c r="P3760" t="str">
        <f>VLOOKUP(retail_sales_2023!C3760,customers!A:J,5,)</f>
        <v>Kolkata</v>
      </c>
      <c r="Q3760" t="str">
        <f>VLOOKUP(C3760,customers!A:J,10,0)</f>
        <v>Regular</v>
      </c>
    </row>
    <row r="3761" spans="1:17" x14ac:dyDescent="0.3">
      <c r="A3761" t="s">
        <v>4850</v>
      </c>
      <c r="B3761" s="1">
        <v>45159</v>
      </c>
      <c r="C3761" t="s">
        <v>1878</v>
      </c>
      <c r="D3761" t="s">
        <v>1879</v>
      </c>
      <c r="E3761" t="s">
        <v>33</v>
      </c>
      <c r="F3761" t="s">
        <v>38</v>
      </c>
      <c r="G3761" t="s">
        <v>39</v>
      </c>
      <c r="H3761">
        <v>1</v>
      </c>
      <c r="I3761">
        <v>3596.26</v>
      </c>
      <c r="J3761">
        <v>0</v>
      </c>
      <c r="K3761">
        <v>3596.26</v>
      </c>
      <c r="L3761">
        <v>1114.46</v>
      </c>
      <c r="M3761">
        <f t="shared" si="176"/>
        <v>3596.26</v>
      </c>
      <c r="N3761" t="str">
        <f t="shared" si="174"/>
        <v>Q3</v>
      </c>
      <c r="O3761" s="2">
        <f t="shared" si="175"/>
        <v>30.989416782991221</v>
      </c>
      <c r="P3761" t="str">
        <f>VLOOKUP(retail_sales_2023!C3761,customers!A:J,5,)</f>
        <v>Mumbai</v>
      </c>
      <c r="Q3761" t="str">
        <f>VLOOKUP(C3761,customers!A:J,10,0)</f>
        <v>Regular</v>
      </c>
    </row>
    <row r="3762" spans="1:17" x14ac:dyDescent="0.3">
      <c r="A3762" t="s">
        <v>4851</v>
      </c>
      <c r="B3762" s="1">
        <v>45248</v>
      </c>
      <c r="C3762" t="s">
        <v>2454</v>
      </c>
      <c r="D3762" t="s">
        <v>2455</v>
      </c>
      <c r="E3762" t="s">
        <v>33</v>
      </c>
      <c r="F3762" t="s">
        <v>52</v>
      </c>
      <c r="G3762" t="s">
        <v>169</v>
      </c>
      <c r="H3762">
        <v>4</v>
      </c>
      <c r="I3762">
        <v>703.62</v>
      </c>
      <c r="J3762">
        <v>0</v>
      </c>
      <c r="K3762">
        <v>2814.48</v>
      </c>
      <c r="L3762">
        <v>248.61</v>
      </c>
      <c r="M3762">
        <f t="shared" si="176"/>
        <v>2814.48</v>
      </c>
      <c r="N3762" t="str">
        <f t="shared" si="174"/>
        <v>Q4</v>
      </c>
      <c r="O3762" s="2">
        <f t="shared" si="175"/>
        <v>8.833248060032405</v>
      </c>
      <c r="P3762" t="str">
        <f>VLOOKUP(retail_sales_2023!C3762,customers!A:J,5,)</f>
        <v>Pune</v>
      </c>
      <c r="Q3762" t="str">
        <f>VLOOKUP(C3762,customers!A:J,10,0)</f>
        <v>Regular</v>
      </c>
    </row>
    <row r="3763" spans="1:17" x14ac:dyDescent="0.3">
      <c r="A3763" t="s">
        <v>4852</v>
      </c>
      <c r="B3763" s="1">
        <v>45105</v>
      </c>
      <c r="C3763" t="s">
        <v>595</v>
      </c>
      <c r="D3763" t="s">
        <v>596</v>
      </c>
      <c r="E3763" t="s">
        <v>27</v>
      </c>
      <c r="F3763" t="s">
        <v>52</v>
      </c>
      <c r="G3763" t="s">
        <v>226</v>
      </c>
      <c r="H3763">
        <v>4</v>
      </c>
      <c r="I3763">
        <v>273.88</v>
      </c>
      <c r="J3763">
        <v>0.1</v>
      </c>
      <c r="K3763">
        <v>985.97</v>
      </c>
      <c r="L3763">
        <v>90.43</v>
      </c>
      <c r="M3763">
        <f t="shared" si="176"/>
        <v>985.96799999999996</v>
      </c>
      <c r="N3763" t="str">
        <f t="shared" si="174"/>
        <v>Q2</v>
      </c>
      <c r="O3763" s="2">
        <f t="shared" si="175"/>
        <v>9.1716786514802688</v>
      </c>
      <c r="P3763" t="str">
        <f>VLOOKUP(retail_sales_2023!C3763,customers!A:J,5,)</f>
        <v>Lucknow</v>
      </c>
      <c r="Q3763" t="str">
        <f>VLOOKUP(C3763,customers!A:J,10,0)</f>
        <v>Occasional</v>
      </c>
    </row>
    <row r="3764" spans="1:17" x14ac:dyDescent="0.3">
      <c r="A3764" t="s">
        <v>4853</v>
      </c>
      <c r="B3764" s="1">
        <v>44999</v>
      </c>
      <c r="C3764" t="s">
        <v>842</v>
      </c>
      <c r="D3764" t="s">
        <v>843</v>
      </c>
      <c r="E3764" t="s">
        <v>33</v>
      </c>
      <c r="F3764" t="s">
        <v>52</v>
      </c>
      <c r="G3764" t="s">
        <v>169</v>
      </c>
      <c r="H3764">
        <v>4</v>
      </c>
      <c r="I3764">
        <v>733.06</v>
      </c>
      <c r="J3764">
        <v>0</v>
      </c>
      <c r="K3764">
        <v>2932.24</v>
      </c>
      <c r="L3764">
        <v>223.77</v>
      </c>
      <c r="M3764">
        <f t="shared" si="176"/>
        <v>2932.24</v>
      </c>
      <c r="N3764" t="str">
        <f t="shared" si="174"/>
        <v>Q1</v>
      </c>
      <c r="O3764" s="2">
        <f t="shared" si="175"/>
        <v>7.6313671459362133</v>
      </c>
      <c r="P3764" t="str">
        <f>VLOOKUP(retail_sales_2023!C3764,customers!A:J,5,)</f>
        <v>Mumbai</v>
      </c>
      <c r="Q3764" t="str">
        <f>VLOOKUP(C3764,customers!A:J,10,0)</f>
        <v>Occasional</v>
      </c>
    </row>
    <row r="3765" spans="1:17" x14ac:dyDescent="0.3">
      <c r="A3765" t="s">
        <v>4854</v>
      </c>
      <c r="B3765" s="1">
        <v>45263</v>
      </c>
      <c r="C3765" t="s">
        <v>450</v>
      </c>
      <c r="D3765" t="s">
        <v>451</v>
      </c>
      <c r="E3765" t="s">
        <v>21</v>
      </c>
      <c r="F3765" t="s">
        <v>38</v>
      </c>
      <c r="G3765" t="s">
        <v>456</v>
      </c>
      <c r="H3765">
        <v>2</v>
      </c>
      <c r="I3765">
        <v>2245.29</v>
      </c>
      <c r="J3765">
        <v>0.1</v>
      </c>
      <c r="K3765">
        <v>4041.52</v>
      </c>
      <c r="L3765">
        <v>1130.83</v>
      </c>
      <c r="M3765">
        <f t="shared" si="176"/>
        <v>4041.5219999999999</v>
      </c>
      <c r="N3765" t="str">
        <f t="shared" si="174"/>
        <v>Q4</v>
      </c>
      <c r="O3765" s="2">
        <f t="shared" si="175"/>
        <v>27.980314337180069</v>
      </c>
      <c r="P3765" t="str">
        <f>VLOOKUP(retail_sales_2023!C3765,customers!A:J,5,)</f>
        <v>Bhubaneswar</v>
      </c>
      <c r="Q3765" t="str">
        <f>VLOOKUP(C3765,customers!A:J,10,0)</f>
        <v>Regular</v>
      </c>
    </row>
    <row r="3766" spans="1:17" x14ac:dyDescent="0.3">
      <c r="A3766" t="s">
        <v>4855</v>
      </c>
      <c r="B3766" s="1">
        <v>45099</v>
      </c>
      <c r="C3766" t="s">
        <v>1044</v>
      </c>
      <c r="D3766" t="s">
        <v>1045</v>
      </c>
      <c r="E3766" t="s">
        <v>33</v>
      </c>
      <c r="F3766" t="s">
        <v>52</v>
      </c>
      <c r="G3766" t="s">
        <v>200</v>
      </c>
      <c r="H3766">
        <v>10</v>
      </c>
      <c r="I3766">
        <v>741.69</v>
      </c>
      <c r="J3766">
        <v>0.05</v>
      </c>
      <c r="K3766">
        <v>7046.06</v>
      </c>
      <c r="L3766">
        <v>497.4</v>
      </c>
      <c r="M3766">
        <f t="shared" si="176"/>
        <v>7046.0550000000003</v>
      </c>
      <c r="N3766" t="str">
        <f t="shared" si="174"/>
        <v>Q2</v>
      </c>
      <c r="O3766" s="2">
        <f t="shared" si="175"/>
        <v>7.059264326446268</v>
      </c>
      <c r="P3766" t="str">
        <f>VLOOKUP(retail_sales_2023!C3766,customers!A:J,5,)</f>
        <v>Ahmedabad</v>
      </c>
      <c r="Q3766" t="str">
        <f>VLOOKUP(C3766,customers!A:J,10,0)</f>
        <v>Premium</v>
      </c>
    </row>
    <row r="3767" spans="1:17" x14ac:dyDescent="0.3">
      <c r="A3767" t="s">
        <v>4856</v>
      </c>
      <c r="B3767" s="1">
        <v>45093</v>
      </c>
      <c r="C3767" t="s">
        <v>732</v>
      </c>
      <c r="D3767" t="s">
        <v>733</v>
      </c>
      <c r="E3767" t="s">
        <v>15</v>
      </c>
      <c r="F3767" t="s">
        <v>22</v>
      </c>
      <c r="G3767" t="s">
        <v>182</v>
      </c>
      <c r="H3767">
        <v>1</v>
      </c>
      <c r="I3767">
        <v>33182.050000000003</v>
      </c>
      <c r="J3767">
        <v>0.05</v>
      </c>
      <c r="K3767">
        <v>31522.95</v>
      </c>
      <c r="L3767">
        <v>9130.25</v>
      </c>
      <c r="M3767">
        <f t="shared" si="176"/>
        <v>31522.947500000002</v>
      </c>
      <c r="N3767" t="str">
        <f t="shared" si="174"/>
        <v>Q2</v>
      </c>
      <c r="O3767" s="2">
        <f t="shared" si="175"/>
        <v>28.963818424354322</v>
      </c>
      <c r="P3767" t="str">
        <f>VLOOKUP(retail_sales_2023!C3767,customers!A:J,5,)</f>
        <v>Kochi</v>
      </c>
      <c r="Q3767" t="str">
        <f>VLOOKUP(C3767,customers!A:J,10,0)</f>
        <v>Occasional</v>
      </c>
    </row>
    <row r="3768" spans="1:17" x14ac:dyDescent="0.3">
      <c r="A3768" t="s">
        <v>4857</v>
      </c>
      <c r="B3768" s="1">
        <v>45030</v>
      </c>
      <c r="C3768" t="s">
        <v>1255</v>
      </c>
      <c r="D3768" t="s">
        <v>1256</v>
      </c>
      <c r="E3768" t="s">
        <v>27</v>
      </c>
      <c r="F3768" t="s">
        <v>38</v>
      </c>
      <c r="G3768" t="s">
        <v>90</v>
      </c>
      <c r="H3768">
        <v>5</v>
      </c>
      <c r="I3768">
        <v>433.68</v>
      </c>
      <c r="J3768">
        <v>0.25</v>
      </c>
      <c r="K3768">
        <v>1626.3</v>
      </c>
      <c r="L3768">
        <v>359.7</v>
      </c>
      <c r="M3768">
        <f t="shared" si="176"/>
        <v>1626.3000000000002</v>
      </c>
      <c r="N3768" t="str">
        <f t="shared" si="174"/>
        <v>Q2</v>
      </c>
      <c r="O3768" s="2">
        <f t="shared" si="175"/>
        <v>22.117690463014203</v>
      </c>
      <c r="P3768" t="str">
        <f>VLOOKUP(retail_sales_2023!C3768,customers!A:J,5,)</f>
        <v>Chandigarh</v>
      </c>
      <c r="Q3768" t="str">
        <f>VLOOKUP(C3768,customers!A:J,10,0)</f>
        <v>Regular</v>
      </c>
    </row>
    <row r="3769" spans="1:17" x14ac:dyDescent="0.3">
      <c r="A3769" t="s">
        <v>4858</v>
      </c>
      <c r="B3769" s="1">
        <v>45050</v>
      </c>
      <c r="C3769" t="s">
        <v>126</v>
      </c>
      <c r="D3769" t="s">
        <v>127</v>
      </c>
      <c r="E3769" t="s">
        <v>15</v>
      </c>
      <c r="F3769" t="s">
        <v>43</v>
      </c>
      <c r="G3769" t="s">
        <v>128</v>
      </c>
      <c r="H3769">
        <v>3</v>
      </c>
      <c r="I3769">
        <v>43304.3</v>
      </c>
      <c r="J3769">
        <v>0.05</v>
      </c>
      <c r="K3769">
        <v>123417.26</v>
      </c>
      <c r="L3769">
        <v>17891.23</v>
      </c>
      <c r="M3769">
        <f t="shared" si="176"/>
        <v>123417.255</v>
      </c>
      <c r="N3769" t="str">
        <f t="shared" si="174"/>
        <v>Q2</v>
      </c>
      <c r="O3769" s="2">
        <f t="shared" si="175"/>
        <v>14.496538004489809</v>
      </c>
      <c r="P3769" t="str">
        <f>VLOOKUP(retail_sales_2023!C3769,customers!A:J,5,)</f>
        <v>Coimbatore</v>
      </c>
      <c r="Q3769" t="str">
        <f>VLOOKUP(C3769,customers!A:J,10,0)</f>
        <v>Premium</v>
      </c>
    </row>
    <row r="3770" spans="1:17" x14ac:dyDescent="0.3">
      <c r="A3770" t="s">
        <v>4859</v>
      </c>
      <c r="B3770" s="1">
        <v>44967</v>
      </c>
      <c r="C3770" t="s">
        <v>1906</v>
      </c>
      <c r="D3770" t="s">
        <v>1907</v>
      </c>
      <c r="E3770" t="s">
        <v>27</v>
      </c>
      <c r="F3770" t="s">
        <v>43</v>
      </c>
      <c r="G3770" t="s">
        <v>282</v>
      </c>
      <c r="H3770">
        <v>3</v>
      </c>
      <c r="I3770">
        <v>77956.52</v>
      </c>
      <c r="J3770">
        <v>0</v>
      </c>
      <c r="K3770">
        <v>233869.56</v>
      </c>
      <c r="L3770">
        <v>22033.77</v>
      </c>
      <c r="M3770">
        <f t="shared" si="176"/>
        <v>233869.56</v>
      </c>
      <c r="N3770" t="str">
        <f t="shared" si="174"/>
        <v>Q1</v>
      </c>
      <c r="O3770" s="2">
        <f t="shared" si="175"/>
        <v>9.4213928482184688</v>
      </c>
      <c r="P3770" t="str">
        <f>VLOOKUP(retail_sales_2023!C3770,customers!A:J,5,)</f>
        <v>Amritsar</v>
      </c>
      <c r="Q3770" t="str">
        <f>VLOOKUP(C3770,customers!A:J,10,0)</f>
        <v>Regular</v>
      </c>
    </row>
    <row r="3771" spans="1:17" x14ac:dyDescent="0.3">
      <c r="A3771" t="s">
        <v>4860</v>
      </c>
      <c r="B3771" s="1">
        <v>45256</v>
      </c>
      <c r="C3771" t="s">
        <v>1199</v>
      </c>
      <c r="D3771" t="s">
        <v>1200</v>
      </c>
      <c r="E3771" t="s">
        <v>21</v>
      </c>
      <c r="F3771" t="s">
        <v>22</v>
      </c>
      <c r="G3771" t="s">
        <v>146</v>
      </c>
      <c r="H3771">
        <v>4</v>
      </c>
      <c r="I3771">
        <v>4759.33</v>
      </c>
      <c r="J3771">
        <v>0</v>
      </c>
      <c r="K3771">
        <v>19037.32</v>
      </c>
      <c r="L3771">
        <v>4623.7299999999996</v>
      </c>
      <c r="M3771">
        <f t="shared" si="176"/>
        <v>19037.32</v>
      </c>
      <c r="N3771" t="str">
        <f t="shared" si="174"/>
        <v>Q4</v>
      </c>
      <c r="O3771" s="2">
        <f t="shared" si="175"/>
        <v>24.287714867428818</v>
      </c>
      <c r="P3771" t="str">
        <f>VLOOKUP(retail_sales_2023!C3771,customers!A:J,5,)</f>
        <v>Bhubaneswar</v>
      </c>
      <c r="Q3771" t="str">
        <f>VLOOKUP(C3771,customers!A:J,10,0)</f>
        <v>Premium</v>
      </c>
    </row>
    <row r="3772" spans="1:17" x14ac:dyDescent="0.3">
      <c r="A3772" t="s">
        <v>4861</v>
      </c>
      <c r="B3772" s="1">
        <v>45062</v>
      </c>
      <c r="C3772" t="s">
        <v>895</v>
      </c>
      <c r="D3772" t="s">
        <v>896</v>
      </c>
      <c r="E3772" t="s">
        <v>15</v>
      </c>
      <c r="F3772" t="s">
        <v>81</v>
      </c>
      <c r="G3772" t="s">
        <v>158</v>
      </c>
      <c r="H3772">
        <v>4</v>
      </c>
      <c r="I3772">
        <v>1276.6099999999999</v>
      </c>
      <c r="J3772">
        <v>0</v>
      </c>
      <c r="K3772">
        <v>5106.4399999999996</v>
      </c>
      <c r="L3772">
        <v>1139.8</v>
      </c>
      <c r="M3772">
        <f t="shared" si="176"/>
        <v>5106.4399999999996</v>
      </c>
      <c r="N3772" t="str">
        <f t="shared" si="174"/>
        <v>Q2</v>
      </c>
      <c r="O3772" s="2">
        <f t="shared" si="175"/>
        <v>22.320834084019396</v>
      </c>
      <c r="P3772" t="str">
        <f>VLOOKUP(retail_sales_2023!C3772,customers!A:J,5,)</f>
        <v>Hyderabad</v>
      </c>
      <c r="Q3772" t="str">
        <f>VLOOKUP(C3772,customers!A:J,10,0)</f>
        <v>Regular</v>
      </c>
    </row>
    <row r="3773" spans="1:17" x14ac:dyDescent="0.3">
      <c r="A3773" t="s">
        <v>4862</v>
      </c>
      <c r="B3773" s="1">
        <v>45052</v>
      </c>
      <c r="C3773" t="s">
        <v>510</v>
      </c>
      <c r="D3773" t="s">
        <v>511</v>
      </c>
      <c r="E3773" t="s">
        <v>21</v>
      </c>
      <c r="F3773" t="s">
        <v>38</v>
      </c>
      <c r="G3773" t="s">
        <v>39</v>
      </c>
      <c r="H3773">
        <v>3</v>
      </c>
      <c r="I3773">
        <v>3856.03</v>
      </c>
      <c r="J3773">
        <v>0.15</v>
      </c>
      <c r="K3773">
        <v>9832.8799999999992</v>
      </c>
      <c r="L3773">
        <v>3313.07</v>
      </c>
      <c r="M3773">
        <f t="shared" si="176"/>
        <v>9832.8765000000003</v>
      </c>
      <c r="N3773" t="str">
        <f t="shared" si="174"/>
        <v>Q2</v>
      </c>
      <c r="O3773" s="2">
        <f t="shared" si="175"/>
        <v>33.693790628991714</v>
      </c>
      <c r="P3773" t="str">
        <f>VLOOKUP(retail_sales_2023!C3773,customers!A:J,5,)</f>
        <v>Ranchi</v>
      </c>
      <c r="Q3773" t="str">
        <f>VLOOKUP(C3773,customers!A:J,10,0)</f>
        <v>Premium</v>
      </c>
    </row>
    <row r="3774" spans="1:17" x14ac:dyDescent="0.3">
      <c r="A3774" t="s">
        <v>4863</v>
      </c>
      <c r="B3774" s="1">
        <v>44972</v>
      </c>
      <c r="C3774" t="s">
        <v>879</v>
      </c>
      <c r="D3774" t="s">
        <v>880</v>
      </c>
      <c r="E3774" t="s">
        <v>21</v>
      </c>
      <c r="F3774" t="s">
        <v>81</v>
      </c>
      <c r="G3774" t="s">
        <v>264</v>
      </c>
      <c r="H3774">
        <v>3</v>
      </c>
      <c r="I3774">
        <v>2744.31</v>
      </c>
      <c r="J3774">
        <v>0</v>
      </c>
      <c r="K3774">
        <v>8232.93</v>
      </c>
      <c r="L3774">
        <v>-562.28</v>
      </c>
      <c r="M3774">
        <f t="shared" si="176"/>
        <v>8232.93</v>
      </c>
      <c r="N3774" t="str">
        <f t="shared" si="174"/>
        <v>Q1</v>
      </c>
      <c r="O3774" s="2">
        <f t="shared" si="175"/>
        <v>-6.8296463106087373</v>
      </c>
      <c r="P3774" t="str">
        <f>VLOOKUP(retail_sales_2023!C3774,customers!A:J,5,)</f>
        <v>Patna</v>
      </c>
      <c r="Q3774" t="str">
        <f>VLOOKUP(C3774,customers!A:J,10,0)</f>
        <v>Occasional</v>
      </c>
    </row>
    <row r="3775" spans="1:17" x14ac:dyDescent="0.3">
      <c r="A3775" t="s">
        <v>4864</v>
      </c>
      <c r="B3775" s="1">
        <v>45286</v>
      </c>
      <c r="C3775" t="s">
        <v>716</v>
      </c>
      <c r="D3775" t="s">
        <v>717</v>
      </c>
      <c r="E3775" t="s">
        <v>33</v>
      </c>
      <c r="F3775" t="s">
        <v>81</v>
      </c>
      <c r="G3775" t="s">
        <v>105</v>
      </c>
      <c r="H3775">
        <v>3</v>
      </c>
      <c r="I3775">
        <v>3950.86</v>
      </c>
      <c r="J3775">
        <v>0</v>
      </c>
      <c r="K3775">
        <v>11852.58</v>
      </c>
      <c r="L3775">
        <v>3020.48</v>
      </c>
      <c r="M3775">
        <f t="shared" si="176"/>
        <v>11852.58</v>
      </c>
      <c r="N3775" t="str">
        <f t="shared" si="174"/>
        <v>Q4</v>
      </c>
      <c r="O3775" s="2">
        <f t="shared" si="175"/>
        <v>25.483734343071298</v>
      </c>
      <c r="P3775" t="str">
        <f>VLOOKUP(retail_sales_2023!C3775,customers!A:J,5,)</f>
        <v>Ahmedabad</v>
      </c>
      <c r="Q3775" t="str">
        <f>VLOOKUP(C3775,customers!A:J,10,0)</f>
        <v>Premium</v>
      </c>
    </row>
    <row r="3776" spans="1:17" x14ac:dyDescent="0.3">
      <c r="A3776" t="s">
        <v>4865</v>
      </c>
      <c r="B3776" s="1">
        <v>44948</v>
      </c>
      <c r="C3776" t="s">
        <v>2062</v>
      </c>
      <c r="D3776" t="s">
        <v>2063</v>
      </c>
      <c r="E3776" t="s">
        <v>15</v>
      </c>
      <c r="F3776" t="s">
        <v>38</v>
      </c>
      <c r="G3776" t="s">
        <v>48</v>
      </c>
      <c r="H3776">
        <v>2</v>
      </c>
      <c r="I3776">
        <v>3955.49</v>
      </c>
      <c r="J3776">
        <v>0.05</v>
      </c>
      <c r="K3776">
        <v>7515.43</v>
      </c>
      <c r="L3776">
        <v>1542.45</v>
      </c>
      <c r="M3776">
        <f t="shared" si="176"/>
        <v>7515.4309999999996</v>
      </c>
      <c r="N3776" t="str">
        <f t="shared" si="174"/>
        <v>Q1</v>
      </c>
      <c r="O3776" s="2">
        <f t="shared" si="175"/>
        <v>20.523775752019514</v>
      </c>
      <c r="P3776" t="str">
        <f>VLOOKUP(retail_sales_2023!C3776,customers!A:J,5,)</f>
        <v>Chennai</v>
      </c>
      <c r="Q3776" t="str">
        <f>VLOOKUP(C3776,customers!A:J,10,0)</f>
        <v>Premium</v>
      </c>
    </row>
    <row r="3777" spans="1:17" x14ac:dyDescent="0.3">
      <c r="A3777" t="s">
        <v>4866</v>
      </c>
      <c r="B3777" s="1">
        <v>45244</v>
      </c>
      <c r="C3777" t="s">
        <v>364</v>
      </c>
      <c r="D3777" t="s">
        <v>365</v>
      </c>
      <c r="E3777" t="s">
        <v>15</v>
      </c>
      <c r="F3777" t="s">
        <v>52</v>
      </c>
      <c r="G3777" t="s">
        <v>200</v>
      </c>
      <c r="H3777">
        <v>1</v>
      </c>
      <c r="I3777">
        <v>709.87</v>
      </c>
      <c r="J3777">
        <v>0</v>
      </c>
      <c r="K3777">
        <v>709.87</v>
      </c>
      <c r="L3777">
        <v>60.47</v>
      </c>
      <c r="M3777">
        <f t="shared" si="176"/>
        <v>709.87</v>
      </c>
      <c r="N3777" t="str">
        <f t="shared" si="174"/>
        <v>Q4</v>
      </c>
      <c r="O3777" s="2">
        <f t="shared" si="175"/>
        <v>8.5184611266851675</v>
      </c>
      <c r="P3777" t="str">
        <f>VLOOKUP(retail_sales_2023!C3777,customers!A:J,5,)</f>
        <v>Bengaluru</v>
      </c>
      <c r="Q3777" t="str">
        <f>VLOOKUP(C3777,customers!A:J,10,0)</f>
        <v>Regular</v>
      </c>
    </row>
    <row r="3778" spans="1:17" x14ac:dyDescent="0.3">
      <c r="A3778" t="s">
        <v>4867</v>
      </c>
      <c r="B3778" s="1">
        <v>45123</v>
      </c>
      <c r="C3778" t="s">
        <v>257</v>
      </c>
      <c r="D3778" t="s">
        <v>258</v>
      </c>
      <c r="E3778" t="s">
        <v>27</v>
      </c>
      <c r="F3778" t="s">
        <v>28</v>
      </c>
      <c r="G3778" t="s">
        <v>466</v>
      </c>
      <c r="H3778">
        <v>4</v>
      </c>
      <c r="I3778">
        <v>5661.3</v>
      </c>
      <c r="J3778">
        <v>0.2</v>
      </c>
      <c r="K3778">
        <v>18116.16</v>
      </c>
      <c r="L3778">
        <v>4851.7</v>
      </c>
      <c r="M3778">
        <f t="shared" si="176"/>
        <v>18116.16</v>
      </c>
      <c r="N3778" t="str">
        <f t="shared" si="174"/>
        <v>Q3</v>
      </c>
      <c r="O3778" s="2">
        <f t="shared" si="175"/>
        <v>26.781061770264781</v>
      </c>
      <c r="P3778" t="str">
        <f>VLOOKUP(retail_sales_2023!C3778,customers!A:J,5,)</f>
        <v>Delhi</v>
      </c>
      <c r="Q3778" t="str">
        <f>VLOOKUP(C3778,customers!A:J,10,0)</f>
        <v>Regular</v>
      </c>
    </row>
    <row r="3779" spans="1:17" x14ac:dyDescent="0.3">
      <c r="A3779" t="s">
        <v>4868</v>
      </c>
      <c r="B3779" s="1">
        <v>45070</v>
      </c>
      <c r="C3779" t="s">
        <v>716</v>
      </c>
      <c r="D3779" t="s">
        <v>717</v>
      </c>
      <c r="E3779" t="s">
        <v>33</v>
      </c>
      <c r="F3779" t="s">
        <v>22</v>
      </c>
      <c r="G3779" t="s">
        <v>423</v>
      </c>
      <c r="H3779">
        <v>3</v>
      </c>
      <c r="I3779">
        <v>2487.88</v>
      </c>
      <c r="J3779">
        <v>0.1</v>
      </c>
      <c r="K3779">
        <v>6717.28</v>
      </c>
      <c r="L3779">
        <v>1777.25</v>
      </c>
      <c r="M3779">
        <f t="shared" si="176"/>
        <v>6717.2760000000007</v>
      </c>
      <c r="N3779" t="str">
        <f t="shared" ref="N3779:N3842" si="177">"Q"&amp;ROUNDUP(MONTH(B3779)/3,0)</f>
        <v>Q2</v>
      </c>
      <c r="O3779" s="2">
        <f t="shared" ref="O3779:O3842" si="178">(L3779/K3779)*100</f>
        <v>26.457881761665437</v>
      </c>
      <c r="P3779" t="str">
        <f>VLOOKUP(retail_sales_2023!C3779,customers!A:J,5,)</f>
        <v>Ahmedabad</v>
      </c>
      <c r="Q3779" t="str">
        <f>VLOOKUP(C3779,customers!A:J,10,0)</f>
        <v>Premium</v>
      </c>
    </row>
    <row r="3780" spans="1:17" x14ac:dyDescent="0.3">
      <c r="A3780" t="s">
        <v>4869</v>
      </c>
      <c r="B3780" s="1">
        <v>45089</v>
      </c>
      <c r="C3780" t="s">
        <v>327</v>
      </c>
      <c r="D3780" t="s">
        <v>328</v>
      </c>
      <c r="E3780" t="s">
        <v>21</v>
      </c>
      <c r="F3780" t="s">
        <v>28</v>
      </c>
      <c r="G3780" t="s">
        <v>165</v>
      </c>
      <c r="H3780">
        <v>5</v>
      </c>
      <c r="I3780">
        <v>3872.7</v>
      </c>
      <c r="J3780">
        <v>0.05</v>
      </c>
      <c r="K3780">
        <v>18395.330000000002</v>
      </c>
      <c r="L3780">
        <v>3363</v>
      </c>
      <c r="M3780">
        <f t="shared" si="176"/>
        <v>18395.325000000001</v>
      </c>
      <c r="N3780" t="str">
        <f t="shared" si="177"/>
        <v>Q2</v>
      </c>
      <c r="O3780" s="2">
        <f t="shared" si="178"/>
        <v>18.281813916901733</v>
      </c>
      <c r="P3780" t="str">
        <f>VLOOKUP(retail_sales_2023!C3780,customers!A:J,5,)</f>
        <v>Bhubaneswar</v>
      </c>
      <c r="Q3780" t="str">
        <f>VLOOKUP(C3780,customers!A:J,10,0)</f>
        <v>Occasional</v>
      </c>
    </row>
    <row r="3781" spans="1:17" x14ac:dyDescent="0.3">
      <c r="A3781" t="s">
        <v>4870</v>
      </c>
      <c r="B3781" s="1">
        <v>44954</v>
      </c>
      <c r="C3781" t="s">
        <v>251</v>
      </c>
      <c r="D3781" t="s">
        <v>252</v>
      </c>
      <c r="E3781" t="s">
        <v>15</v>
      </c>
      <c r="F3781" t="s">
        <v>28</v>
      </c>
      <c r="G3781" t="s">
        <v>466</v>
      </c>
      <c r="H3781">
        <v>5</v>
      </c>
      <c r="I3781">
        <v>786.9</v>
      </c>
      <c r="J3781">
        <v>0</v>
      </c>
      <c r="K3781">
        <v>3934.5</v>
      </c>
      <c r="L3781">
        <v>1106.68</v>
      </c>
      <c r="M3781">
        <f t="shared" ref="M3781:M3844" si="179">H3781*I3781*(1-J3781)</f>
        <v>3934.5</v>
      </c>
      <c r="N3781" t="str">
        <f t="shared" si="177"/>
        <v>Q1</v>
      </c>
      <c r="O3781" s="2">
        <f t="shared" si="178"/>
        <v>28.127589274367775</v>
      </c>
      <c r="P3781" t="str">
        <f>VLOOKUP(retail_sales_2023!C3781,customers!A:J,5,)</f>
        <v>Chennai</v>
      </c>
      <c r="Q3781" t="str">
        <f>VLOOKUP(C3781,customers!A:J,10,0)</f>
        <v>Occasional</v>
      </c>
    </row>
    <row r="3782" spans="1:17" x14ac:dyDescent="0.3">
      <c r="A3782" t="s">
        <v>4871</v>
      </c>
      <c r="B3782" s="1">
        <v>44960</v>
      </c>
      <c r="C3782" t="s">
        <v>510</v>
      </c>
      <c r="D3782" t="s">
        <v>511</v>
      </c>
      <c r="E3782" t="s">
        <v>21</v>
      </c>
      <c r="F3782" t="s">
        <v>28</v>
      </c>
      <c r="G3782" t="s">
        <v>466</v>
      </c>
      <c r="H3782">
        <v>1</v>
      </c>
      <c r="I3782">
        <v>4651.1400000000003</v>
      </c>
      <c r="J3782">
        <v>0.1</v>
      </c>
      <c r="K3782">
        <v>4186.03</v>
      </c>
      <c r="L3782">
        <v>1160.49</v>
      </c>
      <c r="M3782">
        <f t="shared" si="179"/>
        <v>4186.0260000000007</v>
      </c>
      <c r="N3782" t="str">
        <f t="shared" si="177"/>
        <v>Q1</v>
      </c>
      <c r="O3782" s="2">
        <f t="shared" si="178"/>
        <v>27.722926018208184</v>
      </c>
      <c r="P3782" t="str">
        <f>VLOOKUP(retail_sales_2023!C3782,customers!A:J,5,)</f>
        <v>Ranchi</v>
      </c>
      <c r="Q3782" t="str">
        <f>VLOOKUP(C3782,customers!A:J,10,0)</f>
        <v>Premium</v>
      </c>
    </row>
    <row r="3783" spans="1:17" x14ac:dyDescent="0.3">
      <c r="A3783" t="s">
        <v>4872</v>
      </c>
      <c r="B3783" s="1">
        <v>44931</v>
      </c>
      <c r="C3783" t="s">
        <v>1662</v>
      </c>
      <c r="D3783" t="s">
        <v>1808</v>
      </c>
      <c r="E3783" t="s">
        <v>27</v>
      </c>
      <c r="F3783" t="s">
        <v>52</v>
      </c>
      <c r="G3783" t="s">
        <v>53</v>
      </c>
      <c r="H3783">
        <v>2</v>
      </c>
      <c r="I3783">
        <v>561.46</v>
      </c>
      <c r="J3783">
        <v>0</v>
      </c>
      <c r="K3783">
        <v>1122.92</v>
      </c>
      <c r="L3783">
        <v>89.14</v>
      </c>
      <c r="M3783">
        <f t="shared" si="179"/>
        <v>1122.92</v>
      </c>
      <c r="N3783" t="str">
        <f t="shared" si="177"/>
        <v>Q1</v>
      </c>
      <c r="O3783" s="2">
        <f t="shared" si="178"/>
        <v>7.9382324653581735</v>
      </c>
      <c r="P3783" t="str">
        <f>VLOOKUP(retail_sales_2023!C3783,customers!A:J,5,)</f>
        <v>Jaipur</v>
      </c>
      <c r="Q3783" t="str">
        <f>VLOOKUP(C3783,customers!A:J,10,0)</f>
        <v>Occasional</v>
      </c>
    </row>
    <row r="3784" spans="1:17" x14ac:dyDescent="0.3">
      <c r="A3784" t="s">
        <v>4873</v>
      </c>
      <c r="B3784" s="1">
        <v>45026</v>
      </c>
      <c r="C3784" t="s">
        <v>535</v>
      </c>
      <c r="D3784" t="s">
        <v>536</v>
      </c>
      <c r="E3784" t="s">
        <v>21</v>
      </c>
      <c r="F3784" t="s">
        <v>81</v>
      </c>
      <c r="G3784" t="s">
        <v>158</v>
      </c>
      <c r="H3784">
        <v>2</v>
      </c>
      <c r="I3784">
        <v>3808.59</v>
      </c>
      <c r="J3784">
        <v>0</v>
      </c>
      <c r="K3784">
        <v>7617.18</v>
      </c>
      <c r="L3784">
        <v>2087.8200000000002</v>
      </c>
      <c r="M3784">
        <f t="shared" si="179"/>
        <v>7617.18</v>
      </c>
      <c r="N3784" t="str">
        <f t="shared" si="177"/>
        <v>Q2</v>
      </c>
      <c r="O3784" s="2">
        <f t="shared" si="178"/>
        <v>27.409356218443047</v>
      </c>
      <c r="P3784" t="str">
        <f>VLOOKUP(retail_sales_2023!C3784,customers!A:J,5,)</f>
        <v>Guwahati</v>
      </c>
      <c r="Q3784" t="str">
        <f>VLOOKUP(C3784,customers!A:J,10,0)</f>
        <v>Premium</v>
      </c>
    </row>
    <row r="3785" spans="1:17" x14ac:dyDescent="0.3">
      <c r="A3785" t="s">
        <v>4874</v>
      </c>
      <c r="B3785" s="1">
        <v>45210</v>
      </c>
      <c r="C3785" t="s">
        <v>50</v>
      </c>
      <c r="D3785" t="s">
        <v>51</v>
      </c>
      <c r="E3785" t="s">
        <v>21</v>
      </c>
      <c r="F3785" t="s">
        <v>38</v>
      </c>
      <c r="G3785" t="s">
        <v>73</v>
      </c>
      <c r="H3785">
        <v>1</v>
      </c>
      <c r="I3785">
        <v>2191.84</v>
      </c>
      <c r="J3785">
        <v>0.05</v>
      </c>
      <c r="K3785">
        <v>2082.25</v>
      </c>
      <c r="L3785">
        <v>423.99</v>
      </c>
      <c r="M3785">
        <f t="shared" si="179"/>
        <v>2082.248</v>
      </c>
      <c r="N3785" t="str">
        <f t="shared" si="177"/>
        <v>Q4</v>
      </c>
      <c r="O3785" s="2">
        <f t="shared" si="178"/>
        <v>20.362108296314084</v>
      </c>
      <c r="P3785" t="str">
        <f>VLOOKUP(retail_sales_2023!C3785,customers!A:J,5,)</f>
        <v>Patna</v>
      </c>
      <c r="Q3785" t="str">
        <f>VLOOKUP(C3785,customers!A:J,10,0)</f>
        <v>Premium</v>
      </c>
    </row>
    <row r="3786" spans="1:17" x14ac:dyDescent="0.3">
      <c r="A3786" t="s">
        <v>4875</v>
      </c>
      <c r="B3786" s="1">
        <v>45089</v>
      </c>
      <c r="C3786" t="s">
        <v>115</v>
      </c>
      <c r="D3786" t="s">
        <v>116</v>
      </c>
      <c r="E3786" t="s">
        <v>15</v>
      </c>
      <c r="F3786" t="s">
        <v>52</v>
      </c>
      <c r="G3786" t="s">
        <v>235</v>
      </c>
      <c r="H3786">
        <v>4</v>
      </c>
      <c r="I3786">
        <v>716.42</v>
      </c>
      <c r="J3786">
        <v>0</v>
      </c>
      <c r="K3786">
        <v>2865.68</v>
      </c>
      <c r="L3786">
        <v>-136.76</v>
      </c>
      <c r="M3786">
        <f t="shared" si="179"/>
        <v>2865.68</v>
      </c>
      <c r="N3786" t="str">
        <f t="shared" si="177"/>
        <v>Q2</v>
      </c>
      <c r="O3786" s="2">
        <f t="shared" si="178"/>
        <v>-4.7723402473409458</v>
      </c>
      <c r="P3786" t="str">
        <f>VLOOKUP(retail_sales_2023!C3786,customers!A:J,5,)</f>
        <v>Coimbatore</v>
      </c>
      <c r="Q3786" t="str">
        <f>VLOOKUP(C3786,customers!A:J,10,0)</f>
        <v>Regular</v>
      </c>
    </row>
    <row r="3787" spans="1:17" x14ac:dyDescent="0.3">
      <c r="A3787" t="s">
        <v>4876</v>
      </c>
      <c r="B3787" s="1">
        <v>45098</v>
      </c>
      <c r="C3787" t="s">
        <v>393</v>
      </c>
      <c r="D3787" t="s">
        <v>394</v>
      </c>
      <c r="E3787" t="s">
        <v>33</v>
      </c>
      <c r="F3787" t="s">
        <v>22</v>
      </c>
      <c r="G3787" t="s">
        <v>516</v>
      </c>
      <c r="H3787">
        <v>4</v>
      </c>
      <c r="I3787">
        <v>43725.86</v>
      </c>
      <c r="J3787">
        <v>0.15</v>
      </c>
      <c r="K3787">
        <v>148667.92000000001</v>
      </c>
      <c r="L3787">
        <v>38007.550000000003</v>
      </c>
      <c r="M3787">
        <f t="shared" si="179"/>
        <v>148667.924</v>
      </c>
      <c r="N3787" t="str">
        <f t="shared" si="177"/>
        <v>Q2</v>
      </c>
      <c r="O3787" s="2">
        <f t="shared" si="178"/>
        <v>25.565401062986552</v>
      </c>
      <c r="P3787" t="str">
        <f>VLOOKUP(retail_sales_2023!C3787,customers!A:J,5,)</f>
        <v>Ahmedabad</v>
      </c>
      <c r="Q3787" t="str">
        <f>VLOOKUP(C3787,customers!A:J,10,0)</f>
        <v>Premium</v>
      </c>
    </row>
    <row r="3788" spans="1:17" x14ac:dyDescent="0.3">
      <c r="A3788" t="s">
        <v>4877</v>
      </c>
      <c r="B3788" s="1">
        <v>45276</v>
      </c>
      <c r="C3788" t="s">
        <v>1370</v>
      </c>
      <c r="D3788" t="s">
        <v>1371</v>
      </c>
      <c r="E3788" t="s">
        <v>15</v>
      </c>
      <c r="F3788" t="s">
        <v>16</v>
      </c>
      <c r="G3788" t="s">
        <v>17</v>
      </c>
      <c r="H3788">
        <v>3</v>
      </c>
      <c r="I3788">
        <v>361.14</v>
      </c>
      <c r="J3788">
        <v>0.05</v>
      </c>
      <c r="K3788">
        <v>1029.25</v>
      </c>
      <c r="L3788">
        <v>385.65</v>
      </c>
      <c r="M3788">
        <f t="shared" si="179"/>
        <v>1029.249</v>
      </c>
      <c r="N3788" t="str">
        <f t="shared" si="177"/>
        <v>Q4</v>
      </c>
      <c r="O3788" s="2">
        <f t="shared" si="178"/>
        <v>37.469030847704637</v>
      </c>
      <c r="P3788" t="str">
        <f>VLOOKUP(retail_sales_2023!C3788,customers!A:J,5,)</f>
        <v>Chennai</v>
      </c>
      <c r="Q3788" t="str">
        <f>VLOOKUP(C3788,customers!A:J,10,0)</f>
        <v>Regular</v>
      </c>
    </row>
    <row r="3789" spans="1:17" x14ac:dyDescent="0.3">
      <c r="A3789" t="s">
        <v>4878</v>
      </c>
      <c r="B3789" s="1">
        <v>44989</v>
      </c>
      <c r="C3789" t="s">
        <v>123</v>
      </c>
      <c r="D3789" t="s">
        <v>124</v>
      </c>
      <c r="E3789" t="s">
        <v>33</v>
      </c>
      <c r="F3789" t="s">
        <v>52</v>
      </c>
      <c r="G3789" t="s">
        <v>169</v>
      </c>
      <c r="H3789">
        <v>6</v>
      </c>
      <c r="I3789">
        <v>457.5</v>
      </c>
      <c r="J3789">
        <v>0.15</v>
      </c>
      <c r="K3789">
        <v>2333.25</v>
      </c>
      <c r="L3789">
        <v>170.83</v>
      </c>
      <c r="M3789">
        <f t="shared" si="179"/>
        <v>2333.25</v>
      </c>
      <c r="N3789" t="str">
        <f t="shared" si="177"/>
        <v>Q1</v>
      </c>
      <c r="O3789" s="2">
        <f t="shared" si="178"/>
        <v>7.3215471981142182</v>
      </c>
      <c r="P3789" t="str">
        <f>VLOOKUP(retail_sales_2023!C3789,customers!A:J,5,)</f>
        <v>Surat</v>
      </c>
      <c r="Q3789" t="str">
        <f>VLOOKUP(C3789,customers!A:J,10,0)</f>
        <v>Premium</v>
      </c>
    </row>
    <row r="3790" spans="1:17" x14ac:dyDescent="0.3">
      <c r="A3790" t="s">
        <v>4879</v>
      </c>
      <c r="B3790" s="1">
        <v>45047</v>
      </c>
      <c r="C3790" t="s">
        <v>4550</v>
      </c>
      <c r="D3790" t="s">
        <v>4551</v>
      </c>
      <c r="E3790" t="s">
        <v>21</v>
      </c>
      <c r="F3790" t="s">
        <v>28</v>
      </c>
      <c r="G3790" t="s">
        <v>97</v>
      </c>
      <c r="H3790">
        <v>4</v>
      </c>
      <c r="I3790">
        <v>6492.39</v>
      </c>
      <c r="J3790">
        <v>0</v>
      </c>
      <c r="K3790">
        <v>25969.56</v>
      </c>
      <c r="L3790">
        <v>5633.73</v>
      </c>
      <c r="M3790">
        <f t="shared" si="179"/>
        <v>25969.56</v>
      </c>
      <c r="N3790" t="str">
        <f t="shared" si="177"/>
        <v>Q2</v>
      </c>
      <c r="O3790" s="2">
        <f t="shared" si="178"/>
        <v>21.69359049594987</v>
      </c>
      <c r="P3790" t="str">
        <f>VLOOKUP(retail_sales_2023!C3790,customers!A:J,5,)</f>
        <v>Ranchi</v>
      </c>
      <c r="Q3790" t="str">
        <f>VLOOKUP(C3790,customers!A:J,10,0)</f>
        <v>Premium</v>
      </c>
    </row>
    <row r="3791" spans="1:17" x14ac:dyDescent="0.3">
      <c r="A3791" t="s">
        <v>4880</v>
      </c>
      <c r="B3791" s="1">
        <v>45081</v>
      </c>
      <c r="C3791" t="s">
        <v>270</v>
      </c>
      <c r="D3791" t="s">
        <v>271</v>
      </c>
      <c r="E3791" t="s">
        <v>15</v>
      </c>
      <c r="F3791" t="s">
        <v>81</v>
      </c>
      <c r="G3791" t="s">
        <v>239</v>
      </c>
      <c r="H3791">
        <v>2</v>
      </c>
      <c r="I3791">
        <v>403</v>
      </c>
      <c r="J3791">
        <v>0.25</v>
      </c>
      <c r="K3791">
        <v>604.5</v>
      </c>
      <c r="L3791">
        <v>145.94</v>
      </c>
      <c r="M3791">
        <f t="shared" si="179"/>
        <v>604.5</v>
      </c>
      <c r="N3791" t="str">
        <f t="shared" si="177"/>
        <v>Q2</v>
      </c>
      <c r="O3791" s="2">
        <f t="shared" si="178"/>
        <v>24.142266335814721</v>
      </c>
      <c r="P3791" t="str">
        <f>VLOOKUP(retail_sales_2023!C3791,customers!A:J,5,)</f>
        <v>Chennai</v>
      </c>
      <c r="Q3791" t="str">
        <f>VLOOKUP(C3791,customers!A:J,10,0)</f>
        <v>Regular</v>
      </c>
    </row>
    <row r="3792" spans="1:17" x14ac:dyDescent="0.3">
      <c r="A3792" t="s">
        <v>4881</v>
      </c>
      <c r="B3792" s="1">
        <v>45002</v>
      </c>
      <c r="C3792" t="s">
        <v>75</v>
      </c>
      <c r="D3792" t="s">
        <v>76</v>
      </c>
      <c r="E3792" t="s">
        <v>21</v>
      </c>
      <c r="F3792" t="s">
        <v>52</v>
      </c>
      <c r="G3792" t="s">
        <v>937</v>
      </c>
      <c r="H3792">
        <v>4</v>
      </c>
      <c r="I3792">
        <v>790.2</v>
      </c>
      <c r="J3792">
        <v>0.2</v>
      </c>
      <c r="K3792">
        <v>2528.64</v>
      </c>
      <c r="L3792">
        <v>193.86</v>
      </c>
      <c r="M3792">
        <f t="shared" si="179"/>
        <v>2528.6400000000003</v>
      </c>
      <c r="N3792" t="str">
        <f t="shared" si="177"/>
        <v>Q1</v>
      </c>
      <c r="O3792" s="2">
        <f t="shared" si="178"/>
        <v>7.6665717539863332</v>
      </c>
      <c r="P3792" t="str">
        <f>VLOOKUP(retail_sales_2023!C3792,customers!A:J,5,)</f>
        <v>Patna</v>
      </c>
      <c r="Q3792" t="str">
        <f>VLOOKUP(C3792,customers!A:J,10,0)</f>
        <v>Regular</v>
      </c>
    </row>
    <row r="3793" spans="1:17" x14ac:dyDescent="0.3">
      <c r="A3793" t="s">
        <v>4882</v>
      </c>
      <c r="B3793" s="1">
        <v>44951</v>
      </c>
      <c r="C3793" t="s">
        <v>1681</v>
      </c>
      <c r="D3793" t="s">
        <v>1682</v>
      </c>
      <c r="E3793" t="s">
        <v>21</v>
      </c>
      <c r="F3793" t="s">
        <v>16</v>
      </c>
      <c r="G3793" t="s">
        <v>305</v>
      </c>
      <c r="H3793">
        <v>3</v>
      </c>
      <c r="I3793">
        <v>664.71</v>
      </c>
      <c r="J3793">
        <v>0.05</v>
      </c>
      <c r="K3793">
        <v>1894.42</v>
      </c>
      <c r="L3793">
        <v>738.81</v>
      </c>
      <c r="M3793">
        <f t="shared" si="179"/>
        <v>1894.4235000000001</v>
      </c>
      <c r="N3793" t="str">
        <f t="shared" si="177"/>
        <v>Q1</v>
      </c>
      <c r="O3793" s="2">
        <f t="shared" si="178"/>
        <v>38.999271544852775</v>
      </c>
      <c r="P3793" t="str">
        <f>VLOOKUP(retail_sales_2023!C3793,customers!A:J,5,)</f>
        <v>Bhubaneswar</v>
      </c>
      <c r="Q3793" t="str">
        <f>VLOOKUP(C3793,customers!A:J,10,0)</f>
        <v>Occasional</v>
      </c>
    </row>
    <row r="3794" spans="1:17" x14ac:dyDescent="0.3">
      <c r="A3794" t="s">
        <v>4883</v>
      </c>
      <c r="B3794" s="1">
        <v>45121</v>
      </c>
      <c r="C3794" t="s">
        <v>1386</v>
      </c>
      <c r="D3794" t="s">
        <v>1387</v>
      </c>
      <c r="E3794" t="s">
        <v>21</v>
      </c>
      <c r="F3794" t="s">
        <v>43</v>
      </c>
      <c r="G3794" t="s">
        <v>110</v>
      </c>
      <c r="H3794">
        <v>4</v>
      </c>
      <c r="I3794">
        <v>26598.35</v>
      </c>
      <c r="J3794">
        <v>0.1</v>
      </c>
      <c r="K3794">
        <v>95754.06</v>
      </c>
      <c r="L3794">
        <v>8400.56</v>
      </c>
      <c r="M3794">
        <f t="shared" si="179"/>
        <v>95754.06</v>
      </c>
      <c r="N3794" t="str">
        <f t="shared" si="177"/>
        <v>Q3</v>
      </c>
      <c r="O3794" s="2">
        <f t="shared" si="178"/>
        <v>8.7730588133808638</v>
      </c>
      <c r="P3794" t="str">
        <f>VLOOKUP(retail_sales_2023!C3794,customers!A:J,5,)</f>
        <v>Patna</v>
      </c>
      <c r="Q3794" t="str">
        <f>VLOOKUP(C3794,customers!A:J,10,0)</f>
        <v>Premium</v>
      </c>
    </row>
    <row r="3795" spans="1:17" x14ac:dyDescent="0.3">
      <c r="A3795" t="s">
        <v>4884</v>
      </c>
      <c r="B3795" s="1">
        <v>45031</v>
      </c>
      <c r="C3795" t="s">
        <v>525</v>
      </c>
      <c r="D3795" t="s">
        <v>526</v>
      </c>
      <c r="E3795" t="s">
        <v>21</v>
      </c>
      <c r="F3795" t="s">
        <v>52</v>
      </c>
      <c r="G3795" t="s">
        <v>268</v>
      </c>
      <c r="H3795">
        <v>4</v>
      </c>
      <c r="I3795">
        <v>346.54</v>
      </c>
      <c r="J3795">
        <v>0.1</v>
      </c>
      <c r="K3795">
        <v>1247.54</v>
      </c>
      <c r="L3795">
        <v>118.56</v>
      </c>
      <c r="M3795">
        <f t="shared" si="179"/>
        <v>1247.5440000000001</v>
      </c>
      <c r="N3795" t="str">
        <f t="shared" si="177"/>
        <v>Q2</v>
      </c>
      <c r="O3795" s="2">
        <f t="shared" si="178"/>
        <v>9.5035028936947921</v>
      </c>
      <c r="P3795" t="str">
        <f>VLOOKUP(retail_sales_2023!C3795,customers!A:J,5,)</f>
        <v>Patna</v>
      </c>
      <c r="Q3795" t="str">
        <f>VLOOKUP(C3795,customers!A:J,10,0)</f>
        <v>Occasional</v>
      </c>
    </row>
    <row r="3796" spans="1:17" x14ac:dyDescent="0.3">
      <c r="A3796" t="s">
        <v>4885</v>
      </c>
      <c r="B3796" s="1">
        <v>45264</v>
      </c>
      <c r="C3796" t="s">
        <v>1443</v>
      </c>
      <c r="D3796" t="s">
        <v>1444</v>
      </c>
      <c r="E3796" t="s">
        <v>21</v>
      </c>
      <c r="F3796" t="s">
        <v>81</v>
      </c>
      <c r="G3796" t="s">
        <v>105</v>
      </c>
      <c r="H3796">
        <v>5</v>
      </c>
      <c r="I3796">
        <v>1135.8599999999999</v>
      </c>
      <c r="J3796">
        <v>0.05</v>
      </c>
      <c r="K3796">
        <v>5395.33</v>
      </c>
      <c r="L3796">
        <v>1578.02</v>
      </c>
      <c r="M3796">
        <f t="shared" si="179"/>
        <v>5395.3349999999991</v>
      </c>
      <c r="N3796" t="str">
        <f t="shared" si="177"/>
        <v>Q4</v>
      </c>
      <c r="O3796" s="2">
        <f t="shared" si="178"/>
        <v>29.24788659822476</v>
      </c>
      <c r="P3796" t="str">
        <f>VLOOKUP(retail_sales_2023!C3796,customers!A:J,5,)</f>
        <v>Patna</v>
      </c>
      <c r="Q3796" t="str">
        <f>VLOOKUP(C3796,customers!A:J,10,0)</f>
        <v>Regular</v>
      </c>
    </row>
    <row r="3797" spans="1:17" x14ac:dyDescent="0.3">
      <c r="A3797" t="s">
        <v>4886</v>
      </c>
      <c r="B3797" s="1">
        <v>44998</v>
      </c>
      <c r="C3797" t="s">
        <v>488</v>
      </c>
      <c r="D3797" t="s">
        <v>489</v>
      </c>
      <c r="E3797" t="s">
        <v>33</v>
      </c>
      <c r="F3797" t="s">
        <v>52</v>
      </c>
      <c r="G3797" t="s">
        <v>133</v>
      </c>
      <c r="H3797">
        <v>8</v>
      </c>
      <c r="I3797">
        <v>153.25</v>
      </c>
      <c r="J3797">
        <v>0.05</v>
      </c>
      <c r="K3797">
        <v>1164.7</v>
      </c>
      <c r="L3797">
        <v>75.34</v>
      </c>
      <c r="M3797">
        <f t="shared" si="179"/>
        <v>1164.7</v>
      </c>
      <c r="N3797" t="str">
        <f t="shared" si="177"/>
        <v>Q1</v>
      </c>
      <c r="O3797" s="2">
        <f t="shared" si="178"/>
        <v>6.4686185283764059</v>
      </c>
      <c r="P3797" t="str">
        <f>VLOOKUP(retail_sales_2023!C3797,customers!A:J,5,)</f>
        <v>Ahmedabad</v>
      </c>
      <c r="Q3797" t="str">
        <f>VLOOKUP(C3797,customers!A:J,10,0)</f>
        <v>Occasional</v>
      </c>
    </row>
    <row r="3798" spans="1:17" x14ac:dyDescent="0.3">
      <c r="A3798" t="s">
        <v>4887</v>
      </c>
      <c r="B3798" s="1">
        <v>44937</v>
      </c>
      <c r="C3798" t="s">
        <v>573</v>
      </c>
      <c r="D3798" t="s">
        <v>574</v>
      </c>
      <c r="E3798" t="s">
        <v>21</v>
      </c>
      <c r="F3798" t="s">
        <v>52</v>
      </c>
      <c r="G3798" t="s">
        <v>200</v>
      </c>
      <c r="H3798">
        <v>6</v>
      </c>
      <c r="I3798">
        <v>244.89</v>
      </c>
      <c r="J3798">
        <v>0.2</v>
      </c>
      <c r="K3798">
        <v>1175.47</v>
      </c>
      <c r="L3798">
        <v>-166.3</v>
      </c>
      <c r="M3798">
        <f t="shared" si="179"/>
        <v>1175.472</v>
      </c>
      <c r="N3798" t="str">
        <f t="shared" si="177"/>
        <v>Q1</v>
      </c>
      <c r="O3798" s="2">
        <f t="shared" si="178"/>
        <v>-14.147532476371156</v>
      </c>
      <c r="P3798" t="str">
        <f>VLOOKUP(retail_sales_2023!C3798,customers!A:J,5,)</f>
        <v>Kolkata</v>
      </c>
      <c r="Q3798" t="str">
        <f>VLOOKUP(C3798,customers!A:J,10,0)</f>
        <v>Premium</v>
      </c>
    </row>
    <row r="3799" spans="1:17" x14ac:dyDescent="0.3">
      <c r="A3799" t="s">
        <v>4888</v>
      </c>
      <c r="B3799" s="1">
        <v>45240</v>
      </c>
      <c r="C3799" t="s">
        <v>701</v>
      </c>
      <c r="D3799" t="s">
        <v>702</v>
      </c>
      <c r="E3799" t="s">
        <v>15</v>
      </c>
      <c r="F3799" t="s">
        <v>22</v>
      </c>
      <c r="G3799" t="s">
        <v>34</v>
      </c>
      <c r="H3799">
        <v>3</v>
      </c>
      <c r="I3799">
        <v>16594.93</v>
      </c>
      <c r="J3799">
        <v>0.05</v>
      </c>
      <c r="K3799">
        <v>47295.55</v>
      </c>
      <c r="L3799">
        <v>13580.45</v>
      </c>
      <c r="M3799">
        <f t="shared" si="179"/>
        <v>47295.550499999998</v>
      </c>
      <c r="N3799" t="str">
        <f t="shared" si="177"/>
        <v>Q4</v>
      </c>
      <c r="O3799" s="2">
        <f t="shared" si="178"/>
        <v>28.71401220622236</v>
      </c>
      <c r="P3799" t="str">
        <f>VLOOKUP(retail_sales_2023!C3799,customers!A:J,5,)</f>
        <v>Bengaluru</v>
      </c>
      <c r="Q3799" t="str">
        <f>VLOOKUP(C3799,customers!A:J,10,0)</f>
        <v>Premium</v>
      </c>
    </row>
    <row r="3800" spans="1:17" x14ac:dyDescent="0.3">
      <c r="A3800" t="s">
        <v>4889</v>
      </c>
      <c r="B3800" s="1">
        <v>45128</v>
      </c>
      <c r="C3800" t="s">
        <v>2508</v>
      </c>
      <c r="D3800" t="s">
        <v>2509</v>
      </c>
      <c r="E3800" t="s">
        <v>33</v>
      </c>
      <c r="F3800" t="s">
        <v>22</v>
      </c>
      <c r="G3800" t="s">
        <v>23</v>
      </c>
      <c r="H3800">
        <v>4</v>
      </c>
      <c r="I3800">
        <v>32777.160000000003</v>
      </c>
      <c r="J3800">
        <v>0</v>
      </c>
      <c r="K3800">
        <v>131108.64000000001</v>
      </c>
      <c r="L3800">
        <v>29859.54</v>
      </c>
      <c r="M3800">
        <f t="shared" si="179"/>
        <v>131108.64000000001</v>
      </c>
      <c r="N3800" t="str">
        <f t="shared" si="177"/>
        <v>Q3</v>
      </c>
      <c r="O3800" s="2">
        <f t="shared" si="178"/>
        <v>22.77465466806764</v>
      </c>
      <c r="P3800" t="str">
        <f>VLOOKUP(retail_sales_2023!C3800,customers!A:J,5,)</f>
        <v>Ahmedabad</v>
      </c>
      <c r="Q3800" t="str">
        <f>VLOOKUP(C3800,customers!A:J,10,0)</f>
        <v>Premium</v>
      </c>
    </row>
    <row r="3801" spans="1:17" x14ac:dyDescent="0.3">
      <c r="A3801" t="s">
        <v>4890</v>
      </c>
      <c r="B3801" s="1">
        <v>45227</v>
      </c>
      <c r="C3801" t="s">
        <v>1433</v>
      </c>
      <c r="D3801" t="s">
        <v>1434</v>
      </c>
      <c r="E3801" t="s">
        <v>15</v>
      </c>
      <c r="F3801" t="s">
        <v>16</v>
      </c>
      <c r="G3801" t="s">
        <v>286</v>
      </c>
      <c r="H3801">
        <v>2</v>
      </c>
      <c r="I3801">
        <v>502.5</v>
      </c>
      <c r="J3801">
        <v>0.15</v>
      </c>
      <c r="K3801">
        <v>854.25</v>
      </c>
      <c r="L3801">
        <v>356.03</v>
      </c>
      <c r="M3801">
        <f t="shared" si="179"/>
        <v>854.25</v>
      </c>
      <c r="N3801" t="str">
        <f t="shared" si="177"/>
        <v>Q4</v>
      </c>
      <c r="O3801" s="2">
        <f t="shared" si="178"/>
        <v>41.67749487854843</v>
      </c>
      <c r="P3801" t="str">
        <f>VLOOKUP(retail_sales_2023!C3801,customers!A:J,5,)</f>
        <v>Coimbatore</v>
      </c>
      <c r="Q3801" t="str">
        <f>VLOOKUP(C3801,customers!A:J,10,0)</f>
        <v>Premium</v>
      </c>
    </row>
    <row r="3802" spans="1:17" x14ac:dyDescent="0.3">
      <c r="A3802" t="s">
        <v>4891</v>
      </c>
      <c r="B3802" s="1">
        <v>44963</v>
      </c>
      <c r="C3802" t="s">
        <v>816</v>
      </c>
      <c r="D3802" t="s">
        <v>817</v>
      </c>
      <c r="E3802" t="s">
        <v>33</v>
      </c>
      <c r="F3802" t="s">
        <v>52</v>
      </c>
      <c r="G3802" t="s">
        <v>226</v>
      </c>
      <c r="H3802">
        <v>10</v>
      </c>
      <c r="I3802">
        <v>306.32</v>
      </c>
      <c r="J3802">
        <v>0.1</v>
      </c>
      <c r="K3802">
        <v>2756.88</v>
      </c>
      <c r="L3802">
        <v>254.83</v>
      </c>
      <c r="M3802">
        <f t="shared" si="179"/>
        <v>2756.88</v>
      </c>
      <c r="N3802" t="str">
        <f t="shared" si="177"/>
        <v>Q1</v>
      </c>
      <c r="O3802" s="2">
        <f t="shared" si="178"/>
        <v>9.2434200980818897</v>
      </c>
      <c r="P3802" t="str">
        <f>VLOOKUP(retail_sales_2023!C3802,customers!A:J,5,)</f>
        <v>Mumbai</v>
      </c>
      <c r="Q3802" t="str">
        <f>VLOOKUP(C3802,customers!A:J,10,0)</f>
        <v>Premium</v>
      </c>
    </row>
    <row r="3803" spans="1:17" x14ac:dyDescent="0.3">
      <c r="A3803" t="s">
        <v>4892</v>
      </c>
      <c r="B3803" s="1">
        <v>44949</v>
      </c>
      <c r="C3803" t="s">
        <v>3889</v>
      </c>
      <c r="D3803" t="s">
        <v>3890</v>
      </c>
      <c r="E3803" t="s">
        <v>27</v>
      </c>
      <c r="F3803" t="s">
        <v>52</v>
      </c>
      <c r="G3803" t="s">
        <v>133</v>
      </c>
      <c r="H3803">
        <v>10</v>
      </c>
      <c r="I3803">
        <v>462.03</v>
      </c>
      <c r="J3803">
        <v>0</v>
      </c>
      <c r="K3803">
        <v>4620.3</v>
      </c>
      <c r="L3803">
        <v>453.98</v>
      </c>
      <c r="M3803">
        <f t="shared" si="179"/>
        <v>4620.2999999999993</v>
      </c>
      <c r="N3803" t="str">
        <f t="shared" si="177"/>
        <v>Q1</v>
      </c>
      <c r="O3803" s="2">
        <f t="shared" si="178"/>
        <v>9.8257688894660529</v>
      </c>
      <c r="P3803" t="str">
        <f>VLOOKUP(retail_sales_2023!C3803,customers!A:J,5,)</f>
        <v>Jaipur</v>
      </c>
      <c r="Q3803" t="str">
        <f>VLOOKUP(C3803,customers!A:J,10,0)</f>
        <v>Premium</v>
      </c>
    </row>
    <row r="3804" spans="1:17" x14ac:dyDescent="0.3">
      <c r="A3804" t="s">
        <v>4893</v>
      </c>
      <c r="B3804" s="1">
        <v>44982</v>
      </c>
      <c r="C3804" t="s">
        <v>918</v>
      </c>
      <c r="D3804" t="s">
        <v>919</v>
      </c>
      <c r="E3804" t="s">
        <v>33</v>
      </c>
      <c r="F3804" t="s">
        <v>81</v>
      </c>
      <c r="G3804" t="s">
        <v>264</v>
      </c>
      <c r="H3804">
        <v>4</v>
      </c>
      <c r="I3804">
        <v>598.42999999999995</v>
      </c>
      <c r="J3804">
        <v>0</v>
      </c>
      <c r="K3804">
        <v>2393.7199999999998</v>
      </c>
      <c r="L3804">
        <v>917.15</v>
      </c>
      <c r="M3804">
        <f t="shared" si="179"/>
        <v>2393.7199999999998</v>
      </c>
      <c r="N3804" t="str">
        <f t="shared" si="177"/>
        <v>Q1</v>
      </c>
      <c r="O3804" s="2">
        <f t="shared" si="178"/>
        <v>38.31484049930652</v>
      </c>
      <c r="P3804" t="str">
        <f>VLOOKUP(retail_sales_2023!C3804,customers!A:J,5,)</f>
        <v>Ahmedabad</v>
      </c>
      <c r="Q3804" t="str">
        <f>VLOOKUP(C3804,customers!A:J,10,0)</f>
        <v>Regular</v>
      </c>
    </row>
    <row r="3805" spans="1:17" x14ac:dyDescent="0.3">
      <c r="A3805" t="s">
        <v>4894</v>
      </c>
      <c r="B3805" s="1">
        <v>45068</v>
      </c>
      <c r="C3805" t="s">
        <v>1199</v>
      </c>
      <c r="D3805" t="s">
        <v>1200</v>
      </c>
      <c r="E3805" t="s">
        <v>21</v>
      </c>
      <c r="F3805" t="s">
        <v>22</v>
      </c>
      <c r="G3805" t="s">
        <v>196</v>
      </c>
      <c r="H3805">
        <v>3</v>
      </c>
      <c r="I3805">
        <v>34874.720000000001</v>
      </c>
      <c r="J3805">
        <v>0.1</v>
      </c>
      <c r="K3805">
        <v>94161.74</v>
      </c>
      <c r="L3805">
        <v>23723.39</v>
      </c>
      <c r="M3805">
        <f t="shared" si="179"/>
        <v>94161.744000000006</v>
      </c>
      <c r="N3805" t="str">
        <f t="shared" si="177"/>
        <v>Q2</v>
      </c>
      <c r="O3805" s="2">
        <f t="shared" si="178"/>
        <v>25.194298661006048</v>
      </c>
      <c r="P3805" t="str">
        <f>VLOOKUP(retail_sales_2023!C3805,customers!A:J,5,)</f>
        <v>Bhubaneswar</v>
      </c>
      <c r="Q3805" t="str">
        <f>VLOOKUP(C3805,customers!A:J,10,0)</f>
        <v>Premium</v>
      </c>
    </row>
    <row r="3806" spans="1:17" x14ac:dyDescent="0.3">
      <c r="A3806" t="s">
        <v>4895</v>
      </c>
      <c r="B3806" s="1">
        <v>45262</v>
      </c>
      <c r="C3806" t="s">
        <v>234</v>
      </c>
      <c r="D3806" t="s">
        <v>260</v>
      </c>
      <c r="E3806" t="s">
        <v>33</v>
      </c>
      <c r="F3806" t="s">
        <v>52</v>
      </c>
      <c r="G3806" t="s">
        <v>268</v>
      </c>
      <c r="H3806">
        <v>7</v>
      </c>
      <c r="I3806">
        <v>715.54</v>
      </c>
      <c r="J3806">
        <v>0.25</v>
      </c>
      <c r="K3806">
        <v>3756.59</v>
      </c>
      <c r="L3806">
        <v>216.37</v>
      </c>
      <c r="M3806">
        <f t="shared" si="179"/>
        <v>3756.585</v>
      </c>
      <c r="N3806" t="str">
        <f t="shared" si="177"/>
        <v>Q4</v>
      </c>
      <c r="O3806" s="2">
        <f t="shared" si="178"/>
        <v>5.759744875006322</v>
      </c>
      <c r="P3806" t="str">
        <f>VLOOKUP(retail_sales_2023!C3806,customers!A:J,5,)</f>
        <v>Mumbai</v>
      </c>
      <c r="Q3806" t="str">
        <f>VLOOKUP(C3806,customers!A:J,10,0)</f>
        <v>Occasional</v>
      </c>
    </row>
    <row r="3807" spans="1:17" x14ac:dyDescent="0.3">
      <c r="A3807" t="s">
        <v>4896</v>
      </c>
      <c r="B3807" s="1">
        <v>45126</v>
      </c>
      <c r="C3807" t="s">
        <v>601</v>
      </c>
      <c r="D3807" t="s">
        <v>602</v>
      </c>
      <c r="E3807" t="s">
        <v>15</v>
      </c>
      <c r="F3807" t="s">
        <v>52</v>
      </c>
      <c r="G3807" t="s">
        <v>235</v>
      </c>
      <c r="H3807">
        <v>1</v>
      </c>
      <c r="I3807">
        <v>339.76</v>
      </c>
      <c r="J3807">
        <v>0.1</v>
      </c>
      <c r="K3807">
        <v>305.77999999999997</v>
      </c>
      <c r="L3807">
        <v>25.26</v>
      </c>
      <c r="M3807">
        <f t="shared" si="179"/>
        <v>305.78399999999999</v>
      </c>
      <c r="N3807" t="str">
        <f t="shared" si="177"/>
        <v>Q3</v>
      </c>
      <c r="O3807" s="2">
        <f t="shared" si="178"/>
        <v>8.2608411276080851</v>
      </c>
      <c r="P3807" t="str">
        <f>VLOOKUP(retail_sales_2023!C3807,customers!A:J,5,)</f>
        <v>Bengaluru</v>
      </c>
      <c r="Q3807" t="str">
        <f>VLOOKUP(C3807,customers!A:J,10,0)</f>
        <v>Regular</v>
      </c>
    </row>
    <row r="3808" spans="1:17" x14ac:dyDescent="0.3">
      <c r="A3808" t="s">
        <v>4897</v>
      </c>
      <c r="B3808" s="1">
        <v>45286</v>
      </c>
      <c r="C3808" t="s">
        <v>544</v>
      </c>
      <c r="D3808" t="s">
        <v>545</v>
      </c>
      <c r="E3808" t="s">
        <v>15</v>
      </c>
      <c r="F3808" t="s">
        <v>28</v>
      </c>
      <c r="G3808" t="s">
        <v>165</v>
      </c>
      <c r="H3808">
        <v>5</v>
      </c>
      <c r="I3808">
        <v>6512.27</v>
      </c>
      <c r="J3808">
        <v>0.1</v>
      </c>
      <c r="K3808">
        <v>29305.22</v>
      </c>
      <c r="L3808">
        <v>4977.3900000000003</v>
      </c>
      <c r="M3808">
        <f t="shared" si="179"/>
        <v>29305.215000000004</v>
      </c>
      <c r="N3808" t="str">
        <f t="shared" si="177"/>
        <v>Q4</v>
      </c>
      <c r="O3808" s="2">
        <f t="shared" si="178"/>
        <v>16.984653246076981</v>
      </c>
      <c r="P3808" t="str">
        <f>VLOOKUP(retail_sales_2023!C3808,customers!A:J,5,)</f>
        <v>Bengaluru</v>
      </c>
      <c r="Q3808" t="str">
        <f>VLOOKUP(C3808,customers!A:J,10,0)</f>
        <v>Premium</v>
      </c>
    </row>
    <row r="3809" spans="1:17" x14ac:dyDescent="0.3">
      <c r="A3809" t="s">
        <v>4898</v>
      </c>
      <c r="B3809" s="1">
        <v>44976</v>
      </c>
      <c r="C3809" t="s">
        <v>1784</v>
      </c>
      <c r="D3809" t="s">
        <v>1785</v>
      </c>
      <c r="E3809" t="s">
        <v>21</v>
      </c>
      <c r="F3809" t="s">
        <v>43</v>
      </c>
      <c r="G3809" t="s">
        <v>301</v>
      </c>
      <c r="H3809">
        <v>1</v>
      </c>
      <c r="I3809">
        <v>65713.3</v>
      </c>
      <c r="J3809">
        <v>0.3</v>
      </c>
      <c r="K3809">
        <v>45999.31</v>
      </c>
      <c r="L3809">
        <v>4282.51</v>
      </c>
      <c r="M3809">
        <f t="shared" si="179"/>
        <v>45999.31</v>
      </c>
      <c r="N3809" t="str">
        <f t="shared" si="177"/>
        <v>Q1</v>
      </c>
      <c r="O3809" s="2">
        <f t="shared" si="178"/>
        <v>9.3099439969860427</v>
      </c>
      <c r="P3809" t="str">
        <f>VLOOKUP(retail_sales_2023!C3809,customers!A:J,5,)</f>
        <v>Bhubaneswar</v>
      </c>
      <c r="Q3809" t="str">
        <f>VLOOKUP(C3809,customers!A:J,10,0)</f>
        <v>Premium</v>
      </c>
    </row>
    <row r="3810" spans="1:17" x14ac:dyDescent="0.3">
      <c r="A3810" t="s">
        <v>4899</v>
      </c>
      <c r="B3810" s="1">
        <v>45088</v>
      </c>
      <c r="C3810" t="s">
        <v>1847</v>
      </c>
      <c r="D3810" t="s">
        <v>1848</v>
      </c>
      <c r="E3810" t="s">
        <v>33</v>
      </c>
      <c r="F3810" t="s">
        <v>16</v>
      </c>
      <c r="G3810" t="s">
        <v>305</v>
      </c>
      <c r="H3810">
        <v>5</v>
      </c>
      <c r="I3810">
        <v>842.39</v>
      </c>
      <c r="J3810">
        <v>0</v>
      </c>
      <c r="K3810">
        <v>4211.95</v>
      </c>
      <c r="L3810">
        <v>1366.6</v>
      </c>
      <c r="M3810">
        <f t="shared" si="179"/>
        <v>4211.95</v>
      </c>
      <c r="N3810" t="str">
        <f t="shared" si="177"/>
        <v>Q2</v>
      </c>
      <c r="O3810" s="2">
        <f t="shared" si="178"/>
        <v>32.445779270884032</v>
      </c>
      <c r="P3810" t="str">
        <f>VLOOKUP(retail_sales_2023!C3810,customers!A:J,5,)</f>
        <v>Mumbai</v>
      </c>
      <c r="Q3810" t="str">
        <f>VLOOKUP(C3810,customers!A:J,10,0)</f>
        <v>Premium</v>
      </c>
    </row>
    <row r="3811" spans="1:17" x14ac:dyDescent="0.3">
      <c r="A3811" t="s">
        <v>4900</v>
      </c>
      <c r="B3811" s="1">
        <v>45197</v>
      </c>
      <c r="C3811" t="s">
        <v>266</v>
      </c>
      <c r="D3811" t="s">
        <v>267</v>
      </c>
      <c r="E3811" t="s">
        <v>27</v>
      </c>
      <c r="F3811" t="s">
        <v>28</v>
      </c>
      <c r="G3811" t="s">
        <v>280</v>
      </c>
      <c r="H3811">
        <v>2</v>
      </c>
      <c r="I3811">
        <v>2742.31</v>
      </c>
      <c r="J3811">
        <v>0</v>
      </c>
      <c r="K3811">
        <v>5484.62</v>
      </c>
      <c r="L3811">
        <v>1153.3800000000001</v>
      </c>
      <c r="M3811">
        <f t="shared" si="179"/>
        <v>5484.62</v>
      </c>
      <c r="N3811" t="str">
        <f t="shared" si="177"/>
        <v>Q3</v>
      </c>
      <c r="O3811" s="2">
        <f t="shared" si="178"/>
        <v>21.029351167446425</v>
      </c>
      <c r="P3811" t="str">
        <f>VLOOKUP(retail_sales_2023!C3811,customers!A:J,5,)</f>
        <v>Amritsar</v>
      </c>
      <c r="Q3811" t="str">
        <f>VLOOKUP(C3811,customers!A:J,10,0)</f>
        <v>Premium</v>
      </c>
    </row>
    <row r="3812" spans="1:17" x14ac:dyDescent="0.3">
      <c r="A3812" t="s">
        <v>4901</v>
      </c>
      <c r="B3812" s="1">
        <v>44959</v>
      </c>
      <c r="C3812" t="s">
        <v>1317</v>
      </c>
      <c r="D3812" t="s">
        <v>1318</v>
      </c>
      <c r="E3812" t="s">
        <v>33</v>
      </c>
      <c r="F3812" t="s">
        <v>22</v>
      </c>
      <c r="G3812" t="s">
        <v>210</v>
      </c>
      <c r="H3812">
        <v>5</v>
      </c>
      <c r="I3812">
        <v>21088.31</v>
      </c>
      <c r="J3812">
        <v>0.05</v>
      </c>
      <c r="K3812">
        <v>100169.47</v>
      </c>
      <c r="L3812">
        <v>30148.87</v>
      </c>
      <c r="M3812">
        <f t="shared" si="179"/>
        <v>100169.4725</v>
      </c>
      <c r="N3812" t="str">
        <f t="shared" si="177"/>
        <v>Q1</v>
      </c>
      <c r="O3812" s="2">
        <f t="shared" si="178"/>
        <v>30.097863151317462</v>
      </c>
      <c r="P3812" t="str">
        <f>VLOOKUP(retail_sales_2023!C3812,customers!A:J,5,)</f>
        <v>Pune</v>
      </c>
      <c r="Q3812" t="str">
        <f>VLOOKUP(C3812,customers!A:J,10,0)</f>
        <v>Regular</v>
      </c>
    </row>
    <row r="3813" spans="1:17" x14ac:dyDescent="0.3">
      <c r="A3813" t="s">
        <v>4902</v>
      </c>
      <c r="B3813" s="1">
        <v>44930</v>
      </c>
      <c r="C3813" t="s">
        <v>1028</v>
      </c>
      <c r="D3813" t="s">
        <v>1029</v>
      </c>
      <c r="E3813" t="s">
        <v>21</v>
      </c>
      <c r="F3813" t="s">
        <v>28</v>
      </c>
      <c r="G3813" t="s">
        <v>280</v>
      </c>
      <c r="H3813">
        <v>2</v>
      </c>
      <c r="I3813">
        <v>915.82</v>
      </c>
      <c r="J3813">
        <v>0.05</v>
      </c>
      <c r="K3813">
        <v>1740.06</v>
      </c>
      <c r="L3813">
        <v>448.83</v>
      </c>
      <c r="M3813">
        <f t="shared" si="179"/>
        <v>1740.058</v>
      </c>
      <c r="N3813" t="str">
        <f t="shared" si="177"/>
        <v>Q1</v>
      </c>
      <c r="O3813" s="2">
        <f t="shared" si="178"/>
        <v>25.793938140064139</v>
      </c>
      <c r="P3813" t="str">
        <f>VLOOKUP(retail_sales_2023!C3813,customers!A:J,5,)</f>
        <v>Bhubaneswar</v>
      </c>
      <c r="Q3813" t="str">
        <f>VLOOKUP(C3813,customers!A:J,10,0)</f>
        <v>Regular</v>
      </c>
    </row>
    <row r="3814" spans="1:17" x14ac:dyDescent="0.3">
      <c r="A3814" t="s">
        <v>4903</v>
      </c>
      <c r="B3814" s="1">
        <v>45267</v>
      </c>
      <c r="C3814" t="s">
        <v>1622</v>
      </c>
      <c r="D3814" t="s">
        <v>1623</v>
      </c>
      <c r="E3814" t="s">
        <v>33</v>
      </c>
      <c r="F3814" t="s">
        <v>52</v>
      </c>
      <c r="G3814" t="s">
        <v>937</v>
      </c>
      <c r="H3814">
        <v>9</v>
      </c>
      <c r="I3814">
        <v>583.01</v>
      </c>
      <c r="J3814">
        <v>0.05</v>
      </c>
      <c r="K3814">
        <v>4984.74</v>
      </c>
      <c r="L3814">
        <v>428.87</v>
      </c>
      <c r="M3814">
        <f t="shared" si="179"/>
        <v>4984.7354999999998</v>
      </c>
      <c r="N3814" t="str">
        <f t="shared" si="177"/>
        <v>Q4</v>
      </c>
      <c r="O3814" s="2">
        <f t="shared" si="178"/>
        <v>8.6036583653309897</v>
      </c>
      <c r="P3814" t="str">
        <f>VLOOKUP(retail_sales_2023!C3814,customers!A:J,5,)</f>
        <v>Pune</v>
      </c>
      <c r="Q3814" t="str">
        <f>VLOOKUP(C3814,customers!A:J,10,0)</f>
        <v>Regular</v>
      </c>
    </row>
    <row r="3815" spans="1:17" x14ac:dyDescent="0.3">
      <c r="A3815" t="s">
        <v>4904</v>
      </c>
      <c r="B3815" s="1">
        <v>45142</v>
      </c>
      <c r="C3815" t="s">
        <v>1872</v>
      </c>
      <c r="D3815" t="s">
        <v>1873</v>
      </c>
      <c r="E3815" t="s">
        <v>33</v>
      </c>
      <c r="F3815" t="s">
        <v>43</v>
      </c>
      <c r="G3815" t="s">
        <v>44</v>
      </c>
      <c r="H3815">
        <v>3</v>
      </c>
      <c r="I3815">
        <v>64442.23</v>
      </c>
      <c r="J3815">
        <v>0</v>
      </c>
      <c r="K3815">
        <v>193326.69</v>
      </c>
      <c r="L3815">
        <v>25322.22</v>
      </c>
      <c r="M3815">
        <f t="shared" si="179"/>
        <v>193326.69</v>
      </c>
      <c r="N3815" t="str">
        <f t="shared" si="177"/>
        <v>Q3</v>
      </c>
      <c r="O3815" s="2">
        <f t="shared" si="178"/>
        <v>13.098150079536355</v>
      </c>
      <c r="P3815" t="str">
        <f>VLOOKUP(retail_sales_2023!C3815,customers!A:J,5,)</f>
        <v>Surat</v>
      </c>
      <c r="Q3815" t="str">
        <f>VLOOKUP(C3815,customers!A:J,10,0)</f>
        <v>Premium</v>
      </c>
    </row>
    <row r="3816" spans="1:17" x14ac:dyDescent="0.3">
      <c r="A3816" t="s">
        <v>4905</v>
      </c>
      <c r="B3816" s="1">
        <v>45055</v>
      </c>
      <c r="C3816" t="s">
        <v>1141</v>
      </c>
      <c r="D3816" t="s">
        <v>1142</v>
      </c>
      <c r="E3816" t="s">
        <v>27</v>
      </c>
      <c r="F3816" t="s">
        <v>43</v>
      </c>
      <c r="G3816" t="s">
        <v>282</v>
      </c>
      <c r="H3816">
        <v>4</v>
      </c>
      <c r="I3816">
        <v>82980.149999999994</v>
      </c>
      <c r="J3816">
        <v>0.1</v>
      </c>
      <c r="K3816">
        <v>298728.53999999998</v>
      </c>
      <c r="L3816">
        <v>39356.839999999997</v>
      </c>
      <c r="M3816">
        <f t="shared" si="179"/>
        <v>298728.53999999998</v>
      </c>
      <c r="N3816" t="str">
        <f t="shared" si="177"/>
        <v>Q2</v>
      </c>
      <c r="O3816" s="2">
        <f t="shared" si="178"/>
        <v>13.174784036369608</v>
      </c>
      <c r="P3816" t="str">
        <f>VLOOKUP(retail_sales_2023!C3816,customers!A:J,5,)</f>
        <v>Amritsar</v>
      </c>
      <c r="Q3816" t="str">
        <f>VLOOKUP(C3816,customers!A:J,10,0)</f>
        <v>Regular</v>
      </c>
    </row>
    <row r="3817" spans="1:17" x14ac:dyDescent="0.3">
      <c r="A3817" t="s">
        <v>4906</v>
      </c>
      <c r="B3817" s="1">
        <v>45212</v>
      </c>
      <c r="C3817" t="s">
        <v>1240</v>
      </c>
      <c r="D3817" t="s">
        <v>1241</v>
      </c>
      <c r="E3817" t="s">
        <v>33</v>
      </c>
      <c r="F3817" t="s">
        <v>28</v>
      </c>
      <c r="G3817" t="s">
        <v>280</v>
      </c>
      <c r="H3817">
        <v>4</v>
      </c>
      <c r="I3817">
        <v>3009.54</v>
      </c>
      <c r="J3817">
        <v>0.2</v>
      </c>
      <c r="K3817">
        <v>9630.5300000000007</v>
      </c>
      <c r="L3817">
        <v>1938.57</v>
      </c>
      <c r="M3817">
        <f t="shared" si="179"/>
        <v>9630.5280000000002</v>
      </c>
      <c r="N3817" t="str">
        <f t="shared" si="177"/>
        <v>Q4</v>
      </c>
      <c r="O3817" s="2">
        <f t="shared" si="178"/>
        <v>20.129421745220665</v>
      </c>
      <c r="P3817" t="str">
        <f>VLOOKUP(retail_sales_2023!C3817,customers!A:J,5,)</f>
        <v>Surat</v>
      </c>
      <c r="Q3817" t="str">
        <f>VLOOKUP(C3817,customers!A:J,10,0)</f>
        <v>Premium</v>
      </c>
    </row>
    <row r="3818" spans="1:17" x14ac:dyDescent="0.3">
      <c r="A3818" t="s">
        <v>4907</v>
      </c>
      <c r="B3818" s="1">
        <v>44991</v>
      </c>
      <c r="C3818" t="s">
        <v>853</v>
      </c>
      <c r="D3818" t="s">
        <v>854</v>
      </c>
      <c r="E3818" t="s">
        <v>27</v>
      </c>
      <c r="F3818" t="s">
        <v>43</v>
      </c>
      <c r="G3818" t="s">
        <v>44</v>
      </c>
      <c r="H3818">
        <v>1</v>
      </c>
      <c r="I3818">
        <v>8212.16</v>
      </c>
      <c r="J3818">
        <v>0.3</v>
      </c>
      <c r="K3818">
        <v>5748.51</v>
      </c>
      <c r="L3818">
        <v>800.01</v>
      </c>
      <c r="M3818">
        <f t="shared" si="179"/>
        <v>5748.5119999999997</v>
      </c>
      <c r="N3818" t="str">
        <f t="shared" si="177"/>
        <v>Q1</v>
      </c>
      <c r="O3818" s="2">
        <f t="shared" si="178"/>
        <v>13.916823663871158</v>
      </c>
      <c r="P3818" t="str">
        <f>VLOOKUP(retail_sales_2023!C3818,customers!A:J,5,)</f>
        <v>Chandigarh</v>
      </c>
      <c r="Q3818" t="str">
        <f>VLOOKUP(C3818,customers!A:J,10,0)</f>
        <v>Premium</v>
      </c>
    </row>
    <row r="3819" spans="1:17" x14ac:dyDescent="0.3">
      <c r="A3819" t="s">
        <v>4908</v>
      </c>
      <c r="B3819" s="1">
        <v>44929</v>
      </c>
      <c r="C3819" t="s">
        <v>535</v>
      </c>
      <c r="D3819" t="s">
        <v>536</v>
      </c>
      <c r="E3819" t="s">
        <v>21</v>
      </c>
      <c r="F3819" t="s">
        <v>38</v>
      </c>
      <c r="G3819" t="s">
        <v>65</v>
      </c>
      <c r="H3819">
        <v>4</v>
      </c>
      <c r="I3819">
        <v>970.56</v>
      </c>
      <c r="J3819">
        <v>0</v>
      </c>
      <c r="K3819">
        <v>3882.24</v>
      </c>
      <c r="L3819">
        <v>1119.48</v>
      </c>
      <c r="M3819">
        <f t="shared" si="179"/>
        <v>3882.24</v>
      </c>
      <c r="N3819" t="str">
        <f t="shared" si="177"/>
        <v>Q1</v>
      </c>
      <c r="O3819" s="2">
        <f t="shared" si="178"/>
        <v>28.835929772502471</v>
      </c>
      <c r="P3819" t="str">
        <f>VLOOKUP(retail_sales_2023!C3819,customers!A:J,5,)</f>
        <v>Guwahati</v>
      </c>
      <c r="Q3819" t="str">
        <f>VLOOKUP(C3819,customers!A:J,10,0)</f>
        <v>Premium</v>
      </c>
    </row>
    <row r="3820" spans="1:17" x14ac:dyDescent="0.3">
      <c r="A3820" t="s">
        <v>4909</v>
      </c>
      <c r="B3820" s="1">
        <v>45218</v>
      </c>
      <c r="C3820" t="s">
        <v>2119</v>
      </c>
      <c r="D3820" t="s">
        <v>2120</v>
      </c>
      <c r="E3820" t="s">
        <v>21</v>
      </c>
      <c r="F3820" t="s">
        <v>16</v>
      </c>
      <c r="G3820" t="s">
        <v>296</v>
      </c>
      <c r="H3820">
        <v>3</v>
      </c>
      <c r="I3820">
        <v>559.80999999999995</v>
      </c>
      <c r="J3820">
        <v>0</v>
      </c>
      <c r="K3820">
        <v>1679.43</v>
      </c>
      <c r="L3820">
        <v>666.67</v>
      </c>
      <c r="M3820">
        <f t="shared" si="179"/>
        <v>1679.4299999999998</v>
      </c>
      <c r="N3820" t="str">
        <f t="shared" si="177"/>
        <v>Q4</v>
      </c>
      <c r="O3820" s="2">
        <f t="shared" si="178"/>
        <v>39.696206450998247</v>
      </c>
      <c r="P3820" t="str">
        <f>VLOOKUP(retail_sales_2023!C3820,customers!A:J,5,)</f>
        <v>Ranchi</v>
      </c>
      <c r="Q3820" t="str">
        <f>VLOOKUP(C3820,customers!A:J,10,0)</f>
        <v>Premium</v>
      </c>
    </row>
    <row r="3821" spans="1:17" x14ac:dyDescent="0.3">
      <c r="A3821" t="s">
        <v>4910</v>
      </c>
      <c r="B3821" s="1">
        <v>45002</v>
      </c>
      <c r="C3821" t="s">
        <v>385</v>
      </c>
      <c r="D3821" t="s">
        <v>386</v>
      </c>
      <c r="E3821" t="s">
        <v>15</v>
      </c>
      <c r="F3821" t="s">
        <v>52</v>
      </c>
      <c r="G3821" t="s">
        <v>937</v>
      </c>
      <c r="H3821">
        <v>9</v>
      </c>
      <c r="I3821">
        <v>290.27999999999997</v>
      </c>
      <c r="J3821">
        <v>0.15</v>
      </c>
      <c r="K3821">
        <v>2220.64</v>
      </c>
      <c r="L3821">
        <v>188.67</v>
      </c>
      <c r="M3821">
        <f t="shared" si="179"/>
        <v>2220.6419999999994</v>
      </c>
      <c r="N3821" t="str">
        <f t="shared" si="177"/>
        <v>Q1</v>
      </c>
      <c r="O3821" s="2">
        <f t="shared" si="178"/>
        <v>8.4961992938972557</v>
      </c>
      <c r="P3821" t="str">
        <f>VLOOKUP(retail_sales_2023!C3821,customers!A:J,5,)</f>
        <v>Hyderabad</v>
      </c>
      <c r="Q3821" t="str">
        <f>VLOOKUP(C3821,customers!A:J,10,0)</f>
        <v>Premium</v>
      </c>
    </row>
    <row r="3822" spans="1:17" x14ac:dyDescent="0.3">
      <c r="A3822" t="s">
        <v>4911</v>
      </c>
      <c r="B3822" s="1">
        <v>45188</v>
      </c>
      <c r="C3822" t="s">
        <v>313</v>
      </c>
      <c r="D3822" t="s">
        <v>314</v>
      </c>
      <c r="E3822" t="s">
        <v>21</v>
      </c>
      <c r="F3822" t="s">
        <v>52</v>
      </c>
      <c r="G3822" t="s">
        <v>226</v>
      </c>
      <c r="H3822">
        <v>6</v>
      </c>
      <c r="I3822">
        <v>607.19000000000005</v>
      </c>
      <c r="J3822">
        <v>0.15</v>
      </c>
      <c r="K3822">
        <v>3096.67</v>
      </c>
      <c r="L3822">
        <v>270.68</v>
      </c>
      <c r="M3822">
        <f t="shared" si="179"/>
        <v>3096.6690000000003</v>
      </c>
      <c r="N3822" t="str">
        <f t="shared" si="177"/>
        <v>Q3</v>
      </c>
      <c r="O3822" s="2">
        <f t="shared" si="178"/>
        <v>8.7410024316443149</v>
      </c>
      <c r="P3822" t="str">
        <f>VLOOKUP(retail_sales_2023!C3822,customers!A:J,5,)</f>
        <v>Kolkata</v>
      </c>
      <c r="Q3822" t="str">
        <f>VLOOKUP(C3822,customers!A:J,10,0)</f>
        <v>Premium</v>
      </c>
    </row>
    <row r="3823" spans="1:17" x14ac:dyDescent="0.3">
      <c r="A3823" t="s">
        <v>4912</v>
      </c>
      <c r="B3823" s="1">
        <v>45034</v>
      </c>
      <c r="C3823" t="s">
        <v>368</v>
      </c>
      <c r="D3823" t="s">
        <v>369</v>
      </c>
      <c r="E3823" t="s">
        <v>21</v>
      </c>
      <c r="F3823" t="s">
        <v>52</v>
      </c>
      <c r="G3823" t="s">
        <v>200</v>
      </c>
      <c r="H3823">
        <v>7</v>
      </c>
      <c r="I3823">
        <v>172.26</v>
      </c>
      <c r="J3823">
        <v>0.1</v>
      </c>
      <c r="K3823">
        <v>1085.24</v>
      </c>
      <c r="L3823">
        <v>78.37</v>
      </c>
      <c r="M3823">
        <f t="shared" si="179"/>
        <v>1085.2380000000001</v>
      </c>
      <c r="N3823" t="str">
        <f t="shared" si="177"/>
        <v>Q2</v>
      </c>
      <c r="O3823" s="2">
        <f t="shared" si="178"/>
        <v>7.2214441045298745</v>
      </c>
      <c r="P3823" t="str">
        <f>VLOOKUP(retail_sales_2023!C3823,customers!A:J,5,)</f>
        <v>Kolkata</v>
      </c>
      <c r="Q3823" t="str">
        <f>VLOOKUP(C3823,customers!A:J,10,0)</f>
        <v>Occasional</v>
      </c>
    </row>
    <row r="3824" spans="1:17" x14ac:dyDescent="0.3">
      <c r="A3824" t="s">
        <v>4913</v>
      </c>
      <c r="B3824" s="1">
        <v>45230</v>
      </c>
      <c r="C3824" t="s">
        <v>1090</v>
      </c>
      <c r="D3824" t="s">
        <v>1091</v>
      </c>
      <c r="E3824" t="s">
        <v>27</v>
      </c>
      <c r="F3824" t="s">
        <v>43</v>
      </c>
      <c r="G3824" t="s">
        <v>243</v>
      </c>
      <c r="H3824">
        <v>1</v>
      </c>
      <c r="I3824">
        <v>37677.21</v>
      </c>
      <c r="J3824">
        <v>0.25</v>
      </c>
      <c r="K3824">
        <v>28257.91</v>
      </c>
      <c r="L3824">
        <v>4197.17</v>
      </c>
      <c r="M3824">
        <f t="shared" si="179"/>
        <v>28257.907500000001</v>
      </c>
      <c r="N3824" t="str">
        <f t="shared" si="177"/>
        <v>Q4</v>
      </c>
      <c r="O3824" s="2">
        <f t="shared" si="178"/>
        <v>14.853080075631922</v>
      </c>
      <c r="P3824" t="str">
        <f>VLOOKUP(retail_sales_2023!C3824,customers!A:J,5,)</f>
        <v>Lucknow</v>
      </c>
      <c r="Q3824" t="str">
        <f>VLOOKUP(C3824,customers!A:J,10,0)</f>
        <v>Regular</v>
      </c>
    </row>
    <row r="3825" spans="1:17" x14ac:dyDescent="0.3">
      <c r="A3825" t="s">
        <v>4914</v>
      </c>
      <c r="B3825" s="1">
        <v>45022</v>
      </c>
      <c r="C3825" t="s">
        <v>544</v>
      </c>
      <c r="D3825" t="s">
        <v>545</v>
      </c>
      <c r="E3825" t="s">
        <v>15</v>
      </c>
      <c r="F3825" t="s">
        <v>16</v>
      </c>
      <c r="G3825" t="s">
        <v>898</v>
      </c>
      <c r="H3825">
        <v>5</v>
      </c>
      <c r="I3825">
        <v>355.65</v>
      </c>
      <c r="J3825">
        <v>0.05</v>
      </c>
      <c r="K3825">
        <v>1689.34</v>
      </c>
      <c r="L3825">
        <v>420.27</v>
      </c>
      <c r="M3825">
        <f t="shared" si="179"/>
        <v>1689.3374999999999</v>
      </c>
      <c r="N3825" t="str">
        <f t="shared" si="177"/>
        <v>Q2</v>
      </c>
      <c r="O3825" s="2">
        <f t="shared" si="178"/>
        <v>24.877762913327096</v>
      </c>
      <c r="P3825" t="str">
        <f>VLOOKUP(retail_sales_2023!C3825,customers!A:J,5,)</f>
        <v>Bengaluru</v>
      </c>
      <c r="Q3825" t="str">
        <f>VLOOKUP(C3825,customers!A:J,10,0)</f>
        <v>Premium</v>
      </c>
    </row>
    <row r="3826" spans="1:17" x14ac:dyDescent="0.3">
      <c r="A3826" t="s">
        <v>4915</v>
      </c>
      <c r="B3826" s="1">
        <v>44980</v>
      </c>
      <c r="C3826" t="s">
        <v>564</v>
      </c>
      <c r="D3826" t="s">
        <v>565</v>
      </c>
      <c r="E3826" t="s">
        <v>27</v>
      </c>
      <c r="F3826" t="s">
        <v>38</v>
      </c>
      <c r="G3826" t="s">
        <v>684</v>
      </c>
      <c r="H3826">
        <v>5</v>
      </c>
      <c r="I3826">
        <v>3661.45</v>
      </c>
      <c r="J3826">
        <v>0.3</v>
      </c>
      <c r="K3826">
        <v>12815.07</v>
      </c>
      <c r="L3826">
        <v>4132.74</v>
      </c>
      <c r="M3826">
        <f t="shared" si="179"/>
        <v>12815.074999999999</v>
      </c>
      <c r="N3826" t="str">
        <f t="shared" si="177"/>
        <v>Q1</v>
      </c>
      <c r="O3826" s="2">
        <f t="shared" si="178"/>
        <v>32.249063017213324</v>
      </c>
      <c r="P3826" t="str">
        <f>VLOOKUP(retail_sales_2023!C3826,customers!A:J,5,)</f>
        <v>Lucknow</v>
      </c>
      <c r="Q3826" t="str">
        <f>VLOOKUP(C3826,customers!A:J,10,0)</f>
        <v>Premium</v>
      </c>
    </row>
    <row r="3827" spans="1:17" x14ac:dyDescent="0.3">
      <c r="A3827" t="s">
        <v>4916</v>
      </c>
      <c r="B3827" s="1">
        <v>45193</v>
      </c>
      <c r="C3827" t="s">
        <v>663</v>
      </c>
      <c r="D3827" t="s">
        <v>1776</v>
      </c>
      <c r="E3827" t="s">
        <v>27</v>
      </c>
      <c r="F3827" t="s">
        <v>43</v>
      </c>
      <c r="G3827" t="s">
        <v>154</v>
      </c>
      <c r="H3827">
        <v>5</v>
      </c>
      <c r="I3827">
        <v>75100.009999999995</v>
      </c>
      <c r="J3827">
        <v>0.05</v>
      </c>
      <c r="K3827">
        <v>356725.05</v>
      </c>
      <c r="L3827">
        <v>30068.68</v>
      </c>
      <c r="M3827">
        <f t="shared" si="179"/>
        <v>356725.04749999999</v>
      </c>
      <c r="N3827" t="str">
        <f t="shared" si="177"/>
        <v>Q3</v>
      </c>
      <c r="O3827" s="2">
        <f t="shared" si="178"/>
        <v>8.4290912566975607</v>
      </c>
      <c r="P3827" t="str">
        <f>VLOOKUP(retail_sales_2023!C3827,customers!A:J,5,)</f>
        <v>Lucknow</v>
      </c>
      <c r="Q3827" t="str">
        <f>VLOOKUP(C3827,customers!A:J,10,0)</f>
        <v>Premium</v>
      </c>
    </row>
    <row r="3828" spans="1:17" x14ac:dyDescent="0.3">
      <c r="A3828" t="s">
        <v>4917</v>
      </c>
      <c r="B3828" s="1">
        <v>45222</v>
      </c>
      <c r="C3828" t="s">
        <v>406</v>
      </c>
      <c r="D3828" t="s">
        <v>407</v>
      </c>
      <c r="E3828" t="s">
        <v>15</v>
      </c>
      <c r="F3828" t="s">
        <v>28</v>
      </c>
      <c r="G3828" t="s">
        <v>325</v>
      </c>
      <c r="H3828">
        <v>4</v>
      </c>
      <c r="I3828">
        <v>333.79</v>
      </c>
      <c r="J3828">
        <v>0</v>
      </c>
      <c r="K3828">
        <v>1335.16</v>
      </c>
      <c r="L3828">
        <v>336.08</v>
      </c>
      <c r="M3828">
        <f t="shared" si="179"/>
        <v>1335.16</v>
      </c>
      <c r="N3828" t="str">
        <f t="shared" si="177"/>
        <v>Q4</v>
      </c>
      <c r="O3828" s="2">
        <f t="shared" si="178"/>
        <v>25.171515024416546</v>
      </c>
      <c r="P3828" t="str">
        <f>VLOOKUP(retail_sales_2023!C3828,customers!A:J,5,)</f>
        <v>Hyderabad</v>
      </c>
      <c r="Q3828" t="str">
        <f>VLOOKUP(C3828,customers!A:J,10,0)</f>
        <v>Premium</v>
      </c>
    </row>
    <row r="3829" spans="1:17" x14ac:dyDescent="0.3">
      <c r="A3829" t="s">
        <v>4918</v>
      </c>
      <c r="B3829" s="1">
        <v>44955</v>
      </c>
      <c r="C3829" t="s">
        <v>2005</v>
      </c>
      <c r="D3829" t="s">
        <v>2006</v>
      </c>
      <c r="E3829" t="s">
        <v>27</v>
      </c>
      <c r="F3829" t="s">
        <v>43</v>
      </c>
      <c r="G3829" t="s">
        <v>121</v>
      </c>
      <c r="H3829">
        <v>3</v>
      </c>
      <c r="I3829">
        <v>50556.39</v>
      </c>
      <c r="J3829">
        <v>0.1</v>
      </c>
      <c r="K3829">
        <v>136502.25</v>
      </c>
      <c r="L3829">
        <v>18228.849999999999</v>
      </c>
      <c r="M3829">
        <f t="shared" si="179"/>
        <v>136502.253</v>
      </c>
      <c r="N3829" t="str">
        <f t="shared" si="177"/>
        <v>Q1</v>
      </c>
      <c r="O3829" s="2">
        <f t="shared" si="178"/>
        <v>13.354248739489641</v>
      </c>
      <c r="P3829" t="str">
        <f>VLOOKUP(retail_sales_2023!C3829,customers!A:J,5,)</f>
        <v>Lucknow</v>
      </c>
      <c r="Q3829" t="str">
        <f>VLOOKUP(C3829,customers!A:J,10,0)</f>
        <v>Premium</v>
      </c>
    </row>
    <row r="3830" spans="1:17" x14ac:dyDescent="0.3">
      <c r="A3830" t="s">
        <v>4919</v>
      </c>
      <c r="B3830" s="1">
        <v>44969</v>
      </c>
      <c r="C3830" t="s">
        <v>1370</v>
      </c>
      <c r="D3830" t="s">
        <v>1371</v>
      </c>
      <c r="E3830" t="s">
        <v>15</v>
      </c>
      <c r="F3830" t="s">
        <v>52</v>
      </c>
      <c r="G3830" t="s">
        <v>235</v>
      </c>
      <c r="H3830">
        <v>8</v>
      </c>
      <c r="I3830">
        <v>445.44</v>
      </c>
      <c r="J3830">
        <v>0</v>
      </c>
      <c r="K3830">
        <v>3563.52</v>
      </c>
      <c r="L3830">
        <v>348.69</v>
      </c>
      <c r="M3830">
        <f t="shared" si="179"/>
        <v>3563.52</v>
      </c>
      <c r="N3830" t="str">
        <f t="shared" si="177"/>
        <v>Q1</v>
      </c>
      <c r="O3830" s="2">
        <f t="shared" si="178"/>
        <v>9.7849878771551726</v>
      </c>
      <c r="P3830" t="str">
        <f>VLOOKUP(retail_sales_2023!C3830,customers!A:J,5,)</f>
        <v>Chennai</v>
      </c>
      <c r="Q3830" t="str">
        <f>VLOOKUP(C3830,customers!A:J,10,0)</f>
        <v>Regular</v>
      </c>
    </row>
    <row r="3831" spans="1:17" x14ac:dyDescent="0.3">
      <c r="A3831" t="s">
        <v>4920</v>
      </c>
      <c r="B3831" s="1">
        <v>44931</v>
      </c>
      <c r="C3831" t="s">
        <v>835</v>
      </c>
      <c r="D3831" t="s">
        <v>836</v>
      </c>
      <c r="E3831" t="s">
        <v>21</v>
      </c>
      <c r="F3831" t="s">
        <v>28</v>
      </c>
      <c r="G3831" t="s">
        <v>466</v>
      </c>
      <c r="H3831">
        <v>4</v>
      </c>
      <c r="I3831">
        <v>5419.25</v>
      </c>
      <c r="J3831">
        <v>0.05</v>
      </c>
      <c r="K3831">
        <v>20593.150000000001</v>
      </c>
      <c r="L3831">
        <v>5746.21</v>
      </c>
      <c r="M3831">
        <f t="shared" si="179"/>
        <v>20593.149999999998</v>
      </c>
      <c r="N3831" t="str">
        <f t="shared" si="177"/>
        <v>Q1</v>
      </c>
      <c r="O3831" s="2">
        <f t="shared" si="178"/>
        <v>27.90350189261963</v>
      </c>
      <c r="P3831" t="str">
        <f>VLOOKUP(retail_sales_2023!C3831,customers!A:J,5,)</f>
        <v>Guwahati</v>
      </c>
      <c r="Q3831" t="str">
        <f>VLOOKUP(C3831,customers!A:J,10,0)</f>
        <v>Regular</v>
      </c>
    </row>
    <row r="3832" spans="1:17" x14ac:dyDescent="0.3">
      <c r="A3832" t="s">
        <v>4921</v>
      </c>
      <c r="B3832" s="1">
        <v>45027</v>
      </c>
      <c r="C3832" t="s">
        <v>420</v>
      </c>
      <c r="D3832" t="s">
        <v>421</v>
      </c>
      <c r="E3832" t="s">
        <v>33</v>
      </c>
      <c r="F3832" t="s">
        <v>38</v>
      </c>
      <c r="G3832" t="s">
        <v>39</v>
      </c>
      <c r="H3832">
        <v>5</v>
      </c>
      <c r="I3832">
        <v>2202.4899999999998</v>
      </c>
      <c r="J3832">
        <v>0.1</v>
      </c>
      <c r="K3832">
        <v>9911.2000000000007</v>
      </c>
      <c r="L3832">
        <v>2543.14</v>
      </c>
      <c r="M3832">
        <f t="shared" si="179"/>
        <v>9911.2049999999999</v>
      </c>
      <c r="N3832" t="str">
        <f t="shared" si="177"/>
        <v>Q2</v>
      </c>
      <c r="O3832" s="2">
        <f t="shared" si="178"/>
        <v>25.659254177092578</v>
      </c>
      <c r="P3832" t="str">
        <f>VLOOKUP(retail_sales_2023!C3832,customers!A:J,5,)</f>
        <v>Surat</v>
      </c>
      <c r="Q3832" t="str">
        <f>VLOOKUP(C3832,customers!A:J,10,0)</f>
        <v>Premium</v>
      </c>
    </row>
    <row r="3833" spans="1:17" x14ac:dyDescent="0.3">
      <c r="A3833" t="s">
        <v>4922</v>
      </c>
      <c r="B3833" s="1">
        <v>45155</v>
      </c>
      <c r="C3833" t="s">
        <v>472</v>
      </c>
      <c r="D3833" t="s">
        <v>473</v>
      </c>
      <c r="E3833" t="s">
        <v>21</v>
      </c>
      <c r="F3833" t="s">
        <v>81</v>
      </c>
      <c r="G3833" t="s">
        <v>158</v>
      </c>
      <c r="H3833">
        <v>2</v>
      </c>
      <c r="I3833">
        <v>2209.02</v>
      </c>
      <c r="J3833">
        <v>0.15</v>
      </c>
      <c r="K3833">
        <v>3755.33</v>
      </c>
      <c r="L3833">
        <v>1329.56</v>
      </c>
      <c r="M3833">
        <f t="shared" si="179"/>
        <v>3755.3339999999998</v>
      </c>
      <c r="N3833" t="str">
        <f t="shared" si="177"/>
        <v>Q3</v>
      </c>
      <c r="O3833" s="2">
        <f t="shared" si="178"/>
        <v>35.404611578742745</v>
      </c>
      <c r="P3833" t="str">
        <f>VLOOKUP(retail_sales_2023!C3833,customers!A:J,5,)</f>
        <v>Kolkata</v>
      </c>
      <c r="Q3833" t="str">
        <f>VLOOKUP(C3833,customers!A:J,10,0)</f>
        <v>Occasional</v>
      </c>
    </row>
    <row r="3834" spans="1:17" x14ac:dyDescent="0.3">
      <c r="A3834" t="s">
        <v>4923</v>
      </c>
      <c r="B3834" s="1">
        <v>45124</v>
      </c>
      <c r="C3834" t="s">
        <v>2237</v>
      </c>
      <c r="D3834" t="s">
        <v>2238</v>
      </c>
      <c r="E3834" t="s">
        <v>15</v>
      </c>
      <c r="F3834" t="s">
        <v>52</v>
      </c>
      <c r="G3834" t="s">
        <v>169</v>
      </c>
      <c r="H3834">
        <v>9</v>
      </c>
      <c r="I3834">
        <v>212.62</v>
      </c>
      <c r="J3834">
        <v>0.15</v>
      </c>
      <c r="K3834">
        <v>1626.54</v>
      </c>
      <c r="L3834">
        <v>114.83</v>
      </c>
      <c r="M3834">
        <f t="shared" si="179"/>
        <v>1626.5429999999999</v>
      </c>
      <c r="N3834" t="str">
        <f t="shared" si="177"/>
        <v>Q3</v>
      </c>
      <c r="O3834" s="2">
        <f t="shared" si="178"/>
        <v>7.0597710477455209</v>
      </c>
      <c r="P3834" t="str">
        <f>VLOOKUP(retail_sales_2023!C3834,customers!A:J,5,)</f>
        <v>Kochi</v>
      </c>
      <c r="Q3834" t="str">
        <f>VLOOKUP(C3834,customers!A:J,10,0)</f>
        <v>Regular</v>
      </c>
    </row>
    <row r="3835" spans="1:17" x14ac:dyDescent="0.3">
      <c r="A3835" t="s">
        <v>4924</v>
      </c>
      <c r="B3835" s="1">
        <v>45240</v>
      </c>
      <c r="C3835" t="s">
        <v>1037</v>
      </c>
      <c r="D3835" t="s">
        <v>1038</v>
      </c>
      <c r="E3835" t="s">
        <v>27</v>
      </c>
      <c r="F3835" t="s">
        <v>28</v>
      </c>
      <c r="G3835" t="s">
        <v>439</v>
      </c>
      <c r="H3835">
        <v>3</v>
      </c>
      <c r="I3835">
        <v>5437.89</v>
      </c>
      <c r="J3835">
        <v>0.15</v>
      </c>
      <c r="K3835">
        <v>13866.62</v>
      </c>
      <c r="L3835">
        <v>2199.4499999999998</v>
      </c>
      <c r="M3835">
        <f t="shared" si="179"/>
        <v>13866.619500000001</v>
      </c>
      <c r="N3835" t="str">
        <f t="shared" si="177"/>
        <v>Q4</v>
      </c>
      <c r="O3835" s="2">
        <f t="shared" si="178"/>
        <v>15.86147164918343</v>
      </c>
      <c r="P3835" t="str">
        <f>VLOOKUP(retail_sales_2023!C3835,customers!A:J,5,)</f>
        <v>Lucknow</v>
      </c>
      <c r="Q3835" t="str">
        <f>VLOOKUP(C3835,customers!A:J,10,0)</f>
        <v>Occasional</v>
      </c>
    </row>
    <row r="3836" spans="1:17" x14ac:dyDescent="0.3">
      <c r="A3836" t="s">
        <v>4925</v>
      </c>
      <c r="B3836" s="1">
        <v>45042</v>
      </c>
      <c r="C3836" t="s">
        <v>924</v>
      </c>
      <c r="D3836" t="s">
        <v>925</v>
      </c>
      <c r="E3836" t="s">
        <v>27</v>
      </c>
      <c r="F3836" t="s">
        <v>38</v>
      </c>
      <c r="G3836" t="s">
        <v>73</v>
      </c>
      <c r="H3836">
        <v>4</v>
      </c>
      <c r="I3836">
        <v>996.32</v>
      </c>
      <c r="J3836">
        <v>0.15</v>
      </c>
      <c r="K3836">
        <v>3387.49</v>
      </c>
      <c r="L3836">
        <v>978.45</v>
      </c>
      <c r="M3836">
        <f t="shared" si="179"/>
        <v>3387.4880000000003</v>
      </c>
      <c r="N3836" t="str">
        <f t="shared" si="177"/>
        <v>Q2</v>
      </c>
      <c r="O3836" s="2">
        <f t="shared" si="178"/>
        <v>28.884218108392943</v>
      </c>
      <c r="P3836" t="str">
        <f>VLOOKUP(retail_sales_2023!C3836,customers!A:J,5,)</f>
        <v>Lucknow</v>
      </c>
      <c r="Q3836" t="str">
        <f>VLOOKUP(C3836,customers!A:J,10,0)</f>
        <v>Regular</v>
      </c>
    </row>
    <row r="3837" spans="1:17" x14ac:dyDescent="0.3">
      <c r="A3837" t="s">
        <v>4926</v>
      </c>
      <c r="B3837" s="1">
        <v>45197</v>
      </c>
      <c r="C3837" t="s">
        <v>1506</v>
      </c>
      <c r="D3837" t="s">
        <v>1507</v>
      </c>
      <c r="E3837" t="s">
        <v>27</v>
      </c>
      <c r="F3837" t="s">
        <v>22</v>
      </c>
      <c r="G3837" t="s">
        <v>182</v>
      </c>
      <c r="H3837">
        <v>3</v>
      </c>
      <c r="I3837">
        <v>40562.06</v>
      </c>
      <c r="J3837">
        <v>0.3</v>
      </c>
      <c r="K3837">
        <v>85180.33</v>
      </c>
      <c r="L3837">
        <v>25551.82</v>
      </c>
      <c r="M3837">
        <f t="shared" si="179"/>
        <v>85180.325999999986</v>
      </c>
      <c r="N3837" t="str">
        <f t="shared" si="177"/>
        <v>Q3</v>
      </c>
      <c r="O3837" s="2">
        <f t="shared" si="178"/>
        <v>29.997324499682026</v>
      </c>
      <c r="P3837" t="str">
        <f>VLOOKUP(retail_sales_2023!C3837,customers!A:J,5,)</f>
        <v>Chandigarh</v>
      </c>
      <c r="Q3837" t="str">
        <f>VLOOKUP(C3837,customers!A:J,10,0)</f>
        <v>Premium</v>
      </c>
    </row>
    <row r="3838" spans="1:17" x14ac:dyDescent="0.3">
      <c r="A3838" t="s">
        <v>4927</v>
      </c>
      <c r="B3838" s="1">
        <v>45195</v>
      </c>
      <c r="C3838" t="s">
        <v>1013</v>
      </c>
      <c r="D3838" t="s">
        <v>1014</v>
      </c>
      <c r="E3838" t="s">
        <v>15</v>
      </c>
      <c r="F3838" t="s">
        <v>43</v>
      </c>
      <c r="G3838" t="s">
        <v>121</v>
      </c>
      <c r="H3838">
        <v>5</v>
      </c>
      <c r="I3838">
        <v>67613.820000000007</v>
      </c>
      <c r="J3838">
        <v>0</v>
      </c>
      <c r="K3838">
        <v>338069.1</v>
      </c>
      <c r="L3838">
        <v>-33839.68</v>
      </c>
      <c r="M3838">
        <f t="shared" si="179"/>
        <v>338069.10000000003</v>
      </c>
      <c r="N3838" t="str">
        <f t="shared" si="177"/>
        <v>Q3</v>
      </c>
      <c r="O3838" s="2">
        <f t="shared" si="178"/>
        <v>-10.009693284597736</v>
      </c>
      <c r="P3838" t="str">
        <f>VLOOKUP(retail_sales_2023!C3838,customers!A:J,5,)</f>
        <v>Bengaluru</v>
      </c>
      <c r="Q3838" t="str">
        <f>VLOOKUP(C3838,customers!A:J,10,0)</f>
        <v>Premium</v>
      </c>
    </row>
    <row r="3839" spans="1:17" x14ac:dyDescent="0.3">
      <c r="A3839" t="s">
        <v>4928</v>
      </c>
      <c r="B3839" s="1">
        <v>45019</v>
      </c>
      <c r="C3839" t="s">
        <v>1135</v>
      </c>
      <c r="D3839" t="s">
        <v>1136</v>
      </c>
      <c r="E3839" t="s">
        <v>33</v>
      </c>
      <c r="F3839" t="s">
        <v>38</v>
      </c>
      <c r="G3839" t="s">
        <v>65</v>
      </c>
      <c r="H3839">
        <v>1</v>
      </c>
      <c r="I3839">
        <v>1090.19</v>
      </c>
      <c r="J3839">
        <v>0</v>
      </c>
      <c r="K3839">
        <v>1090.19</v>
      </c>
      <c r="L3839">
        <v>284.36</v>
      </c>
      <c r="M3839">
        <f t="shared" si="179"/>
        <v>1090.19</v>
      </c>
      <c r="N3839" t="str">
        <f t="shared" si="177"/>
        <v>Q2</v>
      </c>
      <c r="O3839" s="2">
        <f t="shared" si="178"/>
        <v>26.083526724699365</v>
      </c>
      <c r="P3839" t="str">
        <f>VLOOKUP(retail_sales_2023!C3839,customers!A:J,5,)</f>
        <v>Ahmedabad</v>
      </c>
      <c r="Q3839" t="str">
        <f>VLOOKUP(C3839,customers!A:J,10,0)</f>
        <v>Premium</v>
      </c>
    </row>
    <row r="3840" spans="1:17" x14ac:dyDescent="0.3">
      <c r="A3840" t="s">
        <v>4929</v>
      </c>
      <c r="B3840" s="1">
        <v>45255</v>
      </c>
      <c r="C3840" t="s">
        <v>36</v>
      </c>
      <c r="D3840" t="s">
        <v>37</v>
      </c>
      <c r="E3840" t="s">
        <v>27</v>
      </c>
      <c r="F3840" t="s">
        <v>28</v>
      </c>
      <c r="G3840" t="s">
        <v>439</v>
      </c>
      <c r="H3840">
        <v>3</v>
      </c>
      <c r="I3840">
        <v>1957.48</v>
      </c>
      <c r="J3840">
        <v>0</v>
      </c>
      <c r="K3840">
        <v>5872.44</v>
      </c>
      <c r="L3840">
        <v>1050.79</v>
      </c>
      <c r="M3840">
        <f t="shared" si="179"/>
        <v>5872.4400000000005</v>
      </c>
      <c r="N3840" t="str">
        <f t="shared" si="177"/>
        <v>Q4</v>
      </c>
      <c r="O3840" s="2">
        <f t="shared" si="178"/>
        <v>17.893584268208787</v>
      </c>
      <c r="P3840" t="str">
        <f>VLOOKUP(retail_sales_2023!C3840,customers!A:J,5,)</f>
        <v>Lucknow</v>
      </c>
      <c r="Q3840" t="str">
        <f>VLOOKUP(C3840,customers!A:J,10,0)</f>
        <v>Premium</v>
      </c>
    </row>
    <row r="3841" spans="1:17" x14ac:dyDescent="0.3">
      <c r="A3841" t="s">
        <v>4930</v>
      </c>
      <c r="B3841" s="1">
        <v>44973</v>
      </c>
      <c r="C3841" t="s">
        <v>1974</v>
      </c>
      <c r="D3841" t="s">
        <v>1975</v>
      </c>
      <c r="E3841" t="s">
        <v>15</v>
      </c>
      <c r="F3841" t="s">
        <v>38</v>
      </c>
      <c r="G3841" t="s">
        <v>456</v>
      </c>
      <c r="H3841">
        <v>5</v>
      </c>
      <c r="I3841">
        <v>1256.96</v>
      </c>
      <c r="J3841">
        <v>0.05</v>
      </c>
      <c r="K3841">
        <v>5970.56</v>
      </c>
      <c r="L3841">
        <v>1981.95</v>
      </c>
      <c r="M3841">
        <f t="shared" si="179"/>
        <v>5970.5599999999995</v>
      </c>
      <c r="N3841" t="str">
        <f t="shared" si="177"/>
        <v>Q1</v>
      </c>
      <c r="O3841" s="2">
        <f t="shared" si="178"/>
        <v>33.195378657948332</v>
      </c>
      <c r="P3841" t="str">
        <f>VLOOKUP(retail_sales_2023!C3841,customers!A:J,5,)</f>
        <v>Kochi</v>
      </c>
      <c r="Q3841" t="str">
        <f>VLOOKUP(C3841,customers!A:J,10,0)</f>
        <v>Premium</v>
      </c>
    </row>
    <row r="3842" spans="1:17" x14ac:dyDescent="0.3">
      <c r="A3842" t="s">
        <v>4931</v>
      </c>
      <c r="B3842" s="1">
        <v>44953</v>
      </c>
      <c r="C3842" t="s">
        <v>1164</v>
      </c>
      <c r="D3842" t="s">
        <v>1165</v>
      </c>
      <c r="E3842" t="s">
        <v>21</v>
      </c>
      <c r="F3842" t="s">
        <v>52</v>
      </c>
      <c r="G3842" t="s">
        <v>169</v>
      </c>
      <c r="H3842">
        <v>7</v>
      </c>
      <c r="I3842">
        <v>438.23</v>
      </c>
      <c r="J3842">
        <v>0</v>
      </c>
      <c r="K3842">
        <v>3067.61</v>
      </c>
      <c r="L3842">
        <v>264.27</v>
      </c>
      <c r="M3842">
        <f t="shared" si="179"/>
        <v>3067.61</v>
      </c>
      <c r="N3842" t="str">
        <f t="shared" si="177"/>
        <v>Q1</v>
      </c>
      <c r="O3842" s="2">
        <f t="shared" si="178"/>
        <v>8.614849997229113</v>
      </c>
      <c r="P3842" t="str">
        <f>VLOOKUP(retail_sales_2023!C3842,customers!A:J,5,)</f>
        <v>Bhubaneswar</v>
      </c>
      <c r="Q3842" t="str">
        <f>VLOOKUP(C3842,customers!A:J,10,0)</f>
        <v>Regular</v>
      </c>
    </row>
    <row r="3843" spans="1:17" x14ac:dyDescent="0.3">
      <c r="A3843" t="s">
        <v>4932</v>
      </c>
      <c r="B3843" s="1">
        <v>44965</v>
      </c>
      <c r="C3843" t="s">
        <v>288</v>
      </c>
      <c r="D3843" t="s">
        <v>289</v>
      </c>
      <c r="E3843" t="s">
        <v>27</v>
      </c>
      <c r="F3843" t="s">
        <v>28</v>
      </c>
      <c r="G3843" t="s">
        <v>325</v>
      </c>
      <c r="H3843">
        <v>1</v>
      </c>
      <c r="I3843">
        <v>4659.8900000000003</v>
      </c>
      <c r="J3843">
        <v>0.1</v>
      </c>
      <c r="K3843">
        <v>4193.8999999999996</v>
      </c>
      <c r="L3843">
        <v>1045.08</v>
      </c>
      <c r="M3843">
        <f t="shared" si="179"/>
        <v>4193.9010000000007</v>
      </c>
      <c r="N3843" t="str">
        <f t="shared" ref="N3843:N3906" si="180">"Q"&amp;ROUNDUP(MONTH(B3843)/3,0)</f>
        <v>Q1</v>
      </c>
      <c r="O3843" s="2">
        <f t="shared" ref="O3843:O3906" si="181">(L3843/K3843)*100</f>
        <v>24.919049095114335</v>
      </c>
      <c r="P3843" t="str">
        <f>VLOOKUP(retail_sales_2023!C3843,customers!A:J,5,)</f>
        <v>Delhi</v>
      </c>
      <c r="Q3843" t="str">
        <f>VLOOKUP(C3843,customers!A:J,10,0)</f>
        <v>Premium</v>
      </c>
    </row>
    <row r="3844" spans="1:17" x14ac:dyDescent="0.3">
      <c r="A3844" t="s">
        <v>4933</v>
      </c>
      <c r="B3844" s="1">
        <v>45225</v>
      </c>
      <c r="C3844" t="s">
        <v>826</v>
      </c>
      <c r="D3844" t="s">
        <v>827</v>
      </c>
      <c r="E3844" t="s">
        <v>33</v>
      </c>
      <c r="F3844" t="s">
        <v>38</v>
      </c>
      <c r="G3844" t="s">
        <v>456</v>
      </c>
      <c r="H3844">
        <v>2</v>
      </c>
      <c r="I3844">
        <v>432.75</v>
      </c>
      <c r="J3844">
        <v>0.05</v>
      </c>
      <c r="K3844">
        <v>822.22</v>
      </c>
      <c r="L3844">
        <v>214.67</v>
      </c>
      <c r="M3844">
        <f t="shared" si="179"/>
        <v>822.22499999999991</v>
      </c>
      <c r="N3844" t="str">
        <f t="shared" si="180"/>
        <v>Q4</v>
      </c>
      <c r="O3844" s="2">
        <f t="shared" si="181"/>
        <v>26.10858407725426</v>
      </c>
      <c r="P3844" t="str">
        <f>VLOOKUP(retail_sales_2023!C3844,customers!A:J,5,)</f>
        <v>Mumbai</v>
      </c>
      <c r="Q3844" t="str">
        <f>VLOOKUP(C3844,customers!A:J,10,0)</f>
        <v>Premium</v>
      </c>
    </row>
    <row r="3845" spans="1:17" x14ac:dyDescent="0.3">
      <c r="A3845" t="s">
        <v>4934</v>
      </c>
      <c r="B3845" s="1">
        <v>45030</v>
      </c>
      <c r="C3845" t="s">
        <v>580</v>
      </c>
      <c r="D3845" t="s">
        <v>581</v>
      </c>
      <c r="E3845" t="s">
        <v>21</v>
      </c>
      <c r="F3845" t="s">
        <v>28</v>
      </c>
      <c r="G3845" t="s">
        <v>325</v>
      </c>
      <c r="H3845">
        <v>4</v>
      </c>
      <c r="I3845">
        <v>3929.94</v>
      </c>
      <c r="J3845">
        <v>0.1</v>
      </c>
      <c r="K3845">
        <v>14147.78</v>
      </c>
      <c r="L3845">
        <v>3727.76</v>
      </c>
      <c r="M3845">
        <f t="shared" ref="M3845:M3908" si="182">H3845*I3845*(1-J3845)</f>
        <v>14147.784</v>
      </c>
      <c r="N3845" t="str">
        <f t="shared" si="180"/>
        <v>Q2</v>
      </c>
      <c r="O3845" s="2">
        <f t="shared" si="181"/>
        <v>26.348727503537656</v>
      </c>
      <c r="P3845" t="str">
        <f>VLOOKUP(retail_sales_2023!C3845,customers!A:J,5,)</f>
        <v>Patna</v>
      </c>
      <c r="Q3845" t="str">
        <f>VLOOKUP(C3845,customers!A:J,10,0)</f>
        <v>Regular</v>
      </c>
    </row>
    <row r="3846" spans="1:17" x14ac:dyDescent="0.3">
      <c r="A3846" t="s">
        <v>4935</v>
      </c>
      <c r="B3846" s="1">
        <v>45188</v>
      </c>
      <c r="C3846" t="s">
        <v>1576</v>
      </c>
      <c r="D3846" t="s">
        <v>1577</v>
      </c>
      <c r="E3846" t="s">
        <v>33</v>
      </c>
      <c r="F3846" t="s">
        <v>43</v>
      </c>
      <c r="G3846" t="s">
        <v>282</v>
      </c>
      <c r="H3846">
        <v>1</v>
      </c>
      <c r="I3846">
        <v>4519.09</v>
      </c>
      <c r="J3846">
        <v>0.15</v>
      </c>
      <c r="K3846">
        <v>3841.23</v>
      </c>
      <c r="L3846">
        <v>432.09</v>
      </c>
      <c r="M3846">
        <f t="shared" si="182"/>
        <v>3841.2265000000002</v>
      </c>
      <c r="N3846" t="str">
        <f t="shared" si="180"/>
        <v>Q3</v>
      </c>
      <c r="O3846" s="2">
        <f t="shared" si="181"/>
        <v>11.248740637764465</v>
      </c>
      <c r="P3846" t="str">
        <f>VLOOKUP(retail_sales_2023!C3846,customers!A:J,5,)</f>
        <v>Pune</v>
      </c>
      <c r="Q3846" t="str">
        <f>VLOOKUP(C3846,customers!A:J,10,0)</f>
        <v>Regular</v>
      </c>
    </row>
    <row r="3847" spans="1:17" x14ac:dyDescent="0.3">
      <c r="A3847" t="s">
        <v>4936</v>
      </c>
      <c r="B3847" s="1">
        <v>45109</v>
      </c>
      <c r="C3847" t="s">
        <v>1182</v>
      </c>
      <c r="D3847" t="s">
        <v>1183</v>
      </c>
      <c r="E3847" t="s">
        <v>15</v>
      </c>
      <c r="F3847" t="s">
        <v>43</v>
      </c>
      <c r="G3847" t="s">
        <v>128</v>
      </c>
      <c r="H3847">
        <v>5</v>
      </c>
      <c r="I3847">
        <v>40107.230000000003</v>
      </c>
      <c r="J3847">
        <v>0.05</v>
      </c>
      <c r="K3847">
        <v>190509.34</v>
      </c>
      <c r="L3847">
        <v>25446.23</v>
      </c>
      <c r="M3847">
        <f t="shared" si="182"/>
        <v>190509.3425</v>
      </c>
      <c r="N3847" t="str">
        <f t="shared" si="180"/>
        <v>Q3</v>
      </c>
      <c r="O3847" s="2">
        <f t="shared" si="181"/>
        <v>13.356946173872631</v>
      </c>
      <c r="P3847" t="str">
        <f>VLOOKUP(retail_sales_2023!C3847,customers!A:J,5,)</f>
        <v>Bengaluru</v>
      </c>
      <c r="Q3847" t="str">
        <f>VLOOKUP(C3847,customers!A:J,10,0)</f>
        <v>Regular</v>
      </c>
    </row>
    <row r="3848" spans="1:17" x14ac:dyDescent="0.3">
      <c r="A3848" t="s">
        <v>4937</v>
      </c>
      <c r="B3848" s="1">
        <v>45144</v>
      </c>
      <c r="C3848" t="s">
        <v>657</v>
      </c>
      <c r="D3848" t="s">
        <v>658</v>
      </c>
      <c r="E3848" t="s">
        <v>33</v>
      </c>
      <c r="F3848" t="s">
        <v>81</v>
      </c>
      <c r="G3848" t="s">
        <v>370</v>
      </c>
      <c r="H3848">
        <v>3</v>
      </c>
      <c r="I3848">
        <v>3247.4</v>
      </c>
      <c r="J3848">
        <v>0</v>
      </c>
      <c r="K3848">
        <v>9742.2000000000007</v>
      </c>
      <c r="L3848">
        <v>2086.0300000000002</v>
      </c>
      <c r="M3848">
        <f t="shared" si="182"/>
        <v>9742.2000000000007</v>
      </c>
      <c r="N3848" t="str">
        <f t="shared" si="180"/>
        <v>Q3</v>
      </c>
      <c r="O3848" s="2">
        <f t="shared" si="181"/>
        <v>21.412309334647205</v>
      </c>
      <c r="P3848" t="str">
        <f>VLOOKUP(retail_sales_2023!C3848,customers!A:J,5,)</f>
        <v>Pune</v>
      </c>
      <c r="Q3848" t="str">
        <f>VLOOKUP(C3848,customers!A:J,10,0)</f>
        <v>Occasional</v>
      </c>
    </row>
    <row r="3849" spans="1:17" x14ac:dyDescent="0.3">
      <c r="A3849" t="s">
        <v>4938</v>
      </c>
      <c r="B3849" s="1">
        <v>44995</v>
      </c>
      <c r="C3849" t="s">
        <v>1320</v>
      </c>
      <c r="D3849" t="s">
        <v>1321</v>
      </c>
      <c r="E3849" t="s">
        <v>15</v>
      </c>
      <c r="F3849" t="s">
        <v>43</v>
      </c>
      <c r="G3849" t="s">
        <v>272</v>
      </c>
      <c r="H3849">
        <v>5</v>
      </c>
      <c r="I3849">
        <v>29852.560000000001</v>
      </c>
      <c r="J3849">
        <v>0</v>
      </c>
      <c r="K3849">
        <v>149262.79999999999</v>
      </c>
      <c r="L3849">
        <v>13349.22</v>
      </c>
      <c r="M3849">
        <f t="shared" si="182"/>
        <v>149262.80000000002</v>
      </c>
      <c r="N3849" t="str">
        <f t="shared" si="180"/>
        <v>Q1</v>
      </c>
      <c r="O3849" s="2">
        <f t="shared" si="181"/>
        <v>8.9434339969503451</v>
      </c>
      <c r="P3849" t="str">
        <f>VLOOKUP(retail_sales_2023!C3849,customers!A:J,5,)</f>
        <v>Kochi</v>
      </c>
      <c r="Q3849" t="str">
        <f>VLOOKUP(C3849,customers!A:J,10,0)</f>
        <v>Premium</v>
      </c>
    </row>
    <row r="3850" spans="1:17" x14ac:dyDescent="0.3">
      <c r="A3850" t="s">
        <v>4939</v>
      </c>
      <c r="B3850" s="1">
        <v>44940</v>
      </c>
      <c r="C3850" t="s">
        <v>1572</v>
      </c>
      <c r="D3850" t="s">
        <v>1573</v>
      </c>
      <c r="E3850" t="s">
        <v>15</v>
      </c>
      <c r="F3850" t="s">
        <v>52</v>
      </c>
      <c r="G3850" t="s">
        <v>53</v>
      </c>
      <c r="H3850">
        <v>4</v>
      </c>
      <c r="I3850">
        <v>199.86</v>
      </c>
      <c r="J3850">
        <v>0</v>
      </c>
      <c r="K3850">
        <v>799.44</v>
      </c>
      <c r="L3850">
        <v>81.89</v>
      </c>
      <c r="M3850">
        <f t="shared" si="182"/>
        <v>799.44</v>
      </c>
      <c r="N3850" t="str">
        <f t="shared" si="180"/>
        <v>Q1</v>
      </c>
      <c r="O3850" s="2">
        <f t="shared" si="181"/>
        <v>10.243420394275994</v>
      </c>
      <c r="P3850" t="str">
        <f>VLOOKUP(retail_sales_2023!C3850,customers!A:J,5,)</f>
        <v>Kochi</v>
      </c>
      <c r="Q3850" t="str">
        <f>VLOOKUP(C3850,customers!A:J,10,0)</f>
        <v>Regular</v>
      </c>
    </row>
    <row r="3851" spans="1:17" x14ac:dyDescent="0.3">
      <c r="A3851" t="s">
        <v>4940</v>
      </c>
      <c r="B3851" s="1">
        <v>45103</v>
      </c>
      <c r="C3851" t="s">
        <v>528</v>
      </c>
      <c r="D3851" t="s">
        <v>529</v>
      </c>
      <c r="E3851" t="s">
        <v>27</v>
      </c>
      <c r="F3851" t="s">
        <v>43</v>
      </c>
      <c r="G3851" t="s">
        <v>128</v>
      </c>
      <c r="H3851">
        <v>1</v>
      </c>
      <c r="I3851">
        <v>12628.21</v>
      </c>
      <c r="J3851">
        <v>0</v>
      </c>
      <c r="K3851">
        <v>12628.21</v>
      </c>
      <c r="L3851">
        <v>1888.61</v>
      </c>
      <c r="M3851">
        <f t="shared" si="182"/>
        <v>12628.21</v>
      </c>
      <c r="N3851" t="str">
        <f t="shared" si="180"/>
        <v>Q2</v>
      </c>
      <c r="O3851" s="2">
        <f t="shared" si="181"/>
        <v>14.955484585701379</v>
      </c>
      <c r="P3851" t="str">
        <f>VLOOKUP(retail_sales_2023!C3851,customers!A:J,5,)</f>
        <v>Amritsar</v>
      </c>
      <c r="Q3851" t="str">
        <f>VLOOKUP(C3851,customers!A:J,10,0)</f>
        <v>Premium</v>
      </c>
    </row>
    <row r="3852" spans="1:17" x14ac:dyDescent="0.3">
      <c r="A3852" t="s">
        <v>4941</v>
      </c>
      <c r="B3852" s="1">
        <v>45186</v>
      </c>
      <c r="C3852" t="s">
        <v>2116</v>
      </c>
      <c r="D3852" t="s">
        <v>2117</v>
      </c>
      <c r="E3852" t="s">
        <v>27</v>
      </c>
      <c r="F3852" t="s">
        <v>43</v>
      </c>
      <c r="G3852" t="s">
        <v>301</v>
      </c>
      <c r="H3852">
        <v>1</v>
      </c>
      <c r="I3852">
        <v>49822.25</v>
      </c>
      <c r="J3852">
        <v>0</v>
      </c>
      <c r="K3852">
        <v>49822.25</v>
      </c>
      <c r="L3852">
        <v>4588.1400000000003</v>
      </c>
      <c r="M3852">
        <f t="shared" si="182"/>
        <v>49822.25</v>
      </c>
      <c r="N3852" t="str">
        <f t="shared" si="180"/>
        <v>Q3</v>
      </c>
      <c r="O3852" s="2">
        <f t="shared" si="181"/>
        <v>9.2090180592004582</v>
      </c>
      <c r="P3852" t="str">
        <f>VLOOKUP(retail_sales_2023!C3852,customers!A:J,5,)</f>
        <v>Jaipur</v>
      </c>
      <c r="Q3852" t="str">
        <f>VLOOKUP(C3852,customers!A:J,10,0)</f>
        <v>Regular</v>
      </c>
    </row>
    <row r="3853" spans="1:17" x14ac:dyDescent="0.3">
      <c r="A3853" t="s">
        <v>4942</v>
      </c>
      <c r="B3853" s="1">
        <v>44952</v>
      </c>
      <c r="C3853" t="s">
        <v>705</v>
      </c>
      <c r="D3853" t="s">
        <v>706</v>
      </c>
      <c r="E3853" t="s">
        <v>15</v>
      </c>
      <c r="F3853" t="s">
        <v>52</v>
      </c>
      <c r="G3853" t="s">
        <v>200</v>
      </c>
      <c r="H3853">
        <v>4</v>
      </c>
      <c r="I3853">
        <v>387.06</v>
      </c>
      <c r="J3853">
        <v>0.2</v>
      </c>
      <c r="K3853">
        <v>1238.5899999999999</v>
      </c>
      <c r="L3853">
        <v>111.67</v>
      </c>
      <c r="M3853">
        <f t="shared" si="182"/>
        <v>1238.5920000000001</v>
      </c>
      <c r="N3853" t="str">
        <f t="shared" si="180"/>
        <v>Q1</v>
      </c>
      <c r="O3853" s="2">
        <f t="shared" si="181"/>
        <v>9.0158971088092112</v>
      </c>
      <c r="P3853" t="str">
        <f>VLOOKUP(retail_sales_2023!C3853,customers!A:J,5,)</f>
        <v>Coimbatore</v>
      </c>
      <c r="Q3853" t="str">
        <f>VLOOKUP(C3853,customers!A:J,10,0)</f>
        <v>Premium</v>
      </c>
    </row>
    <row r="3854" spans="1:17" x14ac:dyDescent="0.3">
      <c r="A3854" t="s">
        <v>4943</v>
      </c>
      <c r="B3854" s="1">
        <v>45282</v>
      </c>
      <c r="C3854" t="s">
        <v>507</v>
      </c>
      <c r="D3854" t="s">
        <v>508</v>
      </c>
      <c r="E3854" t="s">
        <v>33</v>
      </c>
      <c r="F3854" t="s">
        <v>81</v>
      </c>
      <c r="G3854" t="s">
        <v>370</v>
      </c>
      <c r="H3854">
        <v>1</v>
      </c>
      <c r="I3854">
        <v>838.28</v>
      </c>
      <c r="J3854">
        <v>0.2</v>
      </c>
      <c r="K3854">
        <v>670.62</v>
      </c>
      <c r="L3854">
        <v>157.72</v>
      </c>
      <c r="M3854">
        <f t="shared" si="182"/>
        <v>670.62400000000002</v>
      </c>
      <c r="N3854" t="str">
        <f t="shared" si="180"/>
        <v>Q4</v>
      </c>
      <c r="O3854" s="2">
        <f t="shared" si="181"/>
        <v>23.518535086934477</v>
      </c>
      <c r="P3854" t="str">
        <f>VLOOKUP(retail_sales_2023!C3854,customers!A:J,5,)</f>
        <v>Nagpur</v>
      </c>
      <c r="Q3854" t="str">
        <f>VLOOKUP(C3854,customers!A:J,10,0)</f>
        <v>Premium</v>
      </c>
    </row>
    <row r="3855" spans="1:17" x14ac:dyDescent="0.3">
      <c r="A3855" t="s">
        <v>4944</v>
      </c>
      <c r="B3855" s="1">
        <v>45211</v>
      </c>
      <c r="C3855" t="s">
        <v>1262</v>
      </c>
      <c r="D3855" t="s">
        <v>1263</v>
      </c>
      <c r="E3855" t="s">
        <v>27</v>
      </c>
      <c r="F3855" t="s">
        <v>22</v>
      </c>
      <c r="G3855" t="s">
        <v>315</v>
      </c>
      <c r="H3855">
        <v>1</v>
      </c>
      <c r="I3855">
        <v>38538.080000000002</v>
      </c>
      <c r="J3855">
        <v>0</v>
      </c>
      <c r="K3855">
        <v>38538.080000000002</v>
      </c>
      <c r="L3855">
        <v>10765.4</v>
      </c>
      <c r="M3855">
        <f t="shared" si="182"/>
        <v>38538.080000000002</v>
      </c>
      <c r="N3855" t="str">
        <f t="shared" si="180"/>
        <v>Q4</v>
      </c>
      <c r="O3855" s="2">
        <f t="shared" si="181"/>
        <v>27.934448213299675</v>
      </c>
      <c r="P3855" t="str">
        <f>VLOOKUP(retail_sales_2023!C3855,customers!A:J,5,)</f>
        <v>Jaipur</v>
      </c>
      <c r="Q3855" t="str">
        <f>VLOOKUP(C3855,customers!A:J,10,0)</f>
        <v>Occasional</v>
      </c>
    </row>
    <row r="3856" spans="1:17" x14ac:dyDescent="0.3">
      <c r="A3856" t="s">
        <v>4945</v>
      </c>
      <c r="B3856" s="1">
        <v>45001</v>
      </c>
      <c r="C3856" t="s">
        <v>1738</v>
      </c>
      <c r="D3856" t="s">
        <v>1739</v>
      </c>
      <c r="E3856" t="s">
        <v>33</v>
      </c>
      <c r="F3856" t="s">
        <v>16</v>
      </c>
      <c r="G3856" t="s">
        <v>356</v>
      </c>
      <c r="H3856">
        <v>4</v>
      </c>
      <c r="I3856">
        <v>618.16</v>
      </c>
      <c r="J3856">
        <v>0</v>
      </c>
      <c r="K3856">
        <v>2472.64</v>
      </c>
      <c r="L3856">
        <v>1006.76</v>
      </c>
      <c r="M3856">
        <f t="shared" si="182"/>
        <v>2472.64</v>
      </c>
      <c r="N3856" t="str">
        <f t="shared" si="180"/>
        <v>Q1</v>
      </c>
      <c r="O3856" s="2">
        <f t="shared" si="181"/>
        <v>40.715995858677367</v>
      </c>
      <c r="P3856" t="str">
        <f>VLOOKUP(retail_sales_2023!C3856,customers!A:J,5,)</f>
        <v>Surat</v>
      </c>
      <c r="Q3856" t="str">
        <f>VLOOKUP(C3856,customers!A:J,10,0)</f>
        <v>Occasional</v>
      </c>
    </row>
    <row r="3857" spans="1:17" x14ac:dyDescent="0.3">
      <c r="A3857" t="s">
        <v>4946</v>
      </c>
      <c r="B3857" s="1">
        <v>45127</v>
      </c>
      <c r="C3857" t="s">
        <v>497</v>
      </c>
      <c r="D3857" t="s">
        <v>13093</v>
      </c>
      <c r="E3857" t="s">
        <v>27</v>
      </c>
      <c r="F3857" t="s">
        <v>81</v>
      </c>
      <c r="G3857" t="s">
        <v>158</v>
      </c>
      <c r="H3857">
        <v>5</v>
      </c>
      <c r="I3857">
        <v>607.20000000000005</v>
      </c>
      <c r="J3857">
        <v>0.05</v>
      </c>
      <c r="K3857">
        <v>2884.2</v>
      </c>
      <c r="L3857">
        <v>647.13</v>
      </c>
      <c r="M3857">
        <f t="shared" si="182"/>
        <v>2884.2</v>
      </c>
      <c r="N3857" t="str">
        <f t="shared" si="180"/>
        <v>Q3</v>
      </c>
      <c r="O3857" s="2">
        <f t="shared" si="181"/>
        <v>22.437070938215104</v>
      </c>
      <c r="P3857" t="str">
        <f>VLOOKUP(retail_sales_2023!C3857,customers!A:J,5,)</f>
        <v>Chandigarh</v>
      </c>
      <c r="Q3857" t="str">
        <f>VLOOKUP(C3857,customers!A:J,10,0)</f>
        <v>Regular</v>
      </c>
    </row>
    <row r="3858" spans="1:17" x14ac:dyDescent="0.3">
      <c r="A3858" t="s">
        <v>4947</v>
      </c>
      <c r="B3858" s="1">
        <v>44929</v>
      </c>
      <c r="C3858" t="s">
        <v>1245</v>
      </c>
      <c r="D3858" t="s">
        <v>1246</v>
      </c>
      <c r="E3858" t="s">
        <v>15</v>
      </c>
      <c r="F3858" t="s">
        <v>28</v>
      </c>
      <c r="G3858" t="s">
        <v>57</v>
      </c>
      <c r="H3858">
        <v>5</v>
      </c>
      <c r="I3858">
        <v>1778.55</v>
      </c>
      <c r="J3858">
        <v>0.1</v>
      </c>
      <c r="K3858">
        <v>8003.48</v>
      </c>
      <c r="L3858">
        <v>1706.5</v>
      </c>
      <c r="M3858">
        <f t="shared" si="182"/>
        <v>8003.4750000000004</v>
      </c>
      <c r="N3858" t="str">
        <f t="shared" si="180"/>
        <v>Q1</v>
      </c>
      <c r="O3858" s="2">
        <f t="shared" si="181"/>
        <v>21.321974940900709</v>
      </c>
      <c r="P3858" t="str">
        <f>VLOOKUP(retail_sales_2023!C3858,customers!A:J,5,)</f>
        <v>Hyderabad</v>
      </c>
      <c r="Q3858" t="str">
        <f>VLOOKUP(C3858,customers!A:J,10,0)</f>
        <v>Premium</v>
      </c>
    </row>
    <row r="3859" spans="1:17" x14ac:dyDescent="0.3">
      <c r="A3859" t="s">
        <v>4948</v>
      </c>
      <c r="B3859" s="1">
        <v>45263</v>
      </c>
      <c r="C3859" t="s">
        <v>763</v>
      </c>
      <c r="D3859" t="s">
        <v>764</v>
      </c>
      <c r="E3859" t="s">
        <v>21</v>
      </c>
      <c r="F3859" t="s">
        <v>52</v>
      </c>
      <c r="G3859" t="s">
        <v>200</v>
      </c>
      <c r="H3859">
        <v>10</v>
      </c>
      <c r="I3859">
        <v>176.71</v>
      </c>
      <c r="J3859">
        <v>0.2</v>
      </c>
      <c r="K3859">
        <v>1413.68</v>
      </c>
      <c r="L3859">
        <v>123.8</v>
      </c>
      <c r="M3859">
        <f t="shared" si="182"/>
        <v>1413.6800000000003</v>
      </c>
      <c r="N3859" t="str">
        <f t="shared" si="180"/>
        <v>Q4</v>
      </c>
      <c r="O3859" s="2">
        <f t="shared" si="181"/>
        <v>8.7572859487295567</v>
      </c>
      <c r="P3859" t="str">
        <f>VLOOKUP(retail_sales_2023!C3859,customers!A:J,5,)</f>
        <v>Bhubaneswar</v>
      </c>
      <c r="Q3859" t="str">
        <f>VLOOKUP(C3859,customers!A:J,10,0)</f>
        <v>Regular</v>
      </c>
    </row>
    <row r="3860" spans="1:17" x14ac:dyDescent="0.3">
      <c r="A3860" t="s">
        <v>4949</v>
      </c>
      <c r="B3860" s="1">
        <v>45158</v>
      </c>
      <c r="C3860" t="s">
        <v>1037</v>
      </c>
      <c r="D3860" t="s">
        <v>1038</v>
      </c>
      <c r="E3860" t="s">
        <v>27</v>
      </c>
      <c r="F3860" t="s">
        <v>52</v>
      </c>
      <c r="G3860" t="s">
        <v>268</v>
      </c>
      <c r="H3860">
        <v>2</v>
      </c>
      <c r="I3860">
        <v>468.78</v>
      </c>
      <c r="J3860">
        <v>0.15</v>
      </c>
      <c r="K3860">
        <v>796.93</v>
      </c>
      <c r="L3860">
        <v>44.71</v>
      </c>
      <c r="M3860">
        <f t="shared" si="182"/>
        <v>796.92599999999993</v>
      </c>
      <c r="N3860" t="str">
        <f t="shared" si="180"/>
        <v>Q3</v>
      </c>
      <c r="O3860" s="2">
        <f t="shared" si="181"/>
        <v>5.6102794473793178</v>
      </c>
      <c r="P3860" t="str">
        <f>VLOOKUP(retail_sales_2023!C3860,customers!A:J,5,)</f>
        <v>Lucknow</v>
      </c>
      <c r="Q3860" t="str">
        <f>VLOOKUP(C3860,customers!A:J,10,0)</f>
        <v>Occasional</v>
      </c>
    </row>
    <row r="3861" spans="1:17" x14ac:dyDescent="0.3">
      <c r="A3861" t="s">
        <v>4950</v>
      </c>
      <c r="B3861" s="1">
        <v>45270</v>
      </c>
      <c r="C3861" t="s">
        <v>1576</v>
      </c>
      <c r="D3861" t="s">
        <v>1577</v>
      </c>
      <c r="E3861" t="s">
        <v>33</v>
      </c>
      <c r="F3861" t="s">
        <v>16</v>
      </c>
      <c r="G3861" t="s">
        <v>305</v>
      </c>
      <c r="H3861">
        <v>4</v>
      </c>
      <c r="I3861">
        <v>562.42999999999995</v>
      </c>
      <c r="J3861">
        <v>0.05</v>
      </c>
      <c r="K3861">
        <v>2137.23</v>
      </c>
      <c r="L3861">
        <v>892.15</v>
      </c>
      <c r="M3861">
        <f t="shared" si="182"/>
        <v>2137.2339999999999</v>
      </c>
      <c r="N3861" t="str">
        <f t="shared" si="180"/>
        <v>Q4</v>
      </c>
      <c r="O3861" s="2">
        <f t="shared" si="181"/>
        <v>41.743284531847294</v>
      </c>
      <c r="P3861" t="str">
        <f>VLOOKUP(retail_sales_2023!C3861,customers!A:J,5,)</f>
        <v>Pune</v>
      </c>
      <c r="Q3861" t="str">
        <f>VLOOKUP(C3861,customers!A:J,10,0)</f>
        <v>Regular</v>
      </c>
    </row>
    <row r="3862" spans="1:17" x14ac:dyDescent="0.3">
      <c r="A3862" t="s">
        <v>4951</v>
      </c>
      <c r="B3862" s="1">
        <v>45123</v>
      </c>
      <c r="C3862" t="s">
        <v>482</v>
      </c>
      <c r="D3862" t="s">
        <v>483</v>
      </c>
      <c r="E3862" t="s">
        <v>15</v>
      </c>
      <c r="F3862" t="s">
        <v>52</v>
      </c>
      <c r="G3862" t="s">
        <v>69</v>
      </c>
      <c r="H3862">
        <v>2</v>
      </c>
      <c r="I3862">
        <v>395.15</v>
      </c>
      <c r="J3862">
        <v>0.1</v>
      </c>
      <c r="K3862">
        <v>711.27</v>
      </c>
      <c r="L3862">
        <v>40.06</v>
      </c>
      <c r="M3862">
        <f t="shared" si="182"/>
        <v>711.27</v>
      </c>
      <c r="N3862" t="str">
        <f t="shared" si="180"/>
        <v>Q3</v>
      </c>
      <c r="O3862" s="2">
        <f t="shared" si="181"/>
        <v>5.6321790599912838</v>
      </c>
      <c r="P3862" t="str">
        <f>VLOOKUP(retail_sales_2023!C3862,customers!A:J,5,)</f>
        <v>Bengaluru</v>
      </c>
      <c r="Q3862" t="str">
        <f>VLOOKUP(C3862,customers!A:J,10,0)</f>
        <v>Premium</v>
      </c>
    </row>
    <row r="3863" spans="1:17" x14ac:dyDescent="0.3">
      <c r="A3863" t="s">
        <v>4952</v>
      </c>
      <c r="B3863" s="1">
        <v>45237</v>
      </c>
      <c r="C3863" t="s">
        <v>1830</v>
      </c>
      <c r="D3863" t="s">
        <v>1831</v>
      </c>
      <c r="E3863" t="s">
        <v>21</v>
      </c>
      <c r="F3863" t="s">
        <v>43</v>
      </c>
      <c r="G3863" t="s">
        <v>128</v>
      </c>
      <c r="H3863">
        <v>5</v>
      </c>
      <c r="I3863">
        <v>37792.699999999997</v>
      </c>
      <c r="J3863">
        <v>0.2</v>
      </c>
      <c r="K3863">
        <v>151170.79999999999</v>
      </c>
      <c r="L3863">
        <v>22449.82</v>
      </c>
      <c r="M3863">
        <f t="shared" si="182"/>
        <v>151170.80000000002</v>
      </c>
      <c r="N3863" t="str">
        <f t="shared" si="180"/>
        <v>Q4</v>
      </c>
      <c r="O3863" s="2">
        <f t="shared" si="181"/>
        <v>14.850632529562589</v>
      </c>
      <c r="P3863" t="str">
        <f>VLOOKUP(retail_sales_2023!C3863,customers!A:J,5,)</f>
        <v>Ranchi</v>
      </c>
      <c r="Q3863" t="str">
        <f>VLOOKUP(C3863,customers!A:J,10,0)</f>
        <v>Occasional</v>
      </c>
    </row>
    <row r="3864" spans="1:17" x14ac:dyDescent="0.3">
      <c r="A3864" t="s">
        <v>4953</v>
      </c>
      <c r="B3864" s="1">
        <v>45281</v>
      </c>
      <c r="C3864" t="s">
        <v>535</v>
      </c>
      <c r="D3864" t="s">
        <v>536</v>
      </c>
      <c r="E3864" t="s">
        <v>21</v>
      </c>
      <c r="F3864" t="s">
        <v>81</v>
      </c>
      <c r="G3864" t="s">
        <v>101</v>
      </c>
      <c r="H3864">
        <v>1</v>
      </c>
      <c r="I3864">
        <v>4504.5200000000004</v>
      </c>
      <c r="J3864">
        <v>0</v>
      </c>
      <c r="K3864">
        <v>4504.5200000000004</v>
      </c>
      <c r="L3864">
        <v>1331.49</v>
      </c>
      <c r="M3864">
        <f t="shared" si="182"/>
        <v>4504.5200000000004</v>
      </c>
      <c r="N3864" t="str">
        <f t="shared" si="180"/>
        <v>Q4</v>
      </c>
      <c r="O3864" s="2">
        <f t="shared" si="181"/>
        <v>29.558976317121466</v>
      </c>
      <c r="P3864" t="str">
        <f>VLOOKUP(retail_sales_2023!C3864,customers!A:J,5,)</f>
        <v>Guwahati</v>
      </c>
      <c r="Q3864" t="str">
        <f>VLOOKUP(C3864,customers!A:J,10,0)</f>
        <v>Premium</v>
      </c>
    </row>
    <row r="3865" spans="1:17" x14ac:dyDescent="0.3">
      <c r="A3865" t="s">
        <v>4954</v>
      </c>
      <c r="B3865" s="1">
        <v>45176</v>
      </c>
      <c r="C3865" t="s">
        <v>2237</v>
      </c>
      <c r="D3865" t="s">
        <v>13093</v>
      </c>
      <c r="E3865" t="s">
        <v>15</v>
      </c>
      <c r="F3865" t="s">
        <v>52</v>
      </c>
      <c r="G3865" t="s">
        <v>226</v>
      </c>
      <c r="H3865">
        <v>8</v>
      </c>
      <c r="I3865">
        <v>131.12</v>
      </c>
      <c r="J3865">
        <v>0</v>
      </c>
      <c r="K3865">
        <v>1048.96</v>
      </c>
      <c r="L3865">
        <v>106.26</v>
      </c>
      <c r="M3865">
        <f t="shared" si="182"/>
        <v>1048.96</v>
      </c>
      <c r="N3865" t="str">
        <f t="shared" si="180"/>
        <v>Q3</v>
      </c>
      <c r="O3865" s="2">
        <f t="shared" si="181"/>
        <v>10.13003355704698</v>
      </c>
      <c r="P3865" t="str">
        <f>VLOOKUP(retail_sales_2023!C3865,customers!A:J,5,)</f>
        <v>Kochi</v>
      </c>
      <c r="Q3865" t="str">
        <f>VLOOKUP(C3865,customers!A:J,10,0)</f>
        <v>Regular</v>
      </c>
    </row>
    <row r="3866" spans="1:17" x14ac:dyDescent="0.3">
      <c r="A3866" t="s">
        <v>4955</v>
      </c>
      <c r="B3866" s="1">
        <v>45111</v>
      </c>
      <c r="C3866" t="s">
        <v>420</v>
      </c>
      <c r="D3866" t="s">
        <v>421</v>
      </c>
      <c r="E3866" t="s">
        <v>33</v>
      </c>
      <c r="F3866" t="s">
        <v>22</v>
      </c>
      <c r="G3866" t="s">
        <v>34</v>
      </c>
      <c r="H3866">
        <v>4</v>
      </c>
      <c r="I3866">
        <v>15670.2</v>
      </c>
      <c r="J3866">
        <v>0.1</v>
      </c>
      <c r="K3866">
        <v>56412.72</v>
      </c>
      <c r="L3866">
        <v>13240.01</v>
      </c>
      <c r="M3866">
        <f t="shared" si="182"/>
        <v>56412.72</v>
      </c>
      <c r="N3866" t="str">
        <f t="shared" si="180"/>
        <v>Q3</v>
      </c>
      <c r="O3866" s="2">
        <f t="shared" si="181"/>
        <v>23.46990182356036</v>
      </c>
      <c r="P3866" t="str">
        <f>VLOOKUP(retail_sales_2023!C3866,customers!A:J,5,)</f>
        <v>Surat</v>
      </c>
      <c r="Q3866" t="str">
        <f>VLOOKUP(C3866,customers!A:J,10,0)</f>
        <v>Premium</v>
      </c>
    </row>
    <row r="3867" spans="1:17" x14ac:dyDescent="0.3">
      <c r="A3867" t="s">
        <v>4956</v>
      </c>
      <c r="B3867" s="1">
        <v>45039</v>
      </c>
      <c r="C3867" t="s">
        <v>372</v>
      </c>
      <c r="D3867" t="s">
        <v>373</v>
      </c>
      <c r="E3867" t="s">
        <v>33</v>
      </c>
      <c r="F3867" t="s">
        <v>43</v>
      </c>
      <c r="G3867" t="s">
        <v>243</v>
      </c>
      <c r="H3867">
        <v>5</v>
      </c>
      <c r="I3867">
        <v>59201.77</v>
      </c>
      <c r="J3867">
        <v>0.1</v>
      </c>
      <c r="K3867">
        <v>266407.96000000002</v>
      </c>
      <c r="L3867">
        <v>41540.93</v>
      </c>
      <c r="M3867">
        <f t="shared" si="182"/>
        <v>266407.96499999997</v>
      </c>
      <c r="N3867" t="str">
        <f t="shared" si="180"/>
        <v>Q2</v>
      </c>
      <c r="O3867" s="2">
        <f t="shared" si="181"/>
        <v>15.592976275934095</v>
      </c>
      <c r="P3867" t="str">
        <f>VLOOKUP(retail_sales_2023!C3867,customers!A:J,5,)</f>
        <v>Pune</v>
      </c>
      <c r="Q3867" t="str">
        <f>VLOOKUP(C3867,customers!A:J,10,0)</f>
        <v>Premium</v>
      </c>
    </row>
    <row r="3868" spans="1:17" x14ac:dyDescent="0.3">
      <c r="A3868" t="s">
        <v>4957</v>
      </c>
      <c r="B3868" s="1">
        <v>45236</v>
      </c>
      <c r="C3868" t="s">
        <v>1305</v>
      </c>
      <c r="D3868" t="s">
        <v>1306</v>
      </c>
      <c r="E3868" t="s">
        <v>33</v>
      </c>
      <c r="F3868" t="s">
        <v>28</v>
      </c>
      <c r="G3868" t="s">
        <v>61</v>
      </c>
      <c r="H3868">
        <v>1</v>
      </c>
      <c r="I3868">
        <v>3756.89</v>
      </c>
      <c r="J3868">
        <v>0</v>
      </c>
      <c r="K3868">
        <v>3756.89</v>
      </c>
      <c r="L3868">
        <v>892.41</v>
      </c>
      <c r="M3868">
        <f t="shared" si="182"/>
        <v>3756.89</v>
      </c>
      <c r="N3868" t="str">
        <f t="shared" si="180"/>
        <v>Q4</v>
      </c>
      <c r="O3868" s="2">
        <f t="shared" si="181"/>
        <v>23.753956064723745</v>
      </c>
      <c r="P3868" t="str">
        <f>VLOOKUP(retail_sales_2023!C3868,customers!A:J,5,)</f>
        <v>Pune</v>
      </c>
      <c r="Q3868" t="str">
        <f>VLOOKUP(C3868,customers!A:J,10,0)</f>
        <v>Premium</v>
      </c>
    </row>
    <row r="3869" spans="1:17" x14ac:dyDescent="0.3">
      <c r="A3869" t="s">
        <v>4958</v>
      </c>
      <c r="B3869" s="1">
        <v>45170</v>
      </c>
      <c r="C3869" t="s">
        <v>2022</v>
      </c>
      <c r="D3869" t="s">
        <v>2023</v>
      </c>
      <c r="E3869" t="s">
        <v>21</v>
      </c>
      <c r="F3869" t="s">
        <v>52</v>
      </c>
      <c r="G3869" t="s">
        <v>53</v>
      </c>
      <c r="H3869">
        <v>7</v>
      </c>
      <c r="I3869">
        <v>313.16000000000003</v>
      </c>
      <c r="J3869">
        <v>0.1</v>
      </c>
      <c r="K3869">
        <v>1972.91</v>
      </c>
      <c r="L3869">
        <v>194.26</v>
      </c>
      <c r="M3869">
        <f t="shared" si="182"/>
        <v>1972.9080000000004</v>
      </c>
      <c r="N3869" t="str">
        <f t="shared" si="180"/>
        <v>Q3</v>
      </c>
      <c r="O3869" s="2">
        <f t="shared" si="181"/>
        <v>9.8463690690401471</v>
      </c>
      <c r="P3869" t="str">
        <f>VLOOKUP(retail_sales_2023!C3869,customers!A:J,5,)</f>
        <v>Patna</v>
      </c>
      <c r="Q3869" t="str">
        <f>VLOOKUP(C3869,customers!A:J,10,0)</f>
        <v>Regular</v>
      </c>
    </row>
    <row r="3870" spans="1:17" x14ac:dyDescent="0.3">
      <c r="A3870" t="s">
        <v>4959</v>
      </c>
      <c r="B3870" s="1">
        <v>44980</v>
      </c>
      <c r="C3870" t="s">
        <v>1827</v>
      </c>
      <c r="D3870" t="s">
        <v>1828</v>
      </c>
      <c r="E3870" t="s">
        <v>33</v>
      </c>
      <c r="F3870" t="s">
        <v>16</v>
      </c>
      <c r="G3870" t="s">
        <v>17</v>
      </c>
      <c r="H3870">
        <v>5</v>
      </c>
      <c r="I3870">
        <v>916.05</v>
      </c>
      <c r="J3870">
        <v>0.1</v>
      </c>
      <c r="K3870">
        <v>4122.2299999999996</v>
      </c>
      <c r="L3870">
        <v>1812.1</v>
      </c>
      <c r="M3870">
        <f t="shared" si="182"/>
        <v>4122.2250000000004</v>
      </c>
      <c r="N3870" t="str">
        <f t="shared" si="180"/>
        <v>Q1</v>
      </c>
      <c r="O3870" s="2">
        <f t="shared" si="181"/>
        <v>43.959216249457214</v>
      </c>
      <c r="P3870" t="str">
        <f>VLOOKUP(retail_sales_2023!C3870,customers!A:J,5,)</f>
        <v>Mumbai</v>
      </c>
      <c r="Q3870" t="str">
        <f>VLOOKUP(C3870,customers!A:J,10,0)</f>
        <v>Regular</v>
      </c>
    </row>
    <row r="3871" spans="1:17" x14ac:dyDescent="0.3">
      <c r="A3871" t="s">
        <v>4960</v>
      </c>
      <c r="B3871" s="1">
        <v>45093</v>
      </c>
      <c r="C3871" t="s">
        <v>1412</v>
      </c>
      <c r="D3871" t="s">
        <v>1413</v>
      </c>
      <c r="E3871" t="s">
        <v>33</v>
      </c>
      <c r="F3871" t="s">
        <v>43</v>
      </c>
      <c r="G3871" t="s">
        <v>121</v>
      </c>
      <c r="H3871">
        <v>2</v>
      </c>
      <c r="I3871">
        <v>12588.78</v>
      </c>
      <c r="J3871">
        <v>0.1</v>
      </c>
      <c r="K3871">
        <v>22659.8</v>
      </c>
      <c r="L3871">
        <v>3532.53</v>
      </c>
      <c r="M3871">
        <f t="shared" si="182"/>
        <v>22659.804</v>
      </c>
      <c r="N3871" t="str">
        <f t="shared" si="180"/>
        <v>Q2</v>
      </c>
      <c r="O3871" s="2">
        <f t="shared" si="181"/>
        <v>15.589413851843354</v>
      </c>
      <c r="P3871" t="str">
        <f>VLOOKUP(retail_sales_2023!C3871,customers!A:J,5,)</f>
        <v>Surat</v>
      </c>
      <c r="Q3871" t="str">
        <f>VLOOKUP(C3871,customers!A:J,10,0)</f>
        <v>Occasional</v>
      </c>
    </row>
    <row r="3872" spans="1:17" x14ac:dyDescent="0.3">
      <c r="A3872" t="s">
        <v>4961</v>
      </c>
      <c r="B3872" s="1">
        <v>44960</v>
      </c>
      <c r="C3872" t="s">
        <v>1443</v>
      </c>
      <c r="D3872" t="s">
        <v>1444</v>
      </c>
      <c r="E3872" t="s">
        <v>21</v>
      </c>
      <c r="F3872" t="s">
        <v>38</v>
      </c>
      <c r="G3872" t="s">
        <v>73</v>
      </c>
      <c r="H3872">
        <v>4</v>
      </c>
      <c r="I3872">
        <v>2742.25</v>
      </c>
      <c r="J3872">
        <v>0.05</v>
      </c>
      <c r="K3872">
        <v>10420.549999999999</v>
      </c>
      <c r="L3872">
        <v>2889.97</v>
      </c>
      <c r="M3872">
        <f t="shared" si="182"/>
        <v>10420.549999999999</v>
      </c>
      <c r="N3872" t="str">
        <f t="shared" si="180"/>
        <v>Q1</v>
      </c>
      <c r="O3872" s="2">
        <f t="shared" si="181"/>
        <v>27.733372998546141</v>
      </c>
      <c r="P3872" t="str">
        <f>VLOOKUP(retail_sales_2023!C3872,customers!A:J,5,)</f>
        <v>Patna</v>
      </c>
      <c r="Q3872" t="str">
        <f>VLOOKUP(C3872,customers!A:J,10,0)</f>
        <v>Regular</v>
      </c>
    </row>
    <row r="3873" spans="1:17" x14ac:dyDescent="0.3">
      <c r="A3873" t="s">
        <v>4962</v>
      </c>
      <c r="B3873" s="1">
        <v>45281</v>
      </c>
      <c r="C3873" t="s">
        <v>75</v>
      </c>
      <c r="D3873" t="s">
        <v>76</v>
      </c>
      <c r="E3873" t="s">
        <v>21</v>
      </c>
      <c r="F3873" t="s">
        <v>43</v>
      </c>
      <c r="G3873" t="s">
        <v>272</v>
      </c>
      <c r="H3873">
        <v>4</v>
      </c>
      <c r="I3873">
        <v>59157.26</v>
      </c>
      <c r="J3873">
        <v>0.2</v>
      </c>
      <c r="K3873">
        <v>189303.23</v>
      </c>
      <c r="L3873">
        <v>21213.57</v>
      </c>
      <c r="M3873">
        <f t="shared" si="182"/>
        <v>189303.23200000002</v>
      </c>
      <c r="N3873" t="str">
        <f t="shared" si="180"/>
        <v>Q4</v>
      </c>
      <c r="O3873" s="2">
        <f t="shared" si="181"/>
        <v>11.206132087656401</v>
      </c>
      <c r="P3873" t="str">
        <f>VLOOKUP(retail_sales_2023!C3873,customers!A:J,5,)</f>
        <v>Patna</v>
      </c>
      <c r="Q3873" t="str">
        <f>VLOOKUP(C3873,customers!A:J,10,0)</f>
        <v>Regular</v>
      </c>
    </row>
    <row r="3874" spans="1:17" x14ac:dyDescent="0.3">
      <c r="A3874" t="s">
        <v>4963</v>
      </c>
      <c r="B3874" s="1">
        <v>45102</v>
      </c>
      <c r="C3874" t="s">
        <v>770</v>
      </c>
      <c r="D3874" t="s">
        <v>771</v>
      </c>
      <c r="E3874" t="s">
        <v>27</v>
      </c>
      <c r="F3874" t="s">
        <v>28</v>
      </c>
      <c r="G3874" t="s">
        <v>29</v>
      </c>
      <c r="H3874">
        <v>2</v>
      </c>
      <c r="I3874">
        <v>533.70000000000005</v>
      </c>
      <c r="J3874">
        <v>0.1</v>
      </c>
      <c r="K3874">
        <v>960.66</v>
      </c>
      <c r="L3874">
        <v>270.60000000000002</v>
      </c>
      <c r="M3874">
        <f t="shared" si="182"/>
        <v>960.66000000000008</v>
      </c>
      <c r="N3874" t="str">
        <f t="shared" si="180"/>
        <v>Q2</v>
      </c>
      <c r="O3874" s="2">
        <f t="shared" si="181"/>
        <v>28.168134407594781</v>
      </c>
      <c r="P3874" t="str">
        <f>VLOOKUP(retail_sales_2023!C3874,customers!A:J,5,)</f>
        <v>Jaipur</v>
      </c>
      <c r="Q3874" t="str">
        <f>VLOOKUP(C3874,customers!A:J,10,0)</f>
        <v>Premium</v>
      </c>
    </row>
    <row r="3875" spans="1:17" x14ac:dyDescent="0.3">
      <c r="A3875" t="s">
        <v>4964</v>
      </c>
      <c r="B3875" s="1">
        <v>44952</v>
      </c>
      <c r="C3875" t="s">
        <v>327</v>
      </c>
      <c r="D3875" t="s">
        <v>328</v>
      </c>
      <c r="E3875" t="s">
        <v>21</v>
      </c>
      <c r="F3875" t="s">
        <v>28</v>
      </c>
      <c r="G3875" t="s">
        <v>29</v>
      </c>
      <c r="H3875">
        <v>4</v>
      </c>
      <c r="I3875">
        <v>6802.69</v>
      </c>
      <c r="J3875">
        <v>0.1</v>
      </c>
      <c r="K3875">
        <v>24489.68</v>
      </c>
      <c r="L3875">
        <v>6061.08</v>
      </c>
      <c r="M3875">
        <f t="shared" si="182"/>
        <v>24489.683999999997</v>
      </c>
      <c r="N3875" t="str">
        <f t="shared" si="180"/>
        <v>Q1</v>
      </c>
      <c r="O3875" s="2">
        <f t="shared" si="181"/>
        <v>24.749527147761832</v>
      </c>
      <c r="P3875" t="str">
        <f>VLOOKUP(retail_sales_2023!C3875,customers!A:J,5,)</f>
        <v>Bhubaneswar</v>
      </c>
      <c r="Q3875" t="str">
        <f>VLOOKUP(C3875,customers!A:J,10,0)</f>
        <v>Occasional</v>
      </c>
    </row>
    <row r="3876" spans="1:17" x14ac:dyDescent="0.3">
      <c r="A3876" t="s">
        <v>4965</v>
      </c>
      <c r="B3876" s="1">
        <v>44973</v>
      </c>
      <c r="C3876" t="s">
        <v>345</v>
      </c>
      <c r="D3876" t="s">
        <v>346</v>
      </c>
      <c r="E3876" t="s">
        <v>33</v>
      </c>
      <c r="F3876" t="s">
        <v>52</v>
      </c>
      <c r="G3876" t="s">
        <v>117</v>
      </c>
      <c r="H3876">
        <v>4</v>
      </c>
      <c r="I3876">
        <v>74.09</v>
      </c>
      <c r="J3876">
        <v>0</v>
      </c>
      <c r="K3876">
        <v>296.36</v>
      </c>
      <c r="L3876">
        <v>28.74</v>
      </c>
      <c r="M3876">
        <f t="shared" si="182"/>
        <v>296.36</v>
      </c>
      <c r="N3876" t="str">
        <f t="shared" si="180"/>
        <v>Q1</v>
      </c>
      <c r="O3876" s="2">
        <f t="shared" si="181"/>
        <v>9.6976650020245643</v>
      </c>
      <c r="P3876" t="str">
        <f>VLOOKUP(retail_sales_2023!C3876,customers!A:J,5,)</f>
        <v>Ahmedabad</v>
      </c>
      <c r="Q3876" t="str">
        <f>VLOOKUP(C3876,customers!A:J,10,0)</f>
        <v>Premium</v>
      </c>
    </row>
    <row r="3877" spans="1:17" x14ac:dyDescent="0.3">
      <c r="A3877" t="s">
        <v>4966</v>
      </c>
      <c r="B3877" s="1">
        <v>45134</v>
      </c>
      <c r="C3877" t="s">
        <v>1285</v>
      </c>
      <c r="D3877" t="s">
        <v>1286</v>
      </c>
      <c r="E3877" t="s">
        <v>27</v>
      </c>
      <c r="F3877" t="s">
        <v>22</v>
      </c>
      <c r="G3877" t="s">
        <v>1039</v>
      </c>
      <c r="H3877">
        <v>4</v>
      </c>
      <c r="I3877">
        <v>9518.82</v>
      </c>
      <c r="J3877">
        <v>0</v>
      </c>
      <c r="K3877">
        <v>38075.279999999999</v>
      </c>
      <c r="L3877">
        <v>11275.73</v>
      </c>
      <c r="M3877">
        <f t="shared" si="182"/>
        <v>38075.279999999999</v>
      </c>
      <c r="N3877" t="str">
        <f t="shared" si="180"/>
        <v>Q3</v>
      </c>
      <c r="O3877" s="2">
        <f t="shared" si="181"/>
        <v>29.614306185010324</v>
      </c>
      <c r="P3877" t="str">
        <f>VLOOKUP(retail_sales_2023!C3877,customers!A:J,5,)</f>
        <v>Chandigarh</v>
      </c>
      <c r="Q3877" t="str">
        <f>VLOOKUP(C3877,customers!A:J,10,0)</f>
        <v>Occasional</v>
      </c>
    </row>
    <row r="3878" spans="1:17" x14ac:dyDescent="0.3">
      <c r="A3878" t="s">
        <v>4967</v>
      </c>
      <c r="B3878" s="1">
        <v>45121</v>
      </c>
      <c r="C3878" t="s">
        <v>152</v>
      </c>
      <c r="D3878" t="s">
        <v>153</v>
      </c>
      <c r="E3878" t="s">
        <v>27</v>
      </c>
      <c r="F3878" t="s">
        <v>52</v>
      </c>
      <c r="G3878" t="s">
        <v>53</v>
      </c>
      <c r="H3878">
        <v>8</v>
      </c>
      <c r="I3878">
        <v>704.38</v>
      </c>
      <c r="J3878">
        <v>0</v>
      </c>
      <c r="K3878">
        <v>5635.04</v>
      </c>
      <c r="L3878">
        <v>-803.4</v>
      </c>
      <c r="M3878">
        <f t="shared" si="182"/>
        <v>5635.04</v>
      </c>
      <c r="N3878" t="str">
        <f t="shared" si="180"/>
        <v>Q3</v>
      </c>
      <c r="O3878" s="2">
        <f t="shared" si="181"/>
        <v>-14.257219114682416</v>
      </c>
      <c r="P3878" t="str">
        <f>VLOOKUP(retail_sales_2023!C3878,customers!A:J,5,)</f>
        <v>Lucknow</v>
      </c>
      <c r="Q3878" t="str">
        <f>VLOOKUP(C3878,customers!A:J,10,0)</f>
        <v>Premium</v>
      </c>
    </row>
    <row r="3879" spans="1:17" x14ac:dyDescent="0.3">
      <c r="A3879" t="s">
        <v>4968</v>
      </c>
      <c r="B3879" s="1">
        <v>45080</v>
      </c>
      <c r="C3879" t="s">
        <v>525</v>
      </c>
      <c r="D3879" t="s">
        <v>526</v>
      </c>
      <c r="E3879" t="s">
        <v>21</v>
      </c>
      <c r="F3879" t="s">
        <v>52</v>
      </c>
      <c r="G3879" t="s">
        <v>169</v>
      </c>
      <c r="H3879">
        <v>9</v>
      </c>
      <c r="I3879">
        <v>636.78</v>
      </c>
      <c r="J3879">
        <v>0.25</v>
      </c>
      <c r="K3879">
        <v>4298.26</v>
      </c>
      <c r="L3879">
        <v>245.39</v>
      </c>
      <c r="M3879">
        <f t="shared" si="182"/>
        <v>4298.2649999999994</v>
      </c>
      <c r="N3879" t="str">
        <f t="shared" si="180"/>
        <v>Q2</v>
      </c>
      <c r="O3879" s="2">
        <f t="shared" si="181"/>
        <v>5.7090543615323401</v>
      </c>
      <c r="P3879" t="str">
        <f>VLOOKUP(retail_sales_2023!C3879,customers!A:J,5,)</f>
        <v>Patna</v>
      </c>
      <c r="Q3879" t="str">
        <f>VLOOKUP(C3879,customers!A:J,10,0)</f>
        <v>Occasional</v>
      </c>
    </row>
    <row r="3880" spans="1:17" x14ac:dyDescent="0.3">
      <c r="A3880" t="s">
        <v>4969</v>
      </c>
      <c r="B3880" s="1">
        <v>45079</v>
      </c>
      <c r="C3880" t="s">
        <v>1255</v>
      </c>
      <c r="D3880" t="s">
        <v>1256</v>
      </c>
      <c r="E3880" t="s">
        <v>27</v>
      </c>
      <c r="F3880" t="s">
        <v>52</v>
      </c>
      <c r="G3880" t="s">
        <v>133</v>
      </c>
      <c r="H3880">
        <v>1</v>
      </c>
      <c r="I3880">
        <v>199.58</v>
      </c>
      <c r="J3880">
        <v>0.25</v>
      </c>
      <c r="K3880">
        <v>149.69</v>
      </c>
      <c r="L3880">
        <v>11.82</v>
      </c>
      <c r="M3880">
        <f t="shared" si="182"/>
        <v>149.685</v>
      </c>
      <c r="N3880" t="str">
        <f t="shared" si="180"/>
        <v>Q2</v>
      </c>
      <c r="O3880" s="2">
        <f t="shared" si="181"/>
        <v>7.8963190593894046</v>
      </c>
      <c r="P3880" t="str">
        <f>VLOOKUP(retail_sales_2023!C3880,customers!A:J,5,)</f>
        <v>Chandigarh</v>
      </c>
      <c r="Q3880" t="str">
        <f>VLOOKUP(C3880,customers!A:J,10,0)</f>
        <v>Regular</v>
      </c>
    </row>
    <row r="3881" spans="1:17" x14ac:dyDescent="0.3">
      <c r="A3881" t="s">
        <v>4970</v>
      </c>
      <c r="B3881" s="1">
        <v>45035</v>
      </c>
      <c r="C3881" t="s">
        <v>708</v>
      </c>
      <c r="D3881" t="s">
        <v>709</v>
      </c>
      <c r="E3881" t="s">
        <v>33</v>
      </c>
      <c r="F3881" t="s">
        <v>16</v>
      </c>
      <c r="G3881" t="s">
        <v>898</v>
      </c>
      <c r="H3881">
        <v>5</v>
      </c>
      <c r="I3881">
        <v>751.16</v>
      </c>
      <c r="J3881">
        <v>0.1</v>
      </c>
      <c r="K3881">
        <v>3380.22</v>
      </c>
      <c r="L3881">
        <v>922.75</v>
      </c>
      <c r="M3881">
        <f t="shared" si="182"/>
        <v>3380.22</v>
      </c>
      <c r="N3881" t="str">
        <f t="shared" si="180"/>
        <v>Q2</v>
      </c>
      <c r="O3881" s="2">
        <f t="shared" si="181"/>
        <v>27.298519031305656</v>
      </c>
      <c r="P3881" t="str">
        <f>VLOOKUP(retail_sales_2023!C3881,customers!A:J,5,)</f>
        <v>Mumbai</v>
      </c>
      <c r="Q3881" t="str">
        <f>VLOOKUP(C3881,customers!A:J,10,0)</f>
        <v>Premium</v>
      </c>
    </row>
    <row r="3882" spans="1:17" x14ac:dyDescent="0.3">
      <c r="A3882" t="s">
        <v>4971</v>
      </c>
      <c r="B3882" s="1">
        <v>45185</v>
      </c>
      <c r="C3882" t="s">
        <v>2748</v>
      </c>
      <c r="D3882" t="s">
        <v>2749</v>
      </c>
      <c r="E3882" t="s">
        <v>33</v>
      </c>
      <c r="F3882" t="s">
        <v>16</v>
      </c>
      <c r="G3882" t="s">
        <v>296</v>
      </c>
      <c r="H3882">
        <v>1</v>
      </c>
      <c r="I3882">
        <v>270.33</v>
      </c>
      <c r="J3882">
        <v>0.15</v>
      </c>
      <c r="K3882">
        <v>229.78</v>
      </c>
      <c r="L3882">
        <v>104.19</v>
      </c>
      <c r="M3882">
        <f t="shared" si="182"/>
        <v>229.78049999999999</v>
      </c>
      <c r="N3882" t="str">
        <f t="shared" si="180"/>
        <v>Q3</v>
      </c>
      <c r="O3882" s="2">
        <f t="shared" si="181"/>
        <v>45.343371920967876</v>
      </c>
      <c r="P3882" t="str">
        <f>VLOOKUP(retail_sales_2023!C3882,customers!A:J,5,)</f>
        <v>Nagpur</v>
      </c>
      <c r="Q3882" t="str">
        <f>VLOOKUP(C3882,customers!A:J,10,0)</f>
        <v>Premium</v>
      </c>
    </row>
    <row r="3883" spans="1:17" x14ac:dyDescent="0.3">
      <c r="A3883" t="s">
        <v>4972</v>
      </c>
      <c r="B3883" s="1">
        <v>45255</v>
      </c>
      <c r="C3883" t="s">
        <v>1016</v>
      </c>
      <c r="D3883" t="s">
        <v>1017</v>
      </c>
      <c r="E3883" t="s">
        <v>21</v>
      </c>
      <c r="F3883" t="s">
        <v>43</v>
      </c>
      <c r="G3883" t="s">
        <v>272</v>
      </c>
      <c r="H3883">
        <v>3</v>
      </c>
      <c r="I3883">
        <v>9202.6299999999992</v>
      </c>
      <c r="J3883">
        <v>0.15</v>
      </c>
      <c r="K3883">
        <v>23466.71</v>
      </c>
      <c r="L3883">
        <v>3383.44</v>
      </c>
      <c r="M3883">
        <f t="shared" si="182"/>
        <v>23466.7065</v>
      </c>
      <c r="N3883" t="str">
        <f t="shared" si="180"/>
        <v>Q4</v>
      </c>
      <c r="O3883" s="2">
        <f t="shared" si="181"/>
        <v>14.418041557593716</v>
      </c>
      <c r="P3883" t="str">
        <f>VLOOKUP(retail_sales_2023!C3883,customers!A:J,5,)</f>
        <v>Kolkata</v>
      </c>
      <c r="Q3883" t="str">
        <f>VLOOKUP(C3883,customers!A:J,10,0)</f>
        <v>Regular</v>
      </c>
    </row>
    <row r="3884" spans="1:17" x14ac:dyDescent="0.3">
      <c r="A3884" t="s">
        <v>4973</v>
      </c>
      <c r="B3884" s="1">
        <v>45131</v>
      </c>
      <c r="C3884" t="s">
        <v>202</v>
      </c>
      <c r="D3884" t="s">
        <v>203</v>
      </c>
      <c r="E3884" t="s">
        <v>27</v>
      </c>
      <c r="F3884" t="s">
        <v>38</v>
      </c>
      <c r="G3884" t="s">
        <v>77</v>
      </c>
      <c r="H3884">
        <v>5</v>
      </c>
      <c r="I3884">
        <v>3467.64</v>
      </c>
      <c r="J3884">
        <v>0.1</v>
      </c>
      <c r="K3884">
        <v>15604.38</v>
      </c>
      <c r="L3884">
        <v>5484.31</v>
      </c>
      <c r="M3884">
        <f t="shared" si="182"/>
        <v>15604.380000000001</v>
      </c>
      <c r="N3884" t="str">
        <f t="shared" si="180"/>
        <v>Q3</v>
      </c>
      <c r="O3884" s="2">
        <f t="shared" si="181"/>
        <v>35.145965427655575</v>
      </c>
      <c r="P3884" t="str">
        <f>VLOOKUP(retail_sales_2023!C3884,customers!A:J,5,)</f>
        <v>Lucknow</v>
      </c>
      <c r="Q3884" t="str">
        <f>VLOOKUP(C3884,customers!A:J,10,0)</f>
        <v>Premium</v>
      </c>
    </row>
    <row r="3885" spans="1:17" x14ac:dyDescent="0.3">
      <c r="A3885" t="s">
        <v>4974</v>
      </c>
      <c r="B3885" s="1">
        <v>45059</v>
      </c>
      <c r="C3885" t="s">
        <v>996</v>
      </c>
      <c r="D3885" t="s">
        <v>997</v>
      </c>
      <c r="E3885" t="s">
        <v>33</v>
      </c>
      <c r="F3885" t="s">
        <v>43</v>
      </c>
      <c r="G3885" t="s">
        <v>178</v>
      </c>
      <c r="H3885">
        <v>3</v>
      </c>
      <c r="I3885">
        <v>8278.84</v>
      </c>
      <c r="J3885">
        <v>0.05</v>
      </c>
      <c r="K3885">
        <v>23594.69</v>
      </c>
      <c r="L3885">
        <v>3667.5</v>
      </c>
      <c r="M3885">
        <f t="shared" si="182"/>
        <v>23594.694</v>
      </c>
      <c r="N3885" t="str">
        <f t="shared" si="180"/>
        <v>Q2</v>
      </c>
      <c r="O3885" s="2">
        <f t="shared" si="181"/>
        <v>15.54375158139395</v>
      </c>
      <c r="P3885" t="str">
        <f>VLOOKUP(retail_sales_2023!C3885,customers!A:J,5,)</f>
        <v>Ahmedabad</v>
      </c>
      <c r="Q3885" t="str">
        <f>VLOOKUP(C3885,customers!A:J,10,0)</f>
        <v>Premium</v>
      </c>
    </row>
    <row r="3886" spans="1:17" x14ac:dyDescent="0.3">
      <c r="A3886" t="s">
        <v>4975</v>
      </c>
      <c r="B3886" s="1">
        <v>45229</v>
      </c>
      <c r="C3886" t="s">
        <v>2353</v>
      </c>
      <c r="D3886" t="s">
        <v>2354</v>
      </c>
      <c r="E3886" t="s">
        <v>21</v>
      </c>
      <c r="F3886" t="s">
        <v>43</v>
      </c>
      <c r="G3886" t="s">
        <v>243</v>
      </c>
      <c r="H3886">
        <v>1</v>
      </c>
      <c r="I3886">
        <v>74025.33</v>
      </c>
      <c r="J3886">
        <v>0</v>
      </c>
      <c r="K3886">
        <v>74025.33</v>
      </c>
      <c r="L3886">
        <v>6526.55</v>
      </c>
      <c r="M3886">
        <f t="shared" si="182"/>
        <v>74025.33</v>
      </c>
      <c r="N3886" t="str">
        <f t="shared" si="180"/>
        <v>Q4</v>
      </c>
      <c r="O3886" s="2">
        <f t="shared" si="181"/>
        <v>8.8166442486646126</v>
      </c>
      <c r="P3886" t="str">
        <f>VLOOKUP(retail_sales_2023!C3886,customers!A:J,5,)</f>
        <v>Guwahati</v>
      </c>
      <c r="Q3886" t="str">
        <f>VLOOKUP(C3886,customers!A:J,10,0)</f>
        <v>Premium</v>
      </c>
    </row>
    <row r="3887" spans="1:17" x14ac:dyDescent="0.3">
      <c r="A3887" t="s">
        <v>4976</v>
      </c>
      <c r="B3887" s="1">
        <v>45279</v>
      </c>
      <c r="C3887" t="s">
        <v>514</v>
      </c>
      <c r="D3887" t="s">
        <v>515</v>
      </c>
      <c r="E3887" t="s">
        <v>27</v>
      </c>
      <c r="F3887" t="s">
        <v>81</v>
      </c>
      <c r="G3887" t="s">
        <v>82</v>
      </c>
      <c r="H3887">
        <v>1</v>
      </c>
      <c r="I3887">
        <v>4166.99</v>
      </c>
      <c r="J3887">
        <v>0.25</v>
      </c>
      <c r="K3887">
        <v>3125.24</v>
      </c>
      <c r="L3887">
        <v>813.65</v>
      </c>
      <c r="M3887">
        <f t="shared" si="182"/>
        <v>3125.2424999999998</v>
      </c>
      <c r="N3887" t="str">
        <f t="shared" si="180"/>
        <v>Q4</v>
      </c>
      <c r="O3887" s="2">
        <f t="shared" si="181"/>
        <v>26.034800527319501</v>
      </c>
      <c r="P3887" t="str">
        <f>VLOOKUP(retail_sales_2023!C3887,customers!A:J,5,)</f>
        <v>Delhi</v>
      </c>
      <c r="Q3887" t="str">
        <f>VLOOKUP(C3887,customers!A:J,10,0)</f>
        <v>Premium</v>
      </c>
    </row>
    <row r="3888" spans="1:17" x14ac:dyDescent="0.3">
      <c r="A3888" t="s">
        <v>4977</v>
      </c>
      <c r="B3888" s="1">
        <v>45015</v>
      </c>
      <c r="C3888" t="s">
        <v>228</v>
      </c>
      <c r="D3888" t="s">
        <v>229</v>
      </c>
      <c r="E3888" t="s">
        <v>21</v>
      </c>
      <c r="F3888" t="s">
        <v>28</v>
      </c>
      <c r="G3888" t="s">
        <v>439</v>
      </c>
      <c r="H3888">
        <v>4</v>
      </c>
      <c r="I3888">
        <v>4809.95</v>
      </c>
      <c r="J3888">
        <v>0.25</v>
      </c>
      <c r="K3888">
        <v>14429.85</v>
      </c>
      <c r="L3888">
        <v>2724.04</v>
      </c>
      <c r="M3888">
        <f t="shared" si="182"/>
        <v>14429.849999999999</v>
      </c>
      <c r="N3888" t="str">
        <f t="shared" si="180"/>
        <v>Q1</v>
      </c>
      <c r="O3888" s="2">
        <f t="shared" si="181"/>
        <v>18.877812312671303</v>
      </c>
      <c r="P3888" t="str">
        <f>VLOOKUP(retail_sales_2023!C3888,customers!A:J,5,)</f>
        <v>Ranchi</v>
      </c>
      <c r="Q3888" t="str">
        <f>VLOOKUP(C3888,customers!A:J,10,0)</f>
        <v>Occasional</v>
      </c>
    </row>
    <row r="3889" spans="1:17" x14ac:dyDescent="0.3">
      <c r="A3889" t="s">
        <v>4978</v>
      </c>
      <c r="B3889" s="1">
        <v>44943</v>
      </c>
      <c r="C3889" t="s">
        <v>63</v>
      </c>
      <c r="D3889" t="s">
        <v>64</v>
      </c>
      <c r="E3889" t="s">
        <v>21</v>
      </c>
      <c r="F3889" t="s">
        <v>52</v>
      </c>
      <c r="G3889" t="s">
        <v>200</v>
      </c>
      <c r="H3889">
        <v>4</v>
      </c>
      <c r="I3889">
        <v>167.68</v>
      </c>
      <c r="J3889">
        <v>0</v>
      </c>
      <c r="K3889">
        <v>670.72</v>
      </c>
      <c r="L3889">
        <v>62.49</v>
      </c>
      <c r="M3889">
        <f t="shared" si="182"/>
        <v>670.72</v>
      </c>
      <c r="N3889" t="str">
        <f t="shared" si="180"/>
        <v>Q1</v>
      </c>
      <c r="O3889" s="2">
        <f t="shared" si="181"/>
        <v>9.3168535305343507</v>
      </c>
      <c r="P3889" t="str">
        <f>VLOOKUP(retail_sales_2023!C3889,customers!A:J,5,)</f>
        <v>Guwahati</v>
      </c>
      <c r="Q3889" t="str">
        <f>VLOOKUP(C3889,customers!A:J,10,0)</f>
        <v>Regular</v>
      </c>
    </row>
    <row r="3890" spans="1:17" x14ac:dyDescent="0.3">
      <c r="A3890" t="s">
        <v>4979</v>
      </c>
      <c r="B3890" s="1">
        <v>45231</v>
      </c>
      <c r="C3890" t="s">
        <v>564</v>
      </c>
      <c r="D3890" t="s">
        <v>565</v>
      </c>
      <c r="E3890" t="s">
        <v>27</v>
      </c>
      <c r="F3890" t="s">
        <v>52</v>
      </c>
      <c r="G3890" t="s">
        <v>117</v>
      </c>
      <c r="H3890">
        <v>6</v>
      </c>
      <c r="I3890">
        <v>263.94</v>
      </c>
      <c r="J3890">
        <v>0</v>
      </c>
      <c r="K3890">
        <v>1583.64</v>
      </c>
      <c r="L3890">
        <v>109.46</v>
      </c>
      <c r="M3890">
        <f t="shared" si="182"/>
        <v>1583.6399999999999</v>
      </c>
      <c r="N3890" t="str">
        <f t="shared" si="180"/>
        <v>Q4</v>
      </c>
      <c r="O3890" s="2">
        <f t="shared" si="181"/>
        <v>6.9119244272688229</v>
      </c>
      <c r="P3890" t="str">
        <f>VLOOKUP(retail_sales_2023!C3890,customers!A:J,5,)</f>
        <v>Lucknow</v>
      </c>
      <c r="Q3890" t="str">
        <f>VLOOKUP(C3890,customers!A:J,10,0)</f>
        <v>Premium</v>
      </c>
    </row>
    <row r="3891" spans="1:17" x14ac:dyDescent="0.3">
      <c r="A3891" t="s">
        <v>4980</v>
      </c>
      <c r="B3891" s="1">
        <v>45085</v>
      </c>
      <c r="C3891" t="s">
        <v>13</v>
      </c>
      <c r="D3891" t="s">
        <v>14</v>
      </c>
      <c r="E3891" t="s">
        <v>15</v>
      </c>
      <c r="F3891" t="s">
        <v>43</v>
      </c>
      <c r="G3891" t="s">
        <v>110</v>
      </c>
      <c r="H3891">
        <v>5</v>
      </c>
      <c r="I3891">
        <v>41083.69</v>
      </c>
      <c r="J3891">
        <v>0.05</v>
      </c>
      <c r="K3891">
        <v>195147.53</v>
      </c>
      <c r="L3891">
        <v>18236.48</v>
      </c>
      <c r="M3891">
        <f t="shared" si="182"/>
        <v>195147.5275</v>
      </c>
      <c r="N3891" t="str">
        <f t="shared" si="180"/>
        <v>Q2</v>
      </c>
      <c r="O3891" s="2">
        <f t="shared" si="181"/>
        <v>9.3449709560761534</v>
      </c>
      <c r="P3891" t="str">
        <f>VLOOKUP(retail_sales_2023!C3891,customers!A:J,5,)</f>
        <v>Kochi</v>
      </c>
      <c r="Q3891" t="str">
        <f>VLOOKUP(C3891,customers!A:J,10,0)</f>
        <v>Regular</v>
      </c>
    </row>
    <row r="3892" spans="1:17" x14ac:dyDescent="0.3">
      <c r="A3892" t="s">
        <v>4981</v>
      </c>
      <c r="B3892" s="1">
        <v>45024</v>
      </c>
      <c r="C3892" t="s">
        <v>2836</v>
      </c>
      <c r="D3892" t="s">
        <v>2837</v>
      </c>
      <c r="E3892" t="s">
        <v>27</v>
      </c>
      <c r="F3892" t="s">
        <v>43</v>
      </c>
      <c r="G3892" t="s">
        <v>128</v>
      </c>
      <c r="H3892">
        <v>2</v>
      </c>
      <c r="I3892">
        <v>17638.669999999998</v>
      </c>
      <c r="J3892">
        <v>0.15</v>
      </c>
      <c r="K3892">
        <v>29985.74</v>
      </c>
      <c r="L3892">
        <v>3313.48</v>
      </c>
      <c r="M3892">
        <f t="shared" si="182"/>
        <v>29985.738999999998</v>
      </c>
      <c r="N3892" t="str">
        <f t="shared" si="180"/>
        <v>Q2</v>
      </c>
      <c r="O3892" s="2">
        <f t="shared" si="181"/>
        <v>11.050185855009747</v>
      </c>
      <c r="P3892" t="str">
        <f>VLOOKUP(retail_sales_2023!C3892,customers!A:J,5,)</f>
        <v>Jaipur</v>
      </c>
      <c r="Q3892" t="str">
        <f>VLOOKUP(C3892,customers!A:J,10,0)</f>
        <v>Occasional</v>
      </c>
    </row>
    <row r="3893" spans="1:17" x14ac:dyDescent="0.3">
      <c r="A3893" t="s">
        <v>4982</v>
      </c>
      <c r="B3893" s="1">
        <v>44980</v>
      </c>
      <c r="C3893" t="s">
        <v>1422</v>
      </c>
      <c r="D3893" t="s">
        <v>1423</v>
      </c>
      <c r="E3893" t="s">
        <v>33</v>
      </c>
      <c r="F3893" t="s">
        <v>81</v>
      </c>
      <c r="G3893" t="s">
        <v>264</v>
      </c>
      <c r="H3893">
        <v>5</v>
      </c>
      <c r="I3893">
        <v>4182.12</v>
      </c>
      <c r="J3893">
        <v>0.25</v>
      </c>
      <c r="K3893">
        <v>15682.95</v>
      </c>
      <c r="L3893">
        <v>4827.1400000000003</v>
      </c>
      <c r="M3893">
        <f t="shared" si="182"/>
        <v>15682.949999999999</v>
      </c>
      <c r="N3893" t="str">
        <f t="shared" si="180"/>
        <v>Q1</v>
      </c>
      <c r="O3893" s="2">
        <f t="shared" si="181"/>
        <v>30.779540838936555</v>
      </c>
      <c r="P3893" t="str">
        <f>VLOOKUP(retail_sales_2023!C3893,customers!A:J,5,)</f>
        <v>Mumbai</v>
      </c>
      <c r="Q3893" t="str">
        <f>VLOOKUP(C3893,customers!A:J,10,0)</f>
        <v>Premium</v>
      </c>
    </row>
    <row r="3894" spans="1:17" x14ac:dyDescent="0.3">
      <c r="A3894" t="s">
        <v>4983</v>
      </c>
      <c r="B3894" s="1">
        <v>45001</v>
      </c>
      <c r="C3894" t="s">
        <v>1896</v>
      </c>
      <c r="D3894" t="s">
        <v>1897</v>
      </c>
      <c r="E3894" t="s">
        <v>33</v>
      </c>
      <c r="F3894" t="s">
        <v>52</v>
      </c>
      <c r="G3894" t="s">
        <v>169</v>
      </c>
      <c r="H3894">
        <v>10</v>
      </c>
      <c r="I3894">
        <v>208.73</v>
      </c>
      <c r="J3894">
        <v>0</v>
      </c>
      <c r="K3894">
        <v>2087.3000000000002</v>
      </c>
      <c r="L3894">
        <v>206.61</v>
      </c>
      <c r="M3894">
        <f t="shared" si="182"/>
        <v>2087.2999999999997</v>
      </c>
      <c r="N3894" t="str">
        <f t="shared" si="180"/>
        <v>Q1</v>
      </c>
      <c r="O3894" s="2">
        <f t="shared" si="181"/>
        <v>9.8984333828390731</v>
      </c>
      <c r="P3894" t="str">
        <f>VLOOKUP(retail_sales_2023!C3894,customers!A:J,5,)</f>
        <v>Mumbai</v>
      </c>
      <c r="Q3894" t="str">
        <f>VLOOKUP(C3894,customers!A:J,10,0)</f>
        <v>Premium</v>
      </c>
    </row>
    <row r="3895" spans="1:17" x14ac:dyDescent="0.3">
      <c r="A3895" t="s">
        <v>4984</v>
      </c>
      <c r="B3895" s="1">
        <v>45221</v>
      </c>
      <c r="C3895" t="s">
        <v>842</v>
      </c>
      <c r="D3895" t="s">
        <v>843</v>
      </c>
      <c r="E3895" t="s">
        <v>33</v>
      </c>
      <c r="F3895" t="s">
        <v>22</v>
      </c>
      <c r="G3895" t="s">
        <v>146</v>
      </c>
      <c r="H3895">
        <v>2</v>
      </c>
      <c r="I3895">
        <v>12446.09</v>
      </c>
      <c r="J3895">
        <v>0.05</v>
      </c>
      <c r="K3895">
        <v>23647.57</v>
      </c>
      <c r="L3895">
        <v>4777.53</v>
      </c>
      <c r="M3895">
        <f t="shared" si="182"/>
        <v>23647.571</v>
      </c>
      <c r="N3895" t="str">
        <f t="shared" si="180"/>
        <v>Q4</v>
      </c>
      <c r="O3895" s="2">
        <f t="shared" si="181"/>
        <v>20.203048347039463</v>
      </c>
      <c r="P3895" t="str">
        <f>VLOOKUP(retail_sales_2023!C3895,customers!A:J,5,)</f>
        <v>Mumbai</v>
      </c>
      <c r="Q3895" t="str">
        <f>VLOOKUP(C3895,customers!A:J,10,0)</f>
        <v>Occasional</v>
      </c>
    </row>
    <row r="3896" spans="1:17" x14ac:dyDescent="0.3">
      <c r="A3896" t="s">
        <v>4985</v>
      </c>
      <c r="B3896" s="1">
        <v>45112</v>
      </c>
      <c r="C3896" t="s">
        <v>2566</v>
      </c>
      <c r="D3896" t="s">
        <v>2567</v>
      </c>
      <c r="E3896" t="s">
        <v>15</v>
      </c>
      <c r="F3896" t="s">
        <v>28</v>
      </c>
      <c r="G3896" t="s">
        <v>672</v>
      </c>
      <c r="H3896">
        <v>2</v>
      </c>
      <c r="I3896">
        <v>7193.64</v>
      </c>
      <c r="J3896">
        <v>0</v>
      </c>
      <c r="K3896">
        <v>14387.28</v>
      </c>
      <c r="L3896">
        <v>3178.58</v>
      </c>
      <c r="M3896">
        <f t="shared" si="182"/>
        <v>14387.28</v>
      </c>
      <c r="N3896" t="str">
        <f t="shared" si="180"/>
        <v>Q3</v>
      </c>
      <c r="O3896" s="2">
        <f t="shared" si="181"/>
        <v>22.09298769468586</v>
      </c>
      <c r="P3896" t="str">
        <f>VLOOKUP(retail_sales_2023!C3896,customers!A:J,5,)</f>
        <v>Bengaluru</v>
      </c>
      <c r="Q3896" t="str">
        <f>VLOOKUP(C3896,customers!A:J,10,0)</f>
        <v>Premium</v>
      </c>
    </row>
    <row r="3897" spans="1:17" x14ac:dyDescent="0.3">
      <c r="A3897" t="s">
        <v>4986</v>
      </c>
      <c r="B3897" s="1">
        <v>45045</v>
      </c>
      <c r="C3897" t="s">
        <v>1758</v>
      </c>
      <c r="D3897" t="s">
        <v>1759</v>
      </c>
      <c r="E3897" t="s">
        <v>15</v>
      </c>
      <c r="F3897" t="s">
        <v>38</v>
      </c>
      <c r="G3897" t="s">
        <v>73</v>
      </c>
      <c r="H3897">
        <v>2</v>
      </c>
      <c r="I3897">
        <v>513.11</v>
      </c>
      <c r="J3897">
        <v>0.2</v>
      </c>
      <c r="K3897">
        <v>820.98</v>
      </c>
      <c r="L3897">
        <v>290.56</v>
      </c>
      <c r="M3897">
        <f t="shared" si="182"/>
        <v>820.97600000000011</v>
      </c>
      <c r="N3897" t="str">
        <f t="shared" si="180"/>
        <v>Q2</v>
      </c>
      <c r="O3897" s="2">
        <f t="shared" si="181"/>
        <v>35.391848766108794</v>
      </c>
      <c r="P3897" t="str">
        <f>VLOOKUP(retail_sales_2023!C3897,customers!A:J,5,)</f>
        <v>Kochi</v>
      </c>
      <c r="Q3897" t="str">
        <f>VLOOKUP(C3897,customers!A:J,10,0)</f>
        <v>Premium</v>
      </c>
    </row>
    <row r="3898" spans="1:17" x14ac:dyDescent="0.3">
      <c r="A3898" t="s">
        <v>4987</v>
      </c>
      <c r="B3898" s="1">
        <v>45059</v>
      </c>
      <c r="C3898" t="s">
        <v>778</v>
      </c>
      <c r="D3898" t="s">
        <v>779</v>
      </c>
      <c r="E3898" t="s">
        <v>15</v>
      </c>
      <c r="F3898" t="s">
        <v>16</v>
      </c>
      <c r="G3898" t="s">
        <v>305</v>
      </c>
      <c r="H3898">
        <v>5</v>
      </c>
      <c r="I3898">
        <v>606.76</v>
      </c>
      <c r="J3898">
        <v>0.1</v>
      </c>
      <c r="K3898">
        <v>2730.42</v>
      </c>
      <c r="L3898">
        <v>995.97</v>
      </c>
      <c r="M3898">
        <f t="shared" si="182"/>
        <v>2730.42</v>
      </c>
      <c r="N3898" t="str">
        <f t="shared" si="180"/>
        <v>Q2</v>
      </c>
      <c r="O3898" s="2">
        <f t="shared" si="181"/>
        <v>36.476805766145873</v>
      </c>
      <c r="P3898" t="str">
        <f>VLOOKUP(retail_sales_2023!C3898,customers!A:J,5,)</f>
        <v>Chennai</v>
      </c>
      <c r="Q3898" t="str">
        <f>VLOOKUP(C3898,customers!A:J,10,0)</f>
        <v>Premium</v>
      </c>
    </row>
    <row r="3899" spans="1:17" x14ac:dyDescent="0.3">
      <c r="A3899" t="s">
        <v>4988</v>
      </c>
      <c r="B3899" s="1">
        <v>45159</v>
      </c>
      <c r="C3899" t="s">
        <v>708</v>
      </c>
      <c r="D3899" t="s">
        <v>709</v>
      </c>
      <c r="E3899" t="s">
        <v>33</v>
      </c>
      <c r="F3899" t="s">
        <v>43</v>
      </c>
      <c r="G3899" t="s">
        <v>128</v>
      </c>
      <c r="H3899">
        <v>0</v>
      </c>
      <c r="I3899">
        <v>60252.36</v>
      </c>
      <c r="J3899">
        <v>0</v>
      </c>
      <c r="K3899">
        <v>0</v>
      </c>
      <c r="L3899">
        <v>0</v>
      </c>
      <c r="M3899">
        <f t="shared" si="182"/>
        <v>0</v>
      </c>
      <c r="N3899" t="str">
        <f t="shared" si="180"/>
        <v>Q3</v>
      </c>
      <c r="O3899" s="2">
        <v>0</v>
      </c>
      <c r="P3899" t="str">
        <f>VLOOKUP(retail_sales_2023!C3899,customers!A:J,5,)</f>
        <v>Mumbai</v>
      </c>
      <c r="Q3899" t="str">
        <f>VLOOKUP(C3899,customers!A:J,10,0)</f>
        <v>Premium</v>
      </c>
    </row>
    <row r="3900" spans="1:17" x14ac:dyDescent="0.3">
      <c r="A3900" t="s">
        <v>4989</v>
      </c>
      <c r="B3900" s="1">
        <v>45184</v>
      </c>
      <c r="C3900" t="s">
        <v>1123</v>
      </c>
      <c r="D3900" t="s">
        <v>1124</v>
      </c>
      <c r="E3900" t="s">
        <v>15</v>
      </c>
      <c r="F3900" t="s">
        <v>52</v>
      </c>
      <c r="G3900" t="s">
        <v>69</v>
      </c>
      <c r="H3900">
        <v>6</v>
      </c>
      <c r="I3900">
        <v>272.3</v>
      </c>
      <c r="J3900">
        <v>0</v>
      </c>
      <c r="K3900">
        <v>1633.8</v>
      </c>
      <c r="L3900">
        <v>116.62</v>
      </c>
      <c r="M3900">
        <f t="shared" si="182"/>
        <v>1633.8000000000002</v>
      </c>
      <c r="N3900" t="str">
        <f t="shared" si="180"/>
        <v>Q3</v>
      </c>
      <c r="O3900" s="2">
        <f t="shared" si="181"/>
        <v>7.1379605826906598</v>
      </c>
      <c r="P3900" t="str">
        <f>VLOOKUP(retail_sales_2023!C3900,customers!A:J,5,)</f>
        <v>Kochi</v>
      </c>
      <c r="Q3900" t="str">
        <f>VLOOKUP(C3900,customers!A:J,10,0)</f>
        <v>Premium</v>
      </c>
    </row>
    <row r="3901" spans="1:17" x14ac:dyDescent="0.3">
      <c r="A3901" t="s">
        <v>4990</v>
      </c>
      <c r="B3901" s="1">
        <v>45056</v>
      </c>
      <c r="C3901" t="s">
        <v>3348</v>
      </c>
      <c r="D3901" t="s">
        <v>3349</v>
      </c>
      <c r="E3901" t="s">
        <v>15</v>
      </c>
      <c r="F3901" t="s">
        <v>52</v>
      </c>
      <c r="G3901" t="s">
        <v>169</v>
      </c>
      <c r="H3901">
        <v>9</v>
      </c>
      <c r="I3901">
        <v>539.47</v>
      </c>
      <c r="J3901">
        <v>0.05</v>
      </c>
      <c r="K3901">
        <v>4612.47</v>
      </c>
      <c r="L3901">
        <v>337.16</v>
      </c>
      <c r="M3901">
        <f t="shared" si="182"/>
        <v>4612.4684999999999</v>
      </c>
      <c r="N3901" t="str">
        <f t="shared" si="180"/>
        <v>Q2</v>
      </c>
      <c r="O3901" s="2">
        <f t="shared" si="181"/>
        <v>7.3097494401047598</v>
      </c>
      <c r="P3901" t="str">
        <f>VLOOKUP(retail_sales_2023!C3901,customers!A:J,5,)</f>
        <v>Kochi</v>
      </c>
      <c r="Q3901" t="str">
        <f>VLOOKUP(C3901,customers!A:J,10,0)</f>
        <v>Premium</v>
      </c>
    </row>
    <row r="3902" spans="1:17" x14ac:dyDescent="0.3">
      <c r="A3902" t="s">
        <v>4991</v>
      </c>
      <c r="B3902" s="1">
        <v>44952</v>
      </c>
      <c r="C3902" t="s">
        <v>1167</v>
      </c>
      <c r="D3902" t="s">
        <v>1168</v>
      </c>
      <c r="E3902" t="s">
        <v>21</v>
      </c>
      <c r="F3902" t="s">
        <v>28</v>
      </c>
      <c r="G3902" t="s">
        <v>61</v>
      </c>
      <c r="H3902">
        <v>4</v>
      </c>
      <c r="I3902">
        <v>2228.13</v>
      </c>
      <c r="J3902">
        <v>0.1</v>
      </c>
      <c r="K3902">
        <v>8021.27</v>
      </c>
      <c r="L3902">
        <v>1827.29</v>
      </c>
      <c r="M3902">
        <f t="shared" si="182"/>
        <v>8021.2680000000009</v>
      </c>
      <c r="N3902" t="str">
        <f t="shared" si="180"/>
        <v>Q1</v>
      </c>
      <c r="O3902" s="2">
        <f t="shared" si="181"/>
        <v>22.780557193561616</v>
      </c>
      <c r="P3902" t="str">
        <f>VLOOKUP(retail_sales_2023!C3902,customers!A:J,5,)</f>
        <v>Bhubaneswar</v>
      </c>
      <c r="Q3902" t="str">
        <f>VLOOKUP(C3902,customers!A:J,10,0)</f>
        <v>Regular</v>
      </c>
    </row>
    <row r="3903" spans="1:17" x14ac:dyDescent="0.3">
      <c r="A3903" t="s">
        <v>4992</v>
      </c>
      <c r="B3903" s="1">
        <v>45154</v>
      </c>
      <c r="C3903" t="s">
        <v>2593</v>
      </c>
      <c r="D3903" t="s">
        <v>2594</v>
      </c>
      <c r="E3903" t="s">
        <v>15</v>
      </c>
      <c r="F3903" t="s">
        <v>81</v>
      </c>
      <c r="G3903" t="s">
        <v>370</v>
      </c>
      <c r="H3903">
        <v>3</v>
      </c>
      <c r="I3903">
        <v>3903.79</v>
      </c>
      <c r="J3903">
        <v>0.25</v>
      </c>
      <c r="K3903">
        <v>8783.5300000000007</v>
      </c>
      <c r="L3903">
        <v>2378.09</v>
      </c>
      <c r="M3903">
        <f t="shared" si="182"/>
        <v>8783.5275000000001</v>
      </c>
      <c r="N3903" t="str">
        <f t="shared" si="180"/>
        <v>Q3</v>
      </c>
      <c r="O3903" s="2">
        <f t="shared" si="181"/>
        <v>27.07442224253802</v>
      </c>
      <c r="P3903" t="str">
        <f>VLOOKUP(retail_sales_2023!C3903,customers!A:J,5,)</f>
        <v>Chennai</v>
      </c>
      <c r="Q3903" t="str">
        <f>VLOOKUP(C3903,customers!A:J,10,0)</f>
        <v>Premium</v>
      </c>
    </row>
    <row r="3904" spans="1:17" x14ac:dyDescent="0.3">
      <c r="A3904" t="s">
        <v>4993</v>
      </c>
      <c r="B3904" s="1">
        <v>44941</v>
      </c>
      <c r="C3904" t="s">
        <v>2741</v>
      </c>
      <c r="D3904" t="s">
        <v>2742</v>
      </c>
      <c r="E3904" t="s">
        <v>15</v>
      </c>
      <c r="F3904" t="s">
        <v>81</v>
      </c>
      <c r="G3904" t="s">
        <v>101</v>
      </c>
      <c r="H3904">
        <v>1</v>
      </c>
      <c r="I3904">
        <v>3676.79</v>
      </c>
      <c r="J3904">
        <v>0.1</v>
      </c>
      <c r="K3904">
        <v>3309.11</v>
      </c>
      <c r="L3904">
        <v>1286.2</v>
      </c>
      <c r="M3904">
        <f t="shared" si="182"/>
        <v>3309.1109999999999</v>
      </c>
      <c r="N3904" t="str">
        <f t="shared" si="180"/>
        <v>Q1</v>
      </c>
      <c r="O3904" s="2">
        <f t="shared" si="181"/>
        <v>38.868457077582796</v>
      </c>
      <c r="P3904" t="str">
        <f>VLOOKUP(retail_sales_2023!C3904,customers!A:J,5,)</f>
        <v>Chennai</v>
      </c>
      <c r="Q3904" t="str">
        <f>VLOOKUP(C3904,customers!A:J,10,0)</f>
        <v>Regular</v>
      </c>
    </row>
    <row r="3905" spans="1:17" x14ac:dyDescent="0.3">
      <c r="A3905" t="s">
        <v>4994</v>
      </c>
      <c r="B3905" s="1">
        <v>45158</v>
      </c>
      <c r="C3905" t="s">
        <v>1031</v>
      </c>
      <c r="D3905" t="s">
        <v>1032</v>
      </c>
      <c r="E3905" t="s">
        <v>15</v>
      </c>
      <c r="F3905" t="s">
        <v>28</v>
      </c>
      <c r="G3905" t="s">
        <v>325</v>
      </c>
      <c r="H3905">
        <v>4</v>
      </c>
      <c r="I3905">
        <v>6281.6</v>
      </c>
      <c r="J3905">
        <v>0.1</v>
      </c>
      <c r="K3905">
        <v>22613.759999999998</v>
      </c>
      <c r="L3905">
        <v>5037.75</v>
      </c>
      <c r="M3905">
        <f t="shared" si="182"/>
        <v>22613.760000000002</v>
      </c>
      <c r="N3905" t="str">
        <f t="shared" si="180"/>
        <v>Q3</v>
      </c>
      <c r="O3905" s="2">
        <f t="shared" si="181"/>
        <v>22.277365639327563</v>
      </c>
      <c r="P3905" t="str">
        <f>VLOOKUP(retail_sales_2023!C3905,customers!A:J,5,)</f>
        <v>Bengaluru</v>
      </c>
      <c r="Q3905" t="str">
        <f>VLOOKUP(C3905,customers!A:J,10,0)</f>
        <v>Premium</v>
      </c>
    </row>
    <row r="3906" spans="1:17" x14ac:dyDescent="0.3">
      <c r="A3906" t="s">
        <v>4995</v>
      </c>
      <c r="B3906" s="1">
        <v>45132</v>
      </c>
      <c r="C3906" t="s">
        <v>2233</v>
      </c>
      <c r="D3906" t="s">
        <v>2234</v>
      </c>
      <c r="E3906" t="s">
        <v>27</v>
      </c>
      <c r="F3906" t="s">
        <v>81</v>
      </c>
      <c r="G3906" t="s">
        <v>370</v>
      </c>
      <c r="H3906">
        <v>3</v>
      </c>
      <c r="I3906">
        <v>515.26</v>
      </c>
      <c r="J3906">
        <v>0.15</v>
      </c>
      <c r="K3906">
        <v>1313.91</v>
      </c>
      <c r="L3906">
        <v>335.95</v>
      </c>
      <c r="M3906">
        <f t="shared" si="182"/>
        <v>1313.913</v>
      </c>
      <c r="N3906" t="str">
        <f t="shared" si="180"/>
        <v>Q3</v>
      </c>
      <c r="O3906" s="2">
        <f t="shared" si="181"/>
        <v>25.568722363023337</v>
      </c>
      <c r="P3906" t="str">
        <f>VLOOKUP(retail_sales_2023!C3906,customers!A:J,5,)</f>
        <v>Delhi</v>
      </c>
      <c r="Q3906" t="str">
        <f>VLOOKUP(C3906,customers!A:J,10,0)</f>
        <v>Regular</v>
      </c>
    </row>
    <row r="3907" spans="1:17" x14ac:dyDescent="0.3">
      <c r="A3907" t="s">
        <v>4996</v>
      </c>
      <c r="B3907" s="1">
        <v>45262</v>
      </c>
      <c r="C3907" t="s">
        <v>1403</v>
      </c>
      <c r="D3907" t="s">
        <v>1404</v>
      </c>
      <c r="E3907" t="s">
        <v>27</v>
      </c>
      <c r="F3907" t="s">
        <v>81</v>
      </c>
      <c r="G3907" t="s">
        <v>370</v>
      </c>
      <c r="H3907">
        <v>1</v>
      </c>
      <c r="I3907">
        <v>3344.33</v>
      </c>
      <c r="J3907">
        <v>0.1</v>
      </c>
      <c r="K3907">
        <v>3009.9</v>
      </c>
      <c r="L3907">
        <v>901.86</v>
      </c>
      <c r="M3907">
        <f t="shared" si="182"/>
        <v>3009.8969999999999</v>
      </c>
      <c r="N3907" t="str">
        <f t="shared" ref="N3907:N3970" si="183">"Q"&amp;ROUNDUP(MONTH(B3907)/3,0)</f>
        <v>Q4</v>
      </c>
      <c r="O3907" s="2">
        <f t="shared" ref="O3907:O3970" si="184">(L3907/K3907)*100</f>
        <v>29.963121698395295</v>
      </c>
      <c r="P3907" t="str">
        <f>VLOOKUP(retail_sales_2023!C3907,customers!A:J,5,)</f>
        <v>Jaipur</v>
      </c>
      <c r="Q3907" t="str">
        <f>VLOOKUP(C3907,customers!A:J,10,0)</f>
        <v>Occasional</v>
      </c>
    </row>
    <row r="3908" spans="1:17" x14ac:dyDescent="0.3">
      <c r="A3908" t="s">
        <v>4997</v>
      </c>
      <c r="B3908" s="1">
        <v>45189</v>
      </c>
      <c r="C3908" t="s">
        <v>870</v>
      </c>
      <c r="D3908" t="s">
        <v>871</v>
      </c>
      <c r="E3908" t="s">
        <v>27</v>
      </c>
      <c r="F3908" t="s">
        <v>43</v>
      </c>
      <c r="G3908" t="s">
        <v>301</v>
      </c>
      <c r="H3908">
        <v>5</v>
      </c>
      <c r="I3908">
        <v>14414.68</v>
      </c>
      <c r="J3908">
        <v>0</v>
      </c>
      <c r="K3908">
        <v>72073.399999999994</v>
      </c>
      <c r="L3908">
        <v>8597.3700000000008</v>
      </c>
      <c r="M3908">
        <f t="shared" si="182"/>
        <v>72073.399999999994</v>
      </c>
      <c r="N3908" t="str">
        <f t="shared" si="183"/>
        <v>Q3</v>
      </c>
      <c r="O3908" s="2">
        <f t="shared" si="184"/>
        <v>11.928631089972169</v>
      </c>
      <c r="P3908" t="str">
        <f>VLOOKUP(retail_sales_2023!C3908,customers!A:J,5,)</f>
        <v>Lucknow</v>
      </c>
      <c r="Q3908" t="str">
        <f>VLOOKUP(C3908,customers!A:J,10,0)</f>
        <v>Premium</v>
      </c>
    </row>
    <row r="3909" spans="1:17" x14ac:dyDescent="0.3">
      <c r="A3909" t="s">
        <v>4998</v>
      </c>
      <c r="B3909" s="1">
        <v>45093</v>
      </c>
      <c r="C3909" t="s">
        <v>2621</v>
      </c>
      <c r="D3909" t="s">
        <v>2622</v>
      </c>
      <c r="E3909" t="s">
        <v>27</v>
      </c>
      <c r="F3909" t="s">
        <v>52</v>
      </c>
      <c r="G3909" t="s">
        <v>53</v>
      </c>
      <c r="H3909">
        <v>7</v>
      </c>
      <c r="I3909">
        <v>472.87</v>
      </c>
      <c r="J3909">
        <v>0</v>
      </c>
      <c r="K3909">
        <v>3310.09</v>
      </c>
      <c r="L3909">
        <v>222.83</v>
      </c>
      <c r="M3909">
        <f t="shared" ref="M3909:M3972" si="185">H3909*I3909*(1-J3909)</f>
        <v>3310.09</v>
      </c>
      <c r="N3909" t="str">
        <f t="shared" si="183"/>
        <v>Q2</v>
      </c>
      <c r="O3909" s="2">
        <f t="shared" si="184"/>
        <v>6.7318411281868471</v>
      </c>
      <c r="P3909" t="str">
        <f>VLOOKUP(retail_sales_2023!C3909,customers!A:J,5,)</f>
        <v>Jaipur</v>
      </c>
      <c r="Q3909" t="str">
        <f>VLOOKUP(C3909,customers!A:J,10,0)</f>
        <v>Premium</v>
      </c>
    </row>
    <row r="3910" spans="1:17" x14ac:dyDescent="0.3">
      <c r="A3910" t="s">
        <v>4999</v>
      </c>
      <c r="B3910" s="1">
        <v>45051</v>
      </c>
      <c r="C3910" t="s">
        <v>488</v>
      </c>
      <c r="D3910" t="s">
        <v>489</v>
      </c>
      <c r="E3910" t="s">
        <v>33</v>
      </c>
      <c r="F3910" t="s">
        <v>22</v>
      </c>
      <c r="G3910" t="s">
        <v>210</v>
      </c>
      <c r="H3910">
        <v>3</v>
      </c>
      <c r="I3910">
        <v>35381.47</v>
      </c>
      <c r="J3910">
        <v>0.1</v>
      </c>
      <c r="K3910">
        <v>95529.97</v>
      </c>
      <c r="L3910">
        <v>28569.23</v>
      </c>
      <c r="M3910">
        <f t="shared" si="185"/>
        <v>95529.969000000012</v>
      </c>
      <c r="N3910" t="str">
        <f t="shared" si="183"/>
        <v>Q2</v>
      </c>
      <c r="O3910" s="2">
        <f t="shared" si="184"/>
        <v>29.906038911139614</v>
      </c>
      <c r="P3910" t="str">
        <f>VLOOKUP(retail_sales_2023!C3910,customers!A:J,5,)</f>
        <v>Ahmedabad</v>
      </c>
      <c r="Q3910" t="str">
        <f>VLOOKUP(C3910,customers!A:J,10,0)</f>
        <v>Occasional</v>
      </c>
    </row>
    <row r="3911" spans="1:17" x14ac:dyDescent="0.3">
      <c r="A3911" t="s">
        <v>5000</v>
      </c>
      <c r="B3911" s="1">
        <v>45243</v>
      </c>
      <c r="C3911" t="s">
        <v>139</v>
      </c>
      <c r="D3911" t="s">
        <v>140</v>
      </c>
      <c r="E3911" t="s">
        <v>21</v>
      </c>
      <c r="F3911" t="s">
        <v>16</v>
      </c>
      <c r="G3911" t="s">
        <v>286</v>
      </c>
      <c r="H3911">
        <v>4</v>
      </c>
      <c r="I3911">
        <v>439.62</v>
      </c>
      <c r="J3911">
        <v>0</v>
      </c>
      <c r="K3911">
        <v>1758.48</v>
      </c>
      <c r="L3911">
        <v>671.8</v>
      </c>
      <c r="M3911">
        <f t="shared" si="185"/>
        <v>1758.48</v>
      </c>
      <c r="N3911" t="str">
        <f t="shared" si="183"/>
        <v>Q4</v>
      </c>
      <c r="O3911" s="2">
        <f t="shared" si="184"/>
        <v>38.20344843273736</v>
      </c>
      <c r="P3911" t="str">
        <f>VLOOKUP(retail_sales_2023!C3911,customers!A:J,5,)</f>
        <v>Ranchi</v>
      </c>
      <c r="Q3911" t="str">
        <f>VLOOKUP(C3911,customers!A:J,10,0)</f>
        <v>Premium</v>
      </c>
    </row>
    <row r="3912" spans="1:17" x14ac:dyDescent="0.3">
      <c r="A3912" t="s">
        <v>5001</v>
      </c>
      <c r="B3912" s="1">
        <v>45282</v>
      </c>
      <c r="C3912" t="s">
        <v>463</v>
      </c>
      <c r="D3912" t="s">
        <v>464</v>
      </c>
      <c r="E3912" t="s">
        <v>33</v>
      </c>
      <c r="F3912" t="s">
        <v>43</v>
      </c>
      <c r="G3912" t="s">
        <v>282</v>
      </c>
      <c r="H3912">
        <v>2</v>
      </c>
      <c r="I3912">
        <v>10648.07</v>
      </c>
      <c r="J3912">
        <v>0</v>
      </c>
      <c r="K3912">
        <v>21296.14</v>
      </c>
      <c r="L3912">
        <v>2678.6</v>
      </c>
      <c r="M3912">
        <f t="shared" si="185"/>
        <v>21296.14</v>
      </c>
      <c r="N3912" t="str">
        <f t="shared" si="183"/>
        <v>Q4</v>
      </c>
      <c r="O3912" s="2">
        <f t="shared" si="184"/>
        <v>12.577866223644286</v>
      </c>
      <c r="P3912" t="str">
        <f>VLOOKUP(retail_sales_2023!C3912,customers!A:J,5,)</f>
        <v>Nagpur</v>
      </c>
      <c r="Q3912" t="str">
        <f>VLOOKUP(C3912,customers!A:J,10,0)</f>
        <v>Regular</v>
      </c>
    </row>
    <row r="3913" spans="1:17" x14ac:dyDescent="0.3">
      <c r="A3913" t="s">
        <v>5002</v>
      </c>
      <c r="B3913" s="1">
        <v>45084</v>
      </c>
      <c r="C3913" t="s">
        <v>2508</v>
      </c>
      <c r="D3913" t="s">
        <v>2509</v>
      </c>
      <c r="E3913" t="s">
        <v>33</v>
      </c>
      <c r="F3913" t="s">
        <v>81</v>
      </c>
      <c r="G3913" t="s">
        <v>239</v>
      </c>
      <c r="H3913">
        <v>4</v>
      </c>
      <c r="I3913">
        <v>2813.84</v>
      </c>
      <c r="J3913">
        <v>0.25</v>
      </c>
      <c r="K3913">
        <v>8441.52</v>
      </c>
      <c r="L3913">
        <v>1844.81</v>
      </c>
      <c r="M3913">
        <f t="shared" si="185"/>
        <v>8441.52</v>
      </c>
      <c r="N3913" t="str">
        <f t="shared" si="183"/>
        <v>Q2</v>
      </c>
      <c r="O3913" s="2">
        <f t="shared" si="184"/>
        <v>21.854002596688744</v>
      </c>
      <c r="P3913" t="str">
        <f>VLOOKUP(retail_sales_2023!C3913,customers!A:J,5,)</f>
        <v>Ahmedabad</v>
      </c>
      <c r="Q3913" t="str">
        <f>VLOOKUP(C3913,customers!A:J,10,0)</f>
        <v>Premium</v>
      </c>
    </row>
    <row r="3914" spans="1:17" x14ac:dyDescent="0.3">
      <c r="A3914" t="s">
        <v>5003</v>
      </c>
      <c r="B3914" s="1">
        <v>44987</v>
      </c>
      <c r="C3914" t="s">
        <v>3968</v>
      </c>
      <c r="D3914" t="s">
        <v>3969</v>
      </c>
      <c r="E3914" t="s">
        <v>33</v>
      </c>
      <c r="F3914" t="s">
        <v>43</v>
      </c>
      <c r="G3914" t="s">
        <v>178</v>
      </c>
      <c r="H3914">
        <v>1</v>
      </c>
      <c r="I3914">
        <v>49456.47</v>
      </c>
      <c r="J3914">
        <v>0.05</v>
      </c>
      <c r="K3914">
        <v>46983.65</v>
      </c>
      <c r="L3914">
        <v>7299.07</v>
      </c>
      <c r="M3914">
        <f t="shared" si="185"/>
        <v>46983.646499999995</v>
      </c>
      <c r="N3914" t="str">
        <f t="shared" si="183"/>
        <v>Q1</v>
      </c>
      <c r="O3914" s="2">
        <f t="shared" si="184"/>
        <v>15.535340485466751</v>
      </c>
      <c r="P3914" t="str">
        <f>VLOOKUP(retail_sales_2023!C3914,customers!A:J,5,)</f>
        <v>Mumbai</v>
      </c>
      <c r="Q3914" t="str">
        <f>VLOOKUP(C3914,customers!A:J,10,0)</f>
        <v>Regular</v>
      </c>
    </row>
    <row r="3915" spans="1:17" x14ac:dyDescent="0.3">
      <c r="A3915" t="s">
        <v>5004</v>
      </c>
      <c r="B3915" s="1">
        <v>45208</v>
      </c>
      <c r="C3915" t="s">
        <v>705</v>
      </c>
      <c r="D3915" t="s">
        <v>706</v>
      </c>
      <c r="E3915" t="s">
        <v>15</v>
      </c>
      <c r="F3915" t="s">
        <v>38</v>
      </c>
      <c r="G3915" t="s">
        <v>73</v>
      </c>
      <c r="H3915">
        <v>5</v>
      </c>
      <c r="I3915">
        <v>1488.17</v>
      </c>
      <c r="J3915">
        <v>0</v>
      </c>
      <c r="K3915">
        <v>7440.85</v>
      </c>
      <c r="L3915">
        <v>2333.38</v>
      </c>
      <c r="M3915">
        <f t="shared" si="185"/>
        <v>7440.85</v>
      </c>
      <c r="N3915" t="str">
        <f t="shared" si="183"/>
        <v>Q4</v>
      </c>
      <c r="O3915" s="2">
        <f t="shared" si="184"/>
        <v>31.359051721241528</v>
      </c>
      <c r="P3915" t="str">
        <f>VLOOKUP(retail_sales_2023!C3915,customers!A:J,5,)</f>
        <v>Coimbatore</v>
      </c>
      <c r="Q3915" t="str">
        <f>VLOOKUP(C3915,customers!A:J,10,0)</f>
        <v>Premium</v>
      </c>
    </row>
    <row r="3916" spans="1:17" x14ac:dyDescent="0.3">
      <c r="A3916" t="s">
        <v>5005</v>
      </c>
      <c r="B3916" s="1">
        <v>44982</v>
      </c>
      <c r="C3916" t="s">
        <v>428</v>
      </c>
      <c r="D3916" t="s">
        <v>429</v>
      </c>
      <c r="E3916" t="s">
        <v>21</v>
      </c>
      <c r="F3916" t="s">
        <v>81</v>
      </c>
      <c r="G3916" t="s">
        <v>105</v>
      </c>
      <c r="H3916">
        <v>3</v>
      </c>
      <c r="I3916">
        <v>3068.7</v>
      </c>
      <c r="J3916">
        <v>0</v>
      </c>
      <c r="K3916">
        <v>9206.1</v>
      </c>
      <c r="L3916">
        <v>3434.21</v>
      </c>
      <c r="M3916">
        <f t="shared" si="185"/>
        <v>9206.0999999999985</v>
      </c>
      <c r="N3916" t="str">
        <f t="shared" si="183"/>
        <v>Q1</v>
      </c>
      <c r="O3916" s="2">
        <f t="shared" si="184"/>
        <v>37.303635632895578</v>
      </c>
      <c r="P3916" t="str">
        <f>VLOOKUP(retail_sales_2023!C3916,customers!A:J,5,)</f>
        <v>Kolkata</v>
      </c>
      <c r="Q3916" t="str">
        <f>VLOOKUP(C3916,customers!A:J,10,0)</f>
        <v>Premium</v>
      </c>
    </row>
    <row r="3917" spans="1:17" x14ac:dyDescent="0.3">
      <c r="A3917" t="s">
        <v>5006</v>
      </c>
      <c r="B3917" s="1">
        <v>44992</v>
      </c>
      <c r="C3917" t="s">
        <v>595</v>
      </c>
      <c r="D3917" t="s">
        <v>596</v>
      </c>
      <c r="E3917" t="s">
        <v>27</v>
      </c>
      <c r="F3917" t="s">
        <v>52</v>
      </c>
      <c r="G3917" t="s">
        <v>117</v>
      </c>
      <c r="H3917">
        <v>3</v>
      </c>
      <c r="I3917">
        <v>66.44</v>
      </c>
      <c r="J3917">
        <v>0</v>
      </c>
      <c r="K3917">
        <v>199.32</v>
      </c>
      <c r="L3917">
        <v>18.170000000000002</v>
      </c>
      <c r="M3917">
        <f t="shared" si="185"/>
        <v>199.32</v>
      </c>
      <c r="N3917" t="str">
        <f t="shared" si="183"/>
        <v>Q1</v>
      </c>
      <c r="O3917" s="2">
        <f t="shared" si="184"/>
        <v>9.1159943808950441</v>
      </c>
      <c r="P3917" t="str">
        <f>VLOOKUP(retail_sales_2023!C3917,customers!A:J,5,)</f>
        <v>Lucknow</v>
      </c>
      <c r="Q3917" t="str">
        <f>VLOOKUP(C3917,customers!A:J,10,0)</f>
        <v>Occasional</v>
      </c>
    </row>
    <row r="3918" spans="1:17" x14ac:dyDescent="0.3">
      <c r="A3918" t="s">
        <v>5007</v>
      </c>
      <c r="B3918" s="1">
        <v>45071</v>
      </c>
      <c r="C3918" t="s">
        <v>13</v>
      </c>
      <c r="D3918" t="s">
        <v>14</v>
      </c>
      <c r="E3918" t="s">
        <v>15</v>
      </c>
      <c r="F3918" t="s">
        <v>43</v>
      </c>
      <c r="G3918" t="s">
        <v>44</v>
      </c>
      <c r="H3918">
        <v>3</v>
      </c>
      <c r="I3918">
        <v>42112.73</v>
      </c>
      <c r="J3918">
        <v>0.1</v>
      </c>
      <c r="K3918">
        <v>113704.37</v>
      </c>
      <c r="L3918">
        <v>10662.62</v>
      </c>
      <c r="M3918">
        <f t="shared" si="185"/>
        <v>113704.371</v>
      </c>
      <c r="N3918" t="str">
        <f t="shared" si="183"/>
        <v>Q2</v>
      </c>
      <c r="O3918" s="2">
        <f t="shared" si="184"/>
        <v>9.3774935827004722</v>
      </c>
      <c r="P3918" t="str">
        <f>VLOOKUP(retail_sales_2023!C3918,customers!A:J,5,)</f>
        <v>Kochi</v>
      </c>
      <c r="Q3918" t="str">
        <f>VLOOKUP(C3918,customers!A:J,10,0)</f>
        <v>Regular</v>
      </c>
    </row>
    <row r="3919" spans="1:17" x14ac:dyDescent="0.3">
      <c r="A3919" t="s">
        <v>5008</v>
      </c>
      <c r="B3919" s="1">
        <v>45279</v>
      </c>
      <c r="C3919" t="s">
        <v>760</v>
      </c>
      <c r="D3919" t="s">
        <v>761</v>
      </c>
      <c r="E3919" t="s">
        <v>21</v>
      </c>
      <c r="F3919" t="s">
        <v>16</v>
      </c>
      <c r="G3919" t="s">
        <v>86</v>
      </c>
      <c r="H3919">
        <v>5</v>
      </c>
      <c r="I3919">
        <v>889.81</v>
      </c>
      <c r="J3919">
        <v>0.05</v>
      </c>
      <c r="K3919">
        <v>4226.6000000000004</v>
      </c>
      <c r="L3919">
        <v>1642.51</v>
      </c>
      <c r="M3919">
        <f t="shared" si="185"/>
        <v>4226.5974999999989</v>
      </c>
      <c r="N3919" t="str">
        <f t="shared" si="183"/>
        <v>Q4</v>
      </c>
      <c r="O3919" s="2">
        <f t="shared" si="184"/>
        <v>38.861259641319265</v>
      </c>
      <c r="P3919" t="str">
        <f>VLOOKUP(retail_sales_2023!C3919,customers!A:J,5,)</f>
        <v>Guwahati</v>
      </c>
      <c r="Q3919" t="str">
        <f>VLOOKUP(C3919,customers!A:J,10,0)</f>
        <v>Regular</v>
      </c>
    </row>
    <row r="3920" spans="1:17" x14ac:dyDescent="0.3">
      <c r="A3920" t="s">
        <v>5009</v>
      </c>
      <c r="B3920" s="1">
        <v>45031</v>
      </c>
      <c r="C3920" t="s">
        <v>218</v>
      </c>
      <c r="D3920" t="s">
        <v>219</v>
      </c>
      <c r="E3920" t="s">
        <v>27</v>
      </c>
      <c r="F3920" t="s">
        <v>43</v>
      </c>
      <c r="G3920" t="s">
        <v>272</v>
      </c>
      <c r="H3920">
        <v>5</v>
      </c>
      <c r="I3920">
        <v>71659.89</v>
      </c>
      <c r="J3920">
        <v>0</v>
      </c>
      <c r="K3920">
        <v>358299.45</v>
      </c>
      <c r="L3920">
        <v>39486.07</v>
      </c>
      <c r="M3920">
        <f t="shared" si="185"/>
        <v>358299.45</v>
      </c>
      <c r="N3920" t="str">
        <f t="shared" si="183"/>
        <v>Q2</v>
      </c>
      <c r="O3920" s="2">
        <f t="shared" si="184"/>
        <v>11.020410441601292</v>
      </c>
      <c r="P3920" t="str">
        <f>VLOOKUP(retail_sales_2023!C3920,customers!A:J,5,)</f>
        <v>Lucknow</v>
      </c>
      <c r="Q3920" t="str">
        <f>VLOOKUP(C3920,customers!A:J,10,0)</f>
        <v>Premium</v>
      </c>
    </row>
    <row r="3921" spans="1:17" x14ac:dyDescent="0.3">
      <c r="A3921" t="s">
        <v>5010</v>
      </c>
      <c r="B3921" s="1">
        <v>45049</v>
      </c>
      <c r="C3921" t="s">
        <v>414</v>
      </c>
      <c r="D3921" t="s">
        <v>415</v>
      </c>
      <c r="E3921" t="s">
        <v>33</v>
      </c>
      <c r="F3921" t="s">
        <v>52</v>
      </c>
      <c r="G3921" t="s">
        <v>117</v>
      </c>
      <c r="H3921">
        <v>9</v>
      </c>
      <c r="I3921">
        <v>353.62</v>
      </c>
      <c r="J3921">
        <v>0</v>
      </c>
      <c r="K3921">
        <v>3182.58</v>
      </c>
      <c r="L3921">
        <v>301.43</v>
      </c>
      <c r="M3921">
        <f t="shared" si="185"/>
        <v>3182.58</v>
      </c>
      <c r="N3921" t="str">
        <f t="shared" si="183"/>
        <v>Q2</v>
      </c>
      <c r="O3921" s="2">
        <f t="shared" si="184"/>
        <v>9.4712465986715184</v>
      </c>
      <c r="P3921" t="str">
        <f>VLOOKUP(retail_sales_2023!C3921,customers!A:J,5,)</f>
        <v>Pune</v>
      </c>
      <c r="Q3921" t="str">
        <f>VLOOKUP(C3921,customers!A:J,10,0)</f>
        <v>Premium</v>
      </c>
    </row>
    <row r="3922" spans="1:17" x14ac:dyDescent="0.3">
      <c r="A3922" t="s">
        <v>5011</v>
      </c>
      <c r="B3922" s="1">
        <v>44972</v>
      </c>
      <c r="C3922" t="s">
        <v>291</v>
      </c>
      <c r="D3922" t="s">
        <v>13093</v>
      </c>
      <c r="E3922" t="s">
        <v>33</v>
      </c>
      <c r="F3922" t="s">
        <v>28</v>
      </c>
      <c r="G3922" t="s">
        <v>439</v>
      </c>
      <c r="H3922">
        <v>1</v>
      </c>
      <c r="I3922">
        <v>4305.8</v>
      </c>
      <c r="J3922">
        <v>0.15</v>
      </c>
      <c r="K3922">
        <v>3659.93</v>
      </c>
      <c r="L3922">
        <v>984.2</v>
      </c>
      <c r="M3922">
        <f t="shared" si="185"/>
        <v>3659.93</v>
      </c>
      <c r="N3922" t="str">
        <f t="shared" si="183"/>
        <v>Q1</v>
      </c>
      <c r="O3922" s="2">
        <f t="shared" si="184"/>
        <v>26.891224695554289</v>
      </c>
      <c r="P3922" t="str">
        <f>VLOOKUP(retail_sales_2023!C3922,customers!A:J,5,)</f>
        <v>Pune</v>
      </c>
      <c r="Q3922" t="str">
        <f>VLOOKUP(C3922,customers!A:J,10,0)</f>
        <v>Premium</v>
      </c>
    </row>
    <row r="3923" spans="1:17" x14ac:dyDescent="0.3">
      <c r="A3923" t="s">
        <v>5012</v>
      </c>
      <c r="B3923" s="1">
        <v>45273</v>
      </c>
      <c r="C3923" t="s">
        <v>491</v>
      </c>
      <c r="D3923" t="s">
        <v>492</v>
      </c>
      <c r="E3923" t="s">
        <v>21</v>
      </c>
      <c r="F3923" t="s">
        <v>28</v>
      </c>
      <c r="G3923" t="s">
        <v>325</v>
      </c>
      <c r="H3923">
        <v>2</v>
      </c>
      <c r="I3923">
        <v>4961.63</v>
      </c>
      <c r="J3923">
        <v>0.05</v>
      </c>
      <c r="K3923">
        <v>9427.1</v>
      </c>
      <c r="L3923">
        <v>2523.06</v>
      </c>
      <c r="M3923">
        <f t="shared" si="185"/>
        <v>9427.0969999999998</v>
      </c>
      <c r="N3923" t="str">
        <f t="shared" si="183"/>
        <v>Q4</v>
      </c>
      <c r="O3923" s="2">
        <f t="shared" si="184"/>
        <v>26.763904063816017</v>
      </c>
      <c r="P3923" t="str">
        <f>VLOOKUP(retail_sales_2023!C3923,customers!A:J,5,)</f>
        <v>Patna</v>
      </c>
      <c r="Q3923" t="str">
        <f>VLOOKUP(C3923,customers!A:J,10,0)</f>
        <v>Premium</v>
      </c>
    </row>
    <row r="3924" spans="1:17" x14ac:dyDescent="0.3">
      <c r="A3924" t="s">
        <v>5013</v>
      </c>
      <c r="B3924" s="1">
        <v>45151</v>
      </c>
      <c r="C3924" t="s">
        <v>1436</v>
      </c>
      <c r="D3924" t="s">
        <v>1437</v>
      </c>
      <c r="E3924" t="s">
        <v>21</v>
      </c>
      <c r="F3924" t="s">
        <v>52</v>
      </c>
      <c r="G3924" t="s">
        <v>937</v>
      </c>
      <c r="H3924">
        <v>3</v>
      </c>
      <c r="I3924">
        <v>137.97999999999999</v>
      </c>
      <c r="J3924">
        <v>0.1</v>
      </c>
      <c r="K3924">
        <v>372.55</v>
      </c>
      <c r="L3924">
        <v>32.01</v>
      </c>
      <c r="M3924">
        <f t="shared" si="185"/>
        <v>372.54599999999994</v>
      </c>
      <c r="N3924" t="str">
        <f t="shared" si="183"/>
        <v>Q3</v>
      </c>
      <c r="O3924" s="2">
        <f t="shared" si="184"/>
        <v>8.5921352838545157</v>
      </c>
      <c r="P3924" t="str">
        <f>VLOOKUP(retail_sales_2023!C3924,customers!A:J,5,)</f>
        <v>Ranchi</v>
      </c>
      <c r="Q3924" t="str">
        <f>VLOOKUP(C3924,customers!A:J,10,0)</f>
        <v>Premium</v>
      </c>
    </row>
    <row r="3925" spans="1:17" x14ac:dyDescent="0.3">
      <c r="A3925" t="s">
        <v>5014</v>
      </c>
      <c r="B3925" s="1">
        <v>45197</v>
      </c>
      <c r="C3925" t="s">
        <v>748</v>
      </c>
      <c r="D3925" t="s">
        <v>749</v>
      </c>
      <c r="E3925" t="s">
        <v>33</v>
      </c>
      <c r="F3925" t="s">
        <v>52</v>
      </c>
      <c r="G3925" t="s">
        <v>117</v>
      </c>
      <c r="H3925">
        <v>5</v>
      </c>
      <c r="I3925">
        <v>454.21</v>
      </c>
      <c r="J3925">
        <v>0.1</v>
      </c>
      <c r="K3925">
        <v>2043.94</v>
      </c>
      <c r="L3925">
        <v>135.46</v>
      </c>
      <c r="M3925">
        <f t="shared" si="185"/>
        <v>2043.9449999999997</v>
      </c>
      <c r="N3925" t="str">
        <f t="shared" si="183"/>
        <v>Q3</v>
      </c>
      <c r="O3925" s="2">
        <f t="shared" si="184"/>
        <v>6.6273961075178329</v>
      </c>
      <c r="P3925" t="str">
        <f>VLOOKUP(retail_sales_2023!C3925,customers!A:J,5,)</f>
        <v>Surat</v>
      </c>
      <c r="Q3925" t="str">
        <f>VLOOKUP(C3925,customers!A:J,10,0)</f>
        <v>Premium</v>
      </c>
    </row>
    <row r="3926" spans="1:17" x14ac:dyDescent="0.3">
      <c r="A3926" t="s">
        <v>5015</v>
      </c>
      <c r="B3926" s="1">
        <v>45120</v>
      </c>
      <c r="C3926" t="s">
        <v>444</v>
      </c>
      <c r="D3926" t="s">
        <v>445</v>
      </c>
      <c r="E3926" t="s">
        <v>27</v>
      </c>
      <c r="F3926" t="s">
        <v>43</v>
      </c>
      <c r="G3926" t="s">
        <v>272</v>
      </c>
      <c r="H3926">
        <v>3</v>
      </c>
      <c r="I3926">
        <v>23289.31</v>
      </c>
      <c r="J3926">
        <v>0.05</v>
      </c>
      <c r="K3926">
        <v>66374.53</v>
      </c>
      <c r="L3926">
        <v>9727.4599999999991</v>
      </c>
      <c r="M3926">
        <f t="shared" si="185"/>
        <v>66374.533500000005</v>
      </c>
      <c r="N3926" t="str">
        <f t="shared" si="183"/>
        <v>Q3</v>
      </c>
      <c r="O3926" s="2">
        <f t="shared" si="184"/>
        <v>14.655410742644806</v>
      </c>
      <c r="P3926" t="str">
        <f>VLOOKUP(retail_sales_2023!C3926,customers!A:J,5,)</f>
        <v>Jaipur</v>
      </c>
      <c r="Q3926" t="str">
        <f>VLOOKUP(C3926,customers!A:J,10,0)</f>
        <v>Regular</v>
      </c>
    </row>
    <row r="3927" spans="1:17" x14ac:dyDescent="0.3">
      <c r="A3927" t="s">
        <v>5016</v>
      </c>
      <c r="B3927" s="1">
        <v>45117</v>
      </c>
      <c r="C3927" t="s">
        <v>1634</v>
      </c>
      <c r="D3927" t="s">
        <v>1635</v>
      </c>
      <c r="E3927" t="s">
        <v>33</v>
      </c>
      <c r="F3927" t="s">
        <v>22</v>
      </c>
      <c r="G3927" t="s">
        <v>1039</v>
      </c>
      <c r="H3927">
        <v>4</v>
      </c>
      <c r="I3927">
        <v>30882.34</v>
      </c>
      <c r="J3927">
        <v>0.15</v>
      </c>
      <c r="K3927">
        <v>104999.96</v>
      </c>
      <c r="L3927">
        <v>19723.55</v>
      </c>
      <c r="M3927">
        <f t="shared" si="185"/>
        <v>104999.95599999999</v>
      </c>
      <c r="N3927" t="str">
        <f t="shared" si="183"/>
        <v>Q3</v>
      </c>
      <c r="O3927" s="2">
        <f t="shared" si="184"/>
        <v>18.784340489272566</v>
      </c>
      <c r="P3927" t="str">
        <f>VLOOKUP(retail_sales_2023!C3927,customers!A:J,5,)</f>
        <v>Nagpur</v>
      </c>
      <c r="Q3927" t="str">
        <f>VLOOKUP(C3927,customers!A:J,10,0)</f>
        <v>Occasional</v>
      </c>
    </row>
    <row r="3928" spans="1:17" x14ac:dyDescent="0.3">
      <c r="A3928" t="s">
        <v>5017</v>
      </c>
      <c r="B3928" s="1">
        <v>45173</v>
      </c>
      <c r="C3928" t="s">
        <v>2530</v>
      </c>
      <c r="D3928" t="s">
        <v>2531</v>
      </c>
      <c r="E3928" t="s">
        <v>27</v>
      </c>
      <c r="F3928" t="s">
        <v>52</v>
      </c>
      <c r="G3928" t="s">
        <v>268</v>
      </c>
      <c r="H3928">
        <v>4</v>
      </c>
      <c r="I3928">
        <v>588.29</v>
      </c>
      <c r="J3928">
        <v>0.1</v>
      </c>
      <c r="K3928">
        <v>2117.84</v>
      </c>
      <c r="L3928">
        <v>177.6</v>
      </c>
      <c r="M3928">
        <f t="shared" si="185"/>
        <v>2117.8440000000001</v>
      </c>
      <c r="N3928" t="str">
        <f t="shared" si="183"/>
        <v>Q3</v>
      </c>
      <c r="O3928" s="2">
        <f t="shared" si="184"/>
        <v>8.3859026177614933</v>
      </c>
      <c r="P3928" t="str">
        <f>VLOOKUP(retail_sales_2023!C3928,customers!A:J,5,)</f>
        <v>Jaipur</v>
      </c>
      <c r="Q3928" t="str">
        <f>VLOOKUP(C3928,customers!A:J,10,0)</f>
        <v>Regular</v>
      </c>
    </row>
    <row r="3929" spans="1:17" x14ac:dyDescent="0.3">
      <c r="A3929" t="s">
        <v>5018</v>
      </c>
      <c r="B3929" s="1">
        <v>44931</v>
      </c>
      <c r="C3929" t="s">
        <v>176</v>
      </c>
      <c r="D3929" t="s">
        <v>177</v>
      </c>
      <c r="E3929" t="s">
        <v>15</v>
      </c>
      <c r="F3929" t="s">
        <v>52</v>
      </c>
      <c r="G3929" t="s">
        <v>200</v>
      </c>
      <c r="H3929">
        <v>4</v>
      </c>
      <c r="I3929">
        <v>707.01</v>
      </c>
      <c r="J3929">
        <v>0.25</v>
      </c>
      <c r="K3929">
        <v>2121.0300000000002</v>
      </c>
      <c r="L3929">
        <v>208.55</v>
      </c>
      <c r="M3929">
        <f t="shared" si="185"/>
        <v>2121.0299999999997</v>
      </c>
      <c r="N3929" t="str">
        <f t="shared" si="183"/>
        <v>Q1</v>
      </c>
      <c r="O3929" s="2">
        <f t="shared" si="184"/>
        <v>9.8324870463878398</v>
      </c>
      <c r="P3929" t="str">
        <f>VLOOKUP(retail_sales_2023!C3929,customers!A:J,5,)</f>
        <v>Hyderabad</v>
      </c>
      <c r="Q3929" t="str">
        <f>VLOOKUP(C3929,customers!A:J,10,0)</f>
        <v>Premium</v>
      </c>
    </row>
    <row r="3930" spans="1:17" x14ac:dyDescent="0.3">
      <c r="A3930" t="s">
        <v>5019</v>
      </c>
      <c r="B3930" s="1">
        <v>45168</v>
      </c>
      <c r="C3930" t="s">
        <v>550</v>
      </c>
      <c r="D3930" t="s">
        <v>551</v>
      </c>
      <c r="E3930" t="s">
        <v>15</v>
      </c>
      <c r="F3930" t="s">
        <v>16</v>
      </c>
      <c r="G3930" t="s">
        <v>319</v>
      </c>
      <c r="H3930">
        <v>3</v>
      </c>
      <c r="I3930">
        <v>676.44</v>
      </c>
      <c r="J3930">
        <v>0</v>
      </c>
      <c r="K3930">
        <v>2029.32</v>
      </c>
      <c r="L3930">
        <v>582.82000000000005</v>
      </c>
      <c r="M3930">
        <f t="shared" si="185"/>
        <v>2029.3200000000002</v>
      </c>
      <c r="N3930" t="str">
        <f t="shared" si="183"/>
        <v>Q3</v>
      </c>
      <c r="O3930" s="2">
        <f t="shared" si="184"/>
        <v>28.719965308576274</v>
      </c>
      <c r="P3930" t="str">
        <f>VLOOKUP(retail_sales_2023!C3930,customers!A:J,5,)</f>
        <v>Coimbatore</v>
      </c>
      <c r="Q3930" t="str">
        <f>VLOOKUP(C3930,customers!A:J,10,0)</f>
        <v>Occasional</v>
      </c>
    </row>
    <row r="3931" spans="1:17" x14ac:dyDescent="0.3">
      <c r="A3931" t="s">
        <v>5020</v>
      </c>
      <c r="B3931" s="1">
        <v>45235</v>
      </c>
      <c r="C3931" t="s">
        <v>1072</v>
      </c>
      <c r="D3931" t="s">
        <v>1073</v>
      </c>
      <c r="E3931" t="s">
        <v>21</v>
      </c>
      <c r="F3931" t="s">
        <v>43</v>
      </c>
      <c r="G3931" t="s">
        <v>301</v>
      </c>
      <c r="H3931">
        <v>2</v>
      </c>
      <c r="I3931">
        <v>51763.43</v>
      </c>
      <c r="J3931">
        <v>0.05</v>
      </c>
      <c r="K3931">
        <v>98350.52</v>
      </c>
      <c r="L3931">
        <v>9401.15</v>
      </c>
      <c r="M3931">
        <f t="shared" si="185"/>
        <v>98350.516999999993</v>
      </c>
      <c r="N3931" t="str">
        <f t="shared" si="183"/>
        <v>Q4</v>
      </c>
      <c r="O3931" s="2">
        <f t="shared" si="184"/>
        <v>9.5588208379579491</v>
      </c>
      <c r="P3931" t="str">
        <f>VLOOKUP(retail_sales_2023!C3931,customers!A:J,5,)</f>
        <v>Patna</v>
      </c>
      <c r="Q3931" t="str">
        <f>VLOOKUP(C3931,customers!A:J,10,0)</f>
        <v>Regular</v>
      </c>
    </row>
    <row r="3932" spans="1:17" x14ac:dyDescent="0.3">
      <c r="A3932" t="s">
        <v>5021</v>
      </c>
      <c r="B3932" s="1">
        <v>45267</v>
      </c>
      <c r="C3932" t="s">
        <v>1460</v>
      </c>
      <c r="D3932" t="s">
        <v>1461</v>
      </c>
      <c r="E3932" t="s">
        <v>33</v>
      </c>
      <c r="F3932" t="s">
        <v>52</v>
      </c>
      <c r="G3932" t="s">
        <v>117</v>
      </c>
      <c r="H3932">
        <v>9</v>
      </c>
      <c r="I3932">
        <v>258.64999999999998</v>
      </c>
      <c r="J3932">
        <v>0.2</v>
      </c>
      <c r="K3932">
        <v>1862.28</v>
      </c>
      <c r="L3932">
        <v>163.19999999999999</v>
      </c>
      <c r="M3932">
        <f t="shared" si="185"/>
        <v>1862.28</v>
      </c>
      <c r="N3932" t="str">
        <f t="shared" si="183"/>
        <v>Q4</v>
      </c>
      <c r="O3932" s="2">
        <f t="shared" si="184"/>
        <v>8.7634512533024029</v>
      </c>
      <c r="P3932" t="str">
        <f>VLOOKUP(retail_sales_2023!C3932,customers!A:J,5,)</f>
        <v>Pune</v>
      </c>
      <c r="Q3932" t="str">
        <f>VLOOKUP(C3932,customers!A:J,10,0)</f>
        <v>Premium</v>
      </c>
    </row>
    <row r="3933" spans="1:17" x14ac:dyDescent="0.3">
      <c r="A3933" t="s">
        <v>5022</v>
      </c>
      <c r="B3933" s="1">
        <v>45244</v>
      </c>
      <c r="C3933" t="s">
        <v>1743</v>
      </c>
      <c r="D3933" t="s">
        <v>1744</v>
      </c>
      <c r="E3933" t="s">
        <v>15</v>
      </c>
      <c r="F3933" t="s">
        <v>22</v>
      </c>
      <c r="G3933" t="s">
        <v>1039</v>
      </c>
      <c r="H3933">
        <v>3</v>
      </c>
      <c r="I3933">
        <v>25220.74</v>
      </c>
      <c r="J3933">
        <v>0.15</v>
      </c>
      <c r="K3933">
        <v>64312.89</v>
      </c>
      <c r="L3933">
        <v>18907.759999999998</v>
      </c>
      <c r="M3933">
        <f t="shared" si="185"/>
        <v>64312.887000000002</v>
      </c>
      <c r="N3933" t="str">
        <f t="shared" si="183"/>
        <v>Q4</v>
      </c>
      <c r="O3933" s="2">
        <f t="shared" si="184"/>
        <v>29.399642902068308</v>
      </c>
      <c r="P3933" t="str">
        <f>VLOOKUP(retail_sales_2023!C3933,customers!A:J,5,)</f>
        <v>Hyderabad</v>
      </c>
      <c r="Q3933" t="str">
        <f>VLOOKUP(C3933,customers!A:J,10,0)</f>
        <v>Premium</v>
      </c>
    </row>
    <row r="3934" spans="1:17" x14ac:dyDescent="0.3">
      <c r="A3934" t="s">
        <v>5023</v>
      </c>
      <c r="B3934" s="1">
        <v>45096</v>
      </c>
      <c r="C3934" t="s">
        <v>595</v>
      </c>
      <c r="D3934" t="s">
        <v>596</v>
      </c>
      <c r="E3934" t="s">
        <v>27</v>
      </c>
      <c r="F3934" t="s">
        <v>52</v>
      </c>
      <c r="G3934" t="s">
        <v>937</v>
      </c>
      <c r="H3934">
        <v>4</v>
      </c>
      <c r="I3934">
        <v>255.87</v>
      </c>
      <c r="J3934">
        <v>0</v>
      </c>
      <c r="K3934">
        <v>1023.48</v>
      </c>
      <c r="L3934">
        <v>64.62</v>
      </c>
      <c r="M3934">
        <f t="shared" si="185"/>
        <v>1023.48</v>
      </c>
      <c r="N3934" t="str">
        <f t="shared" si="183"/>
        <v>Q2</v>
      </c>
      <c r="O3934" s="2">
        <f t="shared" si="184"/>
        <v>6.3137530777347877</v>
      </c>
      <c r="P3934" t="str">
        <f>VLOOKUP(retail_sales_2023!C3934,customers!A:J,5,)</f>
        <v>Lucknow</v>
      </c>
      <c r="Q3934" t="str">
        <f>VLOOKUP(C3934,customers!A:J,10,0)</f>
        <v>Occasional</v>
      </c>
    </row>
    <row r="3935" spans="1:17" x14ac:dyDescent="0.3">
      <c r="A3935" t="s">
        <v>5024</v>
      </c>
      <c r="B3935" s="1">
        <v>44963</v>
      </c>
      <c r="C3935" t="s">
        <v>842</v>
      </c>
      <c r="D3935" t="s">
        <v>843</v>
      </c>
      <c r="E3935" t="s">
        <v>33</v>
      </c>
      <c r="F3935" t="s">
        <v>52</v>
      </c>
      <c r="G3935" t="s">
        <v>268</v>
      </c>
      <c r="H3935">
        <v>0</v>
      </c>
      <c r="I3935">
        <v>577.36</v>
      </c>
      <c r="J3935">
        <v>0.2</v>
      </c>
      <c r="K3935">
        <v>0</v>
      </c>
      <c r="L3935">
        <v>0</v>
      </c>
      <c r="M3935">
        <f t="shared" si="185"/>
        <v>0</v>
      </c>
      <c r="N3935" t="str">
        <f t="shared" si="183"/>
        <v>Q1</v>
      </c>
      <c r="O3935" s="2">
        <v>0</v>
      </c>
      <c r="P3935" t="str">
        <f>VLOOKUP(retail_sales_2023!C3935,customers!A:J,5,)</f>
        <v>Mumbai</v>
      </c>
      <c r="Q3935" t="str">
        <f>VLOOKUP(C3935,customers!A:J,10,0)</f>
        <v>Occasional</v>
      </c>
    </row>
    <row r="3936" spans="1:17" x14ac:dyDescent="0.3">
      <c r="A3936" t="s">
        <v>5025</v>
      </c>
      <c r="B3936" s="1">
        <v>45143</v>
      </c>
      <c r="C3936" t="s">
        <v>879</v>
      </c>
      <c r="D3936" t="s">
        <v>880</v>
      </c>
      <c r="E3936" t="s">
        <v>21</v>
      </c>
      <c r="F3936" t="s">
        <v>43</v>
      </c>
      <c r="G3936" t="s">
        <v>110</v>
      </c>
      <c r="H3936">
        <v>5</v>
      </c>
      <c r="I3936">
        <v>52232.41</v>
      </c>
      <c r="J3936">
        <v>0.15</v>
      </c>
      <c r="K3936">
        <v>221987.74</v>
      </c>
      <c r="L3936">
        <v>29472.5</v>
      </c>
      <c r="M3936">
        <f t="shared" si="185"/>
        <v>221987.74250000002</v>
      </c>
      <c r="N3936" t="str">
        <f t="shared" si="183"/>
        <v>Q3</v>
      </c>
      <c r="O3936" s="2">
        <f t="shared" si="184"/>
        <v>13.276634106009638</v>
      </c>
      <c r="P3936" t="str">
        <f>VLOOKUP(retail_sales_2023!C3936,customers!A:J,5,)</f>
        <v>Patna</v>
      </c>
      <c r="Q3936" t="str">
        <f>VLOOKUP(C3936,customers!A:J,10,0)</f>
        <v>Occasional</v>
      </c>
    </row>
    <row r="3937" spans="1:17" x14ac:dyDescent="0.3">
      <c r="A3937" t="s">
        <v>5026</v>
      </c>
      <c r="B3937" s="1">
        <v>45229</v>
      </c>
      <c r="C3937" t="s">
        <v>298</v>
      </c>
      <c r="D3937" t="s">
        <v>299</v>
      </c>
      <c r="E3937" t="s">
        <v>33</v>
      </c>
      <c r="F3937" t="s">
        <v>22</v>
      </c>
      <c r="G3937" t="s">
        <v>182</v>
      </c>
      <c r="H3937">
        <v>1</v>
      </c>
      <c r="I3937">
        <v>9626.6200000000008</v>
      </c>
      <c r="J3937">
        <v>0.1</v>
      </c>
      <c r="K3937">
        <v>8663.9599999999991</v>
      </c>
      <c r="L3937">
        <v>2594.14</v>
      </c>
      <c r="M3937">
        <f t="shared" si="185"/>
        <v>8663.9580000000005</v>
      </c>
      <c r="N3937" t="str">
        <f t="shared" si="183"/>
        <v>Q4</v>
      </c>
      <c r="O3937" s="2">
        <f t="shared" si="184"/>
        <v>29.941735649749081</v>
      </c>
      <c r="P3937" t="str">
        <f>VLOOKUP(retail_sales_2023!C3937,customers!A:J,5,)</f>
        <v>Mumbai</v>
      </c>
      <c r="Q3937" t="str">
        <f>VLOOKUP(C3937,customers!A:J,10,0)</f>
        <v>Regular</v>
      </c>
    </row>
    <row r="3938" spans="1:17" x14ac:dyDescent="0.3">
      <c r="A3938" t="s">
        <v>5027</v>
      </c>
      <c r="B3938" s="1">
        <v>44937</v>
      </c>
      <c r="C3938" t="s">
        <v>2500</v>
      </c>
      <c r="D3938" t="s">
        <v>2501</v>
      </c>
      <c r="E3938" t="s">
        <v>21</v>
      </c>
      <c r="F3938" t="s">
        <v>38</v>
      </c>
      <c r="G3938" t="s">
        <v>395</v>
      </c>
      <c r="H3938">
        <v>2</v>
      </c>
      <c r="I3938">
        <v>1732.2</v>
      </c>
      <c r="J3938">
        <v>0</v>
      </c>
      <c r="K3938">
        <v>3464.4</v>
      </c>
      <c r="L3938">
        <v>816.99</v>
      </c>
      <c r="M3938">
        <f t="shared" si="185"/>
        <v>3464.4</v>
      </c>
      <c r="N3938" t="str">
        <f t="shared" si="183"/>
        <v>Q1</v>
      </c>
      <c r="O3938" s="2">
        <f t="shared" si="184"/>
        <v>23.582438517492207</v>
      </c>
      <c r="P3938" t="str">
        <f>VLOOKUP(retail_sales_2023!C3938,customers!A:J,5,)</f>
        <v>Bhubaneswar</v>
      </c>
      <c r="Q3938" t="str">
        <f>VLOOKUP(C3938,customers!A:J,10,0)</f>
        <v>Occasional</v>
      </c>
    </row>
    <row r="3939" spans="1:17" x14ac:dyDescent="0.3">
      <c r="A3939" t="s">
        <v>5028</v>
      </c>
      <c r="B3939" s="1">
        <v>45030</v>
      </c>
      <c r="C3939" t="s">
        <v>732</v>
      </c>
      <c r="D3939" t="s">
        <v>733</v>
      </c>
      <c r="E3939" t="s">
        <v>15</v>
      </c>
      <c r="F3939" t="s">
        <v>43</v>
      </c>
      <c r="G3939" t="s">
        <v>128</v>
      </c>
      <c r="H3939">
        <v>3</v>
      </c>
      <c r="I3939">
        <v>11937.55</v>
      </c>
      <c r="J3939">
        <v>0</v>
      </c>
      <c r="K3939">
        <v>35812.65</v>
      </c>
      <c r="L3939">
        <v>4808.79</v>
      </c>
      <c r="M3939">
        <f t="shared" si="185"/>
        <v>35812.649999999994</v>
      </c>
      <c r="N3939" t="str">
        <f t="shared" si="183"/>
        <v>Q2</v>
      </c>
      <c r="O3939" s="2">
        <f t="shared" si="184"/>
        <v>13.427629622493727</v>
      </c>
      <c r="P3939" t="str">
        <f>VLOOKUP(retail_sales_2023!C3939,customers!A:J,5,)</f>
        <v>Kochi</v>
      </c>
      <c r="Q3939" t="str">
        <f>VLOOKUP(C3939,customers!A:J,10,0)</f>
        <v>Occasional</v>
      </c>
    </row>
    <row r="3940" spans="1:17" x14ac:dyDescent="0.3">
      <c r="A3940" t="s">
        <v>5029</v>
      </c>
      <c r="B3940" s="1">
        <v>45262</v>
      </c>
      <c r="C3940" t="s">
        <v>497</v>
      </c>
      <c r="D3940" t="s">
        <v>498</v>
      </c>
      <c r="E3940" t="s">
        <v>27</v>
      </c>
      <c r="F3940" t="s">
        <v>52</v>
      </c>
      <c r="G3940" t="s">
        <v>133</v>
      </c>
      <c r="H3940">
        <v>8</v>
      </c>
      <c r="I3940">
        <v>230.96</v>
      </c>
      <c r="J3940">
        <v>0</v>
      </c>
      <c r="K3940">
        <v>1847.68</v>
      </c>
      <c r="L3940">
        <v>109.33</v>
      </c>
      <c r="M3940">
        <f t="shared" si="185"/>
        <v>1847.68</v>
      </c>
      <c r="N3940" t="str">
        <f t="shared" si="183"/>
        <v>Q4</v>
      </c>
      <c r="O3940" s="2">
        <f t="shared" si="184"/>
        <v>5.9171501558711457</v>
      </c>
      <c r="P3940" t="str">
        <f>VLOOKUP(retail_sales_2023!C3940,customers!A:J,5,)</f>
        <v>Chandigarh</v>
      </c>
      <c r="Q3940" t="str">
        <f>VLOOKUP(C3940,customers!A:J,10,0)</f>
        <v>Regular</v>
      </c>
    </row>
    <row r="3941" spans="1:17" x14ac:dyDescent="0.3">
      <c r="A3941" t="s">
        <v>5030</v>
      </c>
      <c r="B3941" s="1">
        <v>45149</v>
      </c>
      <c r="C3941" t="s">
        <v>531</v>
      </c>
      <c r="D3941" t="s">
        <v>532</v>
      </c>
      <c r="E3941" t="s">
        <v>15</v>
      </c>
      <c r="F3941" t="s">
        <v>22</v>
      </c>
      <c r="G3941" t="s">
        <v>196</v>
      </c>
      <c r="H3941">
        <v>1</v>
      </c>
      <c r="I3941">
        <v>44818.93</v>
      </c>
      <c r="J3941">
        <v>0.2</v>
      </c>
      <c r="K3941">
        <v>35855.14</v>
      </c>
      <c r="L3941">
        <v>10055.290000000001</v>
      </c>
      <c r="M3941">
        <f t="shared" si="185"/>
        <v>35855.144</v>
      </c>
      <c r="N3941" t="str">
        <f t="shared" si="183"/>
        <v>Q3</v>
      </c>
      <c r="O3941" s="2">
        <f t="shared" si="184"/>
        <v>28.044207887627831</v>
      </c>
      <c r="P3941" t="str">
        <f>VLOOKUP(retail_sales_2023!C3941,customers!A:J,5,)</f>
        <v>Hyderabad</v>
      </c>
      <c r="Q3941" t="str">
        <f>VLOOKUP(C3941,customers!A:J,10,0)</f>
        <v>Regular</v>
      </c>
    </row>
    <row r="3942" spans="1:17" x14ac:dyDescent="0.3">
      <c r="A3942" t="s">
        <v>5031</v>
      </c>
      <c r="B3942" s="1">
        <v>45149</v>
      </c>
      <c r="C3942" t="s">
        <v>409</v>
      </c>
      <c r="D3942" t="s">
        <v>410</v>
      </c>
      <c r="E3942" t="s">
        <v>21</v>
      </c>
      <c r="F3942" t="s">
        <v>52</v>
      </c>
      <c r="G3942" t="s">
        <v>937</v>
      </c>
      <c r="H3942">
        <v>6</v>
      </c>
      <c r="I3942">
        <v>390.88</v>
      </c>
      <c r="J3942">
        <v>0.1</v>
      </c>
      <c r="K3942">
        <v>2110.75</v>
      </c>
      <c r="L3942">
        <v>217.49</v>
      </c>
      <c r="M3942">
        <f t="shared" si="185"/>
        <v>2110.752</v>
      </c>
      <c r="N3942" t="str">
        <f t="shared" si="183"/>
        <v>Q3</v>
      </c>
      <c r="O3942" s="2">
        <f t="shared" si="184"/>
        <v>10.303920407438115</v>
      </c>
      <c r="P3942" t="str">
        <f>VLOOKUP(retail_sales_2023!C3942,customers!A:J,5,)</f>
        <v>Patna</v>
      </c>
      <c r="Q3942" t="str">
        <f>VLOOKUP(C3942,customers!A:J,10,0)</f>
        <v>Regular</v>
      </c>
    </row>
    <row r="3943" spans="1:17" x14ac:dyDescent="0.3">
      <c r="A3943" t="s">
        <v>5032</v>
      </c>
      <c r="B3943" s="1">
        <v>44984</v>
      </c>
      <c r="C3943" t="s">
        <v>2294</v>
      </c>
      <c r="D3943" t="s">
        <v>2295</v>
      </c>
      <c r="E3943" t="s">
        <v>27</v>
      </c>
      <c r="F3943" t="s">
        <v>22</v>
      </c>
      <c r="G3943" t="s">
        <v>423</v>
      </c>
      <c r="H3943">
        <v>4</v>
      </c>
      <c r="I3943">
        <v>39453.69</v>
      </c>
      <c r="J3943">
        <v>0</v>
      </c>
      <c r="K3943">
        <v>157814.76</v>
      </c>
      <c r="L3943">
        <v>-10827.46</v>
      </c>
      <c r="M3943">
        <f t="shared" si="185"/>
        <v>157814.76</v>
      </c>
      <c r="N3943" t="str">
        <f t="shared" si="183"/>
        <v>Q1</v>
      </c>
      <c r="O3943" s="2">
        <f t="shared" si="184"/>
        <v>-6.8608664994326247</v>
      </c>
      <c r="P3943" t="str">
        <f>VLOOKUP(retail_sales_2023!C3943,customers!A:J,5,)</f>
        <v>Amritsar</v>
      </c>
      <c r="Q3943" t="str">
        <f>VLOOKUP(C3943,customers!A:J,10,0)</f>
        <v>Regular</v>
      </c>
    </row>
    <row r="3944" spans="1:17" x14ac:dyDescent="0.3">
      <c r="A3944" t="s">
        <v>5033</v>
      </c>
      <c r="B3944" s="1">
        <v>45096</v>
      </c>
      <c r="C3944" t="s">
        <v>1436</v>
      </c>
      <c r="D3944" t="s">
        <v>1437</v>
      </c>
      <c r="E3944" t="s">
        <v>21</v>
      </c>
      <c r="F3944" t="s">
        <v>16</v>
      </c>
      <c r="G3944" t="s">
        <v>17</v>
      </c>
      <c r="H3944">
        <v>1</v>
      </c>
      <c r="I3944">
        <v>256.89999999999998</v>
      </c>
      <c r="J3944">
        <v>0.05</v>
      </c>
      <c r="K3944">
        <v>244.05</v>
      </c>
      <c r="L3944">
        <v>106.62</v>
      </c>
      <c r="M3944">
        <f t="shared" si="185"/>
        <v>244.05499999999998</v>
      </c>
      <c r="N3944" t="str">
        <f t="shared" si="183"/>
        <v>Q2</v>
      </c>
      <c r="O3944" s="2">
        <f t="shared" si="184"/>
        <v>43.687768899815609</v>
      </c>
      <c r="P3944" t="str">
        <f>VLOOKUP(retail_sales_2023!C3944,customers!A:J,5,)</f>
        <v>Ranchi</v>
      </c>
      <c r="Q3944" t="str">
        <f>VLOOKUP(C3944,customers!A:J,10,0)</f>
        <v>Premium</v>
      </c>
    </row>
    <row r="3945" spans="1:17" x14ac:dyDescent="0.3">
      <c r="A3945" t="s">
        <v>5034</v>
      </c>
      <c r="B3945" s="1">
        <v>44956</v>
      </c>
      <c r="C3945" t="s">
        <v>1872</v>
      </c>
      <c r="D3945" t="s">
        <v>1873</v>
      </c>
      <c r="E3945" t="s">
        <v>33</v>
      </c>
      <c r="F3945" t="s">
        <v>28</v>
      </c>
      <c r="G3945" t="s">
        <v>165</v>
      </c>
      <c r="H3945">
        <v>3</v>
      </c>
      <c r="I3945">
        <v>4985.2700000000004</v>
      </c>
      <c r="J3945">
        <v>0.1</v>
      </c>
      <c r="K3945">
        <v>13460.23</v>
      </c>
      <c r="L3945">
        <v>3274.8</v>
      </c>
      <c r="M3945">
        <f t="shared" si="185"/>
        <v>13460.229000000001</v>
      </c>
      <c r="N3945" t="str">
        <f t="shared" si="183"/>
        <v>Q1</v>
      </c>
      <c r="O3945" s="2">
        <f t="shared" si="184"/>
        <v>24.3294505368779</v>
      </c>
      <c r="P3945" t="str">
        <f>VLOOKUP(retail_sales_2023!C3945,customers!A:J,5,)</f>
        <v>Surat</v>
      </c>
      <c r="Q3945" t="str">
        <f>VLOOKUP(C3945,customers!A:J,10,0)</f>
        <v>Premium</v>
      </c>
    </row>
    <row r="3946" spans="1:17" x14ac:dyDescent="0.3">
      <c r="A3946" t="s">
        <v>5035</v>
      </c>
      <c r="B3946" s="1">
        <v>45182</v>
      </c>
      <c r="C3946" t="s">
        <v>382</v>
      </c>
      <c r="D3946" t="s">
        <v>383</v>
      </c>
      <c r="E3946" t="s">
        <v>27</v>
      </c>
      <c r="F3946" t="s">
        <v>43</v>
      </c>
      <c r="G3946" t="s">
        <v>178</v>
      </c>
      <c r="H3946">
        <v>5</v>
      </c>
      <c r="I3946">
        <v>21091.55</v>
      </c>
      <c r="J3946">
        <v>0.2</v>
      </c>
      <c r="K3946">
        <v>84366.2</v>
      </c>
      <c r="L3946">
        <v>12817.71</v>
      </c>
      <c r="M3946">
        <f t="shared" si="185"/>
        <v>84366.200000000012</v>
      </c>
      <c r="N3946" t="str">
        <f t="shared" si="183"/>
        <v>Q3</v>
      </c>
      <c r="O3946" s="2">
        <f t="shared" si="184"/>
        <v>15.19294456784826</v>
      </c>
      <c r="P3946" t="str">
        <f>VLOOKUP(retail_sales_2023!C3946,customers!A:J,5,)</f>
        <v>Jaipur</v>
      </c>
      <c r="Q3946" t="str">
        <f>VLOOKUP(C3946,customers!A:J,10,0)</f>
        <v>Regular</v>
      </c>
    </row>
    <row r="3947" spans="1:17" x14ac:dyDescent="0.3">
      <c r="A3947" t="s">
        <v>5036</v>
      </c>
      <c r="B3947" s="1">
        <v>44930</v>
      </c>
      <c r="C3947" t="s">
        <v>79</v>
      </c>
      <c r="D3947" t="s">
        <v>80</v>
      </c>
      <c r="E3947" t="s">
        <v>15</v>
      </c>
      <c r="F3947" t="s">
        <v>43</v>
      </c>
      <c r="G3947" t="s">
        <v>178</v>
      </c>
      <c r="H3947">
        <v>5</v>
      </c>
      <c r="I3947">
        <v>42351.43</v>
      </c>
      <c r="J3947">
        <v>0.25</v>
      </c>
      <c r="K3947">
        <v>158817.85999999999</v>
      </c>
      <c r="L3947">
        <v>17780.43</v>
      </c>
      <c r="M3947">
        <f t="shared" si="185"/>
        <v>158817.86249999999</v>
      </c>
      <c r="N3947" t="str">
        <f t="shared" si="183"/>
        <v>Q1</v>
      </c>
      <c r="O3947" s="2">
        <f t="shared" si="184"/>
        <v>11.195485192912184</v>
      </c>
      <c r="P3947" t="str">
        <f>VLOOKUP(retail_sales_2023!C3947,customers!A:J,5,)</f>
        <v>Coimbatore</v>
      </c>
      <c r="Q3947" t="str">
        <f>VLOOKUP(C3947,customers!A:J,10,0)</f>
        <v>Regular</v>
      </c>
    </row>
    <row r="3948" spans="1:17" x14ac:dyDescent="0.3">
      <c r="A3948" t="s">
        <v>5037</v>
      </c>
      <c r="B3948" s="1">
        <v>45067</v>
      </c>
      <c r="C3948" t="s">
        <v>797</v>
      </c>
      <c r="D3948" t="s">
        <v>798</v>
      </c>
      <c r="E3948" t="s">
        <v>15</v>
      </c>
      <c r="F3948" t="s">
        <v>52</v>
      </c>
      <c r="G3948" t="s">
        <v>169</v>
      </c>
      <c r="H3948">
        <v>9</v>
      </c>
      <c r="I3948">
        <v>255.51</v>
      </c>
      <c r="J3948">
        <v>0</v>
      </c>
      <c r="K3948">
        <v>2299.59</v>
      </c>
      <c r="L3948">
        <v>184.31</v>
      </c>
      <c r="M3948">
        <f t="shared" si="185"/>
        <v>2299.59</v>
      </c>
      <c r="N3948" t="str">
        <f t="shared" si="183"/>
        <v>Q2</v>
      </c>
      <c r="O3948" s="2">
        <f t="shared" si="184"/>
        <v>8.0149070051617901</v>
      </c>
      <c r="P3948" t="str">
        <f>VLOOKUP(retail_sales_2023!C3948,customers!A:J,5,)</f>
        <v>Kochi</v>
      </c>
      <c r="Q3948" t="str">
        <f>VLOOKUP(C3948,customers!A:J,10,0)</f>
        <v>Occasional</v>
      </c>
    </row>
    <row r="3949" spans="1:17" x14ac:dyDescent="0.3">
      <c r="A3949" t="s">
        <v>5038</v>
      </c>
      <c r="B3949" s="1">
        <v>45033</v>
      </c>
      <c r="C3949" t="s">
        <v>2481</v>
      </c>
      <c r="D3949" t="s">
        <v>2482</v>
      </c>
      <c r="E3949" t="s">
        <v>27</v>
      </c>
      <c r="F3949" t="s">
        <v>38</v>
      </c>
      <c r="G3949" t="s">
        <v>39</v>
      </c>
      <c r="H3949">
        <v>1</v>
      </c>
      <c r="I3949">
        <v>2152.77</v>
      </c>
      <c r="J3949">
        <v>0</v>
      </c>
      <c r="K3949">
        <v>2152.77</v>
      </c>
      <c r="L3949">
        <v>568.5</v>
      </c>
      <c r="M3949">
        <f t="shared" si="185"/>
        <v>2152.77</v>
      </c>
      <c r="N3949" t="str">
        <f t="shared" si="183"/>
        <v>Q2</v>
      </c>
      <c r="O3949" s="2">
        <f t="shared" si="184"/>
        <v>26.407837344444602</v>
      </c>
      <c r="P3949" t="str">
        <f>VLOOKUP(retail_sales_2023!C3949,customers!A:J,5,)</f>
        <v>Chandigarh</v>
      </c>
      <c r="Q3949" t="str">
        <f>VLOOKUP(C3949,customers!A:J,10,0)</f>
        <v>Regular</v>
      </c>
    </row>
    <row r="3950" spans="1:17" x14ac:dyDescent="0.3">
      <c r="A3950" t="s">
        <v>5039</v>
      </c>
      <c r="B3950" s="1">
        <v>44981</v>
      </c>
      <c r="C3950" t="s">
        <v>36</v>
      </c>
      <c r="D3950" t="s">
        <v>37</v>
      </c>
      <c r="E3950" t="s">
        <v>27</v>
      </c>
      <c r="F3950" t="s">
        <v>28</v>
      </c>
      <c r="G3950" t="s">
        <v>165</v>
      </c>
      <c r="H3950">
        <v>2</v>
      </c>
      <c r="I3950">
        <v>7327.17</v>
      </c>
      <c r="J3950">
        <v>0</v>
      </c>
      <c r="K3950">
        <v>14654.34</v>
      </c>
      <c r="L3950">
        <v>3029.28</v>
      </c>
      <c r="M3950">
        <f t="shared" si="185"/>
        <v>14654.34</v>
      </c>
      <c r="N3950" t="str">
        <f t="shared" si="183"/>
        <v>Q1</v>
      </c>
      <c r="O3950" s="2">
        <f t="shared" si="184"/>
        <v>20.671555320812811</v>
      </c>
      <c r="P3950" t="str">
        <f>VLOOKUP(retail_sales_2023!C3950,customers!A:J,5,)</f>
        <v>Lucknow</v>
      </c>
      <c r="Q3950" t="str">
        <f>VLOOKUP(C3950,customers!A:J,10,0)</f>
        <v>Premium</v>
      </c>
    </row>
    <row r="3951" spans="1:17" x14ac:dyDescent="0.3">
      <c r="A3951" t="s">
        <v>5040</v>
      </c>
      <c r="B3951" s="1">
        <v>45147</v>
      </c>
      <c r="C3951" t="s">
        <v>1324</v>
      </c>
      <c r="D3951" t="s">
        <v>1325</v>
      </c>
      <c r="E3951" t="s">
        <v>33</v>
      </c>
      <c r="F3951" t="s">
        <v>38</v>
      </c>
      <c r="G3951" t="s">
        <v>65</v>
      </c>
      <c r="H3951">
        <v>3</v>
      </c>
      <c r="I3951">
        <v>1234.07</v>
      </c>
      <c r="J3951">
        <v>0</v>
      </c>
      <c r="K3951">
        <v>3702.21</v>
      </c>
      <c r="L3951">
        <v>748.87</v>
      </c>
      <c r="M3951">
        <f t="shared" si="185"/>
        <v>3702.21</v>
      </c>
      <c r="N3951" t="str">
        <f t="shared" si="183"/>
        <v>Q3</v>
      </c>
      <c r="O3951" s="2">
        <f t="shared" si="184"/>
        <v>20.227647810361919</v>
      </c>
      <c r="P3951" t="str">
        <f>VLOOKUP(retail_sales_2023!C3951,customers!A:J,5,)</f>
        <v>Mumbai</v>
      </c>
      <c r="Q3951" t="str">
        <f>VLOOKUP(C3951,customers!A:J,10,0)</f>
        <v>Regular</v>
      </c>
    </row>
    <row r="3952" spans="1:17" x14ac:dyDescent="0.3">
      <c r="A3952" t="s">
        <v>5041</v>
      </c>
      <c r="B3952" s="1">
        <v>45082</v>
      </c>
      <c r="C3952" t="s">
        <v>748</v>
      </c>
      <c r="D3952" t="s">
        <v>749</v>
      </c>
      <c r="E3952" t="s">
        <v>33</v>
      </c>
      <c r="F3952" t="s">
        <v>81</v>
      </c>
      <c r="G3952" t="s">
        <v>82</v>
      </c>
      <c r="H3952">
        <v>5</v>
      </c>
      <c r="I3952">
        <v>3810.48</v>
      </c>
      <c r="J3952">
        <v>0.2</v>
      </c>
      <c r="K3952">
        <v>15241.92</v>
      </c>
      <c r="L3952">
        <v>5347.73</v>
      </c>
      <c r="M3952">
        <f t="shared" si="185"/>
        <v>15241.920000000002</v>
      </c>
      <c r="N3952" t="str">
        <f t="shared" si="183"/>
        <v>Q2</v>
      </c>
      <c r="O3952" s="2">
        <f t="shared" si="184"/>
        <v>35.085671621423018</v>
      </c>
      <c r="P3952" t="str">
        <f>VLOOKUP(retail_sales_2023!C3952,customers!A:J,5,)</f>
        <v>Surat</v>
      </c>
      <c r="Q3952" t="str">
        <f>VLOOKUP(C3952,customers!A:J,10,0)</f>
        <v>Premium</v>
      </c>
    </row>
    <row r="3953" spans="1:17" x14ac:dyDescent="0.3">
      <c r="A3953" t="s">
        <v>5042</v>
      </c>
      <c r="B3953" s="1">
        <v>44948</v>
      </c>
      <c r="C3953" t="s">
        <v>1090</v>
      </c>
      <c r="D3953" t="s">
        <v>1091</v>
      </c>
      <c r="E3953" t="s">
        <v>27</v>
      </c>
      <c r="F3953" t="s">
        <v>28</v>
      </c>
      <c r="G3953" t="s">
        <v>29</v>
      </c>
      <c r="H3953">
        <v>3</v>
      </c>
      <c r="I3953">
        <v>1070.26</v>
      </c>
      <c r="J3953">
        <v>0</v>
      </c>
      <c r="K3953">
        <v>3210.78</v>
      </c>
      <c r="L3953">
        <v>819.8</v>
      </c>
      <c r="M3953">
        <f t="shared" si="185"/>
        <v>3210.7799999999997</v>
      </c>
      <c r="N3953" t="str">
        <f t="shared" si="183"/>
        <v>Q1</v>
      </c>
      <c r="O3953" s="2">
        <f t="shared" si="184"/>
        <v>25.532736593600308</v>
      </c>
      <c r="P3953" t="str">
        <f>VLOOKUP(retail_sales_2023!C3953,customers!A:J,5,)</f>
        <v>Lucknow</v>
      </c>
      <c r="Q3953" t="str">
        <f>VLOOKUP(C3953,customers!A:J,10,0)</f>
        <v>Regular</v>
      </c>
    </row>
    <row r="3954" spans="1:17" x14ac:dyDescent="0.3">
      <c r="A3954" t="s">
        <v>5043</v>
      </c>
      <c r="B3954" s="1">
        <v>45092</v>
      </c>
      <c r="C3954" t="s">
        <v>633</v>
      </c>
      <c r="D3954" t="s">
        <v>634</v>
      </c>
      <c r="E3954" t="s">
        <v>21</v>
      </c>
      <c r="F3954" t="s">
        <v>52</v>
      </c>
      <c r="G3954" t="s">
        <v>200</v>
      </c>
      <c r="H3954">
        <v>10</v>
      </c>
      <c r="I3954">
        <v>735.2</v>
      </c>
      <c r="J3954">
        <v>0</v>
      </c>
      <c r="K3954">
        <v>7352</v>
      </c>
      <c r="L3954">
        <v>675.1</v>
      </c>
      <c r="M3954">
        <f t="shared" si="185"/>
        <v>7352</v>
      </c>
      <c r="N3954" t="str">
        <f t="shared" si="183"/>
        <v>Q2</v>
      </c>
      <c r="O3954" s="2">
        <f t="shared" si="184"/>
        <v>9.182535364526661</v>
      </c>
      <c r="P3954" t="str">
        <f>VLOOKUP(retail_sales_2023!C3954,customers!A:J,5,)</f>
        <v>Kolkata</v>
      </c>
      <c r="Q3954" t="str">
        <f>VLOOKUP(C3954,customers!A:J,10,0)</f>
        <v>Premium</v>
      </c>
    </row>
    <row r="3955" spans="1:17" x14ac:dyDescent="0.3">
      <c r="A3955" t="s">
        <v>5044</v>
      </c>
      <c r="B3955" s="1">
        <v>45277</v>
      </c>
      <c r="C3955" t="s">
        <v>221</v>
      </c>
      <c r="D3955" t="s">
        <v>222</v>
      </c>
      <c r="E3955" t="s">
        <v>27</v>
      </c>
      <c r="F3955" t="s">
        <v>81</v>
      </c>
      <c r="G3955" t="s">
        <v>370</v>
      </c>
      <c r="H3955">
        <v>4</v>
      </c>
      <c r="I3955">
        <v>3680.07</v>
      </c>
      <c r="J3955">
        <v>0.05</v>
      </c>
      <c r="K3955">
        <v>13984.27</v>
      </c>
      <c r="L3955">
        <v>3799.48</v>
      </c>
      <c r="M3955">
        <f t="shared" si="185"/>
        <v>13984.266</v>
      </c>
      <c r="N3955" t="str">
        <f t="shared" si="183"/>
        <v>Q4</v>
      </c>
      <c r="O3955" s="2">
        <f t="shared" si="184"/>
        <v>27.169669921990923</v>
      </c>
      <c r="P3955" t="str">
        <f>VLOOKUP(retail_sales_2023!C3955,customers!A:J,5,)</f>
        <v>Lucknow</v>
      </c>
      <c r="Q3955" t="str">
        <f>VLOOKUP(C3955,customers!A:J,10,0)</f>
        <v>Premium</v>
      </c>
    </row>
    <row r="3956" spans="1:17" x14ac:dyDescent="0.3">
      <c r="A3956" t="s">
        <v>5045</v>
      </c>
      <c r="B3956" s="1">
        <v>44930</v>
      </c>
      <c r="C3956" t="s">
        <v>1208</v>
      </c>
      <c r="D3956" t="s">
        <v>1209</v>
      </c>
      <c r="E3956" t="s">
        <v>27</v>
      </c>
      <c r="F3956" t="s">
        <v>38</v>
      </c>
      <c r="G3956" t="s">
        <v>48</v>
      </c>
      <c r="H3956">
        <v>3</v>
      </c>
      <c r="I3956">
        <v>2559.42</v>
      </c>
      <c r="J3956">
        <v>0.05</v>
      </c>
      <c r="K3956">
        <v>7294.35</v>
      </c>
      <c r="L3956">
        <v>2155.96</v>
      </c>
      <c r="M3956">
        <f t="shared" si="185"/>
        <v>7294.3469999999998</v>
      </c>
      <c r="N3956" t="str">
        <f t="shared" si="183"/>
        <v>Q1</v>
      </c>
      <c r="O3956" s="2">
        <f t="shared" si="184"/>
        <v>29.556574609115273</v>
      </c>
      <c r="P3956" t="str">
        <f>VLOOKUP(retail_sales_2023!C3956,customers!A:J,5,)</f>
        <v>Delhi</v>
      </c>
      <c r="Q3956" t="str">
        <f>VLOOKUP(C3956,customers!A:J,10,0)</f>
        <v>Regular</v>
      </c>
    </row>
    <row r="3957" spans="1:17" x14ac:dyDescent="0.3">
      <c r="A3957" t="s">
        <v>5046</v>
      </c>
      <c r="B3957" s="1">
        <v>45187</v>
      </c>
      <c r="C3957" t="s">
        <v>5047</v>
      </c>
      <c r="D3957" t="s">
        <v>5048</v>
      </c>
      <c r="E3957" t="s">
        <v>27</v>
      </c>
      <c r="F3957" t="s">
        <v>16</v>
      </c>
      <c r="G3957" t="s">
        <v>86</v>
      </c>
      <c r="H3957">
        <v>3</v>
      </c>
      <c r="I3957">
        <v>538.92999999999995</v>
      </c>
      <c r="J3957">
        <v>0</v>
      </c>
      <c r="K3957">
        <v>1616.79</v>
      </c>
      <c r="L3957">
        <v>731.8</v>
      </c>
      <c r="M3957">
        <f t="shared" si="185"/>
        <v>1616.79</v>
      </c>
      <c r="N3957" t="str">
        <f t="shared" si="183"/>
        <v>Q3</v>
      </c>
      <c r="O3957" s="2">
        <f t="shared" si="184"/>
        <v>45.262526363968107</v>
      </c>
      <c r="P3957" t="str">
        <f>VLOOKUP(retail_sales_2023!C3957,customers!A:J,5,)</f>
        <v>Lucknow</v>
      </c>
      <c r="Q3957" t="str">
        <f>VLOOKUP(C3957,customers!A:J,10,0)</f>
        <v>Premium</v>
      </c>
    </row>
    <row r="3958" spans="1:17" x14ac:dyDescent="0.3">
      <c r="A3958" t="s">
        <v>5049</v>
      </c>
      <c r="B3958" s="1">
        <v>45243</v>
      </c>
      <c r="C3958" t="s">
        <v>103</v>
      </c>
      <c r="D3958" t="s">
        <v>104</v>
      </c>
      <c r="E3958" t="s">
        <v>15</v>
      </c>
      <c r="F3958" t="s">
        <v>81</v>
      </c>
      <c r="G3958" t="s">
        <v>82</v>
      </c>
      <c r="H3958">
        <v>3</v>
      </c>
      <c r="I3958">
        <v>4981.72</v>
      </c>
      <c r="J3958">
        <v>0.1</v>
      </c>
      <c r="K3958">
        <v>13450.64</v>
      </c>
      <c r="L3958">
        <v>2828.16</v>
      </c>
      <c r="M3958">
        <f t="shared" si="185"/>
        <v>13450.644</v>
      </c>
      <c r="N3958" t="str">
        <f t="shared" si="183"/>
        <v>Q4</v>
      </c>
      <c r="O3958" s="2">
        <f t="shared" si="184"/>
        <v>21.026211392171675</v>
      </c>
      <c r="P3958" t="str">
        <f>VLOOKUP(retail_sales_2023!C3958,customers!A:J,5,)</f>
        <v>Coimbatore</v>
      </c>
      <c r="Q3958" t="str">
        <f>VLOOKUP(C3958,customers!A:J,10,0)</f>
        <v>Regular</v>
      </c>
    </row>
    <row r="3959" spans="1:17" x14ac:dyDescent="0.3">
      <c r="A3959" t="s">
        <v>5050</v>
      </c>
      <c r="B3959" s="1">
        <v>44975</v>
      </c>
      <c r="C3959" t="s">
        <v>861</v>
      </c>
      <c r="D3959" t="s">
        <v>862</v>
      </c>
      <c r="E3959" t="s">
        <v>21</v>
      </c>
      <c r="F3959" t="s">
        <v>28</v>
      </c>
      <c r="G3959" t="s">
        <v>439</v>
      </c>
      <c r="H3959">
        <v>2</v>
      </c>
      <c r="I3959">
        <v>2370.44</v>
      </c>
      <c r="J3959">
        <v>0.25</v>
      </c>
      <c r="K3959">
        <v>3555.66</v>
      </c>
      <c r="L3959">
        <v>852.47</v>
      </c>
      <c r="M3959">
        <f t="shared" si="185"/>
        <v>3555.66</v>
      </c>
      <c r="N3959" t="str">
        <f t="shared" si="183"/>
        <v>Q1</v>
      </c>
      <c r="O3959" s="2">
        <f t="shared" si="184"/>
        <v>23.975014483949536</v>
      </c>
      <c r="P3959" t="str">
        <f>VLOOKUP(retail_sales_2023!C3959,customers!A:J,5,)</f>
        <v>Bhubaneswar</v>
      </c>
      <c r="Q3959" t="str">
        <f>VLOOKUP(C3959,customers!A:J,10,0)</f>
        <v>Premium</v>
      </c>
    </row>
    <row r="3960" spans="1:17" x14ac:dyDescent="0.3">
      <c r="A3960" t="s">
        <v>5051</v>
      </c>
      <c r="B3960" s="1">
        <v>44987</v>
      </c>
      <c r="C3960" t="s">
        <v>84</v>
      </c>
      <c r="D3960" t="s">
        <v>85</v>
      </c>
      <c r="E3960" t="s">
        <v>33</v>
      </c>
      <c r="F3960" t="s">
        <v>81</v>
      </c>
      <c r="G3960" t="s">
        <v>264</v>
      </c>
      <c r="H3960">
        <v>2</v>
      </c>
      <c r="I3960">
        <v>2898.27</v>
      </c>
      <c r="J3960">
        <v>0.05</v>
      </c>
      <c r="K3960">
        <v>5506.71</v>
      </c>
      <c r="L3960">
        <v>1630.42</v>
      </c>
      <c r="M3960">
        <f t="shared" si="185"/>
        <v>5506.7129999999997</v>
      </c>
      <c r="N3960" t="str">
        <f t="shared" si="183"/>
        <v>Q1</v>
      </c>
      <c r="O3960" s="2">
        <f t="shared" si="184"/>
        <v>29.607878388366192</v>
      </c>
      <c r="P3960" t="str">
        <f>VLOOKUP(retail_sales_2023!C3960,customers!A:J,5,)</f>
        <v>Mumbai</v>
      </c>
      <c r="Q3960" t="str">
        <f>VLOOKUP(C3960,customers!A:J,10,0)</f>
        <v>Regular</v>
      </c>
    </row>
    <row r="3961" spans="1:17" x14ac:dyDescent="0.3">
      <c r="A3961" t="s">
        <v>5052</v>
      </c>
      <c r="B3961" s="1">
        <v>45238</v>
      </c>
      <c r="C3961" t="s">
        <v>119</v>
      </c>
      <c r="D3961" t="s">
        <v>120</v>
      </c>
      <c r="E3961" t="s">
        <v>15</v>
      </c>
      <c r="F3961" t="s">
        <v>43</v>
      </c>
      <c r="G3961" t="s">
        <v>154</v>
      </c>
      <c r="H3961">
        <v>5</v>
      </c>
      <c r="I3961">
        <v>64325.22</v>
      </c>
      <c r="J3961">
        <v>0</v>
      </c>
      <c r="K3961">
        <v>321626.09999999998</v>
      </c>
      <c r="L3961">
        <v>38687.870000000003</v>
      </c>
      <c r="M3961">
        <f t="shared" si="185"/>
        <v>321626.09999999998</v>
      </c>
      <c r="N3961" t="str">
        <f t="shared" si="183"/>
        <v>Q4</v>
      </c>
      <c r="O3961" s="2">
        <f t="shared" si="184"/>
        <v>12.028834102704975</v>
      </c>
      <c r="P3961" t="str">
        <f>VLOOKUP(retail_sales_2023!C3961,customers!A:J,5,)</f>
        <v>Kochi</v>
      </c>
      <c r="Q3961" t="str">
        <f>VLOOKUP(C3961,customers!A:J,10,0)</f>
        <v>Premium</v>
      </c>
    </row>
    <row r="3962" spans="1:17" x14ac:dyDescent="0.3">
      <c r="A3962" t="s">
        <v>5053</v>
      </c>
      <c r="B3962" s="1">
        <v>45193</v>
      </c>
      <c r="C3962" t="s">
        <v>136</v>
      </c>
      <c r="D3962" t="s">
        <v>137</v>
      </c>
      <c r="E3962" t="s">
        <v>15</v>
      </c>
      <c r="F3962" t="s">
        <v>16</v>
      </c>
      <c r="G3962" t="s">
        <v>86</v>
      </c>
      <c r="H3962">
        <v>4</v>
      </c>
      <c r="I3962">
        <v>567.09</v>
      </c>
      <c r="J3962">
        <v>0.05</v>
      </c>
      <c r="K3962">
        <v>2154.94</v>
      </c>
      <c r="L3962">
        <v>810.48</v>
      </c>
      <c r="M3962">
        <f t="shared" si="185"/>
        <v>2154.942</v>
      </c>
      <c r="N3962" t="str">
        <f t="shared" si="183"/>
        <v>Q3</v>
      </c>
      <c r="O3962" s="2">
        <f t="shared" si="184"/>
        <v>37.610327897760492</v>
      </c>
      <c r="P3962" t="str">
        <f>VLOOKUP(retail_sales_2023!C3962,customers!A:J,5,)</f>
        <v>Hyderabad</v>
      </c>
      <c r="Q3962" t="str">
        <f>VLOOKUP(C3962,customers!A:J,10,0)</f>
        <v>Regular</v>
      </c>
    </row>
    <row r="3963" spans="1:17" x14ac:dyDescent="0.3">
      <c r="A3963" t="s">
        <v>5054</v>
      </c>
      <c r="B3963" s="1">
        <v>45154</v>
      </c>
      <c r="C3963" t="s">
        <v>1834</v>
      </c>
      <c r="D3963" t="s">
        <v>1835</v>
      </c>
      <c r="E3963" t="s">
        <v>27</v>
      </c>
      <c r="F3963" t="s">
        <v>43</v>
      </c>
      <c r="G3963" t="s">
        <v>301</v>
      </c>
      <c r="H3963">
        <v>2</v>
      </c>
      <c r="I3963">
        <v>2377.71</v>
      </c>
      <c r="J3963">
        <v>0.25</v>
      </c>
      <c r="K3963">
        <v>3566.57</v>
      </c>
      <c r="L3963">
        <v>325.08999999999997</v>
      </c>
      <c r="M3963">
        <f t="shared" si="185"/>
        <v>3566.5650000000001</v>
      </c>
      <c r="N3963" t="str">
        <f t="shared" si="183"/>
        <v>Q3</v>
      </c>
      <c r="O3963" s="2">
        <f t="shared" si="184"/>
        <v>9.114919937082405</v>
      </c>
      <c r="P3963" t="str">
        <f>VLOOKUP(retail_sales_2023!C3963,customers!A:J,5,)</f>
        <v>Delhi</v>
      </c>
      <c r="Q3963" t="str">
        <f>VLOOKUP(C3963,customers!A:J,10,0)</f>
        <v>Premium</v>
      </c>
    </row>
    <row r="3964" spans="1:17" x14ac:dyDescent="0.3">
      <c r="A3964" t="s">
        <v>5055</v>
      </c>
      <c r="B3964" s="1">
        <v>45259</v>
      </c>
      <c r="C3964" t="s">
        <v>1310</v>
      </c>
      <c r="D3964" t="s">
        <v>1311</v>
      </c>
      <c r="E3964" t="s">
        <v>33</v>
      </c>
      <c r="F3964" t="s">
        <v>52</v>
      </c>
      <c r="G3964" t="s">
        <v>169</v>
      </c>
      <c r="H3964">
        <v>10</v>
      </c>
      <c r="I3964">
        <v>142.4</v>
      </c>
      <c r="J3964">
        <v>0.05</v>
      </c>
      <c r="K3964">
        <v>1352.8</v>
      </c>
      <c r="L3964">
        <v>131.80000000000001</v>
      </c>
      <c r="M3964">
        <f t="shared" si="185"/>
        <v>1352.8</v>
      </c>
      <c r="N3964" t="str">
        <f t="shared" si="183"/>
        <v>Q4</v>
      </c>
      <c r="O3964" s="2">
        <f t="shared" si="184"/>
        <v>9.7427557658190427</v>
      </c>
      <c r="P3964" t="str">
        <f>VLOOKUP(retail_sales_2023!C3964,customers!A:J,5,)</f>
        <v>Mumbai</v>
      </c>
      <c r="Q3964" t="str">
        <f>VLOOKUP(C3964,customers!A:J,10,0)</f>
        <v>Occasional</v>
      </c>
    </row>
    <row r="3965" spans="1:17" x14ac:dyDescent="0.3">
      <c r="A3965" t="s">
        <v>5056</v>
      </c>
      <c r="B3965" s="1">
        <v>45268</v>
      </c>
      <c r="C3965" t="s">
        <v>999</v>
      </c>
      <c r="D3965" t="s">
        <v>1000</v>
      </c>
      <c r="E3965" t="s">
        <v>33</v>
      </c>
      <c r="F3965" t="s">
        <v>52</v>
      </c>
      <c r="G3965" t="s">
        <v>117</v>
      </c>
      <c r="H3965">
        <v>1</v>
      </c>
      <c r="I3965">
        <v>565.12</v>
      </c>
      <c r="J3965">
        <v>0.2</v>
      </c>
      <c r="K3965">
        <v>452.1</v>
      </c>
      <c r="L3965">
        <v>34.82</v>
      </c>
      <c r="M3965">
        <f t="shared" si="185"/>
        <v>452.096</v>
      </c>
      <c r="N3965" t="str">
        <f t="shared" si="183"/>
        <v>Q4</v>
      </c>
      <c r="O3965" s="2">
        <f t="shared" si="184"/>
        <v>7.7018358770183575</v>
      </c>
      <c r="P3965" t="str">
        <f>VLOOKUP(retail_sales_2023!C3965,customers!A:J,5,)</f>
        <v>Surat</v>
      </c>
      <c r="Q3965" t="str">
        <f>VLOOKUP(C3965,customers!A:J,10,0)</f>
        <v>Premium</v>
      </c>
    </row>
    <row r="3966" spans="1:17" x14ac:dyDescent="0.3">
      <c r="A3966" t="s">
        <v>5057</v>
      </c>
      <c r="B3966" s="1">
        <v>45217</v>
      </c>
      <c r="C3966" t="s">
        <v>262</v>
      </c>
      <c r="D3966" t="s">
        <v>263</v>
      </c>
      <c r="E3966" t="s">
        <v>27</v>
      </c>
      <c r="F3966" t="s">
        <v>81</v>
      </c>
      <c r="G3966" t="s">
        <v>333</v>
      </c>
      <c r="H3966">
        <v>4</v>
      </c>
      <c r="I3966">
        <v>814.03</v>
      </c>
      <c r="J3966">
        <v>0.15</v>
      </c>
      <c r="K3966">
        <v>2767.7</v>
      </c>
      <c r="L3966">
        <v>765.15</v>
      </c>
      <c r="M3966">
        <f t="shared" si="185"/>
        <v>2767.7019999999998</v>
      </c>
      <c r="N3966" t="str">
        <f t="shared" si="183"/>
        <v>Q4</v>
      </c>
      <c r="O3966" s="2">
        <f t="shared" si="184"/>
        <v>27.64569859450085</v>
      </c>
      <c r="P3966" t="str">
        <f>VLOOKUP(retail_sales_2023!C3966,customers!A:J,5,)</f>
        <v>Jaipur</v>
      </c>
      <c r="Q3966" t="str">
        <f>VLOOKUP(C3966,customers!A:J,10,0)</f>
        <v>Premium</v>
      </c>
    </row>
    <row r="3967" spans="1:17" x14ac:dyDescent="0.3">
      <c r="A3967" t="s">
        <v>5058</v>
      </c>
      <c r="B3967" s="1">
        <v>44977</v>
      </c>
      <c r="C3967" t="s">
        <v>1002</v>
      </c>
      <c r="D3967" t="s">
        <v>1003</v>
      </c>
      <c r="E3967" t="s">
        <v>21</v>
      </c>
      <c r="F3967" t="s">
        <v>52</v>
      </c>
      <c r="G3967" t="s">
        <v>53</v>
      </c>
      <c r="H3967">
        <v>1</v>
      </c>
      <c r="I3967">
        <v>500.81</v>
      </c>
      <c r="J3967">
        <v>0</v>
      </c>
      <c r="K3967">
        <v>500.81</v>
      </c>
      <c r="L3967">
        <v>29.4</v>
      </c>
      <c r="M3967">
        <f t="shared" si="185"/>
        <v>500.81</v>
      </c>
      <c r="N3967" t="str">
        <f t="shared" si="183"/>
        <v>Q1</v>
      </c>
      <c r="O3967" s="2">
        <f t="shared" si="184"/>
        <v>5.8704898065134481</v>
      </c>
      <c r="P3967" t="str">
        <f>VLOOKUP(retail_sales_2023!C3967,customers!A:J,5,)</f>
        <v>Bhubaneswar</v>
      </c>
      <c r="Q3967" t="str">
        <f>VLOOKUP(C3967,customers!A:J,10,0)</f>
        <v>Premium</v>
      </c>
    </row>
    <row r="3968" spans="1:17" x14ac:dyDescent="0.3">
      <c r="A3968" t="s">
        <v>5059</v>
      </c>
      <c r="B3968" s="1">
        <v>45010</v>
      </c>
      <c r="C3968" t="s">
        <v>788</v>
      </c>
      <c r="D3968" t="s">
        <v>789</v>
      </c>
      <c r="E3968" t="s">
        <v>27</v>
      </c>
      <c r="F3968" t="s">
        <v>43</v>
      </c>
      <c r="G3968" t="s">
        <v>128</v>
      </c>
      <c r="H3968">
        <v>3</v>
      </c>
      <c r="I3968">
        <v>78489.429999999993</v>
      </c>
      <c r="J3968">
        <v>0</v>
      </c>
      <c r="K3968">
        <v>235468.29</v>
      </c>
      <c r="L3968">
        <v>35627.18</v>
      </c>
      <c r="M3968">
        <f t="shared" si="185"/>
        <v>235468.28999999998</v>
      </c>
      <c r="N3968" t="str">
        <f t="shared" si="183"/>
        <v>Q1</v>
      </c>
      <c r="O3968" s="2">
        <f t="shared" si="184"/>
        <v>15.13035152206694</v>
      </c>
      <c r="P3968" t="str">
        <f>VLOOKUP(retail_sales_2023!C3968,customers!A:J,5,)</f>
        <v>Amritsar</v>
      </c>
      <c r="Q3968" t="str">
        <f>VLOOKUP(C3968,customers!A:J,10,0)</f>
        <v>Premium</v>
      </c>
    </row>
    <row r="3969" spans="1:17" x14ac:dyDescent="0.3">
      <c r="A3969" t="s">
        <v>5060</v>
      </c>
      <c r="B3969" s="1">
        <v>44998</v>
      </c>
      <c r="C3969" t="s">
        <v>3348</v>
      </c>
      <c r="D3969" t="s">
        <v>3349</v>
      </c>
      <c r="E3969" t="s">
        <v>15</v>
      </c>
      <c r="F3969" t="s">
        <v>43</v>
      </c>
      <c r="G3969" t="s">
        <v>110</v>
      </c>
      <c r="H3969">
        <v>4</v>
      </c>
      <c r="I3969">
        <v>79754.23</v>
      </c>
      <c r="J3969">
        <v>0</v>
      </c>
      <c r="K3969">
        <v>319016.92</v>
      </c>
      <c r="L3969">
        <v>38397.65</v>
      </c>
      <c r="M3969">
        <f t="shared" si="185"/>
        <v>319016.92</v>
      </c>
      <c r="N3969" t="str">
        <f t="shared" si="183"/>
        <v>Q1</v>
      </c>
      <c r="O3969" s="2">
        <f t="shared" si="184"/>
        <v>12.036242466387051</v>
      </c>
      <c r="P3969" t="str">
        <f>VLOOKUP(retail_sales_2023!C3969,customers!A:J,5,)</f>
        <v>Kochi</v>
      </c>
      <c r="Q3969" t="str">
        <f>VLOOKUP(C3969,customers!A:J,10,0)</f>
        <v>Premium</v>
      </c>
    </row>
    <row r="3970" spans="1:17" x14ac:dyDescent="0.3">
      <c r="A3970" t="s">
        <v>5061</v>
      </c>
      <c r="B3970" s="1">
        <v>44985</v>
      </c>
      <c r="C3970" t="s">
        <v>2155</v>
      </c>
      <c r="D3970" t="s">
        <v>2286</v>
      </c>
      <c r="E3970" t="s">
        <v>15</v>
      </c>
      <c r="F3970" t="s">
        <v>43</v>
      </c>
      <c r="G3970" t="s">
        <v>128</v>
      </c>
      <c r="H3970">
        <v>4</v>
      </c>
      <c r="I3970">
        <v>3134.98</v>
      </c>
      <c r="J3970">
        <v>0</v>
      </c>
      <c r="K3970">
        <v>12539.92</v>
      </c>
      <c r="L3970">
        <v>1159.4100000000001</v>
      </c>
      <c r="M3970">
        <f t="shared" si="185"/>
        <v>12539.92</v>
      </c>
      <c r="N3970" t="str">
        <f t="shared" si="183"/>
        <v>Q1</v>
      </c>
      <c r="O3970" s="2">
        <f t="shared" si="184"/>
        <v>9.2457527639729769</v>
      </c>
      <c r="P3970" t="str">
        <f>VLOOKUP(retail_sales_2023!C3970,customers!A:J,5,)</f>
        <v>Bengaluru</v>
      </c>
      <c r="Q3970" t="str">
        <f>VLOOKUP(C3970,customers!A:J,10,0)</f>
        <v>Regular</v>
      </c>
    </row>
    <row r="3971" spans="1:17" x14ac:dyDescent="0.3">
      <c r="A3971" t="s">
        <v>5062</v>
      </c>
      <c r="B3971" s="1">
        <v>45008</v>
      </c>
      <c r="C3971" t="s">
        <v>454</v>
      </c>
      <c r="D3971" t="s">
        <v>455</v>
      </c>
      <c r="E3971" t="s">
        <v>33</v>
      </c>
      <c r="F3971" t="s">
        <v>28</v>
      </c>
      <c r="G3971" t="s">
        <v>466</v>
      </c>
      <c r="H3971">
        <v>2</v>
      </c>
      <c r="I3971">
        <v>4331.8999999999996</v>
      </c>
      <c r="J3971">
        <v>0.05</v>
      </c>
      <c r="K3971">
        <v>8230.61</v>
      </c>
      <c r="L3971">
        <v>2156.4899999999998</v>
      </c>
      <c r="M3971">
        <f t="shared" si="185"/>
        <v>8230.6099999999988</v>
      </c>
      <c r="N3971" t="str">
        <f t="shared" ref="N3971:N4034" si="186">"Q"&amp;ROUNDUP(MONTH(B3971)/3,0)</f>
        <v>Q1</v>
      </c>
      <c r="O3971" s="2">
        <f t="shared" ref="O3971:O4034" si="187">(L3971/K3971)*100</f>
        <v>26.200852670701195</v>
      </c>
      <c r="P3971" t="str">
        <f>VLOOKUP(retail_sales_2023!C3971,customers!A:J,5,)</f>
        <v>Mumbai</v>
      </c>
      <c r="Q3971" t="str">
        <f>VLOOKUP(C3971,customers!A:J,10,0)</f>
        <v>Premium</v>
      </c>
    </row>
    <row r="3972" spans="1:17" x14ac:dyDescent="0.3">
      <c r="A3972" t="s">
        <v>5063</v>
      </c>
      <c r="B3972" s="1">
        <v>45099</v>
      </c>
      <c r="C3972" t="s">
        <v>788</v>
      </c>
      <c r="D3972" t="s">
        <v>789</v>
      </c>
      <c r="E3972" t="s">
        <v>27</v>
      </c>
      <c r="F3972" t="s">
        <v>81</v>
      </c>
      <c r="G3972" t="s">
        <v>105</v>
      </c>
      <c r="H3972">
        <v>1</v>
      </c>
      <c r="I3972">
        <v>3547.87</v>
      </c>
      <c r="J3972">
        <v>0.05</v>
      </c>
      <c r="K3972">
        <v>3370.48</v>
      </c>
      <c r="L3972">
        <v>982.32</v>
      </c>
      <c r="M3972">
        <f t="shared" si="185"/>
        <v>3370.4764999999998</v>
      </c>
      <c r="N3972" t="str">
        <f t="shared" si="186"/>
        <v>Q2</v>
      </c>
      <c r="O3972" s="2">
        <f t="shared" si="187"/>
        <v>29.144810234744011</v>
      </c>
      <c r="P3972" t="str">
        <f>VLOOKUP(retail_sales_2023!C3972,customers!A:J,5,)</f>
        <v>Amritsar</v>
      </c>
      <c r="Q3972" t="str">
        <f>VLOOKUP(C3972,customers!A:J,10,0)</f>
        <v>Premium</v>
      </c>
    </row>
    <row r="3973" spans="1:17" x14ac:dyDescent="0.3">
      <c r="A3973" t="s">
        <v>5064</v>
      </c>
      <c r="B3973" s="1">
        <v>45056</v>
      </c>
      <c r="C3973" t="s">
        <v>619</v>
      </c>
      <c r="D3973" t="s">
        <v>800</v>
      </c>
      <c r="E3973" t="s">
        <v>15</v>
      </c>
      <c r="F3973" t="s">
        <v>38</v>
      </c>
      <c r="G3973" t="s">
        <v>48</v>
      </c>
      <c r="H3973">
        <v>3</v>
      </c>
      <c r="I3973">
        <v>2958.25</v>
      </c>
      <c r="J3973">
        <v>0.2</v>
      </c>
      <c r="K3973">
        <v>7099.8</v>
      </c>
      <c r="L3973">
        <v>1985.23</v>
      </c>
      <c r="M3973">
        <f t="shared" ref="M3973:M4036" si="188">H3973*I3973*(1-J3973)</f>
        <v>7099.8</v>
      </c>
      <c r="N3973" t="str">
        <f t="shared" si="186"/>
        <v>Q2</v>
      </c>
      <c r="O3973" s="2">
        <f t="shared" si="187"/>
        <v>27.961773571086507</v>
      </c>
      <c r="P3973" t="str">
        <f>VLOOKUP(retail_sales_2023!C3973,customers!A:J,5,)</f>
        <v>Coimbatore</v>
      </c>
      <c r="Q3973" t="str">
        <f>VLOOKUP(C3973,customers!A:J,10,0)</f>
        <v>Premium</v>
      </c>
    </row>
    <row r="3974" spans="1:17" x14ac:dyDescent="0.3">
      <c r="A3974" t="s">
        <v>5065</v>
      </c>
      <c r="B3974" s="1">
        <v>45072</v>
      </c>
      <c r="C3974" t="s">
        <v>342</v>
      </c>
      <c r="D3974" t="s">
        <v>343</v>
      </c>
      <c r="E3974" t="s">
        <v>15</v>
      </c>
      <c r="F3974" t="s">
        <v>52</v>
      </c>
      <c r="G3974" t="s">
        <v>235</v>
      </c>
      <c r="H3974">
        <v>10</v>
      </c>
      <c r="I3974">
        <v>506.56</v>
      </c>
      <c r="J3974">
        <v>0</v>
      </c>
      <c r="K3974">
        <v>5065.6000000000004</v>
      </c>
      <c r="L3974">
        <v>339.14</v>
      </c>
      <c r="M3974">
        <f t="shared" si="188"/>
        <v>5065.6000000000004</v>
      </c>
      <c r="N3974" t="str">
        <f t="shared" si="186"/>
        <v>Q2</v>
      </c>
      <c r="O3974" s="2">
        <f t="shared" si="187"/>
        <v>6.6949620972836383</v>
      </c>
      <c r="P3974" t="str">
        <f>VLOOKUP(retail_sales_2023!C3974,customers!A:J,5,)</f>
        <v>Coimbatore</v>
      </c>
      <c r="Q3974" t="str">
        <f>VLOOKUP(C3974,customers!A:J,10,0)</f>
        <v>Premium</v>
      </c>
    </row>
    <row r="3975" spans="1:17" x14ac:dyDescent="0.3">
      <c r="A3975" t="s">
        <v>5066</v>
      </c>
      <c r="B3975" s="1">
        <v>45117</v>
      </c>
      <c r="C3975" t="s">
        <v>1687</v>
      </c>
      <c r="D3975" t="s">
        <v>1688</v>
      </c>
      <c r="E3975" t="s">
        <v>27</v>
      </c>
      <c r="F3975" t="s">
        <v>22</v>
      </c>
      <c r="G3975" t="s">
        <v>146</v>
      </c>
      <c r="H3975">
        <v>2</v>
      </c>
      <c r="I3975">
        <v>13737.46</v>
      </c>
      <c r="J3975">
        <v>0.3</v>
      </c>
      <c r="K3975">
        <v>19232.439999999999</v>
      </c>
      <c r="L3975">
        <v>3753.55</v>
      </c>
      <c r="M3975">
        <f t="shared" si="188"/>
        <v>19232.443999999996</v>
      </c>
      <c r="N3975" t="str">
        <f t="shared" si="186"/>
        <v>Q3</v>
      </c>
      <c r="O3975" s="2">
        <f t="shared" si="187"/>
        <v>19.516764383510363</v>
      </c>
      <c r="P3975" t="str">
        <f>VLOOKUP(retail_sales_2023!C3975,customers!A:J,5,)</f>
        <v>Chandigarh</v>
      </c>
      <c r="Q3975" t="str">
        <f>VLOOKUP(C3975,customers!A:J,10,0)</f>
        <v>Occasional</v>
      </c>
    </row>
    <row r="3976" spans="1:17" x14ac:dyDescent="0.3">
      <c r="A3976" t="s">
        <v>5067</v>
      </c>
      <c r="B3976" s="1">
        <v>45096</v>
      </c>
      <c r="C3976" t="s">
        <v>1886</v>
      </c>
      <c r="D3976" t="s">
        <v>1887</v>
      </c>
      <c r="E3976" t="s">
        <v>21</v>
      </c>
      <c r="F3976" t="s">
        <v>43</v>
      </c>
      <c r="G3976" t="s">
        <v>44</v>
      </c>
      <c r="H3976">
        <v>4</v>
      </c>
      <c r="I3976">
        <v>14129.75</v>
      </c>
      <c r="J3976">
        <v>0.2</v>
      </c>
      <c r="K3976">
        <v>45215.199999999997</v>
      </c>
      <c r="L3976">
        <v>4645.7</v>
      </c>
      <c r="M3976">
        <f t="shared" si="188"/>
        <v>45215.200000000004</v>
      </c>
      <c r="N3976" t="str">
        <f t="shared" si="186"/>
        <v>Q2</v>
      </c>
      <c r="O3976" s="2">
        <f t="shared" si="187"/>
        <v>10.27464215573524</v>
      </c>
      <c r="P3976" t="str">
        <f>VLOOKUP(retail_sales_2023!C3976,customers!A:J,5,)</f>
        <v>Kolkata</v>
      </c>
      <c r="Q3976" t="str">
        <f>VLOOKUP(C3976,customers!A:J,10,0)</f>
        <v>Regular</v>
      </c>
    </row>
    <row r="3977" spans="1:17" x14ac:dyDescent="0.3">
      <c r="A3977" t="s">
        <v>5068</v>
      </c>
      <c r="B3977" s="1">
        <v>45163</v>
      </c>
      <c r="C3977" t="s">
        <v>1157</v>
      </c>
      <c r="D3977" t="s">
        <v>1158</v>
      </c>
      <c r="E3977" t="s">
        <v>27</v>
      </c>
      <c r="F3977" t="s">
        <v>28</v>
      </c>
      <c r="G3977" t="s">
        <v>439</v>
      </c>
      <c r="H3977">
        <v>1</v>
      </c>
      <c r="I3977">
        <v>4668.5200000000004</v>
      </c>
      <c r="J3977">
        <v>0.05</v>
      </c>
      <c r="K3977">
        <v>4435.09</v>
      </c>
      <c r="L3977">
        <v>819.49</v>
      </c>
      <c r="M3977">
        <f t="shared" si="188"/>
        <v>4435.0940000000001</v>
      </c>
      <c r="N3977" t="str">
        <f t="shared" si="186"/>
        <v>Q3</v>
      </c>
      <c r="O3977" s="2">
        <f t="shared" si="187"/>
        <v>18.47741533993673</v>
      </c>
      <c r="P3977" t="str">
        <f>VLOOKUP(retail_sales_2023!C3977,customers!A:J,5,)</f>
        <v>Lucknow</v>
      </c>
      <c r="Q3977" t="str">
        <f>VLOOKUP(C3977,customers!A:J,10,0)</f>
        <v>Occasional</v>
      </c>
    </row>
    <row r="3978" spans="1:17" x14ac:dyDescent="0.3">
      <c r="A3978" t="s">
        <v>5069</v>
      </c>
      <c r="B3978" s="1">
        <v>45041</v>
      </c>
      <c r="C3978" t="s">
        <v>2333</v>
      </c>
      <c r="D3978" t="s">
        <v>2334</v>
      </c>
      <c r="E3978" t="s">
        <v>15</v>
      </c>
      <c r="F3978" t="s">
        <v>22</v>
      </c>
      <c r="G3978" t="s">
        <v>182</v>
      </c>
      <c r="H3978">
        <v>4</v>
      </c>
      <c r="I3978">
        <v>42066.99</v>
      </c>
      <c r="J3978">
        <v>0.1</v>
      </c>
      <c r="K3978">
        <v>151441.16</v>
      </c>
      <c r="L3978">
        <v>42931.67</v>
      </c>
      <c r="M3978">
        <f t="shared" si="188"/>
        <v>151441.16399999999</v>
      </c>
      <c r="N3978" t="str">
        <f t="shared" si="186"/>
        <v>Q2</v>
      </c>
      <c r="O3978" s="2">
        <f t="shared" si="187"/>
        <v>28.34874614008503</v>
      </c>
      <c r="P3978" t="str">
        <f>VLOOKUP(retail_sales_2023!C3978,customers!A:J,5,)</f>
        <v>Chennai</v>
      </c>
      <c r="Q3978" t="str">
        <f>VLOOKUP(C3978,customers!A:J,10,0)</f>
        <v>Regular</v>
      </c>
    </row>
    <row r="3979" spans="1:17" x14ac:dyDescent="0.3">
      <c r="A3979" t="s">
        <v>5070</v>
      </c>
      <c r="B3979" s="1">
        <v>45050</v>
      </c>
      <c r="C3979" t="s">
        <v>1034</v>
      </c>
      <c r="D3979" t="s">
        <v>1035</v>
      </c>
      <c r="E3979" t="s">
        <v>21</v>
      </c>
      <c r="F3979" t="s">
        <v>28</v>
      </c>
      <c r="G3979" t="s">
        <v>439</v>
      </c>
      <c r="H3979">
        <v>3</v>
      </c>
      <c r="I3979">
        <v>6614.65</v>
      </c>
      <c r="J3979">
        <v>0</v>
      </c>
      <c r="K3979">
        <v>19843.95</v>
      </c>
      <c r="L3979">
        <v>5454.6</v>
      </c>
      <c r="M3979">
        <f t="shared" si="188"/>
        <v>19843.949999999997</v>
      </c>
      <c r="N3979" t="str">
        <f t="shared" si="186"/>
        <v>Q2</v>
      </c>
      <c r="O3979" s="2">
        <f t="shared" si="187"/>
        <v>27.487470992418345</v>
      </c>
      <c r="P3979" t="str">
        <f>VLOOKUP(retail_sales_2023!C3979,customers!A:J,5,)</f>
        <v>Ranchi</v>
      </c>
      <c r="Q3979" t="str">
        <f>VLOOKUP(C3979,customers!A:J,10,0)</f>
        <v>Premium</v>
      </c>
    </row>
    <row r="3980" spans="1:17" x14ac:dyDescent="0.3">
      <c r="A3980" t="s">
        <v>5071</v>
      </c>
      <c r="B3980" s="1">
        <v>45266</v>
      </c>
      <c r="C3980" t="s">
        <v>2136</v>
      </c>
      <c r="D3980" t="s">
        <v>2137</v>
      </c>
      <c r="E3980" t="s">
        <v>27</v>
      </c>
      <c r="F3980" t="s">
        <v>52</v>
      </c>
      <c r="G3980" t="s">
        <v>235</v>
      </c>
      <c r="H3980">
        <v>6</v>
      </c>
      <c r="I3980">
        <v>126.84</v>
      </c>
      <c r="J3980">
        <v>0.05</v>
      </c>
      <c r="K3980">
        <v>722.99</v>
      </c>
      <c r="L3980">
        <v>48.14</v>
      </c>
      <c r="M3980">
        <f t="shared" si="188"/>
        <v>722.98799999999994</v>
      </c>
      <c r="N3980" t="str">
        <f t="shared" si="186"/>
        <v>Q4</v>
      </c>
      <c r="O3980" s="2">
        <f t="shared" si="187"/>
        <v>6.6584600063624668</v>
      </c>
      <c r="P3980" t="str">
        <f>VLOOKUP(retail_sales_2023!C3980,customers!A:J,5,)</f>
        <v>Chandigarh</v>
      </c>
      <c r="Q3980" t="str">
        <f>VLOOKUP(C3980,customers!A:J,10,0)</f>
        <v>Premium</v>
      </c>
    </row>
    <row r="3981" spans="1:17" x14ac:dyDescent="0.3">
      <c r="A3981" t="s">
        <v>5072</v>
      </c>
      <c r="B3981" s="1">
        <v>45099</v>
      </c>
      <c r="C3981" t="s">
        <v>313</v>
      </c>
      <c r="D3981" t="s">
        <v>314</v>
      </c>
      <c r="E3981" t="s">
        <v>21</v>
      </c>
      <c r="F3981" t="s">
        <v>28</v>
      </c>
      <c r="G3981" t="s">
        <v>672</v>
      </c>
      <c r="H3981">
        <v>5</v>
      </c>
      <c r="I3981">
        <v>3758.56</v>
      </c>
      <c r="J3981">
        <v>0.3</v>
      </c>
      <c r="K3981">
        <v>13154.96</v>
      </c>
      <c r="L3981">
        <v>2970.89</v>
      </c>
      <c r="M3981">
        <f t="shared" si="188"/>
        <v>13154.96</v>
      </c>
      <c r="N3981" t="str">
        <f t="shared" si="186"/>
        <v>Q2</v>
      </c>
      <c r="O3981" s="2">
        <f t="shared" si="187"/>
        <v>22.583801090995337</v>
      </c>
      <c r="P3981" t="str">
        <f>VLOOKUP(retail_sales_2023!C3981,customers!A:J,5,)</f>
        <v>Kolkata</v>
      </c>
      <c r="Q3981" t="str">
        <f>VLOOKUP(C3981,customers!A:J,10,0)</f>
        <v>Premium</v>
      </c>
    </row>
    <row r="3982" spans="1:17" x14ac:dyDescent="0.3">
      <c r="A3982" t="s">
        <v>5073</v>
      </c>
      <c r="B3982" s="1">
        <v>45275</v>
      </c>
      <c r="C3982" t="s">
        <v>1399</v>
      </c>
      <c r="D3982" t="s">
        <v>1400</v>
      </c>
      <c r="E3982" t="s">
        <v>21</v>
      </c>
      <c r="F3982" t="s">
        <v>43</v>
      </c>
      <c r="G3982" t="s">
        <v>243</v>
      </c>
      <c r="H3982">
        <v>5</v>
      </c>
      <c r="I3982">
        <v>37418.06</v>
      </c>
      <c r="J3982">
        <v>0.05</v>
      </c>
      <c r="K3982">
        <v>177735.78</v>
      </c>
      <c r="L3982">
        <v>21718.57</v>
      </c>
      <c r="M3982">
        <f t="shared" si="188"/>
        <v>177735.78499999997</v>
      </c>
      <c r="N3982" t="str">
        <f t="shared" si="186"/>
        <v>Q4</v>
      </c>
      <c r="O3982" s="2">
        <f t="shared" si="187"/>
        <v>12.219582348585075</v>
      </c>
      <c r="P3982" t="str">
        <f>VLOOKUP(retail_sales_2023!C3982,customers!A:J,5,)</f>
        <v>Bhubaneswar</v>
      </c>
      <c r="Q3982" t="str">
        <f>VLOOKUP(C3982,customers!A:J,10,0)</f>
        <v>Premium</v>
      </c>
    </row>
    <row r="3983" spans="1:17" x14ac:dyDescent="0.3">
      <c r="A3983" t="s">
        <v>5074</v>
      </c>
      <c r="B3983" s="1">
        <v>45278</v>
      </c>
      <c r="C3983" t="s">
        <v>1141</v>
      </c>
      <c r="D3983" t="s">
        <v>1142</v>
      </c>
      <c r="E3983" t="s">
        <v>27</v>
      </c>
      <c r="F3983" t="s">
        <v>81</v>
      </c>
      <c r="G3983" t="s">
        <v>105</v>
      </c>
      <c r="H3983">
        <v>4</v>
      </c>
      <c r="I3983">
        <v>3321.22</v>
      </c>
      <c r="J3983">
        <v>0</v>
      </c>
      <c r="K3983">
        <v>13284.88</v>
      </c>
      <c r="L3983">
        <v>3237.89</v>
      </c>
      <c r="M3983">
        <f t="shared" si="188"/>
        <v>13284.88</v>
      </c>
      <c r="N3983" t="str">
        <f t="shared" si="186"/>
        <v>Q4</v>
      </c>
      <c r="O3983" s="2">
        <f t="shared" si="187"/>
        <v>24.372745557355429</v>
      </c>
      <c r="P3983" t="str">
        <f>VLOOKUP(retail_sales_2023!C3983,customers!A:J,5,)</f>
        <v>Amritsar</v>
      </c>
      <c r="Q3983" t="str">
        <f>VLOOKUP(C3983,customers!A:J,10,0)</f>
        <v>Regular</v>
      </c>
    </row>
    <row r="3984" spans="1:17" x14ac:dyDescent="0.3">
      <c r="A3984" t="s">
        <v>5075</v>
      </c>
      <c r="B3984" s="1">
        <v>45026</v>
      </c>
      <c r="C3984" t="s">
        <v>1974</v>
      </c>
      <c r="D3984" t="s">
        <v>1975</v>
      </c>
      <c r="E3984" t="s">
        <v>15</v>
      </c>
      <c r="F3984" t="s">
        <v>28</v>
      </c>
      <c r="G3984" t="s">
        <v>672</v>
      </c>
      <c r="H3984">
        <v>5</v>
      </c>
      <c r="I3984">
        <v>1049.6600000000001</v>
      </c>
      <c r="J3984">
        <v>0</v>
      </c>
      <c r="K3984">
        <v>5248.3</v>
      </c>
      <c r="L3984">
        <v>1319.13</v>
      </c>
      <c r="M3984">
        <f t="shared" si="188"/>
        <v>5248.3</v>
      </c>
      <c r="N3984" t="str">
        <f t="shared" si="186"/>
        <v>Q2</v>
      </c>
      <c r="O3984" s="2">
        <f t="shared" si="187"/>
        <v>25.13442448030791</v>
      </c>
      <c r="P3984" t="str">
        <f>VLOOKUP(retail_sales_2023!C3984,customers!A:J,5,)</f>
        <v>Kochi</v>
      </c>
      <c r="Q3984" t="str">
        <f>VLOOKUP(C3984,customers!A:J,10,0)</f>
        <v>Premium</v>
      </c>
    </row>
    <row r="3985" spans="1:17" x14ac:dyDescent="0.3">
      <c r="A3985" t="s">
        <v>5076</v>
      </c>
      <c r="B3985" s="1">
        <v>45100</v>
      </c>
      <c r="C3985" t="s">
        <v>1436</v>
      </c>
      <c r="D3985" t="s">
        <v>1437</v>
      </c>
      <c r="E3985" t="s">
        <v>21</v>
      </c>
      <c r="F3985" t="s">
        <v>43</v>
      </c>
      <c r="G3985" t="s">
        <v>128</v>
      </c>
      <c r="H3985">
        <v>4</v>
      </c>
      <c r="I3985">
        <v>68785.009999999995</v>
      </c>
      <c r="J3985">
        <v>0</v>
      </c>
      <c r="K3985">
        <v>275140.03999999998</v>
      </c>
      <c r="L3985">
        <v>-19313.16</v>
      </c>
      <c r="M3985">
        <f t="shared" si="188"/>
        <v>275140.03999999998</v>
      </c>
      <c r="N3985" t="str">
        <f t="shared" si="186"/>
        <v>Q2</v>
      </c>
      <c r="O3985" s="2">
        <f t="shared" si="187"/>
        <v>-7.019392742692049</v>
      </c>
      <c r="P3985" t="str">
        <f>VLOOKUP(retail_sales_2023!C3985,customers!A:J,5,)</f>
        <v>Ranchi</v>
      </c>
      <c r="Q3985" t="str">
        <f>VLOOKUP(C3985,customers!A:J,10,0)</f>
        <v>Premium</v>
      </c>
    </row>
    <row r="3986" spans="1:17" x14ac:dyDescent="0.3">
      <c r="A3986" t="s">
        <v>5077</v>
      </c>
      <c r="B3986" s="1">
        <v>44963</v>
      </c>
      <c r="C3986" t="s">
        <v>278</v>
      </c>
      <c r="D3986" t="s">
        <v>279</v>
      </c>
      <c r="E3986" t="s">
        <v>33</v>
      </c>
      <c r="F3986" t="s">
        <v>43</v>
      </c>
      <c r="G3986" t="s">
        <v>154</v>
      </c>
      <c r="H3986">
        <v>4</v>
      </c>
      <c r="I3986">
        <v>73966.210000000006</v>
      </c>
      <c r="J3986">
        <v>0.2</v>
      </c>
      <c r="K3986">
        <v>236691.87</v>
      </c>
      <c r="L3986">
        <v>36200.93</v>
      </c>
      <c r="M3986">
        <f t="shared" si="188"/>
        <v>236691.87200000003</v>
      </c>
      <c r="N3986" t="str">
        <f t="shared" si="186"/>
        <v>Q1</v>
      </c>
      <c r="O3986" s="2">
        <f t="shared" si="187"/>
        <v>15.294538844954836</v>
      </c>
      <c r="P3986" t="str">
        <f>VLOOKUP(retail_sales_2023!C3986,customers!A:J,5,)</f>
        <v>Pune</v>
      </c>
      <c r="Q3986" t="str">
        <f>VLOOKUP(C3986,customers!A:J,10,0)</f>
        <v>Premium</v>
      </c>
    </row>
    <row r="3987" spans="1:17" x14ac:dyDescent="0.3">
      <c r="A3987" t="s">
        <v>5078</v>
      </c>
      <c r="B3987" s="1">
        <v>45038</v>
      </c>
      <c r="C3987" t="s">
        <v>1117</v>
      </c>
      <c r="D3987" t="s">
        <v>1118</v>
      </c>
      <c r="E3987" t="s">
        <v>33</v>
      </c>
      <c r="F3987" t="s">
        <v>22</v>
      </c>
      <c r="G3987" t="s">
        <v>146</v>
      </c>
      <c r="H3987">
        <v>3</v>
      </c>
      <c r="I3987">
        <v>5816.64</v>
      </c>
      <c r="J3987">
        <v>0.1</v>
      </c>
      <c r="K3987">
        <v>15704.93</v>
      </c>
      <c r="L3987">
        <v>4006.45</v>
      </c>
      <c r="M3987">
        <f t="shared" si="188"/>
        <v>15704.928000000002</v>
      </c>
      <c r="N3987" t="str">
        <f t="shared" si="186"/>
        <v>Q2</v>
      </c>
      <c r="O3987" s="2">
        <f t="shared" si="187"/>
        <v>25.510779099301939</v>
      </c>
      <c r="P3987" t="str">
        <f>VLOOKUP(retail_sales_2023!C3987,customers!A:J,5,)</f>
        <v>Mumbai</v>
      </c>
      <c r="Q3987" t="str">
        <f>VLOOKUP(C3987,customers!A:J,10,0)</f>
        <v>Regular</v>
      </c>
    </row>
    <row r="3988" spans="1:17" x14ac:dyDescent="0.3">
      <c r="A3988" t="s">
        <v>5079</v>
      </c>
      <c r="B3988" s="1">
        <v>45283</v>
      </c>
      <c r="C3988" t="s">
        <v>176</v>
      </c>
      <c r="D3988" t="s">
        <v>177</v>
      </c>
      <c r="E3988" t="s">
        <v>15</v>
      </c>
      <c r="F3988" t="s">
        <v>38</v>
      </c>
      <c r="G3988" t="s">
        <v>456</v>
      </c>
      <c r="H3988">
        <v>4</v>
      </c>
      <c r="I3988">
        <v>3199.31</v>
      </c>
      <c r="J3988">
        <v>0.05</v>
      </c>
      <c r="K3988">
        <v>12157.38</v>
      </c>
      <c r="L3988">
        <v>3251.88</v>
      </c>
      <c r="M3988">
        <f t="shared" si="188"/>
        <v>12157.377999999999</v>
      </c>
      <c r="N3988" t="str">
        <f t="shared" si="186"/>
        <v>Q4</v>
      </c>
      <c r="O3988" s="2">
        <f t="shared" si="187"/>
        <v>26.74819739121423</v>
      </c>
      <c r="P3988" t="str">
        <f>VLOOKUP(retail_sales_2023!C3988,customers!A:J,5,)</f>
        <v>Hyderabad</v>
      </c>
      <c r="Q3988" t="str">
        <f>VLOOKUP(C3988,customers!A:J,10,0)</f>
        <v>Premium</v>
      </c>
    </row>
    <row r="3989" spans="1:17" x14ac:dyDescent="0.3">
      <c r="A3989" t="s">
        <v>5080</v>
      </c>
      <c r="B3989" s="1">
        <v>45019</v>
      </c>
      <c r="C3989" t="s">
        <v>248</v>
      </c>
      <c r="D3989" t="s">
        <v>249</v>
      </c>
      <c r="E3989" t="s">
        <v>33</v>
      </c>
      <c r="F3989" t="s">
        <v>43</v>
      </c>
      <c r="G3989" t="s">
        <v>121</v>
      </c>
      <c r="H3989">
        <v>5</v>
      </c>
      <c r="I3989">
        <v>22022.93</v>
      </c>
      <c r="J3989">
        <v>0</v>
      </c>
      <c r="K3989">
        <v>110114.65</v>
      </c>
      <c r="L3989">
        <v>16070.41</v>
      </c>
      <c r="M3989">
        <f t="shared" si="188"/>
        <v>110114.65</v>
      </c>
      <c r="N3989" t="str">
        <f t="shared" si="186"/>
        <v>Q2</v>
      </c>
      <c r="O3989" s="2">
        <f t="shared" si="187"/>
        <v>14.594252445065212</v>
      </c>
      <c r="P3989" t="str">
        <f>VLOOKUP(retail_sales_2023!C3989,customers!A:J,5,)</f>
        <v>Ahmedabad</v>
      </c>
      <c r="Q3989" t="str">
        <f>VLOOKUP(C3989,customers!A:J,10,0)</f>
        <v>Premium</v>
      </c>
    </row>
    <row r="3990" spans="1:17" x14ac:dyDescent="0.3">
      <c r="A3990" t="s">
        <v>5081</v>
      </c>
      <c r="B3990" s="1">
        <v>45032</v>
      </c>
      <c r="C3990" t="s">
        <v>783</v>
      </c>
      <c r="D3990" t="s">
        <v>784</v>
      </c>
      <c r="E3990" t="s">
        <v>21</v>
      </c>
      <c r="F3990" t="s">
        <v>43</v>
      </c>
      <c r="G3990" t="s">
        <v>243</v>
      </c>
      <c r="H3990">
        <v>5</v>
      </c>
      <c r="I3990">
        <v>53720.92</v>
      </c>
      <c r="J3990">
        <v>0.05</v>
      </c>
      <c r="K3990">
        <v>255174.37</v>
      </c>
      <c r="L3990">
        <v>34544.79</v>
      </c>
      <c r="M3990">
        <f t="shared" si="188"/>
        <v>255174.36999999997</v>
      </c>
      <c r="N3990" t="str">
        <f t="shared" si="186"/>
        <v>Q2</v>
      </c>
      <c r="O3990" s="2">
        <f t="shared" si="187"/>
        <v>13.537719325024689</v>
      </c>
      <c r="P3990" t="str">
        <f>VLOOKUP(retail_sales_2023!C3990,customers!A:J,5,)</f>
        <v>Ranchi</v>
      </c>
      <c r="Q3990" t="str">
        <f>VLOOKUP(C3990,customers!A:J,10,0)</f>
        <v>Occasional</v>
      </c>
    </row>
    <row r="3991" spans="1:17" x14ac:dyDescent="0.3">
      <c r="A3991" t="s">
        <v>5082</v>
      </c>
      <c r="B3991" s="1">
        <v>44928</v>
      </c>
      <c r="C3991" t="s">
        <v>136</v>
      </c>
      <c r="D3991" t="s">
        <v>137</v>
      </c>
      <c r="E3991" t="s">
        <v>15</v>
      </c>
      <c r="F3991" t="s">
        <v>22</v>
      </c>
      <c r="G3991" t="s">
        <v>516</v>
      </c>
      <c r="H3991">
        <v>3</v>
      </c>
      <c r="I3991">
        <v>34232.21</v>
      </c>
      <c r="J3991">
        <v>0.15</v>
      </c>
      <c r="K3991">
        <v>87292.14</v>
      </c>
      <c r="L3991">
        <v>26252.68</v>
      </c>
      <c r="M3991">
        <f t="shared" si="188"/>
        <v>87292.135500000004</v>
      </c>
      <c r="N3991" t="str">
        <f t="shared" si="186"/>
        <v>Q1</v>
      </c>
      <c r="O3991" s="2">
        <f t="shared" si="187"/>
        <v>30.074506135374847</v>
      </c>
      <c r="P3991" t="str">
        <f>VLOOKUP(retail_sales_2023!C3991,customers!A:J,5,)</f>
        <v>Hyderabad</v>
      </c>
      <c r="Q3991" t="str">
        <f>VLOOKUP(C3991,customers!A:J,10,0)</f>
        <v>Regular</v>
      </c>
    </row>
    <row r="3992" spans="1:17" x14ac:dyDescent="0.3">
      <c r="A3992" t="s">
        <v>5083</v>
      </c>
      <c r="B3992" s="1">
        <v>45204</v>
      </c>
      <c r="C3992" t="s">
        <v>482</v>
      </c>
      <c r="D3992" t="s">
        <v>483</v>
      </c>
      <c r="E3992" t="s">
        <v>15</v>
      </c>
      <c r="F3992" t="s">
        <v>38</v>
      </c>
      <c r="G3992" t="s">
        <v>395</v>
      </c>
      <c r="H3992">
        <v>1</v>
      </c>
      <c r="I3992">
        <v>3948.77</v>
      </c>
      <c r="J3992">
        <v>0.15</v>
      </c>
      <c r="K3992">
        <v>3356.45</v>
      </c>
      <c r="L3992">
        <v>882.75</v>
      </c>
      <c r="M3992">
        <f t="shared" si="188"/>
        <v>3356.4544999999998</v>
      </c>
      <c r="N3992" t="str">
        <f t="shared" si="186"/>
        <v>Q4</v>
      </c>
      <c r="O3992" s="2">
        <f t="shared" si="187"/>
        <v>26.300108745847549</v>
      </c>
      <c r="P3992" t="str">
        <f>VLOOKUP(retail_sales_2023!C3992,customers!A:J,5,)</f>
        <v>Bengaluru</v>
      </c>
      <c r="Q3992" t="str">
        <f>VLOOKUP(C3992,customers!A:J,10,0)</f>
        <v>Premium</v>
      </c>
    </row>
    <row r="3993" spans="1:17" x14ac:dyDescent="0.3">
      <c r="A3993" t="s">
        <v>5084</v>
      </c>
      <c r="B3993" s="1">
        <v>45141</v>
      </c>
      <c r="C3993" t="s">
        <v>989</v>
      </c>
      <c r="D3993" t="s">
        <v>990</v>
      </c>
      <c r="E3993" t="s">
        <v>27</v>
      </c>
      <c r="F3993" t="s">
        <v>43</v>
      </c>
      <c r="G3993" t="s">
        <v>128</v>
      </c>
      <c r="H3993">
        <v>2</v>
      </c>
      <c r="I3993">
        <v>16961.330000000002</v>
      </c>
      <c r="J3993">
        <v>0</v>
      </c>
      <c r="K3993">
        <v>33922.660000000003</v>
      </c>
      <c r="L3993">
        <v>5225.66</v>
      </c>
      <c r="M3993">
        <f t="shared" si="188"/>
        <v>33922.660000000003</v>
      </c>
      <c r="N3993" t="str">
        <f t="shared" si="186"/>
        <v>Q3</v>
      </c>
      <c r="O3993" s="2">
        <f t="shared" si="187"/>
        <v>15.404629236032786</v>
      </c>
      <c r="P3993" t="str">
        <f>VLOOKUP(retail_sales_2023!C3993,customers!A:J,5,)</f>
        <v>Chandigarh</v>
      </c>
      <c r="Q3993" t="str">
        <f>VLOOKUP(C3993,customers!A:J,10,0)</f>
        <v>Premium</v>
      </c>
    </row>
    <row r="3994" spans="1:17" x14ac:dyDescent="0.3">
      <c r="A3994" t="s">
        <v>5085</v>
      </c>
      <c r="B3994" s="1">
        <v>45082</v>
      </c>
      <c r="C3994" t="s">
        <v>1223</v>
      </c>
      <c r="D3994" t="s">
        <v>1224</v>
      </c>
      <c r="E3994" t="s">
        <v>15</v>
      </c>
      <c r="F3994" t="s">
        <v>28</v>
      </c>
      <c r="G3994" t="s">
        <v>61</v>
      </c>
      <c r="H3994">
        <v>2</v>
      </c>
      <c r="I3994">
        <v>7254.68</v>
      </c>
      <c r="J3994">
        <v>0.05</v>
      </c>
      <c r="K3994">
        <v>13783.89</v>
      </c>
      <c r="L3994">
        <v>2800.8</v>
      </c>
      <c r="M3994">
        <f t="shared" si="188"/>
        <v>13783.892</v>
      </c>
      <c r="N3994" t="str">
        <f t="shared" si="186"/>
        <v>Q2</v>
      </c>
      <c r="O3994" s="2">
        <f t="shared" si="187"/>
        <v>20.319372833068172</v>
      </c>
      <c r="P3994" t="str">
        <f>VLOOKUP(retail_sales_2023!C3994,customers!A:J,5,)</f>
        <v>Chennai</v>
      </c>
      <c r="Q3994" t="str">
        <f>VLOOKUP(C3994,customers!A:J,10,0)</f>
        <v>Premium</v>
      </c>
    </row>
    <row r="3995" spans="1:17" x14ac:dyDescent="0.3">
      <c r="A3995" t="s">
        <v>5086</v>
      </c>
      <c r="B3995" s="1">
        <v>45157</v>
      </c>
      <c r="C3995" t="s">
        <v>619</v>
      </c>
      <c r="D3995" t="s">
        <v>800</v>
      </c>
      <c r="E3995" t="s">
        <v>15</v>
      </c>
      <c r="F3995" t="s">
        <v>43</v>
      </c>
      <c r="G3995" t="s">
        <v>272</v>
      </c>
      <c r="H3995">
        <v>4</v>
      </c>
      <c r="I3995">
        <v>36526.639999999999</v>
      </c>
      <c r="J3995">
        <v>0.05</v>
      </c>
      <c r="K3995">
        <v>138801.23000000001</v>
      </c>
      <c r="L3995">
        <v>18009.580000000002</v>
      </c>
      <c r="M3995">
        <f t="shared" si="188"/>
        <v>138801.23199999999</v>
      </c>
      <c r="N3995" t="str">
        <f t="shared" si="186"/>
        <v>Q3</v>
      </c>
      <c r="O3995" s="2">
        <f t="shared" si="187"/>
        <v>12.975086748150574</v>
      </c>
      <c r="P3995" t="str">
        <f>VLOOKUP(retail_sales_2023!C3995,customers!A:J,5,)</f>
        <v>Coimbatore</v>
      </c>
      <c r="Q3995" t="str">
        <f>VLOOKUP(C3995,customers!A:J,10,0)</f>
        <v>Premium</v>
      </c>
    </row>
    <row r="3996" spans="1:17" x14ac:dyDescent="0.3">
      <c r="A3996" t="s">
        <v>5087</v>
      </c>
      <c r="B3996" s="1">
        <v>45260</v>
      </c>
      <c r="C3996" t="s">
        <v>262</v>
      </c>
      <c r="D3996" t="s">
        <v>263</v>
      </c>
      <c r="E3996" t="s">
        <v>27</v>
      </c>
      <c r="F3996" t="s">
        <v>52</v>
      </c>
      <c r="G3996" t="s">
        <v>226</v>
      </c>
      <c r="H3996">
        <v>3</v>
      </c>
      <c r="I3996">
        <v>276.19</v>
      </c>
      <c r="J3996">
        <v>0.05</v>
      </c>
      <c r="K3996">
        <v>787.14</v>
      </c>
      <c r="L3996">
        <v>68.13</v>
      </c>
      <c r="M3996">
        <f t="shared" si="188"/>
        <v>787.14149999999995</v>
      </c>
      <c r="N3996" t="str">
        <f t="shared" si="186"/>
        <v>Q4</v>
      </c>
      <c r="O3996" s="2">
        <f t="shared" si="187"/>
        <v>8.6553853190029724</v>
      </c>
      <c r="P3996" t="str">
        <f>VLOOKUP(retail_sales_2023!C3996,customers!A:J,5,)</f>
        <v>Jaipur</v>
      </c>
      <c r="Q3996" t="str">
        <f>VLOOKUP(C3996,customers!A:J,10,0)</f>
        <v>Premium</v>
      </c>
    </row>
    <row r="3997" spans="1:17" x14ac:dyDescent="0.3">
      <c r="A3997" t="s">
        <v>5088</v>
      </c>
      <c r="B3997" s="1">
        <v>44940</v>
      </c>
      <c r="C3997" t="s">
        <v>538</v>
      </c>
      <c r="D3997" t="s">
        <v>539</v>
      </c>
      <c r="E3997" t="s">
        <v>33</v>
      </c>
      <c r="F3997" t="s">
        <v>52</v>
      </c>
      <c r="G3997" t="s">
        <v>937</v>
      </c>
      <c r="H3997">
        <v>10</v>
      </c>
      <c r="I3997">
        <v>710.09</v>
      </c>
      <c r="J3997">
        <v>0</v>
      </c>
      <c r="K3997">
        <v>7100.9</v>
      </c>
      <c r="L3997">
        <v>671.94</v>
      </c>
      <c r="M3997">
        <f t="shared" si="188"/>
        <v>7100.9000000000005</v>
      </c>
      <c r="N3997" t="str">
        <f t="shared" si="186"/>
        <v>Q1</v>
      </c>
      <c r="O3997" s="2">
        <f t="shared" si="187"/>
        <v>9.4627441591910895</v>
      </c>
      <c r="P3997" t="str">
        <f>VLOOKUP(retail_sales_2023!C3997,customers!A:J,5,)</f>
        <v>Mumbai</v>
      </c>
      <c r="Q3997" t="str">
        <f>VLOOKUP(C3997,customers!A:J,10,0)</f>
        <v>Premium</v>
      </c>
    </row>
    <row r="3998" spans="1:17" x14ac:dyDescent="0.3">
      <c r="A3998" t="s">
        <v>5089</v>
      </c>
      <c r="B3998" s="1">
        <v>45186</v>
      </c>
      <c r="C3998" t="s">
        <v>921</v>
      </c>
      <c r="D3998" t="s">
        <v>922</v>
      </c>
      <c r="E3998" t="s">
        <v>15</v>
      </c>
      <c r="F3998" t="s">
        <v>52</v>
      </c>
      <c r="G3998" t="s">
        <v>268</v>
      </c>
      <c r="H3998">
        <v>10</v>
      </c>
      <c r="I3998">
        <v>724.41</v>
      </c>
      <c r="J3998">
        <v>0.2</v>
      </c>
      <c r="K3998">
        <v>5795.28</v>
      </c>
      <c r="L3998">
        <v>534.42999999999995</v>
      </c>
      <c r="M3998">
        <f t="shared" si="188"/>
        <v>5795.28</v>
      </c>
      <c r="N3998" t="str">
        <f t="shared" si="186"/>
        <v>Q3</v>
      </c>
      <c r="O3998" s="2">
        <f t="shared" si="187"/>
        <v>9.2218149942711989</v>
      </c>
      <c r="P3998" t="str">
        <f>VLOOKUP(retail_sales_2023!C3998,customers!A:J,5,)</f>
        <v>Kochi</v>
      </c>
      <c r="Q3998" t="str">
        <f>VLOOKUP(C3998,customers!A:J,10,0)</f>
        <v>Premium</v>
      </c>
    </row>
    <row r="3999" spans="1:17" x14ac:dyDescent="0.3">
      <c r="A3999" t="s">
        <v>5090</v>
      </c>
      <c r="B3999" s="1">
        <v>45079</v>
      </c>
      <c r="C3999" t="s">
        <v>1547</v>
      </c>
      <c r="D3999" t="s">
        <v>1548</v>
      </c>
      <c r="E3999" t="s">
        <v>21</v>
      </c>
      <c r="F3999" t="s">
        <v>43</v>
      </c>
      <c r="G3999" t="s">
        <v>128</v>
      </c>
      <c r="H3999">
        <v>4</v>
      </c>
      <c r="I3999">
        <v>39848.559999999998</v>
      </c>
      <c r="J3999">
        <v>0.05</v>
      </c>
      <c r="K3999">
        <v>151424.53</v>
      </c>
      <c r="L3999">
        <v>19719.29</v>
      </c>
      <c r="M3999">
        <f t="shared" si="188"/>
        <v>151424.52799999999</v>
      </c>
      <c r="N3999" t="str">
        <f t="shared" si="186"/>
        <v>Q2</v>
      </c>
      <c r="O3999" s="2">
        <f t="shared" si="187"/>
        <v>13.022520195373893</v>
      </c>
      <c r="P3999" t="str">
        <f>VLOOKUP(retail_sales_2023!C3999,customers!A:J,5,)</f>
        <v>Kolkata</v>
      </c>
      <c r="Q3999" t="str">
        <f>VLOOKUP(C3999,customers!A:J,10,0)</f>
        <v>Regular</v>
      </c>
    </row>
    <row r="4000" spans="1:17" x14ac:dyDescent="0.3">
      <c r="A4000" t="s">
        <v>5091</v>
      </c>
      <c r="B4000" s="1">
        <v>45002</v>
      </c>
      <c r="C4000" t="s">
        <v>1031</v>
      </c>
      <c r="D4000" t="s">
        <v>1032</v>
      </c>
      <c r="E4000" t="s">
        <v>15</v>
      </c>
      <c r="F4000" t="s">
        <v>43</v>
      </c>
      <c r="G4000" t="s">
        <v>301</v>
      </c>
      <c r="H4000">
        <v>5</v>
      </c>
      <c r="I4000">
        <v>80152.81</v>
      </c>
      <c r="J4000">
        <v>0.1</v>
      </c>
      <c r="K4000">
        <v>360687.65</v>
      </c>
      <c r="L4000">
        <v>42017.59</v>
      </c>
      <c r="M4000">
        <f t="shared" si="188"/>
        <v>360687.64500000002</v>
      </c>
      <c r="N4000" t="str">
        <f t="shared" si="186"/>
        <v>Q1</v>
      </c>
      <c r="O4000" s="2">
        <f t="shared" si="187"/>
        <v>11.64930099491901</v>
      </c>
      <c r="P4000" t="str">
        <f>VLOOKUP(retail_sales_2023!C4000,customers!A:J,5,)</f>
        <v>Bengaluru</v>
      </c>
      <c r="Q4000" t="str">
        <f>VLOOKUP(C4000,customers!A:J,10,0)</f>
        <v>Premium</v>
      </c>
    </row>
    <row r="4001" spans="1:17" x14ac:dyDescent="0.3">
      <c r="A4001" t="s">
        <v>5092</v>
      </c>
      <c r="B4001" s="1">
        <v>44970</v>
      </c>
      <c r="C4001" t="s">
        <v>1536</v>
      </c>
      <c r="D4001" t="s">
        <v>1537</v>
      </c>
      <c r="E4001" t="s">
        <v>15</v>
      </c>
      <c r="F4001" t="s">
        <v>52</v>
      </c>
      <c r="G4001" t="s">
        <v>133</v>
      </c>
      <c r="H4001">
        <v>7</v>
      </c>
      <c r="I4001">
        <v>612.27</v>
      </c>
      <c r="J4001">
        <v>0.05</v>
      </c>
      <c r="K4001">
        <v>4071.6</v>
      </c>
      <c r="L4001">
        <v>411.02</v>
      </c>
      <c r="M4001">
        <f t="shared" si="188"/>
        <v>4071.5954999999994</v>
      </c>
      <c r="N4001" t="str">
        <f t="shared" si="186"/>
        <v>Q1</v>
      </c>
      <c r="O4001" s="2">
        <f t="shared" si="187"/>
        <v>10.094803025837509</v>
      </c>
      <c r="P4001" t="str">
        <f>VLOOKUP(retail_sales_2023!C4001,customers!A:J,5,)</f>
        <v>Kochi</v>
      </c>
      <c r="Q4001" t="str">
        <f>VLOOKUP(C4001,customers!A:J,10,0)</f>
        <v>Regular</v>
      </c>
    </row>
    <row r="4002" spans="1:17" x14ac:dyDescent="0.3">
      <c r="A4002" t="s">
        <v>5093</v>
      </c>
      <c r="B4002" s="1">
        <v>45041</v>
      </c>
      <c r="C4002" t="s">
        <v>619</v>
      </c>
      <c r="D4002" t="s">
        <v>800</v>
      </c>
      <c r="E4002" t="s">
        <v>15</v>
      </c>
      <c r="F4002" t="s">
        <v>22</v>
      </c>
      <c r="G4002" t="s">
        <v>423</v>
      </c>
      <c r="H4002">
        <v>1</v>
      </c>
      <c r="I4002">
        <v>7019.98</v>
      </c>
      <c r="J4002">
        <v>0.25</v>
      </c>
      <c r="K4002">
        <v>5264.98</v>
      </c>
      <c r="L4002">
        <v>1534.1</v>
      </c>
      <c r="M4002">
        <f t="shared" si="188"/>
        <v>5264.9849999999997</v>
      </c>
      <c r="N4002" t="str">
        <f t="shared" si="186"/>
        <v>Q2</v>
      </c>
      <c r="O4002" s="2">
        <f t="shared" si="187"/>
        <v>29.1378124893162</v>
      </c>
      <c r="P4002" t="str">
        <f>VLOOKUP(retail_sales_2023!C4002,customers!A:J,5,)</f>
        <v>Coimbatore</v>
      </c>
      <c r="Q4002" t="str">
        <f>VLOOKUP(C4002,customers!A:J,10,0)</f>
        <v>Premium</v>
      </c>
    </row>
    <row r="4003" spans="1:17" x14ac:dyDescent="0.3">
      <c r="A4003" t="s">
        <v>5094</v>
      </c>
      <c r="B4003" s="1">
        <v>45049</v>
      </c>
      <c r="C4003" t="s">
        <v>838</v>
      </c>
      <c r="D4003" t="s">
        <v>839</v>
      </c>
      <c r="E4003" t="s">
        <v>21</v>
      </c>
      <c r="F4003" t="s">
        <v>22</v>
      </c>
      <c r="G4003" t="s">
        <v>196</v>
      </c>
      <c r="H4003">
        <v>5</v>
      </c>
      <c r="I4003">
        <v>40388.050000000003</v>
      </c>
      <c r="J4003">
        <v>0</v>
      </c>
      <c r="K4003">
        <v>201940.25</v>
      </c>
      <c r="L4003">
        <v>48021.87</v>
      </c>
      <c r="M4003">
        <f t="shared" si="188"/>
        <v>201940.25</v>
      </c>
      <c r="N4003" t="str">
        <f t="shared" si="186"/>
        <v>Q2</v>
      </c>
      <c r="O4003" s="2">
        <f t="shared" si="187"/>
        <v>23.780236976036228</v>
      </c>
      <c r="P4003" t="str">
        <f>VLOOKUP(retail_sales_2023!C4003,customers!A:J,5,)</f>
        <v>Patna</v>
      </c>
      <c r="Q4003" t="str">
        <f>VLOOKUP(C4003,customers!A:J,10,0)</f>
        <v>Regular</v>
      </c>
    </row>
    <row r="4004" spans="1:17" x14ac:dyDescent="0.3">
      <c r="A4004" t="s">
        <v>5095</v>
      </c>
      <c r="B4004" s="1">
        <v>45126</v>
      </c>
      <c r="C4004" t="s">
        <v>654</v>
      </c>
      <c r="D4004" t="s">
        <v>655</v>
      </c>
      <c r="E4004" t="s">
        <v>15</v>
      </c>
      <c r="F4004" t="s">
        <v>81</v>
      </c>
      <c r="G4004" t="s">
        <v>150</v>
      </c>
      <c r="H4004">
        <v>5</v>
      </c>
      <c r="I4004">
        <v>2856.19</v>
      </c>
      <c r="J4004">
        <v>0.1</v>
      </c>
      <c r="K4004">
        <v>12852.86</v>
      </c>
      <c r="L4004">
        <v>2799.82</v>
      </c>
      <c r="M4004">
        <f t="shared" si="188"/>
        <v>12852.855000000001</v>
      </c>
      <c r="N4004" t="str">
        <f t="shared" si="186"/>
        <v>Q3</v>
      </c>
      <c r="O4004" s="2">
        <f t="shared" si="187"/>
        <v>21.783634148352974</v>
      </c>
      <c r="P4004" t="str">
        <f>VLOOKUP(retail_sales_2023!C4004,customers!A:J,5,)</f>
        <v>Kochi</v>
      </c>
      <c r="Q4004" t="str">
        <f>VLOOKUP(C4004,customers!A:J,10,0)</f>
        <v>Premium</v>
      </c>
    </row>
    <row r="4005" spans="1:17" x14ac:dyDescent="0.3">
      <c r="A4005" t="s">
        <v>5096</v>
      </c>
      <c r="B4005" s="1">
        <v>45285</v>
      </c>
      <c r="C4005" t="s">
        <v>931</v>
      </c>
      <c r="D4005" t="s">
        <v>932</v>
      </c>
      <c r="E4005" t="s">
        <v>33</v>
      </c>
      <c r="F4005" t="s">
        <v>43</v>
      </c>
      <c r="G4005" t="s">
        <v>121</v>
      </c>
      <c r="H4005">
        <v>1</v>
      </c>
      <c r="I4005">
        <v>74909.41</v>
      </c>
      <c r="J4005">
        <v>0.1</v>
      </c>
      <c r="K4005">
        <v>67418.47</v>
      </c>
      <c r="L4005">
        <v>9707.91</v>
      </c>
      <c r="M4005">
        <f t="shared" si="188"/>
        <v>67418.469000000012</v>
      </c>
      <c r="N4005" t="str">
        <f t="shared" si="186"/>
        <v>Q4</v>
      </c>
      <c r="O4005" s="2">
        <f t="shared" si="187"/>
        <v>14.39948132907792</v>
      </c>
      <c r="P4005" t="str">
        <f>VLOOKUP(retail_sales_2023!C4005,customers!A:J,5,)</f>
        <v>Mumbai</v>
      </c>
      <c r="Q4005" t="str">
        <f>VLOOKUP(C4005,customers!A:J,10,0)</f>
        <v>Occasional</v>
      </c>
    </row>
    <row r="4006" spans="1:17" x14ac:dyDescent="0.3">
      <c r="A4006" t="s">
        <v>5097</v>
      </c>
      <c r="B4006" s="1">
        <v>45008</v>
      </c>
      <c r="C4006" t="s">
        <v>441</v>
      </c>
      <c r="D4006" t="s">
        <v>442</v>
      </c>
      <c r="E4006" t="s">
        <v>15</v>
      </c>
      <c r="F4006" t="s">
        <v>43</v>
      </c>
      <c r="G4006" t="s">
        <v>301</v>
      </c>
      <c r="H4006">
        <v>2</v>
      </c>
      <c r="I4006">
        <v>8271.3799999999992</v>
      </c>
      <c r="J4006">
        <v>0</v>
      </c>
      <c r="K4006">
        <v>16542.759999999998</v>
      </c>
      <c r="L4006">
        <v>1487.98</v>
      </c>
      <c r="M4006">
        <f t="shared" si="188"/>
        <v>16542.759999999998</v>
      </c>
      <c r="N4006" t="str">
        <f t="shared" si="186"/>
        <v>Q1</v>
      </c>
      <c r="O4006" s="2">
        <f t="shared" si="187"/>
        <v>8.9947505736648541</v>
      </c>
      <c r="P4006" t="str">
        <f>VLOOKUP(retail_sales_2023!C4006,customers!A:J,5,)</f>
        <v>Chennai</v>
      </c>
      <c r="Q4006" t="str">
        <f>VLOOKUP(C4006,customers!A:J,10,0)</f>
        <v>Regular</v>
      </c>
    </row>
    <row r="4007" spans="1:17" x14ac:dyDescent="0.3">
      <c r="A4007" t="s">
        <v>5098</v>
      </c>
      <c r="B4007" s="1">
        <v>44968</v>
      </c>
      <c r="C4007" t="s">
        <v>583</v>
      </c>
      <c r="D4007" t="s">
        <v>584</v>
      </c>
      <c r="E4007" t="s">
        <v>27</v>
      </c>
      <c r="F4007" t="s">
        <v>43</v>
      </c>
      <c r="G4007" t="s">
        <v>128</v>
      </c>
      <c r="H4007">
        <v>2</v>
      </c>
      <c r="I4007">
        <v>51817</v>
      </c>
      <c r="J4007">
        <v>0</v>
      </c>
      <c r="K4007">
        <v>103634</v>
      </c>
      <c r="L4007">
        <v>13395.41</v>
      </c>
      <c r="M4007">
        <f t="shared" si="188"/>
        <v>103634</v>
      </c>
      <c r="N4007" t="str">
        <f t="shared" si="186"/>
        <v>Q1</v>
      </c>
      <c r="O4007" s="2">
        <f t="shared" si="187"/>
        <v>12.925690410483046</v>
      </c>
      <c r="P4007" t="str">
        <f>VLOOKUP(retail_sales_2023!C4007,customers!A:J,5,)</f>
        <v>Amritsar</v>
      </c>
      <c r="Q4007" t="str">
        <f>VLOOKUP(C4007,customers!A:J,10,0)</f>
        <v>Premium</v>
      </c>
    </row>
    <row r="4008" spans="1:17" x14ac:dyDescent="0.3">
      <c r="A4008" t="s">
        <v>5099</v>
      </c>
      <c r="B4008" s="1">
        <v>45152</v>
      </c>
      <c r="C4008" t="s">
        <v>951</v>
      </c>
      <c r="D4008" t="s">
        <v>952</v>
      </c>
      <c r="E4008" t="s">
        <v>15</v>
      </c>
      <c r="F4008" t="s">
        <v>38</v>
      </c>
      <c r="G4008" t="s">
        <v>395</v>
      </c>
      <c r="H4008">
        <v>2</v>
      </c>
      <c r="I4008">
        <v>843.15</v>
      </c>
      <c r="J4008">
        <v>0.15</v>
      </c>
      <c r="K4008">
        <v>1433.36</v>
      </c>
      <c r="L4008">
        <v>286.85000000000002</v>
      </c>
      <c r="M4008">
        <f t="shared" si="188"/>
        <v>1433.355</v>
      </c>
      <c r="N4008" t="str">
        <f t="shared" si="186"/>
        <v>Q3</v>
      </c>
      <c r="O4008" s="2">
        <f t="shared" si="187"/>
        <v>20.012418373611656</v>
      </c>
      <c r="P4008" t="str">
        <f>VLOOKUP(retail_sales_2023!C4008,customers!A:J,5,)</f>
        <v>Chennai</v>
      </c>
      <c r="Q4008" t="str">
        <f>VLOOKUP(C4008,customers!A:J,10,0)</f>
        <v>Regular</v>
      </c>
    </row>
    <row r="4009" spans="1:17" x14ac:dyDescent="0.3">
      <c r="A4009" t="s">
        <v>5100</v>
      </c>
      <c r="B4009" s="1">
        <v>44999</v>
      </c>
      <c r="C4009" t="s">
        <v>1543</v>
      </c>
      <c r="D4009" t="s">
        <v>1544</v>
      </c>
      <c r="E4009" t="s">
        <v>33</v>
      </c>
      <c r="F4009" t="s">
        <v>43</v>
      </c>
      <c r="G4009" t="s">
        <v>154</v>
      </c>
      <c r="H4009">
        <v>4</v>
      </c>
      <c r="I4009">
        <v>13504.87</v>
      </c>
      <c r="J4009">
        <v>0.25</v>
      </c>
      <c r="K4009">
        <v>40514.61</v>
      </c>
      <c r="L4009">
        <v>4747.45</v>
      </c>
      <c r="M4009">
        <f t="shared" si="188"/>
        <v>40514.61</v>
      </c>
      <c r="N4009" t="str">
        <f t="shared" si="186"/>
        <v>Q1</v>
      </c>
      <c r="O4009" s="2">
        <f t="shared" si="187"/>
        <v>11.717871651732548</v>
      </c>
      <c r="P4009" t="str">
        <f>VLOOKUP(retail_sales_2023!C4009,customers!A:J,5,)</f>
        <v>Ahmedabad</v>
      </c>
      <c r="Q4009" t="str">
        <f>VLOOKUP(C4009,customers!A:J,10,0)</f>
        <v>Regular</v>
      </c>
    </row>
    <row r="4010" spans="1:17" x14ac:dyDescent="0.3">
      <c r="A4010" t="s">
        <v>5101</v>
      </c>
      <c r="B4010" s="1">
        <v>45093</v>
      </c>
      <c r="C4010" t="s">
        <v>1117</v>
      </c>
      <c r="D4010" t="s">
        <v>1118</v>
      </c>
      <c r="E4010" t="s">
        <v>33</v>
      </c>
      <c r="F4010" t="s">
        <v>81</v>
      </c>
      <c r="G4010" t="s">
        <v>239</v>
      </c>
      <c r="H4010">
        <v>4</v>
      </c>
      <c r="I4010">
        <v>4196.57</v>
      </c>
      <c r="J4010">
        <v>0.05</v>
      </c>
      <c r="K4010">
        <v>15946.97</v>
      </c>
      <c r="L4010">
        <v>-915.66</v>
      </c>
      <c r="M4010">
        <f t="shared" si="188"/>
        <v>15946.965999999999</v>
      </c>
      <c r="N4010" t="str">
        <f t="shared" si="186"/>
        <v>Q2</v>
      </c>
      <c r="O4010" s="2">
        <f t="shared" si="187"/>
        <v>-5.7419058291324303</v>
      </c>
      <c r="P4010" t="str">
        <f>VLOOKUP(retail_sales_2023!C4010,customers!A:J,5,)</f>
        <v>Mumbai</v>
      </c>
      <c r="Q4010" t="str">
        <f>VLOOKUP(C4010,customers!A:J,10,0)</f>
        <v>Regular</v>
      </c>
    </row>
    <row r="4011" spans="1:17" x14ac:dyDescent="0.3">
      <c r="A4011" t="s">
        <v>5102</v>
      </c>
      <c r="B4011" s="1">
        <v>44984</v>
      </c>
      <c r="C4011" t="s">
        <v>485</v>
      </c>
      <c r="D4011" t="s">
        <v>486</v>
      </c>
      <c r="E4011" t="s">
        <v>27</v>
      </c>
      <c r="F4011" t="s">
        <v>43</v>
      </c>
      <c r="G4011" t="s">
        <v>272</v>
      </c>
      <c r="H4011">
        <v>3</v>
      </c>
      <c r="I4011">
        <v>4516.95</v>
      </c>
      <c r="J4011">
        <v>0.3</v>
      </c>
      <c r="K4011">
        <v>9485.59</v>
      </c>
      <c r="L4011">
        <v>1126.6300000000001</v>
      </c>
      <c r="M4011">
        <f t="shared" si="188"/>
        <v>9485.5949999999975</v>
      </c>
      <c r="N4011" t="str">
        <f t="shared" si="186"/>
        <v>Q1</v>
      </c>
      <c r="O4011" s="2">
        <f t="shared" si="187"/>
        <v>11.877279114952261</v>
      </c>
      <c r="P4011" t="str">
        <f>VLOOKUP(retail_sales_2023!C4011,customers!A:J,5,)</f>
        <v>Lucknow</v>
      </c>
      <c r="Q4011" t="str">
        <f>VLOOKUP(C4011,customers!A:J,10,0)</f>
        <v>Premium</v>
      </c>
    </row>
    <row r="4012" spans="1:17" x14ac:dyDescent="0.3">
      <c r="A4012" t="s">
        <v>5103</v>
      </c>
      <c r="B4012" s="1">
        <v>45028</v>
      </c>
      <c r="C4012" t="s">
        <v>1262</v>
      </c>
      <c r="D4012" t="s">
        <v>1263</v>
      </c>
      <c r="E4012" t="s">
        <v>27</v>
      </c>
      <c r="F4012" t="s">
        <v>22</v>
      </c>
      <c r="G4012" t="s">
        <v>1039</v>
      </c>
      <c r="H4012">
        <v>5</v>
      </c>
      <c r="I4012">
        <v>25581.99</v>
      </c>
      <c r="J4012">
        <v>0</v>
      </c>
      <c r="K4012">
        <v>127909.95</v>
      </c>
      <c r="L4012">
        <v>39102.11</v>
      </c>
      <c r="M4012">
        <f t="shared" si="188"/>
        <v>127909.95000000001</v>
      </c>
      <c r="N4012" t="str">
        <f t="shared" si="186"/>
        <v>Q2</v>
      </c>
      <c r="O4012" s="2">
        <f t="shared" si="187"/>
        <v>30.570029931213327</v>
      </c>
      <c r="P4012" t="str">
        <f>VLOOKUP(retail_sales_2023!C4012,customers!A:J,5,)</f>
        <v>Jaipur</v>
      </c>
      <c r="Q4012" t="str">
        <f>VLOOKUP(C4012,customers!A:J,10,0)</f>
        <v>Occasional</v>
      </c>
    </row>
    <row r="4013" spans="1:17" x14ac:dyDescent="0.3">
      <c r="A4013" t="s">
        <v>5104</v>
      </c>
      <c r="B4013" s="1">
        <v>45019</v>
      </c>
      <c r="C4013" t="s">
        <v>625</v>
      </c>
      <c r="D4013" t="s">
        <v>626</v>
      </c>
      <c r="E4013" t="s">
        <v>21</v>
      </c>
      <c r="F4013" t="s">
        <v>16</v>
      </c>
      <c r="G4013" t="s">
        <v>171</v>
      </c>
      <c r="H4013">
        <v>1</v>
      </c>
      <c r="I4013">
        <v>881</v>
      </c>
      <c r="J4013">
        <v>0.2</v>
      </c>
      <c r="K4013">
        <v>704.8</v>
      </c>
      <c r="L4013">
        <v>268.14</v>
      </c>
      <c r="M4013">
        <f t="shared" si="188"/>
        <v>704.80000000000007</v>
      </c>
      <c r="N4013" t="str">
        <f t="shared" si="186"/>
        <v>Q2</v>
      </c>
      <c r="O4013" s="2">
        <f t="shared" si="187"/>
        <v>38.044835414301929</v>
      </c>
      <c r="P4013" t="str">
        <f>VLOOKUP(retail_sales_2023!C4013,customers!A:J,5,)</f>
        <v>Ranchi</v>
      </c>
      <c r="Q4013" t="str">
        <f>VLOOKUP(C4013,customers!A:J,10,0)</f>
        <v>Premium</v>
      </c>
    </row>
    <row r="4014" spans="1:17" x14ac:dyDescent="0.3">
      <c r="A4014" t="s">
        <v>5105</v>
      </c>
      <c r="B4014" s="1">
        <v>45003</v>
      </c>
      <c r="C4014" t="s">
        <v>921</v>
      </c>
      <c r="D4014" t="s">
        <v>922</v>
      </c>
      <c r="E4014" t="s">
        <v>15</v>
      </c>
      <c r="F4014" t="s">
        <v>81</v>
      </c>
      <c r="G4014" t="s">
        <v>370</v>
      </c>
      <c r="H4014">
        <v>1</v>
      </c>
      <c r="I4014">
        <v>4109.38</v>
      </c>
      <c r="J4014">
        <v>0.15</v>
      </c>
      <c r="K4014">
        <v>3492.97</v>
      </c>
      <c r="L4014">
        <v>825.69</v>
      </c>
      <c r="M4014">
        <f t="shared" si="188"/>
        <v>3492.973</v>
      </c>
      <c r="N4014" t="str">
        <f t="shared" si="186"/>
        <v>Q1</v>
      </c>
      <c r="O4014" s="2">
        <f t="shared" si="187"/>
        <v>23.638622719347723</v>
      </c>
      <c r="P4014" t="str">
        <f>VLOOKUP(retail_sales_2023!C4014,customers!A:J,5,)</f>
        <v>Kochi</v>
      </c>
      <c r="Q4014" t="str">
        <f>VLOOKUP(C4014,customers!A:J,10,0)</f>
        <v>Premium</v>
      </c>
    </row>
    <row r="4015" spans="1:17" x14ac:dyDescent="0.3">
      <c r="A4015" t="s">
        <v>5106</v>
      </c>
      <c r="B4015" s="1">
        <v>45122</v>
      </c>
      <c r="C4015" t="s">
        <v>450</v>
      </c>
      <c r="D4015" t="s">
        <v>451</v>
      </c>
      <c r="E4015" t="s">
        <v>21</v>
      </c>
      <c r="F4015" t="s">
        <v>38</v>
      </c>
      <c r="G4015" t="s">
        <v>395</v>
      </c>
      <c r="H4015">
        <v>2</v>
      </c>
      <c r="I4015">
        <v>3244.52</v>
      </c>
      <c r="J4015">
        <v>0.1</v>
      </c>
      <c r="K4015">
        <v>5840.14</v>
      </c>
      <c r="L4015">
        <v>1324.75</v>
      </c>
      <c r="M4015">
        <f t="shared" si="188"/>
        <v>5840.1360000000004</v>
      </c>
      <c r="N4015" t="str">
        <f t="shared" si="186"/>
        <v>Q3</v>
      </c>
      <c r="O4015" s="2">
        <f t="shared" si="187"/>
        <v>22.683531559174948</v>
      </c>
      <c r="P4015" t="str">
        <f>VLOOKUP(retail_sales_2023!C4015,customers!A:J,5,)</f>
        <v>Bhubaneswar</v>
      </c>
      <c r="Q4015" t="str">
        <f>VLOOKUP(C4015,customers!A:J,10,0)</f>
        <v>Regular</v>
      </c>
    </row>
    <row r="4016" spans="1:17" x14ac:dyDescent="0.3">
      <c r="A4016" t="s">
        <v>5107</v>
      </c>
      <c r="B4016" s="1">
        <v>45235</v>
      </c>
      <c r="C4016" t="s">
        <v>284</v>
      </c>
      <c r="D4016" t="s">
        <v>285</v>
      </c>
      <c r="E4016" t="s">
        <v>33</v>
      </c>
      <c r="F4016" t="s">
        <v>38</v>
      </c>
      <c r="G4016" t="s">
        <v>395</v>
      </c>
      <c r="H4016">
        <v>1</v>
      </c>
      <c r="I4016">
        <v>1779.61</v>
      </c>
      <c r="J4016">
        <v>0.1</v>
      </c>
      <c r="K4016">
        <v>1601.65</v>
      </c>
      <c r="L4016">
        <v>501.03</v>
      </c>
      <c r="M4016">
        <f t="shared" si="188"/>
        <v>1601.6489999999999</v>
      </c>
      <c r="N4016" t="str">
        <f t="shared" si="186"/>
        <v>Q4</v>
      </c>
      <c r="O4016" s="2">
        <f t="shared" si="187"/>
        <v>31.282115318577713</v>
      </c>
      <c r="P4016" t="str">
        <f>VLOOKUP(retail_sales_2023!C4016,customers!A:J,5,)</f>
        <v>Mumbai</v>
      </c>
      <c r="Q4016" t="str">
        <f>VLOOKUP(C4016,customers!A:J,10,0)</f>
        <v>Premium</v>
      </c>
    </row>
    <row r="4017" spans="1:17" x14ac:dyDescent="0.3">
      <c r="A4017" t="s">
        <v>5108</v>
      </c>
      <c r="B4017" s="1">
        <v>45270</v>
      </c>
      <c r="C4017" t="s">
        <v>400</v>
      </c>
      <c r="D4017" t="s">
        <v>401</v>
      </c>
      <c r="E4017" t="s">
        <v>33</v>
      </c>
      <c r="F4017" t="s">
        <v>52</v>
      </c>
      <c r="G4017" t="s">
        <v>133</v>
      </c>
      <c r="H4017">
        <v>9</v>
      </c>
      <c r="I4017">
        <v>633.65</v>
      </c>
      <c r="J4017">
        <v>0.15</v>
      </c>
      <c r="K4017">
        <v>4847.42</v>
      </c>
      <c r="L4017">
        <v>299.11</v>
      </c>
      <c r="M4017">
        <f t="shared" si="188"/>
        <v>4847.4224999999997</v>
      </c>
      <c r="N4017" t="str">
        <f t="shared" si="186"/>
        <v>Q4</v>
      </c>
      <c r="O4017" s="2">
        <f t="shared" si="187"/>
        <v>6.1704989458309782</v>
      </c>
      <c r="P4017" t="str">
        <f>VLOOKUP(retail_sales_2023!C4017,customers!A:J,5,)</f>
        <v>Ahmedabad</v>
      </c>
      <c r="Q4017" t="str">
        <f>VLOOKUP(C4017,customers!A:J,10,0)</f>
        <v>Premium</v>
      </c>
    </row>
    <row r="4018" spans="1:17" x14ac:dyDescent="0.3">
      <c r="A4018" t="s">
        <v>5109</v>
      </c>
      <c r="B4018" s="1">
        <v>44990</v>
      </c>
      <c r="C4018" t="s">
        <v>294</v>
      </c>
      <c r="D4018" t="s">
        <v>295</v>
      </c>
      <c r="E4018" t="s">
        <v>21</v>
      </c>
      <c r="F4018" t="s">
        <v>22</v>
      </c>
      <c r="G4018" t="s">
        <v>23</v>
      </c>
      <c r="H4018">
        <v>5</v>
      </c>
      <c r="I4018">
        <v>16236.67</v>
      </c>
      <c r="J4018">
        <v>0</v>
      </c>
      <c r="K4018">
        <v>81183.350000000006</v>
      </c>
      <c r="L4018">
        <v>20914.12</v>
      </c>
      <c r="M4018">
        <f t="shared" si="188"/>
        <v>81183.350000000006</v>
      </c>
      <c r="N4018" t="str">
        <f t="shared" si="186"/>
        <v>Q1</v>
      </c>
      <c r="O4018" s="2">
        <f t="shared" si="187"/>
        <v>25.761587813264665</v>
      </c>
      <c r="P4018" t="str">
        <f>VLOOKUP(retail_sales_2023!C4018,customers!A:J,5,)</f>
        <v>Patna</v>
      </c>
      <c r="Q4018" t="str">
        <f>VLOOKUP(C4018,customers!A:J,10,0)</f>
        <v>Occasional</v>
      </c>
    </row>
    <row r="4019" spans="1:17" x14ac:dyDescent="0.3">
      <c r="A4019" t="s">
        <v>5110</v>
      </c>
      <c r="B4019" s="1">
        <v>45249</v>
      </c>
      <c r="C4019" t="s">
        <v>738</v>
      </c>
      <c r="D4019" t="s">
        <v>739</v>
      </c>
      <c r="E4019" t="s">
        <v>15</v>
      </c>
      <c r="F4019" t="s">
        <v>22</v>
      </c>
      <c r="G4019" t="s">
        <v>1039</v>
      </c>
      <c r="H4019">
        <v>1</v>
      </c>
      <c r="I4019">
        <v>42045.19</v>
      </c>
      <c r="J4019">
        <v>0.15</v>
      </c>
      <c r="K4019">
        <v>35738.410000000003</v>
      </c>
      <c r="L4019">
        <v>8897.0400000000009</v>
      </c>
      <c r="M4019">
        <f t="shared" si="188"/>
        <v>35738.411500000002</v>
      </c>
      <c r="N4019" t="str">
        <f t="shared" si="186"/>
        <v>Q4</v>
      </c>
      <c r="O4019" s="2">
        <f t="shared" si="187"/>
        <v>24.894895995652856</v>
      </c>
      <c r="P4019" t="str">
        <f>VLOOKUP(retail_sales_2023!C4019,customers!A:J,5,)</f>
        <v>Bengaluru</v>
      </c>
      <c r="Q4019" t="str">
        <f>VLOOKUP(C4019,customers!A:J,10,0)</f>
        <v>Premium</v>
      </c>
    </row>
    <row r="4020" spans="1:17" x14ac:dyDescent="0.3">
      <c r="A4020" t="s">
        <v>5111</v>
      </c>
      <c r="B4020" s="1">
        <v>45246</v>
      </c>
      <c r="C4020" t="s">
        <v>485</v>
      </c>
      <c r="D4020" t="s">
        <v>486</v>
      </c>
      <c r="E4020" t="s">
        <v>27</v>
      </c>
      <c r="F4020" t="s">
        <v>52</v>
      </c>
      <c r="G4020" t="s">
        <v>235</v>
      </c>
      <c r="H4020">
        <v>7</v>
      </c>
      <c r="I4020">
        <v>411.03</v>
      </c>
      <c r="J4020">
        <v>0</v>
      </c>
      <c r="K4020">
        <v>2877.21</v>
      </c>
      <c r="L4020">
        <v>-349.53</v>
      </c>
      <c r="M4020">
        <f t="shared" si="188"/>
        <v>2877.21</v>
      </c>
      <c r="N4020" t="str">
        <f t="shared" si="186"/>
        <v>Q4</v>
      </c>
      <c r="O4020" s="2">
        <f t="shared" si="187"/>
        <v>-12.148226928169997</v>
      </c>
      <c r="P4020" t="str">
        <f>VLOOKUP(retail_sales_2023!C4020,customers!A:J,5,)</f>
        <v>Lucknow</v>
      </c>
      <c r="Q4020" t="str">
        <f>VLOOKUP(C4020,customers!A:J,10,0)</f>
        <v>Premium</v>
      </c>
    </row>
    <row r="4021" spans="1:17" x14ac:dyDescent="0.3">
      <c r="A4021" t="s">
        <v>5112</v>
      </c>
      <c r="B4021" s="1">
        <v>45089</v>
      </c>
      <c r="C4021" t="s">
        <v>450</v>
      </c>
      <c r="D4021" t="s">
        <v>451</v>
      </c>
      <c r="E4021" t="s">
        <v>21</v>
      </c>
      <c r="F4021" t="s">
        <v>22</v>
      </c>
      <c r="G4021" t="s">
        <v>516</v>
      </c>
      <c r="H4021">
        <v>3</v>
      </c>
      <c r="I4021">
        <v>12893.08</v>
      </c>
      <c r="J4021">
        <v>0</v>
      </c>
      <c r="K4021">
        <v>38679.24</v>
      </c>
      <c r="L4021">
        <v>6777.22</v>
      </c>
      <c r="M4021">
        <f t="shared" si="188"/>
        <v>38679.24</v>
      </c>
      <c r="N4021" t="str">
        <f t="shared" si="186"/>
        <v>Q2</v>
      </c>
      <c r="O4021" s="2">
        <f t="shared" si="187"/>
        <v>17.521595563925249</v>
      </c>
      <c r="P4021" t="str">
        <f>VLOOKUP(retail_sales_2023!C4021,customers!A:J,5,)</f>
        <v>Bhubaneswar</v>
      </c>
      <c r="Q4021" t="str">
        <f>VLOOKUP(C4021,customers!A:J,10,0)</f>
        <v>Regular</v>
      </c>
    </row>
    <row r="4022" spans="1:17" x14ac:dyDescent="0.3">
      <c r="A4022" t="s">
        <v>5113</v>
      </c>
      <c r="B4022" s="1">
        <v>45206</v>
      </c>
      <c r="C4022" t="s">
        <v>2307</v>
      </c>
      <c r="D4022" t="s">
        <v>2308</v>
      </c>
      <c r="E4022" t="s">
        <v>27</v>
      </c>
      <c r="F4022" t="s">
        <v>52</v>
      </c>
      <c r="G4022" t="s">
        <v>268</v>
      </c>
      <c r="H4022">
        <v>9</v>
      </c>
      <c r="I4022">
        <v>690.51</v>
      </c>
      <c r="J4022">
        <v>0.1</v>
      </c>
      <c r="K4022">
        <v>5593.13</v>
      </c>
      <c r="L4022">
        <v>537.11</v>
      </c>
      <c r="M4022">
        <f t="shared" si="188"/>
        <v>5593.1310000000003</v>
      </c>
      <c r="N4022" t="str">
        <f t="shared" si="186"/>
        <v>Q4</v>
      </c>
      <c r="O4022" s="2">
        <f t="shared" si="187"/>
        <v>9.6030308610742097</v>
      </c>
      <c r="P4022" t="str">
        <f>VLOOKUP(retail_sales_2023!C4022,customers!A:J,5,)</f>
        <v>Delhi</v>
      </c>
      <c r="Q4022" t="str">
        <f>VLOOKUP(C4022,customers!A:J,10,0)</f>
        <v>Premium</v>
      </c>
    </row>
    <row r="4023" spans="1:17" x14ac:dyDescent="0.3">
      <c r="A4023" t="s">
        <v>5114</v>
      </c>
      <c r="B4023" s="1">
        <v>44993</v>
      </c>
      <c r="C4023" t="s">
        <v>409</v>
      </c>
      <c r="D4023" t="s">
        <v>410</v>
      </c>
      <c r="E4023" t="s">
        <v>21</v>
      </c>
      <c r="F4023" t="s">
        <v>22</v>
      </c>
      <c r="G4023" t="s">
        <v>516</v>
      </c>
      <c r="H4023">
        <v>2</v>
      </c>
      <c r="I4023">
        <v>13430.28</v>
      </c>
      <c r="J4023">
        <v>0.15</v>
      </c>
      <c r="K4023">
        <v>22831.48</v>
      </c>
      <c r="L4023">
        <v>5556.29</v>
      </c>
      <c r="M4023">
        <f t="shared" si="188"/>
        <v>22831.475999999999</v>
      </c>
      <c r="N4023" t="str">
        <f t="shared" si="186"/>
        <v>Q1</v>
      </c>
      <c r="O4023" s="2">
        <f t="shared" si="187"/>
        <v>24.336092097402361</v>
      </c>
      <c r="P4023" t="str">
        <f>VLOOKUP(retail_sales_2023!C4023,customers!A:J,5,)</f>
        <v>Patna</v>
      </c>
      <c r="Q4023" t="str">
        <f>VLOOKUP(C4023,customers!A:J,10,0)</f>
        <v>Regular</v>
      </c>
    </row>
    <row r="4024" spans="1:17" x14ac:dyDescent="0.3">
      <c r="A4024" t="s">
        <v>5115</v>
      </c>
      <c r="B4024" s="1">
        <v>45122</v>
      </c>
      <c r="C4024" t="s">
        <v>1758</v>
      </c>
      <c r="D4024" t="s">
        <v>1759</v>
      </c>
      <c r="E4024" t="s">
        <v>15</v>
      </c>
      <c r="F4024" t="s">
        <v>43</v>
      </c>
      <c r="G4024" t="s">
        <v>154</v>
      </c>
      <c r="H4024">
        <v>2</v>
      </c>
      <c r="I4024">
        <v>51728.01</v>
      </c>
      <c r="J4024">
        <v>0.25</v>
      </c>
      <c r="K4024">
        <v>77592.009999999995</v>
      </c>
      <c r="L4024">
        <v>6930.5</v>
      </c>
      <c r="M4024">
        <f t="shared" si="188"/>
        <v>77592.014999999999</v>
      </c>
      <c r="N4024" t="str">
        <f t="shared" si="186"/>
        <v>Q3</v>
      </c>
      <c r="O4024" s="2">
        <f t="shared" si="187"/>
        <v>8.9319763723094692</v>
      </c>
      <c r="P4024" t="str">
        <f>VLOOKUP(retail_sales_2023!C4024,customers!A:J,5,)</f>
        <v>Kochi</v>
      </c>
      <c r="Q4024" t="str">
        <f>VLOOKUP(C4024,customers!A:J,10,0)</f>
        <v>Premium</v>
      </c>
    </row>
    <row r="4025" spans="1:17" x14ac:dyDescent="0.3">
      <c r="A4025" t="s">
        <v>5116</v>
      </c>
      <c r="B4025" s="1">
        <v>45017</v>
      </c>
      <c r="C4025" t="s">
        <v>1028</v>
      </c>
      <c r="D4025" t="s">
        <v>1029</v>
      </c>
      <c r="E4025" t="s">
        <v>21</v>
      </c>
      <c r="F4025" t="s">
        <v>81</v>
      </c>
      <c r="G4025" t="s">
        <v>150</v>
      </c>
      <c r="H4025">
        <v>0</v>
      </c>
      <c r="I4025">
        <v>1600.99</v>
      </c>
      <c r="J4025">
        <v>0</v>
      </c>
      <c r="K4025">
        <v>0</v>
      </c>
      <c r="L4025">
        <v>0</v>
      </c>
      <c r="M4025">
        <f t="shared" si="188"/>
        <v>0</v>
      </c>
      <c r="N4025" t="str">
        <f t="shared" si="186"/>
        <v>Q2</v>
      </c>
      <c r="O4025" s="2">
        <v>0</v>
      </c>
      <c r="P4025" t="str">
        <f>VLOOKUP(retail_sales_2023!C4025,customers!A:J,5,)</f>
        <v>Bhubaneswar</v>
      </c>
      <c r="Q4025" t="str">
        <f>VLOOKUP(C4025,customers!A:J,10,0)</f>
        <v>Regular</v>
      </c>
    </row>
    <row r="4026" spans="1:17" x14ac:dyDescent="0.3">
      <c r="A4026" t="s">
        <v>5117</v>
      </c>
      <c r="B4026" s="1">
        <v>45060</v>
      </c>
      <c r="C4026" t="s">
        <v>67</v>
      </c>
      <c r="D4026" t="s">
        <v>68</v>
      </c>
      <c r="E4026" t="s">
        <v>33</v>
      </c>
      <c r="F4026" t="s">
        <v>52</v>
      </c>
      <c r="G4026" t="s">
        <v>235</v>
      </c>
      <c r="H4026">
        <v>8</v>
      </c>
      <c r="I4026">
        <v>349.62</v>
      </c>
      <c r="J4026">
        <v>0.05</v>
      </c>
      <c r="K4026">
        <v>2657.11</v>
      </c>
      <c r="L4026">
        <v>183.02</v>
      </c>
      <c r="M4026">
        <f t="shared" si="188"/>
        <v>2657.1120000000001</v>
      </c>
      <c r="N4026" t="str">
        <f t="shared" si="186"/>
        <v>Q2</v>
      </c>
      <c r="O4026" s="2">
        <f t="shared" si="187"/>
        <v>6.8879346357508728</v>
      </c>
      <c r="P4026" t="str">
        <f>VLOOKUP(retail_sales_2023!C4026,customers!A:J,5,)</f>
        <v>Surat</v>
      </c>
      <c r="Q4026" t="str">
        <f>VLOOKUP(C4026,customers!A:J,10,0)</f>
        <v>Premium</v>
      </c>
    </row>
    <row r="4027" spans="1:17" x14ac:dyDescent="0.3">
      <c r="A4027" t="s">
        <v>5118</v>
      </c>
      <c r="B4027" s="1">
        <v>45020</v>
      </c>
      <c r="C4027" t="s">
        <v>1878</v>
      </c>
      <c r="D4027" t="s">
        <v>1879</v>
      </c>
      <c r="E4027" t="s">
        <v>33</v>
      </c>
      <c r="F4027" t="s">
        <v>22</v>
      </c>
      <c r="G4027" t="s">
        <v>146</v>
      </c>
      <c r="H4027">
        <v>3</v>
      </c>
      <c r="I4027">
        <v>44366.36</v>
      </c>
      <c r="J4027">
        <v>0</v>
      </c>
      <c r="K4027">
        <v>133099.07999999999</v>
      </c>
      <c r="L4027">
        <v>40323.68</v>
      </c>
      <c r="M4027">
        <f t="shared" si="188"/>
        <v>133099.08000000002</v>
      </c>
      <c r="N4027" t="str">
        <f t="shared" si="186"/>
        <v>Q2</v>
      </c>
      <c r="O4027" s="2">
        <f t="shared" si="187"/>
        <v>30.295987019594726</v>
      </c>
      <c r="P4027" t="str">
        <f>VLOOKUP(retail_sales_2023!C4027,customers!A:J,5,)</f>
        <v>Mumbai</v>
      </c>
      <c r="Q4027" t="str">
        <f>VLOOKUP(C4027,customers!A:J,10,0)</f>
        <v>Regular</v>
      </c>
    </row>
    <row r="4028" spans="1:17" x14ac:dyDescent="0.3">
      <c r="A4028" t="s">
        <v>5119</v>
      </c>
      <c r="B4028" s="1">
        <v>45214</v>
      </c>
      <c r="C4028" t="s">
        <v>41</v>
      </c>
      <c r="D4028" t="s">
        <v>42</v>
      </c>
      <c r="E4028" t="s">
        <v>15</v>
      </c>
      <c r="F4028" t="s">
        <v>81</v>
      </c>
      <c r="G4028" t="s">
        <v>333</v>
      </c>
      <c r="H4028">
        <v>2</v>
      </c>
      <c r="I4028">
        <v>2380.6799999999998</v>
      </c>
      <c r="J4028">
        <v>0</v>
      </c>
      <c r="K4028">
        <v>4761.3599999999997</v>
      </c>
      <c r="L4028">
        <v>1493.86</v>
      </c>
      <c r="M4028">
        <f t="shared" si="188"/>
        <v>4761.3599999999997</v>
      </c>
      <c r="N4028" t="str">
        <f t="shared" si="186"/>
        <v>Q4</v>
      </c>
      <c r="O4028" s="2">
        <f t="shared" si="187"/>
        <v>31.37464925987533</v>
      </c>
      <c r="P4028" t="str">
        <f>VLOOKUP(retail_sales_2023!C4028,customers!A:J,5,)</f>
        <v>Kochi</v>
      </c>
      <c r="Q4028" t="str">
        <f>VLOOKUP(C4028,customers!A:J,10,0)</f>
        <v>Regular</v>
      </c>
    </row>
    <row r="4029" spans="1:17" x14ac:dyDescent="0.3">
      <c r="A4029" t="s">
        <v>5120</v>
      </c>
      <c r="B4029" s="1">
        <v>45122</v>
      </c>
      <c r="C4029" t="s">
        <v>883</v>
      </c>
      <c r="D4029" t="s">
        <v>884</v>
      </c>
      <c r="E4029" t="s">
        <v>21</v>
      </c>
      <c r="F4029" t="s">
        <v>28</v>
      </c>
      <c r="G4029" t="s">
        <v>61</v>
      </c>
      <c r="H4029">
        <v>2</v>
      </c>
      <c r="I4029">
        <v>3445.06</v>
      </c>
      <c r="J4029">
        <v>0.15</v>
      </c>
      <c r="K4029">
        <v>5856.6</v>
      </c>
      <c r="L4029">
        <v>954.92</v>
      </c>
      <c r="M4029">
        <f t="shared" si="188"/>
        <v>5856.6019999999999</v>
      </c>
      <c r="N4029" t="str">
        <f t="shared" si="186"/>
        <v>Q3</v>
      </c>
      <c r="O4029" s="2">
        <f t="shared" si="187"/>
        <v>16.305023392411975</v>
      </c>
      <c r="P4029" t="str">
        <f>VLOOKUP(retail_sales_2023!C4029,customers!A:J,5,)</f>
        <v>Bhubaneswar</v>
      </c>
      <c r="Q4029" t="str">
        <f>VLOOKUP(C4029,customers!A:J,10,0)</f>
        <v>Regular</v>
      </c>
    </row>
    <row r="4030" spans="1:17" x14ac:dyDescent="0.3">
      <c r="A4030" t="s">
        <v>5121</v>
      </c>
      <c r="B4030" s="1">
        <v>45267</v>
      </c>
      <c r="C4030" t="s">
        <v>25</v>
      </c>
      <c r="D4030" t="s">
        <v>26</v>
      </c>
      <c r="E4030" t="s">
        <v>27</v>
      </c>
      <c r="F4030" t="s">
        <v>28</v>
      </c>
      <c r="G4030" t="s">
        <v>280</v>
      </c>
      <c r="H4030">
        <v>1</v>
      </c>
      <c r="I4030">
        <v>7809.22</v>
      </c>
      <c r="J4030">
        <v>0.15</v>
      </c>
      <c r="K4030">
        <v>6637.84</v>
      </c>
      <c r="L4030">
        <v>1821.73</v>
      </c>
      <c r="M4030">
        <f t="shared" si="188"/>
        <v>6637.8370000000004</v>
      </c>
      <c r="N4030" t="str">
        <f t="shared" si="186"/>
        <v>Q4</v>
      </c>
      <c r="O4030" s="2">
        <f t="shared" si="187"/>
        <v>27.444620539211549</v>
      </c>
      <c r="P4030" t="str">
        <f>VLOOKUP(retail_sales_2023!C4030,customers!A:J,5,)</f>
        <v>Delhi</v>
      </c>
      <c r="Q4030" t="str">
        <f>VLOOKUP(C4030,customers!A:J,10,0)</f>
        <v>Premium</v>
      </c>
    </row>
    <row r="4031" spans="1:17" x14ac:dyDescent="0.3">
      <c r="A4031" t="s">
        <v>5122</v>
      </c>
      <c r="B4031" s="1">
        <v>45117</v>
      </c>
      <c r="C4031" t="s">
        <v>176</v>
      </c>
      <c r="D4031" t="s">
        <v>177</v>
      </c>
      <c r="E4031" t="s">
        <v>15</v>
      </c>
      <c r="F4031" t="s">
        <v>52</v>
      </c>
      <c r="G4031" t="s">
        <v>268</v>
      </c>
      <c r="H4031">
        <v>8</v>
      </c>
      <c r="I4031">
        <v>627.14</v>
      </c>
      <c r="J4031">
        <v>0.05</v>
      </c>
      <c r="K4031">
        <v>4766.26</v>
      </c>
      <c r="L4031">
        <v>279.25</v>
      </c>
      <c r="M4031">
        <f t="shared" si="188"/>
        <v>4766.2640000000001</v>
      </c>
      <c r="N4031" t="str">
        <f t="shared" si="186"/>
        <v>Q3</v>
      </c>
      <c r="O4031" s="2">
        <f t="shared" si="187"/>
        <v>5.8588914578726294</v>
      </c>
      <c r="P4031" t="str">
        <f>VLOOKUP(retail_sales_2023!C4031,customers!A:J,5,)</f>
        <v>Hyderabad</v>
      </c>
      <c r="Q4031" t="str">
        <f>VLOOKUP(C4031,customers!A:J,10,0)</f>
        <v>Premium</v>
      </c>
    </row>
    <row r="4032" spans="1:17" x14ac:dyDescent="0.3">
      <c r="A4032" t="s">
        <v>5123</v>
      </c>
      <c r="B4032" s="1">
        <v>45204</v>
      </c>
      <c r="C4032" t="s">
        <v>829</v>
      </c>
      <c r="D4032" t="s">
        <v>830</v>
      </c>
      <c r="E4032" t="s">
        <v>15</v>
      </c>
      <c r="F4032" t="s">
        <v>38</v>
      </c>
      <c r="G4032" t="s">
        <v>395</v>
      </c>
      <c r="H4032">
        <v>2</v>
      </c>
      <c r="I4032">
        <v>2695.79</v>
      </c>
      <c r="J4032">
        <v>0.15</v>
      </c>
      <c r="K4032">
        <v>4582.84</v>
      </c>
      <c r="L4032">
        <v>1341.07</v>
      </c>
      <c r="M4032">
        <f t="shared" si="188"/>
        <v>4582.8429999999998</v>
      </c>
      <c r="N4032" t="str">
        <f t="shared" si="186"/>
        <v>Q4</v>
      </c>
      <c r="O4032" s="2">
        <f t="shared" si="187"/>
        <v>29.262858838624084</v>
      </c>
      <c r="P4032" t="str">
        <f>VLOOKUP(retail_sales_2023!C4032,customers!A:J,5,)</f>
        <v>Chennai</v>
      </c>
      <c r="Q4032" t="str">
        <f>VLOOKUP(C4032,customers!A:J,10,0)</f>
        <v>Regular</v>
      </c>
    </row>
    <row r="4033" spans="1:17" x14ac:dyDescent="0.3">
      <c r="A4033" t="s">
        <v>5124</v>
      </c>
      <c r="B4033" s="1">
        <v>44975</v>
      </c>
      <c r="C4033" t="s">
        <v>983</v>
      </c>
      <c r="D4033" t="s">
        <v>984</v>
      </c>
      <c r="E4033" t="s">
        <v>21</v>
      </c>
      <c r="F4033" t="s">
        <v>22</v>
      </c>
      <c r="G4033" t="s">
        <v>315</v>
      </c>
      <c r="H4033">
        <v>2</v>
      </c>
      <c r="I4033">
        <v>38437.910000000003</v>
      </c>
      <c r="J4033">
        <v>0</v>
      </c>
      <c r="K4033">
        <v>76875.820000000007</v>
      </c>
      <c r="L4033">
        <v>22429.06</v>
      </c>
      <c r="M4033">
        <f t="shared" si="188"/>
        <v>76875.820000000007</v>
      </c>
      <c r="N4033" t="str">
        <f t="shared" si="186"/>
        <v>Q1</v>
      </c>
      <c r="O4033" s="2">
        <f t="shared" si="187"/>
        <v>29.175701800644205</v>
      </c>
      <c r="P4033" t="str">
        <f>VLOOKUP(retail_sales_2023!C4033,customers!A:J,5,)</f>
        <v>Patna</v>
      </c>
      <c r="Q4033" t="str">
        <f>VLOOKUP(C4033,customers!A:J,10,0)</f>
        <v>Premium</v>
      </c>
    </row>
    <row r="4034" spans="1:17" x14ac:dyDescent="0.3">
      <c r="A4034" t="s">
        <v>5125</v>
      </c>
      <c r="B4034" s="1">
        <v>44952</v>
      </c>
      <c r="C4034" t="s">
        <v>1784</v>
      </c>
      <c r="D4034" t="s">
        <v>1785</v>
      </c>
      <c r="E4034" t="s">
        <v>21</v>
      </c>
      <c r="F4034" t="s">
        <v>16</v>
      </c>
      <c r="G4034" t="s">
        <v>171</v>
      </c>
      <c r="H4034">
        <v>4</v>
      </c>
      <c r="I4034">
        <v>568.47</v>
      </c>
      <c r="J4034">
        <v>0.2</v>
      </c>
      <c r="K4034">
        <v>1819.1</v>
      </c>
      <c r="L4034">
        <v>702.02</v>
      </c>
      <c r="M4034">
        <f t="shared" si="188"/>
        <v>1819.1040000000003</v>
      </c>
      <c r="N4034" t="str">
        <f t="shared" si="186"/>
        <v>Q1</v>
      </c>
      <c r="O4034" s="2">
        <f t="shared" si="187"/>
        <v>38.591611236325654</v>
      </c>
      <c r="P4034" t="str">
        <f>VLOOKUP(retail_sales_2023!C4034,customers!A:J,5,)</f>
        <v>Bhubaneswar</v>
      </c>
      <c r="Q4034" t="str">
        <f>VLOOKUP(C4034,customers!A:J,10,0)</f>
        <v>Premium</v>
      </c>
    </row>
    <row r="4035" spans="1:17" x14ac:dyDescent="0.3">
      <c r="A4035" t="s">
        <v>5126</v>
      </c>
      <c r="B4035" s="1">
        <v>45104</v>
      </c>
      <c r="C4035" t="s">
        <v>1192</v>
      </c>
      <c r="D4035" t="s">
        <v>1193</v>
      </c>
      <c r="E4035" t="s">
        <v>33</v>
      </c>
      <c r="F4035" t="s">
        <v>52</v>
      </c>
      <c r="G4035" t="s">
        <v>937</v>
      </c>
      <c r="H4035">
        <v>8</v>
      </c>
      <c r="I4035">
        <v>432.91</v>
      </c>
      <c r="J4035">
        <v>0.3</v>
      </c>
      <c r="K4035">
        <v>2424.3000000000002</v>
      </c>
      <c r="L4035">
        <v>184.29</v>
      </c>
      <c r="M4035">
        <f t="shared" si="188"/>
        <v>2424.2959999999998</v>
      </c>
      <c r="N4035" t="str">
        <f t="shared" ref="N4035:N4098" si="189">"Q"&amp;ROUNDUP(MONTH(B4035)/3,0)</f>
        <v>Q2</v>
      </c>
      <c r="O4035" s="2">
        <f t="shared" ref="O4035:O4098" si="190">(L4035/K4035)*100</f>
        <v>7.6017819576785035</v>
      </c>
      <c r="P4035" t="str">
        <f>VLOOKUP(retail_sales_2023!C4035,customers!A:J,5,)</f>
        <v>Ahmedabad</v>
      </c>
      <c r="Q4035" t="str">
        <f>VLOOKUP(C4035,customers!A:J,10,0)</f>
        <v>Regular</v>
      </c>
    </row>
    <row r="4036" spans="1:17" x14ac:dyDescent="0.3">
      <c r="A4036" t="s">
        <v>5127</v>
      </c>
      <c r="B4036" s="1">
        <v>44961</v>
      </c>
      <c r="C4036" t="s">
        <v>1292</v>
      </c>
      <c r="D4036" t="s">
        <v>1293</v>
      </c>
      <c r="E4036" t="s">
        <v>15</v>
      </c>
      <c r="F4036" t="s">
        <v>81</v>
      </c>
      <c r="G4036" t="s">
        <v>370</v>
      </c>
      <c r="H4036">
        <v>3</v>
      </c>
      <c r="I4036">
        <v>4353.58</v>
      </c>
      <c r="J4036">
        <v>0.1</v>
      </c>
      <c r="K4036">
        <v>11754.67</v>
      </c>
      <c r="L4036">
        <v>4545.8599999999997</v>
      </c>
      <c r="M4036">
        <f t="shared" si="188"/>
        <v>11754.665999999999</v>
      </c>
      <c r="N4036" t="str">
        <f t="shared" si="189"/>
        <v>Q1</v>
      </c>
      <c r="O4036" s="2">
        <f t="shared" si="190"/>
        <v>38.672799831896597</v>
      </c>
      <c r="P4036" t="str">
        <f>VLOOKUP(retail_sales_2023!C4036,customers!A:J,5,)</f>
        <v>Hyderabad</v>
      </c>
      <c r="Q4036" t="str">
        <f>VLOOKUP(C4036,customers!A:J,10,0)</f>
        <v>Premium</v>
      </c>
    </row>
    <row r="4037" spans="1:17" x14ac:dyDescent="0.3">
      <c r="A4037" t="s">
        <v>5128</v>
      </c>
      <c r="B4037" s="1">
        <v>45175</v>
      </c>
      <c r="C4037" t="s">
        <v>2687</v>
      </c>
      <c r="D4037" t="s">
        <v>2688</v>
      </c>
      <c r="E4037" t="s">
        <v>33</v>
      </c>
      <c r="F4037" t="s">
        <v>28</v>
      </c>
      <c r="G4037" t="s">
        <v>29</v>
      </c>
      <c r="H4037">
        <v>3</v>
      </c>
      <c r="I4037">
        <v>7347.12</v>
      </c>
      <c r="J4037">
        <v>0.05</v>
      </c>
      <c r="K4037">
        <v>20939.29</v>
      </c>
      <c r="L4037">
        <v>5670.71</v>
      </c>
      <c r="M4037">
        <f t="shared" ref="M4037:M4100" si="191">H4037*I4037*(1-J4037)</f>
        <v>20939.292000000001</v>
      </c>
      <c r="N4037" t="str">
        <f t="shared" si="189"/>
        <v>Q3</v>
      </c>
      <c r="O4037" s="2">
        <f t="shared" si="190"/>
        <v>27.081672778780941</v>
      </c>
      <c r="P4037" t="str">
        <f>VLOOKUP(retail_sales_2023!C4037,customers!A:J,5,)</f>
        <v>Surat</v>
      </c>
      <c r="Q4037" t="str">
        <f>VLOOKUP(C4037,customers!A:J,10,0)</f>
        <v>Regular</v>
      </c>
    </row>
    <row r="4038" spans="1:17" x14ac:dyDescent="0.3">
      <c r="A4038" t="s">
        <v>5129</v>
      </c>
      <c r="B4038" s="1">
        <v>45199</v>
      </c>
      <c r="C4038" t="s">
        <v>167</v>
      </c>
      <c r="D4038" t="s">
        <v>168</v>
      </c>
      <c r="E4038" t="s">
        <v>33</v>
      </c>
      <c r="F4038" t="s">
        <v>81</v>
      </c>
      <c r="G4038" t="s">
        <v>150</v>
      </c>
      <c r="H4038">
        <v>2</v>
      </c>
      <c r="I4038">
        <v>3312.23</v>
      </c>
      <c r="J4038">
        <v>0</v>
      </c>
      <c r="K4038">
        <v>6624.46</v>
      </c>
      <c r="L4038">
        <v>1883.91</v>
      </c>
      <c r="M4038">
        <f t="shared" si="191"/>
        <v>6624.46</v>
      </c>
      <c r="N4038" t="str">
        <f t="shared" si="189"/>
        <v>Q3</v>
      </c>
      <c r="O4038" s="2">
        <f t="shared" si="190"/>
        <v>28.438695380453655</v>
      </c>
      <c r="P4038" t="str">
        <f>VLOOKUP(retail_sales_2023!C4038,customers!A:J,5,)</f>
        <v>Surat</v>
      </c>
      <c r="Q4038" t="str">
        <f>VLOOKUP(C4038,customers!A:J,10,0)</f>
        <v>Regular</v>
      </c>
    </row>
    <row r="4039" spans="1:17" x14ac:dyDescent="0.3">
      <c r="A4039" t="s">
        <v>5130</v>
      </c>
      <c r="B4039" s="1">
        <v>45118</v>
      </c>
      <c r="C4039" t="s">
        <v>1006</v>
      </c>
      <c r="D4039" t="s">
        <v>1007</v>
      </c>
      <c r="E4039" t="s">
        <v>15</v>
      </c>
      <c r="F4039" t="s">
        <v>38</v>
      </c>
      <c r="G4039" t="s">
        <v>90</v>
      </c>
      <c r="H4039">
        <v>4</v>
      </c>
      <c r="I4039">
        <v>1666.45</v>
      </c>
      <c r="J4039">
        <v>0.15</v>
      </c>
      <c r="K4039">
        <v>5665.93</v>
      </c>
      <c r="L4039">
        <v>1598.39</v>
      </c>
      <c r="M4039">
        <f t="shared" si="191"/>
        <v>5665.93</v>
      </c>
      <c r="N4039" t="str">
        <f t="shared" si="189"/>
        <v>Q3</v>
      </c>
      <c r="O4039" s="2">
        <f t="shared" si="190"/>
        <v>28.210549724405347</v>
      </c>
      <c r="P4039" t="str">
        <f>VLOOKUP(retail_sales_2023!C4039,customers!A:J,5,)</f>
        <v>Hyderabad</v>
      </c>
      <c r="Q4039" t="str">
        <f>VLOOKUP(C4039,customers!A:J,10,0)</f>
        <v>Regular</v>
      </c>
    </row>
    <row r="4040" spans="1:17" x14ac:dyDescent="0.3">
      <c r="A4040" t="s">
        <v>5131</v>
      </c>
      <c r="B4040" s="1">
        <v>44985</v>
      </c>
      <c r="C4040" t="s">
        <v>1841</v>
      </c>
      <c r="D4040" t="s">
        <v>1842</v>
      </c>
      <c r="E4040" t="s">
        <v>33</v>
      </c>
      <c r="F4040" t="s">
        <v>22</v>
      </c>
      <c r="G4040" t="s">
        <v>182</v>
      </c>
      <c r="H4040">
        <v>3</v>
      </c>
      <c r="I4040">
        <v>9848.23</v>
      </c>
      <c r="J4040">
        <v>0.2</v>
      </c>
      <c r="K4040">
        <v>23635.75</v>
      </c>
      <c r="L4040">
        <v>5529.98</v>
      </c>
      <c r="M4040">
        <f t="shared" si="191"/>
        <v>23635.752</v>
      </c>
      <c r="N4040" t="str">
        <f t="shared" si="189"/>
        <v>Q1</v>
      </c>
      <c r="O4040" s="2">
        <f t="shared" si="190"/>
        <v>23.396676644489808</v>
      </c>
      <c r="P4040" t="str">
        <f>VLOOKUP(retail_sales_2023!C4040,customers!A:J,5,)</f>
        <v>Nagpur</v>
      </c>
      <c r="Q4040" t="str">
        <f>VLOOKUP(C4040,customers!A:J,10,0)</f>
        <v>Premium</v>
      </c>
    </row>
    <row r="4041" spans="1:17" x14ac:dyDescent="0.3">
      <c r="A4041" t="s">
        <v>5132</v>
      </c>
      <c r="B4041" s="1">
        <v>45125</v>
      </c>
      <c r="C4041" t="s">
        <v>251</v>
      </c>
      <c r="D4041" t="s">
        <v>252</v>
      </c>
      <c r="E4041" t="s">
        <v>15</v>
      </c>
      <c r="F4041" t="s">
        <v>81</v>
      </c>
      <c r="G4041" t="s">
        <v>101</v>
      </c>
      <c r="H4041">
        <v>2</v>
      </c>
      <c r="I4041">
        <v>420.79</v>
      </c>
      <c r="J4041">
        <v>0.05</v>
      </c>
      <c r="K4041">
        <v>799.5</v>
      </c>
      <c r="L4041">
        <v>184.84</v>
      </c>
      <c r="M4041">
        <f t="shared" si="191"/>
        <v>799.50099999999998</v>
      </c>
      <c r="N4041" t="str">
        <f t="shared" si="189"/>
        <v>Q3</v>
      </c>
      <c r="O4041" s="2">
        <f t="shared" si="190"/>
        <v>23.11944965603502</v>
      </c>
      <c r="P4041" t="str">
        <f>VLOOKUP(retail_sales_2023!C4041,customers!A:J,5,)</f>
        <v>Chennai</v>
      </c>
      <c r="Q4041" t="str">
        <f>VLOOKUP(C4041,customers!A:J,10,0)</f>
        <v>Occasional</v>
      </c>
    </row>
    <row r="4042" spans="1:17" x14ac:dyDescent="0.3">
      <c r="A4042" t="s">
        <v>5133</v>
      </c>
      <c r="B4042" s="1">
        <v>45097</v>
      </c>
      <c r="C4042" t="s">
        <v>826</v>
      </c>
      <c r="D4042" t="s">
        <v>827</v>
      </c>
      <c r="E4042" t="s">
        <v>33</v>
      </c>
      <c r="F4042" t="s">
        <v>52</v>
      </c>
      <c r="G4042" t="s">
        <v>53</v>
      </c>
      <c r="H4042">
        <v>7</v>
      </c>
      <c r="I4042">
        <v>210.35</v>
      </c>
      <c r="J4042">
        <v>0</v>
      </c>
      <c r="K4042">
        <v>1472.45</v>
      </c>
      <c r="L4042">
        <v>100.73</v>
      </c>
      <c r="M4042">
        <f t="shared" si="191"/>
        <v>1472.45</v>
      </c>
      <c r="N4042" t="str">
        <f t="shared" si="189"/>
        <v>Q2</v>
      </c>
      <c r="O4042" s="2">
        <f t="shared" si="190"/>
        <v>6.8409793201806508</v>
      </c>
      <c r="P4042" t="str">
        <f>VLOOKUP(retail_sales_2023!C4042,customers!A:J,5,)</f>
        <v>Mumbai</v>
      </c>
      <c r="Q4042" t="str">
        <f>VLOOKUP(C4042,customers!A:J,10,0)</f>
        <v>Premium</v>
      </c>
    </row>
    <row r="4043" spans="1:17" x14ac:dyDescent="0.3">
      <c r="A4043" t="s">
        <v>5134</v>
      </c>
      <c r="B4043" s="1">
        <v>45143</v>
      </c>
      <c r="C4043" t="s">
        <v>187</v>
      </c>
      <c r="D4043" t="s">
        <v>188</v>
      </c>
      <c r="E4043" t="s">
        <v>33</v>
      </c>
      <c r="F4043" t="s">
        <v>16</v>
      </c>
      <c r="G4043" t="s">
        <v>898</v>
      </c>
      <c r="H4043">
        <v>3</v>
      </c>
      <c r="I4043">
        <v>653.36</v>
      </c>
      <c r="J4043">
        <v>0.05</v>
      </c>
      <c r="K4043">
        <v>1862.08</v>
      </c>
      <c r="L4043">
        <v>511.52</v>
      </c>
      <c r="M4043">
        <f t="shared" si="191"/>
        <v>1862.0759999999998</v>
      </c>
      <c r="N4043" t="str">
        <f t="shared" si="189"/>
        <v>Q3</v>
      </c>
      <c r="O4043" s="2">
        <f t="shared" si="190"/>
        <v>27.4703557312253</v>
      </c>
      <c r="P4043" t="str">
        <f>VLOOKUP(retail_sales_2023!C4043,customers!A:J,5,)</f>
        <v>Pune</v>
      </c>
      <c r="Q4043" t="str">
        <f>VLOOKUP(C4043,customers!A:J,10,0)</f>
        <v>Regular</v>
      </c>
    </row>
    <row r="4044" spans="1:17" x14ac:dyDescent="0.3">
      <c r="A4044" t="s">
        <v>5135</v>
      </c>
      <c r="B4044" s="1">
        <v>44987</v>
      </c>
      <c r="C4044" t="s">
        <v>1919</v>
      </c>
      <c r="D4044" t="s">
        <v>1920</v>
      </c>
      <c r="E4044" t="s">
        <v>15</v>
      </c>
      <c r="F4044" t="s">
        <v>81</v>
      </c>
      <c r="G4044" t="s">
        <v>370</v>
      </c>
      <c r="H4044">
        <v>2</v>
      </c>
      <c r="I4044">
        <v>4600.1499999999996</v>
      </c>
      <c r="J4044">
        <v>0.25</v>
      </c>
      <c r="K4044">
        <v>6900.22</v>
      </c>
      <c r="L4044">
        <v>2078.8000000000002</v>
      </c>
      <c r="M4044">
        <f t="shared" si="191"/>
        <v>6900.2249999999995</v>
      </c>
      <c r="N4044" t="str">
        <f t="shared" si="189"/>
        <v>Q1</v>
      </c>
      <c r="O4044" s="2">
        <f t="shared" si="190"/>
        <v>30.126575674398786</v>
      </c>
      <c r="P4044" t="str">
        <f>VLOOKUP(retail_sales_2023!C4044,customers!A:J,5,)</f>
        <v>Bengaluru</v>
      </c>
      <c r="Q4044" t="str">
        <f>VLOOKUP(C4044,customers!A:J,10,0)</f>
        <v>Regular</v>
      </c>
    </row>
    <row r="4045" spans="1:17" x14ac:dyDescent="0.3">
      <c r="A4045" t="s">
        <v>5136</v>
      </c>
      <c r="B4045" s="1">
        <v>45278</v>
      </c>
      <c r="C4045" t="s">
        <v>678</v>
      </c>
      <c r="D4045" t="s">
        <v>679</v>
      </c>
      <c r="E4045" t="s">
        <v>27</v>
      </c>
      <c r="F4045" t="s">
        <v>81</v>
      </c>
      <c r="G4045" t="s">
        <v>105</v>
      </c>
      <c r="H4045">
        <v>2</v>
      </c>
      <c r="I4045">
        <v>1583.9</v>
      </c>
      <c r="J4045">
        <v>0.2</v>
      </c>
      <c r="K4045">
        <v>2534.2399999999998</v>
      </c>
      <c r="L4045">
        <v>963.86</v>
      </c>
      <c r="M4045">
        <f t="shared" si="191"/>
        <v>2534.2400000000002</v>
      </c>
      <c r="N4045" t="str">
        <f t="shared" si="189"/>
        <v>Q4</v>
      </c>
      <c r="O4045" s="2">
        <f t="shared" si="190"/>
        <v>38.033493276090667</v>
      </c>
      <c r="P4045" t="str">
        <f>VLOOKUP(retail_sales_2023!C4045,customers!A:J,5,)</f>
        <v>Amritsar</v>
      </c>
      <c r="Q4045" t="str">
        <f>VLOOKUP(C4045,customers!A:J,10,0)</f>
        <v>Premium</v>
      </c>
    </row>
    <row r="4046" spans="1:17" x14ac:dyDescent="0.3">
      <c r="A4046" t="s">
        <v>5137</v>
      </c>
      <c r="B4046" s="1">
        <v>45016</v>
      </c>
      <c r="C4046" t="s">
        <v>1622</v>
      </c>
      <c r="D4046" t="s">
        <v>13093</v>
      </c>
      <c r="E4046" t="s">
        <v>33</v>
      </c>
      <c r="F4046" t="s">
        <v>52</v>
      </c>
      <c r="G4046" t="s">
        <v>169</v>
      </c>
      <c r="H4046">
        <v>4</v>
      </c>
      <c r="I4046">
        <v>424.1</v>
      </c>
      <c r="J4046">
        <v>0.15</v>
      </c>
      <c r="K4046">
        <v>1441.94</v>
      </c>
      <c r="L4046">
        <v>94.35</v>
      </c>
      <c r="M4046">
        <f t="shared" si="191"/>
        <v>1441.94</v>
      </c>
      <c r="N4046" t="str">
        <f t="shared" si="189"/>
        <v>Q1</v>
      </c>
      <c r="O4046" s="2">
        <f t="shared" si="190"/>
        <v>6.5432680971468979</v>
      </c>
      <c r="P4046" t="str">
        <f>VLOOKUP(retail_sales_2023!C4046,customers!A:J,5,)</f>
        <v>Pune</v>
      </c>
      <c r="Q4046" t="str">
        <f>VLOOKUP(C4046,customers!A:J,10,0)</f>
        <v>Regular</v>
      </c>
    </row>
    <row r="4047" spans="1:17" x14ac:dyDescent="0.3">
      <c r="A4047" t="s">
        <v>5138</v>
      </c>
      <c r="B4047" s="1">
        <v>45053</v>
      </c>
      <c r="C4047" t="s">
        <v>425</v>
      </c>
      <c r="D4047" t="s">
        <v>426</v>
      </c>
      <c r="E4047" t="s">
        <v>33</v>
      </c>
      <c r="F4047" t="s">
        <v>38</v>
      </c>
      <c r="G4047" t="s">
        <v>73</v>
      </c>
      <c r="H4047">
        <v>3</v>
      </c>
      <c r="I4047">
        <v>542.32000000000005</v>
      </c>
      <c r="J4047">
        <v>0.05</v>
      </c>
      <c r="K4047">
        <v>1545.61</v>
      </c>
      <c r="L4047">
        <v>389.75</v>
      </c>
      <c r="M4047">
        <f t="shared" si="191"/>
        <v>1545.6119999999999</v>
      </c>
      <c r="N4047" t="str">
        <f t="shared" si="189"/>
        <v>Q2</v>
      </c>
      <c r="O4047" s="2">
        <f t="shared" si="190"/>
        <v>25.216581155660229</v>
      </c>
      <c r="P4047" t="str">
        <f>VLOOKUP(retail_sales_2023!C4047,customers!A:J,5,)</f>
        <v>Nagpur</v>
      </c>
      <c r="Q4047" t="str">
        <f>VLOOKUP(C4047,customers!A:J,10,0)</f>
        <v>Premium</v>
      </c>
    </row>
    <row r="4048" spans="1:17" x14ac:dyDescent="0.3">
      <c r="A4048" t="s">
        <v>5139</v>
      </c>
      <c r="B4048" s="1">
        <v>45205</v>
      </c>
      <c r="C4048" t="s">
        <v>934</v>
      </c>
      <c r="D4048" t="s">
        <v>935</v>
      </c>
      <c r="E4048" t="s">
        <v>21</v>
      </c>
      <c r="F4048" t="s">
        <v>28</v>
      </c>
      <c r="G4048" t="s">
        <v>672</v>
      </c>
      <c r="H4048">
        <v>3</v>
      </c>
      <c r="I4048">
        <v>1576.96</v>
      </c>
      <c r="J4048">
        <v>0.05</v>
      </c>
      <c r="K4048">
        <v>4494.34</v>
      </c>
      <c r="L4048">
        <v>1281.76</v>
      </c>
      <c r="M4048">
        <f t="shared" si="191"/>
        <v>4494.3360000000002</v>
      </c>
      <c r="N4048" t="str">
        <f t="shared" si="189"/>
        <v>Q4</v>
      </c>
      <c r="O4048" s="2">
        <f t="shared" si="190"/>
        <v>28.51942665663924</v>
      </c>
      <c r="P4048" t="str">
        <f>VLOOKUP(retail_sales_2023!C4048,customers!A:J,5,)</f>
        <v>Guwahati</v>
      </c>
      <c r="Q4048" t="str">
        <f>VLOOKUP(C4048,customers!A:J,10,0)</f>
        <v>Occasional</v>
      </c>
    </row>
    <row r="4049" spans="1:17" x14ac:dyDescent="0.3">
      <c r="A4049" t="s">
        <v>5140</v>
      </c>
      <c r="B4049" s="1">
        <v>45176</v>
      </c>
      <c r="C4049" t="s">
        <v>1164</v>
      </c>
      <c r="D4049" t="s">
        <v>1165</v>
      </c>
      <c r="E4049" t="s">
        <v>21</v>
      </c>
      <c r="F4049" t="s">
        <v>81</v>
      </c>
      <c r="G4049" t="s">
        <v>239</v>
      </c>
      <c r="H4049">
        <v>1</v>
      </c>
      <c r="I4049">
        <v>3573.47</v>
      </c>
      <c r="J4049">
        <v>0</v>
      </c>
      <c r="K4049">
        <v>3573.47</v>
      </c>
      <c r="L4049">
        <v>851.17</v>
      </c>
      <c r="M4049">
        <f t="shared" si="191"/>
        <v>3573.47</v>
      </c>
      <c r="N4049" t="str">
        <f t="shared" si="189"/>
        <v>Q3</v>
      </c>
      <c r="O4049" s="2">
        <f t="shared" si="190"/>
        <v>23.819144976731302</v>
      </c>
      <c r="P4049" t="str">
        <f>VLOOKUP(retail_sales_2023!C4049,customers!A:J,5,)</f>
        <v>Bhubaneswar</v>
      </c>
      <c r="Q4049" t="str">
        <f>VLOOKUP(C4049,customers!A:J,10,0)</f>
        <v>Regular</v>
      </c>
    </row>
    <row r="4050" spans="1:17" x14ac:dyDescent="0.3">
      <c r="A4050" t="s">
        <v>5141</v>
      </c>
      <c r="B4050" s="1">
        <v>45231</v>
      </c>
      <c r="C4050" t="s">
        <v>1543</v>
      </c>
      <c r="D4050" t="s">
        <v>1544</v>
      </c>
      <c r="E4050" t="s">
        <v>33</v>
      </c>
      <c r="F4050" t="s">
        <v>38</v>
      </c>
      <c r="G4050" t="s">
        <v>39</v>
      </c>
      <c r="H4050">
        <v>2</v>
      </c>
      <c r="I4050">
        <v>444.9</v>
      </c>
      <c r="J4050">
        <v>0</v>
      </c>
      <c r="K4050">
        <v>889.8</v>
      </c>
      <c r="L4050">
        <v>234.84</v>
      </c>
      <c r="M4050">
        <f t="shared" si="191"/>
        <v>889.8</v>
      </c>
      <c r="N4050" t="str">
        <f t="shared" si="189"/>
        <v>Q4</v>
      </c>
      <c r="O4050" s="2">
        <f t="shared" si="190"/>
        <v>26.392447741065411</v>
      </c>
      <c r="P4050" t="str">
        <f>VLOOKUP(retail_sales_2023!C4050,customers!A:J,5,)</f>
        <v>Ahmedabad</v>
      </c>
      <c r="Q4050" t="str">
        <f>VLOOKUP(C4050,customers!A:J,10,0)</f>
        <v>Regular</v>
      </c>
    </row>
    <row r="4051" spans="1:17" x14ac:dyDescent="0.3">
      <c r="A4051" t="s">
        <v>5142</v>
      </c>
      <c r="B4051" s="1">
        <v>45035</v>
      </c>
      <c r="C4051" t="s">
        <v>327</v>
      </c>
      <c r="D4051" t="s">
        <v>328</v>
      </c>
      <c r="E4051" t="s">
        <v>21</v>
      </c>
      <c r="F4051" t="s">
        <v>52</v>
      </c>
      <c r="G4051" t="s">
        <v>226</v>
      </c>
      <c r="H4051">
        <v>6</v>
      </c>
      <c r="I4051">
        <v>774.3</v>
      </c>
      <c r="J4051">
        <v>0.2</v>
      </c>
      <c r="K4051">
        <v>3716.64</v>
      </c>
      <c r="L4051">
        <v>272.87</v>
      </c>
      <c r="M4051">
        <f t="shared" si="191"/>
        <v>3716.6399999999994</v>
      </c>
      <c r="N4051" t="str">
        <f t="shared" si="189"/>
        <v>Q2</v>
      </c>
      <c r="O4051" s="2">
        <f t="shared" si="190"/>
        <v>7.3418463988979292</v>
      </c>
      <c r="P4051" t="str">
        <f>VLOOKUP(retail_sales_2023!C4051,customers!A:J,5,)</f>
        <v>Bhubaneswar</v>
      </c>
      <c r="Q4051" t="str">
        <f>VLOOKUP(C4051,customers!A:J,10,0)</f>
        <v>Occasional</v>
      </c>
    </row>
    <row r="4052" spans="1:17" x14ac:dyDescent="0.3">
      <c r="A4052" t="s">
        <v>5143</v>
      </c>
      <c r="B4052" s="1">
        <v>45201</v>
      </c>
      <c r="C4052" t="s">
        <v>2514</v>
      </c>
      <c r="D4052" t="s">
        <v>2515</v>
      </c>
      <c r="E4052" t="s">
        <v>21</v>
      </c>
      <c r="F4052" t="s">
        <v>28</v>
      </c>
      <c r="G4052" t="s">
        <v>97</v>
      </c>
      <c r="H4052">
        <v>1</v>
      </c>
      <c r="I4052">
        <v>3420.45</v>
      </c>
      <c r="J4052">
        <v>0.05</v>
      </c>
      <c r="K4052">
        <v>3249.43</v>
      </c>
      <c r="L4052">
        <v>727.78</v>
      </c>
      <c r="M4052">
        <f t="shared" si="191"/>
        <v>3249.4274999999998</v>
      </c>
      <c r="N4052" t="str">
        <f t="shared" si="189"/>
        <v>Q4</v>
      </c>
      <c r="O4052" s="2">
        <f t="shared" si="190"/>
        <v>22.397158886327755</v>
      </c>
      <c r="P4052" t="str">
        <f>VLOOKUP(retail_sales_2023!C4052,customers!A:J,5,)</f>
        <v>Guwahati</v>
      </c>
      <c r="Q4052" t="str">
        <f>VLOOKUP(C4052,customers!A:J,10,0)</f>
        <v>Regular</v>
      </c>
    </row>
    <row r="4053" spans="1:17" x14ac:dyDescent="0.3">
      <c r="A4053" t="s">
        <v>5144</v>
      </c>
      <c r="B4053" s="1">
        <v>45073</v>
      </c>
      <c r="C4053" t="s">
        <v>1272</v>
      </c>
      <c r="D4053" t="s">
        <v>1273</v>
      </c>
      <c r="E4053" t="s">
        <v>21</v>
      </c>
      <c r="F4053" t="s">
        <v>52</v>
      </c>
      <c r="G4053" t="s">
        <v>53</v>
      </c>
      <c r="H4053">
        <v>9</v>
      </c>
      <c r="I4053">
        <v>566.29</v>
      </c>
      <c r="J4053">
        <v>0.05</v>
      </c>
      <c r="K4053">
        <v>4841.78</v>
      </c>
      <c r="L4053">
        <v>472.59</v>
      </c>
      <c r="M4053">
        <f t="shared" si="191"/>
        <v>4841.7794999999996</v>
      </c>
      <c r="N4053" t="str">
        <f t="shared" si="189"/>
        <v>Q2</v>
      </c>
      <c r="O4053" s="2">
        <f t="shared" si="190"/>
        <v>9.7606665317300667</v>
      </c>
      <c r="P4053" t="str">
        <f>VLOOKUP(retail_sales_2023!C4053,customers!A:J,5,)</f>
        <v>Guwahati</v>
      </c>
      <c r="Q4053" t="str">
        <f>VLOOKUP(C4053,customers!A:J,10,0)</f>
        <v>Regular</v>
      </c>
    </row>
    <row r="4054" spans="1:17" x14ac:dyDescent="0.3">
      <c r="A4054" t="s">
        <v>5145</v>
      </c>
      <c r="B4054" s="1">
        <v>45088</v>
      </c>
      <c r="C4054" t="s">
        <v>187</v>
      </c>
      <c r="D4054" t="s">
        <v>188</v>
      </c>
      <c r="E4054" t="s">
        <v>33</v>
      </c>
      <c r="F4054" t="s">
        <v>43</v>
      </c>
      <c r="G4054" t="s">
        <v>272</v>
      </c>
      <c r="H4054">
        <v>5</v>
      </c>
      <c r="I4054">
        <v>8367.61</v>
      </c>
      <c r="J4054">
        <v>0.05</v>
      </c>
      <c r="K4054">
        <v>39746.15</v>
      </c>
      <c r="L4054">
        <v>6192.31</v>
      </c>
      <c r="M4054">
        <f t="shared" si="191"/>
        <v>39746.147499999999</v>
      </c>
      <c r="N4054" t="str">
        <f t="shared" si="189"/>
        <v>Q2</v>
      </c>
      <c r="O4054" s="2">
        <f t="shared" si="190"/>
        <v>15.579647336911878</v>
      </c>
      <c r="P4054" t="str">
        <f>VLOOKUP(retail_sales_2023!C4054,customers!A:J,5,)</f>
        <v>Pune</v>
      </c>
      <c r="Q4054" t="str">
        <f>VLOOKUP(C4054,customers!A:J,10,0)</f>
        <v>Regular</v>
      </c>
    </row>
    <row r="4055" spans="1:17" x14ac:dyDescent="0.3">
      <c r="A4055" t="s">
        <v>5146</v>
      </c>
      <c r="B4055" s="1">
        <v>45291</v>
      </c>
      <c r="C4055" t="s">
        <v>5047</v>
      </c>
      <c r="D4055" t="s">
        <v>5048</v>
      </c>
      <c r="E4055" t="s">
        <v>27</v>
      </c>
      <c r="F4055" t="s">
        <v>52</v>
      </c>
      <c r="G4055" t="s">
        <v>268</v>
      </c>
      <c r="H4055">
        <v>10</v>
      </c>
      <c r="I4055">
        <v>170.58</v>
      </c>
      <c r="J4055">
        <v>0.05</v>
      </c>
      <c r="K4055">
        <v>1620.51</v>
      </c>
      <c r="L4055">
        <v>164.24</v>
      </c>
      <c r="M4055">
        <f t="shared" si="191"/>
        <v>1620.51</v>
      </c>
      <c r="N4055" t="str">
        <f t="shared" si="189"/>
        <v>Q4</v>
      </c>
      <c r="O4055" s="2">
        <f t="shared" si="190"/>
        <v>10.135080931311748</v>
      </c>
      <c r="P4055" t="str">
        <f>VLOOKUP(retail_sales_2023!C4055,customers!A:J,5,)</f>
        <v>Lucknow</v>
      </c>
      <c r="Q4055" t="str">
        <f>VLOOKUP(C4055,customers!A:J,10,0)</f>
        <v>Premium</v>
      </c>
    </row>
    <row r="4056" spans="1:17" x14ac:dyDescent="0.3">
      <c r="A4056" t="s">
        <v>5147</v>
      </c>
      <c r="B4056" s="1">
        <v>45196</v>
      </c>
      <c r="C4056" t="s">
        <v>1430</v>
      </c>
      <c r="D4056" t="s">
        <v>1431</v>
      </c>
      <c r="E4056" t="s">
        <v>21</v>
      </c>
      <c r="F4056" t="s">
        <v>43</v>
      </c>
      <c r="G4056" t="s">
        <v>178</v>
      </c>
      <c r="H4056">
        <v>4</v>
      </c>
      <c r="I4056">
        <v>49935.35</v>
      </c>
      <c r="J4056">
        <v>0</v>
      </c>
      <c r="K4056">
        <v>199741.4</v>
      </c>
      <c r="L4056">
        <v>23070.42</v>
      </c>
      <c r="M4056">
        <f t="shared" si="191"/>
        <v>199741.4</v>
      </c>
      <c r="N4056" t="str">
        <f t="shared" si="189"/>
        <v>Q3</v>
      </c>
      <c r="O4056" s="2">
        <f t="shared" si="190"/>
        <v>11.550144336627259</v>
      </c>
      <c r="P4056" t="str">
        <f>VLOOKUP(retail_sales_2023!C4056,customers!A:J,5,)</f>
        <v>Bhubaneswar</v>
      </c>
      <c r="Q4056" t="str">
        <f>VLOOKUP(C4056,customers!A:J,10,0)</f>
        <v>Regular</v>
      </c>
    </row>
    <row r="4057" spans="1:17" x14ac:dyDescent="0.3">
      <c r="A4057" t="s">
        <v>5148</v>
      </c>
      <c r="B4057" s="1">
        <v>44957</v>
      </c>
      <c r="C4057" t="s">
        <v>1454</v>
      </c>
      <c r="D4057" t="s">
        <v>1455</v>
      </c>
      <c r="E4057" t="s">
        <v>27</v>
      </c>
      <c r="F4057" t="s">
        <v>52</v>
      </c>
      <c r="G4057" t="s">
        <v>226</v>
      </c>
      <c r="H4057">
        <v>3</v>
      </c>
      <c r="I4057">
        <v>398.49</v>
      </c>
      <c r="J4057">
        <v>0.05</v>
      </c>
      <c r="K4057">
        <v>1135.7</v>
      </c>
      <c r="L4057">
        <v>85.1</v>
      </c>
      <c r="M4057">
        <f t="shared" si="191"/>
        <v>1135.6965</v>
      </c>
      <c r="N4057" t="str">
        <f t="shared" si="189"/>
        <v>Q1</v>
      </c>
      <c r="O4057" s="2">
        <f t="shared" si="190"/>
        <v>7.4931760147926383</v>
      </c>
      <c r="P4057" t="str">
        <f>VLOOKUP(retail_sales_2023!C4057,customers!A:J,5,)</f>
        <v>Delhi</v>
      </c>
      <c r="Q4057" t="str">
        <f>VLOOKUP(C4057,customers!A:J,10,0)</f>
        <v>Premium</v>
      </c>
    </row>
    <row r="4058" spans="1:17" x14ac:dyDescent="0.3">
      <c r="A4058" t="s">
        <v>5149</v>
      </c>
      <c r="B4058" s="1">
        <v>45112</v>
      </c>
      <c r="C4058" t="s">
        <v>13</v>
      </c>
      <c r="D4058" t="s">
        <v>14</v>
      </c>
      <c r="E4058" t="s">
        <v>15</v>
      </c>
      <c r="F4058" t="s">
        <v>52</v>
      </c>
      <c r="G4058" t="s">
        <v>226</v>
      </c>
      <c r="H4058">
        <v>9</v>
      </c>
      <c r="I4058">
        <v>433.63</v>
      </c>
      <c r="J4058">
        <v>0.25</v>
      </c>
      <c r="K4058">
        <v>2927</v>
      </c>
      <c r="L4058">
        <v>299.85000000000002</v>
      </c>
      <c r="M4058">
        <f t="shared" si="191"/>
        <v>2927.0025000000001</v>
      </c>
      <c r="N4058" t="str">
        <f t="shared" si="189"/>
        <v>Q3</v>
      </c>
      <c r="O4058" s="2">
        <f t="shared" si="190"/>
        <v>10.244277417150666</v>
      </c>
      <c r="P4058" t="str">
        <f>VLOOKUP(retail_sales_2023!C4058,customers!A:J,5,)</f>
        <v>Kochi</v>
      </c>
      <c r="Q4058" t="str">
        <f>VLOOKUP(C4058,customers!A:J,10,0)</f>
        <v>Regular</v>
      </c>
    </row>
    <row r="4059" spans="1:17" x14ac:dyDescent="0.3">
      <c r="A4059" t="s">
        <v>5150</v>
      </c>
      <c r="B4059" s="1">
        <v>45208</v>
      </c>
      <c r="C4059" t="s">
        <v>2005</v>
      </c>
      <c r="D4059" t="s">
        <v>2006</v>
      </c>
      <c r="E4059" t="s">
        <v>27</v>
      </c>
      <c r="F4059" t="s">
        <v>22</v>
      </c>
      <c r="G4059" t="s">
        <v>315</v>
      </c>
      <c r="H4059">
        <v>1</v>
      </c>
      <c r="I4059">
        <v>3597.18</v>
      </c>
      <c r="J4059">
        <v>0</v>
      </c>
      <c r="K4059">
        <v>3597.18</v>
      </c>
      <c r="L4059">
        <v>1054.6199999999999</v>
      </c>
      <c r="M4059">
        <f t="shared" si="191"/>
        <v>3597.18</v>
      </c>
      <c r="N4059" t="str">
        <f t="shared" si="189"/>
        <v>Q4</v>
      </c>
      <c r="O4059" s="2">
        <f t="shared" si="190"/>
        <v>29.317965739829532</v>
      </c>
      <c r="P4059" t="str">
        <f>VLOOKUP(retail_sales_2023!C4059,customers!A:J,5,)</f>
        <v>Lucknow</v>
      </c>
      <c r="Q4059" t="str">
        <f>VLOOKUP(C4059,customers!A:J,10,0)</f>
        <v>Premium</v>
      </c>
    </row>
    <row r="4060" spans="1:17" x14ac:dyDescent="0.3">
      <c r="A4060" t="s">
        <v>5151</v>
      </c>
      <c r="B4060" s="1">
        <v>45132</v>
      </c>
      <c r="C4060" t="s">
        <v>317</v>
      </c>
      <c r="D4060" t="s">
        <v>318</v>
      </c>
      <c r="E4060" t="s">
        <v>21</v>
      </c>
      <c r="F4060" t="s">
        <v>52</v>
      </c>
      <c r="G4060" t="s">
        <v>268</v>
      </c>
      <c r="H4060">
        <v>3</v>
      </c>
      <c r="I4060">
        <v>329.27</v>
      </c>
      <c r="J4060">
        <v>0</v>
      </c>
      <c r="K4060">
        <v>987.81</v>
      </c>
      <c r="L4060">
        <v>58.45</v>
      </c>
      <c r="M4060">
        <f t="shared" si="191"/>
        <v>987.81</v>
      </c>
      <c r="N4060" t="str">
        <f t="shared" si="189"/>
        <v>Q3</v>
      </c>
      <c r="O4060" s="2">
        <f t="shared" si="190"/>
        <v>5.9171298124133189</v>
      </c>
      <c r="P4060" t="str">
        <f>VLOOKUP(retail_sales_2023!C4060,customers!A:J,5,)</f>
        <v>Patna</v>
      </c>
      <c r="Q4060" t="str">
        <f>VLOOKUP(C4060,customers!A:J,10,0)</f>
        <v>Regular</v>
      </c>
    </row>
    <row r="4061" spans="1:17" x14ac:dyDescent="0.3">
      <c r="A4061" t="s">
        <v>5152</v>
      </c>
      <c r="B4061" s="1">
        <v>45058</v>
      </c>
      <c r="C4061" t="s">
        <v>2033</v>
      </c>
      <c r="D4061" t="s">
        <v>2034</v>
      </c>
      <c r="E4061" t="s">
        <v>33</v>
      </c>
      <c r="F4061" t="s">
        <v>16</v>
      </c>
      <c r="G4061" t="s">
        <v>286</v>
      </c>
      <c r="H4061">
        <v>2</v>
      </c>
      <c r="I4061">
        <v>504.47</v>
      </c>
      <c r="J4061">
        <v>0.1</v>
      </c>
      <c r="K4061">
        <v>908.05</v>
      </c>
      <c r="L4061">
        <v>280.18</v>
      </c>
      <c r="M4061">
        <f t="shared" si="191"/>
        <v>908.04600000000005</v>
      </c>
      <c r="N4061" t="str">
        <f t="shared" si="189"/>
        <v>Q2</v>
      </c>
      <c r="O4061" s="2">
        <f t="shared" si="190"/>
        <v>30.855129122845661</v>
      </c>
      <c r="P4061" t="str">
        <f>VLOOKUP(retail_sales_2023!C4061,customers!A:J,5,)</f>
        <v>Nagpur</v>
      </c>
      <c r="Q4061" t="str">
        <f>VLOOKUP(C4061,customers!A:J,10,0)</f>
        <v>Regular</v>
      </c>
    </row>
    <row r="4062" spans="1:17" x14ac:dyDescent="0.3">
      <c r="A4062" t="s">
        <v>5153</v>
      </c>
      <c r="B4062" s="1">
        <v>45258</v>
      </c>
      <c r="C4062" t="s">
        <v>1265</v>
      </c>
      <c r="D4062" t="s">
        <v>1266</v>
      </c>
      <c r="E4062" t="s">
        <v>15</v>
      </c>
      <c r="F4062" t="s">
        <v>52</v>
      </c>
      <c r="G4062" t="s">
        <v>69</v>
      </c>
      <c r="H4062">
        <v>7</v>
      </c>
      <c r="I4062">
        <v>589.85</v>
      </c>
      <c r="J4062">
        <v>0.1</v>
      </c>
      <c r="K4062">
        <v>3716.05</v>
      </c>
      <c r="L4062">
        <v>301.18</v>
      </c>
      <c r="M4062">
        <f t="shared" si="191"/>
        <v>3716.0549999999998</v>
      </c>
      <c r="N4062" t="str">
        <f t="shared" si="189"/>
        <v>Q4</v>
      </c>
      <c r="O4062" s="2">
        <f t="shared" si="190"/>
        <v>8.1048425075012442</v>
      </c>
      <c r="P4062" t="str">
        <f>VLOOKUP(retail_sales_2023!C4062,customers!A:J,5,)</f>
        <v>Coimbatore</v>
      </c>
      <c r="Q4062" t="str">
        <f>VLOOKUP(C4062,customers!A:J,10,0)</f>
        <v>Premium</v>
      </c>
    </row>
    <row r="4063" spans="1:17" x14ac:dyDescent="0.3">
      <c r="A4063" t="s">
        <v>5154</v>
      </c>
      <c r="B4063" s="1">
        <v>45218</v>
      </c>
      <c r="C4063" t="s">
        <v>1252</v>
      </c>
      <c r="D4063" t="s">
        <v>1253</v>
      </c>
      <c r="E4063" t="s">
        <v>15</v>
      </c>
      <c r="F4063" t="s">
        <v>28</v>
      </c>
      <c r="G4063" t="s">
        <v>165</v>
      </c>
      <c r="H4063">
        <v>1</v>
      </c>
      <c r="I4063">
        <v>520.29</v>
      </c>
      <c r="J4063">
        <v>0.25</v>
      </c>
      <c r="K4063">
        <v>390.22</v>
      </c>
      <c r="L4063">
        <v>80.790000000000006</v>
      </c>
      <c r="M4063">
        <f t="shared" si="191"/>
        <v>390.21749999999997</v>
      </c>
      <c r="N4063" t="str">
        <f t="shared" si="189"/>
        <v>Q4</v>
      </c>
      <c r="O4063" s="2">
        <f t="shared" si="190"/>
        <v>20.703705601968121</v>
      </c>
      <c r="P4063" t="str">
        <f>VLOOKUP(retail_sales_2023!C4063,customers!A:J,5,)</f>
        <v>Chennai</v>
      </c>
      <c r="Q4063" t="str">
        <f>VLOOKUP(C4063,customers!A:J,10,0)</f>
        <v>Regular</v>
      </c>
    </row>
    <row r="4064" spans="1:17" x14ac:dyDescent="0.3">
      <c r="A4064" t="s">
        <v>5155</v>
      </c>
      <c r="B4064" s="1">
        <v>45078</v>
      </c>
      <c r="C4064" t="s">
        <v>327</v>
      </c>
      <c r="D4064" t="s">
        <v>328</v>
      </c>
      <c r="E4064" t="s">
        <v>21</v>
      </c>
      <c r="F4064" t="s">
        <v>81</v>
      </c>
      <c r="G4064" t="s">
        <v>470</v>
      </c>
      <c r="H4064">
        <v>2</v>
      </c>
      <c r="I4064">
        <v>3883.06</v>
      </c>
      <c r="J4064">
        <v>0.2</v>
      </c>
      <c r="K4064">
        <v>6212.9</v>
      </c>
      <c r="L4064">
        <v>1569.14</v>
      </c>
      <c r="M4064">
        <f t="shared" si="191"/>
        <v>6212.8960000000006</v>
      </c>
      <c r="N4064" t="str">
        <f t="shared" si="189"/>
        <v>Q2</v>
      </c>
      <c r="O4064" s="2">
        <f t="shared" si="190"/>
        <v>25.256160569138409</v>
      </c>
      <c r="P4064" t="str">
        <f>VLOOKUP(retail_sales_2023!C4064,customers!A:J,5,)</f>
        <v>Bhubaneswar</v>
      </c>
      <c r="Q4064" t="str">
        <f>VLOOKUP(C4064,customers!A:J,10,0)</f>
        <v>Occasional</v>
      </c>
    </row>
    <row r="4065" spans="1:17" x14ac:dyDescent="0.3">
      <c r="A4065" t="s">
        <v>5156</v>
      </c>
      <c r="B4065" s="1">
        <v>45088</v>
      </c>
      <c r="C4065" t="s">
        <v>1622</v>
      </c>
      <c r="D4065" t="s">
        <v>1623</v>
      </c>
      <c r="E4065" t="s">
        <v>33</v>
      </c>
      <c r="F4065" t="s">
        <v>28</v>
      </c>
      <c r="G4065" t="s">
        <v>672</v>
      </c>
      <c r="H4065">
        <v>5</v>
      </c>
      <c r="I4065">
        <v>1795.53</v>
      </c>
      <c r="J4065">
        <v>0</v>
      </c>
      <c r="K4065">
        <v>8977.65</v>
      </c>
      <c r="L4065">
        <v>1527.35</v>
      </c>
      <c r="M4065">
        <f t="shared" si="191"/>
        <v>8977.65</v>
      </c>
      <c r="N4065" t="str">
        <f t="shared" si="189"/>
        <v>Q2</v>
      </c>
      <c r="O4065" s="2">
        <f t="shared" si="190"/>
        <v>17.01280401886908</v>
      </c>
      <c r="P4065" t="str">
        <f>VLOOKUP(retail_sales_2023!C4065,customers!A:J,5,)</f>
        <v>Pune</v>
      </c>
      <c r="Q4065" t="str">
        <f>VLOOKUP(C4065,customers!A:J,10,0)</f>
        <v>Regular</v>
      </c>
    </row>
    <row r="4066" spans="1:17" x14ac:dyDescent="0.3">
      <c r="A4066" t="s">
        <v>5157</v>
      </c>
      <c r="B4066" s="1">
        <v>44957</v>
      </c>
      <c r="C4066" t="s">
        <v>1234</v>
      </c>
      <c r="D4066" t="s">
        <v>1235</v>
      </c>
      <c r="E4066" t="s">
        <v>21</v>
      </c>
      <c r="F4066" t="s">
        <v>81</v>
      </c>
      <c r="G4066" t="s">
        <v>239</v>
      </c>
      <c r="H4066">
        <v>3</v>
      </c>
      <c r="I4066">
        <v>4596.21</v>
      </c>
      <c r="J4066">
        <v>0.1</v>
      </c>
      <c r="K4066">
        <v>12409.77</v>
      </c>
      <c r="L4066">
        <v>3822.88</v>
      </c>
      <c r="M4066">
        <f t="shared" si="191"/>
        <v>12409.767000000002</v>
      </c>
      <c r="N4066" t="str">
        <f t="shared" si="189"/>
        <v>Q1</v>
      </c>
      <c r="O4066" s="2">
        <f t="shared" si="190"/>
        <v>30.805405740799387</v>
      </c>
      <c r="P4066" t="str">
        <f>VLOOKUP(retail_sales_2023!C4066,customers!A:J,5,)</f>
        <v>Patna</v>
      </c>
      <c r="Q4066" t="str">
        <f>VLOOKUP(C4066,customers!A:J,10,0)</f>
        <v>Regular</v>
      </c>
    </row>
    <row r="4067" spans="1:17" x14ac:dyDescent="0.3">
      <c r="A4067" t="s">
        <v>5158</v>
      </c>
      <c r="B4067" s="1">
        <v>45001</v>
      </c>
      <c r="C4067" t="s">
        <v>842</v>
      </c>
      <c r="D4067" t="s">
        <v>843</v>
      </c>
      <c r="E4067" t="s">
        <v>33</v>
      </c>
      <c r="F4067" t="s">
        <v>43</v>
      </c>
      <c r="G4067" t="s">
        <v>243</v>
      </c>
      <c r="H4067">
        <v>1</v>
      </c>
      <c r="I4067">
        <v>73210.75</v>
      </c>
      <c r="J4067">
        <v>0</v>
      </c>
      <c r="K4067">
        <v>73210.75</v>
      </c>
      <c r="L4067">
        <v>8273.8700000000008</v>
      </c>
      <c r="M4067">
        <f t="shared" si="191"/>
        <v>73210.75</v>
      </c>
      <c r="N4067" t="str">
        <f t="shared" si="189"/>
        <v>Q1</v>
      </c>
      <c r="O4067" s="2">
        <f t="shared" si="190"/>
        <v>11.301441386681601</v>
      </c>
      <c r="P4067" t="str">
        <f>VLOOKUP(retail_sales_2023!C4067,customers!A:J,5,)</f>
        <v>Mumbai</v>
      </c>
      <c r="Q4067" t="str">
        <f>VLOOKUP(C4067,customers!A:J,10,0)</f>
        <v>Occasional</v>
      </c>
    </row>
    <row r="4068" spans="1:17" x14ac:dyDescent="0.3">
      <c r="A4068" t="s">
        <v>5159</v>
      </c>
      <c r="B4068" s="1">
        <v>45169</v>
      </c>
      <c r="C4068" t="s">
        <v>1717</v>
      </c>
      <c r="D4068" t="s">
        <v>1718</v>
      </c>
      <c r="E4068" t="s">
        <v>15</v>
      </c>
      <c r="F4068" t="s">
        <v>43</v>
      </c>
      <c r="G4068" t="s">
        <v>243</v>
      </c>
      <c r="H4068">
        <v>4</v>
      </c>
      <c r="I4068">
        <v>37539.1</v>
      </c>
      <c r="J4068">
        <v>0.1</v>
      </c>
      <c r="K4068">
        <v>135140.76</v>
      </c>
      <c r="L4068">
        <v>12658.94</v>
      </c>
      <c r="M4068">
        <f t="shared" si="191"/>
        <v>135140.76</v>
      </c>
      <c r="N4068" t="str">
        <f t="shared" si="189"/>
        <v>Q3</v>
      </c>
      <c r="O4068" s="2">
        <f t="shared" si="190"/>
        <v>9.3672256985975206</v>
      </c>
      <c r="P4068" t="str">
        <f>VLOOKUP(retail_sales_2023!C4068,customers!A:J,5,)</f>
        <v>Chennai</v>
      </c>
      <c r="Q4068" t="str">
        <f>VLOOKUP(C4068,customers!A:J,10,0)</f>
        <v>Premium</v>
      </c>
    </row>
    <row r="4069" spans="1:17" x14ac:dyDescent="0.3">
      <c r="A4069" t="s">
        <v>5160</v>
      </c>
      <c r="B4069" s="1">
        <v>45101</v>
      </c>
      <c r="C4069" t="s">
        <v>36</v>
      </c>
      <c r="D4069" t="s">
        <v>37</v>
      </c>
      <c r="E4069" t="s">
        <v>27</v>
      </c>
      <c r="F4069" t="s">
        <v>28</v>
      </c>
      <c r="G4069" t="s">
        <v>97</v>
      </c>
      <c r="H4069">
        <v>2</v>
      </c>
      <c r="I4069">
        <v>7679.13</v>
      </c>
      <c r="J4069">
        <v>0.25</v>
      </c>
      <c r="K4069">
        <v>11518.69</v>
      </c>
      <c r="L4069">
        <v>1887.9</v>
      </c>
      <c r="M4069">
        <f t="shared" si="191"/>
        <v>11518.695</v>
      </c>
      <c r="N4069" t="str">
        <f t="shared" si="189"/>
        <v>Q2</v>
      </c>
      <c r="O4069" s="2">
        <f t="shared" si="190"/>
        <v>16.389884613614917</v>
      </c>
      <c r="P4069" t="str">
        <f>VLOOKUP(retail_sales_2023!C4069,customers!A:J,5,)</f>
        <v>Lucknow</v>
      </c>
      <c r="Q4069" t="str">
        <f>VLOOKUP(C4069,customers!A:J,10,0)</f>
        <v>Premium</v>
      </c>
    </row>
    <row r="4070" spans="1:17" x14ac:dyDescent="0.3">
      <c r="A4070" t="s">
        <v>5161</v>
      </c>
      <c r="B4070" s="1">
        <v>45016</v>
      </c>
      <c r="C4070" t="s">
        <v>479</v>
      </c>
      <c r="D4070" t="s">
        <v>480</v>
      </c>
      <c r="E4070" t="s">
        <v>21</v>
      </c>
      <c r="F4070" t="s">
        <v>52</v>
      </c>
      <c r="G4070" t="s">
        <v>200</v>
      </c>
      <c r="H4070">
        <v>6</v>
      </c>
      <c r="I4070">
        <v>87.5</v>
      </c>
      <c r="J4070">
        <v>0.15</v>
      </c>
      <c r="K4070">
        <v>446.25</v>
      </c>
      <c r="L4070">
        <v>31.32</v>
      </c>
      <c r="M4070">
        <f t="shared" si="191"/>
        <v>446.25</v>
      </c>
      <c r="N4070" t="str">
        <f t="shared" si="189"/>
        <v>Q1</v>
      </c>
      <c r="O4070" s="2">
        <f t="shared" si="190"/>
        <v>7.0184873949579822</v>
      </c>
      <c r="P4070" t="str">
        <f>VLOOKUP(retail_sales_2023!C4070,customers!A:J,5,)</f>
        <v>Bhubaneswar</v>
      </c>
      <c r="Q4070" t="str">
        <f>VLOOKUP(C4070,customers!A:J,10,0)</f>
        <v>Premium</v>
      </c>
    </row>
    <row r="4071" spans="1:17" x14ac:dyDescent="0.3">
      <c r="A4071" t="s">
        <v>5162</v>
      </c>
      <c r="B4071" s="1">
        <v>45024</v>
      </c>
      <c r="C4071" t="s">
        <v>1506</v>
      </c>
      <c r="D4071" t="s">
        <v>1507</v>
      </c>
      <c r="E4071" t="s">
        <v>27</v>
      </c>
      <c r="F4071" t="s">
        <v>81</v>
      </c>
      <c r="G4071" t="s">
        <v>333</v>
      </c>
      <c r="H4071">
        <v>2</v>
      </c>
      <c r="I4071">
        <v>2707.22</v>
      </c>
      <c r="J4071">
        <v>0</v>
      </c>
      <c r="K4071">
        <v>5414.44</v>
      </c>
      <c r="L4071">
        <v>1429.32</v>
      </c>
      <c r="M4071">
        <f t="shared" si="191"/>
        <v>5414.44</v>
      </c>
      <c r="N4071" t="str">
        <f t="shared" si="189"/>
        <v>Q2</v>
      </c>
      <c r="O4071" s="2">
        <f t="shared" si="190"/>
        <v>26.398297884915156</v>
      </c>
      <c r="P4071" t="str">
        <f>VLOOKUP(retail_sales_2023!C4071,customers!A:J,5,)</f>
        <v>Chandigarh</v>
      </c>
      <c r="Q4071" t="str">
        <f>VLOOKUP(C4071,customers!A:J,10,0)</f>
        <v>Premium</v>
      </c>
    </row>
    <row r="4072" spans="1:17" x14ac:dyDescent="0.3">
      <c r="A4072" t="s">
        <v>5163</v>
      </c>
      <c r="B4072" s="1">
        <v>45235</v>
      </c>
      <c r="C4072" t="s">
        <v>968</v>
      </c>
      <c r="D4072" t="s">
        <v>969</v>
      </c>
      <c r="E4072" t="s">
        <v>27</v>
      </c>
      <c r="F4072" t="s">
        <v>52</v>
      </c>
      <c r="G4072" t="s">
        <v>200</v>
      </c>
      <c r="H4072">
        <v>5</v>
      </c>
      <c r="I4072">
        <v>268.2</v>
      </c>
      <c r="J4072">
        <v>0.1</v>
      </c>
      <c r="K4072">
        <v>1206.9000000000001</v>
      </c>
      <c r="L4072">
        <v>90.38</v>
      </c>
      <c r="M4072">
        <f t="shared" si="191"/>
        <v>1206.9000000000001</v>
      </c>
      <c r="N4072" t="str">
        <f t="shared" si="189"/>
        <v>Q4</v>
      </c>
      <c r="O4072" s="2">
        <f t="shared" si="190"/>
        <v>7.4886071754080703</v>
      </c>
      <c r="P4072" t="str">
        <f>VLOOKUP(retail_sales_2023!C4072,customers!A:J,5,)</f>
        <v>Jaipur</v>
      </c>
      <c r="Q4072" t="str">
        <f>VLOOKUP(C4072,customers!A:J,10,0)</f>
        <v>Premium</v>
      </c>
    </row>
    <row r="4073" spans="1:17" x14ac:dyDescent="0.3">
      <c r="A4073" t="s">
        <v>5164</v>
      </c>
      <c r="B4073" s="1">
        <v>44963</v>
      </c>
      <c r="C4073" t="s">
        <v>184</v>
      </c>
      <c r="D4073" t="s">
        <v>13093</v>
      </c>
      <c r="E4073" t="s">
        <v>27</v>
      </c>
      <c r="F4073" t="s">
        <v>52</v>
      </c>
      <c r="G4073" t="s">
        <v>268</v>
      </c>
      <c r="H4073">
        <v>2</v>
      </c>
      <c r="I4073">
        <v>595.64</v>
      </c>
      <c r="J4073">
        <v>0</v>
      </c>
      <c r="K4073">
        <v>1191.28</v>
      </c>
      <c r="L4073">
        <v>95.69</v>
      </c>
      <c r="M4073">
        <f t="shared" si="191"/>
        <v>1191.28</v>
      </c>
      <c r="N4073" t="str">
        <f t="shared" si="189"/>
        <v>Q1</v>
      </c>
      <c r="O4073" s="2">
        <f t="shared" si="190"/>
        <v>8.0325364314015175</v>
      </c>
      <c r="P4073" t="str">
        <f>VLOOKUP(retail_sales_2023!C4073,customers!A:J,5,)</f>
        <v>Hyderabad</v>
      </c>
      <c r="Q4073" t="str">
        <f>VLOOKUP(C4073,customers!A:J,10,0)</f>
        <v>Premium</v>
      </c>
    </row>
    <row r="4074" spans="1:17" x14ac:dyDescent="0.3">
      <c r="A4074" t="s">
        <v>5165</v>
      </c>
      <c r="B4074" s="1">
        <v>44995</v>
      </c>
      <c r="C4074" t="s">
        <v>13</v>
      </c>
      <c r="D4074" t="s">
        <v>14</v>
      </c>
      <c r="E4074" t="s">
        <v>15</v>
      </c>
      <c r="F4074" t="s">
        <v>81</v>
      </c>
      <c r="G4074" t="s">
        <v>333</v>
      </c>
      <c r="H4074">
        <v>3</v>
      </c>
      <c r="I4074">
        <v>934.98</v>
      </c>
      <c r="J4074">
        <v>0.1</v>
      </c>
      <c r="K4074">
        <v>2524.4499999999998</v>
      </c>
      <c r="L4074">
        <v>534.47</v>
      </c>
      <c r="M4074">
        <f t="shared" si="191"/>
        <v>2524.4459999999999</v>
      </c>
      <c r="N4074" t="str">
        <f t="shared" si="189"/>
        <v>Q1</v>
      </c>
      <c r="O4074" s="2">
        <f t="shared" si="190"/>
        <v>21.171740379092476</v>
      </c>
      <c r="P4074" t="str">
        <f>VLOOKUP(retail_sales_2023!C4074,customers!A:J,5,)</f>
        <v>Kochi</v>
      </c>
      <c r="Q4074" t="str">
        <f>VLOOKUP(C4074,customers!A:J,10,0)</f>
        <v>Regular</v>
      </c>
    </row>
    <row r="4075" spans="1:17" x14ac:dyDescent="0.3">
      <c r="A4075" t="s">
        <v>5166</v>
      </c>
      <c r="B4075" s="1">
        <v>45046</v>
      </c>
      <c r="C4075" t="s">
        <v>84</v>
      </c>
      <c r="D4075" t="s">
        <v>85</v>
      </c>
      <c r="E4075" t="s">
        <v>33</v>
      </c>
      <c r="F4075" t="s">
        <v>52</v>
      </c>
      <c r="G4075" t="s">
        <v>200</v>
      </c>
      <c r="H4075">
        <v>3</v>
      </c>
      <c r="I4075">
        <v>136.33000000000001</v>
      </c>
      <c r="J4075">
        <v>0</v>
      </c>
      <c r="K4075">
        <v>408.99</v>
      </c>
      <c r="L4075">
        <v>40.24</v>
      </c>
      <c r="M4075">
        <f t="shared" si="191"/>
        <v>408.99</v>
      </c>
      <c r="N4075" t="str">
        <f t="shared" si="189"/>
        <v>Q2</v>
      </c>
      <c r="O4075" s="2">
        <f t="shared" si="190"/>
        <v>9.8388713660480693</v>
      </c>
      <c r="P4075" t="str">
        <f>VLOOKUP(retail_sales_2023!C4075,customers!A:J,5,)</f>
        <v>Mumbai</v>
      </c>
      <c r="Q4075" t="str">
        <f>VLOOKUP(C4075,customers!A:J,10,0)</f>
        <v>Regular</v>
      </c>
    </row>
    <row r="4076" spans="1:17" x14ac:dyDescent="0.3">
      <c r="A4076" t="s">
        <v>5167</v>
      </c>
      <c r="B4076" s="1">
        <v>44988</v>
      </c>
      <c r="C4076" t="s">
        <v>212</v>
      </c>
      <c r="D4076" t="s">
        <v>213</v>
      </c>
      <c r="E4076" t="s">
        <v>33</v>
      </c>
      <c r="F4076" t="s">
        <v>43</v>
      </c>
      <c r="G4076" t="s">
        <v>178</v>
      </c>
      <c r="H4076">
        <v>3</v>
      </c>
      <c r="I4076">
        <v>79853.539999999994</v>
      </c>
      <c r="J4076">
        <v>0</v>
      </c>
      <c r="K4076">
        <v>239560.62</v>
      </c>
      <c r="L4076">
        <v>34101</v>
      </c>
      <c r="M4076">
        <f t="shared" si="191"/>
        <v>239560.62</v>
      </c>
      <c r="N4076" t="str">
        <f t="shared" si="189"/>
        <v>Q1</v>
      </c>
      <c r="O4076" s="2">
        <f t="shared" si="190"/>
        <v>14.234810379101539</v>
      </c>
      <c r="P4076" t="str">
        <f>VLOOKUP(retail_sales_2023!C4076,customers!A:J,5,)</f>
        <v>Nagpur</v>
      </c>
      <c r="Q4076" t="str">
        <f>VLOOKUP(C4076,customers!A:J,10,0)</f>
        <v>Premium</v>
      </c>
    </row>
    <row r="4077" spans="1:17" x14ac:dyDescent="0.3">
      <c r="A4077" t="s">
        <v>5168</v>
      </c>
      <c r="B4077" s="1">
        <v>45201</v>
      </c>
      <c r="C4077" t="s">
        <v>266</v>
      </c>
      <c r="D4077" t="s">
        <v>267</v>
      </c>
      <c r="E4077" t="s">
        <v>27</v>
      </c>
      <c r="F4077" t="s">
        <v>52</v>
      </c>
      <c r="G4077" t="s">
        <v>169</v>
      </c>
      <c r="H4077">
        <v>7</v>
      </c>
      <c r="I4077">
        <v>657.05</v>
      </c>
      <c r="J4077">
        <v>0.05</v>
      </c>
      <c r="K4077">
        <v>4369.38</v>
      </c>
      <c r="L4077">
        <v>271.24</v>
      </c>
      <c r="M4077">
        <f t="shared" si="191"/>
        <v>4369.3824999999997</v>
      </c>
      <c r="N4077" t="str">
        <f t="shared" si="189"/>
        <v>Q4</v>
      </c>
      <c r="O4077" s="2">
        <f t="shared" si="190"/>
        <v>6.2077457213609248</v>
      </c>
      <c r="P4077" t="str">
        <f>VLOOKUP(retail_sales_2023!C4077,customers!A:J,5,)</f>
        <v>Amritsar</v>
      </c>
      <c r="Q4077" t="str">
        <f>VLOOKUP(C4077,customers!A:J,10,0)</f>
        <v>Premium</v>
      </c>
    </row>
    <row r="4078" spans="1:17" x14ac:dyDescent="0.3">
      <c r="A4078" t="s">
        <v>5169</v>
      </c>
      <c r="B4078" s="1">
        <v>45084</v>
      </c>
      <c r="C4078" t="s">
        <v>2155</v>
      </c>
      <c r="D4078" t="s">
        <v>2286</v>
      </c>
      <c r="E4078" t="s">
        <v>15</v>
      </c>
      <c r="F4078" t="s">
        <v>81</v>
      </c>
      <c r="G4078" t="s">
        <v>101</v>
      </c>
      <c r="H4078">
        <v>2</v>
      </c>
      <c r="I4078">
        <v>1344.08</v>
      </c>
      <c r="J4078">
        <v>0.1</v>
      </c>
      <c r="K4078">
        <v>2419.34</v>
      </c>
      <c r="L4078">
        <v>564.77</v>
      </c>
      <c r="M4078">
        <f t="shared" si="191"/>
        <v>2419.3440000000001</v>
      </c>
      <c r="N4078" t="str">
        <f t="shared" si="189"/>
        <v>Q2</v>
      </c>
      <c r="O4078" s="2">
        <f t="shared" si="190"/>
        <v>23.343969843015035</v>
      </c>
      <c r="P4078" t="str">
        <f>VLOOKUP(retail_sales_2023!C4078,customers!A:J,5,)</f>
        <v>Bengaluru</v>
      </c>
      <c r="Q4078" t="str">
        <f>VLOOKUP(C4078,customers!A:J,10,0)</f>
        <v>Regular</v>
      </c>
    </row>
    <row r="4079" spans="1:17" x14ac:dyDescent="0.3">
      <c r="A4079" t="s">
        <v>5170</v>
      </c>
      <c r="B4079" s="1">
        <v>45042</v>
      </c>
      <c r="C4079" t="s">
        <v>716</v>
      </c>
      <c r="D4079" t="s">
        <v>717</v>
      </c>
      <c r="E4079" t="s">
        <v>33</v>
      </c>
      <c r="F4079" t="s">
        <v>38</v>
      </c>
      <c r="G4079" t="s">
        <v>65</v>
      </c>
      <c r="H4079">
        <v>2</v>
      </c>
      <c r="I4079">
        <v>779.27</v>
      </c>
      <c r="J4079">
        <v>0.2</v>
      </c>
      <c r="K4079">
        <v>1246.83</v>
      </c>
      <c r="L4079">
        <v>255.39</v>
      </c>
      <c r="M4079">
        <f t="shared" si="191"/>
        <v>1246.8320000000001</v>
      </c>
      <c r="N4079" t="str">
        <f t="shared" si="189"/>
        <v>Q2</v>
      </c>
      <c r="O4079" s="2">
        <f t="shared" si="190"/>
        <v>20.483145256370154</v>
      </c>
      <c r="P4079" t="str">
        <f>VLOOKUP(retail_sales_2023!C4079,customers!A:J,5,)</f>
        <v>Ahmedabad</v>
      </c>
      <c r="Q4079" t="str">
        <f>VLOOKUP(C4079,customers!A:J,10,0)</f>
        <v>Premium</v>
      </c>
    </row>
    <row r="4080" spans="1:17" x14ac:dyDescent="0.3">
      <c r="A4080" t="s">
        <v>5171</v>
      </c>
      <c r="B4080" s="1">
        <v>45149</v>
      </c>
      <c r="C4080" t="s">
        <v>1182</v>
      </c>
      <c r="D4080" t="s">
        <v>1183</v>
      </c>
      <c r="E4080" t="s">
        <v>15</v>
      </c>
      <c r="F4080" t="s">
        <v>43</v>
      </c>
      <c r="G4080" t="s">
        <v>121</v>
      </c>
      <c r="H4080">
        <v>4</v>
      </c>
      <c r="I4080">
        <v>69689.59</v>
      </c>
      <c r="J4080">
        <v>0.05</v>
      </c>
      <c r="K4080">
        <v>264820.44</v>
      </c>
      <c r="L4080">
        <v>28403.040000000001</v>
      </c>
      <c r="M4080">
        <f t="shared" si="191"/>
        <v>264820.44199999998</v>
      </c>
      <c r="N4080" t="str">
        <f t="shared" si="189"/>
        <v>Q3</v>
      </c>
      <c r="O4080" s="2">
        <f t="shared" si="190"/>
        <v>10.725395668098733</v>
      </c>
      <c r="P4080" t="str">
        <f>VLOOKUP(retail_sales_2023!C4080,customers!A:J,5,)</f>
        <v>Bengaluru</v>
      </c>
      <c r="Q4080" t="str">
        <f>VLOOKUP(C4080,customers!A:J,10,0)</f>
        <v>Regular</v>
      </c>
    </row>
    <row r="4081" spans="1:17" x14ac:dyDescent="0.3">
      <c r="A4081" t="s">
        <v>5172</v>
      </c>
      <c r="B4081" s="1">
        <v>45287</v>
      </c>
      <c r="C4081" t="s">
        <v>2580</v>
      </c>
      <c r="D4081" t="s">
        <v>2581</v>
      </c>
      <c r="E4081" t="s">
        <v>21</v>
      </c>
      <c r="F4081" t="s">
        <v>22</v>
      </c>
      <c r="G4081" t="s">
        <v>1039</v>
      </c>
      <c r="H4081">
        <v>4</v>
      </c>
      <c r="I4081">
        <v>9682.9</v>
      </c>
      <c r="J4081">
        <v>0.05</v>
      </c>
      <c r="K4081">
        <v>36795.019999999997</v>
      </c>
      <c r="L4081">
        <v>10793.41</v>
      </c>
      <c r="M4081">
        <f t="shared" si="191"/>
        <v>36795.019999999997</v>
      </c>
      <c r="N4081" t="str">
        <f t="shared" si="189"/>
        <v>Q4</v>
      </c>
      <c r="O4081" s="2">
        <f t="shared" si="190"/>
        <v>29.333888118555173</v>
      </c>
      <c r="P4081" t="str">
        <f>VLOOKUP(retail_sales_2023!C4081,customers!A:J,5,)</f>
        <v>Patna</v>
      </c>
      <c r="Q4081" t="str">
        <f>VLOOKUP(C4081,customers!A:J,10,0)</f>
        <v>Premium</v>
      </c>
    </row>
    <row r="4082" spans="1:17" x14ac:dyDescent="0.3">
      <c r="A4082" t="s">
        <v>5173</v>
      </c>
      <c r="B4082" s="1">
        <v>44971</v>
      </c>
      <c r="C4082" t="s">
        <v>2647</v>
      </c>
      <c r="D4082" t="s">
        <v>13093</v>
      </c>
      <c r="E4082" t="s">
        <v>27</v>
      </c>
      <c r="F4082" t="s">
        <v>43</v>
      </c>
      <c r="G4082" t="s">
        <v>178</v>
      </c>
      <c r="H4082">
        <v>5</v>
      </c>
      <c r="I4082">
        <v>7391.61</v>
      </c>
      <c r="J4082">
        <v>0.15</v>
      </c>
      <c r="K4082">
        <v>31414.34</v>
      </c>
      <c r="L4082">
        <v>2660.62</v>
      </c>
      <c r="M4082">
        <f t="shared" si="191"/>
        <v>31414.342499999995</v>
      </c>
      <c r="N4082" t="str">
        <f t="shared" si="189"/>
        <v>Q1</v>
      </c>
      <c r="O4082" s="2">
        <f t="shared" si="190"/>
        <v>8.4694442092369275</v>
      </c>
      <c r="P4082" t="str">
        <f>VLOOKUP(retail_sales_2023!C4082,customers!A:J,5,)</f>
        <v>Jaipur</v>
      </c>
      <c r="Q4082" t="str">
        <f>VLOOKUP(C4082,customers!A:J,10,0)</f>
        <v>Regular</v>
      </c>
    </row>
    <row r="4083" spans="1:17" x14ac:dyDescent="0.3">
      <c r="A4083" t="s">
        <v>5174</v>
      </c>
      <c r="B4083" s="1">
        <v>45147</v>
      </c>
      <c r="C4083" t="s">
        <v>853</v>
      </c>
      <c r="D4083" t="s">
        <v>854</v>
      </c>
      <c r="E4083" t="s">
        <v>27</v>
      </c>
      <c r="F4083" t="s">
        <v>28</v>
      </c>
      <c r="G4083" t="s">
        <v>280</v>
      </c>
      <c r="H4083">
        <v>2</v>
      </c>
      <c r="I4083">
        <v>6091.93</v>
      </c>
      <c r="J4083">
        <v>0.1</v>
      </c>
      <c r="K4083">
        <v>10965.47</v>
      </c>
      <c r="L4083">
        <v>3111.13</v>
      </c>
      <c r="M4083">
        <f t="shared" si="191"/>
        <v>10965.474</v>
      </c>
      <c r="N4083" t="str">
        <f t="shared" si="189"/>
        <v>Q3</v>
      </c>
      <c r="O4083" s="2">
        <f t="shared" si="190"/>
        <v>28.372062483413846</v>
      </c>
      <c r="P4083" t="str">
        <f>VLOOKUP(retail_sales_2023!C4083,customers!A:J,5,)</f>
        <v>Chandigarh</v>
      </c>
      <c r="Q4083" t="str">
        <f>VLOOKUP(C4083,customers!A:J,10,0)</f>
        <v>Premium</v>
      </c>
    </row>
    <row r="4084" spans="1:17" x14ac:dyDescent="0.3">
      <c r="A4084" t="s">
        <v>5175</v>
      </c>
      <c r="B4084" s="1">
        <v>45018</v>
      </c>
      <c r="C4084" t="s">
        <v>2593</v>
      </c>
      <c r="D4084" t="s">
        <v>2594</v>
      </c>
      <c r="E4084" t="s">
        <v>15</v>
      </c>
      <c r="F4084" t="s">
        <v>22</v>
      </c>
      <c r="G4084" t="s">
        <v>146</v>
      </c>
      <c r="H4084">
        <v>2</v>
      </c>
      <c r="I4084">
        <v>31807.17</v>
      </c>
      <c r="J4084">
        <v>0</v>
      </c>
      <c r="K4084">
        <v>63614.34</v>
      </c>
      <c r="L4084">
        <v>13117.04</v>
      </c>
      <c r="M4084">
        <f t="shared" si="191"/>
        <v>63614.34</v>
      </c>
      <c r="N4084" t="str">
        <f t="shared" si="189"/>
        <v>Q2</v>
      </c>
      <c r="O4084" s="2">
        <f t="shared" si="190"/>
        <v>20.619627587113225</v>
      </c>
      <c r="P4084" t="str">
        <f>VLOOKUP(retail_sales_2023!C4084,customers!A:J,5,)</f>
        <v>Chennai</v>
      </c>
      <c r="Q4084" t="str">
        <f>VLOOKUP(C4084,customers!A:J,10,0)</f>
        <v>Premium</v>
      </c>
    </row>
    <row r="4085" spans="1:17" x14ac:dyDescent="0.3">
      <c r="A4085" t="s">
        <v>5176</v>
      </c>
      <c r="B4085" s="1">
        <v>45291</v>
      </c>
      <c r="C4085" t="s">
        <v>1028</v>
      </c>
      <c r="D4085" t="s">
        <v>1029</v>
      </c>
      <c r="E4085" t="s">
        <v>21</v>
      </c>
      <c r="F4085" t="s">
        <v>81</v>
      </c>
      <c r="G4085" t="s">
        <v>105</v>
      </c>
      <c r="H4085">
        <v>3</v>
      </c>
      <c r="I4085">
        <v>1108.48</v>
      </c>
      <c r="J4085">
        <v>0</v>
      </c>
      <c r="K4085">
        <v>3325.44</v>
      </c>
      <c r="L4085">
        <v>1034.8499999999999</v>
      </c>
      <c r="M4085">
        <f t="shared" si="191"/>
        <v>3325.44</v>
      </c>
      <c r="N4085" t="str">
        <f t="shared" si="189"/>
        <v>Q4</v>
      </c>
      <c r="O4085" s="2">
        <f t="shared" si="190"/>
        <v>31.11919024249422</v>
      </c>
      <c r="P4085" t="str">
        <f>VLOOKUP(retail_sales_2023!C4085,customers!A:J,5,)</f>
        <v>Bhubaneswar</v>
      </c>
      <c r="Q4085" t="str">
        <f>VLOOKUP(C4085,customers!A:J,10,0)</f>
        <v>Regular</v>
      </c>
    </row>
    <row r="4086" spans="1:17" x14ac:dyDescent="0.3">
      <c r="A4086" t="s">
        <v>5177</v>
      </c>
      <c r="B4086" s="1">
        <v>44977</v>
      </c>
      <c r="C4086" t="s">
        <v>468</v>
      </c>
      <c r="D4086" t="s">
        <v>469</v>
      </c>
      <c r="E4086" t="s">
        <v>15</v>
      </c>
      <c r="F4086" t="s">
        <v>52</v>
      </c>
      <c r="G4086" t="s">
        <v>937</v>
      </c>
      <c r="H4086">
        <v>2</v>
      </c>
      <c r="I4086">
        <v>230.25</v>
      </c>
      <c r="J4086">
        <v>0</v>
      </c>
      <c r="K4086">
        <v>460.5</v>
      </c>
      <c r="L4086">
        <v>34.909999999999997</v>
      </c>
      <c r="M4086">
        <f t="shared" si="191"/>
        <v>460.5</v>
      </c>
      <c r="N4086" t="str">
        <f t="shared" si="189"/>
        <v>Q1</v>
      </c>
      <c r="O4086" s="2">
        <f t="shared" si="190"/>
        <v>7.5808903365906621</v>
      </c>
      <c r="P4086" t="str">
        <f>VLOOKUP(retail_sales_2023!C4086,customers!A:J,5,)</f>
        <v>Bengaluru</v>
      </c>
      <c r="Q4086" t="str">
        <f>VLOOKUP(C4086,customers!A:J,10,0)</f>
        <v>Regular</v>
      </c>
    </row>
    <row r="4087" spans="1:17" x14ac:dyDescent="0.3">
      <c r="A4087" t="s">
        <v>5178</v>
      </c>
      <c r="B4087" s="1">
        <v>45204</v>
      </c>
      <c r="C4087" t="s">
        <v>2580</v>
      </c>
      <c r="D4087" t="s">
        <v>2581</v>
      </c>
      <c r="E4087" t="s">
        <v>21</v>
      </c>
      <c r="F4087" t="s">
        <v>28</v>
      </c>
      <c r="G4087" t="s">
        <v>97</v>
      </c>
      <c r="H4087">
        <v>0</v>
      </c>
      <c r="I4087">
        <v>348.12</v>
      </c>
      <c r="J4087">
        <v>0</v>
      </c>
      <c r="K4087">
        <v>0</v>
      </c>
      <c r="L4087">
        <v>0</v>
      </c>
      <c r="M4087">
        <f t="shared" si="191"/>
        <v>0</v>
      </c>
      <c r="N4087" t="str">
        <f t="shared" si="189"/>
        <v>Q4</v>
      </c>
      <c r="O4087" s="2">
        <v>0</v>
      </c>
      <c r="P4087" t="str">
        <f>VLOOKUP(retail_sales_2023!C4087,customers!A:J,5,)</f>
        <v>Patna</v>
      </c>
      <c r="Q4087" t="str">
        <f>VLOOKUP(C4087,customers!A:J,10,0)</f>
        <v>Premium</v>
      </c>
    </row>
    <row r="4088" spans="1:17" x14ac:dyDescent="0.3">
      <c r="A4088" t="s">
        <v>5179</v>
      </c>
      <c r="B4088" s="1">
        <v>45229</v>
      </c>
      <c r="C4088" t="s">
        <v>1906</v>
      </c>
      <c r="D4088" t="s">
        <v>1907</v>
      </c>
      <c r="E4088" t="s">
        <v>27</v>
      </c>
      <c r="F4088" t="s">
        <v>81</v>
      </c>
      <c r="G4088" t="s">
        <v>239</v>
      </c>
      <c r="H4088">
        <v>1</v>
      </c>
      <c r="I4088">
        <v>446.52</v>
      </c>
      <c r="J4088">
        <v>0.15</v>
      </c>
      <c r="K4088">
        <v>379.54</v>
      </c>
      <c r="L4088">
        <v>138.97999999999999</v>
      </c>
      <c r="M4088">
        <f t="shared" si="191"/>
        <v>379.54199999999997</v>
      </c>
      <c r="N4088" t="str">
        <f t="shared" si="189"/>
        <v>Q4</v>
      </c>
      <c r="O4088" s="2">
        <f t="shared" si="190"/>
        <v>36.618011276808765</v>
      </c>
      <c r="P4088" t="str">
        <f>VLOOKUP(retail_sales_2023!C4088,customers!A:J,5,)</f>
        <v>Amritsar</v>
      </c>
      <c r="Q4088" t="str">
        <f>VLOOKUP(C4088,customers!A:J,10,0)</f>
        <v>Regular</v>
      </c>
    </row>
    <row r="4089" spans="1:17" x14ac:dyDescent="0.3">
      <c r="A4089" t="s">
        <v>5180</v>
      </c>
      <c r="B4089" s="1">
        <v>45212</v>
      </c>
      <c r="C4089" t="s">
        <v>1984</v>
      </c>
      <c r="D4089" t="s">
        <v>1985</v>
      </c>
      <c r="E4089" t="s">
        <v>27</v>
      </c>
      <c r="F4089" t="s">
        <v>81</v>
      </c>
      <c r="G4089" t="s">
        <v>82</v>
      </c>
      <c r="H4089">
        <v>2</v>
      </c>
      <c r="I4089">
        <v>3261.55</v>
      </c>
      <c r="J4089">
        <v>0.25</v>
      </c>
      <c r="K4089">
        <v>4892.33</v>
      </c>
      <c r="L4089">
        <v>1540.54</v>
      </c>
      <c r="M4089">
        <f t="shared" si="191"/>
        <v>4892.3250000000007</v>
      </c>
      <c r="N4089" t="str">
        <f t="shared" si="189"/>
        <v>Q4</v>
      </c>
      <c r="O4089" s="2">
        <f t="shared" si="190"/>
        <v>31.48888157585445</v>
      </c>
      <c r="P4089" t="str">
        <f>VLOOKUP(retail_sales_2023!C4089,customers!A:J,5,)</f>
        <v>Chandigarh</v>
      </c>
      <c r="Q4089" t="str">
        <f>VLOOKUP(C4089,customers!A:J,10,0)</f>
        <v>Premium</v>
      </c>
    </row>
    <row r="4090" spans="1:17" x14ac:dyDescent="0.3">
      <c r="A4090" t="s">
        <v>5181</v>
      </c>
      <c r="B4090" s="1">
        <v>45223</v>
      </c>
      <c r="C4090" t="s">
        <v>345</v>
      </c>
      <c r="D4090" t="s">
        <v>346</v>
      </c>
      <c r="E4090" t="s">
        <v>33</v>
      </c>
      <c r="F4090" t="s">
        <v>28</v>
      </c>
      <c r="G4090" t="s">
        <v>57</v>
      </c>
      <c r="H4090">
        <v>5</v>
      </c>
      <c r="I4090">
        <v>2646.88</v>
      </c>
      <c r="J4090">
        <v>0.1</v>
      </c>
      <c r="K4090">
        <v>11910.96</v>
      </c>
      <c r="L4090">
        <v>3064.64</v>
      </c>
      <c r="M4090">
        <f t="shared" si="191"/>
        <v>11910.960000000001</v>
      </c>
      <c r="N4090" t="str">
        <f t="shared" si="189"/>
        <v>Q4</v>
      </c>
      <c r="O4090" s="2">
        <f t="shared" si="190"/>
        <v>25.729580151389982</v>
      </c>
      <c r="P4090" t="str">
        <f>VLOOKUP(retail_sales_2023!C4090,customers!A:J,5,)</f>
        <v>Ahmedabad</v>
      </c>
      <c r="Q4090" t="str">
        <f>VLOOKUP(C4090,customers!A:J,10,0)</f>
        <v>Premium</v>
      </c>
    </row>
    <row r="4091" spans="1:17" x14ac:dyDescent="0.3">
      <c r="A4091" t="s">
        <v>5182</v>
      </c>
      <c r="B4091" s="1">
        <v>44975</v>
      </c>
      <c r="C4091" t="s">
        <v>766</v>
      </c>
      <c r="D4091" t="s">
        <v>767</v>
      </c>
      <c r="E4091" t="s">
        <v>15</v>
      </c>
      <c r="F4091" t="s">
        <v>28</v>
      </c>
      <c r="G4091" t="s">
        <v>29</v>
      </c>
      <c r="H4091">
        <v>5</v>
      </c>
      <c r="I4091">
        <v>5643.84</v>
      </c>
      <c r="J4091">
        <v>0.05</v>
      </c>
      <c r="K4091">
        <v>26808.240000000002</v>
      </c>
      <c r="L4091">
        <v>5787.03</v>
      </c>
      <c r="M4091">
        <f t="shared" si="191"/>
        <v>26808.239999999998</v>
      </c>
      <c r="N4091" t="str">
        <f t="shared" si="189"/>
        <v>Q1</v>
      </c>
      <c r="O4091" s="2">
        <f t="shared" si="190"/>
        <v>21.586758399656222</v>
      </c>
      <c r="P4091" t="str">
        <f>VLOOKUP(retail_sales_2023!C4091,customers!A:J,5,)</f>
        <v>Coimbatore</v>
      </c>
      <c r="Q4091" t="str">
        <f>VLOOKUP(C4091,customers!A:J,10,0)</f>
        <v>Premium</v>
      </c>
    </row>
    <row r="4092" spans="1:17" x14ac:dyDescent="0.3">
      <c r="A4092" t="s">
        <v>5183</v>
      </c>
      <c r="B4092" s="1">
        <v>45155</v>
      </c>
      <c r="C4092" t="s">
        <v>650</v>
      </c>
      <c r="D4092" t="s">
        <v>651</v>
      </c>
      <c r="E4092" t="s">
        <v>33</v>
      </c>
      <c r="F4092" t="s">
        <v>43</v>
      </c>
      <c r="G4092" t="s">
        <v>121</v>
      </c>
      <c r="H4092">
        <v>3</v>
      </c>
      <c r="I4092">
        <v>84801.06</v>
      </c>
      <c r="J4092">
        <v>0</v>
      </c>
      <c r="K4092">
        <v>254403.18</v>
      </c>
      <c r="L4092">
        <v>39346.18</v>
      </c>
      <c r="M4092">
        <f t="shared" si="191"/>
        <v>254403.18</v>
      </c>
      <c r="N4092" t="str">
        <f t="shared" si="189"/>
        <v>Q3</v>
      </c>
      <c r="O4092" s="2">
        <f t="shared" si="190"/>
        <v>15.466072397365474</v>
      </c>
      <c r="P4092" t="str">
        <f>VLOOKUP(retail_sales_2023!C4092,customers!A:J,5,)</f>
        <v>Ahmedabad</v>
      </c>
      <c r="Q4092" t="str">
        <f>VLOOKUP(C4092,customers!A:J,10,0)</f>
        <v>Regular</v>
      </c>
    </row>
    <row r="4093" spans="1:17" x14ac:dyDescent="0.3">
      <c r="A4093" t="s">
        <v>5184</v>
      </c>
      <c r="B4093" s="1">
        <v>44964</v>
      </c>
      <c r="C4093" t="s">
        <v>447</v>
      </c>
      <c r="D4093" t="s">
        <v>448</v>
      </c>
      <c r="E4093" t="s">
        <v>15</v>
      </c>
      <c r="F4093" t="s">
        <v>43</v>
      </c>
      <c r="G4093" t="s">
        <v>301</v>
      </c>
      <c r="H4093">
        <v>4</v>
      </c>
      <c r="I4093">
        <v>43293.9</v>
      </c>
      <c r="J4093">
        <v>0.15</v>
      </c>
      <c r="K4093">
        <v>147199.26</v>
      </c>
      <c r="L4093">
        <v>22867.78</v>
      </c>
      <c r="M4093">
        <f t="shared" si="191"/>
        <v>147199.26</v>
      </c>
      <c r="N4093" t="str">
        <f t="shared" si="189"/>
        <v>Q1</v>
      </c>
      <c r="O4093" s="2">
        <f t="shared" si="190"/>
        <v>15.535254728862085</v>
      </c>
      <c r="P4093" t="str">
        <f>VLOOKUP(retail_sales_2023!C4093,customers!A:J,5,)</f>
        <v>Kochi</v>
      </c>
      <c r="Q4093" t="str">
        <f>VLOOKUP(C4093,customers!A:J,10,0)</f>
        <v>Occasional</v>
      </c>
    </row>
    <row r="4094" spans="1:17" x14ac:dyDescent="0.3">
      <c r="A4094" t="s">
        <v>5185</v>
      </c>
      <c r="B4094" s="1">
        <v>45181</v>
      </c>
      <c r="C4094" t="s">
        <v>500</v>
      </c>
      <c r="D4094" t="s">
        <v>501</v>
      </c>
      <c r="E4094" t="s">
        <v>15</v>
      </c>
      <c r="F4094" t="s">
        <v>52</v>
      </c>
      <c r="G4094" t="s">
        <v>169</v>
      </c>
      <c r="H4094">
        <v>4</v>
      </c>
      <c r="I4094">
        <v>734.19</v>
      </c>
      <c r="J4094">
        <v>0.25</v>
      </c>
      <c r="K4094">
        <v>2202.5700000000002</v>
      </c>
      <c r="L4094">
        <v>131.6</v>
      </c>
      <c r="M4094">
        <f t="shared" si="191"/>
        <v>2202.5700000000002</v>
      </c>
      <c r="N4094" t="str">
        <f t="shared" si="189"/>
        <v>Q3</v>
      </c>
      <c r="O4094" s="2">
        <f t="shared" si="190"/>
        <v>5.974838484134442</v>
      </c>
      <c r="P4094" t="str">
        <f>VLOOKUP(retail_sales_2023!C4094,customers!A:J,5,)</f>
        <v>Coimbatore</v>
      </c>
      <c r="Q4094" t="str">
        <f>VLOOKUP(C4094,customers!A:J,10,0)</f>
        <v>Premium</v>
      </c>
    </row>
    <row r="4095" spans="1:17" x14ac:dyDescent="0.3">
      <c r="A4095" t="s">
        <v>5186</v>
      </c>
      <c r="B4095" s="1">
        <v>44981</v>
      </c>
      <c r="C4095" t="s">
        <v>1006</v>
      </c>
      <c r="D4095" t="s">
        <v>1007</v>
      </c>
      <c r="E4095" t="s">
        <v>15</v>
      </c>
      <c r="F4095" t="s">
        <v>52</v>
      </c>
      <c r="G4095" t="s">
        <v>169</v>
      </c>
      <c r="H4095">
        <v>4</v>
      </c>
      <c r="I4095">
        <v>648.29999999999995</v>
      </c>
      <c r="J4095">
        <v>0</v>
      </c>
      <c r="K4095">
        <v>2593.1999999999998</v>
      </c>
      <c r="L4095">
        <v>251.36</v>
      </c>
      <c r="M4095">
        <f t="shared" si="191"/>
        <v>2593.1999999999998</v>
      </c>
      <c r="N4095" t="str">
        <f t="shared" si="189"/>
        <v>Q1</v>
      </c>
      <c r="O4095" s="2">
        <f t="shared" si="190"/>
        <v>9.693043344130805</v>
      </c>
      <c r="P4095" t="str">
        <f>VLOOKUP(retail_sales_2023!C4095,customers!A:J,5,)</f>
        <v>Hyderabad</v>
      </c>
      <c r="Q4095" t="str">
        <f>VLOOKUP(C4095,customers!A:J,10,0)</f>
        <v>Regular</v>
      </c>
    </row>
    <row r="4096" spans="1:17" x14ac:dyDescent="0.3">
      <c r="A4096" t="s">
        <v>5187</v>
      </c>
      <c r="B4096" s="1">
        <v>45008</v>
      </c>
      <c r="C4096" t="s">
        <v>208</v>
      </c>
      <c r="D4096" t="s">
        <v>209</v>
      </c>
      <c r="E4096" t="s">
        <v>21</v>
      </c>
      <c r="F4096" t="s">
        <v>81</v>
      </c>
      <c r="G4096" t="s">
        <v>239</v>
      </c>
      <c r="H4096">
        <v>3</v>
      </c>
      <c r="I4096">
        <v>2408.0500000000002</v>
      </c>
      <c r="J4096">
        <v>0</v>
      </c>
      <c r="K4096">
        <v>7224.15</v>
      </c>
      <c r="L4096">
        <v>-866.19</v>
      </c>
      <c r="M4096">
        <f t="shared" si="191"/>
        <v>7224.1500000000005</v>
      </c>
      <c r="N4096" t="str">
        <f t="shared" si="189"/>
        <v>Q1</v>
      </c>
      <c r="O4096" s="2">
        <f t="shared" si="190"/>
        <v>-11.990199539046117</v>
      </c>
      <c r="P4096" t="str">
        <f>VLOOKUP(retail_sales_2023!C4096,customers!A:J,5,)</f>
        <v>Bhubaneswar</v>
      </c>
      <c r="Q4096" t="str">
        <f>VLOOKUP(C4096,customers!A:J,10,0)</f>
        <v>Regular</v>
      </c>
    </row>
    <row r="4097" spans="1:17" x14ac:dyDescent="0.3">
      <c r="A4097" t="s">
        <v>5188</v>
      </c>
      <c r="B4097" s="1">
        <v>45146</v>
      </c>
      <c r="C4097" t="s">
        <v>644</v>
      </c>
      <c r="D4097" t="s">
        <v>13093</v>
      </c>
      <c r="E4097" t="s">
        <v>15</v>
      </c>
      <c r="F4097" t="s">
        <v>28</v>
      </c>
      <c r="G4097" t="s">
        <v>280</v>
      </c>
      <c r="H4097">
        <v>1</v>
      </c>
      <c r="I4097">
        <v>4532.22</v>
      </c>
      <c r="J4097">
        <v>0</v>
      </c>
      <c r="K4097">
        <v>4532.22</v>
      </c>
      <c r="L4097">
        <v>1129.81</v>
      </c>
      <c r="M4097">
        <f t="shared" si="191"/>
        <v>4532.22</v>
      </c>
      <c r="N4097" t="str">
        <f t="shared" si="189"/>
        <v>Q3</v>
      </c>
      <c r="O4097" s="2">
        <f t="shared" si="190"/>
        <v>24.928401533906118</v>
      </c>
      <c r="P4097" t="str">
        <f>VLOOKUP(retail_sales_2023!C4097,customers!A:J,5,)</f>
        <v>Bengaluru</v>
      </c>
      <c r="Q4097" t="str">
        <f>VLOOKUP(C4097,customers!A:J,10,0)</f>
        <v>Regular</v>
      </c>
    </row>
    <row r="4098" spans="1:17" x14ac:dyDescent="0.3">
      <c r="A4098" t="s">
        <v>5189</v>
      </c>
      <c r="B4098" s="1">
        <v>45047</v>
      </c>
      <c r="C4098" t="s">
        <v>748</v>
      </c>
      <c r="D4098" t="s">
        <v>749</v>
      </c>
      <c r="E4098" t="s">
        <v>33</v>
      </c>
      <c r="F4098" t="s">
        <v>81</v>
      </c>
      <c r="G4098" t="s">
        <v>82</v>
      </c>
      <c r="H4098">
        <v>5</v>
      </c>
      <c r="I4098">
        <v>1556.76</v>
      </c>
      <c r="J4098">
        <v>0.05</v>
      </c>
      <c r="K4098">
        <v>7394.61</v>
      </c>
      <c r="L4098">
        <v>1671.41</v>
      </c>
      <c r="M4098">
        <f t="shared" si="191"/>
        <v>7394.61</v>
      </c>
      <c r="N4098" t="str">
        <f t="shared" si="189"/>
        <v>Q2</v>
      </c>
      <c r="O4098" s="2">
        <f t="shared" si="190"/>
        <v>22.603085220180645</v>
      </c>
      <c r="P4098" t="str">
        <f>VLOOKUP(retail_sales_2023!C4098,customers!A:J,5,)</f>
        <v>Surat</v>
      </c>
      <c r="Q4098" t="str">
        <f>VLOOKUP(C4098,customers!A:J,10,0)</f>
        <v>Premium</v>
      </c>
    </row>
    <row r="4099" spans="1:17" x14ac:dyDescent="0.3">
      <c r="A4099" t="s">
        <v>5190</v>
      </c>
      <c r="B4099" s="1">
        <v>44977</v>
      </c>
      <c r="C4099" t="s">
        <v>393</v>
      </c>
      <c r="D4099" t="s">
        <v>394</v>
      </c>
      <c r="E4099" t="s">
        <v>33</v>
      </c>
      <c r="F4099" t="s">
        <v>81</v>
      </c>
      <c r="G4099" t="s">
        <v>158</v>
      </c>
      <c r="H4099">
        <v>5</v>
      </c>
      <c r="I4099">
        <v>1111.6400000000001</v>
      </c>
      <c r="J4099">
        <v>0.1</v>
      </c>
      <c r="K4099">
        <v>5002.38</v>
      </c>
      <c r="L4099">
        <v>1086.28</v>
      </c>
      <c r="M4099">
        <f t="shared" si="191"/>
        <v>5002.380000000001</v>
      </c>
      <c r="N4099" t="str">
        <f t="shared" ref="N4099:N4162" si="192">"Q"&amp;ROUNDUP(MONTH(B4099)/3,0)</f>
        <v>Q1</v>
      </c>
      <c r="O4099" s="2">
        <f t="shared" ref="O4099:O4162" si="193">(L4099/K4099)*100</f>
        <v>21.71526353455755</v>
      </c>
      <c r="P4099" t="str">
        <f>VLOOKUP(retail_sales_2023!C4099,customers!A:J,5,)</f>
        <v>Ahmedabad</v>
      </c>
      <c r="Q4099" t="str">
        <f>VLOOKUP(C4099,customers!A:J,10,0)</f>
        <v>Premium</v>
      </c>
    </row>
    <row r="4100" spans="1:17" x14ac:dyDescent="0.3">
      <c r="A4100" t="s">
        <v>5191</v>
      </c>
      <c r="B4100" s="1">
        <v>45074</v>
      </c>
      <c r="C4100" t="s">
        <v>535</v>
      </c>
      <c r="D4100" t="s">
        <v>536</v>
      </c>
      <c r="E4100" t="s">
        <v>21</v>
      </c>
      <c r="F4100" t="s">
        <v>52</v>
      </c>
      <c r="G4100" t="s">
        <v>69</v>
      </c>
      <c r="H4100">
        <v>10</v>
      </c>
      <c r="I4100">
        <v>450.79</v>
      </c>
      <c r="J4100">
        <v>0.1</v>
      </c>
      <c r="K4100">
        <v>4057.11</v>
      </c>
      <c r="L4100">
        <v>389.36</v>
      </c>
      <c r="M4100">
        <f t="shared" si="191"/>
        <v>4057.1100000000006</v>
      </c>
      <c r="N4100" t="str">
        <f t="shared" si="192"/>
        <v>Q2</v>
      </c>
      <c r="O4100" s="2">
        <f t="shared" si="193"/>
        <v>9.5969791304647885</v>
      </c>
      <c r="P4100" t="str">
        <f>VLOOKUP(retail_sales_2023!C4100,customers!A:J,5,)</f>
        <v>Guwahati</v>
      </c>
      <c r="Q4100" t="str">
        <f>VLOOKUP(C4100,customers!A:J,10,0)</f>
        <v>Premium</v>
      </c>
    </row>
    <row r="4101" spans="1:17" x14ac:dyDescent="0.3">
      <c r="A4101" t="s">
        <v>5192</v>
      </c>
      <c r="B4101" s="1">
        <v>45054</v>
      </c>
      <c r="C4101" t="s">
        <v>667</v>
      </c>
      <c r="D4101" t="s">
        <v>668</v>
      </c>
      <c r="E4101" t="s">
        <v>33</v>
      </c>
      <c r="F4101" t="s">
        <v>52</v>
      </c>
      <c r="G4101" t="s">
        <v>117</v>
      </c>
      <c r="H4101">
        <v>2</v>
      </c>
      <c r="I4101">
        <v>293.04000000000002</v>
      </c>
      <c r="J4101">
        <v>0.3</v>
      </c>
      <c r="K4101">
        <v>410.26</v>
      </c>
      <c r="L4101">
        <v>24.04</v>
      </c>
      <c r="M4101">
        <f t="shared" ref="M4101:M4164" si="194">H4101*I4101*(1-J4101)</f>
        <v>410.25600000000003</v>
      </c>
      <c r="N4101" t="str">
        <f t="shared" si="192"/>
        <v>Q2</v>
      </c>
      <c r="O4101" s="2">
        <f t="shared" si="193"/>
        <v>5.8596987276361334</v>
      </c>
      <c r="P4101" t="str">
        <f>VLOOKUP(retail_sales_2023!C4101,customers!A:J,5,)</f>
        <v>Nagpur</v>
      </c>
      <c r="Q4101" t="str">
        <f>VLOOKUP(C4101,customers!A:J,10,0)</f>
        <v>Occasional</v>
      </c>
    </row>
    <row r="4102" spans="1:17" x14ac:dyDescent="0.3">
      <c r="A4102" t="s">
        <v>5193</v>
      </c>
      <c r="B4102" s="1">
        <v>45261</v>
      </c>
      <c r="C4102" t="s">
        <v>573</v>
      </c>
      <c r="D4102" t="s">
        <v>574</v>
      </c>
      <c r="E4102" t="s">
        <v>21</v>
      </c>
      <c r="F4102" t="s">
        <v>81</v>
      </c>
      <c r="G4102" t="s">
        <v>239</v>
      </c>
      <c r="H4102">
        <v>1</v>
      </c>
      <c r="I4102">
        <v>770.96</v>
      </c>
      <c r="J4102">
        <v>0</v>
      </c>
      <c r="K4102">
        <v>770.96</v>
      </c>
      <c r="L4102">
        <v>243.76</v>
      </c>
      <c r="M4102">
        <f t="shared" si="194"/>
        <v>770.96</v>
      </c>
      <c r="N4102" t="str">
        <f t="shared" si="192"/>
        <v>Q4</v>
      </c>
      <c r="O4102" s="2">
        <f t="shared" si="193"/>
        <v>31.617723357891457</v>
      </c>
      <c r="P4102" t="str">
        <f>VLOOKUP(retail_sales_2023!C4102,customers!A:J,5,)</f>
        <v>Kolkata</v>
      </c>
      <c r="Q4102" t="str">
        <f>VLOOKUP(C4102,customers!A:J,10,0)</f>
        <v>Premium</v>
      </c>
    </row>
    <row r="4103" spans="1:17" x14ac:dyDescent="0.3">
      <c r="A4103" t="s">
        <v>5194</v>
      </c>
      <c r="B4103" s="1">
        <v>45273</v>
      </c>
      <c r="C4103" t="s">
        <v>1896</v>
      </c>
      <c r="D4103" t="s">
        <v>1897</v>
      </c>
      <c r="E4103" t="s">
        <v>33</v>
      </c>
      <c r="F4103" t="s">
        <v>43</v>
      </c>
      <c r="G4103" t="s">
        <v>301</v>
      </c>
      <c r="H4103">
        <v>1</v>
      </c>
      <c r="I4103">
        <v>71959.16</v>
      </c>
      <c r="J4103">
        <v>0</v>
      </c>
      <c r="K4103">
        <v>71959.16</v>
      </c>
      <c r="L4103">
        <v>9437.49</v>
      </c>
      <c r="M4103">
        <f t="shared" si="194"/>
        <v>71959.16</v>
      </c>
      <c r="N4103" t="str">
        <f t="shared" si="192"/>
        <v>Q4</v>
      </c>
      <c r="O4103" s="2">
        <f t="shared" si="193"/>
        <v>13.115064155835061</v>
      </c>
      <c r="P4103" t="str">
        <f>VLOOKUP(retail_sales_2023!C4103,customers!A:J,5,)</f>
        <v>Mumbai</v>
      </c>
      <c r="Q4103" t="str">
        <f>VLOOKUP(C4103,customers!A:J,10,0)</f>
        <v>Premium</v>
      </c>
    </row>
    <row r="4104" spans="1:17" x14ac:dyDescent="0.3">
      <c r="A4104" t="s">
        <v>5195</v>
      </c>
      <c r="B4104" s="1">
        <v>44960</v>
      </c>
      <c r="C4104" t="s">
        <v>507</v>
      </c>
      <c r="D4104" t="s">
        <v>508</v>
      </c>
      <c r="E4104" t="s">
        <v>33</v>
      </c>
      <c r="F4104" t="s">
        <v>38</v>
      </c>
      <c r="G4104" t="s">
        <v>65</v>
      </c>
      <c r="H4104">
        <v>2</v>
      </c>
      <c r="I4104">
        <v>1116.23</v>
      </c>
      <c r="J4104">
        <v>0.1</v>
      </c>
      <c r="K4104">
        <v>2009.21</v>
      </c>
      <c r="L4104">
        <v>491.93</v>
      </c>
      <c r="M4104">
        <f t="shared" si="194"/>
        <v>2009.2140000000002</v>
      </c>
      <c r="N4104" t="str">
        <f t="shared" si="192"/>
        <v>Q1</v>
      </c>
      <c r="O4104" s="2">
        <f t="shared" si="193"/>
        <v>24.483752320563802</v>
      </c>
      <c r="P4104" t="str">
        <f>VLOOKUP(retail_sales_2023!C4104,customers!A:J,5,)</f>
        <v>Nagpur</v>
      </c>
      <c r="Q4104" t="str">
        <f>VLOOKUP(C4104,customers!A:J,10,0)</f>
        <v>Premium</v>
      </c>
    </row>
    <row r="4105" spans="1:17" x14ac:dyDescent="0.3">
      <c r="A4105" t="s">
        <v>5196</v>
      </c>
      <c r="B4105" s="1">
        <v>44948</v>
      </c>
      <c r="C4105" t="s">
        <v>485</v>
      </c>
      <c r="D4105" t="s">
        <v>486</v>
      </c>
      <c r="E4105" t="s">
        <v>27</v>
      </c>
      <c r="F4105" t="s">
        <v>28</v>
      </c>
      <c r="G4105" t="s">
        <v>29</v>
      </c>
      <c r="H4105">
        <v>2</v>
      </c>
      <c r="I4105">
        <v>5305.74</v>
      </c>
      <c r="J4105">
        <v>0.05</v>
      </c>
      <c r="K4105">
        <v>10080.91</v>
      </c>
      <c r="L4105">
        <v>2037.24</v>
      </c>
      <c r="M4105">
        <f t="shared" si="194"/>
        <v>10080.905999999999</v>
      </c>
      <c r="N4105" t="str">
        <f t="shared" si="192"/>
        <v>Q1</v>
      </c>
      <c r="O4105" s="2">
        <f t="shared" si="193"/>
        <v>20.208889872045283</v>
      </c>
      <c r="P4105" t="str">
        <f>VLOOKUP(retail_sales_2023!C4105,customers!A:J,5,)</f>
        <v>Lucknow</v>
      </c>
      <c r="Q4105" t="str">
        <f>VLOOKUP(C4105,customers!A:J,10,0)</f>
        <v>Premium</v>
      </c>
    </row>
    <row r="4106" spans="1:17" x14ac:dyDescent="0.3">
      <c r="A4106" t="s">
        <v>5197</v>
      </c>
      <c r="B4106" s="1">
        <v>45140</v>
      </c>
      <c r="C4106" t="s">
        <v>1157</v>
      </c>
      <c r="D4106" t="s">
        <v>1158</v>
      </c>
      <c r="E4106" t="s">
        <v>27</v>
      </c>
      <c r="F4106" t="s">
        <v>43</v>
      </c>
      <c r="G4106" t="s">
        <v>282</v>
      </c>
      <c r="H4106">
        <v>4</v>
      </c>
      <c r="I4106">
        <v>54998.27</v>
      </c>
      <c r="J4106">
        <v>0.2</v>
      </c>
      <c r="K4106">
        <v>175994.46</v>
      </c>
      <c r="L4106">
        <v>21175.13</v>
      </c>
      <c r="M4106">
        <f t="shared" si="194"/>
        <v>175994.46400000001</v>
      </c>
      <c r="N4106" t="str">
        <f t="shared" si="192"/>
        <v>Q3</v>
      </c>
      <c r="O4106" s="2">
        <f t="shared" si="193"/>
        <v>12.031702588820128</v>
      </c>
      <c r="P4106" t="str">
        <f>VLOOKUP(retail_sales_2023!C4106,customers!A:J,5,)</f>
        <v>Lucknow</v>
      </c>
      <c r="Q4106" t="str">
        <f>VLOOKUP(C4106,customers!A:J,10,0)</f>
        <v>Occasional</v>
      </c>
    </row>
    <row r="4107" spans="1:17" x14ac:dyDescent="0.3">
      <c r="A4107" t="s">
        <v>5198</v>
      </c>
      <c r="B4107" s="1">
        <v>45166</v>
      </c>
      <c r="C4107" t="s">
        <v>254</v>
      </c>
      <c r="D4107" t="s">
        <v>255</v>
      </c>
      <c r="E4107" t="s">
        <v>33</v>
      </c>
      <c r="F4107" t="s">
        <v>43</v>
      </c>
      <c r="G4107" t="s">
        <v>121</v>
      </c>
      <c r="H4107">
        <v>2</v>
      </c>
      <c r="I4107">
        <v>42989.2</v>
      </c>
      <c r="J4107">
        <v>0.2</v>
      </c>
      <c r="K4107">
        <v>68782.720000000001</v>
      </c>
      <c r="L4107">
        <v>-9644.5499999999993</v>
      </c>
      <c r="M4107">
        <f t="shared" si="194"/>
        <v>68782.720000000001</v>
      </c>
      <c r="N4107" t="str">
        <f t="shared" si="192"/>
        <v>Q3</v>
      </c>
      <c r="O4107" s="2">
        <f t="shared" si="193"/>
        <v>-14.021763024201425</v>
      </c>
      <c r="P4107" t="str">
        <f>VLOOKUP(retail_sales_2023!C4107,customers!A:J,5,)</f>
        <v>Nagpur</v>
      </c>
      <c r="Q4107" t="str">
        <f>VLOOKUP(C4107,customers!A:J,10,0)</f>
        <v>Premium</v>
      </c>
    </row>
    <row r="4108" spans="1:17" x14ac:dyDescent="0.3">
      <c r="A4108" t="s">
        <v>5199</v>
      </c>
      <c r="B4108" s="1">
        <v>44982</v>
      </c>
      <c r="C4108" t="s">
        <v>160</v>
      </c>
      <c r="D4108" t="s">
        <v>161</v>
      </c>
      <c r="E4108" t="s">
        <v>33</v>
      </c>
      <c r="F4108" t="s">
        <v>43</v>
      </c>
      <c r="G4108" t="s">
        <v>110</v>
      </c>
      <c r="H4108">
        <v>1</v>
      </c>
      <c r="I4108">
        <v>77315.58</v>
      </c>
      <c r="J4108">
        <v>0</v>
      </c>
      <c r="K4108">
        <v>77315.58</v>
      </c>
      <c r="L4108">
        <v>11243.96</v>
      </c>
      <c r="M4108">
        <f t="shared" si="194"/>
        <v>77315.58</v>
      </c>
      <c r="N4108" t="str">
        <f t="shared" si="192"/>
        <v>Q1</v>
      </c>
      <c r="O4108" s="2">
        <f t="shared" si="193"/>
        <v>14.542942056439333</v>
      </c>
      <c r="P4108" t="str">
        <f>VLOOKUP(retail_sales_2023!C4108,customers!A:J,5,)</f>
        <v>Pune</v>
      </c>
      <c r="Q4108" t="str">
        <f>VLOOKUP(C4108,customers!A:J,10,0)</f>
        <v>Premium</v>
      </c>
    </row>
    <row r="4109" spans="1:17" x14ac:dyDescent="0.3">
      <c r="A4109" t="s">
        <v>5200</v>
      </c>
      <c r="B4109" s="1">
        <v>45283</v>
      </c>
      <c r="C4109" t="s">
        <v>1154</v>
      </c>
      <c r="D4109" t="s">
        <v>1155</v>
      </c>
      <c r="E4109" t="s">
        <v>15</v>
      </c>
      <c r="F4109" t="s">
        <v>28</v>
      </c>
      <c r="G4109" t="s">
        <v>439</v>
      </c>
      <c r="H4109">
        <v>3</v>
      </c>
      <c r="I4109">
        <v>5632.14</v>
      </c>
      <c r="J4109">
        <v>0</v>
      </c>
      <c r="K4109">
        <v>16896.419999999998</v>
      </c>
      <c r="L4109">
        <v>3320.03</v>
      </c>
      <c r="M4109">
        <f t="shared" si="194"/>
        <v>16896.420000000002</v>
      </c>
      <c r="N4109" t="str">
        <f t="shared" si="192"/>
        <v>Q4</v>
      </c>
      <c r="O4109" s="2">
        <f t="shared" si="193"/>
        <v>19.649310327276432</v>
      </c>
      <c r="P4109" t="str">
        <f>VLOOKUP(retail_sales_2023!C4109,customers!A:J,5,)</f>
        <v>Chennai</v>
      </c>
      <c r="Q4109" t="str">
        <f>VLOOKUP(C4109,customers!A:J,10,0)</f>
        <v>Premium</v>
      </c>
    </row>
    <row r="4110" spans="1:17" x14ac:dyDescent="0.3">
      <c r="A4110" t="s">
        <v>5201</v>
      </c>
      <c r="B4110" s="1">
        <v>45033</v>
      </c>
      <c r="C4110" t="s">
        <v>251</v>
      </c>
      <c r="D4110" t="s">
        <v>252</v>
      </c>
      <c r="E4110" t="s">
        <v>15</v>
      </c>
      <c r="F4110" t="s">
        <v>38</v>
      </c>
      <c r="G4110" t="s">
        <v>456</v>
      </c>
      <c r="H4110">
        <v>3</v>
      </c>
      <c r="I4110">
        <v>2368.5500000000002</v>
      </c>
      <c r="J4110">
        <v>0</v>
      </c>
      <c r="K4110">
        <v>7105.65</v>
      </c>
      <c r="L4110">
        <v>2040.58</v>
      </c>
      <c r="M4110">
        <f t="shared" si="194"/>
        <v>7105.6500000000005</v>
      </c>
      <c r="N4110" t="str">
        <f t="shared" si="192"/>
        <v>Q2</v>
      </c>
      <c r="O4110" s="2">
        <f t="shared" si="193"/>
        <v>28.717710554277232</v>
      </c>
      <c r="P4110" t="str">
        <f>VLOOKUP(retail_sales_2023!C4110,customers!A:J,5,)</f>
        <v>Chennai</v>
      </c>
      <c r="Q4110" t="str">
        <f>VLOOKUP(C4110,customers!A:J,10,0)</f>
        <v>Occasional</v>
      </c>
    </row>
    <row r="4111" spans="1:17" x14ac:dyDescent="0.3">
      <c r="A4111" t="s">
        <v>5202</v>
      </c>
      <c r="B4111" s="1">
        <v>45119</v>
      </c>
      <c r="C4111" t="s">
        <v>1227</v>
      </c>
      <c r="D4111" t="s">
        <v>1228</v>
      </c>
      <c r="E4111" t="s">
        <v>27</v>
      </c>
      <c r="F4111" t="s">
        <v>43</v>
      </c>
      <c r="G4111" t="s">
        <v>128</v>
      </c>
      <c r="H4111">
        <v>1</v>
      </c>
      <c r="I4111">
        <v>36478.620000000003</v>
      </c>
      <c r="J4111">
        <v>0.3</v>
      </c>
      <c r="K4111">
        <v>25535.03</v>
      </c>
      <c r="L4111">
        <v>3319.36</v>
      </c>
      <c r="M4111">
        <f t="shared" si="194"/>
        <v>25535.034</v>
      </c>
      <c r="N4111" t="str">
        <f t="shared" si="192"/>
        <v>Q3</v>
      </c>
      <c r="O4111" s="2">
        <f t="shared" si="193"/>
        <v>12.999240650980243</v>
      </c>
      <c r="P4111" t="str">
        <f>VLOOKUP(retail_sales_2023!C4111,customers!A:J,5,)</f>
        <v>Chandigarh</v>
      </c>
      <c r="Q4111" t="str">
        <f>VLOOKUP(C4111,customers!A:J,10,0)</f>
        <v>Premium</v>
      </c>
    </row>
    <row r="4112" spans="1:17" x14ac:dyDescent="0.3">
      <c r="A4112" t="s">
        <v>5203</v>
      </c>
      <c r="B4112" s="1">
        <v>45184</v>
      </c>
      <c r="C4112" t="s">
        <v>614</v>
      </c>
      <c r="D4112" t="s">
        <v>615</v>
      </c>
      <c r="E4112" t="s">
        <v>15</v>
      </c>
      <c r="F4112" t="s">
        <v>28</v>
      </c>
      <c r="G4112" t="s">
        <v>29</v>
      </c>
      <c r="H4112">
        <v>3</v>
      </c>
      <c r="I4112">
        <v>6426.86</v>
      </c>
      <c r="J4112">
        <v>0</v>
      </c>
      <c r="K4112">
        <v>19280.580000000002</v>
      </c>
      <c r="L4112">
        <v>5322.89</v>
      </c>
      <c r="M4112">
        <f t="shared" si="194"/>
        <v>19280.579999999998</v>
      </c>
      <c r="N4112" t="str">
        <f t="shared" si="192"/>
        <v>Q3</v>
      </c>
      <c r="O4112" s="2">
        <f t="shared" si="193"/>
        <v>27.607520105722962</v>
      </c>
      <c r="P4112" t="str">
        <f>VLOOKUP(retail_sales_2023!C4112,customers!A:J,5,)</f>
        <v>Kochi</v>
      </c>
      <c r="Q4112" t="str">
        <f>VLOOKUP(C4112,customers!A:J,10,0)</f>
        <v>Regular</v>
      </c>
    </row>
    <row r="4113" spans="1:17" x14ac:dyDescent="0.3">
      <c r="A4113" t="s">
        <v>5204</v>
      </c>
      <c r="B4113" s="1">
        <v>45267</v>
      </c>
      <c r="C4113" t="s">
        <v>406</v>
      </c>
      <c r="D4113" t="s">
        <v>407</v>
      </c>
      <c r="E4113" t="s">
        <v>15</v>
      </c>
      <c r="F4113" t="s">
        <v>38</v>
      </c>
      <c r="G4113" t="s">
        <v>90</v>
      </c>
      <c r="H4113">
        <v>2</v>
      </c>
      <c r="I4113">
        <v>2335.29</v>
      </c>
      <c r="J4113">
        <v>0.25</v>
      </c>
      <c r="K4113">
        <v>3502.93</v>
      </c>
      <c r="L4113">
        <v>1104.5</v>
      </c>
      <c r="M4113">
        <f t="shared" si="194"/>
        <v>3502.9349999999999</v>
      </c>
      <c r="N4113" t="str">
        <f t="shared" si="192"/>
        <v>Q4</v>
      </c>
      <c r="O4113" s="2">
        <f t="shared" si="193"/>
        <v>31.530747117413139</v>
      </c>
      <c r="P4113" t="str">
        <f>VLOOKUP(retail_sales_2023!C4113,customers!A:J,5,)</f>
        <v>Hyderabad</v>
      </c>
      <c r="Q4113" t="str">
        <f>VLOOKUP(C4113,customers!A:J,10,0)</f>
        <v>Premium</v>
      </c>
    </row>
    <row r="4114" spans="1:17" x14ac:dyDescent="0.3">
      <c r="A4114" t="s">
        <v>5205</v>
      </c>
      <c r="B4114" s="1">
        <v>45185</v>
      </c>
      <c r="C4114" t="s">
        <v>1503</v>
      </c>
      <c r="D4114" t="s">
        <v>1504</v>
      </c>
      <c r="E4114" t="s">
        <v>33</v>
      </c>
      <c r="F4114" t="s">
        <v>52</v>
      </c>
      <c r="G4114" t="s">
        <v>53</v>
      </c>
      <c r="H4114">
        <v>4</v>
      </c>
      <c r="I4114">
        <v>214.19</v>
      </c>
      <c r="J4114">
        <v>0.1</v>
      </c>
      <c r="K4114">
        <v>771.08</v>
      </c>
      <c r="L4114">
        <v>73.94</v>
      </c>
      <c r="M4114">
        <f t="shared" si="194"/>
        <v>771.08400000000006</v>
      </c>
      <c r="N4114" t="str">
        <f t="shared" si="192"/>
        <v>Q3</v>
      </c>
      <c r="O4114" s="2">
        <f t="shared" si="193"/>
        <v>9.5891476889557499</v>
      </c>
      <c r="P4114" t="str">
        <f>VLOOKUP(retail_sales_2023!C4114,customers!A:J,5,)</f>
        <v>Mumbai</v>
      </c>
      <c r="Q4114" t="str">
        <f>VLOOKUP(C4114,customers!A:J,10,0)</f>
        <v>Premium</v>
      </c>
    </row>
    <row r="4115" spans="1:17" x14ac:dyDescent="0.3">
      <c r="A4115" t="s">
        <v>5206</v>
      </c>
      <c r="B4115" s="1">
        <v>45015</v>
      </c>
      <c r="C4115" t="s">
        <v>698</v>
      </c>
      <c r="D4115" t="s">
        <v>699</v>
      </c>
      <c r="E4115" t="s">
        <v>27</v>
      </c>
      <c r="F4115" t="s">
        <v>16</v>
      </c>
      <c r="G4115" t="s">
        <v>319</v>
      </c>
      <c r="H4115">
        <v>5</v>
      </c>
      <c r="I4115">
        <v>661.98</v>
      </c>
      <c r="J4115">
        <v>0.15</v>
      </c>
      <c r="K4115">
        <v>2813.41</v>
      </c>
      <c r="L4115">
        <v>842.18</v>
      </c>
      <c r="M4115">
        <f t="shared" si="194"/>
        <v>2813.415</v>
      </c>
      <c r="N4115" t="str">
        <f t="shared" si="192"/>
        <v>Q1</v>
      </c>
      <c r="O4115" s="2">
        <f t="shared" si="193"/>
        <v>29.934492306489279</v>
      </c>
      <c r="P4115" t="str">
        <f>VLOOKUP(retail_sales_2023!C4115,customers!A:J,5,)</f>
        <v>Jaipur</v>
      </c>
      <c r="Q4115" t="str">
        <f>VLOOKUP(C4115,customers!A:J,10,0)</f>
        <v>Premium</v>
      </c>
    </row>
    <row r="4116" spans="1:17" x14ac:dyDescent="0.3">
      <c r="A4116" t="s">
        <v>5207</v>
      </c>
      <c r="B4116" s="1">
        <v>45263</v>
      </c>
      <c r="C4116" t="s">
        <v>999</v>
      </c>
      <c r="D4116" t="s">
        <v>1000</v>
      </c>
      <c r="E4116" t="s">
        <v>33</v>
      </c>
      <c r="F4116" t="s">
        <v>43</v>
      </c>
      <c r="G4116" t="s">
        <v>110</v>
      </c>
      <c r="H4116">
        <v>2</v>
      </c>
      <c r="I4116">
        <v>13865.67</v>
      </c>
      <c r="J4116">
        <v>0</v>
      </c>
      <c r="K4116">
        <v>27731.34</v>
      </c>
      <c r="L4116">
        <v>4088.62</v>
      </c>
      <c r="M4116">
        <f t="shared" si="194"/>
        <v>27731.34</v>
      </c>
      <c r="N4116" t="str">
        <f t="shared" si="192"/>
        <v>Q4</v>
      </c>
      <c r="O4116" s="2">
        <f t="shared" si="193"/>
        <v>14.743679894300094</v>
      </c>
      <c r="P4116" t="str">
        <f>VLOOKUP(retail_sales_2023!C4116,customers!A:J,5,)</f>
        <v>Surat</v>
      </c>
      <c r="Q4116" t="str">
        <f>VLOOKUP(C4116,customers!A:J,10,0)</f>
        <v>Premium</v>
      </c>
    </row>
    <row r="4117" spans="1:17" x14ac:dyDescent="0.3">
      <c r="A4117" t="s">
        <v>5208</v>
      </c>
      <c r="B4117" s="1">
        <v>44966</v>
      </c>
      <c r="C4117" t="s">
        <v>173</v>
      </c>
      <c r="D4117" t="s">
        <v>174</v>
      </c>
      <c r="E4117" t="s">
        <v>27</v>
      </c>
      <c r="F4117" t="s">
        <v>28</v>
      </c>
      <c r="G4117" t="s">
        <v>61</v>
      </c>
      <c r="H4117">
        <v>3</v>
      </c>
      <c r="I4117">
        <v>1619.85</v>
      </c>
      <c r="J4117">
        <v>0.15</v>
      </c>
      <c r="K4117">
        <v>4130.62</v>
      </c>
      <c r="L4117">
        <v>-332.28</v>
      </c>
      <c r="M4117">
        <f t="shared" si="194"/>
        <v>4130.6174999999994</v>
      </c>
      <c r="N4117" t="str">
        <f t="shared" si="192"/>
        <v>Q1</v>
      </c>
      <c r="O4117" s="2">
        <f t="shared" si="193"/>
        <v>-8.0443129602819905</v>
      </c>
      <c r="P4117" t="str">
        <f>VLOOKUP(retail_sales_2023!C4117,customers!A:J,5,)</f>
        <v>Chandigarh</v>
      </c>
      <c r="Q4117" t="str">
        <f>VLOOKUP(C4117,customers!A:J,10,0)</f>
        <v>Regular</v>
      </c>
    </row>
    <row r="4118" spans="1:17" x14ac:dyDescent="0.3">
      <c r="A4118" t="s">
        <v>5209</v>
      </c>
      <c r="B4118" s="1">
        <v>45037</v>
      </c>
      <c r="C4118" t="s">
        <v>397</v>
      </c>
      <c r="D4118" t="s">
        <v>398</v>
      </c>
      <c r="E4118" t="s">
        <v>21</v>
      </c>
      <c r="F4118" t="s">
        <v>22</v>
      </c>
      <c r="G4118" t="s">
        <v>23</v>
      </c>
      <c r="H4118">
        <v>1</v>
      </c>
      <c r="I4118">
        <v>2225.9899999999998</v>
      </c>
      <c r="J4118">
        <v>0</v>
      </c>
      <c r="K4118">
        <v>2225.9899999999998</v>
      </c>
      <c r="L4118">
        <v>-41.1</v>
      </c>
      <c r="M4118">
        <f t="shared" si="194"/>
        <v>2225.9899999999998</v>
      </c>
      <c r="N4118" t="str">
        <f t="shared" si="192"/>
        <v>Q2</v>
      </c>
      <c r="O4118" s="2">
        <f t="shared" si="193"/>
        <v>-1.8463694805457349</v>
      </c>
      <c r="P4118" t="str">
        <f>VLOOKUP(retail_sales_2023!C4118,customers!A:J,5,)</f>
        <v>Patna</v>
      </c>
      <c r="Q4118" t="str">
        <f>VLOOKUP(C4118,customers!A:J,10,0)</f>
        <v>Premium</v>
      </c>
    </row>
    <row r="4119" spans="1:17" x14ac:dyDescent="0.3">
      <c r="A4119" t="s">
        <v>5210</v>
      </c>
      <c r="B4119" s="1">
        <v>45183</v>
      </c>
      <c r="C4119" t="s">
        <v>2086</v>
      </c>
      <c r="D4119" t="s">
        <v>2087</v>
      </c>
      <c r="E4119" t="s">
        <v>33</v>
      </c>
      <c r="F4119" t="s">
        <v>81</v>
      </c>
      <c r="G4119" t="s">
        <v>264</v>
      </c>
      <c r="H4119">
        <v>4</v>
      </c>
      <c r="I4119">
        <v>1324.57</v>
      </c>
      <c r="J4119">
        <v>0</v>
      </c>
      <c r="K4119">
        <v>5298.28</v>
      </c>
      <c r="L4119">
        <v>-119.74</v>
      </c>
      <c r="M4119">
        <f t="shared" si="194"/>
        <v>5298.28</v>
      </c>
      <c r="N4119" t="str">
        <f t="shared" si="192"/>
        <v>Q3</v>
      </c>
      <c r="O4119" s="2">
        <f t="shared" si="193"/>
        <v>-2.2599787100719477</v>
      </c>
      <c r="P4119" t="str">
        <f>VLOOKUP(retail_sales_2023!C4119,customers!A:J,5,)</f>
        <v>Pune</v>
      </c>
      <c r="Q4119" t="str">
        <f>VLOOKUP(C4119,customers!A:J,10,0)</f>
        <v>Premium</v>
      </c>
    </row>
    <row r="4120" spans="1:17" x14ac:dyDescent="0.3">
      <c r="A4120" t="s">
        <v>5211</v>
      </c>
      <c r="B4120" s="1">
        <v>45196</v>
      </c>
      <c r="C4120" t="s">
        <v>1834</v>
      </c>
      <c r="D4120" t="s">
        <v>1835</v>
      </c>
      <c r="E4120" t="s">
        <v>27</v>
      </c>
      <c r="F4120" t="s">
        <v>52</v>
      </c>
      <c r="G4120" t="s">
        <v>200</v>
      </c>
      <c r="H4120">
        <v>10</v>
      </c>
      <c r="I4120">
        <v>96.22</v>
      </c>
      <c r="J4120">
        <v>0.15</v>
      </c>
      <c r="K4120">
        <v>817.87</v>
      </c>
      <c r="L4120">
        <v>49.91</v>
      </c>
      <c r="M4120">
        <f t="shared" si="194"/>
        <v>817.87</v>
      </c>
      <c r="N4120" t="str">
        <f t="shared" si="192"/>
        <v>Q3</v>
      </c>
      <c r="O4120" s="2">
        <f t="shared" si="193"/>
        <v>6.1024368175871464</v>
      </c>
      <c r="P4120" t="str">
        <f>VLOOKUP(retail_sales_2023!C4120,customers!A:J,5,)</f>
        <v>Delhi</v>
      </c>
      <c r="Q4120" t="str">
        <f>VLOOKUP(C4120,customers!A:J,10,0)</f>
        <v>Premium</v>
      </c>
    </row>
    <row r="4121" spans="1:17" x14ac:dyDescent="0.3">
      <c r="A4121" t="s">
        <v>5212</v>
      </c>
      <c r="B4121" s="1">
        <v>45058</v>
      </c>
      <c r="C4121" t="s">
        <v>382</v>
      </c>
      <c r="D4121" t="s">
        <v>383</v>
      </c>
      <c r="E4121" t="s">
        <v>27</v>
      </c>
      <c r="F4121" t="s">
        <v>38</v>
      </c>
      <c r="G4121" t="s">
        <v>48</v>
      </c>
      <c r="H4121">
        <v>2</v>
      </c>
      <c r="I4121">
        <v>2686.07</v>
      </c>
      <c r="J4121">
        <v>0</v>
      </c>
      <c r="K4121">
        <v>5372.14</v>
      </c>
      <c r="L4121">
        <v>1760.18</v>
      </c>
      <c r="M4121">
        <f t="shared" si="194"/>
        <v>5372.14</v>
      </c>
      <c r="N4121" t="str">
        <f t="shared" si="192"/>
        <v>Q2</v>
      </c>
      <c r="O4121" s="2">
        <f t="shared" si="193"/>
        <v>32.764968895077196</v>
      </c>
      <c r="P4121" t="str">
        <f>VLOOKUP(retail_sales_2023!C4121,customers!A:J,5,)</f>
        <v>Jaipur</v>
      </c>
      <c r="Q4121" t="str">
        <f>VLOOKUP(C4121,customers!A:J,10,0)</f>
        <v>Regular</v>
      </c>
    </row>
    <row r="4122" spans="1:17" x14ac:dyDescent="0.3">
      <c r="A4122" t="s">
        <v>5213</v>
      </c>
      <c r="B4122" s="1">
        <v>45024</v>
      </c>
      <c r="C4122" t="s">
        <v>2487</v>
      </c>
      <c r="D4122" t="s">
        <v>2488</v>
      </c>
      <c r="E4122" t="s">
        <v>27</v>
      </c>
      <c r="F4122" t="s">
        <v>28</v>
      </c>
      <c r="G4122" t="s">
        <v>672</v>
      </c>
      <c r="H4122">
        <v>2</v>
      </c>
      <c r="I4122">
        <v>5850.13</v>
      </c>
      <c r="J4122">
        <v>0</v>
      </c>
      <c r="K4122">
        <v>11700.26</v>
      </c>
      <c r="L4122">
        <v>2525.29</v>
      </c>
      <c r="M4122">
        <f t="shared" si="194"/>
        <v>11700.26</v>
      </c>
      <c r="N4122" t="str">
        <f t="shared" si="192"/>
        <v>Q2</v>
      </c>
      <c r="O4122" s="2">
        <f t="shared" si="193"/>
        <v>21.583195587106609</v>
      </c>
      <c r="P4122" t="str">
        <f>VLOOKUP(retail_sales_2023!C4122,customers!A:J,5,)</f>
        <v>Amritsar</v>
      </c>
      <c r="Q4122" t="str">
        <f>VLOOKUP(C4122,customers!A:J,10,0)</f>
        <v>Regular</v>
      </c>
    </row>
    <row r="4123" spans="1:17" x14ac:dyDescent="0.3">
      <c r="A4123" t="s">
        <v>5214</v>
      </c>
      <c r="B4123" s="1">
        <v>45090</v>
      </c>
      <c r="C4123" t="s">
        <v>766</v>
      </c>
      <c r="D4123" t="s">
        <v>767</v>
      </c>
      <c r="E4123" t="s">
        <v>15</v>
      </c>
      <c r="F4123" t="s">
        <v>81</v>
      </c>
      <c r="G4123" t="s">
        <v>101</v>
      </c>
      <c r="H4123">
        <v>2</v>
      </c>
      <c r="I4123">
        <v>2161.4499999999998</v>
      </c>
      <c r="J4123">
        <v>0.1</v>
      </c>
      <c r="K4123">
        <v>3890.61</v>
      </c>
      <c r="L4123">
        <v>1514.26</v>
      </c>
      <c r="M4123">
        <f t="shared" si="194"/>
        <v>3890.6099999999997</v>
      </c>
      <c r="N4123" t="str">
        <f t="shared" si="192"/>
        <v>Q2</v>
      </c>
      <c r="O4123" s="2">
        <f t="shared" si="193"/>
        <v>38.920889012262855</v>
      </c>
      <c r="P4123" t="str">
        <f>VLOOKUP(retail_sales_2023!C4123,customers!A:J,5,)</f>
        <v>Coimbatore</v>
      </c>
      <c r="Q4123" t="str">
        <f>VLOOKUP(C4123,customers!A:J,10,0)</f>
        <v>Premium</v>
      </c>
    </row>
    <row r="4124" spans="1:17" x14ac:dyDescent="0.3">
      <c r="A4124" t="s">
        <v>5215</v>
      </c>
      <c r="B4124" s="1">
        <v>44948</v>
      </c>
      <c r="C4124" t="s">
        <v>228</v>
      </c>
      <c r="D4124" t="s">
        <v>229</v>
      </c>
      <c r="E4124" t="s">
        <v>21</v>
      </c>
      <c r="F4124" t="s">
        <v>52</v>
      </c>
      <c r="G4124" t="s">
        <v>69</v>
      </c>
      <c r="H4124">
        <v>1</v>
      </c>
      <c r="I4124">
        <v>407.08</v>
      </c>
      <c r="J4124">
        <v>0</v>
      </c>
      <c r="K4124">
        <v>407.08</v>
      </c>
      <c r="L4124">
        <v>38.909999999999997</v>
      </c>
      <c r="M4124">
        <f t="shared" si="194"/>
        <v>407.08</v>
      </c>
      <c r="N4124" t="str">
        <f t="shared" si="192"/>
        <v>Q1</v>
      </c>
      <c r="O4124" s="2">
        <f t="shared" si="193"/>
        <v>9.5583177753758459</v>
      </c>
      <c r="P4124" t="str">
        <f>VLOOKUP(retail_sales_2023!C4124,customers!A:J,5,)</f>
        <v>Ranchi</v>
      </c>
      <c r="Q4124" t="str">
        <f>VLOOKUP(C4124,customers!A:J,10,0)</f>
        <v>Occasional</v>
      </c>
    </row>
    <row r="4125" spans="1:17" x14ac:dyDescent="0.3">
      <c r="A4125" t="s">
        <v>5216</v>
      </c>
      <c r="B4125" s="1">
        <v>45085</v>
      </c>
      <c r="C4125" t="s">
        <v>510</v>
      </c>
      <c r="D4125" t="s">
        <v>511</v>
      </c>
      <c r="E4125" t="s">
        <v>21</v>
      </c>
      <c r="F4125" t="s">
        <v>81</v>
      </c>
      <c r="G4125" t="s">
        <v>105</v>
      </c>
      <c r="H4125">
        <v>5</v>
      </c>
      <c r="I4125">
        <v>2745.12</v>
      </c>
      <c r="J4125">
        <v>0.1</v>
      </c>
      <c r="K4125">
        <v>12353.04</v>
      </c>
      <c r="L4125">
        <v>3862.8</v>
      </c>
      <c r="M4125">
        <f t="shared" si="194"/>
        <v>12353.039999999999</v>
      </c>
      <c r="N4125" t="str">
        <f t="shared" si="192"/>
        <v>Q2</v>
      </c>
      <c r="O4125" s="2">
        <f t="shared" si="193"/>
        <v>31.270035554001279</v>
      </c>
      <c r="P4125" t="str">
        <f>VLOOKUP(retail_sales_2023!C4125,customers!A:J,5,)</f>
        <v>Ranchi</v>
      </c>
      <c r="Q4125" t="str">
        <f>VLOOKUP(C4125,customers!A:J,10,0)</f>
        <v>Premium</v>
      </c>
    </row>
    <row r="4126" spans="1:17" x14ac:dyDescent="0.3">
      <c r="A4126" t="s">
        <v>5217</v>
      </c>
      <c r="B4126" s="1">
        <v>45115</v>
      </c>
      <c r="C4126" t="s">
        <v>59</v>
      </c>
      <c r="D4126" t="s">
        <v>60</v>
      </c>
      <c r="E4126" t="s">
        <v>33</v>
      </c>
      <c r="F4126" t="s">
        <v>52</v>
      </c>
      <c r="G4126" t="s">
        <v>200</v>
      </c>
      <c r="H4126">
        <v>2</v>
      </c>
      <c r="I4126">
        <v>74.39</v>
      </c>
      <c r="J4126">
        <v>0</v>
      </c>
      <c r="K4126">
        <v>148.78</v>
      </c>
      <c r="L4126">
        <v>11.36</v>
      </c>
      <c r="M4126">
        <f t="shared" si="194"/>
        <v>148.78</v>
      </c>
      <c r="N4126" t="str">
        <f t="shared" si="192"/>
        <v>Q3</v>
      </c>
      <c r="O4126" s="2">
        <f t="shared" si="193"/>
        <v>7.6354348702782628</v>
      </c>
      <c r="P4126" t="str">
        <f>VLOOKUP(retail_sales_2023!C4126,customers!A:J,5,)</f>
        <v>Nagpur</v>
      </c>
      <c r="Q4126" t="str">
        <f>VLOOKUP(C4126,customers!A:J,10,0)</f>
        <v>Premium</v>
      </c>
    </row>
    <row r="4127" spans="1:17" x14ac:dyDescent="0.3">
      <c r="A4127" t="s">
        <v>5218</v>
      </c>
      <c r="B4127" s="1">
        <v>45115</v>
      </c>
      <c r="C4127" t="s">
        <v>544</v>
      </c>
      <c r="D4127" t="s">
        <v>545</v>
      </c>
      <c r="E4127" t="s">
        <v>15</v>
      </c>
      <c r="F4127" t="s">
        <v>52</v>
      </c>
      <c r="G4127" t="s">
        <v>235</v>
      </c>
      <c r="H4127">
        <v>2</v>
      </c>
      <c r="I4127">
        <v>326.73</v>
      </c>
      <c r="J4127">
        <v>0.25</v>
      </c>
      <c r="K4127">
        <v>490.1</v>
      </c>
      <c r="L4127">
        <v>43.76</v>
      </c>
      <c r="M4127">
        <f t="shared" si="194"/>
        <v>490.09500000000003</v>
      </c>
      <c r="N4127" t="str">
        <f t="shared" si="192"/>
        <v>Q3</v>
      </c>
      <c r="O4127" s="2">
        <f t="shared" si="193"/>
        <v>8.9287900428483979</v>
      </c>
      <c r="P4127" t="str">
        <f>VLOOKUP(retail_sales_2023!C4127,customers!A:J,5,)</f>
        <v>Bengaluru</v>
      </c>
      <c r="Q4127" t="str">
        <f>VLOOKUP(C4127,customers!A:J,10,0)</f>
        <v>Premium</v>
      </c>
    </row>
    <row r="4128" spans="1:17" x14ac:dyDescent="0.3">
      <c r="A4128" t="s">
        <v>5219</v>
      </c>
      <c r="B4128" s="1">
        <v>45255</v>
      </c>
      <c r="C4128" t="s">
        <v>951</v>
      </c>
      <c r="D4128" t="s">
        <v>952</v>
      </c>
      <c r="E4128" t="s">
        <v>15</v>
      </c>
      <c r="F4128" t="s">
        <v>52</v>
      </c>
      <c r="G4128" t="s">
        <v>268</v>
      </c>
      <c r="H4128">
        <v>7</v>
      </c>
      <c r="I4128">
        <v>559.14</v>
      </c>
      <c r="J4128">
        <v>0.1</v>
      </c>
      <c r="K4128">
        <v>3522.58</v>
      </c>
      <c r="L4128">
        <v>209.44</v>
      </c>
      <c r="M4128">
        <f t="shared" si="194"/>
        <v>3522.5819999999999</v>
      </c>
      <c r="N4128" t="str">
        <f t="shared" si="192"/>
        <v>Q4</v>
      </c>
      <c r="O4128" s="2">
        <f t="shared" si="193"/>
        <v>5.9456421145864677</v>
      </c>
      <c r="P4128" t="str">
        <f>VLOOKUP(retail_sales_2023!C4128,customers!A:J,5,)</f>
        <v>Chennai</v>
      </c>
      <c r="Q4128" t="str">
        <f>VLOOKUP(C4128,customers!A:J,10,0)</f>
        <v>Regular</v>
      </c>
    </row>
    <row r="4129" spans="1:17" x14ac:dyDescent="0.3">
      <c r="A4129" t="s">
        <v>5220</v>
      </c>
      <c r="B4129" s="1">
        <v>45059</v>
      </c>
      <c r="C4129" t="s">
        <v>2379</v>
      </c>
      <c r="D4129" t="s">
        <v>2380</v>
      </c>
      <c r="E4129" t="s">
        <v>21</v>
      </c>
      <c r="F4129" t="s">
        <v>81</v>
      </c>
      <c r="G4129" t="s">
        <v>82</v>
      </c>
      <c r="H4129">
        <v>5</v>
      </c>
      <c r="I4129">
        <v>3226.45</v>
      </c>
      <c r="J4129">
        <v>0.1</v>
      </c>
      <c r="K4129">
        <v>14519.02</v>
      </c>
      <c r="L4129">
        <v>-1113.24</v>
      </c>
      <c r="M4129">
        <f t="shared" si="194"/>
        <v>14519.025</v>
      </c>
      <c r="N4129" t="str">
        <f t="shared" si="192"/>
        <v>Q2</v>
      </c>
      <c r="O4129" s="2">
        <f t="shared" si="193"/>
        <v>-7.6674596494804748</v>
      </c>
      <c r="P4129" t="str">
        <f>VLOOKUP(retail_sales_2023!C4129,customers!A:J,5,)</f>
        <v>Bhubaneswar</v>
      </c>
      <c r="Q4129" t="str">
        <f>VLOOKUP(C4129,customers!A:J,10,0)</f>
        <v>Premium</v>
      </c>
    </row>
    <row r="4130" spans="1:17" x14ac:dyDescent="0.3">
      <c r="A4130" t="s">
        <v>5221</v>
      </c>
      <c r="B4130" s="1">
        <v>45241</v>
      </c>
      <c r="C4130" t="s">
        <v>1913</v>
      </c>
      <c r="D4130" t="s">
        <v>1914</v>
      </c>
      <c r="E4130" t="s">
        <v>21</v>
      </c>
      <c r="F4130" t="s">
        <v>22</v>
      </c>
      <c r="G4130" t="s">
        <v>210</v>
      </c>
      <c r="H4130">
        <v>1</v>
      </c>
      <c r="I4130">
        <v>18553.189999999999</v>
      </c>
      <c r="J4130">
        <v>0.2</v>
      </c>
      <c r="K4130">
        <v>14842.55</v>
      </c>
      <c r="L4130">
        <v>-464.81</v>
      </c>
      <c r="M4130">
        <f t="shared" si="194"/>
        <v>14842.552</v>
      </c>
      <c r="N4130" t="str">
        <f t="shared" si="192"/>
        <v>Q4</v>
      </c>
      <c r="O4130" s="2">
        <f t="shared" si="193"/>
        <v>-3.1316047444677633</v>
      </c>
      <c r="P4130" t="str">
        <f>VLOOKUP(retail_sales_2023!C4130,customers!A:J,5,)</f>
        <v>Patna</v>
      </c>
      <c r="Q4130" t="str">
        <f>VLOOKUP(C4130,customers!A:J,10,0)</f>
        <v>Premium</v>
      </c>
    </row>
    <row r="4131" spans="1:17" x14ac:dyDescent="0.3">
      <c r="A4131" t="s">
        <v>5222</v>
      </c>
      <c r="B4131" s="1">
        <v>45183</v>
      </c>
      <c r="C4131" t="s">
        <v>1292</v>
      </c>
      <c r="D4131" t="s">
        <v>1293</v>
      </c>
      <c r="E4131" t="s">
        <v>15</v>
      </c>
      <c r="F4131" t="s">
        <v>28</v>
      </c>
      <c r="G4131" t="s">
        <v>165</v>
      </c>
      <c r="H4131">
        <v>4</v>
      </c>
      <c r="I4131">
        <v>3275.3</v>
      </c>
      <c r="J4131">
        <v>0</v>
      </c>
      <c r="K4131">
        <v>13101.2</v>
      </c>
      <c r="L4131">
        <v>3545.72</v>
      </c>
      <c r="M4131">
        <f t="shared" si="194"/>
        <v>13101.2</v>
      </c>
      <c r="N4131" t="str">
        <f t="shared" si="192"/>
        <v>Q3</v>
      </c>
      <c r="O4131" s="2">
        <f t="shared" si="193"/>
        <v>27.064085732604642</v>
      </c>
      <c r="P4131" t="str">
        <f>VLOOKUP(retail_sales_2023!C4131,customers!A:J,5,)</f>
        <v>Hyderabad</v>
      </c>
      <c r="Q4131" t="str">
        <f>VLOOKUP(C4131,customers!A:J,10,0)</f>
        <v>Premium</v>
      </c>
    </row>
    <row r="4132" spans="1:17" x14ac:dyDescent="0.3">
      <c r="A4132" t="s">
        <v>5223</v>
      </c>
      <c r="B4132" s="1">
        <v>45029</v>
      </c>
      <c r="C4132" t="s">
        <v>913</v>
      </c>
      <c r="D4132" t="s">
        <v>914</v>
      </c>
      <c r="E4132" t="s">
        <v>33</v>
      </c>
      <c r="F4132" t="s">
        <v>28</v>
      </c>
      <c r="G4132" t="s">
        <v>672</v>
      </c>
      <c r="H4132">
        <v>5</v>
      </c>
      <c r="I4132">
        <v>5781.14</v>
      </c>
      <c r="J4132">
        <v>0.1</v>
      </c>
      <c r="K4132">
        <v>26015.13</v>
      </c>
      <c r="L4132">
        <v>6459.52</v>
      </c>
      <c r="M4132">
        <f t="shared" si="194"/>
        <v>26015.13</v>
      </c>
      <c r="N4132" t="str">
        <f t="shared" si="192"/>
        <v>Q2</v>
      </c>
      <c r="O4132" s="2">
        <f t="shared" si="193"/>
        <v>24.829858624577312</v>
      </c>
      <c r="P4132" t="str">
        <f>VLOOKUP(retail_sales_2023!C4132,customers!A:J,5,)</f>
        <v>Ahmedabad</v>
      </c>
      <c r="Q4132" t="str">
        <f>VLOOKUP(C4132,customers!A:J,10,0)</f>
        <v>Premium</v>
      </c>
    </row>
    <row r="4133" spans="1:17" x14ac:dyDescent="0.3">
      <c r="A4133" t="s">
        <v>5224</v>
      </c>
      <c r="B4133" s="1">
        <v>44937</v>
      </c>
      <c r="C4133" t="s">
        <v>619</v>
      </c>
      <c r="D4133" t="s">
        <v>800</v>
      </c>
      <c r="E4133" t="s">
        <v>15</v>
      </c>
      <c r="F4133" t="s">
        <v>43</v>
      </c>
      <c r="G4133" t="s">
        <v>243</v>
      </c>
      <c r="H4133">
        <v>1</v>
      </c>
      <c r="I4133">
        <v>27914.22</v>
      </c>
      <c r="J4133">
        <v>0</v>
      </c>
      <c r="K4133">
        <v>27914.22</v>
      </c>
      <c r="L4133">
        <v>2664.78</v>
      </c>
      <c r="M4133">
        <f t="shared" si="194"/>
        <v>27914.22</v>
      </c>
      <c r="N4133" t="str">
        <f t="shared" si="192"/>
        <v>Q1</v>
      </c>
      <c r="O4133" s="2">
        <f t="shared" si="193"/>
        <v>9.5463172533568912</v>
      </c>
      <c r="P4133" t="str">
        <f>VLOOKUP(retail_sales_2023!C4133,customers!A:J,5,)</f>
        <v>Coimbatore</v>
      </c>
      <c r="Q4133" t="str">
        <f>VLOOKUP(C4133,customers!A:J,10,0)</f>
        <v>Premium</v>
      </c>
    </row>
    <row r="4134" spans="1:17" x14ac:dyDescent="0.3">
      <c r="A4134" t="s">
        <v>5225</v>
      </c>
      <c r="B4134" s="1">
        <v>45105</v>
      </c>
      <c r="C4134" t="s">
        <v>1919</v>
      </c>
      <c r="D4134" t="s">
        <v>1920</v>
      </c>
      <c r="E4134" t="s">
        <v>15</v>
      </c>
      <c r="F4134" t="s">
        <v>28</v>
      </c>
      <c r="G4134" t="s">
        <v>29</v>
      </c>
      <c r="H4134">
        <v>1</v>
      </c>
      <c r="I4134">
        <v>2015.85</v>
      </c>
      <c r="J4134">
        <v>0</v>
      </c>
      <c r="K4134">
        <v>2015.85</v>
      </c>
      <c r="L4134">
        <v>492.39</v>
      </c>
      <c r="M4134">
        <f t="shared" si="194"/>
        <v>2015.85</v>
      </c>
      <c r="N4134" t="str">
        <f t="shared" si="192"/>
        <v>Q2</v>
      </c>
      <c r="O4134" s="2">
        <f t="shared" si="193"/>
        <v>24.425924547957436</v>
      </c>
      <c r="P4134" t="str">
        <f>VLOOKUP(retail_sales_2023!C4134,customers!A:J,5,)</f>
        <v>Bengaluru</v>
      </c>
      <c r="Q4134" t="str">
        <f>VLOOKUP(C4134,customers!A:J,10,0)</f>
        <v>Regular</v>
      </c>
    </row>
    <row r="4135" spans="1:17" x14ac:dyDescent="0.3">
      <c r="A4135" t="s">
        <v>5226</v>
      </c>
      <c r="B4135" s="1">
        <v>45009</v>
      </c>
      <c r="C4135" t="s">
        <v>414</v>
      </c>
      <c r="D4135" t="s">
        <v>415</v>
      </c>
      <c r="E4135" t="s">
        <v>33</v>
      </c>
      <c r="F4135" t="s">
        <v>43</v>
      </c>
      <c r="G4135" t="s">
        <v>44</v>
      </c>
      <c r="H4135">
        <v>5</v>
      </c>
      <c r="I4135">
        <v>84208.53</v>
      </c>
      <c r="J4135">
        <v>0.1</v>
      </c>
      <c r="K4135">
        <v>378938.39</v>
      </c>
      <c r="L4135">
        <v>58217.07</v>
      </c>
      <c r="M4135">
        <f t="shared" si="194"/>
        <v>378938.38500000001</v>
      </c>
      <c r="N4135" t="str">
        <f t="shared" si="192"/>
        <v>Q1</v>
      </c>
      <c r="O4135" s="2">
        <f t="shared" si="193"/>
        <v>15.363201917863217</v>
      </c>
      <c r="P4135" t="str">
        <f>VLOOKUP(retail_sales_2023!C4135,customers!A:J,5,)</f>
        <v>Pune</v>
      </c>
      <c r="Q4135" t="str">
        <f>VLOOKUP(C4135,customers!A:J,10,0)</f>
        <v>Premium</v>
      </c>
    </row>
    <row r="4136" spans="1:17" x14ac:dyDescent="0.3">
      <c r="A4136" t="s">
        <v>5227</v>
      </c>
      <c r="B4136" s="1">
        <v>45201</v>
      </c>
      <c r="C4136" t="s">
        <v>924</v>
      </c>
      <c r="D4136" t="s">
        <v>925</v>
      </c>
      <c r="E4136" t="s">
        <v>27</v>
      </c>
      <c r="F4136" t="s">
        <v>81</v>
      </c>
      <c r="G4136" t="s">
        <v>82</v>
      </c>
      <c r="H4136">
        <v>1</v>
      </c>
      <c r="I4136">
        <v>3644.21</v>
      </c>
      <c r="J4136">
        <v>0</v>
      </c>
      <c r="K4136">
        <v>3644.21</v>
      </c>
      <c r="L4136">
        <v>1286.78</v>
      </c>
      <c r="M4136">
        <f t="shared" si="194"/>
        <v>3644.21</v>
      </c>
      <c r="N4136" t="str">
        <f t="shared" si="192"/>
        <v>Q4</v>
      </c>
      <c r="O4136" s="2">
        <f t="shared" si="193"/>
        <v>35.310259288021271</v>
      </c>
      <c r="P4136" t="str">
        <f>VLOOKUP(retail_sales_2023!C4136,customers!A:J,5,)</f>
        <v>Lucknow</v>
      </c>
      <c r="Q4136" t="str">
        <f>VLOOKUP(C4136,customers!A:J,10,0)</f>
        <v>Regular</v>
      </c>
    </row>
    <row r="4137" spans="1:17" x14ac:dyDescent="0.3">
      <c r="A4137" t="s">
        <v>5228</v>
      </c>
      <c r="B4137" s="1">
        <v>45097</v>
      </c>
      <c r="C4137" t="s">
        <v>1356</v>
      </c>
      <c r="D4137" t="s">
        <v>1357</v>
      </c>
      <c r="E4137" t="s">
        <v>21</v>
      </c>
      <c r="F4137" t="s">
        <v>43</v>
      </c>
      <c r="G4137" t="s">
        <v>110</v>
      </c>
      <c r="H4137">
        <v>4</v>
      </c>
      <c r="I4137">
        <v>72224.92</v>
      </c>
      <c r="J4137">
        <v>0.15</v>
      </c>
      <c r="K4137">
        <v>245564.73</v>
      </c>
      <c r="L4137">
        <v>34109.9</v>
      </c>
      <c r="M4137">
        <f t="shared" si="194"/>
        <v>245564.72799999997</v>
      </c>
      <c r="N4137" t="str">
        <f t="shared" si="192"/>
        <v>Q2</v>
      </c>
      <c r="O4137" s="2">
        <f t="shared" si="193"/>
        <v>13.89039052961718</v>
      </c>
      <c r="P4137" t="str">
        <f>VLOOKUP(retail_sales_2023!C4137,customers!A:J,5,)</f>
        <v>Ranchi</v>
      </c>
      <c r="Q4137" t="str">
        <f>VLOOKUP(C4137,customers!A:J,10,0)</f>
        <v>Premium</v>
      </c>
    </row>
    <row r="4138" spans="1:17" x14ac:dyDescent="0.3">
      <c r="A4138" t="s">
        <v>5229</v>
      </c>
      <c r="B4138" s="1">
        <v>45208</v>
      </c>
      <c r="C4138" t="s">
        <v>298</v>
      </c>
      <c r="D4138" t="s">
        <v>299</v>
      </c>
      <c r="E4138" t="s">
        <v>33</v>
      </c>
      <c r="F4138" t="s">
        <v>81</v>
      </c>
      <c r="G4138" t="s">
        <v>158</v>
      </c>
      <c r="H4138">
        <v>5</v>
      </c>
      <c r="I4138">
        <v>4600.74</v>
      </c>
      <c r="J4138">
        <v>0.05</v>
      </c>
      <c r="K4138">
        <v>21853.51</v>
      </c>
      <c r="L4138">
        <v>7187.51</v>
      </c>
      <c r="M4138">
        <f t="shared" si="194"/>
        <v>21853.514999999996</v>
      </c>
      <c r="N4138" t="str">
        <f t="shared" si="192"/>
        <v>Q4</v>
      </c>
      <c r="O4138" s="2">
        <f t="shared" si="193"/>
        <v>32.889499215457839</v>
      </c>
      <c r="P4138" t="str">
        <f>VLOOKUP(retail_sales_2023!C4138,customers!A:J,5,)</f>
        <v>Mumbai</v>
      </c>
      <c r="Q4138" t="str">
        <f>VLOOKUP(C4138,customers!A:J,10,0)</f>
        <v>Regular</v>
      </c>
    </row>
    <row r="4139" spans="1:17" x14ac:dyDescent="0.3">
      <c r="A4139" t="s">
        <v>5230</v>
      </c>
      <c r="B4139" s="1">
        <v>45073</v>
      </c>
      <c r="C4139" t="s">
        <v>1607</v>
      </c>
      <c r="D4139" t="s">
        <v>1608</v>
      </c>
      <c r="E4139" t="s">
        <v>15</v>
      </c>
      <c r="F4139" t="s">
        <v>43</v>
      </c>
      <c r="G4139" t="s">
        <v>44</v>
      </c>
      <c r="H4139">
        <v>2</v>
      </c>
      <c r="I4139">
        <v>2522.91</v>
      </c>
      <c r="J4139">
        <v>0</v>
      </c>
      <c r="K4139">
        <v>5045.82</v>
      </c>
      <c r="L4139">
        <v>728.19</v>
      </c>
      <c r="M4139">
        <f t="shared" si="194"/>
        <v>5045.82</v>
      </c>
      <c r="N4139" t="str">
        <f t="shared" si="192"/>
        <v>Q2</v>
      </c>
      <c r="O4139" s="2">
        <f t="shared" si="193"/>
        <v>14.431549282376304</v>
      </c>
      <c r="P4139" t="str">
        <f>VLOOKUP(retail_sales_2023!C4139,customers!A:J,5,)</f>
        <v>Bengaluru</v>
      </c>
      <c r="Q4139" t="str">
        <f>VLOOKUP(C4139,customers!A:J,10,0)</f>
        <v>Regular</v>
      </c>
    </row>
    <row r="4140" spans="1:17" x14ac:dyDescent="0.3">
      <c r="A4140" t="s">
        <v>5231</v>
      </c>
      <c r="B4140" s="1">
        <v>44957</v>
      </c>
      <c r="C4140" t="s">
        <v>943</v>
      </c>
      <c r="D4140" t="s">
        <v>944</v>
      </c>
      <c r="E4140" t="s">
        <v>27</v>
      </c>
      <c r="F4140" t="s">
        <v>16</v>
      </c>
      <c r="G4140" t="s">
        <v>86</v>
      </c>
      <c r="H4140">
        <v>2</v>
      </c>
      <c r="I4140">
        <v>859.89</v>
      </c>
      <c r="J4140">
        <v>0.05</v>
      </c>
      <c r="K4140">
        <v>1633.79</v>
      </c>
      <c r="L4140">
        <v>517.20000000000005</v>
      </c>
      <c r="M4140">
        <f t="shared" si="194"/>
        <v>1633.7909999999999</v>
      </c>
      <c r="N4140" t="str">
        <f t="shared" si="192"/>
        <v>Q1</v>
      </c>
      <c r="O4140" s="2">
        <f t="shared" si="193"/>
        <v>31.656455235985042</v>
      </c>
      <c r="P4140" t="str">
        <f>VLOOKUP(retail_sales_2023!C4140,customers!A:J,5,)</f>
        <v>Lucknow</v>
      </c>
      <c r="Q4140" t="str">
        <f>VLOOKUP(C4140,customers!A:J,10,0)</f>
        <v>Premium</v>
      </c>
    </row>
    <row r="4141" spans="1:17" x14ac:dyDescent="0.3">
      <c r="A4141" t="s">
        <v>5232</v>
      </c>
      <c r="B4141" s="1">
        <v>45233</v>
      </c>
      <c r="C4141" t="s">
        <v>1208</v>
      </c>
      <c r="D4141" t="s">
        <v>1209</v>
      </c>
      <c r="E4141" t="s">
        <v>27</v>
      </c>
      <c r="F4141" t="s">
        <v>43</v>
      </c>
      <c r="G4141" t="s">
        <v>272</v>
      </c>
      <c r="H4141">
        <v>1</v>
      </c>
      <c r="I4141">
        <v>7298.15</v>
      </c>
      <c r="J4141">
        <v>0</v>
      </c>
      <c r="K4141">
        <v>7298.15</v>
      </c>
      <c r="L4141">
        <v>891.89</v>
      </c>
      <c r="M4141">
        <f t="shared" si="194"/>
        <v>7298.15</v>
      </c>
      <c r="N4141" t="str">
        <f t="shared" si="192"/>
        <v>Q4</v>
      </c>
      <c r="O4141" s="2">
        <f t="shared" si="193"/>
        <v>12.220768276892089</v>
      </c>
      <c r="P4141" t="str">
        <f>VLOOKUP(retail_sales_2023!C4141,customers!A:J,5,)</f>
        <v>Delhi</v>
      </c>
      <c r="Q4141" t="str">
        <f>VLOOKUP(C4141,customers!A:J,10,0)</f>
        <v>Regular</v>
      </c>
    </row>
    <row r="4142" spans="1:17" x14ac:dyDescent="0.3">
      <c r="A4142" t="s">
        <v>5233</v>
      </c>
      <c r="B4142" s="1">
        <v>45146</v>
      </c>
      <c r="C4142" t="s">
        <v>1503</v>
      </c>
      <c r="D4142" t="s">
        <v>1504</v>
      </c>
      <c r="E4142" t="s">
        <v>33</v>
      </c>
      <c r="F4142" t="s">
        <v>81</v>
      </c>
      <c r="G4142" t="s">
        <v>264</v>
      </c>
      <c r="H4142">
        <v>5</v>
      </c>
      <c r="I4142">
        <v>2080.1799999999998</v>
      </c>
      <c r="J4142">
        <v>0.1</v>
      </c>
      <c r="K4142">
        <v>9360.81</v>
      </c>
      <c r="L4142">
        <v>3351.03</v>
      </c>
      <c r="M4142">
        <f t="shared" si="194"/>
        <v>9360.81</v>
      </c>
      <c r="N4142" t="str">
        <f t="shared" si="192"/>
        <v>Q3</v>
      </c>
      <c r="O4142" s="2">
        <f t="shared" si="193"/>
        <v>35.798504616587671</v>
      </c>
      <c r="P4142" t="str">
        <f>VLOOKUP(retail_sales_2023!C4142,customers!A:J,5,)</f>
        <v>Mumbai</v>
      </c>
      <c r="Q4142" t="str">
        <f>VLOOKUP(C4142,customers!A:J,10,0)</f>
        <v>Premium</v>
      </c>
    </row>
    <row r="4143" spans="1:17" x14ac:dyDescent="0.3">
      <c r="A4143" t="s">
        <v>5234</v>
      </c>
      <c r="B4143" s="1">
        <v>44939</v>
      </c>
      <c r="C4143" t="s">
        <v>1058</v>
      </c>
      <c r="D4143" t="s">
        <v>1059</v>
      </c>
      <c r="E4143" t="s">
        <v>15</v>
      </c>
      <c r="F4143" t="s">
        <v>81</v>
      </c>
      <c r="G4143" t="s">
        <v>264</v>
      </c>
      <c r="H4143">
        <v>2</v>
      </c>
      <c r="I4143">
        <v>2708.77</v>
      </c>
      <c r="J4143">
        <v>0</v>
      </c>
      <c r="K4143">
        <v>5417.54</v>
      </c>
      <c r="L4143">
        <v>1313.71</v>
      </c>
      <c r="M4143">
        <f t="shared" si="194"/>
        <v>5417.54</v>
      </c>
      <c r="N4143" t="str">
        <f t="shared" si="192"/>
        <v>Q1</v>
      </c>
      <c r="O4143" s="2">
        <f t="shared" si="193"/>
        <v>24.249197975464877</v>
      </c>
      <c r="P4143" t="str">
        <f>VLOOKUP(retail_sales_2023!C4143,customers!A:J,5,)</f>
        <v>Bengaluru</v>
      </c>
      <c r="Q4143" t="str">
        <f>VLOOKUP(C4143,customers!A:J,10,0)</f>
        <v>Regular</v>
      </c>
    </row>
    <row r="4144" spans="1:17" x14ac:dyDescent="0.3">
      <c r="A4144" t="s">
        <v>5235</v>
      </c>
      <c r="B4144" s="1">
        <v>44990</v>
      </c>
      <c r="C4144" t="s">
        <v>1607</v>
      </c>
      <c r="D4144" t="s">
        <v>1608</v>
      </c>
      <c r="E4144" t="s">
        <v>15</v>
      </c>
      <c r="F4144" t="s">
        <v>28</v>
      </c>
      <c r="G4144" t="s">
        <v>466</v>
      </c>
      <c r="H4144">
        <v>3</v>
      </c>
      <c r="I4144">
        <v>1591.37</v>
      </c>
      <c r="J4144">
        <v>0.15</v>
      </c>
      <c r="K4144">
        <v>4057.99</v>
      </c>
      <c r="L4144">
        <v>642.76</v>
      </c>
      <c r="M4144">
        <f t="shared" si="194"/>
        <v>4057.9934999999996</v>
      </c>
      <c r="N4144" t="str">
        <f t="shared" si="192"/>
        <v>Q1</v>
      </c>
      <c r="O4144" s="2">
        <f t="shared" si="193"/>
        <v>15.839368751524772</v>
      </c>
      <c r="P4144" t="str">
        <f>VLOOKUP(retail_sales_2023!C4144,customers!A:J,5,)</f>
        <v>Bengaluru</v>
      </c>
      <c r="Q4144" t="str">
        <f>VLOOKUP(C4144,customers!A:J,10,0)</f>
        <v>Regular</v>
      </c>
    </row>
    <row r="4145" spans="1:17" x14ac:dyDescent="0.3">
      <c r="A4145" t="s">
        <v>5236</v>
      </c>
      <c r="B4145" s="1">
        <v>44952</v>
      </c>
      <c r="C4145" t="s">
        <v>1047</v>
      </c>
      <c r="D4145" t="s">
        <v>1048</v>
      </c>
      <c r="E4145" t="s">
        <v>21</v>
      </c>
      <c r="F4145" t="s">
        <v>43</v>
      </c>
      <c r="G4145" t="s">
        <v>121</v>
      </c>
      <c r="H4145">
        <v>4</v>
      </c>
      <c r="I4145">
        <v>31418.29</v>
      </c>
      <c r="J4145">
        <v>0.15</v>
      </c>
      <c r="K4145">
        <v>106822.19</v>
      </c>
      <c r="L4145">
        <v>10379.59</v>
      </c>
      <c r="M4145">
        <f t="shared" si="194"/>
        <v>106822.186</v>
      </c>
      <c r="N4145" t="str">
        <f t="shared" si="192"/>
        <v>Q1</v>
      </c>
      <c r="O4145" s="2">
        <f t="shared" si="193"/>
        <v>9.7166983751222471</v>
      </c>
      <c r="P4145" t="str">
        <f>VLOOKUP(retail_sales_2023!C4145,customers!A:J,5,)</f>
        <v>Bhubaneswar</v>
      </c>
      <c r="Q4145" t="str">
        <f>VLOOKUP(C4145,customers!A:J,10,0)</f>
        <v>Premium</v>
      </c>
    </row>
    <row r="4146" spans="1:17" x14ac:dyDescent="0.3">
      <c r="A4146" t="s">
        <v>5237</v>
      </c>
      <c r="B4146" s="1">
        <v>45070</v>
      </c>
      <c r="C4146" t="s">
        <v>1988</v>
      </c>
      <c r="D4146" t="s">
        <v>1989</v>
      </c>
      <c r="E4146" t="s">
        <v>15</v>
      </c>
      <c r="F4146" t="s">
        <v>52</v>
      </c>
      <c r="G4146" t="s">
        <v>133</v>
      </c>
      <c r="H4146">
        <v>10</v>
      </c>
      <c r="I4146">
        <v>690.67</v>
      </c>
      <c r="J4146">
        <v>0.2</v>
      </c>
      <c r="K4146">
        <v>5525.36</v>
      </c>
      <c r="L4146">
        <v>442.75</v>
      </c>
      <c r="M4146">
        <f t="shared" si="194"/>
        <v>5525.3600000000006</v>
      </c>
      <c r="N4146" t="str">
        <f t="shared" si="192"/>
        <v>Q2</v>
      </c>
      <c r="O4146" s="2">
        <f t="shared" si="193"/>
        <v>8.013052543182706</v>
      </c>
      <c r="P4146" t="str">
        <f>VLOOKUP(retail_sales_2023!C4146,customers!A:J,5,)</f>
        <v>Bengaluru</v>
      </c>
      <c r="Q4146" t="str">
        <f>VLOOKUP(C4146,customers!A:J,10,0)</f>
        <v>Premium</v>
      </c>
    </row>
    <row r="4147" spans="1:17" x14ac:dyDescent="0.3">
      <c r="A4147" t="s">
        <v>5238</v>
      </c>
      <c r="B4147" s="1">
        <v>45069</v>
      </c>
      <c r="C4147" t="s">
        <v>861</v>
      </c>
      <c r="D4147" t="s">
        <v>862</v>
      </c>
      <c r="E4147" t="s">
        <v>21</v>
      </c>
      <c r="F4147" t="s">
        <v>81</v>
      </c>
      <c r="G4147" t="s">
        <v>264</v>
      </c>
      <c r="H4147">
        <v>3</v>
      </c>
      <c r="I4147">
        <v>1208.48</v>
      </c>
      <c r="J4147">
        <v>0.1</v>
      </c>
      <c r="K4147">
        <v>3262.9</v>
      </c>
      <c r="L4147">
        <v>1153.02</v>
      </c>
      <c r="M4147">
        <f t="shared" si="194"/>
        <v>3262.8960000000002</v>
      </c>
      <c r="N4147" t="str">
        <f t="shared" si="192"/>
        <v>Q2</v>
      </c>
      <c r="O4147" s="2">
        <f t="shared" si="193"/>
        <v>35.337276655735693</v>
      </c>
      <c r="P4147" t="str">
        <f>VLOOKUP(retail_sales_2023!C4147,customers!A:J,5,)</f>
        <v>Bhubaneswar</v>
      </c>
      <c r="Q4147" t="str">
        <f>VLOOKUP(C4147,customers!A:J,10,0)</f>
        <v>Premium</v>
      </c>
    </row>
    <row r="4148" spans="1:17" x14ac:dyDescent="0.3">
      <c r="A4148" t="s">
        <v>5239</v>
      </c>
      <c r="B4148" s="1">
        <v>44941</v>
      </c>
      <c r="C4148" t="s">
        <v>1906</v>
      </c>
      <c r="D4148" t="s">
        <v>1907</v>
      </c>
      <c r="E4148" t="s">
        <v>27</v>
      </c>
      <c r="F4148" t="s">
        <v>43</v>
      </c>
      <c r="G4148" t="s">
        <v>243</v>
      </c>
      <c r="H4148">
        <v>4</v>
      </c>
      <c r="I4148">
        <v>16657.740000000002</v>
      </c>
      <c r="J4148">
        <v>0.05</v>
      </c>
      <c r="K4148">
        <v>63299.41</v>
      </c>
      <c r="L4148">
        <v>8935.1299999999992</v>
      </c>
      <c r="M4148">
        <f t="shared" si="194"/>
        <v>63299.412000000004</v>
      </c>
      <c r="N4148" t="str">
        <f t="shared" si="192"/>
        <v>Q1</v>
      </c>
      <c r="O4148" s="2">
        <f t="shared" si="193"/>
        <v>14.115660793678803</v>
      </c>
      <c r="P4148" t="str">
        <f>VLOOKUP(retail_sales_2023!C4148,customers!A:J,5,)</f>
        <v>Amritsar</v>
      </c>
      <c r="Q4148" t="str">
        <f>VLOOKUP(C4148,customers!A:J,10,0)</f>
        <v>Regular</v>
      </c>
    </row>
    <row r="4149" spans="1:17" x14ac:dyDescent="0.3">
      <c r="A4149" t="s">
        <v>5240</v>
      </c>
      <c r="B4149" s="1">
        <v>45210</v>
      </c>
      <c r="C4149" t="s">
        <v>2748</v>
      </c>
      <c r="D4149" t="s">
        <v>2749</v>
      </c>
      <c r="E4149" t="s">
        <v>33</v>
      </c>
      <c r="F4149" t="s">
        <v>28</v>
      </c>
      <c r="G4149" t="s">
        <v>280</v>
      </c>
      <c r="H4149">
        <v>5</v>
      </c>
      <c r="I4149">
        <v>6834.19</v>
      </c>
      <c r="J4149">
        <v>0.1</v>
      </c>
      <c r="K4149">
        <v>30753.85</v>
      </c>
      <c r="L4149">
        <v>4886.3599999999997</v>
      </c>
      <c r="M4149">
        <f t="shared" si="194"/>
        <v>30753.855</v>
      </c>
      <c r="N4149" t="str">
        <f t="shared" si="192"/>
        <v>Q4</v>
      </c>
      <c r="O4149" s="2">
        <f t="shared" si="193"/>
        <v>15.888612320083501</v>
      </c>
      <c r="P4149" t="str">
        <f>VLOOKUP(retail_sales_2023!C4149,customers!A:J,5,)</f>
        <v>Nagpur</v>
      </c>
      <c r="Q4149" t="str">
        <f>VLOOKUP(C4149,customers!A:J,10,0)</f>
        <v>Premium</v>
      </c>
    </row>
    <row r="4150" spans="1:17" x14ac:dyDescent="0.3">
      <c r="A4150" t="s">
        <v>5241</v>
      </c>
      <c r="B4150" s="1">
        <v>45116</v>
      </c>
      <c r="C4150" t="s">
        <v>2503</v>
      </c>
      <c r="D4150" t="s">
        <v>2504</v>
      </c>
      <c r="E4150" t="s">
        <v>15</v>
      </c>
      <c r="F4150" t="s">
        <v>22</v>
      </c>
      <c r="G4150" t="s">
        <v>423</v>
      </c>
      <c r="H4150">
        <v>1</v>
      </c>
      <c r="I4150">
        <v>35499.129999999997</v>
      </c>
      <c r="J4150">
        <v>0.05</v>
      </c>
      <c r="K4150">
        <v>33724.17</v>
      </c>
      <c r="L4150">
        <v>8070.64</v>
      </c>
      <c r="M4150">
        <f t="shared" si="194"/>
        <v>33724.173499999997</v>
      </c>
      <c r="N4150" t="str">
        <f t="shared" si="192"/>
        <v>Q3</v>
      </c>
      <c r="O4150" s="2">
        <f t="shared" si="193"/>
        <v>23.931322846492591</v>
      </c>
      <c r="P4150" t="str">
        <f>VLOOKUP(retail_sales_2023!C4150,customers!A:J,5,)</f>
        <v>Hyderabad</v>
      </c>
      <c r="Q4150" t="str">
        <f>VLOOKUP(C4150,customers!A:J,10,0)</f>
        <v>Regular</v>
      </c>
    </row>
    <row r="4151" spans="1:17" x14ac:dyDescent="0.3">
      <c r="A4151" t="s">
        <v>5242</v>
      </c>
      <c r="B4151" s="1">
        <v>44939</v>
      </c>
      <c r="C4151" t="s">
        <v>1276</v>
      </c>
      <c r="D4151" t="s">
        <v>1861</v>
      </c>
      <c r="E4151" t="s">
        <v>27</v>
      </c>
      <c r="F4151" t="s">
        <v>16</v>
      </c>
      <c r="G4151" t="s">
        <v>17</v>
      </c>
      <c r="H4151">
        <v>4</v>
      </c>
      <c r="I4151">
        <v>308.2</v>
      </c>
      <c r="J4151">
        <v>0.05</v>
      </c>
      <c r="K4151">
        <v>1171.1600000000001</v>
      </c>
      <c r="L4151">
        <v>341.69</v>
      </c>
      <c r="M4151">
        <f t="shared" si="194"/>
        <v>1171.1599999999999</v>
      </c>
      <c r="N4151" t="str">
        <f t="shared" si="192"/>
        <v>Q1</v>
      </c>
      <c r="O4151" s="2">
        <f t="shared" si="193"/>
        <v>29.175347518699407</v>
      </c>
      <c r="P4151" t="str">
        <f>VLOOKUP(retail_sales_2023!C4151,customers!A:J,5,)</f>
        <v>Jaipur</v>
      </c>
      <c r="Q4151" t="str">
        <f>VLOOKUP(C4151,customers!A:J,10,0)</f>
        <v>Premium</v>
      </c>
    </row>
    <row r="4152" spans="1:17" x14ac:dyDescent="0.3">
      <c r="A4152" t="s">
        <v>5243</v>
      </c>
      <c r="B4152" s="1">
        <v>45126</v>
      </c>
      <c r="C4152" t="s">
        <v>1006</v>
      </c>
      <c r="D4152" t="s">
        <v>1007</v>
      </c>
      <c r="E4152" t="s">
        <v>15</v>
      </c>
      <c r="F4152" t="s">
        <v>38</v>
      </c>
      <c r="G4152" t="s">
        <v>77</v>
      </c>
      <c r="H4152">
        <v>1</v>
      </c>
      <c r="I4152">
        <v>1984.51</v>
      </c>
      <c r="J4152">
        <v>0.15</v>
      </c>
      <c r="K4152">
        <v>1686.83</v>
      </c>
      <c r="L4152">
        <v>588.19000000000005</v>
      </c>
      <c r="M4152">
        <f t="shared" si="194"/>
        <v>1686.8335</v>
      </c>
      <c r="N4152" t="str">
        <f t="shared" si="192"/>
        <v>Q3</v>
      </c>
      <c r="O4152" s="2">
        <f t="shared" si="193"/>
        <v>34.869548205806161</v>
      </c>
      <c r="P4152" t="str">
        <f>VLOOKUP(retail_sales_2023!C4152,customers!A:J,5,)</f>
        <v>Hyderabad</v>
      </c>
      <c r="Q4152" t="str">
        <f>VLOOKUP(C4152,customers!A:J,10,0)</f>
        <v>Regular</v>
      </c>
    </row>
    <row r="4153" spans="1:17" x14ac:dyDescent="0.3">
      <c r="A4153" t="s">
        <v>5244</v>
      </c>
      <c r="B4153" s="1">
        <v>45097</v>
      </c>
      <c r="C4153" t="s">
        <v>883</v>
      </c>
      <c r="D4153" t="s">
        <v>884</v>
      </c>
      <c r="E4153" t="s">
        <v>21</v>
      </c>
      <c r="F4153" t="s">
        <v>28</v>
      </c>
      <c r="G4153" t="s">
        <v>672</v>
      </c>
      <c r="H4153">
        <v>2</v>
      </c>
      <c r="I4153">
        <v>6125.31</v>
      </c>
      <c r="J4153">
        <v>0</v>
      </c>
      <c r="K4153">
        <v>12250.62</v>
      </c>
      <c r="L4153">
        <v>3352.13</v>
      </c>
      <c r="M4153">
        <f t="shared" si="194"/>
        <v>12250.62</v>
      </c>
      <c r="N4153" t="str">
        <f t="shared" si="192"/>
        <v>Q2</v>
      </c>
      <c r="O4153" s="2">
        <f t="shared" si="193"/>
        <v>27.362941630709305</v>
      </c>
      <c r="P4153" t="str">
        <f>VLOOKUP(retail_sales_2023!C4153,customers!A:J,5,)</f>
        <v>Bhubaneswar</v>
      </c>
      <c r="Q4153" t="str">
        <f>VLOOKUP(C4153,customers!A:J,10,0)</f>
        <v>Regular</v>
      </c>
    </row>
    <row r="4154" spans="1:17" x14ac:dyDescent="0.3">
      <c r="A4154" t="s">
        <v>5245</v>
      </c>
      <c r="B4154" s="1">
        <v>45248</v>
      </c>
      <c r="C4154" t="s">
        <v>1386</v>
      </c>
      <c r="D4154" t="s">
        <v>1387</v>
      </c>
      <c r="E4154" t="s">
        <v>21</v>
      </c>
      <c r="F4154" t="s">
        <v>81</v>
      </c>
      <c r="G4154" t="s">
        <v>264</v>
      </c>
      <c r="H4154">
        <v>1</v>
      </c>
      <c r="I4154">
        <v>693.15</v>
      </c>
      <c r="J4154">
        <v>0</v>
      </c>
      <c r="K4154">
        <v>693.15</v>
      </c>
      <c r="L4154">
        <v>165.67</v>
      </c>
      <c r="M4154">
        <f t="shared" si="194"/>
        <v>693.15</v>
      </c>
      <c r="N4154" t="str">
        <f t="shared" si="192"/>
        <v>Q4</v>
      </c>
      <c r="O4154" s="2">
        <f t="shared" si="193"/>
        <v>23.901031522758419</v>
      </c>
      <c r="P4154" t="str">
        <f>VLOOKUP(retail_sales_2023!C4154,customers!A:J,5,)</f>
        <v>Patna</v>
      </c>
      <c r="Q4154" t="str">
        <f>VLOOKUP(C4154,customers!A:J,10,0)</f>
        <v>Premium</v>
      </c>
    </row>
    <row r="4155" spans="1:17" x14ac:dyDescent="0.3">
      <c r="A4155" t="s">
        <v>5246</v>
      </c>
      <c r="B4155" s="1">
        <v>45080</v>
      </c>
      <c r="C4155" t="s">
        <v>1300</v>
      </c>
      <c r="D4155" t="s">
        <v>1301</v>
      </c>
      <c r="E4155" t="s">
        <v>21</v>
      </c>
      <c r="F4155" t="s">
        <v>81</v>
      </c>
      <c r="G4155" t="s">
        <v>105</v>
      </c>
      <c r="H4155">
        <v>1</v>
      </c>
      <c r="I4155">
        <v>2182.7800000000002</v>
      </c>
      <c r="J4155">
        <v>0.2</v>
      </c>
      <c r="K4155">
        <v>1746.22</v>
      </c>
      <c r="L4155">
        <v>-171.02</v>
      </c>
      <c r="M4155">
        <f t="shared" si="194"/>
        <v>1746.2240000000002</v>
      </c>
      <c r="N4155" t="str">
        <f t="shared" si="192"/>
        <v>Q2</v>
      </c>
      <c r="O4155" s="2">
        <f t="shared" si="193"/>
        <v>-9.7937258764645936</v>
      </c>
      <c r="P4155" t="str">
        <f>VLOOKUP(retail_sales_2023!C4155,customers!A:J,5,)</f>
        <v>Patna</v>
      </c>
      <c r="Q4155" t="str">
        <f>VLOOKUP(C4155,customers!A:J,10,0)</f>
        <v>Premium</v>
      </c>
    </row>
    <row r="4156" spans="1:17" x14ac:dyDescent="0.3">
      <c r="A4156" t="s">
        <v>5247</v>
      </c>
      <c r="B4156" s="1">
        <v>45099</v>
      </c>
      <c r="C4156" t="s">
        <v>1503</v>
      </c>
      <c r="D4156" t="s">
        <v>1504</v>
      </c>
      <c r="E4156" t="s">
        <v>33</v>
      </c>
      <c r="F4156" t="s">
        <v>43</v>
      </c>
      <c r="G4156" t="s">
        <v>178</v>
      </c>
      <c r="H4156">
        <v>3</v>
      </c>
      <c r="I4156">
        <v>72111.72</v>
      </c>
      <c r="J4156">
        <v>0.15</v>
      </c>
      <c r="K4156">
        <v>183884.89</v>
      </c>
      <c r="L4156">
        <v>27289.77</v>
      </c>
      <c r="M4156">
        <f t="shared" si="194"/>
        <v>183884.886</v>
      </c>
      <c r="N4156" t="str">
        <f t="shared" si="192"/>
        <v>Q2</v>
      </c>
      <c r="O4156" s="2">
        <f t="shared" si="193"/>
        <v>14.840681036924783</v>
      </c>
      <c r="P4156" t="str">
        <f>VLOOKUP(retail_sales_2023!C4156,customers!A:J,5,)</f>
        <v>Mumbai</v>
      </c>
      <c r="Q4156" t="str">
        <f>VLOOKUP(C4156,customers!A:J,10,0)</f>
        <v>Premium</v>
      </c>
    </row>
    <row r="4157" spans="1:17" x14ac:dyDescent="0.3">
      <c r="A4157" t="s">
        <v>5248</v>
      </c>
      <c r="B4157" s="1">
        <v>45219</v>
      </c>
      <c r="C4157" t="s">
        <v>2748</v>
      </c>
      <c r="D4157" t="s">
        <v>2749</v>
      </c>
      <c r="E4157" t="s">
        <v>33</v>
      </c>
      <c r="F4157" t="s">
        <v>52</v>
      </c>
      <c r="G4157" t="s">
        <v>117</v>
      </c>
      <c r="H4157">
        <v>1</v>
      </c>
      <c r="I4157">
        <v>383.52</v>
      </c>
      <c r="J4157">
        <v>0</v>
      </c>
      <c r="K4157">
        <v>383.52</v>
      </c>
      <c r="L4157">
        <v>35.54</v>
      </c>
      <c r="M4157">
        <f t="shared" si="194"/>
        <v>383.52</v>
      </c>
      <c r="N4157" t="str">
        <f t="shared" si="192"/>
        <v>Q4</v>
      </c>
      <c r="O4157" s="2">
        <f t="shared" si="193"/>
        <v>9.2667918231122233</v>
      </c>
      <c r="P4157" t="str">
        <f>VLOOKUP(retail_sales_2023!C4157,customers!A:J,5,)</f>
        <v>Nagpur</v>
      </c>
      <c r="Q4157" t="str">
        <f>VLOOKUP(C4157,customers!A:J,10,0)</f>
        <v>Premium</v>
      </c>
    </row>
    <row r="4158" spans="1:17" x14ac:dyDescent="0.3">
      <c r="A4158" t="s">
        <v>5249</v>
      </c>
      <c r="B4158" s="1">
        <v>44975</v>
      </c>
      <c r="C4158" t="s">
        <v>1543</v>
      </c>
      <c r="D4158" t="s">
        <v>1544</v>
      </c>
      <c r="E4158" t="s">
        <v>33</v>
      </c>
      <c r="F4158" t="s">
        <v>43</v>
      </c>
      <c r="G4158" t="s">
        <v>44</v>
      </c>
      <c r="H4158">
        <v>1</v>
      </c>
      <c r="I4158">
        <v>77330.67</v>
      </c>
      <c r="J4158">
        <v>0</v>
      </c>
      <c r="K4158">
        <v>77330.67</v>
      </c>
      <c r="L4158">
        <v>9631.9</v>
      </c>
      <c r="M4158">
        <f t="shared" si="194"/>
        <v>77330.67</v>
      </c>
      <c r="N4158" t="str">
        <f t="shared" si="192"/>
        <v>Q1</v>
      </c>
      <c r="O4158" s="2">
        <f t="shared" si="193"/>
        <v>12.455472065611225</v>
      </c>
      <c r="P4158" t="str">
        <f>VLOOKUP(retail_sales_2023!C4158,customers!A:J,5,)</f>
        <v>Ahmedabad</v>
      </c>
      <c r="Q4158" t="str">
        <f>VLOOKUP(C4158,customers!A:J,10,0)</f>
        <v>Regular</v>
      </c>
    </row>
    <row r="4159" spans="1:17" x14ac:dyDescent="0.3">
      <c r="A4159" t="s">
        <v>5250</v>
      </c>
      <c r="B4159" s="1">
        <v>45146</v>
      </c>
      <c r="C4159" t="s">
        <v>826</v>
      </c>
      <c r="D4159" t="s">
        <v>827</v>
      </c>
      <c r="E4159" t="s">
        <v>33</v>
      </c>
      <c r="F4159" t="s">
        <v>43</v>
      </c>
      <c r="G4159" t="s">
        <v>110</v>
      </c>
      <c r="H4159">
        <v>4</v>
      </c>
      <c r="I4159">
        <v>53277.85</v>
      </c>
      <c r="J4159">
        <v>0.2</v>
      </c>
      <c r="K4159">
        <v>170489.12</v>
      </c>
      <c r="L4159">
        <v>19757.48</v>
      </c>
      <c r="M4159">
        <f t="shared" si="194"/>
        <v>170489.12</v>
      </c>
      <c r="N4159" t="str">
        <f t="shared" si="192"/>
        <v>Q3</v>
      </c>
      <c r="O4159" s="2">
        <f t="shared" si="193"/>
        <v>11.588704311454009</v>
      </c>
      <c r="P4159" t="str">
        <f>VLOOKUP(retail_sales_2023!C4159,customers!A:J,5,)</f>
        <v>Mumbai</v>
      </c>
      <c r="Q4159" t="str">
        <f>VLOOKUP(C4159,customers!A:J,10,0)</f>
        <v>Premium</v>
      </c>
    </row>
    <row r="4160" spans="1:17" x14ac:dyDescent="0.3">
      <c r="A4160" t="s">
        <v>5251</v>
      </c>
      <c r="B4160" s="1">
        <v>45220</v>
      </c>
      <c r="C4160" t="s">
        <v>1160</v>
      </c>
      <c r="D4160" t="s">
        <v>13093</v>
      </c>
      <c r="E4160" t="s">
        <v>21</v>
      </c>
      <c r="F4160" t="s">
        <v>28</v>
      </c>
      <c r="G4160" t="s">
        <v>280</v>
      </c>
      <c r="H4160">
        <v>1</v>
      </c>
      <c r="I4160">
        <v>5133.51</v>
      </c>
      <c r="J4160">
        <v>0.05</v>
      </c>
      <c r="K4160">
        <v>4876.83</v>
      </c>
      <c r="L4160">
        <v>1021.5</v>
      </c>
      <c r="M4160">
        <f t="shared" si="194"/>
        <v>4876.8344999999999</v>
      </c>
      <c r="N4160" t="str">
        <f t="shared" si="192"/>
        <v>Q4</v>
      </c>
      <c r="O4160" s="2">
        <f t="shared" si="193"/>
        <v>20.945983353940985</v>
      </c>
      <c r="P4160" t="str">
        <f>VLOOKUP(retail_sales_2023!C4160,customers!A:J,5,)</f>
        <v>Kolkata</v>
      </c>
      <c r="Q4160" t="str">
        <f>VLOOKUP(C4160,customers!A:J,10,0)</f>
        <v>Premium</v>
      </c>
    </row>
    <row r="4161" spans="1:17" x14ac:dyDescent="0.3">
      <c r="A4161" t="s">
        <v>5252</v>
      </c>
      <c r="B4161" s="1">
        <v>44977</v>
      </c>
      <c r="C4161" t="s">
        <v>92</v>
      </c>
      <c r="D4161" t="s">
        <v>93</v>
      </c>
      <c r="E4161" t="s">
        <v>27</v>
      </c>
      <c r="F4161" t="s">
        <v>22</v>
      </c>
      <c r="G4161" t="s">
        <v>315</v>
      </c>
      <c r="H4161">
        <v>2</v>
      </c>
      <c r="I4161">
        <v>29266.799999999999</v>
      </c>
      <c r="J4161">
        <v>0.05</v>
      </c>
      <c r="K4161">
        <v>55606.92</v>
      </c>
      <c r="L4161">
        <v>-6504.76</v>
      </c>
      <c r="M4161">
        <f t="shared" si="194"/>
        <v>55606.92</v>
      </c>
      <c r="N4161" t="str">
        <f t="shared" si="192"/>
        <v>Q1</v>
      </c>
      <c r="O4161" s="2">
        <f t="shared" si="193"/>
        <v>-11.697752725739891</v>
      </c>
      <c r="P4161" t="str">
        <f>VLOOKUP(retail_sales_2023!C4161,customers!A:J,5,)</f>
        <v>Jaipur</v>
      </c>
      <c r="Q4161" t="str">
        <f>VLOOKUP(C4161,customers!A:J,10,0)</f>
        <v>Premium</v>
      </c>
    </row>
    <row r="4162" spans="1:17" x14ac:dyDescent="0.3">
      <c r="A4162" t="s">
        <v>5253</v>
      </c>
      <c r="B4162" s="1">
        <v>45141</v>
      </c>
      <c r="C4162" t="s">
        <v>1403</v>
      </c>
      <c r="D4162" t="s">
        <v>1404</v>
      </c>
      <c r="E4162" t="s">
        <v>27</v>
      </c>
      <c r="F4162" t="s">
        <v>28</v>
      </c>
      <c r="G4162" t="s">
        <v>466</v>
      </c>
      <c r="H4162">
        <v>5</v>
      </c>
      <c r="I4162">
        <v>5361.01</v>
      </c>
      <c r="J4162">
        <v>0.1</v>
      </c>
      <c r="K4162">
        <v>24124.55</v>
      </c>
      <c r="L4162">
        <v>4722.6099999999997</v>
      </c>
      <c r="M4162">
        <f t="shared" si="194"/>
        <v>24124.545000000002</v>
      </c>
      <c r="N4162" t="str">
        <f t="shared" si="192"/>
        <v>Q3</v>
      </c>
      <c r="O4162" s="2">
        <f t="shared" si="193"/>
        <v>19.57595063949379</v>
      </c>
      <c r="P4162" t="str">
        <f>VLOOKUP(retail_sales_2023!C4162,customers!A:J,5,)</f>
        <v>Jaipur</v>
      </c>
      <c r="Q4162" t="str">
        <f>VLOOKUP(C4162,customers!A:J,10,0)</f>
        <v>Occasional</v>
      </c>
    </row>
    <row r="4163" spans="1:17" x14ac:dyDescent="0.3">
      <c r="A4163" t="s">
        <v>5254</v>
      </c>
      <c r="B4163" s="1">
        <v>45248</v>
      </c>
      <c r="C4163" t="s">
        <v>1276</v>
      </c>
      <c r="D4163" t="s">
        <v>1861</v>
      </c>
      <c r="E4163" t="s">
        <v>27</v>
      </c>
      <c r="F4163" t="s">
        <v>28</v>
      </c>
      <c r="G4163" t="s">
        <v>61</v>
      </c>
      <c r="H4163">
        <v>1</v>
      </c>
      <c r="I4163">
        <v>5658.43</v>
      </c>
      <c r="J4163">
        <v>0.15</v>
      </c>
      <c r="K4163">
        <v>4809.67</v>
      </c>
      <c r="L4163">
        <v>1164.3399999999999</v>
      </c>
      <c r="M4163">
        <f t="shared" si="194"/>
        <v>4809.6655000000001</v>
      </c>
      <c r="N4163" t="str">
        <f t="shared" ref="N4163:N4226" si="195">"Q"&amp;ROUNDUP(MONTH(B4163)/3,0)</f>
        <v>Q4</v>
      </c>
      <c r="O4163" s="2">
        <f t="shared" ref="O4163:O4226" si="196">(L4163/K4163)*100</f>
        <v>24.208313668089492</v>
      </c>
      <c r="P4163" t="str">
        <f>VLOOKUP(retail_sales_2023!C4163,customers!A:J,5,)</f>
        <v>Jaipur</v>
      </c>
      <c r="Q4163" t="str">
        <f>VLOOKUP(C4163,customers!A:J,10,0)</f>
        <v>Premium</v>
      </c>
    </row>
    <row r="4164" spans="1:17" x14ac:dyDescent="0.3">
      <c r="A4164" t="s">
        <v>5255</v>
      </c>
      <c r="B4164" s="1">
        <v>45002</v>
      </c>
      <c r="C4164" t="s">
        <v>1857</v>
      </c>
      <c r="D4164" t="s">
        <v>1858</v>
      </c>
      <c r="E4164" t="s">
        <v>33</v>
      </c>
      <c r="F4164" t="s">
        <v>38</v>
      </c>
      <c r="G4164" t="s">
        <v>39</v>
      </c>
      <c r="H4164">
        <v>4</v>
      </c>
      <c r="I4164">
        <v>813.25</v>
      </c>
      <c r="J4164">
        <v>0.2</v>
      </c>
      <c r="K4164">
        <v>2602.4</v>
      </c>
      <c r="L4164">
        <v>603.82000000000005</v>
      </c>
      <c r="M4164">
        <f t="shared" si="194"/>
        <v>2602.4</v>
      </c>
      <c r="N4164" t="str">
        <f t="shared" si="195"/>
        <v>Q1</v>
      </c>
      <c r="O4164" s="2">
        <f t="shared" si="196"/>
        <v>23.202428527513067</v>
      </c>
      <c r="P4164" t="str">
        <f>VLOOKUP(retail_sales_2023!C4164,customers!A:J,5,)</f>
        <v>Surat</v>
      </c>
      <c r="Q4164" t="str">
        <f>VLOOKUP(C4164,customers!A:J,10,0)</f>
        <v>Regular</v>
      </c>
    </row>
    <row r="4165" spans="1:17" x14ac:dyDescent="0.3">
      <c r="A4165" t="s">
        <v>5256</v>
      </c>
      <c r="B4165" s="1">
        <v>44984</v>
      </c>
      <c r="C4165" t="s">
        <v>667</v>
      </c>
      <c r="D4165" t="s">
        <v>668</v>
      </c>
      <c r="E4165" t="s">
        <v>33</v>
      </c>
      <c r="F4165" t="s">
        <v>52</v>
      </c>
      <c r="G4165" t="s">
        <v>133</v>
      </c>
      <c r="H4165">
        <v>4</v>
      </c>
      <c r="I4165">
        <v>656.91</v>
      </c>
      <c r="J4165">
        <v>0</v>
      </c>
      <c r="K4165">
        <v>2627.64</v>
      </c>
      <c r="L4165">
        <v>236.89</v>
      </c>
      <c r="M4165">
        <f t="shared" ref="M4165:M4228" si="197">H4165*I4165*(1-J4165)</f>
        <v>2627.64</v>
      </c>
      <c r="N4165" t="str">
        <f t="shared" si="195"/>
        <v>Q1</v>
      </c>
      <c r="O4165" s="2">
        <f t="shared" si="196"/>
        <v>9.0153141221780775</v>
      </c>
      <c r="P4165" t="str">
        <f>VLOOKUP(retail_sales_2023!C4165,customers!A:J,5,)</f>
        <v>Nagpur</v>
      </c>
      <c r="Q4165" t="str">
        <f>VLOOKUP(C4165,customers!A:J,10,0)</f>
        <v>Occasional</v>
      </c>
    </row>
    <row r="4166" spans="1:17" x14ac:dyDescent="0.3">
      <c r="A4166" t="s">
        <v>5257</v>
      </c>
      <c r="B4166" s="1">
        <v>45066</v>
      </c>
      <c r="C4166" t="s">
        <v>397</v>
      </c>
      <c r="D4166" t="s">
        <v>398</v>
      </c>
      <c r="E4166" t="s">
        <v>21</v>
      </c>
      <c r="F4166" t="s">
        <v>28</v>
      </c>
      <c r="G4166" t="s">
        <v>325</v>
      </c>
      <c r="H4166">
        <v>4</v>
      </c>
      <c r="I4166">
        <v>7113.18</v>
      </c>
      <c r="J4166">
        <v>0.3</v>
      </c>
      <c r="K4166">
        <v>19916.900000000001</v>
      </c>
      <c r="L4166">
        <v>3130.84</v>
      </c>
      <c r="M4166">
        <f t="shared" si="197"/>
        <v>19916.903999999999</v>
      </c>
      <c r="N4166" t="str">
        <f t="shared" si="195"/>
        <v>Q2</v>
      </c>
      <c r="O4166" s="2">
        <f t="shared" si="196"/>
        <v>15.719514583092749</v>
      </c>
      <c r="P4166" t="str">
        <f>VLOOKUP(retail_sales_2023!C4166,customers!A:J,5,)</f>
        <v>Patna</v>
      </c>
      <c r="Q4166" t="str">
        <f>VLOOKUP(C4166,customers!A:J,10,0)</f>
        <v>Premium</v>
      </c>
    </row>
    <row r="4167" spans="1:17" x14ac:dyDescent="0.3">
      <c r="A4167" t="s">
        <v>5258</v>
      </c>
      <c r="B4167" s="1">
        <v>45125</v>
      </c>
      <c r="C4167" t="s">
        <v>2187</v>
      </c>
      <c r="D4167" t="s">
        <v>2188</v>
      </c>
      <c r="E4167" t="s">
        <v>21</v>
      </c>
      <c r="F4167" t="s">
        <v>52</v>
      </c>
      <c r="G4167" t="s">
        <v>117</v>
      </c>
      <c r="H4167">
        <v>8</v>
      </c>
      <c r="I4167">
        <v>656.71</v>
      </c>
      <c r="J4167">
        <v>0.05</v>
      </c>
      <c r="K4167">
        <v>4991</v>
      </c>
      <c r="L4167">
        <v>500.19</v>
      </c>
      <c r="M4167">
        <f t="shared" si="197"/>
        <v>4990.9960000000001</v>
      </c>
      <c r="N4167" t="str">
        <f t="shared" si="195"/>
        <v>Q3</v>
      </c>
      <c r="O4167" s="2">
        <f t="shared" si="196"/>
        <v>10.021839310759367</v>
      </c>
      <c r="P4167" t="str">
        <f>VLOOKUP(retail_sales_2023!C4167,customers!A:J,5,)</f>
        <v>Patna</v>
      </c>
      <c r="Q4167" t="str">
        <f>VLOOKUP(C4167,customers!A:J,10,0)</f>
        <v>Premium</v>
      </c>
    </row>
    <row r="4168" spans="1:17" x14ac:dyDescent="0.3">
      <c r="A4168" t="s">
        <v>5259</v>
      </c>
      <c r="B4168" s="1">
        <v>45164</v>
      </c>
      <c r="C4168" t="s">
        <v>607</v>
      </c>
      <c r="D4168" t="s">
        <v>608</v>
      </c>
      <c r="E4168" t="s">
        <v>21</v>
      </c>
      <c r="F4168" t="s">
        <v>81</v>
      </c>
      <c r="G4168" t="s">
        <v>264</v>
      </c>
      <c r="H4168">
        <v>5</v>
      </c>
      <c r="I4168">
        <v>4476.13</v>
      </c>
      <c r="J4168">
        <v>0.1</v>
      </c>
      <c r="K4168">
        <v>20142.59</v>
      </c>
      <c r="L4168">
        <v>6154.82</v>
      </c>
      <c r="M4168">
        <f t="shared" si="197"/>
        <v>20142.585000000003</v>
      </c>
      <c r="N4168" t="str">
        <f t="shared" si="195"/>
        <v>Q3</v>
      </c>
      <c r="O4168" s="2">
        <f t="shared" si="196"/>
        <v>30.556249221177612</v>
      </c>
      <c r="P4168" t="str">
        <f>VLOOKUP(retail_sales_2023!C4168,customers!A:J,5,)</f>
        <v>Ranchi</v>
      </c>
      <c r="Q4168" t="str">
        <f>VLOOKUP(C4168,customers!A:J,10,0)</f>
        <v>Regular</v>
      </c>
    </row>
    <row r="4169" spans="1:17" x14ac:dyDescent="0.3">
      <c r="A4169" t="s">
        <v>5260</v>
      </c>
      <c r="B4169" s="1">
        <v>45140</v>
      </c>
      <c r="C4169" t="s">
        <v>682</v>
      </c>
      <c r="D4169" t="s">
        <v>683</v>
      </c>
      <c r="E4169" t="s">
        <v>27</v>
      </c>
      <c r="F4169" t="s">
        <v>52</v>
      </c>
      <c r="G4169" t="s">
        <v>226</v>
      </c>
      <c r="H4169">
        <v>6</v>
      </c>
      <c r="I4169">
        <v>636.61</v>
      </c>
      <c r="J4169">
        <v>0.1</v>
      </c>
      <c r="K4169">
        <v>3437.69</v>
      </c>
      <c r="L4169">
        <v>325.89</v>
      </c>
      <c r="M4169">
        <f t="shared" si="197"/>
        <v>3437.694</v>
      </c>
      <c r="N4169" t="str">
        <f t="shared" si="195"/>
        <v>Q3</v>
      </c>
      <c r="O4169" s="2">
        <f t="shared" si="196"/>
        <v>9.4799123830246472</v>
      </c>
      <c r="P4169" t="str">
        <f>VLOOKUP(retail_sales_2023!C4169,customers!A:J,5,)</f>
        <v>Delhi</v>
      </c>
      <c r="Q4169" t="str">
        <f>VLOOKUP(C4169,customers!A:J,10,0)</f>
        <v>Regular</v>
      </c>
    </row>
    <row r="4170" spans="1:17" x14ac:dyDescent="0.3">
      <c r="A4170" t="s">
        <v>5261</v>
      </c>
      <c r="B4170" s="1">
        <v>45279</v>
      </c>
      <c r="C4170" t="s">
        <v>13</v>
      </c>
      <c r="D4170" t="s">
        <v>14</v>
      </c>
      <c r="E4170" t="s">
        <v>15</v>
      </c>
      <c r="F4170" t="s">
        <v>16</v>
      </c>
      <c r="G4170" t="s">
        <v>898</v>
      </c>
      <c r="H4170">
        <v>4</v>
      </c>
      <c r="I4170">
        <v>985.67</v>
      </c>
      <c r="J4170">
        <v>0.1</v>
      </c>
      <c r="K4170">
        <v>3548.41</v>
      </c>
      <c r="L4170">
        <v>938.67</v>
      </c>
      <c r="M4170">
        <f t="shared" si="197"/>
        <v>3548.4119999999998</v>
      </c>
      <c r="N4170" t="str">
        <f t="shared" si="195"/>
        <v>Q4</v>
      </c>
      <c r="O4170" s="2">
        <f t="shared" si="196"/>
        <v>26.453256528980585</v>
      </c>
      <c r="P4170" t="str">
        <f>VLOOKUP(retail_sales_2023!C4170,customers!A:J,5,)</f>
        <v>Kochi</v>
      </c>
      <c r="Q4170" t="str">
        <f>VLOOKUP(C4170,customers!A:J,10,0)</f>
        <v>Regular</v>
      </c>
    </row>
    <row r="4171" spans="1:17" x14ac:dyDescent="0.3">
      <c r="A4171" t="s">
        <v>5262</v>
      </c>
      <c r="B4171" s="1">
        <v>45205</v>
      </c>
      <c r="C4171" t="s">
        <v>934</v>
      </c>
      <c r="D4171" t="s">
        <v>935</v>
      </c>
      <c r="E4171" t="s">
        <v>21</v>
      </c>
      <c r="F4171" t="s">
        <v>28</v>
      </c>
      <c r="G4171" t="s">
        <v>97</v>
      </c>
      <c r="H4171">
        <v>4</v>
      </c>
      <c r="I4171">
        <v>5611.53</v>
      </c>
      <c r="J4171">
        <v>0</v>
      </c>
      <c r="K4171">
        <v>22446.12</v>
      </c>
      <c r="L4171">
        <v>4446.3900000000003</v>
      </c>
      <c r="M4171">
        <f t="shared" si="197"/>
        <v>22446.12</v>
      </c>
      <c r="N4171" t="str">
        <f t="shared" si="195"/>
        <v>Q4</v>
      </c>
      <c r="O4171" s="2">
        <f t="shared" si="196"/>
        <v>19.809169691688368</v>
      </c>
      <c r="P4171" t="str">
        <f>VLOOKUP(retail_sales_2023!C4171,customers!A:J,5,)</f>
        <v>Guwahati</v>
      </c>
      <c r="Q4171" t="str">
        <f>VLOOKUP(C4171,customers!A:J,10,0)</f>
        <v>Occasional</v>
      </c>
    </row>
    <row r="4172" spans="1:17" x14ac:dyDescent="0.3">
      <c r="A4172" t="s">
        <v>5263</v>
      </c>
      <c r="B4172" s="1">
        <v>44980</v>
      </c>
      <c r="C4172" t="s">
        <v>1058</v>
      </c>
      <c r="D4172" t="s">
        <v>1059</v>
      </c>
      <c r="E4172" t="s">
        <v>15</v>
      </c>
      <c r="F4172" t="s">
        <v>38</v>
      </c>
      <c r="G4172" t="s">
        <v>90</v>
      </c>
      <c r="H4172">
        <v>3</v>
      </c>
      <c r="I4172">
        <v>1454.73</v>
      </c>
      <c r="J4172">
        <v>0</v>
      </c>
      <c r="K4172">
        <v>4364.1899999999996</v>
      </c>
      <c r="L4172">
        <v>1305.98</v>
      </c>
      <c r="M4172">
        <f t="shared" si="197"/>
        <v>4364.1900000000005</v>
      </c>
      <c r="N4172" t="str">
        <f t="shared" si="195"/>
        <v>Q1</v>
      </c>
      <c r="O4172" s="2">
        <f t="shared" si="196"/>
        <v>29.924911610172796</v>
      </c>
      <c r="P4172" t="str">
        <f>VLOOKUP(retail_sales_2023!C4172,customers!A:J,5,)</f>
        <v>Bengaluru</v>
      </c>
      <c r="Q4172" t="str">
        <f>VLOOKUP(C4172,customers!A:J,10,0)</f>
        <v>Regular</v>
      </c>
    </row>
    <row r="4173" spans="1:17" x14ac:dyDescent="0.3">
      <c r="A4173" t="s">
        <v>5264</v>
      </c>
      <c r="B4173" s="1">
        <v>45237</v>
      </c>
      <c r="C4173" t="s">
        <v>1543</v>
      </c>
      <c r="D4173" t="s">
        <v>1544</v>
      </c>
      <c r="E4173" t="s">
        <v>33</v>
      </c>
      <c r="F4173" t="s">
        <v>52</v>
      </c>
      <c r="G4173" t="s">
        <v>53</v>
      </c>
      <c r="H4173">
        <v>5</v>
      </c>
      <c r="I4173">
        <v>211.88</v>
      </c>
      <c r="J4173">
        <v>0.1</v>
      </c>
      <c r="K4173">
        <v>953.46</v>
      </c>
      <c r="L4173">
        <v>59.02</v>
      </c>
      <c r="M4173">
        <f t="shared" si="197"/>
        <v>953.46000000000015</v>
      </c>
      <c r="N4173" t="str">
        <f t="shared" si="195"/>
        <v>Q4</v>
      </c>
      <c r="O4173" s="2">
        <f t="shared" si="196"/>
        <v>6.1900866318461185</v>
      </c>
      <c r="P4173" t="str">
        <f>VLOOKUP(retail_sales_2023!C4173,customers!A:J,5,)</f>
        <v>Ahmedabad</v>
      </c>
      <c r="Q4173" t="str">
        <f>VLOOKUP(C4173,customers!A:J,10,0)</f>
        <v>Regular</v>
      </c>
    </row>
    <row r="4174" spans="1:17" x14ac:dyDescent="0.3">
      <c r="A4174" t="s">
        <v>5265</v>
      </c>
      <c r="B4174" s="1">
        <v>45033</v>
      </c>
      <c r="C4174" t="s">
        <v>1240</v>
      </c>
      <c r="D4174" t="s">
        <v>1241</v>
      </c>
      <c r="E4174" t="s">
        <v>33</v>
      </c>
      <c r="F4174" t="s">
        <v>38</v>
      </c>
      <c r="G4174" t="s">
        <v>395</v>
      </c>
      <c r="H4174">
        <v>2</v>
      </c>
      <c r="I4174">
        <v>2738.28</v>
      </c>
      <c r="J4174">
        <v>0.05</v>
      </c>
      <c r="K4174">
        <v>5202.7299999999996</v>
      </c>
      <c r="L4174">
        <v>1698.28</v>
      </c>
      <c r="M4174">
        <f t="shared" si="197"/>
        <v>5202.732</v>
      </c>
      <c r="N4174" t="str">
        <f t="shared" si="195"/>
        <v>Q2</v>
      </c>
      <c r="O4174" s="2">
        <f t="shared" si="196"/>
        <v>32.642093670053995</v>
      </c>
      <c r="P4174" t="str">
        <f>VLOOKUP(retail_sales_2023!C4174,customers!A:J,5,)</f>
        <v>Surat</v>
      </c>
      <c r="Q4174" t="str">
        <f>VLOOKUP(C4174,customers!A:J,10,0)</f>
        <v>Premium</v>
      </c>
    </row>
    <row r="4175" spans="1:17" x14ac:dyDescent="0.3">
      <c r="A4175" t="s">
        <v>5266</v>
      </c>
      <c r="B4175" s="1">
        <v>45100</v>
      </c>
      <c r="C4175" t="s">
        <v>136</v>
      </c>
      <c r="D4175" t="s">
        <v>137</v>
      </c>
      <c r="E4175" t="s">
        <v>15</v>
      </c>
      <c r="F4175" t="s">
        <v>28</v>
      </c>
      <c r="G4175" t="s">
        <v>672</v>
      </c>
      <c r="H4175">
        <v>1</v>
      </c>
      <c r="I4175">
        <v>6914.86</v>
      </c>
      <c r="J4175">
        <v>0.1</v>
      </c>
      <c r="K4175">
        <v>6223.37</v>
      </c>
      <c r="L4175">
        <v>1130.23</v>
      </c>
      <c r="M4175">
        <f t="shared" si="197"/>
        <v>6223.3739999999998</v>
      </c>
      <c r="N4175" t="str">
        <f t="shared" si="195"/>
        <v>Q2</v>
      </c>
      <c r="O4175" s="2">
        <f t="shared" si="196"/>
        <v>18.161060647205616</v>
      </c>
      <c r="P4175" t="str">
        <f>VLOOKUP(retail_sales_2023!C4175,customers!A:J,5,)</f>
        <v>Hyderabad</v>
      </c>
      <c r="Q4175" t="str">
        <f>VLOOKUP(C4175,customers!A:J,10,0)</f>
        <v>Regular</v>
      </c>
    </row>
    <row r="4176" spans="1:17" x14ac:dyDescent="0.3">
      <c r="A4176" t="s">
        <v>5267</v>
      </c>
      <c r="B4176" s="1">
        <v>45021</v>
      </c>
      <c r="C4176" t="s">
        <v>633</v>
      </c>
      <c r="D4176" t="s">
        <v>634</v>
      </c>
      <c r="E4176" t="s">
        <v>21</v>
      </c>
      <c r="F4176" t="s">
        <v>52</v>
      </c>
      <c r="G4176" t="s">
        <v>268</v>
      </c>
      <c r="H4176">
        <v>3</v>
      </c>
      <c r="I4176">
        <v>635.04999999999995</v>
      </c>
      <c r="J4176">
        <v>0.3</v>
      </c>
      <c r="K4176">
        <v>1333.6</v>
      </c>
      <c r="L4176">
        <v>116.05</v>
      </c>
      <c r="M4176">
        <f t="shared" si="197"/>
        <v>1333.6049999999998</v>
      </c>
      <c r="N4176" t="str">
        <f t="shared" si="195"/>
        <v>Q2</v>
      </c>
      <c r="O4176" s="2">
        <f t="shared" si="196"/>
        <v>8.7020095980803838</v>
      </c>
      <c r="P4176" t="str">
        <f>VLOOKUP(retail_sales_2023!C4176,customers!A:J,5,)</f>
        <v>Kolkata</v>
      </c>
      <c r="Q4176" t="str">
        <f>VLOOKUP(C4176,customers!A:J,10,0)</f>
        <v>Premium</v>
      </c>
    </row>
    <row r="4177" spans="1:17" x14ac:dyDescent="0.3">
      <c r="A4177" t="s">
        <v>5268</v>
      </c>
      <c r="B4177" s="1">
        <v>45273</v>
      </c>
      <c r="C4177" t="s">
        <v>1025</v>
      </c>
      <c r="D4177" t="s">
        <v>1026</v>
      </c>
      <c r="E4177" t="s">
        <v>27</v>
      </c>
      <c r="F4177" t="s">
        <v>52</v>
      </c>
      <c r="G4177" t="s">
        <v>235</v>
      </c>
      <c r="H4177">
        <v>8</v>
      </c>
      <c r="I4177">
        <v>418.32</v>
      </c>
      <c r="J4177">
        <v>0</v>
      </c>
      <c r="K4177">
        <v>3346.56</v>
      </c>
      <c r="L4177">
        <v>262.49</v>
      </c>
      <c r="M4177">
        <f t="shared" si="197"/>
        <v>3346.56</v>
      </c>
      <c r="N4177" t="str">
        <f t="shared" si="195"/>
        <v>Q4</v>
      </c>
      <c r="O4177" s="2">
        <f t="shared" si="196"/>
        <v>7.8435766877031936</v>
      </c>
      <c r="P4177" t="str">
        <f>VLOOKUP(retail_sales_2023!C4177,customers!A:J,5,)</f>
        <v>Jaipur</v>
      </c>
      <c r="Q4177" t="str">
        <f>VLOOKUP(C4177,customers!A:J,10,0)</f>
        <v>Premium</v>
      </c>
    </row>
    <row r="4178" spans="1:17" x14ac:dyDescent="0.3">
      <c r="A4178" t="s">
        <v>5269</v>
      </c>
      <c r="B4178" s="1">
        <v>45274</v>
      </c>
      <c r="C4178" t="s">
        <v>1177</v>
      </c>
      <c r="D4178" t="s">
        <v>1178</v>
      </c>
      <c r="E4178" t="s">
        <v>27</v>
      </c>
      <c r="F4178" t="s">
        <v>52</v>
      </c>
      <c r="G4178" t="s">
        <v>226</v>
      </c>
      <c r="H4178">
        <v>8</v>
      </c>
      <c r="I4178">
        <v>177.8</v>
      </c>
      <c r="J4178">
        <v>0.05</v>
      </c>
      <c r="K4178">
        <v>1351.28</v>
      </c>
      <c r="L4178">
        <v>88.01</v>
      </c>
      <c r="M4178">
        <f t="shared" si="197"/>
        <v>1351.28</v>
      </c>
      <c r="N4178" t="str">
        <f t="shared" si="195"/>
        <v>Q4</v>
      </c>
      <c r="O4178" s="2">
        <f t="shared" si="196"/>
        <v>6.5130838908294368</v>
      </c>
      <c r="P4178" t="str">
        <f>VLOOKUP(retail_sales_2023!C4178,customers!A:J,5,)</f>
        <v>Amritsar</v>
      </c>
      <c r="Q4178" t="str">
        <f>VLOOKUP(C4178,customers!A:J,10,0)</f>
        <v>Regular</v>
      </c>
    </row>
    <row r="4179" spans="1:17" x14ac:dyDescent="0.3">
      <c r="A4179" t="s">
        <v>5270</v>
      </c>
      <c r="B4179" s="1">
        <v>45233</v>
      </c>
      <c r="C4179" t="s">
        <v>738</v>
      </c>
      <c r="D4179" t="s">
        <v>739</v>
      </c>
      <c r="E4179" t="s">
        <v>15</v>
      </c>
      <c r="F4179" t="s">
        <v>43</v>
      </c>
      <c r="G4179" t="s">
        <v>110</v>
      </c>
      <c r="H4179">
        <v>2</v>
      </c>
      <c r="I4179">
        <v>61084.68</v>
      </c>
      <c r="J4179">
        <v>0.15</v>
      </c>
      <c r="K4179">
        <v>103843.96</v>
      </c>
      <c r="L4179">
        <v>11752.64</v>
      </c>
      <c r="M4179">
        <f t="shared" si="197"/>
        <v>103843.95599999999</v>
      </c>
      <c r="N4179" t="str">
        <f t="shared" si="195"/>
        <v>Q4</v>
      </c>
      <c r="O4179" s="2">
        <f t="shared" si="196"/>
        <v>11.317596131734573</v>
      </c>
      <c r="P4179" t="str">
        <f>VLOOKUP(retail_sales_2023!C4179,customers!A:J,5,)</f>
        <v>Bengaluru</v>
      </c>
      <c r="Q4179" t="str">
        <f>VLOOKUP(C4179,customers!A:J,10,0)</f>
        <v>Premium</v>
      </c>
    </row>
    <row r="4180" spans="1:17" x14ac:dyDescent="0.3">
      <c r="A4180" t="s">
        <v>5271</v>
      </c>
      <c r="B4180" s="1">
        <v>45028</v>
      </c>
      <c r="C4180" t="s">
        <v>2450</v>
      </c>
      <c r="D4180" t="s">
        <v>2451</v>
      </c>
      <c r="E4180" t="s">
        <v>21</v>
      </c>
      <c r="F4180" t="s">
        <v>81</v>
      </c>
      <c r="G4180" t="s">
        <v>158</v>
      </c>
      <c r="H4180">
        <v>3</v>
      </c>
      <c r="I4180">
        <v>1577.84</v>
      </c>
      <c r="J4180">
        <v>0</v>
      </c>
      <c r="K4180">
        <v>4733.5200000000004</v>
      </c>
      <c r="L4180">
        <v>1480.65</v>
      </c>
      <c r="M4180">
        <f t="shared" si="197"/>
        <v>4733.5199999999995</v>
      </c>
      <c r="N4180" t="str">
        <f t="shared" si="195"/>
        <v>Q2</v>
      </c>
      <c r="O4180" s="2">
        <f t="shared" si="196"/>
        <v>31.280104446585206</v>
      </c>
      <c r="P4180" t="str">
        <f>VLOOKUP(retail_sales_2023!C4180,customers!A:J,5,)</f>
        <v>Kolkata</v>
      </c>
      <c r="Q4180" t="str">
        <f>VLOOKUP(C4180,customers!A:J,10,0)</f>
        <v>Regular</v>
      </c>
    </row>
    <row r="4181" spans="1:17" x14ac:dyDescent="0.3">
      <c r="A4181" t="s">
        <v>5272</v>
      </c>
      <c r="B4181" s="1">
        <v>45071</v>
      </c>
      <c r="C4181" t="s">
        <v>1454</v>
      </c>
      <c r="D4181" t="s">
        <v>1455</v>
      </c>
      <c r="E4181" t="s">
        <v>27</v>
      </c>
      <c r="F4181" t="s">
        <v>38</v>
      </c>
      <c r="G4181" t="s">
        <v>48</v>
      </c>
      <c r="H4181">
        <v>3</v>
      </c>
      <c r="I4181">
        <v>2591.65</v>
      </c>
      <c r="J4181">
        <v>0</v>
      </c>
      <c r="K4181">
        <v>7774.95</v>
      </c>
      <c r="L4181">
        <v>2439.35</v>
      </c>
      <c r="M4181">
        <f t="shared" si="197"/>
        <v>7774.9500000000007</v>
      </c>
      <c r="N4181" t="str">
        <f t="shared" si="195"/>
        <v>Q2</v>
      </c>
      <c r="O4181" s="2">
        <f t="shared" si="196"/>
        <v>31.374478292464904</v>
      </c>
      <c r="P4181" t="str">
        <f>VLOOKUP(retail_sales_2023!C4181,customers!A:J,5,)</f>
        <v>Delhi</v>
      </c>
      <c r="Q4181" t="str">
        <f>VLOOKUP(C4181,customers!A:J,10,0)</f>
        <v>Premium</v>
      </c>
    </row>
    <row r="4182" spans="1:17" x14ac:dyDescent="0.3">
      <c r="A4182" t="s">
        <v>5273</v>
      </c>
      <c r="B4182" s="1">
        <v>45124</v>
      </c>
      <c r="C4182" t="s">
        <v>414</v>
      </c>
      <c r="D4182" t="s">
        <v>415</v>
      </c>
      <c r="E4182" t="s">
        <v>33</v>
      </c>
      <c r="F4182" t="s">
        <v>28</v>
      </c>
      <c r="G4182" t="s">
        <v>165</v>
      </c>
      <c r="H4182">
        <v>2</v>
      </c>
      <c r="I4182">
        <v>2046.82</v>
      </c>
      <c r="J4182">
        <v>0.15</v>
      </c>
      <c r="K4182">
        <v>3479.59</v>
      </c>
      <c r="L4182">
        <v>762.32</v>
      </c>
      <c r="M4182">
        <f t="shared" si="197"/>
        <v>3479.5939999999996</v>
      </c>
      <c r="N4182" t="str">
        <f t="shared" si="195"/>
        <v>Q3</v>
      </c>
      <c r="O4182" s="2">
        <f t="shared" si="196"/>
        <v>21.908328280055983</v>
      </c>
      <c r="P4182" t="str">
        <f>VLOOKUP(retail_sales_2023!C4182,customers!A:J,5,)</f>
        <v>Pune</v>
      </c>
      <c r="Q4182" t="str">
        <f>VLOOKUP(C4182,customers!A:J,10,0)</f>
        <v>Premium</v>
      </c>
    </row>
    <row r="4183" spans="1:17" x14ac:dyDescent="0.3">
      <c r="A4183" t="s">
        <v>5274</v>
      </c>
      <c r="B4183" s="1">
        <v>45098</v>
      </c>
      <c r="C4183" t="s">
        <v>518</v>
      </c>
      <c r="D4183" t="s">
        <v>519</v>
      </c>
      <c r="E4183" t="s">
        <v>21</v>
      </c>
      <c r="F4183" t="s">
        <v>43</v>
      </c>
      <c r="G4183" t="s">
        <v>128</v>
      </c>
      <c r="H4183">
        <v>5</v>
      </c>
      <c r="I4183">
        <v>21637.11</v>
      </c>
      <c r="J4183">
        <v>0.1</v>
      </c>
      <c r="K4183">
        <v>97367</v>
      </c>
      <c r="L4183">
        <v>14419.31</v>
      </c>
      <c r="M4183">
        <f t="shared" si="197"/>
        <v>97366.99500000001</v>
      </c>
      <c r="N4183" t="str">
        <f t="shared" si="195"/>
        <v>Q2</v>
      </c>
      <c r="O4183" s="2">
        <f t="shared" si="196"/>
        <v>14.809237215894502</v>
      </c>
      <c r="P4183" t="str">
        <f>VLOOKUP(retail_sales_2023!C4183,customers!A:J,5,)</f>
        <v>Ranchi</v>
      </c>
      <c r="Q4183" t="str">
        <f>VLOOKUP(C4183,customers!A:J,10,0)</f>
        <v>Premium</v>
      </c>
    </row>
    <row r="4184" spans="1:17" x14ac:dyDescent="0.3">
      <c r="A4184" t="s">
        <v>5275</v>
      </c>
      <c r="B4184" s="1">
        <v>45282</v>
      </c>
      <c r="C4184" t="s">
        <v>1324</v>
      </c>
      <c r="D4184" t="s">
        <v>1325</v>
      </c>
      <c r="E4184" t="s">
        <v>33</v>
      </c>
      <c r="F4184" t="s">
        <v>38</v>
      </c>
      <c r="G4184" t="s">
        <v>48</v>
      </c>
      <c r="H4184">
        <v>5</v>
      </c>
      <c r="I4184">
        <v>2233.0100000000002</v>
      </c>
      <c r="J4184">
        <v>0.15</v>
      </c>
      <c r="K4184">
        <v>9490.2900000000009</v>
      </c>
      <c r="L4184">
        <v>2125.19</v>
      </c>
      <c r="M4184">
        <f t="shared" si="197"/>
        <v>9490.2925000000014</v>
      </c>
      <c r="N4184" t="str">
        <f t="shared" si="195"/>
        <v>Q4</v>
      </c>
      <c r="O4184" s="2">
        <f t="shared" si="196"/>
        <v>22.393309372000221</v>
      </c>
      <c r="P4184" t="str">
        <f>VLOOKUP(retail_sales_2023!C4184,customers!A:J,5,)</f>
        <v>Mumbai</v>
      </c>
      <c r="Q4184" t="str">
        <f>VLOOKUP(C4184,customers!A:J,10,0)</f>
        <v>Regular</v>
      </c>
    </row>
    <row r="4185" spans="1:17" x14ac:dyDescent="0.3">
      <c r="A4185" t="s">
        <v>5276</v>
      </c>
      <c r="B4185" s="1">
        <v>45236</v>
      </c>
      <c r="C4185" t="s">
        <v>1211</v>
      </c>
      <c r="D4185" t="s">
        <v>1212</v>
      </c>
      <c r="E4185" t="s">
        <v>15</v>
      </c>
      <c r="F4185" t="s">
        <v>81</v>
      </c>
      <c r="G4185" t="s">
        <v>158</v>
      </c>
      <c r="H4185">
        <v>1</v>
      </c>
      <c r="I4185">
        <v>534.66</v>
      </c>
      <c r="J4185">
        <v>0.05</v>
      </c>
      <c r="K4185">
        <v>507.93</v>
      </c>
      <c r="L4185">
        <v>129.61000000000001</v>
      </c>
      <c r="M4185">
        <f t="shared" si="197"/>
        <v>507.92699999999996</v>
      </c>
      <c r="N4185" t="str">
        <f t="shared" si="195"/>
        <v>Q4</v>
      </c>
      <c r="O4185" s="2">
        <f t="shared" si="196"/>
        <v>25.517295690351034</v>
      </c>
      <c r="P4185" t="str">
        <f>VLOOKUP(retail_sales_2023!C4185,customers!A:J,5,)</f>
        <v>Kochi</v>
      </c>
      <c r="Q4185" t="str">
        <f>VLOOKUP(C4185,customers!A:J,10,0)</f>
        <v>Regular</v>
      </c>
    </row>
    <row r="4186" spans="1:17" x14ac:dyDescent="0.3">
      <c r="A4186" t="s">
        <v>5277</v>
      </c>
      <c r="B4186" s="1">
        <v>45044</v>
      </c>
      <c r="C4186" t="s">
        <v>148</v>
      </c>
      <c r="D4186" t="s">
        <v>149</v>
      </c>
      <c r="E4186" t="s">
        <v>21</v>
      </c>
      <c r="F4186" t="s">
        <v>28</v>
      </c>
      <c r="G4186" t="s">
        <v>672</v>
      </c>
      <c r="H4186">
        <v>2</v>
      </c>
      <c r="I4186">
        <v>3131.36</v>
      </c>
      <c r="J4186">
        <v>0.05</v>
      </c>
      <c r="K4186">
        <v>5949.58</v>
      </c>
      <c r="L4186">
        <v>1680.66</v>
      </c>
      <c r="M4186">
        <f t="shared" si="197"/>
        <v>5949.5839999999998</v>
      </c>
      <c r="N4186" t="str">
        <f t="shared" si="195"/>
        <v>Q2</v>
      </c>
      <c r="O4186" s="2">
        <f t="shared" si="196"/>
        <v>28.248380557955354</v>
      </c>
      <c r="P4186" t="str">
        <f>VLOOKUP(retail_sales_2023!C4186,customers!A:J,5,)</f>
        <v>Ranchi</v>
      </c>
      <c r="Q4186" t="str">
        <f>VLOOKUP(C4186,customers!A:J,10,0)</f>
        <v>Premium</v>
      </c>
    </row>
    <row r="4187" spans="1:17" x14ac:dyDescent="0.3">
      <c r="A4187" t="s">
        <v>5278</v>
      </c>
      <c r="B4187" s="1">
        <v>45211</v>
      </c>
      <c r="C4187" t="s">
        <v>1320</v>
      </c>
      <c r="D4187" t="s">
        <v>1321</v>
      </c>
      <c r="E4187" t="s">
        <v>15</v>
      </c>
      <c r="F4187" t="s">
        <v>52</v>
      </c>
      <c r="G4187" t="s">
        <v>937</v>
      </c>
      <c r="H4187">
        <v>8</v>
      </c>
      <c r="I4187">
        <v>740.49</v>
      </c>
      <c r="J4187">
        <v>0</v>
      </c>
      <c r="K4187">
        <v>5923.92</v>
      </c>
      <c r="L4187">
        <v>379.5</v>
      </c>
      <c r="M4187">
        <f t="shared" si="197"/>
        <v>5923.92</v>
      </c>
      <c r="N4187" t="str">
        <f t="shared" si="195"/>
        <v>Q4</v>
      </c>
      <c r="O4187" s="2">
        <f t="shared" si="196"/>
        <v>6.4062310091966124</v>
      </c>
      <c r="P4187" t="str">
        <f>VLOOKUP(retail_sales_2023!C4187,customers!A:J,5,)</f>
        <v>Kochi</v>
      </c>
      <c r="Q4187" t="str">
        <f>VLOOKUP(C4187,customers!A:J,10,0)</f>
        <v>Premium</v>
      </c>
    </row>
    <row r="4188" spans="1:17" x14ac:dyDescent="0.3">
      <c r="A4188" t="s">
        <v>5279</v>
      </c>
      <c r="B4188" s="1">
        <v>45258</v>
      </c>
      <c r="C4188" t="s">
        <v>736</v>
      </c>
      <c r="D4188" t="s">
        <v>1482</v>
      </c>
      <c r="E4188" t="s">
        <v>33</v>
      </c>
      <c r="F4188" t="s">
        <v>43</v>
      </c>
      <c r="G4188" t="s">
        <v>128</v>
      </c>
      <c r="H4188">
        <v>2</v>
      </c>
      <c r="I4188">
        <v>71508.62</v>
      </c>
      <c r="J4188">
        <v>0.3</v>
      </c>
      <c r="K4188">
        <v>100112.07</v>
      </c>
      <c r="L4188">
        <v>10601.82</v>
      </c>
      <c r="M4188">
        <f t="shared" si="197"/>
        <v>100112.06799999998</v>
      </c>
      <c r="N4188" t="str">
        <f t="shared" si="195"/>
        <v>Q4</v>
      </c>
      <c r="O4188" s="2">
        <f t="shared" si="196"/>
        <v>10.589951840971821</v>
      </c>
      <c r="P4188" t="str">
        <f>VLOOKUP(retail_sales_2023!C4188,customers!A:J,5,)</f>
        <v>Pune</v>
      </c>
      <c r="Q4188" t="str">
        <f>VLOOKUP(C4188,customers!A:J,10,0)</f>
        <v>Premium</v>
      </c>
    </row>
    <row r="4189" spans="1:17" x14ac:dyDescent="0.3">
      <c r="A4189" t="s">
        <v>5280</v>
      </c>
      <c r="B4189" s="1">
        <v>45112</v>
      </c>
      <c r="C4189" t="s">
        <v>838</v>
      </c>
      <c r="D4189" t="s">
        <v>839</v>
      </c>
      <c r="E4189" t="s">
        <v>21</v>
      </c>
      <c r="F4189" t="s">
        <v>81</v>
      </c>
      <c r="G4189" t="s">
        <v>470</v>
      </c>
      <c r="H4189">
        <v>4</v>
      </c>
      <c r="I4189">
        <v>4375.25</v>
      </c>
      <c r="J4189">
        <v>0</v>
      </c>
      <c r="K4189">
        <v>17501</v>
      </c>
      <c r="L4189">
        <v>3715.9</v>
      </c>
      <c r="M4189">
        <f t="shared" si="197"/>
        <v>17501</v>
      </c>
      <c r="N4189" t="str">
        <f t="shared" si="195"/>
        <v>Q3</v>
      </c>
      <c r="O4189" s="2">
        <f t="shared" si="196"/>
        <v>21.232500999942861</v>
      </c>
      <c r="P4189" t="str">
        <f>VLOOKUP(retail_sales_2023!C4189,customers!A:J,5,)</f>
        <v>Patna</v>
      </c>
      <c r="Q4189" t="str">
        <f>VLOOKUP(C4189,customers!A:J,10,0)</f>
        <v>Regular</v>
      </c>
    </row>
    <row r="4190" spans="1:17" x14ac:dyDescent="0.3">
      <c r="A4190" t="s">
        <v>5281</v>
      </c>
      <c r="B4190" s="1">
        <v>45052</v>
      </c>
      <c r="C4190" t="s">
        <v>130</v>
      </c>
      <c r="D4190" t="s">
        <v>131</v>
      </c>
      <c r="E4190" t="s">
        <v>21</v>
      </c>
      <c r="F4190" t="s">
        <v>16</v>
      </c>
      <c r="G4190" t="s">
        <v>86</v>
      </c>
      <c r="H4190">
        <v>2</v>
      </c>
      <c r="I4190">
        <v>222.39</v>
      </c>
      <c r="J4190">
        <v>0.1</v>
      </c>
      <c r="K4190">
        <v>400.3</v>
      </c>
      <c r="L4190">
        <v>129.77000000000001</v>
      </c>
      <c r="M4190">
        <f t="shared" si="197"/>
        <v>400.30199999999996</v>
      </c>
      <c r="N4190" t="str">
        <f t="shared" si="195"/>
        <v>Q2</v>
      </c>
      <c r="O4190" s="2">
        <f t="shared" si="196"/>
        <v>32.418186360229825</v>
      </c>
      <c r="P4190" t="str">
        <f>VLOOKUP(retail_sales_2023!C4190,customers!A:J,5,)</f>
        <v>Bhubaneswar</v>
      </c>
      <c r="Q4190" t="str">
        <f>VLOOKUP(C4190,customers!A:J,10,0)</f>
        <v>Regular</v>
      </c>
    </row>
    <row r="4191" spans="1:17" x14ac:dyDescent="0.3">
      <c r="A4191" t="s">
        <v>5282</v>
      </c>
      <c r="B4191" s="1">
        <v>45249</v>
      </c>
      <c r="C4191" t="s">
        <v>921</v>
      </c>
      <c r="D4191" t="s">
        <v>922</v>
      </c>
      <c r="E4191" t="s">
        <v>15</v>
      </c>
      <c r="F4191" t="s">
        <v>28</v>
      </c>
      <c r="G4191" t="s">
        <v>325</v>
      </c>
      <c r="H4191">
        <v>4</v>
      </c>
      <c r="I4191">
        <v>2844.46</v>
      </c>
      <c r="J4191">
        <v>0</v>
      </c>
      <c r="K4191">
        <v>11377.84</v>
      </c>
      <c r="L4191">
        <v>2620.6</v>
      </c>
      <c r="M4191">
        <f t="shared" si="197"/>
        <v>11377.84</v>
      </c>
      <c r="N4191" t="str">
        <f t="shared" si="195"/>
        <v>Q4</v>
      </c>
      <c r="O4191" s="2">
        <f t="shared" si="196"/>
        <v>23.032491228563593</v>
      </c>
      <c r="P4191" t="str">
        <f>VLOOKUP(retail_sales_2023!C4191,customers!A:J,5,)</f>
        <v>Kochi</v>
      </c>
      <c r="Q4191" t="str">
        <f>VLOOKUP(C4191,customers!A:J,10,0)</f>
        <v>Premium</v>
      </c>
    </row>
    <row r="4192" spans="1:17" x14ac:dyDescent="0.3">
      <c r="A4192" t="s">
        <v>5283</v>
      </c>
      <c r="B4192" s="1">
        <v>45139</v>
      </c>
      <c r="C4192" t="s">
        <v>1543</v>
      </c>
      <c r="D4192" t="s">
        <v>1544</v>
      </c>
      <c r="E4192" t="s">
        <v>33</v>
      </c>
      <c r="F4192" t="s">
        <v>52</v>
      </c>
      <c r="G4192" t="s">
        <v>133</v>
      </c>
      <c r="H4192">
        <v>1</v>
      </c>
      <c r="I4192">
        <v>420.58</v>
      </c>
      <c r="J4192">
        <v>0.05</v>
      </c>
      <c r="K4192">
        <v>399.55</v>
      </c>
      <c r="L4192">
        <v>35.340000000000003</v>
      </c>
      <c r="M4192">
        <f t="shared" si="197"/>
        <v>399.55099999999999</v>
      </c>
      <c r="N4192" t="str">
        <f t="shared" si="195"/>
        <v>Q3</v>
      </c>
      <c r="O4192" s="2">
        <f t="shared" si="196"/>
        <v>8.8449505693905657</v>
      </c>
      <c r="P4192" t="str">
        <f>VLOOKUP(retail_sales_2023!C4192,customers!A:J,5,)</f>
        <v>Ahmedabad</v>
      </c>
      <c r="Q4192" t="str">
        <f>VLOOKUP(C4192,customers!A:J,10,0)</f>
        <v>Regular</v>
      </c>
    </row>
    <row r="4193" spans="1:17" x14ac:dyDescent="0.3">
      <c r="A4193" t="s">
        <v>5284</v>
      </c>
      <c r="B4193" s="1">
        <v>45073</v>
      </c>
      <c r="C4193" t="s">
        <v>1727</v>
      </c>
      <c r="D4193" t="s">
        <v>3505</v>
      </c>
      <c r="E4193" t="s">
        <v>21</v>
      </c>
      <c r="F4193" t="s">
        <v>16</v>
      </c>
      <c r="G4193" t="s">
        <v>356</v>
      </c>
      <c r="H4193">
        <v>4</v>
      </c>
      <c r="I4193">
        <v>662.58</v>
      </c>
      <c r="J4193">
        <v>0</v>
      </c>
      <c r="K4193">
        <v>2650.32</v>
      </c>
      <c r="L4193">
        <v>850.37</v>
      </c>
      <c r="M4193">
        <f t="shared" si="197"/>
        <v>2650.32</v>
      </c>
      <c r="N4193" t="str">
        <f t="shared" si="195"/>
        <v>Q2</v>
      </c>
      <c r="O4193" s="2">
        <f t="shared" si="196"/>
        <v>32.085559479610012</v>
      </c>
      <c r="P4193" t="str">
        <f>VLOOKUP(retail_sales_2023!C4193,customers!A:J,5,)</f>
        <v>Kolkata</v>
      </c>
      <c r="Q4193" t="str">
        <f>VLOOKUP(C4193,customers!A:J,10,0)</f>
        <v>Regular</v>
      </c>
    </row>
    <row r="4194" spans="1:17" x14ac:dyDescent="0.3">
      <c r="A4194" t="s">
        <v>5285</v>
      </c>
      <c r="B4194" s="1">
        <v>44968</v>
      </c>
      <c r="C4194" t="s">
        <v>521</v>
      </c>
      <c r="D4194" t="s">
        <v>522</v>
      </c>
      <c r="E4194" t="s">
        <v>21</v>
      </c>
      <c r="F4194" t="s">
        <v>28</v>
      </c>
      <c r="G4194" t="s">
        <v>61</v>
      </c>
      <c r="H4194">
        <v>5</v>
      </c>
      <c r="I4194">
        <v>6430.01</v>
      </c>
      <c r="J4194">
        <v>0.15</v>
      </c>
      <c r="K4194">
        <v>27327.54</v>
      </c>
      <c r="L4194">
        <v>4271.47</v>
      </c>
      <c r="M4194">
        <f t="shared" si="197"/>
        <v>27327.542500000003</v>
      </c>
      <c r="N4194" t="str">
        <f t="shared" si="195"/>
        <v>Q1</v>
      </c>
      <c r="O4194" s="2">
        <f t="shared" si="196"/>
        <v>15.630642201969151</v>
      </c>
      <c r="P4194" t="str">
        <f>VLOOKUP(retail_sales_2023!C4194,customers!A:J,5,)</f>
        <v>Patna</v>
      </c>
      <c r="Q4194" t="str">
        <f>VLOOKUP(C4194,customers!A:J,10,0)</f>
        <v>Regular</v>
      </c>
    </row>
    <row r="4195" spans="1:17" x14ac:dyDescent="0.3">
      <c r="A4195" t="s">
        <v>5286</v>
      </c>
      <c r="B4195" s="1">
        <v>45240</v>
      </c>
      <c r="C4195" t="s">
        <v>107</v>
      </c>
      <c r="D4195" t="s">
        <v>108</v>
      </c>
      <c r="E4195" t="s">
        <v>15</v>
      </c>
      <c r="F4195" t="s">
        <v>28</v>
      </c>
      <c r="G4195" t="s">
        <v>466</v>
      </c>
      <c r="H4195">
        <v>4</v>
      </c>
      <c r="I4195">
        <v>6147.9</v>
      </c>
      <c r="J4195">
        <v>0</v>
      </c>
      <c r="K4195">
        <v>24591.599999999999</v>
      </c>
      <c r="L4195">
        <v>4862.37</v>
      </c>
      <c r="M4195">
        <f t="shared" si="197"/>
        <v>24591.599999999999</v>
      </c>
      <c r="N4195" t="str">
        <f t="shared" si="195"/>
        <v>Q4</v>
      </c>
      <c r="O4195" s="2">
        <f t="shared" si="196"/>
        <v>19.772483286976041</v>
      </c>
      <c r="P4195" t="str">
        <f>VLOOKUP(retail_sales_2023!C4195,customers!A:J,5,)</f>
        <v>Chennai</v>
      </c>
      <c r="Q4195" t="str">
        <f>VLOOKUP(C4195,customers!A:J,10,0)</f>
        <v>Premium</v>
      </c>
    </row>
    <row r="4196" spans="1:17" x14ac:dyDescent="0.3">
      <c r="A4196" t="s">
        <v>5287</v>
      </c>
      <c r="B4196" s="1">
        <v>45128</v>
      </c>
      <c r="C4196" t="s">
        <v>736</v>
      </c>
      <c r="D4196" t="s">
        <v>1482</v>
      </c>
      <c r="E4196" t="s">
        <v>33</v>
      </c>
      <c r="F4196" t="s">
        <v>43</v>
      </c>
      <c r="G4196" t="s">
        <v>301</v>
      </c>
      <c r="H4196">
        <v>1</v>
      </c>
      <c r="I4196">
        <v>72627.3</v>
      </c>
      <c r="J4196">
        <v>0.1</v>
      </c>
      <c r="K4196">
        <v>65364.57</v>
      </c>
      <c r="L4196">
        <v>7880.13</v>
      </c>
      <c r="M4196">
        <f t="shared" si="197"/>
        <v>65364.570000000007</v>
      </c>
      <c r="N4196" t="str">
        <f t="shared" si="195"/>
        <v>Q3</v>
      </c>
      <c r="O4196" s="2">
        <f t="shared" si="196"/>
        <v>12.055659510955246</v>
      </c>
      <c r="P4196" t="str">
        <f>VLOOKUP(retail_sales_2023!C4196,customers!A:J,5,)</f>
        <v>Pune</v>
      </c>
      <c r="Q4196" t="str">
        <f>VLOOKUP(C4196,customers!A:J,10,0)</f>
        <v>Premium</v>
      </c>
    </row>
    <row r="4197" spans="1:17" x14ac:dyDescent="0.3">
      <c r="A4197" t="s">
        <v>5288</v>
      </c>
      <c r="B4197" s="1">
        <v>45144</v>
      </c>
      <c r="C4197" t="s">
        <v>1743</v>
      </c>
      <c r="D4197" t="s">
        <v>1744</v>
      </c>
      <c r="E4197" t="s">
        <v>15</v>
      </c>
      <c r="F4197" t="s">
        <v>81</v>
      </c>
      <c r="G4197" t="s">
        <v>158</v>
      </c>
      <c r="H4197">
        <v>4</v>
      </c>
      <c r="I4197">
        <v>4590.47</v>
      </c>
      <c r="J4197">
        <v>0.1</v>
      </c>
      <c r="K4197">
        <v>16525.689999999999</v>
      </c>
      <c r="L4197">
        <v>5386.13</v>
      </c>
      <c r="M4197">
        <f t="shared" si="197"/>
        <v>16525.692000000003</v>
      </c>
      <c r="N4197" t="str">
        <f t="shared" si="195"/>
        <v>Q3</v>
      </c>
      <c r="O4197" s="2">
        <f t="shared" si="196"/>
        <v>32.592466638306782</v>
      </c>
      <c r="P4197" t="str">
        <f>VLOOKUP(retail_sales_2023!C4197,customers!A:J,5,)</f>
        <v>Hyderabad</v>
      </c>
      <c r="Q4197" t="str">
        <f>VLOOKUP(C4197,customers!A:J,10,0)</f>
        <v>Premium</v>
      </c>
    </row>
    <row r="4198" spans="1:17" x14ac:dyDescent="0.3">
      <c r="A4198" t="s">
        <v>5289</v>
      </c>
      <c r="B4198" s="1">
        <v>45163</v>
      </c>
      <c r="C4198" t="s">
        <v>1654</v>
      </c>
      <c r="D4198" t="s">
        <v>1655</v>
      </c>
      <c r="E4198" t="s">
        <v>33</v>
      </c>
      <c r="F4198" t="s">
        <v>43</v>
      </c>
      <c r="G4198" t="s">
        <v>178</v>
      </c>
      <c r="H4198">
        <v>2</v>
      </c>
      <c r="I4198">
        <v>15339.56</v>
      </c>
      <c r="J4198">
        <v>0.05</v>
      </c>
      <c r="K4198">
        <v>29145.16</v>
      </c>
      <c r="L4198">
        <v>3005.78</v>
      </c>
      <c r="M4198">
        <f t="shared" si="197"/>
        <v>29145.163999999997</v>
      </c>
      <c r="N4198" t="str">
        <f t="shared" si="195"/>
        <v>Q3</v>
      </c>
      <c r="O4198" s="2">
        <f t="shared" si="196"/>
        <v>10.31313604042661</v>
      </c>
      <c r="P4198" t="str">
        <f>VLOOKUP(retail_sales_2023!C4198,customers!A:J,5,)</f>
        <v>Ahmedabad</v>
      </c>
      <c r="Q4198" t="str">
        <f>VLOOKUP(C4198,customers!A:J,10,0)</f>
        <v>Premium</v>
      </c>
    </row>
    <row r="4199" spans="1:17" x14ac:dyDescent="0.3">
      <c r="A4199" t="s">
        <v>5290</v>
      </c>
      <c r="B4199" s="1">
        <v>45067</v>
      </c>
      <c r="C4199" t="s">
        <v>2187</v>
      </c>
      <c r="D4199" t="s">
        <v>2188</v>
      </c>
      <c r="E4199" t="s">
        <v>21</v>
      </c>
      <c r="F4199" t="s">
        <v>52</v>
      </c>
      <c r="G4199" t="s">
        <v>117</v>
      </c>
      <c r="H4199">
        <v>4</v>
      </c>
      <c r="I4199">
        <v>397.29</v>
      </c>
      <c r="J4199">
        <v>0.15</v>
      </c>
      <c r="K4199">
        <v>1350.79</v>
      </c>
      <c r="L4199">
        <v>135.38</v>
      </c>
      <c r="M4199">
        <f t="shared" si="197"/>
        <v>1350.7860000000001</v>
      </c>
      <c r="N4199" t="str">
        <f t="shared" si="195"/>
        <v>Q2</v>
      </c>
      <c r="O4199" s="2">
        <f t="shared" si="196"/>
        <v>10.022283256464736</v>
      </c>
      <c r="P4199" t="str">
        <f>VLOOKUP(retail_sales_2023!C4199,customers!A:J,5,)</f>
        <v>Patna</v>
      </c>
      <c r="Q4199" t="str">
        <f>VLOOKUP(C4199,customers!A:J,10,0)</f>
        <v>Premium</v>
      </c>
    </row>
    <row r="4200" spans="1:17" x14ac:dyDescent="0.3">
      <c r="A4200" t="s">
        <v>5291</v>
      </c>
      <c r="B4200" s="1">
        <v>45070</v>
      </c>
      <c r="C4200" t="s">
        <v>107</v>
      </c>
      <c r="D4200" t="s">
        <v>108</v>
      </c>
      <c r="E4200" t="s">
        <v>15</v>
      </c>
      <c r="F4200" t="s">
        <v>52</v>
      </c>
      <c r="G4200" t="s">
        <v>133</v>
      </c>
      <c r="H4200">
        <v>6</v>
      </c>
      <c r="I4200">
        <v>177.19</v>
      </c>
      <c r="J4200">
        <v>0.1</v>
      </c>
      <c r="K4200">
        <v>956.83</v>
      </c>
      <c r="L4200">
        <v>62.42</v>
      </c>
      <c r="M4200">
        <f t="shared" si="197"/>
        <v>956.82599999999991</v>
      </c>
      <c r="N4200" t="str">
        <f t="shared" si="195"/>
        <v>Q2</v>
      </c>
      <c r="O4200" s="2">
        <f t="shared" si="196"/>
        <v>6.5236248863434456</v>
      </c>
      <c r="P4200" t="str">
        <f>VLOOKUP(retail_sales_2023!C4200,customers!A:J,5,)</f>
        <v>Chennai</v>
      </c>
      <c r="Q4200" t="str">
        <f>VLOOKUP(C4200,customers!A:J,10,0)</f>
        <v>Premium</v>
      </c>
    </row>
    <row r="4201" spans="1:17" x14ac:dyDescent="0.3">
      <c r="A4201" t="s">
        <v>5292</v>
      </c>
      <c r="B4201" s="1">
        <v>45042</v>
      </c>
      <c r="C4201" t="s">
        <v>2593</v>
      </c>
      <c r="D4201" t="s">
        <v>2594</v>
      </c>
      <c r="E4201" t="s">
        <v>15</v>
      </c>
      <c r="F4201" t="s">
        <v>52</v>
      </c>
      <c r="G4201" t="s">
        <v>133</v>
      </c>
      <c r="H4201">
        <v>8</v>
      </c>
      <c r="I4201">
        <v>481.69</v>
      </c>
      <c r="J4201">
        <v>0</v>
      </c>
      <c r="K4201">
        <v>3853.52</v>
      </c>
      <c r="L4201">
        <v>348.8</v>
      </c>
      <c r="M4201">
        <f t="shared" si="197"/>
        <v>3853.52</v>
      </c>
      <c r="N4201" t="str">
        <f t="shared" si="195"/>
        <v>Q2</v>
      </c>
      <c r="O4201" s="2">
        <f t="shared" si="196"/>
        <v>9.0514646349311807</v>
      </c>
      <c r="P4201" t="str">
        <f>VLOOKUP(retail_sales_2023!C4201,customers!A:J,5,)</f>
        <v>Chennai</v>
      </c>
      <c r="Q4201" t="str">
        <f>VLOOKUP(C4201,customers!A:J,10,0)</f>
        <v>Premium</v>
      </c>
    </row>
    <row r="4202" spans="1:17" x14ac:dyDescent="0.3">
      <c r="A4202" t="s">
        <v>5293</v>
      </c>
      <c r="B4202" s="1">
        <v>44941</v>
      </c>
      <c r="C4202" t="s">
        <v>1361</v>
      </c>
      <c r="D4202" t="s">
        <v>1362</v>
      </c>
      <c r="E4202" t="s">
        <v>21</v>
      </c>
      <c r="F4202" t="s">
        <v>28</v>
      </c>
      <c r="G4202" t="s">
        <v>325</v>
      </c>
      <c r="H4202">
        <v>5</v>
      </c>
      <c r="I4202">
        <v>5575.19</v>
      </c>
      <c r="J4202">
        <v>0.25</v>
      </c>
      <c r="K4202">
        <v>20906.96</v>
      </c>
      <c r="L4202">
        <v>5393.03</v>
      </c>
      <c r="M4202">
        <f t="shared" si="197"/>
        <v>20906.962499999998</v>
      </c>
      <c r="N4202" t="str">
        <f t="shared" si="195"/>
        <v>Q1</v>
      </c>
      <c r="O4202" s="2">
        <f t="shared" si="196"/>
        <v>25.795381059704521</v>
      </c>
      <c r="P4202" t="str">
        <f>VLOOKUP(retail_sales_2023!C4202,customers!A:J,5,)</f>
        <v>Guwahati</v>
      </c>
      <c r="Q4202" t="str">
        <f>VLOOKUP(C4202,customers!A:J,10,0)</f>
        <v>Premium</v>
      </c>
    </row>
    <row r="4203" spans="1:17" x14ac:dyDescent="0.3">
      <c r="A4203" t="s">
        <v>5294</v>
      </c>
      <c r="B4203" s="1">
        <v>45237</v>
      </c>
      <c r="C4203" t="s">
        <v>1939</v>
      </c>
      <c r="D4203" t="s">
        <v>1940</v>
      </c>
      <c r="E4203" t="s">
        <v>27</v>
      </c>
      <c r="F4203" t="s">
        <v>43</v>
      </c>
      <c r="G4203" t="s">
        <v>178</v>
      </c>
      <c r="H4203">
        <v>3</v>
      </c>
      <c r="I4203">
        <v>53712.34</v>
      </c>
      <c r="J4203">
        <v>0</v>
      </c>
      <c r="K4203">
        <v>161137.01999999999</v>
      </c>
      <c r="L4203">
        <v>-16110.2</v>
      </c>
      <c r="M4203">
        <f t="shared" si="197"/>
        <v>161137.01999999999</v>
      </c>
      <c r="N4203" t="str">
        <f t="shared" si="195"/>
        <v>Q4</v>
      </c>
      <c r="O4203" s="2">
        <f t="shared" si="196"/>
        <v>-9.9978266943251164</v>
      </c>
      <c r="P4203" t="str">
        <f>VLOOKUP(retail_sales_2023!C4203,customers!A:J,5,)</f>
        <v>Chandigarh</v>
      </c>
      <c r="Q4203" t="str">
        <f>VLOOKUP(C4203,customers!A:J,10,0)</f>
        <v>Regular</v>
      </c>
    </row>
    <row r="4204" spans="1:17" x14ac:dyDescent="0.3">
      <c r="A4204" t="s">
        <v>5295</v>
      </c>
      <c r="B4204" s="1">
        <v>45129</v>
      </c>
      <c r="C4204" t="s">
        <v>670</v>
      </c>
      <c r="D4204" t="s">
        <v>671</v>
      </c>
      <c r="E4204" t="s">
        <v>27</v>
      </c>
      <c r="F4204" t="s">
        <v>16</v>
      </c>
      <c r="G4204" t="s">
        <v>305</v>
      </c>
      <c r="H4204">
        <v>3</v>
      </c>
      <c r="I4204">
        <v>703.49</v>
      </c>
      <c r="J4204">
        <v>0</v>
      </c>
      <c r="K4204">
        <v>2110.4699999999998</v>
      </c>
      <c r="L4204">
        <v>633.29999999999995</v>
      </c>
      <c r="M4204">
        <f t="shared" si="197"/>
        <v>2110.4700000000003</v>
      </c>
      <c r="N4204" t="str">
        <f t="shared" si="195"/>
        <v>Q3</v>
      </c>
      <c r="O4204" s="2">
        <f t="shared" si="196"/>
        <v>30.007533866863778</v>
      </c>
      <c r="P4204" t="str">
        <f>VLOOKUP(retail_sales_2023!C4204,customers!A:J,5,)</f>
        <v>Amritsar</v>
      </c>
      <c r="Q4204" t="str">
        <f>VLOOKUP(C4204,customers!A:J,10,0)</f>
        <v>Premium</v>
      </c>
    </row>
    <row r="4205" spans="1:17" x14ac:dyDescent="0.3">
      <c r="A4205" t="s">
        <v>5296</v>
      </c>
      <c r="B4205" s="1">
        <v>45182</v>
      </c>
      <c r="C4205" t="s">
        <v>1021</v>
      </c>
      <c r="D4205" t="s">
        <v>1022</v>
      </c>
      <c r="E4205" t="s">
        <v>27</v>
      </c>
      <c r="F4205" t="s">
        <v>52</v>
      </c>
      <c r="G4205" t="s">
        <v>937</v>
      </c>
      <c r="H4205">
        <v>4</v>
      </c>
      <c r="I4205">
        <v>174.92</v>
      </c>
      <c r="J4205">
        <v>0.05</v>
      </c>
      <c r="K4205">
        <v>664.7</v>
      </c>
      <c r="L4205">
        <v>45.67</v>
      </c>
      <c r="M4205">
        <f t="shared" si="197"/>
        <v>664.69599999999991</v>
      </c>
      <c r="N4205" t="str">
        <f t="shared" si="195"/>
        <v>Q3</v>
      </c>
      <c r="O4205" s="2">
        <f t="shared" si="196"/>
        <v>6.8707687678652025</v>
      </c>
      <c r="P4205" t="str">
        <f>VLOOKUP(retail_sales_2023!C4205,customers!A:J,5,)</f>
        <v>Delhi</v>
      </c>
      <c r="Q4205" t="str">
        <f>VLOOKUP(C4205,customers!A:J,10,0)</f>
        <v>Premium</v>
      </c>
    </row>
    <row r="4206" spans="1:17" x14ac:dyDescent="0.3">
      <c r="A4206" t="s">
        <v>5297</v>
      </c>
      <c r="B4206" s="1">
        <v>45020</v>
      </c>
      <c r="C4206" t="s">
        <v>1853</v>
      </c>
      <c r="D4206" t="s">
        <v>1854</v>
      </c>
      <c r="E4206" t="s">
        <v>33</v>
      </c>
      <c r="F4206" t="s">
        <v>22</v>
      </c>
      <c r="G4206" t="s">
        <v>516</v>
      </c>
      <c r="H4206">
        <v>2</v>
      </c>
      <c r="I4206">
        <v>25530.19</v>
      </c>
      <c r="J4206">
        <v>0.15</v>
      </c>
      <c r="K4206">
        <v>43401.32</v>
      </c>
      <c r="L4206">
        <v>10319.81</v>
      </c>
      <c r="M4206">
        <f t="shared" si="197"/>
        <v>43401.322999999997</v>
      </c>
      <c r="N4206" t="str">
        <f t="shared" si="195"/>
        <v>Q2</v>
      </c>
      <c r="O4206" s="2">
        <f t="shared" si="196"/>
        <v>23.77764086437924</v>
      </c>
      <c r="P4206" t="str">
        <f>VLOOKUP(retail_sales_2023!C4206,customers!A:J,5,)</f>
        <v>Surat</v>
      </c>
      <c r="Q4206" t="str">
        <f>VLOOKUP(C4206,customers!A:J,10,0)</f>
        <v>Premium</v>
      </c>
    </row>
    <row r="4207" spans="1:17" x14ac:dyDescent="0.3">
      <c r="A4207" t="s">
        <v>5298</v>
      </c>
      <c r="B4207" s="1">
        <v>45148</v>
      </c>
      <c r="C4207" t="s">
        <v>2046</v>
      </c>
      <c r="D4207" t="s">
        <v>2047</v>
      </c>
      <c r="E4207" t="s">
        <v>15</v>
      </c>
      <c r="F4207" t="s">
        <v>81</v>
      </c>
      <c r="G4207" t="s">
        <v>239</v>
      </c>
      <c r="H4207">
        <v>2</v>
      </c>
      <c r="I4207">
        <v>1192.7</v>
      </c>
      <c r="J4207">
        <v>0.2</v>
      </c>
      <c r="K4207">
        <v>1908.32</v>
      </c>
      <c r="L4207">
        <v>710.66</v>
      </c>
      <c r="M4207">
        <f t="shared" si="197"/>
        <v>1908.3200000000002</v>
      </c>
      <c r="N4207" t="str">
        <f t="shared" si="195"/>
        <v>Q3</v>
      </c>
      <c r="O4207" s="2">
        <f t="shared" si="196"/>
        <v>37.240085520248179</v>
      </c>
      <c r="P4207" t="str">
        <f>VLOOKUP(retail_sales_2023!C4207,customers!A:J,5,)</f>
        <v>Bengaluru</v>
      </c>
      <c r="Q4207" t="str">
        <f>VLOOKUP(C4207,customers!A:J,10,0)</f>
        <v>Premium</v>
      </c>
    </row>
    <row r="4208" spans="1:17" x14ac:dyDescent="0.3">
      <c r="A4208" t="s">
        <v>5299</v>
      </c>
      <c r="B4208" s="1">
        <v>45003</v>
      </c>
      <c r="C4208" t="s">
        <v>760</v>
      </c>
      <c r="D4208" t="s">
        <v>761</v>
      </c>
      <c r="E4208" t="s">
        <v>21</v>
      </c>
      <c r="F4208" t="s">
        <v>52</v>
      </c>
      <c r="G4208" t="s">
        <v>117</v>
      </c>
      <c r="H4208">
        <v>1</v>
      </c>
      <c r="I4208">
        <v>536.76</v>
      </c>
      <c r="J4208">
        <v>0.3</v>
      </c>
      <c r="K4208">
        <v>375.73</v>
      </c>
      <c r="L4208">
        <v>30.73</v>
      </c>
      <c r="M4208">
        <f t="shared" si="197"/>
        <v>375.73199999999997</v>
      </c>
      <c r="N4208" t="str">
        <f t="shared" si="195"/>
        <v>Q1</v>
      </c>
      <c r="O4208" s="2">
        <f t="shared" si="196"/>
        <v>8.1787453756686972</v>
      </c>
      <c r="P4208" t="str">
        <f>VLOOKUP(retail_sales_2023!C4208,customers!A:J,5,)</f>
        <v>Guwahati</v>
      </c>
      <c r="Q4208" t="str">
        <f>VLOOKUP(C4208,customers!A:J,10,0)</f>
        <v>Regular</v>
      </c>
    </row>
    <row r="4209" spans="1:17" x14ac:dyDescent="0.3">
      <c r="A4209" t="s">
        <v>5300</v>
      </c>
      <c r="B4209" s="1">
        <v>45160</v>
      </c>
      <c r="C4209" t="s">
        <v>1707</v>
      </c>
      <c r="D4209" t="s">
        <v>1708</v>
      </c>
      <c r="E4209" t="s">
        <v>15</v>
      </c>
      <c r="F4209" t="s">
        <v>81</v>
      </c>
      <c r="G4209" t="s">
        <v>150</v>
      </c>
      <c r="H4209">
        <v>3</v>
      </c>
      <c r="I4209">
        <v>509.55</v>
      </c>
      <c r="J4209">
        <v>0.1</v>
      </c>
      <c r="K4209">
        <v>1375.79</v>
      </c>
      <c r="L4209">
        <v>435.14</v>
      </c>
      <c r="M4209">
        <f t="shared" si="197"/>
        <v>1375.7850000000001</v>
      </c>
      <c r="N4209" t="str">
        <f t="shared" si="195"/>
        <v>Q3</v>
      </c>
      <c r="O4209" s="2">
        <f t="shared" si="196"/>
        <v>31.628373516306997</v>
      </c>
      <c r="P4209" t="str">
        <f>VLOOKUP(retail_sales_2023!C4209,customers!A:J,5,)</f>
        <v>Hyderabad</v>
      </c>
      <c r="Q4209" t="str">
        <f>VLOOKUP(C4209,customers!A:J,10,0)</f>
        <v>Regular</v>
      </c>
    </row>
    <row r="4210" spans="1:17" x14ac:dyDescent="0.3">
      <c r="A4210" t="s">
        <v>5301</v>
      </c>
      <c r="B4210" s="1">
        <v>45217</v>
      </c>
      <c r="C4210" t="s">
        <v>3538</v>
      </c>
      <c r="D4210" t="s">
        <v>3539</v>
      </c>
      <c r="E4210" t="s">
        <v>27</v>
      </c>
      <c r="F4210" t="s">
        <v>43</v>
      </c>
      <c r="G4210" t="s">
        <v>121</v>
      </c>
      <c r="H4210">
        <v>0</v>
      </c>
      <c r="I4210">
        <v>17358.490000000002</v>
      </c>
      <c r="J4210">
        <v>0</v>
      </c>
      <c r="K4210">
        <v>0</v>
      </c>
      <c r="L4210">
        <v>0</v>
      </c>
      <c r="M4210">
        <f t="shared" si="197"/>
        <v>0</v>
      </c>
      <c r="N4210" t="str">
        <f t="shared" si="195"/>
        <v>Q4</v>
      </c>
      <c r="O4210" s="2">
        <v>0</v>
      </c>
      <c r="P4210" t="str">
        <f>VLOOKUP(retail_sales_2023!C4210,customers!A:J,5,)</f>
        <v>Jaipur</v>
      </c>
      <c r="Q4210" t="str">
        <f>VLOOKUP(C4210,customers!A:J,10,0)</f>
        <v>Premium</v>
      </c>
    </row>
    <row r="4211" spans="1:17" x14ac:dyDescent="0.3">
      <c r="A4211" t="s">
        <v>5302</v>
      </c>
      <c r="B4211" s="1">
        <v>44927</v>
      </c>
      <c r="C4211" t="s">
        <v>310</v>
      </c>
      <c r="D4211" t="s">
        <v>311</v>
      </c>
      <c r="E4211" t="s">
        <v>21</v>
      </c>
      <c r="F4211" t="s">
        <v>38</v>
      </c>
      <c r="G4211" t="s">
        <v>77</v>
      </c>
      <c r="H4211">
        <v>2</v>
      </c>
      <c r="I4211">
        <v>755.67</v>
      </c>
      <c r="J4211">
        <v>0.05</v>
      </c>
      <c r="K4211">
        <v>1435.77</v>
      </c>
      <c r="L4211">
        <v>497.52</v>
      </c>
      <c r="M4211">
        <f t="shared" si="197"/>
        <v>1435.7729999999999</v>
      </c>
      <c r="N4211" t="str">
        <f t="shared" si="195"/>
        <v>Q1</v>
      </c>
      <c r="O4211" s="2">
        <f t="shared" si="196"/>
        <v>34.651789632044128</v>
      </c>
      <c r="P4211" t="str">
        <f>VLOOKUP(retail_sales_2023!C4211,customers!A:J,5,)</f>
        <v>Patna</v>
      </c>
      <c r="Q4211" t="str">
        <f>VLOOKUP(C4211,customers!A:J,10,0)</f>
        <v>Regular</v>
      </c>
    </row>
    <row r="4212" spans="1:17" x14ac:dyDescent="0.3">
      <c r="A4212" t="s">
        <v>5303</v>
      </c>
      <c r="B4212" s="1">
        <v>45149</v>
      </c>
      <c r="C4212" t="s">
        <v>364</v>
      </c>
      <c r="D4212" t="s">
        <v>365</v>
      </c>
      <c r="E4212" t="s">
        <v>15</v>
      </c>
      <c r="F4212" t="s">
        <v>52</v>
      </c>
      <c r="G4212" t="s">
        <v>268</v>
      </c>
      <c r="H4212">
        <v>6</v>
      </c>
      <c r="I4212">
        <v>99.98</v>
      </c>
      <c r="J4212">
        <v>0</v>
      </c>
      <c r="K4212">
        <v>599.88</v>
      </c>
      <c r="L4212">
        <v>51.35</v>
      </c>
      <c r="M4212">
        <f t="shared" si="197"/>
        <v>599.88</v>
      </c>
      <c r="N4212" t="str">
        <f t="shared" si="195"/>
        <v>Q3</v>
      </c>
      <c r="O4212" s="2">
        <f t="shared" si="196"/>
        <v>8.5600453424018141</v>
      </c>
      <c r="P4212" t="str">
        <f>VLOOKUP(retail_sales_2023!C4212,customers!A:J,5,)</f>
        <v>Bengaluru</v>
      </c>
      <c r="Q4212" t="str">
        <f>VLOOKUP(C4212,customers!A:J,10,0)</f>
        <v>Regular</v>
      </c>
    </row>
    <row r="4213" spans="1:17" x14ac:dyDescent="0.3">
      <c r="A4213" t="s">
        <v>5304</v>
      </c>
      <c r="B4213" s="1">
        <v>45215</v>
      </c>
      <c r="C4213" t="s">
        <v>1338</v>
      </c>
      <c r="D4213" t="s">
        <v>1339</v>
      </c>
      <c r="E4213" t="s">
        <v>27</v>
      </c>
      <c r="F4213" t="s">
        <v>52</v>
      </c>
      <c r="G4213" t="s">
        <v>200</v>
      </c>
      <c r="H4213">
        <v>4</v>
      </c>
      <c r="I4213">
        <v>764.36</v>
      </c>
      <c r="J4213">
        <v>0.3</v>
      </c>
      <c r="K4213">
        <v>2140.21</v>
      </c>
      <c r="L4213">
        <v>198.28</v>
      </c>
      <c r="M4213">
        <f t="shared" si="197"/>
        <v>2140.2080000000001</v>
      </c>
      <c r="N4213" t="str">
        <f t="shared" si="195"/>
        <v>Q4</v>
      </c>
      <c r="O4213" s="2">
        <f t="shared" si="196"/>
        <v>9.2645114264488058</v>
      </c>
      <c r="P4213" t="str">
        <f>VLOOKUP(retail_sales_2023!C4213,customers!A:J,5,)</f>
        <v>Lucknow</v>
      </c>
      <c r="Q4213" t="str">
        <f>VLOOKUP(C4213,customers!A:J,10,0)</f>
        <v>Premium</v>
      </c>
    </row>
    <row r="4214" spans="1:17" x14ac:dyDescent="0.3">
      <c r="A4214" t="s">
        <v>5305</v>
      </c>
      <c r="B4214" s="1">
        <v>45139</v>
      </c>
      <c r="C4214" t="s">
        <v>503</v>
      </c>
      <c r="D4214" t="s">
        <v>504</v>
      </c>
      <c r="E4214" t="s">
        <v>21</v>
      </c>
      <c r="F4214" t="s">
        <v>38</v>
      </c>
      <c r="G4214" t="s">
        <v>39</v>
      </c>
      <c r="H4214">
        <v>4</v>
      </c>
      <c r="I4214">
        <v>1478.33</v>
      </c>
      <c r="J4214">
        <v>0.1</v>
      </c>
      <c r="K4214">
        <v>5321.99</v>
      </c>
      <c r="L4214">
        <v>1725.75</v>
      </c>
      <c r="M4214">
        <f t="shared" si="197"/>
        <v>5321.9880000000003</v>
      </c>
      <c r="N4214" t="str">
        <f t="shared" si="195"/>
        <v>Q3</v>
      </c>
      <c r="O4214" s="2">
        <f t="shared" si="196"/>
        <v>32.426780208155222</v>
      </c>
      <c r="P4214" t="str">
        <f>VLOOKUP(retail_sales_2023!C4214,customers!A:J,5,)</f>
        <v>Patna</v>
      </c>
      <c r="Q4214" t="str">
        <f>VLOOKUP(C4214,customers!A:J,10,0)</f>
        <v>Premium</v>
      </c>
    </row>
    <row r="4215" spans="1:17" x14ac:dyDescent="0.3">
      <c r="A4215" t="s">
        <v>5306</v>
      </c>
      <c r="B4215" s="1">
        <v>44951</v>
      </c>
      <c r="C4215" t="s">
        <v>1827</v>
      </c>
      <c r="D4215" t="s">
        <v>1828</v>
      </c>
      <c r="E4215" t="s">
        <v>33</v>
      </c>
      <c r="F4215" t="s">
        <v>16</v>
      </c>
      <c r="G4215" t="s">
        <v>17</v>
      </c>
      <c r="H4215">
        <v>2</v>
      </c>
      <c r="I4215">
        <v>922.02</v>
      </c>
      <c r="J4215">
        <v>0.05</v>
      </c>
      <c r="K4215">
        <v>1751.84</v>
      </c>
      <c r="L4215">
        <v>-169.21</v>
      </c>
      <c r="M4215">
        <f t="shared" si="197"/>
        <v>1751.838</v>
      </c>
      <c r="N4215" t="str">
        <f t="shared" si="195"/>
        <v>Q1</v>
      </c>
      <c r="O4215" s="2">
        <f t="shared" si="196"/>
        <v>-9.6589871221116095</v>
      </c>
      <c r="P4215" t="str">
        <f>VLOOKUP(retail_sales_2023!C4215,customers!A:J,5,)</f>
        <v>Mumbai</v>
      </c>
      <c r="Q4215" t="str">
        <f>VLOOKUP(C4215,customers!A:J,10,0)</f>
        <v>Regular</v>
      </c>
    </row>
    <row r="4216" spans="1:17" x14ac:dyDescent="0.3">
      <c r="A4216" t="s">
        <v>5307</v>
      </c>
      <c r="B4216" s="1">
        <v>44979</v>
      </c>
      <c r="C4216" t="s">
        <v>1789</v>
      </c>
      <c r="D4216" t="s">
        <v>1790</v>
      </c>
      <c r="E4216" t="s">
        <v>33</v>
      </c>
      <c r="F4216" t="s">
        <v>52</v>
      </c>
      <c r="G4216" t="s">
        <v>53</v>
      </c>
      <c r="H4216">
        <v>1</v>
      </c>
      <c r="I4216">
        <v>415.33</v>
      </c>
      <c r="J4216">
        <v>0.15</v>
      </c>
      <c r="K4216">
        <v>353.03</v>
      </c>
      <c r="L4216">
        <v>28.59</v>
      </c>
      <c r="M4216">
        <f t="shared" si="197"/>
        <v>353.03049999999996</v>
      </c>
      <c r="N4216" t="str">
        <f t="shared" si="195"/>
        <v>Q1</v>
      </c>
      <c r="O4216" s="2">
        <f t="shared" si="196"/>
        <v>8.098461887091748</v>
      </c>
      <c r="P4216" t="str">
        <f>VLOOKUP(retail_sales_2023!C4216,customers!A:J,5,)</f>
        <v>Surat</v>
      </c>
      <c r="Q4216" t="str">
        <f>VLOOKUP(C4216,customers!A:J,10,0)</f>
        <v>Occasional</v>
      </c>
    </row>
    <row r="4217" spans="1:17" x14ac:dyDescent="0.3">
      <c r="A4217" t="s">
        <v>5308</v>
      </c>
      <c r="B4217" s="1">
        <v>45281</v>
      </c>
      <c r="C4217" t="s">
        <v>25</v>
      </c>
      <c r="D4217" t="s">
        <v>26</v>
      </c>
      <c r="E4217" t="s">
        <v>27</v>
      </c>
      <c r="F4217" t="s">
        <v>43</v>
      </c>
      <c r="G4217" t="s">
        <v>121</v>
      </c>
      <c r="H4217">
        <v>3</v>
      </c>
      <c r="I4217">
        <v>58681.25</v>
      </c>
      <c r="J4217">
        <v>0.15</v>
      </c>
      <c r="K4217">
        <v>149637.19</v>
      </c>
      <c r="L4217">
        <v>15483.27</v>
      </c>
      <c r="M4217">
        <f t="shared" si="197"/>
        <v>149637.1875</v>
      </c>
      <c r="N4217" t="str">
        <f t="shared" si="195"/>
        <v>Q4</v>
      </c>
      <c r="O4217" s="2">
        <f t="shared" si="196"/>
        <v>10.347207134803854</v>
      </c>
      <c r="P4217" t="str">
        <f>VLOOKUP(retail_sales_2023!C4217,customers!A:J,5,)</f>
        <v>Delhi</v>
      </c>
      <c r="Q4217" t="str">
        <f>VLOOKUP(C4217,customers!A:J,10,0)</f>
        <v>Premium</v>
      </c>
    </row>
    <row r="4218" spans="1:17" x14ac:dyDescent="0.3">
      <c r="A4218" t="s">
        <v>5309</v>
      </c>
      <c r="B4218" s="1">
        <v>45139</v>
      </c>
      <c r="C4218" t="s">
        <v>231</v>
      </c>
      <c r="D4218" t="s">
        <v>232</v>
      </c>
      <c r="E4218" t="s">
        <v>27</v>
      </c>
      <c r="F4218" t="s">
        <v>52</v>
      </c>
      <c r="G4218" t="s">
        <v>133</v>
      </c>
      <c r="H4218">
        <v>1</v>
      </c>
      <c r="I4218">
        <v>665.62</v>
      </c>
      <c r="J4218">
        <v>0.25</v>
      </c>
      <c r="K4218">
        <v>499.22</v>
      </c>
      <c r="L4218">
        <v>38.86</v>
      </c>
      <c r="M4218">
        <f t="shared" si="197"/>
        <v>499.21500000000003</v>
      </c>
      <c r="N4218" t="str">
        <f t="shared" si="195"/>
        <v>Q3</v>
      </c>
      <c r="O4218" s="2">
        <f t="shared" si="196"/>
        <v>7.7841432634910461</v>
      </c>
      <c r="P4218" t="str">
        <f>VLOOKUP(retail_sales_2023!C4218,customers!A:J,5,)</f>
        <v>Delhi</v>
      </c>
      <c r="Q4218" t="str">
        <f>VLOOKUP(C4218,customers!A:J,10,0)</f>
        <v>Regular</v>
      </c>
    </row>
    <row r="4219" spans="1:17" x14ac:dyDescent="0.3">
      <c r="A4219" t="s">
        <v>5310</v>
      </c>
      <c r="B4219" s="1">
        <v>45212</v>
      </c>
      <c r="C4219" t="s">
        <v>1114</v>
      </c>
      <c r="D4219" t="s">
        <v>1115</v>
      </c>
      <c r="E4219" t="s">
        <v>27</v>
      </c>
      <c r="F4219" t="s">
        <v>38</v>
      </c>
      <c r="G4219" t="s">
        <v>39</v>
      </c>
      <c r="H4219">
        <v>3</v>
      </c>
      <c r="I4219">
        <v>948.39</v>
      </c>
      <c r="J4219">
        <v>0.3</v>
      </c>
      <c r="K4219">
        <v>1991.62</v>
      </c>
      <c r="L4219">
        <v>425.82</v>
      </c>
      <c r="M4219">
        <f t="shared" si="197"/>
        <v>1991.6189999999999</v>
      </c>
      <c r="N4219" t="str">
        <f t="shared" si="195"/>
        <v>Q4</v>
      </c>
      <c r="O4219" s="2">
        <f t="shared" si="196"/>
        <v>21.38058464968217</v>
      </c>
      <c r="P4219" t="str">
        <f>VLOOKUP(retail_sales_2023!C4219,customers!A:J,5,)</f>
        <v>Lucknow</v>
      </c>
      <c r="Q4219" t="str">
        <f>VLOOKUP(C4219,customers!A:J,10,0)</f>
        <v>Regular</v>
      </c>
    </row>
    <row r="4220" spans="1:17" x14ac:dyDescent="0.3">
      <c r="A4220" t="s">
        <v>5311</v>
      </c>
      <c r="B4220" s="1">
        <v>45241</v>
      </c>
      <c r="C4220" t="s">
        <v>682</v>
      </c>
      <c r="D4220" t="s">
        <v>683</v>
      </c>
      <c r="E4220" t="s">
        <v>27</v>
      </c>
      <c r="F4220" t="s">
        <v>52</v>
      </c>
      <c r="G4220" t="s">
        <v>69</v>
      </c>
      <c r="H4220">
        <v>2</v>
      </c>
      <c r="I4220">
        <v>185.47</v>
      </c>
      <c r="J4220">
        <v>0.1</v>
      </c>
      <c r="K4220">
        <v>333.85</v>
      </c>
      <c r="L4220">
        <v>23.46</v>
      </c>
      <c r="M4220">
        <f t="shared" si="197"/>
        <v>333.846</v>
      </c>
      <c r="N4220" t="str">
        <f t="shared" si="195"/>
        <v>Q4</v>
      </c>
      <c r="O4220" s="2">
        <f t="shared" si="196"/>
        <v>7.0271079826269274</v>
      </c>
      <c r="P4220" t="str">
        <f>VLOOKUP(retail_sales_2023!C4220,customers!A:J,5,)</f>
        <v>Delhi</v>
      </c>
      <c r="Q4220" t="str">
        <f>VLOOKUP(C4220,customers!A:J,10,0)</f>
        <v>Regular</v>
      </c>
    </row>
    <row r="4221" spans="1:17" x14ac:dyDescent="0.3">
      <c r="A4221" t="s">
        <v>5312</v>
      </c>
      <c r="B4221" s="1">
        <v>45085</v>
      </c>
      <c r="C4221" t="s">
        <v>2321</v>
      </c>
      <c r="D4221" t="s">
        <v>2322</v>
      </c>
      <c r="E4221" t="s">
        <v>33</v>
      </c>
      <c r="F4221" t="s">
        <v>28</v>
      </c>
      <c r="G4221" t="s">
        <v>280</v>
      </c>
      <c r="H4221">
        <v>4</v>
      </c>
      <c r="I4221">
        <v>2635.72</v>
      </c>
      <c r="J4221">
        <v>0</v>
      </c>
      <c r="K4221">
        <v>10542.88</v>
      </c>
      <c r="L4221">
        <v>2193.6799999999998</v>
      </c>
      <c r="M4221">
        <f t="shared" si="197"/>
        <v>10542.88</v>
      </c>
      <c r="N4221" t="str">
        <f t="shared" si="195"/>
        <v>Q2</v>
      </c>
      <c r="O4221" s="2">
        <f t="shared" si="196"/>
        <v>20.807217762129511</v>
      </c>
      <c r="P4221" t="str">
        <f>VLOOKUP(retail_sales_2023!C4221,customers!A:J,5,)</f>
        <v>Mumbai</v>
      </c>
      <c r="Q4221" t="str">
        <f>VLOOKUP(C4221,customers!A:J,10,0)</f>
        <v>Premium</v>
      </c>
    </row>
    <row r="4222" spans="1:17" x14ac:dyDescent="0.3">
      <c r="A4222" t="s">
        <v>5313</v>
      </c>
      <c r="B4222" s="1">
        <v>45038</v>
      </c>
      <c r="C4222" t="s">
        <v>1572</v>
      </c>
      <c r="D4222" t="s">
        <v>1573</v>
      </c>
      <c r="E4222" t="s">
        <v>15</v>
      </c>
      <c r="F4222" t="s">
        <v>81</v>
      </c>
      <c r="G4222" t="s">
        <v>101</v>
      </c>
      <c r="H4222">
        <v>4</v>
      </c>
      <c r="I4222">
        <v>4132.91</v>
      </c>
      <c r="J4222">
        <v>0.15</v>
      </c>
      <c r="K4222">
        <v>14051.89</v>
      </c>
      <c r="L4222">
        <v>3099.54</v>
      </c>
      <c r="M4222">
        <f t="shared" si="197"/>
        <v>14051.893999999998</v>
      </c>
      <c r="N4222" t="str">
        <f t="shared" si="195"/>
        <v>Q2</v>
      </c>
      <c r="O4222" s="2">
        <f t="shared" si="196"/>
        <v>22.057815710199836</v>
      </c>
      <c r="P4222" t="str">
        <f>VLOOKUP(retail_sales_2023!C4222,customers!A:J,5,)</f>
        <v>Kochi</v>
      </c>
      <c r="Q4222" t="str">
        <f>VLOOKUP(C4222,customers!A:J,10,0)</f>
        <v>Regular</v>
      </c>
    </row>
    <row r="4223" spans="1:17" x14ac:dyDescent="0.3">
      <c r="A4223" t="s">
        <v>5314</v>
      </c>
      <c r="B4223" s="1">
        <v>44958</v>
      </c>
      <c r="C4223" t="s">
        <v>804</v>
      </c>
      <c r="D4223" t="s">
        <v>805</v>
      </c>
      <c r="E4223" t="s">
        <v>33</v>
      </c>
      <c r="F4223" t="s">
        <v>52</v>
      </c>
      <c r="G4223" t="s">
        <v>53</v>
      </c>
      <c r="H4223">
        <v>9</v>
      </c>
      <c r="I4223">
        <v>509.12</v>
      </c>
      <c r="J4223">
        <v>0.05</v>
      </c>
      <c r="K4223">
        <v>4352.9799999999996</v>
      </c>
      <c r="L4223">
        <v>396.51</v>
      </c>
      <c r="M4223">
        <f t="shared" si="197"/>
        <v>4352.9759999999997</v>
      </c>
      <c r="N4223" t="str">
        <f t="shared" si="195"/>
        <v>Q1</v>
      </c>
      <c r="O4223" s="2">
        <f t="shared" si="196"/>
        <v>9.1089322716851449</v>
      </c>
      <c r="P4223" t="str">
        <f>VLOOKUP(retail_sales_2023!C4223,customers!A:J,5,)</f>
        <v>Mumbai</v>
      </c>
      <c r="Q4223" t="str">
        <f>VLOOKUP(C4223,customers!A:J,10,0)</f>
        <v>Premium</v>
      </c>
    </row>
    <row r="4224" spans="1:17" x14ac:dyDescent="0.3">
      <c r="A4224" t="s">
        <v>5315</v>
      </c>
      <c r="B4224" s="1">
        <v>45123</v>
      </c>
      <c r="C4224" t="s">
        <v>1425</v>
      </c>
      <c r="D4224" t="s">
        <v>1426</v>
      </c>
      <c r="E4224" t="s">
        <v>27</v>
      </c>
      <c r="F4224" t="s">
        <v>52</v>
      </c>
      <c r="G4224" t="s">
        <v>133</v>
      </c>
      <c r="H4224">
        <v>9</v>
      </c>
      <c r="I4224">
        <v>217.67</v>
      </c>
      <c r="J4224">
        <v>0</v>
      </c>
      <c r="K4224">
        <v>1959.03</v>
      </c>
      <c r="L4224">
        <v>139.79</v>
      </c>
      <c r="M4224">
        <f t="shared" si="197"/>
        <v>1959.03</v>
      </c>
      <c r="N4224" t="str">
        <f t="shared" si="195"/>
        <v>Q3</v>
      </c>
      <c r="O4224" s="2">
        <f t="shared" si="196"/>
        <v>7.1356742877852808</v>
      </c>
      <c r="P4224" t="str">
        <f>VLOOKUP(retail_sales_2023!C4224,customers!A:J,5,)</f>
        <v>Delhi</v>
      </c>
      <c r="Q4224" t="str">
        <f>VLOOKUP(C4224,customers!A:J,10,0)</f>
        <v>Premium</v>
      </c>
    </row>
    <row r="4225" spans="1:17" x14ac:dyDescent="0.3">
      <c r="A4225" t="s">
        <v>5316</v>
      </c>
      <c r="B4225" s="1">
        <v>45067</v>
      </c>
      <c r="C4225" t="s">
        <v>409</v>
      </c>
      <c r="D4225" t="s">
        <v>410</v>
      </c>
      <c r="E4225" t="s">
        <v>21</v>
      </c>
      <c r="F4225" t="s">
        <v>43</v>
      </c>
      <c r="G4225" t="s">
        <v>121</v>
      </c>
      <c r="H4225">
        <v>2</v>
      </c>
      <c r="I4225">
        <v>68058.11</v>
      </c>
      <c r="J4225">
        <v>0</v>
      </c>
      <c r="K4225">
        <v>136116.22</v>
      </c>
      <c r="L4225">
        <v>14262.84</v>
      </c>
      <c r="M4225">
        <f t="shared" si="197"/>
        <v>136116.22</v>
      </c>
      <c r="N4225" t="str">
        <f t="shared" si="195"/>
        <v>Q2</v>
      </c>
      <c r="O4225" s="2">
        <f t="shared" si="196"/>
        <v>10.478427919905505</v>
      </c>
      <c r="P4225" t="str">
        <f>VLOOKUP(retail_sales_2023!C4225,customers!A:J,5,)</f>
        <v>Patna</v>
      </c>
      <c r="Q4225" t="str">
        <f>VLOOKUP(C4225,customers!A:J,10,0)</f>
        <v>Regular</v>
      </c>
    </row>
    <row r="4226" spans="1:17" x14ac:dyDescent="0.3">
      <c r="A4226" t="s">
        <v>5317</v>
      </c>
      <c r="B4226" s="1">
        <v>45109</v>
      </c>
      <c r="C4226" t="s">
        <v>425</v>
      </c>
      <c r="D4226" t="s">
        <v>426</v>
      </c>
      <c r="E4226" t="s">
        <v>33</v>
      </c>
      <c r="F4226" t="s">
        <v>81</v>
      </c>
      <c r="G4226" t="s">
        <v>105</v>
      </c>
      <c r="H4226">
        <v>1</v>
      </c>
      <c r="I4226">
        <v>2740.02</v>
      </c>
      <c r="J4226">
        <v>0.2</v>
      </c>
      <c r="K4226">
        <v>2192.02</v>
      </c>
      <c r="L4226">
        <v>496.26</v>
      </c>
      <c r="M4226">
        <f t="shared" si="197"/>
        <v>2192.0160000000001</v>
      </c>
      <c r="N4226" t="str">
        <f t="shared" si="195"/>
        <v>Q3</v>
      </c>
      <c r="O4226" s="2">
        <f t="shared" si="196"/>
        <v>22.639391976350581</v>
      </c>
      <c r="P4226" t="str">
        <f>VLOOKUP(retail_sales_2023!C4226,customers!A:J,5,)</f>
        <v>Nagpur</v>
      </c>
      <c r="Q4226" t="str">
        <f>VLOOKUP(C4226,customers!A:J,10,0)</f>
        <v>Premium</v>
      </c>
    </row>
    <row r="4227" spans="1:17" x14ac:dyDescent="0.3">
      <c r="A4227" t="s">
        <v>5318</v>
      </c>
      <c r="B4227" s="1">
        <v>45170</v>
      </c>
      <c r="C4227" t="s">
        <v>3889</v>
      </c>
      <c r="D4227" t="s">
        <v>3890</v>
      </c>
      <c r="E4227" t="s">
        <v>27</v>
      </c>
      <c r="F4227" t="s">
        <v>52</v>
      </c>
      <c r="G4227" t="s">
        <v>200</v>
      </c>
      <c r="H4227">
        <v>5</v>
      </c>
      <c r="I4227">
        <v>334.41</v>
      </c>
      <c r="J4227">
        <v>0</v>
      </c>
      <c r="K4227">
        <v>1672.05</v>
      </c>
      <c r="L4227">
        <v>118.19</v>
      </c>
      <c r="M4227">
        <f t="shared" si="197"/>
        <v>1672.0500000000002</v>
      </c>
      <c r="N4227" t="str">
        <f t="shared" ref="N4227:N4290" si="198">"Q"&amp;ROUNDUP(MONTH(B4227)/3,0)</f>
        <v>Q3</v>
      </c>
      <c r="O4227" s="2">
        <f t="shared" ref="O4227:O4290" si="199">(L4227/K4227)*100</f>
        <v>7.0685685236685503</v>
      </c>
      <c r="P4227" t="str">
        <f>VLOOKUP(retail_sales_2023!C4227,customers!A:J,5,)</f>
        <v>Jaipur</v>
      </c>
      <c r="Q4227" t="str">
        <f>VLOOKUP(C4227,customers!A:J,10,0)</f>
        <v>Premium</v>
      </c>
    </row>
    <row r="4228" spans="1:17" x14ac:dyDescent="0.3">
      <c r="A4228" t="s">
        <v>5319</v>
      </c>
      <c r="B4228" s="1">
        <v>45107</v>
      </c>
      <c r="C4228" t="s">
        <v>202</v>
      </c>
      <c r="D4228" t="s">
        <v>203</v>
      </c>
      <c r="E4228" t="s">
        <v>27</v>
      </c>
      <c r="F4228" t="s">
        <v>43</v>
      </c>
      <c r="G4228" t="s">
        <v>178</v>
      </c>
      <c r="H4228">
        <v>1</v>
      </c>
      <c r="I4228">
        <v>75452.460000000006</v>
      </c>
      <c r="J4228">
        <v>0.15</v>
      </c>
      <c r="K4228">
        <v>64134.59</v>
      </c>
      <c r="L4228">
        <v>9445.5400000000009</v>
      </c>
      <c r="M4228">
        <f t="shared" si="197"/>
        <v>64134.591</v>
      </c>
      <c r="N4228" t="str">
        <f t="shared" si="198"/>
        <v>Q2</v>
      </c>
      <c r="O4228" s="2">
        <f t="shared" si="199"/>
        <v>14.727684389968038</v>
      </c>
      <c r="P4228" t="str">
        <f>VLOOKUP(retail_sales_2023!C4228,customers!A:J,5,)</f>
        <v>Lucknow</v>
      </c>
      <c r="Q4228" t="str">
        <f>VLOOKUP(C4228,customers!A:J,10,0)</f>
        <v>Premium</v>
      </c>
    </row>
    <row r="4229" spans="1:17" x14ac:dyDescent="0.3">
      <c r="A4229" t="s">
        <v>5320</v>
      </c>
      <c r="B4229" s="1">
        <v>44932</v>
      </c>
      <c r="C4229" t="s">
        <v>1830</v>
      </c>
      <c r="D4229" t="s">
        <v>1831</v>
      </c>
      <c r="E4229" t="s">
        <v>21</v>
      </c>
      <c r="F4229" t="s">
        <v>52</v>
      </c>
      <c r="G4229" t="s">
        <v>200</v>
      </c>
      <c r="H4229">
        <v>3</v>
      </c>
      <c r="I4229">
        <v>136.56</v>
      </c>
      <c r="J4229">
        <v>0</v>
      </c>
      <c r="K4229">
        <v>409.68</v>
      </c>
      <c r="L4229">
        <v>23.88</v>
      </c>
      <c r="M4229">
        <f t="shared" ref="M4229:M4292" si="200">H4229*I4229*(1-J4229)</f>
        <v>409.68</v>
      </c>
      <c r="N4229" t="str">
        <f t="shared" si="198"/>
        <v>Q1</v>
      </c>
      <c r="O4229" s="2">
        <f t="shared" si="199"/>
        <v>5.8289396602226127</v>
      </c>
      <c r="P4229" t="str">
        <f>VLOOKUP(retail_sales_2023!C4229,customers!A:J,5,)</f>
        <v>Ranchi</v>
      </c>
      <c r="Q4229" t="str">
        <f>VLOOKUP(C4229,customers!A:J,10,0)</f>
        <v>Occasional</v>
      </c>
    </row>
    <row r="4230" spans="1:17" x14ac:dyDescent="0.3">
      <c r="A4230" t="s">
        <v>5321</v>
      </c>
      <c r="B4230" s="1">
        <v>45005</v>
      </c>
      <c r="C4230" t="s">
        <v>266</v>
      </c>
      <c r="D4230" t="s">
        <v>267</v>
      </c>
      <c r="E4230" t="s">
        <v>27</v>
      </c>
      <c r="F4230" t="s">
        <v>43</v>
      </c>
      <c r="G4230" t="s">
        <v>44</v>
      </c>
      <c r="H4230">
        <v>2</v>
      </c>
      <c r="I4230">
        <v>83313.279999999999</v>
      </c>
      <c r="J4230">
        <v>0.3</v>
      </c>
      <c r="K4230">
        <v>116638.59</v>
      </c>
      <c r="L4230">
        <v>11152.96</v>
      </c>
      <c r="M4230">
        <f t="shared" si="200"/>
        <v>116638.59199999999</v>
      </c>
      <c r="N4230" t="str">
        <f t="shared" si="198"/>
        <v>Q1</v>
      </c>
      <c r="O4230" s="2">
        <f t="shared" si="199"/>
        <v>9.5619811590657946</v>
      </c>
      <c r="P4230" t="str">
        <f>VLOOKUP(retail_sales_2023!C4230,customers!A:J,5,)</f>
        <v>Amritsar</v>
      </c>
      <c r="Q4230" t="str">
        <f>VLOOKUP(C4230,customers!A:J,10,0)</f>
        <v>Premium</v>
      </c>
    </row>
    <row r="4231" spans="1:17" x14ac:dyDescent="0.3">
      <c r="A4231" t="s">
        <v>5322</v>
      </c>
      <c r="B4231" s="1">
        <v>45263</v>
      </c>
      <c r="C4231" t="s">
        <v>2437</v>
      </c>
      <c r="D4231" t="s">
        <v>2438</v>
      </c>
      <c r="E4231" t="s">
        <v>15</v>
      </c>
      <c r="F4231" t="s">
        <v>28</v>
      </c>
      <c r="G4231" t="s">
        <v>280</v>
      </c>
      <c r="H4231">
        <v>2</v>
      </c>
      <c r="I4231">
        <v>3819.54</v>
      </c>
      <c r="J4231">
        <v>0.1</v>
      </c>
      <c r="K4231">
        <v>6875.17</v>
      </c>
      <c r="L4231">
        <v>1927.45</v>
      </c>
      <c r="M4231">
        <f t="shared" si="200"/>
        <v>6875.1720000000005</v>
      </c>
      <c r="N4231" t="str">
        <f t="shared" si="198"/>
        <v>Q4</v>
      </c>
      <c r="O4231" s="2">
        <f t="shared" si="199"/>
        <v>28.034943135951547</v>
      </c>
      <c r="P4231" t="str">
        <f>VLOOKUP(retail_sales_2023!C4231,customers!A:J,5,)</f>
        <v>Chennai</v>
      </c>
      <c r="Q4231" t="str">
        <f>VLOOKUP(C4231,customers!A:J,10,0)</f>
        <v>Premium</v>
      </c>
    </row>
    <row r="4232" spans="1:17" x14ac:dyDescent="0.3">
      <c r="A4232" t="s">
        <v>5323</v>
      </c>
      <c r="B4232" s="1">
        <v>44967</v>
      </c>
      <c r="C4232" t="s">
        <v>2647</v>
      </c>
      <c r="D4232" t="s">
        <v>3856</v>
      </c>
      <c r="E4232" t="s">
        <v>27</v>
      </c>
      <c r="F4232" t="s">
        <v>43</v>
      </c>
      <c r="G4232" t="s">
        <v>128</v>
      </c>
      <c r="H4232">
        <v>3</v>
      </c>
      <c r="I4232">
        <v>50137.97</v>
      </c>
      <c r="J4232">
        <v>0.25</v>
      </c>
      <c r="K4232">
        <v>112810.43</v>
      </c>
      <c r="L4232">
        <v>14774.17</v>
      </c>
      <c r="M4232">
        <f t="shared" si="200"/>
        <v>112810.4325</v>
      </c>
      <c r="N4232" t="str">
        <f t="shared" si="198"/>
        <v>Q1</v>
      </c>
      <c r="O4232" s="2">
        <f t="shared" si="199"/>
        <v>13.096457481812632</v>
      </c>
      <c r="P4232" t="str">
        <f>VLOOKUP(retail_sales_2023!C4232,customers!A:J,5,)</f>
        <v>Jaipur</v>
      </c>
      <c r="Q4232" t="str">
        <f>VLOOKUP(C4232,customers!A:J,10,0)</f>
        <v>Regular</v>
      </c>
    </row>
    <row r="4233" spans="1:17" x14ac:dyDescent="0.3">
      <c r="A4233" t="s">
        <v>5324</v>
      </c>
      <c r="B4233" s="1">
        <v>45148</v>
      </c>
      <c r="C4233" t="s">
        <v>180</v>
      </c>
      <c r="D4233" t="s">
        <v>181</v>
      </c>
      <c r="E4233" t="s">
        <v>15</v>
      </c>
      <c r="F4233" t="s">
        <v>16</v>
      </c>
      <c r="G4233" t="s">
        <v>171</v>
      </c>
      <c r="H4233">
        <v>3</v>
      </c>
      <c r="I4233">
        <v>344.39</v>
      </c>
      <c r="J4233">
        <v>0.05</v>
      </c>
      <c r="K4233">
        <v>981.51</v>
      </c>
      <c r="L4233">
        <v>381.47</v>
      </c>
      <c r="M4233">
        <f t="shared" si="200"/>
        <v>981.51150000000007</v>
      </c>
      <c r="N4233" t="str">
        <f t="shared" si="198"/>
        <v>Q3</v>
      </c>
      <c r="O4233" s="2">
        <f t="shared" si="199"/>
        <v>38.865625413903068</v>
      </c>
      <c r="P4233" t="str">
        <f>VLOOKUP(retail_sales_2023!C4233,customers!A:J,5,)</f>
        <v>Kochi</v>
      </c>
      <c r="Q4233" t="str">
        <f>VLOOKUP(C4233,customers!A:J,10,0)</f>
        <v>Premium</v>
      </c>
    </row>
    <row r="4234" spans="1:17" x14ac:dyDescent="0.3">
      <c r="A4234" t="s">
        <v>5325</v>
      </c>
      <c r="B4234" s="1">
        <v>45238</v>
      </c>
      <c r="C4234" t="s">
        <v>144</v>
      </c>
      <c r="D4234" t="s">
        <v>145</v>
      </c>
      <c r="E4234" t="s">
        <v>33</v>
      </c>
      <c r="F4234" t="s">
        <v>81</v>
      </c>
      <c r="G4234" t="s">
        <v>370</v>
      </c>
      <c r="H4234">
        <v>4</v>
      </c>
      <c r="I4234">
        <v>842.3</v>
      </c>
      <c r="J4234">
        <v>0</v>
      </c>
      <c r="K4234">
        <v>3369.2</v>
      </c>
      <c r="L4234">
        <v>1154.3900000000001</v>
      </c>
      <c r="M4234">
        <f t="shared" si="200"/>
        <v>3369.2</v>
      </c>
      <c r="N4234" t="str">
        <f t="shared" si="198"/>
        <v>Q4</v>
      </c>
      <c r="O4234" s="2">
        <f t="shared" si="199"/>
        <v>34.263029799358904</v>
      </c>
      <c r="P4234" t="str">
        <f>VLOOKUP(retail_sales_2023!C4234,customers!A:J,5,)</f>
        <v>Pune</v>
      </c>
      <c r="Q4234" t="str">
        <f>VLOOKUP(C4234,customers!A:J,10,0)</f>
        <v>Regular</v>
      </c>
    </row>
    <row r="4235" spans="1:17" x14ac:dyDescent="0.3">
      <c r="A4235" t="s">
        <v>5326</v>
      </c>
      <c r="B4235" s="1">
        <v>45142</v>
      </c>
      <c r="C4235" t="s">
        <v>570</v>
      </c>
      <c r="D4235" t="s">
        <v>571</v>
      </c>
      <c r="E4235" t="s">
        <v>33</v>
      </c>
      <c r="F4235" t="s">
        <v>52</v>
      </c>
      <c r="G4235" t="s">
        <v>169</v>
      </c>
      <c r="H4235">
        <v>10</v>
      </c>
      <c r="I4235">
        <v>84.37</v>
      </c>
      <c r="J4235">
        <v>0</v>
      </c>
      <c r="K4235">
        <v>843.7</v>
      </c>
      <c r="L4235">
        <v>52.38</v>
      </c>
      <c r="M4235">
        <f t="shared" si="200"/>
        <v>843.7</v>
      </c>
      <c r="N4235" t="str">
        <f t="shared" si="198"/>
        <v>Q3</v>
      </c>
      <c r="O4235" s="2">
        <f t="shared" si="199"/>
        <v>6.2083679032831576</v>
      </c>
      <c r="P4235" t="str">
        <f>VLOOKUP(retail_sales_2023!C4235,customers!A:J,5,)</f>
        <v>Pune</v>
      </c>
      <c r="Q4235" t="str">
        <f>VLOOKUP(C4235,customers!A:J,10,0)</f>
        <v>Premium</v>
      </c>
    </row>
    <row r="4236" spans="1:17" x14ac:dyDescent="0.3">
      <c r="A4236" t="s">
        <v>5327</v>
      </c>
      <c r="B4236" s="1">
        <v>45168</v>
      </c>
      <c r="C4236" t="s">
        <v>595</v>
      </c>
      <c r="D4236" t="s">
        <v>596</v>
      </c>
      <c r="E4236" t="s">
        <v>27</v>
      </c>
      <c r="F4236" t="s">
        <v>52</v>
      </c>
      <c r="G4236" t="s">
        <v>133</v>
      </c>
      <c r="H4236">
        <v>7</v>
      </c>
      <c r="I4236">
        <v>667.13</v>
      </c>
      <c r="J4236">
        <v>0</v>
      </c>
      <c r="K4236">
        <v>4669.91</v>
      </c>
      <c r="L4236">
        <v>438.3</v>
      </c>
      <c r="M4236">
        <f t="shared" si="200"/>
        <v>4669.91</v>
      </c>
      <c r="N4236" t="str">
        <f t="shared" si="198"/>
        <v>Q3</v>
      </c>
      <c r="O4236" s="2">
        <f t="shared" si="199"/>
        <v>9.3856198513461724</v>
      </c>
      <c r="P4236" t="str">
        <f>VLOOKUP(retail_sales_2023!C4236,customers!A:J,5,)</f>
        <v>Lucknow</v>
      </c>
      <c r="Q4236" t="str">
        <f>VLOOKUP(C4236,customers!A:J,10,0)</f>
        <v>Occasional</v>
      </c>
    </row>
    <row r="4237" spans="1:17" x14ac:dyDescent="0.3">
      <c r="A4237" t="s">
        <v>5328</v>
      </c>
      <c r="B4237" s="1">
        <v>45243</v>
      </c>
      <c r="C4237" t="s">
        <v>46</v>
      </c>
      <c r="D4237" t="s">
        <v>47</v>
      </c>
      <c r="E4237" t="s">
        <v>27</v>
      </c>
      <c r="F4237" t="s">
        <v>81</v>
      </c>
      <c r="G4237" t="s">
        <v>82</v>
      </c>
      <c r="H4237">
        <v>1</v>
      </c>
      <c r="I4237">
        <v>1365.88</v>
      </c>
      <c r="J4237">
        <v>0</v>
      </c>
      <c r="K4237">
        <v>1365.88</v>
      </c>
      <c r="L4237">
        <v>380.2</v>
      </c>
      <c r="M4237">
        <f t="shared" si="200"/>
        <v>1365.88</v>
      </c>
      <c r="N4237" t="str">
        <f t="shared" si="198"/>
        <v>Q4</v>
      </c>
      <c r="O4237" s="2">
        <f t="shared" si="199"/>
        <v>27.835534600404131</v>
      </c>
      <c r="P4237" t="str">
        <f>VLOOKUP(retail_sales_2023!C4237,customers!A:J,5,)</f>
        <v>Bhubaneswar</v>
      </c>
      <c r="Q4237" t="str">
        <f>VLOOKUP(C4237,customers!A:J,10,0)</f>
        <v>Premium</v>
      </c>
    </row>
    <row r="4238" spans="1:17" x14ac:dyDescent="0.3">
      <c r="A4238" t="s">
        <v>5329</v>
      </c>
      <c r="B4238" s="1">
        <v>44944</v>
      </c>
      <c r="C4238" t="s">
        <v>541</v>
      </c>
      <c r="D4238" t="s">
        <v>542</v>
      </c>
      <c r="E4238" t="s">
        <v>21</v>
      </c>
      <c r="F4238" t="s">
        <v>52</v>
      </c>
      <c r="G4238" t="s">
        <v>69</v>
      </c>
      <c r="H4238">
        <v>9</v>
      </c>
      <c r="I4238">
        <v>128.31</v>
      </c>
      <c r="J4238">
        <v>0.05</v>
      </c>
      <c r="K4238">
        <v>1097.05</v>
      </c>
      <c r="L4238">
        <v>-158.77000000000001</v>
      </c>
      <c r="M4238">
        <f t="shared" si="200"/>
        <v>1097.0504999999998</v>
      </c>
      <c r="N4238" t="str">
        <f t="shared" si="198"/>
        <v>Q1</v>
      </c>
      <c r="O4238" s="2">
        <f t="shared" si="199"/>
        <v>-14.472448840071101</v>
      </c>
      <c r="P4238" t="str">
        <f>VLOOKUP(retail_sales_2023!C4238,customers!A:J,5,)</f>
        <v>Kolkata</v>
      </c>
      <c r="Q4238" t="str">
        <f>VLOOKUP(C4238,customers!A:J,10,0)</f>
        <v>Premium</v>
      </c>
    </row>
    <row r="4239" spans="1:17" x14ac:dyDescent="0.3">
      <c r="A4239" t="s">
        <v>5330</v>
      </c>
      <c r="B4239" s="1">
        <v>45285</v>
      </c>
      <c r="C4239" t="s">
        <v>1090</v>
      </c>
      <c r="D4239" t="s">
        <v>1091</v>
      </c>
      <c r="E4239" t="s">
        <v>27</v>
      </c>
      <c r="F4239" t="s">
        <v>22</v>
      </c>
      <c r="G4239" t="s">
        <v>34</v>
      </c>
      <c r="H4239">
        <v>1</v>
      </c>
      <c r="I4239">
        <v>21531.95</v>
      </c>
      <c r="J4239">
        <v>0.05</v>
      </c>
      <c r="K4239">
        <v>20455.349999999999</v>
      </c>
      <c r="L4239">
        <v>4049.05</v>
      </c>
      <c r="M4239">
        <f t="shared" si="200"/>
        <v>20455.352500000001</v>
      </c>
      <c r="N4239" t="str">
        <f t="shared" si="198"/>
        <v>Q4</v>
      </c>
      <c r="O4239" s="2">
        <f t="shared" si="199"/>
        <v>19.794576968861449</v>
      </c>
      <c r="P4239" t="str">
        <f>VLOOKUP(retail_sales_2023!C4239,customers!A:J,5,)</f>
        <v>Lucknow</v>
      </c>
      <c r="Q4239" t="str">
        <f>VLOOKUP(C4239,customers!A:J,10,0)</f>
        <v>Regular</v>
      </c>
    </row>
    <row r="4240" spans="1:17" x14ac:dyDescent="0.3">
      <c r="A4240" t="s">
        <v>5331</v>
      </c>
      <c r="B4240" s="1">
        <v>45051</v>
      </c>
      <c r="C4240" t="s">
        <v>1386</v>
      </c>
      <c r="D4240" t="s">
        <v>1387</v>
      </c>
      <c r="E4240" t="s">
        <v>21</v>
      </c>
      <c r="F4240" t="s">
        <v>28</v>
      </c>
      <c r="G4240" t="s">
        <v>466</v>
      </c>
      <c r="H4240">
        <v>1</v>
      </c>
      <c r="I4240">
        <v>2656.4</v>
      </c>
      <c r="J4240">
        <v>0.05</v>
      </c>
      <c r="K4240">
        <v>2523.58</v>
      </c>
      <c r="L4240">
        <v>-289.83</v>
      </c>
      <c r="M4240">
        <f t="shared" si="200"/>
        <v>2523.58</v>
      </c>
      <c r="N4240" t="str">
        <f t="shared" si="198"/>
        <v>Q2</v>
      </c>
      <c r="O4240" s="2">
        <f t="shared" si="199"/>
        <v>-11.484874662186259</v>
      </c>
      <c r="P4240" t="str">
        <f>VLOOKUP(retail_sales_2023!C4240,customers!A:J,5,)</f>
        <v>Patna</v>
      </c>
      <c r="Q4240" t="str">
        <f>VLOOKUP(C4240,customers!A:J,10,0)</f>
        <v>Premium</v>
      </c>
    </row>
    <row r="4241" spans="1:17" x14ac:dyDescent="0.3">
      <c r="A4241" t="s">
        <v>5332</v>
      </c>
      <c r="B4241" s="1">
        <v>45289</v>
      </c>
      <c r="C4241" t="s">
        <v>589</v>
      </c>
      <c r="D4241" t="s">
        <v>590</v>
      </c>
      <c r="E4241" t="s">
        <v>15</v>
      </c>
      <c r="F4241" t="s">
        <v>43</v>
      </c>
      <c r="G4241" t="s">
        <v>110</v>
      </c>
      <c r="H4241">
        <v>4</v>
      </c>
      <c r="I4241">
        <v>3284.14</v>
      </c>
      <c r="J4241">
        <v>0.1</v>
      </c>
      <c r="K4241">
        <v>11822.9</v>
      </c>
      <c r="L4241">
        <v>1587.98</v>
      </c>
      <c r="M4241">
        <f t="shared" si="200"/>
        <v>11822.904</v>
      </c>
      <c r="N4241" t="str">
        <f t="shared" si="198"/>
        <v>Q4</v>
      </c>
      <c r="O4241" s="2">
        <f t="shared" si="199"/>
        <v>13.431391621345018</v>
      </c>
      <c r="P4241" t="str">
        <f>VLOOKUP(retail_sales_2023!C4241,customers!A:J,5,)</f>
        <v>Hyderabad</v>
      </c>
      <c r="Q4241" t="str">
        <f>VLOOKUP(C4241,customers!A:J,10,0)</f>
        <v>Premium</v>
      </c>
    </row>
    <row r="4242" spans="1:17" x14ac:dyDescent="0.3">
      <c r="A4242" t="s">
        <v>5333</v>
      </c>
      <c r="B4242" s="1">
        <v>45047</v>
      </c>
      <c r="C4242" t="s">
        <v>1041</v>
      </c>
      <c r="D4242" t="s">
        <v>1042</v>
      </c>
      <c r="E4242" t="s">
        <v>27</v>
      </c>
      <c r="F4242" t="s">
        <v>28</v>
      </c>
      <c r="G4242" t="s">
        <v>439</v>
      </c>
      <c r="H4242">
        <v>3</v>
      </c>
      <c r="I4242">
        <v>7109.39</v>
      </c>
      <c r="J4242">
        <v>0</v>
      </c>
      <c r="K4242">
        <v>21328.17</v>
      </c>
      <c r="L4242">
        <v>3430.97</v>
      </c>
      <c r="M4242">
        <f t="shared" si="200"/>
        <v>21328.170000000002</v>
      </c>
      <c r="N4242" t="str">
        <f t="shared" si="198"/>
        <v>Q2</v>
      </c>
      <c r="O4242" s="2">
        <f t="shared" si="199"/>
        <v>16.086565326514183</v>
      </c>
      <c r="P4242" t="str">
        <f>VLOOKUP(retail_sales_2023!C4242,customers!A:J,5,)</f>
        <v>Delhi</v>
      </c>
      <c r="Q4242" t="str">
        <f>VLOOKUP(C4242,customers!A:J,10,0)</f>
        <v>Premium</v>
      </c>
    </row>
    <row r="4243" spans="1:17" x14ac:dyDescent="0.3">
      <c r="A4243" t="s">
        <v>5334</v>
      </c>
      <c r="B4243" s="1">
        <v>44988</v>
      </c>
      <c r="C4243" t="s">
        <v>971</v>
      </c>
      <c r="D4243" t="s">
        <v>972</v>
      </c>
      <c r="E4243" t="s">
        <v>15</v>
      </c>
      <c r="F4243" t="s">
        <v>43</v>
      </c>
      <c r="G4243" t="s">
        <v>282</v>
      </c>
      <c r="H4243">
        <v>5</v>
      </c>
      <c r="I4243">
        <v>58451.98</v>
      </c>
      <c r="J4243">
        <v>0</v>
      </c>
      <c r="K4243">
        <v>292259.90000000002</v>
      </c>
      <c r="L4243">
        <v>39025.51</v>
      </c>
      <c r="M4243">
        <f t="shared" si="200"/>
        <v>292259.90000000002</v>
      </c>
      <c r="N4243" t="str">
        <f t="shared" si="198"/>
        <v>Q1</v>
      </c>
      <c r="O4243" s="2">
        <f t="shared" si="199"/>
        <v>13.353015586469441</v>
      </c>
      <c r="P4243" t="str">
        <f>VLOOKUP(retail_sales_2023!C4243,customers!A:J,5,)</f>
        <v>Chennai</v>
      </c>
      <c r="Q4243" t="str">
        <f>VLOOKUP(C4243,customers!A:J,10,0)</f>
        <v>Premium</v>
      </c>
    </row>
    <row r="4244" spans="1:17" x14ac:dyDescent="0.3">
      <c r="A4244" t="s">
        <v>5335</v>
      </c>
      <c r="B4244" s="1">
        <v>45199</v>
      </c>
      <c r="C4244" t="s">
        <v>2422</v>
      </c>
      <c r="D4244" t="s">
        <v>2423</v>
      </c>
      <c r="E4244" t="s">
        <v>27</v>
      </c>
      <c r="F4244" t="s">
        <v>52</v>
      </c>
      <c r="G4244" t="s">
        <v>53</v>
      </c>
      <c r="H4244">
        <v>8</v>
      </c>
      <c r="I4244">
        <v>265.01</v>
      </c>
      <c r="J4244">
        <v>0.1</v>
      </c>
      <c r="K4244">
        <v>1908.07</v>
      </c>
      <c r="L4244">
        <v>184.23</v>
      </c>
      <c r="M4244">
        <f t="shared" si="200"/>
        <v>1908.0719999999999</v>
      </c>
      <c r="N4244" t="str">
        <f t="shared" si="198"/>
        <v>Q3</v>
      </c>
      <c r="O4244" s="2">
        <f t="shared" si="199"/>
        <v>9.6553061470491119</v>
      </c>
      <c r="P4244" t="str">
        <f>VLOOKUP(retail_sales_2023!C4244,customers!A:J,5,)</f>
        <v>Amritsar</v>
      </c>
      <c r="Q4244" t="str">
        <f>VLOOKUP(C4244,customers!A:J,10,0)</f>
        <v>Occasional</v>
      </c>
    </row>
    <row r="4245" spans="1:17" x14ac:dyDescent="0.3">
      <c r="A4245" t="s">
        <v>5336</v>
      </c>
      <c r="B4245" s="1">
        <v>45052</v>
      </c>
      <c r="C4245" t="s">
        <v>500</v>
      </c>
      <c r="D4245" t="s">
        <v>501</v>
      </c>
      <c r="E4245" t="s">
        <v>15</v>
      </c>
      <c r="F4245" t="s">
        <v>52</v>
      </c>
      <c r="G4245" t="s">
        <v>268</v>
      </c>
      <c r="H4245">
        <v>4</v>
      </c>
      <c r="I4245">
        <v>481.21</v>
      </c>
      <c r="J4245">
        <v>0</v>
      </c>
      <c r="K4245">
        <v>1924.84</v>
      </c>
      <c r="L4245">
        <v>147.94</v>
      </c>
      <c r="M4245">
        <f t="shared" si="200"/>
        <v>1924.84</v>
      </c>
      <c r="N4245" t="str">
        <f t="shared" si="198"/>
        <v>Q2</v>
      </c>
      <c r="O4245" s="2">
        <f t="shared" si="199"/>
        <v>7.6858336277300969</v>
      </c>
      <c r="P4245" t="str">
        <f>VLOOKUP(retail_sales_2023!C4245,customers!A:J,5,)</f>
        <v>Coimbatore</v>
      </c>
      <c r="Q4245" t="str">
        <f>VLOOKUP(C4245,customers!A:J,10,0)</f>
        <v>Premium</v>
      </c>
    </row>
    <row r="4246" spans="1:17" x14ac:dyDescent="0.3">
      <c r="A4246" t="s">
        <v>5337</v>
      </c>
      <c r="B4246" s="1">
        <v>45264</v>
      </c>
      <c r="C4246" t="s">
        <v>323</v>
      </c>
      <c r="D4246" t="s">
        <v>324</v>
      </c>
      <c r="E4246" t="s">
        <v>15</v>
      </c>
      <c r="F4246" t="s">
        <v>43</v>
      </c>
      <c r="G4246" t="s">
        <v>110</v>
      </c>
      <c r="H4246">
        <v>4</v>
      </c>
      <c r="I4246">
        <v>12088.03</v>
      </c>
      <c r="J4246">
        <v>0.05</v>
      </c>
      <c r="K4246">
        <v>45934.51</v>
      </c>
      <c r="L4246">
        <v>4767.91</v>
      </c>
      <c r="M4246">
        <f t="shared" si="200"/>
        <v>45934.514000000003</v>
      </c>
      <c r="N4246" t="str">
        <f t="shared" si="198"/>
        <v>Q4</v>
      </c>
      <c r="O4246" s="2">
        <f t="shared" si="199"/>
        <v>10.379799414427191</v>
      </c>
      <c r="P4246" t="str">
        <f>VLOOKUP(retail_sales_2023!C4246,customers!A:J,5,)</f>
        <v>Kochi</v>
      </c>
      <c r="Q4246" t="str">
        <f>VLOOKUP(C4246,customers!A:J,10,0)</f>
        <v>Regular</v>
      </c>
    </row>
    <row r="4247" spans="1:17" x14ac:dyDescent="0.3">
      <c r="A4247" t="s">
        <v>5338</v>
      </c>
      <c r="B4247" s="1">
        <v>45177</v>
      </c>
      <c r="C4247" t="s">
        <v>167</v>
      </c>
      <c r="D4247" t="s">
        <v>168</v>
      </c>
      <c r="E4247" t="s">
        <v>33</v>
      </c>
      <c r="F4247" t="s">
        <v>28</v>
      </c>
      <c r="G4247" t="s">
        <v>280</v>
      </c>
      <c r="H4247">
        <v>5</v>
      </c>
      <c r="I4247">
        <v>4896.03</v>
      </c>
      <c r="J4247">
        <v>0</v>
      </c>
      <c r="K4247">
        <v>24480.15</v>
      </c>
      <c r="L4247">
        <v>6905.11</v>
      </c>
      <c r="M4247">
        <f t="shared" si="200"/>
        <v>24480.149999999998</v>
      </c>
      <c r="N4247" t="str">
        <f t="shared" si="198"/>
        <v>Q3</v>
      </c>
      <c r="O4247" s="2">
        <f t="shared" si="199"/>
        <v>28.206975855948592</v>
      </c>
      <c r="P4247" t="str">
        <f>VLOOKUP(retail_sales_2023!C4247,customers!A:J,5,)</f>
        <v>Surat</v>
      </c>
      <c r="Q4247" t="str">
        <f>VLOOKUP(C4247,customers!A:J,10,0)</f>
        <v>Regular</v>
      </c>
    </row>
    <row r="4248" spans="1:17" x14ac:dyDescent="0.3">
      <c r="A4248" t="s">
        <v>5339</v>
      </c>
      <c r="B4248" s="1">
        <v>45194</v>
      </c>
      <c r="C4248" t="s">
        <v>838</v>
      </c>
      <c r="D4248" t="s">
        <v>839</v>
      </c>
      <c r="E4248" t="s">
        <v>21</v>
      </c>
      <c r="F4248" t="s">
        <v>28</v>
      </c>
      <c r="G4248" t="s">
        <v>466</v>
      </c>
      <c r="H4248">
        <v>5</v>
      </c>
      <c r="I4248">
        <v>7309.94</v>
      </c>
      <c r="J4248">
        <v>0.15</v>
      </c>
      <c r="K4248">
        <v>31067.24</v>
      </c>
      <c r="L4248">
        <v>5878.15</v>
      </c>
      <c r="M4248">
        <f t="shared" si="200"/>
        <v>31067.244999999995</v>
      </c>
      <c r="N4248" t="str">
        <f t="shared" si="198"/>
        <v>Q3</v>
      </c>
      <c r="O4248" s="2">
        <f t="shared" si="199"/>
        <v>18.920734510049815</v>
      </c>
      <c r="P4248" t="str">
        <f>VLOOKUP(retail_sales_2023!C4248,customers!A:J,5,)</f>
        <v>Patna</v>
      </c>
      <c r="Q4248" t="str">
        <f>VLOOKUP(C4248,customers!A:J,10,0)</f>
        <v>Regular</v>
      </c>
    </row>
    <row r="4249" spans="1:17" x14ac:dyDescent="0.3">
      <c r="A4249" t="s">
        <v>5340</v>
      </c>
      <c r="B4249" s="1">
        <v>44950</v>
      </c>
      <c r="C4249" t="s">
        <v>951</v>
      </c>
      <c r="D4249" t="s">
        <v>952</v>
      </c>
      <c r="E4249" t="s">
        <v>15</v>
      </c>
      <c r="F4249" t="s">
        <v>81</v>
      </c>
      <c r="G4249" t="s">
        <v>158</v>
      </c>
      <c r="H4249">
        <v>2</v>
      </c>
      <c r="I4249">
        <v>2508.1</v>
      </c>
      <c r="J4249">
        <v>0.05</v>
      </c>
      <c r="K4249">
        <v>4765.3900000000003</v>
      </c>
      <c r="L4249">
        <v>1235.92</v>
      </c>
      <c r="M4249">
        <f t="shared" si="200"/>
        <v>4765.3899999999994</v>
      </c>
      <c r="N4249" t="str">
        <f t="shared" si="198"/>
        <v>Q1</v>
      </c>
      <c r="O4249" s="2">
        <f t="shared" si="199"/>
        <v>25.935337926171837</v>
      </c>
      <c r="P4249" t="str">
        <f>VLOOKUP(retail_sales_2023!C4249,customers!A:J,5,)</f>
        <v>Chennai</v>
      </c>
      <c r="Q4249" t="str">
        <f>VLOOKUP(C4249,customers!A:J,10,0)</f>
        <v>Regular</v>
      </c>
    </row>
    <row r="4250" spans="1:17" x14ac:dyDescent="0.3">
      <c r="A4250" t="s">
        <v>5341</v>
      </c>
      <c r="B4250" s="1">
        <v>45030</v>
      </c>
      <c r="C4250" t="s">
        <v>1031</v>
      </c>
      <c r="D4250" t="s">
        <v>1032</v>
      </c>
      <c r="E4250" t="s">
        <v>15</v>
      </c>
      <c r="F4250" t="s">
        <v>52</v>
      </c>
      <c r="G4250" t="s">
        <v>69</v>
      </c>
      <c r="H4250">
        <v>4</v>
      </c>
      <c r="I4250">
        <v>221.79</v>
      </c>
      <c r="J4250">
        <v>0.1</v>
      </c>
      <c r="K4250">
        <v>798.44</v>
      </c>
      <c r="L4250">
        <v>70.25</v>
      </c>
      <c r="M4250">
        <f t="shared" si="200"/>
        <v>798.44399999999996</v>
      </c>
      <c r="N4250" t="str">
        <f t="shared" si="198"/>
        <v>Q2</v>
      </c>
      <c r="O4250" s="2">
        <f t="shared" si="199"/>
        <v>8.7984068934422126</v>
      </c>
      <c r="P4250" t="str">
        <f>VLOOKUP(retail_sales_2023!C4250,customers!A:J,5,)</f>
        <v>Bengaluru</v>
      </c>
      <c r="Q4250" t="str">
        <f>VLOOKUP(C4250,customers!A:J,10,0)</f>
        <v>Premium</v>
      </c>
    </row>
    <row r="4251" spans="1:17" x14ac:dyDescent="0.3">
      <c r="A4251" t="s">
        <v>5342</v>
      </c>
      <c r="B4251" s="1">
        <v>45271</v>
      </c>
      <c r="C4251" t="s">
        <v>1080</v>
      </c>
      <c r="D4251" t="s">
        <v>1081</v>
      </c>
      <c r="E4251" t="s">
        <v>15</v>
      </c>
      <c r="F4251" t="s">
        <v>28</v>
      </c>
      <c r="G4251" t="s">
        <v>280</v>
      </c>
      <c r="H4251">
        <v>2</v>
      </c>
      <c r="I4251">
        <v>7949</v>
      </c>
      <c r="J4251">
        <v>0.05</v>
      </c>
      <c r="K4251">
        <v>15103.1</v>
      </c>
      <c r="L4251">
        <v>2972.69</v>
      </c>
      <c r="M4251">
        <f t="shared" si="200"/>
        <v>15103.099999999999</v>
      </c>
      <c r="N4251" t="str">
        <f t="shared" si="198"/>
        <v>Q4</v>
      </c>
      <c r="O4251" s="2">
        <f t="shared" si="199"/>
        <v>19.682647933205764</v>
      </c>
      <c r="P4251" t="str">
        <f>VLOOKUP(retail_sales_2023!C4251,customers!A:J,5,)</f>
        <v>Hyderabad</v>
      </c>
      <c r="Q4251" t="str">
        <f>VLOOKUP(C4251,customers!A:J,10,0)</f>
        <v>Regular</v>
      </c>
    </row>
    <row r="4252" spans="1:17" x14ac:dyDescent="0.3">
      <c r="A4252" t="s">
        <v>5343</v>
      </c>
      <c r="B4252" s="1">
        <v>45040</v>
      </c>
      <c r="C4252" t="s">
        <v>541</v>
      </c>
      <c r="D4252" t="s">
        <v>542</v>
      </c>
      <c r="E4252" t="s">
        <v>21</v>
      </c>
      <c r="F4252" t="s">
        <v>81</v>
      </c>
      <c r="G4252" t="s">
        <v>105</v>
      </c>
      <c r="H4252">
        <v>4</v>
      </c>
      <c r="I4252">
        <v>4886.87</v>
      </c>
      <c r="J4252">
        <v>0</v>
      </c>
      <c r="K4252">
        <v>19547.48</v>
      </c>
      <c r="L4252">
        <v>4997.49</v>
      </c>
      <c r="M4252">
        <f t="shared" si="200"/>
        <v>19547.48</v>
      </c>
      <c r="N4252" t="str">
        <f t="shared" si="198"/>
        <v>Q2</v>
      </c>
      <c r="O4252" s="2">
        <f t="shared" si="199"/>
        <v>25.565904147235347</v>
      </c>
      <c r="P4252" t="str">
        <f>VLOOKUP(retail_sales_2023!C4252,customers!A:J,5,)</f>
        <v>Kolkata</v>
      </c>
      <c r="Q4252" t="str">
        <f>VLOOKUP(C4252,customers!A:J,10,0)</f>
        <v>Premium</v>
      </c>
    </row>
    <row r="4253" spans="1:17" x14ac:dyDescent="0.3">
      <c r="A4253" t="s">
        <v>5344</v>
      </c>
      <c r="B4253" s="1">
        <v>45154</v>
      </c>
      <c r="C4253" t="s">
        <v>554</v>
      </c>
      <c r="D4253" t="s">
        <v>555</v>
      </c>
      <c r="E4253" t="s">
        <v>33</v>
      </c>
      <c r="F4253" t="s">
        <v>52</v>
      </c>
      <c r="G4253" t="s">
        <v>235</v>
      </c>
      <c r="H4253">
        <v>4</v>
      </c>
      <c r="I4253">
        <v>395.1</v>
      </c>
      <c r="J4253">
        <v>0</v>
      </c>
      <c r="K4253">
        <v>1580.4</v>
      </c>
      <c r="L4253">
        <v>112.48</v>
      </c>
      <c r="M4253">
        <f t="shared" si="200"/>
        <v>1580.4</v>
      </c>
      <c r="N4253" t="str">
        <f t="shared" si="198"/>
        <v>Q3</v>
      </c>
      <c r="O4253" s="2">
        <f t="shared" si="199"/>
        <v>7.1171855226524929</v>
      </c>
      <c r="P4253" t="str">
        <f>VLOOKUP(retail_sales_2023!C4253,customers!A:J,5,)</f>
        <v>Ahmedabad</v>
      </c>
      <c r="Q4253" t="str">
        <f>VLOOKUP(C4253,customers!A:J,10,0)</f>
        <v>Occasional</v>
      </c>
    </row>
    <row r="4254" spans="1:17" x14ac:dyDescent="0.3">
      <c r="A4254" t="s">
        <v>5345</v>
      </c>
      <c r="B4254" s="1">
        <v>45101</v>
      </c>
      <c r="C4254" t="s">
        <v>1886</v>
      </c>
      <c r="D4254" t="s">
        <v>1887</v>
      </c>
      <c r="E4254" t="s">
        <v>21</v>
      </c>
      <c r="F4254" t="s">
        <v>52</v>
      </c>
      <c r="G4254" t="s">
        <v>169</v>
      </c>
      <c r="H4254">
        <v>7</v>
      </c>
      <c r="I4254">
        <v>75.5</v>
      </c>
      <c r="J4254">
        <v>0</v>
      </c>
      <c r="K4254">
        <v>528.5</v>
      </c>
      <c r="L4254">
        <v>52.48</v>
      </c>
      <c r="M4254">
        <f t="shared" si="200"/>
        <v>528.5</v>
      </c>
      <c r="N4254" t="str">
        <f t="shared" si="198"/>
        <v>Q2</v>
      </c>
      <c r="O4254" s="2">
        <f t="shared" si="199"/>
        <v>9.9299905392620627</v>
      </c>
      <c r="P4254" t="str">
        <f>VLOOKUP(retail_sales_2023!C4254,customers!A:J,5,)</f>
        <v>Kolkata</v>
      </c>
      <c r="Q4254" t="str">
        <f>VLOOKUP(C4254,customers!A:J,10,0)</f>
        <v>Regular</v>
      </c>
    </row>
    <row r="4255" spans="1:17" x14ac:dyDescent="0.3">
      <c r="A4255" t="s">
        <v>5346</v>
      </c>
      <c r="B4255" s="1">
        <v>45099</v>
      </c>
      <c r="C4255" t="s">
        <v>1568</v>
      </c>
      <c r="D4255" t="s">
        <v>1569</v>
      </c>
      <c r="E4255" t="s">
        <v>21</v>
      </c>
      <c r="F4255" t="s">
        <v>43</v>
      </c>
      <c r="G4255" t="s">
        <v>110</v>
      </c>
      <c r="H4255">
        <v>3</v>
      </c>
      <c r="I4255">
        <v>51232.12</v>
      </c>
      <c r="J4255">
        <v>0</v>
      </c>
      <c r="K4255">
        <v>153696.35999999999</v>
      </c>
      <c r="L4255">
        <v>21583.5</v>
      </c>
      <c r="M4255">
        <f t="shared" si="200"/>
        <v>153696.36000000002</v>
      </c>
      <c r="N4255" t="str">
        <f t="shared" si="198"/>
        <v>Q2</v>
      </c>
      <c r="O4255" s="2">
        <f t="shared" si="199"/>
        <v>14.04294805680499</v>
      </c>
      <c r="P4255" t="str">
        <f>VLOOKUP(retail_sales_2023!C4255,customers!A:J,5,)</f>
        <v>Ranchi</v>
      </c>
      <c r="Q4255" t="str">
        <f>VLOOKUP(C4255,customers!A:J,10,0)</f>
        <v>Premium</v>
      </c>
    </row>
    <row r="4256" spans="1:17" x14ac:dyDescent="0.3">
      <c r="A4256" t="s">
        <v>5347</v>
      </c>
      <c r="B4256" s="1">
        <v>45089</v>
      </c>
      <c r="C4256" t="s">
        <v>390</v>
      </c>
      <c r="D4256" t="s">
        <v>391</v>
      </c>
      <c r="E4256" t="s">
        <v>33</v>
      </c>
      <c r="F4256" t="s">
        <v>81</v>
      </c>
      <c r="G4256" t="s">
        <v>101</v>
      </c>
      <c r="H4256">
        <v>1</v>
      </c>
      <c r="I4256">
        <v>2633.83</v>
      </c>
      <c r="J4256">
        <v>0.05</v>
      </c>
      <c r="K4256">
        <v>2502.14</v>
      </c>
      <c r="L4256">
        <v>583.16999999999996</v>
      </c>
      <c r="M4256">
        <f t="shared" si="200"/>
        <v>2502.1385</v>
      </c>
      <c r="N4256" t="str">
        <f t="shared" si="198"/>
        <v>Q2</v>
      </c>
      <c r="O4256" s="2">
        <f t="shared" si="199"/>
        <v>23.306849336967556</v>
      </c>
      <c r="P4256" t="str">
        <f>VLOOKUP(retail_sales_2023!C4256,customers!A:J,5,)</f>
        <v>Mumbai</v>
      </c>
      <c r="Q4256" t="str">
        <f>VLOOKUP(C4256,customers!A:J,10,0)</f>
        <v>Occasional</v>
      </c>
    </row>
    <row r="4257" spans="1:17" x14ac:dyDescent="0.3">
      <c r="A4257" t="s">
        <v>5348</v>
      </c>
      <c r="B4257" s="1">
        <v>44981</v>
      </c>
      <c r="C4257" t="s">
        <v>1216</v>
      </c>
      <c r="D4257" t="s">
        <v>1217</v>
      </c>
      <c r="E4257" t="s">
        <v>27</v>
      </c>
      <c r="F4257" t="s">
        <v>16</v>
      </c>
      <c r="G4257" t="s">
        <v>286</v>
      </c>
      <c r="H4257">
        <v>2</v>
      </c>
      <c r="I4257">
        <v>893.12</v>
      </c>
      <c r="J4257">
        <v>0.25</v>
      </c>
      <c r="K4257">
        <v>1339.68</v>
      </c>
      <c r="L4257">
        <v>607.15</v>
      </c>
      <c r="M4257">
        <f t="shared" si="200"/>
        <v>1339.68</v>
      </c>
      <c r="N4257" t="str">
        <f t="shared" si="198"/>
        <v>Q1</v>
      </c>
      <c r="O4257" s="2">
        <f t="shared" si="199"/>
        <v>45.320524304311469</v>
      </c>
      <c r="P4257" t="str">
        <f>VLOOKUP(retail_sales_2023!C4257,customers!A:J,5,)</f>
        <v>Jaipur</v>
      </c>
      <c r="Q4257" t="str">
        <f>VLOOKUP(C4257,customers!A:J,10,0)</f>
        <v>Occasional</v>
      </c>
    </row>
    <row r="4258" spans="1:17" x14ac:dyDescent="0.3">
      <c r="A4258" t="s">
        <v>5349</v>
      </c>
      <c r="B4258" s="1">
        <v>45006</v>
      </c>
      <c r="C4258" t="s">
        <v>1054</v>
      </c>
      <c r="D4258" t="s">
        <v>1055</v>
      </c>
      <c r="E4258" t="s">
        <v>15</v>
      </c>
      <c r="F4258" t="s">
        <v>43</v>
      </c>
      <c r="G4258" t="s">
        <v>272</v>
      </c>
      <c r="H4258">
        <v>2</v>
      </c>
      <c r="I4258">
        <v>51515.72</v>
      </c>
      <c r="J4258">
        <v>0</v>
      </c>
      <c r="K4258">
        <v>103031.44</v>
      </c>
      <c r="L4258">
        <v>9006.18</v>
      </c>
      <c r="M4258">
        <f t="shared" si="200"/>
        <v>103031.44</v>
      </c>
      <c r="N4258" t="str">
        <f t="shared" si="198"/>
        <v>Q1</v>
      </c>
      <c r="O4258" s="2">
        <f t="shared" si="199"/>
        <v>8.7411958912735752</v>
      </c>
      <c r="P4258" t="str">
        <f>VLOOKUP(retail_sales_2023!C4258,customers!A:J,5,)</f>
        <v>Chennai</v>
      </c>
      <c r="Q4258" t="str">
        <f>VLOOKUP(C4258,customers!A:J,10,0)</f>
        <v>Premium</v>
      </c>
    </row>
    <row r="4259" spans="1:17" x14ac:dyDescent="0.3">
      <c r="A4259" t="s">
        <v>5350</v>
      </c>
      <c r="B4259" s="1">
        <v>44955</v>
      </c>
      <c r="C4259" t="s">
        <v>573</v>
      </c>
      <c r="D4259" t="s">
        <v>574</v>
      </c>
      <c r="E4259" t="s">
        <v>21</v>
      </c>
      <c r="F4259" t="s">
        <v>28</v>
      </c>
      <c r="G4259" t="s">
        <v>325</v>
      </c>
      <c r="H4259">
        <v>5</v>
      </c>
      <c r="I4259">
        <v>999.34</v>
      </c>
      <c r="J4259">
        <v>0.05</v>
      </c>
      <c r="K4259">
        <v>4746.8599999999997</v>
      </c>
      <c r="L4259">
        <v>1052.6099999999999</v>
      </c>
      <c r="M4259">
        <f t="shared" si="200"/>
        <v>4746.8649999999998</v>
      </c>
      <c r="N4259" t="str">
        <f t="shared" si="198"/>
        <v>Q1</v>
      </c>
      <c r="O4259" s="2">
        <f t="shared" si="199"/>
        <v>22.174869282009581</v>
      </c>
      <c r="P4259" t="str">
        <f>VLOOKUP(retail_sales_2023!C4259,customers!A:J,5,)</f>
        <v>Kolkata</v>
      </c>
      <c r="Q4259" t="str">
        <f>VLOOKUP(C4259,customers!A:J,10,0)</f>
        <v>Premium</v>
      </c>
    </row>
    <row r="4260" spans="1:17" x14ac:dyDescent="0.3">
      <c r="A4260" t="s">
        <v>5351</v>
      </c>
      <c r="B4260" s="1">
        <v>45052</v>
      </c>
      <c r="C4260" t="s">
        <v>1698</v>
      </c>
      <c r="D4260" t="s">
        <v>1699</v>
      </c>
      <c r="E4260" t="s">
        <v>15</v>
      </c>
      <c r="F4260" t="s">
        <v>81</v>
      </c>
      <c r="G4260" t="s">
        <v>333</v>
      </c>
      <c r="H4260">
        <v>4</v>
      </c>
      <c r="I4260">
        <v>1751.65</v>
      </c>
      <c r="J4260">
        <v>0.05</v>
      </c>
      <c r="K4260">
        <v>6656.27</v>
      </c>
      <c r="L4260">
        <v>2216.2399999999998</v>
      </c>
      <c r="M4260">
        <f t="shared" si="200"/>
        <v>6656.27</v>
      </c>
      <c r="N4260" t="str">
        <f t="shared" si="198"/>
        <v>Q2</v>
      </c>
      <c r="O4260" s="2">
        <f t="shared" si="199"/>
        <v>33.295524370255407</v>
      </c>
      <c r="P4260" t="str">
        <f>VLOOKUP(retail_sales_2023!C4260,customers!A:J,5,)</f>
        <v>Hyderabad</v>
      </c>
      <c r="Q4260" t="str">
        <f>VLOOKUP(C4260,customers!A:J,10,0)</f>
        <v>Regular</v>
      </c>
    </row>
    <row r="4261" spans="1:17" x14ac:dyDescent="0.3">
      <c r="A4261" t="s">
        <v>5352</v>
      </c>
      <c r="B4261" s="1">
        <v>45037</v>
      </c>
      <c r="C4261" t="s">
        <v>351</v>
      </c>
      <c r="D4261" t="s">
        <v>352</v>
      </c>
      <c r="E4261" t="s">
        <v>15</v>
      </c>
      <c r="F4261" t="s">
        <v>16</v>
      </c>
      <c r="G4261" t="s">
        <v>286</v>
      </c>
      <c r="H4261">
        <v>4</v>
      </c>
      <c r="I4261">
        <v>481.78</v>
      </c>
      <c r="J4261">
        <v>0</v>
      </c>
      <c r="K4261">
        <v>1927.12</v>
      </c>
      <c r="L4261">
        <v>481.36</v>
      </c>
      <c r="M4261">
        <f t="shared" si="200"/>
        <v>1927.12</v>
      </c>
      <c r="N4261" t="str">
        <f t="shared" si="198"/>
        <v>Q2</v>
      </c>
      <c r="O4261" s="2">
        <f t="shared" si="199"/>
        <v>24.978205820083858</v>
      </c>
      <c r="P4261" t="str">
        <f>VLOOKUP(retail_sales_2023!C4261,customers!A:J,5,)</f>
        <v>Chennai</v>
      </c>
      <c r="Q4261" t="str">
        <f>VLOOKUP(C4261,customers!A:J,10,0)</f>
        <v>Regular</v>
      </c>
    </row>
    <row r="4262" spans="1:17" x14ac:dyDescent="0.3">
      <c r="A4262" t="s">
        <v>5353</v>
      </c>
      <c r="B4262" s="1">
        <v>45068</v>
      </c>
      <c r="C4262" t="s">
        <v>2172</v>
      </c>
      <c r="D4262" t="s">
        <v>2173</v>
      </c>
      <c r="E4262" t="s">
        <v>15</v>
      </c>
      <c r="F4262" t="s">
        <v>43</v>
      </c>
      <c r="G4262" t="s">
        <v>121</v>
      </c>
      <c r="H4262">
        <v>1</v>
      </c>
      <c r="I4262">
        <v>77275.59</v>
      </c>
      <c r="J4262">
        <v>0</v>
      </c>
      <c r="K4262">
        <v>77275.59</v>
      </c>
      <c r="L4262">
        <v>8948.7900000000009</v>
      </c>
      <c r="M4262">
        <f t="shared" si="200"/>
        <v>77275.59</v>
      </c>
      <c r="N4262" t="str">
        <f t="shared" si="198"/>
        <v>Q2</v>
      </c>
      <c r="O4262" s="2">
        <f t="shared" si="199"/>
        <v>11.580358040618002</v>
      </c>
      <c r="P4262" t="str">
        <f>VLOOKUP(retail_sales_2023!C4262,customers!A:J,5,)</f>
        <v>Hyderabad</v>
      </c>
      <c r="Q4262" t="str">
        <f>VLOOKUP(C4262,customers!A:J,10,0)</f>
        <v>Regular</v>
      </c>
    </row>
    <row r="4263" spans="1:17" x14ac:dyDescent="0.3">
      <c r="A4263" t="s">
        <v>5354</v>
      </c>
      <c r="B4263" s="1">
        <v>45285</v>
      </c>
      <c r="C4263" t="s">
        <v>1662</v>
      </c>
      <c r="D4263" t="s">
        <v>1808</v>
      </c>
      <c r="E4263" t="s">
        <v>27</v>
      </c>
      <c r="F4263" t="s">
        <v>16</v>
      </c>
      <c r="G4263" t="s">
        <v>86</v>
      </c>
      <c r="H4263">
        <v>5</v>
      </c>
      <c r="I4263">
        <v>702.38</v>
      </c>
      <c r="J4263">
        <v>0.1</v>
      </c>
      <c r="K4263">
        <v>3160.71</v>
      </c>
      <c r="L4263">
        <v>1308.6099999999999</v>
      </c>
      <c r="M4263">
        <f t="shared" si="200"/>
        <v>3160.71</v>
      </c>
      <c r="N4263" t="str">
        <f t="shared" si="198"/>
        <v>Q4</v>
      </c>
      <c r="O4263" s="2">
        <f t="shared" si="199"/>
        <v>41.402406421342036</v>
      </c>
      <c r="P4263" t="str">
        <f>VLOOKUP(retail_sales_2023!C4263,customers!A:J,5,)</f>
        <v>Jaipur</v>
      </c>
      <c r="Q4263" t="str">
        <f>VLOOKUP(C4263,customers!A:J,10,0)</f>
        <v>Occasional</v>
      </c>
    </row>
    <row r="4264" spans="1:17" x14ac:dyDescent="0.3">
      <c r="A4264" t="s">
        <v>5355</v>
      </c>
      <c r="B4264" s="1">
        <v>45011</v>
      </c>
      <c r="C4264" t="s">
        <v>468</v>
      </c>
      <c r="D4264" t="s">
        <v>469</v>
      </c>
      <c r="E4264" t="s">
        <v>15</v>
      </c>
      <c r="F4264" t="s">
        <v>81</v>
      </c>
      <c r="G4264" t="s">
        <v>333</v>
      </c>
      <c r="H4264">
        <v>2</v>
      </c>
      <c r="I4264">
        <v>1695.44</v>
      </c>
      <c r="J4264">
        <v>0.3</v>
      </c>
      <c r="K4264">
        <v>2373.62</v>
      </c>
      <c r="L4264">
        <v>569.85</v>
      </c>
      <c r="M4264">
        <f t="shared" si="200"/>
        <v>2373.616</v>
      </c>
      <c r="N4264" t="str">
        <f t="shared" si="198"/>
        <v>Q1</v>
      </c>
      <c r="O4264" s="2">
        <f t="shared" si="199"/>
        <v>24.007633909387351</v>
      </c>
      <c r="P4264" t="str">
        <f>VLOOKUP(retail_sales_2023!C4264,customers!A:J,5,)</f>
        <v>Bengaluru</v>
      </c>
      <c r="Q4264" t="str">
        <f>VLOOKUP(C4264,customers!A:J,10,0)</f>
        <v>Regular</v>
      </c>
    </row>
    <row r="4265" spans="1:17" x14ac:dyDescent="0.3">
      <c r="A4265" t="s">
        <v>5356</v>
      </c>
      <c r="B4265" s="1">
        <v>45239</v>
      </c>
      <c r="C4265" t="s">
        <v>1568</v>
      </c>
      <c r="D4265" t="s">
        <v>1569</v>
      </c>
      <c r="E4265" t="s">
        <v>21</v>
      </c>
      <c r="F4265" t="s">
        <v>43</v>
      </c>
      <c r="G4265" t="s">
        <v>282</v>
      </c>
      <c r="H4265">
        <v>1</v>
      </c>
      <c r="I4265">
        <v>55552.39</v>
      </c>
      <c r="J4265">
        <v>0.05</v>
      </c>
      <c r="K4265">
        <v>52774.77</v>
      </c>
      <c r="L4265">
        <v>6946.49</v>
      </c>
      <c r="M4265">
        <f t="shared" si="200"/>
        <v>52774.770499999999</v>
      </c>
      <c r="N4265" t="str">
        <f t="shared" si="198"/>
        <v>Q4</v>
      </c>
      <c r="O4265" s="2">
        <f t="shared" si="199"/>
        <v>13.162520651440074</v>
      </c>
      <c r="P4265" t="str">
        <f>VLOOKUP(retail_sales_2023!C4265,customers!A:J,5,)</f>
        <v>Ranchi</v>
      </c>
      <c r="Q4265" t="str">
        <f>VLOOKUP(C4265,customers!A:J,10,0)</f>
        <v>Premium</v>
      </c>
    </row>
    <row r="4266" spans="1:17" x14ac:dyDescent="0.3">
      <c r="A4266" t="s">
        <v>5357</v>
      </c>
      <c r="B4266" s="1">
        <v>45031</v>
      </c>
      <c r="C4266" t="s">
        <v>307</v>
      </c>
      <c r="D4266" t="s">
        <v>308</v>
      </c>
      <c r="E4266" t="s">
        <v>21</v>
      </c>
      <c r="F4266" t="s">
        <v>52</v>
      </c>
      <c r="G4266" t="s">
        <v>169</v>
      </c>
      <c r="H4266">
        <v>8</v>
      </c>
      <c r="I4266">
        <v>178.31</v>
      </c>
      <c r="J4266">
        <v>0.05</v>
      </c>
      <c r="K4266">
        <v>1355.16</v>
      </c>
      <c r="L4266">
        <v>125.85</v>
      </c>
      <c r="M4266">
        <f t="shared" si="200"/>
        <v>1355.1559999999999</v>
      </c>
      <c r="N4266" t="str">
        <f t="shared" si="198"/>
        <v>Q2</v>
      </c>
      <c r="O4266" s="2">
        <f t="shared" si="199"/>
        <v>9.286726290622509</v>
      </c>
      <c r="P4266" t="str">
        <f>VLOOKUP(retail_sales_2023!C4266,customers!A:J,5,)</f>
        <v>Patna</v>
      </c>
      <c r="Q4266" t="str">
        <f>VLOOKUP(C4266,customers!A:J,10,0)</f>
        <v>Occasional</v>
      </c>
    </row>
    <row r="4267" spans="1:17" x14ac:dyDescent="0.3">
      <c r="A4267" t="s">
        <v>5358</v>
      </c>
      <c r="B4267" s="1">
        <v>45107</v>
      </c>
      <c r="C4267" t="s">
        <v>13</v>
      </c>
      <c r="D4267" t="s">
        <v>14</v>
      </c>
      <c r="E4267" t="s">
        <v>15</v>
      </c>
      <c r="F4267" t="s">
        <v>38</v>
      </c>
      <c r="G4267" t="s">
        <v>395</v>
      </c>
      <c r="H4267">
        <v>5</v>
      </c>
      <c r="I4267">
        <v>1645.01</v>
      </c>
      <c r="J4267">
        <v>0</v>
      </c>
      <c r="K4267">
        <v>8225.0499999999993</v>
      </c>
      <c r="L4267">
        <v>2754.06</v>
      </c>
      <c r="M4267">
        <f t="shared" si="200"/>
        <v>8225.0499999999993</v>
      </c>
      <c r="N4267" t="str">
        <f t="shared" si="198"/>
        <v>Q2</v>
      </c>
      <c r="O4267" s="2">
        <f t="shared" si="199"/>
        <v>33.483808609066209</v>
      </c>
      <c r="P4267" t="str">
        <f>VLOOKUP(retail_sales_2023!C4267,customers!A:J,5,)</f>
        <v>Kochi</v>
      </c>
      <c r="Q4267" t="str">
        <f>VLOOKUP(C4267,customers!A:J,10,0)</f>
        <v>Regular</v>
      </c>
    </row>
    <row r="4268" spans="1:17" x14ac:dyDescent="0.3">
      <c r="A4268" t="s">
        <v>5359</v>
      </c>
      <c r="B4268" s="1">
        <v>45179</v>
      </c>
      <c r="C4268" t="s">
        <v>557</v>
      </c>
      <c r="D4268" t="s">
        <v>558</v>
      </c>
      <c r="E4268" t="s">
        <v>27</v>
      </c>
      <c r="F4268" t="s">
        <v>38</v>
      </c>
      <c r="G4268" t="s">
        <v>684</v>
      </c>
      <c r="H4268">
        <v>5</v>
      </c>
      <c r="I4268">
        <v>1108.1600000000001</v>
      </c>
      <c r="J4268">
        <v>0</v>
      </c>
      <c r="K4268">
        <v>5540.8</v>
      </c>
      <c r="L4268">
        <v>1249.33</v>
      </c>
      <c r="M4268">
        <f t="shared" si="200"/>
        <v>5540.8</v>
      </c>
      <c r="N4268" t="str">
        <f t="shared" si="198"/>
        <v>Q3</v>
      </c>
      <c r="O4268" s="2">
        <f t="shared" si="199"/>
        <v>22.547827028587928</v>
      </c>
      <c r="P4268" t="str">
        <f>VLOOKUP(retail_sales_2023!C4268,customers!A:J,5,)</f>
        <v>Delhi</v>
      </c>
      <c r="Q4268" t="str">
        <f>VLOOKUP(C4268,customers!A:J,10,0)</f>
        <v>Occasional</v>
      </c>
    </row>
    <row r="4269" spans="1:17" x14ac:dyDescent="0.3">
      <c r="A4269" t="s">
        <v>5360</v>
      </c>
      <c r="B4269" s="1">
        <v>45060</v>
      </c>
      <c r="C4269" t="s">
        <v>1643</v>
      </c>
      <c r="D4269" t="s">
        <v>1644</v>
      </c>
      <c r="E4269" t="s">
        <v>15</v>
      </c>
      <c r="F4269" t="s">
        <v>22</v>
      </c>
      <c r="G4269" t="s">
        <v>34</v>
      </c>
      <c r="H4269">
        <v>4</v>
      </c>
      <c r="I4269">
        <v>26483.99</v>
      </c>
      <c r="J4269">
        <v>0.1</v>
      </c>
      <c r="K4269">
        <v>95342.36</v>
      </c>
      <c r="L4269">
        <v>28356.13</v>
      </c>
      <c r="M4269">
        <f t="shared" si="200"/>
        <v>95342.364000000001</v>
      </c>
      <c r="N4269" t="str">
        <f t="shared" si="198"/>
        <v>Q2</v>
      </c>
      <c r="O4269" s="2">
        <f t="shared" si="199"/>
        <v>29.741376236124218</v>
      </c>
      <c r="P4269" t="str">
        <f>VLOOKUP(retail_sales_2023!C4269,customers!A:J,5,)</f>
        <v>Hyderabad</v>
      </c>
      <c r="Q4269" t="str">
        <f>VLOOKUP(C4269,customers!A:J,10,0)</f>
        <v>Premium</v>
      </c>
    </row>
    <row r="4270" spans="1:17" x14ac:dyDescent="0.3">
      <c r="A4270" t="s">
        <v>5361</v>
      </c>
      <c r="B4270" s="1">
        <v>45130</v>
      </c>
      <c r="C4270" t="s">
        <v>644</v>
      </c>
      <c r="D4270" t="s">
        <v>645</v>
      </c>
      <c r="E4270" t="s">
        <v>15</v>
      </c>
      <c r="F4270" t="s">
        <v>43</v>
      </c>
      <c r="G4270" t="s">
        <v>110</v>
      </c>
      <c r="H4270">
        <v>2</v>
      </c>
      <c r="I4270">
        <v>41817.17</v>
      </c>
      <c r="J4270">
        <v>0</v>
      </c>
      <c r="K4270">
        <v>83634.34</v>
      </c>
      <c r="L4270">
        <v>7205.32</v>
      </c>
      <c r="M4270">
        <f t="shared" si="200"/>
        <v>83634.34</v>
      </c>
      <c r="N4270" t="str">
        <f t="shared" si="198"/>
        <v>Q3</v>
      </c>
      <c r="O4270" s="2">
        <f t="shared" si="199"/>
        <v>8.6152649736938205</v>
      </c>
      <c r="P4270" t="str">
        <f>VLOOKUP(retail_sales_2023!C4270,customers!A:J,5,)</f>
        <v>Bengaluru</v>
      </c>
      <c r="Q4270" t="str">
        <f>VLOOKUP(C4270,customers!A:J,10,0)</f>
        <v>Regular</v>
      </c>
    </row>
    <row r="4271" spans="1:17" x14ac:dyDescent="0.3">
      <c r="A4271" t="s">
        <v>5362</v>
      </c>
      <c r="B4271" s="1">
        <v>45287</v>
      </c>
      <c r="C4271" t="s">
        <v>173</v>
      </c>
      <c r="D4271" t="s">
        <v>174</v>
      </c>
      <c r="E4271" t="s">
        <v>27</v>
      </c>
      <c r="F4271" t="s">
        <v>43</v>
      </c>
      <c r="G4271" t="s">
        <v>282</v>
      </c>
      <c r="H4271">
        <v>3</v>
      </c>
      <c r="I4271">
        <v>28490.18</v>
      </c>
      <c r="J4271">
        <v>0.15</v>
      </c>
      <c r="K4271">
        <v>72649.960000000006</v>
      </c>
      <c r="L4271">
        <v>8977.43</v>
      </c>
      <c r="M4271">
        <f t="shared" si="200"/>
        <v>72649.959000000003</v>
      </c>
      <c r="N4271" t="str">
        <f t="shared" si="198"/>
        <v>Q4</v>
      </c>
      <c r="O4271" s="2">
        <f t="shared" si="199"/>
        <v>12.35710246777837</v>
      </c>
      <c r="P4271" t="str">
        <f>VLOOKUP(retail_sales_2023!C4271,customers!A:J,5,)</f>
        <v>Chandigarh</v>
      </c>
      <c r="Q4271" t="str">
        <f>VLOOKUP(C4271,customers!A:J,10,0)</f>
        <v>Regular</v>
      </c>
    </row>
    <row r="4272" spans="1:17" x14ac:dyDescent="0.3">
      <c r="A4272" t="s">
        <v>5363</v>
      </c>
      <c r="B4272" s="1">
        <v>45051</v>
      </c>
      <c r="C4272" t="s">
        <v>491</v>
      </c>
      <c r="D4272" t="s">
        <v>492</v>
      </c>
      <c r="E4272" t="s">
        <v>21</v>
      </c>
      <c r="F4272" t="s">
        <v>52</v>
      </c>
      <c r="G4272" t="s">
        <v>226</v>
      </c>
      <c r="H4272">
        <v>2</v>
      </c>
      <c r="I4272">
        <v>623.15</v>
      </c>
      <c r="J4272">
        <v>0.25</v>
      </c>
      <c r="K4272">
        <v>934.72</v>
      </c>
      <c r="L4272">
        <v>86.85</v>
      </c>
      <c r="M4272">
        <f t="shared" si="200"/>
        <v>934.72499999999991</v>
      </c>
      <c r="N4272" t="str">
        <f t="shared" si="198"/>
        <v>Q2</v>
      </c>
      <c r="O4272" s="2">
        <f t="shared" si="199"/>
        <v>9.2915525504964034</v>
      </c>
      <c r="P4272" t="str">
        <f>VLOOKUP(retail_sales_2023!C4272,customers!A:J,5,)</f>
        <v>Patna</v>
      </c>
      <c r="Q4272" t="str">
        <f>VLOOKUP(C4272,customers!A:J,10,0)</f>
        <v>Premium</v>
      </c>
    </row>
    <row r="4273" spans="1:17" x14ac:dyDescent="0.3">
      <c r="A4273" t="s">
        <v>5364</v>
      </c>
      <c r="B4273" s="1">
        <v>45044</v>
      </c>
      <c r="C4273" t="s">
        <v>205</v>
      </c>
      <c r="D4273" t="s">
        <v>206</v>
      </c>
      <c r="E4273" t="s">
        <v>15</v>
      </c>
      <c r="F4273" t="s">
        <v>81</v>
      </c>
      <c r="G4273" t="s">
        <v>264</v>
      </c>
      <c r="H4273">
        <v>2</v>
      </c>
      <c r="I4273">
        <v>3641.63</v>
      </c>
      <c r="J4273">
        <v>0.05</v>
      </c>
      <c r="K4273">
        <v>6919.1</v>
      </c>
      <c r="L4273">
        <v>2598.66</v>
      </c>
      <c r="M4273">
        <f t="shared" si="200"/>
        <v>6919.0969999999998</v>
      </c>
      <c r="N4273" t="str">
        <f t="shared" si="198"/>
        <v>Q2</v>
      </c>
      <c r="O4273" s="2">
        <f t="shared" si="199"/>
        <v>37.557774855111212</v>
      </c>
      <c r="P4273" t="str">
        <f>VLOOKUP(retail_sales_2023!C4273,customers!A:J,5,)</f>
        <v>Coimbatore</v>
      </c>
      <c r="Q4273" t="str">
        <f>VLOOKUP(C4273,customers!A:J,10,0)</f>
        <v>Premium</v>
      </c>
    </row>
    <row r="4274" spans="1:17" x14ac:dyDescent="0.3">
      <c r="A4274" t="s">
        <v>5365</v>
      </c>
      <c r="B4274" s="1">
        <v>45011</v>
      </c>
      <c r="C4274" t="s">
        <v>224</v>
      </c>
      <c r="D4274" t="s">
        <v>225</v>
      </c>
      <c r="E4274" t="s">
        <v>33</v>
      </c>
      <c r="F4274" t="s">
        <v>28</v>
      </c>
      <c r="G4274" t="s">
        <v>439</v>
      </c>
      <c r="H4274">
        <v>5</v>
      </c>
      <c r="I4274">
        <v>1645.23</v>
      </c>
      <c r="J4274">
        <v>0.25</v>
      </c>
      <c r="K4274">
        <v>6169.61</v>
      </c>
      <c r="L4274">
        <v>1071.31</v>
      </c>
      <c r="M4274">
        <f t="shared" si="200"/>
        <v>6169.6124999999993</v>
      </c>
      <c r="N4274" t="str">
        <f t="shared" si="198"/>
        <v>Q1</v>
      </c>
      <c r="O4274" s="2">
        <f t="shared" si="199"/>
        <v>17.364306657957311</v>
      </c>
      <c r="P4274" t="str">
        <f>VLOOKUP(retail_sales_2023!C4274,customers!A:J,5,)</f>
        <v>Surat</v>
      </c>
      <c r="Q4274" t="str">
        <f>VLOOKUP(C4274,customers!A:J,10,0)</f>
        <v>Premium</v>
      </c>
    </row>
    <row r="4275" spans="1:17" x14ac:dyDescent="0.3">
      <c r="A4275" t="s">
        <v>5366</v>
      </c>
      <c r="B4275" s="1">
        <v>44944</v>
      </c>
      <c r="C4275" t="s">
        <v>1572</v>
      </c>
      <c r="D4275" t="s">
        <v>1573</v>
      </c>
      <c r="E4275" t="s">
        <v>21</v>
      </c>
      <c r="F4275" t="s">
        <v>43</v>
      </c>
      <c r="G4275" t="s">
        <v>154</v>
      </c>
      <c r="H4275">
        <v>1</v>
      </c>
      <c r="I4275">
        <v>3786.99</v>
      </c>
      <c r="J4275">
        <v>0</v>
      </c>
      <c r="K4275">
        <v>3786.99</v>
      </c>
      <c r="L4275">
        <v>556.92999999999995</v>
      </c>
      <c r="M4275">
        <f t="shared" si="200"/>
        <v>3786.99</v>
      </c>
      <c r="N4275" t="str">
        <f t="shared" si="198"/>
        <v>Q1</v>
      </c>
      <c r="O4275" s="2">
        <f t="shared" si="199"/>
        <v>14.70640271033195</v>
      </c>
      <c r="P4275" t="str">
        <f>VLOOKUP(retail_sales_2023!C4275,customers!A:J,5,)</f>
        <v>Kochi</v>
      </c>
      <c r="Q4275" t="str">
        <f>VLOOKUP(C4275,customers!A:J,10,0)</f>
        <v>Regular</v>
      </c>
    </row>
    <row r="4276" spans="1:17" x14ac:dyDescent="0.3">
      <c r="A4276" t="s">
        <v>5367</v>
      </c>
      <c r="B4276" s="1">
        <v>44961</v>
      </c>
      <c r="C4276" t="s">
        <v>254</v>
      </c>
      <c r="D4276" t="s">
        <v>255</v>
      </c>
      <c r="E4276" t="s">
        <v>33</v>
      </c>
      <c r="F4276" t="s">
        <v>52</v>
      </c>
      <c r="G4276" t="s">
        <v>235</v>
      </c>
      <c r="H4276">
        <v>2</v>
      </c>
      <c r="I4276">
        <v>477.7</v>
      </c>
      <c r="J4276">
        <v>0.25</v>
      </c>
      <c r="K4276">
        <v>716.55</v>
      </c>
      <c r="L4276">
        <v>63.21</v>
      </c>
      <c r="M4276">
        <f t="shared" si="200"/>
        <v>716.55</v>
      </c>
      <c r="N4276" t="str">
        <f t="shared" si="198"/>
        <v>Q1</v>
      </c>
      <c r="O4276" s="2">
        <f t="shared" si="199"/>
        <v>8.8214360477287013</v>
      </c>
      <c r="P4276" t="str">
        <f>VLOOKUP(retail_sales_2023!C4276,customers!A:J,5,)</f>
        <v>Nagpur</v>
      </c>
      <c r="Q4276" t="str">
        <f>VLOOKUP(C4276,customers!A:J,10,0)</f>
        <v>Premium</v>
      </c>
    </row>
    <row r="4277" spans="1:17" x14ac:dyDescent="0.3">
      <c r="A4277" t="s">
        <v>5368</v>
      </c>
      <c r="B4277" s="1">
        <v>44932</v>
      </c>
      <c r="C4277" t="s">
        <v>205</v>
      </c>
      <c r="D4277" t="s">
        <v>13093</v>
      </c>
      <c r="E4277" t="s">
        <v>15</v>
      </c>
      <c r="F4277" t="s">
        <v>28</v>
      </c>
      <c r="G4277" t="s">
        <v>61</v>
      </c>
      <c r="H4277">
        <v>2</v>
      </c>
      <c r="I4277">
        <v>2897.37</v>
      </c>
      <c r="J4277">
        <v>0</v>
      </c>
      <c r="K4277">
        <v>5794.74</v>
      </c>
      <c r="L4277">
        <v>1528.55</v>
      </c>
      <c r="M4277">
        <f t="shared" si="200"/>
        <v>5794.74</v>
      </c>
      <c r="N4277" t="str">
        <f t="shared" si="198"/>
        <v>Q1</v>
      </c>
      <c r="O4277" s="2">
        <f t="shared" si="199"/>
        <v>26.378232673079378</v>
      </c>
      <c r="P4277" t="str">
        <f>VLOOKUP(retail_sales_2023!C4277,customers!A:J,5,)</f>
        <v>Coimbatore</v>
      </c>
      <c r="Q4277" t="str">
        <f>VLOOKUP(C4277,customers!A:J,10,0)</f>
        <v>Premium</v>
      </c>
    </row>
    <row r="4278" spans="1:17" x14ac:dyDescent="0.3">
      <c r="A4278" t="s">
        <v>5369</v>
      </c>
      <c r="B4278" s="1">
        <v>45145</v>
      </c>
      <c r="C4278" t="s">
        <v>570</v>
      </c>
      <c r="D4278" t="s">
        <v>571</v>
      </c>
      <c r="E4278" t="s">
        <v>33</v>
      </c>
      <c r="F4278" t="s">
        <v>22</v>
      </c>
      <c r="G4278" t="s">
        <v>23</v>
      </c>
      <c r="H4278">
        <v>3</v>
      </c>
      <c r="I4278">
        <v>13639.74</v>
      </c>
      <c r="J4278">
        <v>0.05</v>
      </c>
      <c r="K4278">
        <v>38873.26</v>
      </c>
      <c r="L4278">
        <v>11884.85</v>
      </c>
      <c r="M4278">
        <f t="shared" si="200"/>
        <v>38873.258999999998</v>
      </c>
      <c r="N4278" t="str">
        <f t="shared" si="198"/>
        <v>Q3</v>
      </c>
      <c r="O4278" s="2">
        <f t="shared" si="199"/>
        <v>30.573329841644359</v>
      </c>
      <c r="P4278" t="str">
        <f>VLOOKUP(retail_sales_2023!C4278,customers!A:J,5,)</f>
        <v>Pune</v>
      </c>
      <c r="Q4278" t="str">
        <f>VLOOKUP(C4278,customers!A:J,10,0)</f>
        <v>Premium</v>
      </c>
    </row>
    <row r="4279" spans="1:17" x14ac:dyDescent="0.3">
      <c r="A4279" t="s">
        <v>5370</v>
      </c>
      <c r="B4279" s="1">
        <v>45081</v>
      </c>
      <c r="C4279" t="s">
        <v>1469</v>
      </c>
      <c r="D4279" t="s">
        <v>1470</v>
      </c>
      <c r="E4279" t="s">
        <v>21</v>
      </c>
      <c r="F4279" t="s">
        <v>52</v>
      </c>
      <c r="G4279" t="s">
        <v>133</v>
      </c>
      <c r="H4279">
        <v>9</v>
      </c>
      <c r="I4279">
        <v>382.48</v>
      </c>
      <c r="J4279">
        <v>0</v>
      </c>
      <c r="K4279">
        <v>3442.32</v>
      </c>
      <c r="L4279">
        <v>217.25</v>
      </c>
      <c r="M4279">
        <f t="shared" si="200"/>
        <v>3442.32</v>
      </c>
      <c r="N4279" t="str">
        <f t="shared" si="198"/>
        <v>Q2</v>
      </c>
      <c r="O4279" s="2">
        <f t="shared" si="199"/>
        <v>6.3111506193497409</v>
      </c>
      <c r="P4279" t="str">
        <f>VLOOKUP(retail_sales_2023!C4279,customers!A:J,5,)</f>
        <v>Kolkata</v>
      </c>
      <c r="Q4279" t="str">
        <f>VLOOKUP(C4279,customers!A:J,10,0)</f>
        <v>Regular</v>
      </c>
    </row>
    <row r="4280" spans="1:17" x14ac:dyDescent="0.3">
      <c r="A4280" t="s">
        <v>5371</v>
      </c>
      <c r="B4280" s="1">
        <v>45080</v>
      </c>
      <c r="C4280" t="s">
        <v>583</v>
      </c>
      <c r="D4280" t="s">
        <v>584</v>
      </c>
      <c r="E4280" t="s">
        <v>27</v>
      </c>
      <c r="F4280" t="s">
        <v>81</v>
      </c>
      <c r="G4280" t="s">
        <v>239</v>
      </c>
      <c r="H4280">
        <v>2</v>
      </c>
      <c r="I4280">
        <v>3851.01</v>
      </c>
      <c r="J4280">
        <v>0.1</v>
      </c>
      <c r="K4280">
        <v>6931.82</v>
      </c>
      <c r="L4280">
        <v>2492.69</v>
      </c>
      <c r="M4280">
        <f t="shared" si="200"/>
        <v>6931.8180000000002</v>
      </c>
      <c r="N4280" t="str">
        <f t="shared" si="198"/>
        <v>Q2</v>
      </c>
      <c r="O4280" s="2">
        <f t="shared" si="199"/>
        <v>35.960108600627258</v>
      </c>
      <c r="P4280" t="str">
        <f>VLOOKUP(retail_sales_2023!C4280,customers!A:J,5,)</f>
        <v>Amritsar</v>
      </c>
      <c r="Q4280" t="str">
        <f>VLOOKUP(C4280,customers!A:J,10,0)</f>
        <v>Premium</v>
      </c>
    </row>
    <row r="4281" spans="1:17" x14ac:dyDescent="0.3">
      <c r="A4281" t="s">
        <v>5372</v>
      </c>
      <c r="B4281" s="1">
        <v>45091</v>
      </c>
      <c r="C4281" t="s">
        <v>918</v>
      </c>
      <c r="D4281" t="s">
        <v>919</v>
      </c>
      <c r="E4281" t="s">
        <v>33</v>
      </c>
      <c r="F4281" t="s">
        <v>16</v>
      </c>
      <c r="G4281" t="s">
        <v>286</v>
      </c>
      <c r="H4281">
        <v>5</v>
      </c>
      <c r="I4281">
        <v>328.21</v>
      </c>
      <c r="J4281">
        <v>0</v>
      </c>
      <c r="K4281">
        <v>1641.05</v>
      </c>
      <c r="L4281">
        <v>577.73</v>
      </c>
      <c r="M4281">
        <f t="shared" si="200"/>
        <v>1641.05</v>
      </c>
      <c r="N4281" t="str">
        <f t="shared" si="198"/>
        <v>Q2</v>
      </c>
      <c r="O4281" s="2">
        <f t="shared" si="199"/>
        <v>35.204899302275983</v>
      </c>
      <c r="P4281" t="str">
        <f>VLOOKUP(retail_sales_2023!C4281,customers!A:J,5,)</f>
        <v>Ahmedabad</v>
      </c>
      <c r="Q4281" t="str">
        <f>VLOOKUP(C4281,customers!A:J,10,0)</f>
        <v>Regular</v>
      </c>
    </row>
    <row r="4282" spans="1:17" x14ac:dyDescent="0.3">
      <c r="A4282" t="s">
        <v>5373</v>
      </c>
      <c r="B4282" s="1">
        <v>44977</v>
      </c>
      <c r="C4282" t="s">
        <v>148</v>
      </c>
      <c r="D4282" t="s">
        <v>149</v>
      </c>
      <c r="E4282" t="s">
        <v>21</v>
      </c>
      <c r="F4282" t="s">
        <v>38</v>
      </c>
      <c r="G4282" t="s">
        <v>456</v>
      </c>
      <c r="H4282">
        <v>4</v>
      </c>
      <c r="I4282">
        <v>3743.37</v>
      </c>
      <c r="J4282">
        <v>0.1</v>
      </c>
      <c r="K4282">
        <v>13476.13</v>
      </c>
      <c r="L4282">
        <v>4111.53</v>
      </c>
      <c r="M4282">
        <f t="shared" si="200"/>
        <v>13476.132</v>
      </c>
      <c r="N4282" t="str">
        <f t="shared" si="198"/>
        <v>Q1</v>
      </c>
      <c r="O4282" s="2">
        <f t="shared" si="199"/>
        <v>30.509723488865127</v>
      </c>
      <c r="P4282" t="str">
        <f>VLOOKUP(retail_sales_2023!C4282,customers!A:J,5,)</f>
        <v>Ranchi</v>
      </c>
      <c r="Q4282" t="str">
        <f>VLOOKUP(C4282,customers!A:J,10,0)</f>
        <v>Premium</v>
      </c>
    </row>
    <row r="4283" spans="1:17" x14ac:dyDescent="0.3">
      <c r="A4283" t="s">
        <v>5374</v>
      </c>
      <c r="B4283" s="1">
        <v>44965</v>
      </c>
      <c r="C4283" t="s">
        <v>1268</v>
      </c>
      <c r="D4283" t="s">
        <v>13093</v>
      </c>
      <c r="E4283" t="s">
        <v>15</v>
      </c>
      <c r="F4283" t="s">
        <v>38</v>
      </c>
      <c r="G4283" t="s">
        <v>77</v>
      </c>
      <c r="H4283">
        <v>4</v>
      </c>
      <c r="I4283">
        <v>1865.64</v>
      </c>
      <c r="J4283">
        <v>0.05</v>
      </c>
      <c r="K4283">
        <v>7089.43</v>
      </c>
      <c r="L4283">
        <v>1765.32</v>
      </c>
      <c r="M4283">
        <f t="shared" si="200"/>
        <v>7089.4319999999998</v>
      </c>
      <c r="N4283" t="str">
        <f t="shared" si="198"/>
        <v>Q1</v>
      </c>
      <c r="O4283" s="2">
        <f t="shared" si="199"/>
        <v>24.900732498945612</v>
      </c>
      <c r="P4283" t="str">
        <f>VLOOKUP(retail_sales_2023!C4283,customers!A:J,5,)</f>
        <v>Coimbatore</v>
      </c>
      <c r="Q4283" t="str">
        <f>VLOOKUP(C4283,customers!A:J,10,0)</f>
        <v>Premium</v>
      </c>
    </row>
    <row r="4284" spans="1:17" x14ac:dyDescent="0.3">
      <c r="A4284" t="s">
        <v>5375</v>
      </c>
      <c r="B4284" s="1">
        <v>45174</v>
      </c>
      <c r="C4284" t="s">
        <v>338</v>
      </c>
      <c r="D4284" t="s">
        <v>339</v>
      </c>
      <c r="E4284" t="s">
        <v>15</v>
      </c>
      <c r="F4284" t="s">
        <v>28</v>
      </c>
      <c r="G4284" t="s">
        <v>29</v>
      </c>
      <c r="H4284">
        <v>2</v>
      </c>
      <c r="I4284">
        <v>2046.39</v>
      </c>
      <c r="J4284">
        <v>0</v>
      </c>
      <c r="K4284">
        <v>4092.78</v>
      </c>
      <c r="L4284">
        <v>856.6</v>
      </c>
      <c r="M4284">
        <f t="shared" si="200"/>
        <v>4092.78</v>
      </c>
      <c r="N4284" t="str">
        <f t="shared" si="198"/>
        <v>Q3</v>
      </c>
      <c r="O4284" s="2">
        <f t="shared" si="199"/>
        <v>20.929539335121849</v>
      </c>
      <c r="P4284" t="str">
        <f>VLOOKUP(retail_sales_2023!C4284,customers!A:J,5,)</f>
        <v>Kochi</v>
      </c>
      <c r="Q4284" t="str">
        <f>VLOOKUP(C4284,customers!A:J,10,0)</f>
        <v>Regular</v>
      </c>
    </row>
    <row r="4285" spans="1:17" x14ac:dyDescent="0.3">
      <c r="A4285" t="s">
        <v>5376</v>
      </c>
      <c r="B4285" s="1">
        <v>44977</v>
      </c>
      <c r="C4285" t="s">
        <v>1090</v>
      </c>
      <c r="D4285" t="s">
        <v>13093</v>
      </c>
      <c r="E4285" t="s">
        <v>27</v>
      </c>
      <c r="F4285" t="s">
        <v>52</v>
      </c>
      <c r="G4285" t="s">
        <v>937</v>
      </c>
      <c r="H4285">
        <v>1</v>
      </c>
      <c r="I4285">
        <v>496</v>
      </c>
      <c r="J4285">
        <v>0.1</v>
      </c>
      <c r="K4285">
        <v>446.4</v>
      </c>
      <c r="L4285">
        <v>33.67</v>
      </c>
      <c r="M4285">
        <f t="shared" si="200"/>
        <v>446.40000000000003</v>
      </c>
      <c r="N4285" t="str">
        <f t="shared" si="198"/>
        <v>Q1</v>
      </c>
      <c r="O4285" s="2">
        <f t="shared" si="199"/>
        <v>7.5425627240143376</v>
      </c>
      <c r="P4285" t="str">
        <f>VLOOKUP(retail_sales_2023!C4285,customers!A:J,5,)</f>
        <v>Lucknow</v>
      </c>
      <c r="Q4285" t="str">
        <f>VLOOKUP(C4285,customers!A:J,10,0)</f>
        <v>Regular</v>
      </c>
    </row>
    <row r="4286" spans="1:17" x14ac:dyDescent="0.3">
      <c r="A4286" t="s">
        <v>5377</v>
      </c>
      <c r="B4286" s="1">
        <v>45060</v>
      </c>
      <c r="C4286" t="s">
        <v>1231</v>
      </c>
      <c r="D4286" t="s">
        <v>1232</v>
      </c>
      <c r="E4286" t="s">
        <v>15</v>
      </c>
      <c r="F4286" t="s">
        <v>28</v>
      </c>
      <c r="G4286" t="s">
        <v>280</v>
      </c>
      <c r="H4286">
        <v>3</v>
      </c>
      <c r="I4286">
        <v>2832.89</v>
      </c>
      <c r="J4286">
        <v>0</v>
      </c>
      <c r="K4286">
        <v>8498.67</v>
      </c>
      <c r="L4286">
        <v>1731.5</v>
      </c>
      <c r="M4286">
        <f t="shared" si="200"/>
        <v>8498.67</v>
      </c>
      <c r="N4286" t="str">
        <f t="shared" si="198"/>
        <v>Q2</v>
      </c>
      <c r="O4286" s="2">
        <f t="shared" si="199"/>
        <v>20.37377613203007</v>
      </c>
      <c r="P4286" t="str">
        <f>VLOOKUP(retail_sales_2023!C4286,customers!A:J,5,)</f>
        <v>Coimbatore</v>
      </c>
      <c r="Q4286" t="str">
        <f>VLOOKUP(C4286,customers!A:J,10,0)</f>
        <v>Regular</v>
      </c>
    </row>
    <row r="4287" spans="1:17" x14ac:dyDescent="0.3">
      <c r="A4287" t="s">
        <v>5378</v>
      </c>
      <c r="B4287" s="1">
        <v>44965</v>
      </c>
      <c r="C4287" t="s">
        <v>1472</v>
      </c>
      <c r="D4287" t="s">
        <v>1473</v>
      </c>
      <c r="E4287" t="s">
        <v>27</v>
      </c>
      <c r="F4287" t="s">
        <v>28</v>
      </c>
      <c r="G4287" t="s">
        <v>61</v>
      </c>
      <c r="H4287">
        <v>3</v>
      </c>
      <c r="I4287">
        <v>4258.9799999999996</v>
      </c>
      <c r="J4287">
        <v>0</v>
      </c>
      <c r="K4287">
        <v>12776.94</v>
      </c>
      <c r="L4287">
        <v>3638.88</v>
      </c>
      <c r="M4287">
        <f t="shared" si="200"/>
        <v>12776.939999999999</v>
      </c>
      <c r="N4287" t="str">
        <f t="shared" si="198"/>
        <v>Q1</v>
      </c>
      <c r="O4287" s="2">
        <f t="shared" si="199"/>
        <v>28.480058605581615</v>
      </c>
      <c r="P4287" t="str">
        <f>VLOOKUP(retail_sales_2023!C4287,customers!A:J,5,)</f>
        <v>Delhi</v>
      </c>
      <c r="Q4287" t="str">
        <f>VLOOKUP(C4287,customers!A:J,10,0)</f>
        <v>Premium</v>
      </c>
    </row>
    <row r="4288" spans="1:17" x14ac:dyDescent="0.3">
      <c r="A4288" t="s">
        <v>5379</v>
      </c>
      <c r="B4288" s="1">
        <v>45242</v>
      </c>
      <c r="C4288" t="s">
        <v>1436</v>
      </c>
      <c r="D4288" t="s">
        <v>1437</v>
      </c>
      <c r="E4288" t="s">
        <v>21</v>
      </c>
      <c r="F4288" t="s">
        <v>52</v>
      </c>
      <c r="G4288" t="s">
        <v>169</v>
      </c>
      <c r="H4288">
        <v>7</v>
      </c>
      <c r="I4288">
        <v>127.61</v>
      </c>
      <c r="J4288">
        <v>0.15</v>
      </c>
      <c r="K4288">
        <v>759.28</v>
      </c>
      <c r="L4288">
        <v>64.37</v>
      </c>
      <c r="M4288">
        <f t="shared" si="200"/>
        <v>759.27949999999998</v>
      </c>
      <c r="N4288" t="str">
        <f t="shared" si="198"/>
        <v>Q4</v>
      </c>
      <c r="O4288" s="2">
        <f t="shared" si="199"/>
        <v>8.4777684121799606</v>
      </c>
      <c r="P4288" t="str">
        <f>VLOOKUP(retail_sales_2023!C4288,customers!A:J,5,)</f>
        <v>Ranchi</v>
      </c>
      <c r="Q4288" t="str">
        <f>VLOOKUP(C4288,customers!A:J,10,0)</f>
        <v>Premium</v>
      </c>
    </row>
    <row r="4289" spans="1:17" x14ac:dyDescent="0.3">
      <c r="A4289" t="s">
        <v>5380</v>
      </c>
      <c r="B4289" s="1">
        <v>45017</v>
      </c>
      <c r="C4289" t="s">
        <v>1135</v>
      </c>
      <c r="D4289" t="s">
        <v>1136</v>
      </c>
      <c r="E4289" t="s">
        <v>33</v>
      </c>
      <c r="F4289" t="s">
        <v>43</v>
      </c>
      <c r="G4289" t="s">
        <v>243</v>
      </c>
      <c r="H4289">
        <v>4</v>
      </c>
      <c r="I4289">
        <v>57533.78</v>
      </c>
      <c r="J4289">
        <v>0.3</v>
      </c>
      <c r="K4289">
        <v>161094.57999999999</v>
      </c>
      <c r="L4289">
        <v>16455.62</v>
      </c>
      <c r="M4289">
        <f t="shared" si="200"/>
        <v>161094.58399999997</v>
      </c>
      <c r="N4289" t="str">
        <f t="shared" si="198"/>
        <v>Q2</v>
      </c>
      <c r="O4289" s="2">
        <f t="shared" si="199"/>
        <v>10.214881220708978</v>
      </c>
      <c r="P4289" t="str">
        <f>VLOOKUP(retail_sales_2023!C4289,customers!A:J,5,)</f>
        <v>Ahmedabad</v>
      </c>
      <c r="Q4289" t="str">
        <f>VLOOKUP(C4289,customers!A:J,10,0)</f>
        <v>Premium</v>
      </c>
    </row>
    <row r="4290" spans="1:17" x14ac:dyDescent="0.3">
      <c r="A4290" t="s">
        <v>5381</v>
      </c>
      <c r="B4290" s="1">
        <v>44983</v>
      </c>
      <c r="C4290" t="s">
        <v>1044</v>
      </c>
      <c r="D4290" t="s">
        <v>1045</v>
      </c>
      <c r="E4290" t="s">
        <v>33</v>
      </c>
      <c r="F4290" t="s">
        <v>43</v>
      </c>
      <c r="G4290" t="s">
        <v>121</v>
      </c>
      <c r="H4290">
        <v>1</v>
      </c>
      <c r="I4290">
        <v>2588.3000000000002</v>
      </c>
      <c r="J4290">
        <v>0.15</v>
      </c>
      <c r="K4290">
        <v>2200.06</v>
      </c>
      <c r="L4290">
        <v>303.58</v>
      </c>
      <c r="M4290">
        <f t="shared" si="200"/>
        <v>2200.0550000000003</v>
      </c>
      <c r="N4290" t="str">
        <f t="shared" si="198"/>
        <v>Q1</v>
      </c>
      <c r="O4290" s="2">
        <f t="shared" si="199"/>
        <v>13.79871458051144</v>
      </c>
      <c r="P4290" t="str">
        <f>VLOOKUP(retail_sales_2023!C4290,customers!A:J,5,)</f>
        <v>Ahmedabad</v>
      </c>
      <c r="Q4290" t="str">
        <f>VLOOKUP(C4290,customers!A:J,10,0)</f>
        <v>Premium</v>
      </c>
    </row>
    <row r="4291" spans="1:17" x14ac:dyDescent="0.3">
      <c r="A4291" t="s">
        <v>5382</v>
      </c>
      <c r="B4291" s="1">
        <v>45250</v>
      </c>
      <c r="C4291" t="s">
        <v>1317</v>
      </c>
      <c r="D4291" t="s">
        <v>1318</v>
      </c>
      <c r="E4291" t="s">
        <v>33</v>
      </c>
      <c r="F4291" t="s">
        <v>52</v>
      </c>
      <c r="G4291" t="s">
        <v>226</v>
      </c>
      <c r="H4291">
        <v>8</v>
      </c>
      <c r="I4291">
        <v>669.26</v>
      </c>
      <c r="J4291">
        <v>0.3</v>
      </c>
      <c r="K4291">
        <v>3747.86</v>
      </c>
      <c r="L4291">
        <v>241.14</v>
      </c>
      <c r="M4291">
        <f t="shared" si="200"/>
        <v>3747.8559999999998</v>
      </c>
      <c r="N4291" t="str">
        <f t="shared" ref="N4291:N4354" si="201">"Q"&amp;ROUNDUP(MONTH(B4291)/3,0)</f>
        <v>Q4</v>
      </c>
      <c r="O4291" s="2">
        <f t="shared" ref="O4291:O4354" si="202">(L4291/K4291)*100</f>
        <v>6.4340717102559859</v>
      </c>
      <c r="P4291" t="str">
        <f>VLOOKUP(retail_sales_2023!C4291,customers!A:J,5,)</f>
        <v>Pune</v>
      </c>
      <c r="Q4291" t="str">
        <f>VLOOKUP(C4291,customers!A:J,10,0)</f>
        <v>Regular</v>
      </c>
    </row>
    <row r="4292" spans="1:17" x14ac:dyDescent="0.3">
      <c r="A4292" t="s">
        <v>5383</v>
      </c>
      <c r="B4292" s="1">
        <v>45228</v>
      </c>
      <c r="C4292" t="s">
        <v>167</v>
      </c>
      <c r="D4292" t="s">
        <v>168</v>
      </c>
      <c r="E4292" t="s">
        <v>33</v>
      </c>
      <c r="F4292" t="s">
        <v>43</v>
      </c>
      <c r="G4292" t="s">
        <v>282</v>
      </c>
      <c r="H4292">
        <v>4</v>
      </c>
      <c r="I4292">
        <v>44615.85</v>
      </c>
      <c r="J4292">
        <v>0.25</v>
      </c>
      <c r="K4292">
        <v>133847.54999999999</v>
      </c>
      <c r="L4292">
        <v>17726.55</v>
      </c>
      <c r="M4292">
        <f t="shared" si="200"/>
        <v>133847.54999999999</v>
      </c>
      <c r="N4292" t="str">
        <f t="shared" si="201"/>
        <v>Q4</v>
      </c>
      <c r="O4292" s="2">
        <f t="shared" si="202"/>
        <v>13.243835991021131</v>
      </c>
      <c r="P4292" t="str">
        <f>VLOOKUP(retail_sales_2023!C4292,customers!A:J,5,)</f>
        <v>Surat</v>
      </c>
      <c r="Q4292" t="str">
        <f>VLOOKUP(C4292,customers!A:J,10,0)</f>
        <v>Regular</v>
      </c>
    </row>
    <row r="4293" spans="1:17" x14ac:dyDescent="0.3">
      <c r="A4293" t="s">
        <v>5384</v>
      </c>
      <c r="B4293" s="1">
        <v>45257</v>
      </c>
      <c r="C4293" t="s">
        <v>2119</v>
      </c>
      <c r="D4293" t="s">
        <v>2120</v>
      </c>
      <c r="E4293" t="s">
        <v>21</v>
      </c>
      <c r="F4293" t="s">
        <v>81</v>
      </c>
      <c r="G4293" t="s">
        <v>105</v>
      </c>
      <c r="H4293">
        <v>1</v>
      </c>
      <c r="I4293">
        <v>2679.85</v>
      </c>
      <c r="J4293">
        <v>0.05</v>
      </c>
      <c r="K4293">
        <v>2545.86</v>
      </c>
      <c r="L4293">
        <v>925.29</v>
      </c>
      <c r="M4293">
        <f t="shared" ref="M4293:M4356" si="203">H4293*I4293*(1-J4293)</f>
        <v>2545.8574999999996</v>
      </c>
      <c r="N4293" t="str">
        <f t="shared" si="201"/>
        <v>Q4</v>
      </c>
      <c r="O4293" s="2">
        <f t="shared" si="202"/>
        <v>36.344889349767854</v>
      </c>
      <c r="P4293" t="str">
        <f>VLOOKUP(retail_sales_2023!C4293,customers!A:J,5,)</f>
        <v>Ranchi</v>
      </c>
      <c r="Q4293" t="str">
        <f>VLOOKUP(C4293,customers!A:J,10,0)</f>
        <v>Premium</v>
      </c>
    </row>
    <row r="4294" spans="1:17" x14ac:dyDescent="0.3">
      <c r="A4294" t="s">
        <v>5385</v>
      </c>
      <c r="B4294" s="1">
        <v>44947</v>
      </c>
      <c r="C4294" t="s">
        <v>1476</v>
      </c>
      <c r="D4294" t="s">
        <v>1477</v>
      </c>
      <c r="E4294" t="s">
        <v>27</v>
      </c>
      <c r="F4294" t="s">
        <v>43</v>
      </c>
      <c r="G4294" t="s">
        <v>121</v>
      </c>
      <c r="H4294">
        <v>1</v>
      </c>
      <c r="I4294">
        <v>48091.09</v>
      </c>
      <c r="J4294">
        <v>0.1</v>
      </c>
      <c r="K4294">
        <v>43281.98</v>
      </c>
      <c r="L4294">
        <v>5159.8599999999997</v>
      </c>
      <c r="M4294">
        <f t="shared" si="203"/>
        <v>43281.981</v>
      </c>
      <c r="N4294" t="str">
        <f t="shared" si="201"/>
        <v>Q1</v>
      </c>
      <c r="O4294" s="2">
        <f t="shared" si="202"/>
        <v>11.921497121896916</v>
      </c>
      <c r="P4294" t="str">
        <f>VLOOKUP(retail_sales_2023!C4294,customers!A:J,5,)</f>
        <v>Lucknow</v>
      </c>
      <c r="Q4294" t="str">
        <f>VLOOKUP(C4294,customers!A:J,10,0)</f>
        <v>Occasional</v>
      </c>
    </row>
    <row r="4295" spans="1:17" x14ac:dyDescent="0.3">
      <c r="A4295" t="s">
        <v>5386</v>
      </c>
      <c r="B4295" s="1">
        <v>45125</v>
      </c>
      <c r="C4295" t="s">
        <v>2178</v>
      </c>
      <c r="D4295" t="s">
        <v>2179</v>
      </c>
      <c r="E4295" t="s">
        <v>33</v>
      </c>
      <c r="F4295" t="s">
        <v>81</v>
      </c>
      <c r="G4295" t="s">
        <v>101</v>
      </c>
      <c r="H4295">
        <v>2</v>
      </c>
      <c r="I4295">
        <v>4015.22</v>
      </c>
      <c r="J4295">
        <v>0.15</v>
      </c>
      <c r="K4295">
        <v>6825.87</v>
      </c>
      <c r="L4295">
        <v>1527.47</v>
      </c>
      <c r="M4295">
        <f t="shared" si="203"/>
        <v>6825.8739999999998</v>
      </c>
      <c r="N4295" t="str">
        <f t="shared" si="201"/>
        <v>Q3</v>
      </c>
      <c r="O4295" s="2">
        <f t="shared" si="202"/>
        <v>22.37766028359755</v>
      </c>
      <c r="P4295" t="str">
        <f>VLOOKUP(retail_sales_2023!C4295,customers!A:J,5,)</f>
        <v>Ahmedabad</v>
      </c>
      <c r="Q4295" t="str">
        <f>VLOOKUP(C4295,customers!A:J,10,0)</f>
        <v>Premium</v>
      </c>
    </row>
    <row r="4296" spans="1:17" x14ac:dyDescent="0.3">
      <c r="A4296" t="s">
        <v>5387</v>
      </c>
      <c r="B4296" s="1">
        <v>45016</v>
      </c>
      <c r="C4296" t="s">
        <v>364</v>
      </c>
      <c r="D4296" t="s">
        <v>365</v>
      </c>
      <c r="E4296" t="s">
        <v>15</v>
      </c>
      <c r="F4296" t="s">
        <v>16</v>
      </c>
      <c r="G4296" t="s">
        <v>305</v>
      </c>
      <c r="H4296">
        <v>2</v>
      </c>
      <c r="I4296">
        <v>577.72</v>
      </c>
      <c r="J4296">
        <v>0.2</v>
      </c>
      <c r="K4296">
        <v>924.35</v>
      </c>
      <c r="L4296">
        <v>364.35</v>
      </c>
      <c r="M4296">
        <f t="shared" si="203"/>
        <v>924.35200000000009</v>
      </c>
      <c r="N4296" t="str">
        <f t="shared" si="201"/>
        <v>Q1</v>
      </c>
      <c r="O4296" s="2">
        <f t="shared" si="202"/>
        <v>39.4168875425975</v>
      </c>
      <c r="P4296" t="str">
        <f>VLOOKUP(retail_sales_2023!C4296,customers!A:J,5,)</f>
        <v>Bengaluru</v>
      </c>
      <c r="Q4296" t="str">
        <f>VLOOKUP(C4296,customers!A:J,10,0)</f>
        <v>Regular</v>
      </c>
    </row>
    <row r="4297" spans="1:17" x14ac:dyDescent="0.3">
      <c r="A4297" t="s">
        <v>5388</v>
      </c>
      <c r="B4297" s="1">
        <v>45285</v>
      </c>
      <c r="C4297" t="s">
        <v>468</v>
      </c>
      <c r="D4297" t="s">
        <v>469</v>
      </c>
      <c r="E4297" t="s">
        <v>15</v>
      </c>
      <c r="F4297" t="s">
        <v>81</v>
      </c>
      <c r="G4297" t="s">
        <v>105</v>
      </c>
      <c r="H4297">
        <v>2</v>
      </c>
      <c r="I4297">
        <v>822.2</v>
      </c>
      <c r="J4297">
        <v>0</v>
      </c>
      <c r="K4297">
        <v>1644.4</v>
      </c>
      <c r="L4297">
        <v>395.53</v>
      </c>
      <c r="M4297">
        <f t="shared" si="203"/>
        <v>1644.4</v>
      </c>
      <c r="N4297" t="str">
        <f t="shared" si="201"/>
        <v>Q4</v>
      </c>
      <c r="O4297" s="2">
        <f t="shared" si="202"/>
        <v>24.053150085137435</v>
      </c>
      <c r="P4297" t="str">
        <f>VLOOKUP(retail_sales_2023!C4297,customers!A:J,5,)</f>
        <v>Bengaluru</v>
      </c>
      <c r="Q4297" t="str">
        <f>VLOOKUP(C4297,customers!A:J,10,0)</f>
        <v>Regular</v>
      </c>
    </row>
    <row r="4298" spans="1:17" x14ac:dyDescent="0.3">
      <c r="A4298" t="s">
        <v>5389</v>
      </c>
      <c r="B4298" s="1">
        <v>45188</v>
      </c>
      <c r="C4298" t="s">
        <v>221</v>
      </c>
      <c r="D4298" t="s">
        <v>222</v>
      </c>
      <c r="E4298" t="s">
        <v>27</v>
      </c>
      <c r="F4298" t="s">
        <v>38</v>
      </c>
      <c r="G4298" t="s">
        <v>39</v>
      </c>
      <c r="H4298">
        <v>3</v>
      </c>
      <c r="I4298">
        <v>1614.77</v>
      </c>
      <c r="J4298">
        <v>0.05</v>
      </c>
      <c r="K4298">
        <v>4602.09</v>
      </c>
      <c r="L4298">
        <v>1279.73</v>
      </c>
      <c r="M4298">
        <f t="shared" si="203"/>
        <v>4602.0944999999992</v>
      </c>
      <c r="N4298" t="str">
        <f t="shared" si="201"/>
        <v>Q3</v>
      </c>
      <c r="O4298" s="2">
        <f t="shared" si="202"/>
        <v>27.807583076384862</v>
      </c>
      <c r="P4298" t="str">
        <f>VLOOKUP(retail_sales_2023!C4298,customers!A:J,5,)</f>
        <v>Lucknow</v>
      </c>
      <c r="Q4298" t="str">
        <f>VLOOKUP(C4298,customers!A:J,10,0)</f>
        <v>Premium</v>
      </c>
    </row>
    <row r="4299" spans="1:17" x14ac:dyDescent="0.3">
      <c r="A4299" t="s">
        <v>5390</v>
      </c>
      <c r="B4299" s="1">
        <v>45046</v>
      </c>
      <c r="C4299" t="s">
        <v>1662</v>
      </c>
      <c r="D4299" t="s">
        <v>13093</v>
      </c>
      <c r="E4299" t="s">
        <v>27</v>
      </c>
      <c r="F4299" t="s">
        <v>22</v>
      </c>
      <c r="G4299" t="s">
        <v>1039</v>
      </c>
      <c r="H4299">
        <v>5</v>
      </c>
      <c r="I4299">
        <v>11552.35</v>
      </c>
      <c r="J4299">
        <v>0.2</v>
      </c>
      <c r="K4299">
        <v>46209.4</v>
      </c>
      <c r="L4299">
        <v>8715.43</v>
      </c>
      <c r="M4299">
        <f t="shared" si="203"/>
        <v>46209.4</v>
      </c>
      <c r="N4299" t="str">
        <f t="shared" si="201"/>
        <v>Q2</v>
      </c>
      <c r="O4299" s="2">
        <f t="shared" si="202"/>
        <v>18.86072963509589</v>
      </c>
      <c r="P4299" t="str">
        <f>VLOOKUP(retail_sales_2023!C4299,customers!A:J,5,)</f>
        <v>Jaipur</v>
      </c>
      <c r="Q4299" t="str">
        <f>VLOOKUP(C4299,customers!A:J,10,0)</f>
        <v>Occasional</v>
      </c>
    </row>
    <row r="4300" spans="1:17" x14ac:dyDescent="0.3">
      <c r="A4300" t="s">
        <v>5391</v>
      </c>
      <c r="B4300" s="1">
        <v>45177</v>
      </c>
      <c r="C4300" t="s">
        <v>351</v>
      </c>
      <c r="D4300" t="s">
        <v>352</v>
      </c>
      <c r="E4300" t="s">
        <v>15</v>
      </c>
      <c r="F4300" t="s">
        <v>28</v>
      </c>
      <c r="G4300" t="s">
        <v>61</v>
      </c>
      <c r="H4300">
        <v>4</v>
      </c>
      <c r="I4300">
        <v>5591.87</v>
      </c>
      <c r="J4300">
        <v>0.15</v>
      </c>
      <c r="K4300">
        <v>19012.36</v>
      </c>
      <c r="L4300">
        <v>4402.55</v>
      </c>
      <c r="M4300">
        <f t="shared" si="203"/>
        <v>19012.358</v>
      </c>
      <c r="N4300" t="str">
        <f t="shared" si="201"/>
        <v>Q3</v>
      </c>
      <c r="O4300" s="2">
        <f t="shared" si="202"/>
        <v>23.156252038147816</v>
      </c>
      <c r="P4300" t="str">
        <f>VLOOKUP(retail_sales_2023!C4300,customers!A:J,5,)</f>
        <v>Chennai</v>
      </c>
      <c r="Q4300" t="str">
        <f>VLOOKUP(C4300,customers!A:J,10,0)</f>
        <v>Regular</v>
      </c>
    </row>
    <row r="4301" spans="1:17" x14ac:dyDescent="0.3">
      <c r="A4301" t="s">
        <v>5392</v>
      </c>
      <c r="B4301" s="1">
        <v>44990</v>
      </c>
      <c r="C4301" t="s">
        <v>428</v>
      </c>
      <c r="D4301" t="s">
        <v>429</v>
      </c>
      <c r="E4301" t="s">
        <v>21</v>
      </c>
      <c r="F4301" t="s">
        <v>22</v>
      </c>
      <c r="G4301" t="s">
        <v>516</v>
      </c>
      <c r="H4301">
        <v>2</v>
      </c>
      <c r="I4301">
        <v>15597.25</v>
      </c>
      <c r="J4301">
        <v>0.15</v>
      </c>
      <c r="K4301">
        <v>26515.33</v>
      </c>
      <c r="L4301">
        <v>7449.06</v>
      </c>
      <c r="M4301">
        <f t="shared" si="203"/>
        <v>26515.325000000001</v>
      </c>
      <c r="N4301" t="str">
        <f t="shared" si="201"/>
        <v>Q1</v>
      </c>
      <c r="O4301" s="2">
        <f t="shared" si="202"/>
        <v>28.093408605512359</v>
      </c>
      <c r="P4301" t="str">
        <f>VLOOKUP(retail_sales_2023!C4301,customers!A:J,5,)</f>
        <v>Kolkata</v>
      </c>
      <c r="Q4301" t="str">
        <f>VLOOKUP(C4301,customers!A:J,10,0)</f>
        <v>Premium</v>
      </c>
    </row>
    <row r="4302" spans="1:17" x14ac:dyDescent="0.3">
      <c r="A4302" t="s">
        <v>5393</v>
      </c>
      <c r="B4302" s="1">
        <v>45228</v>
      </c>
      <c r="C4302" t="s">
        <v>1412</v>
      </c>
      <c r="D4302" t="s">
        <v>1413</v>
      </c>
      <c r="E4302" t="s">
        <v>33</v>
      </c>
      <c r="F4302" t="s">
        <v>28</v>
      </c>
      <c r="G4302" t="s">
        <v>97</v>
      </c>
      <c r="H4302">
        <v>3</v>
      </c>
      <c r="I4302">
        <v>326.02</v>
      </c>
      <c r="J4302">
        <v>0.25</v>
      </c>
      <c r="K4302">
        <v>733.54</v>
      </c>
      <c r="L4302">
        <v>193.73</v>
      </c>
      <c r="M4302">
        <f t="shared" si="203"/>
        <v>733.54499999999996</v>
      </c>
      <c r="N4302" t="str">
        <f t="shared" si="201"/>
        <v>Q4</v>
      </c>
      <c r="O4302" s="2">
        <f t="shared" si="202"/>
        <v>26.410284374403574</v>
      </c>
      <c r="P4302" t="str">
        <f>VLOOKUP(retail_sales_2023!C4302,customers!A:J,5,)</f>
        <v>Surat</v>
      </c>
      <c r="Q4302" t="str">
        <f>VLOOKUP(C4302,customers!A:J,10,0)</f>
        <v>Occasional</v>
      </c>
    </row>
    <row r="4303" spans="1:17" x14ac:dyDescent="0.3">
      <c r="A4303" t="s">
        <v>5394</v>
      </c>
      <c r="B4303" s="1">
        <v>45161</v>
      </c>
      <c r="C4303" t="s">
        <v>604</v>
      </c>
      <c r="D4303" t="s">
        <v>605</v>
      </c>
      <c r="E4303" t="s">
        <v>27</v>
      </c>
      <c r="F4303" t="s">
        <v>52</v>
      </c>
      <c r="G4303" t="s">
        <v>937</v>
      </c>
      <c r="H4303">
        <v>3</v>
      </c>
      <c r="I4303">
        <v>647.29999999999995</v>
      </c>
      <c r="J4303">
        <v>0.05</v>
      </c>
      <c r="K4303">
        <v>1844.8</v>
      </c>
      <c r="L4303">
        <v>149.94</v>
      </c>
      <c r="M4303">
        <f t="shared" si="203"/>
        <v>1844.8049999999998</v>
      </c>
      <c r="N4303" t="str">
        <f t="shared" si="201"/>
        <v>Q3</v>
      </c>
      <c r="O4303" s="2">
        <f t="shared" si="202"/>
        <v>8.1277103209019952</v>
      </c>
      <c r="P4303" t="str">
        <f>VLOOKUP(retail_sales_2023!C4303,customers!A:J,5,)</f>
        <v>Delhi</v>
      </c>
      <c r="Q4303" t="str">
        <f>VLOOKUP(C4303,customers!A:J,10,0)</f>
        <v>Premium</v>
      </c>
    </row>
    <row r="4304" spans="1:17" x14ac:dyDescent="0.3">
      <c r="A4304" t="s">
        <v>5395</v>
      </c>
      <c r="B4304" s="1">
        <v>45194</v>
      </c>
      <c r="C4304" t="s">
        <v>431</v>
      </c>
      <c r="D4304" t="s">
        <v>432</v>
      </c>
      <c r="E4304" t="s">
        <v>27</v>
      </c>
      <c r="F4304" t="s">
        <v>38</v>
      </c>
      <c r="G4304" t="s">
        <v>90</v>
      </c>
      <c r="H4304">
        <v>5</v>
      </c>
      <c r="I4304">
        <v>736.66</v>
      </c>
      <c r="J4304">
        <v>0.2</v>
      </c>
      <c r="K4304">
        <v>2946.64</v>
      </c>
      <c r="L4304">
        <v>1042.3699999999999</v>
      </c>
      <c r="M4304">
        <f t="shared" si="203"/>
        <v>2946.64</v>
      </c>
      <c r="N4304" t="str">
        <f t="shared" si="201"/>
        <v>Q3</v>
      </c>
      <c r="O4304" s="2">
        <f t="shared" si="202"/>
        <v>35.374867645861045</v>
      </c>
      <c r="P4304" t="str">
        <f>VLOOKUP(retail_sales_2023!C4304,customers!A:J,5,)</f>
        <v>Delhi</v>
      </c>
      <c r="Q4304" t="str">
        <f>VLOOKUP(C4304,customers!A:J,10,0)</f>
        <v>Regular</v>
      </c>
    </row>
    <row r="4305" spans="1:17" x14ac:dyDescent="0.3">
      <c r="A4305" t="s">
        <v>5396</v>
      </c>
      <c r="B4305" s="1">
        <v>44935</v>
      </c>
      <c r="C4305" t="s">
        <v>986</v>
      </c>
      <c r="D4305" t="s">
        <v>987</v>
      </c>
      <c r="E4305" t="s">
        <v>15</v>
      </c>
      <c r="F4305" t="s">
        <v>38</v>
      </c>
      <c r="G4305" t="s">
        <v>90</v>
      </c>
      <c r="H4305">
        <v>1</v>
      </c>
      <c r="I4305">
        <v>3981.38</v>
      </c>
      <c r="J4305">
        <v>0</v>
      </c>
      <c r="K4305">
        <v>3981.38</v>
      </c>
      <c r="L4305">
        <v>1055.44</v>
      </c>
      <c r="M4305">
        <f t="shared" si="203"/>
        <v>3981.38</v>
      </c>
      <c r="N4305" t="str">
        <f t="shared" si="201"/>
        <v>Q1</v>
      </c>
      <c r="O4305" s="2">
        <f t="shared" si="202"/>
        <v>26.509401262878701</v>
      </c>
      <c r="P4305" t="str">
        <f>VLOOKUP(retail_sales_2023!C4305,customers!A:J,5,)</f>
        <v>Chennai</v>
      </c>
      <c r="Q4305" t="str">
        <f>VLOOKUP(C4305,customers!A:J,10,0)</f>
        <v>Occasional</v>
      </c>
    </row>
    <row r="4306" spans="1:17" x14ac:dyDescent="0.3">
      <c r="A4306" t="s">
        <v>5397</v>
      </c>
      <c r="B4306" s="1">
        <v>45277</v>
      </c>
      <c r="C4306" t="s">
        <v>913</v>
      </c>
      <c r="D4306" t="s">
        <v>914</v>
      </c>
      <c r="E4306" t="s">
        <v>33</v>
      </c>
      <c r="F4306" t="s">
        <v>16</v>
      </c>
      <c r="G4306" t="s">
        <v>171</v>
      </c>
      <c r="H4306">
        <v>5</v>
      </c>
      <c r="I4306">
        <v>716.87</v>
      </c>
      <c r="J4306">
        <v>0</v>
      </c>
      <c r="K4306">
        <v>3584.35</v>
      </c>
      <c r="L4306">
        <v>926.22</v>
      </c>
      <c r="M4306">
        <f t="shared" si="203"/>
        <v>3584.35</v>
      </c>
      <c r="N4306" t="str">
        <f t="shared" si="201"/>
        <v>Q4</v>
      </c>
      <c r="O4306" s="2">
        <f t="shared" si="202"/>
        <v>25.840668461506272</v>
      </c>
      <c r="P4306" t="str">
        <f>VLOOKUP(retail_sales_2023!C4306,customers!A:J,5,)</f>
        <v>Ahmedabad</v>
      </c>
      <c r="Q4306" t="str">
        <f>VLOOKUP(C4306,customers!A:J,10,0)</f>
        <v>Premium</v>
      </c>
    </row>
    <row r="4307" spans="1:17" x14ac:dyDescent="0.3">
      <c r="A4307" t="s">
        <v>5398</v>
      </c>
      <c r="B4307" s="1">
        <v>45073</v>
      </c>
      <c r="C4307" t="s">
        <v>368</v>
      </c>
      <c r="D4307" t="s">
        <v>369</v>
      </c>
      <c r="E4307" t="s">
        <v>21</v>
      </c>
      <c r="F4307" t="s">
        <v>43</v>
      </c>
      <c r="G4307" t="s">
        <v>121</v>
      </c>
      <c r="H4307">
        <v>1</v>
      </c>
      <c r="I4307">
        <v>14692.03</v>
      </c>
      <c r="J4307">
        <v>0</v>
      </c>
      <c r="K4307">
        <v>14692.03</v>
      </c>
      <c r="L4307">
        <v>1296.82</v>
      </c>
      <c r="M4307">
        <f t="shared" si="203"/>
        <v>14692.03</v>
      </c>
      <c r="N4307" t="str">
        <f t="shared" si="201"/>
        <v>Q2</v>
      </c>
      <c r="O4307" s="2">
        <f t="shared" si="202"/>
        <v>8.8266903892790847</v>
      </c>
      <c r="P4307" t="str">
        <f>VLOOKUP(retail_sales_2023!C4307,customers!A:J,5,)</f>
        <v>Kolkata</v>
      </c>
      <c r="Q4307" t="str">
        <f>VLOOKUP(C4307,customers!A:J,10,0)</f>
        <v>Occasional</v>
      </c>
    </row>
    <row r="4308" spans="1:17" x14ac:dyDescent="0.3">
      <c r="A4308" t="s">
        <v>5399</v>
      </c>
      <c r="B4308" s="1">
        <v>45183</v>
      </c>
      <c r="C4308" t="s">
        <v>115</v>
      </c>
      <c r="D4308" t="s">
        <v>116</v>
      </c>
      <c r="E4308" t="s">
        <v>15</v>
      </c>
      <c r="F4308" t="s">
        <v>81</v>
      </c>
      <c r="G4308" t="s">
        <v>82</v>
      </c>
      <c r="H4308">
        <v>1</v>
      </c>
      <c r="I4308">
        <v>2233.02</v>
      </c>
      <c r="J4308">
        <v>0.15</v>
      </c>
      <c r="K4308">
        <v>1898.07</v>
      </c>
      <c r="L4308">
        <v>556.91</v>
      </c>
      <c r="M4308">
        <f t="shared" si="203"/>
        <v>1898.067</v>
      </c>
      <c r="N4308" t="str">
        <f t="shared" si="201"/>
        <v>Q3</v>
      </c>
      <c r="O4308" s="2">
        <f t="shared" si="202"/>
        <v>29.340856765029738</v>
      </c>
      <c r="P4308" t="str">
        <f>VLOOKUP(retail_sales_2023!C4308,customers!A:J,5,)</f>
        <v>Coimbatore</v>
      </c>
      <c r="Q4308" t="str">
        <f>VLOOKUP(C4308,customers!A:J,10,0)</f>
        <v>Regular</v>
      </c>
    </row>
    <row r="4309" spans="1:17" x14ac:dyDescent="0.3">
      <c r="A4309" t="s">
        <v>5400</v>
      </c>
      <c r="B4309" s="1">
        <v>45018</v>
      </c>
      <c r="C4309" t="s">
        <v>278</v>
      </c>
      <c r="D4309" t="s">
        <v>279</v>
      </c>
      <c r="E4309" t="s">
        <v>33</v>
      </c>
      <c r="F4309" t="s">
        <v>22</v>
      </c>
      <c r="G4309" t="s">
        <v>315</v>
      </c>
      <c r="H4309">
        <v>4</v>
      </c>
      <c r="I4309">
        <v>42646.23</v>
      </c>
      <c r="J4309">
        <v>0.2</v>
      </c>
      <c r="K4309">
        <v>136467.94</v>
      </c>
      <c r="L4309">
        <v>40209.160000000003</v>
      </c>
      <c r="M4309">
        <f t="shared" si="203"/>
        <v>136467.93600000002</v>
      </c>
      <c r="N4309" t="str">
        <f t="shared" si="201"/>
        <v>Q2</v>
      </c>
      <c r="O4309" s="2">
        <f t="shared" si="202"/>
        <v>29.464180378189926</v>
      </c>
      <c r="P4309" t="str">
        <f>VLOOKUP(retail_sales_2023!C4309,customers!A:J,5,)</f>
        <v>Pune</v>
      </c>
      <c r="Q4309" t="str">
        <f>VLOOKUP(C4309,customers!A:J,10,0)</f>
        <v>Premium</v>
      </c>
    </row>
    <row r="4310" spans="1:17" x14ac:dyDescent="0.3">
      <c r="A4310" t="s">
        <v>5401</v>
      </c>
      <c r="B4310" s="1">
        <v>44959</v>
      </c>
      <c r="C4310" t="s">
        <v>354</v>
      </c>
      <c r="D4310" t="s">
        <v>355</v>
      </c>
      <c r="E4310" t="s">
        <v>21</v>
      </c>
      <c r="F4310" t="s">
        <v>81</v>
      </c>
      <c r="G4310" t="s">
        <v>370</v>
      </c>
      <c r="H4310">
        <v>4</v>
      </c>
      <c r="I4310">
        <v>1000.05</v>
      </c>
      <c r="J4310">
        <v>0.15</v>
      </c>
      <c r="K4310">
        <v>3400.17</v>
      </c>
      <c r="L4310">
        <v>1143.3800000000001</v>
      </c>
      <c r="M4310">
        <f t="shared" si="203"/>
        <v>3400.1699999999996</v>
      </c>
      <c r="N4310" t="str">
        <f t="shared" si="201"/>
        <v>Q1</v>
      </c>
      <c r="O4310" s="2">
        <f t="shared" si="202"/>
        <v>33.627142172303152</v>
      </c>
      <c r="P4310" t="str">
        <f>VLOOKUP(retail_sales_2023!C4310,customers!A:J,5,)</f>
        <v>Ranchi</v>
      </c>
      <c r="Q4310" t="str">
        <f>VLOOKUP(C4310,customers!A:J,10,0)</f>
        <v>Premium</v>
      </c>
    </row>
    <row r="4311" spans="1:17" x14ac:dyDescent="0.3">
      <c r="A4311" t="s">
        <v>5402</v>
      </c>
      <c r="B4311" s="1">
        <v>45084</v>
      </c>
      <c r="C4311" t="s">
        <v>1585</v>
      </c>
      <c r="D4311" t="s">
        <v>1586</v>
      </c>
      <c r="E4311" t="s">
        <v>15</v>
      </c>
      <c r="F4311" t="s">
        <v>52</v>
      </c>
      <c r="G4311" t="s">
        <v>69</v>
      </c>
      <c r="H4311">
        <v>2</v>
      </c>
      <c r="I4311">
        <v>374.91</v>
      </c>
      <c r="J4311">
        <v>0.15</v>
      </c>
      <c r="K4311">
        <v>637.35</v>
      </c>
      <c r="L4311">
        <v>58.16</v>
      </c>
      <c r="M4311">
        <f t="shared" si="203"/>
        <v>637.34699999999998</v>
      </c>
      <c r="N4311" t="str">
        <f t="shared" si="201"/>
        <v>Q2</v>
      </c>
      <c r="O4311" s="2">
        <f t="shared" si="202"/>
        <v>9.1252843806385808</v>
      </c>
      <c r="P4311" t="str">
        <f>VLOOKUP(retail_sales_2023!C4311,customers!A:J,5,)</f>
        <v>Coimbatore</v>
      </c>
      <c r="Q4311" t="str">
        <f>VLOOKUP(C4311,customers!A:J,10,0)</f>
        <v>Premium</v>
      </c>
    </row>
    <row r="4312" spans="1:17" x14ac:dyDescent="0.3">
      <c r="A4312" t="s">
        <v>5403</v>
      </c>
      <c r="B4312" s="1">
        <v>45073</v>
      </c>
      <c r="C4312" t="s">
        <v>13</v>
      </c>
      <c r="D4312" t="s">
        <v>13093</v>
      </c>
      <c r="E4312" t="s">
        <v>15</v>
      </c>
      <c r="F4312" t="s">
        <v>52</v>
      </c>
      <c r="G4312" t="s">
        <v>169</v>
      </c>
      <c r="H4312">
        <v>8</v>
      </c>
      <c r="I4312">
        <v>797.55</v>
      </c>
      <c r="J4312">
        <v>0.1</v>
      </c>
      <c r="K4312">
        <v>5742.36</v>
      </c>
      <c r="L4312">
        <v>428.76</v>
      </c>
      <c r="M4312">
        <f t="shared" si="203"/>
        <v>5742.36</v>
      </c>
      <c r="N4312" t="str">
        <f t="shared" si="201"/>
        <v>Q2</v>
      </c>
      <c r="O4312" s="2">
        <f t="shared" si="202"/>
        <v>7.4666165130712807</v>
      </c>
      <c r="P4312" t="str">
        <f>VLOOKUP(retail_sales_2023!C4312,customers!A:J,5,)</f>
        <v>Kochi</v>
      </c>
      <c r="Q4312" t="str">
        <f>VLOOKUP(C4312,customers!A:J,10,0)</f>
        <v>Regular</v>
      </c>
    </row>
    <row r="4313" spans="1:17" x14ac:dyDescent="0.3">
      <c r="A4313" t="s">
        <v>5404</v>
      </c>
      <c r="B4313" s="1">
        <v>45014</v>
      </c>
      <c r="C4313" t="s">
        <v>601</v>
      </c>
      <c r="D4313" t="s">
        <v>602</v>
      </c>
      <c r="E4313" t="s">
        <v>15</v>
      </c>
      <c r="F4313" t="s">
        <v>28</v>
      </c>
      <c r="G4313" t="s">
        <v>97</v>
      </c>
      <c r="H4313">
        <v>1</v>
      </c>
      <c r="I4313">
        <v>4757.95</v>
      </c>
      <c r="J4313">
        <v>0.05</v>
      </c>
      <c r="K4313">
        <v>4520.05</v>
      </c>
      <c r="L4313">
        <v>789.69</v>
      </c>
      <c r="M4313">
        <f t="shared" si="203"/>
        <v>4520.0524999999998</v>
      </c>
      <c r="N4313" t="str">
        <f t="shared" si="201"/>
        <v>Q1</v>
      </c>
      <c r="O4313" s="2">
        <f t="shared" si="202"/>
        <v>17.470824437782767</v>
      </c>
      <c r="P4313" t="str">
        <f>VLOOKUP(retail_sales_2023!C4313,customers!A:J,5,)</f>
        <v>Bengaluru</v>
      </c>
      <c r="Q4313" t="str">
        <f>VLOOKUP(C4313,customers!A:J,10,0)</f>
        <v>Regular</v>
      </c>
    </row>
    <row r="4314" spans="1:17" x14ac:dyDescent="0.3">
      <c r="A4314" t="s">
        <v>5405</v>
      </c>
      <c r="B4314" s="1">
        <v>44959</v>
      </c>
      <c r="C4314" t="s">
        <v>1547</v>
      </c>
      <c r="D4314" t="s">
        <v>1548</v>
      </c>
      <c r="E4314" t="s">
        <v>21</v>
      </c>
      <c r="F4314" t="s">
        <v>81</v>
      </c>
      <c r="G4314" t="s">
        <v>239</v>
      </c>
      <c r="H4314">
        <v>2</v>
      </c>
      <c r="I4314">
        <v>4961.9399999999996</v>
      </c>
      <c r="J4314">
        <v>0.25</v>
      </c>
      <c r="K4314">
        <v>7442.91</v>
      </c>
      <c r="L4314">
        <v>-764.86</v>
      </c>
      <c r="M4314">
        <f t="shared" si="203"/>
        <v>7442.91</v>
      </c>
      <c r="N4314" t="str">
        <f t="shared" si="201"/>
        <v>Q1</v>
      </c>
      <c r="O4314" s="2">
        <f t="shared" si="202"/>
        <v>-10.276356962532128</v>
      </c>
      <c r="P4314" t="str">
        <f>VLOOKUP(retail_sales_2023!C4314,customers!A:J,5,)</f>
        <v>Kolkata</v>
      </c>
      <c r="Q4314" t="str">
        <f>VLOOKUP(C4314,customers!A:J,10,0)</f>
        <v>Regular</v>
      </c>
    </row>
    <row r="4315" spans="1:17" x14ac:dyDescent="0.3">
      <c r="A4315" t="s">
        <v>5406</v>
      </c>
      <c r="B4315" s="1">
        <v>45281</v>
      </c>
      <c r="C4315" t="s">
        <v>388</v>
      </c>
      <c r="D4315" t="s">
        <v>1930</v>
      </c>
      <c r="E4315" t="s">
        <v>21</v>
      </c>
      <c r="F4315" t="s">
        <v>81</v>
      </c>
      <c r="G4315" t="s">
        <v>158</v>
      </c>
      <c r="H4315">
        <v>3</v>
      </c>
      <c r="I4315">
        <v>1827.47</v>
      </c>
      <c r="J4315">
        <v>0</v>
      </c>
      <c r="K4315">
        <v>5482.41</v>
      </c>
      <c r="L4315">
        <v>1304.1300000000001</v>
      </c>
      <c r="M4315">
        <f t="shared" si="203"/>
        <v>5482.41</v>
      </c>
      <c r="N4315" t="str">
        <f t="shared" si="201"/>
        <v>Q4</v>
      </c>
      <c r="O4315" s="2">
        <f t="shared" si="202"/>
        <v>23.787531395864232</v>
      </c>
      <c r="P4315" t="str">
        <f>VLOOKUP(retail_sales_2023!C4315,customers!A:J,5,)</f>
        <v>Patna</v>
      </c>
      <c r="Q4315" t="str">
        <f>VLOOKUP(C4315,customers!A:J,10,0)</f>
        <v>Premium</v>
      </c>
    </row>
    <row r="4316" spans="1:17" x14ac:dyDescent="0.3">
      <c r="A4316" t="s">
        <v>5407</v>
      </c>
      <c r="B4316" s="1">
        <v>45195</v>
      </c>
      <c r="C4316" t="s">
        <v>123</v>
      </c>
      <c r="D4316" t="s">
        <v>124</v>
      </c>
      <c r="E4316" t="s">
        <v>33</v>
      </c>
      <c r="F4316" t="s">
        <v>28</v>
      </c>
      <c r="G4316" t="s">
        <v>280</v>
      </c>
      <c r="H4316">
        <v>3</v>
      </c>
      <c r="I4316">
        <v>4121.7700000000004</v>
      </c>
      <c r="J4316">
        <v>0</v>
      </c>
      <c r="K4316">
        <v>12365.31</v>
      </c>
      <c r="L4316">
        <v>3240.3</v>
      </c>
      <c r="M4316">
        <f t="shared" si="203"/>
        <v>12365.310000000001</v>
      </c>
      <c r="N4316" t="str">
        <f t="shared" si="201"/>
        <v>Q3</v>
      </c>
      <c r="O4316" s="2">
        <f t="shared" si="202"/>
        <v>26.20476154661711</v>
      </c>
      <c r="P4316" t="str">
        <f>VLOOKUP(retail_sales_2023!C4316,customers!A:J,5,)</f>
        <v>Surat</v>
      </c>
      <c r="Q4316" t="str">
        <f>VLOOKUP(C4316,customers!A:J,10,0)</f>
        <v>Premium</v>
      </c>
    </row>
    <row r="4317" spans="1:17" x14ac:dyDescent="0.3">
      <c r="A4317" t="s">
        <v>5408</v>
      </c>
      <c r="B4317" s="1">
        <v>45171</v>
      </c>
      <c r="C4317" t="s">
        <v>1255</v>
      </c>
      <c r="D4317" t="s">
        <v>1256</v>
      </c>
      <c r="E4317" t="s">
        <v>27</v>
      </c>
      <c r="F4317" t="s">
        <v>43</v>
      </c>
      <c r="G4317" t="s">
        <v>178</v>
      </c>
      <c r="H4317">
        <v>3</v>
      </c>
      <c r="I4317">
        <v>69025.440000000002</v>
      </c>
      <c r="J4317">
        <v>0.05</v>
      </c>
      <c r="K4317">
        <v>196722.5</v>
      </c>
      <c r="L4317">
        <v>29903.43</v>
      </c>
      <c r="M4317">
        <f t="shared" si="203"/>
        <v>196722.50399999999</v>
      </c>
      <c r="N4317" t="str">
        <f t="shared" si="201"/>
        <v>Q3</v>
      </c>
      <c r="O4317" s="2">
        <f t="shared" si="202"/>
        <v>15.200818411722098</v>
      </c>
      <c r="P4317" t="str">
        <f>VLOOKUP(retail_sales_2023!C4317,customers!A:J,5,)</f>
        <v>Chandigarh</v>
      </c>
      <c r="Q4317" t="str">
        <f>VLOOKUP(C4317,customers!A:J,10,0)</f>
        <v>Regular</v>
      </c>
    </row>
    <row r="4318" spans="1:17" x14ac:dyDescent="0.3">
      <c r="A4318" t="s">
        <v>5409</v>
      </c>
      <c r="B4318" s="1">
        <v>45120</v>
      </c>
      <c r="C4318" t="s">
        <v>2569</v>
      </c>
      <c r="D4318" t="s">
        <v>2570</v>
      </c>
      <c r="E4318" t="s">
        <v>15</v>
      </c>
      <c r="F4318" t="s">
        <v>81</v>
      </c>
      <c r="G4318" t="s">
        <v>264</v>
      </c>
      <c r="H4318">
        <v>4</v>
      </c>
      <c r="I4318">
        <v>2632.85</v>
      </c>
      <c r="J4318">
        <v>0.05</v>
      </c>
      <c r="K4318">
        <v>10004.83</v>
      </c>
      <c r="L4318">
        <v>3168.01</v>
      </c>
      <c r="M4318">
        <f t="shared" si="203"/>
        <v>10004.83</v>
      </c>
      <c r="N4318" t="str">
        <f t="shared" si="201"/>
        <v>Q3</v>
      </c>
      <c r="O4318" s="2">
        <f t="shared" si="202"/>
        <v>31.66480589875091</v>
      </c>
      <c r="P4318" t="str">
        <f>VLOOKUP(retail_sales_2023!C4318,customers!A:J,5,)</f>
        <v>Hyderabad</v>
      </c>
      <c r="Q4318" t="str">
        <f>VLOOKUP(C4318,customers!A:J,10,0)</f>
        <v>Premium</v>
      </c>
    </row>
    <row r="4319" spans="1:17" x14ac:dyDescent="0.3">
      <c r="A4319" t="s">
        <v>5410</v>
      </c>
      <c r="B4319" s="1">
        <v>45264</v>
      </c>
      <c r="C4319" t="s">
        <v>397</v>
      </c>
      <c r="D4319" t="s">
        <v>398</v>
      </c>
      <c r="E4319" t="s">
        <v>21</v>
      </c>
      <c r="F4319" t="s">
        <v>43</v>
      </c>
      <c r="G4319" t="s">
        <v>178</v>
      </c>
      <c r="H4319">
        <v>2</v>
      </c>
      <c r="I4319">
        <v>11501.8</v>
      </c>
      <c r="J4319">
        <v>0.05</v>
      </c>
      <c r="K4319">
        <v>21853.42</v>
      </c>
      <c r="L4319">
        <v>3062.28</v>
      </c>
      <c r="M4319">
        <f t="shared" si="203"/>
        <v>21853.42</v>
      </c>
      <c r="N4319" t="str">
        <f t="shared" si="201"/>
        <v>Q4</v>
      </c>
      <c r="O4319" s="2">
        <f t="shared" si="202"/>
        <v>14.01281813098362</v>
      </c>
      <c r="P4319" t="str">
        <f>VLOOKUP(retail_sales_2023!C4319,customers!A:J,5,)</f>
        <v>Patna</v>
      </c>
      <c r="Q4319" t="str">
        <f>VLOOKUP(C4319,customers!A:J,10,0)</f>
        <v>Premium</v>
      </c>
    </row>
    <row r="4320" spans="1:17" x14ac:dyDescent="0.3">
      <c r="A4320" t="s">
        <v>5411</v>
      </c>
      <c r="B4320" s="1">
        <v>45238</v>
      </c>
      <c r="C4320" t="s">
        <v>1671</v>
      </c>
      <c r="D4320" t="s">
        <v>1672</v>
      </c>
      <c r="E4320" t="s">
        <v>15</v>
      </c>
      <c r="F4320" t="s">
        <v>38</v>
      </c>
      <c r="G4320" t="s">
        <v>77</v>
      </c>
      <c r="H4320">
        <v>4</v>
      </c>
      <c r="I4320">
        <v>3351.15</v>
      </c>
      <c r="J4320">
        <v>0</v>
      </c>
      <c r="K4320">
        <v>13404.6</v>
      </c>
      <c r="L4320">
        <v>3919.13</v>
      </c>
      <c r="M4320">
        <f t="shared" si="203"/>
        <v>13404.6</v>
      </c>
      <c r="N4320" t="str">
        <f t="shared" si="201"/>
        <v>Q4</v>
      </c>
      <c r="O4320" s="2">
        <f t="shared" si="202"/>
        <v>29.237202154484283</v>
      </c>
      <c r="P4320" t="str">
        <f>VLOOKUP(retail_sales_2023!C4320,customers!A:J,5,)</f>
        <v>Hyderabad</v>
      </c>
      <c r="Q4320" t="str">
        <f>VLOOKUP(C4320,customers!A:J,10,0)</f>
        <v>Occasional</v>
      </c>
    </row>
    <row r="4321" spans="1:17" x14ac:dyDescent="0.3">
      <c r="A4321" t="s">
        <v>5412</v>
      </c>
      <c r="B4321" s="1">
        <v>44955</v>
      </c>
      <c r="C4321" t="s">
        <v>564</v>
      </c>
      <c r="D4321" t="s">
        <v>565</v>
      </c>
      <c r="E4321" t="s">
        <v>27</v>
      </c>
      <c r="F4321" t="s">
        <v>16</v>
      </c>
      <c r="G4321" t="s">
        <v>898</v>
      </c>
      <c r="H4321">
        <v>5</v>
      </c>
      <c r="I4321">
        <v>596.84</v>
      </c>
      <c r="J4321">
        <v>0.25</v>
      </c>
      <c r="K4321">
        <v>2238.15</v>
      </c>
      <c r="L4321">
        <v>862.02</v>
      </c>
      <c r="M4321">
        <f t="shared" si="203"/>
        <v>2238.15</v>
      </c>
      <c r="N4321" t="str">
        <f t="shared" si="201"/>
        <v>Q1</v>
      </c>
      <c r="O4321" s="2">
        <f t="shared" si="202"/>
        <v>38.514844849540914</v>
      </c>
      <c r="P4321" t="str">
        <f>VLOOKUP(retail_sales_2023!C4321,customers!A:J,5,)</f>
        <v>Lucknow</v>
      </c>
      <c r="Q4321" t="str">
        <f>VLOOKUP(C4321,customers!A:J,10,0)</f>
        <v>Premium</v>
      </c>
    </row>
    <row r="4322" spans="1:17" x14ac:dyDescent="0.3">
      <c r="A4322" t="s">
        <v>5413</v>
      </c>
      <c r="B4322" s="1">
        <v>45277</v>
      </c>
      <c r="C4322" t="s">
        <v>760</v>
      </c>
      <c r="D4322" t="s">
        <v>761</v>
      </c>
      <c r="E4322" t="s">
        <v>21</v>
      </c>
      <c r="F4322" t="s">
        <v>52</v>
      </c>
      <c r="G4322" t="s">
        <v>117</v>
      </c>
      <c r="H4322">
        <v>7</v>
      </c>
      <c r="I4322">
        <v>656.1</v>
      </c>
      <c r="J4322">
        <v>0.15</v>
      </c>
      <c r="K4322">
        <v>3903.79</v>
      </c>
      <c r="L4322">
        <v>335.95</v>
      </c>
      <c r="M4322">
        <f t="shared" si="203"/>
        <v>3903.7949999999996</v>
      </c>
      <c r="N4322" t="str">
        <f t="shared" si="201"/>
        <v>Q4</v>
      </c>
      <c r="O4322" s="2">
        <f t="shared" si="202"/>
        <v>8.6057395505393472</v>
      </c>
      <c r="P4322" t="str">
        <f>VLOOKUP(retail_sales_2023!C4322,customers!A:J,5,)</f>
        <v>Guwahati</v>
      </c>
      <c r="Q4322" t="str">
        <f>VLOOKUP(C4322,customers!A:J,10,0)</f>
        <v>Regular</v>
      </c>
    </row>
    <row r="4323" spans="1:17" x14ac:dyDescent="0.3">
      <c r="A4323" t="s">
        <v>5414</v>
      </c>
      <c r="B4323" s="1">
        <v>45027</v>
      </c>
      <c r="C4323" t="s">
        <v>294</v>
      </c>
      <c r="D4323" t="s">
        <v>295</v>
      </c>
      <c r="E4323" t="s">
        <v>21</v>
      </c>
      <c r="F4323" t="s">
        <v>43</v>
      </c>
      <c r="G4323" t="s">
        <v>178</v>
      </c>
      <c r="H4323">
        <v>5</v>
      </c>
      <c r="I4323">
        <v>61134.6</v>
      </c>
      <c r="J4323">
        <v>0.15</v>
      </c>
      <c r="K4323">
        <v>259822.05</v>
      </c>
      <c r="L4323">
        <v>22362.99</v>
      </c>
      <c r="M4323">
        <f t="shared" si="203"/>
        <v>259822.05</v>
      </c>
      <c r="N4323" t="str">
        <f t="shared" si="201"/>
        <v>Q2</v>
      </c>
      <c r="O4323" s="2">
        <f t="shared" si="202"/>
        <v>8.6070408573868171</v>
      </c>
      <c r="P4323" t="str">
        <f>VLOOKUP(retail_sales_2023!C4323,customers!A:J,5,)</f>
        <v>Patna</v>
      </c>
      <c r="Q4323" t="str">
        <f>VLOOKUP(C4323,customers!A:J,10,0)</f>
        <v>Occasional</v>
      </c>
    </row>
    <row r="4324" spans="1:17" x14ac:dyDescent="0.3">
      <c r="A4324" t="s">
        <v>5415</v>
      </c>
      <c r="B4324" s="1">
        <v>45268</v>
      </c>
      <c r="C4324" t="s">
        <v>644</v>
      </c>
      <c r="D4324" t="s">
        <v>645</v>
      </c>
      <c r="E4324" t="s">
        <v>15</v>
      </c>
      <c r="F4324" t="s">
        <v>81</v>
      </c>
      <c r="G4324" t="s">
        <v>333</v>
      </c>
      <c r="H4324">
        <v>1</v>
      </c>
      <c r="I4324">
        <v>770.73</v>
      </c>
      <c r="J4324">
        <v>0</v>
      </c>
      <c r="K4324">
        <v>770.73</v>
      </c>
      <c r="L4324">
        <v>233.64</v>
      </c>
      <c r="M4324">
        <f t="shared" si="203"/>
        <v>770.73</v>
      </c>
      <c r="N4324" t="str">
        <f t="shared" si="201"/>
        <v>Q4</v>
      </c>
      <c r="O4324" s="2">
        <f t="shared" si="202"/>
        <v>30.314117784438128</v>
      </c>
      <c r="P4324" t="str">
        <f>VLOOKUP(retail_sales_2023!C4324,customers!A:J,5,)</f>
        <v>Bengaluru</v>
      </c>
      <c r="Q4324" t="str">
        <f>VLOOKUP(C4324,customers!A:J,10,0)</f>
        <v>Regular</v>
      </c>
    </row>
    <row r="4325" spans="1:17" x14ac:dyDescent="0.3">
      <c r="A4325" t="s">
        <v>5416</v>
      </c>
      <c r="B4325" s="1">
        <v>45131</v>
      </c>
      <c r="C4325" t="s">
        <v>160</v>
      </c>
      <c r="D4325" t="s">
        <v>13093</v>
      </c>
      <c r="E4325" t="s">
        <v>21</v>
      </c>
      <c r="F4325" t="s">
        <v>81</v>
      </c>
      <c r="G4325" t="s">
        <v>158</v>
      </c>
      <c r="H4325">
        <v>4</v>
      </c>
      <c r="I4325">
        <v>3391.59</v>
      </c>
      <c r="J4325">
        <v>0</v>
      </c>
      <c r="K4325">
        <v>13566.36</v>
      </c>
      <c r="L4325">
        <v>4878.04</v>
      </c>
      <c r="M4325">
        <f t="shared" si="203"/>
        <v>13566.36</v>
      </c>
      <c r="N4325" t="str">
        <f t="shared" si="201"/>
        <v>Q3</v>
      </c>
      <c r="O4325" s="2">
        <f t="shared" si="202"/>
        <v>35.95688158061558</v>
      </c>
      <c r="P4325" t="str">
        <f>VLOOKUP(retail_sales_2023!C4325,customers!A:J,5,)</f>
        <v>Pune</v>
      </c>
      <c r="Q4325" t="str">
        <f>VLOOKUP(C4325,customers!A:J,10,0)</f>
        <v>Premium</v>
      </c>
    </row>
    <row r="4326" spans="1:17" x14ac:dyDescent="0.3">
      <c r="A4326" t="s">
        <v>5417</v>
      </c>
      <c r="B4326" s="1">
        <v>45166</v>
      </c>
      <c r="C4326" t="s">
        <v>1771</v>
      </c>
      <c r="D4326" t="s">
        <v>1772</v>
      </c>
      <c r="E4326" t="s">
        <v>33</v>
      </c>
      <c r="F4326" t="s">
        <v>38</v>
      </c>
      <c r="G4326" t="s">
        <v>77</v>
      </c>
      <c r="H4326">
        <v>5</v>
      </c>
      <c r="I4326">
        <v>905.69</v>
      </c>
      <c r="J4326">
        <v>0</v>
      </c>
      <c r="K4326">
        <v>4528.45</v>
      </c>
      <c r="L4326">
        <v>1648.28</v>
      </c>
      <c r="M4326">
        <f t="shared" si="203"/>
        <v>4528.4500000000007</v>
      </c>
      <c r="N4326" t="str">
        <f t="shared" si="201"/>
        <v>Q3</v>
      </c>
      <c r="O4326" s="2">
        <f t="shared" si="202"/>
        <v>36.398326138082567</v>
      </c>
      <c r="P4326" t="str">
        <f>VLOOKUP(retail_sales_2023!C4326,customers!A:J,5,)</f>
        <v>Ahmedabad</v>
      </c>
      <c r="Q4326" t="str">
        <f>VLOOKUP(C4326,customers!A:J,10,0)</f>
        <v>Premium</v>
      </c>
    </row>
    <row r="4327" spans="1:17" x14ac:dyDescent="0.3">
      <c r="A4327" t="s">
        <v>5418</v>
      </c>
      <c r="B4327" s="1">
        <v>44950</v>
      </c>
      <c r="C4327" t="s">
        <v>1872</v>
      </c>
      <c r="D4327" t="s">
        <v>1873</v>
      </c>
      <c r="E4327" t="s">
        <v>33</v>
      </c>
      <c r="F4327" t="s">
        <v>81</v>
      </c>
      <c r="G4327" t="s">
        <v>150</v>
      </c>
      <c r="H4327">
        <v>3</v>
      </c>
      <c r="I4327">
        <v>4728.43</v>
      </c>
      <c r="J4327">
        <v>0.05</v>
      </c>
      <c r="K4327">
        <v>13476.03</v>
      </c>
      <c r="L4327">
        <v>3869.68</v>
      </c>
      <c r="M4327">
        <f t="shared" si="203"/>
        <v>13476.0255</v>
      </c>
      <c r="N4327" t="str">
        <f t="shared" si="201"/>
        <v>Q1</v>
      </c>
      <c r="O4327" s="2">
        <f t="shared" si="202"/>
        <v>28.715281874558009</v>
      </c>
      <c r="P4327" t="str">
        <f>VLOOKUP(retail_sales_2023!C4327,customers!A:J,5,)</f>
        <v>Surat</v>
      </c>
      <c r="Q4327" t="str">
        <f>VLOOKUP(C4327,customers!A:J,10,0)</f>
        <v>Premium</v>
      </c>
    </row>
    <row r="4328" spans="1:17" x14ac:dyDescent="0.3">
      <c r="A4328" t="s">
        <v>5419</v>
      </c>
      <c r="B4328" s="1">
        <v>45290</v>
      </c>
      <c r="C4328" t="s">
        <v>428</v>
      </c>
      <c r="D4328" t="s">
        <v>429</v>
      </c>
      <c r="E4328" t="s">
        <v>21</v>
      </c>
      <c r="F4328" t="s">
        <v>81</v>
      </c>
      <c r="G4328" t="s">
        <v>333</v>
      </c>
      <c r="H4328">
        <v>4</v>
      </c>
      <c r="I4328">
        <v>622.01</v>
      </c>
      <c r="J4328">
        <v>0.25</v>
      </c>
      <c r="K4328">
        <v>1866.03</v>
      </c>
      <c r="L4328">
        <v>478.74</v>
      </c>
      <c r="M4328">
        <f t="shared" si="203"/>
        <v>1866.03</v>
      </c>
      <c r="N4328" t="str">
        <f t="shared" si="201"/>
        <v>Q4</v>
      </c>
      <c r="O4328" s="2">
        <f t="shared" si="202"/>
        <v>25.655536084628867</v>
      </c>
      <c r="P4328" t="str">
        <f>VLOOKUP(retail_sales_2023!C4328,customers!A:J,5,)</f>
        <v>Kolkata</v>
      </c>
      <c r="Q4328" t="str">
        <f>VLOOKUP(C4328,customers!A:J,10,0)</f>
        <v>Premium</v>
      </c>
    </row>
    <row r="4329" spans="1:17" x14ac:dyDescent="0.3">
      <c r="A4329" t="s">
        <v>5420</v>
      </c>
      <c r="B4329" s="1">
        <v>44977</v>
      </c>
      <c r="C4329" t="s">
        <v>103</v>
      </c>
      <c r="D4329" t="s">
        <v>104</v>
      </c>
      <c r="E4329" t="s">
        <v>15</v>
      </c>
      <c r="F4329" t="s">
        <v>16</v>
      </c>
      <c r="G4329" t="s">
        <v>192</v>
      </c>
      <c r="H4329">
        <v>2</v>
      </c>
      <c r="I4329">
        <v>485.53</v>
      </c>
      <c r="J4329">
        <v>0.2</v>
      </c>
      <c r="K4329">
        <v>776.85</v>
      </c>
      <c r="L4329">
        <v>310.52</v>
      </c>
      <c r="M4329">
        <f t="shared" si="203"/>
        <v>776.84799999999996</v>
      </c>
      <c r="N4329" t="str">
        <f t="shared" si="201"/>
        <v>Q1</v>
      </c>
      <c r="O4329" s="2">
        <f t="shared" si="202"/>
        <v>39.971680504601913</v>
      </c>
      <c r="P4329" t="str">
        <f>VLOOKUP(retail_sales_2023!C4329,customers!A:J,5,)</f>
        <v>Coimbatore</v>
      </c>
      <c r="Q4329" t="str">
        <f>VLOOKUP(C4329,customers!A:J,10,0)</f>
        <v>Regular</v>
      </c>
    </row>
    <row r="4330" spans="1:17" x14ac:dyDescent="0.3">
      <c r="A4330" t="s">
        <v>5421</v>
      </c>
      <c r="B4330" s="1">
        <v>45072</v>
      </c>
      <c r="C4330" t="s">
        <v>614</v>
      </c>
      <c r="D4330" t="s">
        <v>615</v>
      </c>
      <c r="E4330" t="s">
        <v>15</v>
      </c>
      <c r="F4330" t="s">
        <v>81</v>
      </c>
      <c r="G4330" t="s">
        <v>82</v>
      </c>
      <c r="H4330">
        <v>1</v>
      </c>
      <c r="I4330">
        <v>1794.06</v>
      </c>
      <c r="J4330">
        <v>0.15</v>
      </c>
      <c r="K4330">
        <v>1524.95</v>
      </c>
      <c r="L4330">
        <v>388.47</v>
      </c>
      <c r="M4330">
        <f t="shared" si="203"/>
        <v>1524.951</v>
      </c>
      <c r="N4330" t="str">
        <f t="shared" si="201"/>
        <v>Q2</v>
      </c>
      <c r="O4330" s="2">
        <f t="shared" si="202"/>
        <v>25.474277845175251</v>
      </c>
      <c r="P4330" t="str">
        <f>VLOOKUP(retail_sales_2023!C4330,customers!A:J,5,)</f>
        <v>Kochi</v>
      </c>
      <c r="Q4330" t="str">
        <f>VLOOKUP(C4330,customers!A:J,10,0)</f>
        <v>Regular</v>
      </c>
    </row>
    <row r="4331" spans="1:17" x14ac:dyDescent="0.3">
      <c r="A4331" t="s">
        <v>5422</v>
      </c>
      <c r="B4331" s="1">
        <v>44964</v>
      </c>
      <c r="C4331" t="s">
        <v>544</v>
      </c>
      <c r="D4331" t="s">
        <v>545</v>
      </c>
      <c r="E4331" t="s">
        <v>15</v>
      </c>
      <c r="F4331" t="s">
        <v>52</v>
      </c>
      <c r="G4331" t="s">
        <v>53</v>
      </c>
      <c r="H4331">
        <v>9</v>
      </c>
      <c r="I4331">
        <v>633.03</v>
      </c>
      <c r="J4331">
        <v>0.2</v>
      </c>
      <c r="K4331">
        <v>4557.82</v>
      </c>
      <c r="L4331">
        <v>461.31</v>
      </c>
      <c r="M4331">
        <f t="shared" si="203"/>
        <v>4557.8159999999998</v>
      </c>
      <c r="N4331" t="str">
        <f t="shared" si="201"/>
        <v>Q1</v>
      </c>
      <c r="O4331" s="2">
        <f t="shared" si="202"/>
        <v>10.121286053420278</v>
      </c>
      <c r="P4331" t="str">
        <f>VLOOKUP(retail_sales_2023!C4331,customers!A:J,5,)</f>
        <v>Bengaluru</v>
      </c>
      <c r="Q4331" t="str">
        <f>VLOOKUP(C4331,customers!A:J,10,0)</f>
        <v>Premium</v>
      </c>
    </row>
    <row r="4332" spans="1:17" x14ac:dyDescent="0.3">
      <c r="A4332" t="s">
        <v>5423</v>
      </c>
      <c r="B4332" s="1">
        <v>45111</v>
      </c>
      <c r="C4332" t="s">
        <v>107</v>
      </c>
      <c r="D4332" t="s">
        <v>108</v>
      </c>
      <c r="E4332" t="s">
        <v>15</v>
      </c>
      <c r="F4332" t="s">
        <v>52</v>
      </c>
      <c r="G4332" t="s">
        <v>937</v>
      </c>
      <c r="H4332">
        <v>10</v>
      </c>
      <c r="I4332">
        <v>77.06</v>
      </c>
      <c r="J4332">
        <v>0</v>
      </c>
      <c r="K4332">
        <v>770.6</v>
      </c>
      <c r="L4332">
        <v>58.24</v>
      </c>
      <c r="M4332">
        <f t="shared" si="203"/>
        <v>770.6</v>
      </c>
      <c r="N4332" t="str">
        <f t="shared" si="201"/>
        <v>Q3</v>
      </c>
      <c r="O4332" s="2">
        <f t="shared" si="202"/>
        <v>7.5577472099662604</v>
      </c>
      <c r="P4332" t="str">
        <f>VLOOKUP(retail_sales_2023!C4332,customers!A:J,5,)</f>
        <v>Chennai</v>
      </c>
      <c r="Q4332" t="str">
        <f>VLOOKUP(C4332,customers!A:J,10,0)</f>
        <v>Premium</v>
      </c>
    </row>
    <row r="4333" spans="1:17" x14ac:dyDescent="0.3">
      <c r="A4333" t="s">
        <v>5424</v>
      </c>
      <c r="B4333" s="1">
        <v>44941</v>
      </c>
      <c r="C4333" t="s">
        <v>1065</v>
      </c>
      <c r="D4333" t="s">
        <v>1066</v>
      </c>
      <c r="E4333" t="s">
        <v>15</v>
      </c>
      <c r="F4333" t="s">
        <v>16</v>
      </c>
      <c r="G4333" t="s">
        <v>356</v>
      </c>
      <c r="H4333">
        <v>4</v>
      </c>
      <c r="I4333">
        <v>619.41999999999996</v>
      </c>
      <c r="J4333">
        <v>0.05</v>
      </c>
      <c r="K4333">
        <v>2353.8000000000002</v>
      </c>
      <c r="L4333">
        <v>652.5</v>
      </c>
      <c r="M4333">
        <f t="shared" si="203"/>
        <v>2353.7959999999998</v>
      </c>
      <c r="N4333" t="str">
        <f t="shared" si="201"/>
        <v>Q1</v>
      </c>
      <c r="O4333" s="2">
        <f t="shared" si="202"/>
        <v>27.721131786897779</v>
      </c>
      <c r="P4333" t="str">
        <f>VLOOKUP(retail_sales_2023!C4333,customers!A:J,5,)</f>
        <v>Chennai</v>
      </c>
      <c r="Q4333" t="str">
        <f>VLOOKUP(C4333,customers!A:J,10,0)</f>
        <v>Premium</v>
      </c>
    </row>
    <row r="4334" spans="1:17" x14ac:dyDescent="0.3">
      <c r="A4334" t="s">
        <v>5425</v>
      </c>
      <c r="B4334" s="1">
        <v>44947</v>
      </c>
      <c r="C4334" t="s">
        <v>956</v>
      </c>
      <c r="D4334" t="s">
        <v>957</v>
      </c>
      <c r="E4334" t="s">
        <v>15</v>
      </c>
      <c r="F4334" t="s">
        <v>28</v>
      </c>
      <c r="G4334" t="s">
        <v>672</v>
      </c>
      <c r="H4334">
        <v>5</v>
      </c>
      <c r="I4334">
        <v>6780.74</v>
      </c>
      <c r="J4334">
        <v>0.1</v>
      </c>
      <c r="K4334">
        <v>30513.33</v>
      </c>
      <c r="L4334">
        <v>7597.63</v>
      </c>
      <c r="M4334">
        <f t="shared" si="203"/>
        <v>30513.329999999998</v>
      </c>
      <c r="N4334" t="str">
        <f t="shared" si="201"/>
        <v>Q1</v>
      </c>
      <c r="O4334" s="2">
        <f t="shared" si="202"/>
        <v>24.899380041444179</v>
      </c>
      <c r="P4334" t="str">
        <f>VLOOKUP(retail_sales_2023!C4334,customers!A:J,5,)</f>
        <v>Chennai</v>
      </c>
      <c r="Q4334" t="str">
        <f>VLOOKUP(C4334,customers!A:J,10,0)</f>
        <v>Premium</v>
      </c>
    </row>
    <row r="4335" spans="1:17" x14ac:dyDescent="0.3">
      <c r="A4335" t="s">
        <v>5426</v>
      </c>
      <c r="B4335" s="1">
        <v>45067</v>
      </c>
      <c r="C4335" t="s">
        <v>5047</v>
      </c>
      <c r="D4335" t="s">
        <v>5048</v>
      </c>
      <c r="E4335" t="s">
        <v>27</v>
      </c>
      <c r="F4335" t="s">
        <v>52</v>
      </c>
      <c r="G4335" t="s">
        <v>169</v>
      </c>
      <c r="H4335">
        <v>6</v>
      </c>
      <c r="I4335">
        <v>551.94000000000005</v>
      </c>
      <c r="J4335">
        <v>0</v>
      </c>
      <c r="K4335">
        <v>3311.64</v>
      </c>
      <c r="L4335">
        <v>198.4</v>
      </c>
      <c r="M4335">
        <f t="shared" si="203"/>
        <v>3311.6400000000003</v>
      </c>
      <c r="N4335" t="str">
        <f t="shared" si="201"/>
        <v>Q2</v>
      </c>
      <c r="O4335" s="2">
        <f t="shared" si="202"/>
        <v>5.9909893587467238</v>
      </c>
      <c r="P4335" t="str">
        <f>VLOOKUP(retail_sales_2023!C4335,customers!A:J,5,)</f>
        <v>Lucknow</v>
      </c>
      <c r="Q4335" t="str">
        <f>VLOOKUP(C4335,customers!A:J,10,0)</f>
        <v>Premium</v>
      </c>
    </row>
    <row r="4336" spans="1:17" x14ac:dyDescent="0.3">
      <c r="A4336" t="s">
        <v>5427</v>
      </c>
      <c r="B4336" s="1">
        <v>45236</v>
      </c>
      <c r="C4336" t="s">
        <v>1543</v>
      </c>
      <c r="D4336" t="s">
        <v>1544</v>
      </c>
      <c r="E4336" t="s">
        <v>33</v>
      </c>
      <c r="F4336" t="s">
        <v>22</v>
      </c>
      <c r="G4336" t="s">
        <v>34</v>
      </c>
      <c r="H4336">
        <v>5</v>
      </c>
      <c r="I4336">
        <v>18158.509999999998</v>
      </c>
      <c r="J4336">
        <v>0.3</v>
      </c>
      <c r="K4336">
        <v>63554.78</v>
      </c>
      <c r="L4336">
        <v>20513.43</v>
      </c>
      <c r="M4336">
        <f t="shared" si="203"/>
        <v>63554.784999999989</v>
      </c>
      <c r="N4336" t="str">
        <f t="shared" si="201"/>
        <v>Q4</v>
      </c>
      <c r="O4336" s="2">
        <f t="shared" si="202"/>
        <v>32.276769741001388</v>
      </c>
      <c r="P4336" t="str">
        <f>VLOOKUP(retail_sales_2023!C4336,customers!A:J,5,)</f>
        <v>Ahmedabad</v>
      </c>
      <c r="Q4336" t="str">
        <f>VLOOKUP(C4336,customers!A:J,10,0)</f>
        <v>Regular</v>
      </c>
    </row>
    <row r="4337" spans="1:17" x14ac:dyDescent="0.3">
      <c r="A4337" t="s">
        <v>5428</v>
      </c>
      <c r="B4337" s="1">
        <v>44982</v>
      </c>
      <c r="C4337" t="s">
        <v>1135</v>
      </c>
      <c r="D4337" t="s">
        <v>1136</v>
      </c>
      <c r="E4337" t="s">
        <v>33</v>
      </c>
      <c r="F4337" t="s">
        <v>22</v>
      </c>
      <c r="G4337" t="s">
        <v>196</v>
      </c>
      <c r="H4337">
        <v>5</v>
      </c>
      <c r="I4337">
        <v>8084.52</v>
      </c>
      <c r="J4337">
        <v>0</v>
      </c>
      <c r="K4337">
        <v>40422.6</v>
      </c>
      <c r="L4337">
        <v>12996.6</v>
      </c>
      <c r="M4337">
        <f t="shared" si="203"/>
        <v>40422.600000000006</v>
      </c>
      <c r="N4337" t="str">
        <f t="shared" si="201"/>
        <v>Q1</v>
      </c>
      <c r="O4337" s="2">
        <f t="shared" si="202"/>
        <v>32.151816063291328</v>
      </c>
      <c r="P4337" t="str">
        <f>VLOOKUP(retail_sales_2023!C4337,customers!A:J,5,)</f>
        <v>Ahmedabad</v>
      </c>
      <c r="Q4337" t="str">
        <f>VLOOKUP(C4337,customers!A:J,10,0)</f>
        <v>Premium</v>
      </c>
    </row>
    <row r="4338" spans="1:17" x14ac:dyDescent="0.3">
      <c r="A4338" t="s">
        <v>5429</v>
      </c>
      <c r="B4338" s="1">
        <v>45010</v>
      </c>
      <c r="C4338" t="s">
        <v>1629</v>
      </c>
      <c r="D4338" t="s">
        <v>1630</v>
      </c>
      <c r="E4338" t="s">
        <v>15</v>
      </c>
      <c r="F4338" t="s">
        <v>52</v>
      </c>
      <c r="G4338" t="s">
        <v>169</v>
      </c>
      <c r="H4338">
        <v>3</v>
      </c>
      <c r="I4338">
        <v>149.02000000000001</v>
      </c>
      <c r="J4338">
        <v>0.05</v>
      </c>
      <c r="K4338">
        <v>424.71</v>
      </c>
      <c r="L4338">
        <v>36.979999999999997</v>
      </c>
      <c r="M4338">
        <f t="shared" si="203"/>
        <v>424.70700000000005</v>
      </c>
      <c r="N4338" t="str">
        <f t="shared" si="201"/>
        <v>Q1</v>
      </c>
      <c r="O4338" s="2">
        <f t="shared" si="202"/>
        <v>8.7071177980268875</v>
      </c>
      <c r="P4338" t="str">
        <f>VLOOKUP(retail_sales_2023!C4338,customers!A:J,5,)</f>
        <v>Chennai</v>
      </c>
      <c r="Q4338" t="str">
        <f>VLOOKUP(C4338,customers!A:J,10,0)</f>
        <v>Premium</v>
      </c>
    </row>
    <row r="4339" spans="1:17" x14ac:dyDescent="0.3">
      <c r="A4339" t="s">
        <v>5430</v>
      </c>
      <c r="B4339" s="1">
        <v>45061</v>
      </c>
      <c r="C4339" t="s">
        <v>434</v>
      </c>
      <c r="D4339" t="s">
        <v>435</v>
      </c>
      <c r="E4339" t="s">
        <v>33</v>
      </c>
      <c r="F4339" t="s">
        <v>38</v>
      </c>
      <c r="G4339" t="s">
        <v>456</v>
      </c>
      <c r="H4339">
        <v>1</v>
      </c>
      <c r="I4339">
        <v>1827.64</v>
      </c>
      <c r="J4339">
        <v>0</v>
      </c>
      <c r="K4339">
        <v>1827.64</v>
      </c>
      <c r="L4339">
        <v>536.24</v>
      </c>
      <c r="M4339">
        <f t="shared" si="203"/>
        <v>1827.64</v>
      </c>
      <c r="N4339" t="str">
        <f t="shared" si="201"/>
        <v>Q2</v>
      </c>
      <c r="O4339" s="2">
        <f t="shared" si="202"/>
        <v>29.340570353023569</v>
      </c>
      <c r="P4339" t="str">
        <f>VLOOKUP(retail_sales_2023!C4339,customers!A:J,5,)</f>
        <v>Mumbai</v>
      </c>
      <c r="Q4339" t="str">
        <f>VLOOKUP(C4339,customers!A:J,10,0)</f>
        <v>Premium</v>
      </c>
    </row>
    <row r="4340" spans="1:17" x14ac:dyDescent="0.3">
      <c r="A4340" t="s">
        <v>5431</v>
      </c>
      <c r="B4340" s="1">
        <v>45290</v>
      </c>
      <c r="C4340" t="s">
        <v>550</v>
      </c>
      <c r="D4340" t="s">
        <v>551</v>
      </c>
      <c r="E4340" t="s">
        <v>15</v>
      </c>
      <c r="F4340" t="s">
        <v>22</v>
      </c>
      <c r="G4340" t="s">
        <v>1039</v>
      </c>
      <c r="H4340">
        <v>1</v>
      </c>
      <c r="I4340">
        <v>18755.330000000002</v>
      </c>
      <c r="J4340">
        <v>0</v>
      </c>
      <c r="K4340">
        <v>18755.330000000002</v>
      </c>
      <c r="L4340">
        <v>4202.4399999999996</v>
      </c>
      <c r="M4340">
        <f t="shared" si="203"/>
        <v>18755.330000000002</v>
      </c>
      <c r="N4340" t="str">
        <f t="shared" si="201"/>
        <v>Q4</v>
      </c>
      <c r="O4340" s="2">
        <f t="shared" si="202"/>
        <v>22.406643871368829</v>
      </c>
      <c r="P4340" t="str">
        <f>VLOOKUP(retail_sales_2023!C4340,customers!A:J,5,)</f>
        <v>Coimbatore</v>
      </c>
      <c r="Q4340" t="str">
        <f>VLOOKUP(C4340,customers!A:J,10,0)</f>
        <v>Occasional</v>
      </c>
    </row>
    <row r="4341" spans="1:17" x14ac:dyDescent="0.3">
      <c r="A4341" t="s">
        <v>5432</v>
      </c>
      <c r="B4341" s="1">
        <v>45218</v>
      </c>
      <c r="C4341" t="s">
        <v>251</v>
      </c>
      <c r="D4341" t="s">
        <v>252</v>
      </c>
      <c r="E4341" t="s">
        <v>15</v>
      </c>
      <c r="F4341" t="s">
        <v>81</v>
      </c>
      <c r="G4341" t="s">
        <v>101</v>
      </c>
      <c r="H4341">
        <v>1</v>
      </c>
      <c r="I4341">
        <v>640.49</v>
      </c>
      <c r="J4341">
        <v>0.15</v>
      </c>
      <c r="K4341">
        <v>544.41999999999996</v>
      </c>
      <c r="L4341">
        <v>181.84</v>
      </c>
      <c r="M4341">
        <f t="shared" si="203"/>
        <v>544.41650000000004</v>
      </c>
      <c r="N4341" t="str">
        <f t="shared" si="201"/>
        <v>Q4</v>
      </c>
      <c r="O4341" s="2">
        <f t="shared" si="202"/>
        <v>33.40068329598472</v>
      </c>
      <c r="P4341" t="str">
        <f>VLOOKUP(retail_sales_2023!C4341,customers!A:J,5,)</f>
        <v>Chennai</v>
      </c>
      <c r="Q4341" t="str">
        <f>VLOOKUP(C4341,customers!A:J,10,0)</f>
        <v>Occasional</v>
      </c>
    </row>
    <row r="4342" spans="1:17" x14ac:dyDescent="0.3">
      <c r="A4342" t="s">
        <v>5433</v>
      </c>
      <c r="B4342" s="1">
        <v>45061</v>
      </c>
      <c r="C4342" t="s">
        <v>719</v>
      </c>
      <c r="D4342" t="s">
        <v>720</v>
      </c>
      <c r="E4342" t="s">
        <v>33</v>
      </c>
      <c r="F4342" t="s">
        <v>16</v>
      </c>
      <c r="G4342" t="s">
        <v>17</v>
      </c>
      <c r="H4342">
        <v>2</v>
      </c>
      <c r="I4342">
        <v>690.56</v>
      </c>
      <c r="J4342">
        <v>0.15</v>
      </c>
      <c r="K4342">
        <v>1173.95</v>
      </c>
      <c r="L4342">
        <v>485</v>
      </c>
      <c r="M4342">
        <f t="shared" si="203"/>
        <v>1173.9519999999998</v>
      </c>
      <c r="N4342" t="str">
        <f t="shared" si="201"/>
        <v>Q2</v>
      </c>
      <c r="O4342" s="2">
        <f t="shared" si="202"/>
        <v>41.313514204182461</v>
      </c>
      <c r="P4342" t="str">
        <f>VLOOKUP(retail_sales_2023!C4342,customers!A:J,5,)</f>
        <v>Pune</v>
      </c>
      <c r="Q4342" t="str">
        <f>VLOOKUP(C4342,customers!A:J,10,0)</f>
        <v>Regular</v>
      </c>
    </row>
    <row r="4343" spans="1:17" x14ac:dyDescent="0.3">
      <c r="A4343" t="s">
        <v>5434</v>
      </c>
      <c r="B4343" s="1">
        <v>45023</v>
      </c>
      <c r="C4343" t="s">
        <v>732</v>
      </c>
      <c r="D4343" t="s">
        <v>733</v>
      </c>
      <c r="E4343" t="s">
        <v>15</v>
      </c>
      <c r="F4343" t="s">
        <v>28</v>
      </c>
      <c r="G4343" t="s">
        <v>466</v>
      </c>
      <c r="H4343">
        <v>4</v>
      </c>
      <c r="I4343">
        <v>720.72</v>
      </c>
      <c r="J4343">
        <v>0.05</v>
      </c>
      <c r="K4343">
        <v>2738.74</v>
      </c>
      <c r="L4343">
        <v>458.1</v>
      </c>
      <c r="M4343">
        <f t="shared" si="203"/>
        <v>2738.7359999999999</v>
      </c>
      <c r="N4343" t="str">
        <f t="shared" si="201"/>
        <v>Q2</v>
      </c>
      <c r="O4343" s="2">
        <f t="shared" si="202"/>
        <v>16.72666992850727</v>
      </c>
      <c r="P4343" t="str">
        <f>VLOOKUP(retail_sales_2023!C4343,customers!A:J,5,)</f>
        <v>Kochi</v>
      </c>
      <c r="Q4343" t="str">
        <f>VLOOKUP(C4343,customers!A:J,10,0)</f>
        <v>Occasional</v>
      </c>
    </row>
    <row r="4344" spans="1:17" x14ac:dyDescent="0.3">
      <c r="A4344" t="s">
        <v>5435</v>
      </c>
      <c r="B4344" s="1">
        <v>44927</v>
      </c>
      <c r="C4344" t="s">
        <v>1913</v>
      </c>
      <c r="D4344" t="s">
        <v>1914</v>
      </c>
      <c r="E4344" t="s">
        <v>21</v>
      </c>
      <c r="F4344" t="s">
        <v>43</v>
      </c>
      <c r="G4344" t="s">
        <v>301</v>
      </c>
      <c r="H4344">
        <v>1</v>
      </c>
      <c r="I4344">
        <v>3800.36</v>
      </c>
      <c r="J4344">
        <v>0</v>
      </c>
      <c r="K4344">
        <v>3800.36</v>
      </c>
      <c r="L4344">
        <v>488.02</v>
      </c>
      <c r="M4344">
        <f t="shared" si="203"/>
        <v>3800.36</v>
      </c>
      <c r="N4344" t="str">
        <f t="shared" si="201"/>
        <v>Q1</v>
      </c>
      <c r="O4344" s="2">
        <f t="shared" si="202"/>
        <v>12.841415023839845</v>
      </c>
      <c r="P4344" t="str">
        <f>VLOOKUP(retail_sales_2023!C4344,customers!A:J,5,)</f>
        <v>Patna</v>
      </c>
      <c r="Q4344" t="str">
        <f>VLOOKUP(C4344,customers!A:J,10,0)</f>
        <v>Premium</v>
      </c>
    </row>
    <row r="4345" spans="1:17" x14ac:dyDescent="0.3">
      <c r="A4345" t="s">
        <v>5436</v>
      </c>
      <c r="B4345" s="1">
        <v>45110</v>
      </c>
      <c r="C4345" t="s">
        <v>1664</v>
      </c>
      <c r="D4345" t="s">
        <v>1665</v>
      </c>
      <c r="E4345" t="s">
        <v>21</v>
      </c>
      <c r="F4345" t="s">
        <v>81</v>
      </c>
      <c r="G4345" t="s">
        <v>158</v>
      </c>
      <c r="H4345">
        <v>1</v>
      </c>
      <c r="I4345">
        <v>3505.18</v>
      </c>
      <c r="J4345">
        <v>0.2</v>
      </c>
      <c r="K4345">
        <v>2804.14</v>
      </c>
      <c r="L4345">
        <v>603.41</v>
      </c>
      <c r="M4345">
        <f t="shared" si="203"/>
        <v>2804.1440000000002</v>
      </c>
      <c r="N4345" t="str">
        <f t="shared" si="201"/>
        <v>Q3</v>
      </c>
      <c r="O4345" s="2">
        <f t="shared" si="202"/>
        <v>21.518540443772423</v>
      </c>
      <c r="P4345" t="str">
        <f>VLOOKUP(retail_sales_2023!C4345,customers!A:J,5,)</f>
        <v>Patna</v>
      </c>
      <c r="Q4345" t="str">
        <f>VLOOKUP(C4345,customers!A:J,10,0)</f>
        <v>Premium</v>
      </c>
    </row>
    <row r="4346" spans="1:17" x14ac:dyDescent="0.3">
      <c r="A4346" t="s">
        <v>5437</v>
      </c>
      <c r="B4346" s="1">
        <v>45016</v>
      </c>
      <c r="C4346" t="s">
        <v>741</v>
      </c>
      <c r="D4346" t="s">
        <v>742</v>
      </c>
      <c r="E4346" t="s">
        <v>15</v>
      </c>
      <c r="F4346" t="s">
        <v>28</v>
      </c>
      <c r="G4346" t="s">
        <v>57</v>
      </c>
      <c r="H4346">
        <v>2</v>
      </c>
      <c r="I4346">
        <v>4159.29</v>
      </c>
      <c r="J4346">
        <v>0</v>
      </c>
      <c r="K4346">
        <v>8318.58</v>
      </c>
      <c r="L4346">
        <v>1815.05</v>
      </c>
      <c r="M4346">
        <f t="shared" si="203"/>
        <v>8318.58</v>
      </c>
      <c r="N4346" t="str">
        <f t="shared" si="201"/>
        <v>Q1</v>
      </c>
      <c r="O4346" s="2">
        <f t="shared" si="202"/>
        <v>21.819228762601309</v>
      </c>
      <c r="P4346" t="str">
        <f>VLOOKUP(retail_sales_2023!C4346,customers!A:J,5,)</f>
        <v>Coimbatore</v>
      </c>
      <c r="Q4346" t="str">
        <f>VLOOKUP(C4346,customers!A:J,10,0)</f>
        <v>Regular</v>
      </c>
    </row>
    <row r="4347" spans="1:17" x14ac:dyDescent="0.3">
      <c r="A4347" t="s">
        <v>5438</v>
      </c>
      <c r="B4347" s="1">
        <v>45261</v>
      </c>
      <c r="C4347" t="s">
        <v>2353</v>
      </c>
      <c r="D4347" t="s">
        <v>2354</v>
      </c>
      <c r="E4347" t="s">
        <v>21</v>
      </c>
      <c r="F4347" t="s">
        <v>52</v>
      </c>
      <c r="G4347" t="s">
        <v>133</v>
      </c>
      <c r="H4347">
        <v>10</v>
      </c>
      <c r="I4347">
        <v>77.61</v>
      </c>
      <c r="J4347">
        <v>0.15</v>
      </c>
      <c r="K4347">
        <v>659.68</v>
      </c>
      <c r="L4347">
        <v>41.74</v>
      </c>
      <c r="M4347">
        <f t="shared" si="203"/>
        <v>659.68499999999995</v>
      </c>
      <c r="N4347" t="str">
        <f t="shared" si="201"/>
        <v>Q4</v>
      </c>
      <c r="O4347" s="2">
        <f t="shared" si="202"/>
        <v>6.3273102110114001</v>
      </c>
      <c r="P4347" t="str">
        <f>VLOOKUP(retail_sales_2023!C4347,customers!A:J,5,)</f>
        <v>Guwahati</v>
      </c>
      <c r="Q4347" t="str">
        <f>VLOOKUP(C4347,customers!A:J,10,0)</f>
        <v>Premium</v>
      </c>
    </row>
    <row r="4348" spans="1:17" x14ac:dyDescent="0.3">
      <c r="A4348" t="s">
        <v>5439</v>
      </c>
      <c r="B4348" s="1">
        <v>45098</v>
      </c>
      <c r="C4348" t="s">
        <v>2022</v>
      </c>
      <c r="D4348" t="s">
        <v>2023</v>
      </c>
      <c r="E4348" t="s">
        <v>21</v>
      </c>
      <c r="F4348" t="s">
        <v>43</v>
      </c>
      <c r="G4348" t="s">
        <v>178</v>
      </c>
      <c r="H4348">
        <v>3</v>
      </c>
      <c r="I4348">
        <v>83316.53</v>
      </c>
      <c r="J4348">
        <v>0</v>
      </c>
      <c r="K4348">
        <v>249949.59</v>
      </c>
      <c r="L4348">
        <v>31437.29</v>
      </c>
      <c r="M4348">
        <f t="shared" si="203"/>
        <v>249949.59</v>
      </c>
      <c r="N4348" t="str">
        <f t="shared" si="201"/>
        <v>Q2</v>
      </c>
      <c r="O4348" s="2">
        <f t="shared" si="202"/>
        <v>12.577452117444961</v>
      </c>
      <c r="P4348" t="str">
        <f>VLOOKUP(retail_sales_2023!C4348,customers!A:J,5,)</f>
        <v>Patna</v>
      </c>
      <c r="Q4348" t="str">
        <f>VLOOKUP(C4348,customers!A:J,10,0)</f>
        <v>Regular</v>
      </c>
    </row>
    <row r="4349" spans="1:17" x14ac:dyDescent="0.3">
      <c r="A4349" t="s">
        <v>5440</v>
      </c>
      <c r="B4349" s="1">
        <v>45199</v>
      </c>
      <c r="C4349" t="s">
        <v>861</v>
      </c>
      <c r="D4349" t="s">
        <v>862</v>
      </c>
      <c r="E4349" t="s">
        <v>21</v>
      </c>
      <c r="F4349" t="s">
        <v>52</v>
      </c>
      <c r="G4349" t="s">
        <v>69</v>
      </c>
      <c r="H4349">
        <v>6</v>
      </c>
      <c r="I4349">
        <v>782.76</v>
      </c>
      <c r="J4349">
        <v>0.25</v>
      </c>
      <c r="K4349">
        <v>3522.42</v>
      </c>
      <c r="L4349">
        <v>271.81</v>
      </c>
      <c r="M4349">
        <f t="shared" si="203"/>
        <v>3522.4199999999996</v>
      </c>
      <c r="N4349" t="str">
        <f t="shared" si="201"/>
        <v>Q3</v>
      </c>
      <c r="O4349" s="2">
        <f t="shared" si="202"/>
        <v>7.7165698582224715</v>
      </c>
      <c r="P4349" t="str">
        <f>VLOOKUP(retail_sales_2023!C4349,customers!A:J,5,)</f>
        <v>Bhubaneswar</v>
      </c>
      <c r="Q4349" t="str">
        <f>VLOOKUP(C4349,customers!A:J,10,0)</f>
        <v>Premium</v>
      </c>
    </row>
    <row r="4350" spans="1:17" x14ac:dyDescent="0.3">
      <c r="A4350" t="s">
        <v>5441</v>
      </c>
      <c r="B4350" s="1">
        <v>45218</v>
      </c>
      <c r="C4350" t="s">
        <v>729</v>
      </c>
      <c r="D4350" t="s">
        <v>730</v>
      </c>
      <c r="E4350" t="s">
        <v>21</v>
      </c>
      <c r="F4350" t="s">
        <v>52</v>
      </c>
      <c r="G4350" t="s">
        <v>69</v>
      </c>
      <c r="H4350">
        <v>6</v>
      </c>
      <c r="I4350">
        <v>712.79</v>
      </c>
      <c r="J4350">
        <v>0.15</v>
      </c>
      <c r="K4350">
        <v>3635.23</v>
      </c>
      <c r="L4350">
        <v>266.41000000000003</v>
      </c>
      <c r="M4350">
        <f t="shared" si="203"/>
        <v>3635.2289999999998</v>
      </c>
      <c r="N4350" t="str">
        <f t="shared" si="201"/>
        <v>Q4</v>
      </c>
      <c r="O4350" s="2">
        <f t="shared" si="202"/>
        <v>7.3285596784797669</v>
      </c>
      <c r="P4350" t="str">
        <f>VLOOKUP(retail_sales_2023!C4350,customers!A:J,5,)</f>
        <v>Patna</v>
      </c>
      <c r="Q4350" t="str">
        <f>VLOOKUP(C4350,customers!A:J,10,0)</f>
        <v>Premium</v>
      </c>
    </row>
    <row r="4351" spans="1:17" x14ac:dyDescent="0.3">
      <c r="A4351" t="s">
        <v>5442</v>
      </c>
      <c r="B4351" s="1">
        <v>44963</v>
      </c>
      <c r="C4351" t="s">
        <v>2033</v>
      </c>
      <c r="D4351" t="s">
        <v>2034</v>
      </c>
      <c r="E4351" t="s">
        <v>33</v>
      </c>
      <c r="F4351" t="s">
        <v>16</v>
      </c>
      <c r="G4351" t="s">
        <v>898</v>
      </c>
      <c r="H4351">
        <v>2</v>
      </c>
      <c r="I4351">
        <v>429.78</v>
      </c>
      <c r="J4351">
        <v>0</v>
      </c>
      <c r="K4351">
        <v>859.56</v>
      </c>
      <c r="L4351">
        <v>236.58</v>
      </c>
      <c r="M4351">
        <f t="shared" si="203"/>
        <v>859.56</v>
      </c>
      <c r="N4351" t="str">
        <f t="shared" si="201"/>
        <v>Q1</v>
      </c>
      <c r="O4351" s="2">
        <f t="shared" si="202"/>
        <v>27.523384056959376</v>
      </c>
      <c r="P4351" t="str">
        <f>VLOOKUP(retail_sales_2023!C4351,customers!A:J,5,)</f>
        <v>Nagpur</v>
      </c>
      <c r="Q4351" t="str">
        <f>VLOOKUP(C4351,customers!A:J,10,0)</f>
        <v>Regular</v>
      </c>
    </row>
    <row r="4352" spans="1:17" x14ac:dyDescent="0.3">
      <c r="A4352" t="s">
        <v>5443</v>
      </c>
      <c r="B4352" s="1">
        <v>45170</v>
      </c>
      <c r="C4352" t="s">
        <v>820</v>
      </c>
      <c r="D4352" t="s">
        <v>821</v>
      </c>
      <c r="E4352" t="s">
        <v>33</v>
      </c>
      <c r="F4352" t="s">
        <v>16</v>
      </c>
      <c r="G4352" t="s">
        <v>319</v>
      </c>
      <c r="H4352">
        <v>1</v>
      </c>
      <c r="I4352">
        <v>534.91</v>
      </c>
      <c r="J4352">
        <v>0</v>
      </c>
      <c r="K4352">
        <v>534.91</v>
      </c>
      <c r="L4352">
        <v>177.68</v>
      </c>
      <c r="M4352">
        <f t="shared" si="203"/>
        <v>534.91</v>
      </c>
      <c r="N4352" t="str">
        <f t="shared" si="201"/>
        <v>Q3</v>
      </c>
      <c r="O4352" s="2">
        <f t="shared" si="202"/>
        <v>33.216802826643736</v>
      </c>
      <c r="P4352" t="str">
        <f>VLOOKUP(retail_sales_2023!C4352,customers!A:J,5,)</f>
        <v>Surat</v>
      </c>
      <c r="Q4352" t="str">
        <f>VLOOKUP(C4352,customers!A:J,10,0)</f>
        <v>Occasional</v>
      </c>
    </row>
    <row r="4353" spans="1:17" x14ac:dyDescent="0.3">
      <c r="A4353" t="s">
        <v>5444</v>
      </c>
      <c r="B4353" s="1">
        <v>45101</v>
      </c>
      <c r="C4353" t="s">
        <v>1192</v>
      </c>
      <c r="D4353" t="s">
        <v>1193</v>
      </c>
      <c r="E4353" t="s">
        <v>33</v>
      </c>
      <c r="F4353" t="s">
        <v>81</v>
      </c>
      <c r="G4353" t="s">
        <v>239</v>
      </c>
      <c r="H4353">
        <v>3</v>
      </c>
      <c r="I4353">
        <v>731</v>
      </c>
      <c r="J4353">
        <v>0.05</v>
      </c>
      <c r="K4353">
        <v>2083.35</v>
      </c>
      <c r="L4353">
        <v>510.51</v>
      </c>
      <c r="M4353">
        <f t="shared" si="203"/>
        <v>2083.35</v>
      </c>
      <c r="N4353" t="str">
        <f t="shared" si="201"/>
        <v>Q2</v>
      </c>
      <c r="O4353" s="2">
        <f t="shared" si="202"/>
        <v>24.504283965728273</v>
      </c>
      <c r="P4353" t="str">
        <f>VLOOKUP(retail_sales_2023!C4353,customers!A:J,5,)</f>
        <v>Ahmedabad</v>
      </c>
      <c r="Q4353" t="str">
        <f>VLOOKUP(C4353,customers!A:J,10,0)</f>
        <v>Regular</v>
      </c>
    </row>
    <row r="4354" spans="1:17" x14ac:dyDescent="0.3">
      <c r="A4354" t="s">
        <v>5445</v>
      </c>
      <c r="B4354" s="1">
        <v>45221</v>
      </c>
      <c r="C4354" t="s">
        <v>1572</v>
      </c>
      <c r="D4354" t="s">
        <v>1573</v>
      </c>
      <c r="E4354" t="s">
        <v>15</v>
      </c>
      <c r="F4354" t="s">
        <v>16</v>
      </c>
      <c r="G4354" t="s">
        <v>17</v>
      </c>
      <c r="H4354">
        <v>4</v>
      </c>
      <c r="I4354">
        <v>660.19</v>
      </c>
      <c r="J4354">
        <v>0.05</v>
      </c>
      <c r="K4354">
        <v>2508.7199999999998</v>
      </c>
      <c r="L4354">
        <v>738.69</v>
      </c>
      <c r="M4354">
        <f t="shared" si="203"/>
        <v>2508.7220000000002</v>
      </c>
      <c r="N4354" t="str">
        <f t="shared" si="201"/>
        <v>Q4</v>
      </c>
      <c r="O4354" s="2">
        <f t="shared" si="202"/>
        <v>29.444896202047268</v>
      </c>
      <c r="P4354" t="str">
        <f>VLOOKUP(retail_sales_2023!C4354,customers!A:J,5,)</f>
        <v>Kochi</v>
      </c>
      <c r="Q4354" t="str">
        <f>VLOOKUP(C4354,customers!A:J,10,0)</f>
        <v>Regular</v>
      </c>
    </row>
    <row r="4355" spans="1:17" x14ac:dyDescent="0.3">
      <c r="A4355" t="s">
        <v>5446</v>
      </c>
      <c r="B4355" s="1">
        <v>45104</v>
      </c>
      <c r="C4355" t="s">
        <v>428</v>
      </c>
      <c r="D4355" t="s">
        <v>429</v>
      </c>
      <c r="E4355" t="s">
        <v>21</v>
      </c>
      <c r="F4355" t="s">
        <v>28</v>
      </c>
      <c r="G4355" t="s">
        <v>466</v>
      </c>
      <c r="H4355">
        <v>2</v>
      </c>
      <c r="I4355">
        <v>3743.12</v>
      </c>
      <c r="J4355">
        <v>0.2</v>
      </c>
      <c r="K4355">
        <v>5988.99</v>
      </c>
      <c r="L4355">
        <v>1525.46</v>
      </c>
      <c r="M4355">
        <f t="shared" si="203"/>
        <v>5988.9920000000002</v>
      </c>
      <c r="N4355" t="str">
        <f t="shared" ref="N4355:N4418" si="204">"Q"&amp;ROUNDUP(MONTH(B4355)/3,0)</f>
        <v>Q2</v>
      </c>
      <c r="O4355" s="2">
        <f t="shared" ref="O4355:O4418" si="205">(L4355/K4355)*100</f>
        <v>25.471072751832946</v>
      </c>
      <c r="P4355" t="str">
        <f>VLOOKUP(retail_sales_2023!C4355,customers!A:J,5,)</f>
        <v>Kolkata</v>
      </c>
      <c r="Q4355" t="str">
        <f>VLOOKUP(C4355,customers!A:J,10,0)</f>
        <v>Premium</v>
      </c>
    </row>
    <row r="4356" spans="1:17" x14ac:dyDescent="0.3">
      <c r="A4356" t="s">
        <v>5447</v>
      </c>
      <c r="B4356" s="1">
        <v>45124</v>
      </c>
      <c r="C4356" t="s">
        <v>1640</v>
      </c>
      <c r="D4356" t="s">
        <v>1641</v>
      </c>
      <c r="E4356" t="s">
        <v>27</v>
      </c>
      <c r="F4356" t="s">
        <v>81</v>
      </c>
      <c r="G4356" t="s">
        <v>150</v>
      </c>
      <c r="H4356">
        <v>2</v>
      </c>
      <c r="I4356">
        <v>4785.47</v>
      </c>
      <c r="J4356">
        <v>0</v>
      </c>
      <c r="K4356">
        <v>9570.94</v>
      </c>
      <c r="L4356">
        <v>2055.6799999999998</v>
      </c>
      <c r="M4356">
        <f t="shared" si="203"/>
        <v>9570.94</v>
      </c>
      <c r="N4356" t="str">
        <f t="shared" si="204"/>
        <v>Q3</v>
      </c>
      <c r="O4356" s="2">
        <f t="shared" si="205"/>
        <v>21.478350088914983</v>
      </c>
      <c r="P4356" t="str">
        <f>VLOOKUP(retail_sales_2023!C4356,customers!A:J,5,)</f>
        <v>Lucknow</v>
      </c>
      <c r="Q4356" t="str">
        <f>VLOOKUP(C4356,customers!A:J,10,0)</f>
        <v>Regular</v>
      </c>
    </row>
    <row r="4357" spans="1:17" x14ac:dyDescent="0.3">
      <c r="A4357" t="s">
        <v>5448</v>
      </c>
      <c r="B4357" s="1">
        <v>44933</v>
      </c>
      <c r="C4357" t="s">
        <v>348</v>
      </c>
      <c r="D4357" t="s">
        <v>349</v>
      </c>
      <c r="E4357" t="s">
        <v>15</v>
      </c>
      <c r="F4357" t="s">
        <v>22</v>
      </c>
      <c r="G4357" t="s">
        <v>146</v>
      </c>
      <c r="H4357">
        <v>1</v>
      </c>
      <c r="I4357">
        <v>21780.19</v>
      </c>
      <c r="J4357">
        <v>0</v>
      </c>
      <c r="K4357">
        <v>21780.19</v>
      </c>
      <c r="L4357">
        <v>4415.42</v>
      </c>
      <c r="M4357">
        <f t="shared" ref="M4357:M4420" si="206">H4357*I4357*(1-J4357)</f>
        <v>21780.19</v>
      </c>
      <c r="N4357" t="str">
        <f t="shared" si="204"/>
        <v>Q1</v>
      </c>
      <c r="O4357" s="2">
        <f t="shared" si="205"/>
        <v>20.272642249677347</v>
      </c>
      <c r="P4357" t="str">
        <f>VLOOKUP(retail_sales_2023!C4357,customers!A:J,5,)</f>
        <v>Bengaluru</v>
      </c>
      <c r="Q4357" t="str">
        <f>VLOOKUP(C4357,customers!A:J,10,0)</f>
        <v>Premium</v>
      </c>
    </row>
    <row r="4358" spans="1:17" x14ac:dyDescent="0.3">
      <c r="A4358" t="s">
        <v>5449</v>
      </c>
      <c r="B4358" s="1">
        <v>45094</v>
      </c>
      <c r="C4358" t="s">
        <v>1061</v>
      </c>
      <c r="D4358" t="s">
        <v>1062</v>
      </c>
      <c r="E4358" t="s">
        <v>27</v>
      </c>
      <c r="F4358" t="s">
        <v>16</v>
      </c>
      <c r="G4358" t="s">
        <v>86</v>
      </c>
      <c r="H4358">
        <v>3</v>
      </c>
      <c r="I4358">
        <v>925.85</v>
      </c>
      <c r="J4358">
        <v>0.05</v>
      </c>
      <c r="K4358">
        <v>2638.67</v>
      </c>
      <c r="L4358">
        <v>735.71</v>
      </c>
      <c r="M4358">
        <f t="shared" si="206"/>
        <v>2638.6725000000001</v>
      </c>
      <c r="N4358" t="str">
        <f t="shared" si="204"/>
        <v>Q2</v>
      </c>
      <c r="O4358" s="2">
        <f t="shared" si="205"/>
        <v>27.881849568153655</v>
      </c>
      <c r="P4358" t="str">
        <f>VLOOKUP(retail_sales_2023!C4358,customers!A:J,5,)</f>
        <v>Jaipur</v>
      </c>
      <c r="Q4358" t="str">
        <f>VLOOKUP(C4358,customers!A:J,10,0)</f>
        <v>Regular</v>
      </c>
    </row>
    <row r="4359" spans="1:17" x14ac:dyDescent="0.3">
      <c r="A4359" t="s">
        <v>5450</v>
      </c>
      <c r="B4359" s="1">
        <v>45091</v>
      </c>
      <c r="C4359" t="s">
        <v>1585</v>
      </c>
      <c r="D4359" t="s">
        <v>1586</v>
      </c>
      <c r="E4359" t="s">
        <v>15</v>
      </c>
      <c r="F4359" t="s">
        <v>52</v>
      </c>
      <c r="G4359" t="s">
        <v>117</v>
      </c>
      <c r="H4359">
        <v>3</v>
      </c>
      <c r="I4359">
        <v>154.47</v>
      </c>
      <c r="J4359">
        <v>0</v>
      </c>
      <c r="K4359">
        <v>463.41</v>
      </c>
      <c r="L4359">
        <v>40.630000000000003</v>
      </c>
      <c r="M4359">
        <f t="shared" si="206"/>
        <v>463.40999999999997</v>
      </c>
      <c r="N4359" t="str">
        <f t="shared" si="204"/>
        <v>Q2</v>
      </c>
      <c r="O4359" s="2">
        <f t="shared" si="205"/>
        <v>8.7676139919293927</v>
      </c>
      <c r="P4359" t="str">
        <f>VLOOKUP(retail_sales_2023!C4359,customers!A:J,5,)</f>
        <v>Coimbatore</v>
      </c>
      <c r="Q4359" t="str">
        <f>VLOOKUP(C4359,customers!A:J,10,0)</f>
        <v>Premium</v>
      </c>
    </row>
    <row r="4360" spans="1:17" x14ac:dyDescent="0.3">
      <c r="A4360" t="s">
        <v>5451</v>
      </c>
      <c r="B4360" s="1">
        <v>44947</v>
      </c>
      <c r="C4360" t="s">
        <v>1268</v>
      </c>
      <c r="D4360" t="s">
        <v>1269</v>
      </c>
      <c r="E4360" t="s">
        <v>15</v>
      </c>
      <c r="F4360" t="s">
        <v>16</v>
      </c>
      <c r="G4360" t="s">
        <v>86</v>
      </c>
      <c r="H4360">
        <v>2</v>
      </c>
      <c r="I4360">
        <v>729.34</v>
      </c>
      <c r="J4360">
        <v>0</v>
      </c>
      <c r="K4360">
        <v>1458.68</v>
      </c>
      <c r="L4360">
        <v>-40.47</v>
      </c>
      <c r="M4360">
        <f t="shared" si="206"/>
        <v>1458.68</v>
      </c>
      <c r="N4360" t="str">
        <f t="shared" si="204"/>
        <v>Q1</v>
      </c>
      <c r="O4360" s="2">
        <f t="shared" si="205"/>
        <v>-2.7744261935448487</v>
      </c>
      <c r="P4360" t="str">
        <f>VLOOKUP(retail_sales_2023!C4360,customers!A:J,5,)</f>
        <v>Coimbatore</v>
      </c>
      <c r="Q4360" t="str">
        <f>VLOOKUP(C4360,customers!A:J,10,0)</f>
        <v>Premium</v>
      </c>
    </row>
    <row r="4361" spans="1:17" x14ac:dyDescent="0.3">
      <c r="A4361" t="s">
        <v>5452</v>
      </c>
      <c r="B4361" s="1">
        <v>44990</v>
      </c>
      <c r="C4361" t="s">
        <v>2005</v>
      </c>
      <c r="D4361" t="s">
        <v>2006</v>
      </c>
      <c r="E4361" t="s">
        <v>27</v>
      </c>
      <c r="F4361" t="s">
        <v>28</v>
      </c>
      <c r="G4361" t="s">
        <v>280</v>
      </c>
      <c r="H4361">
        <v>2</v>
      </c>
      <c r="I4361">
        <v>1130.94</v>
      </c>
      <c r="J4361">
        <v>0.05</v>
      </c>
      <c r="K4361">
        <v>2148.79</v>
      </c>
      <c r="L4361">
        <v>398.45</v>
      </c>
      <c r="M4361">
        <f t="shared" si="206"/>
        <v>2148.7860000000001</v>
      </c>
      <c r="N4361" t="str">
        <f t="shared" si="204"/>
        <v>Q1</v>
      </c>
      <c r="O4361" s="2">
        <f t="shared" si="205"/>
        <v>18.542993964044882</v>
      </c>
      <c r="P4361" t="str">
        <f>VLOOKUP(retail_sales_2023!C4361,customers!A:J,5,)</f>
        <v>Lucknow</v>
      </c>
      <c r="Q4361" t="str">
        <f>VLOOKUP(C4361,customers!A:J,10,0)</f>
        <v>Premium</v>
      </c>
    </row>
    <row r="4362" spans="1:17" x14ac:dyDescent="0.3">
      <c r="A4362" t="s">
        <v>5453</v>
      </c>
      <c r="B4362" s="1">
        <v>45015</v>
      </c>
      <c r="C4362" t="s">
        <v>554</v>
      </c>
      <c r="D4362" t="s">
        <v>555</v>
      </c>
      <c r="E4362" t="s">
        <v>33</v>
      </c>
      <c r="F4362" t="s">
        <v>43</v>
      </c>
      <c r="G4362" t="s">
        <v>243</v>
      </c>
      <c r="H4362">
        <v>2</v>
      </c>
      <c r="I4362">
        <v>77627.509999999995</v>
      </c>
      <c r="J4362">
        <v>0.2</v>
      </c>
      <c r="K4362">
        <v>124204.02</v>
      </c>
      <c r="L4362">
        <v>11555.56</v>
      </c>
      <c r="M4362">
        <f t="shared" si="206"/>
        <v>124204.016</v>
      </c>
      <c r="N4362" t="str">
        <f t="shared" si="204"/>
        <v>Q1</v>
      </c>
      <c r="O4362" s="2">
        <f t="shared" si="205"/>
        <v>9.3036924247701478</v>
      </c>
      <c r="P4362" t="str">
        <f>VLOOKUP(retail_sales_2023!C4362,customers!A:J,5,)</f>
        <v>Ahmedabad</v>
      </c>
      <c r="Q4362" t="str">
        <f>VLOOKUP(C4362,customers!A:J,10,0)</f>
        <v>Occasional</v>
      </c>
    </row>
    <row r="4363" spans="1:17" x14ac:dyDescent="0.3">
      <c r="A4363" t="s">
        <v>5454</v>
      </c>
      <c r="B4363" s="1">
        <v>44941</v>
      </c>
      <c r="C4363" t="s">
        <v>234</v>
      </c>
      <c r="D4363" t="s">
        <v>260</v>
      </c>
      <c r="E4363" t="s">
        <v>33</v>
      </c>
      <c r="F4363" t="s">
        <v>28</v>
      </c>
      <c r="G4363" t="s">
        <v>29</v>
      </c>
      <c r="H4363">
        <v>2</v>
      </c>
      <c r="I4363">
        <v>6917.66</v>
      </c>
      <c r="J4363">
        <v>0.1</v>
      </c>
      <c r="K4363">
        <v>12451.79</v>
      </c>
      <c r="L4363">
        <v>2314.2199999999998</v>
      </c>
      <c r="M4363">
        <f t="shared" si="206"/>
        <v>12451.788</v>
      </c>
      <c r="N4363" t="str">
        <f t="shared" si="204"/>
        <v>Q1</v>
      </c>
      <c r="O4363" s="2">
        <f t="shared" si="205"/>
        <v>18.585440326250279</v>
      </c>
      <c r="P4363" t="str">
        <f>VLOOKUP(retail_sales_2023!C4363,customers!A:J,5,)</f>
        <v>Mumbai</v>
      </c>
      <c r="Q4363" t="str">
        <f>VLOOKUP(C4363,customers!A:J,10,0)</f>
        <v>Occasional</v>
      </c>
    </row>
    <row r="4364" spans="1:17" x14ac:dyDescent="0.3">
      <c r="A4364" t="s">
        <v>5455</v>
      </c>
      <c r="B4364" s="1">
        <v>45183</v>
      </c>
      <c r="C4364" t="s">
        <v>2119</v>
      </c>
      <c r="D4364" t="s">
        <v>2120</v>
      </c>
      <c r="E4364" t="s">
        <v>21</v>
      </c>
      <c r="F4364" t="s">
        <v>22</v>
      </c>
      <c r="G4364" t="s">
        <v>182</v>
      </c>
      <c r="H4364">
        <v>3</v>
      </c>
      <c r="I4364">
        <v>15783</v>
      </c>
      <c r="J4364">
        <v>0</v>
      </c>
      <c r="K4364">
        <v>47349</v>
      </c>
      <c r="L4364">
        <v>9019.85</v>
      </c>
      <c r="M4364">
        <f t="shared" si="206"/>
        <v>47349</v>
      </c>
      <c r="N4364" t="str">
        <f t="shared" si="204"/>
        <v>Q3</v>
      </c>
      <c r="O4364" s="2">
        <f t="shared" si="205"/>
        <v>19.049715939090582</v>
      </c>
      <c r="P4364" t="str">
        <f>VLOOKUP(retail_sales_2023!C4364,customers!A:J,5,)</f>
        <v>Ranchi</v>
      </c>
      <c r="Q4364" t="str">
        <f>VLOOKUP(C4364,customers!A:J,10,0)</f>
        <v>Premium</v>
      </c>
    </row>
    <row r="4365" spans="1:17" x14ac:dyDescent="0.3">
      <c r="A4365" t="s">
        <v>5456</v>
      </c>
      <c r="B4365" s="1">
        <v>44960</v>
      </c>
      <c r="C4365" t="s">
        <v>1189</v>
      </c>
      <c r="D4365" t="s">
        <v>1190</v>
      </c>
      <c r="E4365" t="s">
        <v>21</v>
      </c>
      <c r="F4365" t="s">
        <v>81</v>
      </c>
      <c r="G4365" t="s">
        <v>82</v>
      </c>
      <c r="H4365">
        <v>5</v>
      </c>
      <c r="I4365">
        <v>2061.83</v>
      </c>
      <c r="J4365">
        <v>0.05</v>
      </c>
      <c r="K4365">
        <v>9793.69</v>
      </c>
      <c r="L4365">
        <v>3375.52</v>
      </c>
      <c r="M4365">
        <f t="shared" si="206"/>
        <v>9793.6924999999992</v>
      </c>
      <c r="N4365" t="str">
        <f t="shared" si="204"/>
        <v>Q1</v>
      </c>
      <c r="O4365" s="2">
        <f t="shared" si="205"/>
        <v>34.46627369255102</v>
      </c>
      <c r="P4365" t="str">
        <f>VLOOKUP(retail_sales_2023!C4365,customers!A:J,5,)</f>
        <v>Bhubaneswar</v>
      </c>
      <c r="Q4365" t="str">
        <f>VLOOKUP(C4365,customers!A:J,10,0)</f>
        <v>Occasional</v>
      </c>
    </row>
    <row r="4366" spans="1:17" x14ac:dyDescent="0.3">
      <c r="A4366" t="s">
        <v>5457</v>
      </c>
      <c r="B4366" s="1">
        <v>45036</v>
      </c>
      <c r="C4366" t="s">
        <v>1913</v>
      </c>
      <c r="D4366" t="s">
        <v>1914</v>
      </c>
      <c r="E4366" t="s">
        <v>21</v>
      </c>
      <c r="F4366" t="s">
        <v>28</v>
      </c>
      <c r="G4366" t="s">
        <v>280</v>
      </c>
      <c r="H4366">
        <v>4</v>
      </c>
      <c r="I4366">
        <v>1010.37</v>
      </c>
      <c r="J4366">
        <v>0.1</v>
      </c>
      <c r="K4366">
        <v>3637.33</v>
      </c>
      <c r="L4366">
        <v>666.14</v>
      </c>
      <c r="M4366">
        <f t="shared" si="206"/>
        <v>3637.3319999999999</v>
      </c>
      <c r="N4366" t="str">
        <f t="shared" si="204"/>
        <v>Q2</v>
      </c>
      <c r="O4366" s="2">
        <f t="shared" si="205"/>
        <v>18.313983059002069</v>
      </c>
      <c r="P4366" t="str">
        <f>VLOOKUP(retail_sales_2023!C4366,customers!A:J,5,)</f>
        <v>Patna</v>
      </c>
      <c r="Q4366" t="str">
        <f>VLOOKUP(C4366,customers!A:J,10,0)</f>
        <v>Premium</v>
      </c>
    </row>
    <row r="4367" spans="1:17" x14ac:dyDescent="0.3">
      <c r="A4367" t="s">
        <v>5458</v>
      </c>
      <c r="B4367" s="1">
        <v>45124</v>
      </c>
      <c r="C4367" t="s">
        <v>1310</v>
      </c>
      <c r="D4367" t="s">
        <v>1311</v>
      </c>
      <c r="E4367" t="s">
        <v>33</v>
      </c>
      <c r="F4367" t="s">
        <v>43</v>
      </c>
      <c r="G4367" t="s">
        <v>128</v>
      </c>
      <c r="H4367">
        <v>5</v>
      </c>
      <c r="I4367">
        <v>30245.23</v>
      </c>
      <c r="J4367">
        <v>0.2</v>
      </c>
      <c r="K4367">
        <v>120980.92</v>
      </c>
      <c r="L4367">
        <v>12446.32</v>
      </c>
      <c r="M4367">
        <f t="shared" si="206"/>
        <v>120980.92</v>
      </c>
      <c r="N4367" t="str">
        <f t="shared" si="204"/>
        <v>Q3</v>
      </c>
      <c r="O4367" s="2">
        <f t="shared" si="205"/>
        <v>10.287837123407559</v>
      </c>
      <c r="P4367" t="str">
        <f>VLOOKUP(retail_sales_2023!C4367,customers!A:J,5,)</f>
        <v>Mumbai</v>
      </c>
      <c r="Q4367" t="str">
        <f>VLOOKUP(C4367,customers!A:J,10,0)</f>
        <v>Occasional</v>
      </c>
    </row>
    <row r="4368" spans="1:17" x14ac:dyDescent="0.3">
      <c r="A4368" t="s">
        <v>5459</v>
      </c>
      <c r="B4368" s="1">
        <v>45112</v>
      </c>
      <c r="C4368" t="s">
        <v>1934</v>
      </c>
      <c r="D4368" t="s">
        <v>1935</v>
      </c>
      <c r="E4368" t="s">
        <v>15</v>
      </c>
      <c r="F4368" t="s">
        <v>81</v>
      </c>
      <c r="G4368" t="s">
        <v>101</v>
      </c>
      <c r="H4368">
        <v>5</v>
      </c>
      <c r="I4368">
        <v>715.29</v>
      </c>
      <c r="J4368">
        <v>0.25</v>
      </c>
      <c r="K4368">
        <v>2682.34</v>
      </c>
      <c r="L4368">
        <v>973.67</v>
      </c>
      <c r="M4368">
        <f t="shared" si="206"/>
        <v>2682.3374999999996</v>
      </c>
      <c r="N4368" t="str">
        <f t="shared" si="204"/>
        <v>Q3</v>
      </c>
      <c r="O4368" s="2">
        <f t="shared" si="205"/>
        <v>36.299276005278969</v>
      </c>
      <c r="P4368" t="str">
        <f>VLOOKUP(retail_sales_2023!C4368,customers!A:J,5,)</f>
        <v>Kochi</v>
      </c>
      <c r="Q4368" t="str">
        <f>VLOOKUP(C4368,customers!A:J,10,0)</f>
        <v>Premium</v>
      </c>
    </row>
    <row r="4369" spans="1:17" x14ac:dyDescent="0.3">
      <c r="A4369" t="s">
        <v>5460</v>
      </c>
      <c r="B4369" s="1">
        <v>45255</v>
      </c>
      <c r="C4369" t="s">
        <v>535</v>
      </c>
      <c r="D4369" t="s">
        <v>536</v>
      </c>
      <c r="E4369" t="s">
        <v>21</v>
      </c>
      <c r="F4369" t="s">
        <v>52</v>
      </c>
      <c r="G4369" t="s">
        <v>235</v>
      </c>
      <c r="H4369">
        <v>6</v>
      </c>
      <c r="I4369">
        <v>788.41</v>
      </c>
      <c r="J4369">
        <v>0.15</v>
      </c>
      <c r="K4369">
        <v>4020.89</v>
      </c>
      <c r="L4369">
        <v>280.25</v>
      </c>
      <c r="M4369">
        <f t="shared" si="206"/>
        <v>4020.8910000000001</v>
      </c>
      <c r="N4369" t="str">
        <f t="shared" si="204"/>
        <v>Q4</v>
      </c>
      <c r="O4369" s="2">
        <f t="shared" si="205"/>
        <v>6.9698499585912579</v>
      </c>
      <c r="P4369" t="str">
        <f>VLOOKUP(retail_sales_2023!C4369,customers!A:J,5,)</f>
        <v>Guwahati</v>
      </c>
      <c r="Q4369" t="str">
        <f>VLOOKUP(C4369,customers!A:J,10,0)</f>
        <v>Premium</v>
      </c>
    </row>
    <row r="4370" spans="1:17" x14ac:dyDescent="0.3">
      <c r="A4370" t="s">
        <v>5461</v>
      </c>
      <c r="B4370" s="1">
        <v>45176</v>
      </c>
      <c r="C4370" t="s">
        <v>1590</v>
      </c>
      <c r="D4370" t="s">
        <v>1591</v>
      </c>
      <c r="E4370" t="s">
        <v>27</v>
      </c>
      <c r="F4370" t="s">
        <v>43</v>
      </c>
      <c r="G4370" t="s">
        <v>154</v>
      </c>
      <c r="H4370">
        <v>5</v>
      </c>
      <c r="I4370">
        <v>40280.93</v>
      </c>
      <c r="J4370">
        <v>0.05</v>
      </c>
      <c r="K4370">
        <v>191334.42</v>
      </c>
      <c r="L4370">
        <v>18959.55</v>
      </c>
      <c r="M4370">
        <f t="shared" si="206"/>
        <v>191334.41749999998</v>
      </c>
      <c r="N4370" t="str">
        <f t="shared" si="204"/>
        <v>Q3</v>
      </c>
      <c r="O4370" s="2">
        <f t="shared" si="205"/>
        <v>9.9091161956118494</v>
      </c>
      <c r="P4370" t="str">
        <f>VLOOKUP(retail_sales_2023!C4370,customers!A:J,5,)</f>
        <v>Lucknow</v>
      </c>
      <c r="Q4370" t="str">
        <f>VLOOKUP(C4370,customers!A:J,10,0)</f>
        <v>Regular</v>
      </c>
    </row>
    <row r="4371" spans="1:17" x14ac:dyDescent="0.3">
      <c r="A4371" t="s">
        <v>5462</v>
      </c>
      <c r="B4371" s="1">
        <v>45269</v>
      </c>
      <c r="C4371" t="s">
        <v>382</v>
      </c>
      <c r="D4371" t="s">
        <v>383</v>
      </c>
      <c r="E4371" t="s">
        <v>27</v>
      </c>
      <c r="F4371" t="s">
        <v>28</v>
      </c>
      <c r="G4371" t="s">
        <v>61</v>
      </c>
      <c r="H4371">
        <v>3</v>
      </c>
      <c r="I4371">
        <v>7019.01</v>
      </c>
      <c r="J4371">
        <v>0</v>
      </c>
      <c r="K4371">
        <v>21057.03</v>
      </c>
      <c r="L4371">
        <v>-2253.9</v>
      </c>
      <c r="M4371">
        <f t="shared" si="206"/>
        <v>21057.03</v>
      </c>
      <c r="N4371" t="str">
        <f t="shared" si="204"/>
        <v>Q4</v>
      </c>
      <c r="O4371" s="2">
        <f t="shared" si="205"/>
        <v>-10.703788710943567</v>
      </c>
      <c r="P4371" t="str">
        <f>VLOOKUP(retail_sales_2023!C4371,customers!A:J,5,)</f>
        <v>Jaipur</v>
      </c>
      <c r="Q4371" t="str">
        <f>VLOOKUP(C4371,customers!A:J,10,0)</f>
        <v>Regular</v>
      </c>
    </row>
    <row r="4372" spans="1:17" x14ac:dyDescent="0.3">
      <c r="A4372" t="s">
        <v>5463</v>
      </c>
      <c r="B4372" s="1">
        <v>45238</v>
      </c>
      <c r="C4372" t="s">
        <v>1711</v>
      </c>
      <c r="D4372" t="s">
        <v>1712</v>
      </c>
      <c r="E4372" t="s">
        <v>21</v>
      </c>
      <c r="F4372" t="s">
        <v>16</v>
      </c>
      <c r="G4372" t="s">
        <v>86</v>
      </c>
      <c r="H4372">
        <v>2</v>
      </c>
      <c r="I4372">
        <v>507.36</v>
      </c>
      <c r="J4372">
        <v>0.3</v>
      </c>
      <c r="K4372">
        <v>710.3</v>
      </c>
      <c r="L4372">
        <v>178.32</v>
      </c>
      <c r="M4372">
        <f t="shared" si="206"/>
        <v>710.30399999999997</v>
      </c>
      <c r="N4372" t="str">
        <f t="shared" si="204"/>
        <v>Q4</v>
      </c>
      <c r="O4372" s="2">
        <f t="shared" si="205"/>
        <v>25.104885259749405</v>
      </c>
      <c r="P4372" t="str">
        <f>VLOOKUP(retail_sales_2023!C4372,customers!A:J,5,)</f>
        <v>Bhubaneswar</v>
      </c>
      <c r="Q4372" t="str">
        <f>VLOOKUP(C4372,customers!A:J,10,0)</f>
        <v>Regular</v>
      </c>
    </row>
    <row r="4373" spans="1:17" x14ac:dyDescent="0.3">
      <c r="A4373" t="s">
        <v>5464</v>
      </c>
      <c r="B4373" s="1">
        <v>45141</v>
      </c>
      <c r="C4373" t="s">
        <v>126</v>
      </c>
      <c r="D4373" t="s">
        <v>127</v>
      </c>
      <c r="E4373" t="s">
        <v>15</v>
      </c>
      <c r="F4373" t="s">
        <v>52</v>
      </c>
      <c r="G4373" t="s">
        <v>268</v>
      </c>
      <c r="H4373">
        <v>0</v>
      </c>
      <c r="I4373">
        <v>676.11</v>
      </c>
      <c r="J4373">
        <v>0</v>
      </c>
      <c r="K4373">
        <v>0</v>
      </c>
      <c r="L4373">
        <v>0</v>
      </c>
      <c r="M4373">
        <f t="shared" si="206"/>
        <v>0</v>
      </c>
      <c r="N4373" t="str">
        <f t="shared" si="204"/>
        <v>Q3</v>
      </c>
      <c r="O4373" s="2">
        <v>0</v>
      </c>
      <c r="P4373" t="str">
        <f>VLOOKUP(retail_sales_2023!C4373,customers!A:J,5,)</f>
        <v>Coimbatore</v>
      </c>
      <c r="Q4373" t="str">
        <f>VLOOKUP(C4373,customers!A:J,10,0)</f>
        <v>Premium</v>
      </c>
    </row>
    <row r="4374" spans="1:17" x14ac:dyDescent="0.3">
      <c r="A4374" t="s">
        <v>5465</v>
      </c>
      <c r="B4374" s="1">
        <v>45033</v>
      </c>
      <c r="C4374" t="s">
        <v>832</v>
      </c>
      <c r="D4374" t="s">
        <v>833</v>
      </c>
      <c r="E4374" t="s">
        <v>33</v>
      </c>
      <c r="F4374" t="s">
        <v>52</v>
      </c>
      <c r="G4374" t="s">
        <v>268</v>
      </c>
      <c r="H4374">
        <v>10</v>
      </c>
      <c r="I4374">
        <v>552.70000000000005</v>
      </c>
      <c r="J4374">
        <v>0.25</v>
      </c>
      <c r="K4374">
        <v>4145.25</v>
      </c>
      <c r="L4374">
        <v>330.82</v>
      </c>
      <c r="M4374">
        <f t="shared" si="206"/>
        <v>4145.25</v>
      </c>
      <c r="N4374" t="str">
        <f t="shared" si="204"/>
        <v>Q2</v>
      </c>
      <c r="O4374" s="2">
        <f t="shared" si="205"/>
        <v>7.9807008021229118</v>
      </c>
      <c r="P4374" t="str">
        <f>VLOOKUP(retail_sales_2023!C4374,customers!A:J,5,)</f>
        <v>Surat</v>
      </c>
      <c r="Q4374" t="str">
        <f>VLOOKUP(C4374,customers!A:J,10,0)</f>
        <v>Premium</v>
      </c>
    </row>
    <row r="4375" spans="1:17" x14ac:dyDescent="0.3">
      <c r="A4375" t="s">
        <v>5466</v>
      </c>
      <c r="B4375" s="1">
        <v>45261</v>
      </c>
      <c r="C4375" t="s">
        <v>607</v>
      </c>
      <c r="D4375" t="s">
        <v>608</v>
      </c>
      <c r="E4375" t="s">
        <v>21</v>
      </c>
      <c r="F4375" t="s">
        <v>16</v>
      </c>
      <c r="G4375" t="s">
        <v>86</v>
      </c>
      <c r="H4375">
        <v>5</v>
      </c>
      <c r="I4375">
        <v>265.47000000000003</v>
      </c>
      <c r="J4375">
        <v>0</v>
      </c>
      <c r="K4375">
        <v>1327.35</v>
      </c>
      <c r="L4375">
        <v>424.16</v>
      </c>
      <c r="M4375">
        <f t="shared" si="206"/>
        <v>1327.3500000000001</v>
      </c>
      <c r="N4375" t="str">
        <f t="shared" si="204"/>
        <v>Q4</v>
      </c>
      <c r="O4375" s="2">
        <f t="shared" si="205"/>
        <v>31.955399856857653</v>
      </c>
      <c r="P4375" t="str">
        <f>VLOOKUP(retail_sales_2023!C4375,customers!A:J,5,)</f>
        <v>Ranchi</v>
      </c>
      <c r="Q4375" t="str">
        <f>VLOOKUP(C4375,customers!A:J,10,0)</f>
        <v>Regular</v>
      </c>
    </row>
    <row r="4376" spans="1:17" x14ac:dyDescent="0.3">
      <c r="A4376" t="s">
        <v>5467</v>
      </c>
      <c r="B4376" s="1">
        <v>45101</v>
      </c>
      <c r="C4376" t="s">
        <v>284</v>
      </c>
      <c r="D4376" t="s">
        <v>285</v>
      </c>
      <c r="E4376" t="s">
        <v>33</v>
      </c>
      <c r="F4376" t="s">
        <v>52</v>
      </c>
      <c r="G4376" t="s">
        <v>235</v>
      </c>
      <c r="H4376">
        <v>3</v>
      </c>
      <c r="I4376">
        <v>133.59</v>
      </c>
      <c r="J4376">
        <v>0</v>
      </c>
      <c r="K4376">
        <v>400.77</v>
      </c>
      <c r="L4376">
        <v>36.25</v>
      </c>
      <c r="M4376">
        <f t="shared" si="206"/>
        <v>400.77</v>
      </c>
      <c r="N4376" t="str">
        <f t="shared" si="204"/>
        <v>Q2</v>
      </c>
      <c r="O4376" s="2">
        <f t="shared" si="205"/>
        <v>9.0450882052049799</v>
      </c>
      <c r="P4376" t="str">
        <f>VLOOKUP(retail_sales_2023!C4376,customers!A:J,5,)</f>
        <v>Mumbai</v>
      </c>
      <c r="Q4376" t="str">
        <f>VLOOKUP(C4376,customers!A:J,10,0)</f>
        <v>Premium</v>
      </c>
    </row>
    <row r="4377" spans="1:17" x14ac:dyDescent="0.3">
      <c r="A4377" t="s">
        <v>5468</v>
      </c>
      <c r="B4377" s="1">
        <v>45070</v>
      </c>
      <c r="C4377" t="s">
        <v>112</v>
      </c>
      <c r="D4377" t="s">
        <v>113</v>
      </c>
      <c r="E4377" t="s">
        <v>33</v>
      </c>
      <c r="F4377" t="s">
        <v>52</v>
      </c>
      <c r="G4377" t="s">
        <v>169</v>
      </c>
      <c r="H4377">
        <v>9</v>
      </c>
      <c r="I4377">
        <v>94.17</v>
      </c>
      <c r="J4377">
        <v>0.1</v>
      </c>
      <c r="K4377">
        <v>762.78</v>
      </c>
      <c r="L4377">
        <v>65.33</v>
      </c>
      <c r="M4377">
        <f t="shared" si="206"/>
        <v>762.77700000000004</v>
      </c>
      <c r="N4377" t="str">
        <f t="shared" si="204"/>
        <v>Q2</v>
      </c>
      <c r="O4377" s="2">
        <f t="shared" si="205"/>
        <v>8.5647237735651167</v>
      </c>
      <c r="P4377" t="str">
        <f>VLOOKUP(retail_sales_2023!C4377,customers!A:J,5,)</f>
        <v>Surat</v>
      </c>
      <c r="Q4377" t="str">
        <f>VLOOKUP(C4377,customers!A:J,10,0)</f>
        <v>Occasional</v>
      </c>
    </row>
    <row r="4378" spans="1:17" x14ac:dyDescent="0.3">
      <c r="A4378" t="s">
        <v>5469</v>
      </c>
      <c r="B4378" s="1">
        <v>44974</v>
      </c>
      <c r="C4378" t="s">
        <v>657</v>
      </c>
      <c r="D4378" t="s">
        <v>658</v>
      </c>
      <c r="E4378" t="s">
        <v>33</v>
      </c>
      <c r="F4378" t="s">
        <v>81</v>
      </c>
      <c r="G4378" t="s">
        <v>239</v>
      </c>
      <c r="H4378">
        <v>3</v>
      </c>
      <c r="I4378">
        <v>4787.92</v>
      </c>
      <c r="J4378">
        <v>0.2</v>
      </c>
      <c r="K4378">
        <v>11491.01</v>
      </c>
      <c r="L4378">
        <v>3121.99</v>
      </c>
      <c r="M4378">
        <f t="shared" si="206"/>
        <v>11491.008000000002</v>
      </c>
      <c r="N4378" t="str">
        <f t="shared" si="204"/>
        <v>Q1</v>
      </c>
      <c r="O4378" s="2">
        <f t="shared" si="205"/>
        <v>27.168978183814996</v>
      </c>
      <c r="P4378" t="str">
        <f>VLOOKUP(retail_sales_2023!C4378,customers!A:J,5,)</f>
        <v>Pune</v>
      </c>
      <c r="Q4378" t="str">
        <f>VLOOKUP(C4378,customers!A:J,10,0)</f>
        <v>Occasional</v>
      </c>
    </row>
    <row r="4379" spans="1:17" x14ac:dyDescent="0.3">
      <c r="A4379" t="s">
        <v>5470</v>
      </c>
      <c r="B4379" s="1">
        <v>45050</v>
      </c>
      <c r="C4379" t="s">
        <v>390</v>
      </c>
      <c r="D4379" t="s">
        <v>391</v>
      </c>
      <c r="E4379" t="s">
        <v>33</v>
      </c>
      <c r="F4379" t="s">
        <v>28</v>
      </c>
      <c r="G4379" t="s">
        <v>466</v>
      </c>
      <c r="H4379">
        <v>2</v>
      </c>
      <c r="I4379">
        <v>2694.39</v>
      </c>
      <c r="J4379">
        <v>0.2</v>
      </c>
      <c r="K4379">
        <v>4311.0200000000004</v>
      </c>
      <c r="L4379">
        <v>1034.52</v>
      </c>
      <c r="M4379">
        <f t="shared" si="206"/>
        <v>4311.0240000000003</v>
      </c>
      <c r="N4379" t="str">
        <f t="shared" si="204"/>
        <v>Q2</v>
      </c>
      <c r="O4379" s="2">
        <f t="shared" si="205"/>
        <v>23.997105093458156</v>
      </c>
      <c r="P4379" t="str">
        <f>VLOOKUP(retail_sales_2023!C4379,customers!A:J,5,)</f>
        <v>Mumbai</v>
      </c>
      <c r="Q4379" t="str">
        <f>VLOOKUP(C4379,customers!A:J,10,0)</f>
        <v>Occasional</v>
      </c>
    </row>
    <row r="4380" spans="1:17" x14ac:dyDescent="0.3">
      <c r="A4380" t="s">
        <v>5471</v>
      </c>
      <c r="B4380" s="1">
        <v>45201</v>
      </c>
      <c r="C4380" t="s">
        <v>2471</v>
      </c>
      <c r="D4380" t="s">
        <v>2472</v>
      </c>
      <c r="E4380" t="s">
        <v>27</v>
      </c>
      <c r="F4380" t="s">
        <v>16</v>
      </c>
      <c r="G4380" t="s">
        <v>319</v>
      </c>
      <c r="H4380">
        <v>4</v>
      </c>
      <c r="I4380">
        <v>995.1</v>
      </c>
      <c r="J4380">
        <v>0.1</v>
      </c>
      <c r="K4380">
        <v>3582.36</v>
      </c>
      <c r="L4380">
        <v>1051.0999999999999</v>
      </c>
      <c r="M4380">
        <f t="shared" si="206"/>
        <v>3582.36</v>
      </c>
      <c r="N4380" t="str">
        <f t="shared" si="204"/>
        <v>Q4</v>
      </c>
      <c r="O4380" s="2">
        <f t="shared" si="205"/>
        <v>29.340993088355162</v>
      </c>
      <c r="P4380" t="str">
        <f>VLOOKUP(retail_sales_2023!C4380,customers!A:J,5,)</f>
        <v>Jaipur</v>
      </c>
      <c r="Q4380" t="str">
        <f>VLOOKUP(C4380,customers!A:J,10,0)</f>
        <v>Regular</v>
      </c>
    </row>
    <row r="4381" spans="1:17" x14ac:dyDescent="0.3">
      <c r="A4381" t="s">
        <v>5472</v>
      </c>
      <c r="B4381" s="1">
        <v>45008</v>
      </c>
      <c r="C4381" t="s">
        <v>1044</v>
      </c>
      <c r="D4381" t="s">
        <v>1045</v>
      </c>
      <c r="E4381" t="s">
        <v>33</v>
      </c>
      <c r="F4381" t="s">
        <v>16</v>
      </c>
      <c r="G4381" t="s">
        <v>17</v>
      </c>
      <c r="H4381">
        <v>5</v>
      </c>
      <c r="I4381">
        <v>222.06</v>
      </c>
      <c r="J4381">
        <v>0.1</v>
      </c>
      <c r="K4381">
        <v>999.27</v>
      </c>
      <c r="L4381">
        <v>378.95</v>
      </c>
      <c r="M4381">
        <f t="shared" si="206"/>
        <v>999.27</v>
      </c>
      <c r="N4381" t="str">
        <f t="shared" si="204"/>
        <v>Q1</v>
      </c>
      <c r="O4381" s="2">
        <f t="shared" si="205"/>
        <v>37.922683558998067</v>
      </c>
      <c r="P4381" t="str">
        <f>VLOOKUP(retail_sales_2023!C4381,customers!A:J,5,)</f>
        <v>Ahmedabad</v>
      </c>
      <c r="Q4381" t="str">
        <f>VLOOKUP(C4381,customers!A:J,10,0)</f>
        <v>Premium</v>
      </c>
    </row>
    <row r="4382" spans="1:17" x14ac:dyDescent="0.3">
      <c r="A4382" t="s">
        <v>5473</v>
      </c>
      <c r="B4382" s="1">
        <v>44940</v>
      </c>
      <c r="C4382" t="s">
        <v>1654</v>
      </c>
      <c r="D4382" t="s">
        <v>1655</v>
      </c>
      <c r="E4382" t="s">
        <v>33</v>
      </c>
      <c r="F4382" t="s">
        <v>16</v>
      </c>
      <c r="G4382" t="s">
        <v>86</v>
      </c>
      <c r="H4382">
        <v>4</v>
      </c>
      <c r="I4382">
        <v>614.6</v>
      </c>
      <c r="J4382">
        <v>0.1</v>
      </c>
      <c r="K4382">
        <v>2212.56</v>
      </c>
      <c r="L4382">
        <v>818.15</v>
      </c>
      <c r="M4382">
        <f t="shared" si="206"/>
        <v>2212.56</v>
      </c>
      <c r="N4382" t="str">
        <f t="shared" si="204"/>
        <v>Q1</v>
      </c>
      <c r="O4382" s="2">
        <f t="shared" si="205"/>
        <v>36.97752829301804</v>
      </c>
      <c r="P4382" t="str">
        <f>VLOOKUP(retail_sales_2023!C4382,customers!A:J,5,)</f>
        <v>Ahmedabad</v>
      </c>
      <c r="Q4382" t="str">
        <f>VLOOKUP(C4382,customers!A:J,10,0)</f>
        <v>Premium</v>
      </c>
    </row>
    <row r="4383" spans="1:17" x14ac:dyDescent="0.3">
      <c r="A4383" t="s">
        <v>5474</v>
      </c>
      <c r="B4383" s="1">
        <v>45179</v>
      </c>
      <c r="C4383" t="s">
        <v>2353</v>
      </c>
      <c r="D4383" t="s">
        <v>2354</v>
      </c>
      <c r="E4383" t="s">
        <v>21</v>
      </c>
      <c r="F4383" t="s">
        <v>43</v>
      </c>
      <c r="G4383" t="s">
        <v>154</v>
      </c>
      <c r="H4383">
        <v>3</v>
      </c>
      <c r="I4383">
        <v>16068.64</v>
      </c>
      <c r="J4383">
        <v>0</v>
      </c>
      <c r="K4383">
        <v>48205.919999999998</v>
      </c>
      <c r="L4383">
        <v>4629.6499999999996</v>
      </c>
      <c r="M4383">
        <f t="shared" si="206"/>
        <v>48205.919999999998</v>
      </c>
      <c r="N4383" t="str">
        <f t="shared" si="204"/>
        <v>Q3</v>
      </c>
      <c r="O4383" s="2">
        <f t="shared" si="205"/>
        <v>9.6039034209906173</v>
      </c>
      <c r="P4383" t="str">
        <f>VLOOKUP(retail_sales_2023!C4383,customers!A:J,5,)</f>
        <v>Guwahati</v>
      </c>
      <c r="Q4383" t="str">
        <f>VLOOKUP(C4383,customers!A:J,10,0)</f>
        <v>Premium</v>
      </c>
    </row>
    <row r="4384" spans="1:17" x14ac:dyDescent="0.3">
      <c r="A4384" t="s">
        <v>5475</v>
      </c>
      <c r="B4384" s="1">
        <v>44987</v>
      </c>
      <c r="C4384" t="s">
        <v>2569</v>
      </c>
      <c r="D4384" t="s">
        <v>2570</v>
      </c>
      <c r="E4384" t="s">
        <v>15</v>
      </c>
      <c r="F4384" t="s">
        <v>81</v>
      </c>
      <c r="G4384" t="s">
        <v>105</v>
      </c>
      <c r="H4384">
        <v>3</v>
      </c>
      <c r="I4384">
        <v>3696.19</v>
      </c>
      <c r="J4384">
        <v>0.1</v>
      </c>
      <c r="K4384">
        <v>9979.7099999999991</v>
      </c>
      <c r="L4384">
        <v>2121.35</v>
      </c>
      <c r="M4384">
        <f t="shared" si="206"/>
        <v>9979.7129999999997</v>
      </c>
      <c r="N4384" t="str">
        <f t="shared" si="204"/>
        <v>Q1</v>
      </c>
      <c r="O4384" s="2">
        <f t="shared" si="205"/>
        <v>21.256629701664679</v>
      </c>
      <c r="P4384" t="str">
        <f>VLOOKUP(retail_sales_2023!C4384,customers!A:J,5,)</f>
        <v>Hyderabad</v>
      </c>
      <c r="Q4384" t="str">
        <f>VLOOKUP(C4384,customers!A:J,10,0)</f>
        <v>Premium</v>
      </c>
    </row>
    <row r="4385" spans="1:17" x14ac:dyDescent="0.3">
      <c r="A4385" t="s">
        <v>5476</v>
      </c>
      <c r="B4385" s="1">
        <v>45080</v>
      </c>
      <c r="C4385" t="s">
        <v>1450</v>
      </c>
      <c r="D4385" t="s">
        <v>1451</v>
      </c>
      <c r="E4385" t="s">
        <v>21</v>
      </c>
      <c r="F4385" t="s">
        <v>22</v>
      </c>
      <c r="G4385" t="s">
        <v>315</v>
      </c>
      <c r="H4385">
        <v>1</v>
      </c>
      <c r="I4385">
        <v>26108.54</v>
      </c>
      <c r="J4385">
        <v>0.15</v>
      </c>
      <c r="K4385">
        <v>22192.26</v>
      </c>
      <c r="L4385">
        <v>4489.45</v>
      </c>
      <c r="M4385">
        <f t="shared" si="206"/>
        <v>22192.259000000002</v>
      </c>
      <c r="N4385" t="str">
        <f t="shared" si="204"/>
        <v>Q2</v>
      </c>
      <c r="O4385" s="2">
        <f t="shared" si="205"/>
        <v>20.22980084047321</v>
      </c>
      <c r="P4385" t="str">
        <f>VLOOKUP(retail_sales_2023!C4385,customers!A:J,5,)</f>
        <v>Ranchi</v>
      </c>
      <c r="Q4385" t="str">
        <f>VLOOKUP(C4385,customers!A:J,10,0)</f>
        <v>Premium</v>
      </c>
    </row>
    <row r="4386" spans="1:17" x14ac:dyDescent="0.3">
      <c r="A4386" t="s">
        <v>5477</v>
      </c>
      <c r="B4386" s="1">
        <v>45236</v>
      </c>
      <c r="C4386" t="s">
        <v>1013</v>
      </c>
      <c r="D4386" t="s">
        <v>13093</v>
      </c>
      <c r="E4386" t="s">
        <v>15</v>
      </c>
      <c r="F4386" t="s">
        <v>81</v>
      </c>
      <c r="G4386" t="s">
        <v>470</v>
      </c>
      <c r="H4386">
        <v>5</v>
      </c>
      <c r="I4386">
        <v>1293.74</v>
      </c>
      <c r="J4386">
        <v>0</v>
      </c>
      <c r="K4386">
        <v>6468.7</v>
      </c>
      <c r="L4386">
        <v>2061.36</v>
      </c>
      <c r="M4386">
        <f t="shared" si="206"/>
        <v>6468.7</v>
      </c>
      <c r="N4386" t="str">
        <f t="shared" si="204"/>
        <v>Q4</v>
      </c>
      <c r="O4386" s="2">
        <f t="shared" si="205"/>
        <v>31.866681095119581</v>
      </c>
      <c r="P4386" t="str">
        <f>VLOOKUP(retail_sales_2023!C4386,customers!A:J,5,)</f>
        <v>Bengaluru</v>
      </c>
      <c r="Q4386" t="str">
        <f>VLOOKUP(C4386,customers!A:J,10,0)</f>
        <v>Premium</v>
      </c>
    </row>
    <row r="4387" spans="1:17" x14ac:dyDescent="0.3">
      <c r="A4387" t="s">
        <v>5478</v>
      </c>
      <c r="B4387" s="1">
        <v>45104</v>
      </c>
      <c r="C4387" t="s">
        <v>861</v>
      </c>
      <c r="D4387" t="s">
        <v>862</v>
      </c>
      <c r="E4387" t="s">
        <v>21</v>
      </c>
      <c r="F4387" t="s">
        <v>81</v>
      </c>
      <c r="G4387" t="s">
        <v>101</v>
      </c>
      <c r="H4387">
        <v>4</v>
      </c>
      <c r="I4387">
        <v>3871.15</v>
      </c>
      <c r="J4387">
        <v>0</v>
      </c>
      <c r="K4387">
        <v>15484.6</v>
      </c>
      <c r="L4387">
        <v>3863.27</v>
      </c>
      <c r="M4387">
        <f t="shared" si="206"/>
        <v>15484.6</v>
      </c>
      <c r="N4387" t="str">
        <f t="shared" si="204"/>
        <v>Q2</v>
      </c>
      <c r="O4387" s="2">
        <f t="shared" si="205"/>
        <v>24.949110729369824</v>
      </c>
      <c r="P4387" t="str">
        <f>VLOOKUP(retail_sales_2023!C4387,customers!A:J,5,)</f>
        <v>Bhubaneswar</v>
      </c>
      <c r="Q4387" t="str">
        <f>VLOOKUP(C4387,customers!A:J,10,0)</f>
        <v>Premium</v>
      </c>
    </row>
    <row r="4388" spans="1:17" x14ac:dyDescent="0.3">
      <c r="A4388" t="s">
        <v>5479</v>
      </c>
      <c r="B4388" s="1">
        <v>44941</v>
      </c>
      <c r="C4388" t="s">
        <v>503</v>
      </c>
      <c r="D4388" t="s">
        <v>504</v>
      </c>
      <c r="E4388" t="s">
        <v>21</v>
      </c>
      <c r="F4388" t="s">
        <v>43</v>
      </c>
      <c r="G4388" t="s">
        <v>243</v>
      </c>
      <c r="H4388">
        <v>5</v>
      </c>
      <c r="I4388">
        <v>23589.18</v>
      </c>
      <c r="J4388">
        <v>0.15</v>
      </c>
      <c r="K4388">
        <v>100254.01</v>
      </c>
      <c r="L4388">
        <v>13526.14</v>
      </c>
      <c r="M4388">
        <f t="shared" si="206"/>
        <v>100254.015</v>
      </c>
      <c r="N4388" t="str">
        <f t="shared" si="204"/>
        <v>Q1</v>
      </c>
      <c r="O4388" s="2">
        <f t="shared" si="205"/>
        <v>13.491869302783998</v>
      </c>
      <c r="P4388" t="str">
        <f>VLOOKUP(retail_sales_2023!C4388,customers!A:J,5,)</f>
        <v>Patna</v>
      </c>
      <c r="Q4388" t="str">
        <f>VLOOKUP(C4388,customers!A:J,10,0)</f>
        <v>Premium</v>
      </c>
    </row>
    <row r="4389" spans="1:17" x14ac:dyDescent="0.3">
      <c r="A4389" t="s">
        <v>5480</v>
      </c>
      <c r="B4389" s="1">
        <v>45034</v>
      </c>
      <c r="C4389" t="s">
        <v>2187</v>
      </c>
      <c r="D4389" t="s">
        <v>2188</v>
      </c>
      <c r="E4389" t="s">
        <v>21</v>
      </c>
      <c r="F4389" t="s">
        <v>52</v>
      </c>
      <c r="G4389" t="s">
        <v>169</v>
      </c>
      <c r="H4389">
        <v>6</v>
      </c>
      <c r="I4389">
        <v>526.88</v>
      </c>
      <c r="J4389">
        <v>0</v>
      </c>
      <c r="K4389">
        <v>3161.28</v>
      </c>
      <c r="L4389">
        <v>-40.340000000000003</v>
      </c>
      <c r="M4389">
        <f t="shared" si="206"/>
        <v>3161.2799999999997</v>
      </c>
      <c r="N4389" t="str">
        <f t="shared" si="204"/>
        <v>Q2</v>
      </c>
      <c r="O4389" s="2">
        <f t="shared" si="205"/>
        <v>-1.2760653912339306</v>
      </c>
      <c r="P4389" t="str">
        <f>VLOOKUP(retail_sales_2023!C4389,customers!A:J,5,)</f>
        <v>Patna</v>
      </c>
      <c r="Q4389" t="str">
        <f>VLOOKUP(C4389,customers!A:J,10,0)</f>
        <v>Premium</v>
      </c>
    </row>
    <row r="4390" spans="1:17" x14ac:dyDescent="0.3">
      <c r="A4390" t="s">
        <v>5481</v>
      </c>
      <c r="B4390" s="1">
        <v>45008</v>
      </c>
      <c r="C4390" t="s">
        <v>2741</v>
      </c>
      <c r="D4390" t="s">
        <v>2742</v>
      </c>
      <c r="E4390" t="s">
        <v>15</v>
      </c>
      <c r="F4390" t="s">
        <v>52</v>
      </c>
      <c r="G4390" t="s">
        <v>169</v>
      </c>
      <c r="H4390">
        <v>7</v>
      </c>
      <c r="I4390">
        <v>237.44</v>
      </c>
      <c r="J4390">
        <v>0.05</v>
      </c>
      <c r="K4390">
        <v>1578.98</v>
      </c>
      <c r="L4390">
        <v>127.47</v>
      </c>
      <c r="M4390">
        <f t="shared" si="206"/>
        <v>1578.9759999999999</v>
      </c>
      <c r="N4390" t="str">
        <f t="shared" si="204"/>
        <v>Q1</v>
      </c>
      <c r="O4390" s="2">
        <f t="shared" si="205"/>
        <v>8.0729331593813729</v>
      </c>
      <c r="P4390" t="str">
        <f>VLOOKUP(retail_sales_2023!C4390,customers!A:J,5,)</f>
        <v>Chennai</v>
      </c>
      <c r="Q4390" t="str">
        <f>VLOOKUP(C4390,customers!A:J,10,0)</f>
        <v>Regular</v>
      </c>
    </row>
    <row r="4391" spans="1:17" x14ac:dyDescent="0.3">
      <c r="A4391" t="s">
        <v>5482</v>
      </c>
      <c r="B4391" s="1">
        <v>44965</v>
      </c>
      <c r="C4391" t="s">
        <v>2025</v>
      </c>
      <c r="D4391" t="s">
        <v>2026</v>
      </c>
      <c r="E4391" t="s">
        <v>33</v>
      </c>
      <c r="F4391" t="s">
        <v>81</v>
      </c>
      <c r="G4391" t="s">
        <v>333</v>
      </c>
      <c r="H4391">
        <v>4</v>
      </c>
      <c r="I4391">
        <v>1071.43</v>
      </c>
      <c r="J4391">
        <v>0.2</v>
      </c>
      <c r="K4391">
        <v>3428.58</v>
      </c>
      <c r="L4391">
        <v>791.62</v>
      </c>
      <c r="M4391">
        <f t="shared" si="206"/>
        <v>3428.5760000000005</v>
      </c>
      <c r="N4391" t="str">
        <f t="shared" si="204"/>
        <v>Q1</v>
      </c>
      <c r="O4391" s="2">
        <f t="shared" si="205"/>
        <v>23.088858944519306</v>
      </c>
      <c r="P4391" t="str">
        <f>VLOOKUP(retail_sales_2023!C4391,customers!A:J,5,)</f>
        <v>Pune</v>
      </c>
      <c r="Q4391" t="str">
        <f>VLOOKUP(C4391,customers!A:J,10,0)</f>
        <v>Premium</v>
      </c>
    </row>
    <row r="4392" spans="1:17" x14ac:dyDescent="0.3">
      <c r="A4392" t="s">
        <v>5483</v>
      </c>
      <c r="B4392" s="1">
        <v>44983</v>
      </c>
      <c r="C4392" t="s">
        <v>963</v>
      </c>
      <c r="D4392" t="s">
        <v>964</v>
      </c>
      <c r="E4392" t="s">
        <v>15</v>
      </c>
      <c r="F4392" t="s">
        <v>52</v>
      </c>
      <c r="G4392" t="s">
        <v>235</v>
      </c>
      <c r="H4392">
        <v>7</v>
      </c>
      <c r="I4392">
        <v>545.73</v>
      </c>
      <c r="J4392">
        <v>0</v>
      </c>
      <c r="K4392">
        <v>3820.11</v>
      </c>
      <c r="L4392">
        <v>306.98</v>
      </c>
      <c r="M4392">
        <f t="shared" si="206"/>
        <v>3820.11</v>
      </c>
      <c r="N4392" t="str">
        <f t="shared" si="204"/>
        <v>Q1</v>
      </c>
      <c r="O4392" s="2">
        <f t="shared" si="205"/>
        <v>8.0358942543539325</v>
      </c>
      <c r="P4392" t="str">
        <f>VLOOKUP(retail_sales_2023!C4392,customers!A:J,5,)</f>
        <v>Chennai</v>
      </c>
      <c r="Q4392" t="str">
        <f>VLOOKUP(C4392,customers!A:J,10,0)</f>
        <v>Regular</v>
      </c>
    </row>
    <row r="4393" spans="1:17" x14ac:dyDescent="0.3">
      <c r="A4393" t="s">
        <v>5484</v>
      </c>
      <c r="B4393" s="1">
        <v>45262</v>
      </c>
      <c r="C4393" t="s">
        <v>763</v>
      </c>
      <c r="D4393" t="s">
        <v>764</v>
      </c>
      <c r="E4393" t="s">
        <v>21</v>
      </c>
      <c r="F4393" t="s">
        <v>43</v>
      </c>
      <c r="G4393" t="s">
        <v>44</v>
      </c>
      <c r="H4393">
        <v>5</v>
      </c>
      <c r="I4393">
        <v>19230.97</v>
      </c>
      <c r="J4393">
        <v>0.1</v>
      </c>
      <c r="K4393">
        <v>86539.37</v>
      </c>
      <c r="L4393">
        <v>7717.27</v>
      </c>
      <c r="M4393">
        <f t="shared" si="206"/>
        <v>86539.365000000005</v>
      </c>
      <c r="N4393" t="str">
        <f t="shared" si="204"/>
        <v>Q4</v>
      </c>
      <c r="O4393" s="2">
        <f t="shared" si="205"/>
        <v>8.9176406068128315</v>
      </c>
      <c r="P4393" t="str">
        <f>VLOOKUP(retail_sales_2023!C4393,customers!A:J,5,)</f>
        <v>Bhubaneswar</v>
      </c>
      <c r="Q4393" t="str">
        <f>VLOOKUP(C4393,customers!A:J,10,0)</f>
        <v>Regular</v>
      </c>
    </row>
    <row r="4394" spans="1:17" x14ac:dyDescent="0.3">
      <c r="A4394" t="s">
        <v>5485</v>
      </c>
      <c r="B4394" s="1">
        <v>45083</v>
      </c>
      <c r="C4394" t="s">
        <v>583</v>
      </c>
      <c r="D4394" t="s">
        <v>584</v>
      </c>
      <c r="E4394" t="s">
        <v>27</v>
      </c>
      <c r="F4394" t="s">
        <v>22</v>
      </c>
      <c r="G4394" t="s">
        <v>34</v>
      </c>
      <c r="H4394">
        <v>5</v>
      </c>
      <c r="I4394">
        <v>7015.66</v>
      </c>
      <c r="J4394">
        <v>0.1</v>
      </c>
      <c r="K4394">
        <v>31570.47</v>
      </c>
      <c r="L4394">
        <v>9345.17</v>
      </c>
      <c r="M4394">
        <f t="shared" si="206"/>
        <v>31570.470000000005</v>
      </c>
      <c r="N4394" t="str">
        <f t="shared" si="204"/>
        <v>Q2</v>
      </c>
      <c r="O4394" s="2">
        <f t="shared" si="205"/>
        <v>29.600984717680795</v>
      </c>
      <c r="P4394" t="str">
        <f>VLOOKUP(retail_sales_2023!C4394,customers!A:J,5,)</f>
        <v>Amritsar</v>
      </c>
      <c r="Q4394" t="str">
        <f>VLOOKUP(C4394,customers!A:J,10,0)</f>
        <v>Premium</v>
      </c>
    </row>
    <row r="4395" spans="1:17" x14ac:dyDescent="0.3">
      <c r="A4395" t="s">
        <v>5486</v>
      </c>
      <c r="B4395" s="1">
        <v>45049</v>
      </c>
      <c r="C4395" t="s">
        <v>5047</v>
      </c>
      <c r="D4395" t="s">
        <v>5048</v>
      </c>
      <c r="E4395" t="s">
        <v>27</v>
      </c>
      <c r="F4395" t="s">
        <v>28</v>
      </c>
      <c r="G4395" t="s">
        <v>29</v>
      </c>
      <c r="H4395">
        <v>3</v>
      </c>
      <c r="I4395">
        <v>2138.5300000000002</v>
      </c>
      <c r="J4395">
        <v>0.1</v>
      </c>
      <c r="K4395">
        <v>5774.03</v>
      </c>
      <c r="L4395">
        <v>1364.37</v>
      </c>
      <c r="M4395">
        <f t="shared" si="206"/>
        <v>5774.0309999999999</v>
      </c>
      <c r="N4395" t="str">
        <f t="shared" si="204"/>
        <v>Q2</v>
      </c>
      <c r="O4395" s="2">
        <f t="shared" si="205"/>
        <v>23.629423470262537</v>
      </c>
      <c r="P4395" t="str">
        <f>VLOOKUP(retail_sales_2023!C4395,customers!A:J,5,)</f>
        <v>Lucknow</v>
      </c>
      <c r="Q4395" t="str">
        <f>VLOOKUP(C4395,customers!A:J,10,0)</f>
        <v>Premium</v>
      </c>
    </row>
    <row r="4396" spans="1:17" x14ac:dyDescent="0.3">
      <c r="A4396" t="s">
        <v>5487</v>
      </c>
      <c r="B4396" s="1">
        <v>45070</v>
      </c>
      <c r="C4396" t="s">
        <v>187</v>
      </c>
      <c r="D4396" t="s">
        <v>188</v>
      </c>
      <c r="E4396" t="s">
        <v>33</v>
      </c>
      <c r="F4396" t="s">
        <v>52</v>
      </c>
      <c r="G4396" t="s">
        <v>117</v>
      </c>
      <c r="H4396">
        <v>2</v>
      </c>
      <c r="I4396">
        <v>438.95</v>
      </c>
      <c r="J4396">
        <v>0.05</v>
      </c>
      <c r="K4396">
        <v>834</v>
      </c>
      <c r="L4396">
        <v>47.16</v>
      </c>
      <c r="M4396">
        <f t="shared" si="206"/>
        <v>834.005</v>
      </c>
      <c r="N4396" t="str">
        <f t="shared" si="204"/>
        <v>Q2</v>
      </c>
      <c r="O4396" s="2">
        <f t="shared" si="205"/>
        <v>5.6546762589928052</v>
      </c>
      <c r="P4396" t="str">
        <f>VLOOKUP(retail_sales_2023!C4396,customers!A:J,5,)</f>
        <v>Pune</v>
      </c>
      <c r="Q4396" t="str">
        <f>VLOOKUP(C4396,customers!A:J,10,0)</f>
        <v>Regular</v>
      </c>
    </row>
    <row r="4397" spans="1:17" x14ac:dyDescent="0.3">
      <c r="A4397" t="s">
        <v>5488</v>
      </c>
      <c r="B4397" s="1">
        <v>45192</v>
      </c>
      <c r="C4397" t="s">
        <v>1051</v>
      </c>
      <c r="D4397" t="s">
        <v>1052</v>
      </c>
      <c r="E4397" t="s">
        <v>21</v>
      </c>
      <c r="F4397" t="s">
        <v>16</v>
      </c>
      <c r="G4397" t="s">
        <v>305</v>
      </c>
      <c r="H4397">
        <v>5</v>
      </c>
      <c r="I4397">
        <v>264.11</v>
      </c>
      <c r="J4397">
        <v>0.15</v>
      </c>
      <c r="K4397">
        <v>1122.47</v>
      </c>
      <c r="L4397">
        <v>363</v>
      </c>
      <c r="M4397">
        <f t="shared" si="206"/>
        <v>1122.4675000000002</v>
      </c>
      <c r="N4397" t="str">
        <f t="shared" si="204"/>
        <v>Q3</v>
      </c>
      <c r="O4397" s="2">
        <f t="shared" si="205"/>
        <v>32.339394371341776</v>
      </c>
      <c r="P4397" t="str">
        <f>VLOOKUP(retail_sales_2023!C4397,customers!A:J,5,)</f>
        <v>Bhubaneswar</v>
      </c>
      <c r="Q4397" t="str">
        <f>VLOOKUP(C4397,customers!A:J,10,0)</f>
        <v>Regular</v>
      </c>
    </row>
    <row r="4398" spans="1:17" x14ac:dyDescent="0.3">
      <c r="A4398" t="s">
        <v>5489</v>
      </c>
      <c r="B4398" s="1">
        <v>45132</v>
      </c>
      <c r="C4398" t="s">
        <v>3538</v>
      </c>
      <c r="D4398" t="s">
        <v>3539</v>
      </c>
      <c r="E4398" t="s">
        <v>27</v>
      </c>
      <c r="F4398" t="s">
        <v>81</v>
      </c>
      <c r="G4398" t="s">
        <v>158</v>
      </c>
      <c r="H4398">
        <v>4</v>
      </c>
      <c r="I4398">
        <v>4232.1499999999996</v>
      </c>
      <c r="J4398">
        <v>0.2</v>
      </c>
      <c r="K4398">
        <v>13542.88</v>
      </c>
      <c r="L4398">
        <v>2884.25</v>
      </c>
      <c r="M4398">
        <f t="shared" si="206"/>
        <v>13542.88</v>
      </c>
      <c r="N4398" t="str">
        <f t="shared" si="204"/>
        <v>Q3</v>
      </c>
      <c r="O4398" s="2">
        <f t="shared" si="205"/>
        <v>21.297168696761695</v>
      </c>
      <c r="P4398" t="str">
        <f>VLOOKUP(retail_sales_2023!C4398,customers!A:J,5,)</f>
        <v>Jaipur</v>
      </c>
      <c r="Q4398" t="str">
        <f>VLOOKUP(C4398,customers!A:J,10,0)</f>
        <v>Premium</v>
      </c>
    </row>
    <row r="4399" spans="1:17" x14ac:dyDescent="0.3">
      <c r="A4399" t="s">
        <v>5490</v>
      </c>
      <c r="B4399" s="1">
        <v>45114</v>
      </c>
      <c r="C4399" t="s">
        <v>2375</v>
      </c>
      <c r="D4399" t="s">
        <v>2376</v>
      </c>
      <c r="E4399" t="s">
        <v>27</v>
      </c>
      <c r="F4399" t="s">
        <v>16</v>
      </c>
      <c r="G4399" t="s">
        <v>319</v>
      </c>
      <c r="H4399">
        <v>4</v>
      </c>
      <c r="I4399">
        <v>505.36</v>
      </c>
      <c r="J4399">
        <v>0.1</v>
      </c>
      <c r="K4399">
        <v>1819.3</v>
      </c>
      <c r="L4399">
        <v>693.36</v>
      </c>
      <c r="M4399">
        <f t="shared" si="206"/>
        <v>1819.296</v>
      </c>
      <c r="N4399" t="str">
        <f t="shared" si="204"/>
        <v>Q3</v>
      </c>
      <c r="O4399" s="2">
        <f t="shared" si="205"/>
        <v>38.11136151266971</v>
      </c>
      <c r="P4399" t="str">
        <f>VLOOKUP(retail_sales_2023!C4399,customers!A:J,5,)</f>
        <v>Lucknow</v>
      </c>
      <c r="Q4399" t="str">
        <f>VLOOKUP(C4399,customers!A:J,10,0)</f>
        <v>Regular</v>
      </c>
    </row>
    <row r="4400" spans="1:17" x14ac:dyDescent="0.3">
      <c r="A4400" t="s">
        <v>5491</v>
      </c>
      <c r="B4400" s="1">
        <v>45248</v>
      </c>
      <c r="C4400" t="s">
        <v>119</v>
      </c>
      <c r="D4400" t="s">
        <v>120</v>
      </c>
      <c r="E4400" t="s">
        <v>15</v>
      </c>
      <c r="F4400" t="s">
        <v>52</v>
      </c>
      <c r="G4400" t="s">
        <v>53</v>
      </c>
      <c r="H4400">
        <v>3</v>
      </c>
      <c r="I4400">
        <v>353.91</v>
      </c>
      <c r="J4400">
        <v>0.05</v>
      </c>
      <c r="K4400">
        <v>1008.64</v>
      </c>
      <c r="L4400">
        <v>70.11</v>
      </c>
      <c r="M4400">
        <f t="shared" si="206"/>
        <v>1008.6435</v>
      </c>
      <c r="N4400" t="str">
        <f t="shared" si="204"/>
        <v>Q4</v>
      </c>
      <c r="O4400" s="2">
        <f t="shared" si="205"/>
        <v>6.9509438451776653</v>
      </c>
      <c r="P4400" t="str">
        <f>VLOOKUP(retail_sales_2023!C4400,customers!A:J,5,)</f>
        <v>Kochi</v>
      </c>
      <c r="Q4400" t="str">
        <f>VLOOKUP(C4400,customers!A:J,10,0)</f>
        <v>Premium</v>
      </c>
    </row>
    <row r="4401" spans="1:17" x14ac:dyDescent="0.3">
      <c r="A4401" t="s">
        <v>5492</v>
      </c>
      <c r="B4401" s="1">
        <v>44954</v>
      </c>
      <c r="C4401" t="s">
        <v>119</v>
      </c>
      <c r="D4401" t="s">
        <v>13093</v>
      </c>
      <c r="E4401" t="s">
        <v>15</v>
      </c>
      <c r="F4401" t="s">
        <v>43</v>
      </c>
      <c r="G4401" t="s">
        <v>243</v>
      </c>
      <c r="H4401">
        <v>4</v>
      </c>
      <c r="I4401">
        <v>6831.25</v>
      </c>
      <c r="J4401">
        <v>0</v>
      </c>
      <c r="K4401">
        <v>27325</v>
      </c>
      <c r="L4401">
        <v>3971.86</v>
      </c>
      <c r="M4401">
        <f t="shared" si="206"/>
        <v>27325</v>
      </c>
      <c r="N4401" t="str">
        <f t="shared" si="204"/>
        <v>Q1</v>
      </c>
      <c r="O4401" s="2">
        <f t="shared" si="205"/>
        <v>14.535626715462033</v>
      </c>
      <c r="P4401" t="str">
        <f>VLOOKUP(retail_sales_2023!C4401,customers!A:J,5,)</f>
        <v>Kochi</v>
      </c>
      <c r="Q4401" t="str">
        <f>VLOOKUP(C4401,customers!A:J,10,0)</f>
        <v>Premium</v>
      </c>
    </row>
    <row r="4402" spans="1:17" x14ac:dyDescent="0.3">
      <c r="A4402" t="s">
        <v>5493</v>
      </c>
      <c r="B4402" s="1">
        <v>45049</v>
      </c>
      <c r="C4402" t="s">
        <v>853</v>
      </c>
      <c r="D4402" t="s">
        <v>854</v>
      </c>
      <c r="E4402" t="s">
        <v>27</v>
      </c>
      <c r="F4402" t="s">
        <v>81</v>
      </c>
      <c r="G4402" t="s">
        <v>333</v>
      </c>
      <c r="H4402">
        <v>5</v>
      </c>
      <c r="I4402">
        <v>2582.25</v>
      </c>
      <c r="J4402">
        <v>0.1</v>
      </c>
      <c r="K4402">
        <v>11620.12</v>
      </c>
      <c r="L4402">
        <v>4527.22</v>
      </c>
      <c r="M4402">
        <f t="shared" si="206"/>
        <v>11620.125</v>
      </c>
      <c r="N4402" t="str">
        <f t="shared" si="204"/>
        <v>Q2</v>
      </c>
      <c r="O4402" s="2">
        <f t="shared" si="205"/>
        <v>38.960182855254502</v>
      </c>
      <c r="P4402" t="str">
        <f>VLOOKUP(retail_sales_2023!C4402,customers!A:J,5,)</f>
        <v>Chandigarh</v>
      </c>
      <c r="Q4402" t="str">
        <f>VLOOKUP(C4402,customers!A:J,10,0)</f>
        <v>Premium</v>
      </c>
    </row>
    <row r="4403" spans="1:17" x14ac:dyDescent="0.3">
      <c r="A4403" t="s">
        <v>5494</v>
      </c>
      <c r="B4403" s="1">
        <v>45049</v>
      </c>
      <c r="C4403" t="s">
        <v>601</v>
      </c>
      <c r="D4403" t="s">
        <v>602</v>
      </c>
      <c r="E4403" t="s">
        <v>15</v>
      </c>
      <c r="F4403" t="s">
        <v>81</v>
      </c>
      <c r="G4403" t="s">
        <v>82</v>
      </c>
      <c r="H4403">
        <v>4</v>
      </c>
      <c r="I4403">
        <v>1388.42</v>
      </c>
      <c r="J4403">
        <v>0</v>
      </c>
      <c r="K4403">
        <v>5553.68</v>
      </c>
      <c r="L4403">
        <v>2038.54</v>
      </c>
      <c r="M4403">
        <f t="shared" si="206"/>
        <v>5553.68</v>
      </c>
      <c r="N4403" t="str">
        <f t="shared" si="204"/>
        <v>Q2</v>
      </c>
      <c r="O4403" s="2">
        <f t="shared" si="205"/>
        <v>36.706111983405592</v>
      </c>
      <c r="P4403" t="str">
        <f>VLOOKUP(retail_sales_2023!C4403,customers!A:J,5,)</f>
        <v>Bengaluru</v>
      </c>
      <c r="Q4403" t="str">
        <f>VLOOKUP(C4403,customers!A:J,10,0)</f>
        <v>Regular</v>
      </c>
    </row>
    <row r="4404" spans="1:17" x14ac:dyDescent="0.3">
      <c r="A4404" t="s">
        <v>5495</v>
      </c>
      <c r="B4404" s="1">
        <v>45191</v>
      </c>
      <c r="C4404" t="s">
        <v>924</v>
      </c>
      <c r="D4404" t="s">
        <v>925</v>
      </c>
      <c r="E4404" t="s">
        <v>27</v>
      </c>
      <c r="F4404" t="s">
        <v>16</v>
      </c>
      <c r="G4404" t="s">
        <v>296</v>
      </c>
      <c r="H4404">
        <v>4</v>
      </c>
      <c r="I4404">
        <v>409.38</v>
      </c>
      <c r="J4404">
        <v>0.1</v>
      </c>
      <c r="K4404">
        <v>1473.77</v>
      </c>
      <c r="L4404">
        <v>642.70000000000005</v>
      </c>
      <c r="M4404">
        <f t="shared" si="206"/>
        <v>1473.768</v>
      </c>
      <c r="N4404" t="str">
        <f t="shared" si="204"/>
        <v>Q3</v>
      </c>
      <c r="O4404" s="2">
        <f t="shared" si="205"/>
        <v>43.609247033119146</v>
      </c>
      <c r="P4404" t="str">
        <f>VLOOKUP(retail_sales_2023!C4404,customers!A:J,5,)</f>
        <v>Lucknow</v>
      </c>
      <c r="Q4404" t="str">
        <f>VLOOKUP(C4404,customers!A:J,10,0)</f>
        <v>Regular</v>
      </c>
    </row>
    <row r="4405" spans="1:17" x14ac:dyDescent="0.3">
      <c r="A4405" t="s">
        <v>5496</v>
      </c>
      <c r="B4405" s="1">
        <v>45249</v>
      </c>
      <c r="C4405" t="s">
        <v>218</v>
      </c>
      <c r="D4405" t="s">
        <v>219</v>
      </c>
      <c r="E4405" t="s">
        <v>27</v>
      </c>
      <c r="F4405" t="s">
        <v>43</v>
      </c>
      <c r="G4405" t="s">
        <v>110</v>
      </c>
      <c r="H4405">
        <v>5</v>
      </c>
      <c r="I4405">
        <v>30030.84</v>
      </c>
      <c r="J4405">
        <v>0.05</v>
      </c>
      <c r="K4405">
        <v>142646.49</v>
      </c>
      <c r="L4405">
        <v>12845.18</v>
      </c>
      <c r="M4405">
        <f t="shared" si="206"/>
        <v>142646.49</v>
      </c>
      <c r="N4405" t="str">
        <f t="shared" si="204"/>
        <v>Q4</v>
      </c>
      <c r="O4405" s="2">
        <f t="shared" si="205"/>
        <v>9.004904361824817</v>
      </c>
      <c r="P4405" t="str">
        <f>VLOOKUP(retail_sales_2023!C4405,customers!A:J,5,)</f>
        <v>Lucknow</v>
      </c>
      <c r="Q4405" t="str">
        <f>VLOOKUP(C4405,customers!A:J,10,0)</f>
        <v>Premium</v>
      </c>
    </row>
    <row r="4406" spans="1:17" x14ac:dyDescent="0.3">
      <c r="A4406" t="s">
        <v>5497</v>
      </c>
      <c r="B4406" s="1">
        <v>45057</v>
      </c>
      <c r="C4406" t="s">
        <v>99</v>
      </c>
      <c r="D4406" t="s">
        <v>100</v>
      </c>
      <c r="E4406" t="s">
        <v>15</v>
      </c>
      <c r="F4406" t="s">
        <v>43</v>
      </c>
      <c r="G4406" t="s">
        <v>154</v>
      </c>
      <c r="H4406">
        <v>2</v>
      </c>
      <c r="I4406">
        <v>11131.93</v>
      </c>
      <c r="J4406">
        <v>0.15</v>
      </c>
      <c r="K4406">
        <v>18924.28</v>
      </c>
      <c r="L4406">
        <v>2382.83</v>
      </c>
      <c r="M4406">
        <f t="shared" si="206"/>
        <v>18924.280999999999</v>
      </c>
      <c r="N4406" t="str">
        <f t="shared" si="204"/>
        <v>Q2</v>
      </c>
      <c r="O4406" s="2">
        <f t="shared" si="205"/>
        <v>12.591390531106072</v>
      </c>
      <c r="P4406" t="str">
        <f>VLOOKUP(retail_sales_2023!C4406,customers!A:J,5,)</f>
        <v>Kochi</v>
      </c>
      <c r="Q4406" t="str">
        <f>VLOOKUP(C4406,customers!A:J,10,0)</f>
        <v>Regular</v>
      </c>
    </row>
    <row r="4407" spans="1:17" x14ac:dyDescent="0.3">
      <c r="A4407" t="s">
        <v>5498</v>
      </c>
      <c r="B4407" s="1">
        <v>45111</v>
      </c>
      <c r="C4407" t="s">
        <v>2187</v>
      </c>
      <c r="D4407" t="s">
        <v>2188</v>
      </c>
      <c r="E4407" t="s">
        <v>21</v>
      </c>
      <c r="F4407" t="s">
        <v>81</v>
      </c>
      <c r="G4407" t="s">
        <v>239</v>
      </c>
      <c r="H4407">
        <v>4</v>
      </c>
      <c r="I4407">
        <v>4224.8999999999996</v>
      </c>
      <c r="J4407">
        <v>0.05</v>
      </c>
      <c r="K4407">
        <v>16054.62</v>
      </c>
      <c r="L4407">
        <v>5844.71</v>
      </c>
      <c r="M4407">
        <f t="shared" si="206"/>
        <v>16054.619999999997</v>
      </c>
      <c r="N4407" t="str">
        <f t="shared" si="204"/>
        <v>Q3</v>
      </c>
      <c r="O4407" s="2">
        <f t="shared" si="205"/>
        <v>36.405159387142142</v>
      </c>
      <c r="P4407" t="str">
        <f>VLOOKUP(retail_sales_2023!C4407,customers!A:J,5,)</f>
        <v>Patna</v>
      </c>
      <c r="Q4407" t="str">
        <f>VLOOKUP(C4407,customers!A:J,10,0)</f>
        <v>Premium</v>
      </c>
    </row>
    <row r="4408" spans="1:17" x14ac:dyDescent="0.3">
      <c r="A4408" t="s">
        <v>5499</v>
      </c>
      <c r="B4408" s="1">
        <v>45265</v>
      </c>
      <c r="C4408" t="s">
        <v>667</v>
      </c>
      <c r="D4408" t="s">
        <v>13093</v>
      </c>
      <c r="E4408" t="s">
        <v>33</v>
      </c>
      <c r="F4408" t="s">
        <v>28</v>
      </c>
      <c r="G4408" t="s">
        <v>672</v>
      </c>
      <c r="H4408">
        <v>2</v>
      </c>
      <c r="I4408">
        <v>1709.82</v>
      </c>
      <c r="J4408">
        <v>0.1</v>
      </c>
      <c r="K4408">
        <v>3077.68</v>
      </c>
      <c r="L4408">
        <v>667.53</v>
      </c>
      <c r="M4408">
        <f t="shared" si="206"/>
        <v>3077.6759999999999</v>
      </c>
      <c r="N4408" t="str">
        <f t="shared" si="204"/>
        <v>Q4</v>
      </c>
      <c r="O4408" s="2">
        <f t="shared" si="205"/>
        <v>21.689389410205091</v>
      </c>
      <c r="P4408" t="str">
        <f>VLOOKUP(retail_sales_2023!C4408,customers!A:J,5,)</f>
        <v>Nagpur</v>
      </c>
      <c r="Q4408" t="str">
        <f>VLOOKUP(C4408,customers!A:J,10,0)</f>
        <v>Occasional</v>
      </c>
    </row>
    <row r="4409" spans="1:17" x14ac:dyDescent="0.3">
      <c r="A4409" t="s">
        <v>5500</v>
      </c>
      <c r="B4409" s="1">
        <v>45267</v>
      </c>
      <c r="C4409" t="s">
        <v>375</v>
      </c>
      <c r="D4409" t="s">
        <v>376</v>
      </c>
      <c r="E4409" t="s">
        <v>21</v>
      </c>
      <c r="F4409" t="s">
        <v>16</v>
      </c>
      <c r="G4409" t="s">
        <v>305</v>
      </c>
      <c r="H4409">
        <v>4</v>
      </c>
      <c r="I4409">
        <v>700.76</v>
      </c>
      <c r="J4409">
        <v>0.15</v>
      </c>
      <c r="K4409">
        <v>2382.58</v>
      </c>
      <c r="L4409">
        <v>986.09</v>
      </c>
      <c r="M4409">
        <f t="shared" si="206"/>
        <v>2382.5839999999998</v>
      </c>
      <c r="N4409" t="str">
        <f t="shared" si="204"/>
        <v>Q4</v>
      </c>
      <c r="O4409" s="2">
        <f t="shared" si="205"/>
        <v>41.387487513535746</v>
      </c>
      <c r="P4409" t="str">
        <f>VLOOKUP(retail_sales_2023!C4409,customers!A:J,5,)</f>
        <v>Ranchi</v>
      </c>
      <c r="Q4409" t="str">
        <f>VLOOKUP(C4409,customers!A:J,10,0)</f>
        <v>Occasional</v>
      </c>
    </row>
    <row r="4410" spans="1:17" x14ac:dyDescent="0.3">
      <c r="A4410" t="s">
        <v>5501</v>
      </c>
      <c r="B4410" s="1">
        <v>45052</v>
      </c>
      <c r="C4410" t="s">
        <v>1154</v>
      </c>
      <c r="D4410" t="s">
        <v>1155</v>
      </c>
      <c r="E4410" t="s">
        <v>15</v>
      </c>
      <c r="F4410" t="s">
        <v>43</v>
      </c>
      <c r="G4410" t="s">
        <v>243</v>
      </c>
      <c r="H4410">
        <v>5</v>
      </c>
      <c r="I4410">
        <v>27130.32</v>
      </c>
      <c r="J4410">
        <v>0.1</v>
      </c>
      <c r="K4410">
        <v>122086.44</v>
      </c>
      <c r="L4410">
        <v>17489.02</v>
      </c>
      <c r="M4410">
        <f t="shared" si="206"/>
        <v>122086.44</v>
      </c>
      <c r="N4410" t="str">
        <f t="shared" si="204"/>
        <v>Q2</v>
      </c>
      <c r="O4410" s="2">
        <f t="shared" si="205"/>
        <v>14.325112600547612</v>
      </c>
      <c r="P4410" t="str">
        <f>VLOOKUP(retail_sales_2023!C4410,customers!A:J,5,)</f>
        <v>Chennai</v>
      </c>
      <c r="Q4410" t="str">
        <f>VLOOKUP(C4410,customers!A:J,10,0)</f>
        <v>Premium</v>
      </c>
    </row>
    <row r="4411" spans="1:17" x14ac:dyDescent="0.3">
      <c r="A4411" t="s">
        <v>5502</v>
      </c>
      <c r="B4411" s="1">
        <v>45023</v>
      </c>
      <c r="C4411" t="s">
        <v>960</v>
      </c>
      <c r="D4411" t="s">
        <v>961</v>
      </c>
      <c r="E4411" t="s">
        <v>27</v>
      </c>
      <c r="F4411" t="s">
        <v>43</v>
      </c>
      <c r="G4411" t="s">
        <v>301</v>
      </c>
      <c r="H4411">
        <v>3</v>
      </c>
      <c r="I4411">
        <v>15384.98</v>
      </c>
      <c r="J4411">
        <v>0.2</v>
      </c>
      <c r="K4411">
        <v>36923.949999999997</v>
      </c>
      <c r="L4411">
        <v>4470.12</v>
      </c>
      <c r="M4411">
        <f t="shared" si="206"/>
        <v>36923.952000000005</v>
      </c>
      <c r="N4411" t="str">
        <f t="shared" si="204"/>
        <v>Q2</v>
      </c>
      <c r="O4411" s="2">
        <f t="shared" si="205"/>
        <v>12.106288736714248</v>
      </c>
      <c r="P4411" t="str">
        <f>VLOOKUP(retail_sales_2023!C4411,customers!A:J,5,)</f>
        <v>Lucknow</v>
      </c>
      <c r="Q4411" t="str">
        <f>VLOOKUP(C4411,customers!A:J,10,0)</f>
        <v>Premium</v>
      </c>
    </row>
    <row r="4412" spans="1:17" x14ac:dyDescent="0.3">
      <c r="A4412" t="s">
        <v>5503</v>
      </c>
      <c r="B4412" s="1">
        <v>45062</v>
      </c>
      <c r="C4412" t="s">
        <v>1289</v>
      </c>
      <c r="D4412" t="s">
        <v>1290</v>
      </c>
      <c r="E4412" t="s">
        <v>15</v>
      </c>
      <c r="F4412" t="s">
        <v>81</v>
      </c>
      <c r="G4412" t="s">
        <v>370</v>
      </c>
      <c r="H4412">
        <v>3</v>
      </c>
      <c r="I4412">
        <v>4939.91</v>
      </c>
      <c r="J4412">
        <v>0.1</v>
      </c>
      <c r="K4412">
        <v>13337.76</v>
      </c>
      <c r="L4412">
        <v>4983.9399999999996</v>
      </c>
      <c r="M4412">
        <f t="shared" si="206"/>
        <v>13337.757</v>
      </c>
      <c r="N4412" t="str">
        <f t="shared" si="204"/>
        <v>Q2</v>
      </c>
      <c r="O4412" s="2">
        <f t="shared" si="205"/>
        <v>37.367144108156083</v>
      </c>
      <c r="P4412" t="str">
        <f>VLOOKUP(retail_sales_2023!C4412,customers!A:J,5,)</f>
        <v>Kochi</v>
      </c>
      <c r="Q4412" t="str">
        <f>VLOOKUP(C4412,customers!A:J,10,0)</f>
        <v>Regular</v>
      </c>
    </row>
    <row r="4413" spans="1:17" x14ac:dyDescent="0.3">
      <c r="A4413" t="s">
        <v>5504</v>
      </c>
      <c r="B4413" s="1">
        <v>45127</v>
      </c>
      <c r="C4413" t="s">
        <v>934</v>
      </c>
      <c r="D4413" t="s">
        <v>935</v>
      </c>
      <c r="E4413" t="s">
        <v>21</v>
      </c>
      <c r="F4413" t="s">
        <v>43</v>
      </c>
      <c r="G4413" t="s">
        <v>128</v>
      </c>
      <c r="H4413">
        <v>4</v>
      </c>
      <c r="I4413">
        <v>69061.88</v>
      </c>
      <c r="J4413">
        <v>0</v>
      </c>
      <c r="K4413">
        <v>276247.52</v>
      </c>
      <c r="L4413">
        <v>37842.559999999998</v>
      </c>
      <c r="M4413">
        <f t="shared" si="206"/>
        <v>276247.52</v>
      </c>
      <c r="N4413" t="str">
        <f t="shared" si="204"/>
        <v>Q3</v>
      </c>
      <c r="O4413" s="2">
        <f t="shared" si="205"/>
        <v>13.698787232551442</v>
      </c>
      <c r="P4413" t="str">
        <f>VLOOKUP(retail_sales_2023!C4413,customers!A:J,5,)</f>
        <v>Guwahati</v>
      </c>
      <c r="Q4413" t="str">
        <f>VLOOKUP(C4413,customers!A:J,10,0)</f>
        <v>Occasional</v>
      </c>
    </row>
    <row r="4414" spans="1:17" x14ac:dyDescent="0.3">
      <c r="A4414" t="s">
        <v>5505</v>
      </c>
      <c r="B4414" s="1">
        <v>45103</v>
      </c>
      <c r="C4414" t="s">
        <v>1707</v>
      </c>
      <c r="D4414" t="s">
        <v>1708</v>
      </c>
      <c r="E4414" t="s">
        <v>15</v>
      </c>
      <c r="F4414" t="s">
        <v>43</v>
      </c>
      <c r="G4414" t="s">
        <v>243</v>
      </c>
      <c r="H4414">
        <v>0</v>
      </c>
      <c r="I4414">
        <v>7616.45</v>
      </c>
      <c r="J4414">
        <v>0.05</v>
      </c>
      <c r="K4414">
        <v>0</v>
      </c>
      <c r="L4414">
        <v>0</v>
      </c>
      <c r="M4414">
        <f t="shared" si="206"/>
        <v>0</v>
      </c>
      <c r="N4414" t="str">
        <f t="shared" si="204"/>
        <v>Q2</v>
      </c>
      <c r="O4414" s="2">
        <v>0</v>
      </c>
      <c r="P4414" t="str">
        <f>VLOOKUP(retail_sales_2023!C4414,customers!A:J,5,)</f>
        <v>Hyderabad</v>
      </c>
      <c r="Q4414" t="str">
        <f>VLOOKUP(C4414,customers!A:J,10,0)</f>
        <v>Regular</v>
      </c>
    </row>
    <row r="4415" spans="1:17" x14ac:dyDescent="0.3">
      <c r="A4415" t="s">
        <v>5506</v>
      </c>
      <c r="B4415" s="1">
        <v>45001</v>
      </c>
      <c r="C4415" t="s">
        <v>497</v>
      </c>
      <c r="D4415" t="s">
        <v>498</v>
      </c>
      <c r="E4415" t="s">
        <v>27</v>
      </c>
      <c r="F4415" t="s">
        <v>52</v>
      </c>
      <c r="G4415" t="s">
        <v>133</v>
      </c>
      <c r="H4415">
        <v>9</v>
      </c>
      <c r="I4415">
        <v>300.5</v>
      </c>
      <c r="J4415">
        <v>0.05</v>
      </c>
      <c r="K4415">
        <v>2569.2800000000002</v>
      </c>
      <c r="L4415">
        <v>254.11</v>
      </c>
      <c r="M4415">
        <f t="shared" si="206"/>
        <v>2569.2750000000001</v>
      </c>
      <c r="N4415" t="str">
        <f t="shared" si="204"/>
        <v>Q1</v>
      </c>
      <c r="O4415" s="2">
        <f t="shared" si="205"/>
        <v>9.89031946693237</v>
      </c>
      <c r="P4415" t="str">
        <f>VLOOKUP(retail_sales_2023!C4415,customers!A:J,5,)</f>
        <v>Chandigarh</v>
      </c>
      <c r="Q4415" t="str">
        <f>VLOOKUP(C4415,customers!A:J,10,0)</f>
        <v>Regular</v>
      </c>
    </row>
    <row r="4416" spans="1:17" x14ac:dyDescent="0.3">
      <c r="A4416" t="s">
        <v>5507</v>
      </c>
      <c r="B4416" s="1">
        <v>45253</v>
      </c>
      <c r="C4416" t="s">
        <v>447</v>
      </c>
      <c r="D4416" t="s">
        <v>448</v>
      </c>
      <c r="E4416" t="s">
        <v>15</v>
      </c>
      <c r="F4416" t="s">
        <v>38</v>
      </c>
      <c r="G4416" t="s">
        <v>48</v>
      </c>
      <c r="H4416">
        <v>2</v>
      </c>
      <c r="I4416">
        <v>1852.57</v>
      </c>
      <c r="J4416">
        <v>0</v>
      </c>
      <c r="K4416">
        <v>3705.14</v>
      </c>
      <c r="L4416">
        <v>891.58</v>
      </c>
      <c r="M4416">
        <f t="shared" si="206"/>
        <v>3705.14</v>
      </c>
      <c r="N4416" t="str">
        <f t="shared" si="204"/>
        <v>Q4</v>
      </c>
      <c r="O4416" s="2">
        <f t="shared" si="205"/>
        <v>24.063328241308025</v>
      </c>
      <c r="P4416" t="str">
        <f>VLOOKUP(retail_sales_2023!C4416,customers!A:J,5,)</f>
        <v>Kochi</v>
      </c>
      <c r="Q4416" t="str">
        <f>VLOOKUP(C4416,customers!A:J,10,0)</f>
        <v>Occasional</v>
      </c>
    </row>
    <row r="4417" spans="1:17" x14ac:dyDescent="0.3">
      <c r="A4417" t="s">
        <v>5508</v>
      </c>
      <c r="B4417" s="1">
        <v>45109</v>
      </c>
      <c r="C4417" t="s">
        <v>2514</v>
      </c>
      <c r="D4417" t="s">
        <v>2515</v>
      </c>
      <c r="E4417" t="s">
        <v>21</v>
      </c>
      <c r="F4417" t="s">
        <v>43</v>
      </c>
      <c r="G4417" t="s">
        <v>272</v>
      </c>
      <c r="H4417">
        <v>4</v>
      </c>
      <c r="I4417">
        <v>28112.63</v>
      </c>
      <c r="J4417">
        <v>0.15</v>
      </c>
      <c r="K4417">
        <v>95582.94</v>
      </c>
      <c r="L4417">
        <v>12236.43</v>
      </c>
      <c r="M4417">
        <f t="shared" si="206"/>
        <v>95582.941999999995</v>
      </c>
      <c r="N4417" t="str">
        <f t="shared" si="204"/>
        <v>Q3</v>
      </c>
      <c r="O4417" s="2">
        <f t="shared" si="205"/>
        <v>12.80189749342299</v>
      </c>
      <c r="P4417" t="str">
        <f>VLOOKUP(retail_sales_2023!C4417,customers!A:J,5,)</f>
        <v>Guwahati</v>
      </c>
      <c r="Q4417" t="str">
        <f>VLOOKUP(C4417,customers!A:J,10,0)</f>
        <v>Regular</v>
      </c>
    </row>
    <row r="4418" spans="1:17" x14ac:dyDescent="0.3">
      <c r="A4418" t="s">
        <v>5509</v>
      </c>
      <c r="B4418" s="1">
        <v>44932</v>
      </c>
      <c r="C4418" t="s">
        <v>1547</v>
      </c>
      <c r="D4418" t="s">
        <v>1548</v>
      </c>
      <c r="E4418" t="s">
        <v>21</v>
      </c>
      <c r="F4418" t="s">
        <v>43</v>
      </c>
      <c r="G4418" t="s">
        <v>272</v>
      </c>
      <c r="H4418">
        <v>1</v>
      </c>
      <c r="I4418">
        <v>10744.93</v>
      </c>
      <c r="J4418">
        <v>0.15</v>
      </c>
      <c r="K4418">
        <v>9133.19</v>
      </c>
      <c r="L4418">
        <v>1141.08</v>
      </c>
      <c r="M4418">
        <f t="shared" si="206"/>
        <v>9133.1905000000006</v>
      </c>
      <c r="N4418" t="str">
        <f t="shared" si="204"/>
        <v>Q1</v>
      </c>
      <c r="O4418" s="2">
        <f t="shared" si="205"/>
        <v>12.493772712491472</v>
      </c>
      <c r="P4418" t="str">
        <f>VLOOKUP(retail_sales_2023!C4418,customers!A:J,5,)</f>
        <v>Kolkata</v>
      </c>
      <c r="Q4418" t="str">
        <f>VLOOKUP(C4418,customers!A:J,10,0)</f>
        <v>Regular</v>
      </c>
    </row>
    <row r="4419" spans="1:17" x14ac:dyDescent="0.3">
      <c r="A4419" t="s">
        <v>5510</v>
      </c>
      <c r="B4419" s="1">
        <v>45222</v>
      </c>
      <c r="C4419" t="s">
        <v>1789</v>
      </c>
      <c r="D4419" t="s">
        <v>1790</v>
      </c>
      <c r="E4419" t="s">
        <v>33</v>
      </c>
      <c r="F4419" t="s">
        <v>43</v>
      </c>
      <c r="G4419" t="s">
        <v>110</v>
      </c>
      <c r="H4419">
        <v>5</v>
      </c>
      <c r="I4419">
        <v>25577.18</v>
      </c>
      <c r="J4419">
        <v>0.05</v>
      </c>
      <c r="K4419">
        <v>121491.6</v>
      </c>
      <c r="L4419">
        <v>14783.9</v>
      </c>
      <c r="M4419">
        <f t="shared" si="206"/>
        <v>121491.605</v>
      </c>
      <c r="N4419" t="str">
        <f t="shared" ref="N4419:N4482" si="207">"Q"&amp;ROUNDUP(MONTH(B4419)/3,0)</f>
        <v>Q4</v>
      </c>
      <c r="O4419" s="2">
        <f t="shared" ref="O4419:O4482" si="208">(L4419/K4419)*100</f>
        <v>12.168660220130445</v>
      </c>
      <c r="P4419" t="str">
        <f>VLOOKUP(retail_sales_2023!C4419,customers!A:J,5,)</f>
        <v>Surat</v>
      </c>
      <c r="Q4419" t="str">
        <f>VLOOKUP(C4419,customers!A:J,10,0)</f>
        <v>Occasional</v>
      </c>
    </row>
    <row r="4420" spans="1:17" x14ac:dyDescent="0.3">
      <c r="A4420" t="s">
        <v>5511</v>
      </c>
      <c r="B4420" s="1">
        <v>44989</v>
      </c>
      <c r="C4420" t="s">
        <v>804</v>
      </c>
      <c r="D4420" t="s">
        <v>13093</v>
      </c>
      <c r="E4420" t="s">
        <v>33</v>
      </c>
      <c r="F4420" t="s">
        <v>28</v>
      </c>
      <c r="G4420" t="s">
        <v>325</v>
      </c>
      <c r="H4420">
        <v>3</v>
      </c>
      <c r="I4420">
        <v>2329.63</v>
      </c>
      <c r="J4420">
        <v>0.15</v>
      </c>
      <c r="K4420">
        <v>5940.56</v>
      </c>
      <c r="L4420">
        <v>1573.98</v>
      </c>
      <c r="M4420">
        <f t="shared" si="206"/>
        <v>5940.5564999999997</v>
      </c>
      <c r="N4420" t="str">
        <f t="shared" si="207"/>
        <v>Q1</v>
      </c>
      <c r="O4420" s="2">
        <f t="shared" si="208"/>
        <v>26.495481907429603</v>
      </c>
      <c r="P4420" t="str">
        <f>VLOOKUP(retail_sales_2023!C4420,customers!A:J,5,)</f>
        <v>Mumbai</v>
      </c>
      <c r="Q4420" t="str">
        <f>VLOOKUP(C4420,customers!A:J,10,0)</f>
        <v>Premium</v>
      </c>
    </row>
    <row r="4421" spans="1:17" x14ac:dyDescent="0.3">
      <c r="A4421" t="s">
        <v>5512</v>
      </c>
      <c r="B4421" s="1">
        <v>45247</v>
      </c>
      <c r="C4421" t="s">
        <v>215</v>
      </c>
      <c r="D4421" t="s">
        <v>216</v>
      </c>
      <c r="E4421" t="s">
        <v>27</v>
      </c>
      <c r="F4421" t="s">
        <v>43</v>
      </c>
      <c r="G4421" t="s">
        <v>178</v>
      </c>
      <c r="H4421">
        <v>2</v>
      </c>
      <c r="I4421">
        <v>12550.05</v>
      </c>
      <c r="J4421">
        <v>0.15</v>
      </c>
      <c r="K4421">
        <v>21335.08</v>
      </c>
      <c r="L4421">
        <v>2331.5100000000002</v>
      </c>
      <c r="M4421">
        <f t="shared" ref="M4421:M4484" si="209">H4421*I4421*(1-J4421)</f>
        <v>21335.084999999999</v>
      </c>
      <c r="N4421" t="str">
        <f t="shared" si="207"/>
        <v>Q4</v>
      </c>
      <c r="O4421" s="2">
        <f t="shared" si="208"/>
        <v>10.928058390219302</v>
      </c>
      <c r="P4421" t="str">
        <f>VLOOKUP(retail_sales_2023!C4421,customers!A:J,5,)</f>
        <v>Lucknow</v>
      </c>
      <c r="Q4421" t="str">
        <f>VLOOKUP(C4421,customers!A:J,10,0)</f>
        <v>Occasional</v>
      </c>
    </row>
    <row r="4422" spans="1:17" x14ac:dyDescent="0.3">
      <c r="A4422" t="s">
        <v>5513</v>
      </c>
      <c r="B4422" s="1">
        <v>45256</v>
      </c>
      <c r="C4422" t="s">
        <v>1037</v>
      </c>
      <c r="D4422" t="s">
        <v>1038</v>
      </c>
      <c r="E4422" t="s">
        <v>27</v>
      </c>
      <c r="F4422" t="s">
        <v>43</v>
      </c>
      <c r="G4422" t="s">
        <v>121</v>
      </c>
      <c r="H4422">
        <v>1</v>
      </c>
      <c r="I4422">
        <v>25645.51</v>
      </c>
      <c r="J4422">
        <v>0.05</v>
      </c>
      <c r="K4422">
        <v>24363.23</v>
      </c>
      <c r="L4422">
        <v>3270.87</v>
      </c>
      <c r="M4422">
        <f t="shared" si="209"/>
        <v>24363.234499999999</v>
      </c>
      <c r="N4422" t="str">
        <f t="shared" si="207"/>
        <v>Q4</v>
      </c>
      <c r="O4422" s="2">
        <f t="shared" si="208"/>
        <v>13.425436610827054</v>
      </c>
      <c r="P4422" t="str">
        <f>VLOOKUP(retail_sales_2023!C4422,customers!A:J,5,)</f>
        <v>Lucknow</v>
      </c>
      <c r="Q4422" t="str">
        <f>VLOOKUP(C4422,customers!A:J,10,0)</f>
        <v>Occasional</v>
      </c>
    </row>
    <row r="4423" spans="1:17" x14ac:dyDescent="0.3">
      <c r="A4423" t="s">
        <v>5514</v>
      </c>
      <c r="B4423" s="1">
        <v>44944</v>
      </c>
      <c r="C4423" t="s">
        <v>1103</v>
      </c>
      <c r="D4423" t="s">
        <v>1104</v>
      </c>
      <c r="E4423" t="s">
        <v>33</v>
      </c>
      <c r="F4423" t="s">
        <v>43</v>
      </c>
      <c r="G4423" t="s">
        <v>44</v>
      </c>
      <c r="H4423">
        <v>4</v>
      </c>
      <c r="I4423">
        <v>48054.080000000002</v>
      </c>
      <c r="J4423">
        <v>0.05</v>
      </c>
      <c r="K4423">
        <v>182605.5</v>
      </c>
      <c r="L4423">
        <v>21203.31</v>
      </c>
      <c r="M4423">
        <f t="shared" si="209"/>
        <v>182605.50399999999</v>
      </c>
      <c r="N4423" t="str">
        <f t="shared" si="207"/>
        <v>Q1</v>
      </c>
      <c r="O4423" s="2">
        <f t="shared" si="208"/>
        <v>11.611539630514963</v>
      </c>
      <c r="P4423" t="str">
        <f>VLOOKUP(retail_sales_2023!C4423,customers!A:J,5,)</f>
        <v>Mumbai</v>
      </c>
      <c r="Q4423" t="str">
        <f>VLOOKUP(C4423,customers!A:J,10,0)</f>
        <v>Regular</v>
      </c>
    </row>
    <row r="4424" spans="1:17" x14ac:dyDescent="0.3">
      <c r="A4424" t="s">
        <v>5515</v>
      </c>
      <c r="B4424" s="1">
        <v>45094</v>
      </c>
      <c r="C4424" t="s">
        <v>607</v>
      </c>
      <c r="D4424" t="s">
        <v>13093</v>
      </c>
      <c r="E4424" t="s">
        <v>21</v>
      </c>
      <c r="F4424" t="s">
        <v>22</v>
      </c>
      <c r="G4424" t="s">
        <v>182</v>
      </c>
      <c r="H4424">
        <v>2</v>
      </c>
      <c r="I4424">
        <v>28682.63</v>
      </c>
      <c r="J4424">
        <v>0.25</v>
      </c>
      <c r="K4424">
        <v>43023.94</v>
      </c>
      <c r="L4424">
        <v>12023.26</v>
      </c>
      <c r="M4424">
        <f t="shared" si="209"/>
        <v>43023.945</v>
      </c>
      <c r="N4424" t="str">
        <f t="shared" si="207"/>
        <v>Q2</v>
      </c>
      <c r="O4424" s="2">
        <f t="shared" si="208"/>
        <v>27.945511266518132</v>
      </c>
      <c r="P4424" t="str">
        <f>VLOOKUP(retail_sales_2023!C4424,customers!A:J,5,)</f>
        <v>Ranchi</v>
      </c>
      <c r="Q4424" t="str">
        <f>VLOOKUP(C4424,customers!A:J,10,0)</f>
        <v>Regular</v>
      </c>
    </row>
    <row r="4425" spans="1:17" x14ac:dyDescent="0.3">
      <c r="A4425" t="s">
        <v>5516</v>
      </c>
      <c r="B4425" s="1">
        <v>44931</v>
      </c>
      <c r="C4425" t="s">
        <v>257</v>
      </c>
      <c r="D4425" t="s">
        <v>258</v>
      </c>
      <c r="E4425" t="s">
        <v>27</v>
      </c>
      <c r="F4425" t="s">
        <v>22</v>
      </c>
      <c r="G4425" t="s">
        <v>34</v>
      </c>
      <c r="H4425">
        <v>3</v>
      </c>
      <c r="I4425">
        <v>23536.66</v>
      </c>
      <c r="J4425">
        <v>0</v>
      </c>
      <c r="K4425">
        <v>70609.98</v>
      </c>
      <c r="L4425">
        <v>17870.53</v>
      </c>
      <c r="M4425">
        <f t="shared" si="209"/>
        <v>70609.98</v>
      </c>
      <c r="N4425" t="str">
        <f t="shared" si="207"/>
        <v>Q1</v>
      </c>
      <c r="O4425" s="2">
        <f t="shared" si="208"/>
        <v>25.308787794586546</v>
      </c>
      <c r="P4425" t="str">
        <f>VLOOKUP(retail_sales_2023!C4425,customers!A:J,5,)</f>
        <v>Delhi</v>
      </c>
      <c r="Q4425" t="str">
        <f>VLOOKUP(C4425,customers!A:J,10,0)</f>
        <v>Regular</v>
      </c>
    </row>
    <row r="4426" spans="1:17" x14ac:dyDescent="0.3">
      <c r="A4426" t="s">
        <v>5517</v>
      </c>
      <c r="B4426" s="1">
        <v>45172</v>
      </c>
      <c r="C4426" t="s">
        <v>541</v>
      </c>
      <c r="D4426" t="s">
        <v>542</v>
      </c>
      <c r="E4426" t="s">
        <v>21</v>
      </c>
      <c r="F4426" t="s">
        <v>52</v>
      </c>
      <c r="G4426" t="s">
        <v>235</v>
      </c>
      <c r="H4426">
        <v>1</v>
      </c>
      <c r="I4426">
        <v>228.74</v>
      </c>
      <c r="J4426">
        <v>0.05</v>
      </c>
      <c r="K4426">
        <v>217.3</v>
      </c>
      <c r="L4426">
        <v>12.38</v>
      </c>
      <c r="M4426">
        <f t="shared" si="209"/>
        <v>217.303</v>
      </c>
      <c r="N4426" t="str">
        <f t="shared" si="207"/>
        <v>Q3</v>
      </c>
      <c r="O4426" s="2">
        <f t="shared" si="208"/>
        <v>5.6971928209848137</v>
      </c>
      <c r="P4426" t="str">
        <f>VLOOKUP(retail_sales_2023!C4426,customers!A:J,5,)</f>
        <v>Kolkata</v>
      </c>
      <c r="Q4426" t="str">
        <f>VLOOKUP(C4426,customers!A:J,10,0)</f>
        <v>Premium</v>
      </c>
    </row>
    <row r="4427" spans="1:17" x14ac:dyDescent="0.3">
      <c r="A4427" t="s">
        <v>5518</v>
      </c>
      <c r="B4427" s="1">
        <v>44990</v>
      </c>
      <c r="C4427" t="s">
        <v>310</v>
      </c>
      <c r="D4427" t="s">
        <v>311</v>
      </c>
      <c r="E4427" t="s">
        <v>21</v>
      </c>
      <c r="F4427" t="s">
        <v>43</v>
      </c>
      <c r="G4427" t="s">
        <v>110</v>
      </c>
      <c r="H4427">
        <v>4</v>
      </c>
      <c r="I4427">
        <v>39743.74</v>
      </c>
      <c r="J4427">
        <v>0.15</v>
      </c>
      <c r="K4427">
        <v>135128.72</v>
      </c>
      <c r="L4427">
        <v>17251.189999999999</v>
      </c>
      <c r="M4427">
        <f t="shared" si="209"/>
        <v>135128.71599999999</v>
      </c>
      <c r="N4427" t="str">
        <f t="shared" si="207"/>
        <v>Q1</v>
      </c>
      <c r="O4427" s="2">
        <f t="shared" si="208"/>
        <v>12.766486650654279</v>
      </c>
      <c r="P4427" t="str">
        <f>VLOOKUP(retail_sales_2023!C4427,customers!A:J,5,)</f>
        <v>Patna</v>
      </c>
      <c r="Q4427" t="str">
        <f>VLOOKUP(C4427,customers!A:J,10,0)</f>
        <v>Regular</v>
      </c>
    </row>
    <row r="4428" spans="1:17" x14ac:dyDescent="0.3">
      <c r="A4428" t="s">
        <v>5519</v>
      </c>
      <c r="B4428" s="1">
        <v>45000</v>
      </c>
      <c r="C4428" t="s">
        <v>241</v>
      </c>
      <c r="D4428" t="s">
        <v>242</v>
      </c>
      <c r="E4428" t="s">
        <v>27</v>
      </c>
      <c r="F4428" t="s">
        <v>52</v>
      </c>
      <c r="G4428" t="s">
        <v>117</v>
      </c>
      <c r="H4428">
        <v>9</v>
      </c>
      <c r="I4428">
        <v>648.04</v>
      </c>
      <c r="J4428">
        <v>0</v>
      </c>
      <c r="K4428">
        <v>5832.36</v>
      </c>
      <c r="L4428">
        <v>477.18</v>
      </c>
      <c r="M4428">
        <f t="shared" si="209"/>
        <v>5832.36</v>
      </c>
      <c r="N4428" t="str">
        <f t="shared" si="207"/>
        <v>Q1</v>
      </c>
      <c r="O4428" s="2">
        <f t="shared" si="208"/>
        <v>8.1815937287821736</v>
      </c>
      <c r="P4428" t="str">
        <f>VLOOKUP(retail_sales_2023!C4428,customers!A:J,5,)</f>
        <v>Amritsar</v>
      </c>
      <c r="Q4428" t="str">
        <f>VLOOKUP(C4428,customers!A:J,10,0)</f>
        <v>Premium</v>
      </c>
    </row>
    <row r="4429" spans="1:17" x14ac:dyDescent="0.3">
      <c r="A4429" t="s">
        <v>5520</v>
      </c>
      <c r="B4429" s="1">
        <v>44942</v>
      </c>
      <c r="C4429" t="s">
        <v>25</v>
      </c>
      <c r="D4429" t="s">
        <v>26</v>
      </c>
      <c r="E4429" t="s">
        <v>27</v>
      </c>
      <c r="F4429" t="s">
        <v>81</v>
      </c>
      <c r="G4429" t="s">
        <v>370</v>
      </c>
      <c r="H4429">
        <v>3</v>
      </c>
      <c r="I4429">
        <v>1144.1300000000001</v>
      </c>
      <c r="J4429">
        <v>0.1</v>
      </c>
      <c r="K4429">
        <v>3089.15</v>
      </c>
      <c r="L4429">
        <v>1081.6300000000001</v>
      </c>
      <c r="M4429">
        <f t="shared" si="209"/>
        <v>3089.1510000000003</v>
      </c>
      <c r="N4429" t="str">
        <f t="shared" si="207"/>
        <v>Q1</v>
      </c>
      <c r="O4429" s="2">
        <f t="shared" si="208"/>
        <v>35.013838758234463</v>
      </c>
      <c r="P4429" t="str">
        <f>VLOOKUP(retail_sales_2023!C4429,customers!A:J,5,)</f>
        <v>Delhi</v>
      </c>
      <c r="Q4429" t="str">
        <f>VLOOKUP(C4429,customers!A:J,10,0)</f>
        <v>Premium</v>
      </c>
    </row>
    <row r="4430" spans="1:17" x14ac:dyDescent="0.3">
      <c r="A4430" t="s">
        <v>5521</v>
      </c>
      <c r="B4430" s="1">
        <v>45185</v>
      </c>
      <c r="C4430" t="s">
        <v>1324</v>
      </c>
      <c r="D4430" t="s">
        <v>1325</v>
      </c>
      <c r="E4430" t="s">
        <v>33</v>
      </c>
      <c r="F4430" t="s">
        <v>28</v>
      </c>
      <c r="G4430" t="s">
        <v>325</v>
      </c>
      <c r="H4430">
        <v>5</v>
      </c>
      <c r="I4430">
        <v>2234.23</v>
      </c>
      <c r="J4430">
        <v>0.05</v>
      </c>
      <c r="K4430">
        <v>10612.59</v>
      </c>
      <c r="L4430">
        <v>2597.89</v>
      </c>
      <c r="M4430">
        <f t="shared" si="209"/>
        <v>10612.592499999999</v>
      </c>
      <c r="N4430" t="str">
        <f t="shared" si="207"/>
        <v>Q3</v>
      </c>
      <c r="O4430" s="2">
        <f t="shared" si="208"/>
        <v>24.47932125899521</v>
      </c>
      <c r="P4430" t="str">
        <f>VLOOKUP(retail_sales_2023!C4430,customers!A:J,5,)</f>
        <v>Mumbai</v>
      </c>
      <c r="Q4430" t="str">
        <f>VLOOKUP(C4430,customers!A:J,10,0)</f>
        <v>Regular</v>
      </c>
    </row>
    <row r="4431" spans="1:17" x14ac:dyDescent="0.3">
      <c r="A4431" t="s">
        <v>5522</v>
      </c>
      <c r="B4431" s="1">
        <v>44956</v>
      </c>
      <c r="C4431" t="s">
        <v>535</v>
      </c>
      <c r="D4431" t="s">
        <v>536</v>
      </c>
      <c r="E4431" t="s">
        <v>21</v>
      </c>
      <c r="F4431" t="s">
        <v>52</v>
      </c>
      <c r="G4431" t="s">
        <v>226</v>
      </c>
      <c r="H4431">
        <v>3</v>
      </c>
      <c r="I4431">
        <v>445.32</v>
      </c>
      <c r="J4431">
        <v>0</v>
      </c>
      <c r="K4431">
        <v>1335.96</v>
      </c>
      <c r="L4431">
        <v>82.28</v>
      </c>
      <c r="M4431">
        <f t="shared" si="209"/>
        <v>1335.96</v>
      </c>
      <c r="N4431" t="str">
        <f t="shared" si="207"/>
        <v>Q1</v>
      </c>
      <c r="O4431" s="2">
        <f t="shared" si="208"/>
        <v>6.1588670319470644</v>
      </c>
      <c r="P4431" t="str">
        <f>VLOOKUP(retail_sales_2023!C4431,customers!A:J,5,)</f>
        <v>Guwahati</v>
      </c>
      <c r="Q4431" t="str">
        <f>VLOOKUP(C4431,customers!A:J,10,0)</f>
        <v>Premium</v>
      </c>
    </row>
    <row r="4432" spans="1:17" x14ac:dyDescent="0.3">
      <c r="A4432" t="s">
        <v>5523</v>
      </c>
      <c r="B4432" s="1">
        <v>45290</v>
      </c>
      <c r="C4432" t="s">
        <v>420</v>
      </c>
      <c r="D4432" t="s">
        <v>421</v>
      </c>
      <c r="E4432" t="s">
        <v>33</v>
      </c>
      <c r="F4432" t="s">
        <v>52</v>
      </c>
      <c r="G4432" t="s">
        <v>69</v>
      </c>
      <c r="H4432">
        <v>2</v>
      </c>
      <c r="I4432">
        <v>716.67</v>
      </c>
      <c r="J4432">
        <v>0.1</v>
      </c>
      <c r="K4432">
        <v>1290.01</v>
      </c>
      <c r="L4432">
        <v>111.34</v>
      </c>
      <c r="M4432">
        <f t="shared" si="209"/>
        <v>1290.0059999999999</v>
      </c>
      <c r="N4432" t="str">
        <f t="shared" si="207"/>
        <v>Q4</v>
      </c>
      <c r="O4432" s="2">
        <f t="shared" si="208"/>
        <v>8.6309408454198024</v>
      </c>
      <c r="P4432" t="str">
        <f>VLOOKUP(retail_sales_2023!C4432,customers!A:J,5,)</f>
        <v>Surat</v>
      </c>
      <c r="Q4432" t="str">
        <f>VLOOKUP(C4432,customers!A:J,10,0)</f>
        <v>Premium</v>
      </c>
    </row>
    <row r="4433" spans="1:17" x14ac:dyDescent="0.3">
      <c r="A4433" t="s">
        <v>5524</v>
      </c>
      <c r="B4433" s="1">
        <v>45171</v>
      </c>
      <c r="C4433" t="s">
        <v>1969</v>
      </c>
      <c r="D4433" t="s">
        <v>1970</v>
      </c>
      <c r="E4433" t="s">
        <v>33</v>
      </c>
      <c r="F4433" t="s">
        <v>52</v>
      </c>
      <c r="G4433" t="s">
        <v>69</v>
      </c>
      <c r="H4433">
        <v>10</v>
      </c>
      <c r="I4433">
        <v>337.29</v>
      </c>
      <c r="J4433">
        <v>0</v>
      </c>
      <c r="K4433">
        <v>3372.9</v>
      </c>
      <c r="L4433">
        <v>205.46</v>
      </c>
      <c r="M4433">
        <f t="shared" si="209"/>
        <v>3372.9</v>
      </c>
      <c r="N4433" t="str">
        <f t="shared" si="207"/>
        <v>Q3</v>
      </c>
      <c r="O4433" s="2">
        <f t="shared" si="208"/>
        <v>6.0914939666162651</v>
      </c>
      <c r="P4433" t="str">
        <f>VLOOKUP(retail_sales_2023!C4433,customers!A:J,5,)</f>
        <v>Ahmedabad</v>
      </c>
      <c r="Q4433" t="str">
        <f>VLOOKUP(C4433,customers!A:J,10,0)</f>
        <v>Premium</v>
      </c>
    </row>
    <row r="4434" spans="1:17" x14ac:dyDescent="0.3">
      <c r="A4434" t="s">
        <v>5525</v>
      </c>
      <c r="B4434" s="1">
        <v>45172</v>
      </c>
      <c r="C4434" t="s">
        <v>1572</v>
      </c>
      <c r="D4434" t="s">
        <v>1573</v>
      </c>
      <c r="E4434" t="s">
        <v>15</v>
      </c>
      <c r="F4434" t="s">
        <v>52</v>
      </c>
      <c r="G4434" t="s">
        <v>268</v>
      </c>
      <c r="H4434">
        <v>4</v>
      </c>
      <c r="I4434">
        <v>349.99</v>
      </c>
      <c r="J4434">
        <v>0</v>
      </c>
      <c r="K4434">
        <v>1399.96</v>
      </c>
      <c r="L4434">
        <v>131.91</v>
      </c>
      <c r="M4434">
        <f t="shared" si="209"/>
        <v>1399.96</v>
      </c>
      <c r="N4434" t="str">
        <f t="shared" si="207"/>
        <v>Q3</v>
      </c>
      <c r="O4434" s="2">
        <f t="shared" si="208"/>
        <v>9.4224120689162536</v>
      </c>
      <c r="P4434" t="str">
        <f>VLOOKUP(retail_sales_2023!C4434,customers!A:J,5,)</f>
        <v>Kochi</v>
      </c>
      <c r="Q4434" t="str">
        <f>VLOOKUP(C4434,customers!A:J,10,0)</f>
        <v>Regular</v>
      </c>
    </row>
    <row r="4435" spans="1:17" x14ac:dyDescent="0.3">
      <c r="A4435" t="s">
        <v>5526</v>
      </c>
      <c r="B4435" s="1">
        <v>45231</v>
      </c>
      <c r="C4435" t="s">
        <v>670</v>
      </c>
      <c r="D4435" t="s">
        <v>671</v>
      </c>
      <c r="E4435" t="s">
        <v>27</v>
      </c>
      <c r="F4435" t="s">
        <v>38</v>
      </c>
      <c r="G4435" t="s">
        <v>684</v>
      </c>
      <c r="H4435">
        <v>5</v>
      </c>
      <c r="I4435">
        <v>1551.69</v>
      </c>
      <c r="J4435">
        <v>0</v>
      </c>
      <c r="K4435">
        <v>7758.45</v>
      </c>
      <c r="L4435">
        <v>1979.2</v>
      </c>
      <c r="M4435">
        <f t="shared" si="209"/>
        <v>7758.4500000000007</v>
      </c>
      <c r="N4435" t="str">
        <f t="shared" si="207"/>
        <v>Q4</v>
      </c>
      <c r="O4435" s="2">
        <f t="shared" si="208"/>
        <v>25.510250114391408</v>
      </c>
      <c r="P4435" t="str">
        <f>VLOOKUP(retail_sales_2023!C4435,customers!A:J,5,)</f>
        <v>Amritsar</v>
      </c>
      <c r="Q4435" t="str">
        <f>VLOOKUP(C4435,customers!A:J,10,0)</f>
        <v>Premium</v>
      </c>
    </row>
    <row r="4436" spans="1:17" x14ac:dyDescent="0.3">
      <c r="A4436" t="s">
        <v>5527</v>
      </c>
      <c r="B4436" s="1">
        <v>44993</v>
      </c>
      <c r="C4436" t="s">
        <v>1037</v>
      </c>
      <c r="D4436" t="s">
        <v>1038</v>
      </c>
      <c r="E4436" t="s">
        <v>27</v>
      </c>
      <c r="F4436" t="s">
        <v>28</v>
      </c>
      <c r="G4436" t="s">
        <v>57</v>
      </c>
      <c r="H4436">
        <v>3</v>
      </c>
      <c r="I4436">
        <v>6597.01</v>
      </c>
      <c r="J4436">
        <v>0.05</v>
      </c>
      <c r="K4436">
        <v>18801.48</v>
      </c>
      <c r="L4436">
        <v>3333.17</v>
      </c>
      <c r="M4436">
        <f t="shared" si="209"/>
        <v>18801.478499999997</v>
      </c>
      <c r="N4436" t="str">
        <f t="shared" si="207"/>
        <v>Q1</v>
      </c>
      <c r="O4436" s="2">
        <f t="shared" si="208"/>
        <v>17.728232032797418</v>
      </c>
      <c r="P4436" t="str">
        <f>VLOOKUP(retail_sales_2023!C4436,customers!A:J,5,)</f>
        <v>Lucknow</v>
      </c>
      <c r="Q4436" t="str">
        <f>VLOOKUP(C4436,customers!A:J,10,0)</f>
        <v>Occasional</v>
      </c>
    </row>
    <row r="4437" spans="1:17" x14ac:dyDescent="0.3">
      <c r="A4437" t="s">
        <v>5528</v>
      </c>
      <c r="B4437" s="1">
        <v>45253</v>
      </c>
      <c r="C4437" t="s">
        <v>1662</v>
      </c>
      <c r="D4437" t="s">
        <v>1808</v>
      </c>
      <c r="E4437" t="s">
        <v>27</v>
      </c>
      <c r="F4437" t="s">
        <v>81</v>
      </c>
      <c r="G4437" t="s">
        <v>239</v>
      </c>
      <c r="H4437">
        <v>2</v>
      </c>
      <c r="I4437">
        <v>4683.79</v>
      </c>
      <c r="J4437">
        <v>0.15</v>
      </c>
      <c r="K4437">
        <v>7962.44</v>
      </c>
      <c r="L4437">
        <v>2244.14</v>
      </c>
      <c r="M4437">
        <f t="shared" si="209"/>
        <v>7962.4429999999993</v>
      </c>
      <c r="N4437" t="str">
        <f t="shared" si="207"/>
        <v>Q4</v>
      </c>
      <c r="O4437" s="2">
        <f t="shared" si="208"/>
        <v>28.184074228502819</v>
      </c>
      <c r="P4437" t="str">
        <f>VLOOKUP(retail_sales_2023!C4437,customers!A:J,5,)</f>
        <v>Jaipur</v>
      </c>
      <c r="Q4437" t="str">
        <f>VLOOKUP(C4437,customers!A:J,10,0)</f>
        <v>Occasional</v>
      </c>
    </row>
    <row r="4438" spans="1:17" x14ac:dyDescent="0.3">
      <c r="A4438" t="s">
        <v>5529</v>
      </c>
      <c r="B4438" s="1">
        <v>45130</v>
      </c>
      <c r="C4438" t="s">
        <v>2836</v>
      </c>
      <c r="D4438" t="s">
        <v>2837</v>
      </c>
      <c r="E4438" t="s">
        <v>27</v>
      </c>
      <c r="F4438" t="s">
        <v>81</v>
      </c>
      <c r="G4438" t="s">
        <v>470</v>
      </c>
      <c r="H4438">
        <v>3</v>
      </c>
      <c r="I4438">
        <v>1630.95</v>
      </c>
      <c r="J4438">
        <v>0.15</v>
      </c>
      <c r="K4438">
        <v>4158.92</v>
      </c>
      <c r="L4438">
        <v>990.83</v>
      </c>
      <c r="M4438">
        <f t="shared" si="209"/>
        <v>4158.9225000000006</v>
      </c>
      <c r="N4438" t="str">
        <f t="shared" si="207"/>
        <v>Q3</v>
      </c>
      <c r="O4438" s="2">
        <f t="shared" si="208"/>
        <v>23.824213978629068</v>
      </c>
      <c r="P4438" t="str">
        <f>VLOOKUP(retail_sales_2023!C4438,customers!A:J,5,)</f>
        <v>Jaipur</v>
      </c>
      <c r="Q4438" t="str">
        <f>VLOOKUP(C4438,customers!A:J,10,0)</f>
        <v>Occasional</v>
      </c>
    </row>
    <row r="4439" spans="1:17" x14ac:dyDescent="0.3">
      <c r="A4439" t="s">
        <v>5530</v>
      </c>
      <c r="B4439" s="1">
        <v>45084</v>
      </c>
      <c r="C4439" t="s">
        <v>1335</v>
      </c>
      <c r="D4439" t="s">
        <v>1336</v>
      </c>
      <c r="E4439" t="s">
        <v>27</v>
      </c>
      <c r="F4439" t="s">
        <v>28</v>
      </c>
      <c r="G4439" t="s">
        <v>57</v>
      </c>
      <c r="H4439">
        <v>2</v>
      </c>
      <c r="I4439">
        <v>2115.2399999999998</v>
      </c>
      <c r="J4439">
        <v>0</v>
      </c>
      <c r="K4439">
        <v>4230.4799999999996</v>
      </c>
      <c r="L4439">
        <v>853.68</v>
      </c>
      <c r="M4439">
        <f t="shared" si="209"/>
        <v>4230.4799999999996</v>
      </c>
      <c r="N4439" t="str">
        <f t="shared" si="207"/>
        <v>Q2</v>
      </c>
      <c r="O4439" s="2">
        <f t="shared" si="208"/>
        <v>20.179270437397175</v>
      </c>
      <c r="P4439" t="str">
        <f>VLOOKUP(retail_sales_2023!C4439,customers!A:J,5,)</f>
        <v>Chandigarh</v>
      </c>
      <c r="Q4439" t="str">
        <f>VLOOKUP(C4439,customers!A:J,10,0)</f>
        <v>Premium</v>
      </c>
    </row>
    <row r="4440" spans="1:17" x14ac:dyDescent="0.3">
      <c r="A4440" t="s">
        <v>5531</v>
      </c>
      <c r="B4440" s="1">
        <v>44950</v>
      </c>
      <c r="C4440" t="s">
        <v>390</v>
      </c>
      <c r="D4440" t="s">
        <v>391</v>
      </c>
      <c r="E4440" t="s">
        <v>33</v>
      </c>
      <c r="F4440" t="s">
        <v>22</v>
      </c>
      <c r="G4440" t="s">
        <v>196</v>
      </c>
      <c r="H4440">
        <v>5</v>
      </c>
      <c r="I4440">
        <v>15278.73</v>
      </c>
      <c r="J4440">
        <v>0</v>
      </c>
      <c r="K4440">
        <v>76393.649999999994</v>
      </c>
      <c r="L4440">
        <v>24135.02</v>
      </c>
      <c r="M4440">
        <f t="shared" si="209"/>
        <v>76393.649999999994</v>
      </c>
      <c r="N4440" t="str">
        <f t="shared" si="207"/>
        <v>Q1</v>
      </c>
      <c r="O4440" s="2">
        <f t="shared" si="208"/>
        <v>31.592966169308578</v>
      </c>
      <c r="P4440" t="str">
        <f>VLOOKUP(retail_sales_2023!C4440,customers!A:J,5,)</f>
        <v>Mumbai</v>
      </c>
      <c r="Q4440" t="str">
        <f>VLOOKUP(C4440,customers!A:J,10,0)</f>
        <v>Occasional</v>
      </c>
    </row>
    <row r="4441" spans="1:17" x14ac:dyDescent="0.3">
      <c r="A4441" t="s">
        <v>5532</v>
      </c>
      <c r="B4441" s="1">
        <v>45175</v>
      </c>
      <c r="C4441" t="s">
        <v>1080</v>
      </c>
      <c r="D4441" t="s">
        <v>1081</v>
      </c>
      <c r="E4441" t="s">
        <v>15</v>
      </c>
      <c r="F4441" t="s">
        <v>81</v>
      </c>
      <c r="G4441" t="s">
        <v>239</v>
      </c>
      <c r="H4441">
        <v>4</v>
      </c>
      <c r="I4441">
        <v>2694.02</v>
      </c>
      <c r="J4441">
        <v>0</v>
      </c>
      <c r="K4441">
        <v>10776.08</v>
      </c>
      <c r="L4441">
        <v>3438.85</v>
      </c>
      <c r="M4441">
        <f t="shared" si="209"/>
        <v>10776.08</v>
      </c>
      <c r="N4441" t="str">
        <f t="shared" si="207"/>
        <v>Q3</v>
      </c>
      <c r="O4441" s="2">
        <f t="shared" si="208"/>
        <v>31.911882614086011</v>
      </c>
      <c r="P4441" t="str">
        <f>VLOOKUP(retail_sales_2023!C4441,customers!A:J,5,)</f>
        <v>Hyderabad</v>
      </c>
      <c r="Q4441" t="str">
        <f>VLOOKUP(C4441,customers!A:J,10,0)</f>
        <v>Regular</v>
      </c>
    </row>
    <row r="4442" spans="1:17" x14ac:dyDescent="0.3">
      <c r="A4442" t="s">
        <v>5533</v>
      </c>
      <c r="B4442" s="1">
        <v>45088</v>
      </c>
      <c r="C4442" t="s">
        <v>1028</v>
      </c>
      <c r="D4442" t="s">
        <v>1029</v>
      </c>
      <c r="E4442" t="s">
        <v>21</v>
      </c>
      <c r="F4442" t="s">
        <v>38</v>
      </c>
      <c r="G4442" t="s">
        <v>684</v>
      </c>
      <c r="H4442">
        <v>3</v>
      </c>
      <c r="I4442">
        <v>395.8</v>
      </c>
      <c r="J4442">
        <v>0.1</v>
      </c>
      <c r="K4442">
        <v>1068.6600000000001</v>
      </c>
      <c r="L4442">
        <v>284.44</v>
      </c>
      <c r="M4442">
        <f t="shared" si="209"/>
        <v>1068.6600000000001</v>
      </c>
      <c r="N4442" t="str">
        <f t="shared" si="207"/>
        <v>Q2</v>
      </c>
      <c r="O4442" s="2">
        <f t="shared" si="208"/>
        <v>26.6165103961971</v>
      </c>
      <c r="P4442" t="str">
        <f>VLOOKUP(retail_sales_2023!C4442,customers!A:J,5,)</f>
        <v>Bhubaneswar</v>
      </c>
      <c r="Q4442" t="str">
        <f>VLOOKUP(C4442,customers!A:J,10,0)</f>
        <v>Regular</v>
      </c>
    </row>
    <row r="4443" spans="1:17" x14ac:dyDescent="0.3">
      <c r="A4443" t="s">
        <v>5534</v>
      </c>
      <c r="B4443" s="1">
        <v>45268</v>
      </c>
      <c r="C4443" t="s">
        <v>2046</v>
      </c>
      <c r="D4443" t="s">
        <v>2047</v>
      </c>
      <c r="E4443" t="s">
        <v>15</v>
      </c>
      <c r="F4443" t="s">
        <v>28</v>
      </c>
      <c r="G4443" t="s">
        <v>466</v>
      </c>
      <c r="H4443">
        <v>3</v>
      </c>
      <c r="I4443">
        <v>2612.06</v>
      </c>
      <c r="J4443">
        <v>0.05</v>
      </c>
      <c r="K4443">
        <v>7444.37</v>
      </c>
      <c r="L4443">
        <v>1910.27</v>
      </c>
      <c r="M4443">
        <f t="shared" si="209"/>
        <v>7444.3710000000001</v>
      </c>
      <c r="N4443" t="str">
        <f t="shared" si="207"/>
        <v>Q4</v>
      </c>
      <c r="O4443" s="2">
        <f t="shared" si="208"/>
        <v>25.660599889580986</v>
      </c>
      <c r="P4443" t="str">
        <f>VLOOKUP(retail_sales_2023!C4443,customers!A:J,5,)</f>
        <v>Bengaluru</v>
      </c>
      <c r="Q4443" t="str">
        <f>VLOOKUP(C4443,customers!A:J,10,0)</f>
        <v>Premium</v>
      </c>
    </row>
    <row r="4444" spans="1:17" x14ac:dyDescent="0.3">
      <c r="A4444" t="s">
        <v>5535</v>
      </c>
      <c r="B4444" s="1">
        <v>45290</v>
      </c>
      <c r="C4444" t="s">
        <v>1245</v>
      </c>
      <c r="D4444" t="s">
        <v>1246</v>
      </c>
      <c r="E4444" t="s">
        <v>15</v>
      </c>
      <c r="F4444" t="s">
        <v>28</v>
      </c>
      <c r="G4444" t="s">
        <v>280</v>
      </c>
      <c r="H4444">
        <v>1</v>
      </c>
      <c r="I4444">
        <v>1289.83</v>
      </c>
      <c r="J4444">
        <v>0</v>
      </c>
      <c r="K4444">
        <v>1289.83</v>
      </c>
      <c r="L4444">
        <v>307.66000000000003</v>
      </c>
      <c r="M4444">
        <f t="shared" si="209"/>
        <v>1289.83</v>
      </c>
      <c r="N4444" t="str">
        <f t="shared" si="207"/>
        <v>Q4</v>
      </c>
      <c r="O4444" s="2">
        <f t="shared" si="208"/>
        <v>23.852755789522654</v>
      </c>
      <c r="P4444" t="str">
        <f>VLOOKUP(retail_sales_2023!C4444,customers!A:J,5,)</f>
        <v>Hyderabad</v>
      </c>
      <c r="Q4444" t="str">
        <f>VLOOKUP(C4444,customers!A:J,10,0)</f>
        <v>Premium</v>
      </c>
    </row>
    <row r="4445" spans="1:17" x14ac:dyDescent="0.3">
      <c r="A4445" t="s">
        <v>5536</v>
      </c>
      <c r="B4445" s="1">
        <v>45174</v>
      </c>
      <c r="C4445" t="s">
        <v>317</v>
      </c>
      <c r="D4445" t="s">
        <v>318</v>
      </c>
      <c r="E4445" t="s">
        <v>21</v>
      </c>
      <c r="F4445" t="s">
        <v>81</v>
      </c>
      <c r="G4445" t="s">
        <v>101</v>
      </c>
      <c r="H4445">
        <v>3</v>
      </c>
      <c r="I4445">
        <v>734.81</v>
      </c>
      <c r="J4445">
        <v>0</v>
      </c>
      <c r="K4445">
        <v>2204.4299999999998</v>
      </c>
      <c r="L4445">
        <v>464.45</v>
      </c>
      <c r="M4445">
        <f t="shared" si="209"/>
        <v>2204.4299999999998</v>
      </c>
      <c r="N4445" t="str">
        <f t="shared" si="207"/>
        <v>Q3</v>
      </c>
      <c r="O4445" s="2">
        <f t="shared" si="208"/>
        <v>21.068938455745929</v>
      </c>
      <c r="P4445" t="str">
        <f>VLOOKUP(retail_sales_2023!C4445,customers!A:J,5,)</f>
        <v>Patna</v>
      </c>
      <c r="Q4445" t="str">
        <f>VLOOKUP(C4445,customers!A:J,10,0)</f>
        <v>Regular</v>
      </c>
    </row>
    <row r="4446" spans="1:17" x14ac:dyDescent="0.3">
      <c r="A4446" t="s">
        <v>5537</v>
      </c>
      <c r="B4446" s="1">
        <v>45118</v>
      </c>
      <c r="C4446" t="s">
        <v>112</v>
      </c>
      <c r="D4446" t="s">
        <v>113</v>
      </c>
      <c r="E4446" t="s">
        <v>33</v>
      </c>
      <c r="F4446" t="s">
        <v>43</v>
      </c>
      <c r="G4446" t="s">
        <v>301</v>
      </c>
      <c r="H4446">
        <v>2</v>
      </c>
      <c r="I4446">
        <v>81481.78</v>
      </c>
      <c r="J4446">
        <v>0</v>
      </c>
      <c r="K4446">
        <v>162963.56</v>
      </c>
      <c r="L4446">
        <v>23243.71</v>
      </c>
      <c r="M4446">
        <f t="shared" si="209"/>
        <v>162963.56</v>
      </c>
      <c r="N4446" t="str">
        <f t="shared" si="207"/>
        <v>Q3</v>
      </c>
      <c r="O4446" s="2">
        <f t="shared" si="208"/>
        <v>14.263133426883901</v>
      </c>
      <c r="P4446" t="str">
        <f>VLOOKUP(retail_sales_2023!C4446,customers!A:J,5,)</f>
        <v>Surat</v>
      </c>
      <c r="Q4446" t="str">
        <f>VLOOKUP(C4446,customers!A:J,10,0)</f>
        <v>Occasional</v>
      </c>
    </row>
    <row r="4447" spans="1:17" x14ac:dyDescent="0.3">
      <c r="A4447" t="s">
        <v>5538</v>
      </c>
      <c r="B4447" s="1">
        <v>45025</v>
      </c>
      <c r="C4447" t="s">
        <v>1041</v>
      </c>
      <c r="D4447" t="s">
        <v>1042</v>
      </c>
      <c r="E4447" t="s">
        <v>27</v>
      </c>
      <c r="F4447" t="s">
        <v>38</v>
      </c>
      <c r="G4447" t="s">
        <v>65</v>
      </c>
      <c r="H4447">
        <v>4</v>
      </c>
      <c r="I4447">
        <v>2838.63</v>
      </c>
      <c r="J4447">
        <v>0.1</v>
      </c>
      <c r="K4447">
        <v>10219.07</v>
      </c>
      <c r="L4447">
        <v>2565.9499999999998</v>
      </c>
      <c r="M4447">
        <f t="shared" si="209"/>
        <v>10219.068000000001</v>
      </c>
      <c r="N4447" t="str">
        <f t="shared" si="207"/>
        <v>Q2</v>
      </c>
      <c r="O4447" s="2">
        <f t="shared" si="208"/>
        <v>25.109427765931731</v>
      </c>
      <c r="P4447" t="str">
        <f>VLOOKUP(retail_sales_2023!C4447,customers!A:J,5,)</f>
        <v>Delhi</v>
      </c>
      <c r="Q4447" t="str">
        <f>VLOOKUP(C4447,customers!A:J,10,0)</f>
        <v>Premium</v>
      </c>
    </row>
    <row r="4448" spans="1:17" x14ac:dyDescent="0.3">
      <c r="A4448" t="s">
        <v>5539</v>
      </c>
      <c r="B4448" s="1">
        <v>44932</v>
      </c>
      <c r="C4448" t="s">
        <v>956</v>
      </c>
      <c r="D4448" t="s">
        <v>957</v>
      </c>
      <c r="E4448" t="s">
        <v>15</v>
      </c>
      <c r="F4448" t="s">
        <v>52</v>
      </c>
      <c r="G4448" t="s">
        <v>937</v>
      </c>
      <c r="H4448">
        <v>8</v>
      </c>
      <c r="I4448">
        <v>346.63</v>
      </c>
      <c r="J4448">
        <v>0.05</v>
      </c>
      <c r="K4448">
        <v>2634.39</v>
      </c>
      <c r="L4448">
        <v>214.88</v>
      </c>
      <c r="M4448">
        <f t="shared" si="209"/>
        <v>2634.3879999999999</v>
      </c>
      <c r="N4448" t="str">
        <f t="shared" si="207"/>
        <v>Q1</v>
      </c>
      <c r="O4448" s="2">
        <f t="shared" si="208"/>
        <v>8.1567269842354388</v>
      </c>
      <c r="P4448" t="str">
        <f>VLOOKUP(retail_sales_2023!C4448,customers!A:J,5,)</f>
        <v>Chennai</v>
      </c>
      <c r="Q4448" t="str">
        <f>VLOOKUP(C4448,customers!A:J,10,0)</f>
        <v>Premium</v>
      </c>
    </row>
    <row r="4449" spans="1:17" x14ac:dyDescent="0.3">
      <c r="A4449" t="s">
        <v>5540</v>
      </c>
      <c r="B4449" s="1">
        <v>44942</v>
      </c>
      <c r="C4449" t="s">
        <v>1234</v>
      </c>
      <c r="D4449" t="s">
        <v>1235</v>
      </c>
      <c r="E4449" t="s">
        <v>21</v>
      </c>
      <c r="F4449" t="s">
        <v>52</v>
      </c>
      <c r="G4449" t="s">
        <v>169</v>
      </c>
      <c r="H4449">
        <v>2</v>
      </c>
      <c r="I4449">
        <v>139.18</v>
      </c>
      <c r="J4449">
        <v>0.05</v>
      </c>
      <c r="K4449">
        <v>264.44</v>
      </c>
      <c r="L4449">
        <v>-25.49</v>
      </c>
      <c r="M4449">
        <f t="shared" si="209"/>
        <v>264.44200000000001</v>
      </c>
      <c r="N4449" t="str">
        <f t="shared" si="207"/>
        <v>Q1</v>
      </c>
      <c r="O4449" s="2">
        <f t="shared" si="208"/>
        <v>-9.6392376342459531</v>
      </c>
      <c r="P4449" t="str">
        <f>VLOOKUP(retail_sales_2023!C4449,customers!A:J,5,)</f>
        <v>Patna</v>
      </c>
      <c r="Q4449" t="str">
        <f>VLOOKUP(C4449,customers!A:J,10,0)</f>
        <v>Regular</v>
      </c>
    </row>
    <row r="4450" spans="1:17" x14ac:dyDescent="0.3">
      <c r="A4450" t="s">
        <v>5541</v>
      </c>
      <c r="B4450" s="1">
        <v>45181</v>
      </c>
      <c r="C4450" t="s">
        <v>1262</v>
      </c>
      <c r="D4450" t="s">
        <v>1263</v>
      </c>
      <c r="E4450" t="s">
        <v>27</v>
      </c>
      <c r="F4450" t="s">
        <v>81</v>
      </c>
      <c r="G4450" t="s">
        <v>470</v>
      </c>
      <c r="H4450">
        <v>4</v>
      </c>
      <c r="I4450">
        <v>2268.71</v>
      </c>
      <c r="J4450">
        <v>0</v>
      </c>
      <c r="K4450">
        <v>9074.84</v>
      </c>
      <c r="L4450">
        <v>2107.16</v>
      </c>
      <c r="M4450">
        <f t="shared" si="209"/>
        <v>9074.84</v>
      </c>
      <c r="N4450" t="str">
        <f t="shared" si="207"/>
        <v>Q3</v>
      </c>
      <c r="O4450" s="2">
        <f t="shared" si="208"/>
        <v>23.219803324356132</v>
      </c>
      <c r="P4450" t="str">
        <f>VLOOKUP(retail_sales_2023!C4450,customers!A:J,5,)</f>
        <v>Jaipur</v>
      </c>
      <c r="Q4450" t="str">
        <f>VLOOKUP(C4450,customers!A:J,10,0)</f>
        <v>Occasional</v>
      </c>
    </row>
    <row r="4451" spans="1:17" x14ac:dyDescent="0.3">
      <c r="A4451" t="s">
        <v>5542</v>
      </c>
      <c r="B4451" s="1">
        <v>45025</v>
      </c>
      <c r="C4451" t="s">
        <v>163</v>
      </c>
      <c r="D4451" t="s">
        <v>164</v>
      </c>
      <c r="E4451" t="s">
        <v>27</v>
      </c>
      <c r="F4451" t="s">
        <v>52</v>
      </c>
      <c r="G4451" t="s">
        <v>117</v>
      </c>
      <c r="H4451">
        <v>7</v>
      </c>
      <c r="I4451">
        <v>518.71</v>
      </c>
      <c r="J4451">
        <v>0</v>
      </c>
      <c r="K4451">
        <v>3630.97</v>
      </c>
      <c r="L4451">
        <v>329.25</v>
      </c>
      <c r="M4451">
        <f t="shared" si="209"/>
        <v>3630.9700000000003</v>
      </c>
      <c r="N4451" t="str">
        <f t="shared" si="207"/>
        <v>Q2</v>
      </c>
      <c r="O4451" s="2">
        <f t="shared" si="208"/>
        <v>9.0678248512105579</v>
      </c>
      <c r="P4451" t="str">
        <f>VLOOKUP(retail_sales_2023!C4451,customers!A:J,5,)</f>
        <v>Lucknow</v>
      </c>
      <c r="Q4451" t="str">
        <f>VLOOKUP(C4451,customers!A:J,10,0)</f>
        <v>Occasional</v>
      </c>
    </row>
    <row r="4452" spans="1:17" x14ac:dyDescent="0.3">
      <c r="A4452" t="s">
        <v>5543</v>
      </c>
      <c r="B4452" s="1">
        <v>45210</v>
      </c>
      <c r="C4452" t="s">
        <v>554</v>
      </c>
      <c r="D4452" t="s">
        <v>555</v>
      </c>
      <c r="E4452" t="s">
        <v>33</v>
      </c>
      <c r="F4452" t="s">
        <v>16</v>
      </c>
      <c r="G4452" t="s">
        <v>86</v>
      </c>
      <c r="H4452">
        <v>4</v>
      </c>
      <c r="I4452">
        <v>874.76</v>
      </c>
      <c r="J4452">
        <v>0</v>
      </c>
      <c r="K4452">
        <v>3499.04</v>
      </c>
      <c r="L4452">
        <v>866.58</v>
      </c>
      <c r="M4452">
        <f t="shared" si="209"/>
        <v>3499.04</v>
      </c>
      <c r="N4452" t="str">
        <f t="shared" si="207"/>
        <v>Q4</v>
      </c>
      <c r="O4452" s="2">
        <f t="shared" si="208"/>
        <v>24.766221592208147</v>
      </c>
      <c r="P4452" t="str">
        <f>VLOOKUP(retail_sales_2023!C4452,customers!A:J,5,)</f>
        <v>Ahmedabad</v>
      </c>
      <c r="Q4452" t="str">
        <f>VLOOKUP(C4452,customers!A:J,10,0)</f>
        <v>Occasional</v>
      </c>
    </row>
    <row r="4453" spans="1:17" x14ac:dyDescent="0.3">
      <c r="A4453" t="s">
        <v>5544</v>
      </c>
      <c r="B4453" s="1">
        <v>45081</v>
      </c>
      <c r="C4453" t="s">
        <v>50</v>
      </c>
      <c r="D4453" t="s">
        <v>51</v>
      </c>
      <c r="E4453" t="s">
        <v>21</v>
      </c>
      <c r="F4453" t="s">
        <v>38</v>
      </c>
      <c r="G4453" t="s">
        <v>73</v>
      </c>
      <c r="H4453">
        <v>4</v>
      </c>
      <c r="I4453">
        <v>829.13</v>
      </c>
      <c r="J4453">
        <v>0</v>
      </c>
      <c r="K4453">
        <v>3316.52</v>
      </c>
      <c r="L4453">
        <v>947.12</v>
      </c>
      <c r="M4453">
        <f t="shared" si="209"/>
        <v>3316.52</v>
      </c>
      <c r="N4453" t="str">
        <f t="shared" si="207"/>
        <v>Q2</v>
      </c>
      <c r="O4453" s="2">
        <f t="shared" si="208"/>
        <v>28.557644760170298</v>
      </c>
      <c r="P4453" t="str">
        <f>VLOOKUP(retail_sales_2023!C4453,customers!A:J,5,)</f>
        <v>Patna</v>
      </c>
      <c r="Q4453" t="str">
        <f>VLOOKUP(C4453,customers!A:J,10,0)</f>
        <v>Premium</v>
      </c>
    </row>
    <row r="4454" spans="1:17" x14ac:dyDescent="0.3">
      <c r="A4454" t="s">
        <v>5545</v>
      </c>
      <c r="B4454" s="1">
        <v>45003</v>
      </c>
      <c r="C4454" t="s">
        <v>1430</v>
      </c>
      <c r="D4454" t="s">
        <v>1431</v>
      </c>
      <c r="E4454" t="s">
        <v>21</v>
      </c>
      <c r="F4454" t="s">
        <v>52</v>
      </c>
      <c r="G4454" t="s">
        <v>169</v>
      </c>
      <c r="H4454">
        <v>10</v>
      </c>
      <c r="I4454">
        <v>725.18</v>
      </c>
      <c r="J4454">
        <v>0.05</v>
      </c>
      <c r="K4454">
        <v>6889.21</v>
      </c>
      <c r="L4454">
        <v>618.16999999999996</v>
      </c>
      <c r="M4454">
        <f t="shared" si="209"/>
        <v>6889.2099999999991</v>
      </c>
      <c r="N4454" t="str">
        <f t="shared" si="207"/>
        <v>Q1</v>
      </c>
      <c r="O4454" s="2">
        <f t="shared" si="208"/>
        <v>8.9730172254873928</v>
      </c>
      <c r="P4454" t="str">
        <f>VLOOKUP(retail_sales_2023!C4454,customers!A:J,5,)</f>
        <v>Bhubaneswar</v>
      </c>
      <c r="Q4454" t="str">
        <f>VLOOKUP(C4454,customers!A:J,10,0)</f>
        <v>Regular</v>
      </c>
    </row>
    <row r="4455" spans="1:17" x14ac:dyDescent="0.3">
      <c r="A4455" t="s">
        <v>5546</v>
      </c>
      <c r="B4455" s="1">
        <v>45097</v>
      </c>
      <c r="C4455" t="s">
        <v>1789</v>
      </c>
      <c r="D4455" t="s">
        <v>1790</v>
      </c>
      <c r="E4455" t="s">
        <v>33</v>
      </c>
      <c r="F4455" t="s">
        <v>16</v>
      </c>
      <c r="G4455" t="s">
        <v>192</v>
      </c>
      <c r="H4455">
        <v>4</v>
      </c>
      <c r="I4455">
        <v>892.45</v>
      </c>
      <c r="J4455">
        <v>0</v>
      </c>
      <c r="K4455">
        <v>3569.8</v>
      </c>
      <c r="L4455">
        <v>1145.93</v>
      </c>
      <c r="M4455">
        <f t="shared" si="209"/>
        <v>3569.8</v>
      </c>
      <c r="N4455" t="str">
        <f t="shared" si="207"/>
        <v>Q2</v>
      </c>
      <c r="O4455" s="2">
        <f t="shared" si="208"/>
        <v>32.10067790912656</v>
      </c>
      <c r="P4455" t="str">
        <f>VLOOKUP(retail_sales_2023!C4455,customers!A:J,5,)</f>
        <v>Surat</v>
      </c>
      <c r="Q4455" t="str">
        <f>VLOOKUP(C4455,customers!A:J,10,0)</f>
        <v>Occasional</v>
      </c>
    </row>
    <row r="4456" spans="1:17" x14ac:dyDescent="0.3">
      <c r="A4456" t="s">
        <v>5547</v>
      </c>
      <c r="B4456" s="1">
        <v>45188</v>
      </c>
      <c r="C4456" t="s">
        <v>275</v>
      </c>
      <c r="D4456" t="s">
        <v>276</v>
      </c>
      <c r="E4456" t="s">
        <v>27</v>
      </c>
      <c r="F4456" t="s">
        <v>52</v>
      </c>
      <c r="G4456" t="s">
        <v>133</v>
      </c>
      <c r="H4456">
        <v>8</v>
      </c>
      <c r="I4456">
        <v>440.12</v>
      </c>
      <c r="J4456">
        <v>0.1</v>
      </c>
      <c r="K4456">
        <v>3168.86</v>
      </c>
      <c r="L4456">
        <v>293.27</v>
      </c>
      <c r="M4456">
        <f t="shared" si="209"/>
        <v>3168.864</v>
      </c>
      <c r="N4456" t="str">
        <f t="shared" si="207"/>
        <v>Q3</v>
      </c>
      <c r="O4456" s="2">
        <f t="shared" si="208"/>
        <v>9.254747764180177</v>
      </c>
      <c r="P4456" t="str">
        <f>VLOOKUP(retail_sales_2023!C4456,customers!A:J,5,)</f>
        <v>Lucknow</v>
      </c>
      <c r="Q4456" t="str">
        <f>VLOOKUP(C4456,customers!A:J,10,0)</f>
        <v>Premium</v>
      </c>
    </row>
    <row r="4457" spans="1:17" x14ac:dyDescent="0.3">
      <c r="A4457" t="s">
        <v>5548</v>
      </c>
      <c r="B4457" s="1">
        <v>44987</v>
      </c>
      <c r="C4457" t="s">
        <v>650</v>
      </c>
      <c r="D4457" t="s">
        <v>651</v>
      </c>
      <c r="E4457" t="s">
        <v>33</v>
      </c>
      <c r="F4457" t="s">
        <v>16</v>
      </c>
      <c r="G4457" t="s">
        <v>171</v>
      </c>
      <c r="H4457">
        <v>3</v>
      </c>
      <c r="I4457">
        <v>979.1</v>
      </c>
      <c r="J4457">
        <v>0.05</v>
      </c>
      <c r="K4457">
        <v>2790.43</v>
      </c>
      <c r="L4457">
        <v>723.33</v>
      </c>
      <c r="M4457">
        <f t="shared" si="209"/>
        <v>2790.4349999999999</v>
      </c>
      <c r="N4457" t="str">
        <f t="shared" si="207"/>
        <v>Q1</v>
      </c>
      <c r="O4457" s="2">
        <f t="shared" si="208"/>
        <v>25.9218113337371</v>
      </c>
      <c r="P4457" t="str">
        <f>VLOOKUP(retail_sales_2023!C4457,customers!A:J,5,)</f>
        <v>Ahmedabad</v>
      </c>
      <c r="Q4457" t="str">
        <f>VLOOKUP(C4457,customers!A:J,10,0)</f>
        <v>Regular</v>
      </c>
    </row>
    <row r="4458" spans="1:17" x14ac:dyDescent="0.3">
      <c r="A4458" t="s">
        <v>5549</v>
      </c>
      <c r="B4458" s="1">
        <v>45261</v>
      </c>
      <c r="C4458" t="s">
        <v>1280</v>
      </c>
      <c r="D4458" t="s">
        <v>1281</v>
      </c>
      <c r="E4458" t="s">
        <v>21</v>
      </c>
      <c r="F4458" t="s">
        <v>81</v>
      </c>
      <c r="G4458" t="s">
        <v>158</v>
      </c>
      <c r="H4458">
        <v>2</v>
      </c>
      <c r="I4458">
        <v>342.81</v>
      </c>
      <c r="J4458">
        <v>0.05</v>
      </c>
      <c r="K4458">
        <v>651.34</v>
      </c>
      <c r="L4458">
        <v>204.63</v>
      </c>
      <c r="M4458">
        <f t="shared" si="209"/>
        <v>651.33899999999994</v>
      </c>
      <c r="N4458" t="str">
        <f t="shared" si="207"/>
        <v>Q4</v>
      </c>
      <c r="O4458" s="2">
        <f t="shared" si="208"/>
        <v>31.416771578591824</v>
      </c>
      <c r="P4458" t="str">
        <f>VLOOKUP(retail_sales_2023!C4458,customers!A:J,5,)</f>
        <v>Guwahati</v>
      </c>
      <c r="Q4458" t="str">
        <f>VLOOKUP(C4458,customers!A:J,10,0)</f>
        <v>Premium</v>
      </c>
    </row>
    <row r="4459" spans="1:17" x14ac:dyDescent="0.3">
      <c r="A4459" t="s">
        <v>5550</v>
      </c>
      <c r="B4459" s="1">
        <v>45253</v>
      </c>
      <c r="C4459" t="s">
        <v>886</v>
      </c>
      <c r="D4459" t="s">
        <v>887</v>
      </c>
      <c r="E4459" t="s">
        <v>21</v>
      </c>
      <c r="F4459" t="s">
        <v>81</v>
      </c>
      <c r="G4459" t="s">
        <v>82</v>
      </c>
      <c r="H4459">
        <v>4</v>
      </c>
      <c r="I4459">
        <v>1913.55</v>
      </c>
      <c r="J4459">
        <v>0.1</v>
      </c>
      <c r="K4459">
        <v>6888.78</v>
      </c>
      <c r="L4459">
        <v>2344.2399999999998</v>
      </c>
      <c r="M4459">
        <f t="shared" si="209"/>
        <v>6888.78</v>
      </c>
      <c r="N4459" t="str">
        <f t="shared" si="207"/>
        <v>Q4</v>
      </c>
      <c r="O4459" s="2">
        <f t="shared" si="208"/>
        <v>34.029828213413694</v>
      </c>
      <c r="P4459" t="str">
        <f>VLOOKUP(retail_sales_2023!C4459,customers!A:J,5,)</f>
        <v>Bhubaneswar</v>
      </c>
      <c r="Q4459" t="str">
        <f>VLOOKUP(C4459,customers!A:J,10,0)</f>
        <v>Premium</v>
      </c>
    </row>
    <row r="4460" spans="1:17" x14ac:dyDescent="0.3">
      <c r="A4460" t="s">
        <v>5551</v>
      </c>
      <c r="B4460" s="1">
        <v>45129</v>
      </c>
      <c r="C4460" t="s">
        <v>889</v>
      </c>
      <c r="D4460" t="s">
        <v>890</v>
      </c>
      <c r="E4460" t="s">
        <v>21</v>
      </c>
      <c r="F4460" t="s">
        <v>52</v>
      </c>
      <c r="G4460" t="s">
        <v>169</v>
      </c>
      <c r="H4460">
        <v>5</v>
      </c>
      <c r="I4460">
        <v>744.96</v>
      </c>
      <c r="J4460">
        <v>0</v>
      </c>
      <c r="K4460">
        <v>3724.8</v>
      </c>
      <c r="L4460">
        <v>307.58999999999997</v>
      </c>
      <c r="M4460">
        <f t="shared" si="209"/>
        <v>3724.8</v>
      </c>
      <c r="N4460" t="str">
        <f t="shared" si="207"/>
        <v>Q3</v>
      </c>
      <c r="O4460" s="2">
        <f t="shared" si="208"/>
        <v>8.2578930412371125</v>
      </c>
      <c r="P4460" t="str">
        <f>VLOOKUP(retail_sales_2023!C4460,customers!A:J,5,)</f>
        <v>Patna</v>
      </c>
      <c r="Q4460" t="str">
        <f>VLOOKUP(C4460,customers!A:J,10,0)</f>
        <v>Premium</v>
      </c>
    </row>
    <row r="4461" spans="1:17" x14ac:dyDescent="0.3">
      <c r="A4461" t="s">
        <v>5552</v>
      </c>
      <c r="B4461" s="1">
        <v>44973</v>
      </c>
      <c r="C4461" t="s">
        <v>2450</v>
      </c>
      <c r="D4461" t="s">
        <v>2451</v>
      </c>
      <c r="E4461" t="s">
        <v>21</v>
      </c>
      <c r="F4461" t="s">
        <v>38</v>
      </c>
      <c r="G4461" t="s">
        <v>77</v>
      </c>
      <c r="H4461">
        <v>4</v>
      </c>
      <c r="I4461">
        <v>2488.17</v>
      </c>
      <c r="J4461">
        <v>0.05</v>
      </c>
      <c r="K4461">
        <v>9455.0499999999993</v>
      </c>
      <c r="L4461">
        <v>2518.12</v>
      </c>
      <c r="M4461">
        <f t="shared" si="209"/>
        <v>9455.0460000000003</v>
      </c>
      <c r="N4461" t="str">
        <f t="shared" si="207"/>
        <v>Q1</v>
      </c>
      <c r="O4461" s="2">
        <f t="shared" si="208"/>
        <v>26.632540282706067</v>
      </c>
      <c r="P4461" t="str">
        <f>VLOOKUP(retail_sales_2023!C4461,customers!A:J,5,)</f>
        <v>Kolkata</v>
      </c>
      <c r="Q4461" t="str">
        <f>VLOOKUP(C4461,customers!A:J,10,0)</f>
        <v>Regular</v>
      </c>
    </row>
    <row r="4462" spans="1:17" x14ac:dyDescent="0.3">
      <c r="A4462" t="s">
        <v>5553</v>
      </c>
      <c r="B4462" s="1">
        <v>45107</v>
      </c>
      <c r="C4462" t="s">
        <v>698</v>
      </c>
      <c r="D4462" t="s">
        <v>699</v>
      </c>
      <c r="E4462" t="s">
        <v>27</v>
      </c>
      <c r="F4462" t="s">
        <v>38</v>
      </c>
      <c r="G4462" t="s">
        <v>77</v>
      </c>
      <c r="H4462">
        <v>4</v>
      </c>
      <c r="I4462">
        <v>508.82</v>
      </c>
      <c r="J4462">
        <v>0.1</v>
      </c>
      <c r="K4462">
        <v>1831.75</v>
      </c>
      <c r="L4462">
        <v>422.85</v>
      </c>
      <c r="M4462">
        <f t="shared" si="209"/>
        <v>1831.752</v>
      </c>
      <c r="N4462" t="str">
        <f t="shared" si="207"/>
        <v>Q2</v>
      </c>
      <c r="O4462" s="2">
        <f t="shared" si="208"/>
        <v>23.084482052681864</v>
      </c>
      <c r="P4462" t="str">
        <f>VLOOKUP(retail_sales_2023!C4462,customers!A:J,5,)</f>
        <v>Jaipur</v>
      </c>
      <c r="Q4462" t="str">
        <f>VLOOKUP(C4462,customers!A:J,10,0)</f>
        <v>Premium</v>
      </c>
    </row>
    <row r="4463" spans="1:17" x14ac:dyDescent="0.3">
      <c r="A4463" t="s">
        <v>5554</v>
      </c>
      <c r="B4463" s="1">
        <v>45224</v>
      </c>
      <c r="C4463" t="s">
        <v>251</v>
      </c>
      <c r="D4463" t="s">
        <v>252</v>
      </c>
      <c r="E4463" t="s">
        <v>15</v>
      </c>
      <c r="F4463" t="s">
        <v>52</v>
      </c>
      <c r="G4463" t="s">
        <v>133</v>
      </c>
      <c r="H4463">
        <v>3</v>
      </c>
      <c r="I4463">
        <v>101.48</v>
      </c>
      <c r="J4463">
        <v>0.25</v>
      </c>
      <c r="K4463">
        <v>228.33</v>
      </c>
      <c r="L4463">
        <v>15.62</v>
      </c>
      <c r="M4463">
        <f t="shared" si="209"/>
        <v>228.32999999999998</v>
      </c>
      <c r="N4463" t="str">
        <f t="shared" si="207"/>
        <v>Q4</v>
      </c>
      <c r="O4463" s="2">
        <f t="shared" si="208"/>
        <v>6.8409757806683302</v>
      </c>
      <c r="P4463" t="str">
        <f>VLOOKUP(retail_sales_2023!C4463,customers!A:J,5,)</f>
        <v>Chennai</v>
      </c>
      <c r="Q4463" t="str">
        <f>VLOOKUP(C4463,customers!A:J,10,0)</f>
        <v>Occasional</v>
      </c>
    </row>
    <row r="4464" spans="1:17" x14ac:dyDescent="0.3">
      <c r="A4464" t="s">
        <v>5555</v>
      </c>
      <c r="B4464" s="1">
        <v>45248</v>
      </c>
      <c r="C4464" t="s">
        <v>2294</v>
      </c>
      <c r="D4464" t="s">
        <v>2295</v>
      </c>
      <c r="E4464" t="s">
        <v>27</v>
      </c>
      <c r="F4464" t="s">
        <v>52</v>
      </c>
      <c r="G4464" t="s">
        <v>69</v>
      </c>
      <c r="H4464">
        <v>3</v>
      </c>
      <c r="I4464">
        <v>185.83</v>
      </c>
      <c r="J4464">
        <v>0.3</v>
      </c>
      <c r="K4464">
        <v>390.24</v>
      </c>
      <c r="L4464">
        <v>34.82</v>
      </c>
      <c r="M4464">
        <f t="shared" si="209"/>
        <v>390.24299999999999</v>
      </c>
      <c r="N4464" t="str">
        <f t="shared" si="207"/>
        <v>Q4</v>
      </c>
      <c r="O4464" s="2">
        <f t="shared" si="208"/>
        <v>8.9227142271422721</v>
      </c>
      <c r="P4464" t="str">
        <f>VLOOKUP(retail_sales_2023!C4464,customers!A:J,5,)</f>
        <v>Amritsar</v>
      </c>
      <c r="Q4464" t="str">
        <f>VLOOKUP(C4464,customers!A:J,10,0)</f>
        <v>Regular</v>
      </c>
    </row>
    <row r="4465" spans="1:17" x14ac:dyDescent="0.3">
      <c r="A4465" t="s">
        <v>5556</v>
      </c>
      <c r="B4465" s="1">
        <v>45198</v>
      </c>
      <c r="C4465" t="s">
        <v>755</v>
      </c>
      <c r="D4465" t="s">
        <v>756</v>
      </c>
      <c r="E4465" t="s">
        <v>15</v>
      </c>
      <c r="F4465" t="s">
        <v>81</v>
      </c>
      <c r="G4465" t="s">
        <v>150</v>
      </c>
      <c r="H4465">
        <v>4</v>
      </c>
      <c r="I4465">
        <v>2745.48</v>
      </c>
      <c r="J4465">
        <v>0</v>
      </c>
      <c r="K4465">
        <v>10981.92</v>
      </c>
      <c r="L4465">
        <v>2527.27</v>
      </c>
      <c r="M4465">
        <f t="shared" si="209"/>
        <v>10981.92</v>
      </c>
      <c r="N4465" t="str">
        <f t="shared" si="207"/>
        <v>Q3</v>
      </c>
      <c r="O4465" s="2">
        <f t="shared" si="208"/>
        <v>23.013006833049229</v>
      </c>
      <c r="P4465" t="str">
        <f>VLOOKUP(retail_sales_2023!C4465,customers!A:J,5,)</f>
        <v>Kochi</v>
      </c>
      <c r="Q4465" t="str">
        <f>VLOOKUP(C4465,customers!A:J,10,0)</f>
        <v>Regular</v>
      </c>
    </row>
    <row r="4466" spans="1:17" x14ac:dyDescent="0.3">
      <c r="A4466" t="s">
        <v>5557</v>
      </c>
      <c r="B4466" s="1">
        <v>45274</v>
      </c>
      <c r="C4466" t="s">
        <v>2005</v>
      </c>
      <c r="D4466" t="s">
        <v>2006</v>
      </c>
      <c r="E4466" t="s">
        <v>27</v>
      </c>
      <c r="F4466" t="s">
        <v>52</v>
      </c>
      <c r="G4466" t="s">
        <v>117</v>
      </c>
      <c r="H4466">
        <v>6</v>
      </c>
      <c r="I4466">
        <v>670.05</v>
      </c>
      <c r="J4466">
        <v>0.15</v>
      </c>
      <c r="K4466">
        <v>3417.25</v>
      </c>
      <c r="L4466">
        <v>344.04</v>
      </c>
      <c r="M4466">
        <f t="shared" si="209"/>
        <v>3417.2549999999997</v>
      </c>
      <c r="N4466" t="str">
        <f t="shared" si="207"/>
        <v>Q4</v>
      </c>
      <c r="O4466" s="2">
        <f t="shared" si="208"/>
        <v>10.067744531421466</v>
      </c>
      <c r="P4466" t="str">
        <f>VLOOKUP(retail_sales_2023!C4466,customers!A:J,5,)</f>
        <v>Lucknow</v>
      </c>
      <c r="Q4466" t="str">
        <f>VLOOKUP(C4466,customers!A:J,10,0)</f>
        <v>Premium</v>
      </c>
    </row>
    <row r="4467" spans="1:17" x14ac:dyDescent="0.3">
      <c r="A4467" t="s">
        <v>5558</v>
      </c>
      <c r="B4467" s="1">
        <v>45072</v>
      </c>
      <c r="C4467" t="s">
        <v>1094</v>
      </c>
      <c r="D4467" t="s">
        <v>1095</v>
      </c>
      <c r="E4467" t="s">
        <v>27</v>
      </c>
      <c r="F4467" t="s">
        <v>28</v>
      </c>
      <c r="G4467" t="s">
        <v>280</v>
      </c>
      <c r="H4467">
        <v>3</v>
      </c>
      <c r="I4467">
        <v>2237.81</v>
      </c>
      <c r="J4467">
        <v>0.15</v>
      </c>
      <c r="K4467">
        <v>5706.42</v>
      </c>
      <c r="L4467">
        <v>1005.61</v>
      </c>
      <c r="M4467">
        <f t="shared" si="209"/>
        <v>5706.4155000000001</v>
      </c>
      <c r="N4467" t="str">
        <f t="shared" si="207"/>
        <v>Q2</v>
      </c>
      <c r="O4467" s="2">
        <f t="shared" si="208"/>
        <v>17.622432278030708</v>
      </c>
      <c r="P4467" t="str">
        <f>VLOOKUP(retail_sales_2023!C4467,customers!A:J,5,)</f>
        <v>Lucknow</v>
      </c>
      <c r="Q4467" t="str">
        <f>VLOOKUP(C4467,customers!A:J,10,0)</f>
        <v>Premium</v>
      </c>
    </row>
    <row r="4468" spans="1:17" x14ac:dyDescent="0.3">
      <c r="A4468" t="s">
        <v>5559</v>
      </c>
      <c r="B4468" s="1">
        <v>44997</v>
      </c>
      <c r="C4468" t="s">
        <v>479</v>
      </c>
      <c r="D4468" t="s">
        <v>480</v>
      </c>
      <c r="E4468" t="s">
        <v>21</v>
      </c>
      <c r="F4468" t="s">
        <v>43</v>
      </c>
      <c r="G4468" t="s">
        <v>243</v>
      </c>
      <c r="H4468">
        <v>1</v>
      </c>
      <c r="I4468">
        <v>49200.94</v>
      </c>
      <c r="J4468">
        <v>0</v>
      </c>
      <c r="K4468">
        <v>49200.94</v>
      </c>
      <c r="L4468">
        <v>4570.16</v>
      </c>
      <c r="M4468">
        <f t="shared" si="209"/>
        <v>49200.94</v>
      </c>
      <c r="N4468" t="str">
        <f t="shared" si="207"/>
        <v>Q1</v>
      </c>
      <c r="O4468" s="2">
        <f t="shared" si="208"/>
        <v>9.2887656211446359</v>
      </c>
      <c r="P4468" t="str">
        <f>VLOOKUP(retail_sales_2023!C4468,customers!A:J,5,)</f>
        <v>Bhubaneswar</v>
      </c>
      <c r="Q4468" t="str">
        <f>VLOOKUP(C4468,customers!A:J,10,0)</f>
        <v>Premium</v>
      </c>
    </row>
    <row r="4469" spans="1:17" x14ac:dyDescent="0.3">
      <c r="A4469" t="s">
        <v>5560</v>
      </c>
      <c r="B4469" s="1">
        <v>45198</v>
      </c>
      <c r="C4469" t="s">
        <v>956</v>
      </c>
      <c r="D4469" t="s">
        <v>957</v>
      </c>
      <c r="E4469" t="s">
        <v>15</v>
      </c>
      <c r="F4469" t="s">
        <v>38</v>
      </c>
      <c r="G4469" t="s">
        <v>684</v>
      </c>
      <c r="H4469">
        <v>5</v>
      </c>
      <c r="I4469">
        <v>2965.81</v>
      </c>
      <c r="J4469">
        <v>0.15</v>
      </c>
      <c r="K4469">
        <v>12604.69</v>
      </c>
      <c r="L4469">
        <v>3673.69</v>
      </c>
      <c r="M4469">
        <f t="shared" si="209"/>
        <v>12604.692499999999</v>
      </c>
      <c r="N4469" t="str">
        <f t="shared" si="207"/>
        <v>Q3</v>
      </c>
      <c r="O4469" s="2">
        <f t="shared" si="208"/>
        <v>29.145421267797939</v>
      </c>
      <c r="P4469" t="str">
        <f>VLOOKUP(retail_sales_2023!C4469,customers!A:J,5,)</f>
        <v>Chennai</v>
      </c>
      <c r="Q4469" t="str">
        <f>VLOOKUP(C4469,customers!A:J,10,0)</f>
        <v>Premium</v>
      </c>
    </row>
    <row r="4470" spans="1:17" x14ac:dyDescent="0.3">
      <c r="A4470" t="s">
        <v>5561</v>
      </c>
      <c r="B4470" s="1">
        <v>45104</v>
      </c>
      <c r="C4470" t="s">
        <v>607</v>
      </c>
      <c r="D4470" t="s">
        <v>608</v>
      </c>
      <c r="E4470" t="s">
        <v>21</v>
      </c>
      <c r="F4470" t="s">
        <v>22</v>
      </c>
      <c r="G4470" t="s">
        <v>210</v>
      </c>
      <c r="H4470">
        <v>1</v>
      </c>
      <c r="I4470">
        <v>31977.96</v>
      </c>
      <c r="J4470">
        <v>0.15</v>
      </c>
      <c r="K4470">
        <v>27181.27</v>
      </c>
      <c r="L4470">
        <v>5508.65</v>
      </c>
      <c r="M4470">
        <f t="shared" si="209"/>
        <v>27181.266</v>
      </c>
      <c r="N4470" t="str">
        <f t="shared" si="207"/>
        <v>Q2</v>
      </c>
      <c r="O4470" s="2">
        <f t="shared" si="208"/>
        <v>20.266345170773846</v>
      </c>
      <c r="P4470" t="str">
        <f>VLOOKUP(retail_sales_2023!C4470,customers!A:J,5,)</f>
        <v>Ranchi</v>
      </c>
      <c r="Q4470" t="str">
        <f>VLOOKUP(C4470,customers!A:J,10,0)</f>
        <v>Regular</v>
      </c>
    </row>
    <row r="4471" spans="1:17" x14ac:dyDescent="0.3">
      <c r="A4471" t="s">
        <v>5562</v>
      </c>
      <c r="B4471" s="1">
        <v>45066</v>
      </c>
      <c r="C4471" t="s">
        <v>1436</v>
      </c>
      <c r="D4471" t="s">
        <v>1437</v>
      </c>
      <c r="E4471" t="s">
        <v>21</v>
      </c>
      <c r="F4471" t="s">
        <v>43</v>
      </c>
      <c r="G4471" t="s">
        <v>128</v>
      </c>
      <c r="H4471">
        <v>2</v>
      </c>
      <c r="I4471">
        <v>73551</v>
      </c>
      <c r="J4471">
        <v>0</v>
      </c>
      <c r="K4471">
        <v>147102</v>
      </c>
      <c r="L4471">
        <v>-3957.64</v>
      </c>
      <c r="M4471">
        <f t="shared" si="209"/>
        <v>147102</v>
      </c>
      <c r="N4471" t="str">
        <f t="shared" si="207"/>
        <v>Q2</v>
      </c>
      <c r="O4471" s="2">
        <f t="shared" si="208"/>
        <v>-2.6904052970047996</v>
      </c>
      <c r="P4471" t="str">
        <f>VLOOKUP(retail_sales_2023!C4471,customers!A:J,5,)</f>
        <v>Ranchi</v>
      </c>
      <c r="Q4471" t="str">
        <f>VLOOKUP(C4471,customers!A:J,10,0)</f>
        <v>Premium</v>
      </c>
    </row>
    <row r="4472" spans="1:17" x14ac:dyDescent="0.3">
      <c r="A4472" t="s">
        <v>5563</v>
      </c>
      <c r="B4472" s="1">
        <v>45064</v>
      </c>
      <c r="C4472" t="s">
        <v>1900</v>
      </c>
      <c r="D4472" t="s">
        <v>1901</v>
      </c>
      <c r="E4472" t="s">
        <v>33</v>
      </c>
      <c r="F4472" t="s">
        <v>43</v>
      </c>
      <c r="G4472" t="s">
        <v>243</v>
      </c>
      <c r="H4472">
        <v>2</v>
      </c>
      <c r="I4472">
        <v>37118.160000000003</v>
      </c>
      <c r="J4472">
        <v>0</v>
      </c>
      <c r="K4472">
        <v>74236.320000000007</v>
      </c>
      <c r="L4472">
        <v>6712.52</v>
      </c>
      <c r="M4472">
        <f t="shared" si="209"/>
        <v>74236.320000000007</v>
      </c>
      <c r="N4472" t="str">
        <f t="shared" si="207"/>
        <v>Q2</v>
      </c>
      <c r="O4472" s="2">
        <f t="shared" si="208"/>
        <v>9.0420969142867005</v>
      </c>
      <c r="P4472" t="str">
        <f>VLOOKUP(retail_sales_2023!C4472,customers!A:J,5,)</f>
        <v>Ahmedabad</v>
      </c>
      <c r="Q4472" t="str">
        <f>VLOOKUP(C4472,customers!A:J,10,0)</f>
        <v>Premium</v>
      </c>
    </row>
    <row r="4473" spans="1:17" x14ac:dyDescent="0.3">
      <c r="A4473" t="s">
        <v>5564</v>
      </c>
      <c r="B4473" s="1">
        <v>44984</v>
      </c>
      <c r="C4473" t="s">
        <v>3968</v>
      </c>
      <c r="D4473" t="s">
        <v>3969</v>
      </c>
      <c r="E4473" t="s">
        <v>33</v>
      </c>
      <c r="F4473" t="s">
        <v>81</v>
      </c>
      <c r="G4473" t="s">
        <v>158</v>
      </c>
      <c r="H4473">
        <v>5</v>
      </c>
      <c r="I4473">
        <v>561.85</v>
      </c>
      <c r="J4473">
        <v>0.05</v>
      </c>
      <c r="K4473">
        <v>2668.79</v>
      </c>
      <c r="L4473">
        <v>764.02</v>
      </c>
      <c r="M4473">
        <f t="shared" si="209"/>
        <v>2668.7874999999999</v>
      </c>
      <c r="N4473" t="str">
        <f t="shared" si="207"/>
        <v>Q1</v>
      </c>
      <c r="O4473" s="2">
        <f t="shared" si="208"/>
        <v>28.627954990838546</v>
      </c>
      <c r="P4473" t="str">
        <f>VLOOKUP(retail_sales_2023!C4473,customers!A:J,5,)</f>
        <v>Mumbai</v>
      </c>
      <c r="Q4473" t="str">
        <f>VLOOKUP(C4473,customers!A:J,10,0)</f>
        <v>Regular</v>
      </c>
    </row>
    <row r="4474" spans="1:17" x14ac:dyDescent="0.3">
      <c r="A4474" t="s">
        <v>5565</v>
      </c>
      <c r="B4474" s="1">
        <v>45186</v>
      </c>
      <c r="C4474" t="s">
        <v>148</v>
      </c>
      <c r="D4474" t="s">
        <v>149</v>
      </c>
      <c r="E4474" t="s">
        <v>21</v>
      </c>
      <c r="F4474" t="s">
        <v>52</v>
      </c>
      <c r="G4474" t="s">
        <v>226</v>
      </c>
      <c r="H4474">
        <v>9</v>
      </c>
      <c r="I4474">
        <v>407.67</v>
      </c>
      <c r="J4474">
        <v>0.2</v>
      </c>
      <c r="K4474">
        <v>2935.22</v>
      </c>
      <c r="L4474">
        <v>201.48</v>
      </c>
      <c r="M4474">
        <f t="shared" si="209"/>
        <v>2935.2240000000002</v>
      </c>
      <c r="N4474" t="str">
        <f t="shared" si="207"/>
        <v>Q3</v>
      </c>
      <c r="O4474" s="2">
        <f t="shared" si="208"/>
        <v>6.8642214212222594</v>
      </c>
      <c r="P4474" t="str">
        <f>VLOOKUP(retail_sales_2023!C4474,customers!A:J,5,)</f>
        <v>Ranchi</v>
      </c>
      <c r="Q4474" t="str">
        <f>VLOOKUP(C4474,customers!A:J,10,0)</f>
        <v>Premium</v>
      </c>
    </row>
    <row r="4475" spans="1:17" x14ac:dyDescent="0.3">
      <c r="A4475" t="s">
        <v>5566</v>
      </c>
      <c r="B4475" s="1">
        <v>45005</v>
      </c>
      <c r="C4475" t="s">
        <v>1240</v>
      </c>
      <c r="D4475" t="s">
        <v>1241</v>
      </c>
      <c r="E4475" t="s">
        <v>33</v>
      </c>
      <c r="F4475" t="s">
        <v>28</v>
      </c>
      <c r="G4475" t="s">
        <v>61</v>
      </c>
      <c r="H4475">
        <v>3</v>
      </c>
      <c r="I4475">
        <v>6766.46</v>
      </c>
      <c r="J4475">
        <v>0</v>
      </c>
      <c r="K4475">
        <v>20299.38</v>
      </c>
      <c r="L4475">
        <v>5603.93</v>
      </c>
      <c r="M4475">
        <f t="shared" si="209"/>
        <v>20299.38</v>
      </c>
      <c r="N4475" t="str">
        <f t="shared" si="207"/>
        <v>Q1</v>
      </c>
      <c r="O4475" s="2">
        <f t="shared" si="208"/>
        <v>27.606409653890907</v>
      </c>
      <c r="P4475" t="str">
        <f>VLOOKUP(retail_sales_2023!C4475,customers!A:J,5,)</f>
        <v>Surat</v>
      </c>
      <c r="Q4475" t="str">
        <f>VLOOKUP(C4475,customers!A:J,10,0)</f>
        <v>Premium</v>
      </c>
    </row>
    <row r="4476" spans="1:17" x14ac:dyDescent="0.3">
      <c r="A4476" t="s">
        <v>5567</v>
      </c>
      <c r="B4476" s="1">
        <v>44950</v>
      </c>
      <c r="C4476" t="s">
        <v>698</v>
      </c>
      <c r="D4476" t="s">
        <v>699</v>
      </c>
      <c r="E4476" t="s">
        <v>27</v>
      </c>
      <c r="F4476" t="s">
        <v>52</v>
      </c>
      <c r="G4476" t="s">
        <v>69</v>
      </c>
      <c r="H4476">
        <v>1</v>
      </c>
      <c r="I4476">
        <v>165.02</v>
      </c>
      <c r="J4476">
        <v>0.05</v>
      </c>
      <c r="K4476">
        <v>156.77000000000001</v>
      </c>
      <c r="L4476">
        <v>-2.96</v>
      </c>
      <c r="M4476">
        <f t="shared" si="209"/>
        <v>156.76900000000001</v>
      </c>
      <c r="N4476" t="str">
        <f t="shared" si="207"/>
        <v>Q1</v>
      </c>
      <c r="O4476" s="2">
        <f t="shared" si="208"/>
        <v>-1.8881163487912227</v>
      </c>
      <c r="P4476" t="str">
        <f>VLOOKUP(retail_sales_2023!C4476,customers!A:J,5,)</f>
        <v>Jaipur</v>
      </c>
      <c r="Q4476" t="str">
        <f>VLOOKUP(C4476,customers!A:J,10,0)</f>
        <v>Premium</v>
      </c>
    </row>
    <row r="4477" spans="1:17" x14ac:dyDescent="0.3">
      <c r="A4477" t="s">
        <v>5568</v>
      </c>
      <c r="B4477" s="1">
        <v>45240</v>
      </c>
      <c r="C4477" t="s">
        <v>2521</v>
      </c>
      <c r="D4477" t="s">
        <v>2522</v>
      </c>
      <c r="E4477" t="s">
        <v>33</v>
      </c>
      <c r="F4477" t="s">
        <v>43</v>
      </c>
      <c r="G4477" t="s">
        <v>178</v>
      </c>
      <c r="H4477">
        <v>2</v>
      </c>
      <c r="I4477">
        <v>81053.08</v>
      </c>
      <c r="J4477">
        <v>0</v>
      </c>
      <c r="K4477">
        <v>162106.16</v>
      </c>
      <c r="L4477">
        <v>22474.95</v>
      </c>
      <c r="M4477">
        <f t="shared" si="209"/>
        <v>162106.16</v>
      </c>
      <c r="N4477" t="str">
        <f t="shared" si="207"/>
        <v>Q4</v>
      </c>
      <c r="O4477" s="2">
        <f t="shared" si="208"/>
        <v>13.864340503778511</v>
      </c>
      <c r="P4477" t="str">
        <f>VLOOKUP(retail_sales_2023!C4477,customers!A:J,5,)</f>
        <v>Ahmedabad</v>
      </c>
      <c r="Q4477" t="str">
        <f>VLOOKUP(C4477,customers!A:J,10,0)</f>
        <v>Premium</v>
      </c>
    </row>
    <row r="4478" spans="1:17" x14ac:dyDescent="0.3">
      <c r="A4478" t="s">
        <v>5569</v>
      </c>
      <c r="B4478" s="1">
        <v>44965</v>
      </c>
      <c r="C4478" t="s">
        <v>1262</v>
      </c>
      <c r="D4478" t="s">
        <v>1263</v>
      </c>
      <c r="E4478" t="s">
        <v>27</v>
      </c>
      <c r="F4478" t="s">
        <v>28</v>
      </c>
      <c r="G4478" t="s">
        <v>325</v>
      </c>
      <c r="H4478">
        <v>4</v>
      </c>
      <c r="I4478">
        <v>7075.04</v>
      </c>
      <c r="J4478">
        <v>0</v>
      </c>
      <c r="K4478">
        <v>28300.16</v>
      </c>
      <c r="L4478">
        <v>5031.22</v>
      </c>
      <c r="M4478">
        <f t="shared" si="209"/>
        <v>28300.16</v>
      </c>
      <c r="N4478" t="str">
        <f t="shared" si="207"/>
        <v>Q1</v>
      </c>
      <c r="O4478" s="2">
        <f t="shared" si="208"/>
        <v>17.778062032158122</v>
      </c>
      <c r="P4478" t="str">
        <f>VLOOKUP(retail_sales_2023!C4478,customers!A:J,5,)</f>
        <v>Jaipur</v>
      </c>
      <c r="Q4478" t="str">
        <f>VLOOKUP(C4478,customers!A:J,10,0)</f>
        <v>Occasional</v>
      </c>
    </row>
    <row r="4479" spans="1:17" x14ac:dyDescent="0.3">
      <c r="A4479" t="s">
        <v>5570</v>
      </c>
      <c r="B4479" s="1">
        <v>45058</v>
      </c>
      <c r="C4479" t="s">
        <v>1135</v>
      </c>
      <c r="D4479" t="s">
        <v>1136</v>
      </c>
      <c r="E4479" t="s">
        <v>33</v>
      </c>
      <c r="F4479" t="s">
        <v>38</v>
      </c>
      <c r="G4479" t="s">
        <v>395</v>
      </c>
      <c r="H4479">
        <v>3</v>
      </c>
      <c r="I4479">
        <v>3438.2</v>
      </c>
      <c r="J4479">
        <v>0.05</v>
      </c>
      <c r="K4479">
        <v>9798.8700000000008</v>
      </c>
      <c r="L4479">
        <v>2806.55</v>
      </c>
      <c r="M4479">
        <f t="shared" si="209"/>
        <v>9798.869999999999</v>
      </c>
      <c r="N4479" t="str">
        <f t="shared" si="207"/>
        <v>Q2</v>
      </c>
      <c r="O4479" s="2">
        <f t="shared" si="208"/>
        <v>28.641567854252582</v>
      </c>
      <c r="P4479" t="str">
        <f>VLOOKUP(retail_sales_2023!C4479,customers!A:J,5,)</f>
        <v>Ahmedabad</v>
      </c>
      <c r="Q4479" t="str">
        <f>VLOOKUP(C4479,customers!A:J,10,0)</f>
        <v>Premium</v>
      </c>
    </row>
    <row r="4480" spans="1:17" x14ac:dyDescent="0.3">
      <c r="A4480" t="s">
        <v>5571</v>
      </c>
      <c r="B4480" s="1">
        <v>44980</v>
      </c>
      <c r="C4480" t="s">
        <v>755</v>
      </c>
      <c r="D4480" t="s">
        <v>756</v>
      </c>
      <c r="E4480" t="s">
        <v>15</v>
      </c>
      <c r="F4480" t="s">
        <v>28</v>
      </c>
      <c r="G4480" t="s">
        <v>165</v>
      </c>
      <c r="H4480">
        <v>5</v>
      </c>
      <c r="I4480">
        <v>7391.52</v>
      </c>
      <c r="J4480">
        <v>0.3</v>
      </c>
      <c r="K4480">
        <v>25870.32</v>
      </c>
      <c r="L4480">
        <v>4069.39</v>
      </c>
      <c r="M4480">
        <f t="shared" si="209"/>
        <v>25870.320000000003</v>
      </c>
      <c r="N4480" t="str">
        <f t="shared" si="207"/>
        <v>Q1</v>
      </c>
      <c r="O4480" s="2">
        <f t="shared" si="208"/>
        <v>15.729956181446539</v>
      </c>
      <c r="P4480" t="str">
        <f>VLOOKUP(retail_sales_2023!C4480,customers!A:J,5,)</f>
        <v>Kochi</v>
      </c>
      <c r="Q4480" t="str">
        <f>VLOOKUP(C4480,customers!A:J,10,0)</f>
        <v>Regular</v>
      </c>
    </row>
    <row r="4481" spans="1:17" x14ac:dyDescent="0.3">
      <c r="A4481" t="s">
        <v>5572</v>
      </c>
      <c r="B4481" s="1">
        <v>45184</v>
      </c>
      <c r="C4481" t="s">
        <v>875</v>
      </c>
      <c r="D4481" t="s">
        <v>876</v>
      </c>
      <c r="E4481" t="s">
        <v>15</v>
      </c>
      <c r="F4481" t="s">
        <v>22</v>
      </c>
      <c r="G4481" t="s">
        <v>34</v>
      </c>
      <c r="H4481">
        <v>2</v>
      </c>
      <c r="I4481">
        <v>23936.55</v>
      </c>
      <c r="J4481">
        <v>0.05</v>
      </c>
      <c r="K4481">
        <v>45479.44</v>
      </c>
      <c r="L4481">
        <v>-4687.92</v>
      </c>
      <c r="M4481">
        <f t="shared" si="209"/>
        <v>45479.445</v>
      </c>
      <c r="N4481" t="str">
        <f t="shared" si="207"/>
        <v>Q3</v>
      </c>
      <c r="O4481" s="2">
        <f t="shared" si="208"/>
        <v>-10.307778635796746</v>
      </c>
      <c r="P4481" t="str">
        <f>VLOOKUP(retail_sales_2023!C4481,customers!A:J,5,)</f>
        <v>Chennai</v>
      </c>
      <c r="Q4481" t="str">
        <f>VLOOKUP(C4481,customers!A:J,10,0)</f>
        <v>Premium</v>
      </c>
    </row>
    <row r="4482" spans="1:17" x14ac:dyDescent="0.3">
      <c r="A4482" t="s">
        <v>5573</v>
      </c>
      <c r="B4482" s="1">
        <v>45231</v>
      </c>
      <c r="C4482" t="s">
        <v>816</v>
      </c>
      <c r="D4482" t="s">
        <v>817</v>
      </c>
      <c r="E4482" t="s">
        <v>33</v>
      </c>
      <c r="F4482" t="s">
        <v>43</v>
      </c>
      <c r="G4482" t="s">
        <v>110</v>
      </c>
      <c r="H4482">
        <v>3</v>
      </c>
      <c r="I4482">
        <v>9656.1200000000008</v>
      </c>
      <c r="J4482">
        <v>0.05</v>
      </c>
      <c r="K4482">
        <v>27519.94</v>
      </c>
      <c r="L4482">
        <v>2417.8000000000002</v>
      </c>
      <c r="M4482">
        <f t="shared" si="209"/>
        <v>27519.941999999999</v>
      </c>
      <c r="N4482" t="str">
        <f t="shared" si="207"/>
        <v>Q4</v>
      </c>
      <c r="O4482" s="2">
        <f t="shared" si="208"/>
        <v>8.7856296198320205</v>
      </c>
      <c r="P4482" t="str">
        <f>VLOOKUP(retail_sales_2023!C4482,customers!A:J,5,)</f>
        <v>Mumbai</v>
      </c>
      <c r="Q4482" t="str">
        <f>VLOOKUP(C4482,customers!A:J,10,0)</f>
        <v>Premium</v>
      </c>
    </row>
    <row r="4483" spans="1:17" x14ac:dyDescent="0.3">
      <c r="A4483" t="s">
        <v>5574</v>
      </c>
      <c r="B4483" s="1">
        <v>44947</v>
      </c>
      <c r="C4483" t="s">
        <v>1195</v>
      </c>
      <c r="D4483" t="s">
        <v>1196</v>
      </c>
      <c r="E4483" t="s">
        <v>33</v>
      </c>
      <c r="F4483" t="s">
        <v>38</v>
      </c>
      <c r="G4483" t="s">
        <v>65</v>
      </c>
      <c r="H4483">
        <v>5</v>
      </c>
      <c r="I4483">
        <v>2322.0500000000002</v>
      </c>
      <c r="J4483">
        <v>0.05</v>
      </c>
      <c r="K4483">
        <v>11029.74</v>
      </c>
      <c r="L4483">
        <v>2659.11</v>
      </c>
      <c r="M4483">
        <f t="shared" si="209"/>
        <v>11029.737499999999</v>
      </c>
      <c r="N4483" t="str">
        <f t="shared" ref="N4483:N4546" si="210">"Q"&amp;ROUNDUP(MONTH(B4483)/3,0)</f>
        <v>Q1</v>
      </c>
      <c r="O4483" s="2">
        <f t="shared" ref="O4483:O4546" si="211">(L4483/K4483)*100</f>
        <v>24.108546529655278</v>
      </c>
      <c r="P4483" t="str">
        <f>VLOOKUP(retail_sales_2023!C4483,customers!A:J,5,)</f>
        <v>Surat</v>
      </c>
      <c r="Q4483" t="str">
        <f>VLOOKUP(C4483,customers!A:J,10,0)</f>
        <v>Premium</v>
      </c>
    </row>
    <row r="4484" spans="1:17" x14ac:dyDescent="0.3">
      <c r="A4484" t="s">
        <v>5575</v>
      </c>
      <c r="B4484" s="1">
        <v>45157</v>
      </c>
      <c r="C4484" t="s">
        <v>1454</v>
      </c>
      <c r="D4484" t="s">
        <v>1455</v>
      </c>
      <c r="E4484" t="s">
        <v>27</v>
      </c>
      <c r="F4484" t="s">
        <v>43</v>
      </c>
      <c r="G4484" t="s">
        <v>154</v>
      </c>
      <c r="H4484">
        <v>2</v>
      </c>
      <c r="I4484">
        <v>51432.37</v>
      </c>
      <c r="J4484">
        <v>0.15</v>
      </c>
      <c r="K4484">
        <v>87435.03</v>
      </c>
      <c r="L4484">
        <v>12637.22</v>
      </c>
      <c r="M4484">
        <f t="shared" si="209"/>
        <v>87435.028999999995</v>
      </c>
      <c r="N4484" t="str">
        <f t="shared" si="210"/>
        <v>Q3</v>
      </c>
      <c r="O4484" s="2">
        <f t="shared" si="211"/>
        <v>14.45326890149177</v>
      </c>
      <c r="P4484" t="str">
        <f>VLOOKUP(retail_sales_2023!C4484,customers!A:J,5,)</f>
        <v>Delhi</v>
      </c>
      <c r="Q4484" t="str">
        <f>VLOOKUP(C4484,customers!A:J,10,0)</f>
        <v>Premium</v>
      </c>
    </row>
    <row r="4485" spans="1:17" x14ac:dyDescent="0.3">
      <c r="A4485" t="s">
        <v>5576</v>
      </c>
      <c r="B4485" s="1">
        <v>44955</v>
      </c>
      <c r="C4485" t="s">
        <v>601</v>
      </c>
      <c r="D4485" t="s">
        <v>602</v>
      </c>
      <c r="E4485" t="s">
        <v>15</v>
      </c>
      <c r="F4485" t="s">
        <v>43</v>
      </c>
      <c r="G4485" t="s">
        <v>178</v>
      </c>
      <c r="H4485">
        <v>3</v>
      </c>
      <c r="I4485">
        <v>14881.84</v>
      </c>
      <c r="J4485">
        <v>0.1</v>
      </c>
      <c r="K4485">
        <v>40180.97</v>
      </c>
      <c r="L4485">
        <v>-1118.45</v>
      </c>
      <c r="M4485">
        <f t="shared" ref="M4485:M4548" si="212">H4485*I4485*(1-J4485)</f>
        <v>40180.968000000008</v>
      </c>
      <c r="N4485" t="str">
        <f t="shared" si="210"/>
        <v>Q1</v>
      </c>
      <c r="O4485" s="2">
        <f t="shared" si="211"/>
        <v>-2.783531607126458</v>
      </c>
      <c r="P4485" t="str">
        <f>VLOOKUP(retail_sales_2023!C4485,customers!A:J,5,)</f>
        <v>Bengaluru</v>
      </c>
      <c r="Q4485" t="str">
        <f>VLOOKUP(C4485,customers!A:J,10,0)</f>
        <v>Regular</v>
      </c>
    </row>
    <row r="4486" spans="1:17" x14ac:dyDescent="0.3">
      <c r="A4486" t="s">
        <v>5577</v>
      </c>
      <c r="B4486" s="1">
        <v>45014</v>
      </c>
      <c r="C4486" t="s">
        <v>1037</v>
      </c>
      <c r="D4486" t="s">
        <v>1038</v>
      </c>
      <c r="E4486" t="s">
        <v>27</v>
      </c>
      <c r="F4486" t="s">
        <v>16</v>
      </c>
      <c r="G4486" t="s">
        <v>305</v>
      </c>
      <c r="H4486">
        <v>1</v>
      </c>
      <c r="I4486">
        <v>627.54</v>
      </c>
      <c r="J4486">
        <v>0.15</v>
      </c>
      <c r="K4486">
        <v>533.41</v>
      </c>
      <c r="L4486">
        <v>170.91</v>
      </c>
      <c r="M4486">
        <f t="shared" si="212"/>
        <v>533.40899999999999</v>
      </c>
      <c r="N4486" t="str">
        <f t="shared" si="210"/>
        <v>Q1</v>
      </c>
      <c r="O4486" s="2">
        <f t="shared" si="211"/>
        <v>32.041019103503871</v>
      </c>
      <c r="P4486" t="str">
        <f>VLOOKUP(retail_sales_2023!C4486,customers!A:J,5,)</f>
        <v>Lucknow</v>
      </c>
      <c r="Q4486" t="str">
        <f>VLOOKUP(C4486,customers!A:J,10,0)</f>
        <v>Occasional</v>
      </c>
    </row>
    <row r="4487" spans="1:17" x14ac:dyDescent="0.3">
      <c r="A4487" t="s">
        <v>5578</v>
      </c>
      <c r="B4487" s="1">
        <v>44935</v>
      </c>
      <c r="C4487" t="s">
        <v>55</v>
      </c>
      <c r="D4487" t="s">
        <v>56</v>
      </c>
      <c r="E4487" t="s">
        <v>27</v>
      </c>
      <c r="F4487" t="s">
        <v>28</v>
      </c>
      <c r="G4487" t="s">
        <v>439</v>
      </c>
      <c r="H4487">
        <v>2</v>
      </c>
      <c r="I4487">
        <v>380.07</v>
      </c>
      <c r="J4487">
        <v>0.2</v>
      </c>
      <c r="K4487">
        <v>608.11</v>
      </c>
      <c r="L4487">
        <v>146.87</v>
      </c>
      <c r="M4487">
        <f t="shared" si="212"/>
        <v>608.11199999999997</v>
      </c>
      <c r="N4487" t="str">
        <f t="shared" si="210"/>
        <v>Q1</v>
      </c>
      <c r="O4487" s="2">
        <f t="shared" si="211"/>
        <v>24.151880416372038</v>
      </c>
      <c r="P4487" t="str">
        <f>VLOOKUP(retail_sales_2023!C4487,customers!A:J,5,)</f>
        <v>Lucknow</v>
      </c>
      <c r="Q4487" t="str">
        <f>VLOOKUP(C4487,customers!A:J,10,0)</f>
        <v>Premium</v>
      </c>
    </row>
    <row r="4488" spans="1:17" x14ac:dyDescent="0.3">
      <c r="A4488" t="s">
        <v>5579</v>
      </c>
      <c r="B4488" s="1">
        <v>44943</v>
      </c>
      <c r="C4488" t="s">
        <v>1969</v>
      </c>
      <c r="D4488" t="s">
        <v>1970</v>
      </c>
      <c r="E4488" t="s">
        <v>33</v>
      </c>
      <c r="F4488" t="s">
        <v>52</v>
      </c>
      <c r="G4488" t="s">
        <v>200</v>
      </c>
      <c r="H4488">
        <v>4</v>
      </c>
      <c r="I4488">
        <v>538.16</v>
      </c>
      <c r="J4488">
        <v>0.15</v>
      </c>
      <c r="K4488">
        <v>1829.74</v>
      </c>
      <c r="L4488">
        <v>137.32</v>
      </c>
      <c r="M4488">
        <f t="shared" si="212"/>
        <v>1829.7439999999999</v>
      </c>
      <c r="N4488" t="str">
        <f t="shared" si="210"/>
        <v>Q1</v>
      </c>
      <c r="O4488" s="2">
        <f t="shared" si="211"/>
        <v>7.5048914053362763</v>
      </c>
      <c r="P4488" t="str">
        <f>VLOOKUP(retail_sales_2023!C4488,customers!A:J,5,)</f>
        <v>Ahmedabad</v>
      </c>
      <c r="Q4488" t="str">
        <f>VLOOKUP(C4488,customers!A:J,10,0)</f>
        <v>Premium</v>
      </c>
    </row>
    <row r="4489" spans="1:17" x14ac:dyDescent="0.3">
      <c r="A4489" t="s">
        <v>5580</v>
      </c>
      <c r="B4489" s="1">
        <v>45050</v>
      </c>
      <c r="C4489" t="s">
        <v>636</v>
      </c>
      <c r="D4489" t="s">
        <v>637</v>
      </c>
      <c r="E4489" t="s">
        <v>21</v>
      </c>
      <c r="F4489" t="s">
        <v>22</v>
      </c>
      <c r="G4489" t="s">
        <v>182</v>
      </c>
      <c r="H4489">
        <v>1</v>
      </c>
      <c r="I4489">
        <v>35785.35</v>
      </c>
      <c r="J4489">
        <v>0.05</v>
      </c>
      <c r="K4489">
        <v>33996.080000000002</v>
      </c>
      <c r="L4489">
        <v>-844.96</v>
      </c>
      <c r="M4489">
        <f t="shared" si="212"/>
        <v>33996.082499999997</v>
      </c>
      <c r="N4489" t="str">
        <f t="shared" si="210"/>
        <v>Q2</v>
      </c>
      <c r="O4489" s="2">
        <f t="shared" si="211"/>
        <v>-2.485463029855207</v>
      </c>
      <c r="P4489" t="str">
        <f>VLOOKUP(retail_sales_2023!C4489,customers!A:J,5,)</f>
        <v>Ranchi</v>
      </c>
      <c r="Q4489" t="str">
        <f>VLOOKUP(C4489,customers!A:J,10,0)</f>
        <v>Premium</v>
      </c>
    </row>
    <row r="4490" spans="1:17" x14ac:dyDescent="0.3">
      <c r="A4490" t="s">
        <v>5581</v>
      </c>
      <c r="B4490" s="1">
        <v>45270</v>
      </c>
      <c r="C4490" t="s">
        <v>528</v>
      </c>
      <c r="D4490" t="s">
        <v>529</v>
      </c>
      <c r="E4490" t="s">
        <v>27</v>
      </c>
      <c r="F4490" t="s">
        <v>81</v>
      </c>
      <c r="G4490" t="s">
        <v>158</v>
      </c>
      <c r="H4490">
        <v>2</v>
      </c>
      <c r="I4490">
        <v>4892.1499999999996</v>
      </c>
      <c r="J4490">
        <v>0.05</v>
      </c>
      <c r="K4490">
        <v>9295.08</v>
      </c>
      <c r="L4490">
        <v>2341.04</v>
      </c>
      <c r="M4490">
        <f t="shared" si="212"/>
        <v>9295.0849999999991</v>
      </c>
      <c r="N4490" t="str">
        <f t="shared" si="210"/>
        <v>Q4</v>
      </c>
      <c r="O4490" s="2">
        <f t="shared" si="211"/>
        <v>25.18579721745267</v>
      </c>
      <c r="P4490" t="str">
        <f>VLOOKUP(retail_sales_2023!C4490,customers!A:J,5,)</f>
        <v>Amritsar</v>
      </c>
      <c r="Q4490" t="str">
        <f>VLOOKUP(C4490,customers!A:J,10,0)</f>
        <v>Premium</v>
      </c>
    </row>
    <row r="4491" spans="1:17" x14ac:dyDescent="0.3">
      <c r="A4491" t="s">
        <v>5582</v>
      </c>
      <c r="B4491" s="1">
        <v>45104</v>
      </c>
      <c r="C4491" t="s">
        <v>431</v>
      </c>
      <c r="D4491" t="s">
        <v>432</v>
      </c>
      <c r="E4491" t="s">
        <v>27</v>
      </c>
      <c r="F4491" t="s">
        <v>52</v>
      </c>
      <c r="G4491" t="s">
        <v>226</v>
      </c>
      <c r="H4491">
        <v>9</v>
      </c>
      <c r="I4491">
        <v>381.88</v>
      </c>
      <c r="J4491">
        <v>0</v>
      </c>
      <c r="K4491">
        <v>3436.92</v>
      </c>
      <c r="L4491">
        <v>229.94</v>
      </c>
      <c r="M4491">
        <f t="shared" si="212"/>
        <v>3436.92</v>
      </c>
      <c r="N4491" t="str">
        <f t="shared" si="210"/>
        <v>Q2</v>
      </c>
      <c r="O4491" s="2">
        <f t="shared" si="211"/>
        <v>6.6902924711660443</v>
      </c>
      <c r="P4491" t="str">
        <f>VLOOKUP(retail_sales_2023!C4491,customers!A:J,5,)</f>
        <v>Delhi</v>
      </c>
      <c r="Q4491" t="str">
        <f>VLOOKUP(C4491,customers!A:J,10,0)</f>
        <v>Regular</v>
      </c>
    </row>
    <row r="4492" spans="1:17" x14ac:dyDescent="0.3">
      <c r="A4492" t="s">
        <v>5583</v>
      </c>
      <c r="B4492" s="1">
        <v>45280</v>
      </c>
      <c r="C4492" t="s">
        <v>1896</v>
      </c>
      <c r="D4492" t="s">
        <v>1897</v>
      </c>
      <c r="E4492" t="s">
        <v>33</v>
      </c>
      <c r="F4492" t="s">
        <v>22</v>
      </c>
      <c r="G4492" t="s">
        <v>315</v>
      </c>
      <c r="H4492">
        <v>1</v>
      </c>
      <c r="I4492">
        <v>43017.26</v>
      </c>
      <c r="J4492">
        <v>0.05</v>
      </c>
      <c r="K4492">
        <v>40866.400000000001</v>
      </c>
      <c r="L4492">
        <v>11416.69</v>
      </c>
      <c r="M4492">
        <f t="shared" si="212"/>
        <v>40866.396999999997</v>
      </c>
      <c r="N4492" t="str">
        <f t="shared" si="210"/>
        <v>Q4</v>
      </c>
      <c r="O4492" s="2">
        <f t="shared" si="211"/>
        <v>27.93661785721277</v>
      </c>
      <c r="P4492" t="str">
        <f>VLOOKUP(retail_sales_2023!C4492,customers!A:J,5,)</f>
        <v>Mumbai</v>
      </c>
      <c r="Q4492" t="str">
        <f>VLOOKUP(C4492,customers!A:J,10,0)</f>
        <v>Premium</v>
      </c>
    </row>
    <row r="4493" spans="1:17" x14ac:dyDescent="0.3">
      <c r="A4493" t="s">
        <v>5584</v>
      </c>
      <c r="B4493" s="1">
        <v>45277</v>
      </c>
      <c r="C4493" t="s">
        <v>1596</v>
      </c>
      <c r="D4493" t="s">
        <v>1597</v>
      </c>
      <c r="E4493" t="s">
        <v>21</v>
      </c>
      <c r="F4493" t="s">
        <v>22</v>
      </c>
      <c r="G4493" t="s">
        <v>210</v>
      </c>
      <c r="H4493">
        <v>2</v>
      </c>
      <c r="I4493">
        <v>26831.02</v>
      </c>
      <c r="J4493">
        <v>0.1</v>
      </c>
      <c r="K4493">
        <v>48295.839999999997</v>
      </c>
      <c r="L4493">
        <v>9778.73</v>
      </c>
      <c r="M4493">
        <f t="shared" si="212"/>
        <v>48295.836000000003</v>
      </c>
      <c r="N4493" t="str">
        <f t="shared" si="210"/>
        <v>Q4</v>
      </c>
      <c r="O4493" s="2">
        <f t="shared" si="211"/>
        <v>20.247561694754662</v>
      </c>
      <c r="P4493" t="str">
        <f>VLOOKUP(retail_sales_2023!C4493,customers!A:J,5,)</f>
        <v>Bhubaneswar</v>
      </c>
      <c r="Q4493" t="str">
        <f>VLOOKUP(C4493,customers!A:J,10,0)</f>
        <v>Regular</v>
      </c>
    </row>
    <row r="4494" spans="1:17" x14ac:dyDescent="0.3">
      <c r="A4494" t="s">
        <v>5585</v>
      </c>
      <c r="B4494" s="1">
        <v>45044</v>
      </c>
      <c r="C4494" t="s">
        <v>4550</v>
      </c>
      <c r="D4494" t="s">
        <v>4551</v>
      </c>
      <c r="E4494" t="s">
        <v>21</v>
      </c>
      <c r="F4494" t="s">
        <v>52</v>
      </c>
      <c r="G4494" t="s">
        <v>937</v>
      </c>
      <c r="H4494">
        <v>2</v>
      </c>
      <c r="I4494">
        <v>345.52</v>
      </c>
      <c r="J4494">
        <v>0</v>
      </c>
      <c r="K4494">
        <v>691.04</v>
      </c>
      <c r="L4494">
        <v>41.25</v>
      </c>
      <c r="M4494">
        <f t="shared" si="212"/>
        <v>691.04</v>
      </c>
      <c r="N4494" t="str">
        <f t="shared" si="210"/>
        <v>Q2</v>
      </c>
      <c r="O4494" s="2">
        <f t="shared" si="211"/>
        <v>5.9692637184533455</v>
      </c>
      <c r="P4494" t="str">
        <f>VLOOKUP(retail_sales_2023!C4494,customers!A:J,5,)</f>
        <v>Ranchi</v>
      </c>
      <c r="Q4494" t="str">
        <f>VLOOKUP(C4494,customers!A:J,10,0)</f>
        <v>Premium</v>
      </c>
    </row>
    <row r="4495" spans="1:17" x14ac:dyDescent="0.3">
      <c r="A4495" t="s">
        <v>5586</v>
      </c>
      <c r="B4495" s="1">
        <v>45199</v>
      </c>
      <c r="C4495" t="s">
        <v>1185</v>
      </c>
      <c r="D4495" t="s">
        <v>1186</v>
      </c>
      <c r="E4495" t="s">
        <v>27</v>
      </c>
      <c r="F4495" t="s">
        <v>38</v>
      </c>
      <c r="G4495" t="s">
        <v>456</v>
      </c>
      <c r="H4495">
        <v>1</v>
      </c>
      <c r="I4495">
        <v>1778.47</v>
      </c>
      <c r="J4495">
        <v>0</v>
      </c>
      <c r="K4495">
        <v>1778.47</v>
      </c>
      <c r="L4495">
        <v>523.11</v>
      </c>
      <c r="M4495">
        <f t="shared" si="212"/>
        <v>1778.47</v>
      </c>
      <c r="N4495" t="str">
        <f t="shared" si="210"/>
        <v>Q3</v>
      </c>
      <c r="O4495" s="2">
        <f t="shared" si="211"/>
        <v>29.413484624424363</v>
      </c>
      <c r="P4495" t="str">
        <f>VLOOKUP(retail_sales_2023!C4495,customers!A:J,5,)</f>
        <v>Lucknow</v>
      </c>
      <c r="Q4495" t="str">
        <f>VLOOKUP(C4495,customers!A:J,10,0)</f>
        <v>Regular</v>
      </c>
    </row>
    <row r="4496" spans="1:17" x14ac:dyDescent="0.3">
      <c r="A4496" t="s">
        <v>5587</v>
      </c>
      <c r="B4496" s="1">
        <v>44990</v>
      </c>
      <c r="C4496" t="s">
        <v>1058</v>
      </c>
      <c r="D4496" t="s">
        <v>1059</v>
      </c>
      <c r="E4496" t="s">
        <v>15</v>
      </c>
      <c r="F4496" t="s">
        <v>22</v>
      </c>
      <c r="G4496" t="s">
        <v>315</v>
      </c>
      <c r="H4496">
        <v>2</v>
      </c>
      <c r="I4496">
        <v>36028.14</v>
      </c>
      <c r="J4496">
        <v>0.25</v>
      </c>
      <c r="K4496">
        <v>54042.21</v>
      </c>
      <c r="L4496">
        <v>13125.1</v>
      </c>
      <c r="M4496">
        <f t="shared" si="212"/>
        <v>54042.21</v>
      </c>
      <c r="N4496" t="str">
        <f t="shared" si="210"/>
        <v>Q1</v>
      </c>
      <c r="O4496" s="2">
        <f t="shared" si="211"/>
        <v>24.286756592670805</v>
      </c>
      <c r="P4496" t="str">
        <f>VLOOKUP(retail_sales_2023!C4496,customers!A:J,5,)</f>
        <v>Bengaluru</v>
      </c>
      <c r="Q4496" t="str">
        <f>VLOOKUP(C4496,customers!A:J,10,0)</f>
        <v>Regular</v>
      </c>
    </row>
    <row r="4497" spans="1:17" x14ac:dyDescent="0.3">
      <c r="A4497" t="s">
        <v>5588</v>
      </c>
      <c r="B4497" s="1">
        <v>44980</v>
      </c>
      <c r="C4497" t="s">
        <v>788</v>
      </c>
      <c r="D4497" t="s">
        <v>789</v>
      </c>
      <c r="E4497" t="s">
        <v>27</v>
      </c>
      <c r="F4497" t="s">
        <v>81</v>
      </c>
      <c r="G4497" t="s">
        <v>105</v>
      </c>
      <c r="H4497">
        <v>3</v>
      </c>
      <c r="I4497">
        <v>4610.3999999999996</v>
      </c>
      <c r="J4497">
        <v>0.05</v>
      </c>
      <c r="K4497">
        <v>13139.64</v>
      </c>
      <c r="L4497">
        <v>4310.99</v>
      </c>
      <c r="M4497">
        <f t="shared" si="212"/>
        <v>13139.639999999998</v>
      </c>
      <c r="N4497" t="str">
        <f t="shared" si="210"/>
        <v>Q1</v>
      </c>
      <c r="O4497" s="2">
        <f t="shared" si="211"/>
        <v>32.809041952443138</v>
      </c>
      <c r="P4497" t="str">
        <f>VLOOKUP(retail_sales_2023!C4497,customers!A:J,5,)</f>
        <v>Amritsar</v>
      </c>
      <c r="Q4497" t="str">
        <f>VLOOKUP(C4497,customers!A:J,10,0)</f>
        <v>Premium</v>
      </c>
    </row>
    <row r="4498" spans="1:17" x14ac:dyDescent="0.3">
      <c r="A4498" t="s">
        <v>5589</v>
      </c>
      <c r="B4498" s="1">
        <v>44988</v>
      </c>
      <c r="C4498" t="s">
        <v>879</v>
      </c>
      <c r="D4498" t="s">
        <v>880</v>
      </c>
      <c r="E4498" t="s">
        <v>21</v>
      </c>
      <c r="F4498" t="s">
        <v>28</v>
      </c>
      <c r="G4498" t="s">
        <v>29</v>
      </c>
      <c r="H4498">
        <v>1</v>
      </c>
      <c r="I4498">
        <v>7052.22</v>
      </c>
      <c r="J4498">
        <v>0</v>
      </c>
      <c r="K4498">
        <v>7052.22</v>
      </c>
      <c r="L4498">
        <v>1667.08</v>
      </c>
      <c r="M4498">
        <f t="shared" si="212"/>
        <v>7052.22</v>
      </c>
      <c r="N4498" t="str">
        <f t="shared" si="210"/>
        <v>Q1</v>
      </c>
      <c r="O4498" s="2">
        <f t="shared" si="211"/>
        <v>23.639081026967393</v>
      </c>
      <c r="P4498" t="str">
        <f>VLOOKUP(retail_sales_2023!C4498,customers!A:J,5,)</f>
        <v>Patna</v>
      </c>
      <c r="Q4498" t="str">
        <f>VLOOKUP(C4498,customers!A:J,10,0)</f>
        <v>Occasional</v>
      </c>
    </row>
    <row r="4499" spans="1:17" x14ac:dyDescent="0.3">
      <c r="A4499" t="s">
        <v>5590</v>
      </c>
      <c r="B4499" s="1">
        <v>45195</v>
      </c>
      <c r="C4499" t="s">
        <v>1141</v>
      </c>
      <c r="D4499" t="s">
        <v>1142</v>
      </c>
      <c r="E4499" t="s">
        <v>27</v>
      </c>
      <c r="F4499" t="s">
        <v>81</v>
      </c>
      <c r="G4499" t="s">
        <v>101</v>
      </c>
      <c r="H4499">
        <v>2</v>
      </c>
      <c r="I4499">
        <v>4773.1400000000003</v>
      </c>
      <c r="J4499">
        <v>0.05</v>
      </c>
      <c r="K4499">
        <v>9068.9699999999993</v>
      </c>
      <c r="L4499">
        <v>3117.59</v>
      </c>
      <c r="M4499">
        <f t="shared" si="212"/>
        <v>9068.9660000000003</v>
      </c>
      <c r="N4499" t="str">
        <f t="shared" si="210"/>
        <v>Q3</v>
      </c>
      <c r="O4499" s="2">
        <f t="shared" si="211"/>
        <v>34.376450688446432</v>
      </c>
      <c r="P4499" t="str">
        <f>VLOOKUP(retail_sales_2023!C4499,customers!A:J,5,)</f>
        <v>Amritsar</v>
      </c>
      <c r="Q4499" t="str">
        <f>VLOOKUP(C4499,customers!A:J,10,0)</f>
        <v>Regular</v>
      </c>
    </row>
    <row r="4500" spans="1:17" x14ac:dyDescent="0.3">
      <c r="A4500" t="s">
        <v>5591</v>
      </c>
      <c r="B4500" s="1">
        <v>45274</v>
      </c>
      <c r="C4500" t="s">
        <v>2422</v>
      </c>
      <c r="D4500" t="s">
        <v>2423</v>
      </c>
      <c r="E4500" t="s">
        <v>27</v>
      </c>
      <c r="F4500" t="s">
        <v>22</v>
      </c>
      <c r="G4500" t="s">
        <v>23</v>
      </c>
      <c r="H4500">
        <v>1</v>
      </c>
      <c r="I4500">
        <v>36360.97</v>
      </c>
      <c r="J4500">
        <v>0.1</v>
      </c>
      <c r="K4500">
        <v>32724.87</v>
      </c>
      <c r="L4500">
        <v>6035.54</v>
      </c>
      <c r="M4500">
        <f t="shared" si="212"/>
        <v>32724.873000000003</v>
      </c>
      <c r="N4500" t="str">
        <f t="shared" si="210"/>
        <v>Q4</v>
      </c>
      <c r="O4500" s="2">
        <f t="shared" si="211"/>
        <v>18.443281822051546</v>
      </c>
      <c r="P4500" t="str">
        <f>VLOOKUP(retail_sales_2023!C4500,customers!A:J,5,)</f>
        <v>Amritsar</v>
      </c>
      <c r="Q4500" t="str">
        <f>VLOOKUP(C4500,customers!A:J,10,0)</f>
        <v>Occasional</v>
      </c>
    </row>
    <row r="4501" spans="1:17" x14ac:dyDescent="0.3">
      <c r="A4501" t="s">
        <v>5592</v>
      </c>
      <c r="B4501" s="1">
        <v>45071</v>
      </c>
      <c r="C4501" t="s">
        <v>1834</v>
      </c>
      <c r="D4501" t="s">
        <v>1835</v>
      </c>
      <c r="E4501" t="s">
        <v>27</v>
      </c>
      <c r="F4501" t="s">
        <v>22</v>
      </c>
      <c r="G4501" t="s">
        <v>182</v>
      </c>
      <c r="H4501">
        <v>4</v>
      </c>
      <c r="I4501">
        <v>33578.269999999997</v>
      </c>
      <c r="J4501">
        <v>0.05</v>
      </c>
      <c r="K4501">
        <v>127597.43</v>
      </c>
      <c r="L4501">
        <v>36892.879999999997</v>
      </c>
      <c r="M4501">
        <f t="shared" si="212"/>
        <v>127597.42599999998</v>
      </c>
      <c r="N4501" t="str">
        <f t="shared" si="210"/>
        <v>Q2</v>
      </c>
      <c r="O4501" s="2">
        <f t="shared" si="211"/>
        <v>28.913497709162321</v>
      </c>
      <c r="P4501" t="str">
        <f>VLOOKUP(retail_sales_2023!C4501,customers!A:J,5,)</f>
        <v>Delhi</v>
      </c>
      <c r="Q4501" t="str">
        <f>VLOOKUP(C4501,customers!A:J,10,0)</f>
        <v>Premium</v>
      </c>
    </row>
    <row r="4502" spans="1:17" x14ac:dyDescent="0.3">
      <c r="A4502" t="s">
        <v>5593</v>
      </c>
      <c r="B4502" s="1">
        <v>44947</v>
      </c>
      <c r="C4502" t="s">
        <v>2487</v>
      </c>
      <c r="D4502" t="s">
        <v>2488</v>
      </c>
      <c r="E4502" t="s">
        <v>27</v>
      </c>
      <c r="F4502" t="s">
        <v>22</v>
      </c>
      <c r="G4502" t="s">
        <v>34</v>
      </c>
      <c r="H4502">
        <v>1</v>
      </c>
      <c r="I4502">
        <v>39659.050000000003</v>
      </c>
      <c r="J4502">
        <v>0.1</v>
      </c>
      <c r="K4502">
        <v>35693.15</v>
      </c>
      <c r="L4502">
        <v>7230.16</v>
      </c>
      <c r="M4502">
        <f t="shared" si="212"/>
        <v>35693.145000000004</v>
      </c>
      <c r="N4502" t="str">
        <f t="shared" si="210"/>
        <v>Q1</v>
      </c>
      <c r="O4502" s="2">
        <f t="shared" si="211"/>
        <v>20.256435758681988</v>
      </c>
      <c r="P4502" t="str">
        <f>VLOOKUP(retail_sales_2023!C4502,customers!A:J,5,)</f>
        <v>Amritsar</v>
      </c>
      <c r="Q4502" t="str">
        <f>VLOOKUP(C4502,customers!A:J,10,0)</f>
        <v>Regular</v>
      </c>
    </row>
    <row r="4503" spans="1:17" x14ac:dyDescent="0.3">
      <c r="A4503" t="s">
        <v>5594</v>
      </c>
      <c r="B4503" s="1">
        <v>44965</v>
      </c>
      <c r="C4503" t="s">
        <v>633</v>
      </c>
      <c r="D4503" t="s">
        <v>634</v>
      </c>
      <c r="E4503" t="s">
        <v>21</v>
      </c>
      <c r="F4503" t="s">
        <v>52</v>
      </c>
      <c r="G4503" t="s">
        <v>69</v>
      </c>
      <c r="H4503">
        <v>7</v>
      </c>
      <c r="I4503">
        <v>457.5</v>
      </c>
      <c r="J4503">
        <v>0.1</v>
      </c>
      <c r="K4503">
        <v>2882.25</v>
      </c>
      <c r="L4503">
        <v>266.73</v>
      </c>
      <c r="M4503">
        <f t="shared" si="212"/>
        <v>2882.25</v>
      </c>
      <c r="N4503" t="str">
        <f t="shared" si="210"/>
        <v>Q1</v>
      </c>
      <c r="O4503" s="2">
        <f t="shared" si="211"/>
        <v>9.2542284673432214</v>
      </c>
      <c r="P4503" t="str">
        <f>VLOOKUP(retail_sales_2023!C4503,customers!A:J,5,)</f>
        <v>Kolkata</v>
      </c>
      <c r="Q4503" t="str">
        <f>VLOOKUP(C4503,customers!A:J,10,0)</f>
        <v>Premium</v>
      </c>
    </row>
    <row r="4504" spans="1:17" x14ac:dyDescent="0.3">
      <c r="A4504" t="s">
        <v>5595</v>
      </c>
      <c r="B4504" s="1">
        <v>45193</v>
      </c>
      <c r="C4504" t="s">
        <v>1245</v>
      </c>
      <c r="D4504" t="s">
        <v>1246</v>
      </c>
      <c r="E4504" t="s">
        <v>15</v>
      </c>
      <c r="F4504" t="s">
        <v>43</v>
      </c>
      <c r="G4504" t="s">
        <v>110</v>
      </c>
      <c r="H4504">
        <v>5</v>
      </c>
      <c r="I4504">
        <v>55343.05</v>
      </c>
      <c r="J4504">
        <v>0.15</v>
      </c>
      <c r="K4504">
        <v>235207.96</v>
      </c>
      <c r="L4504">
        <v>33643.78</v>
      </c>
      <c r="M4504">
        <f t="shared" si="212"/>
        <v>235207.96249999999</v>
      </c>
      <c r="N4504" t="str">
        <f t="shared" si="210"/>
        <v>Q3</v>
      </c>
      <c r="O4504" s="2">
        <f t="shared" si="211"/>
        <v>14.303844138608234</v>
      </c>
      <c r="P4504" t="str">
        <f>VLOOKUP(retail_sales_2023!C4504,customers!A:J,5,)</f>
        <v>Hyderabad</v>
      </c>
      <c r="Q4504" t="str">
        <f>VLOOKUP(C4504,customers!A:J,10,0)</f>
        <v>Premium</v>
      </c>
    </row>
    <row r="4505" spans="1:17" x14ac:dyDescent="0.3">
      <c r="A4505" t="s">
        <v>5596</v>
      </c>
      <c r="B4505" s="1">
        <v>45184</v>
      </c>
      <c r="C4505" t="s">
        <v>1969</v>
      </c>
      <c r="D4505" t="s">
        <v>1970</v>
      </c>
      <c r="E4505" t="s">
        <v>33</v>
      </c>
      <c r="F4505" t="s">
        <v>81</v>
      </c>
      <c r="G4505" t="s">
        <v>105</v>
      </c>
      <c r="H4505">
        <v>4</v>
      </c>
      <c r="I4505">
        <v>4002.57</v>
      </c>
      <c r="J4505">
        <v>0.2</v>
      </c>
      <c r="K4505">
        <v>12808.22</v>
      </c>
      <c r="L4505">
        <v>2769.06</v>
      </c>
      <c r="M4505">
        <f t="shared" si="212"/>
        <v>12808.224000000002</v>
      </c>
      <c r="N4505" t="str">
        <f t="shared" si="210"/>
        <v>Q3</v>
      </c>
      <c r="O4505" s="2">
        <f t="shared" si="211"/>
        <v>21.619397543140266</v>
      </c>
      <c r="P4505" t="str">
        <f>VLOOKUP(retail_sales_2023!C4505,customers!A:J,5,)</f>
        <v>Ahmedabad</v>
      </c>
      <c r="Q4505" t="str">
        <f>VLOOKUP(C4505,customers!A:J,10,0)</f>
        <v>Premium</v>
      </c>
    </row>
    <row r="4506" spans="1:17" x14ac:dyDescent="0.3">
      <c r="A4506" t="s">
        <v>5597</v>
      </c>
      <c r="B4506" s="1">
        <v>45287</v>
      </c>
      <c r="C4506" t="s">
        <v>2481</v>
      </c>
      <c r="D4506" t="s">
        <v>2482</v>
      </c>
      <c r="E4506" t="s">
        <v>27</v>
      </c>
      <c r="F4506" t="s">
        <v>52</v>
      </c>
      <c r="G4506" t="s">
        <v>226</v>
      </c>
      <c r="H4506">
        <v>9</v>
      </c>
      <c r="I4506">
        <v>499.42</v>
      </c>
      <c r="J4506">
        <v>0.1</v>
      </c>
      <c r="K4506">
        <v>4045.3</v>
      </c>
      <c r="L4506">
        <v>327.63</v>
      </c>
      <c r="M4506">
        <f t="shared" si="212"/>
        <v>4045.3019999999997</v>
      </c>
      <c r="N4506" t="str">
        <f t="shared" si="210"/>
        <v>Q4</v>
      </c>
      <c r="O4506" s="2">
        <f t="shared" si="211"/>
        <v>8.0990285022124429</v>
      </c>
      <c r="P4506" t="str">
        <f>VLOOKUP(retail_sales_2023!C4506,customers!A:J,5,)</f>
        <v>Chandigarh</v>
      </c>
      <c r="Q4506" t="str">
        <f>VLOOKUP(C4506,customers!A:J,10,0)</f>
        <v>Regular</v>
      </c>
    </row>
    <row r="4507" spans="1:17" x14ac:dyDescent="0.3">
      <c r="A4507" t="s">
        <v>5598</v>
      </c>
      <c r="B4507" s="1">
        <v>45256</v>
      </c>
      <c r="C4507" t="s">
        <v>1711</v>
      </c>
      <c r="D4507" t="s">
        <v>1712</v>
      </c>
      <c r="E4507" t="s">
        <v>21</v>
      </c>
      <c r="F4507" t="s">
        <v>43</v>
      </c>
      <c r="G4507" t="s">
        <v>272</v>
      </c>
      <c r="H4507">
        <v>2</v>
      </c>
      <c r="I4507">
        <v>23257.98</v>
      </c>
      <c r="J4507">
        <v>0.1</v>
      </c>
      <c r="K4507">
        <v>41864.36</v>
      </c>
      <c r="L4507">
        <v>4806.2</v>
      </c>
      <c r="M4507">
        <f t="shared" si="212"/>
        <v>41864.364000000001</v>
      </c>
      <c r="N4507" t="str">
        <f t="shared" si="210"/>
        <v>Q4</v>
      </c>
      <c r="O4507" s="2">
        <f t="shared" si="211"/>
        <v>11.480409589445532</v>
      </c>
      <c r="P4507" t="str">
        <f>VLOOKUP(retail_sales_2023!C4507,customers!A:J,5,)</f>
        <v>Bhubaneswar</v>
      </c>
      <c r="Q4507" t="str">
        <f>VLOOKUP(C4507,customers!A:J,10,0)</f>
        <v>Regular</v>
      </c>
    </row>
    <row r="4508" spans="1:17" x14ac:dyDescent="0.3">
      <c r="A4508" t="s">
        <v>5599</v>
      </c>
      <c r="B4508" s="1">
        <v>45262</v>
      </c>
      <c r="C4508" t="s">
        <v>1157</v>
      </c>
      <c r="D4508" t="s">
        <v>1158</v>
      </c>
      <c r="E4508" t="s">
        <v>27</v>
      </c>
      <c r="F4508" t="s">
        <v>81</v>
      </c>
      <c r="G4508" t="s">
        <v>101</v>
      </c>
      <c r="H4508">
        <v>5</v>
      </c>
      <c r="I4508">
        <v>1189.82</v>
      </c>
      <c r="J4508">
        <v>0.1</v>
      </c>
      <c r="K4508">
        <v>5354.19</v>
      </c>
      <c r="L4508">
        <v>1555.39</v>
      </c>
      <c r="M4508">
        <f t="shared" si="212"/>
        <v>5354.19</v>
      </c>
      <c r="N4508" t="str">
        <f t="shared" si="210"/>
        <v>Q4</v>
      </c>
      <c r="O4508" s="2">
        <f t="shared" si="211"/>
        <v>29.049959004069713</v>
      </c>
      <c r="P4508" t="str">
        <f>VLOOKUP(retail_sales_2023!C4508,customers!A:J,5,)</f>
        <v>Lucknow</v>
      </c>
      <c r="Q4508" t="str">
        <f>VLOOKUP(C4508,customers!A:J,10,0)</f>
        <v>Occasional</v>
      </c>
    </row>
    <row r="4509" spans="1:17" x14ac:dyDescent="0.3">
      <c r="A4509" t="s">
        <v>5600</v>
      </c>
      <c r="B4509" s="1">
        <v>45004</v>
      </c>
      <c r="C4509" t="s">
        <v>348</v>
      </c>
      <c r="D4509" t="s">
        <v>349</v>
      </c>
      <c r="E4509" t="s">
        <v>15</v>
      </c>
      <c r="F4509" t="s">
        <v>52</v>
      </c>
      <c r="G4509" t="s">
        <v>268</v>
      </c>
      <c r="H4509">
        <v>1</v>
      </c>
      <c r="I4509">
        <v>618.34</v>
      </c>
      <c r="J4509">
        <v>0</v>
      </c>
      <c r="K4509">
        <v>618.34</v>
      </c>
      <c r="L4509">
        <v>62.03</v>
      </c>
      <c r="M4509">
        <f t="shared" si="212"/>
        <v>618.34</v>
      </c>
      <c r="N4509" t="str">
        <f t="shared" si="210"/>
        <v>Q1</v>
      </c>
      <c r="O4509" s="2">
        <f t="shared" si="211"/>
        <v>10.031697771452599</v>
      </c>
      <c r="P4509" t="str">
        <f>VLOOKUP(retail_sales_2023!C4509,customers!A:J,5,)</f>
        <v>Bengaluru</v>
      </c>
      <c r="Q4509" t="str">
        <f>VLOOKUP(C4509,customers!A:J,10,0)</f>
        <v>Premium</v>
      </c>
    </row>
    <row r="4510" spans="1:17" x14ac:dyDescent="0.3">
      <c r="A4510" t="s">
        <v>5601</v>
      </c>
      <c r="B4510" s="1">
        <v>45178</v>
      </c>
      <c r="C4510" t="s">
        <v>607</v>
      </c>
      <c r="D4510" t="s">
        <v>608</v>
      </c>
      <c r="E4510" t="s">
        <v>21</v>
      </c>
      <c r="F4510" t="s">
        <v>43</v>
      </c>
      <c r="G4510" t="s">
        <v>301</v>
      </c>
      <c r="H4510">
        <v>5</v>
      </c>
      <c r="I4510">
        <v>30597.69</v>
      </c>
      <c r="J4510">
        <v>0.15</v>
      </c>
      <c r="K4510">
        <v>130040.18</v>
      </c>
      <c r="L4510">
        <v>18657.18</v>
      </c>
      <c r="M4510">
        <f t="shared" si="212"/>
        <v>130040.18249999998</v>
      </c>
      <c r="N4510" t="str">
        <f t="shared" si="210"/>
        <v>Q3</v>
      </c>
      <c r="O4510" s="2">
        <f t="shared" si="211"/>
        <v>14.347242521503739</v>
      </c>
      <c r="P4510" t="str">
        <f>VLOOKUP(retail_sales_2023!C4510,customers!A:J,5,)</f>
        <v>Ranchi</v>
      </c>
      <c r="Q4510" t="str">
        <f>VLOOKUP(C4510,customers!A:J,10,0)</f>
        <v>Regular</v>
      </c>
    </row>
    <row r="4511" spans="1:17" x14ac:dyDescent="0.3">
      <c r="A4511" t="s">
        <v>5602</v>
      </c>
      <c r="B4511" s="1">
        <v>44979</v>
      </c>
      <c r="C4511" t="s">
        <v>1087</v>
      </c>
      <c r="D4511" t="s">
        <v>1088</v>
      </c>
      <c r="E4511" t="s">
        <v>15</v>
      </c>
      <c r="F4511" t="s">
        <v>81</v>
      </c>
      <c r="G4511" t="s">
        <v>158</v>
      </c>
      <c r="H4511">
        <v>1</v>
      </c>
      <c r="I4511">
        <v>1101.05</v>
      </c>
      <c r="J4511">
        <v>0</v>
      </c>
      <c r="K4511">
        <v>1101.05</v>
      </c>
      <c r="L4511">
        <v>231.72</v>
      </c>
      <c r="M4511">
        <f t="shared" si="212"/>
        <v>1101.05</v>
      </c>
      <c r="N4511" t="str">
        <f t="shared" si="210"/>
        <v>Q1</v>
      </c>
      <c r="O4511" s="2">
        <f t="shared" si="211"/>
        <v>21.045365787203124</v>
      </c>
      <c r="P4511" t="str">
        <f>VLOOKUP(retail_sales_2023!C4511,customers!A:J,5,)</f>
        <v>Kochi</v>
      </c>
      <c r="Q4511" t="str">
        <f>VLOOKUP(C4511,customers!A:J,10,0)</f>
        <v>Regular</v>
      </c>
    </row>
    <row r="4512" spans="1:17" x14ac:dyDescent="0.3">
      <c r="A4512" t="s">
        <v>5603</v>
      </c>
      <c r="B4512" s="1">
        <v>45244</v>
      </c>
      <c r="C4512" t="s">
        <v>2450</v>
      </c>
      <c r="D4512" t="s">
        <v>2451</v>
      </c>
      <c r="E4512" t="s">
        <v>21</v>
      </c>
      <c r="F4512" t="s">
        <v>22</v>
      </c>
      <c r="G4512" t="s">
        <v>23</v>
      </c>
      <c r="H4512">
        <v>2</v>
      </c>
      <c r="I4512">
        <v>21176.26</v>
      </c>
      <c r="J4512">
        <v>0.15</v>
      </c>
      <c r="K4512">
        <v>35999.64</v>
      </c>
      <c r="L4512">
        <v>8380.3700000000008</v>
      </c>
      <c r="M4512">
        <f t="shared" si="212"/>
        <v>35999.642</v>
      </c>
      <c r="N4512" t="str">
        <f t="shared" si="210"/>
        <v>Q4</v>
      </c>
      <c r="O4512" s="2">
        <f t="shared" si="211"/>
        <v>23.279038345939018</v>
      </c>
      <c r="P4512" t="str">
        <f>VLOOKUP(retail_sales_2023!C4512,customers!A:J,5,)</f>
        <v>Kolkata</v>
      </c>
      <c r="Q4512" t="str">
        <f>VLOOKUP(C4512,customers!A:J,10,0)</f>
        <v>Regular</v>
      </c>
    </row>
    <row r="4513" spans="1:17" x14ac:dyDescent="0.3">
      <c r="A4513" t="s">
        <v>5604</v>
      </c>
      <c r="B4513" s="1">
        <v>45247</v>
      </c>
      <c r="C4513" t="s">
        <v>180</v>
      </c>
      <c r="D4513" t="s">
        <v>181</v>
      </c>
      <c r="E4513" t="s">
        <v>15</v>
      </c>
      <c r="F4513" t="s">
        <v>43</v>
      </c>
      <c r="G4513" t="s">
        <v>110</v>
      </c>
      <c r="H4513">
        <v>4</v>
      </c>
      <c r="I4513">
        <v>80278.399999999994</v>
      </c>
      <c r="J4513">
        <v>0.05</v>
      </c>
      <c r="K4513">
        <v>305057.91999999998</v>
      </c>
      <c r="L4513">
        <v>38529.15</v>
      </c>
      <c r="M4513">
        <f t="shared" si="212"/>
        <v>305057.91999999998</v>
      </c>
      <c r="N4513" t="str">
        <f t="shared" si="210"/>
        <v>Q4</v>
      </c>
      <c r="O4513" s="2">
        <f t="shared" si="211"/>
        <v>12.630109718180732</v>
      </c>
      <c r="P4513" t="str">
        <f>VLOOKUP(retail_sales_2023!C4513,customers!A:J,5,)</f>
        <v>Kochi</v>
      </c>
      <c r="Q4513" t="str">
        <f>VLOOKUP(C4513,customers!A:J,10,0)</f>
        <v>Premium</v>
      </c>
    </row>
    <row r="4514" spans="1:17" x14ac:dyDescent="0.3">
      <c r="A4514" t="s">
        <v>5605</v>
      </c>
      <c r="B4514" s="1">
        <v>45254</v>
      </c>
      <c r="C4514" t="s">
        <v>1258</v>
      </c>
      <c r="D4514" t="s">
        <v>1259</v>
      </c>
      <c r="E4514" t="s">
        <v>33</v>
      </c>
      <c r="F4514" t="s">
        <v>22</v>
      </c>
      <c r="G4514" t="s">
        <v>210</v>
      </c>
      <c r="H4514">
        <v>5</v>
      </c>
      <c r="I4514">
        <v>24798.67</v>
      </c>
      <c r="J4514">
        <v>0.1</v>
      </c>
      <c r="K4514">
        <v>111594.01</v>
      </c>
      <c r="L4514">
        <v>30756.29</v>
      </c>
      <c r="M4514">
        <f t="shared" si="212"/>
        <v>111594.015</v>
      </c>
      <c r="N4514" t="str">
        <f t="shared" si="210"/>
        <v>Q4</v>
      </c>
      <c r="O4514" s="2">
        <f t="shared" si="211"/>
        <v>27.560878939649179</v>
      </c>
      <c r="P4514" t="str">
        <f>VLOOKUP(retail_sales_2023!C4514,customers!A:J,5,)</f>
        <v>Mumbai</v>
      </c>
      <c r="Q4514" t="str">
        <f>VLOOKUP(C4514,customers!A:J,10,0)</f>
        <v>Regular</v>
      </c>
    </row>
    <row r="4515" spans="1:17" x14ac:dyDescent="0.3">
      <c r="A4515" t="s">
        <v>5606</v>
      </c>
      <c r="B4515" s="1">
        <v>45210</v>
      </c>
      <c r="C4515" t="s">
        <v>1469</v>
      </c>
      <c r="D4515" t="s">
        <v>1470</v>
      </c>
      <c r="E4515" t="s">
        <v>21</v>
      </c>
      <c r="F4515" t="s">
        <v>43</v>
      </c>
      <c r="G4515" t="s">
        <v>282</v>
      </c>
      <c r="H4515">
        <v>4</v>
      </c>
      <c r="I4515">
        <v>54497.93</v>
      </c>
      <c r="J4515">
        <v>0.15</v>
      </c>
      <c r="K4515">
        <v>185292.96</v>
      </c>
      <c r="L4515">
        <v>20883.79</v>
      </c>
      <c r="M4515">
        <f t="shared" si="212"/>
        <v>185292.962</v>
      </c>
      <c r="N4515" t="str">
        <f t="shared" si="210"/>
        <v>Q4</v>
      </c>
      <c r="O4515" s="2">
        <f t="shared" si="211"/>
        <v>11.270687240357109</v>
      </c>
      <c r="P4515" t="str">
        <f>VLOOKUP(retail_sales_2023!C4515,customers!A:J,5,)</f>
        <v>Kolkata</v>
      </c>
      <c r="Q4515" t="str">
        <f>VLOOKUP(C4515,customers!A:J,10,0)</f>
        <v>Regular</v>
      </c>
    </row>
    <row r="4516" spans="1:17" x14ac:dyDescent="0.3">
      <c r="A4516" t="s">
        <v>5607</v>
      </c>
      <c r="B4516" s="1">
        <v>45087</v>
      </c>
      <c r="C4516" t="s">
        <v>1192</v>
      </c>
      <c r="D4516" t="s">
        <v>1193</v>
      </c>
      <c r="E4516" t="s">
        <v>33</v>
      </c>
      <c r="F4516" t="s">
        <v>43</v>
      </c>
      <c r="G4516" t="s">
        <v>282</v>
      </c>
      <c r="H4516">
        <v>4</v>
      </c>
      <c r="I4516">
        <v>84503.62</v>
      </c>
      <c r="J4516">
        <v>0.1</v>
      </c>
      <c r="K4516">
        <v>304213.03000000003</v>
      </c>
      <c r="L4516">
        <v>40426.959999999999</v>
      </c>
      <c r="M4516">
        <f t="shared" si="212"/>
        <v>304213.03200000001</v>
      </c>
      <c r="N4516" t="str">
        <f t="shared" si="210"/>
        <v>Q2</v>
      </c>
      <c r="O4516" s="2">
        <f t="shared" si="211"/>
        <v>13.289029730251855</v>
      </c>
      <c r="P4516" t="str">
        <f>VLOOKUP(retail_sales_2023!C4516,customers!A:J,5,)</f>
        <v>Ahmedabad</v>
      </c>
      <c r="Q4516" t="str">
        <f>VLOOKUP(C4516,customers!A:J,10,0)</f>
        <v>Regular</v>
      </c>
    </row>
    <row r="4517" spans="1:17" x14ac:dyDescent="0.3">
      <c r="A4517" t="s">
        <v>5608</v>
      </c>
      <c r="B4517" s="1">
        <v>45288</v>
      </c>
      <c r="C4517" t="s">
        <v>1486</v>
      </c>
      <c r="D4517" t="s">
        <v>1487</v>
      </c>
      <c r="E4517" t="s">
        <v>33</v>
      </c>
      <c r="F4517" t="s">
        <v>81</v>
      </c>
      <c r="G4517" t="s">
        <v>333</v>
      </c>
      <c r="H4517">
        <v>5</v>
      </c>
      <c r="I4517">
        <v>3804.36</v>
      </c>
      <c r="J4517">
        <v>0</v>
      </c>
      <c r="K4517">
        <v>19021.8</v>
      </c>
      <c r="L4517">
        <v>6287.46</v>
      </c>
      <c r="M4517">
        <f t="shared" si="212"/>
        <v>19021.8</v>
      </c>
      <c r="N4517" t="str">
        <f t="shared" si="210"/>
        <v>Q4</v>
      </c>
      <c r="O4517" s="2">
        <f t="shared" si="211"/>
        <v>33.053969655868528</v>
      </c>
      <c r="P4517" t="str">
        <f>VLOOKUP(retail_sales_2023!C4517,customers!A:J,5,)</f>
        <v>Mumbai</v>
      </c>
      <c r="Q4517" t="str">
        <f>VLOOKUP(C4517,customers!A:J,10,0)</f>
        <v>Premium</v>
      </c>
    </row>
    <row r="4518" spans="1:17" x14ac:dyDescent="0.3">
      <c r="A4518" t="s">
        <v>5609</v>
      </c>
      <c r="B4518" s="1">
        <v>45100</v>
      </c>
      <c r="C4518" t="s">
        <v>1596</v>
      </c>
      <c r="D4518" t="s">
        <v>1597</v>
      </c>
      <c r="E4518" t="s">
        <v>21</v>
      </c>
      <c r="F4518" t="s">
        <v>52</v>
      </c>
      <c r="G4518" t="s">
        <v>235</v>
      </c>
      <c r="H4518">
        <v>10</v>
      </c>
      <c r="I4518">
        <v>154.19</v>
      </c>
      <c r="J4518">
        <v>0.1</v>
      </c>
      <c r="K4518">
        <v>1387.71</v>
      </c>
      <c r="L4518">
        <v>87.98</v>
      </c>
      <c r="M4518">
        <f t="shared" si="212"/>
        <v>1387.71</v>
      </c>
      <c r="N4518" t="str">
        <f t="shared" si="210"/>
        <v>Q2</v>
      </c>
      <c r="O4518" s="2">
        <f t="shared" si="211"/>
        <v>6.3399413422112696</v>
      </c>
      <c r="P4518" t="str">
        <f>VLOOKUP(retail_sales_2023!C4518,customers!A:J,5,)</f>
        <v>Bhubaneswar</v>
      </c>
      <c r="Q4518" t="str">
        <f>VLOOKUP(C4518,customers!A:J,10,0)</f>
        <v>Regular</v>
      </c>
    </row>
    <row r="4519" spans="1:17" x14ac:dyDescent="0.3">
      <c r="A4519" t="s">
        <v>5610</v>
      </c>
      <c r="B4519" s="1">
        <v>45198</v>
      </c>
      <c r="C4519" t="s">
        <v>1120</v>
      </c>
      <c r="D4519" t="s">
        <v>1121</v>
      </c>
      <c r="E4519" t="s">
        <v>33</v>
      </c>
      <c r="F4519" t="s">
        <v>52</v>
      </c>
      <c r="G4519" t="s">
        <v>133</v>
      </c>
      <c r="H4519">
        <v>2</v>
      </c>
      <c r="I4519">
        <v>391.01</v>
      </c>
      <c r="J4519">
        <v>0.25</v>
      </c>
      <c r="K4519">
        <v>586.51</v>
      </c>
      <c r="L4519">
        <v>33.72</v>
      </c>
      <c r="M4519">
        <f t="shared" si="212"/>
        <v>586.51499999999999</v>
      </c>
      <c r="N4519" t="str">
        <f t="shared" si="210"/>
        <v>Q3</v>
      </c>
      <c r="O4519" s="2">
        <f t="shared" si="211"/>
        <v>5.7492625871681646</v>
      </c>
      <c r="P4519" t="str">
        <f>VLOOKUP(retail_sales_2023!C4519,customers!A:J,5,)</f>
        <v>Nagpur</v>
      </c>
      <c r="Q4519" t="str">
        <f>VLOOKUP(C4519,customers!A:J,10,0)</f>
        <v>Regular</v>
      </c>
    </row>
    <row r="4520" spans="1:17" x14ac:dyDescent="0.3">
      <c r="A4520" t="s">
        <v>5611</v>
      </c>
      <c r="B4520" s="1">
        <v>45238</v>
      </c>
      <c r="C4520" t="s">
        <v>1827</v>
      </c>
      <c r="D4520" t="s">
        <v>1828</v>
      </c>
      <c r="E4520" t="s">
        <v>33</v>
      </c>
      <c r="F4520" t="s">
        <v>43</v>
      </c>
      <c r="G4520" t="s">
        <v>44</v>
      </c>
      <c r="H4520">
        <v>2</v>
      </c>
      <c r="I4520">
        <v>62289.93</v>
      </c>
      <c r="J4520">
        <v>0.3</v>
      </c>
      <c r="K4520">
        <v>87205.9</v>
      </c>
      <c r="L4520">
        <v>-12375.28</v>
      </c>
      <c r="M4520">
        <f t="shared" si="212"/>
        <v>87205.902000000002</v>
      </c>
      <c r="N4520" t="str">
        <f t="shared" si="210"/>
        <v>Q4</v>
      </c>
      <c r="O4520" s="2">
        <f t="shared" si="211"/>
        <v>-14.190874699991632</v>
      </c>
      <c r="P4520" t="str">
        <f>VLOOKUP(retail_sales_2023!C4520,customers!A:J,5,)</f>
        <v>Mumbai</v>
      </c>
      <c r="Q4520" t="str">
        <f>VLOOKUP(C4520,customers!A:J,10,0)</f>
        <v>Regular</v>
      </c>
    </row>
    <row r="4521" spans="1:17" x14ac:dyDescent="0.3">
      <c r="A4521" t="s">
        <v>5612</v>
      </c>
      <c r="B4521" s="1">
        <v>44990</v>
      </c>
      <c r="C4521" t="s">
        <v>428</v>
      </c>
      <c r="D4521" t="s">
        <v>429</v>
      </c>
      <c r="E4521" t="s">
        <v>21</v>
      </c>
      <c r="F4521" t="s">
        <v>22</v>
      </c>
      <c r="G4521" t="s">
        <v>23</v>
      </c>
      <c r="H4521">
        <v>1</v>
      </c>
      <c r="I4521">
        <v>17796.259999999998</v>
      </c>
      <c r="J4521">
        <v>0.3</v>
      </c>
      <c r="K4521">
        <v>12457.38</v>
      </c>
      <c r="L4521">
        <v>2519.4899999999998</v>
      </c>
      <c r="M4521">
        <f t="shared" si="212"/>
        <v>12457.381999999998</v>
      </c>
      <c r="N4521" t="str">
        <f t="shared" si="210"/>
        <v>Q1</v>
      </c>
      <c r="O4521" s="2">
        <f t="shared" si="211"/>
        <v>20.224878746574319</v>
      </c>
      <c r="P4521" t="str">
        <f>VLOOKUP(retail_sales_2023!C4521,customers!A:J,5,)</f>
        <v>Kolkata</v>
      </c>
      <c r="Q4521" t="str">
        <f>VLOOKUP(C4521,customers!A:J,10,0)</f>
        <v>Premium</v>
      </c>
    </row>
    <row r="4522" spans="1:17" x14ac:dyDescent="0.3">
      <c r="A4522" t="s">
        <v>5613</v>
      </c>
      <c r="B4522" s="1">
        <v>45233</v>
      </c>
      <c r="C4522" t="s">
        <v>879</v>
      </c>
      <c r="D4522" t="s">
        <v>880</v>
      </c>
      <c r="E4522" t="s">
        <v>21</v>
      </c>
      <c r="F4522" t="s">
        <v>38</v>
      </c>
      <c r="G4522" t="s">
        <v>90</v>
      </c>
      <c r="H4522">
        <v>1</v>
      </c>
      <c r="I4522">
        <v>824.28</v>
      </c>
      <c r="J4522">
        <v>0.1</v>
      </c>
      <c r="K4522">
        <v>741.85</v>
      </c>
      <c r="L4522">
        <v>156.77000000000001</v>
      </c>
      <c r="M4522">
        <f t="shared" si="212"/>
        <v>741.85199999999998</v>
      </c>
      <c r="N4522" t="str">
        <f t="shared" si="210"/>
        <v>Q4</v>
      </c>
      <c r="O4522" s="2">
        <f t="shared" si="211"/>
        <v>21.132304374199638</v>
      </c>
      <c r="P4522" t="str">
        <f>VLOOKUP(retail_sales_2023!C4522,customers!A:J,5,)</f>
        <v>Patna</v>
      </c>
      <c r="Q4522" t="str">
        <f>VLOOKUP(C4522,customers!A:J,10,0)</f>
        <v>Occasional</v>
      </c>
    </row>
    <row r="4523" spans="1:17" x14ac:dyDescent="0.3">
      <c r="A4523" t="s">
        <v>5614</v>
      </c>
      <c r="B4523" s="1">
        <v>45133</v>
      </c>
      <c r="C4523" t="s">
        <v>1486</v>
      </c>
      <c r="D4523" t="s">
        <v>1487</v>
      </c>
      <c r="E4523" t="s">
        <v>33</v>
      </c>
      <c r="F4523" t="s">
        <v>16</v>
      </c>
      <c r="G4523" t="s">
        <v>286</v>
      </c>
      <c r="H4523">
        <v>1</v>
      </c>
      <c r="I4523">
        <v>214.18</v>
      </c>
      <c r="J4523">
        <v>0.3</v>
      </c>
      <c r="K4523">
        <v>149.93</v>
      </c>
      <c r="L4523">
        <v>39.89</v>
      </c>
      <c r="M4523">
        <f t="shared" si="212"/>
        <v>149.92599999999999</v>
      </c>
      <c r="N4523" t="str">
        <f t="shared" si="210"/>
        <v>Q3</v>
      </c>
      <c r="O4523" s="2">
        <f t="shared" si="211"/>
        <v>26.605749349696524</v>
      </c>
      <c r="P4523" t="str">
        <f>VLOOKUP(retail_sales_2023!C4523,customers!A:J,5,)</f>
        <v>Mumbai</v>
      </c>
      <c r="Q4523" t="str">
        <f>VLOOKUP(C4523,customers!A:J,10,0)</f>
        <v>Premium</v>
      </c>
    </row>
    <row r="4524" spans="1:17" x14ac:dyDescent="0.3">
      <c r="A4524" t="s">
        <v>5615</v>
      </c>
      <c r="B4524" s="1">
        <v>45083</v>
      </c>
      <c r="C4524" t="s">
        <v>986</v>
      </c>
      <c r="D4524" t="s">
        <v>987</v>
      </c>
      <c r="E4524" t="s">
        <v>15</v>
      </c>
      <c r="F4524" t="s">
        <v>22</v>
      </c>
      <c r="G4524" t="s">
        <v>516</v>
      </c>
      <c r="H4524">
        <v>4</v>
      </c>
      <c r="I4524">
        <v>21304.26</v>
      </c>
      <c r="J4524">
        <v>0.1</v>
      </c>
      <c r="K4524">
        <v>76695.34</v>
      </c>
      <c r="L4524">
        <v>24846.560000000001</v>
      </c>
      <c r="M4524">
        <f t="shared" si="212"/>
        <v>76695.335999999996</v>
      </c>
      <c r="N4524" t="str">
        <f t="shared" si="210"/>
        <v>Q2</v>
      </c>
      <c r="O4524" s="2">
        <f t="shared" si="211"/>
        <v>32.396440253084478</v>
      </c>
      <c r="P4524" t="str">
        <f>VLOOKUP(retail_sales_2023!C4524,customers!A:J,5,)</f>
        <v>Chennai</v>
      </c>
      <c r="Q4524" t="str">
        <f>VLOOKUP(C4524,customers!A:J,10,0)</f>
        <v>Occasional</v>
      </c>
    </row>
    <row r="4525" spans="1:17" x14ac:dyDescent="0.3">
      <c r="A4525" t="s">
        <v>5616</v>
      </c>
      <c r="B4525" s="1">
        <v>45018</v>
      </c>
      <c r="C4525" t="s">
        <v>1208</v>
      </c>
      <c r="D4525" t="s">
        <v>1209</v>
      </c>
      <c r="E4525" t="s">
        <v>27</v>
      </c>
      <c r="F4525" t="s">
        <v>22</v>
      </c>
      <c r="G4525" t="s">
        <v>315</v>
      </c>
      <c r="H4525">
        <v>1</v>
      </c>
      <c r="I4525">
        <v>16889.93</v>
      </c>
      <c r="J4525">
        <v>0</v>
      </c>
      <c r="K4525">
        <v>16889.93</v>
      </c>
      <c r="L4525">
        <v>5046.07</v>
      </c>
      <c r="M4525">
        <f t="shared" si="212"/>
        <v>16889.93</v>
      </c>
      <c r="N4525" t="str">
        <f t="shared" si="210"/>
        <v>Q2</v>
      </c>
      <c r="O4525" s="2">
        <f t="shared" si="211"/>
        <v>29.876204341877084</v>
      </c>
      <c r="P4525" t="str">
        <f>VLOOKUP(retail_sales_2023!C4525,customers!A:J,5,)</f>
        <v>Delhi</v>
      </c>
      <c r="Q4525" t="str">
        <f>VLOOKUP(C4525,customers!A:J,10,0)</f>
        <v>Regular</v>
      </c>
    </row>
    <row r="4526" spans="1:17" x14ac:dyDescent="0.3">
      <c r="A4526" t="s">
        <v>5617</v>
      </c>
      <c r="B4526" s="1">
        <v>45092</v>
      </c>
      <c r="C4526" t="s">
        <v>1047</v>
      </c>
      <c r="D4526" t="s">
        <v>1048</v>
      </c>
      <c r="E4526" t="s">
        <v>21</v>
      </c>
      <c r="F4526" t="s">
        <v>52</v>
      </c>
      <c r="G4526" t="s">
        <v>133</v>
      </c>
      <c r="H4526">
        <v>3</v>
      </c>
      <c r="I4526">
        <v>69.97</v>
      </c>
      <c r="J4526">
        <v>0</v>
      </c>
      <c r="K4526">
        <v>209.91</v>
      </c>
      <c r="L4526">
        <v>14.81</v>
      </c>
      <c r="M4526">
        <f t="shared" si="212"/>
        <v>209.91</v>
      </c>
      <c r="N4526" t="str">
        <f t="shared" si="210"/>
        <v>Q2</v>
      </c>
      <c r="O4526" s="2">
        <f t="shared" si="211"/>
        <v>7.0554046972512037</v>
      </c>
      <c r="P4526" t="str">
        <f>VLOOKUP(retail_sales_2023!C4526,customers!A:J,5,)</f>
        <v>Bhubaneswar</v>
      </c>
      <c r="Q4526" t="str">
        <f>VLOOKUP(C4526,customers!A:J,10,0)</f>
        <v>Premium</v>
      </c>
    </row>
    <row r="4527" spans="1:17" x14ac:dyDescent="0.3">
      <c r="A4527" t="s">
        <v>5618</v>
      </c>
      <c r="B4527" s="1">
        <v>45205</v>
      </c>
      <c r="C4527" t="s">
        <v>444</v>
      </c>
      <c r="D4527" t="s">
        <v>445</v>
      </c>
      <c r="E4527" t="s">
        <v>27</v>
      </c>
      <c r="F4527" t="s">
        <v>16</v>
      </c>
      <c r="G4527" t="s">
        <v>305</v>
      </c>
      <c r="H4527">
        <v>4</v>
      </c>
      <c r="I4527">
        <v>727.44</v>
      </c>
      <c r="J4527">
        <v>0</v>
      </c>
      <c r="K4527">
        <v>2909.76</v>
      </c>
      <c r="L4527">
        <v>960.47</v>
      </c>
      <c r="M4527">
        <f t="shared" si="212"/>
        <v>2909.76</v>
      </c>
      <c r="N4527" t="str">
        <f t="shared" si="210"/>
        <v>Q4</v>
      </c>
      <c r="O4527" s="2">
        <f t="shared" si="211"/>
        <v>33.008564280215545</v>
      </c>
      <c r="P4527" t="str">
        <f>VLOOKUP(retail_sales_2023!C4527,customers!A:J,5,)</f>
        <v>Jaipur</v>
      </c>
      <c r="Q4527" t="str">
        <f>VLOOKUP(C4527,customers!A:J,10,0)</f>
        <v>Regular</v>
      </c>
    </row>
    <row r="4528" spans="1:17" x14ac:dyDescent="0.3">
      <c r="A4528" t="s">
        <v>5619</v>
      </c>
      <c r="B4528" s="1">
        <v>45138</v>
      </c>
      <c r="C4528" t="s">
        <v>63</v>
      </c>
      <c r="D4528" t="s">
        <v>64</v>
      </c>
      <c r="E4528" t="s">
        <v>21</v>
      </c>
      <c r="F4528" t="s">
        <v>38</v>
      </c>
      <c r="G4528" t="s">
        <v>77</v>
      </c>
      <c r="H4528">
        <v>5</v>
      </c>
      <c r="I4528">
        <v>822.81</v>
      </c>
      <c r="J4528">
        <v>0.1</v>
      </c>
      <c r="K4528">
        <v>3702.64</v>
      </c>
      <c r="L4528">
        <v>1135.28</v>
      </c>
      <c r="M4528">
        <f t="shared" si="212"/>
        <v>3702.6449999999995</v>
      </c>
      <c r="N4528" t="str">
        <f t="shared" si="210"/>
        <v>Q3</v>
      </c>
      <c r="O4528" s="2">
        <f t="shared" si="211"/>
        <v>30.661365944299202</v>
      </c>
      <c r="P4528" t="str">
        <f>VLOOKUP(retail_sales_2023!C4528,customers!A:J,5,)</f>
        <v>Guwahati</v>
      </c>
      <c r="Q4528" t="str">
        <f>VLOOKUP(C4528,customers!A:J,10,0)</f>
        <v>Regular</v>
      </c>
    </row>
    <row r="4529" spans="1:17" x14ac:dyDescent="0.3">
      <c r="A4529" t="s">
        <v>5620</v>
      </c>
      <c r="B4529" s="1">
        <v>45166</v>
      </c>
      <c r="C4529" t="s">
        <v>816</v>
      </c>
      <c r="D4529" t="s">
        <v>817</v>
      </c>
      <c r="E4529" t="s">
        <v>33</v>
      </c>
      <c r="F4529" t="s">
        <v>52</v>
      </c>
      <c r="G4529" t="s">
        <v>200</v>
      </c>
      <c r="H4529">
        <v>0</v>
      </c>
      <c r="I4529">
        <v>782.31</v>
      </c>
      <c r="J4529">
        <v>0</v>
      </c>
      <c r="K4529">
        <v>0</v>
      </c>
      <c r="L4529">
        <v>0</v>
      </c>
      <c r="M4529">
        <f t="shared" si="212"/>
        <v>0</v>
      </c>
      <c r="N4529" t="str">
        <f t="shared" si="210"/>
        <v>Q3</v>
      </c>
      <c r="O4529" s="2">
        <v>0</v>
      </c>
      <c r="P4529" t="str">
        <f>VLOOKUP(retail_sales_2023!C4529,customers!A:J,5,)</f>
        <v>Mumbai</v>
      </c>
      <c r="Q4529" t="str">
        <f>VLOOKUP(C4529,customers!A:J,10,0)</f>
        <v>Premium</v>
      </c>
    </row>
    <row r="4530" spans="1:17" x14ac:dyDescent="0.3">
      <c r="A4530" t="s">
        <v>5621</v>
      </c>
      <c r="B4530" s="1">
        <v>44989</v>
      </c>
      <c r="C4530" t="s">
        <v>726</v>
      </c>
      <c r="D4530" t="s">
        <v>727</v>
      </c>
      <c r="E4530" t="s">
        <v>15</v>
      </c>
      <c r="F4530" t="s">
        <v>52</v>
      </c>
      <c r="G4530" t="s">
        <v>200</v>
      </c>
      <c r="H4530">
        <v>5</v>
      </c>
      <c r="I4530">
        <v>319.60000000000002</v>
      </c>
      <c r="J4530">
        <v>0.25</v>
      </c>
      <c r="K4530">
        <v>1198.5</v>
      </c>
      <c r="L4530">
        <v>109.82</v>
      </c>
      <c r="M4530">
        <f t="shared" si="212"/>
        <v>1198.5</v>
      </c>
      <c r="N4530" t="str">
        <f t="shared" si="210"/>
        <v>Q1</v>
      </c>
      <c r="O4530" s="2">
        <f t="shared" si="211"/>
        <v>9.163120567375886</v>
      </c>
      <c r="P4530" t="str">
        <f>VLOOKUP(retail_sales_2023!C4530,customers!A:J,5,)</f>
        <v>Kochi</v>
      </c>
      <c r="Q4530" t="str">
        <f>VLOOKUP(C4530,customers!A:J,10,0)</f>
        <v>Occasional</v>
      </c>
    </row>
    <row r="4531" spans="1:17" x14ac:dyDescent="0.3">
      <c r="A4531" t="s">
        <v>5622</v>
      </c>
      <c r="B4531" s="1">
        <v>44980</v>
      </c>
      <c r="C4531" t="s">
        <v>705</v>
      </c>
      <c r="D4531" t="s">
        <v>706</v>
      </c>
      <c r="E4531" t="s">
        <v>15</v>
      </c>
      <c r="F4531" t="s">
        <v>28</v>
      </c>
      <c r="G4531" t="s">
        <v>61</v>
      </c>
      <c r="H4531">
        <v>4</v>
      </c>
      <c r="I4531">
        <v>765.52</v>
      </c>
      <c r="J4531">
        <v>0.05</v>
      </c>
      <c r="K4531">
        <v>2908.98</v>
      </c>
      <c r="L4531">
        <v>748.55</v>
      </c>
      <c r="M4531">
        <f t="shared" si="212"/>
        <v>2908.9759999999997</v>
      </c>
      <c r="N4531" t="str">
        <f t="shared" si="210"/>
        <v>Q1</v>
      </c>
      <c r="O4531" s="2">
        <f t="shared" si="211"/>
        <v>25.732387297265706</v>
      </c>
      <c r="P4531" t="str">
        <f>VLOOKUP(retail_sales_2023!C4531,customers!A:J,5,)</f>
        <v>Coimbatore</v>
      </c>
      <c r="Q4531" t="str">
        <f>VLOOKUP(C4531,customers!A:J,10,0)</f>
        <v>Premium</v>
      </c>
    </row>
    <row r="4532" spans="1:17" x14ac:dyDescent="0.3">
      <c r="A4532" t="s">
        <v>5623</v>
      </c>
      <c r="B4532" s="1">
        <v>44966</v>
      </c>
      <c r="C4532" t="s">
        <v>1872</v>
      </c>
      <c r="D4532" t="s">
        <v>1873</v>
      </c>
      <c r="E4532" t="s">
        <v>33</v>
      </c>
      <c r="F4532" t="s">
        <v>28</v>
      </c>
      <c r="G4532" t="s">
        <v>57</v>
      </c>
      <c r="H4532">
        <v>1</v>
      </c>
      <c r="I4532">
        <v>7970.94</v>
      </c>
      <c r="J4532">
        <v>0.1</v>
      </c>
      <c r="K4532">
        <v>7173.85</v>
      </c>
      <c r="L4532">
        <v>2017.3</v>
      </c>
      <c r="M4532">
        <f t="shared" si="212"/>
        <v>7173.8459999999995</v>
      </c>
      <c r="N4532" t="str">
        <f t="shared" si="210"/>
        <v>Q1</v>
      </c>
      <c r="O4532" s="2">
        <f t="shared" si="211"/>
        <v>28.120186510729937</v>
      </c>
      <c r="P4532" t="str">
        <f>VLOOKUP(retail_sales_2023!C4532,customers!A:J,5,)</f>
        <v>Surat</v>
      </c>
      <c r="Q4532" t="str">
        <f>VLOOKUP(C4532,customers!A:J,10,0)</f>
        <v>Premium</v>
      </c>
    </row>
    <row r="4533" spans="1:17" x14ac:dyDescent="0.3">
      <c r="A4533" t="s">
        <v>5624</v>
      </c>
      <c r="B4533" s="1">
        <v>45166</v>
      </c>
      <c r="C4533" t="s">
        <v>829</v>
      </c>
      <c r="D4533" t="s">
        <v>830</v>
      </c>
      <c r="E4533" t="s">
        <v>15</v>
      </c>
      <c r="F4533" t="s">
        <v>38</v>
      </c>
      <c r="G4533" t="s">
        <v>39</v>
      </c>
      <c r="H4533">
        <v>4</v>
      </c>
      <c r="I4533">
        <v>3670.72</v>
      </c>
      <c r="J4533">
        <v>0.05</v>
      </c>
      <c r="K4533">
        <v>13948.74</v>
      </c>
      <c r="L4533">
        <v>4934.9399999999996</v>
      </c>
      <c r="M4533">
        <f t="shared" si="212"/>
        <v>13948.735999999999</v>
      </c>
      <c r="N4533" t="str">
        <f t="shared" si="210"/>
        <v>Q3</v>
      </c>
      <c r="O4533" s="2">
        <f t="shared" si="211"/>
        <v>35.379109510966579</v>
      </c>
      <c r="P4533" t="str">
        <f>VLOOKUP(retail_sales_2023!C4533,customers!A:J,5,)</f>
        <v>Chennai</v>
      </c>
      <c r="Q4533" t="str">
        <f>VLOOKUP(C4533,customers!A:J,10,0)</f>
        <v>Regular</v>
      </c>
    </row>
    <row r="4534" spans="1:17" x14ac:dyDescent="0.3">
      <c r="A4534" t="s">
        <v>5625</v>
      </c>
      <c r="B4534" s="1">
        <v>45286</v>
      </c>
      <c r="C4534" t="s">
        <v>406</v>
      </c>
      <c r="D4534" t="s">
        <v>407</v>
      </c>
      <c r="E4534" t="s">
        <v>21</v>
      </c>
      <c r="F4534" t="s">
        <v>43</v>
      </c>
      <c r="G4534" t="s">
        <v>121</v>
      </c>
      <c r="H4534">
        <v>2</v>
      </c>
      <c r="I4534">
        <v>21276.61</v>
      </c>
      <c r="J4534">
        <v>0</v>
      </c>
      <c r="K4534">
        <v>42553.22</v>
      </c>
      <c r="L4534">
        <v>4713.78</v>
      </c>
      <c r="M4534">
        <f t="shared" si="212"/>
        <v>42553.22</v>
      </c>
      <c r="N4534" t="str">
        <f t="shared" si="210"/>
        <v>Q4</v>
      </c>
      <c r="O4534" s="2">
        <f t="shared" si="211"/>
        <v>11.077375578158362</v>
      </c>
      <c r="P4534" t="str">
        <f>VLOOKUP(retail_sales_2023!C4534,customers!A:J,5,)</f>
        <v>Hyderabad</v>
      </c>
      <c r="Q4534" t="str">
        <f>VLOOKUP(C4534,customers!A:J,10,0)</f>
        <v>Premium</v>
      </c>
    </row>
    <row r="4535" spans="1:17" x14ac:dyDescent="0.3">
      <c r="A4535" t="s">
        <v>5626</v>
      </c>
      <c r="B4535" s="1">
        <v>45236</v>
      </c>
      <c r="C4535" t="s">
        <v>788</v>
      </c>
      <c r="D4535" t="s">
        <v>789</v>
      </c>
      <c r="E4535" t="s">
        <v>27</v>
      </c>
      <c r="F4535" t="s">
        <v>81</v>
      </c>
      <c r="G4535" t="s">
        <v>470</v>
      </c>
      <c r="H4535">
        <v>1</v>
      </c>
      <c r="I4535">
        <v>880.15</v>
      </c>
      <c r="J4535">
        <v>0.05</v>
      </c>
      <c r="K4535">
        <v>836.14</v>
      </c>
      <c r="L4535">
        <v>237.63</v>
      </c>
      <c r="M4535">
        <f t="shared" si="212"/>
        <v>836.14249999999993</v>
      </c>
      <c r="N4535" t="str">
        <f t="shared" si="210"/>
        <v>Q4</v>
      </c>
      <c r="O4535" s="2">
        <f t="shared" si="211"/>
        <v>28.419881837969719</v>
      </c>
      <c r="P4535" t="str">
        <f>VLOOKUP(retail_sales_2023!C4535,customers!A:J,5,)</f>
        <v>Amritsar</v>
      </c>
      <c r="Q4535" t="str">
        <f>VLOOKUP(C4535,customers!A:J,10,0)</f>
        <v>Premium</v>
      </c>
    </row>
    <row r="4536" spans="1:17" x14ac:dyDescent="0.3">
      <c r="A4536" t="s">
        <v>5627</v>
      </c>
      <c r="B4536" s="1">
        <v>45045</v>
      </c>
      <c r="C4536" t="s">
        <v>1265</v>
      </c>
      <c r="D4536" t="s">
        <v>1266</v>
      </c>
      <c r="E4536" t="s">
        <v>15</v>
      </c>
      <c r="F4536" t="s">
        <v>52</v>
      </c>
      <c r="G4536" t="s">
        <v>133</v>
      </c>
      <c r="H4536">
        <v>1</v>
      </c>
      <c r="I4536">
        <v>510.53</v>
      </c>
      <c r="J4536">
        <v>0.2</v>
      </c>
      <c r="K4536">
        <v>408.42</v>
      </c>
      <c r="L4536">
        <v>28.86</v>
      </c>
      <c r="M4536">
        <f t="shared" si="212"/>
        <v>408.42399999999998</v>
      </c>
      <c r="N4536" t="str">
        <f t="shared" si="210"/>
        <v>Q2</v>
      </c>
      <c r="O4536" s="2">
        <f t="shared" si="211"/>
        <v>7.0662553254003226</v>
      </c>
      <c r="P4536" t="str">
        <f>VLOOKUP(retail_sales_2023!C4536,customers!A:J,5,)</f>
        <v>Coimbatore</v>
      </c>
      <c r="Q4536" t="str">
        <f>VLOOKUP(C4536,customers!A:J,10,0)</f>
        <v>Premium</v>
      </c>
    </row>
    <row r="4537" spans="1:17" x14ac:dyDescent="0.3">
      <c r="A4537" t="s">
        <v>5628</v>
      </c>
      <c r="B4537" s="1">
        <v>45058</v>
      </c>
      <c r="C4537" t="s">
        <v>1727</v>
      </c>
      <c r="D4537" t="s">
        <v>3505</v>
      </c>
      <c r="E4537" t="s">
        <v>21</v>
      </c>
      <c r="F4537" t="s">
        <v>38</v>
      </c>
      <c r="G4537" t="s">
        <v>684</v>
      </c>
      <c r="H4537">
        <v>5</v>
      </c>
      <c r="I4537">
        <v>2355.4499999999998</v>
      </c>
      <c r="J4537">
        <v>0.15</v>
      </c>
      <c r="K4537">
        <v>10010.66</v>
      </c>
      <c r="L4537">
        <v>2554.27</v>
      </c>
      <c r="M4537">
        <f t="shared" si="212"/>
        <v>10010.6625</v>
      </c>
      <c r="N4537" t="str">
        <f t="shared" si="210"/>
        <v>Q2</v>
      </c>
      <c r="O4537" s="2">
        <f t="shared" si="211"/>
        <v>25.515500476492058</v>
      </c>
      <c r="P4537" t="str">
        <f>VLOOKUP(retail_sales_2023!C4537,customers!A:J,5,)</f>
        <v>Kolkata</v>
      </c>
      <c r="Q4537" t="str">
        <f>VLOOKUP(C4537,customers!A:J,10,0)</f>
        <v>Regular</v>
      </c>
    </row>
    <row r="4538" spans="1:17" x14ac:dyDescent="0.3">
      <c r="A4538" t="s">
        <v>5629</v>
      </c>
      <c r="B4538" s="1">
        <v>45109</v>
      </c>
      <c r="C4538" t="s">
        <v>601</v>
      </c>
      <c r="D4538" t="s">
        <v>602</v>
      </c>
      <c r="E4538" t="s">
        <v>15</v>
      </c>
      <c r="F4538" t="s">
        <v>43</v>
      </c>
      <c r="G4538" t="s">
        <v>110</v>
      </c>
      <c r="H4538">
        <v>3</v>
      </c>
      <c r="I4538">
        <v>55017.37</v>
      </c>
      <c r="J4538">
        <v>0</v>
      </c>
      <c r="K4538">
        <v>165052.10999999999</v>
      </c>
      <c r="L4538">
        <v>23477.74</v>
      </c>
      <c r="M4538">
        <f t="shared" si="212"/>
        <v>165052.11000000002</v>
      </c>
      <c r="N4538" t="str">
        <f t="shared" si="210"/>
        <v>Q3</v>
      </c>
      <c r="O4538" s="2">
        <f t="shared" si="211"/>
        <v>14.224440996240522</v>
      </c>
      <c r="P4538" t="str">
        <f>VLOOKUP(retail_sales_2023!C4538,customers!A:J,5,)</f>
        <v>Bengaluru</v>
      </c>
      <c r="Q4538" t="str">
        <f>VLOOKUP(C4538,customers!A:J,10,0)</f>
        <v>Regular</v>
      </c>
    </row>
    <row r="4539" spans="1:17" x14ac:dyDescent="0.3">
      <c r="A4539" t="s">
        <v>5630</v>
      </c>
      <c r="B4539" s="1">
        <v>45060</v>
      </c>
      <c r="C4539" t="s">
        <v>670</v>
      </c>
      <c r="D4539" t="s">
        <v>671</v>
      </c>
      <c r="E4539" t="s">
        <v>27</v>
      </c>
      <c r="F4539" t="s">
        <v>38</v>
      </c>
      <c r="G4539" t="s">
        <v>65</v>
      </c>
      <c r="H4539">
        <v>4</v>
      </c>
      <c r="I4539">
        <v>3544.45</v>
      </c>
      <c r="J4539">
        <v>0</v>
      </c>
      <c r="K4539">
        <v>14177.8</v>
      </c>
      <c r="L4539">
        <v>2810.36</v>
      </c>
      <c r="M4539">
        <f t="shared" si="212"/>
        <v>14177.8</v>
      </c>
      <c r="N4539" t="str">
        <f t="shared" si="210"/>
        <v>Q2</v>
      </c>
      <c r="O4539" s="2">
        <f t="shared" si="211"/>
        <v>19.822257331885062</v>
      </c>
      <c r="P4539" t="str">
        <f>VLOOKUP(retail_sales_2023!C4539,customers!A:J,5,)</f>
        <v>Amritsar</v>
      </c>
      <c r="Q4539" t="str">
        <f>VLOOKUP(C4539,customers!A:J,10,0)</f>
        <v>Premium</v>
      </c>
    </row>
    <row r="4540" spans="1:17" x14ac:dyDescent="0.3">
      <c r="A4540" t="s">
        <v>5631</v>
      </c>
      <c r="B4540" s="1">
        <v>45009</v>
      </c>
      <c r="C4540" t="s">
        <v>2136</v>
      </c>
      <c r="D4540" t="s">
        <v>2137</v>
      </c>
      <c r="E4540" t="s">
        <v>27</v>
      </c>
      <c r="F4540" t="s">
        <v>43</v>
      </c>
      <c r="G4540" t="s">
        <v>282</v>
      </c>
      <c r="H4540">
        <v>5</v>
      </c>
      <c r="I4540">
        <v>52949.59</v>
      </c>
      <c r="J4540">
        <v>0.05</v>
      </c>
      <c r="K4540">
        <v>251510.55</v>
      </c>
      <c r="L4540">
        <v>25632.34</v>
      </c>
      <c r="M4540">
        <f t="shared" si="212"/>
        <v>251510.55249999993</v>
      </c>
      <c r="N4540" t="str">
        <f t="shared" si="210"/>
        <v>Q1</v>
      </c>
      <c r="O4540" s="2">
        <f t="shared" si="211"/>
        <v>10.191357778033566</v>
      </c>
      <c r="P4540" t="str">
        <f>VLOOKUP(retail_sales_2023!C4540,customers!A:J,5,)</f>
        <v>Chandigarh</v>
      </c>
      <c r="Q4540" t="str">
        <f>VLOOKUP(C4540,customers!A:J,10,0)</f>
        <v>Premium</v>
      </c>
    </row>
    <row r="4541" spans="1:17" x14ac:dyDescent="0.3">
      <c r="A4541" t="s">
        <v>5632</v>
      </c>
      <c r="B4541" s="1">
        <v>45202</v>
      </c>
      <c r="C4541" t="s">
        <v>999</v>
      </c>
      <c r="D4541" t="s">
        <v>1000</v>
      </c>
      <c r="E4541" t="s">
        <v>33</v>
      </c>
      <c r="F4541" t="s">
        <v>52</v>
      </c>
      <c r="G4541" t="s">
        <v>169</v>
      </c>
      <c r="H4541">
        <v>8</v>
      </c>
      <c r="I4541">
        <v>319.02999999999997</v>
      </c>
      <c r="J4541">
        <v>0.05</v>
      </c>
      <c r="K4541">
        <v>2424.63</v>
      </c>
      <c r="L4541">
        <v>250.79</v>
      </c>
      <c r="M4541">
        <f t="shared" si="212"/>
        <v>2424.6279999999997</v>
      </c>
      <c r="N4541" t="str">
        <f t="shared" si="210"/>
        <v>Q4</v>
      </c>
      <c r="O4541" s="2">
        <f t="shared" si="211"/>
        <v>10.343433843514267</v>
      </c>
      <c r="P4541" t="str">
        <f>VLOOKUP(retail_sales_2023!C4541,customers!A:J,5,)</f>
        <v>Surat</v>
      </c>
      <c r="Q4541" t="str">
        <f>VLOOKUP(C4541,customers!A:J,10,0)</f>
        <v>Premium</v>
      </c>
    </row>
    <row r="4542" spans="1:17" x14ac:dyDescent="0.3">
      <c r="A4542" t="s">
        <v>5633</v>
      </c>
      <c r="B4542" s="1">
        <v>45281</v>
      </c>
      <c r="C4542" t="s">
        <v>2136</v>
      </c>
      <c r="D4542" t="s">
        <v>2137</v>
      </c>
      <c r="E4542" t="s">
        <v>27</v>
      </c>
      <c r="F4542" t="s">
        <v>81</v>
      </c>
      <c r="G4542" t="s">
        <v>101</v>
      </c>
      <c r="H4542">
        <v>2</v>
      </c>
      <c r="I4542">
        <v>2536</v>
      </c>
      <c r="J4542">
        <v>0</v>
      </c>
      <c r="K4542">
        <v>5072</v>
      </c>
      <c r="L4542">
        <v>1639.39</v>
      </c>
      <c r="M4542">
        <f t="shared" si="212"/>
        <v>5072</v>
      </c>
      <c r="N4542" t="str">
        <f t="shared" si="210"/>
        <v>Q4</v>
      </c>
      <c r="O4542" s="2">
        <f t="shared" si="211"/>
        <v>32.322358044164041</v>
      </c>
      <c r="P4542" t="str">
        <f>VLOOKUP(retail_sales_2023!C4542,customers!A:J,5,)</f>
        <v>Chandigarh</v>
      </c>
      <c r="Q4542" t="str">
        <f>VLOOKUP(C4542,customers!A:J,10,0)</f>
        <v>Premium</v>
      </c>
    </row>
    <row r="4543" spans="1:17" x14ac:dyDescent="0.3">
      <c r="A4543" t="s">
        <v>5634</v>
      </c>
      <c r="B4543" s="1">
        <v>45261</v>
      </c>
      <c r="C4543" t="s">
        <v>2566</v>
      </c>
      <c r="D4543" t="s">
        <v>2567</v>
      </c>
      <c r="E4543" t="s">
        <v>15</v>
      </c>
      <c r="F4543" t="s">
        <v>81</v>
      </c>
      <c r="G4543" t="s">
        <v>101</v>
      </c>
      <c r="H4543">
        <v>3</v>
      </c>
      <c r="I4543">
        <v>2785.96</v>
      </c>
      <c r="J4543">
        <v>0</v>
      </c>
      <c r="K4543">
        <v>8357.8799999999992</v>
      </c>
      <c r="L4543">
        <v>2401.88</v>
      </c>
      <c r="M4543">
        <f t="shared" si="212"/>
        <v>8357.880000000001</v>
      </c>
      <c r="N4543" t="str">
        <f t="shared" si="210"/>
        <v>Q4</v>
      </c>
      <c r="O4543" s="2">
        <f t="shared" si="211"/>
        <v>28.737909613442646</v>
      </c>
      <c r="P4543" t="str">
        <f>VLOOKUP(retail_sales_2023!C4543,customers!A:J,5,)</f>
        <v>Bengaluru</v>
      </c>
      <c r="Q4543" t="str">
        <f>VLOOKUP(C4543,customers!A:J,10,0)</f>
        <v>Premium</v>
      </c>
    </row>
    <row r="4544" spans="1:17" x14ac:dyDescent="0.3">
      <c r="A4544" t="s">
        <v>5635</v>
      </c>
      <c r="B4544" s="1">
        <v>44930</v>
      </c>
      <c r="C4544" t="s">
        <v>1789</v>
      </c>
      <c r="D4544" t="s">
        <v>1790</v>
      </c>
      <c r="E4544" t="s">
        <v>33</v>
      </c>
      <c r="F4544" t="s">
        <v>52</v>
      </c>
      <c r="G4544" t="s">
        <v>53</v>
      </c>
      <c r="H4544">
        <v>5</v>
      </c>
      <c r="I4544">
        <v>282.66000000000003</v>
      </c>
      <c r="J4544">
        <v>0.15</v>
      </c>
      <c r="K4544">
        <v>1201.31</v>
      </c>
      <c r="L4544">
        <v>103.24</v>
      </c>
      <c r="M4544">
        <f t="shared" si="212"/>
        <v>1201.3050000000001</v>
      </c>
      <c r="N4544" t="str">
        <f t="shared" si="210"/>
        <v>Q1</v>
      </c>
      <c r="O4544" s="2">
        <f t="shared" si="211"/>
        <v>8.5939516028335738</v>
      </c>
      <c r="P4544" t="str">
        <f>VLOOKUP(retail_sales_2023!C4544,customers!A:J,5,)</f>
        <v>Surat</v>
      </c>
      <c r="Q4544" t="str">
        <f>VLOOKUP(C4544,customers!A:J,10,0)</f>
        <v>Occasional</v>
      </c>
    </row>
    <row r="4545" spans="1:17" x14ac:dyDescent="0.3">
      <c r="A4545" t="s">
        <v>5636</v>
      </c>
      <c r="B4545" s="1">
        <v>45227</v>
      </c>
      <c r="C4545" t="s">
        <v>1651</v>
      </c>
      <c r="D4545" t="s">
        <v>1652</v>
      </c>
      <c r="E4545" t="s">
        <v>33</v>
      </c>
      <c r="F4545" t="s">
        <v>28</v>
      </c>
      <c r="G4545" t="s">
        <v>97</v>
      </c>
      <c r="H4545">
        <v>3</v>
      </c>
      <c r="I4545">
        <v>7756.6</v>
      </c>
      <c r="J4545">
        <v>0.25</v>
      </c>
      <c r="K4545">
        <v>17452.349999999999</v>
      </c>
      <c r="L4545">
        <v>4607.3999999999996</v>
      </c>
      <c r="M4545">
        <f t="shared" si="212"/>
        <v>17452.350000000002</v>
      </c>
      <c r="N4545" t="str">
        <f t="shared" si="210"/>
        <v>Q4</v>
      </c>
      <c r="O4545" s="2">
        <f t="shared" si="211"/>
        <v>26.399883110297466</v>
      </c>
      <c r="P4545" t="str">
        <f>VLOOKUP(retail_sales_2023!C4545,customers!A:J,5,)</f>
        <v>Surat</v>
      </c>
      <c r="Q4545" t="str">
        <f>VLOOKUP(C4545,customers!A:J,10,0)</f>
        <v>Premium</v>
      </c>
    </row>
    <row r="4546" spans="1:17" x14ac:dyDescent="0.3">
      <c r="A4546" t="s">
        <v>5637</v>
      </c>
      <c r="B4546" s="1">
        <v>45114</v>
      </c>
      <c r="C4546" t="s">
        <v>983</v>
      </c>
      <c r="D4546" t="s">
        <v>984</v>
      </c>
      <c r="E4546" t="s">
        <v>21</v>
      </c>
      <c r="F4546" t="s">
        <v>52</v>
      </c>
      <c r="G4546" t="s">
        <v>117</v>
      </c>
      <c r="H4546">
        <v>5</v>
      </c>
      <c r="I4546">
        <v>483.81</v>
      </c>
      <c r="J4546">
        <v>0.15</v>
      </c>
      <c r="K4546">
        <v>2056.19</v>
      </c>
      <c r="L4546">
        <v>189.84</v>
      </c>
      <c r="M4546">
        <f t="shared" si="212"/>
        <v>2056.1925000000001</v>
      </c>
      <c r="N4546" t="str">
        <f t="shared" si="210"/>
        <v>Q3</v>
      </c>
      <c r="O4546" s="2">
        <f t="shared" si="211"/>
        <v>9.2326098269128831</v>
      </c>
      <c r="P4546" t="str">
        <f>VLOOKUP(retail_sales_2023!C4546,customers!A:J,5,)</f>
        <v>Patna</v>
      </c>
      <c r="Q4546" t="str">
        <f>VLOOKUP(C4546,customers!A:J,10,0)</f>
        <v>Premium</v>
      </c>
    </row>
    <row r="4547" spans="1:17" x14ac:dyDescent="0.3">
      <c r="A4547" t="s">
        <v>5638</v>
      </c>
      <c r="B4547" s="1">
        <v>44999</v>
      </c>
      <c r="C4547" t="s">
        <v>3538</v>
      </c>
      <c r="D4547" t="s">
        <v>3539</v>
      </c>
      <c r="E4547" t="s">
        <v>27</v>
      </c>
      <c r="F4547" t="s">
        <v>52</v>
      </c>
      <c r="G4547" t="s">
        <v>200</v>
      </c>
      <c r="H4547">
        <v>9</v>
      </c>
      <c r="I4547">
        <v>517.25</v>
      </c>
      <c r="J4547">
        <v>0</v>
      </c>
      <c r="K4547">
        <v>4655.25</v>
      </c>
      <c r="L4547">
        <v>478.23</v>
      </c>
      <c r="M4547">
        <f t="shared" si="212"/>
        <v>4655.25</v>
      </c>
      <c r="N4547" t="str">
        <f t="shared" ref="N4547:N4610" si="213">"Q"&amp;ROUNDUP(MONTH(B4547)/3,0)</f>
        <v>Q1</v>
      </c>
      <c r="O4547" s="2">
        <f t="shared" ref="O4547:O4610" si="214">(L4547/K4547)*100</f>
        <v>10.27291767359433</v>
      </c>
      <c r="P4547" t="str">
        <f>VLOOKUP(retail_sales_2023!C4547,customers!A:J,5,)</f>
        <v>Jaipur</v>
      </c>
      <c r="Q4547" t="str">
        <f>VLOOKUP(C4547,customers!A:J,10,0)</f>
        <v>Premium</v>
      </c>
    </row>
    <row r="4548" spans="1:17" x14ac:dyDescent="0.3">
      <c r="A4548" t="s">
        <v>5639</v>
      </c>
      <c r="B4548" s="1">
        <v>45017</v>
      </c>
      <c r="C4548" t="s">
        <v>716</v>
      </c>
      <c r="D4548" t="s">
        <v>717</v>
      </c>
      <c r="E4548" t="s">
        <v>33</v>
      </c>
      <c r="F4548" t="s">
        <v>52</v>
      </c>
      <c r="G4548" t="s">
        <v>937</v>
      </c>
      <c r="H4548">
        <v>2</v>
      </c>
      <c r="I4548">
        <v>395.89</v>
      </c>
      <c r="J4548">
        <v>0</v>
      </c>
      <c r="K4548">
        <v>791.78</v>
      </c>
      <c r="L4548">
        <v>48.47</v>
      </c>
      <c r="M4548">
        <f t="shared" si="212"/>
        <v>791.78</v>
      </c>
      <c r="N4548" t="str">
        <f t="shared" si="213"/>
        <v>Q2</v>
      </c>
      <c r="O4548" s="2">
        <f t="shared" si="214"/>
        <v>6.1216499532698476</v>
      </c>
      <c r="P4548" t="str">
        <f>VLOOKUP(retail_sales_2023!C4548,customers!A:J,5,)</f>
        <v>Ahmedabad</v>
      </c>
      <c r="Q4548" t="str">
        <f>VLOOKUP(C4548,customers!A:J,10,0)</f>
        <v>Premium</v>
      </c>
    </row>
    <row r="4549" spans="1:17" x14ac:dyDescent="0.3">
      <c r="A4549" t="s">
        <v>5640</v>
      </c>
      <c r="B4549" s="1">
        <v>44964</v>
      </c>
      <c r="C4549" t="s">
        <v>1827</v>
      </c>
      <c r="D4549" t="s">
        <v>1828</v>
      </c>
      <c r="E4549" t="s">
        <v>33</v>
      </c>
      <c r="F4549" t="s">
        <v>52</v>
      </c>
      <c r="G4549" t="s">
        <v>117</v>
      </c>
      <c r="H4549">
        <v>3</v>
      </c>
      <c r="I4549">
        <v>191.08</v>
      </c>
      <c r="J4549">
        <v>0.05</v>
      </c>
      <c r="K4549">
        <v>544.58000000000004</v>
      </c>
      <c r="L4549">
        <v>37.28</v>
      </c>
      <c r="M4549">
        <f t="shared" ref="M4549:M4612" si="215">H4549*I4549*(1-J4549)</f>
        <v>544.57799999999997</v>
      </c>
      <c r="N4549" t="str">
        <f t="shared" si="213"/>
        <v>Q1</v>
      </c>
      <c r="O4549" s="2">
        <f t="shared" si="214"/>
        <v>6.8456425134966388</v>
      </c>
      <c r="P4549" t="str">
        <f>VLOOKUP(retail_sales_2023!C4549,customers!A:J,5,)</f>
        <v>Mumbai</v>
      </c>
      <c r="Q4549" t="str">
        <f>VLOOKUP(C4549,customers!A:J,10,0)</f>
        <v>Regular</v>
      </c>
    </row>
    <row r="4550" spans="1:17" x14ac:dyDescent="0.3">
      <c r="A4550" t="s">
        <v>5641</v>
      </c>
      <c r="B4550" s="1">
        <v>44999</v>
      </c>
      <c r="C4550" t="s">
        <v>409</v>
      </c>
      <c r="D4550" t="s">
        <v>410</v>
      </c>
      <c r="E4550" t="s">
        <v>21</v>
      </c>
      <c r="F4550" t="s">
        <v>81</v>
      </c>
      <c r="G4550" t="s">
        <v>101</v>
      </c>
      <c r="H4550">
        <v>4</v>
      </c>
      <c r="I4550">
        <v>2577.39</v>
      </c>
      <c r="J4550">
        <v>0.05</v>
      </c>
      <c r="K4550">
        <v>9794.08</v>
      </c>
      <c r="L4550">
        <v>2316.11</v>
      </c>
      <c r="M4550">
        <f t="shared" si="215"/>
        <v>9794.0819999999985</v>
      </c>
      <c r="N4550" t="str">
        <f t="shared" si="213"/>
        <v>Q1</v>
      </c>
      <c r="O4550" s="2">
        <f t="shared" si="214"/>
        <v>23.648060869423162</v>
      </c>
      <c r="P4550" t="str">
        <f>VLOOKUP(retail_sales_2023!C4550,customers!A:J,5,)</f>
        <v>Patna</v>
      </c>
      <c r="Q4550" t="str">
        <f>VLOOKUP(C4550,customers!A:J,10,0)</f>
        <v>Regular</v>
      </c>
    </row>
    <row r="4551" spans="1:17" x14ac:dyDescent="0.3">
      <c r="A4551" t="s">
        <v>5642</v>
      </c>
      <c r="B4551" s="1">
        <v>45257</v>
      </c>
      <c r="C4551" t="s">
        <v>3538</v>
      </c>
      <c r="D4551" t="s">
        <v>3539</v>
      </c>
      <c r="E4551" t="s">
        <v>27</v>
      </c>
      <c r="F4551" t="s">
        <v>52</v>
      </c>
      <c r="G4551" t="s">
        <v>117</v>
      </c>
      <c r="H4551">
        <v>2</v>
      </c>
      <c r="I4551">
        <v>76.13</v>
      </c>
      <c r="J4551">
        <v>0</v>
      </c>
      <c r="K4551">
        <v>152.26</v>
      </c>
      <c r="L4551">
        <v>9.4700000000000006</v>
      </c>
      <c r="M4551">
        <f t="shared" si="215"/>
        <v>152.26</v>
      </c>
      <c r="N4551" t="str">
        <f t="shared" si="213"/>
        <v>Q4</v>
      </c>
      <c r="O4551" s="2">
        <f t="shared" si="214"/>
        <v>6.2196243268094058</v>
      </c>
      <c r="P4551" t="str">
        <f>VLOOKUP(retail_sales_2023!C4551,customers!A:J,5,)</f>
        <v>Jaipur</v>
      </c>
      <c r="Q4551" t="str">
        <f>VLOOKUP(C4551,customers!A:J,10,0)</f>
        <v>Premium</v>
      </c>
    </row>
    <row r="4552" spans="1:17" x14ac:dyDescent="0.3">
      <c r="A4552" t="s">
        <v>5643</v>
      </c>
      <c r="B4552" s="1">
        <v>44973</v>
      </c>
      <c r="C4552" t="s">
        <v>674</v>
      </c>
      <c r="D4552" t="s">
        <v>675</v>
      </c>
      <c r="E4552" t="s">
        <v>27</v>
      </c>
      <c r="F4552" t="s">
        <v>38</v>
      </c>
      <c r="G4552" t="s">
        <v>39</v>
      </c>
      <c r="H4552">
        <v>2</v>
      </c>
      <c r="I4552">
        <v>1135.27</v>
      </c>
      <c r="J4552">
        <v>0.1</v>
      </c>
      <c r="K4552">
        <v>2043.49</v>
      </c>
      <c r="L4552">
        <v>510.15</v>
      </c>
      <c r="M4552">
        <f t="shared" si="215"/>
        <v>2043.4860000000001</v>
      </c>
      <c r="N4552" t="str">
        <f t="shared" si="213"/>
        <v>Q1</v>
      </c>
      <c r="O4552" s="2">
        <f t="shared" si="214"/>
        <v>24.964643820131244</v>
      </c>
      <c r="P4552" t="str">
        <f>VLOOKUP(retail_sales_2023!C4552,customers!A:J,5,)</f>
        <v>Jaipur</v>
      </c>
      <c r="Q4552" t="str">
        <f>VLOOKUP(C4552,customers!A:J,10,0)</f>
        <v>Premium</v>
      </c>
    </row>
    <row r="4553" spans="1:17" x14ac:dyDescent="0.3">
      <c r="A4553" t="s">
        <v>5644</v>
      </c>
      <c r="B4553" s="1">
        <v>45155</v>
      </c>
      <c r="C4553" t="s">
        <v>883</v>
      </c>
      <c r="D4553" t="s">
        <v>884</v>
      </c>
      <c r="E4553" t="s">
        <v>21</v>
      </c>
      <c r="F4553" t="s">
        <v>43</v>
      </c>
      <c r="G4553" t="s">
        <v>154</v>
      </c>
      <c r="H4553">
        <v>4</v>
      </c>
      <c r="I4553">
        <v>22282.67</v>
      </c>
      <c r="J4553">
        <v>0</v>
      </c>
      <c r="K4553">
        <v>89130.68</v>
      </c>
      <c r="L4553">
        <v>13490.12</v>
      </c>
      <c r="M4553">
        <f t="shared" si="215"/>
        <v>89130.68</v>
      </c>
      <c r="N4553" t="str">
        <f t="shared" si="213"/>
        <v>Q3</v>
      </c>
      <c r="O4553" s="2">
        <f t="shared" si="214"/>
        <v>15.135214945067176</v>
      </c>
      <c r="P4553" t="str">
        <f>VLOOKUP(retail_sales_2023!C4553,customers!A:J,5,)</f>
        <v>Bhubaneswar</v>
      </c>
      <c r="Q4553" t="str">
        <f>VLOOKUP(C4553,customers!A:J,10,0)</f>
        <v>Regular</v>
      </c>
    </row>
    <row r="4554" spans="1:17" x14ac:dyDescent="0.3">
      <c r="A4554" t="s">
        <v>5645</v>
      </c>
      <c r="B4554" s="1">
        <v>45093</v>
      </c>
      <c r="C4554" t="s">
        <v>1767</v>
      </c>
      <c r="D4554" t="s">
        <v>1768</v>
      </c>
      <c r="E4554" t="s">
        <v>27</v>
      </c>
      <c r="F4554" t="s">
        <v>22</v>
      </c>
      <c r="G4554" t="s">
        <v>146</v>
      </c>
      <c r="H4554">
        <v>3</v>
      </c>
      <c r="I4554">
        <v>18855.64</v>
      </c>
      <c r="J4554">
        <v>0.2</v>
      </c>
      <c r="K4554">
        <v>45253.54</v>
      </c>
      <c r="L4554">
        <v>9444.9</v>
      </c>
      <c r="M4554">
        <f t="shared" si="215"/>
        <v>45253.536</v>
      </c>
      <c r="N4554" t="str">
        <f t="shared" si="213"/>
        <v>Q2</v>
      </c>
      <c r="O4554" s="2">
        <f t="shared" si="214"/>
        <v>20.871074395505854</v>
      </c>
      <c r="P4554" t="str">
        <f>VLOOKUP(retail_sales_2023!C4554,customers!A:J,5,)</f>
        <v>Amritsar</v>
      </c>
      <c r="Q4554" t="str">
        <f>VLOOKUP(C4554,customers!A:J,10,0)</f>
        <v>Premium</v>
      </c>
    </row>
    <row r="4555" spans="1:17" x14ac:dyDescent="0.3">
      <c r="A4555" t="s">
        <v>5646</v>
      </c>
      <c r="B4555" s="1">
        <v>45222</v>
      </c>
      <c r="C4555" t="s">
        <v>1361</v>
      </c>
      <c r="D4555" t="s">
        <v>1362</v>
      </c>
      <c r="E4555" t="s">
        <v>21</v>
      </c>
      <c r="F4555" t="s">
        <v>52</v>
      </c>
      <c r="G4555" t="s">
        <v>117</v>
      </c>
      <c r="H4555">
        <v>1</v>
      </c>
      <c r="I4555">
        <v>742.63</v>
      </c>
      <c r="J4555">
        <v>0.2</v>
      </c>
      <c r="K4555">
        <v>594.1</v>
      </c>
      <c r="L4555">
        <v>40.29</v>
      </c>
      <c r="M4555">
        <f t="shared" si="215"/>
        <v>594.10400000000004</v>
      </c>
      <c r="N4555" t="str">
        <f t="shared" si="213"/>
        <v>Q4</v>
      </c>
      <c r="O4555" s="2">
        <f t="shared" si="214"/>
        <v>6.7816865847500418</v>
      </c>
      <c r="P4555" t="str">
        <f>VLOOKUP(retail_sales_2023!C4555,customers!A:J,5,)</f>
        <v>Guwahati</v>
      </c>
      <c r="Q4555" t="str">
        <f>VLOOKUP(C4555,customers!A:J,10,0)</f>
        <v>Premium</v>
      </c>
    </row>
    <row r="4556" spans="1:17" x14ac:dyDescent="0.3">
      <c r="A4556" t="s">
        <v>5647</v>
      </c>
      <c r="B4556" s="1">
        <v>45112</v>
      </c>
      <c r="C4556" t="s">
        <v>2508</v>
      </c>
      <c r="D4556" t="s">
        <v>2509</v>
      </c>
      <c r="E4556" t="s">
        <v>33</v>
      </c>
      <c r="F4556" t="s">
        <v>52</v>
      </c>
      <c r="G4556" t="s">
        <v>117</v>
      </c>
      <c r="H4556">
        <v>6</v>
      </c>
      <c r="I4556">
        <v>570.08000000000004</v>
      </c>
      <c r="J4556">
        <v>0.1</v>
      </c>
      <c r="K4556">
        <v>3078.43</v>
      </c>
      <c r="L4556">
        <v>293.60000000000002</v>
      </c>
      <c r="M4556">
        <f t="shared" si="215"/>
        <v>3078.4320000000007</v>
      </c>
      <c r="N4556" t="str">
        <f t="shared" si="213"/>
        <v>Q3</v>
      </c>
      <c r="O4556" s="2">
        <f t="shared" si="214"/>
        <v>9.5373290930766679</v>
      </c>
      <c r="P4556" t="str">
        <f>VLOOKUP(retail_sales_2023!C4556,customers!A:J,5,)</f>
        <v>Ahmedabad</v>
      </c>
      <c r="Q4556" t="str">
        <f>VLOOKUP(C4556,customers!A:J,10,0)</f>
        <v>Premium</v>
      </c>
    </row>
    <row r="4557" spans="1:17" x14ac:dyDescent="0.3">
      <c r="A4557" t="s">
        <v>5648</v>
      </c>
      <c r="B4557" s="1">
        <v>44976</v>
      </c>
      <c r="C4557" t="s">
        <v>278</v>
      </c>
      <c r="D4557" t="s">
        <v>279</v>
      </c>
      <c r="E4557" t="s">
        <v>33</v>
      </c>
      <c r="F4557" t="s">
        <v>16</v>
      </c>
      <c r="G4557" t="s">
        <v>356</v>
      </c>
      <c r="H4557">
        <v>1</v>
      </c>
      <c r="I4557">
        <v>888.61</v>
      </c>
      <c r="J4557">
        <v>0</v>
      </c>
      <c r="K4557">
        <v>888.61</v>
      </c>
      <c r="L4557">
        <v>322.47000000000003</v>
      </c>
      <c r="M4557">
        <f t="shared" si="215"/>
        <v>888.61</v>
      </c>
      <c r="N4557" t="str">
        <f t="shared" si="213"/>
        <v>Q1</v>
      </c>
      <c r="O4557" s="2">
        <f t="shared" si="214"/>
        <v>36.289260755562061</v>
      </c>
      <c r="P4557" t="str">
        <f>VLOOKUP(retail_sales_2023!C4557,customers!A:J,5,)</f>
        <v>Pune</v>
      </c>
      <c r="Q4557" t="str">
        <f>VLOOKUP(C4557,customers!A:J,10,0)</f>
        <v>Premium</v>
      </c>
    </row>
    <row r="4558" spans="1:17" x14ac:dyDescent="0.3">
      <c r="A4558" t="s">
        <v>5649</v>
      </c>
      <c r="B4558" s="1">
        <v>44931</v>
      </c>
      <c r="C4558" t="s">
        <v>472</v>
      </c>
      <c r="D4558" t="s">
        <v>473</v>
      </c>
      <c r="E4558" t="s">
        <v>21</v>
      </c>
      <c r="F4558" t="s">
        <v>81</v>
      </c>
      <c r="G4558" t="s">
        <v>82</v>
      </c>
      <c r="H4558">
        <v>1</v>
      </c>
      <c r="I4558">
        <v>3806.36</v>
      </c>
      <c r="J4558">
        <v>0</v>
      </c>
      <c r="K4558">
        <v>3806.36</v>
      </c>
      <c r="L4558">
        <v>1278.05</v>
      </c>
      <c r="M4558">
        <f t="shared" si="215"/>
        <v>3806.36</v>
      </c>
      <c r="N4558" t="str">
        <f t="shared" si="213"/>
        <v>Q1</v>
      </c>
      <c r="O4558" s="2">
        <f t="shared" si="214"/>
        <v>33.576697947645521</v>
      </c>
      <c r="P4558" t="str">
        <f>VLOOKUP(retail_sales_2023!C4558,customers!A:J,5,)</f>
        <v>Kolkata</v>
      </c>
      <c r="Q4558" t="str">
        <f>VLOOKUP(C4558,customers!A:J,10,0)</f>
        <v>Occasional</v>
      </c>
    </row>
    <row r="4559" spans="1:17" x14ac:dyDescent="0.3">
      <c r="A4559" t="s">
        <v>5650</v>
      </c>
      <c r="B4559" s="1">
        <v>45116</v>
      </c>
      <c r="C4559" t="s">
        <v>1255</v>
      </c>
      <c r="D4559" t="s">
        <v>1256</v>
      </c>
      <c r="E4559" t="s">
        <v>27</v>
      </c>
      <c r="F4559" t="s">
        <v>38</v>
      </c>
      <c r="G4559" t="s">
        <v>395</v>
      </c>
      <c r="H4559">
        <v>3</v>
      </c>
      <c r="I4559">
        <v>2851.05</v>
      </c>
      <c r="J4559">
        <v>0.1</v>
      </c>
      <c r="K4559">
        <v>7697.84</v>
      </c>
      <c r="L4559">
        <v>2113.41</v>
      </c>
      <c r="M4559">
        <f t="shared" si="215"/>
        <v>7697.8350000000019</v>
      </c>
      <c r="N4559" t="str">
        <f t="shared" si="213"/>
        <v>Q3</v>
      </c>
      <c r="O4559" s="2">
        <f t="shared" si="214"/>
        <v>27.454584662710573</v>
      </c>
      <c r="P4559" t="str">
        <f>VLOOKUP(retail_sales_2023!C4559,customers!A:J,5,)</f>
        <v>Chandigarh</v>
      </c>
      <c r="Q4559" t="str">
        <f>VLOOKUP(C4559,customers!A:J,10,0)</f>
        <v>Regular</v>
      </c>
    </row>
    <row r="4560" spans="1:17" x14ac:dyDescent="0.3">
      <c r="A4560" t="s">
        <v>5651</v>
      </c>
      <c r="B4560" s="1">
        <v>44942</v>
      </c>
      <c r="C4560" t="s">
        <v>670</v>
      </c>
      <c r="D4560" t="s">
        <v>671</v>
      </c>
      <c r="E4560" t="s">
        <v>27</v>
      </c>
      <c r="F4560" t="s">
        <v>81</v>
      </c>
      <c r="G4560" t="s">
        <v>333</v>
      </c>
      <c r="H4560">
        <v>3</v>
      </c>
      <c r="I4560">
        <v>1926.92</v>
      </c>
      <c r="J4560">
        <v>0.25</v>
      </c>
      <c r="K4560">
        <v>4335.57</v>
      </c>
      <c r="L4560">
        <v>1287.1400000000001</v>
      </c>
      <c r="M4560">
        <f t="shared" si="215"/>
        <v>4335.57</v>
      </c>
      <c r="N4560" t="str">
        <f t="shared" si="213"/>
        <v>Q1</v>
      </c>
      <c r="O4560" s="2">
        <f t="shared" si="214"/>
        <v>29.6879072417237</v>
      </c>
      <c r="P4560" t="str">
        <f>VLOOKUP(retail_sales_2023!C4560,customers!A:J,5,)</f>
        <v>Amritsar</v>
      </c>
      <c r="Q4560" t="str">
        <f>VLOOKUP(C4560,customers!A:J,10,0)</f>
        <v>Premium</v>
      </c>
    </row>
    <row r="4561" spans="1:17" x14ac:dyDescent="0.3">
      <c r="A4561" t="s">
        <v>5652</v>
      </c>
      <c r="B4561" s="1">
        <v>45040</v>
      </c>
      <c r="C4561" t="s">
        <v>1131</v>
      </c>
      <c r="D4561" t="s">
        <v>1132</v>
      </c>
      <c r="E4561" t="s">
        <v>33</v>
      </c>
      <c r="F4561" t="s">
        <v>52</v>
      </c>
      <c r="G4561" t="s">
        <v>53</v>
      </c>
      <c r="H4561">
        <v>2</v>
      </c>
      <c r="I4561">
        <v>609.79</v>
      </c>
      <c r="J4561">
        <v>0</v>
      </c>
      <c r="K4561">
        <v>1219.58</v>
      </c>
      <c r="L4561">
        <v>88.14</v>
      </c>
      <c r="M4561">
        <f t="shared" si="215"/>
        <v>1219.58</v>
      </c>
      <c r="N4561" t="str">
        <f t="shared" si="213"/>
        <v>Q2</v>
      </c>
      <c r="O4561" s="2">
        <f t="shared" si="214"/>
        <v>7.2270781744535011</v>
      </c>
      <c r="P4561" t="str">
        <f>VLOOKUP(retail_sales_2023!C4561,customers!A:J,5,)</f>
        <v>Pune</v>
      </c>
      <c r="Q4561" t="str">
        <f>VLOOKUP(C4561,customers!A:J,10,0)</f>
        <v>Premium</v>
      </c>
    </row>
    <row r="4562" spans="1:17" x14ac:dyDescent="0.3">
      <c r="A4562" t="s">
        <v>5653</v>
      </c>
      <c r="B4562" s="1">
        <v>44949</v>
      </c>
      <c r="C4562" t="s">
        <v>1436</v>
      </c>
      <c r="D4562" t="s">
        <v>1437</v>
      </c>
      <c r="E4562" t="s">
        <v>21</v>
      </c>
      <c r="F4562" t="s">
        <v>52</v>
      </c>
      <c r="G4562" t="s">
        <v>117</v>
      </c>
      <c r="H4562">
        <v>4</v>
      </c>
      <c r="I4562">
        <v>394.48</v>
      </c>
      <c r="J4562">
        <v>0.25</v>
      </c>
      <c r="K4562">
        <v>1183.44</v>
      </c>
      <c r="L4562">
        <v>117.89</v>
      </c>
      <c r="M4562">
        <f t="shared" si="215"/>
        <v>1183.44</v>
      </c>
      <c r="N4562" t="str">
        <f t="shared" si="213"/>
        <v>Q1</v>
      </c>
      <c r="O4562" s="2">
        <f t="shared" si="214"/>
        <v>9.9616372608666257</v>
      </c>
      <c r="P4562" t="str">
        <f>VLOOKUP(retail_sales_2023!C4562,customers!A:J,5,)</f>
        <v>Ranchi</v>
      </c>
      <c r="Q4562" t="str">
        <f>VLOOKUP(C4562,customers!A:J,10,0)</f>
        <v>Premium</v>
      </c>
    </row>
    <row r="4563" spans="1:17" x14ac:dyDescent="0.3">
      <c r="A4563" t="s">
        <v>5654</v>
      </c>
      <c r="B4563" s="1">
        <v>45160</v>
      </c>
      <c r="C4563" t="s">
        <v>1028</v>
      </c>
      <c r="D4563" t="s">
        <v>1029</v>
      </c>
      <c r="E4563" t="s">
        <v>21</v>
      </c>
      <c r="F4563" t="s">
        <v>38</v>
      </c>
      <c r="G4563" t="s">
        <v>48</v>
      </c>
      <c r="H4563">
        <v>2</v>
      </c>
      <c r="I4563">
        <v>1240.95</v>
      </c>
      <c r="J4563">
        <v>0.05</v>
      </c>
      <c r="K4563">
        <v>2357.8000000000002</v>
      </c>
      <c r="L4563">
        <v>553.62</v>
      </c>
      <c r="M4563">
        <f t="shared" si="215"/>
        <v>2357.8049999999998</v>
      </c>
      <c r="N4563" t="str">
        <f t="shared" si="213"/>
        <v>Q3</v>
      </c>
      <c r="O4563" s="2">
        <f t="shared" si="214"/>
        <v>23.480363050301126</v>
      </c>
      <c r="P4563" t="str">
        <f>VLOOKUP(retail_sales_2023!C4563,customers!A:J,5,)</f>
        <v>Bhubaneswar</v>
      </c>
      <c r="Q4563" t="str">
        <f>VLOOKUP(C4563,customers!A:J,10,0)</f>
        <v>Regular</v>
      </c>
    </row>
    <row r="4564" spans="1:17" x14ac:dyDescent="0.3">
      <c r="A4564" t="s">
        <v>5655</v>
      </c>
      <c r="B4564" s="1">
        <v>45080</v>
      </c>
      <c r="C4564" t="s">
        <v>1585</v>
      </c>
      <c r="D4564" t="s">
        <v>1586</v>
      </c>
      <c r="E4564" t="s">
        <v>15</v>
      </c>
      <c r="F4564" t="s">
        <v>43</v>
      </c>
      <c r="G4564" t="s">
        <v>154</v>
      </c>
      <c r="H4564">
        <v>4</v>
      </c>
      <c r="I4564">
        <v>75123.13</v>
      </c>
      <c r="J4564">
        <v>0.05</v>
      </c>
      <c r="K4564">
        <v>285467.89</v>
      </c>
      <c r="L4564">
        <v>38603.760000000002</v>
      </c>
      <c r="M4564">
        <f t="shared" si="215"/>
        <v>285467.89400000003</v>
      </c>
      <c r="N4564" t="str">
        <f t="shared" si="213"/>
        <v>Q2</v>
      </c>
      <c r="O4564" s="2">
        <f t="shared" si="214"/>
        <v>13.522978013394079</v>
      </c>
      <c r="P4564" t="str">
        <f>VLOOKUP(retail_sales_2023!C4564,customers!A:J,5,)</f>
        <v>Coimbatore</v>
      </c>
      <c r="Q4564" t="str">
        <f>VLOOKUP(C4564,customers!A:J,10,0)</f>
        <v>Premium</v>
      </c>
    </row>
    <row r="4565" spans="1:17" x14ac:dyDescent="0.3">
      <c r="A4565" t="s">
        <v>5656</v>
      </c>
      <c r="B4565" s="1">
        <v>45250</v>
      </c>
      <c r="C4565" t="s">
        <v>1547</v>
      </c>
      <c r="D4565" t="s">
        <v>1548</v>
      </c>
      <c r="E4565" t="s">
        <v>21</v>
      </c>
      <c r="F4565" t="s">
        <v>28</v>
      </c>
      <c r="G4565" t="s">
        <v>672</v>
      </c>
      <c r="H4565">
        <v>2</v>
      </c>
      <c r="I4565">
        <v>6061.83</v>
      </c>
      <c r="J4565">
        <v>0</v>
      </c>
      <c r="K4565">
        <v>12123.66</v>
      </c>
      <c r="L4565">
        <v>2875.83</v>
      </c>
      <c r="M4565">
        <f t="shared" si="215"/>
        <v>12123.66</v>
      </c>
      <c r="N4565" t="str">
        <f t="shared" si="213"/>
        <v>Q4</v>
      </c>
      <c r="O4565" s="2">
        <f t="shared" si="214"/>
        <v>23.720807083009586</v>
      </c>
      <c r="P4565" t="str">
        <f>VLOOKUP(retail_sales_2023!C4565,customers!A:J,5,)</f>
        <v>Kolkata</v>
      </c>
      <c r="Q4565" t="str">
        <f>VLOOKUP(C4565,customers!A:J,10,0)</f>
        <v>Regular</v>
      </c>
    </row>
    <row r="4566" spans="1:17" x14ac:dyDescent="0.3">
      <c r="A4566" t="s">
        <v>5657</v>
      </c>
      <c r="B4566" s="1">
        <v>45268</v>
      </c>
      <c r="C4566" t="s">
        <v>2187</v>
      </c>
      <c r="D4566" t="s">
        <v>2188</v>
      </c>
      <c r="E4566" t="s">
        <v>21</v>
      </c>
      <c r="F4566" t="s">
        <v>43</v>
      </c>
      <c r="G4566" t="s">
        <v>44</v>
      </c>
      <c r="H4566">
        <v>3</v>
      </c>
      <c r="I4566">
        <v>54794.99</v>
      </c>
      <c r="J4566">
        <v>0.25</v>
      </c>
      <c r="K4566">
        <v>123288.73</v>
      </c>
      <c r="L4566">
        <v>17440.11</v>
      </c>
      <c r="M4566">
        <f t="shared" si="215"/>
        <v>123288.72750000001</v>
      </c>
      <c r="N4566" t="str">
        <f t="shared" si="213"/>
        <v>Q4</v>
      </c>
      <c r="O4566" s="2">
        <f t="shared" si="214"/>
        <v>14.145745519480979</v>
      </c>
      <c r="P4566" t="str">
        <f>VLOOKUP(retail_sales_2023!C4566,customers!A:J,5,)</f>
        <v>Patna</v>
      </c>
      <c r="Q4566" t="str">
        <f>VLOOKUP(C4566,customers!A:J,10,0)</f>
        <v>Premium</v>
      </c>
    </row>
    <row r="4567" spans="1:17" x14ac:dyDescent="0.3">
      <c r="A4567" t="s">
        <v>5658</v>
      </c>
      <c r="B4567" s="1">
        <v>45141</v>
      </c>
      <c r="C4567" t="s">
        <v>327</v>
      </c>
      <c r="D4567" t="s">
        <v>328</v>
      </c>
      <c r="E4567" t="s">
        <v>21</v>
      </c>
      <c r="F4567" t="s">
        <v>28</v>
      </c>
      <c r="G4567" t="s">
        <v>325</v>
      </c>
      <c r="H4567">
        <v>1</v>
      </c>
      <c r="I4567">
        <v>1773.39</v>
      </c>
      <c r="J4567">
        <v>0.15</v>
      </c>
      <c r="K4567">
        <v>1507.38</v>
      </c>
      <c r="L4567">
        <v>378.63</v>
      </c>
      <c r="M4567">
        <f t="shared" si="215"/>
        <v>1507.3815</v>
      </c>
      <c r="N4567" t="str">
        <f t="shared" si="213"/>
        <v>Q3</v>
      </c>
      <c r="O4567" s="2">
        <f t="shared" si="214"/>
        <v>25.118417386458621</v>
      </c>
      <c r="P4567" t="str">
        <f>VLOOKUP(retail_sales_2023!C4567,customers!A:J,5,)</f>
        <v>Bhubaneswar</v>
      </c>
      <c r="Q4567" t="str">
        <f>VLOOKUP(C4567,customers!A:J,10,0)</f>
        <v>Occasional</v>
      </c>
    </row>
    <row r="4568" spans="1:17" x14ac:dyDescent="0.3">
      <c r="A4568" t="s">
        <v>5659</v>
      </c>
      <c r="B4568" s="1">
        <v>45016</v>
      </c>
      <c r="C4568" t="s">
        <v>1841</v>
      </c>
      <c r="D4568" t="s">
        <v>1842</v>
      </c>
      <c r="E4568" t="s">
        <v>33</v>
      </c>
      <c r="F4568" t="s">
        <v>22</v>
      </c>
      <c r="G4568" t="s">
        <v>315</v>
      </c>
      <c r="H4568">
        <v>4</v>
      </c>
      <c r="I4568">
        <v>43197.38</v>
      </c>
      <c r="J4568">
        <v>0.05</v>
      </c>
      <c r="K4568">
        <v>164150.04</v>
      </c>
      <c r="L4568">
        <v>28775.29</v>
      </c>
      <c r="M4568">
        <f t="shared" si="215"/>
        <v>164150.04399999999</v>
      </c>
      <c r="N4568" t="str">
        <f t="shared" si="213"/>
        <v>Q1</v>
      </c>
      <c r="O4568" s="2">
        <f t="shared" si="214"/>
        <v>17.529870842553557</v>
      </c>
      <c r="P4568" t="str">
        <f>VLOOKUP(retail_sales_2023!C4568,customers!A:J,5,)</f>
        <v>Nagpur</v>
      </c>
      <c r="Q4568" t="str">
        <f>VLOOKUP(C4568,customers!A:J,10,0)</f>
        <v>Premium</v>
      </c>
    </row>
    <row r="4569" spans="1:17" x14ac:dyDescent="0.3">
      <c r="A4569" t="s">
        <v>5660</v>
      </c>
      <c r="B4569" s="1">
        <v>45132</v>
      </c>
      <c r="C4569" t="s">
        <v>1857</v>
      </c>
      <c r="D4569" t="s">
        <v>1858</v>
      </c>
      <c r="E4569" t="s">
        <v>33</v>
      </c>
      <c r="F4569" t="s">
        <v>28</v>
      </c>
      <c r="G4569" t="s">
        <v>466</v>
      </c>
      <c r="H4569">
        <v>1</v>
      </c>
      <c r="I4569">
        <v>7279.15</v>
      </c>
      <c r="J4569">
        <v>0</v>
      </c>
      <c r="K4569">
        <v>7279.15</v>
      </c>
      <c r="L4569">
        <v>1739.66</v>
      </c>
      <c r="M4569">
        <f t="shared" si="215"/>
        <v>7279.15</v>
      </c>
      <c r="N4569" t="str">
        <f t="shared" si="213"/>
        <v>Q3</v>
      </c>
      <c r="O4569" s="2">
        <f t="shared" si="214"/>
        <v>23.899219002218668</v>
      </c>
      <c r="P4569" t="str">
        <f>VLOOKUP(retail_sales_2023!C4569,customers!A:J,5,)</f>
        <v>Surat</v>
      </c>
      <c r="Q4569" t="str">
        <f>VLOOKUP(C4569,customers!A:J,10,0)</f>
        <v>Regular</v>
      </c>
    </row>
    <row r="4570" spans="1:17" x14ac:dyDescent="0.3">
      <c r="A4570" t="s">
        <v>5661</v>
      </c>
      <c r="B4570" s="1">
        <v>45194</v>
      </c>
      <c r="C4570" t="s">
        <v>557</v>
      </c>
      <c r="D4570" t="s">
        <v>558</v>
      </c>
      <c r="E4570" t="s">
        <v>27</v>
      </c>
      <c r="F4570" t="s">
        <v>52</v>
      </c>
      <c r="G4570" t="s">
        <v>226</v>
      </c>
      <c r="H4570">
        <v>1</v>
      </c>
      <c r="I4570">
        <v>228.36</v>
      </c>
      <c r="J4570">
        <v>0.2</v>
      </c>
      <c r="K4570">
        <v>182.69</v>
      </c>
      <c r="L4570">
        <v>14.93</v>
      </c>
      <c r="M4570">
        <f t="shared" si="215"/>
        <v>182.68800000000002</v>
      </c>
      <c r="N4570" t="str">
        <f t="shared" si="213"/>
        <v>Q3</v>
      </c>
      <c r="O4570" s="2">
        <f t="shared" si="214"/>
        <v>8.1723137555421754</v>
      </c>
      <c r="P4570" t="str">
        <f>VLOOKUP(retail_sales_2023!C4570,customers!A:J,5,)</f>
        <v>Delhi</v>
      </c>
      <c r="Q4570" t="str">
        <f>VLOOKUP(C4570,customers!A:J,10,0)</f>
        <v>Occasional</v>
      </c>
    </row>
    <row r="4571" spans="1:17" x14ac:dyDescent="0.3">
      <c r="A4571" t="s">
        <v>5662</v>
      </c>
      <c r="B4571" s="1">
        <v>44968</v>
      </c>
      <c r="C4571" t="s">
        <v>963</v>
      </c>
      <c r="D4571" t="s">
        <v>964</v>
      </c>
      <c r="E4571" t="s">
        <v>15</v>
      </c>
      <c r="F4571" t="s">
        <v>43</v>
      </c>
      <c r="G4571" t="s">
        <v>44</v>
      </c>
      <c r="H4571">
        <v>3</v>
      </c>
      <c r="I4571">
        <v>20880.080000000002</v>
      </c>
      <c r="J4571">
        <v>0.15</v>
      </c>
      <c r="K4571">
        <v>53244.2</v>
      </c>
      <c r="L4571">
        <v>6799.92</v>
      </c>
      <c r="M4571">
        <f t="shared" si="215"/>
        <v>53244.204000000005</v>
      </c>
      <c r="N4571" t="str">
        <f t="shared" si="213"/>
        <v>Q1</v>
      </c>
      <c r="O4571" s="2">
        <f t="shared" si="214"/>
        <v>12.771193857734739</v>
      </c>
      <c r="P4571" t="str">
        <f>VLOOKUP(retail_sales_2023!C4571,customers!A:J,5,)</f>
        <v>Chennai</v>
      </c>
      <c r="Q4571" t="str">
        <f>VLOOKUP(C4571,customers!A:J,10,0)</f>
        <v>Regular</v>
      </c>
    </row>
    <row r="4572" spans="1:17" x14ac:dyDescent="0.3">
      <c r="A4572" t="s">
        <v>5663</v>
      </c>
      <c r="B4572" s="1">
        <v>45239</v>
      </c>
      <c r="C4572" t="s">
        <v>693</v>
      </c>
      <c r="D4572" t="s">
        <v>694</v>
      </c>
      <c r="E4572" t="s">
        <v>27</v>
      </c>
      <c r="F4572" t="s">
        <v>81</v>
      </c>
      <c r="G4572" t="s">
        <v>239</v>
      </c>
      <c r="H4572">
        <v>1</v>
      </c>
      <c r="I4572">
        <v>1703.46</v>
      </c>
      <c r="J4572">
        <v>0.05</v>
      </c>
      <c r="K4572">
        <v>1618.29</v>
      </c>
      <c r="L4572">
        <v>360.35</v>
      </c>
      <c r="M4572">
        <f t="shared" si="215"/>
        <v>1618.287</v>
      </c>
      <c r="N4572" t="str">
        <f t="shared" si="213"/>
        <v>Q4</v>
      </c>
      <c r="O4572" s="2">
        <f t="shared" si="214"/>
        <v>22.267331566035757</v>
      </c>
      <c r="P4572" t="str">
        <f>VLOOKUP(retail_sales_2023!C4572,customers!A:J,5,)</f>
        <v>Delhi</v>
      </c>
      <c r="Q4572" t="str">
        <f>VLOOKUP(C4572,customers!A:J,10,0)</f>
        <v>Regular</v>
      </c>
    </row>
    <row r="4573" spans="1:17" x14ac:dyDescent="0.3">
      <c r="A4573" t="s">
        <v>5664</v>
      </c>
      <c r="B4573" s="1">
        <v>45223</v>
      </c>
      <c r="C4573" t="s">
        <v>829</v>
      </c>
      <c r="D4573" t="s">
        <v>830</v>
      </c>
      <c r="E4573" t="s">
        <v>15</v>
      </c>
      <c r="F4573" t="s">
        <v>81</v>
      </c>
      <c r="G4573" t="s">
        <v>370</v>
      </c>
      <c r="H4573">
        <v>3</v>
      </c>
      <c r="I4573">
        <v>4918.96</v>
      </c>
      <c r="J4573">
        <v>0.15</v>
      </c>
      <c r="K4573">
        <v>12543.35</v>
      </c>
      <c r="L4573">
        <v>2898.43</v>
      </c>
      <c r="M4573">
        <f t="shared" si="215"/>
        <v>12543.348</v>
      </c>
      <c r="N4573" t="str">
        <f t="shared" si="213"/>
        <v>Q4</v>
      </c>
      <c r="O4573" s="2">
        <f t="shared" si="214"/>
        <v>23.107303870178221</v>
      </c>
      <c r="P4573" t="str">
        <f>VLOOKUP(retail_sales_2023!C4573,customers!A:J,5,)</f>
        <v>Chennai</v>
      </c>
      <c r="Q4573" t="str">
        <f>VLOOKUP(C4573,customers!A:J,10,0)</f>
        <v>Regular</v>
      </c>
    </row>
    <row r="4574" spans="1:17" x14ac:dyDescent="0.3">
      <c r="A4574" t="s">
        <v>5665</v>
      </c>
      <c r="B4574" s="1">
        <v>45034</v>
      </c>
      <c r="C4574" t="s">
        <v>431</v>
      </c>
      <c r="D4574" t="s">
        <v>432</v>
      </c>
      <c r="E4574" t="s">
        <v>27</v>
      </c>
      <c r="F4574" t="s">
        <v>52</v>
      </c>
      <c r="G4574" t="s">
        <v>69</v>
      </c>
      <c r="H4574">
        <v>9</v>
      </c>
      <c r="I4574">
        <v>629.9</v>
      </c>
      <c r="J4574">
        <v>0</v>
      </c>
      <c r="K4574">
        <v>5669.1</v>
      </c>
      <c r="L4574">
        <v>529.15</v>
      </c>
      <c r="M4574">
        <f t="shared" si="215"/>
        <v>5669.0999999999995</v>
      </c>
      <c r="N4574" t="str">
        <f t="shared" si="213"/>
        <v>Q2</v>
      </c>
      <c r="O4574" s="2">
        <f t="shared" si="214"/>
        <v>9.3339330757968639</v>
      </c>
      <c r="P4574" t="str">
        <f>VLOOKUP(retail_sales_2023!C4574,customers!A:J,5,)</f>
        <v>Delhi</v>
      </c>
      <c r="Q4574" t="str">
        <f>VLOOKUP(C4574,customers!A:J,10,0)</f>
        <v>Regular</v>
      </c>
    </row>
    <row r="4575" spans="1:17" x14ac:dyDescent="0.3">
      <c r="A4575" t="s">
        <v>5666</v>
      </c>
      <c r="B4575" s="1">
        <v>44952</v>
      </c>
      <c r="C4575" t="s">
        <v>194</v>
      </c>
      <c r="D4575" t="s">
        <v>195</v>
      </c>
      <c r="E4575" t="s">
        <v>33</v>
      </c>
      <c r="F4575" t="s">
        <v>22</v>
      </c>
      <c r="G4575" t="s">
        <v>210</v>
      </c>
      <c r="H4575">
        <v>1</v>
      </c>
      <c r="I4575">
        <v>36448.29</v>
      </c>
      <c r="J4575">
        <v>0.25</v>
      </c>
      <c r="K4575">
        <v>27336.22</v>
      </c>
      <c r="L4575">
        <v>7631.55</v>
      </c>
      <c r="M4575">
        <f t="shared" si="215"/>
        <v>27336.217499999999</v>
      </c>
      <c r="N4575" t="str">
        <f t="shared" si="213"/>
        <v>Q1</v>
      </c>
      <c r="O4575" s="2">
        <f t="shared" si="214"/>
        <v>27.917356532834457</v>
      </c>
      <c r="P4575" t="str">
        <f>VLOOKUP(retail_sales_2023!C4575,customers!A:J,5,)</f>
        <v>Surat</v>
      </c>
      <c r="Q4575" t="str">
        <f>VLOOKUP(C4575,customers!A:J,10,0)</f>
        <v>Regular</v>
      </c>
    </row>
    <row r="4576" spans="1:17" x14ac:dyDescent="0.3">
      <c r="A4576" t="s">
        <v>5667</v>
      </c>
      <c r="B4576" s="1">
        <v>45025</v>
      </c>
      <c r="C4576" t="s">
        <v>310</v>
      </c>
      <c r="D4576" t="s">
        <v>311</v>
      </c>
      <c r="E4576" t="s">
        <v>21</v>
      </c>
      <c r="F4576" t="s">
        <v>38</v>
      </c>
      <c r="G4576" t="s">
        <v>48</v>
      </c>
      <c r="H4576">
        <v>4</v>
      </c>
      <c r="I4576">
        <v>3022.27</v>
      </c>
      <c r="J4576">
        <v>0.1</v>
      </c>
      <c r="K4576">
        <v>10880.17</v>
      </c>
      <c r="L4576">
        <v>2427.4899999999998</v>
      </c>
      <c r="M4576">
        <f t="shared" si="215"/>
        <v>10880.172</v>
      </c>
      <c r="N4576" t="str">
        <f t="shared" si="213"/>
        <v>Q2</v>
      </c>
      <c r="O4576" s="2">
        <f t="shared" si="214"/>
        <v>22.311140359020122</v>
      </c>
      <c r="P4576" t="str">
        <f>VLOOKUP(retail_sales_2023!C4576,customers!A:J,5,)</f>
        <v>Patna</v>
      </c>
      <c r="Q4576" t="str">
        <f>VLOOKUP(C4576,customers!A:J,10,0)</f>
        <v>Regular</v>
      </c>
    </row>
    <row r="4577" spans="1:17" x14ac:dyDescent="0.3">
      <c r="A4577" t="s">
        <v>5668</v>
      </c>
      <c r="B4577" s="1">
        <v>44962</v>
      </c>
      <c r="C4577" t="s">
        <v>382</v>
      </c>
      <c r="D4577" t="s">
        <v>383</v>
      </c>
      <c r="E4577" t="s">
        <v>27</v>
      </c>
      <c r="F4577" t="s">
        <v>43</v>
      </c>
      <c r="G4577" t="s">
        <v>110</v>
      </c>
      <c r="H4577">
        <v>4</v>
      </c>
      <c r="I4577">
        <v>2005.8</v>
      </c>
      <c r="J4577">
        <v>0.15</v>
      </c>
      <c r="K4577">
        <v>6819.72</v>
      </c>
      <c r="L4577">
        <v>981.45</v>
      </c>
      <c r="M4577">
        <f t="shared" si="215"/>
        <v>6819.7199999999993</v>
      </c>
      <c r="N4577" t="str">
        <f t="shared" si="213"/>
        <v>Q1</v>
      </c>
      <c r="O4577" s="2">
        <f t="shared" si="214"/>
        <v>14.391353310693109</v>
      </c>
      <c r="P4577" t="str">
        <f>VLOOKUP(retail_sales_2023!C4577,customers!A:J,5,)</f>
        <v>Jaipur</v>
      </c>
      <c r="Q4577" t="str">
        <f>VLOOKUP(C4577,customers!A:J,10,0)</f>
        <v>Regular</v>
      </c>
    </row>
    <row r="4578" spans="1:17" x14ac:dyDescent="0.3">
      <c r="A4578" t="s">
        <v>5669</v>
      </c>
      <c r="B4578" s="1">
        <v>44940</v>
      </c>
      <c r="C4578" t="s">
        <v>400</v>
      </c>
      <c r="D4578" t="s">
        <v>401</v>
      </c>
      <c r="E4578" t="s">
        <v>33</v>
      </c>
      <c r="F4578" t="s">
        <v>28</v>
      </c>
      <c r="G4578" t="s">
        <v>57</v>
      </c>
      <c r="H4578">
        <v>1</v>
      </c>
      <c r="I4578">
        <v>521.04</v>
      </c>
      <c r="J4578">
        <v>0.2</v>
      </c>
      <c r="K4578">
        <v>416.83</v>
      </c>
      <c r="L4578">
        <v>78.2</v>
      </c>
      <c r="M4578">
        <f t="shared" si="215"/>
        <v>416.83199999999999</v>
      </c>
      <c r="N4578" t="str">
        <f t="shared" si="213"/>
        <v>Q1</v>
      </c>
      <c r="O4578" s="2">
        <f t="shared" si="214"/>
        <v>18.76064582683588</v>
      </c>
      <c r="P4578" t="str">
        <f>VLOOKUP(retail_sales_2023!C4578,customers!A:J,5,)</f>
        <v>Ahmedabad</v>
      </c>
      <c r="Q4578" t="str">
        <f>VLOOKUP(C4578,customers!A:J,10,0)</f>
        <v>Premium</v>
      </c>
    </row>
    <row r="4579" spans="1:17" x14ac:dyDescent="0.3">
      <c r="A4579" t="s">
        <v>5670</v>
      </c>
      <c r="B4579" s="1">
        <v>45169</v>
      </c>
      <c r="C4579" t="s">
        <v>1472</v>
      </c>
      <c r="D4579" t="s">
        <v>1473</v>
      </c>
      <c r="E4579" t="s">
        <v>27</v>
      </c>
      <c r="F4579" t="s">
        <v>43</v>
      </c>
      <c r="G4579" t="s">
        <v>128</v>
      </c>
      <c r="H4579">
        <v>3</v>
      </c>
      <c r="I4579">
        <v>73594.5</v>
      </c>
      <c r="J4579">
        <v>0.1</v>
      </c>
      <c r="K4579">
        <v>198705.15</v>
      </c>
      <c r="L4579">
        <v>17810.87</v>
      </c>
      <c r="M4579">
        <f t="shared" si="215"/>
        <v>198705.15</v>
      </c>
      <c r="N4579" t="str">
        <f t="shared" si="213"/>
        <v>Q3</v>
      </c>
      <c r="O4579" s="2">
        <f t="shared" si="214"/>
        <v>8.9634667244407105</v>
      </c>
      <c r="P4579" t="str">
        <f>VLOOKUP(retail_sales_2023!C4579,customers!A:J,5,)</f>
        <v>Delhi</v>
      </c>
      <c r="Q4579" t="str">
        <f>VLOOKUP(C4579,customers!A:J,10,0)</f>
        <v>Premium</v>
      </c>
    </row>
    <row r="4580" spans="1:17" x14ac:dyDescent="0.3">
      <c r="A4580" t="s">
        <v>5671</v>
      </c>
      <c r="B4580" s="1">
        <v>44947</v>
      </c>
      <c r="C4580" t="s">
        <v>1138</v>
      </c>
      <c r="D4580" t="s">
        <v>1139</v>
      </c>
      <c r="E4580" t="s">
        <v>21</v>
      </c>
      <c r="F4580" t="s">
        <v>52</v>
      </c>
      <c r="G4580" t="s">
        <v>268</v>
      </c>
      <c r="H4580">
        <v>6</v>
      </c>
      <c r="I4580">
        <v>191.54</v>
      </c>
      <c r="J4580">
        <v>0.1</v>
      </c>
      <c r="K4580">
        <v>1034.32</v>
      </c>
      <c r="L4580">
        <v>95.53</v>
      </c>
      <c r="M4580">
        <f t="shared" si="215"/>
        <v>1034.316</v>
      </c>
      <c r="N4580" t="str">
        <f t="shared" si="213"/>
        <v>Q1</v>
      </c>
      <c r="O4580" s="2">
        <f t="shared" si="214"/>
        <v>9.236019800448604</v>
      </c>
      <c r="P4580" t="str">
        <f>VLOOKUP(retail_sales_2023!C4580,customers!A:J,5,)</f>
        <v>Guwahati</v>
      </c>
      <c r="Q4580" t="str">
        <f>VLOOKUP(C4580,customers!A:J,10,0)</f>
        <v>Premium</v>
      </c>
    </row>
    <row r="4581" spans="1:17" x14ac:dyDescent="0.3">
      <c r="A4581" t="s">
        <v>5672</v>
      </c>
      <c r="B4581" s="1">
        <v>45237</v>
      </c>
      <c r="C4581" t="s">
        <v>2294</v>
      </c>
      <c r="D4581" t="s">
        <v>2295</v>
      </c>
      <c r="E4581" t="s">
        <v>27</v>
      </c>
      <c r="F4581" t="s">
        <v>81</v>
      </c>
      <c r="G4581" t="s">
        <v>370</v>
      </c>
      <c r="H4581">
        <v>4</v>
      </c>
      <c r="I4581">
        <v>4022.41</v>
      </c>
      <c r="J4581">
        <v>0.1</v>
      </c>
      <c r="K4581">
        <v>14480.68</v>
      </c>
      <c r="L4581">
        <v>-1318.37</v>
      </c>
      <c r="M4581">
        <f t="shared" si="215"/>
        <v>14480.675999999999</v>
      </c>
      <c r="N4581" t="str">
        <f t="shared" si="213"/>
        <v>Q4</v>
      </c>
      <c r="O4581" s="2">
        <f t="shared" si="214"/>
        <v>-9.1043376416024646</v>
      </c>
      <c r="P4581" t="str">
        <f>VLOOKUP(retail_sales_2023!C4581,customers!A:J,5,)</f>
        <v>Amritsar</v>
      </c>
      <c r="Q4581" t="str">
        <f>VLOOKUP(C4581,customers!A:J,10,0)</f>
        <v>Regular</v>
      </c>
    </row>
    <row r="4582" spans="1:17" x14ac:dyDescent="0.3">
      <c r="A4582" t="s">
        <v>5673</v>
      </c>
      <c r="B4582" s="1">
        <v>45082</v>
      </c>
      <c r="C4582" t="s">
        <v>1182</v>
      </c>
      <c r="D4582" t="s">
        <v>1183</v>
      </c>
      <c r="E4582" t="s">
        <v>15</v>
      </c>
      <c r="F4582" t="s">
        <v>81</v>
      </c>
      <c r="G4582" t="s">
        <v>158</v>
      </c>
      <c r="H4582">
        <v>3</v>
      </c>
      <c r="I4582">
        <v>1285.3499999999999</v>
      </c>
      <c r="J4582">
        <v>0</v>
      </c>
      <c r="K4582">
        <v>3856.05</v>
      </c>
      <c r="L4582">
        <v>1065.55</v>
      </c>
      <c r="M4582">
        <f t="shared" si="215"/>
        <v>3856.0499999999997</v>
      </c>
      <c r="N4582" t="str">
        <f t="shared" si="213"/>
        <v>Q2</v>
      </c>
      <c r="O4582" s="2">
        <f t="shared" si="214"/>
        <v>27.633199776973843</v>
      </c>
      <c r="P4582" t="str">
        <f>VLOOKUP(retail_sales_2023!C4582,customers!A:J,5,)</f>
        <v>Bengaluru</v>
      </c>
      <c r="Q4582" t="str">
        <f>VLOOKUP(C4582,customers!A:J,10,0)</f>
        <v>Regular</v>
      </c>
    </row>
    <row r="4583" spans="1:17" x14ac:dyDescent="0.3">
      <c r="A4583" t="s">
        <v>5674</v>
      </c>
      <c r="B4583" s="1">
        <v>45098</v>
      </c>
      <c r="C4583" t="s">
        <v>215</v>
      </c>
      <c r="D4583" t="s">
        <v>216</v>
      </c>
      <c r="E4583" t="s">
        <v>27</v>
      </c>
      <c r="F4583" t="s">
        <v>81</v>
      </c>
      <c r="G4583" t="s">
        <v>264</v>
      </c>
      <c r="H4583">
        <v>1</v>
      </c>
      <c r="I4583">
        <v>3325.78</v>
      </c>
      <c r="J4583">
        <v>0</v>
      </c>
      <c r="K4583">
        <v>3325.78</v>
      </c>
      <c r="L4583">
        <v>839.97</v>
      </c>
      <c r="M4583">
        <f t="shared" si="215"/>
        <v>3325.78</v>
      </c>
      <c r="N4583" t="str">
        <f t="shared" si="213"/>
        <v>Q2</v>
      </c>
      <c r="O4583" s="2">
        <f t="shared" si="214"/>
        <v>25.256330845696347</v>
      </c>
      <c r="P4583" t="str">
        <f>VLOOKUP(retail_sales_2023!C4583,customers!A:J,5,)</f>
        <v>Lucknow</v>
      </c>
      <c r="Q4583" t="str">
        <f>VLOOKUP(C4583,customers!A:J,10,0)</f>
        <v>Occasional</v>
      </c>
    </row>
    <row r="4584" spans="1:17" x14ac:dyDescent="0.3">
      <c r="A4584" t="s">
        <v>5675</v>
      </c>
      <c r="B4584" s="1">
        <v>44999</v>
      </c>
      <c r="C4584" t="s">
        <v>1103</v>
      </c>
      <c r="D4584" t="s">
        <v>1104</v>
      </c>
      <c r="E4584" t="s">
        <v>33</v>
      </c>
      <c r="F4584" t="s">
        <v>52</v>
      </c>
      <c r="G4584" t="s">
        <v>226</v>
      </c>
      <c r="H4584">
        <v>9</v>
      </c>
      <c r="I4584">
        <v>446.03</v>
      </c>
      <c r="J4584">
        <v>0</v>
      </c>
      <c r="K4584">
        <v>4014.27</v>
      </c>
      <c r="L4584">
        <v>307.52</v>
      </c>
      <c r="M4584">
        <f t="shared" si="215"/>
        <v>4014.2699999999995</v>
      </c>
      <c r="N4584" t="str">
        <f t="shared" si="213"/>
        <v>Q1</v>
      </c>
      <c r="O4584" s="2">
        <f t="shared" si="214"/>
        <v>7.6606705577851013</v>
      </c>
      <c r="P4584" t="str">
        <f>VLOOKUP(retail_sales_2023!C4584,customers!A:J,5,)</f>
        <v>Mumbai</v>
      </c>
      <c r="Q4584" t="str">
        <f>VLOOKUP(C4584,customers!A:J,10,0)</f>
        <v>Regular</v>
      </c>
    </row>
    <row r="4585" spans="1:17" x14ac:dyDescent="0.3">
      <c r="A4585" t="s">
        <v>5676</v>
      </c>
      <c r="B4585" s="1">
        <v>45056</v>
      </c>
      <c r="C4585" t="s">
        <v>883</v>
      </c>
      <c r="D4585" t="s">
        <v>884</v>
      </c>
      <c r="E4585" t="s">
        <v>21</v>
      </c>
      <c r="F4585" t="s">
        <v>52</v>
      </c>
      <c r="G4585" t="s">
        <v>117</v>
      </c>
      <c r="H4585">
        <v>2</v>
      </c>
      <c r="I4585">
        <v>431.57</v>
      </c>
      <c r="J4585">
        <v>0.05</v>
      </c>
      <c r="K4585">
        <v>819.98</v>
      </c>
      <c r="L4585">
        <v>63.2</v>
      </c>
      <c r="M4585">
        <f t="shared" si="215"/>
        <v>819.98299999999995</v>
      </c>
      <c r="N4585" t="str">
        <f t="shared" si="213"/>
        <v>Q2</v>
      </c>
      <c r="O4585" s="2">
        <f t="shared" si="214"/>
        <v>7.7075050610990514</v>
      </c>
      <c r="P4585" t="str">
        <f>VLOOKUP(retail_sales_2023!C4585,customers!A:J,5,)</f>
        <v>Bhubaneswar</v>
      </c>
      <c r="Q4585" t="str">
        <f>VLOOKUP(C4585,customers!A:J,10,0)</f>
        <v>Regular</v>
      </c>
    </row>
    <row r="4586" spans="1:17" x14ac:dyDescent="0.3">
      <c r="A4586" t="s">
        <v>5677</v>
      </c>
      <c r="B4586" s="1">
        <v>45191</v>
      </c>
      <c r="C4586" t="s">
        <v>1317</v>
      </c>
      <c r="D4586" t="s">
        <v>1318</v>
      </c>
      <c r="E4586" t="s">
        <v>33</v>
      </c>
      <c r="F4586" t="s">
        <v>43</v>
      </c>
      <c r="G4586" t="s">
        <v>110</v>
      </c>
      <c r="H4586">
        <v>2</v>
      </c>
      <c r="I4586">
        <v>19459.46</v>
      </c>
      <c r="J4586">
        <v>0.05</v>
      </c>
      <c r="K4586">
        <v>36972.97</v>
      </c>
      <c r="L4586">
        <v>3950.46</v>
      </c>
      <c r="M4586">
        <f t="shared" si="215"/>
        <v>36972.973999999995</v>
      </c>
      <c r="N4586" t="str">
        <f t="shared" si="213"/>
        <v>Q3</v>
      </c>
      <c r="O4586" s="2">
        <f t="shared" si="214"/>
        <v>10.684724543362353</v>
      </c>
      <c r="P4586" t="str">
        <f>VLOOKUP(retail_sales_2023!C4586,customers!A:J,5,)</f>
        <v>Pune</v>
      </c>
      <c r="Q4586" t="str">
        <f>VLOOKUP(C4586,customers!A:J,10,0)</f>
        <v>Regular</v>
      </c>
    </row>
    <row r="4587" spans="1:17" x14ac:dyDescent="0.3">
      <c r="A4587" t="s">
        <v>5678</v>
      </c>
      <c r="B4587" s="1">
        <v>45145</v>
      </c>
      <c r="C4587" t="s">
        <v>437</v>
      </c>
      <c r="D4587" t="s">
        <v>438</v>
      </c>
      <c r="E4587" t="s">
        <v>21</v>
      </c>
      <c r="F4587" t="s">
        <v>81</v>
      </c>
      <c r="G4587" t="s">
        <v>333</v>
      </c>
      <c r="H4587">
        <v>3</v>
      </c>
      <c r="I4587">
        <v>3551.79</v>
      </c>
      <c r="J4587">
        <v>0.1</v>
      </c>
      <c r="K4587">
        <v>9589.83</v>
      </c>
      <c r="L4587">
        <v>3718.58</v>
      </c>
      <c r="M4587">
        <f t="shared" si="215"/>
        <v>9589.8329999999987</v>
      </c>
      <c r="N4587" t="str">
        <f t="shared" si="213"/>
        <v>Q3</v>
      </c>
      <c r="O4587" s="2">
        <f t="shared" si="214"/>
        <v>38.776286962334055</v>
      </c>
      <c r="P4587" t="str">
        <f>VLOOKUP(retail_sales_2023!C4587,customers!A:J,5,)</f>
        <v>Kolkata</v>
      </c>
      <c r="Q4587" t="str">
        <f>VLOOKUP(C4587,customers!A:J,10,0)</f>
        <v>Premium</v>
      </c>
    </row>
    <row r="4588" spans="1:17" x14ac:dyDescent="0.3">
      <c r="A4588" t="s">
        <v>5679</v>
      </c>
      <c r="B4588" s="1">
        <v>45074</v>
      </c>
      <c r="C4588" t="s">
        <v>770</v>
      </c>
      <c r="D4588" t="s">
        <v>771</v>
      </c>
      <c r="E4588" t="s">
        <v>27</v>
      </c>
      <c r="F4588" t="s">
        <v>22</v>
      </c>
      <c r="G4588" t="s">
        <v>23</v>
      </c>
      <c r="H4588">
        <v>4</v>
      </c>
      <c r="I4588">
        <v>12929.4</v>
      </c>
      <c r="J4588">
        <v>0.1</v>
      </c>
      <c r="K4588">
        <v>46545.84</v>
      </c>
      <c r="L4588">
        <v>12769.14</v>
      </c>
      <c r="M4588">
        <f t="shared" si="215"/>
        <v>46545.84</v>
      </c>
      <c r="N4588" t="str">
        <f t="shared" si="213"/>
        <v>Q2</v>
      </c>
      <c r="O4588" s="2">
        <f t="shared" si="214"/>
        <v>27.433472035309709</v>
      </c>
      <c r="P4588" t="str">
        <f>VLOOKUP(retail_sales_2023!C4588,customers!A:J,5,)</f>
        <v>Jaipur</v>
      </c>
      <c r="Q4588" t="str">
        <f>VLOOKUP(C4588,customers!A:J,10,0)</f>
        <v>Premium</v>
      </c>
    </row>
    <row r="4589" spans="1:17" x14ac:dyDescent="0.3">
      <c r="A4589" t="s">
        <v>5680</v>
      </c>
      <c r="B4589" s="1">
        <v>45149</v>
      </c>
      <c r="C4589" t="s">
        <v>1939</v>
      </c>
      <c r="D4589" t="s">
        <v>1940</v>
      </c>
      <c r="E4589" t="s">
        <v>27</v>
      </c>
      <c r="F4589" t="s">
        <v>81</v>
      </c>
      <c r="G4589" t="s">
        <v>105</v>
      </c>
      <c r="H4589">
        <v>5</v>
      </c>
      <c r="I4589">
        <v>3998</v>
      </c>
      <c r="J4589">
        <v>0</v>
      </c>
      <c r="K4589">
        <v>19990</v>
      </c>
      <c r="L4589">
        <v>7463.48</v>
      </c>
      <c r="M4589">
        <f t="shared" si="215"/>
        <v>19990</v>
      </c>
      <c r="N4589" t="str">
        <f t="shared" si="213"/>
        <v>Q3</v>
      </c>
      <c r="O4589" s="2">
        <f t="shared" si="214"/>
        <v>37.336068034017003</v>
      </c>
      <c r="P4589" t="str">
        <f>VLOOKUP(retail_sales_2023!C4589,customers!A:J,5,)</f>
        <v>Chandigarh</v>
      </c>
      <c r="Q4589" t="str">
        <f>VLOOKUP(C4589,customers!A:J,10,0)</f>
        <v>Regular</v>
      </c>
    </row>
    <row r="4590" spans="1:17" x14ac:dyDescent="0.3">
      <c r="A4590" t="s">
        <v>5681</v>
      </c>
      <c r="B4590" s="1">
        <v>45222</v>
      </c>
      <c r="C4590" t="s">
        <v>2375</v>
      </c>
      <c r="D4590" t="s">
        <v>2376</v>
      </c>
      <c r="E4590" t="s">
        <v>27</v>
      </c>
      <c r="F4590" t="s">
        <v>81</v>
      </c>
      <c r="G4590" t="s">
        <v>150</v>
      </c>
      <c r="H4590">
        <v>2</v>
      </c>
      <c r="I4590">
        <v>2012.3</v>
      </c>
      <c r="J4590">
        <v>0.15</v>
      </c>
      <c r="K4590">
        <v>3420.91</v>
      </c>
      <c r="L4590">
        <v>1175.99</v>
      </c>
      <c r="M4590">
        <f t="shared" si="215"/>
        <v>3420.91</v>
      </c>
      <c r="N4590" t="str">
        <f t="shared" si="213"/>
        <v>Q4</v>
      </c>
      <c r="O4590" s="2">
        <f t="shared" si="214"/>
        <v>34.376525544372697</v>
      </c>
      <c r="P4590" t="str">
        <f>VLOOKUP(retail_sales_2023!C4590,customers!A:J,5,)</f>
        <v>Lucknow</v>
      </c>
      <c r="Q4590" t="str">
        <f>VLOOKUP(C4590,customers!A:J,10,0)</f>
        <v>Regular</v>
      </c>
    </row>
    <row r="4591" spans="1:17" x14ac:dyDescent="0.3">
      <c r="A4591" t="s">
        <v>5682</v>
      </c>
      <c r="B4591" s="1">
        <v>45123</v>
      </c>
      <c r="C4591" t="s">
        <v>1047</v>
      </c>
      <c r="D4591" t="s">
        <v>1048</v>
      </c>
      <c r="E4591" t="s">
        <v>21</v>
      </c>
      <c r="F4591" t="s">
        <v>52</v>
      </c>
      <c r="G4591" t="s">
        <v>200</v>
      </c>
      <c r="H4591">
        <v>4</v>
      </c>
      <c r="I4591">
        <v>493.54</v>
      </c>
      <c r="J4591">
        <v>0.3</v>
      </c>
      <c r="K4591">
        <v>1381.91</v>
      </c>
      <c r="L4591">
        <v>88.51</v>
      </c>
      <c r="M4591">
        <f t="shared" si="215"/>
        <v>1381.912</v>
      </c>
      <c r="N4591" t="str">
        <f t="shared" si="213"/>
        <v>Q3</v>
      </c>
      <c r="O4591" s="2">
        <f t="shared" si="214"/>
        <v>6.4049033583952646</v>
      </c>
      <c r="P4591" t="str">
        <f>VLOOKUP(retail_sales_2023!C4591,customers!A:J,5,)</f>
        <v>Bhubaneswar</v>
      </c>
      <c r="Q4591" t="str">
        <f>VLOOKUP(C4591,customers!A:J,10,0)</f>
        <v>Premium</v>
      </c>
    </row>
    <row r="4592" spans="1:17" x14ac:dyDescent="0.3">
      <c r="A4592" t="s">
        <v>5683</v>
      </c>
      <c r="B4592" s="1">
        <v>45138</v>
      </c>
      <c r="C4592" t="s">
        <v>358</v>
      </c>
      <c r="D4592" t="s">
        <v>359</v>
      </c>
      <c r="E4592" t="s">
        <v>15</v>
      </c>
      <c r="F4592" t="s">
        <v>43</v>
      </c>
      <c r="G4592" t="s">
        <v>282</v>
      </c>
      <c r="H4592">
        <v>4</v>
      </c>
      <c r="I4592">
        <v>74002.31</v>
      </c>
      <c r="J4592">
        <v>0.05</v>
      </c>
      <c r="K4592">
        <v>281208.78000000003</v>
      </c>
      <c r="L4592">
        <v>40917.360000000001</v>
      </c>
      <c r="M4592">
        <f t="shared" si="215"/>
        <v>281208.77799999999</v>
      </c>
      <c r="N4592" t="str">
        <f t="shared" si="213"/>
        <v>Q3</v>
      </c>
      <c r="O4592" s="2">
        <f t="shared" si="214"/>
        <v>14.550527191931915</v>
      </c>
      <c r="P4592" t="str">
        <f>VLOOKUP(retail_sales_2023!C4592,customers!A:J,5,)</f>
        <v>Chennai</v>
      </c>
      <c r="Q4592" t="str">
        <f>VLOOKUP(C4592,customers!A:J,10,0)</f>
        <v>Regular</v>
      </c>
    </row>
    <row r="4593" spans="1:17" x14ac:dyDescent="0.3">
      <c r="A4593" t="s">
        <v>5684</v>
      </c>
      <c r="B4593" s="1">
        <v>45160</v>
      </c>
      <c r="C4593" t="s">
        <v>921</v>
      </c>
      <c r="D4593" t="s">
        <v>922</v>
      </c>
      <c r="E4593" t="s">
        <v>15</v>
      </c>
      <c r="F4593" t="s">
        <v>52</v>
      </c>
      <c r="G4593" t="s">
        <v>268</v>
      </c>
      <c r="H4593">
        <v>6</v>
      </c>
      <c r="I4593">
        <v>519.12</v>
      </c>
      <c r="J4593">
        <v>0.05</v>
      </c>
      <c r="K4593">
        <v>2958.98</v>
      </c>
      <c r="L4593">
        <v>280.56</v>
      </c>
      <c r="M4593">
        <f t="shared" si="215"/>
        <v>2958.9839999999999</v>
      </c>
      <c r="N4593" t="str">
        <f t="shared" si="213"/>
        <v>Q3</v>
      </c>
      <c r="O4593" s="2">
        <f t="shared" si="214"/>
        <v>9.4816457022352285</v>
      </c>
      <c r="P4593" t="str">
        <f>VLOOKUP(retail_sales_2023!C4593,customers!A:J,5,)</f>
        <v>Kochi</v>
      </c>
      <c r="Q4593" t="str">
        <f>VLOOKUP(C4593,customers!A:J,10,0)</f>
        <v>Premium</v>
      </c>
    </row>
    <row r="4594" spans="1:17" x14ac:dyDescent="0.3">
      <c r="A4594" t="s">
        <v>5685</v>
      </c>
      <c r="B4594" s="1">
        <v>45011</v>
      </c>
      <c r="C4594" t="s">
        <v>1103</v>
      </c>
      <c r="D4594" t="s">
        <v>1104</v>
      </c>
      <c r="E4594" t="s">
        <v>33</v>
      </c>
      <c r="F4594" t="s">
        <v>43</v>
      </c>
      <c r="G4594" t="s">
        <v>154</v>
      </c>
      <c r="H4594">
        <v>4</v>
      </c>
      <c r="I4594">
        <v>55112.34</v>
      </c>
      <c r="J4594">
        <v>0</v>
      </c>
      <c r="K4594">
        <v>220449.36</v>
      </c>
      <c r="L4594">
        <v>32877.03</v>
      </c>
      <c r="M4594">
        <f t="shared" si="215"/>
        <v>220449.36</v>
      </c>
      <c r="N4594" t="str">
        <f t="shared" si="213"/>
        <v>Q1</v>
      </c>
      <c r="O4594" s="2">
        <f t="shared" si="214"/>
        <v>14.913642752240241</v>
      </c>
      <c r="P4594" t="str">
        <f>VLOOKUP(retail_sales_2023!C4594,customers!A:J,5,)</f>
        <v>Mumbai</v>
      </c>
      <c r="Q4594" t="str">
        <f>VLOOKUP(C4594,customers!A:J,10,0)</f>
        <v>Regular</v>
      </c>
    </row>
    <row r="4595" spans="1:17" x14ac:dyDescent="0.3">
      <c r="A4595" t="s">
        <v>5686</v>
      </c>
      <c r="B4595" s="1">
        <v>45270</v>
      </c>
      <c r="C4595" t="s">
        <v>934</v>
      </c>
      <c r="D4595" t="s">
        <v>935</v>
      </c>
      <c r="E4595" t="s">
        <v>21</v>
      </c>
      <c r="F4595" t="s">
        <v>81</v>
      </c>
      <c r="G4595" t="s">
        <v>101</v>
      </c>
      <c r="H4595">
        <v>4</v>
      </c>
      <c r="I4595">
        <v>4531.7</v>
      </c>
      <c r="J4595">
        <v>0.2</v>
      </c>
      <c r="K4595">
        <v>14501.44</v>
      </c>
      <c r="L4595">
        <v>3281.03</v>
      </c>
      <c r="M4595">
        <f t="shared" si="215"/>
        <v>14501.44</v>
      </c>
      <c r="N4595" t="str">
        <f t="shared" si="213"/>
        <v>Q4</v>
      </c>
      <c r="O4595" s="2">
        <f t="shared" si="214"/>
        <v>22.625546152657943</v>
      </c>
      <c r="P4595" t="str">
        <f>VLOOKUP(retail_sales_2023!C4595,customers!A:J,5,)</f>
        <v>Guwahati</v>
      </c>
      <c r="Q4595" t="str">
        <f>VLOOKUP(C4595,customers!A:J,10,0)</f>
        <v>Occasional</v>
      </c>
    </row>
    <row r="4596" spans="1:17" x14ac:dyDescent="0.3">
      <c r="A4596" t="s">
        <v>5687</v>
      </c>
      <c r="B4596" s="1">
        <v>45232</v>
      </c>
      <c r="C4596" t="s">
        <v>924</v>
      </c>
      <c r="D4596" t="s">
        <v>925</v>
      </c>
      <c r="E4596" t="s">
        <v>27</v>
      </c>
      <c r="F4596" t="s">
        <v>43</v>
      </c>
      <c r="G4596" t="s">
        <v>301</v>
      </c>
      <c r="H4596">
        <v>5</v>
      </c>
      <c r="I4596">
        <v>16974.580000000002</v>
      </c>
      <c r="J4596">
        <v>0.15</v>
      </c>
      <c r="K4596">
        <v>72141.97</v>
      </c>
      <c r="L4596">
        <v>8889.9500000000007</v>
      </c>
      <c r="M4596">
        <f t="shared" si="215"/>
        <v>72141.965000000011</v>
      </c>
      <c r="N4596" t="str">
        <f t="shared" si="213"/>
        <v>Q4</v>
      </c>
      <c r="O4596" s="2">
        <f t="shared" si="214"/>
        <v>12.322854504804901</v>
      </c>
      <c r="P4596" t="str">
        <f>VLOOKUP(retail_sales_2023!C4596,customers!A:J,5,)</f>
        <v>Lucknow</v>
      </c>
      <c r="Q4596" t="str">
        <f>VLOOKUP(C4596,customers!A:J,10,0)</f>
        <v>Regular</v>
      </c>
    </row>
    <row r="4597" spans="1:17" x14ac:dyDescent="0.3">
      <c r="A4597" t="s">
        <v>5688</v>
      </c>
      <c r="B4597" s="1">
        <v>45057</v>
      </c>
      <c r="C4597" t="s">
        <v>1208</v>
      </c>
      <c r="D4597" t="s">
        <v>1209</v>
      </c>
      <c r="E4597" t="s">
        <v>27</v>
      </c>
      <c r="F4597" t="s">
        <v>16</v>
      </c>
      <c r="G4597" t="s">
        <v>898</v>
      </c>
      <c r="H4597">
        <v>3</v>
      </c>
      <c r="I4597">
        <v>602.33000000000004</v>
      </c>
      <c r="J4597">
        <v>0</v>
      </c>
      <c r="K4597">
        <v>1806.99</v>
      </c>
      <c r="L4597">
        <v>516.66999999999996</v>
      </c>
      <c r="M4597">
        <f t="shared" si="215"/>
        <v>1806.9900000000002</v>
      </c>
      <c r="N4597" t="str">
        <f t="shared" si="213"/>
        <v>Q2</v>
      </c>
      <c r="O4597" s="2">
        <f t="shared" si="214"/>
        <v>28.592853308540722</v>
      </c>
      <c r="P4597" t="str">
        <f>VLOOKUP(retail_sales_2023!C4597,customers!A:J,5,)</f>
        <v>Delhi</v>
      </c>
      <c r="Q4597" t="str">
        <f>VLOOKUP(C4597,customers!A:J,10,0)</f>
        <v>Regular</v>
      </c>
    </row>
    <row r="4598" spans="1:17" x14ac:dyDescent="0.3">
      <c r="A4598" t="s">
        <v>5689</v>
      </c>
      <c r="B4598" s="1">
        <v>45141</v>
      </c>
      <c r="C4598" t="s">
        <v>1276</v>
      </c>
      <c r="D4598" t="s">
        <v>1861</v>
      </c>
      <c r="E4598" t="s">
        <v>27</v>
      </c>
      <c r="F4598" t="s">
        <v>16</v>
      </c>
      <c r="G4598" t="s">
        <v>319</v>
      </c>
      <c r="H4598">
        <v>3</v>
      </c>
      <c r="I4598">
        <v>350.8</v>
      </c>
      <c r="J4598">
        <v>0.15</v>
      </c>
      <c r="K4598">
        <v>894.54</v>
      </c>
      <c r="L4598">
        <v>312.83999999999997</v>
      </c>
      <c r="M4598">
        <f t="shared" si="215"/>
        <v>894.54000000000008</v>
      </c>
      <c r="N4598" t="str">
        <f t="shared" si="213"/>
        <v>Q3</v>
      </c>
      <c r="O4598" s="2">
        <f t="shared" si="214"/>
        <v>34.972164464417467</v>
      </c>
      <c r="P4598" t="str">
        <f>VLOOKUP(retail_sales_2023!C4598,customers!A:J,5,)</f>
        <v>Jaipur</v>
      </c>
      <c r="Q4598" t="str">
        <f>VLOOKUP(C4598,customers!A:J,10,0)</f>
        <v>Premium</v>
      </c>
    </row>
    <row r="4599" spans="1:17" x14ac:dyDescent="0.3">
      <c r="A4599" t="s">
        <v>5690</v>
      </c>
      <c r="B4599" s="1">
        <v>45117</v>
      </c>
      <c r="C4599" t="s">
        <v>1900</v>
      </c>
      <c r="D4599" t="s">
        <v>1901</v>
      </c>
      <c r="E4599" t="s">
        <v>33</v>
      </c>
      <c r="F4599" t="s">
        <v>52</v>
      </c>
      <c r="G4599" t="s">
        <v>268</v>
      </c>
      <c r="H4599">
        <v>4</v>
      </c>
      <c r="I4599">
        <v>505.17</v>
      </c>
      <c r="J4599">
        <v>0</v>
      </c>
      <c r="K4599">
        <v>2020.68</v>
      </c>
      <c r="L4599">
        <v>114.54</v>
      </c>
      <c r="M4599">
        <f t="shared" si="215"/>
        <v>2020.68</v>
      </c>
      <c r="N4599" t="str">
        <f t="shared" si="213"/>
        <v>Q3</v>
      </c>
      <c r="O4599" s="2">
        <f t="shared" si="214"/>
        <v>5.6683888591959146</v>
      </c>
      <c r="P4599" t="str">
        <f>VLOOKUP(retail_sales_2023!C4599,customers!A:J,5,)</f>
        <v>Ahmedabad</v>
      </c>
      <c r="Q4599" t="str">
        <f>VLOOKUP(C4599,customers!A:J,10,0)</f>
        <v>Premium</v>
      </c>
    </row>
    <row r="4600" spans="1:17" x14ac:dyDescent="0.3">
      <c r="A4600" t="s">
        <v>5691</v>
      </c>
      <c r="B4600" s="1">
        <v>44954</v>
      </c>
      <c r="C4600" t="s">
        <v>1433</v>
      </c>
      <c r="D4600" t="s">
        <v>1434</v>
      </c>
      <c r="E4600" t="s">
        <v>15</v>
      </c>
      <c r="F4600" t="s">
        <v>81</v>
      </c>
      <c r="G4600" t="s">
        <v>333</v>
      </c>
      <c r="H4600">
        <v>3</v>
      </c>
      <c r="I4600">
        <v>4426.3900000000003</v>
      </c>
      <c r="J4600">
        <v>0.3</v>
      </c>
      <c r="K4600">
        <v>9295.42</v>
      </c>
      <c r="L4600">
        <v>3187.14</v>
      </c>
      <c r="M4600">
        <f t="shared" si="215"/>
        <v>9295.4189999999999</v>
      </c>
      <c r="N4600" t="str">
        <f t="shared" si="213"/>
        <v>Q1</v>
      </c>
      <c r="O4600" s="2">
        <f t="shared" si="214"/>
        <v>34.287208108939673</v>
      </c>
      <c r="P4600" t="str">
        <f>VLOOKUP(retail_sales_2023!C4600,customers!A:J,5,)</f>
        <v>Coimbatore</v>
      </c>
      <c r="Q4600" t="str">
        <f>VLOOKUP(C4600,customers!A:J,10,0)</f>
        <v>Premium</v>
      </c>
    </row>
    <row r="4601" spans="1:17" x14ac:dyDescent="0.3">
      <c r="A4601" t="s">
        <v>5692</v>
      </c>
      <c r="B4601" s="1">
        <v>45224</v>
      </c>
      <c r="C4601" t="s">
        <v>2621</v>
      </c>
      <c r="D4601" t="s">
        <v>2622</v>
      </c>
      <c r="E4601" t="s">
        <v>27</v>
      </c>
      <c r="F4601" t="s">
        <v>52</v>
      </c>
      <c r="G4601" t="s">
        <v>268</v>
      </c>
      <c r="H4601">
        <v>5</v>
      </c>
      <c r="I4601">
        <v>136.19</v>
      </c>
      <c r="J4601">
        <v>0.2</v>
      </c>
      <c r="K4601">
        <v>544.76</v>
      </c>
      <c r="L4601">
        <v>47.72</v>
      </c>
      <c r="M4601">
        <f t="shared" si="215"/>
        <v>544.7600000000001</v>
      </c>
      <c r="N4601" t="str">
        <f t="shared" si="213"/>
        <v>Q4</v>
      </c>
      <c r="O4601" s="2">
        <f t="shared" si="214"/>
        <v>8.7598208385344005</v>
      </c>
      <c r="P4601" t="str">
        <f>VLOOKUP(retail_sales_2023!C4601,customers!A:J,5,)</f>
        <v>Jaipur</v>
      </c>
      <c r="Q4601" t="str">
        <f>VLOOKUP(C4601,customers!A:J,10,0)</f>
        <v>Premium</v>
      </c>
    </row>
    <row r="4602" spans="1:17" x14ac:dyDescent="0.3">
      <c r="A4602" t="s">
        <v>5693</v>
      </c>
      <c r="B4602" s="1">
        <v>45168</v>
      </c>
      <c r="C4602" t="s">
        <v>1272</v>
      </c>
      <c r="D4602" t="s">
        <v>1273</v>
      </c>
      <c r="E4602" t="s">
        <v>21</v>
      </c>
      <c r="F4602" t="s">
        <v>52</v>
      </c>
      <c r="G4602" t="s">
        <v>235</v>
      </c>
      <c r="H4602">
        <v>9</v>
      </c>
      <c r="I4602">
        <v>469.35</v>
      </c>
      <c r="J4602">
        <v>0</v>
      </c>
      <c r="K4602">
        <v>4224.1499999999996</v>
      </c>
      <c r="L4602">
        <v>248.3</v>
      </c>
      <c r="M4602">
        <f t="shared" si="215"/>
        <v>4224.1500000000005</v>
      </c>
      <c r="N4602" t="str">
        <f t="shared" si="213"/>
        <v>Q3</v>
      </c>
      <c r="O4602" s="2">
        <f t="shared" si="214"/>
        <v>5.8781056543920087</v>
      </c>
      <c r="P4602" t="str">
        <f>VLOOKUP(retail_sales_2023!C4602,customers!A:J,5,)</f>
        <v>Guwahati</v>
      </c>
      <c r="Q4602" t="str">
        <f>VLOOKUP(C4602,customers!A:J,10,0)</f>
        <v>Regular</v>
      </c>
    </row>
    <row r="4603" spans="1:17" x14ac:dyDescent="0.3">
      <c r="A4603" t="s">
        <v>5694</v>
      </c>
      <c r="B4603" s="1">
        <v>45276</v>
      </c>
      <c r="C4603" t="s">
        <v>1192</v>
      </c>
      <c r="D4603" t="s">
        <v>1193</v>
      </c>
      <c r="E4603" t="s">
        <v>33</v>
      </c>
      <c r="F4603" t="s">
        <v>38</v>
      </c>
      <c r="G4603" t="s">
        <v>48</v>
      </c>
      <c r="H4603">
        <v>3</v>
      </c>
      <c r="I4603">
        <v>883.9</v>
      </c>
      <c r="J4603">
        <v>0.25</v>
      </c>
      <c r="K4603">
        <v>1988.77</v>
      </c>
      <c r="L4603">
        <v>554.49</v>
      </c>
      <c r="M4603">
        <f t="shared" si="215"/>
        <v>1988.7749999999999</v>
      </c>
      <c r="N4603" t="str">
        <f t="shared" si="213"/>
        <v>Q4</v>
      </c>
      <c r="O4603" s="2">
        <f t="shared" si="214"/>
        <v>27.881052107584086</v>
      </c>
      <c r="P4603" t="str">
        <f>VLOOKUP(retail_sales_2023!C4603,customers!A:J,5,)</f>
        <v>Ahmedabad</v>
      </c>
      <c r="Q4603" t="str">
        <f>VLOOKUP(C4603,customers!A:J,10,0)</f>
        <v>Regular</v>
      </c>
    </row>
    <row r="4604" spans="1:17" x14ac:dyDescent="0.3">
      <c r="A4604" t="s">
        <v>5695</v>
      </c>
      <c r="B4604" s="1">
        <v>45080</v>
      </c>
      <c r="C4604" t="s">
        <v>1634</v>
      </c>
      <c r="D4604" t="s">
        <v>1635</v>
      </c>
      <c r="E4604" t="s">
        <v>33</v>
      </c>
      <c r="F4604" t="s">
        <v>38</v>
      </c>
      <c r="G4604" t="s">
        <v>65</v>
      </c>
      <c r="H4604">
        <v>5</v>
      </c>
      <c r="I4604">
        <v>2579.89</v>
      </c>
      <c r="J4604">
        <v>0.05</v>
      </c>
      <c r="K4604">
        <v>12254.48</v>
      </c>
      <c r="L4604">
        <v>2842.98</v>
      </c>
      <c r="M4604">
        <f t="shared" si="215"/>
        <v>12254.477499999999</v>
      </c>
      <c r="N4604" t="str">
        <f t="shared" si="213"/>
        <v>Q2</v>
      </c>
      <c r="O4604" s="2">
        <f t="shared" si="214"/>
        <v>23.199515605721338</v>
      </c>
      <c r="P4604" t="str">
        <f>VLOOKUP(retail_sales_2023!C4604,customers!A:J,5,)</f>
        <v>Nagpur</v>
      </c>
      <c r="Q4604" t="str">
        <f>VLOOKUP(C4604,customers!A:J,10,0)</f>
        <v>Occasional</v>
      </c>
    </row>
    <row r="4605" spans="1:17" x14ac:dyDescent="0.3">
      <c r="A4605" t="s">
        <v>5696</v>
      </c>
      <c r="B4605" s="1">
        <v>45001</v>
      </c>
      <c r="C4605" t="s">
        <v>2168</v>
      </c>
      <c r="D4605" t="s">
        <v>2169</v>
      </c>
      <c r="E4605" t="s">
        <v>33</v>
      </c>
      <c r="F4605" t="s">
        <v>43</v>
      </c>
      <c r="G4605" t="s">
        <v>282</v>
      </c>
      <c r="H4605">
        <v>4</v>
      </c>
      <c r="I4605">
        <v>61068.24</v>
      </c>
      <c r="J4605">
        <v>0.2</v>
      </c>
      <c r="K4605">
        <v>195418.37</v>
      </c>
      <c r="L4605">
        <v>23912.09</v>
      </c>
      <c r="M4605">
        <f t="shared" si="215"/>
        <v>195418.36800000002</v>
      </c>
      <c r="N4605" t="str">
        <f t="shared" si="213"/>
        <v>Q1</v>
      </c>
      <c r="O4605" s="2">
        <f t="shared" si="214"/>
        <v>12.236357308680859</v>
      </c>
      <c r="P4605" t="str">
        <f>VLOOKUP(retail_sales_2023!C4605,customers!A:J,5,)</f>
        <v>Nagpur</v>
      </c>
      <c r="Q4605" t="str">
        <f>VLOOKUP(C4605,customers!A:J,10,0)</f>
        <v>Premium</v>
      </c>
    </row>
    <row r="4606" spans="1:17" x14ac:dyDescent="0.3">
      <c r="A4606" t="s">
        <v>5697</v>
      </c>
      <c r="B4606" s="1">
        <v>44934</v>
      </c>
      <c r="C4606" t="s">
        <v>1469</v>
      </c>
      <c r="D4606" t="s">
        <v>1470</v>
      </c>
      <c r="E4606" t="s">
        <v>21</v>
      </c>
      <c r="F4606" t="s">
        <v>22</v>
      </c>
      <c r="G4606" t="s">
        <v>182</v>
      </c>
      <c r="H4606">
        <v>2</v>
      </c>
      <c r="I4606">
        <v>17668.740000000002</v>
      </c>
      <c r="J4606">
        <v>0</v>
      </c>
      <c r="K4606">
        <v>35337.480000000003</v>
      </c>
      <c r="L4606">
        <v>9339.51</v>
      </c>
      <c r="M4606">
        <f t="shared" si="215"/>
        <v>35337.480000000003</v>
      </c>
      <c r="N4606" t="str">
        <f t="shared" si="213"/>
        <v>Q1</v>
      </c>
      <c r="O4606" s="2">
        <f t="shared" si="214"/>
        <v>26.429473748552528</v>
      </c>
      <c r="P4606" t="str">
        <f>VLOOKUP(retail_sales_2023!C4606,customers!A:J,5,)</f>
        <v>Kolkata</v>
      </c>
      <c r="Q4606" t="str">
        <f>VLOOKUP(C4606,customers!A:J,10,0)</f>
        <v>Regular</v>
      </c>
    </row>
    <row r="4607" spans="1:17" x14ac:dyDescent="0.3">
      <c r="A4607" t="s">
        <v>5698</v>
      </c>
      <c r="B4607" s="1">
        <v>45050</v>
      </c>
      <c r="C4607" t="s">
        <v>1834</v>
      </c>
      <c r="D4607" t="s">
        <v>1835</v>
      </c>
      <c r="E4607" t="s">
        <v>27</v>
      </c>
      <c r="F4607" t="s">
        <v>43</v>
      </c>
      <c r="G4607" t="s">
        <v>154</v>
      </c>
      <c r="H4607">
        <v>2</v>
      </c>
      <c r="I4607">
        <v>79576.649999999994</v>
      </c>
      <c r="J4607">
        <v>0.1</v>
      </c>
      <c r="K4607">
        <v>143237.97</v>
      </c>
      <c r="L4607">
        <v>20316.669999999998</v>
      </c>
      <c r="M4607">
        <f t="shared" si="215"/>
        <v>143237.97</v>
      </c>
      <c r="N4607" t="str">
        <f t="shared" si="213"/>
        <v>Q2</v>
      </c>
      <c r="O4607" s="2">
        <f t="shared" si="214"/>
        <v>14.183857813678872</v>
      </c>
      <c r="P4607" t="str">
        <f>VLOOKUP(retail_sales_2023!C4607,customers!A:J,5,)</f>
        <v>Delhi</v>
      </c>
      <c r="Q4607" t="str">
        <f>VLOOKUP(C4607,customers!A:J,10,0)</f>
        <v>Premium</v>
      </c>
    </row>
    <row r="4608" spans="1:17" x14ac:dyDescent="0.3">
      <c r="A4608" t="s">
        <v>5699</v>
      </c>
      <c r="B4608" s="1">
        <v>45127</v>
      </c>
      <c r="C4608" t="s">
        <v>1814</v>
      </c>
      <c r="D4608" t="s">
        <v>1815</v>
      </c>
      <c r="E4608" t="s">
        <v>15</v>
      </c>
      <c r="F4608" t="s">
        <v>81</v>
      </c>
      <c r="G4608" t="s">
        <v>101</v>
      </c>
      <c r="H4608">
        <v>3</v>
      </c>
      <c r="I4608">
        <v>4634.67</v>
      </c>
      <c r="J4608">
        <v>0</v>
      </c>
      <c r="K4608">
        <v>13904.01</v>
      </c>
      <c r="L4608">
        <v>2934.04</v>
      </c>
      <c r="M4608">
        <f t="shared" si="215"/>
        <v>13904.01</v>
      </c>
      <c r="N4608" t="str">
        <f t="shared" si="213"/>
        <v>Q3</v>
      </c>
      <c r="O4608" s="2">
        <f t="shared" si="214"/>
        <v>21.10211370676517</v>
      </c>
      <c r="P4608" t="str">
        <f>VLOOKUP(retail_sales_2023!C4608,customers!A:J,5,)</f>
        <v>Coimbatore</v>
      </c>
      <c r="Q4608" t="str">
        <f>VLOOKUP(C4608,customers!A:J,10,0)</f>
        <v>Regular</v>
      </c>
    </row>
    <row r="4609" spans="1:17" x14ac:dyDescent="0.3">
      <c r="A4609" t="s">
        <v>5700</v>
      </c>
      <c r="B4609" s="1">
        <v>45120</v>
      </c>
      <c r="C4609" t="s">
        <v>2321</v>
      </c>
      <c r="D4609" t="s">
        <v>2322</v>
      </c>
      <c r="E4609" t="s">
        <v>33</v>
      </c>
      <c r="F4609" t="s">
        <v>22</v>
      </c>
      <c r="G4609" t="s">
        <v>210</v>
      </c>
      <c r="H4609">
        <v>1</v>
      </c>
      <c r="I4609">
        <v>24168.639999999999</v>
      </c>
      <c r="J4609">
        <v>0.1</v>
      </c>
      <c r="K4609">
        <v>21751.78</v>
      </c>
      <c r="L4609">
        <v>6547.84</v>
      </c>
      <c r="M4609">
        <f t="shared" si="215"/>
        <v>21751.776000000002</v>
      </c>
      <c r="N4609" t="str">
        <f t="shared" si="213"/>
        <v>Q3</v>
      </c>
      <c r="O4609" s="2">
        <f t="shared" si="214"/>
        <v>30.102547929410839</v>
      </c>
      <c r="P4609" t="str">
        <f>VLOOKUP(retail_sales_2023!C4609,customers!A:J,5,)</f>
        <v>Mumbai</v>
      </c>
      <c r="Q4609" t="str">
        <f>VLOOKUP(C4609,customers!A:J,10,0)</f>
        <v>Premium</v>
      </c>
    </row>
    <row r="4610" spans="1:17" x14ac:dyDescent="0.3">
      <c r="A4610" t="s">
        <v>5701</v>
      </c>
      <c r="B4610" s="1">
        <v>45132</v>
      </c>
      <c r="C4610" t="s">
        <v>335</v>
      </c>
      <c r="D4610" t="s">
        <v>336</v>
      </c>
      <c r="E4610" t="s">
        <v>33</v>
      </c>
      <c r="F4610" t="s">
        <v>22</v>
      </c>
      <c r="G4610" t="s">
        <v>1039</v>
      </c>
      <c r="H4610">
        <v>4</v>
      </c>
      <c r="I4610">
        <v>10826.14</v>
      </c>
      <c r="J4610">
        <v>0</v>
      </c>
      <c r="K4610">
        <v>43304.56</v>
      </c>
      <c r="L4610">
        <v>8369.7999999999993</v>
      </c>
      <c r="M4610">
        <f t="shared" si="215"/>
        <v>43304.56</v>
      </c>
      <c r="N4610" t="str">
        <f t="shared" si="213"/>
        <v>Q3</v>
      </c>
      <c r="O4610" s="2">
        <f t="shared" si="214"/>
        <v>19.327756707376775</v>
      </c>
      <c r="P4610" t="str">
        <f>VLOOKUP(retail_sales_2023!C4610,customers!A:J,5,)</f>
        <v>Surat</v>
      </c>
      <c r="Q4610" t="str">
        <f>VLOOKUP(C4610,customers!A:J,10,0)</f>
        <v>Occasional</v>
      </c>
    </row>
    <row r="4611" spans="1:17" x14ac:dyDescent="0.3">
      <c r="A4611" t="s">
        <v>5702</v>
      </c>
      <c r="B4611" s="1">
        <v>45191</v>
      </c>
      <c r="C4611" t="s">
        <v>595</v>
      </c>
      <c r="D4611" t="s">
        <v>596</v>
      </c>
      <c r="E4611" t="s">
        <v>27</v>
      </c>
      <c r="F4611" t="s">
        <v>22</v>
      </c>
      <c r="G4611" t="s">
        <v>315</v>
      </c>
      <c r="H4611">
        <v>1</v>
      </c>
      <c r="I4611">
        <v>22296.32</v>
      </c>
      <c r="J4611">
        <v>0.2</v>
      </c>
      <c r="K4611">
        <v>17837.060000000001</v>
      </c>
      <c r="L4611">
        <v>5578.68</v>
      </c>
      <c r="M4611">
        <f t="shared" si="215"/>
        <v>17837.056</v>
      </c>
      <c r="N4611" t="str">
        <f t="shared" ref="N4611:N4674" si="216">"Q"&amp;ROUNDUP(MONTH(B4611)/3,0)</f>
        <v>Q3</v>
      </c>
      <c r="O4611" s="2">
        <f t="shared" ref="O4611:O4674" si="217">(L4611/K4611)*100</f>
        <v>31.275781995463376</v>
      </c>
      <c r="P4611" t="str">
        <f>VLOOKUP(retail_sales_2023!C4611,customers!A:J,5,)</f>
        <v>Lucknow</v>
      </c>
      <c r="Q4611" t="str">
        <f>VLOOKUP(C4611,customers!A:J,10,0)</f>
        <v>Occasional</v>
      </c>
    </row>
    <row r="4612" spans="1:17" x14ac:dyDescent="0.3">
      <c r="A4612" t="s">
        <v>5703</v>
      </c>
      <c r="B4612" s="1">
        <v>45107</v>
      </c>
      <c r="C4612" t="s">
        <v>103</v>
      </c>
      <c r="D4612" t="s">
        <v>104</v>
      </c>
      <c r="E4612" t="s">
        <v>15</v>
      </c>
      <c r="F4612" t="s">
        <v>28</v>
      </c>
      <c r="G4612" t="s">
        <v>165</v>
      </c>
      <c r="H4612">
        <v>4</v>
      </c>
      <c r="I4612">
        <v>4458.84</v>
      </c>
      <c r="J4612">
        <v>0.2</v>
      </c>
      <c r="K4612">
        <v>14268.29</v>
      </c>
      <c r="L4612">
        <v>3052.27</v>
      </c>
      <c r="M4612">
        <f t="shared" si="215"/>
        <v>14268.288</v>
      </c>
      <c r="N4612" t="str">
        <f t="shared" si="216"/>
        <v>Q2</v>
      </c>
      <c r="O4612" s="2">
        <f t="shared" si="217"/>
        <v>21.391981800201705</v>
      </c>
      <c r="P4612" t="str">
        <f>VLOOKUP(retail_sales_2023!C4612,customers!A:J,5,)</f>
        <v>Coimbatore</v>
      </c>
      <c r="Q4612" t="str">
        <f>VLOOKUP(C4612,customers!A:J,10,0)</f>
        <v>Regular</v>
      </c>
    </row>
    <row r="4613" spans="1:17" x14ac:dyDescent="0.3">
      <c r="A4613" t="s">
        <v>5704</v>
      </c>
      <c r="B4613" s="1">
        <v>45170</v>
      </c>
      <c r="C4613" t="s">
        <v>84</v>
      </c>
      <c r="D4613" t="s">
        <v>85</v>
      </c>
      <c r="E4613" t="s">
        <v>33</v>
      </c>
      <c r="F4613" t="s">
        <v>38</v>
      </c>
      <c r="G4613" t="s">
        <v>73</v>
      </c>
      <c r="H4613">
        <v>5</v>
      </c>
      <c r="I4613">
        <v>3339.75</v>
      </c>
      <c r="J4613">
        <v>0</v>
      </c>
      <c r="K4613">
        <v>16698.75</v>
      </c>
      <c r="L4613">
        <v>4955.67</v>
      </c>
      <c r="M4613">
        <f t="shared" ref="M4613:M4676" si="218">H4613*I4613*(1-J4613)</f>
        <v>16698.75</v>
      </c>
      <c r="N4613" t="str">
        <f t="shared" si="216"/>
        <v>Q3</v>
      </c>
      <c r="O4613" s="2">
        <f t="shared" si="217"/>
        <v>29.676891982932858</v>
      </c>
      <c r="P4613" t="str">
        <f>VLOOKUP(retail_sales_2023!C4613,customers!A:J,5,)</f>
        <v>Mumbai</v>
      </c>
      <c r="Q4613" t="str">
        <f>VLOOKUP(C4613,customers!A:J,10,0)</f>
        <v>Regular</v>
      </c>
    </row>
    <row r="4614" spans="1:17" x14ac:dyDescent="0.3">
      <c r="A4614" t="s">
        <v>5705</v>
      </c>
      <c r="B4614" s="1">
        <v>45166</v>
      </c>
      <c r="C4614" t="s">
        <v>1370</v>
      </c>
      <c r="D4614" t="s">
        <v>13093</v>
      </c>
      <c r="E4614" t="s">
        <v>15</v>
      </c>
      <c r="F4614" t="s">
        <v>52</v>
      </c>
      <c r="G4614" t="s">
        <v>200</v>
      </c>
      <c r="H4614">
        <v>6</v>
      </c>
      <c r="I4614">
        <v>91.55</v>
      </c>
      <c r="J4614">
        <v>0.3</v>
      </c>
      <c r="K4614">
        <v>384.51</v>
      </c>
      <c r="L4614">
        <v>29.99</v>
      </c>
      <c r="M4614">
        <f t="shared" si="218"/>
        <v>384.50999999999993</v>
      </c>
      <c r="N4614" t="str">
        <f t="shared" si="216"/>
        <v>Q3</v>
      </c>
      <c r="O4614" s="2">
        <f t="shared" si="217"/>
        <v>7.7995370731580458</v>
      </c>
      <c r="P4614" t="str">
        <f>VLOOKUP(retail_sales_2023!C4614,customers!A:J,5,)</f>
        <v>Chennai</v>
      </c>
      <c r="Q4614" t="str">
        <f>VLOOKUP(C4614,customers!A:J,10,0)</f>
        <v>Regular</v>
      </c>
    </row>
    <row r="4615" spans="1:17" x14ac:dyDescent="0.3">
      <c r="A4615" t="s">
        <v>5706</v>
      </c>
      <c r="B4615" s="1">
        <v>45111</v>
      </c>
      <c r="C4615" t="s">
        <v>184</v>
      </c>
      <c r="D4615" t="s">
        <v>185</v>
      </c>
      <c r="E4615" t="s">
        <v>15</v>
      </c>
      <c r="F4615" t="s">
        <v>43</v>
      </c>
      <c r="G4615" t="s">
        <v>272</v>
      </c>
      <c r="H4615">
        <v>4</v>
      </c>
      <c r="I4615">
        <v>82706.509999999995</v>
      </c>
      <c r="J4615">
        <v>0.05</v>
      </c>
      <c r="K4615">
        <v>314284.74</v>
      </c>
      <c r="L4615">
        <v>44957.05</v>
      </c>
      <c r="M4615">
        <f t="shared" si="218"/>
        <v>314284.73799999995</v>
      </c>
      <c r="N4615" t="str">
        <f t="shared" si="216"/>
        <v>Q3</v>
      </c>
      <c r="O4615" s="2">
        <f t="shared" si="217"/>
        <v>14.304560253227697</v>
      </c>
      <c r="P4615" t="str">
        <f>VLOOKUP(retail_sales_2023!C4615,customers!A:J,5,)</f>
        <v>Hyderabad</v>
      </c>
      <c r="Q4615" t="str">
        <f>VLOOKUP(C4615,customers!A:J,10,0)</f>
        <v>Premium</v>
      </c>
    </row>
    <row r="4616" spans="1:17" x14ac:dyDescent="0.3">
      <c r="A4616" t="s">
        <v>5707</v>
      </c>
      <c r="B4616" s="1">
        <v>45135</v>
      </c>
      <c r="C4616" t="s">
        <v>1919</v>
      </c>
      <c r="D4616" t="s">
        <v>1920</v>
      </c>
      <c r="E4616" t="s">
        <v>15</v>
      </c>
      <c r="F4616" t="s">
        <v>52</v>
      </c>
      <c r="G4616" t="s">
        <v>133</v>
      </c>
      <c r="H4616">
        <v>7</v>
      </c>
      <c r="I4616">
        <v>222.01</v>
      </c>
      <c r="J4616">
        <v>0.2</v>
      </c>
      <c r="K4616">
        <v>1243.26</v>
      </c>
      <c r="L4616">
        <v>104.75</v>
      </c>
      <c r="M4616">
        <f t="shared" si="218"/>
        <v>1243.2560000000001</v>
      </c>
      <c r="N4616" t="str">
        <f t="shared" si="216"/>
        <v>Q3</v>
      </c>
      <c r="O4616" s="2">
        <f t="shared" si="217"/>
        <v>8.4254299181184944</v>
      </c>
      <c r="P4616" t="str">
        <f>VLOOKUP(retail_sales_2023!C4616,customers!A:J,5,)</f>
        <v>Bengaluru</v>
      </c>
      <c r="Q4616" t="str">
        <f>VLOOKUP(C4616,customers!A:J,10,0)</f>
        <v>Regular</v>
      </c>
    </row>
    <row r="4617" spans="1:17" x14ac:dyDescent="0.3">
      <c r="A4617" t="s">
        <v>5708</v>
      </c>
      <c r="B4617" s="1">
        <v>45096</v>
      </c>
      <c r="C4617" t="s">
        <v>414</v>
      </c>
      <c r="D4617" t="s">
        <v>415</v>
      </c>
      <c r="E4617" t="s">
        <v>33</v>
      </c>
      <c r="F4617" t="s">
        <v>43</v>
      </c>
      <c r="G4617" t="s">
        <v>154</v>
      </c>
      <c r="H4617">
        <v>4</v>
      </c>
      <c r="I4617">
        <v>16335.8</v>
      </c>
      <c r="J4617">
        <v>0.25</v>
      </c>
      <c r="K4617">
        <v>49007.4</v>
      </c>
      <c r="L4617">
        <v>6150.47</v>
      </c>
      <c r="M4617">
        <f t="shared" si="218"/>
        <v>49007.399999999994</v>
      </c>
      <c r="N4617" t="str">
        <f t="shared" si="216"/>
        <v>Q2</v>
      </c>
      <c r="O4617" s="2">
        <f t="shared" si="217"/>
        <v>12.550084272987345</v>
      </c>
      <c r="P4617" t="str">
        <f>VLOOKUP(retail_sales_2023!C4617,customers!A:J,5,)</f>
        <v>Pune</v>
      </c>
      <c r="Q4617" t="str">
        <f>VLOOKUP(C4617,customers!A:J,10,0)</f>
        <v>Premium</v>
      </c>
    </row>
    <row r="4618" spans="1:17" x14ac:dyDescent="0.3">
      <c r="A4618" t="s">
        <v>5709</v>
      </c>
      <c r="B4618" s="1">
        <v>45213</v>
      </c>
      <c r="C4618" t="s">
        <v>835</v>
      </c>
      <c r="D4618" t="s">
        <v>836</v>
      </c>
      <c r="E4618" t="s">
        <v>21</v>
      </c>
      <c r="F4618" t="s">
        <v>43</v>
      </c>
      <c r="G4618" t="s">
        <v>44</v>
      </c>
      <c r="H4618">
        <v>3</v>
      </c>
      <c r="I4618">
        <v>4299.45</v>
      </c>
      <c r="J4618">
        <v>0.05</v>
      </c>
      <c r="K4618">
        <v>12253.43</v>
      </c>
      <c r="L4618">
        <v>1401.61</v>
      </c>
      <c r="M4618">
        <f t="shared" si="218"/>
        <v>12253.432499999997</v>
      </c>
      <c r="N4618" t="str">
        <f t="shared" si="216"/>
        <v>Q4</v>
      </c>
      <c r="O4618" s="2">
        <f t="shared" si="217"/>
        <v>11.438511502493586</v>
      </c>
      <c r="P4618" t="str">
        <f>VLOOKUP(retail_sales_2023!C4618,customers!A:J,5,)</f>
        <v>Guwahati</v>
      </c>
      <c r="Q4618" t="str">
        <f>VLOOKUP(C4618,customers!A:J,10,0)</f>
        <v>Regular</v>
      </c>
    </row>
    <row r="4619" spans="1:17" x14ac:dyDescent="0.3">
      <c r="A4619" t="s">
        <v>5710</v>
      </c>
      <c r="B4619" s="1">
        <v>45032</v>
      </c>
      <c r="C4619" t="s">
        <v>1640</v>
      </c>
      <c r="D4619" t="s">
        <v>1641</v>
      </c>
      <c r="E4619" t="s">
        <v>27</v>
      </c>
      <c r="F4619" t="s">
        <v>28</v>
      </c>
      <c r="G4619" t="s">
        <v>672</v>
      </c>
      <c r="H4619">
        <v>3</v>
      </c>
      <c r="I4619">
        <v>5469.56</v>
      </c>
      <c r="J4619">
        <v>0</v>
      </c>
      <c r="K4619">
        <v>16408.68</v>
      </c>
      <c r="L4619">
        <v>3943.88</v>
      </c>
      <c r="M4619">
        <f t="shared" si="218"/>
        <v>16408.68</v>
      </c>
      <c r="N4619" t="str">
        <f t="shared" si="216"/>
        <v>Q2</v>
      </c>
      <c r="O4619" s="2">
        <f t="shared" si="217"/>
        <v>24.03532764366177</v>
      </c>
      <c r="P4619" t="str">
        <f>VLOOKUP(retail_sales_2023!C4619,customers!A:J,5,)</f>
        <v>Lucknow</v>
      </c>
      <c r="Q4619" t="str">
        <f>VLOOKUP(C4619,customers!A:J,10,0)</f>
        <v>Regular</v>
      </c>
    </row>
    <row r="4620" spans="1:17" x14ac:dyDescent="0.3">
      <c r="A4620" t="s">
        <v>5711</v>
      </c>
      <c r="B4620" s="1">
        <v>44929</v>
      </c>
      <c r="C4620" t="s">
        <v>2136</v>
      </c>
      <c r="D4620" t="s">
        <v>2137</v>
      </c>
      <c r="E4620" t="s">
        <v>27</v>
      </c>
      <c r="F4620" t="s">
        <v>43</v>
      </c>
      <c r="G4620" t="s">
        <v>178</v>
      </c>
      <c r="H4620">
        <v>2</v>
      </c>
      <c r="I4620">
        <v>9307.3799999999992</v>
      </c>
      <c r="J4620">
        <v>0.1</v>
      </c>
      <c r="K4620">
        <v>16753.28</v>
      </c>
      <c r="L4620">
        <v>2237.4699999999998</v>
      </c>
      <c r="M4620">
        <f t="shared" si="218"/>
        <v>16753.284</v>
      </c>
      <c r="N4620" t="str">
        <f t="shared" si="216"/>
        <v>Q1</v>
      </c>
      <c r="O4620" s="2">
        <f t="shared" si="217"/>
        <v>13.355414581502846</v>
      </c>
      <c r="P4620" t="str">
        <f>VLOOKUP(retail_sales_2023!C4620,customers!A:J,5,)</f>
        <v>Chandigarh</v>
      </c>
      <c r="Q4620" t="str">
        <f>VLOOKUP(C4620,customers!A:J,10,0)</f>
        <v>Premium</v>
      </c>
    </row>
    <row r="4621" spans="1:17" x14ac:dyDescent="0.3">
      <c r="A4621" t="s">
        <v>5712</v>
      </c>
      <c r="B4621" s="1">
        <v>45193</v>
      </c>
      <c r="C4621" t="s">
        <v>1013</v>
      </c>
      <c r="D4621" t="s">
        <v>1014</v>
      </c>
      <c r="E4621" t="s">
        <v>15</v>
      </c>
      <c r="F4621" t="s">
        <v>52</v>
      </c>
      <c r="G4621" t="s">
        <v>937</v>
      </c>
      <c r="H4621">
        <v>3</v>
      </c>
      <c r="I4621">
        <v>235.31</v>
      </c>
      <c r="J4621">
        <v>0.3</v>
      </c>
      <c r="K4621">
        <v>494.15</v>
      </c>
      <c r="L4621">
        <v>34.799999999999997</v>
      </c>
      <c r="M4621">
        <f t="shared" si="218"/>
        <v>494.15100000000001</v>
      </c>
      <c r="N4621" t="str">
        <f t="shared" si="216"/>
        <v>Q3</v>
      </c>
      <c r="O4621" s="2">
        <f t="shared" si="217"/>
        <v>7.0423960335930387</v>
      </c>
      <c r="P4621" t="str">
        <f>VLOOKUP(retail_sales_2023!C4621,customers!A:J,5,)</f>
        <v>Bengaluru</v>
      </c>
      <c r="Q4621" t="str">
        <f>VLOOKUP(C4621,customers!A:J,10,0)</f>
        <v>Premium</v>
      </c>
    </row>
    <row r="4622" spans="1:17" x14ac:dyDescent="0.3">
      <c r="A4622" t="s">
        <v>5713</v>
      </c>
      <c r="B4622" s="1">
        <v>45094</v>
      </c>
      <c r="C4622" t="s">
        <v>963</v>
      </c>
      <c r="D4622" t="s">
        <v>964</v>
      </c>
      <c r="E4622" t="s">
        <v>15</v>
      </c>
      <c r="F4622" t="s">
        <v>43</v>
      </c>
      <c r="G4622" t="s">
        <v>282</v>
      </c>
      <c r="H4622">
        <v>2</v>
      </c>
      <c r="I4622">
        <v>72532.56</v>
      </c>
      <c r="J4622">
        <v>0.05</v>
      </c>
      <c r="K4622">
        <v>137811.85999999999</v>
      </c>
      <c r="L4622">
        <v>20431.84</v>
      </c>
      <c r="M4622">
        <f t="shared" si="218"/>
        <v>137811.864</v>
      </c>
      <c r="N4622" t="str">
        <f t="shared" si="216"/>
        <v>Q2</v>
      </c>
      <c r="O4622" s="2">
        <f t="shared" si="217"/>
        <v>14.825893794626966</v>
      </c>
      <c r="P4622" t="str">
        <f>VLOOKUP(retail_sales_2023!C4622,customers!A:J,5,)</f>
        <v>Chennai</v>
      </c>
      <c r="Q4622" t="str">
        <f>VLOOKUP(C4622,customers!A:J,10,0)</f>
        <v>Regular</v>
      </c>
    </row>
    <row r="4623" spans="1:17" x14ac:dyDescent="0.3">
      <c r="A4623" t="s">
        <v>5714</v>
      </c>
      <c r="B4623" s="1">
        <v>45088</v>
      </c>
      <c r="C4623" t="s">
        <v>379</v>
      </c>
      <c r="D4623" t="s">
        <v>380</v>
      </c>
      <c r="E4623" t="s">
        <v>27</v>
      </c>
      <c r="F4623" t="s">
        <v>52</v>
      </c>
      <c r="G4623" t="s">
        <v>235</v>
      </c>
      <c r="H4623">
        <v>5</v>
      </c>
      <c r="I4623">
        <v>343.1</v>
      </c>
      <c r="J4623">
        <v>0.05</v>
      </c>
      <c r="K4623">
        <v>1629.72</v>
      </c>
      <c r="L4623">
        <v>149.96</v>
      </c>
      <c r="M4623">
        <f t="shared" si="218"/>
        <v>1629.7249999999999</v>
      </c>
      <c r="N4623" t="str">
        <f t="shared" si="216"/>
        <v>Q2</v>
      </c>
      <c r="O4623" s="2">
        <f t="shared" si="217"/>
        <v>9.2015806396190758</v>
      </c>
      <c r="P4623" t="str">
        <f>VLOOKUP(retail_sales_2023!C4623,customers!A:J,5,)</f>
        <v>Lucknow</v>
      </c>
      <c r="Q4623" t="str">
        <f>VLOOKUP(C4623,customers!A:J,10,0)</f>
        <v>Premium</v>
      </c>
    </row>
    <row r="4624" spans="1:17" x14ac:dyDescent="0.3">
      <c r="A4624" t="s">
        <v>5715</v>
      </c>
      <c r="B4624" s="1">
        <v>45142</v>
      </c>
      <c r="C4624" t="s">
        <v>115</v>
      </c>
      <c r="D4624" t="s">
        <v>116</v>
      </c>
      <c r="E4624" t="s">
        <v>15</v>
      </c>
      <c r="F4624" t="s">
        <v>52</v>
      </c>
      <c r="G4624" t="s">
        <v>169</v>
      </c>
      <c r="H4624">
        <v>4</v>
      </c>
      <c r="I4624">
        <v>65.44</v>
      </c>
      <c r="J4624">
        <v>0.05</v>
      </c>
      <c r="K4624">
        <v>248.67</v>
      </c>
      <c r="L4624">
        <v>17.62</v>
      </c>
      <c r="M4624">
        <f t="shared" si="218"/>
        <v>248.67199999999997</v>
      </c>
      <c r="N4624" t="str">
        <f t="shared" si="216"/>
        <v>Q3</v>
      </c>
      <c r="O4624" s="2">
        <f t="shared" si="217"/>
        <v>7.0856959021997028</v>
      </c>
      <c r="P4624" t="str">
        <f>VLOOKUP(retail_sales_2023!C4624,customers!A:J,5,)</f>
        <v>Coimbatore</v>
      </c>
      <c r="Q4624" t="str">
        <f>VLOOKUP(C4624,customers!A:J,10,0)</f>
        <v>Regular</v>
      </c>
    </row>
    <row r="4625" spans="1:17" x14ac:dyDescent="0.3">
      <c r="A4625" t="s">
        <v>5716</v>
      </c>
      <c r="B4625" s="1">
        <v>45132</v>
      </c>
      <c r="C4625" t="s">
        <v>379</v>
      </c>
      <c r="D4625" t="s">
        <v>380</v>
      </c>
      <c r="E4625" t="s">
        <v>27</v>
      </c>
      <c r="F4625" t="s">
        <v>43</v>
      </c>
      <c r="G4625" t="s">
        <v>128</v>
      </c>
      <c r="H4625">
        <v>2</v>
      </c>
      <c r="I4625">
        <v>45317.43</v>
      </c>
      <c r="J4625">
        <v>0.15</v>
      </c>
      <c r="K4625">
        <v>77039.63</v>
      </c>
      <c r="L4625">
        <v>10366.209999999999</v>
      </c>
      <c r="M4625">
        <f t="shared" si="218"/>
        <v>77039.630999999994</v>
      </c>
      <c r="N4625" t="str">
        <f t="shared" si="216"/>
        <v>Q3</v>
      </c>
      <c r="O4625" s="2">
        <f t="shared" si="217"/>
        <v>13.455685080522843</v>
      </c>
      <c r="P4625" t="str">
        <f>VLOOKUP(retail_sales_2023!C4625,customers!A:J,5,)</f>
        <v>Lucknow</v>
      </c>
      <c r="Q4625" t="str">
        <f>VLOOKUP(C4625,customers!A:J,10,0)</f>
        <v>Premium</v>
      </c>
    </row>
    <row r="4626" spans="1:17" x14ac:dyDescent="0.3">
      <c r="A4626" t="s">
        <v>5717</v>
      </c>
      <c r="B4626" s="1">
        <v>44950</v>
      </c>
      <c r="C4626" t="s">
        <v>1361</v>
      </c>
      <c r="D4626" t="s">
        <v>1362</v>
      </c>
      <c r="E4626" t="s">
        <v>21</v>
      </c>
      <c r="F4626" t="s">
        <v>81</v>
      </c>
      <c r="G4626" t="s">
        <v>370</v>
      </c>
      <c r="H4626">
        <v>5</v>
      </c>
      <c r="I4626">
        <v>365.5</v>
      </c>
      <c r="J4626">
        <v>0</v>
      </c>
      <c r="K4626">
        <v>1827.5</v>
      </c>
      <c r="L4626">
        <v>565.79999999999995</v>
      </c>
      <c r="M4626">
        <f t="shared" si="218"/>
        <v>1827.5</v>
      </c>
      <c r="N4626" t="str">
        <f t="shared" si="216"/>
        <v>Q1</v>
      </c>
      <c r="O4626" s="2">
        <f t="shared" si="217"/>
        <v>30.96032831737346</v>
      </c>
      <c r="P4626" t="str">
        <f>VLOOKUP(retail_sales_2023!C4626,customers!A:J,5,)</f>
        <v>Guwahati</v>
      </c>
      <c r="Q4626" t="str">
        <f>VLOOKUP(C4626,customers!A:J,10,0)</f>
        <v>Premium</v>
      </c>
    </row>
    <row r="4627" spans="1:17" x14ac:dyDescent="0.3">
      <c r="A4627" t="s">
        <v>5718</v>
      </c>
      <c r="B4627" s="1">
        <v>45096</v>
      </c>
      <c r="C4627" t="s">
        <v>667</v>
      </c>
      <c r="D4627" t="s">
        <v>668</v>
      </c>
      <c r="E4627" t="s">
        <v>33</v>
      </c>
      <c r="F4627" t="s">
        <v>43</v>
      </c>
      <c r="G4627" t="s">
        <v>110</v>
      </c>
      <c r="H4627">
        <v>4</v>
      </c>
      <c r="I4627">
        <v>53968.49</v>
      </c>
      <c r="J4627">
        <v>0.1</v>
      </c>
      <c r="K4627">
        <v>194286.56</v>
      </c>
      <c r="L4627">
        <v>17800.53</v>
      </c>
      <c r="M4627">
        <f t="shared" si="218"/>
        <v>194286.56399999998</v>
      </c>
      <c r="N4627" t="str">
        <f t="shared" si="216"/>
        <v>Q2</v>
      </c>
      <c r="O4627" s="2">
        <f t="shared" si="217"/>
        <v>9.1619976183633067</v>
      </c>
      <c r="P4627" t="str">
        <f>VLOOKUP(retail_sales_2023!C4627,customers!A:J,5,)</f>
        <v>Nagpur</v>
      </c>
      <c r="Q4627" t="str">
        <f>VLOOKUP(C4627,customers!A:J,10,0)</f>
        <v>Occasional</v>
      </c>
    </row>
    <row r="4628" spans="1:17" x14ac:dyDescent="0.3">
      <c r="A4628" t="s">
        <v>5719</v>
      </c>
      <c r="B4628" s="1">
        <v>44995</v>
      </c>
      <c r="C4628" t="s">
        <v>1109</v>
      </c>
      <c r="D4628" t="s">
        <v>1110</v>
      </c>
      <c r="E4628" t="s">
        <v>15</v>
      </c>
      <c r="F4628" t="s">
        <v>43</v>
      </c>
      <c r="G4628" t="s">
        <v>272</v>
      </c>
      <c r="H4628">
        <v>1</v>
      </c>
      <c r="I4628">
        <v>3970.06</v>
      </c>
      <c r="J4628">
        <v>0.05</v>
      </c>
      <c r="K4628">
        <v>3771.56</v>
      </c>
      <c r="L4628">
        <v>580.9</v>
      </c>
      <c r="M4628">
        <f t="shared" si="218"/>
        <v>3771.5569999999998</v>
      </c>
      <c r="N4628" t="str">
        <f t="shared" si="216"/>
        <v>Q1</v>
      </c>
      <c r="O4628" s="2">
        <f t="shared" si="217"/>
        <v>15.402114774788151</v>
      </c>
      <c r="P4628" t="str">
        <f>VLOOKUP(retail_sales_2023!C4628,customers!A:J,5,)</f>
        <v>Bengaluru</v>
      </c>
      <c r="Q4628" t="str">
        <f>VLOOKUP(C4628,customers!A:J,10,0)</f>
        <v>Premium</v>
      </c>
    </row>
    <row r="4629" spans="1:17" x14ac:dyDescent="0.3">
      <c r="A4629" t="s">
        <v>5720</v>
      </c>
      <c r="B4629" s="1">
        <v>45133</v>
      </c>
      <c r="C4629" t="s">
        <v>221</v>
      </c>
      <c r="D4629" t="s">
        <v>222</v>
      </c>
      <c r="E4629" t="s">
        <v>27</v>
      </c>
      <c r="F4629" t="s">
        <v>22</v>
      </c>
      <c r="G4629" t="s">
        <v>182</v>
      </c>
      <c r="H4629">
        <v>1</v>
      </c>
      <c r="I4629">
        <v>17969.099999999999</v>
      </c>
      <c r="J4629">
        <v>0</v>
      </c>
      <c r="K4629">
        <v>17969.099999999999</v>
      </c>
      <c r="L4629">
        <v>4807.55</v>
      </c>
      <c r="M4629">
        <f t="shared" si="218"/>
        <v>17969.099999999999</v>
      </c>
      <c r="N4629" t="str">
        <f t="shared" si="216"/>
        <v>Q3</v>
      </c>
      <c r="O4629" s="2">
        <f t="shared" si="217"/>
        <v>26.754539737660764</v>
      </c>
      <c r="P4629" t="str">
        <f>VLOOKUP(retail_sales_2023!C4629,customers!A:J,5,)</f>
        <v>Lucknow</v>
      </c>
      <c r="Q4629" t="str">
        <f>VLOOKUP(C4629,customers!A:J,10,0)</f>
        <v>Premium</v>
      </c>
    </row>
    <row r="4630" spans="1:17" x14ac:dyDescent="0.3">
      <c r="A4630" t="s">
        <v>5721</v>
      </c>
      <c r="B4630" s="1">
        <v>44974</v>
      </c>
      <c r="C4630" t="s">
        <v>1216</v>
      </c>
      <c r="D4630" t="s">
        <v>1217</v>
      </c>
      <c r="E4630" t="s">
        <v>27</v>
      </c>
      <c r="F4630" t="s">
        <v>28</v>
      </c>
      <c r="G4630" t="s">
        <v>466</v>
      </c>
      <c r="H4630">
        <v>5</v>
      </c>
      <c r="I4630">
        <v>6640.01</v>
      </c>
      <c r="J4630">
        <v>0.05</v>
      </c>
      <c r="K4630">
        <v>31540.05</v>
      </c>
      <c r="L4630">
        <v>8905.9699999999993</v>
      </c>
      <c r="M4630">
        <f t="shared" si="218"/>
        <v>31540.047500000001</v>
      </c>
      <c r="N4630" t="str">
        <f t="shared" si="216"/>
        <v>Q1</v>
      </c>
      <c r="O4630" s="2">
        <f t="shared" si="217"/>
        <v>28.237019281833732</v>
      </c>
      <c r="P4630" t="str">
        <f>VLOOKUP(retail_sales_2023!C4630,customers!A:J,5,)</f>
        <v>Jaipur</v>
      </c>
      <c r="Q4630" t="str">
        <f>VLOOKUP(C4630,customers!A:J,10,0)</f>
        <v>Occasional</v>
      </c>
    </row>
    <row r="4631" spans="1:17" x14ac:dyDescent="0.3">
      <c r="A4631" t="s">
        <v>5722</v>
      </c>
      <c r="B4631" s="1">
        <v>45034</v>
      </c>
      <c r="C4631" t="s">
        <v>693</v>
      </c>
      <c r="D4631" t="s">
        <v>694</v>
      </c>
      <c r="E4631" t="s">
        <v>27</v>
      </c>
      <c r="F4631" t="s">
        <v>52</v>
      </c>
      <c r="G4631" t="s">
        <v>53</v>
      </c>
      <c r="H4631">
        <v>4</v>
      </c>
      <c r="I4631">
        <v>700.44</v>
      </c>
      <c r="J4631">
        <v>0</v>
      </c>
      <c r="K4631">
        <v>2801.76</v>
      </c>
      <c r="L4631">
        <v>226.27</v>
      </c>
      <c r="M4631">
        <f t="shared" si="218"/>
        <v>2801.76</v>
      </c>
      <c r="N4631" t="str">
        <f t="shared" si="216"/>
        <v>Q2</v>
      </c>
      <c r="O4631" s="2">
        <f t="shared" si="217"/>
        <v>8.0759950888013243</v>
      </c>
      <c r="P4631" t="str">
        <f>VLOOKUP(retail_sales_2023!C4631,customers!A:J,5,)</f>
        <v>Delhi</v>
      </c>
      <c r="Q4631" t="str">
        <f>VLOOKUP(C4631,customers!A:J,10,0)</f>
        <v>Regular</v>
      </c>
    </row>
    <row r="4632" spans="1:17" x14ac:dyDescent="0.3">
      <c r="A4632" t="s">
        <v>5723</v>
      </c>
      <c r="B4632" s="1">
        <v>45224</v>
      </c>
      <c r="C4632" t="s">
        <v>745</v>
      </c>
      <c r="D4632" t="s">
        <v>746</v>
      </c>
      <c r="E4632" t="s">
        <v>33</v>
      </c>
      <c r="F4632" t="s">
        <v>81</v>
      </c>
      <c r="G4632" t="s">
        <v>82</v>
      </c>
      <c r="H4632">
        <v>5</v>
      </c>
      <c r="I4632">
        <v>4179.75</v>
      </c>
      <c r="J4632">
        <v>0.2</v>
      </c>
      <c r="K4632">
        <v>16719</v>
      </c>
      <c r="L4632">
        <v>4142.6899999999996</v>
      </c>
      <c r="M4632">
        <f t="shared" si="218"/>
        <v>16719</v>
      </c>
      <c r="N4632" t="str">
        <f t="shared" si="216"/>
        <v>Q4</v>
      </c>
      <c r="O4632" s="2">
        <f t="shared" si="217"/>
        <v>24.77833602488187</v>
      </c>
      <c r="P4632" t="str">
        <f>VLOOKUP(retail_sales_2023!C4632,customers!A:J,5,)</f>
        <v>Ahmedabad</v>
      </c>
      <c r="Q4632" t="str">
        <f>VLOOKUP(C4632,customers!A:J,10,0)</f>
        <v>Regular</v>
      </c>
    </row>
    <row r="4633" spans="1:17" x14ac:dyDescent="0.3">
      <c r="A4633" t="s">
        <v>5724</v>
      </c>
      <c r="B4633" s="1">
        <v>45051</v>
      </c>
      <c r="C4633" t="s">
        <v>913</v>
      </c>
      <c r="D4633" t="s">
        <v>914</v>
      </c>
      <c r="E4633" t="s">
        <v>33</v>
      </c>
      <c r="F4633" t="s">
        <v>22</v>
      </c>
      <c r="G4633" t="s">
        <v>182</v>
      </c>
      <c r="H4633">
        <v>4</v>
      </c>
      <c r="I4633">
        <v>21961.1</v>
      </c>
      <c r="J4633">
        <v>0.1</v>
      </c>
      <c r="K4633">
        <v>79059.960000000006</v>
      </c>
      <c r="L4633">
        <v>22040.49</v>
      </c>
      <c r="M4633">
        <f t="shared" si="218"/>
        <v>79059.959999999992</v>
      </c>
      <c r="N4633" t="str">
        <f t="shared" si="216"/>
        <v>Q2</v>
      </c>
      <c r="O4633" s="2">
        <f t="shared" si="217"/>
        <v>27.878195233086384</v>
      </c>
      <c r="P4633" t="str">
        <f>VLOOKUP(retail_sales_2023!C4633,customers!A:J,5,)</f>
        <v>Ahmedabad</v>
      </c>
      <c r="Q4633" t="str">
        <f>VLOOKUP(C4633,customers!A:J,10,0)</f>
        <v>Premium</v>
      </c>
    </row>
    <row r="4634" spans="1:17" x14ac:dyDescent="0.3">
      <c r="A4634" t="s">
        <v>5725</v>
      </c>
      <c r="B4634" s="1">
        <v>45267</v>
      </c>
      <c r="C4634" t="s">
        <v>705</v>
      </c>
      <c r="D4634" t="s">
        <v>706</v>
      </c>
      <c r="E4634" t="s">
        <v>15</v>
      </c>
      <c r="F4634" t="s">
        <v>22</v>
      </c>
      <c r="G4634" t="s">
        <v>1039</v>
      </c>
      <c r="H4634">
        <v>3</v>
      </c>
      <c r="I4634">
        <v>6140.36</v>
      </c>
      <c r="J4634">
        <v>0.1</v>
      </c>
      <c r="K4634">
        <v>16578.97</v>
      </c>
      <c r="L4634">
        <v>-917.01</v>
      </c>
      <c r="M4634">
        <f t="shared" si="218"/>
        <v>16578.971999999998</v>
      </c>
      <c r="N4634" t="str">
        <f t="shared" si="216"/>
        <v>Q4</v>
      </c>
      <c r="O4634" s="2">
        <f t="shared" si="217"/>
        <v>-5.5311638780937535</v>
      </c>
      <c r="P4634" t="str">
        <f>VLOOKUP(retail_sales_2023!C4634,customers!A:J,5,)</f>
        <v>Coimbatore</v>
      </c>
      <c r="Q4634" t="str">
        <f>VLOOKUP(C4634,customers!A:J,10,0)</f>
        <v>Premium</v>
      </c>
    </row>
    <row r="4635" spans="1:17" x14ac:dyDescent="0.3">
      <c r="A4635" t="s">
        <v>5726</v>
      </c>
      <c r="B4635" s="1">
        <v>45137</v>
      </c>
      <c r="C4635" t="s">
        <v>119</v>
      </c>
      <c r="D4635" t="s">
        <v>120</v>
      </c>
      <c r="E4635" t="s">
        <v>15</v>
      </c>
      <c r="F4635" t="s">
        <v>28</v>
      </c>
      <c r="G4635" t="s">
        <v>280</v>
      </c>
      <c r="H4635">
        <v>2</v>
      </c>
      <c r="I4635">
        <v>6501.77</v>
      </c>
      <c r="J4635">
        <v>0</v>
      </c>
      <c r="K4635">
        <v>13003.54</v>
      </c>
      <c r="L4635">
        <v>2932.01</v>
      </c>
      <c r="M4635">
        <f t="shared" si="218"/>
        <v>13003.54</v>
      </c>
      <c r="N4635" t="str">
        <f t="shared" si="216"/>
        <v>Q3</v>
      </c>
      <c r="O4635" s="2">
        <f t="shared" si="217"/>
        <v>22.547783142128992</v>
      </c>
      <c r="P4635" t="str">
        <f>VLOOKUP(retail_sales_2023!C4635,customers!A:J,5,)</f>
        <v>Kochi</v>
      </c>
      <c r="Q4635" t="str">
        <f>VLOOKUP(C4635,customers!A:J,10,0)</f>
        <v>Premium</v>
      </c>
    </row>
    <row r="4636" spans="1:17" x14ac:dyDescent="0.3">
      <c r="A4636" t="s">
        <v>5727</v>
      </c>
      <c r="B4636" s="1">
        <v>45108</v>
      </c>
      <c r="C4636" t="s">
        <v>1028</v>
      </c>
      <c r="D4636" t="s">
        <v>1029</v>
      </c>
      <c r="E4636" t="s">
        <v>21</v>
      </c>
      <c r="F4636" t="s">
        <v>52</v>
      </c>
      <c r="G4636" t="s">
        <v>235</v>
      </c>
      <c r="H4636">
        <v>3</v>
      </c>
      <c r="I4636">
        <v>714.24</v>
      </c>
      <c r="J4636">
        <v>0.15</v>
      </c>
      <c r="K4636">
        <v>1821.31</v>
      </c>
      <c r="L4636">
        <v>155.91999999999999</v>
      </c>
      <c r="M4636">
        <f t="shared" si="218"/>
        <v>1821.3120000000001</v>
      </c>
      <c r="N4636" t="str">
        <f t="shared" si="216"/>
        <v>Q3</v>
      </c>
      <c r="O4636" s="2">
        <f t="shared" si="217"/>
        <v>8.5608710214076673</v>
      </c>
      <c r="P4636" t="str">
        <f>VLOOKUP(retail_sales_2023!C4636,customers!A:J,5,)</f>
        <v>Bhubaneswar</v>
      </c>
      <c r="Q4636" t="str">
        <f>VLOOKUP(C4636,customers!A:J,10,0)</f>
        <v>Regular</v>
      </c>
    </row>
    <row r="4637" spans="1:17" x14ac:dyDescent="0.3">
      <c r="A4637" t="s">
        <v>5728</v>
      </c>
      <c r="B4637" s="1">
        <v>45080</v>
      </c>
      <c r="C4637" t="s">
        <v>409</v>
      </c>
      <c r="D4637" t="s">
        <v>410</v>
      </c>
      <c r="E4637" t="s">
        <v>21</v>
      </c>
      <c r="F4637" t="s">
        <v>38</v>
      </c>
      <c r="G4637" t="s">
        <v>395</v>
      </c>
      <c r="H4637">
        <v>2</v>
      </c>
      <c r="I4637">
        <v>1118.24</v>
      </c>
      <c r="J4637">
        <v>0.15</v>
      </c>
      <c r="K4637">
        <v>1901.01</v>
      </c>
      <c r="L4637">
        <v>527.33000000000004</v>
      </c>
      <c r="M4637">
        <f t="shared" si="218"/>
        <v>1901.008</v>
      </c>
      <c r="N4637" t="str">
        <f t="shared" si="216"/>
        <v>Q2</v>
      </c>
      <c r="O4637" s="2">
        <f t="shared" si="217"/>
        <v>27.7394648108111</v>
      </c>
      <c r="P4637" t="str">
        <f>VLOOKUP(retail_sales_2023!C4637,customers!A:J,5,)</f>
        <v>Patna</v>
      </c>
      <c r="Q4637" t="str">
        <f>VLOOKUP(C4637,customers!A:J,10,0)</f>
        <v>Regular</v>
      </c>
    </row>
    <row r="4638" spans="1:17" x14ac:dyDescent="0.3">
      <c r="A4638" t="s">
        <v>5729</v>
      </c>
      <c r="B4638" s="1">
        <v>45234</v>
      </c>
      <c r="C4638" t="s">
        <v>641</v>
      </c>
      <c r="D4638" t="s">
        <v>642</v>
      </c>
      <c r="E4638" t="s">
        <v>33</v>
      </c>
      <c r="F4638" t="s">
        <v>81</v>
      </c>
      <c r="G4638" t="s">
        <v>239</v>
      </c>
      <c r="H4638">
        <v>3</v>
      </c>
      <c r="I4638">
        <v>4493.16</v>
      </c>
      <c r="J4638">
        <v>0.3</v>
      </c>
      <c r="K4638">
        <v>9435.64</v>
      </c>
      <c r="L4638">
        <v>2479.11</v>
      </c>
      <c r="M4638">
        <f t="shared" si="218"/>
        <v>9435.6359999999986</v>
      </c>
      <c r="N4638" t="str">
        <f t="shared" si="216"/>
        <v>Q4</v>
      </c>
      <c r="O4638" s="2">
        <f t="shared" si="217"/>
        <v>26.273893450788716</v>
      </c>
      <c r="P4638" t="str">
        <f>VLOOKUP(retail_sales_2023!C4638,customers!A:J,5,)</f>
        <v>Surat</v>
      </c>
      <c r="Q4638" t="str">
        <f>VLOOKUP(C4638,customers!A:J,10,0)</f>
        <v>Regular</v>
      </c>
    </row>
    <row r="4639" spans="1:17" x14ac:dyDescent="0.3">
      <c r="A4639" t="s">
        <v>5730</v>
      </c>
      <c r="B4639" s="1">
        <v>45264</v>
      </c>
      <c r="C4639" t="s">
        <v>1099</v>
      </c>
      <c r="D4639" t="s">
        <v>1100</v>
      </c>
      <c r="E4639" t="s">
        <v>27</v>
      </c>
      <c r="F4639" t="s">
        <v>28</v>
      </c>
      <c r="G4639" t="s">
        <v>57</v>
      </c>
      <c r="H4639">
        <v>5</v>
      </c>
      <c r="I4639">
        <v>5108.96</v>
      </c>
      <c r="J4639">
        <v>0.25</v>
      </c>
      <c r="K4639">
        <v>19158.599999999999</v>
      </c>
      <c r="L4639">
        <v>4304.95</v>
      </c>
      <c r="M4639">
        <f t="shared" si="218"/>
        <v>19158.599999999999</v>
      </c>
      <c r="N4639" t="str">
        <f t="shared" si="216"/>
        <v>Q4</v>
      </c>
      <c r="O4639" s="2">
        <f t="shared" si="217"/>
        <v>22.470065662417923</v>
      </c>
      <c r="P4639" t="str">
        <f>VLOOKUP(retail_sales_2023!C4639,customers!A:J,5,)</f>
        <v>Chandigarh</v>
      </c>
      <c r="Q4639" t="str">
        <f>VLOOKUP(C4639,customers!A:J,10,0)</f>
        <v>Regular</v>
      </c>
    </row>
    <row r="4640" spans="1:17" x14ac:dyDescent="0.3">
      <c r="A4640" t="s">
        <v>5731</v>
      </c>
      <c r="B4640" s="1">
        <v>45239</v>
      </c>
      <c r="C4640" t="s">
        <v>1324</v>
      </c>
      <c r="D4640" t="s">
        <v>1325</v>
      </c>
      <c r="E4640" t="s">
        <v>33</v>
      </c>
      <c r="F4640" t="s">
        <v>28</v>
      </c>
      <c r="G4640" t="s">
        <v>325</v>
      </c>
      <c r="H4640">
        <v>2</v>
      </c>
      <c r="I4640">
        <v>6890.31</v>
      </c>
      <c r="J4640">
        <v>0.15</v>
      </c>
      <c r="K4640">
        <v>11713.53</v>
      </c>
      <c r="L4640">
        <v>2964.92</v>
      </c>
      <c r="M4640">
        <f t="shared" si="218"/>
        <v>11713.527</v>
      </c>
      <c r="N4640" t="str">
        <f t="shared" si="216"/>
        <v>Q4</v>
      </c>
      <c r="O4640" s="2">
        <f t="shared" si="217"/>
        <v>25.311925610810743</v>
      </c>
      <c r="P4640" t="str">
        <f>VLOOKUP(retail_sales_2023!C4640,customers!A:J,5,)</f>
        <v>Mumbai</v>
      </c>
      <c r="Q4640" t="str">
        <f>VLOOKUP(C4640,customers!A:J,10,0)</f>
        <v>Regular</v>
      </c>
    </row>
    <row r="4641" spans="1:17" x14ac:dyDescent="0.3">
      <c r="A4641" t="s">
        <v>5732</v>
      </c>
      <c r="B4641" s="1">
        <v>45016</v>
      </c>
      <c r="C4641" t="s">
        <v>167</v>
      </c>
      <c r="D4641" t="s">
        <v>168</v>
      </c>
      <c r="E4641" t="s">
        <v>33</v>
      </c>
      <c r="F4641" t="s">
        <v>43</v>
      </c>
      <c r="G4641" t="s">
        <v>301</v>
      </c>
      <c r="H4641">
        <v>5</v>
      </c>
      <c r="I4641">
        <v>17206.84</v>
      </c>
      <c r="J4641">
        <v>0</v>
      </c>
      <c r="K4641">
        <v>86034.2</v>
      </c>
      <c r="L4641">
        <v>11095.82</v>
      </c>
      <c r="M4641">
        <f t="shared" si="218"/>
        <v>86034.2</v>
      </c>
      <c r="N4641" t="str">
        <f t="shared" si="216"/>
        <v>Q1</v>
      </c>
      <c r="O4641" s="2">
        <f t="shared" si="217"/>
        <v>12.896987477073072</v>
      </c>
      <c r="P4641" t="str">
        <f>VLOOKUP(retail_sales_2023!C4641,customers!A:J,5,)</f>
        <v>Surat</v>
      </c>
      <c r="Q4641" t="str">
        <f>VLOOKUP(C4641,customers!A:J,10,0)</f>
        <v>Regular</v>
      </c>
    </row>
    <row r="4642" spans="1:17" x14ac:dyDescent="0.3">
      <c r="A4642" t="s">
        <v>5733</v>
      </c>
      <c r="B4642" s="1">
        <v>45012</v>
      </c>
      <c r="C4642" t="s">
        <v>719</v>
      </c>
      <c r="D4642" t="s">
        <v>720</v>
      </c>
      <c r="E4642" t="s">
        <v>33</v>
      </c>
      <c r="F4642" t="s">
        <v>81</v>
      </c>
      <c r="G4642" t="s">
        <v>470</v>
      </c>
      <c r="H4642">
        <v>5</v>
      </c>
      <c r="I4642">
        <v>2386.73</v>
      </c>
      <c r="J4642">
        <v>0.15</v>
      </c>
      <c r="K4642">
        <v>10143.6</v>
      </c>
      <c r="L4642">
        <v>2905.83</v>
      </c>
      <c r="M4642">
        <f t="shared" si="218"/>
        <v>10143.602499999999</v>
      </c>
      <c r="N4642" t="str">
        <f t="shared" si="216"/>
        <v>Q1</v>
      </c>
      <c r="O4642" s="2">
        <f t="shared" si="217"/>
        <v>28.646930083993848</v>
      </c>
      <c r="P4642" t="str">
        <f>VLOOKUP(retail_sales_2023!C4642,customers!A:J,5,)</f>
        <v>Pune</v>
      </c>
      <c r="Q4642" t="str">
        <f>VLOOKUP(C4642,customers!A:J,10,0)</f>
        <v>Regular</v>
      </c>
    </row>
    <row r="4643" spans="1:17" x14ac:dyDescent="0.3">
      <c r="A4643" t="s">
        <v>5734</v>
      </c>
      <c r="B4643" s="1">
        <v>45024</v>
      </c>
      <c r="C4643" t="s">
        <v>842</v>
      </c>
      <c r="D4643" t="s">
        <v>843</v>
      </c>
      <c r="E4643" t="s">
        <v>33</v>
      </c>
      <c r="F4643" t="s">
        <v>52</v>
      </c>
      <c r="G4643" t="s">
        <v>235</v>
      </c>
      <c r="H4643">
        <v>4</v>
      </c>
      <c r="I4643">
        <v>627.76</v>
      </c>
      <c r="J4643">
        <v>0.1</v>
      </c>
      <c r="K4643">
        <v>2259.94</v>
      </c>
      <c r="L4643">
        <v>168.61</v>
      </c>
      <c r="M4643">
        <f t="shared" si="218"/>
        <v>2259.9360000000001</v>
      </c>
      <c r="N4643" t="str">
        <f t="shared" si="216"/>
        <v>Q2</v>
      </c>
      <c r="O4643" s="2">
        <f t="shared" si="217"/>
        <v>7.4608175438285977</v>
      </c>
      <c r="P4643" t="str">
        <f>VLOOKUP(retail_sales_2023!C4643,customers!A:J,5,)</f>
        <v>Mumbai</v>
      </c>
      <c r="Q4643" t="str">
        <f>VLOOKUP(C4643,customers!A:J,10,0)</f>
        <v>Occasional</v>
      </c>
    </row>
    <row r="4644" spans="1:17" x14ac:dyDescent="0.3">
      <c r="A4644" t="s">
        <v>5735</v>
      </c>
      <c r="B4644" s="1">
        <v>45146</v>
      </c>
      <c r="C4644" t="s">
        <v>500</v>
      </c>
      <c r="D4644" t="s">
        <v>501</v>
      </c>
      <c r="E4644" t="s">
        <v>15</v>
      </c>
      <c r="F4644" t="s">
        <v>81</v>
      </c>
      <c r="G4644" t="s">
        <v>333</v>
      </c>
      <c r="H4644">
        <v>5</v>
      </c>
      <c r="I4644">
        <v>1394.06</v>
      </c>
      <c r="J4644">
        <v>0</v>
      </c>
      <c r="K4644">
        <v>6970.3</v>
      </c>
      <c r="L4644">
        <v>1942.03</v>
      </c>
      <c r="M4644">
        <f t="shared" si="218"/>
        <v>6970.2999999999993</v>
      </c>
      <c r="N4644" t="str">
        <f t="shared" si="216"/>
        <v>Q3</v>
      </c>
      <c r="O4644" s="2">
        <f t="shared" si="217"/>
        <v>27.861498070384343</v>
      </c>
      <c r="P4644" t="str">
        <f>VLOOKUP(retail_sales_2023!C4644,customers!A:J,5,)</f>
        <v>Coimbatore</v>
      </c>
      <c r="Q4644" t="str">
        <f>VLOOKUP(C4644,customers!A:J,10,0)</f>
        <v>Premium</v>
      </c>
    </row>
    <row r="4645" spans="1:17" x14ac:dyDescent="0.3">
      <c r="A4645" t="s">
        <v>5736</v>
      </c>
      <c r="B4645" s="1">
        <v>44976</v>
      </c>
      <c r="C4645" t="s">
        <v>2569</v>
      </c>
      <c r="D4645" t="s">
        <v>2570</v>
      </c>
      <c r="E4645" t="s">
        <v>15</v>
      </c>
      <c r="F4645" t="s">
        <v>81</v>
      </c>
      <c r="G4645" t="s">
        <v>158</v>
      </c>
      <c r="H4645">
        <v>1</v>
      </c>
      <c r="I4645">
        <v>1107.04</v>
      </c>
      <c r="J4645">
        <v>0</v>
      </c>
      <c r="K4645">
        <v>1107.04</v>
      </c>
      <c r="L4645">
        <v>327.61</v>
      </c>
      <c r="M4645">
        <f t="shared" si="218"/>
        <v>1107.04</v>
      </c>
      <c r="N4645" t="str">
        <f t="shared" si="216"/>
        <v>Q1</v>
      </c>
      <c r="O4645" s="2">
        <f t="shared" si="217"/>
        <v>29.593329960977023</v>
      </c>
      <c r="P4645" t="str">
        <f>VLOOKUP(retail_sales_2023!C4645,customers!A:J,5,)</f>
        <v>Hyderabad</v>
      </c>
      <c r="Q4645" t="str">
        <f>VLOOKUP(C4645,customers!A:J,10,0)</f>
        <v>Premium</v>
      </c>
    </row>
    <row r="4646" spans="1:17" x14ac:dyDescent="0.3">
      <c r="A4646" t="s">
        <v>5737</v>
      </c>
      <c r="B4646" s="1">
        <v>45097</v>
      </c>
      <c r="C4646" t="s">
        <v>2748</v>
      </c>
      <c r="D4646" t="s">
        <v>2749</v>
      </c>
      <c r="E4646" t="s">
        <v>33</v>
      </c>
      <c r="F4646" t="s">
        <v>52</v>
      </c>
      <c r="G4646" t="s">
        <v>268</v>
      </c>
      <c r="H4646">
        <v>9</v>
      </c>
      <c r="I4646">
        <v>308.89999999999998</v>
      </c>
      <c r="J4646">
        <v>0.15</v>
      </c>
      <c r="K4646">
        <v>2363.09</v>
      </c>
      <c r="L4646">
        <v>210.9</v>
      </c>
      <c r="M4646">
        <f t="shared" si="218"/>
        <v>2363.085</v>
      </c>
      <c r="N4646" t="str">
        <f t="shared" si="216"/>
        <v>Q2</v>
      </c>
      <c r="O4646" s="2">
        <f t="shared" si="217"/>
        <v>8.9247552992057013</v>
      </c>
      <c r="P4646" t="str">
        <f>VLOOKUP(retail_sales_2023!C4646,customers!A:J,5,)</f>
        <v>Nagpur</v>
      </c>
      <c r="Q4646" t="str">
        <f>VLOOKUP(C4646,customers!A:J,10,0)</f>
        <v>Premium</v>
      </c>
    </row>
    <row r="4647" spans="1:17" x14ac:dyDescent="0.3">
      <c r="A4647" t="s">
        <v>5738</v>
      </c>
      <c r="B4647" s="1">
        <v>44973</v>
      </c>
      <c r="C4647" t="s">
        <v>816</v>
      </c>
      <c r="D4647" t="s">
        <v>817</v>
      </c>
      <c r="E4647" t="s">
        <v>33</v>
      </c>
      <c r="F4647" t="s">
        <v>81</v>
      </c>
      <c r="G4647" t="s">
        <v>150</v>
      </c>
      <c r="H4647">
        <v>3</v>
      </c>
      <c r="I4647">
        <v>786.06</v>
      </c>
      <c r="J4647">
        <v>0</v>
      </c>
      <c r="K4647">
        <v>2358.1799999999998</v>
      </c>
      <c r="L4647">
        <v>830.48</v>
      </c>
      <c r="M4647">
        <f t="shared" si="218"/>
        <v>2358.1799999999998</v>
      </c>
      <c r="N4647" t="str">
        <f t="shared" si="216"/>
        <v>Q1</v>
      </c>
      <c r="O4647" s="2">
        <f t="shared" si="217"/>
        <v>35.216989373160665</v>
      </c>
      <c r="P4647" t="str">
        <f>VLOOKUP(retail_sales_2023!C4647,customers!A:J,5,)</f>
        <v>Mumbai</v>
      </c>
      <c r="Q4647" t="str">
        <f>VLOOKUP(C4647,customers!A:J,10,0)</f>
        <v>Premium</v>
      </c>
    </row>
    <row r="4648" spans="1:17" x14ac:dyDescent="0.3">
      <c r="A4648" t="s">
        <v>5739</v>
      </c>
      <c r="B4648" s="1">
        <v>45206</v>
      </c>
      <c r="C4648" t="s">
        <v>41</v>
      </c>
      <c r="D4648" t="s">
        <v>42</v>
      </c>
      <c r="E4648" t="s">
        <v>15</v>
      </c>
      <c r="F4648" t="s">
        <v>43</v>
      </c>
      <c r="G4648" t="s">
        <v>154</v>
      </c>
      <c r="H4648">
        <v>4</v>
      </c>
      <c r="I4648">
        <v>19854.32</v>
      </c>
      <c r="J4648">
        <v>0</v>
      </c>
      <c r="K4648">
        <v>79417.279999999999</v>
      </c>
      <c r="L4648">
        <v>10642</v>
      </c>
      <c r="M4648">
        <f t="shared" si="218"/>
        <v>79417.279999999999</v>
      </c>
      <c r="N4648" t="str">
        <f t="shared" si="216"/>
        <v>Q4</v>
      </c>
      <c r="O4648" s="2">
        <f t="shared" si="217"/>
        <v>13.400106374834293</v>
      </c>
      <c r="P4648" t="str">
        <f>VLOOKUP(retail_sales_2023!C4648,customers!A:J,5,)</f>
        <v>Kochi</v>
      </c>
      <c r="Q4648" t="str">
        <f>VLOOKUP(C4648,customers!A:J,10,0)</f>
        <v>Regular</v>
      </c>
    </row>
    <row r="4649" spans="1:17" x14ac:dyDescent="0.3">
      <c r="A4649" t="s">
        <v>5740</v>
      </c>
      <c r="B4649" s="1">
        <v>45063</v>
      </c>
      <c r="C4649" t="s">
        <v>1629</v>
      </c>
      <c r="D4649" t="s">
        <v>1630</v>
      </c>
      <c r="E4649" t="s">
        <v>15</v>
      </c>
      <c r="F4649" t="s">
        <v>52</v>
      </c>
      <c r="G4649" t="s">
        <v>937</v>
      </c>
      <c r="H4649">
        <v>3</v>
      </c>
      <c r="I4649">
        <v>579.21</v>
      </c>
      <c r="J4649">
        <v>0.1</v>
      </c>
      <c r="K4649">
        <v>1563.87</v>
      </c>
      <c r="L4649">
        <v>138.16</v>
      </c>
      <c r="M4649">
        <f t="shared" si="218"/>
        <v>1563.8670000000002</v>
      </c>
      <c r="N4649" t="str">
        <f t="shared" si="216"/>
        <v>Q2</v>
      </c>
      <c r="O4649" s="2">
        <f t="shared" si="217"/>
        <v>8.8344939157346847</v>
      </c>
      <c r="P4649" t="str">
        <f>VLOOKUP(retail_sales_2023!C4649,customers!A:J,5,)</f>
        <v>Chennai</v>
      </c>
      <c r="Q4649" t="str">
        <f>VLOOKUP(C4649,customers!A:J,10,0)</f>
        <v>Premium</v>
      </c>
    </row>
    <row r="4650" spans="1:17" x14ac:dyDescent="0.3">
      <c r="A4650" t="s">
        <v>5741</v>
      </c>
      <c r="B4650" s="1">
        <v>45291</v>
      </c>
      <c r="C4650" t="s">
        <v>1051</v>
      </c>
      <c r="D4650" t="s">
        <v>1052</v>
      </c>
      <c r="E4650" t="s">
        <v>21</v>
      </c>
      <c r="F4650" t="s">
        <v>43</v>
      </c>
      <c r="G4650" t="s">
        <v>272</v>
      </c>
      <c r="H4650">
        <v>4</v>
      </c>
      <c r="I4650">
        <v>31906.26</v>
      </c>
      <c r="J4650">
        <v>0</v>
      </c>
      <c r="K4650">
        <v>127625.04</v>
      </c>
      <c r="L4650">
        <v>14282.48</v>
      </c>
      <c r="M4650">
        <f t="shared" si="218"/>
        <v>127625.04</v>
      </c>
      <c r="N4650" t="str">
        <f t="shared" si="216"/>
        <v>Q4</v>
      </c>
      <c r="O4650" s="2">
        <f t="shared" si="217"/>
        <v>11.19097004788402</v>
      </c>
      <c r="P4650" t="str">
        <f>VLOOKUP(retail_sales_2023!C4650,customers!A:J,5,)</f>
        <v>Bhubaneswar</v>
      </c>
      <c r="Q4650" t="str">
        <f>VLOOKUP(C4650,customers!A:J,10,0)</f>
        <v>Regular</v>
      </c>
    </row>
    <row r="4651" spans="1:17" x14ac:dyDescent="0.3">
      <c r="A4651" t="s">
        <v>5742</v>
      </c>
      <c r="B4651" s="1">
        <v>45154</v>
      </c>
      <c r="C4651" t="s">
        <v>13</v>
      </c>
      <c r="D4651" t="s">
        <v>14</v>
      </c>
      <c r="E4651" t="s">
        <v>15</v>
      </c>
      <c r="F4651" t="s">
        <v>43</v>
      </c>
      <c r="G4651" t="s">
        <v>44</v>
      </c>
      <c r="H4651">
        <v>3</v>
      </c>
      <c r="I4651">
        <v>81380.73</v>
      </c>
      <c r="J4651">
        <v>0.05</v>
      </c>
      <c r="K4651">
        <v>231935.08</v>
      </c>
      <c r="L4651">
        <v>35878.410000000003</v>
      </c>
      <c r="M4651">
        <f t="shared" si="218"/>
        <v>231935.08049999998</v>
      </c>
      <c r="N4651" t="str">
        <f t="shared" si="216"/>
        <v>Q3</v>
      </c>
      <c r="O4651" s="2">
        <f t="shared" si="217"/>
        <v>15.46916059442151</v>
      </c>
      <c r="P4651" t="str">
        <f>VLOOKUP(retail_sales_2023!C4651,customers!A:J,5,)</f>
        <v>Kochi</v>
      </c>
      <c r="Q4651" t="str">
        <f>VLOOKUP(C4651,customers!A:J,10,0)</f>
        <v>Regular</v>
      </c>
    </row>
    <row r="4652" spans="1:17" x14ac:dyDescent="0.3">
      <c r="A4652" t="s">
        <v>5743</v>
      </c>
      <c r="B4652" s="1">
        <v>45102</v>
      </c>
      <c r="C4652" t="s">
        <v>2307</v>
      </c>
      <c r="D4652" t="s">
        <v>2308</v>
      </c>
      <c r="E4652" t="s">
        <v>27</v>
      </c>
      <c r="F4652" t="s">
        <v>28</v>
      </c>
      <c r="G4652" t="s">
        <v>280</v>
      </c>
      <c r="H4652">
        <v>5</v>
      </c>
      <c r="I4652">
        <v>6647.41</v>
      </c>
      <c r="J4652">
        <v>0</v>
      </c>
      <c r="K4652">
        <v>33237.050000000003</v>
      </c>
      <c r="L4652">
        <v>9469.2199999999993</v>
      </c>
      <c r="M4652">
        <f t="shared" si="218"/>
        <v>33237.050000000003</v>
      </c>
      <c r="N4652" t="str">
        <f t="shared" si="216"/>
        <v>Q2</v>
      </c>
      <c r="O4652" s="2">
        <f t="shared" si="217"/>
        <v>28.489953229904575</v>
      </c>
      <c r="P4652" t="str">
        <f>VLOOKUP(retail_sales_2023!C4652,customers!A:J,5,)</f>
        <v>Delhi</v>
      </c>
      <c r="Q4652" t="str">
        <f>VLOOKUP(C4652,customers!A:J,10,0)</f>
        <v>Premium</v>
      </c>
    </row>
    <row r="4653" spans="1:17" x14ac:dyDescent="0.3">
      <c r="A4653" t="s">
        <v>5744</v>
      </c>
      <c r="B4653" s="1">
        <v>44966</v>
      </c>
      <c r="C4653" t="s">
        <v>2521</v>
      </c>
      <c r="D4653" t="s">
        <v>2522</v>
      </c>
      <c r="E4653" t="s">
        <v>33</v>
      </c>
      <c r="F4653" t="s">
        <v>43</v>
      </c>
      <c r="G4653" t="s">
        <v>44</v>
      </c>
      <c r="H4653">
        <v>1</v>
      </c>
      <c r="I4653">
        <v>7390.7</v>
      </c>
      <c r="J4653">
        <v>0.05</v>
      </c>
      <c r="K4653">
        <v>7021.16</v>
      </c>
      <c r="L4653">
        <v>1054.93</v>
      </c>
      <c r="M4653">
        <f t="shared" si="218"/>
        <v>7021.1649999999991</v>
      </c>
      <c r="N4653" t="str">
        <f t="shared" si="216"/>
        <v>Q1</v>
      </c>
      <c r="O4653" s="2">
        <f t="shared" si="217"/>
        <v>15.025010112289138</v>
      </c>
      <c r="P4653" t="str">
        <f>VLOOKUP(retail_sales_2023!C4653,customers!A:J,5,)</f>
        <v>Ahmedabad</v>
      </c>
      <c r="Q4653" t="str">
        <f>VLOOKUP(C4653,customers!A:J,10,0)</f>
        <v>Premium</v>
      </c>
    </row>
    <row r="4654" spans="1:17" x14ac:dyDescent="0.3">
      <c r="A4654" t="s">
        <v>5745</v>
      </c>
      <c r="B4654" s="1">
        <v>45130</v>
      </c>
      <c r="C4654" t="s">
        <v>1195</v>
      </c>
      <c r="D4654" t="s">
        <v>1196</v>
      </c>
      <c r="E4654" t="s">
        <v>33</v>
      </c>
      <c r="F4654" t="s">
        <v>28</v>
      </c>
      <c r="G4654" t="s">
        <v>29</v>
      </c>
      <c r="H4654">
        <v>5</v>
      </c>
      <c r="I4654">
        <v>5022.8900000000003</v>
      </c>
      <c r="J4654">
        <v>0</v>
      </c>
      <c r="K4654">
        <v>25114.45</v>
      </c>
      <c r="L4654">
        <v>-3216.12</v>
      </c>
      <c r="M4654">
        <f t="shared" si="218"/>
        <v>25114.45</v>
      </c>
      <c r="N4654" t="str">
        <f t="shared" si="216"/>
        <v>Q3</v>
      </c>
      <c r="O4654" s="2">
        <f t="shared" si="217"/>
        <v>-12.805854796740521</v>
      </c>
      <c r="P4654" t="str">
        <f>VLOOKUP(retail_sales_2023!C4654,customers!A:J,5,)</f>
        <v>Surat</v>
      </c>
      <c r="Q4654" t="str">
        <f>VLOOKUP(C4654,customers!A:J,10,0)</f>
        <v>Premium</v>
      </c>
    </row>
    <row r="4655" spans="1:17" x14ac:dyDescent="0.3">
      <c r="A4655" t="s">
        <v>5746</v>
      </c>
      <c r="B4655" s="1">
        <v>45166</v>
      </c>
      <c r="C4655" t="s">
        <v>303</v>
      </c>
      <c r="D4655" t="s">
        <v>304</v>
      </c>
      <c r="E4655" t="s">
        <v>27</v>
      </c>
      <c r="F4655" t="s">
        <v>52</v>
      </c>
      <c r="G4655" t="s">
        <v>200</v>
      </c>
      <c r="H4655">
        <v>8</v>
      </c>
      <c r="I4655">
        <v>713.57</v>
      </c>
      <c r="J4655">
        <v>0.05</v>
      </c>
      <c r="K4655">
        <v>5423.13</v>
      </c>
      <c r="L4655">
        <v>333.4</v>
      </c>
      <c r="M4655">
        <f t="shared" si="218"/>
        <v>5423.1320000000005</v>
      </c>
      <c r="N4655" t="str">
        <f t="shared" si="216"/>
        <v>Q3</v>
      </c>
      <c r="O4655" s="2">
        <f t="shared" si="217"/>
        <v>6.1477412490572778</v>
      </c>
      <c r="P4655" t="str">
        <f>VLOOKUP(retail_sales_2023!C4655,customers!A:J,5,)</f>
        <v>Jaipur</v>
      </c>
      <c r="Q4655" t="str">
        <f>VLOOKUP(C4655,customers!A:J,10,0)</f>
        <v>Premium</v>
      </c>
    </row>
    <row r="4656" spans="1:17" x14ac:dyDescent="0.3">
      <c r="A4656" t="s">
        <v>5747</v>
      </c>
      <c r="B4656" s="1">
        <v>44940</v>
      </c>
      <c r="C4656" t="s">
        <v>989</v>
      </c>
      <c r="D4656" t="s">
        <v>990</v>
      </c>
      <c r="E4656" t="s">
        <v>27</v>
      </c>
      <c r="F4656" t="s">
        <v>43</v>
      </c>
      <c r="G4656" t="s">
        <v>44</v>
      </c>
      <c r="H4656">
        <v>5</v>
      </c>
      <c r="I4656">
        <v>14510.25</v>
      </c>
      <c r="J4656">
        <v>0.2</v>
      </c>
      <c r="K4656">
        <v>58041</v>
      </c>
      <c r="L4656">
        <v>8974.3700000000008</v>
      </c>
      <c r="M4656">
        <f t="shared" si="218"/>
        <v>58041</v>
      </c>
      <c r="N4656" t="str">
        <f t="shared" si="216"/>
        <v>Q1</v>
      </c>
      <c r="O4656" s="2">
        <f t="shared" si="217"/>
        <v>15.462121603693943</v>
      </c>
      <c r="P4656" t="str">
        <f>VLOOKUP(retail_sales_2023!C4656,customers!A:J,5,)</f>
        <v>Chandigarh</v>
      </c>
      <c r="Q4656" t="str">
        <f>VLOOKUP(C4656,customers!A:J,10,0)</f>
        <v>Premium</v>
      </c>
    </row>
    <row r="4657" spans="1:17" x14ac:dyDescent="0.3">
      <c r="A4657" t="s">
        <v>5748</v>
      </c>
      <c r="B4657" s="1">
        <v>44995</v>
      </c>
      <c r="C4657" t="s">
        <v>641</v>
      </c>
      <c r="D4657" t="s">
        <v>642</v>
      </c>
      <c r="E4657" t="s">
        <v>33</v>
      </c>
      <c r="F4657" t="s">
        <v>52</v>
      </c>
      <c r="G4657" t="s">
        <v>133</v>
      </c>
      <c r="H4657">
        <v>1</v>
      </c>
      <c r="I4657">
        <v>641.51</v>
      </c>
      <c r="J4657">
        <v>0.05</v>
      </c>
      <c r="K4657">
        <v>609.42999999999995</v>
      </c>
      <c r="L4657">
        <v>45.13</v>
      </c>
      <c r="M4657">
        <f t="shared" si="218"/>
        <v>609.43449999999996</v>
      </c>
      <c r="N4657" t="str">
        <f t="shared" si="216"/>
        <v>Q1</v>
      </c>
      <c r="O4657" s="2">
        <f t="shared" si="217"/>
        <v>7.4052803439279336</v>
      </c>
      <c r="P4657" t="str">
        <f>VLOOKUP(retail_sales_2023!C4657,customers!A:J,5,)</f>
        <v>Surat</v>
      </c>
      <c r="Q4657" t="str">
        <f>VLOOKUP(C4657,customers!A:J,10,0)</f>
        <v>Regular</v>
      </c>
    </row>
    <row r="4658" spans="1:17" x14ac:dyDescent="0.3">
      <c r="A4658" t="s">
        <v>5749</v>
      </c>
      <c r="B4658" s="1">
        <v>45182</v>
      </c>
      <c r="C4658" t="s">
        <v>278</v>
      </c>
      <c r="D4658" t="s">
        <v>279</v>
      </c>
      <c r="E4658" t="s">
        <v>33</v>
      </c>
      <c r="F4658" t="s">
        <v>22</v>
      </c>
      <c r="G4658" t="s">
        <v>516</v>
      </c>
      <c r="H4658">
        <v>4</v>
      </c>
      <c r="I4658">
        <v>24270.959999999999</v>
      </c>
      <c r="J4658">
        <v>0</v>
      </c>
      <c r="K4658">
        <v>97083.839999999997</v>
      </c>
      <c r="L4658">
        <v>17519.990000000002</v>
      </c>
      <c r="M4658">
        <f t="shared" si="218"/>
        <v>97083.839999999997</v>
      </c>
      <c r="N4658" t="str">
        <f t="shared" si="216"/>
        <v>Q3</v>
      </c>
      <c r="O4658" s="2">
        <f t="shared" si="217"/>
        <v>18.046247449627046</v>
      </c>
      <c r="P4658" t="str">
        <f>VLOOKUP(retail_sales_2023!C4658,customers!A:J,5,)</f>
        <v>Pune</v>
      </c>
      <c r="Q4658" t="str">
        <f>VLOOKUP(C4658,customers!A:J,10,0)</f>
        <v>Premium</v>
      </c>
    </row>
    <row r="4659" spans="1:17" x14ac:dyDescent="0.3">
      <c r="A4659" t="s">
        <v>5750</v>
      </c>
      <c r="B4659" s="1">
        <v>44940</v>
      </c>
      <c r="C4659" t="s">
        <v>372</v>
      </c>
      <c r="D4659" t="s">
        <v>373</v>
      </c>
      <c r="E4659" t="s">
        <v>33</v>
      </c>
      <c r="F4659" t="s">
        <v>16</v>
      </c>
      <c r="G4659" t="s">
        <v>17</v>
      </c>
      <c r="H4659">
        <v>3</v>
      </c>
      <c r="I4659">
        <v>848.51</v>
      </c>
      <c r="J4659">
        <v>0.1</v>
      </c>
      <c r="K4659">
        <v>2290.98</v>
      </c>
      <c r="L4659">
        <v>974.23</v>
      </c>
      <c r="M4659">
        <f t="shared" si="218"/>
        <v>2290.9769999999999</v>
      </c>
      <c r="N4659" t="str">
        <f t="shared" si="216"/>
        <v>Q1</v>
      </c>
      <c r="O4659" s="2">
        <f t="shared" si="217"/>
        <v>42.524596460903197</v>
      </c>
      <c r="P4659" t="str">
        <f>VLOOKUP(retail_sales_2023!C4659,customers!A:J,5,)</f>
        <v>Pune</v>
      </c>
      <c r="Q4659" t="str">
        <f>VLOOKUP(C4659,customers!A:J,10,0)</f>
        <v>Premium</v>
      </c>
    </row>
    <row r="4660" spans="1:17" x14ac:dyDescent="0.3">
      <c r="A4660" t="s">
        <v>5751</v>
      </c>
      <c r="B4660" s="1">
        <v>45046</v>
      </c>
      <c r="C4660" t="s">
        <v>921</v>
      </c>
      <c r="D4660" t="s">
        <v>922</v>
      </c>
      <c r="E4660" t="s">
        <v>15</v>
      </c>
      <c r="F4660" t="s">
        <v>28</v>
      </c>
      <c r="G4660" t="s">
        <v>29</v>
      </c>
      <c r="H4660">
        <v>4</v>
      </c>
      <c r="I4660">
        <v>5287.42</v>
      </c>
      <c r="J4660">
        <v>0.05</v>
      </c>
      <c r="K4660">
        <v>20092.2</v>
      </c>
      <c r="L4660">
        <v>3788.91</v>
      </c>
      <c r="M4660">
        <f t="shared" si="218"/>
        <v>20092.196</v>
      </c>
      <c r="N4660" t="str">
        <f t="shared" si="216"/>
        <v>Q2</v>
      </c>
      <c r="O4660" s="2">
        <f t="shared" si="217"/>
        <v>18.857616388449248</v>
      </c>
      <c r="P4660" t="str">
        <f>VLOOKUP(retail_sales_2023!C4660,customers!A:J,5,)</f>
        <v>Kochi</v>
      </c>
      <c r="Q4660" t="str">
        <f>VLOOKUP(C4660,customers!A:J,10,0)</f>
        <v>Premium</v>
      </c>
    </row>
    <row r="4661" spans="1:17" x14ac:dyDescent="0.3">
      <c r="A4661" t="s">
        <v>5752</v>
      </c>
      <c r="B4661" s="1">
        <v>45145</v>
      </c>
      <c r="C4661" t="s">
        <v>348</v>
      </c>
      <c r="D4661" t="s">
        <v>349</v>
      </c>
      <c r="E4661" t="s">
        <v>15</v>
      </c>
      <c r="F4661" t="s">
        <v>38</v>
      </c>
      <c r="G4661" t="s">
        <v>90</v>
      </c>
      <c r="H4661">
        <v>5</v>
      </c>
      <c r="I4661">
        <v>3073.81</v>
      </c>
      <c r="J4661">
        <v>0.3</v>
      </c>
      <c r="K4661">
        <v>10758.33</v>
      </c>
      <c r="L4661">
        <v>2775.83</v>
      </c>
      <c r="M4661">
        <f t="shared" si="218"/>
        <v>10758.334999999999</v>
      </c>
      <c r="N4661" t="str">
        <f t="shared" si="216"/>
        <v>Q3</v>
      </c>
      <c r="O4661" s="2">
        <f t="shared" si="217"/>
        <v>25.801681115935281</v>
      </c>
      <c r="P4661" t="str">
        <f>VLOOKUP(retail_sales_2023!C4661,customers!A:J,5,)</f>
        <v>Bengaluru</v>
      </c>
      <c r="Q4661" t="str">
        <f>VLOOKUP(C4661,customers!A:J,10,0)</f>
        <v>Premium</v>
      </c>
    </row>
    <row r="4662" spans="1:17" x14ac:dyDescent="0.3">
      <c r="A4662" t="s">
        <v>5753</v>
      </c>
      <c r="B4662" s="1">
        <v>45168</v>
      </c>
      <c r="C4662" t="s">
        <v>139</v>
      </c>
      <c r="D4662" t="s">
        <v>140</v>
      </c>
      <c r="E4662" t="s">
        <v>21</v>
      </c>
      <c r="F4662" t="s">
        <v>52</v>
      </c>
      <c r="G4662" t="s">
        <v>226</v>
      </c>
      <c r="H4662">
        <v>9</v>
      </c>
      <c r="I4662">
        <v>278.8</v>
      </c>
      <c r="J4662">
        <v>0.1</v>
      </c>
      <c r="K4662">
        <v>2258.2800000000002</v>
      </c>
      <c r="L4662">
        <v>212.13</v>
      </c>
      <c r="M4662">
        <f t="shared" si="218"/>
        <v>2258.2800000000002</v>
      </c>
      <c r="N4662" t="str">
        <f t="shared" si="216"/>
        <v>Q3</v>
      </c>
      <c r="O4662" s="2">
        <f t="shared" si="217"/>
        <v>9.3934321696158136</v>
      </c>
      <c r="P4662" t="str">
        <f>VLOOKUP(retail_sales_2023!C4662,customers!A:J,5,)</f>
        <v>Ranchi</v>
      </c>
      <c r="Q4662" t="str">
        <f>VLOOKUP(C4662,customers!A:J,10,0)</f>
        <v>Premium</v>
      </c>
    </row>
    <row r="4663" spans="1:17" x14ac:dyDescent="0.3">
      <c r="A4663" t="s">
        <v>5754</v>
      </c>
      <c r="B4663" s="1">
        <v>45155</v>
      </c>
      <c r="C4663" t="s">
        <v>71</v>
      </c>
      <c r="D4663" t="s">
        <v>72</v>
      </c>
      <c r="E4663" t="s">
        <v>15</v>
      </c>
      <c r="F4663" t="s">
        <v>43</v>
      </c>
      <c r="G4663" t="s">
        <v>44</v>
      </c>
      <c r="H4663">
        <v>0</v>
      </c>
      <c r="I4663">
        <v>79930.38</v>
      </c>
      <c r="J4663">
        <v>0.1</v>
      </c>
      <c r="K4663">
        <v>0</v>
      </c>
      <c r="L4663">
        <v>0</v>
      </c>
      <c r="M4663">
        <f t="shared" si="218"/>
        <v>0</v>
      </c>
      <c r="N4663" t="str">
        <f t="shared" si="216"/>
        <v>Q3</v>
      </c>
      <c r="O4663" s="2">
        <v>0</v>
      </c>
      <c r="P4663" t="str">
        <f>VLOOKUP(retail_sales_2023!C4663,customers!A:J,5,)</f>
        <v>Bengaluru</v>
      </c>
      <c r="Q4663" t="str">
        <f>VLOOKUP(C4663,customers!A:J,10,0)</f>
        <v>Premium</v>
      </c>
    </row>
    <row r="4664" spans="1:17" x14ac:dyDescent="0.3">
      <c r="A4664" t="s">
        <v>5755</v>
      </c>
      <c r="B4664" s="1">
        <v>44932</v>
      </c>
      <c r="C4664" t="s">
        <v>663</v>
      </c>
      <c r="D4664" t="s">
        <v>1776</v>
      </c>
      <c r="E4664" t="s">
        <v>27</v>
      </c>
      <c r="F4664" t="s">
        <v>38</v>
      </c>
      <c r="G4664" t="s">
        <v>77</v>
      </c>
      <c r="H4664">
        <v>3</v>
      </c>
      <c r="I4664">
        <v>215.5</v>
      </c>
      <c r="J4664">
        <v>0.05</v>
      </c>
      <c r="K4664">
        <v>614.16999999999996</v>
      </c>
      <c r="L4664">
        <v>149.46</v>
      </c>
      <c r="M4664">
        <f t="shared" si="218"/>
        <v>614.17499999999995</v>
      </c>
      <c r="N4664" t="str">
        <f t="shared" si="216"/>
        <v>Q1</v>
      </c>
      <c r="O4664" s="2">
        <f t="shared" si="217"/>
        <v>24.335281762378496</v>
      </c>
      <c r="P4664" t="str">
        <f>VLOOKUP(retail_sales_2023!C4664,customers!A:J,5,)</f>
        <v>Lucknow</v>
      </c>
      <c r="Q4664" t="str">
        <f>VLOOKUP(C4664,customers!A:J,10,0)</f>
        <v>Premium</v>
      </c>
    </row>
    <row r="4665" spans="1:17" x14ac:dyDescent="0.3">
      <c r="A4665" t="s">
        <v>5756</v>
      </c>
      <c r="B4665" s="1">
        <v>45136</v>
      </c>
      <c r="C4665" t="s">
        <v>748</v>
      </c>
      <c r="D4665" t="s">
        <v>749</v>
      </c>
      <c r="E4665" t="s">
        <v>33</v>
      </c>
      <c r="F4665" t="s">
        <v>38</v>
      </c>
      <c r="G4665" t="s">
        <v>395</v>
      </c>
      <c r="H4665">
        <v>0</v>
      </c>
      <c r="I4665">
        <v>1661.57</v>
      </c>
      <c r="J4665">
        <v>0.1</v>
      </c>
      <c r="K4665">
        <v>0</v>
      </c>
      <c r="L4665">
        <v>0</v>
      </c>
      <c r="M4665">
        <f t="shared" si="218"/>
        <v>0</v>
      </c>
      <c r="N4665" t="str">
        <f t="shared" si="216"/>
        <v>Q3</v>
      </c>
      <c r="O4665" s="2">
        <v>0</v>
      </c>
      <c r="P4665" t="str">
        <f>VLOOKUP(retail_sales_2023!C4665,customers!A:J,5,)</f>
        <v>Surat</v>
      </c>
      <c r="Q4665" t="str">
        <f>VLOOKUP(C4665,customers!A:J,10,0)</f>
        <v>Premium</v>
      </c>
    </row>
    <row r="4666" spans="1:17" x14ac:dyDescent="0.3">
      <c r="A4666" t="s">
        <v>5757</v>
      </c>
      <c r="B4666" s="1">
        <v>45008</v>
      </c>
      <c r="C4666" t="s">
        <v>1208</v>
      </c>
      <c r="D4666" t="s">
        <v>1209</v>
      </c>
      <c r="E4666" t="s">
        <v>27</v>
      </c>
      <c r="F4666" t="s">
        <v>38</v>
      </c>
      <c r="G4666" t="s">
        <v>684</v>
      </c>
      <c r="H4666">
        <v>1</v>
      </c>
      <c r="I4666">
        <v>1319.45</v>
      </c>
      <c r="J4666">
        <v>0.3</v>
      </c>
      <c r="K4666">
        <v>923.62</v>
      </c>
      <c r="L4666">
        <v>-81.89</v>
      </c>
      <c r="M4666">
        <f t="shared" si="218"/>
        <v>923.61500000000001</v>
      </c>
      <c r="N4666" t="str">
        <f t="shared" si="216"/>
        <v>Q1</v>
      </c>
      <c r="O4666" s="2">
        <f t="shared" si="217"/>
        <v>-8.8662003854398996</v>
      </c>
      <c r="P4666" t="str">
        <f>VLOOKUP(retail_sales_2023!C4666,customers!A:J,5,)</f>
        <v>Delhi</v>
      </c>
      <c r="Q4666" t="str">
        <f>VLOOKUP(C4666,customers!A:J,10,0)</f>
        <v>Regular</v>
      </c>
    </row>
    <row r="4667" spans="1:17" x14ac:dyDescent="0.3">
      <c r="A4667" t="s">
        <v>5758</v>
      </c>
      <c r="B4667" s="1">
        <v>45277</v>
      </c>
      <c r="C4667" t="s">
        <v>2353</v>
      </c>
      <c r="D4667" t="s">
        <v>2354</v>
      </c>
      <c r="E4667" t="s">
        <v>21</v>
      </c>
      <c r="F4667" t="s">
        <v>81</v>
      </c>
      <c r="G4667" t="s">
        <v>82</v>
      </c>
      <c r="H4667">
        <v>1</v>
      </c>
      <c r="I4667">
        <v>2908.33</v>
      </c>
      <c r="J4667">
        <v>0</v>
      </c>
      <c r="K4667">
        <v>2908.33</v>
      </c>
      <c r="L4667">
        <v>1090.3699999999999</v>
      </c>
      <c r="M4667">
        <f t="shared" si="218"/>
        <v>2908.33</v>
      </c>
      <c r="N4667" t="str">
        <f t="shared" si="216"/>
        <v>Q4</v>
      </c>
      <c r="O4667" s="2">
        <f t="shared" si="217"/>
        <v>37.491275061633303</v>
      </c>
      <c r="P4667" t="str">
        <f>VLOOKUP(retail_sales_2023!C4667,customers!A:J,5,)</f>
        <v>Guwahati</v>
      </c>
      <c r="Q4667" t="str">
        <f>VLOOKUP(C4667,customers!A:J,10,0)</f>
        <v>Premium</v>
      </c>
    </row>
    <row r="4668" spans="1:17" x14ac:dyDescent="0.3">
      <c r="A4668" t="s">
        <v>5759</v>
      </c>
      <c r="B4668" s="1">
        <v>44950</v>
      </c>
      <c r="C4668" t="s">
        <v>1425</v>
      </c>
      <c r="D4668" t="s">
        <v>1426</v>
      </c>
      <c r="E4668" t="s">
        <v>27</v>
      </c>
      <c r="F4668" t="s">
        <v>52</v>
      </c>
      <c r="G4668" t="s">
        <v>226</v>
      </c>
      <c r="H4668">
        <v>7</v>
      </c>
      <c r="I4668">
        <v>231.32</v>
      </c>
      <c r="J4668">
        <v>0.1</v>
      </c>
      <c r="K4668">
        <v>1457.32</v>
      </c>
      <c r="L4668">
        <v>124.7</v>
      </c>
      <c r="M4668">
        <f t="shared" si="218"/>
        <v>1457.316</v>
      </c>
      <c r="N4668" t="str">
        <f t="shared" si="216"/>
        <v>Q1</v>
      </c>
      <c r="O4668" s="2">
        <f t="shared" si="217"/>
        <v>8.556802898471167</v>
      </c>
      <c r="P4668" t="str">
        <f>VLOOKUP(retail_sales_2023!C4668,customers!A:J,5,)</f>
        <v>Delhi</v>
      </c>
      <c r="Q4668" t="str">
        <f>VLOOKUP(C4668,customers!A:J,10,0)</f>
        <v>Premium</v>
      </c>
    </row>
    <row r="4669" spans="1:17" x14ac:dyDescent="0.3">
      <c r="A4669" t="s">
        <v>5760</v>
      </c>
      <c r="B4669" s="1">
        <v>45151</v>
      </c>
      <c r="C4669" t="s">
        <v>693</v>
      </c>
      <c r="D4669" t="s">
        <v>694</v>
      </c>
      <c r="E4669" t="s">
        <v>27</v>
      </c>
      <c r="F4669" t="s">
        <v>81</v>
      </c>
      <c r="G4669" t="s">
        <v>150</v>
      </c>
      <c r="H4669">
        <v>2</v>
      </c>
      <c r="I4669">
        <v>1557.23</v>
      </c>
      <c r="J4669">
        <v>0</v>
      </c>
      <c r="K4669">
        <v>3114.46</v>
      </c>
      <c r="L4669">
        <v>1000.3</v>
      </c>
      <c r="M4669">
        <f t="shared" si="218"/>
        <v>3114.46</v>
      </c>
      <c r="N4669" t="str">
        <f t="shared" si="216"/>
        <v>Q3</v>
      </c>
      <c r="O4669" s="2">
        <f t="shared" si="217"/>
        <v>32.117927345350395</v>
      </c>
      <c r="P4669" t="str">
        <f>VLOOKUP(retail_sales_2023!C4669,customers!A:J,5,)</f>
        <v>Delhi</v>
      </c>
      <c r="Q4669" t="str">
        <f>VLOOKUP(C4669,customers!A:J,10,0)</f>
        <v>Regular</v>
      </c>
    </row>
    <row r="4670" spans="1:17" x14ac:dyDescent="0.3">
      <c r="A4670" t="s">
        <v>5761</v>
      </c>
      <c r="B4670" s="1">
        <v>45061</v>
      </c>
      <c r="C4670" t="s">
        <v>1016</v>
      </c>
      <c r="D4670" t="s">
        <v>1017</v>
      </c>
      <c r="E4670" t="s">
        <v>21</v>
      </c>
      <c r="F4670" t="s">
        <v>28</v>
      </c>
      <c r="G4670" t="s">
        <v>280</v>
      </c>
      <c r="H4670">
        <v>3</v>
      </c>
      <c r="I4670">
        <v>6846.99</v>
      </c>
      <c r="J4670">
        <v>0.2</v>
      </c>
      <c r="K4670">
        <v>16432.78</v>
      </c>
      <c r="L4670">
        <v>3159.03</v>
      </c>
      <c r="M4670">
        <f t="shared" si="218"/>
        <v>16432.776000000002</v>
      </c>
      <c r="N4670" t="str">
        <f t="shared" si="216"/>
        <v>Q2</v>
      </c>
      <c r="O4670" s="2">
        <f t="shared" si="217"/>
        <v>19.223953585455416</v>
      </c>
      <c r="P4670" t="str">
        <f>VLOOKUP(retail_sales_2023!C4670,customers!A:J,5,)</f>
        <v>Kolkata</v>
      </c>
      <c r="Q4670" t="str">
        <f>VLOOKUP(C4670,customers!A:J,10,0)</f>
        <v>Regular</v>
      </c>
    </row>
    <row r="4671" spans="1:17" x14ac:dyDescent="0.3">
      <c r="A4671" t="s">
        <v>5762</v>
      </c>
      <c r="B4671" s="1">
        <v>45290</v>
      </c>
      <c r="C4671" t="s">
        <v>323</v>
      </c>
      <c r="D4671" t="s">
        <v>324</v>
      </c>
      <c r="E4671" t="s">
        <v>15</v>
      </c>
      <c r="F4671" t="s">
        <v>43</v>
      </c>
      <c r="G4671" t="s">
        <v>301</v>
      </c>
      <c r="H4671">
        <v>5</v>
      </c>
      <c r="I4671">
        <v>67332.44</v>
      </c>
      <c r="J4671">
        <v>0</v>
      </c>
      <c r="K4671">
        <v>336662.2</v>
      </c>
      <c r="L4671">
        <v>35060.94</v>
      </c>
      <c r="M4671">
        <f t="shared" si="218"/>
        <v>336662.2</v>
      </c>
      <c r="N4671" t="str">
        <f t="shared" si="216"/>
        <v>Q4</v>
      </c>
      <c r="O4671" s="2">
        <f t="shared" si="217"/>
        <v>10.41427876369845</v>
      </c>
      <c r="P4671" t="str">
        <f>VLOOKUP(retail_sales_2023!C4671,customers!A:J,5,)</f>
        <v>Kochi</v>
      </c>
      <c r="Q4671" t="str">
        <f>VLOOKUP(C4671,customers!A:J,10,0)</f>
        <v>Regular</v>
      </c>
    </row>
    <row r="4672" spans="1:17" x14ac:dyDescent="0.3">
      <c r="A4672" t="s">
        <v>5763</v>
      </c>
      <c r="B4672" s="1">
        <v>45270</v>
      </c>
      <c r="C4672" t="s">
        <v>1596</v>
      </c>
      <c r="D4672" t="s">
        <v>1597</v>
      </c>
      <c r="E4672" t="s">
        <v>21</v>
      </c>
      <c r="F4672" t="s">
        <v>52</v>
      </c>
      <c r="G4672" t="s">
        <v>53</v>
      </c>
      <c r="H4672">
        <v>7</v>
      </c>
      <c r="I4672">
        <v>543.07000000000005</v>
      </c>
      <c r="J4672">
        <v>0.15</v>
      </c>
      <c r="K4672">
        <v>3231.27</v>
      </c>
      <c r="L4672">
        <v>301.58</v>
      </c>
      <c r="M4672">
        <f t="shared" si="218"/>
        <v>3231.2665000000002</v>
      </c>
      <c r="N4672" t="str">
        <f t="shared" si="216"/>
        <v>Q4</v>
      </c>
      <c r="O4672" s="2">
        <f t="shared" si="217"/>
        <v>9.3331724058961321</v>
      </c>
      <c r="P4672" t="str">
        <f>VLOOKUP(retail_sales_2023!C4672,customers!A:J,5,)</f>
        <v>Bhubaneswar</v>
      </c>
      <c r="Q4672" t="str">
        <f>VLOOKUP(C4672,customers!A:J,10,0)</f>
        <v>Regular</v>
      </c>
    </row>
    <row r="4673" spans="1:17" x14ac:dyDescent="0.3">
      <c r="A4673" t="s">
        <v>5764</v>
      </c>
      <c r="B4673" s="1">
        <v>45237</v>
      </c>
      <c r="C4673" t="s">
        <v>595</v>
      </c>
      <c r="D4673" t="s">
        <v>596</v>
      </c>
      <c r="E4673" t="s">
        <v>27</v>
      </c>
      <c r="F4673" t="s">
        <v>52</v>
      </c>
      <c r="G4673" t="s">
        <v>268</v>
      </c>
      <c r="H4673">
        <v>9</v>
      </c>
      <c r="I4673">
        <v>365.06</v>
      </c>
      <c r="J4673">
        <v>0.05</v>
      </c>
      <c r="K4673">
        <v>3121.26</v>
      </c>
      <c r="L4673">
        <v>-89.62</v>
      </c>
      <c r="M4673">
        <f t="shared" si="218"/>
        <v>3121.2629999999999</v>
      </c>
      <c r="N4673" t="str">
        <f t="shared" si="216"/>
        <v>Q4</v>
      </c>
      <c r="O4673" s="2">
        <f t="shared" si="217"/>
        <v>-2.871276343527934</v>
      </c>
      <c r="P4673" t="str">
        <f>VLOOKUP(retail_sales_2023!C4673,customers!A:J,5,)</f>
        <v>Lucknow</v>
      </c>
      <c r="Q4673" t="str">
        <f>VLOOKUP(C4673,customers!A:J,10,0)</f>
        <v>Occasional</v>
      </c>
    </row>
    <row r="4674" spans="1:17" x14ac:dyDescent="0.3">
      <c r="A4674" t="s">
        <v>5765</v>
      </c>
      <c r="B4674" s="1">
        <v>45020</v>
      </c>
      <c r="C4674" t="s">
        <v>1192</v>
      </c>
      <c r="D4674" t="s">
        <v>1193</v>
      </c>
      <c r="E4674" t="s">
        <v>33</v>
      </c>
      <c r="F4674" t="s">
        <v>52</v>
      </c>
      <c r="G4674" t="s">
        <v>268</v>
      </c>
      <c r="H4674">
        <v>2</v>
      </c>
      <c r="I4674">
        <v>295.35000000000002</v>
      </c>
      <c r="J4674">
        <v>0</v>
      </c>
      <c r="K4674">
        <v>590.70000000000005</v>
      </c>
      <c r="L4674">
        <v>48.89</v>
      </c>
      <c r="M4674">
        <f t="shared" si="218"/>
        <v>590.70000000000005</v>
      </c>
      <c r="N4674" t="str">
        <f t="shared" si="216"/>
        <v>Q2</v>
      </c>
      <c r="O4674" s="2">
        <f t="shared" si="217"/>
        <v>8.2766209581852035</v>
      </c>
      <c r="P4674" t="str">
        <f>VLOOKUP(retail_sales_2023!C4674,customers!A:J,5,)</f>
        <v>Ahmedabad</v>
      </c>
      <c r="Q4674" t="str">
        <f>VLOOKUP(C4674,customers!A:J,10,0)</f>
        <v>Regular</v>
      </c>
    </row>
    <row r="4675" spans="1:17" x14ac:dyDescent="0.3">
      <c r="A4675" t="s">
        <v>5766</v>
      </c>
      <c r="B4675" s="1">
        <v>45232</v>
      </c>
      <c r="C4675" t="s">
        <v>2500</v>
      </c>
      <c r="D4675" t="s">
        <v>2501</v>
      </c>
      <c r="E4675" t="s">
        <v>21</v>
      </c>
      <c r="F4675" t="s">
        <v>38</v>
      </c>
      <c r="G4675" t="s">
        <v>73</v>
      </c>
      <c r="H4675">
        <v>4</v>
      </c>
      <c r="I4675">
        <v>1495.41</v>
      </c>
      <c r="J4675">
        <v>0</v>
      </c>
      <c r="K4675">
        <v>5981.64</v>
      </c>
      <c r="L4675">
        <v>1497.45</v>
      </c>
      <c r="M4675">
        <f t="shared" si="218"/>
        <v>5981.64</v>
      </c>
      <c r="N4675" t="str">
        <f t="shared" ref="N4675:N4738" si="219">"Q"&amp;ROUNDUP(MONTH(B4675)/3,0)</f>
        <v>Q4</v>
      </c>
      <c r="O4675" s="2">
        <f t="shared" ref="O4675:O4738" si="220">(L4675/K4675)*100</f>
        <v>25.034104359339576</v>
      </c>
      <c r="P4675" t="str">
        <f>VLOOKUP(retail_sales_2023!C4675,customers!A:J,5,)</f>
        <v>Bhubaneswar</v>
      </c>
      <c r="Q4675" t="str">
        <f>VLOOKUP(C4675,customers!A:J,10,0)</f>
        <v>Occasional</v>
      </c>
    </row>
    <row r="4676" spans="1:17" x14ac:dyDescent="0.3">
      <c r="A4676" t="s">
        <v>5767</v>
      </c>
      <c r="B4676" s="1">
        <v>45236</v>
      </c>
      <c r="C4676" t="s">
        <v>1189</v>
      </c>
      <c r="D4676" t="s">
        <v>1190</v>
      </c>
      <c r="E4676" t="s">
        <v>21</v>
      </c>
      <c r="F4676" t="s">
        <v>22</v>
      </c>
      <c r="G4676" t="s">
        <v>423</v>
      </c>
      <c r="H4676">
        <v>5</v>
      </c>
      <c r="I4676">
        <v>18762.84</v>
      </c>
      <c r="J4676">
        <v>0</v>
      </c>
      <c r="K4676">
        <v>93814.2</v>
      </c>
      <c r="L4676">
        <v>23384.52</v>
      </c>
      <c r="M4676">
        <f t="shared" si="218"/>
        <v>93814.2</v>
      </c>
      <c r="N4676" t="str">
        <f t="shared" si="219"/>
        <v>Q4</v>
      </c>
      <c r="O4676" s="2">
        <f t="shared" si="220"/>
        <v>24.926418388687427</v>
      </c>
      <c r="P4676" t="str">
        <f>VLOOKUP(retail_sales_2023!C4676,customers!A:J,5,)</f>
        <v>Bhubaneswar</v>
      </c>
      <c r="Q4676" t="str">
        <f>VLOOKUP(C4676,customers!A:J,10,0)</f>
        <v>Occasional</v>
      </c>
    </row>
    <row r="4677" spans="1:17" x14ac:dyDescent="0.3">
      <c r="A4677" t="s">
        <v>5768</v>
      </c>
      <c r="B4677" s="1">
        <v>45042</v>
      </c>
      <c r="C4677" t="s">
        <v>660</v>
      </c>
      <c r="D4677" t="s">
        <v>661</v>
      </c>
      <c r="E4677" t="s">
        <v>21</v>
      </c>
      <c r="F4677" t="s">
        <v>52</v>
      </c>
      <c r="G4677" t="s">
        <v>117</v>
      </c>
      <c r="H4677">
        <v>7</v>
      </c>
      <c r="I4677">
        <v>164.11</v>
      </c>
      <c r="J4677">
        <v>0.15</v>
      </c>
      <c r="K4677">
        <v>976.45</v>
      </c>
      <c r="L4677">
        <v>88.92</v>
      </c>
      <c r="M4677">
        <f t="shared" ref="M4677:M4740" si="221">H4677*I4677*(1-J4677)</f>
        <v>976.45449999999994</v>
      </c>
      <c r="N4677" t="str">
        <f t="shared" si="219"/>
        <v>Q2</v>
      </c>
      <c r="O4677" s="2">
        <f t="shared" si="220"/>
        <v>9.106457063853755</v>
      </c>
      <c r="P4677" t="str">
        <f>VLOOKUP(retail_sales_2023!C4677,customers!A:J,5,)</f>
        <v>Ranchi</v>
      </c>
      <c r="Q4677" t="str">
        <f>VLOOKUP(C4677,customers!A:J,10,0)</f>
        <v>Regular</v>
      </c>
    </row>
    <row r="4678" spans="1:17" x14ac:dyDescent="0.3">
      <c r="A4678" t="s">
        <v>5769</v>
      </c>
      <c r="B4678" s="1">
        <v>45075</v>
      </c>
      <c r="C4678" t="s">
        <v>2321</v>
      </c>
      <c r="D4678" t="s">
        <v>2322</v>
      </c>
      <c r="E4678" t="s">
        <v>33</v>
      </c>
      <c r="F4678" t="s">
        <v>52</v>
      </c>
      <c r="G4678" t="s">
        <v>53</v>
      </c>
      <c r="H4678">
        <v>8</v>
      </c>
      <c r="I4678">
        <v>140.43</v>
      </c>
      <c r="J4678">
        <v>0.05</v>
      </c>
      <c r="K4678">
        <v>1067.27</v>
      </c>
      <c r="L4678">
        <v>91.14</v>
      </c>
      <c r="M4678">
        <f t="shared" si="221"/>
        <v>1067.268</v>
      </c>
      <c r="N4678" t="str">
        <f t="shared" si="219"/>
        <v>Q2</v>
      </c>
      <c r="O4678" s="2">
        <f t="shared" si="220"/>
        <v>8.5395448199612094</v>
      </c>
      <c r="P4678" t="str">
        <f>VLOOKUP(retail_sales_2023!C4678,customers!A:J,5,)</f>
        <v>Mumbai</v>
      </c>
      <c r="Q4678" t="str">
        <f>VLOOKUP(C4678,customers!A:J,10,0)</f>
        <v>Premium</v>
      </c>
    </row>
    <row r="4679" spans="1:17" x14ac:dyDescent="0.3">
      <c r="A4679" t="s">
        <v>5770</v>
      </c>
      <c r="B4679" s="1">
        <v>45268</v>
      </c>
      <c r="C4679" t="s">
        <v>1120</v>
      </c>
      <c r="D4679" t="s">
        <v>1121</v>
      </c>
      <c r="E4679" t="s">
        <v>33</v>
      </c>
      <c r="F4679" t="s">
        <v>38</v>
      </c>
      <c r="G4679" t="s">
        <v>77</v>
      </c>
      <c r="H4679">
        <v>1</v>
      </c>
      <c r="I4679">
        <v>1813.52</v>
      </c>
      <c r="J4679">
        <v>0.25</v>
      </c>
      <c r="K4679">
        <v>1360.14</v>
      </c>
      <c r="L4679">
        <v>452.25</v>
      </c>
      <c r="M4679">
        <f t="shared" si="221"/>
        <v>1360.1399999999999</v>
      </c>
      <c r="N4679" t="str">
        <f t="shared" si="219"/>
        <v>Q4</v>
      </c>
      <c r="O4679" s="2">
        <f t="shared" si="220"/>
        <v>33.250253650359518</v>
      </c>
      <c r="P4679" t="str">
        <f>VLOOKUP(retail_sales_2023!C4679,customers!A:J,5,)</f>
        <v>Nagpur</v>
      </c>
      <c r="Q4679" t="str">
        <f>VLOOKUP(C4679,customers!A:J,10,0)</f>
        <v>Regular</v>
      </c>
    </row>
    <row r="4680" spans="1:17" x14ac:dyDescent="0.3">
      <c r="A4680" t="s">
        <v>5771</v>
      </c>
      <c r="B4680" s="1">
        <v>45207</v>
      </c>
      <c r="C4680" t="s">
        <v>993</v>
      </c>
      <c r="D4680" t="s">
        <v>994</v>
      </c>
      <c r="E4680" t="s">
        <v>21</v>
      </c>
      <c r="F4680" t="s">
        <v>81</v>
      </c>
      <c r="G4680" t="s">
        <v>150</v>
      </c>
      <c r="H4680">
        <v>1</v>
      </c>
      <c r="I4680">
        <v>4947.26</v>
      </c>
      <c r="J4680">
        <v>0.25</v>
      </c>
      <c r="K4680">
        <v>3710.45</v>
      </c>
      <c r="L4680">
        <v>1447.06</v>
      </c>
      <c r="M4680">
        <f t="shared" si="221"/>
        <v>3710.4450000000002</v>
      </c>
      <c r="N4680" t="str">
        <f t="shared" si="219"/>
        <v>Q4</v>
      </c>
      <c r="O4680" s="2">
        <f t="shared" si="220"/>
        <v>38.999582260911744</v>
      </c>
      <c r="P4680" t="str">
        <f>VLOOKUP(retail_sales_2023!C4680,customers!A:J,5,)</f>
        <v>Guwahati</v>
      </c>
      <c r="Q4680" t="str">
        <f>VLOOKUP(C4680,customers!A:J,10,0)</f>
        <v>Regular</v>
      </c>
    </row>
    <row r="4681" spans="1:17" x14ac:dyDescent="0.3">
      <c r="A4681" t="s">
        <v>5772</v>
      </c>
      <c r="B4681" s="1">
        <v>44998</v>
      </c>
      <c r="C4681" t="s">
        <v>59</v>
      </c>
      <c r="D4681" t="s">
        <v>60</v>
      </c>
      <c r="E4681" t="s">
        <v>33</v>
      </c>
      <c r="F4681" t="s">
        <v>81</v>
      </c>
      <c r="G4681" t="s">
        <v>158</v>
      </c>
      <c r="H4681">
        <v>3</v>
      </c>
      <c r="I4681">
        <v>2347.34</v>
      </c>
      <c r="J4681">
        <v>0.15</v>
      </c>
      <c r="K4681">
        <v>5985.72</v>
      </c>
      <c r="L4681">
        <v>1471.96</v>
      </c>
      <c r="M4681">
        <f t="shared" si="221"/>
        <v>5985.7170000000006</v>
      </c>
      <c r="N4681" t="str">
        <f t="shared" si="219"/>
        <v>Q1</v>
      </c>
      <c r="O4681" s="2">
        <f t="shared" si="220"/>
        <v>24.591193707690969</v>
      </c>
      <c r="P4681" t="str">
        <f>VLOOKUP(retail_sales_2023!C4681,customers!A:J,5,)</f>
        <v>Nagpur</v>
      </c>
      <c r="Q4681" t="str">
        <f>VLOOKUP(C4681,customers!A:J,10,0)</f>
        <v>Premium</v>
      </c>
    </row>
    <row r="4682" spans="1:17" x14ac:dyDescent="0.3">
      <c r="A4682" t="s">
        <v>5773</v>
      </c>
      <c r="B4682" s="1">
        <v>44986</v>
      </c>
      <c r="C4682" t="s">
        <v>770</v>
      </c>
      <c r="D4682" t="s">
        <v>771</v>
      </c>
      <c r="E4682" t="s">
        <v>27</v>
      </c>
      <c r="F4682" t="s">
        <v>38</v>
      </c>
      <c r="G4682" t="s">
        <v>141</v>
      </c>
      <c r="H4682">
        <v>3</v>
      </c>
      <c r="I4682">
        <v>1003.13</v>
      </c>
      <c r="J4682">
        <v>0</v>
      </c>
      <c r="K4682">
        <v>3009.39</v>
      </c>
      <c r="L4682">
        <v>1032.01</v>
      </c>
      <c r="M4682">
        <f t="shared" si="221"/>
        <v>3009.39</v>
      </c>
      <c r="N4682" t="str">
        <f t="shared" si="219"/>
        <v>Q1</v>
      </c>
      <c r="O4682" s="2">
        <f t="shared" si="220"/>
        <v>34.292996255055016</v>
      </c>
      <c r="P4682" t="str">
        <f>VLOOKUP(retail_sales_2023!C4682,customers!A:J,5,)</f>
        <v>Jaipur</v>
      </c>
      <c r="Q4682" t="str">
        <f>VLOOKUP(C4682,customers!A:J,10,0)</f>
        <v>Premium</v>
      </c>
    </row>
    <row r="4683" spans="1:17" x14ac:dyDescent="0.3">
      <c r="A4683" t="s">
        <v>5774</v>
      </c>
      <c r="B4683" s="1">
        <v>44987</v>
      </c>
      <c r="C4683" t="s">
        <v>173</v>
      </c>
      <c r="D4683" t="s">
        <v>174</v>
      </c>
      <c r="E4683" t="s">
        <v>27</v>
      </c>
      <c r="F4683" t="s">
        <v>16</v>
      </c>
      <c r="G4683" t="s">
        <v>171</v>
      </c>
      <c r="H4683">
        <v>4</v>
      </c>
      <c r="I4683">
        <v>648.80999999999995</v>
      </c>
      <c r="J4683">
        <v>0</v>
      </c>
      <c r="K4683">
        <v>2595.2399999999998</v>
      </c>
      <c r="L4683">
        <v>1050.5899999999999</v>
      </c>
      <c r="M4683">
        <f t="shared" si="221"/>
        <v>2595.2399999999998</v>
      </c>
      <c r="N4683" t="str">
        <f t="shared" si="219"/>
        <v>Q1</v>
      </c>
      <c r="O4683" s="2">
        <f t="shared" si="220"/>
        <v>40.481419830150585</v>
      </c>
      <c r="P4683" t="str">
        <f>VLOOKUP(retail_sales_2023!C4683,customers!A:J,5,)</f>
        <v>Chandigarh</v>
      </c>
      <c r="Q4683" t="str">
        <f>VLOOKUP(C4683,customers!A:J,10,0)</f>
        <v>Regular</v>
      </c>
    </row>
    <row r="4684" spans="1:17" x14ac:dyDescent="0.3">
      <c r="A4684" t="s">
        <v>5775</v>
      </c>
      <c r="B4684" s="1">
        <v>45034</v>
      </c>
      <c r="C4684" t="s">
        <v>791</v>
      </c>
      <c r="D4684" t="s">
        <v>792</v>
      </c>
      <c r="E4684" t="s">
        <v>33</v>
      </c>
      <c r="F4684" t="s">
        <v>22</v>
      </c>
      <c r="G4684" t="s">
        <v>182</v>
      </c>
      <c r="H4684">
        <v>1</v>
      </c>
      <c r="I4684">
        <v>16937.63</v>
      </c>
      <c r="J4684">
        <v>0.1</v>
      </c>
      <c r="K4684">
        <v>15243.87</v>
      </c>
      <c r="L4684">
        <v>3084.76</v>
      </c>
      <c r="M4684">
        <f t="shared" si="221"/>
        <v>15243.867000000002</v>
      </c>
      <c r="N4684" t="str">
        <f t="shared" si="219"/>
        <v>Q2</v>
      </c>
      <c r="O4684" s="2">
        <f t="shared" si="220"/>
        <v>20.236068662354114</v>
      </c>
      <c r="P4684" t="str">
        <f>VLOOKUP(retail_sales_2023!C4684,customers!A:J,5,)</f>
        <v>Pune</v>
      </c>
      <c r="Q4684" t="str">
        <f>VLOOKUP(C4684,customers!A:J,10,0)</f>
        <v>Premium</v>
      </c>
    </row>
    <row r="4685" spans="1:17" x14ac:dyDescent="0.3">
      <c r="A4685" t="s">
        <v>5776</v>
      </c>
      <c r="B4685" s="1">
        <v>45090</v>
      </c>
      <c r="C4685" t="s">
        <v>1717</v>
      </c>
      <c r="D4685" t="s">
        <v>1718</v>
      </c>
      <c r="E4685" t="s">
        <v>15</v>
      </c>
      <c r="F4685" t="s">
        <v>22</v>
      </c>
      <c r="G4685" t="s">
        <v>146</v>
      </c>
      <c r="H4685">
        <v>1</v>
      </c>
      <c r="I4685">
        <v>13031.75</v>
      </c>
      <c r="J4685">
        <v>0</v>
      </c>
      <c r="K4685">
        <v>13031.75</v>
      </c>
      <c r="L4685">
        <v>3289.52</v>
      </c>
      <c r="M4685">
        <f t="shared" si="221"/>
        <v>13031.75</v>
      </c>
      <c r="N4685" t="str">
        <f t="shared" si="219"/>
        <v>Q2</v>
      </c>
      <c r="O4685" s="2">
        <f t="shared" si="220"/>
        <v>25.242350413413394</v>
      </c>
      <c r="P4685" t="str">
        <f>VLOOKUP(retail_sales_2023!C4685,customers!A:J,5,)</f>
        <v>Chennai</v>
      </c>
      <c r="Q4685" t="str">
        <f>VLOOKUP(C4685,customers!A:J,10,0)</f>
        <v>Premium</v>
      </c>
    </row>
    <row r="4686" spans="1:17" x14ac:dyDescent="0.3">
      <c r="A4686" t="s">
        <v>5777</v>
      </c>
      <c r="B4686" s="1">
        <v>45237</v>
      </c>
      <c r="C4686" t="s">
        <v>205</v>
      </c>
      <c r="D4686" t="s">
        <v>206</v>
      </c>
      <c r="E4686" t="s">
        <v>15</v>
      </c>
      <c r="F4686" t="s">
        <v>81</v>
      </c>
      <c r="G4686" t="s">
        <v>158</v>
      </c>
      <c r="H4686">
        <v>1</v>
      </c>
      <c r="I4686">
        <v>547.84</v>
      </c>
      <c r="J4686">
        <v>0.05</v>
      </c>
      <c r="K4686">
        <v>520.45000000000005</v>
      </c>
      <c r="L4686">
        <v>148.74</v>
      </c>
      <c r="M4686">
        <f t="shared" si="221"/>
        <v>520.44799999999998</v>
      </c>
      <c r="N4686" t="str">
        <f t="shared" si="219"/>
        <v>Q4</v>
      </c>
      <c r="O4686" s="2">
        <f t="shared" si="220"/>
        <v>28.579114228071862</v>
      </c>
      <c r="P4686" t="str">
        <f>VLOOKUP(retail_sales_2023!C4686,customers!A:J,5,)</f>
        <v>Coimbatore</v>
      </c>
      <c r="Q4686" t="str">
        <f>VLOOKUP(C4686,customers!A:J,10,0)</f>
        <v>Premium</v>
      </c>
    </row>
    <row r="4687" spans="1:17" x14ac:dyDescent="0.3">
      <c r="A4687" t="s">
        <v>5778</v>
      </c>
      <c r="B4687" s="1">
        <v>45122</v>
      </c>
      <c r="C4687" t="s">
        <v>1317</v>
      </c>
      <c r="D4687" t="s">
        <v>1318</v>
      </c>
      <c r="E4687" t="s">
        <v>33</v>
      </c>
      <c r="F4687" t="s">
        <v>38</v>
      </c>
      <c r="G4687" t="s">
        <v>141</v>
      </c>
      <c r="H4687">
        <v>4</v>
      </c>
      <c r="I4687">
        <v>1405.72</v>
      </c>
      <c r="J4687">
        <v>0.1</v>
      </c>
      <c r="K4687">
        <v>5060.59</v>
      </c>
      <c r="L4687">
        <v>1245.58</v>
      </c>
      <c r="M4687">
        <f t="shared" si="221"/>
        <v>5060.5920000000006</v>
      </c>
      <c r="N4687" t="str">
        <f t="shared" si="219"/>
        <v>Q3</v>
      </c>
      <c r="O4687" s="2">
        <f t="shared" si="220"/>
        <v>24.613335599208785</v>
      </c>
      <c r="P4687" t="str">
        <f>VLOOKUP(retail_sales_2023!C4687,customers!A:J,5,)</f>
        <v>Pune</v>
      </c>
      <c r="Q4687" t="str">
        <f>VLOOKUP(C4687,customers!A:J,10,0)</f>
        <v>Regular</v>
      </c>
    </row>
    <row r="4688" spans="1:17" x14ac:dyDescent="0.3">
      <c r="A4688" t="s">
        <v>5779</v>
      </c>
      <c r="B4688" s="1">
        <v>45033</v>
      </c>
      <c r="C4688" t="s">
        <v>619</v>
      </c>
      <c r="D4688" t="s">
        <v>800</v>
      </c>
      <c r="E4688" t="s">
        <v>21</v>
      </c>
      <c r="F4688" t="s">
        <v>43</v>
      </c>
      <c r="G4688" t="s">
        <v>178</v>
      </c>
      <c r="H4688">
        <v>4</v>
      </c>
      <c r="I4688">
        <v>61475.37</v>
      </c>
      <c r="J4688">
        <v>0.15</v>
      </c>
      <c r="K4688">
        <v>209016.26</v>
      </c>
      <c r="L4688">
        <v>30212.37</v>
      </c>
      <c r="M4688">
        <f t="shared" si="221"/>
        <v>209016.258</v>
      </c>
      <c r="N4688" t="str">
        <f t="shared" si="219"/>
        <v>Q2</v>
      </c>
      <c r="O4688" s="2">
        <f t="shared" si="220"/>
        <v>14.454554875300133</v>
      </c>
      <c r="P4688" t="str">
        <f>VLOOKUP(retail_sales_2023!C4688,customers!A:J,5,)</f>
        <v>Coimbatore</v>
      </c>
      <c r="Q4688" t="str">
        <f>VLOOKUP(C4688,customers!A:J,10,0)</f>
        <v>Premium</v>
      </c>
    </row>
    <row r="4689" spans="1:17" x14ac:dyDescent="0.3">
      <c r="A4689" t="s">
        <v>5780</v>
      </c>
      <c r="B4689" s="1">
        <v>45039</v>
      </c>
      <c r="C4689" t="s">
        <v>123</v>
      </c>
      <c r="D4689" t="s">
        <v>124</v>
      </c>
      <c r="E4689" t="s">
        <v>33</v>
      </c>
      <c r="F4689" t="s">
        <v>81</v>
      </c>
      <c r="G4689" t="s">
        <v>239</v>
      </c>
      <c r="H4689">
        <v>5</v>
      </c>
      <c r="I4689">
        <v>3026.82</v>
      </c>
      <c r="J4689">
        <v>0</v>
      </c>
      <c r="K4689">
        <v>15134.1</v>
      </c>
      <c r="L4689">
        <v>5621.97</v>
      </c>
      <c r="M4689">
        <f t="shared" si="221"/>
        <v>15134.1</v>
      </c>
      <c r="N4689" t="str">
        <f t="shared" si="219"/>
        <v>Q2</v>
      </c>
      <c r="O4689" s="2">
        <f t="shared" si="220"/>
        <v>37.147699565881027</v>
      </c>
      <c r="P4689" t="str">
        <f>VLOOKUP(retail_sales_2023!C4689,customers!A:J,5,)</f>
        <v>Surat</v>
      </c>
      <c r="Q4689" t="str">
        <f>VLOOKUP(C4689,customers!A:J,10,0)</f>
        <v>Premium</v>
      </c>
    </row>
    <row r="4690" spans="1:17" x14ac:dyDescent="0.3">
      <c r="A4690" t="s">
        <v>5781</v>
      </c>
      <c r="B4690" s="1">
        <v>45176</v>
      </c>
      <c r="C4690" t="s">
        <v>479</v>
      </c>
      <c r="D4690" t="s">
        <v>480</v>
      </c>
      <c r="E4690" t="s">
        <v>21</v>
      </c>
      <c r="F4690" t="s">
        <v>43</v>
      </c>
      <c r="G4690" t="s">
        <v>44</v>
      </c>
      <c r="H4690">
        <v>5</v>
      </c>
      <c r="I4690">
        <v>5679.48</v>
      </c>
      <c r="J4690">
        <v>0.1</v>
      </c>
      <c r="K4690">
        <v>25557.66</v>
      </c>
      <c r="L4690">
        <v>3659.94</v>
      </c>
      <c r="M4690">
        <f t="shared" si="221"/>
        <v>25557.66</v>
      </c>
      <c r="N4690" t="str">
        <f t="shared" si="219"/>
        <v>Q3</v>
      </c>
      <c r="O4690" s="2">
        <f t="shared" si="220"/>
        <v>14.320325100185228</v>
      </c>
      <c r="P4690" t="str">
        <f>VLOOKUP(retail_sales_2023!C4690,customers!A:J,5,)</f>
        <v>Bhubaneswar</v>
      </c>
      <c r="Q4690" t="str">
        <f>VLOOKUP(C4690,customers!A:J,10,0)</f>
        <v>Premium</v>
      </c>
    </row>
    <row r="4691" spans="1:17" x14ac:dyDescent="0.3">
      <c r="A4691" t="s">
        <v>5782</v>
      </c>
      <c r="B4691" s="1">
        <v>45218</v>
      </c>
      <c r="C4691" t="s">
        <v>1386</v>
      </c>
      <c r="D4691" t="s">
        <v>1387</v>
      </c>
      <c r="E4691" t="s">
        <v>21</v>
      </c>
      <c r="F4691" t="s">
        <v>52</v>
      </c>
      <c r="G4691" t="s">
        <v>117</v>
      </c>
      <c r="H4691">
        <v>7</v>
      </c>
      <c r="I4691">
        <v>364.49</v>
      </c>
      <c r="J4691">
        <v>0.1</v>
      </c>
      <c r="K4691">
        <v>2296.29</v>
      </c>
      <c r="L4691">
        <v>158.02000000000001</v>
      </c>
      <c r="M4691">
        <f t="shared" si="221"/>
        <v>2296.2870000000003</v>
      </c>
      <c r="N4691" t="str">
        <f t="shared" si="219"/>
        <v>Q4</v>
      </c>
      <c r="O4691" s="2">
        <f t="shared" si="220"/>
        <v>6.8815349977572522</v>
      </c>
      <c r="P4691" t="str">
        <f>VLOOKUP(retail_sales_2023!C4691,customers!A:J,5,)</f>
        <v>Patna</v>
      </c>
      <c r="Q4691" t="str">
        <f>VLOOKUP(C4691,customers!A:J,10,0)</f>
        <v>Premium</v>
      </c>
    </row>
    <row r="4692" spans="1:17" x14ac:dyDescent="0.3">
      <c r="A4692" t="s">
        <v>5783</v>
      </c>
      <c r="B4692" s="1">
        <v>45191</v>
      </c>
      <c r="C4692" t="s">
        <v>928</v>
      </c>
      <c r="D4692" t="s">
        <v>929</v>
      </c>
      <c r="E4692" t="s">
        <v>27</v>
      </c>
      <c r="F4692" t="s">
        <v>81</v>
      </c>
      <c r="G4692" t="s">
        <v>370</v>
      </c>
      <c r="H4692">
        <v>2</v>
      </c>
      <c r="I4692">
        <v>3642.98</v>
      </c>
      <c r="J4692">
        <v>0.05</v>
      </c>
      <c r="K4692">
        <v>6921.66</v>
      </c>
      <c r="L4692">
        <v>2466.4299999999998</v>
      </c>
      <c r="M4692">
        <f t="shared" si="221"/>
        <v>6921.6619999999994</v>
      </c>
      <c r="N4692" t="str">
        <f t="shared" si="219"/>
        <v>Q3</v>
      </c>
      <c r="O4692" s="2">
        <f t="shared" si="220"/>
        <v>35.633504101617241</v>
      </c>
      <c r="P4692" t="str">
        <f>VLOOKUP(retail_sales_2023!C4692,customers!A:J,5,)</f>
        <v>Jaipur</v>
      </c>
      <c r="Q4692" t="str">
        <f>VLOOKUP(C4692,customers!A:J,10,0)</f>
        <v>Premium</v>
      </c>
    </row>
    <row r="4693" spans="1:17" x14ac:dyDescent="0.3">
      <c r="A4693" t="s">
        <v>5784</v>
      </c>
      <c r="B4693" s="1">
        <v>44931</v>
      </c>
      <c r="C4693" t="s">
        <v>1370</v>
      </c>
      <c r="D4693" t="s">
        <v>1371</v>
      </c>
      <c r="E4693" t="s">
        <v>15</v>
      </c>
      <c r="F4693" t="s">
        <v>28</v>
      </c>
      <c r="G4693" t="s">
        <v>325</v>
      </c>
      <c r="H4693">
        <v>4</v>
      </c>
      <c r="I4693">
        <v>4046.35</v>
      </c>
      <c r="J4693">
        <v>0.3</v>
      </c>
      <c r="K4693">
        <v>11329.78</v>
      </c>
      <c r="L4693">
        <v>3227.93</v>
      </c>
      <c r="M4693">
        <f t="shared" si="221"/>
        <v>11329.779999999999</v>
      </c>
      <c r="N4693" t="str">
        <f t="shared" si="219"/>
        <v>Q1</v>
      </c>
      <c r="O4693" s="2">
        <f t="shared" si="220"/>
        <v>28.490667956482824</v>
      </c>
      <c r="P4693" t="str">
        <f>VLOOKUP(retail_sales_2023!C4693,customers!A:J,5,)</f>
        <v>Chennai</v>
      </c>
      <c r="Q4693" t="str">
        <f>VLOOKUP(C4693,customers!A:J,10,0)</f>
        <v>Regular</v>
      </c>
    </row>
    <row r="4694" spans="1:17" x14ac:dyDescent="0.3">
      <c r="A4694" t="s">
        <v>5785</v>
      </c>
      <c r="B4694" s="1">
        <v>45166</v>
      </c>
      <c r="C4694" t="s">
        <v>327</v>
      </c>
      <c r="D4694" t="s">
        <v>328</v>
      </c>
      <c r="E4694" t="s">
        <v>21</v>
      </c>
      <c r="F4694" t="s">
        <v>81</v>
      </c>
      <c r="G4694" t="s">
        <v>470</v>
      </c>
      <c r="H4694">
        <v>4</v>
      </c>
      <c r="I4694">
        <v>2746.86</v>
      </c>
      <c r="J4694">
        <v>0.1</v>
      </c>
      <c r="K4694">
        <v>9888.7000000000007</v>
      </c>
      <c r="L4694">
        <v>3058.21</v>
      </c>
      <c r="M4694">
        <f t="shared" si="221"/>
        <v>9888.6959999999999</v>
      </c>
      <c r="N4694" t="str">
        <f t="shared" si="219"/>
        <v>Q3</v>
      </c>
      <c r="O4694" s="2">
        <f t="shared" si="220"/>
        <v>30.926309828389982</v>
      </c>
      <c r="P4694" t="str">
        <f>VLOOKUP(retail_sales_2023!C4694,customers!A:J,5,)</f>
        <v>Bhubaneswar</v>
      </c>
      <c r="Q4694" t="str">
        <f>VLOOKUP(C4694,customers!A:J,10,0)</f>
        <v>Occasional</v>
      </c>
    </row>
    <row r="4695" spans="1:17" x14ac:dyDescent="0.3">
      <c r="A4695" t="s">
        <v>5786</v>
      </c>
      <c r="B4695" s="1">
        <v>45278</v>
      </c>
      <c r="C4695" t="s">
        <v>266</v>
      </c>
      <c r="D4695" t="s">
        <v>267</v>
      </c>
      <c r="E4695" t="s">
        <v>27</v>
      </c>
      <c r="F4695" t="s">
        <v>22</v>
      </c>
      <c r="G4695" t="s">
        <v>146</v>
      </c>
      <c r="H4695">
        <v>1</v>
      </c>
      <c r="I4695">
        <v>7558.94</v>
      </c>
      <c r="J4695">
        <v>0.1</v>
      </c>
      <c r="K4695">
        <v>6803.05</v>
      </c>
      <c r="L4695">
        <v>1932.17</v>
      </c>
      <c r="M4695">
        <f t="shared" si="221"/>
        <v>6803.0459999999994</v>
      </c>
      <c r="N4695" t="str">
        <f t="shared" si="219"/>
        <v>Q4</v>
      </c>
      <c r="O4695" s="2">
        <f t="shared" si="220"/>
        <v>28.401525786228238</v>
      </c>
      <c r="P4695" t="str">
        <f>VLOOKUP(retail_sales_2023!C4695,customers!A:J,5,)</f>
        <v>Amritsar</v>
      </c>
      <c r="Q4695" t="str">
        <f>VLOOKUP(C4695,customers!A:J,10,0)</f>
        <v>Premium</v>
      </c>
    </row>
    <row r="4696" spans="1:17" x14ac:dyDescent="0.3">
      <c r="A4696" t="s">
        <v>5787</v>
      </c>
      <c r="B4696" s="1">
        <v>45065</v>
      </c>
      <c r="C4696" t="s">
        <v>198</v>
      </c>
      <c r="D4696" t="s">
        <v>199</v>
      </c>
      <c r="E4696" t="s">
        <v>27</v>
      </c>
      <c r="F4696" t="s">
        <v>52</v>
      </c>
      <c r="G4696" t="s">
        <v>117</v>
      </c>
      <c r="H4696">
        <v>5</v>
      </c>
      <c r="I4696">
        <v>424.21</v>
      </c>
      <c r="J4696">
        <v>0.15</v>
      </c>
      <c r="K4696">
        <v>1802.89</v>
      </c>
      <c r="L4696">
        <v>163.08000000000001</v>
      </c>
      <c r="M4696">
        <f t="shared" si="221"/>
        <v>1802.8924999999997</v>
      </c>
      <c r="N4696" t="str">
        <f t="shared" si="219"/>
        <v>Q2</v>
      </c>
      <c r="O4696" s="2">
        <f t="shared" si="220"/>
        <v>9.0454769841754068</v>
      </c>
      <c r="P4696" t="str">
        <f>VLOOKUP(retail_sales_2023!C4696,customers!A:J,5,)</f>
        <v>Delhi</v>
      </c>
      <c r="Q4696" t="str">
        <f>VLOOKUP(C4696,customers!A:J,10,0)</f>
        <v>Regular</v>
      </c>
    </row>
    <row r="4697" spans="1:17" x14ac:dyDescent="0.3">
      <c r="A4697" t="s">
        <v>5788</v>
      </c>
      <c r="B4697" s="1">
        <v>45242</v>
      </c>
      <c r="C4697" t="s">
        <v>2500</v>
      </c>
      <c r="D4697" t="s">
        <v>2501</v>
      </c>
      <c r="E4697" t="s">
        <v>21</v>
      </c>
      <c r="F4697" t="s">
        <v>81</v>
      </c>
      <c r="G4697" t="s">
        <v>370</v>
      </c>
      <c r="H4697">
        <v>3</v>
      </c>
      <c r="I4697">
        <v>2292.5700000000002</v>
      </c>
      <c r="J4697">
        <v>0.15</v>
      </c>
      <c r="K4697">
        <v>5846.05</v>
      </c>
      <c r="L4697">
        <v>1749.64</v>
      </c>
      <c r="M4697">
        <f t="shared" si="221"/>
        <v>5846.0535000000009</v>
      </c>
      <c r="N4697" t="str">
        <f t="shared" si="219"/>
        <v>Q4</v>
      </c>
      <c r="O4697" s="2">
        <f t="shared" si="220"/>
        <v>29.928584257746682</v>
      </c>
      <c r="P4697" t="str">
        <f>VLOOKUP(retail_sales_2023!C4697,customers!A:J,5,)</f>
        <v>Bhubaneswar</v>
      </c>
      <c r="Q4697" t="str">
        <f>VLOOKUP(C4697,customers!A:J,10,0)</f>
        <v>Occasional</v>
      </c>
    </row>
    <row r="4698" spans="1:17" x14ac:dyDescent="0.3">
      <c r="A4698" t="s">
        <v>5789</v>
      </c>
      <c r="B4698" s="1">
        <v>45147</v>
      </c>
      <c r="C4698" t="s">
        <v>4550</v>
      </c>
      <c r="D4698" t="s">
        <v>4551</v>
      </c>
      <c r="E4698" t="s">
        <v>21</v>
      </c>
      <c r="F4698" t="s">
        <v>38</v>
      </c>
      <c r="G4698" t="s">
        <v>141</v>
      </c>
      <c r="H4698">
        <v>1</v>
      </c>
      <c r="I4698">
        <v>2757.27</v>
      </c>
      <c r="J4698">
        <v>0</v>
      </c>
      <c r="K4698">
        <v>2757.27</v>
      </c>
      <c r="L4698">
        <v>845.23</v>
      </c>
      <c r="M4698">
        <f t="shared" si="221"/>
        <v>2757.27</v>
      </c>
      <c r="N4698" t="str">
        <f t="shared" si="219"/>
        <v>Q3</v>
      </c>
      <c r="O4698" s="2">
        <f t="shared" si="220"/>
        <v>30.654596756937114</v>
      </c>
      <c r="P4698" t="str">
        <f>VLOOKUP(retail_sales_2023!C4698,customers!A:J,5,)</f>
        <v>Ranchi</v>
      </c>
      <c r="Q4698" t="str">
        <f>VLOOKUP(C4698,customers!A:J,10,0)</f>
        <v>Premium</v>
      </c>
    </row>
    <row r="4699" spans="1:17" x14ac:dyDescent="0.3">
      <c r="A4699" t="s">
        <v>5790</v>
      </c>
      <c r="B4699" s="1">
        <v>45081</v>
      </c>
      <c r="C4699" t="s">
        <v>1743</v>
      </c>
      <c r="D4699" t="s">
        <v>1744</v>
      </c>
      <c r="E4699" t="s">
        <v>15</v>
      </c>
      <c r="F4699" t="s">
        <v>52</v>
      </c>
      <c r="G4699" t="s">
        <v>69</v>
      </c>
      <c r="H4699">
        <v>5</v>
      </c>
      <c r="I4699">
        <v>82.68</v>
      </c>
      <c r="J4699">
        <v>0</v>
      </c>
      <c r="K4699">
        <v>413.4</v>
      </c>
      <c r="L4699">
        <v>26.29</v>
      </c>
      <c r="M4699">
        <f t="shared" si="221"/>
        <v>413.40000000000003</v>
      </c>
      <c r="N4699" t="str">
        <f t="shared" si="219"/>
        <v>Q2</v>
      </c>
      <c r="O4699" s="2">
        <f t="shared" si="220"/>
        <v>6.3594581519109825</v>
      </c>
      <c r="P4699" t="str">
        <f>VLOOKUP(retail_sales_2023!C4699,customers!A:J,5,)</f>
        <v>Hyderabad</v>
      </c>
      <c r="Q4699" t="str">
        <f>VLOOKUP(C4699,customers!A:J,10,0)</f>
        <v>Premium</v>
      </c>
    </row>
    <row r="4700" spans="1:17" x14ac:dyDescent="0.3">
      <c r="A4700" t="s">
        <v>5791</v>
      </c>
      <c r="B4700" s="1">
        <v>44931</v>
      </c>
      <c r="C4700" t="s">
        <v>317</v>
      </c>
      <c r="D4700" t="s">
        <v>318</v>
      </c>
      <c r="E4700" t="s">
        <v>21</v>
      </c>
      <c r="F4700" t="s">
        <v>43</v>
      </c>
      <c r="G4700" t="s">
        <v>178</v>
      </c>
      <c r="H4700">
        <v>2</v>
      </c>
      <c r="I4700">
        <v>36242.78</v>
      </c>
      <c r="J4700">
        <v>0.05</v>
      </c>
      <c r="K4700">
        <v>68861.279999999999</v>
      </c>
      <c r="L4700">
        <v>-2147.7800000000002</v>
      </c>
      <c r="M4700">
        <f t="shared" si="221"/>
        <v>68861.281999999992</v>
      </c>
      <c r="N4700" t="str">
        <f t="shared" si="219"/>
        <v>Q1</v>
      </c>
      <c r="O4700" s="2">
        <f t="shared" si="220"/>
        <v>-3.1189951740658906</v>
      </c>
      <c r="P4700" t="str">
        <f>VLOOKUP(retail_sales_2023!C4700,customers!A:J,5,)</f>
        <v>Patna</v>
      </c>
      <c r="Q4700" t="str">
        <f>VLOOKUP(C4700,customers!A:J,10,0)</f>
        <v>Regular</v>
      </c>
    </row>
    <row r="4701" spans="1:17" x14ac:dyDescent="0.3">
      <c r="A4701" t="s">
        <v>5792</v>
      </c>
      <c r="B4701" s="1">
        <v>45054</v>
      </c>
      <c r="C4701" t="s">
        <v>1454</v>
      </c>
      <c r="D4701" t="s">
        <v>1455</v>
      </c>
      <c r="E4701" t="s">
        <v>27</v>
      </c>
      <c r="F4701" t="s">
        <v>28</v>
      </c>
      <c r="G4701" t="s">
        <v>466</v>
      </c>
      <c r="H4701">
        <v>2</v>
      </c>
      <c r="I4701">
        <v>3392.59</v>
      </c>
      <c r="J4701">
        <v>0.15</v>
      </c>
      <c r="K4701">
        <v>5767.4</v>
      </c>
      <c r="L4701">
        <v>1630.68</v>
      </c>
      <c r="M4701">
        <f t="shared" si="221"/>
        <v>5767.4030000000002</v>
      </c>
      <c r="N4701" t="str">
        <f t="shared" si="219"/>
        <v>Q2</v>
      </c>
      <c r="O4701" s="2">
        <f t="shared" si="220"/>
        <v>28.274092311960331</v>
      </c>
      <c r="P4701" t="str">
        <f>VLOOKUP(retail_sales_2023!C4701,customers!A:J,5,)</f>
        <v>Delhi</v>
      </c>
      <c r="Q4701" t="str">
        <f>VLOOKUP(C4701,customers!A:J,10,0)</f>
        <v>Premium</v>
      </c>
    </row>
    <row r="4702" spans="1:17" x14ac:dyDescent="0.3">
      <c r="A4702" t="s">
        <v>5793</v>
      </c>
      <c r="B4702" s="1">
        <v>45112</v>
      </c>
      <c r="C4702" t="s">
        <v>1469</v>
      </c>
      <c r="D4702" t="s">
        <v>1470</v>
      </c>
      <c r="E4702" t="s">
        <v>21</v>
      </c>
      <c r="F4702" t="s">
        <v>28</v>
      </c>
      <c r="G4702" t="s">
        <v>165</v>
      </c>
      <c r="H4702">
        <v>4</v>
      </c>
      <c r="I4702">
        <v>6538</v>
      </c>
      <c r="J4702">
        <v>0.1</v>
      </c>
      <c r="K4702">
        <v>23536.799999999999</v>
      </c>
      <c r="L4702">
        <v>5168.4399999999996</v>
      </c>
      <c r="M4702">
        <f t="shared" si="221"/>
        <v>23536.799999999999</v>
      </c>
      <c r="N4702" t="str">
        <f t="shared" si="219"/>
        <v>Q3</v>
      </c>
      <c r="O4702" s="2">
        <f t="shared" si="220"/>
        <v>21.958974881887087</v>
      </c>
      <c r="P4702" t="str">
        <f>VLOOKUP(retail_sales_2023!C4702,customers!A:J,5,)</f>
        <v>Kolkata</v>
      </c>
      <c r="Q4702" t="str">
        <f>VLOOKUP(C4702,customers!A:J,10,0)</f>
        <v>Regular</v>
      </c>
    </row>
    <row r="4703" spans="1:17" x14ac:dyDescent="0.3">
      <c r="A4703" t="s">
        <v>5794</v>
      </c>
      <c r="B4703" s="1">
        <v>45017</v>
      </c>
      <c r="C4703" t="s">
        <v>879</v>
      </c>
      <c r="D4703" t="s">
        <v>880</v>
      </c>
      <c r="E4703" t="s">
        <v>21</v>
      </c>
      <c r="F4703" t="s">
        <v>38</v>
      </c>
      <c r="G4703" t="s">
        <v>48</v>
      </c>
      <c r="H4703">
        <v>1</v>
      </c>
      <c r="I4703">
        <v>1309.1500000000001</v>
      </c>
      <c r="J4703">
        <v>0.05</v>
      </c>
      <c r="K4703">
        <v>1243.69</v>
      </c>
      <c r="L4703">
        <v>284.3</v>
      </c>
      <c r="M4703">
        <f t="shared" si="221"/>
        <v>1243.6925000000001</v>
      </c>
      <c r="N4703" t="str">
        <f t="shared" si="219"/>
        <v>Q2</v>
      </c>
      <c r="O4703" s="2">
        <f t="shared" si="220"/>
        <v>22.859394222032822</v>
      </c>
      <c r="P4703" t="str">
        <f>VLOOKUP(retail_sales_2023!C4703,customers!A:J,5,)</f>
        <v>Patna</v>
      </c>
      <c r="Q4703" t="str">
        <f>VLOOKUP(C4703,customers!A:J,10,0)</f>
        <v>Occasional</v>
      </c>
    </row>
    <row r="4704" spans="1:17" x14ac:dyDescent="0.3">
      <c r="A4704" t="s">
        <v>5795</v>
      </c>
      <c r="B4704" s="1">
        <v>45123</v>
      </c>
      <c r="C4704" t="s">
        <v>2025</v>
      </c>
      <c r="D4704" t="s">
        <v>2026</v>
      </c>
      <c r="E4704" t="s">
        <v>33</v>
      </c>
      <c r="F4704" t="s">
        <v>52</v>
      </c>
      <c r="G4704" t="s">
        <v>169</v>
      </c>
      <c r="H4704">
        <v>10</v>
      </c>
      <c r="I4704">
        <v>663.76</v>
      </c>
      <c r="J4704">
        <v>0</v>
      </c>
      <c r="K4704">
        <v>6637.6</v>
      </c>
      <c r="L4704">
        <v>552.4</v>
      </c>
      <c r="M4704">
        <f t="shared" si="221"/>
        <v>6637.6</v>
      </c>
      <c r="N4704" t="str">
        <f t="shared" si="219"/>
        <v>Q3</v>
      </c>
      <c r="O4704" s="2">
        <f t="shared" si="220"/>
        <v>8.3222851633120403</v>
      </c>
      <c r="P4704" t="str">
        <f>VLOOKUP(retail_sales_2023!C4704,customers!A:J,5,)</f>
        <v>Pune</v>
      </c>
      <c r="Q4704" t="str">
        <f>VLOOKUP(C4704,customers!A:J,10,0)</f>
        <v>Premium</v>
      </c>
    </row>
    <row r="4705" spans="1:17" x14ac:dyDescent="0.3">
      <c r="A4705" t="s">
        <v>5796</v>
      </c>
      <c r="B4705" s="1">
        <v>45052</v>
      </c>
      <c r="C4705" t="s">
        <v>931</v>
      </c>
      <c r="D4705" t="s">
        <v>932</v>
      </c>
      <c r="E4705" t="s">
        <v>33</v>
      </c>
      <c r="F4705" t="s">
        <v>22</v>
      </c>
      <c r="G4705" t="s">
        <v>210</v>
      </c>
      <c r="H4705">
        <v>1</v>
      </c>
      <c r="I4705">
        <v>25019.98</v>
      </c>
      <c r="J4705">
        <v>0.1</v>
      </c>
      <c r="K4705">
        <v>22517.98</v>
      </c>
      <c r="L4705">
        <v>5287.71</v>
      </c>
      <c r="M4705">
        <f t="shared" si="221"/>
        <v>22517.982</v>
      </c>
      <c r="N4705" t="str">
        <f t="shared" si="219"/>
        <v>Q2</v>
      </c>
      <c r="O4705" s="2">
        <f t="shared" si="220"/>
        <v>23.482168471594701</v>
      </c>
      <c r="P4705" t="str">
        <f>VLOOKUP(retail_sales_2023!C4705,customers!A:J,5,)</f>
        <v>Mumbai</v>
      </c>
      <c r="Q4705" t="str">
        <f>VLOOKUP(C4705,customers!A:J,10,0)</f>
        <v>Occasional</v>
      </c>
    </row>
    <row r="4706" spans="1:17" x14ac:dyDescent="0.3">
      <c r="A4706" t="s">
        <v>5797</v>
      </c>
      <c r="B4706" s="1">
        <v>45085</v>
      </c>
      <c r="C4706" t="s">
        <v>237</v>
      </c>
      <c r="D4706" t="s">
        <v>238</v>
      </c>
      <c r="E4706" t="s">
        <v>33</v>
      </c>
      <c r="F4706" t="s">
        <v>52</v>
      </c>
      <c r="G4706" t="s">
        <v>133</v>
      </c>
      <c r="H4706">
        <v>3</v>
      </c>
      <c r="I4706">
        <v>197.09</v>
      </c>
      <c r="J4706">
        <v>0.05</v>
      </c>
      <c r="K4706">
        <v>561.71</v>
      </c>
      <c r="L4706">
        <v>42.56</v>
      </c>
      <c r="M4706">
        <f t="shared" si="221"/>
        <v>561.70650000000001</v>
      </c>
      <c r="N4706" t="str">
        <f t="shared" si="219"/>
        <v>Q2</v>
      </c>
      <c r="O4706" s="2">
        <f t="shared" si="220"/>
        <v>7.5768635060796496</v>
      </c>
      <c r="P4706" t="str">
        <f>VLOOKUP(retail_sales_2023!C4706,customers!A:J,5,)</f>
        <v>Ahmedabad</v>
      </c>
      <c r="Q4706" t="str">
        <f>VLOOKUP(C4706,customers!A:J,10,0)</f>
        <v>Regular</v>
      </c>
    </row>
    <row r="4707" spans="1:17" x14ac:dyDescent="0.3">
      <c r="A4707" t="s">
        <v>5798</v>
      </c>
      <c r="B4707" s="1">
        <v>45056</v>
      </c>
      <c r="C4707" t="s">
        <v>1054</v>
      </c>
      <c r="D4707" t="s">
        <v>1055</v>
      </c>
      <c r="E4707" t="s">
        <v>15</v>
      </c>
      <c r="F4707" t="s">
        <v>28</v>
      </c>
      <c r="G4707" t="s">
        <v>325</v>
      </c>
      <c r="H4707">
        <v>2</v>
      </c>
      <c r="I4707">
        <v>601.86</v>
      </c>
      <c r="J4707">
        <v>0</v>
      </c>
      <c r="K4707">
        <v>1203.72</v>
      </c>
      <c r="L4707">
        <v>318.67</v>
      </c>
      <c r="M4707">
        <f t="shared" si="221"/>
        <v>1203.72</v>
      </c>
      <c r="N4707" t="str">
        <f t="shared" si="219"/>
        <v>Q2</v>
      </c>
      <c r="O4707" s="2">
        <f t="shared" si="220"/>
        <v>26.473764662878413</v>
      </c>
      <c r="P4707" t="str">
        <f>VLOOKUP(retail_sales_2023!C4707,customers!A:J,5,)</f>
        <v>Chennai</v>
      </c>
      <c r="Q4707" t="str">
        <f>VLOOKUP(C4707,customers!A:J,10,0)</f>
        <v>Premium</v>
      </c>
    </row>
    <row r="4708" spans="1:17" x14ac:dyDescent="0.3">
      <c r="A4708" t="s">
        <v>5799</v>
      </c>
      <c r="B4708" s="1">
        <v>45093</v>
      </c>
      <c r="C4708" t="s">
        <v>583</v>
      </c>
      <c r="D4708" t="s">
        <v>584</v>
      </c>
      <c r="E4708" t="s">
        <v>27</v>
      </c>
      <c r="F4708" t="s">
        <v>81</v>
      </c>
      <c r="G4708" t="s">
        <v>82</v>
      </c>
      <c r="H4708">
        <v>5</v>
      </c>
      <c r="I4708">
        <v>3004.55</v>
      </c>
      <c r="J4708">
        <v>0.1</v>
      </c>
      <c r="K4708">
        <v>13520.48</v>
      </c>
      <c r="L4708">
        <v>3971.2</v>
      </c>
      <c r="M4708">
        <f t="shared" si="221"/>
        <v>13520.475</v>
      </c>
      <c r="N4708" t="str">
        <f t="shared" si="219"/>
        <v>Q2</v>
      </c>
      <c r="O4708" s="2">
        <f t="shared" si="220"/>
        <v>29.371738281481129</v>
      </c>
      <c r="P4708" t="str">
        <f>VLOOKUP(retail_sales_2023!C4708,customers!A:J,5,)</f>
        <v>Amritsar</v>
      </c>
      <c r="Q4708" t="str">
        <f>VLOOKUP(C4708,customers!A:J,10,0)</f>
        <v>Premium</v>
      </c>
    </row>
    <row r="4709" spans="1:17" x14ac:dyDescent="0.3">
      <c r="A4709" t="s">
        <v>5800</v>
      </c>
      <c r="B4709" s="1">
        <v>45228</v>
      </c>
      <c r="C4709" t="s">
        <v>1331</v>
      </c>
      <c r="D4709" t="s">
        <v>1332</v>
      </c>
      <c r="E4709" t="s">
        <v>27</v>
      </c>
      <c r="F4709" t="s">
        <v>28</v>
      </c>
      <c r="G4709" t="s">
        <v>97</v>
      </c>
      <c r="H4709">
        <v>2</v>
      </c>
      <c r="I4709">
        <v>1328.16</v>
      </c>
      <c r="J4709">
        <v>0</v>
      </c>
      <c r="K4709">
        <v>2656.32</v>
      </c>
      <c r="L4709">
        <v>434.45</v>
      </c>
      <c r="M4709">
        <f t="shared" si="221"/>
        <v>2656.32</v>
      </c>
      <c r="N4709" t="str">
        <f t="shared" si="219"/>
        <v>Q4</v>
      </c>
      <c r="O4709" s="2">
        <f t="shared" si="220"/>
        <v>16.35533369473557</v>
      </c>
      <c r="P4709" t="str">
        <f>VLOOKUP(retail_sales_2023!C4709,customers!A:J,5,)</f>
        <v>Jaipur</v>
      </c>
      <c r="Q4709" t="str">
        <f>VLOOKUP(C4709,customers!A:J,10,0)</f>
        <v>Premium</v>
      </c>
    </row>
    <row r="4710" spans="1:17" x14ac:dyDescent="0.3">
      <c r="A4710" t="s">
        <v>5801</v>
      </c>
      <c r="B4710" s="1">
        <v>45208</v>
      </c>
      <c r="C4710" t="s">
        <v>231</v>
      </c>
      <c r="D4710" t="s">
        <v>232</v>
      </c>
      <c r="E4710" t="s">
        <v>27</v>
      </c>
      <c r="F4710" t="s">
        <v>38</v>
      </c>
      <c r="G4710" t="s">
        <v>39</v>
      </c>
      <c r="H4710">
        <v>4</v>
      </c>
      <c r="I4710">
        <v>203.85</v>
      </c>
      <c r="J4710">
        <v>0.3</v>
      </c>
      <c r="K4710">
        <v>570.78</v>
      </c>
      <c r="L4710">
        <v>200.33</v>
      </c>
      <c r="M4710">
        <f t="shared" si="221"/>
        <v>570.78</v>
      </c>
      <c r="N4710" t="str">
        <f t="shared" si="219"/>
        <v>Q4</v>
      </c>
      <c r="O4710" s="2">
        <f t="shared" si="220"/>
        <v>35.097585759837422</v>
      </c>
      <c r="P4710" t="str">
        <f>VLOOKUP(retail_sales_2023!C4710,customers!A:J,5,)</f>
        <v>Delhi</v>
      </c>
      <c r="Q4710" t="str">
        <f>VLOOKUP(C4710,customers!A:J,10,0)</f>
        <v>Regular</v>
      </c>
    </row>
    <row r="4711" spans="1:17" x14ac:dyDescent="0.3">
      <c r="A4711" t="s">
        <v>5802</v>
      </c>
      <c r="B4711" s="1">
        <v>45180</v>
      </c>
      <c r="C4711" t="s">
        <v>813</v>
      </c>
      <c r="D4711" t="s">
        <v>814</v>
      </c>
      <c r="E4711" t="s">
        <v>21</v>
      </c>
      <c r="F4711" t="s">
        <v>16</v>
      </c>
      <c r="G4711" t="s">
        <v>86</v>
      </c>
      <c r="H4711">
        <v>1</v>
      </c>
      <c r="I4711">
        <v>271.36</v>
      </c>
      <c r="J4711">
        <v>0</v>
      </c>
      <c r="K4711">
        <v>271.36</v>
      </c>
      <c r="L4711">
        <v>101.06</v>
      </c>
      <c r="M4711">
        <f t="shared" si="221"/>
        <v>271.36</v>
      </c>
      <c r="N4711" t="str">
        <f t="shared" si="219"/>
        <v>Q3</v>
      </c>
      <c r="O4711" s="2">
        <f t="shared" si="220"/>
        <v>37.242040094339622</v>
      </c>
      <c r="P4711" t="str">
        <f>VLOOKUP(retail_sales_2023!C4711,customers!A:J,5,)</f>
        <v>Patna</v>
      </c>
      <c r="Q4711" t="str">
        <f>VLOOKUP(C4711,customers!A:J,10,0)</f>
        <v>Premium</v>
      </c>
    </row>
    <row r="4712" spans="1:17" x14ac:dyDescent="0.3">
      <c r="A4712" t="s">
        <v>5803</v>
      </c>
      <c r="B4712" s="1">
        <v>45209</v>
      </c>
      <c r="C4712" t="s">
        <v>262</v>
      </c>
      <c r="D4712" t="s">
        <v>263</v>
      </c>
      <c r="E4712" t="s">
        <v>27</v>
      </c>
      <c r="F4712" t="s">
        <v>52</v>
      </c>
      <c r="G4712" t="s">
        <v>200</v>
      </c>
      <c r="H4712">
        <v>4</v>
      </c>
      <c r="I4712">
        <v>791.76</v>
      </c>
      <c r="J4712">
        <v>0.05</v>
      </c>
      <c r="K4712">
        <v>3008.69</v>
      </c>
      <c r="L4712">
        <v>185.22</v>
      </c>
      <c r="M4712">
        <f t="shared" si="221"/>
        <v>3008.6879999999996</v>
      </c>
      <c r="N4712" t="str">
        <f t="shared" si="219"/>
        <v>Q4</v>
      </c>
      <c r="O4712" s="2">
        <f t="shared" si="220"/>
        <v>6.1561676344189662</v>
      </c>
      <c r="P4712" t="str">
        <f>VLOOKUP(retail_sales_2023!C4712,customers!A:J,5,)</f>
        <v>Jaipur</v>
      </c>
      <c r="Q4712" t="str">
        <f>VLOOKUP(C4712,customers!A:J,10,0)</f>
        <v>Premium</v>
      </c>
    </row>
    <row r="4713" spans="1:17" x14ac:dyDescent="0.3">
      <c r="A4713" t="s">
        <v>5804</v>
      </c>
      <c r="B4713" s="1">
        <v>45014</v>
      </c>
      <c r="C4713" t="s">
        <v>463</v>
      </c>
      <c r="D4713" t="s">
        <v>464</v>
      </c>
      <c r="E4713" t="s">
        <v>33</v>
      </c>
      <c r="F4713" t="s">
        <v>43</v>
      </c>
      <c r="G4713" t="s">
        <v>243</v>
      </c>
      <c r="H4713">
        <v>4</v>
      </c>
      <c r="I4713">
        <v>52341.65</v>
      </c>
      <c r="J4713">
        <v>0.2</v>
      </c>
      <c r="K4713">
        <v>167493.28</v>
      </c>
      <c r="L4713">
        <v>19023.09</v>
      </c>
      <c r="M4713">
        <f t="shared" si="221"/>
        <v>167493.28000000003</v>
      </c>
      <c r="N4713" t="str">
        <f t="shared" si="219"/>
        <v>Q1</v>
      </c>
      <c r="O4713" s="2">
        <f t="shared" si="220"/>
        <v>11.357524313811277</v>
      </c>
      <c r="P4713" t="str">
        <f>VLOOKUP(retail_sales_2023!C4713,customers!A:J,5,)</f>
        <v>Nagpur</v>
      </c>
      <c r="Q4713" t="str">
        <f>VLOOKUP(C4713,customers!A:J,10,0)</f>
        <v>Regular</v>
      </c>
    </row>
    <row r="4714" spans="1:17" x14ac:dyDescent="0.3">
      <c r="A4714" t="s">
        <v>5805</v>
      </c>
      <c r="B4714" s="1">
        <v>45096</v>
      </c>
      <c r="C4714" t="s">
        <v>1547</v>
      </c>
      <c r="D4714" t="s">
        <v>1548</v>
      </c>
      <c r="E4714" t="s">
        <v>21</v>
      </c>
      <c r="F4714" t="s">
        <v>43</v>
      </c>
      <c r="G4714" t="s">
        <v>178</v>
      </c>
      <c r="H4714">
        <v>4</v>
      </c>
      <c r="I4714">
        <v>3690.37</v>
      </c>
      <c r="J4714">
        <v>0.15</v>
      </c>
      <c r="K4714">
        <v>12547.26</v>
      </c>
      <c r="L4714">
        <v>1773.15</v>
      </c>
      <c r="M4714">
        <f t="shared" si="221"/>
        <v>12547.258</v>
      </c>
      <c r="N4714" t="str">
        <f t="shared" si="219"/>
        <v>Q2</v>
      </c>
      <c r="O4714" s="2">
        <f t="shared" si="220"/>
        <v>14.131770601709059</v>
      </c>
      <c r="P4714" t="str">
        <f>VLOOKUP(retail_sales_2023!C4714,customers!A:J,5,)</f>
        <v>Kolkata</v>
      </c>
      <c r="Q4714" t="str">
        <f>VLOOKUP(C4714,customers!A:J,10,0)</f>
        <v>Regular</v>
      </c>
    </row>
    <row r="4715" spans="1:17" x14ac:dyDescent="0.3">
      <c r="A4715" t="s">
        <v>5806</v>
      </c>
      <c r="B4715" s="1">
        <v>45241</v>
      </c>
      <c r="C4715" t="s">
        <v>1006</v>
      </c>
      <c r="D4715" t="s">
        <v>1007</v>
      </c>
      <c r="E4715" t="s">
        <v>15</v>
      </c>
      <c r="F4715" t="s">
        <v>22</v>
      </c>
      <c r="G4715" t="s">
        <v>196</v>
      </c>
      <c r="H4715">
        <v>1</v>
      </c>
      <c r="I4715">
        <v>44739.32</v>
      </c>
      <c r="J4715">
        <v>0</v>
      </c>
      <c r="K4715">
        <v>44739.32</v>
      </c>
      <c r="L4715">
        <v>11900.64</v>
      </c>
      <c r="M4715">
        <f t="shared" si="221"/>
        <v>44739.32</v>
      </c>
      <c r="N4715" t="str">
        <f t="shared" si="219"/>
        <v>Q4</v>
      </c>
      <c r="O4715" s="2">
        <f t="shared" si="220"/>
        <v>26.599957263543565</v>
      </c>
      <c r="P4715" t="str">
        <f>VLOOKUP(retail_sales_2023!C4715,customers!A:J,5,)</f>
        <v>Hyderabad</v>
      </c>
      <c r="Q4715" t="str">
        <f>VLOOKUP(C4715,customers!A:J,10,0)</f>
        <v>Regular</v>
      </c>
    </row>
    <row r="4716" spans="1:17" x14ac:dyDescent="0.3">
      <c r="A4716" t="s">
        <v>5807</v>
      </c>
      <c r="B4716" s="1">
        <v>44949</v>
      </c>
      <c r="C4716" t="s">
        <v>2503</v>
      </c>
      <c r="D4716" t="s">
        <v>2504</v>
      </c>
      <c r="E4716" t="s">
        <v>15</v>
      </c>
      <c r="F4716" t="s">
        <v>81</v>
      </c>
      <c r="G4716" t="s">
        <v>105</v>
      </c>
      <c r="H4716">
        <v>4</v>
      </c>
      <c r="I4716">
        <v>2182.94</v>
      </c>
      <c r="J4716">
        <v>0.25</v>
      </c>
      <c r="K4716">
        <v>6548.82</v>
      </c>
      <c r="L4716">
        <v>2097.7600000000002</v>
      </c>
      <c r="M4716">
        <f t="shared" si="221"/>
        <v>6548.82</v>
      </c>
      <c r="N4716" t="str">
        <f t="shared" si="219"/>
        <v>Q1</v>
      </c>
      <c r="O4716" s="2">
        <f t="shared" si="220"/>
        <v>32.032640994866256</v>
      </c>
      <c r="P4716" t="str">
        <f>VLOOKUP(retail_sales_2023!C4716,customers!A:J,5,)</f>
        <v>Hyderabad</v>
      </c>
      <c r="Q4716" t="str">
        <f>VLOOKUP(C4716,customers!A:J,10,0)</f>
        <v>Regular</v>
      </c>
    </row>
    <row r="4717" spans="1:17" x14ac:dyDescent="0.3">
      <c r="A4717" t="s">
        <v>5808</v>
      </c>
      <c r="B4717" s="1">
        <v>44977</v>
      </c>
      <c r="C4717" t="s">
        <v>1512</v>
      </c>
      <c r="D4717" t="s">
        <v>1513</v>
      </c>
      <c r="E4717" t="s">
        <v>27</v>
      </c>
      <c r="F4717" t="s">
        <v>28</v>
      </c>
      <c r="G4717" t="s">
        <v>439</v>
      </c>
      <c r="H4717">
        <v>2</v>
      </c>
      <c r="I4717">
        <v>1864.45</v>
      </c>
      <c r="J4717">
        <v>0.15</v>
      </c>
      <c r="K4717">
        <v>3169.57</v>
      </c>
      <c r="L4717">
        <v>617.58000000000004</v>
      </c>
      <c r="M4717">
        <f t="shared" si="221"/>
        <v>3169.5650000000001</v>
      </c>
      <c r="N4717" t="str">
        <f t="shared" si="219"/>
        <v>Q1</v>
      </c>
      <c r="O4717" s="2">
        <f t="shared" si="220"/>
        <v>19.484661957300201</v>
      </c>
      <c r="P4717" t="str">
        <f>VLOOKUP(retail_sales_2023!C4717,customers!A:J,5,)</f>
        <v>Delhi</v>
      </c>
      <c r="Q4717" t="str">
        <f>VLOOKUP(C4717,customers!A:J,10,0)</f>
        <v>Premium</v>
      </c>
    </row>
    <row r="4718" spans="1:17" x14ac:dyDescent="0.3">
      <c r="A4718" t="s">
        <v>5809</v>
      </c>
      <c r="B4718" s="1">
        <v>45044</v>
      </c>
      <c r="C4718" t="s">
        <v>1182</v>
      </c>
      <c r="D4718" t="s">
        <v>1183</v>
      </c>
      <c r="E4718" t="s">
        <v>15</v>
      </c>
      <c r="F4718" t="s">
        <v>52</v>
      </c>
      <c r="G4718" t="s">
        <v>235</v>
      </c>
      <c r="H4718">
        <v>6</v>
      </c>
      <c r="I4718">
        <v>213.19</v>
      </c>
      <c r="J4718">
        <v>0</v>
      </c>
      <c r="K4718">
        <v>1279.1400000000001</v>
      </c>
      <c r="L4718">
        <v>123.15</v>
      </c>
      <c r="M4718">
        <f t="shared" si="221"/>
        <v>1279.1399999999999</v>
      </c>
      <c r="N4718" t="str">
        <f t="shared" si="219"/>
        <v>Q2</v>
      </c>
      <c r="O4718" s="2">
        <f t="shared" si="220"/>
        <v>9.62756226839908</v>
      </c>
      <c r="P4718" t="str">
        <f>VLOOKUP(retail_sales_2023!C4718,customers!A:J,5,)</f>
        <v>Bengaluru</v>
      </c>
      <c r="Q4718" t="str">
        <f>VLOOKUP(C4718,customers!A:J,10,0)</f>
        <v>Regular</v>
      </c>
    </row>
    <row r="4719" spans="1:17" x14ac:dyDescent="0.3">
      <c r="A4719" t="s">
        <v>5810</v>
      </c>
      <c r="B4719" s="1">
        <v>45155</v>
      </c>
      <c r="C4719" t="s">
        <v>1648</v>
      </c>
      <c r="D4719" t="s">
        <v>1649</v>
      </c>
      <c r="E4719" t="s">
        <v>15</v>
      </c>
      <c r="F4719" t="s">
        <v>22</v>
      </c>
      <c r="G4719" t="s">
        <v>196</v>
      </c>
      <c r="H4719">
        <v>2</v>
      </c>
      <c r="I4719">
        <v>21009.45</v>
      </c>
      <c r="J4719">
        <v>0.2</v>
      </c>
      <c r="K4719">
        <v>33615.120000000003</v>
      </c>
      <c r="L4719">
        <v>10251.200000000001</v>
      </c>
      <c r="M4719">
        <f t="shared" si="221"/>
        <v>33615.120000000003</v>
      </c>
      <c r="N4719" t="str">
        <f t="shared" si="219"/>
        <v>Q3</v>
      </c>
      <c r="O4719" s="2">
        <f t="shared" si="220"/>
        <v>30.495800699209163</v>
      </c>
      <c r="P4719" t="str">
        <f>VLOOKUP(retail_sales_2023!C4719,customers!A:J,5,)</f>
        <v>Hyderabad</v>
      </c>
      <c r="Q4719" t="str">
        <f>VLOOKUP(C4719,customers!A:J,10,0)</f>
        <v>Premium</v>
      </c>
    </row>
    <row r="4720" spans="1:17" x14ac:dyDescent="0.3">
      <c r="A4720" t="s">
        <v>5811</v>
      </c>
      <c r="B4720" s="1">
        <v>44941</v>
      </c>
      <c r="C4720" t="s">
        <v>136</v>
      </c>
      <c r="D4720" t="s">
        <v>137</v>
      </c>
      <c r="E4720" t="s">
        <v>15</v>
      </c>
      <c r="F4720" t="s">
        <v>43</v>
      </c>
      <c r="G4720" t="s">
        <v>301</v>
      </c>
      <c r="H4720">
        <v>2</v>
      </c>
      <c r="I4720">
        <v>83493.240000000005</v>
      </c>
      <c r="J4720">
        <v>0.1</v>
      </c>
      <c r="K4720">
        <v>150287.82999999999</v>
      </c>
      <c r="L4720">
        <v>22437.3</v>
      </c>
      <c r="M4720">
        <f t="shared" si="221"/>
        <v>150287.83200000002</v>
      </c>
      <c r="N4720" t="str">
        <f t="shared" si="219"/>
        <v>Q1</v>
      </c>
      <c r="O4720" s="2">
        <f t="shared" si="220"/>
        <v>14.929552179973587</v>
      </c>
      <c r="P4720" t="str">
        <f>VLOOKUP(retail_sales_2023!C4720,customers!A:J,5,)</f>
        <v>Hyderabad</v>
      </c>
      <c r="Q4720" t="str">
        <f>VLOOKUP(C4720,customers!A:J,10,0)</f>
        <v>Regular</v>
      </c>
    </row>
    <row r="4721" spans="1:17" x14ac:dyDescent="0.3">
      <c r="A4721" t="s">
        <v>5812</v>
      </c>
      <c r="B4721" s="1">
        <v>45248</v>
      </c>
      <c r="C4721" t="s">
        <v>690</v>
      </c>
      <c r="D4721" t="s">
        <v>691</v>
      </c>
      <c r="E4721" t="s">
        <v>33</v>
      </c>
      <c r="F4721" t="s">
        <v>81</v>
      </c>
      <c r="G4721" t="s">
        <v>333</v>
      </c>
      <c r="H4721">
        <v>3</v>
      </c>
      <c r="I4721">
        <v>2927.1</v>
      </c>
      <c r="J4721">
        <v>0.1</v>
      </c>
      <c r="K4721">
        <v>7903.17</v>
      </c>
      <c r="L4721">
        <v>2737.87</v>
      </c>
      <c r="M4721">
        <f t="shared" si="221"/>
        <v>7903.1699999999992</v>
      </c>
      <c r="N4721" t="str">
        <f t="shared" si="219"/>
        <v>Q4</v>
      </c>
      <c r="O4721" s="2">
        <f t="shared" si="220"/>
        <v>34.642681354443852</v>
      </c>
      <c r="P4721" t="str">
        <f>VLOOKUP(retail_sales_2023!C4721,customers!A:J,5,)</f>
        <v>Surat</v>
      </c>
      <c r="Q4721" t="str">
        <f>VLOOKUP(C4721,customers!A:J,10,0)</f>
        <v>Premium</v>
      </c>
    </row>
    <row r="4722" spans="1:17" x14ac:dyDescent="0.3">
      <c r="A4722" t="s">
        <v>5813</v>
      </c>
      <c r="B4722" s="1">
        <v>45067</v>
      </c>
      <c r="C4722" t="s">
        <v>1572</v>
      </c>
      <c r="D4722" t="s">
        <v>1573</v>
      </c>
      <c r="E4722" t="s">
        <v>15</v>
      </c>
      <c r="F4722" t="s">
        <v>22</v>
      </c>
      <c r="G4722" t="s">
        <v>516</v>
      </c>
      <c r="H4722">
        <v>2</v>
      </c>
      <c r="I4722">
        <v>41037.24</v>
      </c>
      <c r="J4722">
        <v>0.1</v>
      </c>
      <c r="K4722">
        <v>73867.03</v>
      </c>
      <c r="L4722">
        <v>14973.4</v>
      </c>
      <c r="M4722">
        <f t="shared" si="221"/>
        <v>73867.031999999992</v>
      </c>
      <c r="N4722" t="str">
        <f t="shared" si="219"/>
        <v>Q2</v>
      </c>
      <c r="O4722" s="2">
        <f t="shared" si="220"/>
        <v>20.270748668248878</v>
      </c>
      <c r="P4722" t="str">
        <f>VLOOKUP(retail_sales_2023!C4722,customers!A:J,5,)</f>
        <v>Kochi</v>
      </c>
      <c r="Q4722" t="str">
        <f>VLOOKUP(C4722,customers!A:J,10,0)</f>
        <v>Regular</v>
      </c>
    </row>
    <row r="4723" spans="1:17" x14ac:dyDescent="0.3">
      <c r="A4723" t="s">
        <v>5814</v>
      </c>
      <c r="B4723" s="1">
        <v>45275</v>
      </c>
      <c r="C4723" t="s">
        <v>358</v>
      </c>
      <c r="D4723" t="s">
        <v>359</v>
      </c>
      <c r="E4723" t="s">
        <v>15</v>
      </c>
      <c r="F4723" t="s">
        <v>52</v>
      </c>
      <c r="G4723" t="s">
        <v>937</v>
      </c>
      <c r="H4723">
        <v>3</v>
      </c>
      <c r="I4723">
        <v>691.93</v>
      </c>
      <c r="J4723">
        <v>0.05</v>
      </c>
      <c r="K4723">
        <v>1972</v>
      </c>
      <c r="L4723">
        <v>113.55</v>
      </c>
      <c r="M4723">
        <f t="shared" si="221"/>
        <v>1972.0004999999999</v>
      </c>
      <c r="N4723" t="str">
        <f t="shared" si="219"/>
        <v>Q4</v>
      </c>
      <c r="O4723" s="2">
        <f t="shared" si="220"/>
        <v>5.758113590263692</v>
      </c>
      <c r="P4723" t="str">
        <f>VLOOKUP(retail_sales_2023!C4723,customers!A:J,5,)</f>
        <v>Chennai</v>
      </c>
      <c r="Q4723" t="str">
        <f>VLOOKUP(C4723,customers!A:J,10,0)</f>
        <v>Regular</v>
      </c>
    </row>
    <row r="4724" spans="1:17" x14ac:dyDescent="0.3">
      <c r="A4724" t="s">
        <v>5815</v>
      </c>
      <c r="B4724" s="1">
        <v>45000</v>
      </c>
      <c r="C4724" t="s">
        <v>1659</v>
      </c>
      <c r="D4724" t="s">
        <v>1781</v>
      </c>
      <c r="E4724" t="s">
        <v>15</v>
      </c>
      <c r="F4724" t="s">
        <v>52</v>
      </c>
      <c r="G4724" t="s">
        <v>226</v>
      </c>
      <c r="H4724">
        <v>7</v>
      </c>
      <c r="I4724">
        <v>155.26</v>
      </c>
      <c r="J4724">
        <v>0.3</v>
      </c>
      <c r="K4724">
        <v>760.77</v>
      </c>
      <c r="L4724">
        <v>59.33</v>
      </c>
      <c r="M4724">
        <f t="shared" si="221"/>
        <v>760.77399999999989</v>
      </c>
      <c r="N4724" t="str">
        <f t="shared" si="219"/>
        <v>Q1</v>
      </c>
      <c r="O4724" s="2">
        <f t="shared" si="220"/>
        <v>7.7986776555332096</v>
      </c>
      <c r="P4724" t="str">
        <f>VLOOKUP(retail_sales_2023!C4724,customers!A:J,5,)</f>
        <v>Coimbatore</v>
      </c>
      <c r="Q4724" t="str">
        <f>VLOOKUP(C4724,customers!A:J,10,0)</f>
        <v>Regular</v>
      </c>
    </row>
    <row r="4725" spans="1:17" x14ac:dyDescent="0.3">
      <c r="A4725" t="s">
        <v>5816</v>
      </c>
      <c r="B4725" s="1">
        <v>45014</v>
      </c>
      <c r="C4725" t="s">
        <v>1016</v>
      </c>
      <c r="D4725" t="s">
        <v>1017</v>
      </c>
      <c r="E4725" t="s">
        <v>21</v>
      </c>
      <c r="F4725" t="s">
        <v>43</v>
      </c>
      <c r="G4725" t="s">
        <v>128</v>
      </c>
      <c r="H4725">
        <v>2</v>
      </c>
      <c r="I4725">
        <v>53774.53</v>
      </c>
      <c r="J4725">
        <v>0.15</v>
      </c>
      <c r="K4725">
        <v>91416.7</v>
      </c>
      <c r="L4725">
        <v>13248.75</v>
      </c>
      <c r="M4725">
        <f t="shared" si="221"/>
        <v>91416.701000000001</v>
      </c>
      <c r="N4725" t="str">
        <f t="shared" si="219"/>
        <v>Q1</v>
      </c>
      <c r="O4725" s="2">
        <f t="shared" si="220"/>
        <v>14.492702099288204</v>
      </c>
      <c r="P4725" t="str">
        <f>VLOOKUP(retail_sales_2023!C4725,customers!A:J,5,)</f>
        <v>Kolkata</v>
      </c>
      <c r="Q4725" t="str">
        <f>VLOOKUP(C4725,customers!A:J,10,0)</f>
        <v>Regular</v>
      </c>
    </row>
    <row r="4726" spans="1:17" x14ac:dyDescent="0.3">
      <c r="A4726" t="s">
        <v>5817</v>
      </c>
      <c r="B4726" s="1">
        <v>45243</v>
      </c>
      <c r="C4726" t="s">
        <v>1041</v>
      </c>
      <c r="D4726" t="s">
        <v>1042</v>
      </c>
      <c r="E4726" t="s">
        <v>27</v>
      </c>
      <c r="F4726" t="s">
        <v>43</v>
      </c>
      <c r="G4726" t="s">
        <v>282</v>
      </c>
      <c r="H4726">
        <v>0</v>
      </c>
      <c r="I4726">
        <v>27927.74</v>
      </c>
      <c r="J4726">
        <v>0</v>
      </c>
      <c r="K4726">
        <v>0</v>
      </c>
      <c r="L4726">
        <v>0</v>
      </c>
      <c r="M4726">
        <f t="shared" si="221"/>
        <v>0</v>
      </c>
      <c r="N4726" t="str">
        <f t="shared" si="219"/>
        <v>Q4</v>
      </c>
      <c r="O4726" s="2">
        <v>0</v>
      </c>
      <c r="P4726" t="str">
        <f>VLOOKUP(retail_sales_2023!C4726,customers!A:J,5,)</f>
        <v>Delhi</v>
      </c>
      <c r="Q4726" t="str">
        <f>VLOOKUP(C4726,customers!A:J,10,0)</f>
        <v>Premium</v>
      </c>
    </row>
    <row r="4727" spans="1:17" x14ac:dyDescent="0.3">
      <c r="A4727" t="s">
        <v>5818</v>
      </c>
      <c r="B4727" s="1">
        <v>45183</v>
      </c>
      <c r="C4727" t="s">
        <v>228</v>
      </c>
      <c r="D4727" t="s">
        <v>229</v>
      </c>
      <c r="E4727" t="s">
        <v>21</v>
      </c>
      <c r="F4727" t="s">
        <v>43</v>
      </c>
      <c r="G4727" t="s">
        <v>121</v>
      </c>
      <c r="H4727">
        <v>5</v>
      </c>
      <c r="I4727">
        <v>18015.73</v>
      </c>
      <c r="J4727">
        <v>0.1</v>
      </c>
      <c r="K4727">
        <v>81070.789999999994</v>
      </c>
      <c r="L4727">
        <v>8885.56</v>
      </c>
      <c r="M4727">
        <f t="shared" si="221"/>
        <v>81070.785000000003</v>
      </c>
      <c r="N4727" t="str">
        <f t="shared" si="219"/>
        <v>Q3</v>
      </c>
      <c r="O4727" s="2">
        <f t="shared" si="220"/>
        <v>10.960248444600083</v>
      </c>
      <c r="P4727" t="str">
        <f>VLOOKUP(retail_sales_2023!C4727,customers!A:J,5,)</f>
        <v>Ranchi</v>
      </c>
      <c r="Q4727" t="str">
        <f>VLOOKUP(C4727,customers!A:J,10,0)</f>
        <v>Occasional</v>
      </c>
    </row>
    <row r="4728" spans="1:17" x14ac:dyDescent="0.3">
      <c r="A4728" t="s">
        <v>5819</v>
      </c>
      <c r="B4728" s="1">
        <v>44996</v>
      </c>
      <c r="C4728" t="s">
        <v>1370</v>
      </c>
      <c r="D4728" t="s">
        <v>1371</v>
      </c>
      <c r="E4728" t="s">
        <v>15</v>
      </c>
      <c r="F4728" t="s">
        <v>43</v>
      </c>
      <c r="G4728" t="s">
        <v>243</v>
      </c>
      <c r="H4728">
        <v>4</v>
      </c>
      <c r="I4728">
        <v>4633.99</v>
      </c>
      <c r="J4728">
        <v>0</v>
      </c>
      <c r="K4728">
        <v>18535.96</v>
      </c>
      <c r="L4728">
        <v>2862.69</v>
      </c>
      <c r="M4728">
        <f t="shared" si="221"/>
        <v>18535.96</v>
      </c>
      <c r="N4728" t="str">
        <f t="shared" si="219"/>
        <v>Q1</v>
      </c>
      <c r="O4728" s="2">
        <f t="shared" si="220"/>
        <v>15.443980241649205</v>
      </c>
      <c r="P4728" t="str">
        <f>VLOOKUP(retail_sales_2023!C4728,customers!A:J,5,)</f>
        <v>Chennai</v>
      </c>
      <c r="Q4728" t="str">
        <f>VLOOKUP(C4728,customers!A:J,10,0)</f>
        <v>Regular</v>
      </c>
    </row>
    <row r="4729" spans="1:17" x14ac:dyDescent="0.3">
      <c r="A4729" t="s">
        <v>5820</v>
      </c>
      <c r="B4729" s="1">
        <v>45103</v>
      </c>
      <c r="C4729" t="s">
        <v>262</v>
      </c>
      <c r="D4729" t="s">
        <v>263</v>
      </c>
      <c r="E4729" t="s">
        <v>21</v>
      </c>
      <c r="F4729" t="s">
        <v>38</v>
      </c>
      <c r="G4729" t="s">
        <v>77</v>
      </c>
      <c r="H4729">
        <v>4</v>
      </c>
      <c r="I4729">
        <v>3099.47</v>
      </c>
      <c r="J4729">
        <v>0.05</v>
      </c>
      <c r="K4729">
        <v>11777.99</v>
      </c>
      <c r="L4729">
        <v>3589.7</v>
      </c>
      <c r="M4729">
        <f t="shared" si="221"/>
        <v>11777.985999999999</v>
      </c>
      <c r="N4729" t="str">
        <f t="shared" si="219"/>
        <v>Q2</v>
      </c>
      <c r="O4729" s="2">
        <f t="shared" si="220"/>
        <v>30.47803572596003</v>
      </c>
      <c r="P4729" t="str">
        <f>VLOOKUP(retail_sales_2023!C4729,customers!A:J,5,)</f>
        <v>Jaipur</v>
      </c>
      <c r="Q4729" t="str">
        <f>VLOOKUP(C4729,customers!A:J,10,0)</f>
        <v>Premium</v>
      </c>
    </row>
    <row r="4730" spans="1:17" x14ac:dyDescent="0.3">
      <c r="A4730" t="s">
        <v>5821</v>
      </c>
      <c r="B4730" s="1">
        <v>45077</v>
      </c>
      <c r="C4730" t="s">
        <v>1463</v>
      </c>
      <c r="D4730" t="s">
        <v>1464</v>
      </c>
      <c r="E4730" t="s">
        <v>15</v>
      </c>
      <c r="F4730" t="s">
        <v>28</v>
      </c>
      <c r="G4730" t="s">
        <v>466</v>
      </c>
      <c r="H4730">
        <v>2</v>
      </c>
      <c r="I4730">
        <v>652.79</v>
      </c>
      <c r="J4730">
        <v>0.15</v>
      </c>
      <c r="K4730">
        <v>1109.74</v>
      </c>
      <c r="L4730">
        <v>315.92</v>
      </c>
      <c r="M4730">
        <f t="shared" si="221"/>
        <v>1109.7429999999999</v>
      </c>
      <c r="N4730" t="str">
        <f t="shared" si="219"/>
        <v>Q2</v>
      </c>
      <c r="O4730" s="2">
        <f t="shared" si="220"/>
        <v>28.467929424910345</v>
      </c>
      <c r="P4730" t="str">
        <f>VLOOKUP(retail_sales_2023!C4730,customers!A:J,5,)</f>
        <v>Coimbatore</v>
      </c>
      <c r="Q4730" t="str">
        <f>VLOOKUP(C4730,customers!A:J,10,0)</f>
        <v>Premium</v>
      </c>
    </row>
    <row r="4731" spans="1:17" x14ac:dyDescent="0.3">
      <c r="A4731" t="s">
        <v>5822</v>
      </c>
      <c r="B4731" s="1">
        <v>45195</v>
      </c>
      <c r="C4731" t="s">
        <v>1717</v>
      </c>
      <c r="D4731" t="s">
        <v>1718</v>
      </c>
      <c r="E4731" t="s">
        <v>15</v>
      </c>
      <c r="F4731" t="s">
        <v>43</v>
      </c>
      <c r="G4731" t="s">
        <v>272</v>
      </c>
      <c r="H4731">
        <v>1</v>
      </c>
      <c r="I4731">
        <v>43055.45</v>
      </c>
      <c r="J4731">
        <v>0.1</v>
      </c>
      <c r="K4731">
        <v>38749.9</v>
      </c>
      <c r="L4731">
        <v>4951.6099999999997</v>
      </c>
      <c r="M4731">
        <f t="shared" si="221"/>
        <v>38749.904999999999</v>
      </c>
      <c r="N4731" t="str">
        <f t="shared" si="219"/>
        <v>Q3</v>
      </c>
      <c r="O4731" s="2">
        <f t="shared" si="220"/>
        <v>12.778381363564808</v>
      </c>
      <c r="P4731" t="str">
        <f>VLOOKUP(retail_sales_2023!C4731,customers!A:J,5,)</f>
        <v>Chennai</v>
      </c>
      <c r="Q4731" t="str">
        <f>VLOOKUP(C4731,customers!A:J,10,0)</f>
        <v>Premium</v>
      </c>
    </row>
    <row r="4732" spans="1:17" x14ac:dyDescent="0.3">
      <c r="A4732" t="s">
        <v>5823</v>
      </c>
      <c r="B4732" s="1">
        <v>45176</v>
      </c>
      <c r="C4732" t="s">
        <v>198</v>
      </c>
      <c r="D4732" t="s">
        <v>199</v>
      </c>
      <c r="E4732" t="s">
        <v>27</v>
      </c>
      <c r="F4732" t="s">
        <v>52</v>
      </c>
      <c r="G4732" t="s">
        <v>169</v>
      </c>
      <c r="H4732">
        <v>6</v>
      </c>
      <c r="I4732">
        <v>243.62</v>
      </c>
      <c r="J4732">
        <v>0.15</v>
      </c>
      <c r="K4732">
        <v>1242.46</v>
      </c>
      <c r="L4732">
        <v>91.5</v>
      </c>
      <c r="M4732">
        <f t="shared" si="221"/>
        <v>1242.462</v>
      </c>
      <c r="N4732" t="str">
        <f t="shared" si="219"/>
        <v>Q3</v>
      </c>
      <c r="O4732" s="2">
        <f t="shared" si="220"/>
        <v>7.3644221946782995</v>
      </c>
      <c r="P4732" t="str">
        <f>VLOOKUP(retail_sales_2023!C4732,customers!A:J,5,)</f>
        <v>Delhi</v>
      </c>
      <c r="Q4732" t="str">
        <f>VLOOKUP(C4732,customers!A:J,10,0)</f>
        <v>Regular</v>
      </c>
    </row>
    <row r="4733" spans="1:17" x14ac:dyDescent="0.3">
      <c r="A4733" t="s">
        <v>5824</v>
      </c>
      <c r="B4733" s="1">
        <v>44936</v>
      </c>
      <c r="C4733" t="s">
        <v>614</v>
      </c>
      <c r="D4733" t="s">
        <v>615</v>
      </c>
      <c r="E4733" t="s">
        <v>27</v>
      </c>
      <c r="F4733" t="s">
        <v>81</v>
      </c>
      <c r="G4733" t="s">
        <v>470</v>
      </c>
      <c r="H4733">
        <v>2</v>
      </c>
      <c r="I4733">
        <v>2011.37</v>
      </c>
      <c r="J4733">
        <v>0.05</v>
      </c>
      <c r="K4733">
        <v>3821.6</v>
      </c>
      <c r="L4733">
        <v>1401.83</v>
      </c>
      <c r="M4733">
        <f t="shared" si="221"/>
        <v>3821.6029999999996</v>
      </c>
      <c r="N4733" t="str">
        <f t="shared" si="219"/>
        <v>Q1</v>
      </c>
      <c r="O4733" s="2">
        <f t="shared" si="220"/>
        <v>36.681756332426204</v>
      </c>
      <c r="P4733" t="str">
        <f>VLOOKUP(retail_sales_2023!C4733,customers!A:J,5,)</f>
        <v>Kochi</v>
      </c>
      <c r="Q4733" t="str">
        <f>VLOOKUP(C4733,customers!A:J,10,0)</f>
        <v>Regular</v>
      </c>
    </row>
    <row r="4734" spans="1:17" x14ac:dyDescent="0.3">
      <c r="A4734" t="s">
        <v>5825</v>
      </c>
      <c r="B4734" s="1">
        <v>45205</v>
      </c>
      <c r="C4734" t="s">
        <v>507</v>
      </c>
      <c r="D4734" t="s">
        <v>13093</v>
      </c>
      <c r="E4734" t="s">
        <v>33</v>
      </c>
      <c r="F4734" t="s">
        <v>16</v>
      </c>
      <c r="G4734" t="s">
        <v>898</v>
      </c>
      <c r="H4734">
        <v>2</v>
      </c>
      <c r="I4734">
        <v>908.77</v>
      </c>
      <c r="J4734">
        <v>0</v>
      </c>
      <c r="K4734">
        <v>1817.54</v>
      </c>
      <c r="L4734">
        <v>718.3</v>
      </c>
      <c r="M4734">
        <f t="shared" si="221"/>
        <v>1817.54</v>
      </c>
      <c r="N4734" t="str">
        <f t="shared" si="219"/>
        <v>Q4</v>
      </c>
      <c r="O4734" s="2">
        <f t="shared" si="220"/>
        <v>39.520450719103842</v>
      </c>
      <c r="P4734" t="str">
        <f>VLOOKUP(retail_sales_2023!C4734,customers!A:J,5,)</f>
        <v>Nagpur</v>
      </c>
      <c r="Q4734" t="str">
        <f>VLOOKUP(C4734,customers!A:J,10,0)</f>
        <v>Premium</v>
      </c>
    </row>
    <row r="4735" spans="1:17" x14ac:dyDescent="0.3">
      <c r="A4735" t="s">
        <v>5826</v>
      </c>
      <c r="B4735" s="1">
        <v>45038</v>
      </c>
      <c r="C4735" t="s">
        <v>1872</v>
      </c>
      <c r="D4735" t="s">
        <v>1873</v>
      </c>
      <c r="E4735" t="s">
        <v>33</v>
      </c>
      <c r="F4735" t="s">
        <v>81</v>
      </c>
      <c r="G4735" t="s">
        <v>333</v>
      </c>
      <c r="H4735">
        <v>4</v>
      </c>
      <c r="I4735">
        <v>3580.22</v>
      </c>
      <c r="J4735">
        <v>0</v>
      </c>
      <c r="K4735">
        <v>14320.88</v>
      </c>
      <c r="L4735">
        <v>3145.94</v>
      </c>
      <c r="M4735">
        <f t="shared" si="221"/>
        <v>14320.88</v>
      </c>
      <c r="N4735" t="str">
        <f t="shared" si="219"/>
        <v>Q2</v>
      </c>
      <c r="O4735" s="2">
        <f t="shared" si="220"/>
        <v>21.967504790208427</v>
      </c>
      <c r="P4735" t="str">
        <f>VLOOKUP(retail_sales_2023!C4735,customers!A:J,5,)</f>
        <v>Surat</v>
      </c>
      <c r="Q4735" t="str">
        <f>VLOOKUP(C4735,customers!A:J,10,0)</f>
        <v>Premium</v>
      </c>
    </row>
    <row r="4736" spans="1:17" x14ac:dyDescent="0.3">
      <c r="A4736" t="s">
        <v>5827</v>
      </c>
      <c r="B4736" s="1">
        <v>45213</v>
      </c>
      <c r="C4736" t="s">
        <v>1698</v>
      </c>
      <c r="D4736" t="s">
        <v>1699</v>
      </c>
      <c r="E4736" t="s">
        <v>15</v>
      </c>
      <c r="F4736" t="s">
        <v>22</v>
      </c>
      <c r="G4736" t="s">
        <v>196</v>
      </c>
      <c r="H4736">
        <v>2</v>
      </c>
      <c r="I4736">
        <v>23420.49</v>
      </c>
      <c r="J4736">
        <v>0.05</v>
      </c>
      <c r="K4736">
        <v>44498.93</v>
      </c>
      <c r="L4736">
        <v>9181.92</v>
      </c>
      <c r="M4736">
        <f t="shared" si="221"/>
        <v>44498.931000000004</v>
      </c>
      <c r="N4736" t="str">
        <f t="shared" si="219"/>
        <v>Q4</v>
      </c>
      <c r="O4736" s="2">
        <f t="shared" si="220"/>
        <v>20.634024233841128</v>
      </c>
      <c r="P4736" t="str">
        <f>VLOOKUP(retail_sales_2023!C4736,customers!A:J,5,)</f>
        <v>Hyderabad</v>
      </c>
      <c r="Q4736" t="str">
        <f>VLOOKUP(C4736,customers!A:J,10,0)</f>
        <v>Regular</v>
      </c>
    </row>
    <row r="4737" spans="1:17" x14ac:dyDescent="0.3">
      <c r="A4737" t="s">
        <v>5828</v>
      </c>
      <c r="B4737" s="1">
        <v>45094</v>
      </c>
      <c r="C4737" t="s">
        <v>1896</v>
      </c>
      <c r="D4737" t="s">
        <v>1897</v>
      </c>
      <c r="E4737" t="s">
        <v>33</v>
      </c>
      <c r="F4737" t="s">
        <v>81</v>
      </c>
      <c r="G4737" t="s">
        <v>264</v>
      </c>
      <c r="H4737">
        <v>3</v>
      </c>
      <c r="I4737">
        <v>2349.0100000000002</v>
      </c>
      <c r="J4737">
        <v>0.1</v>
      </c>
      <c r="K4737">
        <v>6342.33</v>
      </c>
      <c r="L4737">
        <v>2403.09</v>
      </c>
      <c r="M4737">
        <f t="shared" si="221"/>
        <v>6342.3270000000011</v>
      </c>
      <c r="N4737" t="str">
        <f t="shared" si="219"/>
        <v>Q2</v>
      </c>
      <c r="O4737" s="2">
        <f t="shared" si="220"/>
        <v>37.889702995586802</v>
      </c>
      <c r="P4737" t="str">
        <f>VLOOKUP(retail_sales_2023!C4737,customers!A:J,5,)</f>
        <v>Mumbai</v>
      </c>
      <c r="Q4737" t="str">
        <f>VLOOKUP(C4737,customers!A:J,10,0)</f>
        <v>Premium</v>
      </c>
    </row>
    <row r="4738" spans="1:17" x14ac:dyDescent="0.3">
      <c r="A4738" t="s">
        <v>5829</v>
      </c>
      <c r="B4738" s="1">
        <v>45123</v>
      </c>
      <c r="C4738" t="s">
        <v>1430</v>
      </c>
      <c r="D4738" t="s">
        <v>1431</v>
      </c>
      <c r="E4738" t="s">
        <v>21</v>
      </c>
      <c r="F4738" t="s">
        <v>81</v>
      </c>
      <c r="G4738" t="s">
        <v>158</v>
      </c>
      <c r="H4738">
        <v>3</v>
      </c>
      <c r="I4738">
        <v>2165.94</v>
      </c>
      <c r="J4738">
        <v>0</v>
      </c>
      <c r="K4738">
        <v>6497.82</v>
      </c>
      <c r="L4738">
        <v>-355.36</v>
      </c>
      <c r="M4738">
        <f t="shared" si="221"/>
        <v>6497.82</v>
      </c>
      <c r="N4738" t="str">
        <f t="shared" si="219"/>
        <v>Q3</v>
      </c>
      <c r="O4738" s="2">
        <f t="shared" si="220"/>
        <v>-5.4689111117267029</v>
      </c>
      <c r="P4738" t="str">
        <f>VLOOKUP(retail_sales_2023!C4738,customers!A:J,5,)</f>
        <v>Bhubaneswar</v>
      </c>
      <c r="Q4738" t="str">
        <f>VLOOKUP(C4738,customers!A:J,10,0)</f>
        <v>Regular</v>
      </c>
    </row>
    <row r="4739" spans="1:17" x14ac:dyDescent="0.3">
      <c r="A4739" t="s">
        <v>5830</v>
      </c>
      <c r="B4739" s="1">
        <v>44956</v>
      </c>
      <c r="C4739" t="s">
        <v>2119</v>
      </c>
      <c r="D4739" t="s">
        <v>2120</v>
      </c>
      <c r="E4739" t="s">
        <v>21</v>
      </c>
      <c r="F4739" t="s">
        <v>43</v>
      </c>
      <c r="G4739" t="s">
        <v>154</v>
      </c>
      <c r="H4739">
        <v>4</v>
      </c>
      <c r="I4739">
        <v>44935.85</v>
      </c>
      <c r="J4739">
        <v>0</v>
      </c>
      <c r="K4739">
        <v>179743.4</v>
      </c>
      <c r="L4739">
        <v>23329.200000000001</v>
      </c>
      <c r="M4739">
        <f t="shared" si="221"/>
        <v>179743.4</v>
      </c>
      <c r="N4739" t="str">
        <f t="shared" ref="N4739:N4802" si="222">"Q"&amp;ROUNDUP(MONTH(B4739)/3,0)</f>
        <v>Q1</v>
      </c>
      <c r="O4739" s="2">
        <f t="shared" ref="O4739:O4802" si="223">(L4739/K4739)*100</f>
        <v>12.97916919341684</v>
      </c>
      <c r="P4739" t="str">
        <f>VLOOKUP(retail_sales_2023!C4739,customers!A:J,5,)</f>
        <v>Ranchi</v>
      </c>
      <c r="Q4739" t="str">
        <f>VLOOKUP(C4739,customers!A:J,10,0)</f>
        <v>Premium</v>
      </c>
    </row>
    <row r="4740" spans="1:17" x14ac:dyDescent="0.3">
      <c r="A4740" t="s">
        <v>5831</v>
      </c>
      <c r="B4740" s="1">
        <v>44950</v>
      </c>
      <c r="C4740" t="s">
        <v>1681</v>
      </c>
      <c r="D4740" t="s">
        <v>1682</v>
      </c>
      <c r="E4740" t="s">
        <v>21</v>
      </c>
      <c r="F4740" t="s">
        <v>81</v>
      </c>
      <c r="G4740" t="s">
        <v>82</v>
      </c>
      <c r="H4740">
        <v>4</v>
      </c>
      <c r="I4740">
        <v>432.77</v>
      </c>
      <c r="J4740">
        <v>0</v>
      </c>
      <c r="K4740">
        <v>1731.08</v>
      </c>
      <c r="L4740">
        <v>584.26</v>
      </c>
      <c r="M4740">
        <f t="shared" si="221"/>
        <v>1731.08</v>
      </c>
      <c r="N4740" t="str">
        <f t="shared" si="222"/>
        <v>Q1</v>
      </c>
      <c r="O4740" s="2">
        <f t="shared" si="223"/>
        <v>33.751184231809042</v>
      </c>
      <c r="P4740" t="str">
        <f>VLOOKUP(retail_sales_2023!C4740,customers!A:J,5,)</f>
        <v>Bhubaneswar</v>
      </c>
      <c r="Q4740" t="str">
        <f>VLOOKUP(C4740,customers!A:J,10,0)</f>
        <v>Occasional</v>
      </c>
    </row>
    <row r="4741" spans="1:17" x14ac:dyDescent="0.3">
      <c r="A4741" t="s">
        <v>5832</v>
      </c>
      <c r="B4741" s="1">
        <v>45020</v>
      </c>
      <c r="C4741" t="s">
        <v>1037</v>
      </c>
      <c r="D4741" t="s">
        <v>13093</v>
      </c>
      <c r="E4741" t="s">
        <v>27</v>
      </c>
      <c r="F4741" t="s">
        <v>22</v>
      </c>
      <c r="G4741" t="s">
        <v>423</v>
      </c>
      <c r="H4741">
        <v>3</v>
      </c>
      <c r="I4741">
        <v>36735.46</v>
      </c>
      <c r="J4741">
        <v>0</v>
      </c>
      <c r="K4741">
        <v>110206.38</v>
      </c>
      <c r="L4741">
        <v>31162.02</v>
      </c>
      <c r="M4741">
        <f t="shared" ref="M4741:M4804" si="224">H4741*I4741*(1-J4741)</f>
        <v>110206.38</v>
      </c>
      <c r="N4741" t="str">
        <f t="shared" si="222"/>
        <v>Q2</v>
      </c>
      <c r="O4741" s="2">
        <f t="shared" si="223"/>
        <v>28.276058064877912</v>
      </c>
      <c r="P4741" t="str">
        <f>VLOOKUP(retail_sales_2023!C4741,customers!A:J,5,)</f>
        <v>Lucknow</v>
      </c>
      <c r="Q4741" t="str">
        <f>VLOOKUP(C4741,customers!A:J,10,0)</f>
        <v>Occasional</v>
      </c>
    </row>
    <row r="4742" spans="1:17" x14ac:dyDescent="0.3">
      <c r="A4742" t="s">
        <v>5833</v>
      </c>
      <c r="B4742" s="1">
        <v>45126</v>
      </c>
      <c r="C4742" t="s">
        <v>379</v>
      </c>
      <c r="D4742" t="s">
        <v>380</v>
      </c>
      <c r="E4742" t="s">
        <v>27</v>
      </c>
      <c r="F4742" t="s">
        <v>43</v>
      </c>
      <c r="G4742" t="s">
        <v>154</v>
      </c>
      <c r="H4742">
        <v>4</v>
      </c>
      <c r="I4742">
        <v>49339.72</v>
      </c>
      <c r="J4742">
        <v>0.05</v>
      </c>
      <c r="K4742">
        <v>187490.94</v>
      </c>
      <c r="L4742">
        <v>24062.16</v>
      </c>
      <c r="M4742">
        <f t="shared" si="224"/>
        <v>187490.93599999999</v>
      </c>
      <c r="N4742" t="str">
        <f t="shared" si="222"/>
        <v>Q3</v>
      </c>
      <c r="O4742" s="2">
        <f t="shared" si="223"/>
        <v>12.833772127869219</v>
      </c>
      <c r="P4742" t="str">
        <f>VLOOKUP(retail_sales_2023!C4742,customers!A:J,5,)</f>
        <v>Lucknow</v>
      </c>
      <c r="Q4742" t="str">
        <f>VLOOKUP(C4742,customers!A:J,10,0)</f>
        <v>Premium</v>
      </c>
    </row>
    <row r="4743" spans="1:17" x14ac:dyDescent="0.3">
      <c r="A4743" t="s">
        <v>5834</v>
      </c>
      <c r="B4743" s="1">
        <v>45279</v>
      </c>
      <c r="C4743" t="s">
        <v>266</v>
      </c>
      <c r="D4743" t="s">
        <v>267</v>
      </c>
      <c r="E4743" t="s">
        <v>27</v>
      </c>
      <c r="F4743" t="s">
        <v>52</v>
      </c>
      <c r="G4743" t="s">
        <v>69</v>
      </c>
      <c r="H4743">
        <v>8</v>
      </c>
      <c r="I4743">
        <v>316.95</v>
      </c>
      <c r="J4743">
        <v>0</v>
      </c>
      <c r="K4743">
        <v>2535.6</v>
      </c>
      <c r="L4743">
        <v>232.81</v>
      </c>
      <c r="M4743">
        <f t="shared" si="224"/>
        <v>2535.6</v>
      </c>
      <c r="N4743" t="str">
        <f t="shared" si="222"/>
        <v>Q4</v>
      </c>
      <c r="O4743" s="2">
        <f t="shared" si="223"/>
        <v>9.181653257611611</v>
      </c>
      <c r="P4743" t="str">
        <f>VLOOKUP(retail_sales_2023!C4743,customers!A:J,5,)</f>
        <v>Amritsar</v>
      </c>
      <c r="Q4743" t="str">
        <f>VLOOKUP(C4743,customers!A:J,10,0)</f>
        <v>Premium</v>
      </c>
    </row>
    <row r="4744" spans="1:17" x14ac:dyDescent="0.3">
      <c r="A4744" t="s">
        <v>5835</v>
      </c>
      <c r="B4744" s="1">
        <v>45094</v>
      </c>
      <c r="C4744" t="s">
        <v>670</v>
      </c>
      <c r="D4744" t="s">
        <v>671</v>
      </c>
      <c r="E4744" t="s">
        <v>27</v>
      </c>
      <c r="F4744" t="s">
        <v>22</v>
      </c>
      <c r="G4744" t="s">
        <v>196</v>
      </c>
      <c r="H4744">
        <v>5</v>
      </c>
      <c r="I4744">
        <v>5356.98</v>
      </c>
      <c r="J4744">
        <v>0.1</v>
      </c>
      <c r="K4744">
        <v>24106.41</v>
      </c>
      <c r="L4744">
        <v>7715.36</v>
      </c>
      <c r="M4744">
        <f t="shared" si="224"/>
        <v>24106.41</v>
      </c>
      <c r="N4744" t="str">
        <f t="shared" si="222"/>
        <v>Q2</v>
      </c>
      <c r="O4744" s="2">
        <f t="shared" si="223"/>
        <v>32.005429261345839</v>
      </c>
      <c r="P4744" t="str">
        <f>VLOOKUP(retail_sales_2023!C4744,customers!A:J,5,)</f>
        <v>Amritsar</v>
      </c>
      <c r="Q4744" t="str">
        <f>VLOOKUP(C4744,customers!A:J,10,0)</f>
        <v>Premium</v>
      </c>
    </row>
    <row r="4745" spans="1:17" x14ac:dyDescent="0.3">
      <c r="A4745" t="s">
        <v>5836</v>
      </c>
      <c r="B4745" s="1">
        <v>45065</v>
      </c>
      <c r="C4745" t="s">
        <v>75</v>
      </c>
      <c r="D4745" t="s">
        <v>76</v>
      </c>
      <c r="E4745" t="s">
        <v>21</v>
      </c>
      <c r="F4745" t="s">
        <v>43</v>
      </c>
      <c r="G4745" t="s">
        <v>243</v>
      </c>
      <c r="H4745">
        <v>5</v>
      </c>
      <c r="I4745">
        <v>69561.240000000005</v>
      </c>
      <c r="J4745">
        <v>0</v>
      </c>
      <c r="K4745">
        <v>347806.2</v>
      </c>
      <c r="L4745">
        <v>34641.96</v>
      </c>
      <c r="M4745">
        <f t="shared" si="224"/>
        <v>347806.2</v>
      </c>
      <c r="N4745" t="str">
        <f t="shared" si="222"/>
        <v>Q2</v>
      </c>
      <c r="O4745" s="2">
        <f t="shared" si="223"/>
        <v>9.9601329706025936</v>
      </c>
      <c r="P4745" t="str">
        <f>VLOOKUP(retail_sales_2023!C4745,customers!A:J,5,)</f>
        <v>Patna</v>
      </c>
      <c r="Q4745" t="str">
        <f>VLOOKUP(C4745,customers!A:J,10,0)</f>
        <v>Regular</v>
      </c>
    </row>
    <row r="4746" spans="1:17" x14ac:dyDescent="0.3">
      <c r="A4746" t="s">
        <v>5837</v>
      </c>
      <c r="B4746" s="1">
        <v>45218</v>
      </c>
      <c r="C4746" t="s">
        <v>167</v>
      </c>
      <c r="D4746" t="s">
        <v>168</v>
      </c>
      <c r="E4746" t="s">
        <v>33</v>
      </c>
      <c r="F4746" t="s">
        <v>52</v>
      </c>
      <c r="G4746" t="s">
        <v>169</v>
      </c>
      <c r="H4746">
        <v>5</v>
      </c>
      <c r="I4746">
        <v>507.83</v>
      </c>
      <c r="J4746">
        <v>0.15</v>
      </c>
      <c r="K4746">
        <v>2158.2800000000002</v>
      </c>
      <c r="L4746">
        <v>218.82</v>
      </c>
      <c r="M4746">
        <f t="shared" si="224"/>
        <v>2158.2775000000001</v>
      </c>
      <c r="N4746" t="str">
        <f t="shared" si="222"/>
        <v>Q4</v>
      </c>
      <c r="O4746" s="2">
        <f t="shared" si="223"/>
        <v>10.13862890820468</v>
      </c>
      <c r="P4746" t="str">
        <f>VLOOKUP(retail_sales_2023!C4746,customers!A:J,5,)</f>
        <v>Surat</v>
      </c>
      <c r="Q4746" t="str">
        <f>VLOOKUP(C4746,customers!A:J,10,0)</f>
        <v>Regular</v>
      </c>
    </row>
    <row r="4747" spans="1:17" x14ac:dyDescent="0.3">
      <c r="A4747" t="s">
        <v>5838</v>
      </c>
      <c r="B4747" s="1">
        <v>44929</v>
      </c>
      <c r="C4747" t="s">
        <v>2741</v>
      </c>
      <c r="D4747" t="s">
        <v>2742</v>
      </c>
      <c r="E4747" t="s">
        <v>15</v>
      </c>
      <c r="F4747" t="s">
        <v>81</v>
      </c>
      <c r="G4747" t="s">
        <v>239</v>
      </c>
      <c r="H4747">
        <v>1</v>
      </c>
      <c r="I4747">
        <v>4149.8100000000004</v>
      </c>
      <c r="J4747">
        <v>0.15</v>
      </c>
      <c r="K4747">
        <v>3527.34</v>
      </c>
      <c r="L4747">
        <v>853.19</v>
      </c>
      <c r="M4747">
        <f t="shared" si="224"/>
        <v>3527.3385000000003</v>
      </c>
      <c r="N4747" t="str">
        <f t="shared" si="222"/>
        <v>Q1</v>
      </c>
      <c r="O4747" s="2">
        <f t="shared" si="223"/>
        <v>24.187914972755674</v>
      </c>
      <c r="P4747" t="str">
        <f>VLOOKUP(retail_sales_2023!C4747,customers!A:J,5,)</f>
        <v>Chennai</v>
      </c>
      <c r="Q4747" t="str">
        <f>VLOOKUP(C4747,customers!A:J,10,0)</f>
        <v>Regular</v>
      </c>
    </row>
    <row r="4748" spans="1:17" x14ac:dyDescent="0.3">
      <c r="A4748" t="s">
        <v>5839</v>
      </c>
      <c r="B4748" s="1">
        <v>45123</v>
      </c>
      <c r="C4748" t="s">
        <v>928</v>
      </c>
      <c r="D4748" t="s">
        <v>929</v>
      </c>
      <c r="E4748" t="s">
        <v>27</v>
      </c>
      <c r="F4748" t="s">
        <v>38</v>
      </c>
      <c r="G4748" t="s">
        <v>48</v>
      </c>
      <c r="H4748">
        <v>4</v>
      </c>
      <c r="I4748">
        <v>3387.66</v>
      </c>
      <c r="J4748">
        <v>0</v>
      </c>
      <c r="K4748">
        <v>13550.64</v>
      </c>
      <c r="L4748">
        <v>4275.3</v>
      </c>
      <c r="M4748">
        <f t="shared" si="224"/>
        <v>13550.64</v>
      </c>
      <c r="N4748" t="str">
        <f t="shared" si="222"/>
        <v>Q3</v>
      </c>
      <c r="O4748" s="2">
        <f t="shared" si="223"/>
        <v>31.550539310320403</v>
      </c>
      <c r="P4748" t="str">
        <f>VLOOKUP(retail_sales_2023!C4748,customers!A:J,5,)</f>
        <v>Jaipur</v>
      </c>
      <c r="Q4748" t="str">
        <f>VLOOKUP(C4748,customers!A:J,10,0)</f>
        <v>Premium</v>
      </c>
    </row>
    <row r="4749" spans="1:17" x14ac:dyDescent="0.3">
      <c r="A4749" t="s">
        <v>5840</v>
      </c>
      <c r="B4749" s="1">
        <v>44970</v>
      </c>
      <c r="C4749" t="s">
        <v>607</v>
      </c>
      <c r="D4749" t="s">
        <v>608</v>
      </c>
      <c r="E4749" t="s">
        <v>21</v>
      </c>
      <c r="F4749" t="s">
        <v>81</v>
      </c>
      <c r="G4749" t="s">
        <v>158</v>
      </c>
      <c r="H4749">
        <v>2</v>
      </c>
      <c r="I4749">
        <v>2868.2</v>
      </c>
      <c r="J4749">
        <v>0</v>
      </c>
      <c r="K4749">
        <v>5736.4</v>
      </c>
      <c r="L4749">
        <v>2102.12</v>
      </c>
      <c r="M4749">
        <f t="shared" si="224"/>
        <v>5736.4</v>
      </c>
      <c r="N4749" t="str">
        <f t="shared" si="222"/>
        <v>Q1</v>
      </c>
      <c r="O4749" s="2">
        <f t="shared" si="223"/>
        <v>36.645282755735302</v>
      </c>
      <c r="P4749" t="str">
        <f>VLOOKUP(retail_sales_2023!C4749,customers!A:J,5,)</f>
        <v>Ranchi</v>
      </c>
      <c r="Q4749" t="str">
        <f>VLOOKUP(C4749,customers!A:J,10,0)</f>
        <v>Regular</v>
      </c>
    </row>
    <row r="4750" spans="1:17" x14ac:dyDescent="0.3">
      <c r="A4750" t="s">
        <v>5841</v>
      </c>
      <c r="B4750" s="1">
        <v>45227</v>
      </c>
      <c r="C4750" t="s">
        <v>2471</v>
      </c>
      <c r="D4750" t="s">
        <v>2472</v>
      </c>
      <c r="E4750" t="s">
        <v>27</v>
      </c>
      <c r="F4750" t="s">
        <v>52</v>
      </c>
      <c r="G4750" t="s">
        <v>69</v>
      </c>
      <c r="H4750">
        <v>8</v>
      </c>
      <c r="I4750">
        <v>198.08</v>
      </c>
      <c r="J4750">
        <v>0.2</v>
      </c>
      <c r="K4750">
        <v>1267.71</v>
      </c>
      <c r="L4750">
        <v>115.27</v>
      </c>
      <c r="M4750">
        <f t="shared" si="224"/>
        <v>1267.7120000000002</v>
      </c>
      <c r="N4750" t="str">
        <f t="shared" si="222"/>
        <v>Q4</v>
      </c>
      <c r="O4750" s="2">
        <f t="shared" si="223"/>
        <v>9.0927735838638171</v>
      </c>
      <c r="P4750" t="str">
        <f>VLOOKUP(retail_sales_2023!C4750,customers!A:J,5,)</f>
        <v>Jaipur</v>
      </c>
      <c r="Q4750" t="str">
        <f>VLOOKUP(C4750,customers!A:J,10,0)</f>
        <v>Regular</v>
      </c>
    </row>
    <row r="4751" spans="1:17" x14ac:dyDescent="0.3">
      <c r="A4751" t="s">
        <v>5842</v>
      </c>
      <c r="B4751" s="1">
        <v>45181</v>
      </c>
      <c r="C4751" t="s">
        <v>1707</v>
      </c>
      <c r="D4751" t="s">
        <v>1708</v>
      </c>
      <c r="E4751" t="s">
        <v>15</v>
      </c>
      <c r="F4751" t="s">
        <v>38</v>
      </c>
      <c r="G4751" t="s">
        <v>48</v>
      </c>
      <c r="H4751">
        <v>3</v>
      </c>
      <c r="I4751">
        <v>2426.91</v>
      </c>
      <c r="J4751">
        <v>0.1</v>
      </c>
      <c r="K4751">
        <v>6552.66</v>
      </c>
      <c r="L4751">
        <v>1872.34</v>
      </c>
      <c r="M4751">
        <f t="shared" si="224"/>
        <v>6552.6570000000002</v>
      </c>
      <c r="N4751" t="str">
        <f t="shared" si="222"/>
        <v>Q3</v>
      </c>
      <c r="O4751" s="2">
        <f t="shared" si="223"/>
        <v>28.573739519523368</v>
      </c>
      <c r="P4751" t="str">
        <f>VLOOKUP(retail_sales_2023!C4751,customers!A:J,5,)</f>
        <v>Hyderabad</v>
      </c>
      <c r="Q4751" t="str">
        <f>VLOOKUP(C4751,customers!A:J,10,0)</f>
        <v>Regular</v>
      </c>
    </row>
    <row r="4752" spans="1:17" x14ac:dyDescent="0.3">
      <c r="A4752" t="s">
        <v>5843</v>
      </c>
      <c r="B4752" s="1">
        <v>45087</v>
      </c>
      <c r="C4752" t="s">
        <v>528</v>
      </c>
      <c r="D4752" t="s">
        <v>13093</v>
      </c>
      <c r="E4752" t="s">
        <v>27</v>
      </c>
      <c r="F4752" t="s">
        <v>22</v>
      </c>
      <c r="G4752" t="s">
        <v>146</v>
      </c>
      <c r="H4752">
        <v>2</v>
      </c>
      <c r="I4752">
        <v>14365.47</v>
      </c>
      <c r="J4752">
        <v>0</v>
      </c>
      <c r="K4752">
        <v>28730.94</v>
      </c>
      <c r="L4752">
        <v>7654.54</v>
      </c>
      <c r="M4752">
        <f t="shared" si="224"/>
        <v>28730.94</v>
      </c>
      <c r="N4752" t="str">
        <f t="shared" si="222"/>
        <v>Q2</v>
      </c>
      <c r="O4752" s="2">
        <f t="shared" si="223"/>
        <v>26.64214954331463</v>
      </c>
      <c r="P4752" t="str">
        <f>VLOOKUP(retail_sales_2023!C4752,customers!A:J,5,)</f>
        <v>Amritsar</v>
      </c>
      <c r="Q4752" t="str">
        <f>VLOOKUP(C4752,customers!A:J,10,0)</f>
        <v>Premium</v>
      </c>
    </row>
    <row r="4753" spans="1:17" x14ac:dyDescent="0.3">
      <c r="A4753" t="s">
        <v>5844</v>
      </c>
      <c r="B4753" s="1">
        <v>45112</v>
      </c>
      <c r="C4753" t="s">
        <v>335</v>
      </c>
      <c r="D4753" t="s">
        <v>336</v>
      </c>
      <c r="E4753" t="s">
        <v>33</v>
      </c>
      <c r="F4753" t="s">
        <v>43</v>
      </c>
      <c r="G4753" t="s">
        <v>178</v>
      </c>
      <c r="H4753">
        <v>1</v>
      </c>
      <c r="I4753">
        <v>52354.11</v>
      </c>
      <c r="J4753">
        <v>0.05</v>
      </c>
      <c r="K4753">
        <v>49736.4</v>
      </c>
      <c r="L4753">
        <v>-5245.57</v>
      </c>
      <c r="M4753">
        <f t="shared" si="224"/>
        <v>49736.404499999997</v>
      </c>
      <c r="N4753" t="str">
        <f t="shared" si="222"/>
        <v>Q3</v>
      </c>
      <c r="O4753" s="2">
        <f t="shared" si="223"/>
        <v>-10.54674242607024</v>
      </c>
      <c r="P4753" t="str">
        <f>VLOOKUP(retail_sales_2023!C4753,customers!A:J,5,)</f>
        <v>Surat</v>
      </c>
      <c r="Q4753" t="str">
        <f>VLOOKUP(C4753,customers!A:J,10,0)</f>
        <v>Occasional</v>
      </c>
    </row>
    <row r="4754" spans="1:17" x14ac:dyDescent="0.3">
      <c r="A4754" t="s">
        <v>5845</v>
      </c>
      <c r="B4754" s="1">
        <v>45127</v>
      </c>
      <c r="C4754" t="s">
        <v>2521</v>
      </c>
      <c r="D4754" t="s">
        <v>2522</v>
      </c>
      <c r="E4754" t="s">
        <v>33</v>
      </c>
      <c r="F4754" t="s">
        <v>81</v>
      </c>
      <c r="G4754" t="s">
        <v>239</v>
      </c>
      <c r="H4754">
        <v>5</v>
      </c>
      <c r="I4754">
        <v>4951</v>
      </c>
      <c r="J4754">
        <v>0</v>
      </c>
      <c r="K4754">
        <v>24755</v>
      </c>
      <c r="L4754">
        <v>6431.65</v>
      </c>
      <c r="M4754">
        <f t="shared" si="224"/>
        <v>24755</v>
      </c>
      <c r="N4754" t="str">
        <f t="shared" si="222"/>
        <v>Q3</v>
      </c>
      <c r="O4754" s="2">
        <f t="shared" si="223"/>
        <v>25.98121591597657</v>
      </c>
      <c r="P4754" t="str">
        <f>VLOOKUP(retail_sales_2023!C4754,customers!A:J,5,)</f>
        <v>Ahmedabad</v>
      </c>
      <c r="Q4754" t="str">
        <f>VLOOKUP(C4754,customers!A:J,10,0)</f>
        <v>Premium</v>
      </c>
    </row>
    <row r="4755" spans="1:17" x14ac:dyDescent="0.3">
      <c r="A4755" t="s">
        <v>5846</v>
      </c>
      <c r="B4755" s="1">
        <v>45059</v>
      </c>
      <c r="C4755" t="s">
        <v>2022</v>
      </c>
      <c r="D4755" t="s">
        <v>2023</v>
      </c>
      <c r="E4755" t="s">
        <v>21</v>
      </c>
      <c r="F4755" t="s">
        <v>81</v>
      </c>
      <c r="G4755" t="s">
        <v>105</v>
      </c>
      <c r="H4755">
        <v>3</v>
      </c>
      <c r="I4755">
        <v>3202.67</v>
      </c>
      <c r="J4755">
        <v>0.2</v>
      </c>
      <c r="K4755">
        <v>7686.41</v>
      </c>
      <c r="L4755">
        <v>2348.41</v>
      </c>
      <c r="M4755">
        <f t="shared" si="224"/>
        <v>7686.4080000000004</v>
      </c>
      <c r="N4755" t="str">
        <f t="shared" si="222"/>
        <v>Q2</v>
      </c>
      <c r="O4755" s="2">
        <f t="shared" si="223"/>
        <v>30.552754797102939</v>
      </c>
      <c r="P4755" t="str">
        <f>VLOOKUP(retail_sales_2023!C4755,customers!A:J,5,)</f>
        <v>Patna</v>
      </c>
      <c r="Q4755" t="str">
        <f>VLOOKUP(C4755,customers!A:J,10,0)</f>
        <v>Regular</v>
      </c>
    </row>
    <row r="4756" spans="1:17" x14ac:dyDescent="0.3">
      <c r="A4756" t="s">
        <v>5847</v>
      </c>
      <c r="B4756" s="1">
        <v>45014</v>
      </c>
      <c r="C4756" t="s">
        <v>1969</v>
      </c>
      <c r="D4756" t="s">
        <v>1970</v>
      </c>
      <c r="E4756" t="s">
        <v>33</v>
      </c>
      <c r="F4756" t="s">
        <v>52</v>
      </c>
      <c r="G4756" t="s">
        <v>200</v>
      </c>
      <c r="H4756">
        <v>6</v>
      </c>
      <c r="I4756">
        <v>225.91</v>
      </c>
      <c r="J4756">
        <v>0.15</v>
      </c>
      <c r="K4756">
        <v>1152.1400000000001</v>
      </c>
      <c r="L4756">
        <v>82.06</v>
      </c>
      <c r="M4756">
        <f t="shared" si="224"/>
        <v>1152.1410000000001</v>
      </c>
      <c r="N4756" t="str">
        <f t="shared" si="222"/>
        <v>Q1</v>
      </c>
      <c r="O4756" s="2">
        <f t="shared" si="223"/>
        <v>7.1223983196486538</v>
      </c>
      <c r="P4756" t="str">
        <f>VLOOKUP(retail_sales_2023!C4756,customers!A:J,5,)</f>
        <v>Ahmedabad</v>
      </c>
      <c r="Q4756" t="str">
        <f>VLOOKUP(C4756,customers!A:J,10,0)</f>
        <v>Premium</v>
      </c>
    </row>
    <row r="4757" spans="1:17" x14ac:dyDescent="0.3">
      <c r="A4757" t="s">
        <v>5848</v>
      </c>
      <c r="B4757" s="1">
        <v>45271</v>
      </c>
      <c r="C4757" t="s">
        <v>1146</v>
      </c>
      <c r="D4757" t="s">
        <v>1147</v>
      </c>
      <c r="E4757" t="s">
        <v>27</v>
      </c>
      <c r="F4757" t="s">
        <v>28</v>
      </c>
      <c r="G4757" t="s">
        <v>165</v>
      </c>
      <c r="H4757">
        <v>4</v>
      </c>
      <c r="I4757">
        <v>4654.76</v>
      </c>
      <c r="J4757">
        <v>0.05</v>
      </c>
      <c r="K4757">
        <v>17688.09</v>
      </c>
      <c r="L4757">
        <v>4159.92</v>
      </c>
      <c r="M4757">
        <f t="shared" si="224"/>
        <v>17688.088</v>
      </c>
      <c r="N4757" t="str">
        <f t="shared" si="222"/>
        <v>Q4</v>
      </c>
      <c r="O4757" s="2">
        <f t="shared" si="223"/>
        <v>23.518197838206387</v>
      </c>
      <c r="P4757" t="str">
        <f>VLOOKUP(retail_sales_2023!C4757,customers!A:J,5,)</f>
        <v>Jaipur</v>
      </c>
      <c r="Q4757" t="str">
        <f>VLOOKUP(C4757,customers!A:J,10,0)</f>
        <v>Premium</v>
      </c>
    </row>
    <row r="4758" spans="1:17" x14ac:dyDescent="0.3">
      <c r="A4758" t="s">
        <v>5849</v>
      </c>
      <c r="B4758" s="1">
        <v>44959</v>
      </c>
      <c r="C4758" t="s">
        <v>46</v>
      </c>
      <c r="D4758" t="s">
        <v>47</v>
      </c>
      <c r="E4758" t="s">
        <v>21</v>
      </c>
      <c r="F4758" t="s">
        <v>16</v>
      </c>
      <c r="G4758" t="s">
        <v>286</v>
      </c>
      <c r="H4758">
        <v>4</v>
      </c>
      <c r="I4758">
        <v>537.82000000000005</v>
      </c>
      <c r="J4758">
        <v>0.25</v>
      </c>
      <c r="K4758">
        <v>1613.46</v>
      </c>
      <c r="L4758">
        <v>558.05999999999995</v>
      </c>
      <c r="M4758">
        <f t="shared" si="224"/>
        <v>1613.46</v>
      </c>
      <c r="N4758" t="str">
        <f t="shared" si="222"/>
        <v>Q1</v>
      </c>
      <c r="O4758" s="2">
        <f t="shared" si="223"/>
        <v>34.587780298241043</v>
      </c>
      <c r="P4758" t="str">
        <f>VLOOKUP(retail_sales_2023!C4758,customers!A:J,5,)</f>
        <v>Bhubaneswar</v>
      </c>
      <c r="Q4758" t="str">
        <f>VLOOKUP(C4758,customers!A:J,10,0)</f>
        <v>Premium</v>
      </c>
    </row>
    <row r="4759" spans="1:17" x14ac:dyDescent="0.3">
      <c r="A4759" t="s">
        <v>5850</v>
      </c>
      <c r="B4759" s="1">
        <v>45037</v>
      </c>
      <c r="C4759" t="s">
        <v>385</v>
      </c>
      <c r="D4759" t="s">
        <v>386</v>
      </c>
      <c r="E4759" t="s">
        <v>15</v>
      </c>
      <c r="F4759" t="s">
        <v>52</v>
      </c>
      <c r="G4759" t="s">
        <v>53</v>
      </c>
      <c r="H4759">
        <v>1</v>
      </c>
      <c r="I4759">
        <v>526.20000000000005</v>
      </c>
      <c r="J4759">
        <v>0.2</v>
      </c>
      <c r="K4759">
        <v>420.96</v>
      </c>
      <c r="L4759">
        <v>29.32</v>
      </c>
      <c r="M4759">
        <f t="shared" si="224"/>
        <v>420.96000000000004</v>
      </c>
      <c r="N4759" t="str">
        <f t="shared" si="222"/>
        <v>Q2</v>
      </c>
      <c r="O4759" s="2">
        <f t="shared" si="223"/>
        <v>6.9650323071075642</v>
      </c>
      <c r="P4759" t="str">
        <f>VLOOKUP(retail_sales_2023!C4759,customers!A:J,5,)</f>
        <v>Hyderabad</v>
      </c>
      <c r="Q4759" t="str">
        <f>VLOOKUP(C4759,customers!A:J,10,0)</f>
        <v>Premium</v>
      </c>
    </row>
    <row r="4760" spans="1:17" x14ac:dyDescent="0.3">
      <c r="A4760" t="s">
        <v>5851</v>
      </c>
      <c r="B4760" s="1">
        <v>44987</v>
      </c>
      <c r="C4760" t="s">
        <v>2375</v>
      </c>
      <c r="D4760" t="s">
        <v>2376</v>
      </c>
      <c r="E4760" t="s">
        <v>27</v>
      </c>
      <c r="F4760" t="s">
        <v>38</v>
      </c>
      <c r="G4760" t="s">
        <v>65</v>
      </c>
      <c r="H4760">
        <v>5</v>
      </c>
      <c r="I4760">
        <v>2362.62</v>
      </c>
      <c r="J4760">
        <v>0</v>
      </c>
      <c r="K4760">
        <v>11813.1</v>
      </c>
      <c r="L4760">
        <v>3442.37</v>
      </c>
      <c r="M4760">
        <f t="shared" si="224"/>
        <v>11813.099999999999</v>
      </c>
      <c r="N4760" t="str">
        <f t="shared" si="222"/>
        <v>Q1</v>
      </c>
      <c r="O4760" s="2">
        <f t="shared" si="223"/>
        <v>29.140276472729425</v>
      </c>
      <c r="P4760" t="str">
        <f>VLOOKUP(retail_sales_2023!C4760,customers!A:J,5,)</f>
        <v>Lucknow</v>
      </c>
      <c r="Q4760" t="str">
        <f>VLOOKUP(C4760,customers!A:J,10,0)</f>
        <v>Regular</v>
      </c>
    </row>
    <row r="4761" spans="1:17" x14ac:dyDescent="0.3">
      <c r="A4761" t="s">
        <v>5852</v>
      </c>
      <c r="B4761" s="1">
        <v>45004</v>
      </c>
      <c r="C4761" t="s">
        <v>1160</v>
      </c>
      <c r="D4761" t="s">
        <v>1161</v>
      </c>
      <c r="E4761" t="s">
        <v>21</v>
      </c>
      <c r="F4761" t="s">
        <v>81</v>
      </c>
      <c r="G4761" t="s">
        <v>370</v>
      </c>
      <c r="H4761">
        <v>4</v>
      </c>
      <c r="I4761">
        <v>4530.34</v>
      </c>
      <c r="J4761">
        <v>0.15</v>
      </c>
      <c r="K4761">
        <v>15403.16</v>
      </c>
      <c r="L4761">
        <v>3853.6</v>
      </c>
      <c r="M4761">
        <f t="shared" si="224"/>
        <v>15403.156000000001</v>
      </c>
      <c r="N4761" t="str">
        <f t="shared" si="222"/>
        <v>Q1</v>
      </c>
      <c r="O4761" s="2">
        <f t="shared" si="223"/>
        <v>25.018243009875896</v>
      </c>
      <c r="P4761" t="str">
        <f>VLOOKUP(retail_sales_2023!C4761,customers!A:J,5,)</f>
        <v>Kolkata</v>
      </c>
      <c r="Q4761" t="str">
        <f>VLOOKUP(C4761,customers!A:J,10,0)</f>
        <v>Premium</v>
      </c>
    </row>
    <row r="4762" spans="1:17" x14ac:dyDescent="0.3">
      <c r="A4762" t="s">
        <v>5853</v>
      </c>
      <c r="B4762" s="1">
        <v>45129</v>
      </c>
      <c r="C4762" t="s">
        <v>126</v>
      </c>
      <c r="D4762" t="s">
        <v>127</v>
      </c>
      <c r="E4762" t="s">
        <v>15</v>
      </c>
      <c r="F4762" t="s">
        <v>52</v>
      </c>
      <c r="G4762" t="s">
        <v>235</v>
      </c>
      <c r="H4762">
        <v>8</v>
      </c>
      <c r="I4762">
        <v>732.59</v>
      </c>
      <c r="J4762">
        <v>0.05</v>
      </c>
      <c r="K4762">
        <v>5567.68</v>
      </c>
      <c r="L4762">
        <v>417.1</v>
      </c>
      <c r="M4762">
        <f t="shared" si="224"/>
        <v>5567.6840000000002</v>
      </c>
      <c r="N4762" t="str">
        <f t="shared" si="222"/>
        <v>Q3</v>
      </c>
      <c r="O4762" s="2">
        <f t="shared" si="223"/>
        <v>7.4914506580837976</v>
      </c>
      <c r="P4762" t="str">
        <f>VLOOKUP(retail_sales_2023!C4762,customers!A:J,5,)</f>
        <v>Coimbatore</v>
      </c>
      <c r="Q4762" t="str">
        <f>VLOOKUP(C4762,customers!A:J,10,0)</f>
        <v>Premium</v>
      </c>
    </row>
    <row r="4763" spans="1:17" x14ac:dyDescent="0.3">
      <c r="A4763" t="s">
        <v>5854</v>
      </c>
      <c r="B4763" s="1">
        <v>45054</v>
      </c>
      <c r="C4763" t="s">
        <v>1654</v>
      </c>
      <c r="D4763" t="s">
        <v>1655</v>
      </c>
      <c r="E4763" t="s">
        <v>33</v>
      </c>
      <c r="F4763" t="s">
        <v>81</v>
      </c>
      <c r="G4763" t="s">
        <v>105</v>
      </c>
      <c r="H4763">
        <v>4</v>
      </c>
      <c r="I4763">
        <v>2967.55</v>
      </c>
      <c r="J4763">
        <v>0.1</v>
      </c>
      <c r="K4763">
        <v>10683.18</v>
      </c>
      <c r="L4763">
        <v>2881.81</v>
      </c>
      <c r="M4763">
        <f t="shared" si="224"/>
        <v>10683.18</v>
      </c>
      <c r="N4763" t="str">
        <f t="shared" si="222"/>
        <v>Q2</v>
      </c>
      <c r="O4763" s="2">
        <f t="shared" si="223"/>
        <v>26.975207756491983</v>
      </c>
      <c r="P4763" t="str">
        <f>VLOOKUP(retail_sales_2023!C4763,customers!A:J,5,)</f>
        <v>Ahmedabad</v>
      </c>
      <c r="Q4763" t="str">
        <f>VLOOKUP(C4763,customers!A:J,10,0)</f>
        <v>Premium</v>
      </c>
    </row>
    <row r="4764" spans="1:17" x14ac:dyDescent="0.3">
      <c r="A4764" t="s">
        <v>5855</v>
      </c>
      <c r="B4764" s="1">
        <v>45094</v>
      </c>
      <c r="C4764" t="s">
        <v>948</v>
      </c>
      <c r="D4764" t="s">
        <v>13093</v>
      </c>
      <c r="E4764" t="s">
        <v>27</v>
      </c>
      <c r="F4764" t="s">
        <v>81</v>
      </c>
      <c r="G4764" t="s">
        <v>333</v>
      </c>
      <c r="H4764">
        <v>4</v>
      </c>
      <c r="I4764">
        <v>2672.91</v>
      </c>
      <c r="J4764">
        <v>0.05</v>
      </c>
      <c r="K4764">
        <v>10157.06</v>
      </c>
      <c r="L4764">
        <v>3725.55</v>
      </c>
      <c r="M4764">
        <f t="shared" si="224"/>
        <v>10157.057999999999</v>
      </c>
      <c r="N4764" t="str">
        <f t="shared" si="222"/>
        <v>Q2</v>
      </c>
      <c r="O4764" s="2">
        <f t="shared" si="223"/>
        <v>36.679413137266103</v>
      </c>
      <c r="P4764" t="str">
        <f>VLOOKUP(retail_sales_2023!C4764,customers!A:J,5,)</f>
        <v>Chandigarh</v>
      </c>
      <c r="Q4764" t="str">
        <f>VLOOKUP(C4764,customers!A:J,10,0)</f>
        <v>Regular</v>
      </c>
    </row>
    <row r="4765" spans="1:17" x14ac:dyDescent="0.3">
      <c r="A4765" t="s">
        <v>5856</v>
      </c>
      <c r="B4765" s="1">
        <v>45088</v>
      </c>
      <c r="C4765" t="s">
        <v>447</v>
      </c>
      <c r="D4765" t="s">
        <v>448</v>
      </c>
      <c r="E4765" t="s">
        <v>15</v>
      </c>
      <c r="F4765" t="s">
        <v>28</v>
      </c>
      <c r="G4765" t="s">
        <v>97</v>
      </c>
      <c r="H4765">
        <v>2</v>
      </c>
      <c r="I4765">
        <v>6284.05</v>
      </c>
      <c r="J4765">
        <v>0.15</v>
      </c>
      <c r="K4765">
        <v>10682.89</v>
      </c>
      <c r="L4765">
        <v>2957.67</v>
      </c>
      <c r="M4765">
        <f t="shared" si="224"/>
        <v>10682.885</v>
      </c>
      <c r="N4765" t="str">
        <f t="shared" si="222"/>
        <v>Q2</v>
      </c>
      <c r="O4765" s="2">
        <f t="shared" si="223"/>
        <v>27.686047502127238</v>
      </c>
      <c r="P4765" t="str">
        <f>VLOOKUP(retail_sales_2023!C4765,customers!A:J,5,)</f>
        <v>Kochi</v>
      </c>
      <c r="Q4765" t="str">
        <f>VLOOKUP(C4765,customers!A:J,10,0)</f>
        <v>Occasional</v>
      </c>
    </row>
    <row r="4766" spans="1:17" x14ac:dyDescent="0.3">
      <c r="A4766" t="s">
        <v>5857</v>
      </c>
      <c r="B4766" s="1">
        <v>44962</v>
      </c>
      <c r="C4766" t="s">
        <v>454</v>
      </c>
      <c r="D4766" t="s">
        <v>455</v>
      </c>
      <c r="E4766" t="s">
        <v>33</v>
      </c>
      <c r="F4766" t="s">
        <v>52</v>
      </c>
      <c r="G4766" t="s">
        <v>169</v>
      </c>
      <c r="H4766">
        <v>2</v>
      </c>
      <c r="I4766">
        <v>101.32</v>
      </c>
      <c r="J4766">
        <v>0</v>
      </c>
      <c r="K4766">
        <v>202.64</v>
      </c>
      <c r="L4766">
        <v>11.44</v>
      </c>
      <c r="M4766">
        <f t="shared" si="224"/>
        <v>202.64</v>
      </c>
      <c r="N4766" t="str">
        <f t="shared" si="222"/>
        <v>Q1</v>
      </c>
      <c r="O4766" s="2">
        <f t="shared" si="223"/>
        <v>5.6454796683774182</v>
      </c>
      <c r="P4766" t="str">
        <f>VLOOKUP(retail_sales_2023!C4766,customers!A:J,5,)</f>
        <v>Mumbai</v>
      </c>
      <c r="Q4766" t="str">
        <f>VLOOKUP(C4766,customers!A:J,10,0)</f>
        <v>Premium</v>
      </c>
    </row>
    <row r="4767" spans="1:17" x14ac:dyDescent="0.3">
      <c r="A4767" t="s">
        <v>5858</v>
      </c>
      <c r="B4767" s="1">
        <v>45136</v>
      </c>
      <c r="C4767" t="s">
        <v>2005</v>
      </c>
      <c r="D4767" t="s">
        <v>2006</v>
      </c>
      <c r="E4767" t="s">
        <v>27</v>
      </c>
      <c r="F4767" t="s">
        <v>43</v>
      </c>
      <c r="G4767" t="s">
        <v>272</v>
      </c>
      <c r="H4767">
        <v>3</v>
      </c>
      <c r="I4767">
        <v>38507.730000000003</v>
      </c>
      <c r="J4767">
        <v>0.2</v>
      </c>
      <c r="K4767">
        <v>92418.55</v>
      </c>
      <c r="L4767">
        <v>11869.68</v>
      </c>
      <c r="M4767">
        <f t="shared" si="224"/>
        <v>92418.552000000011</v>
      </c>
      <c r="N4767" t="str">
        <f t="shared" si="222"/>
        <v>Q3</v>
      </c>
      <c r="O4767" s="2">
        <f t="shared" si="223"/>
        <v>12.843395617005459</v>
      </c>
      <c r="P4767" t="str">
        <f>VLOOKUP(retail_sales_2023!C4767,customers!A:J,5,)</f>
        <v>Lucknow</v>
      </c>
      <c r="Q4767" t="str">
        <f>VLOOKUP(C4767,customers!A:J,10,0)</f>
        <v>Premium</v>
      </c>
    </row>
    <row r="4768" spans="1:17" x14ac:dyDescent="0.3">
      <c r="A4768" t="s">
        <v>5859</v>
      </c>
      <c r="B4768" s="1">
        <v>45137</v>
      </c>
      <c r="C4768" t="s">
        <v>1412</v>
      </c>
      <c r="D4768" t="s">
        <v>1413</v>
      </c>
      <c r="E4768" t="s">
        <v>33</v>
      </c>
      <c r="F4768" t="s">
        <v>81</v>
      </c>
      <c r="G4768" t="s">
        <v>264</v>
      </c>
      <c r="H4768">
        <v>4</v>
      </c>
      <c r="I4768">
        <v>1774.87</v>
      </c>
      <c r="J4768">
        <v>0.1</v>
      </c>
      <c r="K4768">
        <v>6389.53</v>
      </c>
      <c r="L4768">
        <v>1849.33</v>
      </c>
      <c r="M4768">
        <f t="shared" si="224"/>
        <v>6389.5320000000002</v>
      </c>
      <c r="N4768" t="str">
        <f t="shared" si="222"/>
        <v>Q3</v>
      </c>
      <c r="O4768" s="2">
        <f t="shared" si="223"/>
        <v>28.943130402392665</v>
      </c>
      <c r="P4768" t="str">
        <f>VLOOKUP(retail_sales_2023!C4768,customers!A:J,5,)</f>
        <v>Surat</v>
      </c>
      <c r="Q4768" t="str">
        <f>VLOOKUP(C4768,customers!A:J,10,0)</f>
        <v>Occasional</v>
      </c>
    </row>
    <row r="4769" spans="1:17" x14ac:dyDescent="0.3">
      <c r="A4769" t="s">
        <v>5860</v>
      </c>
      <c r="B4769" s="1">
        <v>45145</v>
      </c>
      <c r="C4769" t="s">
        <v>1896</v>
      </c>
      <c r="D4769" t="s">
        <v>1897</v>
      </c>
      <c r="E4769" t="s">
        <v>33</v>
      </c>
      <c r="F4769" t="s">
        <v>81</v>
      </c>
      <c r="G4769" t="s">
        <v>150</v>
      </c>
      <c r="H4769">
        <v>3</v>
      </c>
      <c r="I4769">
        <v>1433.06</v>
      </c>
      <c r="J4769">
        <v>0</v>
      </c>
      <c r="K4769">
        <v>4299.18</v>
      </c>
      <c r="L4769">
        <v>1676.15</v>
      </c>
      <c r="M4769">
        <f t="shared" si="224"/>
        <v>4299.18</v>
      </c>
      <c r="N4769" t="str">
        <f t="shared" si="222"/>
        <v>Q3</v>
      </c>
      <c r="O4769" s="2">
        <f t="shared" si="223"/>
        <v>38.987667415646705</v>
      </c>
      <c r="P4769" t="str">
        <f>VLOOKUP(retail_sales_2023!C4769,customers!A:J,5,)</f>
        <v>Mumbai</v>
      </c>
      <c r="Q4769" t="str">
        <f>VLOOKUP(C4769,customers!A:J,10,0)</f>
        <v>Premium</v>
      </c>
    </row>
    <row r="4770" spans="1:17" x14ac:dyDescent="0.3">
      <c r="A4770" t="s">
        <v>5861</v>
      </c>
      <c r="B4770" s="1">
        <v>45014</v>
      </c>
      <c r="C4770" t="s">
        <v>1758</v>
      </c>
      <c r="D4770" t="s">
        <v>1759</v>
      </c>
      <c r="E4770" t="s">
        <v>15</v>
      </c>
      <c r="F4770" t="s">
        <v>43</v>
      </c>
      <c r="G4770" t="s">
        <v>121</v>
      </c>
      <c r="H4770">
        <v>3</v>
      </c>
      <c r="I4770">
        <v>19549.43</v>
      </c>
      <c r="J4770">
        <v>0.05</v>
      </c>
      <c r="K4770">
        <v>55715.88</v>
      </c>
      <c r="L4770">
        <v>4861.1899999999996</v>
      </c>
      <c r="M4770">
        <f t="shared" si="224"/>
        <v>55715.875499999995</v>
      </c>
      <c r="N4770" t="str">
        <f t="shared" si="222"/>
        <v>Q1</v>
      </c>
      <c r="O4770" s="2">
        <f t="shared" si="223"/>
        <v>8.7249631523364606</v>
      </c>
      <c r="P4770" t="str">
        <f>VLOOKUP(retail_sales_2023!C4770,customers!A:J,5,)</f>
        <v>Kochi</v>
      </c>
      <c r="Q4770" t="str">
        <f>VLOOKUP(C4770,customers!A:J,10,0)</f>
        <v>Premium</v>
      </c>
    </row>
    <row r="4771" spans="1:17" x14ac:dyDescent="0.3">
      <c r="A4771" t="s">
        <v>5862</v>
      </c>
      <c r="B4771" s="1">
        <v>45218</v>
      </c>
      <c r="C4771" t="s">
        <v>284</v>
      </c>
      <c r="D4771" t="s">
        <v>285</v>
      </c>
      <c r="E4771" t="s">
        <v>33</v>
      </c>
      <c r="F4771" t="s">
        <v>43</v>
      </c>
      <c r="G4771" t="s">
        <v>128</v>
      </c>
      <c r="H4771">
        <v>2</v>
      </c>
      <c r="I4771">
        <v>70697.710000000006</v>
      </c>
      <c r="J4771">
        <v>0.1</v>
      </c>
      <c r="K4771">
        <v>127255.88</v>
      </c>
      <c r="L4771">
        <v>13382.84</v>
      </c>
      <c r="M4771">
        <f t="shared" si="224"/>
        <v>127255.87800000001</v>
      </c>
      <c r="N4771" t="str">
        <f t="shared" si="222"/>
        <v>Q4</v>
      </c>
      <c r="O4771" s="2">
        <f t="shared" si="223"/>
        <v>10.516480652996151</v>
      </c>
      <c r="P4771" t="str">
        <f>VLOOKUP(retail_sales_2023!C4771,customers!A:J,5,)</f>
        <v>Mumbai</v>
      </c>
      <c r="Q4771" t="str">
        <f>VLOOKUP(C4771,customers!A:J,10,0)</f>
        <v>Premium</v>
      </c>
    </row>
    <row r="4772" spans="1:17" x14ac:dyDescent="0.3">
      <c r="A4772" t="s">
        <v>5863</v>
      </c>
      <c r="B4772" s="1">
        <v>45213</v>
      </c>
      <c r="C4772" t="s">
        <v>1671</v>
      </c>
      <c r="D4772" t="s">
        <v>1672</v>
      </c>
      <c r="E4772" t="s">
        <v>15</v>
      </c>
      <c r="F4772" t="s">
        <v>28</v>
      </c>
      <c r="G4772" t="s">
        <v>439</v>
      </c>
      <c r="H4772">
        <v>5</v>
      </c>
      <c r="I4772">
        <v>3416.35</v>
      </c>
      <c r="J4772">
        <v>0.05</v>
      </c>
      <c r="K4772">
        <v>16227.66</v>
      </c>
      <c r="L4772">
        <v>2936.48</v>
      </c>
      <c r="M4772">
        <f t="shared" si="224"/>
        <v>16227.662499999999</v>
      </c>
      <c r="N4772" t="str">
        <f t="shared" si="222"/>
        <v>Q4</v>
      </c>
      <c r="O4772" s="2">
        <f t="shared" si="223"/>
        <v>18.095523322524627</v>
      </c>
      <c r="P4772" t="str">
        <f>VLOOKUP(retail_sales_2023!C4772,customers!A:J,5,)</f>
        <v>Hyderabad</v>
      </c>
      <c r="Q4772" t="str">
        <f>VLOOKUP(C4772,customers!A:J,10,0)</f>
        <v>Occasional</v>
      </c>
    </row>
    <row r="4773" spans="1:17" x14ac:dyDescent="0.3">
      <c r="A4773" t="s">
        <v>5864</v>
      </c>
      <c r="B4773" s="1">
        <v>45161</v>
      </c>
      <c r="C4773" t="s">
        <v>454</v>
      </c>
      <c r="D4773" t="s">
        <v>455</v>
      </c>
      <c r="E4773" t="s">
        <v>33</v>
      </c>
      <c r="F4773" t="s">
        <v>52</v>
      </c>
      <c r="G4773" t="s">
        <v>226</v>
      </c>
      <c r="H4773">
        <v>6</v>
      </c>
      <c r="I4773">
        <v>167.02</v>
      </c>
      <c r="J4773">
        <v>0</v>
      </c>
      <c r="K4773">
        <v>1002.12</v>
      </c>
      <c r="L4773">
        <v>80.14</v>
      </c>
      <c r="M4773">
        <f t="shared" si="224"/>
        <v>1002.1200000000001</v>
      </c>
      <c r="N4773" t="str">
        <f t="shared" si="222"/>
        <v>Q3</v>
      </c>
      <c r="O4773" s="2">
        <f t="shared" si="223"/>
        <v>7.9970462619247202</v>
      </c>
      <c r="P4773" t="str">
        <f>VLOOKUP(retail_sales_2023!C4773,customers!A:J,5,)</f>
        <v>Mumbai</v>
      </c>
      <c r="Q4773" t="str">
        <f>VLOOKUP(C4773,customers!A:J,10,0)</f>
        <v>Premium</v>
      </c>
    </row>
    <row r="4774" spans="1:17" x14ac:dyDescent="0.3">
      <c r="A4774" t="s">
        <v>5865</v>
      </c>
      <c r="B4774" s="1">
        <v>45205</v>
      </c>
      <c r="C4774" t="s">
        <v>667</v>
      </c>
      <c r="D4774" t="s">
        <v>668</v>
      </c>
      <c r="E4774" t="s">
        <v>33</v>
      </c>
      <c r="F4774" t="s">
        <v>16</v>
      </c>
      <c r="G4774" t="s">
        <v>319</v>
      </c>
      <c r="H4774">
        <v>3</v>
      </c>
      <c r="I4774">
        <v>644.32000000000005</v>
      </c>
      <c r="J4774">
        <v>0</v>
      </c>
      <c r="K4774">
        <v>1932.96</v>
      </c>
      <c r="L4774">
        <v>511.23</v>
      </c>
      <c r="M4774">
        <f t="shared" si="224"/>
        <v>1932.96</v>
      </c>
      <c r="N4774" t="str">
        <f t="shared" si="222"/>
        <v>Q4</v>
      </c>
      <c r="O4774" s="2">
        <f t="shared" si="223"/>
        <v>26.448038241867394</v>
      </c>
      <c r="P4774" t="str">
        <f>VLOOKUP(retail_sales_2023!C4774,customers!A:J,5,)</f>
        <v>Nagpur</v>
      </c>
      <c r="Q4774" t="str">
        <f>VLOOKUP(C4774,customers!A:J,10,0)</f>
        <v>Occasional</v>
      </c>
    </row>
    <row r="4775" spans="1:17" x14ac:dyDescent="0.3">
      <c r="A4775" t="s">
        <v>5866</v>
      </c>
      <c r="B4775" s="1">
        <v>45070</v>
      </c>
      <c r="C4775" t="s">
        <v>245</v>
      </c>
      <c r="D4775" t="s">
        <v>246</v>
      </c>
      <c r="E4775" t="s">
        <v>27</v>
      </c>
      <c r="F4775" t="s">
        <v>81</v>
      </c>
      <c r="G4775" t="s">
        <v>105</v>
      </c>
      <c r="H4775">
        <v>1</v>
      </c>
      <c r="I4775">
        <v>1517.88</v>
      </c>
      <c r="J4775">
        <v>0.1</v>
      </c>
      <c r="K4775">
        <v>1366.09</v>
      </c>
      <c r="L4775">
        <v>511.42</v>
      </c>
      <c r="M4775">
        <f t="shared" si="224"/>
        <v>1366.0920000000001</v>
      </c>
      <c r="N4775" t="str">
        <f t="shared" si="222"/>
        <v>Q2</v>
      </c>
      <c r="O4775" s="2">
        <f t="shared" si="223"/>
        <v>37.436772101398887</v>
      </c>
      <c r="P4775" t="str">
        <f>VLOOKUP(retail_sales_2023!C4775,customers!A:J,5,)</f>
        <v>Chandigarh</v>
      </c>
      <c r="Q4775" t="str">
        <f>VLOOKUP(C4775,customers!A:J,10,0)</f>
        <v>Premium</v>
      </c>
    </row>
    <row r="4776" spans="1:17" x14ac:dyDescent="0.3">
      <c r="A4776" t="s">
        <v>5867</v>
      </c>
      <c r="B4776" s="1">
        <v>44937</v>
      </c>
      <c r="C4776" t="s">
        <v>889</v>
      </c>
      <c r="D4776" t="s">
        <v>890</v>
      </c>
      <c r="E4776" t="s">
        <v>21</v>
      </c>
      <c r="F4776" t="s">
        <v>52</v>
      </c>
      <c r="G4776" t="s">
        <v>226</v>
      </c>
      <c r="H4776">
        <v>4</v>
      </c>
      <c r="I4776">
        <v>667.36</v>
      </c>
      <c r="J4776">
        <v>0</v>
      </c>
      <c r="K4776">
        <v>2669.44</v>
      </c>
      <c r="L4776">
        <v>163.38999999999999</v>
      </c>
      <c r="M4776">
        <f t="shared" si="224"/>
        <v>2669.44</v>
      </c>
      <c r="N4776" t="str">
        <f t="shared" si="222"/>
        <v>Q1</v>
      </c>
      <c r="O4776" s="2">
        <f t="shared" si="223"/>
        <v>6.1207594102133775</v>
      </c>
      <c r="P4776" t="str">
        <f>VLOOKUP(retail_sales_2023!C4776,customers!A:J,5,)</f>
        <v>Patna</v>
      </c>
      <c r="Q4776" t="str">
        <f>VLOOKUP(C4776,customers!A:J,10,0)</f>
        <v>Premium</v>
      </c>
    </row>
    <row r="4777" spans="1:17" x14ac:dyDescent="0.3">
      <c r="A4777" t="s">
        <v>5868</v>
      </c>
      <c r="B4777" s="1">
        <v>44965</v>
      </c>
      <c r="C4777" t="s">
        <v>794</v>
      </c>
      <c r="D4777" t="s">
        <v>795</v>
      </c>
      <c r="E4777" t="s">
        <v>15</v>
      </c>
      <c r="F4777" t="s">
        <v>22</v>
      </c>
      <c r="G4777" t="s">
        <v>315</v>
      </c>
      <c r="H4777">
        <v>1</v>
      </c>
      <c r="I4777">
        <v>10722.55</v>
      </c>
      <c r="J4777">
        <v>0</v>
      </c>
      <c r="K4777">
        <v>10722.55</v>
      </c>
      <c r="L4777">
        <v>3128.61</v>
      </c>
      <c r="M4777">
        <f t="shared" si="224"/>
        <v>10722.55</v>
      </c>
      <c r="N4777" t="str">
        <f t="shared" si="222"/>
        <v>Q1</v>
      </c>
      <c r="O4777" s="2">
        <f t="shared" si="223"/>
        <v>29.177854148500128</v>
      </c>
      <c r="P4777" t="str">
        <f>VLOOKUP(retail_sales_2023!C4777,customers!A:J,5,)</f>
        <v>Chennai</v>
      </c>
      <c r="Q4777" t="str">
        <f>VLOOKUP(C4777,customers!A:J,10,0)</f>
        <v>Regular</v>
      </c>
    </row>
    <row r="4778" spans="1:17" x14ac:dyDescent="0.3">
      <c r="A4778" t="s">
        <v>5869</v>
      </c>
      <c r="B4778" s="1">
        <v>45207</v>
      </c>
      <c r="C4778" t="s">
        <v>450</v>
      </c>
      <c r="D4778" t="s">
        <v>451</v>
      </c>
      <c r="E4778" t="s">
        <v>21</v>
      </c>
      <c r="F4778" t="s">
        <v>81</v>
      </c>
      <c r="G4778" t="s">
        <v>158</v>
      </c>
      <c r="H4778">
        <v>1</v>
      </c>
      <c r="I4778">
        <v>4985.59</v>
      </c>
      <c r="J4778">
        <v>0.05</v>
      </c>
      <c r="K4778">
        <v>4736.3100000000004</v>
      </c>
      <c r="L4778">
        <v>1115.44</v>
      </c>
      <c r="M4778">
        <f t="shared" si="224"/>
        <v>4736.3104999999996</v>
      </c>
      <c r="N4778" t="str">
        <f t="shared" si="222"/>
        <v>Q4</v>
      </c>
      <c r="O4778" s="2">
        <f t="shared" si="223"/>
        <v>23.550823320264087</v>
      </c>
      <c r="P4778" t="str">
        <f>VLOOKUP(retail_sales_2023!C4778,customers!A:J,5,)</f>
        <v>Bhubaneswar</v>
      </c>
      <c r="Q4778" t="str">
        <f>VLOOKUP(C4778,customers!A:J,10,0)</f>
        <v>Regular</v>
      </c>
    </row>
    <row r="4779" spans="1:17" x14ac:dyDescent="0.3">
      <c r="A4779" t="s">
        <v>5870</v>
      </c>
      <c r="B4779" s="1">
        <v>45115</v>
      </c>
      <c r="C4779" t="s">
        <v>607</v>
      </c>
      <c r="D4779" t="s">
        <v>608</v>
      </c>
      <c r="E4779" t="s">
        <v>21</v>
      </c>
      <c r="F4779" t="s">
        <v>16</v>
      </c>
      <c r="G4779" t="s">
        <v>17</v>
      </c>
      <c r="H4779">
        <v>3</v>
      </c>
      <c r="I4779">
        <v>666.68</v>
      </c>
      <c r="J4779">
        <v>0.3</v>
      </c>
      <c r="K4779">
        <v>1400.03</v>
      </c>
      <c r="L4779">
        <v>634.29</v>
      </c>
      <c r="M4779">
        <f t="shared" si="224"/>
        <v>1400.0279999999998</v>
      </c>
      <c r="N4779" t="str">
        <f t="shared" si="222"/>
        <v>Q3</v>
      </c>
      <c r="O4779" s="2">
        <f t="shared" si="223"/>
        <v>45.305457740191279</v>
      </c>
      <c r="P4779" t="str">
        <f>VLOOKUP(retail_sales_2023!C4779,customers!A:J,5,)</f>
        <v>Ranchi</v>
      </c>
      <c r="Q4779" t="str">
        <f>VLOOKUP(C4779,customers!A:J,10,0)</f>
        <v>Regular</v>
      </c>
    </row>
    <row r="4780" spans="1:17" x14ac:dyDescent="0.3">
      <c r="A4780" t="s">
        <v>5871</v>
      </c>
      <c r="B4780" s="1">
        <v>45138</v>
      </c>
      <c r="C4780" t="s">
        <v>809</v>
      </c>
      <c r="D4780" t="s">
        <v>810</v>
      </c>
      <c r="E4780" t="s">
        <v>33</v>
      </c>
      <c r="F4780" t="s">
        <v>43</v>
      </c>
      <c r="G4780" t="s">
        <v>154</v>
      </c>
      <c r="H4780">
        <v>2</v>
      </c>
      <c r="I4780">
        <v>69509.600000000006</v>
      </c>
      <c r="J4780">
        <v>0</v>
      </c>
      <c r="K4780">
        <v>139019.20000000001</v>
      </c>
      <c r="L4780">
        <v>17318.669999999998</v>
      </c>
      <c r="M4780">
        <f t="shared" si="224"/>
        <v>139019.20000000001</v>
      </c>
      <c r="N4780" t="str">
        <f t="shared" si="222"/>
        <v>Q3</v>
      </c>
      <c r="O4780" s="2">
        <f t="shared" si="223"/>
        <v>12.457754036852462</v>
      </c>
      <c r="P4780" t="str">
        <f>VLOOKUP(retail_sales_2023!C4780,customers!A:J,5,)</f>
        <v>Ahmedabad</v>
      </c>
      <c r="Q4780" t="str">
        <f>VLOOKUP(C4780,customers!A:J,10,0)</f>
        <v>Premium</v>
      </c>
    </row>
    <row r="4781" spans="1:17" x14ac:dyDescent="0.3">
      <c r="A4781" t="s">
        <v>5872</v>
      </c>
      <c r="B4781" s="1">
        <v>44999</v>
      </c>
      <c r="C4781" t="s">
        <v>657</v>
      </c>
      <c r="D4781" t="s">
        <v>658</v>
      </c>
      <c r="E4781" t="s">
        <v>33</v>
      </c>
      <c r="F4781" t="s">
        <v>81</v>
      </c>
      <c r="G4781" t="s">
        <v>105</v>
      </c>
      <c r="H4781">
        <v>5</v>
      </c>
      <c r="I4781">
        <v>1624.65</v>
      </c>
      <c r="J4781">
        <v>0.1</v>
      </c>
      <c r="K4781">
        <v>7310.93</v>
      </c>
      <c r="L4781">
        <v>2056.83</v>
      </c>
      <c r="M4781">
        <f t="shared" si="224"/>
        <v>7310.9250000000002</v>
      </c>
      <c r="N4781" t="str">
        <f t="shared" si="222"/>
        <v>Q1</v>
      </c>
      <c r="O4781" s="2">
        <f t="shared" si="223"/>
        <v>28.133630058009036</v>
      </c>
      <c r="P4781" t="str">
        <f>VLOOKUP(retail_sales_2023!C4781,customers!A:J,5,)</f>
        <v>Pune</v>
      </c>
      <c r="Q4781" t="str">
        <f>VLOOKUP(C4781,customers!A:J,10,0)</f>
        <v>Occasional</v>
      </c>
    </row>
    <row r="4782" spans="1:17" x14ac:dyDescent="0.3">
      <c r="A4782" t="s">
        <v>5873</v>
      </c>
      <c r="B4782" s="1">
        <v>45051</v>
      </c>
      <c r="C4782" t="s">
        <v>25</v>
      </c>
      <c r="D4782" t="s">
        <v>26</v>
      </c>
      <c r="E4782" t="s">
        <v>27</v>
      </c>
      <c r="F4782" t="s">
        <v>28</v>
      </c>
      <c r="G4782" t="s">
        <v>439</v>
      </c>
      <c r="H4782">
        <v>1</v>
      </c>
      <c r="I4782">
        <v>3381.43</v>
      </c>
      <c r="J4782">
        <v>0</v>
      </c>
      <c r="K4782">
        <v>3381.43</v>
      </c>
      <c r="L4782">
        <v>907.03</v>
      </c>
      <c r="M4782">
        <f t="shared" si="224"/>
        <v>3381.43</v>
      </c>
      <c r="N4782" t="str">
        <f t="shared" si="222"/>
        <v>Q2</v>
      </c>
      <c r="O4782" s="2">
        <f t="shared" si="223"/>
        <v>26.823858545053426</v>
      </c>
      <c r="P4782" t="str">
        <f>VLOOKUP(retail_sales_2023!C4782,customers!A:J,5,)</f>
        <v>Delhi</v>
      </c>
      <c r="Q4782" t="str">
        <f>VLOOKUP(C4782,customers!A:J,10,0)</f>
        <v>Premium</v>
      </c>
    </row>
    <row r="4783" spans="1:17" x14ac:dyDescent="0.3">
      <c r="A4783" t="s">
        <v>5874</v>
      </c>
      <c r="B4783" s="1">
        <v>45050</v>
      </c>
      <c r="C4783" t="s">
        <v>441</v>
      </c>
      <c r="D4783" t="s">
        <v>442</v>
      </c>
      <c r="E4783" t="s">
        <v>15</v>
      </c>
      <c r="F4783" t="s">
        <v>43</v>
      </c>
      <c r="G4783" t="s">
        <v>44</v>
      </c>
      <c r="H4783">
        <v>3</v>
      </c>
      <c r="I4783">
        <v>83212.09</v>
      </c>
      <c r="J4783">
        <v>0.05</v>
      </c>
      <c r="K4783">
        <v>237154.46</v>
      </c>
      <c r="L4783">
        <v>35753.69</v>
      </c>
      <c r="M4783">
        <f t="shared" si="224"/>
        <v>237154.45649999997</v>
      </c>
      <c r="N4783" t="str">
        <f t="shared" si="222"/>
        <v>Q2</v>
      </c>
      <c r="O4783" s="2">
        <f t="shared" si="223"/>
        <v>15.076119588895779</v>
      </c>
      <c r="P4783" t="str">
        <f>VLOOKUP(retail_sales_2023!C4783,customers!A:J,5,)</f>
        <v>Chennai</v>
      </c>
      <c r="Q4783" t="str">
        <f>VLOOKUP(C4783,customers!A:J,10,0)</f>
        <v>Regular</v>
      </c>
    </row>
    <row r="4784" spans="1:17" x14ac:dyDescent="0.3">
      <c r="A4784" t="s">
        <v>5875</v>
      </c>
      <c r="B4784" s="1">
        <v>44929</v>
      </c>
      <c r="C4784" t="s">
        <v>2037</v>
      </c>
      <c r="D4784" t="s">
        <v>2038</v>
      </c>
      <c r="E4784" t="s">
        <v>33</v>
      </c>
      <c r="F4784" t="s">
        <v>16</v>
      </c>
      <c r="G4784" t="s">
        <v>171</v>
      </c>
      <c r="H4784">
        <v>2</v>
      </c>
      <c r="I4784">
        <v>622.36</v>
      </c>
      <c r="J4784">
        <v>0.15</v>
      </c>
      <c r="K4784">
        <v>1058.01</v>
      </c>
      <c r="L4784">
        <v>439.35</v>
      </c>
      <c r="M4784">
        <f t="shared" si="224"/>
        <v>1058.0119999999999</v>
      </c>
      <c r="N4784" t="str">
        <f t="shared" si="222"/>
        <v>Q1</v>
      </c>
      <c r="O4784" s="2">
        <f t="shared" si="223"/>
        <v>41.526072532395723</v>
      </c>
      <c r="P4784" t="str">
        <f>VLOOKUP(retail_sales_2023!C4784,customers!A:J,5,)</f>
        <v>Mumbai</v>
      </c>
      <c r="Q4784" t="str">
        <f>VLOOKUP(C4784,customers!A:J,10,0)</f>
        <v>Premium</v>
      </c>
    </row>
    <row r="4785" spans="1:17" x14ac:dyDescent="0.3">
      <c r="A4785" t="s">
        <v>5876</v>
      </c>
      <c r="B4785" s="1">
        <v>45094</v>
      </c>
      <c r="C4785" t="s">
        <v>1643</v>
      </c>
      <c r="D4785" t="s">
        <v>1644</v>
      </c>
      <c r="E4785" t="s">
        <v>15</v>
      </c>
      <c r="F4785" t="s">
        <v>16</v>
      </c>
      <c r="G4785" t="s">
        <v>296</v>
      </c>
      <c r="H4785">
        <v>4</v>
      </c>
      <c r="I4785">
        <v>512.36</v>
      </c>
      <c r="J4785">
        <v>0.15</v>
      </c>
      <c r="K4785">
        <v>1742.02</v>
      </c>
      <c r="L4785">
        <v>-22.78</v>
      </c>
      <c r="M4785">
        <f t="shared" si="224"/>
        <v>1742.0239999999999</v>
      </c>
      <c r="N4785" t="str">
        <f t="shared" si="222"/>
        <v>Q2</v>
      </c>
      <c r="O4785" s="2">
        <f t="shared" si="223"/>
        <v>-1.3076772941757271</v>
      </c>
      <c r="P4785" t="str">
        <f>VLOOKUP(retail_sales_2023!C4785,customers!A:J,5,)</f>
        <v>Hyderabad</v>
      </c>
      <c r="Q4785" t="str">
        <f>VLOOKUP(C4785,customers!A:J,10,0)</f>
        <v>Premium</v>
      </c>
    </row>
    <row r="4786" spans="1:17" x14ac:dyDescent="0.3">
      <c r="A4786" t="s">
        <v>5877</v>
      </c>
      <c r="B4786" s="1">
        <v>45008</v>
      </c>
      <c r="C4786" t="s">
        <v>918</v>
      </c>
      <c r="D4786" t="s">
        <v>919</v>
      </c>
      <c r="E4786" t="s">
        <v>33</v>
      </c>
      <c r="F4786" t="s">
        <v>22</v>
      </c>
      <c r="G4786" t="s">
        <v>146</v>
      </c>
      <c r="H4786">
        <v>3</v>
      </c>
      <c r="I4786">
        <v>43567.21</v>
      </c>
      <c r="J4786">
        <v>0</v>
      </c>
      <c r="K4786">
        <v>130701.63</v>
      </c>
      <c r="L4786">
        <v>26450.95</v>
      </c>
      <c r="M4786">
        <f t="shared" si="224"/>
        <v>130701.63</v>
      </c>
      <c r="N4786" t="str">
        <f t="shared" si="222"/>
        <v>Q1</v>
      </c>
      <c r="O4786" s="2">
        <f t="shared" si="223"/>
        <v>20.237658857047151</v>
      </c>
      <c r="P4786" t="str">
        <f>VLOOKUP(retail_sales_2023!C4786,customers!A:J,5,)</f>
        <v>Ahmedabad</v>
      </c>
      <c r="Q4786" t="str">
        <f>VLOOKUP(C4786,customers!A:J,10,0)</f>
        <v>Regular</v>
      </c>
    </row>
    <row r="4787" spans="1:17" x14ac:dyDescent="0.3">
      <c r="A4787" t="s">
        <v>5878</v>
      </c>
      <c r="B4787" s="1">
        <v>45153</v>
      </c>
      <c r="C4787" t="s">
        <v>1037</v>
      </c>
      <c r="D4787" t="s">
        <v>1038</v>
      </c>
      <c r="E4787" t="s">
        <v>27</v>
      </c>
      <c r="F4787" t="s">
        <v>22</v>
      </c>
      <c r="G4787" t="s">
        <v>423</v>
      </c>
      <c r="H4787">
        <v>3</v>
      </c>
      <c r="I4787">
        <v>13781</v>
      </c>
      <c r="J4787">
        <v>0.05</v>
      </c>
      <c r="K4787">
        <v>39275.85</v>
      </c>
      <c r="L4787">
        <v>12218.99</v>
      </c>
      <c r="M4787">
        <f t="shared" si="224"/>
        <v>39275.85</v>
      </c>
      <c r="N4787" t="str">
        <f t="shared" si="222"/>
        <v>Q3</v>
      </c>
      <c r="O4787" s="2">
        <f t="shared" si="223"/>
        <v>31.110695249116187</v>
      </c>
      <c r="P4787" t="str">
        <f>VLOOKUP(retail_sales_2023!C4787,customers!A:J,5,)</f>
        <v>Lucknow</v>
      </c>
      <c r="Q4787" t="str">
        <f>VLOOKUP(C4787,customers!A:J,10,0)</f>
        <v>Occasional</v>
      </c>
    </row>
    <row r="4788" spans="1:17" x14ac:dyDescent="0.3">
      <c r="A4788" t="s">
        <v>5879</v>
      </c>
      <c r="B4788" s="1">
        <v>45019</v>
      </c>
      <c r="C4788" t="s">
        <v>491</v>
      </c>
      <c r="D4788" t="s">
        <v>492</v>
      </c>
      <c r="E4788" t="s">
        <v>21</v>
      </c>
      <c r="F4788" t="s">
        <v>52</v>
      </c>
      <c r="G4788" t="s">
        <v>235</v>
      </c>
      <c r="H4788">
        <v>7</v>
      </c>
      <c r="I4788">
        <v>180.35</v>
      </c>
      <c r="J4788">
        <v>0.1</v>
      </c>
      <c r="K4788">
        <v>1136.21</v>
      </c>
      <c r="L4788">
        <v>109.69</v>
      </c>
      <c r="M4788">
        <f t="shared" si="224"/>
        <v>1136.2050000000002</v>
      </c>
      <c r="N4788" t="str">
        <f t="shared" si="222"/>
        <v>Q2</v>
      </c>
      <c r="O4788" s="2">
        <f t="shared" si="223"/>
        <v>9.6540252242103115</v>
      </c>
      <c r="P4788" t="str">
        <f>VLOOKUP(retail_sales_2023!C4788,customers!A:J,5,)</f>
        <v>Patna</v>
      </c>
      <c r="Q4788" t="str">
        <f>VLOOKUP(C4788,customers!A:J,10,0)</f>
        <v>Premium</v>
      </c>
    </row>
    <row r="4789" spans="1:17" x14ac:dyDescent="0.3">
      <c r="A4789" t="s">
        <v>5880</v>
      </c>
      <c r="B4789" s="1">
        <v>45284</v>
      </c>
      <c r="C4789" t="s">
        <v>152</v>
      </c>
      <c r="D4789" t="s">
        <v>153</v>
      </c>
      <c r="E4789" t="s">
        <v>27</v>
      </c>
      <c r="F4789" t="s">
        <v>52</v>
      </c>
      <c r="G4789" t="s">
        <v>53</v>
      </c>
      <c r="H4789">
        <v>9</v>
      </c>
      <c r="I4789">
        <v>92.75</v>
      </c>
      <c r="J4789">
        <v>0</v>
      </c>
      <c r="K4789">
        <v>834.75</v>
      </c>
      <c r="L4789">
        <v>84.27</v>
      </c>
      <c r="M4789">
        <f t="shared" si="224"/>
        <v>834.75</v>
      </c>
      <c r="N4789" t="str">
        <f t="shared" si="222"/>
        <v>Q4</v>
      </c>
      <c r="O4789" s="2">
        <f t="shared" si="223"/>
        <v>10.095238095238095</v>
      </c>
      <c r="P4789" t="str">
        <f>VLOOKUP(retail_sales_2023!C4789,customers!A:J,5,)</f>
        <v>Lucknow</v>
      </c>
      <c r="Q4789" t="str">
        <f>VLOOKUP(C4789,customers!A:J,10,0)</f>
        <v>Premium</v>
      </c>
    </row>
    <row r="4790" spans="1:17" x14ac:dyDescent="0.3">
      <c r="A4790" t="s">
        <v>5881</v>
      </c>
      <c r="B4790" s="1">
        <v>45200</v>
      </c>
      <c r="C4790" t="s">
        <v>1450</v>
      </c>
      <c r="D4790" t="s">
        <v>1451</v>
      </c>
      <c r="E4790" t="s">
        <v>21</v>
      </c>
      <c r="F4790" t="s">
        <v>38</v>
      </c>
      <c r="G4790" t="s">
        <v>141</v>
      </c>
      <c r="H4790">
        <v>5</v>
      </c>
      <c r="I4790">
        <v>846.18</v>
      </c>
      <c r="J4790">
        <v>0.1</v>
      </c>
      <c r="K4790">
        <v>3807.81</v>
      </c>
      <c r="L4790">
        <v>1254.8399999999999</v>
      </c>
      <c r="M4790">
        <f t="shared" si="224"/>
        <v>3807.81</v>
      </c>
      <c r="N4790" t="str">
        <f t="shared" si="222"/>
        <v>Q4</v>
      </c>
      <c r="O4790" s="2">
        <f t="shared" si="223"/>
        <v>32.954375349610402</v>
      </c>
      <c r="P4790" t="str">
        <f>VLOOKUP(retail_sales_2023!C4790,customers!A:J,5,)</f>
        <v>Ranchi</v>
      </c>
      <c r="Q4790" t="str">
        <f>VLOOKUP(C4790,customers!A:J,10,0)</f>
        <v>Premium</v>
      </c>
    </row>
    <row r="4791" spans="1:17" x14ac:dyDescent="0.3">
      <c r="A4791" t="s">
        <v>5882</v>
      </c>
      <c r="B4791" s="1">
        <v>45138</v>
      </c>
      <c r="C4791" t="s">
        <v>444</v>
      </c>
      <c r="D4791" t="s">
        <v>445</v>
      </c>
      <c r="E4791" t="s">
        <v>27</v>
      </c>
      <c r="F4791" t="s">
        <v>22</v>
      </c>
      <c r="G4791" t="s">
        <v>34</v>
      </c>
      <c r="H4791">
        <v>2</v>
      </c>
      <c r="I4791">
        <v>35557.040000000001</v>
      </c>
      <c r="J4791">
        <v>0</v>
      </c>
      <c r="K4791">
        <v>71114.080000000002</v>
      </c>
      <c r="L4791">
        <v>15928.58</v>
      </c>
      <c r="M4791">
        <f t="shared" si="224"/>
        <v>71114.080000000002</v>
      </c>
      <c r="N4791" t="str">
        <f t="shared" si="222"/>
        <v>Q3</v>
      </c>
      <c r="O4791" s="2">
        <f t="shared" si="223"/>
        <v>22.398630482177367</v>
      </c>
      <c r="P4791" t="str">
        <f>VLOOKUP(retail_sales_2023!C4791,customers!A:J,5,)</f>
        <v>Jaipur</v>
      </c>
      <c r="Q4791" t="str">
        <f>VLOOKUP(C4791,customers!A:J,10,0)</f>
        <v>Regular</v>
      </c>
    </row>
    <row r="4792" spans="1:17" x14ac:dyDescent="0.3">
      <c r="A4792" t="s">
        <v>5883</v>
      </c>
      <c r="B4792" s="1">
        <v>45211</v>
      </c>
      <c r="C4792" t="s">
        <v>794</v>
      </c>
      <c r="D4792" t="s">
        <v>795</v>
      </c>
      <c r="E4792" t="s">
        <v>15</v>
      </c>
      <c r="F4792" t="s">
        <v>28</v>
      </c>
      <c r="G4792" t="s">
        <v>29</v>
      </c>
      <c r="H4792">
        <v>3</v>
      </c>
      <c r="I4792">
        <v>530.96</v>
      </c>
      <c r="J4792">
        <v>0</v>
      </c>
      <c r="K4792">
        <v>1592.88</v>
      </c>
      <c r="L4792">
        <v>433.1</v>
      </c>
      <c r="M4792">
        <f t="shared" si="224"/>
        <v>1592.88</v>
      </c>
      <c r="N4792" t="str">
        <f t="shared" si="222"/>
        <v>Q4</v>
      </c>
      <c r="O4792" s="2">
        <f t="shared" si="223"/>
        <v>27.189744362412739</v>
      </c>
      <c r="P4792" t="str">
        <f>VLOOKUP(retail_sales_2023!C4792,customers!A:J,5,)</f>
        <v>Chennai</v>
      </c>
      <c r="Q4792" t="str">
        <f>VLOOKUP(C4792,customers!A:J,10,0)</f>
        <v>Regular</v>
      </c>
    </row>
    <row r="4793" spans="1:17" x14ac:dyDescent="0.3">
      <c r="A4793" t="s">
        <v>5884</v>
      </c>
      <c r="B4793" s="1">
        <v>45225</v>
      </c>
      <c r="C4793" t="s">
        <v>883</v>
      </c>
      <c r="D4793" t="s">
        <v>884</v>
      </c>
      <c r="E4793" t="s">
        <v>21</v>
      </c>
      <c r="F4793" t="s">
        <v>16</v>
      </c>
      <c r="G4793" t="s">
        <v>17</v>
      </c>
      <c r="H4793">
        <v>3</v>
      </c>
      <c r="I4793">
        <v>802.92</v>
      </c>
      <c r="J4793">
        <v>0.05</v>
      </c>
      <c r="K4793">
        <v>2288.3200000000002</v>
      </c>
      <c r="L4793">
        <v>733.59</v>
      </c>
      <c r="M4793">
        <f t="shared" si="224"/>
        <v>2288.3219999999997</v>
      </c>
      <c r="N4793" t="str">
        <f t="shared" si="222"/>
        <v>Q4</v>
      </c>
      <c r="O4793" s="2">
        <f t="shared" si="223"/>
        <v>32.058016361348066</v>
      </c>
      <c r="P4793" t="str">
        <f>VLOOKUP(retail_sales_2023!C4793,customers!A:J,5,)</f>
        <v>Bhubaneswar</v>
      </c>
      <c r="Q4793" t="str">
        <f>VLOOKUP(C4793,customers!A:J,10,0)</f>
        <v>Regular</v>
      </c>
    </row>
    <row r="4794" spans="1:17" x14ac:dyDescent="0.3">
      <c r="A4794" t="s">
        <v>5885</v>
      </c>
      <c r="B4794" s="1">
        <v>45265</v>
      </c>
      <c r="C4794" t="s">
        <v>1365</v>
      </c>
      <c r="D4794" t="s">
        <v>1366</v>
      </c>
      <c r="E4794" t="s">
        <v>27</v>
      </c>
      <c r="F4794" t="s">
        <v>81</v>
      </c>
      <c r="G4794" t="s">
        <v>264</v>
      </c>
      <c r="H4794">
        <v>4</v>
      </c>
      <c r="I4794">
        <v>843.35</v>
      </c>
      <c r="J4794">
        <v>0.25</v>
      </c>
      <c r="K4794">
        <v>2530.0500000000002</v>
      </c>
      <c r="L4794">
        <v>848.72</v>
      </c>
      <c r="M4794">
        <f t="shared" si="224"/>
        <v>2530.0500000000002</v>
      </c>
      <c r="N4794" t="str">
        <f t="shared" si="222"/>
        <v>Q4</v>
      </c>
      <c r="O4794" s="2">
        <f t="shared" si="223"/>
        <v>33.545582103120495</v>
      </c>
      <c r="P4794" t="str">
        <f>VLOOKUP(retail_sales_2023!C4794,customers!A:J,5,)</f>
        <v>Lucknow</v>
      </c>
      <c r="Q4794" t="str">
        <f>VLOOKUP(C4794,customers!A:J,10,0)</f>
        <v>Premium</v>
      </c>
    </row>
    <row r="4795" spans="1:17" x14ac:dyDescent="0.3">
      <c r="A4795" t="s">
        <v>5886</v>
      </c>
      <c r="B4795" s="1">
        <v>45167</v>
      </c>
      <c r="C4795" t="s">
        <v>667</v>
      </c>
      <c r="D4795" t="s">
        <v>668</v>
      </c>
      <c r="E4795" t="s">
        <v>33</v>
      </c>
      <c r="F4795" t="s">
        <v>22</v>
      </c>
      <c r="G4795" t="s">
        <v>1039</v>
      </c>
      <c r="H4795">
        <v>4</v>
      </c>
      <c r="I4795">
        <v>17579.240000000002</v>
      </c>
      <c r="J4795">
        <v>0</v>
      </c>
      <c r="K4795">
        <v>70316.960000000006</v>
      </c>
      <c r="L4795">
        <v>15714.92</v>
      </c>
      <c r="M4795">
        <f t="shared" si="224"/>
        <v>70316.960000000006</v>
      </c>
      <c r="N4795" t="str">
        <f t="shared" si="222"/>
        <v>Q3</v>
      </c>
      <c r="O4795" s="2">
        <f t="shared" si="223"/>
        <v>22.348690842152447</v>
      </c>
      <c r="P4795" t="str">
        <f>VLOOKUP(retail_sales_2023!C4795,customers!A:J,5,)</f>
        <v>Nagpur</v>
      </c>
      <c r="Q4795" t="str">
        <f>VLOOKUP(C4795,customers!A:J,10,0)</f>
        <v>Occasional</v>
      </c>
    </row>
    <row r="4796" spans="1:17" x14ac:dyDescent="0.3">
      <c r="A4796" t="s">
        <v>5887</v>
      </c>
      <c r="B4796" s="1">
        <v>45002</v>
      </c>
      <c r="C4796" t="s">
        <v>788</v>
      </c>
      <c r="D4796" t="s">
        <v>789</v>
      </c>
      <c r="E4796" t="s">
        <v>27</v>
      </c>
      <c r="F4796" t="s">
        <v>52</v>
      </c>
      <c r="G4796" t="s">
        <v>169</v>
      </c>
      <c r="H4796">
        <v>4</v>
      </c>
      <c r="I4796">
        <v>463.08</v>
      </c>
      <c r="J4796">
        <v>0</v>
      </c>
      <c r="K4796">
        <v>1852.32</v>
      </c>
      <c r="L4796">
        <v>186.8</v>
      </c>
      <c r="M4796">
        <f t="shared" si="224"/>
        <v>1852.32</v>
      </c>
      <c r="N4796" t="str">
        <f t="shared" si="222"/>
        <v>Q1</v>
      </c>
      <c r="O4796" s="2">
        <f t="shared" si="223"/>
        <v>10.084650600328239</v>
      </c>
      <c r="P4796" t="str">
        <f>VLOOKUP(retail_sales_2023!C4796,customers!A:J,5,)</f>
        <v>Amritsar</v>
      </c>
      <c r="Q4796" t="str">
        <f>VLOOKUP(C4796,customers!A:J,10,0)</f>
        <v>Premium</v>
      </c>
    </row>
    <row r="4797" spans="1:17" x14ac:dyDescent="0.3">
      <c r="A4797" t="s">
        <v>5888</v>
      </c>
      <c r="B4797" s="1">
        <v>44941</v>
      </c>
      <c r="C4797" t="s">
        <v>1671</v>
      </c>
      <c r="D4797" t="s">
        <v>1672</v>
      </c>
      <c r="E4797" t="s">
        <v>15</v>
      </c>
      <c r="F4797" t="s">
        <v>16</v>
      </c>
      <c r="G4797" t="s">
        <v>319</v>
      </c>
      <c r="H4797">
        <v>4</v>
      </c>
      <c r="I4797">
        <v>391.45</v>
      </c>
      <c r="J4797">
        <v>0</v>
      </c>
      <c r="K4797">
        <v>1565.8</v>
      </c>
      <c r="L4797">
        <v>558.19000000000005</v>
      </c>
      <c r="M4797">
        <f t="shared" si="224"/>
        <v>1565.8</v>
      </c>
      <c r="N4797" t="str">
        <f t="shared" si="222"/>
        <v>Q1</v>
      </c>
      <c r="O4797" s="2">
        <f t="shared" si="223"/>
        <v>35.648869587431349</v>
      </c>
      <c r="P4797" t="str">
        <f>VLOOKUP(retail_sales_2023!C4797,customers!A:J,5,)</f>
        <v>Hyderabad</v>
      </c>
      <c r="Q4797" t="str">
        <f>VLOOKUP(C4797,customers!A:J,10,0)</f>
        <v>Occasional</v>
      </c>
    </row>
    <row r="4798" spans="1:17" x14ac:dyDescent="0.3">
      <c r="A4798" t="s">
        <v>5889</v>
      </c>
      <c r="B4798" s="1">
        <v>45140</v>
      </c>
      <c r="C4798" t="s">
        <v>2375</v>
      </c>
      <c r="D4798" t="s">
        <v>2376</v>
      </c>
      <c r="E4798" t="s">
        <v>27</v>
      </c>
      <c r="F4798" t="s">
        <v>52</v>
      </c>
      <c r="G4798" t="s">
        <v>169</v>
      </c>
      <c r="H4798">
        <v>5</v>
      </c>
      <c r="I4798">
        <v>465.09</v>
      </c>
      <c r="J4798">
        <v>0.1</v>
      </c>
      <c r="K4798">
        <v>2092.9</v>
      </c>
      <c r="L4798">
        <v>143.84</v>
      </c>
      <c r="M4798">
        <f t="shared" si="224"/>
        <v>2092.9049999999997</v>
      </c>
      <c r="N4798" t="str">
        <f t="shared" si="222"/>
        <v>Q3</v>
      </c>
      <c r="O4798" s="2">
        <f t="shared" si="223"/>
        <v>6.8727602847723253</v>
      </c>
      <c r="P4798" t="str">
        <f>VLOOKUP(retail_sales_2023!C4798,customers!A:J,5,)</f>
        <v>Lucknow</v>
      </c>
      <c r="Q4798" t="str">
        <f>VLOOKUP(C4798,customers!A:J,10,0)</f>
        <v>Regular</v>
      </c>
    </row>
    <row r="4799" spans="1:17" x14ac:dyDescent="0.3">
      <c r="A4799" t="s">
        <v>5890</v>
      </c>
      <c r="B4799" s="1">
        <v>45041</v>
      </c>
      <c r="C4799" t="s">
        <v>1974</v>
      </c>
      <c r="D4799" t="s">
        <v>1975</v>
      </c>
      <c r="E4799" t="s">
        <v>15</v>
      </c>
      <c r="F4799" t="s">
        <v>28</v>
      </c>
      <c r="G4799" t="s">
        <v>29</v>
      </c>
      <c r="H4799">
        <v>2</v>
      </c>
      <c r="I4799">
        <v>1634.17</v>
      </c>
      <c r="J4799">
        <v>0.3</v>
      </c>
      <c r="K4799">
        <v>2287.84</v>
      </c>
      <c r="L4799">
        <v>386.05</v>
      </c>
      <c r="M4799">
        <f t="shared" si="224"/>
        <v>2287.8379999999997</v>
      </c>
      <c r="N4799" t="str">
        <f t="shared" si="222"/>
        <v>Q2</v>
      </c>
      <c r="O4799" s="2">
        <f t="shared" si="223"/>
        <v>16.873994684943003</v>
      </c>
      <c r="P4799" t="str">
        <f>VLOOKUP(retail_sales_2023!C4799,customers!A:J,5,)</f>
        <v>Kochi</v>
      </c>
      <c r="Q4799" t="str">
        <f>VLOOKUP(C4799,customers!A:J,10,0)</f>
        <v>Premium</v>
      </c>
    </row>
    <row r="4800" spans="1:17" x14ac:dyDescent="0.3">
      <c r="A4800" t="s">
        <v>5891</v>
      </c>
      <c r="B4800" s="1">
        <v>45012</v>
      </c>
      <c r="C4800" t="s">
        <v>832</v>
      </c>
      <c r="D4800" t="s">
        <v>833</v>
      </c>
      <c r="E4800" t="s">
        <v>33</v>
      </c>
      <c r="F4800" t="s">
        <v>28</v>
      </c>
      <c r="G4800" t="s">
        <v>57</v>
      </c>
      <c r="H4800">
        <v>4</v>
      </c>
      <c r="I4800">
        <v>2476.2800000000002</v>
      </c>
      <c r="J4800">
        <v>0.3</v>
      </c>
      <c r="K4800">
        <v>6933.58</v>
      </c>
      <c r="L4800">
        <v>1229.97</v>
      </c>
      <c r="M4800">
        <f t="shared" si="224"/>
        <v>6933.5839999999998</v>
      </c>
      <c r="N4800" t="str">
        <f t="shared" si="222"/>
        <v>Q1</v>
      </c>
      <c r="O4800" s="2">
        <f t="shared" si="223"/>
        <v>17.739320812624936</v>
      </c>
      <c r="P4800" t="str">
        <f>VLOOKUP(retail_sales_2023!C4800,customers!A:J,5,)</f>
        <v>Surat</v>
      </c>
      <c r="Q4800" t="str">
        <f>VLOOKUP(C4800,customers!A:J,10,0)</f>
        <v>Premium</v>
      </c>
    </row>
    <row r="4801" spans="1:17" x14ac:dyDescent="0.3">
      <c r="A4801" t="s">
        <v>5892</v>
      </c>
      <c r="B4801" s="1">
        <v>45134</v>
      </c>
      <c r="C4801" t="s">
        <v>2025</v>
      </c>
      <c r="D4801" t="s">
        <v>2026</v>
      </c>
      <c r="E4801" t="s">
        <v>33</v>
      </c>
      <c r="F4801" t="s">
        <v>43</v>
      </c>
      <c r="G4801" t="s">
        <v>121</v>
      </c>
      <c r="H4801">
        <v>2</v>
      </c>
      <c r="I4801">
        <v>26595.61</v>
      </c>
      <c r="J4801">
        <v>0.15</v>
      </c>
      <c r="K4801">
        <v>45212.54</v>
      </c>
      <c r="L4801">
        <v>-1697.44</v>
      </c>
      <c r="M4801">
        <f t="shared" si="224"/>
        <v>45212.536999999997</v>
      </c>
      <c r="N4801" t="str">
        <f t="shared" si="222"/>
        <v>Q3</v>
      </c>
      <c r="O4801" s="2">
        <f t="shared" si="223"/>
        <v>-3.7543566453023876</v>
      </c>
      <c r="P4801" t="str">
        <f>VLOOKUP(retail_sales_2023!C4801,customers!A:J,5,)</f>
        <v>Pune</v>
      </c>
      <c r="Q4801" t="str">
        <f>VLOOKUP(C4801,customers!A:J,10,0)</f>
        <v>Premium</v>
      </c>
    </row>
    <row r="4802" spans="1:17" x14ac:dyDescent="0.3">
      <c r="A4802" t="s">
        <v>5893</v>
      </c>
      <c r="B4802" s="1">
        <v>45087</v>
      </c>
      <c r="C4802" t="s">
        <v>1338</v>
      </c>
      <c r="D4802" t="s">
        <v>1339</v>
      </c>
      <c r="E4802" t="s">
        <v>27</v>
      </c>
      <c r="F4802" t="s">
        <v>43</v>
      </c>
      <c r="G4802" t="s">
        <v>121</v>
      </c>
      <c r="H4802">
        <v>4</v>
      </c>
      <c r="I4802">
        <v>38206.230000000003</v>
      </c>
      <c r="J4802">
        <v>0.25</v>
      </c>
      <c r="K4802">
        <v>114618.69</v>
      </c>
      <c r="L4802">
        <v>14359.98</v>
      </c>
      <c r="M4802">
        <f t="shared" si="224"/>
        <v>114618.69</v>
      </c>
      <c r="N4802" t="str">
        <f t="shared" si="222"/>
        <v>Q2</v>
      </c>
      <c r="O4802" s="2">
        <f t="shared" si="223"/>
        <v>12.528480302819723</v>
      </c>
      <c r="P4802" t="str">
        <f>VLOOKUP(retail_sales_2023!C4802,customers!A:J,5,)</f>
        <v>Lucknow</v>
      </c>
      <c r="Q4802" t="str">
        <f>VLOOKUP(C4802,customers!A:J,10,0)</f>
        <v>Premium</v>
      </c>
    </row>
    <row r="4803" spans="1:17" x14ac:dyDescent="0.3">
      <c r="A4803" t="s">
        <v>5894</v>
      </c>
      <c r="B4803" s="1">
        <v>45072</v>
      </c>
      <c r="C4803" t="s">
        <v>1361</v>
      </c>
      <c r="D4803" t="s">
        <v>1362</v>
      </c>
      <c r="E4803" t="s">
        <v>21</v>
      </c>
      <c r="F4803" t="s">
        <v>52</v>
      </c>
      <c r="G4803" t="s">
        <v>169</v>
      </c>
      <c r="H4803">
        <v>1</v>
      </c>
      <c r="I4803">
        <v>629.61</v>
      </c>
      <c r="J4803">
        <v>0</v>
      </c>
      <c r="K4803">
        <v>629.61</v>
      </c>
      <c r="L4803">
        <v>40.29</v>
      </c>
      <c r="M4803">
        <f t="shared" si="224"/>
        <v>629.61</v>
      </c>
      <c r="N4803" t="str">
        <f t="shared" ref="N4803:N4866" si="225">"Q"&amp;ROUNDUP(MONTH(B4803)/3,0)</f>
        <v>Q2</v>
      </c>
      <c r="O4803" s="2">
        <f t="shared" ref="O4803:O4866" si="226">(L4803/K4803)*100</f>
        <v>6.3991995044551384</v>
      </c>
      <c r="P4803" t="str">
        <f>VLOOKUP(retail_sales_2023!C4803,customers!A:J,5,)</f>
        <v>Guwahati</v>
      </c>
      <c r="Q4803" t="str">
        <f>VLOOKUP(C4803,customers!A:J,10,0)</f>
        <v>Premium</v>
      </c>
    </row>
    <row r="4804" spans="1:17" x14ac:dyDescent="0.3">
      <c r="A4804" t="s">
        <v>5895</v>
      </c>
      <c r="B4804" s="1">
        <v>45272</v>
      </c>
      <c r="C4804" t="s">
        <v>482</v>
      </c>
      <c r="D4804" t="s">
        <v>483</v>
      </c>
      <c r="E4804" t="s">
        <v>15</v>
      </c>
      <c r="F4804" t="s">
        <v>38</v>
      </c>
      <c r="G4804" t="s">
        <v>77</v>
      </c>
      <c r="H4804">
        <v>5</v>
      </c>
      <c r="I4804">
        <v>1601.88</v>
      </c>
      <c r="J4804">
        <v>0</v>
      </c>
      <c r="K4804">
        <v>8009.4</v>
      </c>
      <c r="L4804">
        <v>-446.28</v>
      </c>
      <c r="M4804">
        <f t="shared" si="224"/>
        <v>8009.4000000000005</v>
      </c>
      <c r="N4804" t="str">
        <f t="shared" si="225"/>
        <v>Q4</v>
      </c>
      <c r="O4804" s="2">
        <f t="shared" si="226"/>
        <v>-5.5719529552775491</v>
      </c>
      <c r="P4804" t="str">
        <f>VLOOKUP(retail_sales_2023!C4804,customers!A:J,5,)</f>
        <v>Bengaluru</v>
      </c>
      <c r="Q4804" t="str">
        <f>VLOOKUP(C4804,customers!A:J,10,0)</f>
        <v>Premium</v>
      </c>
    </row>
    <row r="4805" spans="1:17" x14ac:dyDescent="0.3">
      <c r="A4805" t="s">
        <v>5896</v>
      </c>
      <c r="B4805" s="1">
        <v>45046</v>
      </c>
      <c r="C4805" t="s">
        <v>50</v>
      </c>
      <c r="D4805" t="s">
        <v>51</v>
      </c>
      <c r="E4805" t="s">
        <v>21</v>
      </c>
      <c r="F4805" t="s">
        <v>22</v>
      </c>
      <c r="G4805" t="s">
        <v>423</v>
      </c>
      <c r="H4805">
        <v>3</v>
      </c>
      <c r="I4805">
        <v>43041.18</v>
      </c>
      <c r="J4805">
        <v>0.05</v>
      </c>
      <c r="K4805">
        <v>122667.36</v>
      </c>
      <c r="L4805">
        <v>27582.91</v>
      </c>
      <c r="M4805">
        <f t="shared" ref="M4805:M4868" si="227">H4805*I4805*(1-J4805)</f>
        <v>122667.363</v>
      </c>
      <c r="N4805" t="str">
        <f t="shared" si="225"/>
        <v>Q2</v>
      </c>
      <c r="O4805" s="2">
        <f t="shared" si="226"/>
        <v>22.485940840334383</v>
      </c>
      <c r="P4805" t="str">
        <f>VLOOKUP(retail_sales_2023!C4805,customers!A:J,5,)</f>
        <v>Patna</v>
      </c>
      <c r="Q4805" t="str">
        <f>VLOOKUP(C4805,customers!A:J,10,0)</f>
        <v>Premium</v>
      </c>
    </row>
    <row r="4806" spans="1:17" x14ac:dyDescent="0.3">
      <c r="A4806" t="s">
        <v>5897</v>
      </c>
      <c r="B4806" s="1">
        <v>45073</v>
      </c>
      <c r="C4806" t="s">
        <v>1389</v>
      </c>
      <c r="D4806" t="s">
        <v>1390</v>
      </c>
      <c r="E4806" t="s">
        <v>15</v>
      </c>
      <c r="F4806" t="s">
        <v>28</v>
      </c>
      <c r="G4806" t="s">
        <v>280</v>
      </c>
      <c r="H4806">
        <v>4</v>
      </c>
      <c r="I4806">
        <v>7105.75</v>
      </c>
      <c r="J4806">
        <v>0.1</v>
      </c>
      <c r="K4806">
        <v>25580.7</v>
      </c>
      <c r="L4806">
        <v>5362.49</v>
      </c>
      <c r="M4806">
        <f t="shared" si="227"/>
        <v>25580.7</v>
      </c>
      <c r="N4806" t="str">
        <f t="shared" si="225"/>
        <v>Q2</v>
      </c>
      <c r="O4806" s="2">
        <f t="shared" si="226"/>
        <v>20.963030722380545</v>
      </c>
      <c r="P4806" t="str">
        <f>VLOOKUP(retail_sales_2023!C4806,customers!A:J,5,)</f>
        <v>Bengaluru</v>
      </c>
      <c r="Q4806" t="str">
        <f>VLOOKUP(C4806,customers!A:J,10,0)</f>
        <v>Occasional</v>
      </c>
    </row>
    <row r="4807" spans="1:17" x14ac:dyDescent="0.3">
      <c r="A4807" t="s">
        <v>5898</v>
      </c>
      <c r="B4807" s="1">
        <v>44965</v>
      </c>
      <c r="C4807" t="s">
        <v>580</v>
      </c>
      <c r="D4807" t="s">
        <v>581</v>
      </c>
      <c r="E4807" t="s">
        <v>21</v>
      </c>
      <c r="F4807" t="s">
        <v>81</v>
      </c>
      <c r="G4807" t="s">
        <v>150</v>
      </c>
      <c r="H4807">
        <v>3</v>
      </c>
      <c r="I4807">
        <v>3184.44</v>
      </c>
      <c r="J4807">
        <v>0.1</v>
      </c>
      <c r="K4807">
        <v>8597.99</v>
      </c>
      <c r="L4807">
        <v>2571.46</v>
      </c>
      <c r="M4807">
        <f t="shared" si="227"/>
        <v>8597.9879999999994</v>
      </c>
      <c r="N4807" t="str">
        <f t="shared" si="225"/>
        <v>Q1</v>
      </c>
      <c r="O4807" s="2">
        <f t="shared" si="226"/>
        <v>29.907687727015269</v>
      </c>
      <c r="P4807" t="str">
        <f>VLOOKUP(retail_sales_2023!C4807,customers!A:J,5,)</f>
        <v>Patna</v>
      </c>
      <c r="Q4807" t="str">
        <f>VLOOKUP(C4807,customers!A:J,10,0)</f>
        <v>Regular</v>
      </c>
    </row>
    <row r="4808" spans="1:17" x14ac:dyDescent="0.3">
      <c r="A4808" t="s">
        <v>5899</v>
      </c>
      <c r="B4808" s="1">
        <v>45122</v>
      </c>
      <c r="C4808" t="s">
        <v>75</v>
      </c>
      <c r="D4808" t="s">
        <v>76</v>
      </c>
      <c r="E4808" t="s">
        <v>21</v>
      </c>
      <c r="F4808" t="s">
        <v>43</v>
      </c>
      <c r="G4808" t="s">
        <v>178</v>
      </c>
      <c r="H4808">
        <v>4</v>
      </c>
      <c r="I4808">
        <v>74025.86</v>
      </c>
      <c r="J4808">
        <v>0.1</v>
      </c>
      <c r="K4808">
        <v>266493.09999999998</v>
      </c>
      <c r="L4808">
        <v>39744.550000000003</v>
      </c>
      <c r="M4808">
        <f t="shared" si="227"/>
        <v>266493.09600000002</v>
      </c>
      <c r="N4808" t="str">
        <f t="shared" si="225"/>
        <v>Q3</v>
      </c>
      <c r="O4808" s="2">
        <f t="shared" si="226"/>
        <v>14.913913343347355</v>
      </c>
      <c r="P4808" t="str">
        <f>VLOOKUP(retail_sales_2023!C4808,customers!A:J,5,)</f>
        <v>Patna</v>
      </c>
      <c r="Q4808" t="str">
        <f>VLOOKUP(C4808,customers!A:J,10,0)</f>
        <v>Regular</v>
      </c>
    </row>
    <row r="4809" spans="1:17" x14ac:dyDescent="0.3">
      <c r="A4809" t="s">
        <v>5900</v>
      </c>
      <c r="B4809" s="1">
        <v>45278</v>
      </c>
      <c r="C4809" t="s">
        <v>745</v>
      </c>
      <c r="D4809" t="s">
        <v>746</v>
      </c>
      <c r="E4809" t="s">
        <v>33</v>
      </c>
      <c r="F4809" t="s">
        <v>43</v>
      </c>
      <c r="G4809" t="s">
        <v>178</v>
      </c>
      <c r="H4809">
        <v>4</v>
      </c>
      <c r="I4809">
        <v>75063.09</v>
      </c>
      <c r="J4809">
        <v>0</v>
      </c>
      <c r="K4809">
        <v>300252.36</v>
      </c>
      <c r="L4809">
        <v>27699.71</v>
      </c>
      <c r="M4809">
        <f t="shared" si="227"/>
        <v>300252.36</v>
      </c>
      <c r="N4809" t="str">
        <f t="shared" si="225"/>
        <v>Q4</v>
      </c>
      <c r="O4809" s="2">
        <f t="shared" si="226"/>
        <v>9.2254761960905149</v>
      </c>
      <c r="P4809" t="str">
        <f>VLOOKUP(retail_sales_2023!C4809,customers!A:J,5,)</f>
        <v>Ahmedabad</v>
      </c>
      <c r="Q4809" t="str">
        <f>VLOOKUP(C4809,customers!A:J,10,0)</f>
        <v>Regular</v>
      </c>
    </row>
    <row r="4810" spans="1:17" x14ac:dyDescent="0.3">
      <c r="A4810" t="s">
        <v>5901</v>
      </c>
      <c r="B4810" s="1">
        <v>45114</v>
      </c>
      <c r="C4810" t="s">
        <v>1460</v>
      </c>
      <c r="D4810" t="s">
        <v>1461</v>
      </c>
      <c r="E4810" t="s">
        <v>33</v>
      </c>
      <c r="F4810" t="s">
        <v>43</v>
      </c>
      <c r="G4810" t="s">
        <v>128</v>
      </c>
      <c r="H4810">
        <v>1</v>
      </c>
      <c r="I4810">
        <v>37158.14</v>
      </c>
      <c r="J4810">
        <v>0</v>
      </c>
      <c r="K4810">
        <v>37158.14</v>
      </c>
      <c r="L4810">
        <v>4426.28</v>
      </c>
      <c r="M4810">
        <f t="shared" si="227"/>
        <v>37158.14</v>
      </c>
      <c r="N4810" t="str">
        <f t="shared" si="225"/>
        <v>Q3</v>
      </c>
      <c r="O4810" s="2">
        <f t="shared" si="226"/>
        <v>11.912006359844707</v>
      </c>
      <c r="P4810" t="str">
        <f>VLOOKUP(retail_sales_2023!C4810,customers!A:J,5,)</f>
        <v>Pune</v>
      </c>
      <c r="Q4810" t="str">
        <f>VLOOKUP(C4810,customers!A:J,10,0)</f>
        <v>Premium</v>
      </c>
    </row>
    <row r="4811" spans="1:17" x14ac:dyDescent="0.3">
      <c r="A4811" t="s">
        <v>5902</v>
      </c>
      <c r="B4811" s="1">
        <v>45225</v>
      </c>
      <c r="C4811" t="s">
        <v>375</v>
      </c>
      <c r="D4811" t="s">
        <v>376</v>
      </c>
      <c r="E4811" t="s">
        <v>21</v>
      </c>
      <c r="F4811" t="s">
        <v>38</v>
      </c>
      <c r="G4811" t="s">
        <v>141</v>
      </c>
      <c r="H4811">
        <v>5</v>
      </c>
      <c r="I4811">
        <v>1329.66</v>
      </c>
      <c r="J4811">
        <v>0.15</v>
      </c>
      <c r="K4811">
        <v>5651.06</v>
      </c>
      <c r="L4811">
        <v>1269.6600000000001</v>
      </c>
      <c r="M4811">
        <f t="shared" si="227"/>
        <v>5651.0550000000003</v>
      </c>
      <c r="N4811" t="str">
        <f t="shared" si="225"/>
        <v>Q4</v>
      </c>
      <c r="O4811" s="2">
        <f t="shared" si="226"/>
        <v>22.46764323861364</v>
      </c>
      <c r="P4811" t="str">
        <f>VLOOKUP(retail_sales_2023!C4811,customers!A:J,5,)</f>
        <v>Ranchi</v>
      </c>
      <c r="Q4811" t="str">
        <f>VLOOKUP(C4811,customers!A:J,10,0)</f>
        <v>Occasional</v>
      </c>
    </row>
    <row r="4812" spans="1:17" x14ac:dyDescent="0.3">
      <c r="A4812" t="s">
        <v>5903</v>
      </c>
      <c r="B4812" s="1">
        <v>45086</v>
      </c>
      <c r="C4812" t="s">
        <v>748</v>
      </c>
      <c r="D4812" t="s">
        <v>749</v>
      </c>
      <c r="E4812" t="s">
        <v>33</v>
      </c>
      <c r="F4812" t="s">
        <v>81</v>
      </c>
      <c r="G4812" t="s">
        <v>82</v>
      </c>
      <c r="H4812">
        <v>4</v>
      </c>
      <c r="I4812">
        <v>4447.3100000000004</v>
      </c>
      <c r="J4812">
        <v>0.2</v>
      </c>
      <c r="K4812">
        <v>14231.39</v>
      </c>
      <c r="L4812">
        <v>3845.51</v>
      </c>
      <c r="M4812">
        <f t="shared" si="227"/>
        <v>14231.392000000002</v>
      </c>
      <c r="N4812" t="str">
        <f t="shared" si="225"/>
        <v>Q2</v>
      </c>
      <c r="O4812" s="2">
        <f t="shared" si="226"/>
        <v>27.021323988731954</v>
      </c>
      <c r="P4812" t="str">
        <f>VLOOKUP(retail_sales_2023!C4812,customers!A:J,5,)</f>
        <v>Surat</v>
      </c>
      <c r="Q4812" t="str">
        <f>VLOOKUP(C4812,customers!A:J,10,0)</f>
        <v>Premium</v>
      </c>
    </row>
    <row r="4813" spans="1:17" x14ac:dyDescent="0.3">
      <c r="A4813" t="s">
        <v>5904</v>
      </c>
      <c r="B4813" s="1">
        <v>45200</v>
      </c>
      <c r="C4813" t="s">
        <v>59</v>
      </c>
      <c r="D4813" t="s">
        <v>60</v>
      </c>
      <c r="E4813" t="s">
        <v>33</v>
      </c>
      <c r="F4813" t="s">
        <v>52</v>
      </c>
      <c r="G4813" t="s">
        <v>268</v>
      </c>
      <c r="H4813">
        <v>9</v>
      </c>
      <c r="I4813">
        <v>451.97</v>
      </c>
      <c r="J4813">
        <v>0.1</v>
      </c>
      <c r="K4813">
        <v>3660.96</v>
      </c>
      <c r="L4813">
        <v>228.16</v>
      </c>
      <c r="M4813">
        <f t="shared" si="227"/>
        <v>3660.9570000000003</v>
      </c>
      <c r="N4813" t="str">
        <f t="shared" si="225"/>
        <v>Q4</v>
      </c>
      <c r="O4813" s="2">
        <f t="shared" si="226"/>
        <v>6.2322450941829466</v>
      </c>
      <c r="P4813" t="str">
        <f>VLOOKUP(retail_sales_2023!C4813,customers!A:J,5,)</f>
        <v>Nagpur</v>
      </c>
      <c r="Q4813" t="str">
        <f>VLOOKUP(C4813,customers!A:J,10,0)</f>
        <v>Premium</v>
      </c>
    </row>
    <row r="4814" spans="1:17" x14ac:dyDescent="0.3">
      <c r="A4814" t="s">
        <v>5905</v>
      </c>
      <c r="B4814" s="1">
        <v>45130</v>
      </c>
      <c r="C4814" t="s">
        <v>119</v>
      </c>
      <c r="D4814" t="s">
        <v>120</v>
      </c>
      <c r="E4814" t="s">
        <v>15</v>
      </c>
      <c r="F4814" t="s">
        <v>16</v>
      </c>
      <c r="G4814" t="s">
        <v>296</v>
      </c>
      <c r="H4814">
        <v>2</v>
      </c>
      <c r="I4814">
        <v>561.53</v>
      </c>
      <c r="J4814">
        <v>0</v>
      </c>
      <c r="K4814">
        <v>1123.06</v>
      </c>
      <c r="L4814">
        <v>339.54</v>
      </c>
      <c r="M4814">
        <f t="shared" si="227"/>
        <v>1123.06</v>
      </c>
      <c r="N4814" t="str">
        <f t="shared" si="225"/>
        <v>Q3</v>
      </c>
      <c r="O4814" s="2">
        <f t="shared" si="226"/>
        <v>30.233469271454776</v>
      </c>
      <c r="P4814" t="str">
        <f>VLOOKUP(retail_sales_2023!C4814,customers!A:J,5,)</f>
        <v>Kochi</v>
      </c>
      <c r="Q4814" t="str">
        <f>VLOOKUP(C4814,customers!A:J,10,0)</f>
        <v>Premium</v>
      </c>
    </row>
    <row r="4815" spans="1:17" x14ac:dyDescent="0.3">
      <c r="A4815" t="s">
        <v>5906</v>
      </c>
      <c r="B4815" s="1">
        <v>45016</v>
      </c>
      <c r="C4815" t="s">
        <v>647</v>
      </c>
      <c r="D4815" t="s">
        <v>648</v>
      </c>
      <c r="E4815" t="s">
        <v>27</v>
      </c>
      <c r="F4815" t="s">
        <v>22</v>
      </c>
      <c r="G4815" t="s">
        <v>210</v>
      </c>
      <c r="H4815">
        <v>2</v>
      </c>
      <c r="I4815">
        <v>14193.95</v>
      </c>
      <c r="J4815">
        <v>0.05</v>
      </c>
      <c r="K4815">
        <v>26968.51</v>
      </c>
      <c r="L4815">
        <v>-3634.41</v>
      </c>
      <c r="M4815">
        <f t="shared" si="227"/>
        <v>26968.505000000001</v>
      </c>
      <c r="N4815" t="str">
        <f t="shared" si="225"/>
        <v>Q1</v>
      </c>
      <c r="O4815" s="2">
        <f t="shared" si="226"/>
        <v>-13.476495364408342</v>
      </c>
      <c r="P4815" t="str">
        <f>VLOOKUP(retail_sales_2023!C4815,customers!A:J,5,)</f>
        <v>Chandigarh</v>
      </c>
      <c r="Q4815" t="str">
        <f>VLOOKUP(C4815,customers!A:J,10,0)</f>
        <v>Regular</v>
      </c>
    </row>
    <row r="4816" spans="1:17" x14ac:dyDescent="0.3">
      <c r="A4816" t="s">
        <v>5907</v>
      </c>
      <c r="B4816" s="1">
        <v>45120</v>
      </c>
      <c r="C4816" t="s">
        <v>414</v>
      </c>
      <c r="D4816" t="s">
        <v>415</v>
      </c>
      <c r="E4816" t="s">
        <v>33</v>
      </c>
      <c r="F4816" t="s">
        <v>38</v>
      </c>
      <c r="G4816" t="s">
        <v>395</v>
      </c>
      <c r="H4816">
        <v>4</v>
      </c>
      <c r="I4816">
        <v>3207.55</v>
      </c>
      <c r="J4816">
        <v>0.25</v>
      </c>
      <c r="K4816">
        <v>9622.65</v>
      </c>
      <c r="L4816">
        <v>2947.11</v>
      </c>
      <c r="M4816">
        <f t="shared" si="227"/>
        <v>9622.6500000000015</v>
      </c>
      <c r="N4816" t="str">
        <f t="shared" si="225"/>
        <v>Q3</v>
      </c>
      <c r="O4816" s="2">
        <f t="shared" si="226"/>
        <v>30.626802388115543</v>
      </c>
      <c r="P4816" t="str">
        <f>VLOOKUP(retail_sales_2023!C4816,customers!A:J,5,)</f>
        <v>Pune</v>
      </c>
      <c r="Q4816" t="str">
        <f>VLOOKUP(C4816,customers!A:J,10,0)</f>
        <v>Premium</v>
      </c>
    </row>
    <row r="4817" spans="1:17" x14ac:dyDescent="0.3">
      <c r="A4817" t="s">
        <v>5908</v>
      </c>
      <c r="B4817" s="1">
        <v>45233</v>
      </c>
      <c r="C4817" t="s">
        <v>1352</v>
      </c>
      <c r="D4817" t="s">
        <v>1353</v>
      </c>
      <c r="E4817" t="s">
        <v>15</v>
      </c>
      <c r="F4817" t="s">
        <v>52</v>
      </c>
      <c r="G4817" t="s">
        <v>235</v>
      </c>
      <c r="H4817">
        <v>10</v>
      </c>
      <c r="I4817">
        <v>117.57</v>
      </c>
      <c r="J4817">
        <v>0.1</v>
      </c>
      <c r="K4817">
        <v>1058.1300000000001</v>
      </c>
      <c r="L4817">
        <v>89.3</v>
      </c>
      <c r="M4817">
        <f t="shared" si="227"/>
        <v>1058.1299999999999</v>
      </c>
      <c r="N4817" t="str">
        <f t="shared" si="225"/>
        <v>Q4</v>
      </c>
      <c r="O4817" s="2">
        <f t="shared" si="226"/>
        <v>8.439416706831862</v>
      </c>
      <c r="P4817" t="str">
        <f>VLOOKUP(retail_sales_2023!C4817,customers!A:J,5,)</f>
        <v>Kochi</v>
      </c>
      <c r="Q4817" t="str">
        <f>VLOOKUP(C4817,customers!A:J,10,0)</f>
        <v>Premium</v>
      </c>
    </row>
    <row r="4818" spans="1:17" x14ac:dyDescent="0.3">
      <c r="A4818" t="s">
        <v>5909</v>
      </c>
      <c r="B4818" s="1">
        <v>44941</v>
      </c>
      <c r="C4818" t="s">
        <v>1738</v>
      </c>
      <c r="D4818" t="s">
        <v>1739</v>
      </c>
      <c r="E4818" t="s">
        <v>33</v>
      </c>
      <c r="F4818" t="s">
        <v>43</v>
      </c>
      <c r="G4818" t="s">
        <v>178</v>
      </c>
      <c r="H4818">
        <v>5</v>
      </c>
      <c r="I4818">
        <v>30333.01</v>
      </c>
      <c r="J4818">
        <v>0.1</v>
      </c>
      <c r="K4818">
        <v>136498.54</v>
      </c>
      <c r="L4818">
        <v>13372.64</v>
      </c>
      <c r="M4818">
        <f t="shared" si="227"/>
        <v>136498.54499999998</v>
      </c>
      <c r="N4818" t="str">
        <f t="shared" si="225"/>
        <v>Q1</v>
      </c>
      <c r="O4818" s="2">
        <f t="shared" si="226"/>
        <v>9.7969106482750643</v>
      </c>
      <c r="P4818" t="str">
        <f>VLOOKUP(retail_sales_2023!C4818,customers!A:J,5,)</f>
        <v>Surat</v>
      </c>
      <c r="Q4818" t="str">
        <f>VLOOKUP(C4818,customers!A:J,10,0)</f>
        <v>Occasional</v>
      </c>
    </row>
    <row r="4819" spans="1:17" x14ac:dyDescent="0.3">
      <c r="A4819" t="s">
        <v>5910</v>
      </c>
      <c r="B4819" s="1">
        <v>45182</v>
      </c>
      <c r="C4819" t="s">
        <v>1758</v>
      </c>
      <c r="D4819" t="s">
        <v>1759</v>
      </c>
      <c r="E4819" t="s">
        <v>15</v>
      </c>
      <c r="F4819" t="s">
        <v>16</v>
      </c>
      <c r="G4819" t="s">
        <v>17</v>
      </c>
      <c r="H4819">
        <v>4</v>
      </c>
      <c r="I4819">
        <v>414.48</v>
      </c>
      <c r="J4819">
        <v>0.15</v>
      </c>
      <c r="K4819">
        <v>1409.23</v>
      </c>
      <c r="L4819">
        <v>398.63</v>
      </c>
      <c r="M4819">
        <f t="shared" si="227"/>
        <v>1409.232</v>
      </c>
      <c r="N4819" t="str">
        <f t="shared" si="225"/>
        <v>Q3</v>
      </c>
      <c r="O4819" s="2">
        <f t="shared" si="226"/>
        <v>28.287078759322466</v>
      </c>
      <c r="P4819" t="str">
        <f>VLOOKUP(retail_sales_2023!C4819,customers!A:J,5,)</f>
        <v>Kochi</v>
      </c>
      <c r="Q4819" t="str">
        <f>VLOOKUP(C4819,customers!A:J,10,0)</f>
        <v>Premium</v>
      </c>
    </row>
    <row r="4820" spans="1:17" x14ac:dyDescent="0.3">
      <c r="A4820" t="s">
        <v>5911</v>
      </c>
      <c r="B4820" s="1">
        <v>45231</v>
      </c>
      <c r="C4820" t="s">
        <v>1227</v>
      </c>
      <c r="D4820" t="s">
        <v>1228</v>
      </c>
      <c r="E4820" t="s">
        <v>27</v>
      </c>
      <c r="F4820" t="s">
        <v>43</v>
      </c>
      <c r="G4820" t="s">
        <v>178</v>
      </c>
      <c r="H4820">
        <v>3</v>
      </c>
      <c r="I4820">
        <v>23014.400000000001</v>
      </c>
      <c r="J4820">
        <v>0.15</v>
      </c>
      <c r="K4820">
        <v>58686.720000000001</v>
      </c>
      <c r="L4820">
        <v>6310.73</v>
      </c>
      <c r="M4820">
        <f t="shared" si="227"/>
        <v>58686.720000000008</v>
      </c>
      <c r="N4820" t="str">
        <f t="shared" si="225"/>
        <v>Q4</v>
      </c>
      <c r="O4820" s="2">
        <f t="shared" si="226"/>
        <v>10.753250479835982</v>
      </c>
      <c r="P4820" t="str">
        <f>VLOOKUP(retail_sales_2023!C4820,customers!A:J,5,)</f>
        <v>Chandigarh</v>
      </c>
      <c r="Q4820" t="str">
        <f>VLOOKUP(C4820,customers!A:J,10,0)</f>
        <v>Premium</v>
      </c>
    </row>
    <row r="4821" spans="1:17" x14ac:dyDescent="0.3">
      <c r="A4821" t="s">
        <v>5912</v>
      </c>
      <c r="B4821" s="1">
        <v>45102</v>
      </c>
      <c r="C4821" t="s">
        <v>1103</v>
      </c>
      <c r="D4821" t="s">
        <v>1104</v>
      </c>
      <c r="E4821" t="s">
        <v>33</v>
      </c>
      <c r="F4821" t="s">
        <v>43</v>
      </c>
      <c r="G4821" t="s">
        <v>121</v>
      </c>
      <c r="H4821">
        <v>1</v>
      </c>
      <c r="I4821">
        <v>58156.480000000003</v>
      </c>
      <c r="J4821">
        <v>0</v>
      </c>
      <c r="K4821">
        <v>58156.480000000003</v>
      </c>
      <c r="L4821">
        <v>-2087.75</v>
      </c>
      <c r="M4821">
        <f t="shared" si="227"/>
        <v>58156.480000000003</v>
      </c>
      <c r="N4821" t="str">
        <f t="shared" si="225"/>
        <v>Q2</v>
      </c>
      <c r="O4821" s="2">
        <f t="shared" si="226"/>
        <v>-3.5898837068543346</v>
      </c>
      <c r="P4821" t="str">
        <f>VLOOKUP(retail_sales_2023!C4821,customers!A:J,5,)</f>
        <v>Mumbai</v>
      </c>
      <c r="Q4821" t="str">
        <f>VLOOKUP(C4821,customers!A:J,10,0)</f>
        <v>Regular</v>
      </c>
    </row>
    <row r="4822" spans="1:17" x14ac:dyDescent="0.3">
      <c r="A4822" t="s">
        <v>5913</v>
      </c>
      <c r="B4822" s="1">
        <v>45137</v>
      </c>
      <c r="C4822" t="s">
        <v>989</v>
      </c>
      <c r="D4822" t="s">
        <v>990</v>
      </c>
      <c r="E4822" t="s">
        <v>27</v>
      </c>
      <c r="F4822" t="s">
        <v>38</v>
      </c>
      <c r="G4822" t="s">
        <v>141</v>
      </c>
      <c r="H4822">
        <v>3</v>
      </c>
      <c r="I4822">
        <v>263.58</v>
      </c>
      <c r="J4822">
        <v>0.1</v>
      </c>
      <c r="K4822">
        <v>711.67</v>
      </c>
      <c r="L4822">
        <v>183.02</v>
      </c>
      <c r="M4822">
        <f t="shared" si="227"/>
        <v>711.66600000000005</v>
      </c>
      <c r="N4822" t="str">
        <f t="shared" si="225"/>
        <v>Q3</v>
      </c>
      <c r="O4822" s="2">
        <f t="shared" si="226"/>
        <v>25.716975564517263</v>
      </c>
      <c r="P4822" t="str">
        <f>VLOOKUP(retail_sales_2023!C4822,customers!A:J,5,)</f>
        <v>Chandigarh</v>
      </c>
      <c r="Q4822" t="str">
        <f>VLOOKUP(C4822,customers!A:J,10,0)</f>
        <v>Premium</v>
      </c>
    </row>
    <row r="4823" spans="1:17" x14ac:dyDescent="0.3">
      <c r="A4823" t="s">
        <v>5914</v>
      </c>
      <c r="B4823" s="1">
        <v>45284</v>
      </c>
      <c r="C4823" t="s">
        <v>1830</v>
      </c>
      <c r="D4823" t="s">
        <v>1831</v>
      </c>
      <c r="E4823" t="s">
        <v>21</v>
      </c>
      <c r="F4823" t="s">
        <v>16</v>
      </c>
      <c r="G4823" t="s">
        <v>319</v>
      </c>
      <c r="H4823">
        <v>3</v>
      </c>
      <c r="I4823">
        <v>531.37</v>
      </c>
      <c r="J4823">
        <v>0.15</v>
      </c>
      <c r="K4823">
        <v>1354.99</v>
      </c>
      <c r="L4823">
        <v>490.4</v>
      </c>
      <c r="M4823">
        <f t="shared" si="227"/>
        <v>1354.9935</v>
      </c>
      <c r="N4823" t="str">
        <f t="shared" si="225"/>
        <v>Q4</v>
      </c>
      <c r="O4823" s="2">
        <f t="shared" si="226"/>
        <v>36.192149019549959</v>
      </c>
      <c r="P4823" t="str">
        <f>VLOOKUP(retail_sales_2023!C4823,customers!A:J,5,)</f>
        <v>Ranchi</v>
      </c>
      <c r="Q4823" t="str">
        <f>VLOOKUP(C4823,customers!A:J,10,0)</f>
        <v>Occasional</v>
      </c>
    </row>
    <row r="4824" spans="1:17" x14ac:dyDescent="0.3">
      <c r="A4824" t="s">
        <v>5915</v>
      </c>
      <c r="B4824" s="1">
        <v>45144</v>
      </c>
      <c r="C4824" t="s">
        <v>1557</v>
      </c>
      <c r="D4824" t="s">
        <v>1558</v>
      </c>
      <c r="E4824" t="s">
        <v>27</v>
      </c>
      <c r="F4824" t="s">
        <v>52</v>
      </c>
      <c r="G4824" t="s">
        <v>200</v>
      </c>
      <c r="H4824">
        <v>8</v>
      </c>
      <c r="I4824">
        <v>790.17</v>
      </c>
      <c r="J4824">
        <v>0.3</v>
      </c>
      <c r="K4824">
        <v>4424.95</v>
      </c>
      <c r="L4824">
        <v>286.57</v>
      </c>
      <c r="M4824">
        <f t="shared" si="227"/>
        <v>4424.9519999999993</v>
      </c>
      <c r="N4824" t="str">
        <f t="shared" si="225"/>
        <v>Q3</v>
      </c>
      <c r="O4824" s="2">
        <f t="shared" si="226"/>
        <v>6.4762313698459879</v>
      </c>
      <c r="P4824" t="str">
        <f>VLOOKUP(retail_sales_2023!C4824,customers!A:J,5,)</f>
        <v>Delhi</v>
      </c>
      <c r="Q4824" t="str">
        <f>VLOOKUP(C4824,customers!A:J,10,0)</f>
        <v>Premium</v>
      </c>
    </row>
    <row r="4825" spans="1:17" x14ac:dyDescent="0.3">
      <c r="A4825" t="s">
        <v>5916</v>
      </c>
      <c r="B4825" s="1">
        <v>45077</v>
      </c>
      <c r="C4825" t="s">
        <v>701</v>
      </c>
      <c r="D4825" t="s">
        <v>702</v>
      </c>
      <c r="E4825" t="s">
        <v>15</v>
      </c>
      <c r="F4825" t="s">
        <v>52</v>
      </c>
      <c r="G4825" t="s">
        <v>133</v>
      </c>
      <c r="H4825">
        <v>10</v>
      </c>
      <c r="I4825">
        <v>249.49</v>
      </c>
      <c r="J4825">
        <v>0.2</v>
      </c>
      <c r="K4825">
        <v>1995.92</v>
      </c>
      <c r="L4825">
        <v>194.68</v>
      </c>
      <c r="M4825">
        <f t="shared" si="227"/>
        <v>1995.92</v>
      </c>
      <c r="N4825" t="str">
        <f t="shared" si="225"/>
        <v>Q2</v>
      </c>
      <c r="O4825" s="2">
        <f t="shared" si="226"/>
        <v>9.7538979518217168</v>
      </c>
      <c r="P4825" t="str">
        <f>VLOOKUP(retail_sales_2023!C4825,customers!A:J,5,)</f>
        <v>Bengaluru</v>
      </c>
      <c r="Q4825" t="str">
        <f>VLOOKUP(C4825,customers!A:J,10,0)</f>
        <v>Premium</v>
      </c>
    </row>
    <row r="4826" spans="1:17" x14ac:dyDescent="0.3">
      <c r="A4826" t="s">
        <v>5917</v>
      </c>
      <c r="B4826" s="1">
        <v>45155</v>
      </c>
      <c r="C4826" t="s">
        <v>583</v>
      </c>
      <c r="D4826" t="s">
        <v>584</v>
      </c>
      <c r="E4826" t="s">
        <v>27</v>
      </c>
      <c r="F4826" t="s">
        <v>28</v>
      </c>
      <c r="G4826" t="s">
        <v>57</v>
      </c>
      <c r="H4826">
        <v>5</v>
      </c>
      <c r="I4826">
        <v>5776.42</v>
      </c>
      <c r="J4826">
        <v>0.2</v>
      </c>
      <c r="K4826">
        <v>23105.68</v>
      </c>
      <c r="L4826">
        <v>4415.78</v>
      </c>
      <c r="M4826">
        <f t="shared" si="227"/>
        <v>23105.68</v>
      </c>
      <c r="N4826" t="str">
        <f t="shared" si="225"/>
        <v>Q3</v>
      </c>
      <c r="O4826" s="2">
        <f t="shared" si="226"/>
        <v>19.111231524023527</v>
      </c>
      <c r="P4826" t="str">
        <f>VLOOKUP(retail_sales_2023!C4826,customers!A:J,5,)</f>
        <v>Amritsar</v>
      </c>
      <c r="Q4826" t="str">
        <f>VLOOKUP(C4826,customers!A:J,10,0)</f>
        <v>Premium</v>
      </c>
    </row>
    <row r="4827" spans="1:17" x14ac:dyDescent="0.3">
      <c r="A4827" t="s">
        <v>5918</v>
      </c>
      <c r="B4827" s="1">
        <v>44936</v>
      </c>
      <c r="C4827" t="s">
        <v>670</v>
      </c>
      <c r="D4827" t="s">
        <v>671</v>
      </c>
      <c r="E4827" t="s">
        <v>27</v>
      </c>
      <c r="F4827" t="s">
        <v>38</v>
      </c>
      <c r="G4827" t="s">
        <v>39</v>
      </c>
      <c r="H4827">
        <v>5</v>
      </c>
      <c r="I4827">
        <v>3477.25</v>
      </c>
      <c r="J4827">
        <v>0.05</v>
      </c>
      <c r="K4827">
        <v>16516.939999999999</v>
      </c>
      <c r="L4827">
        <v>5682.54</v>
      </c>
      <c r="M4827">
        <f t="shared" si="227"/>
        <v>16516.9375</v>
      </c>
      <c r="N4827" t="str">
        <f t="shared" si="225"/>
        <v>Q1</v>
      </c>
      <c r="O4827" s="2">
        <f t="shared" si="226"/>
        <v>34.404314600646366</v>
      </c>
      <c r="P4827" t="str">
        <f>VLOOKUP(retail_sales_2023!C4827,customers!A:J,5,)</f>
        <v>Amritsar</v>
      </c>
      <c r="Q4827" t="str">
        <f>VLOOKUP(C4827,customers!A:J,10,0)</f>
        <v>Premium</v>
      </c>
    </row>
    <row r="4828" spans="1:17" x14ac:dyDescent="0.3">
      <c r="A4828" t="s">
        <v>5919</v>
      </c>
      <c r="B4828" s="1">
        <v>45218</v>
      </c>
      <c r="C4828" t="s">
        <v>1707</v>
      </c>
      <c r="D4828" t="s">
        <v>1708</v>
      </c>
      <c r="E4828" t="s">
        <v>15</v>
      </c>
      <c r="F4828" t="s">
        <v>52</v>
      </c>
      <c r="G4828" t="s">
        <v>53</v>
      </c>
      <c r="H4828">
        <v>4</v>
      </c>
      <c r="I4828">
        <v>590.33000000000004</v>
      </c>
      <c r="J4828">
        <v>0.1</v>
      </c>
      <c r="K4828">
        <v>2125.19</v>
      </c>
      <c r="L4828">
        <v>150.30000000000001</v>
      </c>
      <c r="M4828">
        <f t="shared" si="227"/>
        <v>2125.1880000000001</v>
      </c>
      <c r="N4828" t="str">
        <f t="shared" si="225"/>
        <v>Q4</v>
      </c>
      <c r="O4828" s="2">
        <f t="shared" si="226"/>
        <v>7.0723088288576559</v>
      </c>
      <c r="P4828" t="str">
        <f>VLOOKUP(retail_sales_2023!C4828,customers!A:J,5,)</f>
        <v>Hyderabad</v>
      </c>
      <c r="Q4828" t="str">
        <f>VLOOKUP(C4828,customers!A:J,10,0)</f>
        <v>Regular</v>
      </c>
    </row>
    <row r="4829" spans="1:17" x14ac:dyDescent="0.3">
      <c r="A4829" t="s">
        <v>5920</v>
      </c>
      <c r="B4829" s="1">
        <v>45170</v>
      </c>
      <c r="C4829" t="s">
        <v>2422</v>
      </c>
      <c r="D4829" t="s">
        <v>2423</v>
      </c>
      <c r="E4829" t="s">
        <v>27</v>
      </c>
      <c r="F4829" t="s">
        <v>81</v>
      </c>
      <c r="G4829" t="s">
        <v>264</v>
      </c>
      <c r="H4829">
        <v>2</v>
      </c>
      <c r="I4829">
        <v>531.63</v>
      </c>
      <c r="J4829">
        <v>0.15</v>
      </c>
      <c r="K4829">
        <v>903.77</v>
      </c>
      <c r="L4829">
        <v>303.68</v>
      </c>
      <c r="M4829">
        <f t="shared" si="227"/>
        <v>903.77099999999996</v>
      </c>
      <c r="N4829" t="str">
        <f t="shared" si="225"/>
        <v>Q3</v>
      </c>
      <c r="O4829" s="2">
        <f t="shared" si="226"/>
        <v>33.601469400400546</v>
      </c>
      <c r="P4829" t="str">
        <f>VLOOKUP(retail_sales_2023!C4829,customers!A:J,5,)</f>
        <v>Amritsar</v>
      </c>
      <c r="Q4829" t="str">
        <f>VLOOKUP(C4829,customers!A:J,10,0)</f>
        <v>Occasional</v>
      </c>
    </row>
    <row r="4830" spans="1:17" x14ac:dyDescent="0.3">
      <c r="A4830" t="s">
        <v>5921</v>
      </c>
      <c r="B4830" s="1">
        <v>45126</v>
      </c>
      <c r="C4830" t="s">
        <v>1651</v>
      </c>
      <c r="D4830" t="s">
        <v>1652</v>
      </c>
      <c r="E4830" t="s">
        <v>33</v>
      </c>
      <c r="F4830" t="s">
        <v>22</v>
      </c>
      <c r="G4830" t="s">
        <v>210</v>
      </c>
      <c r="H4830">
        <v>5</v>
      </c>
      <c r="I4830">
        <v>18963.77</v>
      </c>
      <c r="J4830">
        <v>0.1</v>
      </c>
      <c r="K4830">
        <v>85336.97</v>
      </c>
      <c r="L4830">
        <v>19419.54</v>
      </c>
      <c r="M4830">
        <f t="shared" si="227"/>
        <v>85336.965000000011</v>
      </c>
      <c r="N4830" t="str">
        <f t="shared" si="225"/>
        <v>Q3</v>
      </c>
      <c r="O4830" s="2">
        <f t="shared" si="226"/>
        <v>22.756303627841486</v>
      </c>
      <c r="P4830" t="str">
        <f>VLOOKUP(retail_sales_2023!C4830,customers!A:J,5,)</f>
        <v>Surat</v>
      </c>
      <c r="Q4830" t="str">
        <f>VLOOKUP(C4830,customers!A:J,10,0)</f>
        <v>Premium</v>
      </c>
    </row>
    <row r="4831" spans="1:17" x14ac:dyDescent="0.3">
      <c r="A4831" t="s">
        <v>5922</v>
      </c>
      <c r="B4831" s="1">
        <v>45188</v>
      </c>
      <c r="C4831" t="s">
        <v>2471</v>
      </c>
      <c r="D4831" t="s">
        <v>2472</v>
      </c>
      <c r="E4831" t="s">
        <v>27</v>
      </c>
      <c r="F4831" t="s">
        <v>22</v>
      </c>
      <c r="G4831" t="s">
        <v>23</v>
      </c>
      <c r="H4831">
        <v>5</v>
      </c>
      <c r="I4831">
        <v>43533.73</v>
      </c>
      <c r="J4831">
        <v>0</v>
      </c>
      <c r="K4831">
        <v>217668.65</v>
      </c>
      <c r="L4831">
        <v>65518.68</v>
      </c>
      <c r="M4831">
        <f t="shared" si="227"/>
        <v>217668.65000000002</v>
      </c>
      <c r="N4831" t="str">
        <f t="shared" si="225"/>
        <v>Q3</v>
      </c>
      <c r="O4831" s="2">
        <f t="shared" si="226"/>
        <v>30.100191276970754</v>
      </c>
      <c r="P4831" t="str">
        <f>VLOOKUP(retail_sales_2023!C4831,customers!A:J,5,)</f>
        <v>Jaipur</v>
      </c>
      <c r="Q4831" t="str">
        <f>VLOOKUP(C4831,customers!A:J,10,0)</f>
        <v>Regular</v>
      </c>
    </row>
    <row r="4832" spans="1:17" x14ac:dyDescent="0.3">
      <c r="A4832" t="s">
        <v>5923</v>
      </c>
      <c r="B4832" s="1">
        <v>44951</v>
      </c>
      <c r="C4832" t="s">
        <v>986</v>
      </c>
      <c r="D4832" t="s">
        <v>987</v>
      </c>
      <c r="E4832" t="s">
        <v>15</v>
      </c>
      <c r="F4832" t="s">
        <v>28</v>
      </c>
      <c r="G4832" t="s">
        <v>672</v>
      </c>
      <c r="H4832">
        <v>4</v>
      </c>
      <c r="I4832">
        <v>4443.21</v>
      </c>
      <c r="J4832">
        <v>0.1</v>
      </c>
      <c r="K4832">
        <v>15995.56</v>
      </c>
      <c r="L4832">
        <v>2893.78</v>
      </c>
      <c r="M4832">
        <f t="shared" si="227"/>
        <v>15995.556</v>
      </c>
      <c r="N4832" t="str">
        <f t="shared" si="225"/>
        <v>Q1</v>
      </c>
      <c r="O4832" s="2">
        <f t="shared" si="226"/>
        <v>18.091145292818759</v>
      </c>
      <c r="P4832" t="str">
        <f>VLOOKUP(retail_sales_2023!C4832,customers!A:J,5,)</f>
        <v>Chennai</v>
      </c>
      <c r="Q4832" t="str">
        <f>VLOOKUP(C4832,customers!A:J,10,0)</f>
        <v>Occasional</v>
      </c>
    </row>
    <row r="4833" spans="1:17" x14ac:dyDescent="0.3">
      <c r="A4833" t="s">
        <v>5924</v>
      </c>
      <c r="B4833" s="1">
        <v>45158</v>
      </c>
      <c r="C4833" t="s">
        <v>604</v>
      </c>
      <c r="D4833" t="s">
        <v>605</v>
      </c>
      <c r="E4833" t="s">
        <v>27</v>
      </c>
      <c r="F4833" t="s">
        <v>38</v>
      </c>
      <c r="G4833" t="s">
        <v>48</v>
      </c>
      <c r="H4833">
        <v>3</v>
      </c>
      <c r="I4833">
        <v>3040.62</v>
      </c>
      <c r="J4833">
        <v>0</v>
      </c>
      <c r="K4833">
        <v>9121.86</v>
      </c>
      <c r="L4833">
        <v>-413.59</v>
      </c>
      <c r="M4833">
        <f t="shared" si="227"/>
        <v>9121.86</v>
      </c>
      <c r="N4833" t="str">
        <f t="shared" si="225"/>
        <v>Q3</v>
      </c>
      <c r="O4833" s="2">
        <f t="shared" si="226"/>
        <v>-4.5340533619239931</v>
      </c>
      <c r="P4833" t="str">
        <f>VLOOKUP(retail_sales_2023!C4833,customers!A:J,5,)</f>
        <v>Delhi</v>
      </c>
      <c r="Q4833" t="str">
        <f>VLOOKUP(C4833,customers!A:J,10,0)</f>
        <v>Premium</v>
      </c>
    </row>
    <row r="4834" spans="1:17" x14ac:dyDescent="0.3">
      <c r="A4834" t="s">
        <v>5925</v>
      </c>
      <c r="B4834" s="1">
        <v>45220</v>
      </c>
      <c r="C4834" t="s">
        <v>1425</v>
      </c>
      <c r="D4834" t="s">
        <v>1426</v>
      </c>
      <c r="E4834" t="s">
        <v>27</v>
      </c>
      <c r="F4834" t="s">
        <v>28</v>
      </c>
      <c r="G4834" t="s">
        <v>280</v>
      </c>
      <c r="H4834">
        <v>1</v>
      </c>
      <c r="I4834">
        <v>7432.7</v>
      </c>
      <c r="J4834">
        <v>0.2</v>
      </c>
      <c r="K4834">
        <v>5946.16</v>
      </c>
      <c r="L4834">
        <v>1459.97</v>
      </c>
      <c r="M4834">
        <f t="shared" si="227"/>
        <v>5946.16</v>
      </c>
      <c r="N4834" t="str">
        <f t="shared" si="225"/>
        <v>Q4</v>
      </c>
      <c r="O4834" s="2">
        <f t="shared" si="226"/>
        <v>24.553156995439075</v>
      </c>
      <c r="P4834" t="str">
        <f>VLOOKUP(retail_sales_2023!C4834,customers!A:J,5,)</f>
        <v>Delhi</v>
      </c>
      <c r="Q4834" t="str">
        <f>VLOOKUP(C4834,customers!A:J,10,0)</f>
        <v>Premium</v>
      </c>
    </row>
    <row r="4835" spans="1:17" x14ac:dyDescent="0.3">
      <c r="A4835" t="s">
        <v>5926</v>
      </c>
      <c r="B4835" s="1">
        <v>45024</v>
      </c>
      <c r="C4835" t="s">
        <v>1707</v>
      </c>
      <c r="D4835" t="s">
        <v>1708</v>
      </c>
      <c r="E4835" t="s">
        <v>15</v>
      </c>
      <c r="F4835" t="s">
        <v>52</v>
      </c>
      <c r="G4835" t="s">
        <v>226</v>
      </c>
      <c r="H4835">
        <v>3</v>
      </c>
      <c r="I4835">
        <v>425.08</v>
      </c>
      <c r="J4835">
        <v>0</v>
      </c>
      <c r="K4835">
        <v>1275.24</v>
      </c>
      <c r="L4835">
        <v>128.91</v>
      </c>
      <c r="M4835">
        <f t="shared" si="227"/>
        <v>1275.24</v>
      </c>
      <c r="N4835" t="str">
        <f t="shared" si="225"/>
        <v>Q2</v>
      </c>
      <c r="O4835" s="2">
        <f t="shared" si="226"/>
        <v>10.108685423920202</v>
      </c>
      <c r="P4835" t="str">
        <f>VLOOKUP(retail_sales_2023!C4835,customers!A:J,5,)</f>
        <v>Hyderabad</v>
      </c>
      <c r="Q4835" t="str">
        <f>VLOOKUP(C4835,customers!A:J,10,0)</f>
        <v>Regular</v>
      </c>
    </row>
    <row r="4836" spans="1:17" x14ac:dyDescent="0.3">
      <c r="A4836" t="s">
        <v>5927</v>
      </c>
      <c r="B4836" s="1">
        <v>45206</v>
      </c>
      <c r="C4836" t="s">
        <v>1576</v>
      </c>
      <c r="D4836" t="s">
        <v>1577</v>
      </c>
      <c r="E4836" t="s">
        <v>33</v>
      </c>
      <c r="F4836" t="s">
        <v>81</v>
      </c>
      <c r="G4836" t="s">
        <v>333</v>
      </c>
      <c r="H4836">
        <v>5</v>
      </c>
      <c r="I4836">
        <v>2768.04</v>
      </c>
      <c r="J4836">
        <v>0</v>
      </c>
      <c r="K4836">
        <v>13840.2</v>
      </c>
      <c r="L4836">
        <v>3409.5</v>
      </c>
      <c r="M4836">
        <f t="shared" si="227"/>
        <v>13840.2</v>
      </c>
      <c r="N4836" t="str">
        <f t="shared" si="225"/>
        <v>Q4</v>
      </c>
      <c r="O4836" s="2">
        <f t="shared" si="226"/>
        <v>24.634759613300382</v>
      </c>
      <c r="P4836" t="str">
        <f>VLOOKUP(retail_sales_2023!C4836,customers!A:J,5,)</f>
        <v>Pune</v>
      </c>
      <c r="Q4836" t="str">
        <f>VLOOKUP(C4836,customers!A:J,10,0)</f>
        <v>Regular</v>
      </c>
    </row>
    <row r="4837" spans="1:17" x14ac:dyDescent="0.3">
      <c r="A4837" t="s">
        <v>5928</v>
      </c>
      <c r="B4837" s="1">
        <v>44934</v>
      </c>
      <c r="C4837" t="s">
        <v>1285</v>
      </c>
      <c r="D4837" t="s">
        <v>1286</v>
      </c>
      <c r="E4837" t="s">
        <v>27</v>
      </c>
      <c r="F4837" t="s">
        <v>38</v>
      </c>
      <c r="G4837" t="s">
        <v>90</v>
      </c>
      <c r="H4837">
        <v>1</v>
      </c>
      <c r="I4837">
        <v>2209.9699999999998</v>
      </c>
      <c r="J4837">
        <v>0.2</v>
      </c>
      <c r="K4837">
        <v>1767.98</v>
      </c>
      <c r="L4837">
        <v>425.18</v>
      </c>
      <c r="M4837">
        <f t="shared" si="227"/>
        <v>1767.9759999999999</v>
      </c>
      <c r="N4837" t="str">
        <f t="shared" si="225"/>
        <v>Q1</v>
      </c>
      <c r="O4837" s="2">
        <f t="shared" si="226"/>
        <v>24.048914580481682</v>
      </c>
      <c r="P4837" t="str">
        <f>VLOOKUP(retail_sales_2023!C4837,customers!A:J,5,)</f>
        <v>Chandigarh</v>
      </c>
      <c r="Q4837" t="str">
        <f>VLOOKUP(C4837,customers!A:J,10,0)</f>
        <v>Occasional</v>
      </c>
    </row>
    <row r="4838" spans="1:17" x14ac:dyDescent="0.3">
      <c r="A4838" t="s">
        <v>5929</v>
      </c>
      <c r="B4838" s="1">
        <v>45174</v>
      </c>
      <c r="C4838" t="s">
        <v>816</v>
      </c>
      <c r="D4838" t="s">
        <v>817</v>
      </c>
      <c r="E4838" t="s">
        <v>33</v>
      </c>
      <c r="F4838" t="s">
        <v>43</v>
      </c>
      <c r="G4838" t="s">
        <v>243</v>
      </c>
      <c r="H4838">
        <v>4</v>
      </c>
      <c r="I4838">
        <v>2096.85</v>
      </c>
      <c r="J4838">
        <v>0.1</v>
      </c>
      <c r="K4838">
        <v>7548.66</v>
      </c>
      <c r="L4838">
        <v>942.08</v>
      </c>
      <c r="M4838">
        <f t="shared" si="227"/>
        <v>7548.66</v>
      </c>
      <c r="N4838" t="str">
        <f t="shared" si="225"/>
        <v>Q3</v>
      </c>
      <c r="O4838" s="2">
        <f t="shared" si="226"/>
        <v>12.480095805083288</v>
      </c>
      <c r="P4838" t="str">
        <f>VLOOKUP(retail_sales_2023!C4838,customers!A:J,5,)</f>
        <v>Mumbai</v>
      </c>
      <c r="Q4838" t="str">
        <f>VLOOKUP(C4838,customers!A:J,10,0)</f>
        <v>Premium</v>
      </c>
    </row>
    <row r="4839" spans="1:17" x14ac:dyDescent="0.3">
      <c r="A4839" t="s">
        <v>5930</v>
      </c>
      <c r="B4839" s="1">
        <v>45194</v>
      </c>
      <c r="C4839" t="s">
        <v>1013</v>
      </c>
      <c r="D4839" t="s">
        <v>1014</v>
      </c>
      <c r="E4839" t="s">
        <v>15</v>
      </c>
      <c r="F4839" t="s">
        <v>16</v>
      </c>
      <c r="G4839" t="s">
        <v>898</v>
      </c>
      <c r="H4839">
        <v>5</v>
      </c>
      <c r="I4839">
        <v>978.26</v>
      </c>
      <c r="J4839">
        <v>0.1</v>
      </c>
      <c r="K4839">
        <v>4402.17</v>
      </c>
      <c r="L4839">
        <v>1992.54</v>
      </c>
      <c r="M4839">
        <f t="shared" si="227"/>
        <v>4402.17</v>
      </c>
      <c r="N4839" t="str">
        <f t="shared" si="225"/>
        <v>Q3</v>
      </c>
      <c r="O4839" s="2">
        <f t="shared" si="226"/>
        <v>45.262677270527938</v>
      </c>
      <c r="P4839" t="str">
        <f>VLOOKUP(retail_sales_2023!C4839,customers!A:J,5,)</f>
        <v>Bengaluru</v>
      </c>
      <c r="Q4839" t="str">
        <f>VLOOKUP(C4839,customers!A:J,10,0)</f>
        <v>Premium</v>
      </c>
    </row>
    <row r="4840" spans="1:17" x14ac:dyDescent="0.3">
      <c r="A4840" t="s">
        <v>5931</v>
      </c>
      <c r="B4840" s="1">
        <v>45083</v>
      </c>
      <c r="C4840" t="s">
        <v>31</v>
      </c>
      <c r="D4840" t="s">
        <v>32</v>
      </c>
      <c r="E4840" t="s">
        <v>33</v>
      </c>
      <c r="F4840" t="s">
        <v>81</v>
      </c>
      <c r="G4840" t="s">
        <v>264</v>
      </c>
      <c r="H4840">
        <v>5</v>
      </c>
      <c r="I4840">
        <v>4878.79</v>
      </c>
      <c r="J4840">
        <v>0.2</v>
      </c>
      <c r="K4840">
        <v>19515.16</v>
      </c>
      <c r="L4840">
        <v>4386.57</v>
      </c>
      <c r="M4840">
        <f t="shared" si="227"/>
        <v>19515.16</v>
      </c>
      <c r="N4840" t="str">
        <f t="shared" si="225"/>
        <v>Q2</v>
      </c>
      <c r="O4840" s="2">
        <f t="shared" si="226"/>
        <v>22.477755755013025</v>
      </c>
      <c r="P4840" t="str">
        <f>VLOOKUP(retail_sales_2023!C4840,customers!A:J,5,)</f>
        <v>Ahmedabad</v>
      </c>
      <c r="Q4840" t="str">
        <f>VLOOKUP(C4840,customers!A:J,10,0)</f>
        <v>Premium</v>
      </c>
    </row>
    <row r="4841" spans="1:17" x14ac:dyDescent="0.3">
      <c r="A4841" t="s">
        <v>5932</v>
      </c>
      <c r="B4841" s="1">
        <v>45244</v>
      </c>
      <c r="C4841" t="s">
        <v>1109</v>
      </c>
      <c r="D4841" t="s">
        <v>1110</v>
      </c>
      <c r="E4841" t="s">
        <v>15</v>
      </c>
      <c r="F4841" t="s">
        <v>43</v>
      </c>
      <c r="G4841" t="s">
        <v>282</v>
      </c>
      <c r="H4841">
        <v>5</v>
      </c>
      <c r="I4841">
        <v>11331.38</v>
      </c>
      <c r="J4841">
        <v>0.15</v>
      </c>
      <c r="K4841">
        <v>48158.36</v>
      </c>
      <c r="L4841">
        <v>6166.73</v>
      </c>
      <c r="M4841">
        <f t="shared" si="227"/>
        <v>48158.364999999991</v>
      </c>
      <c r="N4841" t="str">
        <f t="shared" si="225"/>
        <v>Q4</v>
      </c>
      <c r="O4841" s="2">
        <f t="shared" si="226"/>
        <v>12.805107981251851</v>
      </c>
      <c r="P4841" t="str">
        <f>VLOOKUP(retail_sales_2023!C4841,customers!A:J,5,)</f>
        <v>Bengaluru</v>
      </c>
      <c r="Q4841" t="str">
        <f>VLOOKUP(C4841,customers!A:J,10,0)</f>
        <v>Premium</v>
      </c>
    </row>
    <row r="4842" spans="1:17" x14ac:dyDescent="0.3">
      <c r="A4842" t="s">
        <v>5933</v>
      </c>
      <c r="B4842" s="1">
        <v>44988</v>
      </c>
      <c r="C4842" t="s">
        <v>986</v>
      </c>
      <c r="D4842" t="s">
        <v>987</v>
      </c>
      <c r="E4842" t="s">
        <v>15</v>
      </c>
      <c r="F4842" t="s">
        <v>43</v>
      </c>
      <c r="G4842" t="s">
        <v>110</v>
      </c>
      <c r="H4842">
        <v>5</v>
      </c>
      <c r="I4842">
        <v>31631.93</v>
      </c>
      <c r="J4842">
        <v>0</v>
      </c>
      <c r="K4842">
        <v>158159.65</v>
      </c>
      <c r="L4842">
        <v>16261.97</v>
      </c>
      <c r="M4842">
        <f t="shared" si="227"/>
        <v>158159.65</v>
      </c>
      <c r="N4842" t="str">
        <f t="shared" si="225"/>
        <v>Q1</v>
      </c>
      <c r="O4842" s="2">
        <f t="shared" si="226"/>
        <v>10.281996703963369</v>
      </c>
      <c r="P4842" t="str">
        <f>VLOOKUP(retail_sales_2023!C4842,customers!A:J,5,)</f>
        <v>Chennai</v>
      </c>
      <c r="Q4842" t="str">
        <f>VLOOKUP(C4842,customers!A:J,10,0)</f>
        <v>Occasional</v>
      </c>
    </row>
    <row r="4843" spans="1:17" x14ac:dyDescent="0.3">
      <c r="A4843" t="s">
        <v>5934</v>
      </c>
      <c r="B4843" s="1">
        <v>45027</v>
      </c>
      <c r="C4843" t="s">
        <v>853</v>
      </c>
      <c r="D4843" t="s">
        <v>854</v>
      </c>
      <c r="E4843" t="s">
        <v>27</v>
      </c>
      <c r="F4843" t="s">
        <v>22</v>
      </c>
      <c r="G4843" t="s">
        <v>423</v>
      </c>
      <c r="H4843">
        <v>2</v>
      </c>
      <c r="I4843">
        <v>11087.25</v>
      </c>
      <c r="J4843">
        <v>0</v>
      </c>
      <c r="K4843">
        <v>22174.5</v>
      </c>
      <c r="L4843">
        <v>4851.76</v>
      </c>
      <c r="M4843">
        <f t="shared" si="227"/>
        <v>22174.5</v>
      </c>
      <c r="N4843" t="str">
        <f t="shared" si="225"/>
        <v>Q2</v>
      </c>
      <c r="O4843" s="2">
        <f t="shared" si="226"/>
        <v>21.879907100498322</v>
      </c>
      <c r="P4843" t="str">
        <f>VLOOKUP(retail_sales_2023!C4843,customers!A:J,5,)</f>
        <v>Chandigarh</v>
      </c>
      <c r="Q4843" t="str">
        <f>VLOOKUP(C4843,customers!A:J,10,0)</f>
        <v>Premium</v>
      </c>
    </row>
    <row r="4844" spans="1:17" x14ac:dyDescent="0.3">
      <c r="A4844" t="s">
        <v>5935</v>
      </c>
      <c r="B4844" s="1">
        <v>45077</v>
      </c>
      <c r="C4844" t="s">
        <v>797</v>
      </c>
      <c r="D4844" t="s">
        <v>798</v>
      </c>
      <c r="E4844" t="s">
        <v>15</v>
      </c>
      <c r="F4844" t="s">
        <v>52</v>
      </c>
      <c r="G4844" t="s">
        <v>235</v>
      </c>
      <c r="H4844">
        <v>6</v>
      </c>
      <c r="I4844">
        <v>174.71</v>
      </c>
      <c r="J4844">
        <v>0</v>
      </c>
      <c r="K4844">
        <v>1048.26</v>
      </c>
      <c r="L4844">
        <v>69.86</v>
      </c>
      <c r="M4844">
        <f t="shared" si="227"/>
        <v>1048.26</v>
      </c>
      <c r="N4844" t="str">
        <f t="shared" si="225"/>
        <v>Q2</v>
      </c>
      <c r="O4844" s="2">
        <f t="shared" si="226"/>
        <v>6.6643771583385805</v>
      </c>
      <c r="P4844" t="str">
        <f>VLOOKUP(retail_sales_2023!C4844,customers!A:J,5,)</f>
        <v>Kochi</v>
      </c>
      <c r="Q4844" t="str">
        <f>VLOOKUP(C4844,customers!A:J,10,0)</f>
        <v>Occasional</v>
      </c>
    </row>
    <row r="4845" spans="1:17" x14ac:dyDescent="0.3">
      <c r="A4845" t="s">
        <v>5936</v>
      </c>
      <c r="B4845" s="1">
        <v>44943</v>
      </c>
      <c r="C4845" t="s">
        <v>1717</v>
      </c>
      <c r="D4845" t="s">
        <v>1718</v>
      </c>
      <c r="E4845" t="s">
        <v>15</v>
      </c>
      <c r="F4845" t="s">
        <v>52</v>
      </c>
      <c r="G4845" t="s">
        <v>937</v>
      </c>
      <c r="H4845">
        <v>2</v>
      </c>
      <c r="I4845">
        <v>705.52</v>
      </c>
      <c r="J4845">
        <v>0.1</v>
      </c>
      <c r="K4845">
        <v>1269.94</v>
      </c>
      <c r="L4845">
        <v>90.64</v>
      </c>
      <c r="M4845">
        <f t="shared" si="227"/>
        <v>1269.9359999999999</v>
      </c>
      <c r="N4845" t="str">
        <f t="shared" si="225"/>
        <v>Q1</v>
      </c>
      <c r="O4845" s="2">
        <f t="shared" si="226"/>
        <v>7.1373450714206959</v>
      </c>
      <c r="P4845" t="str">
        <f>VLOOKUP(retail_sales_2023!C4845,customers!A:J,5,)</f>
        <v>Chennai</v>
      </c>
      <c r="Q4845" t="str">
        <f>VLOOKUP(C4845,customers!A:J,10,0)</f>
        <v>Premium</v>
      </c>
    </row>
    <row r="4846" spans="1:17" x14ac:dyDescent="0.3">
      <c r="A4846" t="s">
        <v>5937</v>
      </c>
      <c r="B4846" s="1">
        <v>45155</v>
      </c>
      <c r="C4846" t="s">
        <v>46</v>
      </c>
      <c r="D4846" t="s">
        <v>47</v>
      </c>
      <c r="E4846" t="s">
        <v>21</v>
      </c>
      <c r="F4846" t="s">
        <v>52</v>
      </c>
      <c r="G4846" t="s">
        <v>235</v>
      </c>
      <c r="H4846">
        <v>3</v>
      </c>
      <c r="I4846">
        <v>144.47999999999999</v>
      </c>
      <c r="J4846">
        <v>0.05</v>
      </c>
      <c r="K4846">
        <v>411.77</v>
      </c>
      <c r="L4846">
        <v>28.71</v>
      </c>
      <c r="M4846">
        <f t="shared" si="227"/>
        <v>411.76799999999992</v>
      </c>
      <c r="N4846" t="str">
        <f t="shared" si="225"/>
        <v>Q3</v>
      </c>
      <c r="O4846" s="2">
        <f t="shared" si="226"/>
        <v>6.9723389270709379</v>
      </c>
      <c r="P4846" t="str">
        <f>VLOOKUP(retail_sales_2023!C4846,customers!A:J,5,)</f>
        <v>Bhubaneswar</v>
      </c>
      <c r="Q4846" t="str">
        <f>VLOOKUP(C4846,customers!A:J,10,0)</f>
        <v>Premium</v>
      </c>
    </row>
    <row r="4847" spans="1:17" x14ac:dyDescent="0.3">
      <c r="A4847" t="s">
        <v>5938</v>
      </c>
      <c r="B4847" s="1">
        <v>45240</v>
      </c>
      <c r="C4847" t="s">
        <v>468</v>
      </c>
      <c r="D4847" t="s">
        <v>469</v>
      </c>
      <c r="E4847" t="s">
        <v>15</v>
      </c>
      <c r="F4847" t="s">
        <v>38</v>
      </c>
      <c r="G4847" t="s">
        <v>77</v>
      </c>
      <c r="H4847">
        <v>2</v>
      </c>
      <c r="I4847">
        <v>1520.78</v>
      </c>
      <c r="J4847">
        <v>0.2</v>
      </c>
      <c r="K4847">
        <v>2433.25</v>
      </c>
      <c r="L4847">
        <v>710.02</v>
      </c>
      <c r="M4847">
        <f t="shared" si="227"/>
        <v>2433.248</v>
      </c>
      <c r="N4847" t="str">
        <f t="shared" si="225"/>
        <v>Q4</v>
      </c>
      <c r="O4847" s="2">
        <f t="shared" si="226"/>
        <v>29.179903421350044</v>
      </c>
      <c r="P4847" t="str">
        <f>VLOOKUP(retail_sales_2023!C4847,customers!A:J,5,)</f>
        <v>Bengaluru</v>
      </c>
      <c r="Q4847" t="str">
        <f>VLOOKUP(C4847,customers!A:J,10,0)</f>
        <v>Regular</v>
      </c>
    </row>
    <row r="4848" spans="1:17" x14ac:dyDescent="0.3">
      <c r="A4848" t="s">
        <v>5939</v>
      </c>
      <c r="B4848" s="1">
        <v>44984</v>
      </c>
      <c r="C4848" t="s">
        <v>1711</v>
      </c>
      <c r="D4848" t="s">
        <v>1712</v>
      </c>
      <c r="E4848" t="s">
        <v>21</v>
      </c>
      <c r="F4848" t="s">
        <v>52</v>
      </c>
      <c r="G4848" t="s">
        <v>69</v>
      </c>
      <c r="H4848">
        <v>7</v>
      </c>
      <c r="I4848">
        <v>141.25</v>
      </c>
      <c r="J4848">
        <v>0</v>
      </c>
      <c r="K4848">
        <v>988.75</v>
      </c>
      <c r="L4848">
        <v>100.61</v>
      </c>
      <c r="M4848">
        <f t="shared" si="227"/>
        <v>988.75</v>
      </c>
      <c r="N4848" t="str">
        <f t="shared" si="225"/>
        <v>Q1</v>
      </c>
      <c r="O4848" s="2">
        <f t="shared" si="226"/>
        <v>10.175474083438685</v>
      </c>
      <c r="P4848" t="str">
        <f>VLOOKUP(retail_sales_2023!C4848,customers!A:J,5,)</f>
        <v>Bhubaneswar</v>
      </c>
      <c r="Q4848" t="str">
        <f>VLOOKUP(C4848,customers!A:J,10,0)</f>
        <v>Regular</v>
      </c>
    </row>
    <row r="4849" spans="1:17" x14ac:dyDescent="0.3">
      <c r="A4849" t="s">
        <v>5940</v>
      </c>
      <c r="B4849" s="1">
        <v>45242</v>
      </c>
      <c r="C4849" t="s">
        <v>809</v>
      </c>
      <c r="D4849" t="s">
        <v>810</v>
      </c>
      <c r="E4849" t="s">
        <v>33</v>
      </c>
      <c r="F4849" t="s">
        <v>28</v>
      </c>
      <c r="G4849" t="s">
        <v>61</v>
      </c>
      <c r="H4849">
        <v>4</v>
      </c>
      <c r="I4849">
        <v>5654.25</v>
      </c>
      <c r="J4849">
        <v>0.25</v>
      </c>
      <c r="K4849">
        <v>16962.75</v>
      </c>
      <c r="L4849">
        <v>3220.93</v>
      </c>
      <c r="M4849">
        <f t="shared" si="227"/>
        <v>16962.75</v>
      </c>
      <c r="N4849" t="str">
        <f t="shared" si="225"/>
        <v>Q4</v>
      </c>
      <c r="O4849" s="2">
        <f t="shared" si="226"/>
        <v>18.988253673490441</v>
      </c>
      <c r="P4849" t="str">
        <f>VLOOKUP(retail_sales_2023!C4849,customers!A:J,5,)</f>
        <v>Ahmedabad</v>
      </c>
      <c r="Q4849" t="str">
        <f>VLOOKUP(C4849,customers!A:J,10,0)</f>
        <v>Premium</v>
      </c>
    </row>
    <row r="4850" spans="1:17" x14ac:dyDescent="0.3">
      <c r="A4850" t="s">
        <v>5941</v>
      </c>
      <c r="B4850" s="1">
        <v>45188</v>
      </c>
      <c r="C4850" t="s">
        <v>1934</v>
      </c>
      <c r="D4850" t="s">
        <v>1935</v>
      </c>
      <c r="E4850" t="s">
        <v>15</v>
      </c>
      <c r="F4850" t="s">
        <v>52</v>
      </c>
      <c r="G4850" t="s">
        <v>268</v>
      </c>
      <c r="H4850">
        <v>10</v>
      </c>
      <c r="I4850">
        <v>362.16</v>
      </c>
      <c r="J4850">
        <v>0.05</v>
      </c>
      <c r="K4850">
        <v>3440.52</v>
      </c>
      <c r="L4850">
        <v>264.57</v>
      </c>
      <c r="M4850">
        <f t="shared" si="227"/>
        <v>3440.52</v>
      </c>
      <c r="N4850" t="str">
        <f t="shared" si="225"/>
        <v>Q3</v>
      </c>
      <c r="O4850" s="2">
        <f t="shared" si="226"/>
        <v>7.6898259565414531</v>
      </c>
      <c r="P4850" t="str">
        <f>VLOOKUP(retail_sales_2023!C4850,customers!A:J,5,)</f>
        <v>Kochi</v>
      </c>
      <c r="Q4850" t="str">
        <f>VLOOKUP(C4850,customers!A:J,10,0)</f>
        <v>Premium</v>
      </c>
    </row>
    <row r="4851" spans="1:17" x14ac:dyDescent="0.3">
      <c r="A4851" t="s">
        <v>5942</v>
      </c>
      <c r="B4851" s="1">
        <v>45083</v>
      </c>
      <c r="C4851" t="s">
        <v>2481</v>
      </c>
      <c r="D4851" t="s">
        <v>2482</v>
      </c>
      <c r="E4851" t="s">
        <v>27</v>
      </c>
      <c r="F4851" t="s">
        <v>43</v>
      </c>
      <c r="G4851" t="s">
        <v>301</v>
      </c>
      <c r="H4851">
        <v>4</v>
      </c>
      <c r="I4851">
        <v>65219.06</v>
      </c>
      <c r="J4851">
        <v>0</v>
      </c>
      <c r="K4851">
        <v>260876.24</v>
      </c>
      <c r="L4851">
        <v>25171.55</v>
      </c>
      <c r="M4851">
        <f t="shared" si="227"/>
        <v>260876.24</v>
      </c>
      <c r="N4851" t="str">
        <f t="shared" si="225"/>
        <v>Q2</v>
      </c>
      <c r="O4851" s="2">
        <f t="shared" si="226"/>
        <v>9.6488472848274718</v>
      </c>
      <c r="P4851" t="str">
        <f>VLOOKUP(retail_sales_2023!C4851,customers!A:J,5,)</f>
        <v>Chandigarh</v>
      </c>
      <c r="Q4851" t="str">
        <f>VLOOKUP(C4851,customers!A:J,10,0)</f>
        <v>Regular</v>
      </c>
    </row>
    <row r="4852" spans="1:17" x14ac:dyDescent="0.3">
      <c r="A4852" t="s">
        <v>5943</v>
      </c>
      <c r="B4852" s="1">
        <v>45183</v>
      </c>
      <c r="C4852" t="s">
        <v>1847</v>
      </c>
      <c r="D4852" t="s">
        <v>1848</v>
      </c>
      <c r="E4852" t="s">
        <v>33</v>
      </c>
      <c r="F4852" t="s">
        <v>16</v>
      </c>
      <c r="G4852" t="s">
        <v>192</v>
      </c>
      <c r="H4852">
        <v>4</v>
      </c>
      <c r="I4852">
        <v>589.79999999999995</v>
      </c>
      <c r="J4852">
        <v>0.05</v>
      </c>
      <c r="K4852">
        <v>2241.2399999999998</v>
      </c>
      <c r="L4852">
        <v>909.53</v>
      </c>
      <c r="M4852">
        <f t="shared" si="227"/>
        <v>2241.2399999999998</v>
      </c>
      <c r="N4852" t="str">
        <f t="shared" si="225"/>
        <v>Q3</v>
      </c>
      <c r="O4852" s="2">
        <f t="shared" si="226"/>
        <v>40.581553068836897</v>
      </c>
      <c r="P4852" t="str">
        <f>VLOOKUP(retail_sales_2023!C4852,customers!A:J,5,)</f>
        <v>Mumbai</v>
      </c>
      <c r="Q4852" t="str">
        <f>VLOOKUP(C4852,customers!A:J,10,0)</f>
        <v>Premium</v>
      </c>
    </row>
    <row r="4853" spans="1:17" x14ac:dyDescent="0.3">
      <c r="A4853" t="s">
        <v>5944</v>
      </c>
      <c r="B4853" s="1">
        <v>45045</v>
      </c>
      <c r="C4853" t="s">
        <v>2748</v>
      </c>
      <c r="D4853" t="s">
        <v>2749</v>
      </c>
      <c r="E4853" t="s">
        <v>33</v>
      </c>
      <c r="F4853" t="s">
        <v>52</v>
      </c>
      <c r="G4853" t="s">
        <v>53</v>
      </c>
      <c r="H4853">
        <v>5</v>
      </c>
      <c r="I4853">
        <v>258.42</v>
      </c>
      <c r="J4853">
        <v>0.25</v>
      </c>
      <c r="K4853">
        <v>969.08</v>
      </c>
      <c r="L4853">
        <v>90.3</v>
      </c>
      <c r="M4853">
        <f t="shared" si="227"/>
        <v>969.07500000000005</v>
      </c>
      <c r="N4853" t="str">
        <f t="shared" si="225"/>
        <v>Q2</v>
      </c>
      <c r="O4853" s="2">
        <f t="shared" si="226"/>
        <v>9.3181161514013287</v>
      </c>
      <c r="P4853" t="str">
        <f>VLOOKUP(retail_sales_2023!C4853,customers!A:J,5,)</f>
        <v>Nagpur</v>
      </c>
      <c r="Q4853" t="str">
        <f>VLOOKUP(C4853,customers!A:J,10,0)</f>
        <v>Premium</v>
      </c>
    </row>
    <row r="4854" spans="1:17" x14ac:dyDescent="0.3">
      <c r="A4854" t="s">
        <v>5945</v>
      </c>
      <c r="B4854" s="1">
        <v>45071</v>
      </c>
      <c r="C4854" t="s">
        <v>1433</v>
      </c>
      <c r="D4854" t="s">
        <v>1434</v>
      </c>
      <c r="E4854" t="s">
        <v>15</v>
      </c>
      <c r="F4854" t="s">
        <v>81</v>
      </c>
      <c r="G4854" t="s">
        <v>101</v>
      </c>
      <c r="H4854">
        <v>1</v>
      </c>
      <c r="I4854">
        <v>2140.12</v>
      </c>
      <c r="J4854">
        <v>0</v>
      </c>
      <c r="K4854">
        <v>2140.12</v>
      </c>
      <c r="L4854">
        <v>534.08000000000004</v>
      </c>
      <c r="M4854">
        <f t="shared" si="227"/>
        <v>2140.12</v>
      </c>
      <c r="N4854" t="str">
        <f t="shared" si="225"/>
        <v>Q2</v>
      </c>
      <c r="O4854" s="2">
        <f t="shared" si="226"/>
        <v>24.955609965796313</v>
      </c>
      <c r="P4854" t="str">
        <f>VLOOKUP(retail_sales_2023!C4854,customers!A:J,5,)</f>
        <v>Coimbatore</v>
      </c>
      <c r="Q4854" t="str">
        <f>VLOOKUP(C4854,customers!A:J,10,0)</f>
        <v>Premium</v>
      </c>
    </row>
    <row r="4855" spans="1:17" x14ac:dyDescent="0.3">
      <c r="A4855" t="s">
        <v>5946</v>
      </c>
      <c r="B4855" s="1">
        <v>45037</v>
      </c>
      <c r="C4855" t="s">
        <v>126</v>
      </c>
      <c r="D4855" t="s">
        <v>127</v>
      </c>
      <c r="E4855" t="s">
        <v>15</v>
      </c>
      <c r="F4855" t="s">
        <v>43</v>
      </c>
      <c r="G4855" t="s">
        <v>128</v>
      </c>
      <c r="H4855">
        <v>3</v>
      </c>
      <c r="I4855">
        <v>71549.84</v>
      </c>
      <c r="J4855">
        <v>0</v>
      </c>
      <c r="K4855">
        <v>214649.52</v>
      </c>
      <c r="L4855">
        <v>26207.46</v>
      </c>
      <c r="M4855">
        <f t="shared" si="227"/>
        <v>214649.52</v>
      </c>
      <c r="N4855" t="str">
        <f t="shared" si="225"/>
        <v>Q2</v>
      </c>
      <c r="O4855" s="2">
        <f t="shared" si="226"/>
        <v>12.209419336227727</v>
      </c>
      <c r="P4855" t="str">
        <f>VLOOKUP(retail_sales_2023!C4855,customers!A:J,5,)</f>
        <v>Coimbatore</v>
      </c>
      <c r="Q4855" t="str">
        <f>VLOOKUP(C4855,customers!A:J,10,0)</f>
        <v>Premium</v>
      </c>
    </row>
    <row r="4856" spans="1:17" x14ac:dyDescent="0.3">
      <c r="A4856" t="s">
        <v>5947</v>
      </c>
      <c r="B4856" s="1">
        <v>45039</v>
      </c>
      <c r="C4856" t="s">
        <v>560</v>
      </c>
      <c r="D4856" t="s">
        <v>561</v>
      </c>
      <c r="E4856" t="s">
        <v>27</v>
      </c>
      <c r="F4856" t="s">
        <v>52</v>
      </c>
      <c r="G4856" t="s">
        <v>200</v>
      </c>
      <c r="H4856">
        <v>1</v>
      </c>
      <c r="I4856">
        <v>558.84</v>
      </c>
      <c r="J4856">
        <v>0</v>
      </c>
      <c r="K4856">
        <v>558.84</v>
      </c>
      <c r="L4856">
        <v>-77.89</v>
      </c>
      <c r="M4856">
        <f t="shared" si="227"/>
        <v>558.84</v>
      </c>
      <c r="N4856" t="str">
        <f t="shared" si="225"/>
        <v>Q2</v>
      </c>
      <c r="O4856" s="2">
        <f t="shared" si="226"/>
        <v>-13.937799728008017</v>
      </c>
      <c r="P4856" t="str">
        <f>VLOOKUP(retail_sales_2023!C4856,customers!A:J,5,)</f>
        <v>Chandigarh</v>
      </c>
      <c r="Q4856" t="str">
        <f>VLOOKUP(C4856,customers!A:J,10,0)</f>
        <v>Premium</v>
      </c>
    </row>
    <row r="4857" spans="1:17" x14ac:dyDescent="0.3">
      <c r="A4857" t="s">
        <v>5948</v>
      </c>
      <c r="B4857" s="1">
        <v>44980</v>
      </c>
      <c r="C4857" t="s">
        <v>231</v>
      </c>
      <c r="D4857" t="s">
        <v>232</v>
      </c>
      <c r="E4857" t="s">
        <v>27</v>
      </c>
      <c r="F4857" t="s">
        <v>28</v>
      </c>
      <c r="G4857" t="s">
        <v>57</v>
      </c>
      <c r="H4857">
        <v>3</v>
      </c>
      <c r="I4857">
        <v>3627.08</v>
      </c>
      <c r="J4857">
        <v>0.05</v>
      </c>
      <c r="K4857">
        <v>10337.18</v>
      </c>
      <c r="L4857">
        <v>2536.7800000000002</v>
      </c>
      <c r="M4857">
        <f t="shared" si="227"/>
        <v>10337.178</v>
      </c>
      <c r="N4857" t="str">
        <f t="shared" si="225"/>
        <v>Q1</v>
      </c>
      <c r="O4857" s="2">
        <f t="shared" si="226"/>
        <v>24.540348528322038</v>
      </c>
      <c r="P4857" t="str">
        <f>VLOOKUP(retail_sales_2023!C4857,customers!A:J,5,)</f>
        <v>Delhi</v>
      </c>
      <c r="Q4857" t="str">
        <f>VLOOKUP(C4857,customers!A:J,10,0)</f>
        <v>Regular</v>
      </c>
    </row>
    <row r="4858" spans="1:17" x14ac:dyDescent="0.3">
      <c r="A4858" t="s">
        <v>5949</v>
      </c>
      <c r="B4858" s="1">
        <v>45224</v>
      </c>
      <c r="C4858" t="s">
        <v>167</v>
      </c>
      <c r="D4858" t="s">
        <v>168</v>
      </c>
      <c r="E4858" t="s">
        <v>33</v>
      </c>
      <c r="F4858" t="s">
        <v>43</v>
      </c>
      <c r="G4858" t="s">
        <v>178</v>
      </c>
      <c r="H4858">
        <v>1</v>
      </c>
      <c r="I4858">
        <v>46888.73</v>
      </c>
      <c r="J4858">
        <v>0.1</v>
      </c>
      <c r="K4858">
        <v>42199.86</v>
      </c>
      <c r="L4858">
        <v>5412.01</v>
      </c>
      <c r="M4858">
        <f t="shared" si="227"/>
        <v>42199.857000000004</v>
      </c>
      <c r="N4858" t="str">
        <f t="shared" si="225"/>
        <v>Q4</v>
      </c>
      <c r="O4858" s="2">
        <f t="shared" si="226"/>
        <v>12.824710792879406</v>
      </c>
      <c r="P4858" t="str">
        <f>VLOOKUP(retail_sales_2023!C4858,customers!A:J,5,)</f>
        <v>Surat</v>
      </c>
      <c r="Q4858" t="str">
        <f>VLOOKUP(C4858,customers!A:J,10,0)</f>
        <v>Regular</v>
      </c>
    </row>
    <row r="4859" spans="1:17" x14ac:dyDescent="0.3">
      <c r="A4859" t="s">
        <v>5950</v>
      </c>
      <c r="B4859" s="1">
        <v>45083</v>
      </c>
      <c r="C4859" t="s">
        <v>1177</v>
      </c>
      <c r="D4859" t="s">
        <v>1178</v>
      </c>
      <c r="E4859" t="s">
        <v>27</v>
      </c>
      <c r="F4859" t="s">
        <v>81</v>
      </c>
      <c r="G4859" t="s">
        <v>101</v>
      </c>
      <c r="H4859">
        <v>1</v>
      </c>
      <c r="I4859">
        <v>3995.82</v>
      </c>
      <c r="J4859">
        <v>0.05</v>
      </c>
      <c r="K4859">
        <v>3796.03</v>
      </c>
      <c r="L4859">
        <v>1052.1600000000001</v>
      </c>
      <c r="M4859">
        <f t="shared" si="227"/>
        <v>3796.029</v>
      </c>
      <c r="N4859" t="str">
        <f t="shared" si="225"/>
        <v>Q2</v>
      </c>
      <c r="O4859" s="2">
        <f t="shared" si="226"/>
        <v>27.717378419032517</v>
      </c>
      <c r="P4859" t="str">
        <f>VLOOKUP(retail_sales_2023!C4859,customers!A:J,5,)</f>
        <v>Amritsar</v>
      </c>
      <c r="Q4859" t="str">
        <f>VLOOKUP(C4859,customers!A:J,10,0)</f>
        <v>Regular</v>
      </c>
    </row>
    <row r="4860" spans="1:17" x14ac:dyDescent="0.3">
      <c r="A4860" t="s">
        <v>5951</v>
      </c>
      <c r="B4860" s="1">
        <v>45099</v>
      </c>
      <c r="C4860" t="s">
        <v>1365</v>
      </c>
      <c r="D4860" t="s">
        <v>1366</v>
      </c>
      <c r="E4860" t="s">
        <v>27</v>
      </c>
      <c r="F4860" t="s">
        <v>16</v>
      </c>
      <c r="G4860" t="s">
        <v>356</v>
      </c>
      <c r="H4860">
        <v>2</v>
      </c>
      <c r="I4860">
        <v>202.26</v>
      </c>
      <c r="J4860">
        <v>0.3</v>
      </c>
      <c r="K4860">
        <v>283.16000000000003</v>
      </c>
      <c r="L4860">
        <v>74.27</v>
      </c>
      <c r="M4860">
        <f t="shared" si="227"/>
        <v>283.16399999999999</v>
      </c>
      <c r="N4860" t="str">
        <f t="shared" si="225"/>
        <v>Q2</v>
      </c>
      <c r="O4860" s="2">
        <f t="shared" si="226"/>
        <v>26.228987145076982</v>
      </c>
      <c r="P4860" t="str">
        <f>VLOOKUP(retail_sales_2023!C4860,customers!A:J,5,)</f>
        <v>Lucknow</v>
      </c>
      <c r="Q4860" t="str">
        <f>VLOOKUP(C4860,customers!A:J,10,0)</f>
        <v>Premium</v>
      </c>
    </row>
    <row r="4861" spans="1:17" x14ac:dyDescent="0.3">
      <c r="A4861" t="s">
        <v>5952</v>
      </c>
      <c r="B4861" s="1">
        <v>45040</v>
      </c>
      <c r="C4861" t="s">
        <v>741</v>
      </c>
      <c r="D4861" t="s">
        <v>742</v>
      </c>
      <c r="E4861" t="s">
        <v>15</v>
      </c>
      <c r="F4861" t="s">
        <v>52</v>
      </c>
      <c r="G4861" t="s">
        <v>268</v>
      </c>
      <c r="H4861">
        <v>8</v>
      </c>
      <c r="I4861">
        <v>636.54</v>
      </c>
      <c r="J4861">
        <v>0</v>
      </c>
      <c r="K4861">
        <v>5092.32</v>
      </c>
      <c r="L4861">
        <v>457.13</v>
      </c>
      <c r="M4861">
        <f t="shared" si="227"/>
        <v>5092.32</v>
      </c>
      <c r="N4861" t="str">
        <f t="shared" si="225"/>
        <v>Q2</v>
      </c>
      <c r="O4861" s="2">
        <f t="shared" si="226"/>
        <v>8.9768514154648571</v>
      </c>
      <c r="P4861" t="str">
        <f>VLOOKUP(retail_sales_2023!C4861,customers!A:J,5,)</f>
        <v>Coimbatore</v>
      </c>
      <c r="Q4861" t="str">
        <f>VLOOKUP(C4861,customers!A:J,10,0)</f>
        <v>Regular</v>
      </c>
    </row>
    <row r="4862" spans="1:17" x14ac:dyDescent="0.3">
      <c r="A4862" t="s">
        <v>5953</v>
      </c>
      <c r="B4862" s="1">
        <v>45040</v>
      </c>
      <c r="C4862" t="s">
        <v>1058</v>
      </c>
      <c r="D4862" t="s">
        <v>1059</v>
      </c>
      <c r="E4862" t="s">
        <v>15</v>
      </c>
      <c r="F4862" t="s">
        <v>81</v>
      </c>
      <c r="G4862" t="s">
        <v>470</v>
      </c>
      <c r="H4862">
        <v>4</v>
      </c>
      <c r="I4862">
        <v>2041.31</v>
      </c>
      <c r="J4862">
        <v>0</v>
      </c>
      <c r="K4862">
        <v>8165.24</v>
      </c>
      <c r="L4862">
        <v>1738.54</v>
      </c>
      <c r="M4862">
        <f t="shared" si="227"/>
        <v>8165.24</v>
      </c>
      <c r="N4862" t="str">
        <f t="shared" si="225"/>
        <v>Q2</v>
      </c>
      <c r="O4862" s="2">
        <f t="shared" si="226"/>
        <v>21.29196447379379</v>
      </c>
      <c r="P4862" t="str">
        <f>VLOOKUP(retail_sales_2023!C4862,customers!A:J,5,)</f>
        <v>Bengaluru</v>
      </c>
      <c r="Q4862" t="str">
        <f>VLOOKUP(C4862,customers!A:J,10,0)</f>
        <v>Regular</v>
      </c>
    </row>
    <row r="4863" spans="1:17" x14ac:dyDescent="0.3">
      <c r="A4863" t="s">
        <v>5954</v>
      </c>
      <c r="B4863" s="1">
        <v>44997</v>
      </c>
      <c r="C4863" t="s">
        <v>951</v>
      </c>
      <c r="D4863" t="s">
        <v>952</v>
      </c>
      <c r="E4863" t="s">
        <v>15</v>
      </c>
      <c r="F4863" t="s">
        <v>22</v>
      </c>
      <c r="G4863" t="s">
        <v>516</v>
      </c>
      <c r="H4863">
        <v>1</v>
      </c>
      <c r="I4863">
        <v>26267.040000000001</v>
      </c>
      <c r="J4863">
        <v>0</v>
      </c>
      <c r="K4863">
        <v>26267.040000000001</v>
      </c>
      <c r="L4863">
        <v>7721.6</v>
      </c>
      <c r="M4863">
        <f t="shared" si="227"/>
        <v>26267.040000000001</v>
      </c>
      <c r="N4863" t="str">
        <f t="shared" si="225"/>
        <v>Q1</v>
      </c>
      <c r="O4863" s="2">
        <f t="shared" si="226"/>
        <v>29.396536495927979</v>
      </c>
      <c r="P4863" t="str">
        <f>VLOOKUP(retail_sales_2023!C4863,customers!A:J,5,)</f>
        <v>Chennai</v>
      </c>
      <c r="Q4863" t="str">
        <f>VLOOKUP(C4863,customers!A:J,10,0)</f>
        <v>Regular</v>
      </c>
    </row>
    <row r="4864" spans="1:17" x14ac:dyDescent="0.3">
      <c r="A4864" t="s">
        <v>5955</v>
      </c>
      <c r="B4864" s="1">
        <v>45123</v>
      </c>
      <c r="C4864" t="s">
        <v>1285</v>
      </c>
      <c r="D4864" t="s">
        <v>1286</v>
      </c>
      <c r="E4864" t="s">
        <v>27</v>
      </c>
      <c r="F4864" t="s">
        <v>43</v>
      </c>
      <c r="G4864" t="s">
        <v>154</v>
      </c>
      <c r="H4864">
        <v>2</v>
      </c>
      <c r="I4864">
        <v>15141.62</v>
      </c>
      <c r="J4864">
        <v>0.05</v>
      </c>
      <c r="K4864">
        <v>28769.08</v>
      </c>
      <c r="L4864">
        <v>3008.54</v>
      </c>
      <c r="M4864">
        <f t="shared" si="227"/>
        <v>28769.078000000001</v>
      </c>
      <c r="N4864" t="str">
        <f t="shared" si="225"/>
        <v>Q3</v>
      </c>
      <c r="O4864" s="2">
        <f t="shared" si="226"/>
        <v>10.457546782865492</v>
      </c>
      <c r="P4864" t="str">
        <f>VLOOKUP(retail_sales_2023!C4864,customers!A:J,5,)</f>
        <v>Chandigarh</v>
      </c>
      <c r="Q4864" t="str">
        <f>VLOOKUP(C4864,customers!A:J,10,0)</f>
        <v>Occasional</v>
      </c>
    </row>
    <row r="4865" spans="1:17" x14ac:dyDescent="0.3">
      <c r="A4865" t="s">
        <v>5956</v>
      </c>
      <c r="B4865" s="1">
        <v>44988</v>
      </c>
      <c r="C4865" t="s">
        <v>528</v>
      </c>
      <c r="D4865" t="s">
        <v>529</v>
      </c>
      <c r="E4865" t="s">
        <v>27</v>
      </c>
      <c r="F4865" t="s">
        <v>43</v>
      </c>
      <c r="G4865" t="s">
        <v>272</v>
      </c>
      <c r="H4865">
        <v>2</v>
      </c>
      <c r="I4865">
        <v>79374.62</v>
      </c>
      <c r="J4865">
        <v>0.1</v>
      </c>
      <c r="K4865">
        <v>142874.32</v>
      </c>
      <c r="L4865">
        <v>18369.37</v>
      </c>
      <c r="M4865">
        <f t="shared" si="227"/>
        <v>142874.31599999999</v>
      </c>
      <c r="N4865" t="str">
        <f t="shared" si="225"/>
        <v>Q1</v>
      </c>
      <c r="O4865" s="2">
        <f t="shared" si="226"/>
        <v>12.85701307274813</v>
      </c>
      <c r="P4865" t="str">
        <f>VLOOKUP(retail_sales_2023!C4865,customers!A:J,5,)</f>
        <v>Amritsar</v>
      </c>
      <c r="Q4865" t="str">
        <f>VLOOKUP(C4865,customers!A:J,10,0)</f>
        <v>Premium</v>
      </c>
    </row>
    <row r="4866" spans="1:17" x14ac:dyDescent="0.3">
      <c r="A4866" t="s">
        <v>5957</v>
      </c>
      <c r="B4866" s="1">
        <v>44971</v>
      </c>
      <c r="C4866" t="s">
        <v>2033</v>
      </c>
      <c r="D4866" t="s">
        <v>2034</v>
      </c>
      <c r="E4866" t="s">
        <v>33</v>
      </c>
      <c r="F4866" t="s">
        <v>28</v>
      </c>
      <c r="G4866" t="s">
        <v>97</v>
      </c>
      <c r="H4866">
        <v>3</v>
      </c>
      <c r="I4866">
        <v>5087.8100000000004</v>
      </c>
      <c r="J4866">
        <v>0.1</v>
      </c>
      <c r="K4866">
        <v>13737.09</v>
      </c>
      <c r="L4866">
        <v>2349.6</v>
      </c>
      <c r="M4866">
        <f t="shared" si="227"/>
        <v>13737.087000000001</v>
      </c>
      <c r="N4866" t="str">
        <f t="shared" si="225"/>
        <v>Q1</v>
      </c>
      <c r="O4866" s="2">
        <f t="shared" si="226"/>
        <v>17.104059156633607</v>
      </c>
      <c r="P4866" t="str">
        <f>VLOOKUP(retail_sales_2023!C4866,customers!A:J,5,)</f>
        <v>Nagpur</v>
      </c>
      <c r="Q4866" t="str">
        <f>VLOOKUP(C4866,customers!A:J,10,0)</f>
        <v>Regular</v>
      </c>
    </row>
    <row r="4867" spans="1:17" x14ac:dyDescent="0.3">
      <c r="A4867" t="s">
        <v>5958</v>
      </c>
      <c r="B4867" s="1">
        <v>45060</v>
      </c>
      <c r="C4867" t="s">
        <v>2471</v>
      </c>
      <c r="D4867" t="s">
        <v>2472</v>
      </c>
      <c r="E4867" t="s">
        <v>27</v>
      </c>
      <c r="F4867" t="s">
        <v>52</v>
      </c>
      <c r="G4867" t="s">
        <v>169</v>
      </c>
      <c r="H4867">
        <v>9</v>
      </c>
      <c r="I4867">
        <v>407.26</v>
      </c>
      <c r="J4867">
        <v>0.25</v>
      </c>
      <c r="K4867">
        <v>2749.01</v>
      </c>
      <c r="L4867">
        <v>-28.88</v>
      </c>
      <c r="M4867">
        <f t="shared" si="227"/>
        <v>2749.0050000000001</v>
      </c>
      <c r="N4867" t="str">
        <f t="shared" ref="N4867:N4930" si="228">"Q"&amp;ROUNDUP(MONTH(B4867)/3,0)</f>
        <v>Q2</v>
      </c>
      <c r="O4867" s="2">
        <f t="shared" ref="O4867:O4930" si="229">(L4867/K4867)*100</f>
        <v>-1.050560019788942</v>
      </c>
      <c r="P4867" t="str">
        <f>VLOOKUP(retail_sales_2023!C4867,customers!A:J,5,)</f>
        <v>Jaipur</v>
      </c>
      <c r="Q4867" t="str">
        <f>VLOOKUP(C4867,customers!A:J,10,0)</f>
        <v>Regular</v>
      </c>
    </row>
    <row r="4868" spans="1:17" x14ac:dyDescent="0.3">
      <c r="A4868" t="s">
        <v>5959</v>
      </c>
      <c r="B4868" s="1">
        <v>45087</v>
      </c>
      <c r="C4868" t="s">
        <v>921</v>
      </c>
      <c r="D4868" t="s">
        <v>922</v>
      </c>
      <c r="E4868" t="s">
        <v>15</v>
      </c>
      <c r="F4868" t="s">
        <v>43</v>
      </c>
      <c r="G4868" t="s">
        <v>121</v>
      </c>
      <c r="H4868">
        <v>1</v>
      </c>
      <c r="I4868">
        <v>76503.13</v>
      </c>
      <c r="J4868">
        <v>0</v>
      </c>
      <c r="K4868">
        <v>76503.13</v>
      </c>
      <c r="L4868">
        <v>9147.4</v>
      </c>
      <c r="M4868">
        <f t="shared" si="227"/>
        <v>76503.13</v>
      </c>
      <c r="N4868" t="str">
        <f t="shared" si="228"/>
        <v>Q2</v>
      </c>
      <c r="O4868" s="2">
        <f t="shared" si="229"/>
        <v>11.95689640410791</v>
      </c>
      <c r="P4868" t="str">
        <f>VLOOKUP(retail_sales_2023!C4868,customers!A:J,5,)</f>
        <v>Kochi</v>
      </c>
      <c r="Q4868" t="str">
        <f>VLOOKUP(C4868,customers!A:J,10,0)</f>
        <v>Premium</v>
      </c>
    </row>
    <row r="4869" spans="1:17" x14ac:dyDescent="0.3">
      <c r="A4869" t="s">
        <v>5960</v>
      </c>
      <c r="B4869" s="1">
        <v>45288</v>
      </c>
      <c r="C4869" t="s">
        <v>678</v>
      </c>
      <c r="D4869" t="s">
        <v>679</v>
      </c>
      <c r="E4869" t="s">
        <v>27</v>
      </c>
      <c r="F4869" t="s">
        <v>52</v>
      </c>
      <c r="G4869" t="s">
        <v>169</v>
      </c>
      <c r="H4869">
        <v>1</v>
      </c>
      <c r="I4869">
        <v>583.13</v>
      </c>
      <c r="J4869">
        <v>0.05</v>
      </c>
      <c r="K4869">
        <v>553.97</v>
      </c>
      <c r="L4869">
        <v>51.4</v>
      </c>
      <c r="M4869">
        <f t="shared" ref="M4869:M4932" si="230">H4869*I4869*(1-J4869)</f>
        <v>553.97349999999994</v>
      </c>
      <c r="N4869" t="str">
        <f t="shared" si="228"/>
        <v>Q4</v>
      </c>
      <c r="O4869" s="2">
        <f t="shared" si="229"/>
        <v>9.2784807841579866</v>
      </c>
      <c r="P4869" t="str">
        <f>VLOOKUP(retail_sales_2023!C4869,customers!A:J,5,)</f>
        <v>Amritsar</v>
      </c>
      <c r="Q4869" t="str">
        <f>VLOOKUP(C4869,customers!A:J,10,0)</f>
        <v>Premium</v>
      </c>
    </row>
    <row r="4870" spans="1:17" x14ac:dyDescent="0.3">
      <c r="A4870" t="s">
        <v>5961</v>
      </c>
      <c r="B4870" s="1">
        <v>45075</v>
      </c>
      <c r="C4870" t="s">
        <v>968</v>
      </c>
      <c r="D4870" t="s">
        <v>969</v>
      </c>
      <c r="E4870" t="s">
        <v>27</v>
      </c>
      <c r="F4870" t="s">
        <v>43</v>
      </c>
      <c r="G4870" t="s">
        <v>178</v>
      </c>
      <c r="H4870">
        <v>4</v>
      </c>
      <c r="I4870">
        <v>34010.33</v>
      </c>
      <c r="J4870">
        <v>0.15</v>
      </c>
      <c r="K4870">
        <v>115635.12</v>
      </c>
      <c r="L4870">
        <v>11870.43</v>
      </c>
      <c r="M4870">
        <f t="shared" si="230"/>
        <v>115635.122</v>
      </c>
      <c r="N4870" t="str">
        <f t="shared" si="228"/>
        <v>Q2</v>
      </c>
      <c r="O4870" s="2">
        <f t="shared" si="229"/>
        <v>10.265419363944103</v>
      </c>
      <c r="P4870" t="str">
        <f>VLOOKUP(retail_sales_2023!C4870,customers!A:J,5,)</f>
        <v>Jaipur</v>
      </c>
      <c r="Q4870" t="str">
        <f>VLOOKUP(C4870,customers!A:J,10,0)</f>
        <v>Premium</v>
      </c>
    </row>
    <row r="4871" spans="1:17" x14ac:dyDescent="0.3">
      <c r="A4871" t="s">
        <v>5962</v>
      </c>
      <c r="B4871" s="1">
        <v>45067</v>
      </c>
      <c r="C4871" t="s">
        <v>237</v>
      </c>
      <c r="D4871" t="s">
        <v>238</v>
      </c>
      <c r="E4871" t="s">
        <v>33</v>
      </c>
      <c r="F4871" t="s">
        <v>43</v>
      </c>
      <c r="G4871" t="s">
        <v>272</v>
      </c>
      <c r="H4871">
        <v>3</v>
      </c>
      <c r="I4871">
        <v>36202.97</v>
      </c>
      <c r="J4871">
        <v>0.05</v>
      </c>
      <c r="K4871">
        <v>103178.46</v>
      </c>
      <c r="L4871">
        <v>10917.59</v>
      </c>
      <c r="M4871">
        <f t="shared" si="230"/>
        <v>103178.4645</v>
      </c>
      <c r="N4871" t="str">
        <f t="shared" si="228"/>
        <v>Q2</v>
      </c>
      <c r="O4871" s="2">
        <f t="shared" si="229"/>
        <v>10.581268609746648</v>
      </c>
      <c r="P4871" t="str">
        <f>VLOOKUP(retail_sales_2023!C4871,customers!A:J,5,)</f>
        <v>Ahmedabad</v>
      </c>
      <c r="Q4871" t="str">
        <f>VLOOKUP(C4871,customers!A:J,10,0)</f>
        <v>Regular</v>
      </c>
    </row>
    <row r="4872" spans="1:17" x14ac:dyDescent="0.3">
      <c r="A4872" t="s">
        <v>5963</v>
      </c>
      <c r="B4872" s="1">
        <v>45054</v>
      </c>
      <c r="C4872" t="s">
        <v>92</v>
      </c>
      <c r="D4872" t="s">
        <v>93</v>
      </c>
      <c r="E4872" t="s">
        <v>27</v>
      </c>
      <c r="F4872" t="s">
        <v>38</v>
      </c>
      <c r="G4872" t="s">
        <v>65</v>
      </c>
      <c r="H4872">
        <v>4</v>
      </c>
      <c r="I4872">
        <v>2333.88</v>
      </c>
      <c r="J4872">
        <v>0</v>
      </c>
      <c r="K4872">
        <v>9335.52</v>
      </c>
      <c r="L4872">
        <v>2178.41</v>
      </c>
      <c r="M4872">
        <f t="shared" si="230"/>
        <v>9335.52</v>
      </c>
      <c r="N4872" t="str">
        <f t="shared" si="228"/>
        <v>Q2</v>
      </c>
      <c r="O4872" s="2">
        <f t="shared" si="229"/>
        <v>23.334640170017305</v>
      </c>
      <c r="P4872" t="str">
        <f>VLOOKUP(retail_sales_2023!C4872,customers!A:J,5,)</f>
        <v>Jaipur</v>
      </c>
      <c r="Q4872" t="str">
        <f>VLOOKUP(C4872,customers!A:J,10,0)</f>
        <v>Premium</v>
      </c>
    </row>
    <row r="4873" spans="1:17" x14ac:dyDescent="0.3">
      <c r="A4873" t="s">
        <v>5964</v>
      </c>
      <c r="B4873" s="1">
        <v>44945</v>
      </c>
      <c r="C4873" t="s">
        <v>31</v>
      </c>
      <c r="D4873" t="s">
        <v>32</v>
      </c>
      <c r="E4873" t="s">
        <v>33</v>
      </c>
      <c r="F4873" t="s">
        <v>38</v>
      </c>
      <c r="G4873" t="s">
        <v>39</v>
      </c>
      <c r="H4873">
        <v>2</v>
      </c>
      <c r="I4873">
        <v>362.56</v>
      </c>
      <c r="J4873">
        <v>0</v>
      </c>
      <c r="K4873">
        <v>725.12</v>
      </c>
      <c r="L4873">
        <v>212.35</v>
      </c>
      <c r="M4873">
        <f t="shared" si="230"/>
        <v>725.12</v>
      </c>
      <c r="N4873" t="str">
        <f t="shared" si="228"/>
        <v>Q1</v>
      </c>
      <c r="O4873" s="2">
        <f t="shared" si="229"/>
        <v>29.284808031774052</v>
      </c>
      <c r="P4873" t="str">
        <f>VLOOKUP(retail_sales_2023!C4873,customers!A:J,5,)</f>
        <v>Ahmedabad</v>
      </c>
      <c r="Q4873" t="str">
        <f>VLOOKUP(C4873,customers!A:J,10,0)</f>
        <v>Premium</v>
      </c>
    </row>
    <row r="4874" spans="1:17" x14ac:dyDescent="0.3">
      <c r="A4874" t="s">
        <v>5965</v>
      </c>
      <c r="B4874" s="1">
        <v>44961</v>
      </c>
      <c r="C4874" t="s">
        <v>459</v>
      </c>
      <c r="D4874" t="s">
        <v>460</v>
      </c>
      <c r="E4874" t="s">
        <v>27</v>
      </c>
      <c r="F4874" t="s">
        <v>43</v>
      </c>
      <c r="G4874" t="s">
        <v>44</v>
      </c>
      <c r="H4874">
        <v>3</v>
      </c>
      <c r="I4874">
        <v>4360.7299999999996</v>
      </c>
      <c r="J4874">
        <v>0.05</v>
      </c>
      <c r="K4874">
        <v>12428.08</v>
      </c>
      <c r="L4874">
        <v>1367.67</v>
      </c>
      <c r="M4874">
        <f t="shared" si="230"/>
        <v>12428.080499999998</v>
      </c>
      <c r="N4874" t="str">
        <f t="shared" si="228"/>
        <v>Q1</v>
      </c>
      <c r="O4874" s="2">
        <f t="shared" si="229"/>
        <v>11.004676506749234</v>
      </c>
      <c r="P4874" t="str">
        <f>VLOOKUP(retail_sales_2023!C4874,customers!A:J,5,)</f>
        <v>Chandigarh</v>
      </c>
      <c r="Q4874" t="str">
        <f>VLOOKUP(C4874,customers!A:J,10,0)</f>
        <v>Premium</v>
      </c>
    </row>
    <row r="4875" spans="1:17" x14ac:dyDescent="0.3">
      <c r="A4875" t="s">
        <v>5966</v>
      </c>
      <c r="B4875" s="1">
        <v>45138</v>
      </c>
      <c r="C4875" t="s">
        <v>41</v>
      </c>
      <c r="D4875" t="s">
        <v>42</v>
      </c>
      <c r="E4875" t="s">
        <v>15</v>
      </c>
      <c r="F4875" t="s">
        <v>43</v>
      </c>
      <c r="G4875" t="s">
        <v>154</v>
      </c>
      <c r="H4875">
        <v>2</v>
      </c>
      <c r="I4875">
        <v>14829.52</v>
      </c>
      <c r="J4875">
        <v>0.05</v>
      </c>
      <c r="K4875">
        <v>28176.09</v>
      </c>
      <c r="L4875">
        <v>3661</v>
      </c>
      <c r="M4875">
        <f t="shared" si="230"/>
        <v>28176.088</v>
      </c>
      <c r="N4875" t="str">
        <f t="shared" si="228"/>
        <v>Q3</v>
      </c>
      <c r="O4875" s="2">
        <f t="shared" si="229"/>
        <v>12.993286151485178</v>
      </c>
      <c r="P4875" t="str">
        <f>VLOOKUP(retail_sales_2023!C4875,customers!A:J,5,)</f>
        <v>Kochi</v>
      </c>
      <c r="Q4875" t="str">
        <f>VLOOKUP(C4875,customers!A:J,10,0)</f>
        <v>Regular</v>
      </c>
    </row>
    <row r="4876" spans="1:17" x14ac:dyDescent="0.3">
      <c r="A4876" t="s">
        <v>5967</v>
      </c>
      <c r="B4876" s="1">
        <v>44947</v>
      </c>
      <c r="C4876" t="s">
        <v>670</v>
      </c>
      <c r="D4876" t="s">
        <v>671</v>
      </c>
      <c r="E4876" t="s">
        <v>27</v>
      </c>
      <c r="F4876" t="s">
        <v>38</v>
      </c>
      <c r="G4876" t="s">
        <v>395</v>
      </c>
      <c r="H4876">
        <v>2</v>
      </c>
      <c r="I4876">
        <v>644.02</v>
      </c>
      <c r="J4876">
        <v>0</v>
      </c>
      <c r="K4876">
        <v>1288.04</v>
      </c>
      <c r="L4876">
        <v>261.52</v>
      </c>
      <c r="M4876">
        <f t="shared" si="230"/>
        <v>1288.04</v>
      </c>
      <c r="N4876" t="str">
        <f t="shared" si="228"/>
        <v>Q1</v>
      </c>
      <c r="O4876" s="2">
        <f t="shared" si="229"/>
        <v>20.303717275860997</v>
      </c>
      <c r="P4876" t="str">
        <f>VLOOKUP(retail_sales_2023!C4876,customers!A:J,5,)</f>
        <v>Amritsar</v>
      </c>
      <c r="Q4876" t="str">
        <f>VLOOKUP(C4876,customers!A:J,10,0)</f>
        <v>Premium</v>
      </c>
    </row>
    <row r="4877" spans="1:17" x14ac:dyDescent="0.3">
      <c r="A4877" t="s">
        <v>5968</v>
      </c>
      <c r="B4877" s="1">
        <v>45031</v>
      </c>
      <c r="C4877" t="s">
        <v>1906</v>
      </c>
      <c r="D4877" t="s">
        <v>1907</v>
      </c>
      <c r="E4877" t="s">
        <v>27</v>
      </c>
      <c r="F4877" t="s">
        <v>38</v>
      </c>
      <c r="G4877" t="s">
        <v>73</v>
      </c>
      <c r="H4877">
        <v>1</v>
      </c>
      <c r="I4877">
        <v>3458.16</v>
      </c>
      <c r="J4877">
        <v>0.15</v>
      </c>
      <c r="K4877">
        <v>2939.44</v>
      </c>
      <c r="L4877">
        <v>677.11</v>
      </c>
      <c r="M4877">
        <f t="shared" si="230"/>
        <v>2939.4359999999997</v>
      </c>
      <c r="N4877" t="str">
        <f t="shared" si="228"/>
        <v>Q2</v>
      </c>
      <c r="O4877" s="2">
        <f t="shared" si="229"/>
        <v>23.035340064774243</v>
      </c>
      <c r="P4877" t="str">
        <f>VLOOKUP(retail_sales_2023!C4877,customers!A:J,5,)</f>
        <v>Amritsar</v>
      </c>
      <c r="Q4877" t="str">
        <f>VLOOKUP(C4877,customers!A:J,10,0)</f>
        <v>Regular</v>
      </c>
    </row>
    <row r="4878" spans="1:17" x14ac:dyDescent="0.3">
      <c r="A4878" t="s">
        <v>5969</v>
      </c>
      <c r="B4878" s="1">
        <v>45276</v>
      </c>
      <c r="C4878" t="s">
        <v>1476</v>
      </c>
      <c r="D4878" t="s">
        <v>1477</v>
      </c>
      <c r="E4878" t="s">
        <v>27</v>
      </c>
      <c r="F4878" t="s">
        <v>43</v>
      </c>
      <c r="G4878" t="s">
        <v>243</v>
      </c>
      <c r="H4878">
        <v>3</v>
      </c>
      <c r="I4878">
        <v>56961.47</v>
      </c>
      <c r="J4878">
        <v>0.1</v>
      </c>
      <c r="K4878">
        <v>153795.97</v>
      </c>
      <c r="L4878">
        <v>16064.64</v>
      </c>
      <c r="M4878">
        <f t="shared" si="230"/>
        <v>153795.96900000001</v>
      </c>
      <c r="N4878" t="str">
        <f t="shared" si="228"/>
        <v>Q4</v>
      </c>
      <c r="O4878" s="2">
        <f t="shared" si="229"/>
        <v>10.445423244835348</v>
      </c>
      <c r="P4878" t="str">
        <f>VLOOKUP(retail_sales_2023!C4878,customers!A:J,5,)</f>
        <v>Lucknow</v>
      </c>
      <c r="Q4878" t="str">
        <f>VLOOKUP(C4878,customers!A:J,10,0)</f>
        <v>Occasional</v>
      </c>
    </row>
    <row r="4879" spans="1:17" x14ac:dyDescent="0.3">
      <c r="A4879" t="s">
        <v>5970</v>
      </c>
      <c r="B4879" s="1">
        <v>44954</v>
      </c>
      <c r="C4879" t="s">
        <v>763</v>
      </c>
      <c r="D4879" t="s">
        <v>764</v>
      </c>
      <c r="E4879" t="s">
        <v>21</v>
      </c>
      <c r="F4879" t="s">
        <v>43</v>
      </c>
      <c r="G4879" t="s">
        <v>243</v>
      </c>
      <c r="H4879">
        <v>2</v>
      </c>
      <c r="I4879">
        <v>43273.72</v>
      </c>
      <c r="J4879">
        <v>0</v>
      </c>
      <c r="K4879">
        <v>86547.44</v>
      </c>
      <c r="L4879">
        <v>10374.07</v>
      </c>
      <c r="M4879">
        <f t="shared" si="230"/>
        <v>86547.44</v>
      </c>
      <c r="N4879" t="str">
        <f t="shared" si="228"/>
        <v>Q1</v>
      </c>
      <c r="O4879" s="2">
        <f t="shared" si="229"/>
        <v>11.986570602203832</v>
      </c>
      <c r="P4879" t="str">
        <f>VLOOKUP(retail_sales_2023!C4879,customers!A:J,5,)</f>
        <v>Bhubaneswar</v>
      </c>
      <c r="Q4879" t="str">
        <f>VLOOKUP(C4879,customers!A:J,10,0)</f>
        <v>Regular</v>
      </c>
    </row>
    <row r="4880" spans="1:17" x14ac:dyDescent="0.3">
      <c r="A4880" t="s">
        <v>5971</v>
      </c>
      <c r="B4880" s="1">
        <v>45240</v>
      </c>
      <c r="C4880" t="s">
        <v>674</v>
      </c>
      <c r="D4880" t="s">
        <v>675</v>
      </c>
      <c r="E4880" t="s">
        <v>27</v>
      </c>
      <c r="F4880" t="s">
        <v>81</v>
      </c>
      <c r="G4880" t="s">
        <v>370</v>
      </c>
      <c r="H4880">
        <v>1</v>
      </c>
      <c r="I4880">
        <v>3942.33</v>
      </c>
      <c r="J4880">
        <v>0.2</v>
      </c>
      <c r="K4880">
        <v>3153.86</v>
      </c>
      <c r="L4880">
        <v>1048.73</v>
      </c>
      <c r="M4880">
        <f t="shared" si="230"/>
        <v>3153.864</v>
      </c>
      <c r="N4880" t="str">
        <f t="shared" si="228"/>
        <v>Q4</v>
      </c>
      <c r="O4880" s="2">
        <f t="shared" si="229"/>
        <v>33.252268648576667</v>
      </c>
      <c r="P4880" t="str">
        <f>VLOOKUP(retail_sales_2023!C4880,customers!A:J,5,)</f>
        <v>Jaipur</v>
      </c>
      <c r="Q4880" t="str">
        <f>VLOOKUP(C4880,customers!A:J,10,0)</f>
        <v>Premium</v>
      </c>
    </row>
    <row r="4881" spans="1:17" x14ac:dyDescent="0.3">
      <c r="A4881" t="s">
        <v>5972</v>
      </c>
      <c r="B4881" s="1">
        <v>45150</v>
      </c>
      <c r="C4881" t="s">
        <v>889</v>
      </c>
      <c r="D4881" t="s">
        <v>890</v>
      </c>
      <c r="E4881" t="s">
        <v>21</v>
      </c>
      <c r="F4881" t="s">
        <v>43</v>
      </c>
      <c r="G4881" t="s">
        <v>243</v>
      </c>
      <c r="H4881">
        <v>2</v>
      </c>
      <c r="I4881">
        <v>30274.3</v>
      </c>
      <c r="J4881">
        <v>0</v>
      </c>
      <c r="K4881">
        <v>60548.6</v>
      </c>
      <c r="L4881">
        <v>7467.02</v>
      </c>
      <c r="M4881">
        <f t="shared" si="230"/>
        <v>60548.6</v>
      </c>
      <c r="N4881" t="str">
        <f t="shared" si="228"/>
        <v>Q3</v>
      </c>
      <c r="O4881" s="2">
        <f t="shared" si="229"/>
        <v>12.332275230145703</v>
      </c>
      <c r="P4881" t="str">
        <f>VLOOKUP(retail_sales_2023!C4881,customers!A:J,5,)</f>
        <v>Patna</v>
      </c>
      <c r="Q4881" t="str">
        <f>VLOOKUP(C4881,customers!A:J,10,0)</f>
        <v>Premium</v>
      </c>
    </row>
    <row r="4882" spans="1:17" x14ac:dyDescent="0.3">
      <c r="A4882" t="s">
        <v>5973</v>
      </c>
      <c r="B4882" s="1">
        <v>45138</v>
      </c>
      <c r="C4882" t="s">
        <v>592</v>
      </c>
      <c r="D4882" t="s">
        <v>593</v>
      </c>
      <c r="E4882" t="s">
        <v>21</v>
      </c>
      <c r="F4882" t="s">
        <v>81</v>
      </c>
      <c r="G4882" t="s">
        <v>264</v>
      </c>
      <c r="H4882">
        <v>4</v>
      </c>
      <c r="I4882">
        <v>4781.47</v>
      </c>
      <c r="J4882">
        <v>0</v>
      </c>
      <c r="K4882">
        <v>19125.88</v>
      </c>
      <c r="L4882">
        <v>6510.57</v>
      </c>
      <c r="M4882">
        <f t="shared" si="230"/>
        <v>19125.88</v>
      </c>
      <c r="N4882" t="str">
        <f t="shared" si="228"/>
        <v>Q3</v>
      </c>
      <c r="O4882" s="2">
        <f t="shared" si="229"/>
        <v>34.040629764486653</v>
      </c>
      <c r="P4882" t="str">
        <f>VLOOKUP(retail_sales_2023!C4882,customers!A:J,5,)</f>
        <v>Patna</v>
      </c>
      <c r="Q4882" t="str">
        <f>VLOOKUP(C4882,customers!A:J,10,0)</f>
        <v>Premium</v>
      </c>
    </row>
    <row r="4883" spans="1:17" x14ac:dyDescent="0.3">
      <c r="A4883" t="s">
        <v>5974</v>
      </c>
      <c r="B4883" s="1">
        <v>45201</v>
      </c>
      <c r="C4883" t="s">
        <v>123</v>
      </c>
      <c r="D4883" t="s">
        <v>124</v>
      </c>
      <c r="E4883" t="s">
        <v>33</v>
      </c>
      <c r="F4883" t="s">
        <v>28</v>
      </c>
      <c r="G4883" t="s">
        <v>672</v>
      </c>
      <c r="H4883">
        <v>4</v>
      </c>
      <c r="I4883">
        <v>4988.3500000000004</v>
      </c>
      <c r="J4883">
        <v>0</v>
      </c>
      <c r="K4883">
        <v>19953.400000000001</v>
      </c>
      <c r="L4883">
        <v>3178.33</v>
      </c>
      <c r="M4883">
        <f t="shared" si="230"/>
        <v>19953.400000000001</v>
      </c>
      <c r="N4883" t="str">
        <f t="shared" si="228"/>
        <v>Q4</v>
      </c>
      <c r="O4883" s="2">
        <f t="shared" si="229"/>
        <v>15.928764020166989</v>
      </c>
      <c r="P4883" t="str">
        <f>VLOOKUP(retail_sales_2023!C4883,customers!A:J,5,)</f>
        <v>Surat</v>
      </c>
      <c r="Q4883" t="str">
        <f>VLOOKUP(C4883,customers!A:J,10,0)</f>
        <v>Premium</v>
      </c>
    </row>
    <row r="4884" spans="1:17" x14ac:dyDescent="0.3">
      <c r="A4884" t="s">
        <v>5975</v>
      </c>
      <c r="B4884" s="1">
        <v>45231</v>
      </c>
      <c r="C4884" t="s">
        <v>2119</v>
      </c>
      <c r="D4884" t="s">
        <v>2120</v>
      </c>
      <c r="E4884" t="s">
        <v>21</v>
      </c>
      <c r="F4884" t="s">
        <v>52</v>
      </c>
      <c r="G4884" t="s">
        <v>268</v>
      </c>
      <c r="H4884">
        <v>2</v>
      </c>
      <c r="I4884">
        <v>570.23</v>
      </c>
      <c r="J4884">
        <v>0</v>
      </c>
      <c r="K4884">
        <v>1140.46</v>
      </c>
      <c r="L4884">
        <v>90.13</v>
      </c>
      <c r="M4884">
        <f t="shared" si="230"/>
        <v>1140.46</v>
      </c>
      <c r="N4884" t="str">
        <f t="shared" si="228"/>
        <v>Q4</v>
      </c>
      <c r="O4884" s="2">
        <f t="shared" si="229"/>
        <v>7.9029514406467563</v>
      </c>
      <c r="P4884" t="str">
        <f>VLOOKUP(retail_sales_2023!C4884,customers!A:J,5,)</f>
        <v>Ranchi</v>
      </c>
      <c r="Q4884" t="str">
        <f>VLOOKUP(C4884,customers!A:J,10,0)</f>
        <v>Premium</v>
      </c>
    </row>
    <row r="4885" spans="1:17" x14ac:dyDescent="0.3">
      <c r="A4885" t="s">
        <v>5976</v>
      </c>
      <c r="B4885" s="1">
        <v>45194</v>
      </c>
      <c r="C4885" t="s">
        <v>971</v>
      </c>
      <c r="D4885" t="s">
        <v>972</v>
      </c>
      <c r="E4885" t="s">
        <v>15</v>
      </c>
      <c r="F4885" t="s">
        <v>28</v>
      </c>
      <c r="G4885" t="s">
        <v>29</v>
      </c>
      <c r="H4885">
        <v>4</v>
      </c>
      <c r="I4885">
        <v>5824.21</v>
      </c>
      <c r="J4885">
        <v>0.05</v>
      </c>
      <c r="K4885">
        <v>22132</v>
      </c>
      <c r="L4885">
        <v>5383.4</v>
      </c>
      <c r="M4885">
        <f t="shared" si="230"/>
        <v>22131.998</v>
      </c>
      <c r="N4885" t="str">
        <f t="shared" si="228"/>
        <v>Q3</v>
      </c>
      <c r="O4885" s="2">
        <f t="shared" si="229"/>
        <v>24.324055666003975</v>
      </c>
      <c r="P4885" t="str">
        <f>VLOOKUP(retail_sales_2023!C4885,customers!A:J,5,)</f>
        <v>Chennai</v>
      </c>
      <c r="Q4885" t="str">
        <f>VLOOKUP(C4885,customers!A:J,10,0)</f>
        <v>Premium</v>
      </c>
    </row>
    <row r="4886" spans="1:17" x14ac:dyDescent="0.3">
      <c r="A4886" t="s">
        <v>5977</v>
      </c>
      <c r="B4886" s="1">
        <v>45060</v>
      </c>
      <c r="C4886" t="s">
        <v>826</v>
      </c>
      <c r="D4886" t="s">
        <v>827</v>
      </c>
      <c r="E4886" t="s">
        <v>33</v>
      </c>
      <c r="F4886" t="s">
        <v>43</v>
      </c>
      <c r="G4886" t="s">
        <v>178</v>
      </c>
      <c r="H4886">
        <v>5</v>
      </c>
      <c r="I4886">
        <v>80568.160000000003</v>
      </c>
      <c r="J4886">
        <v>0</v>
      </c>
      <c r="K4886">
        <v>402840.8</v>
      </c>
      <c r="L4886">
        <v>44535.31</v>
      </c>
      <c r="M4886">
        <f t="shared" si="230"/>
        <v>402840.80000000005</v>
      </c>
      <c r="N4886" t="str">
        <f t="shared" si="228"/>
        <v>Q2</v>
      </c>
      <c r="O4886" s="2">
        <f t="shared" si="229"/>
        <v>11.055312669421765</v>
      </c>
      <c r="P4886" t="str">
        <f>VLOOKUP(retail_sales_2023!C4886,customers!A:J,5,)</f>
        <v>Mumbai</v>
      </c>
      <c r="Q4886" t="str">
        <f>VLOOKUP(C4886,customers!A:J,10,0)</f>
        <v>Premium</v>
      </c>
    </row>
    <row r="4887" spans="1:17" x14ac:dyDescent="0.3">
      <c r="A4887" t="s">
        <v>5978</v>
      </c>
      <c r="B4887" s="1">
        <v>45084</v>
      </c>
      <c r="C4887" t="s">
        <v>303</v>
      </c>
      <c r="D4887" t="s">
        <v>304</v>
      </c>
      <c r="E4887" t="s">
        <v>27</v>
      </c>
      <c r="F4887" t="s">
        <v>52</v>
      </c>
      <c r="G4887" t="s">
        <v>69</v>
      </c>
      <c r="H4887">
        <v>2</v>
      </c>
      <c r="I4887">
        <v>534.35</v>
      </c>
      <c r="J4887">
        <v>0.05</v>
      </c>
      <c r="K4887">
        <v>1015.26</v>
      </c>
      <c r="L4887">
        <v>86.01</v>
      </c>
      <c r="M4887">
        <f t="shared" si="230"/>
        <v>1015.265</v>
      </c>
      <c r="N4887" t="str">
        <f t="shared" si="228"/>
        <v>Q2</v>
      </c>
      <c r="O4887" s="2">
        <f t="shared" si="229"/>
        <v>8.4717215294604333</v>
      </c>
      <c r="P4887" t="str">
        <f>VLOOKUP(retail_sales_2023!C4887,customers!A:J,5,)</f>
        <v>Jaipur</v>
      </c>
      <c r="Q4887" t="str">
        <f>VLOOKUP(C4887,customers!A:J,10,0)</f>
        <v>Premium</v>
      </c>
    </row>
    <row r="4888" spans="1:17" x14ac:dyDescent="0.3">
      <c r="A4888" t="s">
        <v>5979</v>
      </c>
      <c r="B4888" s="1">
        <v>45169</v>
      </c>
      <c r="C4888" t="s">
        <v>1557</v>
      </c>
      <c r="D4888" t="s">
        <v>1558</v>
      </c>
      <c r="E4888" t="s">
        <v>27</v>
      </c>
      <c r="F4888" t="s">
        <v>43</v>
      </c>
      <c r="G4888" t="s">
        <v>110</v>
      </c>
      <c r="H4888">
        <v>5</v>
      </c>
      <c r="I4888">
        <v>5342.81</v>
      </c>
      <c r="J4888">
        <v>0</v>
      </c>
      <c r="K4888">
        <v>26714.05</v>
      </c>
      <c r="L4888">
        <v>4098.57</v>
      </c>
      <c r="M4888">
        <f t="shared" si="230"/>
        <v>26714.050000000003</v>
      </c>
      <c r="N4888" t="str">
        <f t="shared" si="228"/>
        <v>Q3</v>
      </c>
      <c r="O4888" s="2">
        <f t="shared" si="229"/>
        <v>15.342376015617248</v>
      </c>
      <c r="P4888" t="str">
        <f>VLOOKUP(retail_sales_2023!C4888,customers!A:J,5,)</f>
        <v>Delhi</v>
      </c>
      <c r="Q4888" t="str">
        <f>VLOOKUP(C4888,customers!A:J,10,0)</f>
        <v>Premium</v>
      </c>
    </row>
    <row r="4889" spans="1:17" x14ac:dyDescent="0.3">
      <c r="A4889" t="s">
        <v>5980</v>
      </c>
      <c r="B4889" s="1">
        <v>45058</v>
      </c>
      <c r="C4889" t="s">
        <v>2321</v>
      </c>
      <c r="D4889" t="s">
        <v>2322</v>
      </c>
      <c r="E4889" t="s">
        <v>33</v>
      </c>
      <c r="F4889" t="s">
        <v>16</v>
      </c>
      <c r="G4889" t="s">
        <v>319</v>
      </c>
      <c r="H4889">
        <v>4</v>
      </c>
      <c r="I4889">
        <v>391.41</v>
      </c>
      <c r="J4889">
        <v>0.1</v>
      </c>
      <c r="K4889">
        <v>1409.08</v>
      </c>
      <c r="L4889">
        <v>447.02</v>
      </c>
      <c r="M4889">
        <f t="shared" si="230"/>
        <v>1409.076</v>
      </c>
      <c r="N4889" t="str">
        <f t="shared" si="228"/>
        <v>Q2</v>
      </c>
      <c r="O4889" s="2">
        <f t="shared" si="229"/>
        <v>31.724245607062763</v>
      </c>
      <c r="P4889" t="str">
        <f>VLOOKUP(retail_sales_2023!C4889,customers!A:J,5,)</f>
        <v>Mumbai</v>
      </c>
      <c r="Q4889" t="str">
        <f>VLOOKUP(C4889,customers!A:J,10,0)</f>
        <v>Premium</v>
      </c>
    </row>
    <row r="4890" spans="1:17" x14ac:dyDescent="0.3">
      <c r="A4890" t="s">
        <v>5981</v>
      </c>
      <c r="B4890" s="1">
        <v>45140</v>
      </c>
      <c r="C4890" t="s">
        <v>63</v>
      </c>
      <c r="D4890" t="s">
        <v>64</v>
      </c>
      <c r="E4890" t="s">
        <v>21</v>
      </c>
      <c r="F4890" t="s">
        <v>28</v>
      </c>
      <c r="G4890" t="s">
        <v>29</v>
      </c>
      <c r="H4890">
        <v>1</v>
      </c>
      <c r="I4890">
        <v>7239.14</v>
      </c>
      <c r="J4890">
        <v>0.2</v>
      </c>
      <c r="K4890">
        <v>5791.31</v>
      </c>
      <c r="L4890">
        <v>1561.43</v>
      </c>
      <c r="M4890">
        <f t="shared" si="230"/>
        <v>5791.3120000000008</v>
      </c>
      <c r="N4890" t="str">
        <f t="shared" si="228"/>
        <v>Q3</v>
      </c>
      <c r="O4890" s="2">
        <f t="shared" si="229"/>
        <v>26.961602815252505</v>
      </c>
      <c r="P4890" t="str">
        <f>VLOOKUP(retail_sales_2023!C4890,customers!A:J,5,)</f>
        <v>Guwahati</v>
      </c>
      <c r="Q4890" t="str">
        <f>VLOOKUP(C4890,customers!A:J,10,0)</f>
        <v>Regular</v>
      </c>
    </row>
    <row r="4891" spans="1:17" x14ac:dyDescent="0.3">
      <c r="A4891" t="s">
        <v>5982</v>
      </c>
      <c r="B4891" s="1">
        <v>45104</v>
      </c>
      <c r="C4891" t="s">
        <v>1041</v>
      </c>
      <c r="D4891" t="s">
        <v>1042</v>
      </c>
      <c r="E4891" t="s">
        <v>27</v>
      </c>
      <c r="F4891" t="s">
        <v>28</v>
      </c>
      <c r="G4891" t="s">
        <v>61</v>
      </c>
      <c r="H4891">
        <v>4</v>
      </c>
      <c r="I4891">
        <v>3741.08</v>
      </c>
      <c r="J4891">
        <v>0.15</v>
      </c>
      <c r="K4891">
        <v>12719.67</v>
      </c>
      <c r="L4891">
        <v>2275.13</v>
      </c>
      <c r="M4891">
        <f t="shared" si="230"/>
        <v>12719.671999999999</v>
      </c>
      <c r="N4891" t="str">
        <f t="shared" si="228"/>
        <v>Q2</v>
      </c>
      <c r="O4891" s="2">
        <f t="shared" si="229"/>
        <v>17.886706180270401</v>
      </c>
      <c r="P4891" t="str">
        <f>VLOOKUP(retail_sales_2023!C4891,customers!A:J,5,)</f>
        <v>Delhi</v>
      </c>
      <c r="Q4891" t="str">
        <f>VLOOKUP(C4891,customers!A:J,10,0)</f>
        <v>Premium</v>
      </c>
    </row>
    <row r="4892" spans="1:17" x14ac:dyDescent="0.3">
      <c r="A4892" t="s">
        <v>5983</v>
      </c>
      <c r="B4892" s="1">
        <v>45025</v>
      </c>
      <c r="C4892" t="s">
        <v>270</v>
      </c>
      <c r="D4892" t="s">
        <v>271</v>
      </c>
      <c r="E4892" t="s">
        <v>15</v>
      </c>
      <c r="F4892" t="s">
        <v>43</v>
      </c>
      <c r="G4892" t="s">
        <v>121</v>
      </c>
      <c r="H4892">
        <v>3</v>
      </c>
      <c r="I4892">
        <v>38308.129999999997</v>
      </c>
      <c r="J4892">
        <v>0.15</v>
      </c>
      <c r="K4892">
        <v>97685.73</v>
      </c>
      <c r="L4892">
        <v>10939.89</v>
      </c>
      <c r="M4892">
        <f t="shared" si="230"/>
        <v>97685.73149999998</v>
      </c>
      <c r="N4892" t="str">
        <f t="shared" si="228"/>
        <v>Q2</v>
      </c>
      <c r="O4892" s="2">
        <f t="shared" si="229"/>
        <v>11.199066639518382</v>
      </c>
      <c r="P4892" t="str">
        <f>VLOOKUP(retail_sales_2023!C4892,customers!A:J,5,)</f>
        <v>Chennai</v>
      </c>
      <c r="Q4892" t="str">
        <f>VLOOKUP(C4892,customers!A:J,10,0)</f>
        <v>Regular</v>
      </c>
    </row>
    <row r="4893" spans="1:17" x14ac:dyDescent="0.3">
      <c r="A4893" t="s">
        <v>5984</v>
      </c>
      <c r="B4893" s="1">
        <v>45062</v>
      </c>
      <c r="C4893" t="s">
        <v>417</v>
      </c>
      <c r="D4893" t="s">
        <v>418</v>
      </c>
      <c r="E4893" t="s">
        <v>27</v>
      </c>
      <c r="F4893" t="s">
        <v>43</v>
      </c>
      <c r="G4893" t="s">
        <v>301</v>
      </c>
      <c r="H4893">
        <v>2</v>
      </c>
      <c r="I4893">
        <v>84493.72</v>
      </c>
      <c r="J4893">
        <v>0</v>
      </c>
      <c r="K4893">
        <v>168987.44</v>
      </c>
      <c r="L4893">
        <v>22915.37</v>
      </c>
      <c r="M4893">
        <f t="shared" si="230"/>
        <v>168987.44</v>
      </c>
      <c r="N4893" t="str">
        <f t="shared" si="228"/>
        <v>Q2</v>
      </c>
      <c r="O4893" s="2">
        <f t="shared" si="229"/>
        <v>13.560398334929507</v>
      </c>
      <c r="P4893" t="str">
        <f>VLOOKUP(retail_sales_2023!C4893,customers!A:J,5,)</f>
        <v>Lucknow</v>
      </c>
      <c r="Q4893" t="str">
        <f>VLOOKUP(C4893,customers!A:J,10,0)</f>
        <v>Occasional</v>
      </c>
    </row>
    <row r="4894" spans="1:17" x14ac:dyDescent="0.3">
      <c r="A4894" t="s">
        <v>5985</v>
      </c>
      <c r="B4894" s="1">
        <v>45144</v>
      </c>
      <c r="C4894" t="s">
        <v>84</v>
      </c>
      <c r="D4894" t="s">
        <v>85</v>
      </c>
      <c r="E4894" t="s">
        <v>33</v>
      </c>
      <c r="F4894" t="s">
        <v>28</v>
      </c>
      <c r="G4894" t="s">
        <v>325</v>
      </c>
      <c r="H4894">
        <v>1</v>
      </c>
      <c r="I4894">
        <v>1816.14</v>
      </c>
      <c r="J4894">
        <v>0</v>
      </c>
      <c r="K4894">
        <v>1816.14</v>
      </c>
      <c r="L4894">
        <v>418.28</v>
      </c>
      <c r="M4894">
        <f t="shared" si="230"/>
        <v>1816.14</v>
      </c>
      <c r="N4894" t="str">
        <f t="shared" si="228"/>
        <v>Q3</v>
      </c>
      <c r="O4894" s="2">
        <f t="shared" si="229"/>
        <v>23.031264109595075</v>
      </c>
      <c r="P4894" t="str">
        <f>VLOOKUP(retail_sales_2023!C4894,customers!A:J,5,)</f>
        <v>Mumbai</v>
      </c>
      <c r="Q4894" t="str">
        <f>VLOOKUP(C4894,customers!A:J,10,0)</f>
        <v>Regular</v>
      </c>
    </row>
    <row r="4895" spans="1:17" x14ac:dyDescent="0.3">
      <c r="A4895" t="s">
        <v>5986</v>
      </c>
      <c r="B4895" s="1">
        <v>45098</v>
      </c>
      <c r="C4895" t="s">
        <v>1622</v>
      </c>
      <c r="D4895" t="s">
        <v>1623</v>
      </c>
      <c r="E4895" t="s">
        <v>33</v>
      </c>
      <c r="F4895" t="s">
        <v>16</v>
      </c>
      <c r="G4895" t="s">
        <v>17</v>
      </c>
      <c r="H4895">
        <v>5</v>
      </c>
      <c r="I4895">
        <v>221.44</v>
      </c>
      <c r="J4895">
        <v>0.25</v>
      </c>
      <c r="K4895">
        <v>830.4</v>
      </c>
      <c r="L4895">
        <v>315.89999999999998</v>
      </c>
      <c r="M4895">
        <f t="shared" si="230"/>
        <v>830.40000000000009</v>
      </c>
      <c r="N4895" t="str">
        <f t="shared" si="228"/>
        <v>Q2</v>
      </c>
      <c r="O4895" s="2">
        <f t="shared" si="229"/>
        <v>38.04190751445087</v>
      </c>
      <c r="P4895" t="str">
        <f>VLOOKUP(retail_sales_2023!C4895,customers!A:J,5,)</f>
        <v>Pune</v>
      </c>
      <c r="Q4895" t="str">
        <f>VLOOKUP(C4895,customers!A:J,10,0)</f>
        <v>Regular</v>
      </c>
    </row>
    <row r="4896" spans="1:17" x14ac:dyDescent="0.3">
      <c r="A4896" t="s">
        <v>5987</v>
      </c>
      <c r="B4896" s="1">
        <v>44930</v>
      </c>
      <c r="C4896" t="s">
        <v>610</v>
      </c>
      <c r="D4896" t="s">
        <v>611</v>
      </c>
      <c r="E4896" t="s">
        <v>21</v>
      </c>
      <c r="F4896" t="s">
        <v>81</v>
      </c>
      <c r="G4896" t="s">
        <v>264</v>
      </c>
      <c r="H4896">
        <v>4</v>
      </c>
      <c r="I4896">
        <v>512.79</v>
      </c>
      <c r="J4896">
        <v>0.15</v>
      </c>
      <c r="K4896">
        <v>1743.49</v>
      </c>
      <c r="L4896">
        <v>-197.51</v>
      </c>
      <c r="M4896">
        <f t="shared" si="230"/>
        <v>1743.4859999999999</v>
      </c>
      <c r="N4896" t="str">
        <f t="shared" si="228"/>
        <v>Q1</v>
      </c>
      <c r="O4896" s="2">
        <f t="shared" si="229"/>
        <v>-11.32842746445348</v>
      </c>
      <c r="P4896" t="str">
        <f>VLOOKUP(retail_sales_2023!C4896,customers!A:J,5,)</f>
        <v>Patna</v>
      </c>
      <c r="Q4896" t="str">
        <f>VLOOKUP(C4896,customers!A:J,10,0)</f>
        <v>Regular</v>
      </c>
    </row>
    <row r="4897" spans="1:17" x14ac:dyDescent="0.3">
      <c r="A4897" t="s">
        <v>5988</v>
      </c>
      <c r="B4897" s="1">
        <v>44933</v>
      </c>
      <c r="C4897" t="s">
        <v>351</v>
      </c>
      <c r="D4897" t="s">
        <v>352</v>
      </c>
      <c r="E4897" t="s">
        <v>15</v>
      </c>
      <c r="F4897" t="s">
        <v>28</v>
      </c>
      <c r="G4897" t="s">
        <v>61</v>
      </c>
      <c r="H4897">
        <v>3</v>
      </c>
      <c r="I4897">
        <v>5638.98</v>
      </c>
      <c r="J4897">
        <v>0.15</v>
      </c>
      <c r="K4897">
        <v>14379.4</v>
      </c>
      <c r="L4897">
        <v>2972.78</v>
      </c>
      <c r="M4897">
        <f t="shared" si="230"/>
        <v>14379.398999999998</v>
      </c>
      <c r="N4897" t="str">
        <f t="shared" si="228"/>
        <v>Q1</v>
      </c>
      <c r="O4897" s="2">
        <f t="shared" si="229"/>
        <v>20.673880690432149</v>
      </c>
      <c r="P4897" t="str">
        <f>VLOOKUP(retail_sales_2023!C4897,customers!A:J,5,)</f>
        <v>Chennai</v>
      </c>
      <c r="Q4897" t="str">
        <f>VLOOKUP(C4897,customers!A:J,10,0)</f>
        <v>Regular</v>
      </c>
    </row>
    <row r="4898" spans="1:17" x14ac:dyDescent="0.3">
      <c r="A4898" t="s">
        <v>5989</v>
      </c>
      <c r="B4898" s="1">
        <v>45223</v>
      </c>
      <c r="C4898" t="s">
        <v>1080</v>
      </c>
      <c r="D4898" t="s">
        <v>1081</v>
      </c>
      <c r="E4898" t="s">
        <v>15</v>
      </c>
      <c r="F4898" t="s">
        <v>52</v>
      </c>
      <c r="G4898" t="s">
        <v>235</v>
      </c>
      <c r="H4898">
        <v>8</v>
      </c>
      <c r="I4898">
        <v>141.02000000000001</v>
      </c>
      <c r="J4898">
        <v>0</v>
      </c>
      <c r="K4898">
        <v>1128.1600000000001</v>
      </c>
      <c r="L4898">
        <v>87.43</v>
      </c>
      <c r="M4898">
        <f t="shared" si="230"/>
        <v>1128.1600000000001</v>
      </c>
      <c r="N4898" t="str">
        <f t="shared" si="228"/>
        <v>Q4</v>
      </c>
      <c r="O4898" s="2">
        <f t="shared" si="229"/>
        <v>7.7497872642178418</v>
      </c>
      <c r="P4898" t="str">
        <f>VLOOKUP(retail_sales_2023!C4898,customers!A:J,5,)</f>
        <v>Hyderabad</v>
      </c>
      <c r="Q4898" t="str">
        <f>VLOOKUP(C4898,customers!A:J,10,0)</f>
        <v>Regular</v>
      </c>
    </row>
    <row r="4899" spans="1:17" x14ac:dyDescent="0.3">
      <c r="A4899" t="s">
        <v>5990</v>
      </c>
      <c r="B4899" s="1">
        <v>45284</v>
      </c>
      <c r="C4899" t="s">
        <v>1138</v>
      </c>
      <c r="D4899" t="s">
        <v>1139</v>
      </c>
      <c r="E4899" t="s">
        <v>21</v>
      </c>
      <c r="F4899" t="s">
        <v>81</v>
      </c>
      <c r="G4899" t="s">
        <v>101</v>
      </c>
      <c r="H4899">
        <v>2</v>
      </c>
      <c r="I4899">
        <v>4232.59</v>
      </c>
      <c r="J4899">
        <v>0.25</v>
      </c>
      <c r="K4899">
        <v>6348.89</v>
      </c>
      <c r="L4899">
        <v>1811.03</v>
      </c>
      <c r="M4899">
        <f t="shared" si="230"/>
        <v>6348.8850000000002</v>
      </c>
      <c r="N4899" t="str">
        <f t="shared" si="228"/>
        <v>Q4</v>
      </c>
      <c r="O4899" s="2">
        <f t="shared" si="229"/>
        <v>28.525143765288103</v>
      </c>
      <c r="P4899" t="str">
        <f>VLOOKUP(retail_sales_2023!C4899,customers!A:J,5,)</f>
        <v>Guwahati</v>
      </c>
      <c r="Q4899" t="str">
        <f>VLOOKUP(C4899,customers!A:J,10,0)</f>
        <v>Premium</v>
      </c>
    </row>
    <row r="4900" spans="1:17" x14ac:dyDescent="0.3">
      <c r="A4900" t="s">
        <v>5991</v>
      </c>
      <c r="B4900" s="1">
        <v>45201</v>
      </c>
      <c r="C4900" t="s">
        <v>1601</v>
      </c>
      <c r="D4900" t="s">
        <v>1602</v>
      </c>
      <c r="E4900" t="s">
        <v>21</v>
      </c>
      <c r="F4900" t="s">
        <v>22</v>
      </c>
      <c r="G4900" t="s">
        <v>423</v>
      </c>
      <c r="H4900">
        <v>3</v>
      </c>
      <c r="I4900">
        <v>31054.77</v>
      </c>
      <c r="J4900">
        <v>0.1</v>
      </c>
      <c r="K4900">
        <v>83847.88</v>
      </c>
      <c r="L4900">
        <v>16512.11</v>
      </c>
      <c r="M4900">
        <f t="shared" si="230"/>
        <v>83847.879000000001</v>
      </c>
      <c r="N4900" t="str">
        <f t="shared" si="228"/>
        <v>Q4</v>
      </c>
      <c r="O4900" s="2">
        <f t="shared" si="229"/>
        <v>19.692936780273989</v>
      </c>
      <c r="P4900" t="str">
        <f>VLOOKUP(retail_sales_2023!C4900,customers!A:J,5,)</f>
        <v>Patna</v>
      </c>
      <c r="Q4900" t="str">
        <f>VLOOKUP(C4900,customers!A:J,10,0)</f>
        <v>Premium</v>
      </c>
    </row>
    <row r="4901" spans="1:17" x14ac:dyDescent="0.3">
      <c r="A4901" t="s">
        <v>5992</v>
      </c>
      <c r="B4901" s="1">
        <v>44991</v>
      </c>
      <c r="C4901" t="s">
        <v>361</v>
      </c>
      <c r="D4901" t="s">
        <v>362</v>
      </c>
      <c r="E4901" t="s">
        <v>15</v>
      </c>
      <c r="F4901" t="s">
        <v>43</v>
      </c>
      <c r="G4901" t="s">
        <v>243</v>
      </c>
      <c r="H4901">
        <v>2</v>
      </c>
      <c r="I4901">
        <v>54061.63</v>
      </c>
      <c r="J4901">
        <v>0</v>
      </c>
      <c r="K4901">
        <v>108123.26</v>
      </c>
      <c r="L4901">
        <v>-3452.91</v>
      </c>
      <c r="M4901">
        <f t="shared" si="230"/>
        <v>108123.26</v>
      </c>
      <c r="N4901" t="str">
        <f t="shared" si="228"/>
        <v>Q1</v>
      </c>
      <c r="O4901" s="2">
        <f t="shared" si="229"/>
        <v>-3.1934941658251885</v>
      </c>
      <c r="P4901" t="str">
        <f>VLOOKUP(retail_sales_2023!C4901,customers!A:J,5,)</f>
        <v>Hyderabad</v>
      </c>
      <c r="Q4901" t="str">
        <f>VLOOKUP(C4901,customers!A:J,10,0)</f>
        <v>Premium</v>
      </c>
    </row>
    <row r="4902" spans="1:17" x14ac:dyDescent="0.3">
      <c r="A4902" t="s">
        <v>5993</v>
      </c>
      <c r="B4902" s="1">
        <v>45060</v>
      </c>
      <c r="C4902" t="s">
        <v>607</v>
      </c>
      <c r="D4902" t="s">
        <v>608</v>
      </c>
      <c r="E4902" t="s">
        <v>21</v>
      </c>
      <c r="F4902" t="s">
        <v>81</v>
      </c>
      <c r="G4902" t="s">
        <v>239</v>
      </c>
      <c r="H4902">
        <v>4</v>
      </c>
      <c r="I4902">
        <v>4597.01</v>
      </c>
      <c r="J4902">
        <v>0</v>
      </c>
      <c r="K4902">
        <v>18388.04</v>
      </c>
      <c r="L4902">
        <v>6844.7</v>
      </c>
      <c r="M4902">
        <f t="shared" si="230"/>
        <v>18388.04</v>
      </c>
      <c r="N4902" t="str">
        <f t="shared" si="228"/>
        <v>Q2</v>
      </c>
      <c r="O4902" s="2">
        <f t="shared" si="229"/>
        <v>37.223651895471185</v>
      </c>
      <c r="P4902" t="str">
        <f>VLOOKUP(retail_sales_2023!C4902,customers!A:J,5,)</f>
        <v>Ranchi</v>
      </c>
      <c r="Q4902" t="str">
        <f>VLOOKUP(C4902,customers!A:J,10,0)</f>
        <v>Regular</v>
      </c>
    </row>
    <row r="4903" spans="1:17" x14ac:dyDescent="0.3">
      <c r="A4903" t="s">
        <v>5994</v>
      </c>
      <c r="B4903" s="1">
        <v>44964</v>
      </c>
      <c r="C4903" t="s">
        <v>1189</v>
      </c>
      <c r="D4903" t="s">
        <v>1190</v>
      </c>
      <c r="E4903" t="s">
        <v>21</v>
      </c>
      <c r="F4903" t="s">
        <v>81</v>
      </c>
      <c r="G4903" t="s">
        <v>239</v>
      </c>
      <c r="H4903">
        <v>4</v>
      </c>
      <c r="I4903">
        <v>2769.77</v>
      </c>
      <c r="J4903">
        <v>0.2</v>
      </c>
      <c r="K4903">
        <v>8863.26</v>
      </c>
      <c r="L4903">
        <v>2367.0700000000002</v>
      </c>
      <c r="M4903">
        <f t="shared" si="230"/>
        <v>8863.264000000001</v>
      </c>
      <c r="N4903" t="str">
        <f t="shared" si="228"/>
        <v>Q1</v>
      </c>
      <c r="O4903" s="2">
        <f t="shared" si="229"/>
        <v>26.706539128943529</v>
      </c>
      <c r="P4903" t="str">
        <f>VLOOKUP(retail_sales_2023!C4903,customers!A:J,5,)</f>
        <v>Bhubaneswar</v>
      </c>
      <c r="Q4903" t="str">
        <f>VLOOKUP(C4903,customers!A:J,10,0)</f>
        <v>Occasional</v>
      </c>
    </row>
    <row r="4904" spans="1:17" x14ac:dyDescent="0.3">
      <c r="A4904" t="s">
        <v>5995</v>
      </c>
      <c r="B4904" s="1">
        <v>45223</v>
      </c>
      <c r="C4904" t="s">
        <v>794</v>
      </c>
      <c r="D4904" t="s">
        <v>795</v>
      </c>
      <c r="E4904" t="s">
        <v>15</v>
      </c>
      <c r="F4904" t="s">
        <v>52</v>
      </c>
      <c r="G4904" t="s">
        <v>133</v>
      </c>
      <c r="H4904">
        <v>8</v>
      </c>
      <c r="I4904">
        <v>212.53</v>
      </c>
      <c r="J4904">
        <v>0.05</v>
      </c>
      <c r="K4904">
        <v>1615.23</v>
      </c>
      <c r="L4904">
        <v>107.79</v>
      </c>
      <c r="M4904">
        <f t="shared" si="230"/>
        <v>1615.2279999999998</v>
      </c>
      <c r="N4904" t="str">
        <f t="shared" si="228"/>
        <v>Q4</v>
      </c>
      <c r="O4904" s="2">
        <f t="shared" si="229"/>
        <v>6.6733530209320033</v>
      </c>
      <c r="P4904" t="str">
        <f>VLOOKUP(retail_sales_2023!C4904,customers!A:J,5,)</f>
        <v>Chennai</v>
      </c>
      <c r="Q4904" t="str">
        <f>VLOOKUP(C4904,customers!A:J,10,0)</f>
        <v>Regular</v>
      </c>
    </row>
    <row r="4905" spans="1:17" x14ac:dyDescent="0.3">
      <c r="A4905" t="s">
        <v>5996</v>
      </c>
      <c r="B4905" s="1">
        <v>44973</v>
      </c>
      <c r="C4905" t="s">
        <v>748</v>
      </c>
      <c r="D4905" t="s">
        <v>749</v>
      </c>
      <c r="E4905" t="s">
        <v>33</v>
      </c>
      <c r="F4905" t="s">
        <v>43</v>
      </c>
      <c r="G4905" t="s">
        <v>121</v>
      </c>
      <c r="H4905">
        <v>5</v>
      </c>
      <c r="I4905">
        <v>72597.45</v>
      </c>
      <c r="J4905">
        <v>0.2</v>
      </c>
      <c r="K4905">
        <v>290389.8</v>
      </c>
      <c r="L4905">
        <v>30910.54</v>
      </c>
      <c r="M4905">
        <f t="shared" si="230"/>
        <v>290389.8</v>
      </c>
      <c r="N4905" t="str">
        <f t="shared" si="228"/>
        <v>Q1</v>
      </c>
      <c r="O4905" s="2">
        <f t="shared" si="229"/>
        <v>10.644499221391387</v>
      </c>
      <c r="P4905" t="str">
        <f>VLOOKUP(retail_sales_2023!C4905,customers!A:J,5,)</f>
        <v>Surat</v>
      </c>
      <c r="Q4905" t="str">
        <f>VLOOKUP(C4905,customers!A:J,10,0)</f>
        <v>Premium</v>
      </c>
    </row>
    <row r="4906" spans="1:17" x14ac:dyDescent="0.3">
      <c r="A4906" t="s">
        <v>5997</v>
      </c>
      <c r="B4906" s="1">
        <v>44950</v>
      </c>
      <c r="C4906" t="s">
        <v>2086</v>
      </c>
      <c r="D4906" t="s">
        <v>2087</v>
      </c>
      <c r="E4906" t="s">
        <v>33</v>
      </c>
      <c r="F4906" t="s">
        <v>52</v>
      </c>
      <c r="G4906" t="s">
        <v>69</v>
      </c>
      <c r="H4906">
        <v>7</v>
      </c>
      <c r="I4906">
        <v>231.65</v>
      </c>
      <c r="J4906">
        <v>0.15</v>
      </c>
      <c r="K4906">
        <v>1378.32</v>
      </c>
      <c r="L4906">
        <v>138.91</v>
      </c>
      <c r="M4906">
        <f t="shared" si="230"/>
        <v>1378.3174999999999</v>
      </c>
      <c r="N4906" t="str">
        <f t="shared" si="228"/>
        <v>Q1</v>
      </c>
      <c r="O4906" s="2">
        <f t="shared" si="229"/>
        <v>10.078211155609729</v>
      </c>
      <c r="P4906" t="str">
        <f>VLOOKUP(retail_sales_2023!C4906,customers!A:J,5,)</f>
        <v>Pune</v>
      </c>
      <c r="Q4906" t="str">
        <f>VLOOKUP(C4906,customers!A:J,10,0)</f>
        <v>Premium</v>
      </c>
    </row>
    <row r="4907" spans="1:17" x14ac:dyDescent="0.3">
      <c r="A4907" t="s">
        <v>5998</v>
      </c>
      <c r="B4907" s="1">
        <v>45286</v>
      </c>
      <c r="C4907" t="s">
        <v>2530</v>
      </c>
      <c r="D4907" t="s">
        <v>2531</v>
      </c>
      <c r="E4907" t="s">
        <v>27</v>
      </c>
      <c r="F4907" t="s">
        <v>43</v>
      </c>
      <c r="G4907" t="s">
        <v>243</v>
      </c>
      <c r="H4907">
        <v>2</v>
      </c>
      <c r="I4907">
        <v>55244.35</v>
      </c>
      <c r="J4907">
        <v>0</v>
      </c>
      <c r="K4907">
        <v>110488.7</v>
      </c>
      <c r="L4907">
        <v>16609.25</v>
      </c>
      <c r="M4907">
        <f t="shared" si="230"/>
        <v>110488.7</v>
      </c>
      <c r="N4907" t="str">
        <f t="shared" si="228"/>
        <v>Q4</v>
      </c>
      <c r="O4907" s="2">
        <f t="shared" si="229"/>
        <v>15.032532738642052</v>
      </c>
      <c r="P4907" t="str">
        <f>VLOOKUP(retail_sales_2023!C4907,customers!A:J,5,)</f>
        <v>Jaipur</v>
      </c>
      <c r="Q4907" t="str">
        <f>VLOOKUP(C4907,customers!A:J,10,0)</f>
        <v>Regular</v>
      </c>
    </row>
    <row r="4908" spans="1:17" x14ac:dyDescent="0.3">
      <c r="A4908" t="s">
        <v>5999</v>
      </c>
      <c r="B4908" s="1">
        <v>45266</v>
      </c>
      <c r="C4908" t="s">
        <v>2621</v>
      </c>
      <c r="D4908" t="s">
        <v>2622</v>
      </c>
      <c r="E4908" t="s">
        <v>27</v>
      </c>
      <c r="F4908" t="s">
        <v>52</v>
      </c>
      <c r="G4908" t="s">
        <v>268</v>
      </c>
      <c r="H4908">
        <v>9</v>
      </c>
      <c r="I4908">
        <v>143.62</v>
      </c>
      <c r="J4908">
        <v>0</v>
      </c>
      <c r="K4908">
        <v>1292.58</v>
      </c>
      <c r="L4908">
        <v>116.13</v>
      </c>
      <c r="M4908">
        <f t="shared" si="230"/>
        <v>1292.58</v>
      </c>
      <c r="N4908" t="str">
        <f t="shared" si="228"/>
        <v>Q4</v>
      </c>
      <c r="O4908" s="2">
        <f t="shared" si="229"/>
        <v>8.9843568676600292</v>
      </c>
      <c r="P4908" t="str">
        <f>VLOOKUP(retail_sales_2023!C4908,customers!A:J,5,)</f>
        <v>Jaipur</v>
      </c>
      <c r="Q4908" t="str">
        <f>VLOOKUP(C4908,customers!A:J,10,0)</f>
        <v>Premium</v>
      </c>
    </row>
    <row r="4909" spans="1:17" x14ac:dyDescent="0.3">
      <c r="A4909" t="s">
        <v>6000</v>
      </c>
      <c r="B4909" s="1">
        <v>45061</v>
      </c>
      <c r="C4909" t="s">
        <v>901</v>
      </c>
      <c r="D4909" t="s">
        <v>902</v>
      </c>
      <c r="E4909" t="s">
        <v>21</v>
      </c>
      <c r="F4909" t="s">
        <v>22</v>
      </c>
      <c r="G4909" t="s">
        <v>315</v>
      </c>
      <c r="H4909">
        <v>4</v>
      </c>
      <c r="I4909">
        <v>17531.810000000001</v>
      </c>
      <c r="J4909">
        <v>0.2</v>
      </c>
      <c r="K4909">
        <v>56101.79</v>
      </c>
      <c r="L4909">
        <v>15344.33</v>
      </c>
      <c r="M4909">
        <f t="shared" si="230"/>
        <v>56101.792000000009</v>
      </c>
      <c r="N4909" t="str">
        <f t="shared" si="228"/>
        <v>Q2</v>
      </c>
      <c r="O4909" s="2">
        <f t="shared" si="229"/>
        <v>27.350874187793295</v>
      </c>
      <c r="P4909" t="str">
        <f>VLOOKUP(retail_sales_2023!C4909,customers!A:J,5,)</f>
        <v>Ranchi</v>
      </c>
      <c r="Q4909" t="str">
        <f>VLOOKUP(C4909,customers!A:J,10,0)</f>
        <v>Regular</v>
      </c>
    </row>
    <row r="4910" spans="1:17" x14ac:dyDescent="0.3">
      <c r="A4910" t="s">
        <v>6001</v>
      </c>
      <c r="B4910" s="1">
        <v>45035</v>
      </c>
      <c r="C4910" t="s">
        <v>619</v>
      </c>
      <c r="D4910" t="s">
        <v>800</v>
      </c>
      <c r="E4910" t="s">
        <v>15</v>
      </c>
      <c r="F4910" t="s">
        <v>38</v>
      </c>
      <c r="G4910" t="s">
        <v>65</v>
      </c>
      <c r="H4910">
        <v>4</v>
      </c>
      <c r="I4910">
        <v>456.43</v>
      </c>
      <c r="J4910">
        <v>0.1</v>
      </c>
      <c r="K4910">
        <v>1643.15</v>
      </c>
      <c r="L4910">
        <v>535.08000000000004</v>
      </c>
      <c r="M4910">
        <f t="shared" si="230"/>
        <v>1643.1480000000001</v>
      </c>
      <c r="N4910" t="str">
        <f t="shared" si="228"/>
        <v>Q2</v>
      </c>
      <c r="O4910" s="2">
        <f t="shared" si="229"/>
        <v>32.564282019292214</v>
      </c>
      <c r="P4910" t="str">
        <f>VLOOKUP(retail_sales_2023!C4910,customers!A:J,5,)</f>
        <v>Coimbatore</v>
      </c>
      <c r="Q4910" t="str">
        <f>VLOOKUP(C4910,customers!A:J,10,0)</f>
        <v>Premium</v>
      </c>
    </row>
    <row r="4911" spans="1:17" x14ac:dyDescent="0.3">
      <c r="A4911" t="s">
        <v>6002</v>
      </c>
      <c r="B4911" s="1">
        <v>45221</v>
      </c>
      <c r="C4911" t="s">
        <v>592</v>
      </c>
      <c r="D4911" t="s">
        <v>593</v>
      </c>
      <c r="E4911" t="s">
        <v>21</v>
      </c>
      <c r="F4911" t="s">
        <v>22</v>
      </c>
      <c r="G4911" t="s">
        <v>196</v>
      </c>
      <c r="H4911">
        <v>2</v>
      </c>
      <c r="I4911">
        <v>30281.32</v>
      </c>
      <c r="J4911">
        <v>0</v>
      </c>
      <c r="K4911">
        <v>60562.64</v>
      </c>
      <c r="L4911">
        <v>13790.35</v>
      </c>
      <c r="M4911">
        <f t="shared" si="230"/>
        <v>60562.64</v>
      </c>
      <c r="N4911" t="str">
        <f t="shared" si="228"/>
        <v>Q4</v>
      </c>
      <c r="O4911" s="2">
        <f t="shared" si="229"/>
        <v>22.770391119013304</v>
      </c>
      <c r="P4911" t="str">
        <f>VLOOKUP(retail_sales_2023!C4911,customers!A:J,5,)</f>
        <v>Patna</v>
      </c>
      <c r="Q4911" t="str">
        <f>VLOOKUP(C4911,customers!A:J,10,0)</f>
        <v>Premium</v>
      </c>
    </row>
    <row r="4912" spans="1:17" x14ac:dyDescent="0.3">
      <c r="A4912" t="s">
        <v>6003</v>
      </c>
      <c r="B4912" s="1">
        <v>45207</v>
      </c>
      <c r="C4912" t="s">
        <v>1436</v>
      </c>
      <c r="D4912" t="s">
        <v>1437</v>
      </c>
      <c r="E4912" t="s">
        <v>21</v>
      </c>
      <c r="F4912" t="s">
        <v>16</v>
      </c>
      <c r="G4912" t="s">
        <v>305</v>
      </c>
      <c r="H4912">
        <v>4</v>
      </c>
      <c r="I4912">
        <v>266.17</v>
      </c>
      <c r="J4912">
        <v>0.1</v>
      </c>
      <c r="K4912">
        <v>958.21</v>
      </c>
      <c r="L4912">
        <v>379.13</v>
      </c>
      <c r="M4912">
        <f t="shared" si="230"/>
        <v>958.2120000000001</v>
      </c>
      <c r="N4912" t="str">
        <f t="shared" si="228"/>
        <v>Q4</v>
      </c>
      <c r="O4912" s="2">
        <f t="shared" si="229"/>
        <v>39.566483338725327</v>
      </c>
      <c r="P4912" t="str">
        <f>VLOOKUP(retail_sales_2023!C4912,customers!A:J,5,)</f>
        <v>Ranchi</v>
      </c>
      <c r="Q4912" t="str">
        <f>VLOOKUP(C4912,customers!A:J,10,0)</f>
        <v>Premium</v>
      </c>
    </row>
    <row r="4913" spans="1:17" x14ac:dyDescent="0.3">
      <c r="A4913" t="s">
        <v>6004</v>
      </c>
      <c r="B4913" s="1">
        <v>45285</v>
      </c>
      <c r="C4913" t="s">
        <v>50</v>
      </c>
      <c r="D4913" t="s">
        <v>51</v>
      </c>
      <c r="E4913" t="s">
        <v>21</v>
      </c>
      <c r="F4913" t="s">
        <v>16</v>
      </c>
      <c r="G4913" t="s">
        <v>192</v>
      </c>
      <c r="H4913">
        <v>2</v>
      </c>
      <c r="I4913">
        <v>297.63</v>
      </c>
      <c r="J4913">
        <v>0.1</v>
      </c>
      <c r="K4913">
        <v>535.73</v>
      </c>
      <c r="L4913">
        <v>239.81</v>
      </c>
      <c r="M4913">
        <f t="shared" si="230"/>
        <v>535.73400000000004</v>
      </c>
      <c r="N4913" t="str">
        <f t="shared" si="228"/>
        <v>Q4</v>
      </c>
      <c r="O4913" s="2">
        <f t="shared" si="229"/>
        <v>44.76322027887182</v>
      </c>
      <c r="P4913" t="str">
        <f>VLOOKUP(retail_sales_2023!C4913,customers!A:J,5,)</f>
        <v>Patna</v>
      </c>
      <c r="Q4913" t="str">
        <f>VLOOKUP(C4913,customers!A:J,10,0)</f>
        <v>Premium</v>
      </c>
    </row>
    <row r="4914" spans="1:17" x14ac:dyDescent="0.3">
      <c r="A4914" t="s">
        <v>6005</v>
      </c>
      <c r="B4914" s="1">
        <v>44937</v>
      </c>
      <c r="C4914" t="s">
        <v>36</v>
      </c>
      <c r="D4914" t="s">
        <v>37</v>
      </c>
      <c r="E4914" t="s">
        <v>27</v>
      </c>
      <c r="F4914" t="s">
        <v>43</v>
      </c>
      <c r="G4914" t="s">
        <v>128</v>
      </c>
      <c r="H4914">
        <v>2</v>
      </c>
      <c r="I4914">
        <v>66261.429999999993</v>
      </c>
      <c r="J4914">
        <v>0</v>
      </c>
      <c r="K4914">
        <v>132522.85999999999</v>
      </c>
      <c r="L4914">
        <v>12382.98</v>
      </c>
      <c r="M4914">
        <f t="shared" si="230"/>
        <v>132522.85999999999</v>
      </c>
      <c r="N4914" t="str">
        <f t="shared" si="228"/>
        <v>Q1</v>
      </c>
      <c r="O4914" s="2">
        <f t="shared" si="229"/>
        <v>9.344033172842785</v>
      </c>
      <c r="P4914" t="str">
        <f>VLOOKUP(retail_sales_2023!C4914,customers!A:J,5,)</f>
        <v>Lucknow</v>
      </c>
      <c r="Q4914" t="str">
        <f>VLOOKUP(C4914,customers!A:J,10,0)</f>
        <v>Premium</v>
      </c>
    </row>
    <row r="4915" spans="1:17" x14ac:dyDescent="0.3">
      <c r="A4915" t="s">
        <v>6006</v>
      </c>
      <c r="B4915" s="1">
        <v>44934</v>
      </c>
      <c r="C4915" t="s">
        <v>1460</v>
      </c>
      <c r="D4915" t="s">
        <v>1461</v>
      </c>
      <c r="E4915" t="s">
        <v>33</v>
      </c>
      <c r="F4915" t="s">
        <v>81</v>
      </c>
      <c r="G4915" t="s">
        <v>333</v>
      </c>
      <c r="H4915">
        <v>5</v>
      </c>
      <c r="I4915">
        <v>3326.98</v>
      </c>
      <c r="J4915">
        <v>0</v>
      </c>
      <c r="K4915">
        <v>16634.900000000001</v>
      </c>
      <c r="L4915">
        <v>6364.27</v>
      </c>
      <c r="M4915">
        <f t="shared" si="230"/>
        <v>16634.900000000001</v>
      </c>
      <c r="N4915" t="str">
        <f t="shared" si="228"/>
        <v>Q1</v>
      </c>
      <c r="O4915" s="2">
        <f t="shared" si="229"/>
        <v>38.258540778724246</v>
      </c>
      <c r="P4915" t="str">
        <f>VLOOKUP(retail_sales_2023!C4915,customers!A:J,5,)</f>
        <v>Pune</v>
      </c>
      <c r="Q4915" t="str">
        <f>VLOOKUP(C4915,customers!A:J,10,0)</f>
        <v>Premium</v>
      </c>
    </row>
    <row r="4916" spans="1:17" x14ac:dyDescent="0.3">
      <c r="A4916" t="s">
        <v>6007</v>
      </c>
      <c r="B4916" s="1">
        <v>45254</v>
      </c>
      <c r="C4916" t="s">
        <v>1727</v>
      </c>
      <c r="D4916" t="s">
        <v>3505</v>
      </c>
      <c r="E4916" t="s">
        <v>21</v>
      </c>
      <c r="F4916" t="s">
        <v>38</v>
      </c>
      <c r="G4916" t="s">
        <v>684</v>
      </c>
      <c r="H4916">
        <v>2</v>
      </c>
      <c r="I4916">
        <v>3937.05</v>
      </c>
      <c r="J4916">
        <v>0.25</v>
      </c>
      <c r="K4916">
        <v>5905.58</v>
      </c>
      <c r="L4916">
        <v>1735.76</v>
      </c>
      <c r="M4916">
        <f t="shared" si="230"/>
        <v>5905.5750000000007</v>
      </c>
      <c r="N4916" t="str">
        <f t="shared" si="228"/>
        <v>Q4</v>
      </c>
      <c r="O4916" s="2">
        <f t="shared" si="229"/>
        <v>29.391863288618559</v>
      </c>
      <c r="P4916" t="str">
        <f>VLOOKUP(retail_sales_2023!C4916,customers!A:J,5,)</f>
        <v>Kolkata</v>
      </c>
      <c r="Q4916" t="str">
        <f>VLOOKUP(C4916,customers!A:J,10,0)</f>
        <v>Regular</v>
      </c>
    </row>
    <row r="4917" spans="1:17" x14ac:dyDescent="0.3">
      <c r="A4917" t="s">
        <v>6008</v>
      </c>
      <c r="B4917" s="1">
        <v>44972</v>
      </c>
      <c r="C4917" t="s">
        <v>4200</v>
      </c>
      <c r="D4917" t="s">
        <v>4201</v>
      </c>
      <c r="E4917" t="s">
        <v>33</v>
      </c>
      <c r="F4917" t="s">
        <v>81</v>
      </c>
      <c r="G4917" t="s">
        <v>105</v>
      </c>
      <c r="H4917">
        <v>2</v>
      </c>
      <c r="I4917">
        <v>3250.47</v>
      </c>
      <c r="J4917">
        <v>0.2</v>
      </c>
      <c r="K4917">
        <v>5200.75</v>
      </c>
      <c r="L4917">
        <v>1653.83</v>
      </c>
      <c r="M4917">
        <f t="shared" si="230"/>
        <v>5200.7520000000004</v>
      </c>
      <c r="N4917" t="str">
        <f t="shared" si="228"/>
        <v>Q1</v>
      </c>
      <c r="O4917" s="2">
        <f t="shared" si="229"/>
        <v>31.799836562034322</v>
      </c>
      <c r="P4917" t="str">
        <f>VLOOKUP(retail_sales_2023!C4917,customers!A:J,5,)</f>
        <v>Pune</v>
      </c>
      <c r="Q4917" t="str">
        <f>VLOOKUP(C4917,customers!A:J,10,0)</f>
        <v>Regular</v>
      </c>
    </row>
    <row r="4918" spans="1:17" x14ac:dyDescent="0.3">
      <c r="A4918" t="s">
        <v>6009</v>
      </c>
      <c r="B4918" s="1">
        <v>45029</v>
      </c>
      <c r="C4918" t="s">
        <v>1320</v>
      </c>
      <c r="D4918" t="s">
        <v>1321</v>
      </c>
      <c r="E4918" t="s">
        <v>15</v>
      </c>
      <c r="F4918" t="s">
        <v>43</v>
      </c>
      <c r="G4918" t="s">
        <v>44</v>
      </c>
      <c r="H4918">
        <v>2</v>
      </c>
      <c r="I4918">
        <v>65757.100000000006</v>
      </c>
      <c r="J4918">
        <v>0.05</v>
      </c>
      <c r="K4918">
        <v>124938.49</v>
      </c>
      <c r="L4918">
        <v>15589.87</v>
      </c>
      <c r="M4918">
        <f t="shared" si="230"/>
        <v>124938.49</v>
      </c>
      <c r="N4918" t="str">
        <f t="shared" si="228"/>
        <v>Q2</v>
      </c>
      <c r="O4918" s="2">
        <f t="shared" si="229"/>
        <v>12.478036192049384</v>
      </c>
      <c r="P4918" t="str">
        <f>VLOOKUP(retail_sales_2023!C4918,customers!A:J,5,)</f>
        <v>Kochi</v>
      </c>
      <c r="Q4918" t="str">
        <f>VLOOKUP(C4918,customers!A:J,10,0)</f>
        <v>Premium</v>
      </c>
    </row>
    <row r="4919" spans="1:17" x14ac:dyDescent="0.3">
      <c r="A4919" t="s">
        <v>6010</v>
      </c>
      <c r="B4919" s="1">
        <v>45124</v>
      </c>
      <c r="C4919" t="s">
        <v>245</v>
      </c>
      <c r="D4919" t="s">
        <v>246</v>
      </c>
      <c r="E4919" t="s">
        <v>27</v>
      </c>
      <c r="F4919" t="s">
        <v>43</v>
      </c>
      <c r="G4919" t="s">
        <v>44</v>
      </c>
      <c r="H4919">
        <v>1</v>
      </c>
      <c r="I4919">
        <v>81722.94</v>
      </c>
      <c r="J4919">
        <v>0.15</v>
      </c>
      <c r="K4919">
        <v>69464.5</v>
      </c>
      <c r="L4919">
        <v>6470.88</v>
      </c>
      <c r="M4919">
        <f t="shared" si="230"/>
        <v>69464.498999999996</v>
      </c>
      <c r="N4919" t="str">
        <f t="shared" si="228"/>
        <v>Q3</v>
      </c>
      <c r="O4919" s="2">
        <f t="shared" si="229"/>
        <v>9.3153769191457521</v>
      </c>
      <c r="P4919" t="str">
        <f>VLOOKUP(retail_sales_2023!C4919,customers!A:J,5,)</f>
        <v>Chandigarh</v>
      </c>
      <c r="Q4919" t="str">
        <f>VLOOKUP(C4919,customers!A:J,10,0)</f>
        <v>Premium</v>
      </c>
    </row>
    <row r="4920" spans="1:17" x14ac:dyDescent="0.3">
      <c r="A4920" t="s">
        <v>6011</v>
      </c>
      <c r="B4920" s="1">
        <v>44985</v>
      </c>
      <c r="C4920" t="s">
        <v>564</v>
      </c>
      <c r="D4920" t="s">
        <v>565</v>
      </c>
      <c r="E4920" t="s">
        <v>27</v>
      </c>
      <c r="F4920" t="s">
        <v>22</v>
      </c>
      <c r="G4920" t="s">
        <v>23</v>
      </c>
      <c r="H4920">
        <v>1</v>
      </c>
      <c r="I4920">
        <v>44629.72</v>
      </c>
      <c r="J4920">
        <v>0.25</v>
      </c>
      <c r="K4920">
        <v>33472.29</v>
      </c>
      <c r="L4920">
        <v>8538.43</v>
      </c>
      <c r="M4920">
        <f t="shared" si="230"/>
        <v>33472.29</v>
      </c>
      <c r="N4920" t="str">
        <f t="shared" si="228"/>
        <v>Q1</v>
      </c>
      <c r="O4920" s="2">
        <f t="shared" si="229"/>
        <v>25.508950836647269</v>
      </c>
      <c r="P4920" t="str">
        <f>VLOOKUP(retail_sales_2023!C4920,customers!A:J,5,)</f>
        <v>Lucknow</v>
      </c>
      <c r="Q4920" t="str">
        <f>VLOOKUP(C4920,customers!A:J,10,0)</f>
        <v>Premium</v>
      </c>
    </row>
    <row r="4921" spans="1:17" x14ac:dyDescent="0.3">
      <c r="A4921" t="s">
        <v>6012</v>
      </c>
      <c r="B4921" s="1">
        <v>45154</v>
      </c>
      <c r="C4921" t="s">
        <v>335</v>
      </c>
      <c r="D4921" t="s">
        <v>336</v>
      </c>
      <c r="E4921" t="s">
        <v>33</v>
      </c>
      <c r="F4921" t="s">
        <v>81</v>
      </c>
      <c r="G4921" t="s">
        <v>101</v>
      </c>
      <c r="H4921">
        <v>4</v>
      </c>
      <c r="I4921">
        <v>1249.9100000000001</v>
      </c>
      <c r="J4921">
        <v>0.15</v>
      </c>
      <c r="K4921">
        <v>4249.6899999999996</v>
      </c>
      <c r="L4921">
        <v>1127.57</v>
      </c>
      <c r="M4921">
        <f t="shared" si="230"/>
        <v>4249.6940000000004</v>
      </c>
      <c r="N4921" t="str">
        <f t="shared" si="228"/>
        <v>Q3</v>
      </c>
      <c r="O4921" s="2">
        <f t="shared" si="229"/>
        <v>26.532994171339556</v>
      </c>
      <c r="P4921" t="str">
        <f>VLOOKUP(retail_sales_2023!C4921,customers!A:J,5,)</f>
        <v>Surat</v>
      </c>
      <c r="Q4921" t="str">
        <f>VLOOKUP(C4921,customers!A:J,10,0)</f>
        <v>Occasional</v>
      </c>
    </row>
    <row r="4922" spans="1:17" x14ac:dyDescent="0.3">
      <c r="A4922" t="s">
        <v>6013</v>
      </c>
      <c r="B4922" s="1">
        <v>44969</v>
      </c>
      <c r="C4922" t="s">
        <v>842</v>
      </c>
      <c r="D4922" t="s">
        <v>843</v>
      </c>
      <c r="E4922" t="s">
        <v>33</v>
      </c>
      <c r="F4922" t="s">
        <v>28</v>
      </c>
      <c r="G4922" t="s">
        <v>61</v>
      </c>
      <c r="H4922">
        <v>2</v>
      </c>
      <c r="I4922">
        <v>4002.03</v>
      </c>
      <c r="J4922">
        <v>0.2</v>
      </c>
      <c r="K4922">
        <v>6403.25</v>
      </c>
      <c r="L4922">
        <v>1618.09</v>
      </c>
      <c r="M4922">
        <f t="shared" si="230"/>
        <v>6403.2480000000005</v>
      </c>
      <c r="N4922" t="str">
        <f t="shared" si="228"/>
        <v>Q1</v>
      </c>
      <c r="O4922" s="2">
        <f t="shared" si="229"/>
        <v>25.269823917541874</v>
      </c>
      <c r="P4922" t="str">
        <f>VLOOKUP(retail_sales_2023!C4922,customers!A:J,5,)</f>
        <v>Mumbai</v>
      </c>
      <c r="Q4922" t="str">
        <f>VLOOKUP(C4922,customers!A:J,10,0)</f>
        <v>Occasional</v>
      </c>
    </row>
    <row r="4923" spans="1:17" x14ac:dyDescent="0.3">
      <c r="A4923" t="s">
        <v>6014</v>
      </c>
      <c r="B4923" s="1">
        <v>45049</v>
      </c>
      <c r="C4923" t="s">
        <v>5047</v>
      </c>
      <c r="D4923" t="s">
        <v>5048</v>
      </c>
      <c r="E4923" t="s">
        <v>27</v>
      </c>
      <c r="F4923" t="s">
        <v>28</v>
      </c>
      <c r="G4923" t="s">
        <v>57</v>
      </c>
      <c r="H4923">
        <v>1</v>
      </c>
      <c r="I4923">
        <v>2944.71</v>
      </c>
      <c r="J4923">
        <v>0.15</v>
      </c>
      <c r="K4923">
        <v>2503</v>
      </c>
      <c r="L4923">
        <v>409.55</v>
      </c>
      <c r="M4923">
        <f t="shared" si="230"/>
        <v>2503.0034999999998</v>
      </c>
      <c r="N4923" t="str">
        <f t="shared" si="228"/>
        <v>Q2</v>
      </c>
      <c r="O4923" s="2">
        <f t="shared" si="229"/>
        <v>16.362365161805833</v>
      </c>
      <c r="P4923" t="str">
        <f>VLOOKUP(retail_sales_2023!C4923,customers!A:J,5,)</f>
        <v>Lucknow</v>
      </c>
      <c r="Q4923" t="str">
        <f>VLOOKUP(C4923,customers!A:J,10,0)</f>
        <v>Premium</v>
      </c>
    </row>
    <row r="4924" spans="1:17" x14ac:dyDescent="0.3">
      <c r="A4924" t="s">
        <v>6015</v>
      </c>
      <c r="B4924" s="1">
        <v>45225</v>
      </c>
      <c r="C4924" t="s">
        <v>1037</v>
      </c>
      <c r="D4924" t="s">
        <v>1038</v>
      </c>
      <c r="E4924" t="s">
        <v>27</v>
      </c>
      <c r="F4924" t="s">
        <v>52</v>
      </c>
      <c r="G4924" t="s">
        <v>69</v>
      </c>
      <c r="H4924">
        <v>1</v>
      </c>
      <c r="I4924">
        <v>219.31</v>
      </c>
      <c r="J4924">
        <v>0.05</v>
      </c>
      <c r="K4924">
        <v>208.34</v>
      </c>
      <c r="L4924">
        <v>19.989999999999998</v>
      </c>
      <c r="M4924">
        <f t="shared" si="230"/>
        <v>208.34449999999998</v>
      </c>
      <c r="N4924" t="str">
        <f t="shared" si="228"/>
        <v>Q4</v>
      </c>
      <c r="O4924" s="2">
        <f t="shared" si="229"/>
        <v>9.5948929634251687</v>
      </c>
      <c r="P4924" t="str">
        <f>VLOOKUP(retail_sales_2023!C4924,customers!A:J,5,)</f>
        <v>Lucknow</v>
      </c>
      <c r="Q4924" t="str">
        <f>VLOOKUP(C4924,customers!A:J,10,0)</f>
        <v>Occasional</v>
      </c>
    </row>
    <row r="4925" spans="1:17" x14ac:dyDescent="0.3">
      <c r="A4925" t="s">
        <v>6016</v>
      </c>
      <c r="B4925" s="1">
        <v>45253</v>
      </c>
      <c r="C4925" t="s">
        <v>2033</v>
      </c>
      <c r="D4925" t="s">
        <v>2034</v>
      </c>
      <c r="E4925" t="s">
        <v>33</v>
      </c>
      <c r="F4925" t="s">
        <v>52</v>
      </c>
      <c r="G4925" t="s">
        <v>226</v>
      </c>
      <c r="H4925">
        <v>6</v>
      </c>
      <c r="I4925">
        <v>221.71</v>
      </c>
      <c r="J4925">
        <v>0</v>
      </c>
      <c r="K4925">
        <v>1330.26</v>
      </c>
      <c r="L4925">
        <v>114.59</v>
      </c>
      <c r="M4925">
        <f t="shared" si="230"/>
        <v>1330.26</v>
      </c>
      <c r="N4925" t="str">
        <f t="shared" si="228"/>
        <v>Q4</v>
      </c>
      <c r="O4925" s="2">
        <f t="shared" si="229"/>
        <v>8.6141055132079458</v>
      </c>
      <c r="P4925" t="str">
        <f>VLOOKUP(retail_sales_2023!C4925,customers!A:J,5,)</f>
        <v>Nagpur</v>
      </c>
      <c r="Q4925" t="str">
        <f>VLOOKUP(C4925,customers!A:J,10,0)</f>
        <v>Regular</v>
      </c>
    </row>
    <row r="4926" spans="1:17" x14ac:dyDescent="0.3">
      <c r="A4926" t="s">
        <v>6017</v>
      </c>
      <c r="B4926" s="1">
        <v>45150</v>
      </c>
      <c r="C4926" t="s">
        <v>476</v>
      </c>
      <c r="D4926" t="s">
        <v>477</v>
      </c>
      <c r="E4926" t="s">
        <v>33</v>
      </c>
      <c r="F4926" t="s">
        <v>16</v>
      </c>
      <c r="G4926" t="s">
        <v>192</v>
      </c>
      <c r="H4926">
        <v>2</v>
      </c>
      <c r="I4926">
        <v>902.47</v>
      </c>
      <c r="J4926">
        <v>0.25</v>
      </c>
      <c r="K4926">
        <v>1353.7</v>
      </c>
      <c r="L4926">
        <v>575.11</v>
      </c>
      <c r="M4926">
        <f t="shared" si="230"/>
        <v>1353.7049999999999</v>
      </c>
      <c r="N4926" t="str">
        <f t="shared" si="228"/>
        <v>Q3</v>
      </c>
      <c r="O4926" s="2">
        <f t="shared" si="229"/>
        <v>42.484302282632783</v>
      </c>
      <c r="P4926" t="str">
        <f>VLOOKUP(retail_sales_2023!C4926,customers!A:J,5,)</f>
        <v>Mumbai</v>
      </c>
      <c r="Q4926" t="str">
        <f>VLOOKUP(C4926,customers!A:J,10,0)</f>
        <v>Regular</v>
      </c>
    </row>
    <row r="4927" spans="1:17" x14ac:dyDescent="0.3">
      <c r="A4927" t="s">
        <v>6018</v>
      </c>
      <c r="B4927" s="1">
        <v>45209</v>
      </c>
      <c r="C4927" t="s">
        <v>663</v>
      </c>
      <c r="D4927" t="s">
        <v>1776</v>
      </c>
      <c r="E4927" t="s">
        <v>27</v>
      </c>
      <c r="F4927" t="s">
        <v>43</v>
      </c>
      <c r="G4927" t="s">
        <v>282</v>
      </c>
      <c r="H4927">
        <v>1</v>
      </c>
      <c r="I4927">
        <v>75532.36</v>
      </c>
      <c r="J4927">
        <v>0.1</v>
      </c>
      <c r="K4927">
        <v>67979.12</v>
      </c>
      <c r="L4927">
        <v>10054.629999999999</v>
      </c>
      <c r="M4927">
        <f t="shared" si="230"/>
        <v>67979.123999999996</v>
      </c>
      <c r="N4927" t="str">
        <f t="shared" si="228"/>
        <v>Q4</v>
      </c>
      <c r="O4927" s="2">
        <f t="shared" si="229"/>
        <v>14.790762222282371</v>
      </c>
      <c r="P4927" t="str">
        <f>VLOOKUP(retail_sales_2023!C4927,customers!A:J,5,)</f>
        <v>Lucknow</v>
      </c>
      <c r="Q4927" t="str">
        <f>VLOOKUP(C4927,customers!A:J,10,0)</f>
        <v>Premium</v>
      </c>
    </row>
    <row r="4928" spans="1:17" x14ac:dyDescent="0.3">
      <c r="A4928" t="s">
        <v>6019</v>
      </c>
      <c r="B4928" s="1">
        <v>45153</v>
      </c>
      <c r="C4928" t="s">
        <v>176</v>
      </c>
      <c r="D4928" t="s">
        <v>177</v>
      </c>
      <c r="E4928" t="s">
        <v>15</v>
      </c>
      <c r="F4928" t="s">
        <v>52</v>
      </c>
      <c r="G4928" t="s">
        <v>226</v>
      </c>
      <c r="H4928">
        <v>7</v>
      </c>
      <c r="I4928">
        <v>624.11</v>
      </c>
      <c r="J4928">
        <v>0.05</v>
      </c>
      <c r="K4928">
        <v>4150.33</v>
      </c>
      <c r="L4928">
        <v>328.53</v>
      </c>
      <c r="M4928">
        <f t="shared" si="230"/>
        <v>4150.3315000000002</v>
      </c>
      <c r="N4928" t="str">
        <f t="shared" si="228"/>
        <v>Q3</v>
      </c>
      <c r="O4928" s="2">
        <f t="shared" si="229"/>
        <v>7.9157560965031699</v>
      </c>
      <c r="P4928" t="str">
        <f>VLOOKUP(retail_sales_2023!C4928,customers!A:J,5,)</f>
        <v>Hyderabad</v>
      </c>
      <c r="Q4928" t="str">
        <f>VLOOKUP(C4928,customers!A:J,10,0)</f>
        <v>Premium</v>
      </c>
    </row>
    <row r="4929" spans="1:17" x14ac:dyDescent="0.3">
      <c r="A4929" t="s">
        <v>6020</v>
      </c>
      <c r="B4929" s="1">
        <v>45017</v>
      </c>
      <c r="C4929" t="s">
        <v>778</v>
      </c>
      <c r="D4929" t="s">
        <v>779</v>
      </c>
      <c r="E4929" t="s">
        <v>15</v>
      </c>
      <c r="F4929" t="s">
        <v>28</v>
      </c>
      <c r="G4929" t="s">
        <v>165</v>
      </c>
      <c r="H4929">
        <v>2</v>
      </c>
      <c r="I4929">
        <v>7331.78</v>
      </c>
      <c r="J4929">
        <v>0.05</v>
      </c>
      <c r="K4929">
        <v>13930.38</v>
      </c>
      <c r="L4929">
        <v>2212.1</v>
      </c>
      <c r="M4929">
        <f t="shared" si="230"/>
        <v>13930.382</v>
      </c>
      <c r="N4929" t="str">
        <f t="shared" si="228"/>
        <v>Q2</v>
      </c>
      <c r="O4929" s="2">
        <f t="shared" si="229"/>
        <v>15.8796816741539</v>
      </c>
      <c r="P4929" t="str">
        <f>VLOOKUP(retail_sales_2023!C4929,customers!A:J,5,)</f>
        <v>Chennai</v>
      </c>
      <c r="Q4929" t="str">
        <f>VLOOKUP(C4929,customers!A:J,10,0)</f>
        <v>Premium</v>
      </c>
    </row>
    <row r="4930" spans="1:17" x14ac:dyDescent="0.3">
      <c r="A4930" t="s">
        <v>6021</v>
      </c>
      <c r="B4930" s="1">
        <v>45045</v>
      </c>
      <c r="C4930" t="s">
        <v>943</v>
      </c>
      <c r="D4930" t="s">
        <v>944</v>
      </c>
      <c r="E4930" t="s">
        <v>27</v>
      </c>
      <c r="F4930" t="s">
        <v>38</v>
      </c>
      <c r="G4930" t="s">
        <v>73</v>
      </c>
      <c r="H4930">
        <v>2</v>
      </c>
      <c r="I4930">
        <v>2845.98</v>
      </c>
      <c r="J4930">
        <v>0.05</v>
      </c>
      <c r="K4930">
        <v>5407.36</v>
      </c>
      <c r="L4930">
        <v>1437.16</v>
      </c>
      <c r="M4930">
        <f t="shared" si="230"/>
        <v>5407.3620000000001</v>
      </c>
      <c r="N4930" t="str">
        <f t="shared" si="228"/>
        <v>Q2</v>
      </c>
      <c r="O4930" s="2">
        <f t="shared" si="229"/>
        <v>26.577849449639011</v>
      </c>
      <c r="P4930" t="str">
        <f>VLOOKUP(retail_sales_2023!C4930,customers!A:J,5,)</f>
        <v>Lucknow</v>
      </c>
      <c r="Q4930" t="str">
        <f>VLOOKUP(C4930,customers!A:J,10,0)</f>
        <v>Premium</v>
      </c>
    </row>
    <row r="4931" spans="1:17" x14ac:dyDescent="0.3">
      <c r="A4931" t="s">
        <v>6022</v>
      </c>
      <c r="B4931" s="1">
        <v>45183</v>
      </c>
      <c r="C4931" t="s">
        <v>1698</v>
      </c>
      <c r="D4931" t="s">
        <v>1699</v>
      </c>
      <c r="E4931" t="s">
        <v>15</v>
      </c>
      <c r="F4931" t="s">
        <v>81</v>
      </c>
      <c r="G4931" t="s">
        <v>158</v>
      </c>
      <c r="H4931">
        <v>5</v>
      </c>
      <c r="I4931">
        <v>1671.92</v>
      </c>
      <c r="J4931">
        <v>0.1</v>
      </c>
      <c r="K4931">
        <v>7523.64</v>
      </c>
      <c r="L4931">
        <v>2662.45</v>
      </c>
      <c r="M4931">
        <f t="shared" si="230"/>
        <v>7523.64</v>
      </c>
      <c r="N4931" t="str">
        <f t="shared" ref="N4931:N4994" si="231">"Q"&amp;ROUNDUP(MONTH(B4931)/3,0)</f>
        <v>Q3</v>
      </c>
      <c r="O4931" s="2">
        <f t="shared" ref="O4931:O4994" si="232">(L4931/K4931)*100</f>
        <v>35.387791016050734</v>
      </c>
      <c r="P4931" t="str">
        <f>VLOOKUP(retail_sales_2023!C4931,customers!A:J,5,)</f>
        <v>Hyderabad</v>
      </c>
      <c r="Q4931" t="str">
        <f>VLOOKUP(C4931,customers!A:J,10,0)</f>
        <v>Regular</v>
      </c>
    </row>
    <row r="4932" spans="1:17" x14ac:dyDescent="0.3">
      <c r="A4932" t="s">
        <v>6023</v>
      </c>
      <c r="B4932" s="1">
        <v>45280</v>
      </c>
      <c r="C4932" t="s">
        <v>41</v>
      </c>
      <c r="D4932" t="s">
        <v>42</v>
      </c>
      <c r="E4932" t="s">
        <v>15</v>
      </c>
      <c r="F4932" t="s">
        <v>43</v>
      </c>
      <c r="G4932" t="s">
        <v>178</v>
      </c>
      <c r="H4932">
        <v>3</v>
      </c>
      <c r="I4932">
        <v>55582.66</v>
      </c>
      <c r="J4932">
        <v>0</v>
      </c>
      <c r="K4932">
        <v>166747.98000000001</v>
      </c>
      <c r="L4932">
        <v>19719.28</v>
      </c>
      <c r="M4932">
        <f t="shared" si="230"/>
        <v>166747.98000000001</v>
      </c>
      <c r="N4932" t="str">
        <f t="shared" si="231"/>
        <v>Q4</v>
      </c>
      <c r="O4932" s="2">
        <f t="shared" si="232"/>
        <v>11.825798429462232</v>
      </c>
      <c r="P4932" t="str">
        <f>VLOOKUP(retail_sales_2023!C4932,customers!A:J,5,)</f>
        <v>Kochi</v>
      </c>
      <c r="Q4932" t="str">
        <f>VLOOKUP(C4932,customers!A:J,10,0)</f>
        <v>Regular</v>
      </c>
    </row>
    <row r="4933" spans="1:17" x14ac:dyDescent="0.3">
      <c r="A4933" t="s">
        <v>6024</v>
      </c>
      <c r="B4933" s="1">
        <v>45251</v>
      </c>
      <c r="C4933" t="s">
        <v>1189</v>
      </c>
      <c r="D4933" t="s">
        <v>1190</v>
      </c>
      <c r="E4933" t="s">
        <v>21</v>
      </c>
      <c r="F4933" t="s">
        <v>43</v>
      </c>
      <c r="G4933" t="s">
        <v>243</v>
      </c>
      <c r="H4933">
        <v>4</v>
      </c>
      <c r="I4933">
        <v>46805.11</v>
      </c>
      <c r="J4933">
        <v>0</v>
      </c>
      <c r="K4933">
        <v>187220.44</v>
      </c>
      <c r="L4933">
        <v>19415.09</v>
      </c>
      <c r="M4933">
        <f t="shared" ref="M4933:M4996" si="233">H4933*I4933*(1-J4933)</f>
        <v>187220.44</v>
      </c>
      <c r="N4933" t="str">
        <f t="shared" si="231"/>
        <v>Q4</v>
      </c>
      <c r="O4933" s="2">
        <f t="shared" si="232"/>
        <v>10.370176461501746</v>
      </c>
      <c r="P4933" t="str">
        <f>VLOOKUP(retail_sales_2023!C4933,customers!A:J,5,)</f>
        <v>Bhubaneswar</v>
      </c>
      <c r="Q4933" t="str">
        <f>VLOOKUP(C4933,customers!A:J,10,0)</f>
        <v>Occasional</v>
      </c>
    </row>
    <row r="4934" spans="1:17" x14ac:dyDescent="0.3">
      <c r="A4934" t="s">
        <v>6025</v>
      </c>
      <c r="B4934" s="1">
        <v>45182</v>
      </c>
      <c r="C4934" t="s">
        <v>354</v>
      </c>
      <c r="D4934" t="s">
        <v>355</v>
      </c>
      <c r="E4934" t="s">
        <v>21</v>
      </c>
      <c r="F4934" t="s">
        <v>81</v>
      </c>
      <c r="G4934" t="s">
        <v>150</v>
      </c>
      <c r="H4934">
        <v>3</v>
      </c>
      <c r="I4934">
        <v>4267.24</v>
      </c>
      <c r="J4934">
        <v>0</v>
      </c>
      <c r="K4934">
        <v>12801.72</v>
      </c>
      <c r="L4934">
        <v>4285.68</v>
      </c>
      <c r="M4934">
        <f t="shared" si="233"/>
        <v>12801.72</v>
      </c>
      <c r="N4934" t="str">
        <f t="shared" si="231"/>
        <v>Q3</v>
      </c>
      <c r="O4934" s="2">
        <f t="shared" si="232"/>
        <v>33.477376477535834</v>
      </c>
      <c r="P4934" t="str">
        <f>VLOOKUP(retail_sales_2023!C4934,customers!A:J,5,)</f>
        <v>Ranchi</v>
      </c>
      <c r="Q4934" t="str">
        <f>VLOOKUP(C4934,customers!A:J,10,0)</f>
        <v>Premium</v>
      </c>
    </row>
    <row r="4935" spans="1:17" x14ac:dyDescent="0.3">
      <c r="A4935" t="s">
        <v>6026</v>
      </c>
      <c r="B4935" s="1">
        <v>45096</v>
      </c>
      <c r="C4935" t="s">
        <v>75</v>
      </c>
      <c r="D4935" t="s">
        <v>76</v>
      </c>
      <c r="E4935" t="s">
        <v>21</v>
      </c>
      <c r="F4935" t="s">
        <v>22</v>
      </c>
      <c r="G4935" t="s">
        <v>423</v>
      </c>
      <c r="H4935">
        <v>2</v>
      </c>
      <c r="I4935">
        <v>43545.16</v>
      </c>
      <c r="J4935">
        <v>0.05</v>
      </c>
      <c r="K4935">
        <v>82735.8</v>
      </c>
      <c r="L4935">
        <v>26664.02</v>
      </c>
      <c r="M4935">
        <f t="shared" si="233"/>
        <v>82735.804000000004</v>
      </c>
      <c r="N4935" t="str">
        <f t="shared" si="231"/>
        <v>Q2</v>
      </c>
      <c r="O4935" s="2">
        <f t="shared" si="232"/>
        <v>32.227911013128534</v>
      </c>
      <c r="P4935" t="str">
        <f>VLOOKUP(retail_sales_2023!C4935,customers!A:J,5,)</f>
        <v>Patna</v>
      </c>
      <c r="Q4935" t="str">
        <f>VLOOKUP(C4935,customers!A:J,10,0)</f>
        <v>Regular</v>
      </c>
    </row>
    <row r="4936" spans="1:17" x14ac:dyDescent="0.3">
      <c r="A4936" t="s">
        <v>6027</v>
      </c>
      <c r="B4936" s="1">
        <v>45051</v>
      </c>
      <c r="C4936" t="s">
        <v>338</v>
      </c>
      <c r="D4936" t="s">
        <v>339</v>
      </c>
      <c r="E4936" t="s">
        <v>15</v>
      </c>
      <c r="F4936" t="s">
        <v>38</v>
      </c>
      <c r="G4936" t="s">
        <v>395</v>
      </c>
      <c r="H4936">
        <v>1</v>
      </c>
      <c r="I4936">
        <v>1692.14</v>
      </c>
      <c r="J4936">
        <v>0.05</v>
      </c>
      <c r="K4936">
        <v>1607.53</v>
      </c>
      <c r="L4936">
        <v>-140.78</v>
      </c>
      <c r="M4936">
        <f t="shared" si="233"/>
        <v>1607.5330000000001</v>
      </c>
      <c r="N4936" t="str">
        <f t="shared" si="231"/>
        <v>Q2</v>
      </c>
      <c r="O4936" s="2">
        <f t="shared" si="232"/>
        <v>-8.7575348516046354</v>
      </c>
      <c r="P4936" t="str">
        <f>VLOOKUP(retail_sales_2023!C4936,customers!A:J,5,)</f>
        <v>Kochi</v>
      </c>
      <c r="Q4936" t="str">
        <f>VLOOKUP(C4936,customers!A:J,10,0)</f>
        <v>Regular</v>
      </c>
    </row>
    <row r="4937" spans="1:17" x14ac:dyDescent="0.3">
      <c r="A4937" t="s">
        <v>6028</v>
      </c>
      <c r="B4937" s="1">
        <v>45021</v>
      </c>
      <c r="C4937" t="s">
        <v>2037</v>
      </c>
      <c r="D4937" t="s">
        <v>2038</v>
      </c>
      <c r="E4937" t="s">
        <v>33</v>
      </c>
      <c r="F4937" t="s">
        <v>22</v>
      </c>
      <c r="G4937" t="s">
        <v>210</v>
      </c>
      <c r="H4937">
        <v>5</v>
      </c>
      <c r="I4937">
        <v>43175.83</v>
      </c>
      <c r="J4937">
        <v>0.2</v>
      </c>
      <c r="K4937">
        <v>172703.32</v>
      </c>
      <c r="L4937">
        <v>-20663.77</v>
      </c>
      <c r="M4937">
        <f t="shared" si="233"/>
        <v>172703.32000000004</v>
      </c>
      <c r="N4937" t="str">
        <f t="shared" si="231"/>
        <v>Q2</v>
      </c>
      <c r="O4937" s="2">
        <f t="shared" si="232"/>
        <v>-11.964894479156509</v>
      </c>
      <c r="P4937" t="str">
        <f>VLOOKUP(retail_sales_2023!C4937,customers!A:J,5,)</f>
        <v>Mumbai</v>
      </c>
      <c r="Q4937" t="str">
        <f>VLOOKUP(C4937,customers!A:J,10,0)</f>
        <v>Premium</v>
      </c>
    </row>
    <row r="4938" spans="1:17" x14ac:dyDescent="0.3">
      <c r="A4938" t="s">
        <v>6029</v>
      </c>
      <c r="B4938" s="1">
        <v>45019</v>
      </c>
      <c r="C4938" t="s">
        <v>864</v>
      </c>
      <c r="D4938" t="s">
        <v>865</v>
      </c>
      <c r="E4938" t="s">
        <v>27</v>
      </c>
      <c r="F4938" t="s">
        <v>52</v>
      </c>
      <c r="G4938" t="s">
        <v>117</v>
      </c>
      <c r="H4938">
        <v>10</v>
      </c>
      <c r="I4938">
        <v>651.27</v>
      </c>
      <c r="J4938">
        <v>0.1</v>
      </c>
      <c r="K4938">
        <v>5861.43</v>
      </c>
      <c r="L4938">
        <v>468.05</v>
      </c>
      <c r="M4938">
        <f t="shared" si="233"/>
        <v>5861.43</v>
      </c>
      <c r="N4938" t="str">
        <f t="shared" si="231"/>
        <v>Q2</v>
      </c>
      <c r="O4938" s="2">
        <f t="shared" si="232"/>
        <v>7.9852527454904347</v>
      </c>
      <c r="P4938" t="str">
        <f>VLOOKUP(retail_sales_2023!C4938,customers!A:J,5,)</f>
        <v>Amritsar</v>
      </c>
      <c r="Q4938" t="str">
        <f>VLOOKUP(C4938,customers!A:J,10,0)</f>
        <v>Regular</v>
      </c>
    </row>
    <row r="4939" spans="1:17" x14ac:dyDescent="0.3">
      <c r="A4939" t="s">
        <v>6030</v>
      </c>
      <c r="B4939" s="1">
        <v>44995</v>
      </c>
      <c r="C4939" t="s">
        <v>1141</v>
      </c>
      <c r="D4939" t="s">
        <v>1142</v>
      </c>
      <c r="E4939" t="s">
        <v>27</v>
      </c>
      <c r="F4939" t="s">
        <v>52</v>
      </c>
      <c r="G4939" t="s">
        <v>117</v>
      </c>
      <c r="H4939">
        <v>7</v>
      </c>
      <c r="I4939">
        <v>380.36</v>
      </c>
      <c r="J4939">
        <v>0</v>
      </c>
      <c r="K4939">
        <v>2662.52</v>
      </c>
      <c r="L4939">
        <v>-229.89</v>
      </c>
      <c r="M4939">
        <f t="shared" si="233"/>
        <v>2662.52</v>
      </c>
      <c r="N4939" t="str">
        <f t="shared" si="231"/>
        <v>Q1</v>
      </c>
      <c r="O4939" s="2">
        <f t="shared" si="232"/>
        <v>-8.6343013385814924</v>
      </c>
      <c r="P4939" t="str">
        <f>VLOOKUP(retail_sales_2023!C4939,customers!A:J,5,)</f>
        <v>Amritsar</v>
      </c>
      <c r="Q4939" t="str">
        <f>VLOOKUP(C4939,customers!A:J,10,0)</f>
        <v>Regular</v>
      </c>
    </row>
    <row r="4940" spans="1:17" x14ac:dyDescent="0.3">
      <c r="A4940" t="s">
        <v>6031</v>
      </c>
      <c r="B4940" s="1">
        <v>45026</v>
      </c>
      <c r="C4940" t="s">
        <v>1607</v>
      </c>
      <c r="D4940" t="s">
        <v>1608</v>
      </c>
      <c r="E4940" t="s">
        <v>15</v>
      </c>
      <c r="F4940" t="s">
        <v>52</v>
      </c>
      <c r="G4940" t="s">
        <v>53</v>
      </c>
      <c r="H4940">
        <v>10</v>
      </c>
      <c r="I4940">
        <v>130.71</v>
      </c>
      <c r="J4940">
        <v>0.15</v>
      </c>
      <c r="K4940">
        <v>1111.04</v>
      </c>
      <c r="L4940">
        <v>108.04</v>
      </c>
      <c r="M4940">
        <f t="shared" si="233"/>
        <v>1111.0350000000001</v>
      </c>
      <c r="N4940" t="str">
        <f t="shared" si="231"/>
        <v>Q2</v>
      </c>
      <c r="O4940" s="2">
        <f t="shared" si="232"/>
        <v>9.7242223502304164</v>
      </c>
      <c r="P4940" t="str">
        <f>VLOOKUP(retail_sales_2023!C4940,customers!A:J,5,)</f>
        <v>Bengaluru</v>
      </c>
      <c r="Q4940" t="str">
        <f>VLOOKUP(C4940,customers!A:J,10,0)</f>
        <v>Regular</v>
      </c>
    </row>
    <row r="4941" spans="1:17" x14ac:dyDescent="0.3">
      <c r="A4941" t="s">
        <v>6032</v>
      </c>
      <c r="B4941" s="1">
        <v>45159</v>
      </c>
      <c r="C4941" t="s">
        <v>1460</v>
      </c>
      <c r="D4941" t="s">
        <v>1461</v>
      </c>
      <c r="E4941" t="s">
        <v>33</v>
      </c>
      <c r="F4941" t="s">
        <v>43</v>
      </c>
      <c r="G4941" t="s">
        <v>282</v>
      </c>
      <c r="H4941">
        <v>2</v>
      </c>
      <c r="I4941">
        <v>19612.330000000002</v>
      </c>
      <c r="J4941">
        <v>0.1</v>
      </c>
      <c r="K4941">
        <v>35302.19</v>
      </c>
      <c r="L4941">
        <v>4838.2</v>
      </c>
      <c r="M4941">
        <f t="shared" si="233"/>
        <v>35302.194000000003</v>
      </c>
      <c r="N4941" t="str">
        <f t="shared" si="231"/>
        <v>Q3</v>
      </c>
      <c r="O4941" s="2">
        <f t="shared" si="232"/>
        <v>13.705098748831162</v>
      </c>
      <c r="P4941" t="str">
        <f>VLOOKUP(retail_sales_2023!C4941,customers!A:J,5,)</f>
        <v>Pune</v>
      </c>
      <c r="Q4941" t="str">
        <f>VLOOKUP(C4941,customers!A:J,10,0)</f>
        <v>Premium</v>
      </c>
    </row>
    <row r="4942" spans="1:17" x14ac:dyDescent="0.3">
      <c r="A4942" t="s">
        <v>6033</v>
      </c>
      <c r="B4942" s="1">
        <v>45240</v>
      </c>
      <c r="C4942" t="s">
        <v>266</v>
      </c>
      <c r="D4942" t="s">
        <v>267</v>
      </c>
      <c r="E4942" t="s">
        <v>27</v>
      </c>
      <c r="F4942" t="s">
        <v>38</v>
      </c>
      <c r="G4942" t="s">
        <v>684</v>
      </c>
      <c r="H4942">
        <v>3</v>
      </c>
      <c r="I4942">
        <v>3130.82</v>
      </c>
      <c r="J4942">
        <v>0.1</v>
      </c>
      <c r="K4942">
        <v>8453.2099999999991</v>
      </c>
      <c r="L4942">
        <v>2038.77</v>
      </c>
      <c r="M4942">
        <f t="shared" si="233"/>
        <v>8453.2140000000018</v>
      </c>
      <c r="N4942" t="str">
        <f t="shared" si="231"/>
        <v>Q4</v>
      </c>
      <c r="O4942" s="2">
        <f t="shared" si="232"/>
        <v>24.118293523998577</v>
      </c>
      <c r="P4942" t="str">
        <f>VLOOKUP(retail_sales_2023!C4942,customers!A:J,5,)</f>
        <v>Amritsar</v>
      </c>
      <c r="Q4942" t="str">
        <f>VLOOKUP(C4942,customers!A:J,10,0)</f>
        <v>Premium</v>
      </c>
    </row>
    <row r="4943" spans="1:17" x14ac:dyDescent="0.3">
      <c r="A4943" t="s">
        <v>6034</v>
      </c>
      <c r="B4943" s="1">
        <v>45228</v>
      </c>
      <c r="C4943" t="s">
        <v>752</v>
      </c>
      <c r="D4943" t="s">
        <v>753</v>
      </c>
      <c r="E4943" t="s">
        <v>21</v>
      </c>
      <c r="F4943" t="s">
        <v>81</v>
      </c>
      <c r="G4943" t="s">
        <v>82</v>
      </c>
      <c r="H4943">
        <v>2</v>
      </c>
      <c r="I4943">
        <v>3603.2</v>
      </c>
      <c r="J4943">
        <v>0.1</v>
      </c>
      <c r="K4943">
        <v>6485.76</v>
      </c>
      <c r="L4943">
        <v>1865.7</v>
      </c>
      <c r="M4943">
        <f t="shared" si="233"/>
        <v>6485.76</v>
      </c>
      <c r="N4943" t="str">
        <f t="shared" si="231"/>
        <v>Q4</v>
      </c>
      <c r="O4943" s="2">
        <f t="shared" si="232"/>
        <v>28.766096802841918</v>
      </c>
      <c r="P4943" t="str">
        <f>VLOOKUP(retail_sales_2023!C4943,customers!A:J,5,)</f>
        <v>Kolkata</v>
      </c>
      <c r="Q4943" t="str">
        <f>VLOOKUP(C4943,customers!A:J,10,0)</f>
        <v>Premium</v>
      </c>
    </row>
    <row r="4944" spans="1:17" x14ac:dyDescent="0.3">
      <c r="A4944" t="s">
        <v>6035</v>
      </c>
      <c r="B4944" s="1">
        <v>45139</v>
      </c>
      <c r="C4944" t="s">
        <v>1047</v>
      </c>
      <c r="D4944" t="s">
        <v>1048</v>
      </c>
      <c r="E4944" t="s">
        <v>21</v>
      </c>
      <c r="F4944" t="s">
        <v>52</v>
      </c>
      <c r="G4944" t="s">
        <v>268</v>
      </c>
      <c r="H4944">
        <v>1</v>
      </c>
      <c r="I4944">
        <v>426.48</v>
      </c>
      <c r="J4944">
        <v>0</v>
      </c>
      <c r="K4944">
        <v>426.48</v>
      </c>
      <c r="L4944">
        <v>43.39</v>
      </c>
      <c r="M4944">
        <f t="shared" si="233"/>
        <v>426.48</v>
      </c>
      <c r="N4944" t="str">
        <f t="shared" si="231"/>
        <v>Q3</v>
      </c>
      <c r="O4944" s="2">
        <f t="shared" si="232"/>
        <v>10.173982367285687</v>
      </c>
      <c r="P4944" t="str">
        <f>VLOOKUP(retail_sales_2023!C4944,customers!A:J,5,)</f>
        <v>Bhubaneswar</v>
      </c>
      <c r="Q4944" t="str">
        <f>VLOOKUP(C4944,customers!A:J,10,0)</f>
        <v>Premium</v>
      </c>
    </row>
    <row r="4945" spans="1:17" x14ac:dyDescent="0.3">
      <c r="A4945" t="s">
        <v>6036</v>
      </c>
      <c r="B4945" s="1">
        <v>45273</v>
      </c>
      <c r="C4945" t="s">
        <v>698</v>
      </c>
      <c r="D4945" t="s">
        <v>699</v>
      </c>
      <c r="E4945" t="s">
        <v>27</v>
      </c>
      <c r="F4945" t="s">
        <v>38</v>
      </c>
      <c r="G4945" t="s">
        <v>39</v>
      </c>
      <c r="H4945">
        <v>2</v>
      </c>
      <c r="I4945">
        <v>2213.62</v>
      </c>
      <c r="J4945">
        <v>0.05</v>
      </c>
      <c r="K4945">
        <v>4205.88</v>
      </c>
      <c r="L4945">
        <v>1097.56</v>
      </c>
      <c r="M4945">
        <f t="shared" si="233"/>
        <v>4205.8779999999997</v>
      </c>
      <c r="N4945" t="str">
        <f t="shared" si="231"/>
        <v>Q4</v>
      </c>
      <c r="O4945" s="2">
        <f t="shared" si="232"/>
        <v>26.095846766907282</v>
      </c>
      <c r="P4945" t="str">
        <f>VLOOKUP(retail_sales_2023!C4945,customers!A:J,5,)</f>
        <v>Jaipur</v>
      </c>
      <c r="Q4945" t="str">
        <f>VLOOKUP(C4945,customers!A:J,10,0)</f>
        <v>Premium</v>
      </c>
    </row>
    <row r="4946" spans="1:17" x14ac:dyDescent="0.3">
      <c r="A4946" t="s">
        <v>6037</v>
      </c>
      <c r="B4946" s="1">
        <v>45079</v>
      </c>
      <c r="C4946" t="s">
        <v>425</v>
      </c>
      <c r="D4946" t="s">
        <v>426</v>
      </c>
      <c r="E4946" t="s">
        <v>33</v>
      </c>
      <c r="F4946" t="s">
        <v>16</v>
      </c>
      <c r="G4946" t="s">
        <v>171</v>
      </c>
      <c r="H4946">
        <v>3</v>
      </c>
      <c r="I4946">
        <v>547.59</v>
      </c>
      <c r="J4946">
        <v>0.05</v>
      </c>
      <c r="K4946">
        <v>1560.63</v>
      </c>
      <c r="L4946">
        <v>531.92999999999995</v>
      </c>
      <c r="M4946">
        <f t="shared" si="233"/>
        <v>1560.6315</v>
      </c>
      <c r="N4946" t="str">
        <f t="shared" si="231"/>
        <v>Q2</v>
      </c>
      <c r="O4946" s="2">
        <f t="shared" si="232"/>
        <v>34.084312104726934</v>
      </c>
      <c r="P4946" t="str">
        <f>VLOOKUP(retail_sales_2023!C4946,customers!A:J,5,)</f>
        <v>Nagpur</v>
      </c>
      <c r="Q4946" t="str">
        <f>VLOOKUP(C4946,customers!A:J,10,0)</f>
        <v>Premium</v>
      </c>
    </row>
    <row r="4947" spans="1:17" x14ac:dyDescent="0.3">
      <c r="A4947" t="s">
        <v>6038</v>
      </c>
      <c r="B4947" s="1">
        <v>45028</v>
      </c>
      <c r="C4947" t="s">
        <v>160</v>
      </c>
      <c r="D4947" t="s">
        <v>161</v>
      </c>
      <c r="E4947" t="s">
        <v>33</v>
      </c>
      <c r="F4947" t="s">
        <v>38</v>
      </c>
      <c r="G4947" t="s">
        <v>141</v>
      </c>
      <c r="H4947">
        <v>2</v>
      </c>
      <c r="I4947">
        <v>226.71</v>
      </c>
      <c r="J4947">
        <v>0.05</v>
      </c>
      <c r="K4947">
        <v>430.75</v>
      </c>
      <c r="L4947">
        <v>111.34</v>
      </c>
      <c r="M4947">
        <f t="shared" si="233"/>
        <v>430.74899999999997</v>
      </c>
      <c r="N4947" t="str">
        <f t="shared" si="231"/>
        <v>Q2</v>
      </c>
      <c r="O4947" s="2">
        <f t="shared" si="232"/>
        <v>25.847939640162508</v>
      </c>
      <c r="P4947" t="str">
        <f>VLOOKUP(retail_sales_2023!C4947,customers!A:J,5,)</f>
        <v>Pune</v>
      </c>
      <c r="Q4947" t="str">
        <f>VLOOKUP(C4947,customers!A:J,10,0)</f>
        <v>Premium</v>
      </c>
    </row>
    <row r="4948" spans="1:17" x14ac:dyDescent="0.3">
      <c r="A4948" t="s">
        <v>6039</v>
      </c>
      <c r="B4948" s="1">
        <v>45201</v>
      </c>
      <c r="C4948" t="s">
        <v>1450</v>
      </c>
      <c r="D4948" t="s">
        <v>1451</v>
      </c>
      <c r="E4948" t="s">
        <v>21</v>
      </c>
      <c r="F4948" t="s">
        <v>43</v>
      </c>
      <c r="G4948" t="s">
        <v>282</v>
      </c>
      <c r="H4948">
        <v>5</v>
      </c>
      <c r="I4948">
        <v>66142.61</v>
      </c>
      <c r="J4948">
        <v>0.05</v>
      </c>
      <c r="K4948">
        <v>314177.40000000002</v>
      </c>
      <c r="L4948">
        <v>38837.71</v>
      </c>
      <c r="M4948">
        <f t="shared" si="233"/>
        <v>314177.39749999996</v>
      </c>
      <c r="N4948" t="str">
        <f t="shared" si="231"/>
        <v>Q4</v>
      </c>
      <c r="O4948" s="2">
        <f t="shared" si="232"/>
        <v>12.361713477799483</v>
      </c>
      <c r="P4948" t="str">
        <f>VLOOKUP(retail_sales_2023!C4948,customers!A:J,5,)</f>
        <v>Ranchi</v>
      </c>
      <c r="Q4948" t="str">
        <f>VLOOKUP(C4948,customers!A:J,10,0)</f>
        <v>Premium</v>
      </c>
    </row>
    <row r="4949" spans="1:17" x14ac:dyDescent="0.3">
      <c r="A4949" t="s">
        <v>6040</v>
      </c>
      <c r="B4949" s="1">
        <v>45125</v>
      </c>
      <c r="C4949" t="s">
        <v>2005</v>
      </c>
      <c r="D4949" t="s">
        <v>2006</v>
      </c>
      <c r="E4949" t="s">
        <v>27</v>
      </c>
      <c r="F4949" t="s">
        <v>52</v>
      </c>
      <c r="G4949" t="s">
        <v>268</v>
      </c>
      <c r="H4949">
        <v>2</v>
      </c>
      <c r="I4949">
        <v>652.89</v>
      </c>
      <c r="J4949">
        <v>0.1</v>
      </c>
      <c r="K4949">
        <v>1175.2</v>
      </c>
      <c r="L4949">
        <v>112.45</v>
      </c>
      <c r="M4949">
        <f t="shared" si="233"/>
        <v>1175.202</v>
      </c>
      <c r="N4949" t="str">
        <f t="shared" si="231"/>
        <v>Q3</v>
      </c>
      <c r="O4949" s="2">
        <f t="shared" si="232"/>
        <v>9.5685840707964598</v>
      </c>
      <c r="P4949" t="str">
        <f>VLOOKUP(retail_sales_2023!C4949,customers!A:J,5,)</f>
        <v>Lucknow</v>
      </c>
      <c r="Q4949" t="str">
        <f>VLOOKUP(C4949,customers!A:J,10,0)</f>
        <v>Premium</v>
      </c>
    </row>
    <row r="4950" spans="1:17" x14ac:dyDescent="0.3">
      <c r="A4950" t="s">
        <v>6041</v>
      </c>
      <c r="B4950" s="1">
        <v>45013</v>
      </c>
      <c r="C4950" t="s">
        <v>1454</v>
      </c>
      <c r="D4950" t="s">
        <v>1455</v>
      </c>
      <c r="E4950" t="s">
        <v>27</v>
      </c>
      <c r="F4950" t="s">
        <v>52</v>
      </c>
      <c r="G4950" t="s">
        <v>937</v>
      </c>
      <c r="H4950">
        <v>3</v>
      </c>
      <c r="I4950">
        <v>685.11</v>
      </c>
      <c r="J4950">
        <v>0.05</v>
      </c>
      <c r="K4950">
        <v>1952.56</v>
      </c>
      <c r="L4950">
        <v>199.99</v>
      </c>
      <c r="M4950">
        <f t="shared" si="233"/>
        <v>1952.5634999999997</v>
      </c>
      <c r="N4950" t="str">
        <f t="shared" si="231"/>
        <v>Q1</v>
      </c>
      <c r="O4950" s="2">
        <f t="shared" si="232"/>
        <v>10.242450936206826</v>
      </c>
      <c r="P4950" t="str">
        <f>VLOOKUP(retail_sales_2023!C4950,customers!A:J,5,)</f>
        <v>Delhi</v>
      </c>
      <c r="Q4950" t="str">
        <f>VLOOKUP(C4950,customers!A:J,10,0)</f>
        <v>Premium</v>
      </c>
    </row>
    <row r="4951" spans="1:17" x14ac:dyDescent="0.3">
      <c r="A4951" t="s">
        <v>6042</v>
      </c>
      <c r="B4951" s="1">
        <v>45267</v>
      </c>
      <c r="C4951" t="s">
        <v>2471</v>
      </c>
      <c r="D4951" t="s">
        <v>2472</v>
      </c>
      <c r="E4951" t="s">
        <v>27</v>
      </c>
      <c r="F4951" t="s">
        <v>22</v>
      </c>
      <c r="G4951" t="s">
        <v>146</v>
      </c>
      <c r="H4951">
        <v>2</v>
      </c>
      <c r="I4951">
        <v>22057.27</v>
      </c>
      <c r="J4951">
        <v>0.05</v>
      </c>
      <c r="K4951">
        <v>41908.81</v>
      </c>
      <c r="L4951">
        <v>13599.24</v>
      </c>
      <c r="M4951">
        <f t="shared" si="233"/>
        <v>41908.813000000002</v>
      </c>
      <c r="N4951" t="str">
        <f t="shared" si="231"/>
        <v>Q4</v>
      </c>
      <c r="O4951" s="2">
        <f t="shared" si="232"/>
        <v>32.449597113351587</v>
      </c>
      <c r="P4951" t="str">
        <f>VLOOKUP(retail_sales_2023!C4951,customers!A:J,5,)</f>
        <v>Jaipur</v>
      </c>
      <c r="Q4951" t="str">
        <f>VLOOKUP(C4951,customers!A:J,10,0)</f>
        <v>Regular</v>
      </c>
    </row>
    <row r="4952" spans="1:17" x14ac:dyDescent="0.3">
      <c r="A4952" t="s">
        <v>6043</v>
      </c>
      <c r="B4952" s="1">
        <v>44960</v>
      </c>
      <c r="C4952" t="s">
        <v>547</v>
      </c>
      <c r="D4952" t="s">
        <v>548</v>
      </c>
      <c r="E4952" t="s">
        <v>33</v>
      </c>
      <c r="F4952" t="s">
        <v>38</v>
      </c>
      <c r="G4952" t="s">
        <v>73</v>
      </c>
      <c r="H4952">
        <v>1</v>
      </c>
      <c r="I4952">
        <v>1093.72</v>
      </c>
      <c r="J4952">
        <v>0.3</v>
      </c>
      <c r="K4952">
        <v>765.6</v>
      </c>
      <c r="L4952">
        <v>-104.85</v>
      </c>
      <c r="M4952">
        <f t="shared" si="233"/>
        <v>765.60399999999993</v>
      </c>
      <c r="N4952" t="str">
        <f t="shared" si="231"/>
        <v>Q1</v>
      </c>
      <c r="O4952" s="2">
        <f t="shared" si="232"/>
        <v>-13.695141065830722</v>
      </c>
      <c r="P4952" t="str">
        <f>VLOOKUP(retail_sales_2023!C4952,customers!A:J,5,)</f>
        <v>Pune</v>
      </c>
      <c r="Q4952" t="str">
        <f>VLOOKUP(C4952,customers!A:J,10,0)</f>
        <v>Regular</v>
      </c>
    </row>
    <row r="4953" spans="1:17" x14ac:dyDescent="0.3">
      <c r="A4953" t="s">
        <v>6044</v>
      </c>
      <c r="B4953" s="1">
        <v>45023</v>
      </c>
      <c r="C4953" t="s">
        <v>1276</v>
      </c>
      <c r="D4953" t="s">
        <v>1861</v>
      </c>
      <c r="E4953" t="s">
        <v>27</v>
      </c>
      <c r="F4953" t="s">
        <v>52</v>
      </c>
      <c r="G4953" t="s">
        <v>117</v>
      </c>
      <c r="H4953">
        <v>3</v>
      </c>
      <c r="I4953">
        <v>783.19</v>
      </c>
      <c r="J4953">
        <v>0</v>
      </c>
      <c r="K4953">
        <v>2349.5700000000002</v>
      </c>
      <c r="L4953">
        <v>195.06</v>
      </c>
      <c r="M4953">
        <f t="shared" si="233"/>
        <v>2349.5700000000002</v>
      </c>
      <c r="N4953" t="str">
        <f t="shared" si="231"/>
        <v>Q2</v>
      </c>
      <c r="O4953" s="2">
        <f t="shared" si="232"/>
        <v>8.3019446111416126</v>
      </c>
      <c r="P4953" t="str">
        <f>VLOOKUP(retail_sales_2023!C4953,customers!A:J,5,)</f>
        <v>Jaipur</v>
      </c>
      <c r="Q4953" t="str">
        <f>VLOOKUP(C4953,customers!A:J,10,0)</f>
        <v>Premium</v>
      </c>
    </row>
    <row r="4954" spans="1:17" x14ac:dyDescent="0.3">
      <c r="A4954" t="s">
        <v>6045</v>
      </c>
      <c r="B4954" s="1">
        <v>45124</v>
      </c>
      <c r="C4954" t="s">
        <v>892</v>
      </c>
      <c r="D4954" t="s">
        <v>893</v>
      </c>
      <c r="E4954" t="s">
        <v>27</v>
      </c>
      <c r="F4954" t="s">
        <v>38</v>
      </c>
      <c r="G4954" t="s">
        <v>456</v>
      </c>
      <c r="H4954">
        <v>5</v>
      </c>
      <c r="I4954">
        <v>2083.9</v>
      </c>
      <c r="J4954">
        <v>0.1</v>
      </c>
      <c r="K4954">
        <v>9377.5499999999993</v>
      </c>
      <c r="L4954">
        <v>2545.31</v>
      </c>
      <c r="M4954">
        <f t="shared" si="233"/>
        <v>9377.5500000000011</v>
      </c>
      <c r="N4954" t="str">
        <f t="shared" si="231"/>
        <v>Q3</v>
      </c>
      <c r="O4954" s="2">
        <f t="shared" si="232"/>
        <v>27.142590548704089</v>
      </c>
      <c r="P4954" t="str">
        <f>VLOOKUP(retail_sales_2023!C4954,customers!A:J,5,)</f>
        <v>Amritsar</v>
      </c>
      <c r="Q4954" t="str">
        <f>VLOOKUP(C4954,customers!A:J,10,0)</f>
        <v>Premium</v>
      </c>
    </row>
    <row r="4955" spans="1:17" x14ac:dyDescent="0.3">
      <c r="A4955" t="s">
        <v>6046</v>
      </c>
      <c r="B4955" s="1">
        <v>44958</v>
      </c>
      <c r="C4955" t="s">
        <v>278</v>
      </c>
      <c r="D4955" t="s">
        <v>279</v>
      </c>
      <c r="E4955" t="s">
        <v>33</v>
      </c>
      <c r="F4955" t="s">
        <v>52</v>
      </c>
      <c r="G4955" t="s">
        <v>268</v>
      </c>
      <c r="H4955">
        <v>4</v>
      </c>
      <c r="I4955">
        <v>390.79</v>
      </c>
      <c r="J4955">
        <v>0.05</v>
      </c>
      <c r="K4955">
        <v>1485</v>
      </c>
      <c r="L4955">
        <v>119.66</v>
      </c>
      <c r="M4955">
        <f t="shared" si="233"/>
        <v>1485.002</v>
      </c>
      <c r="N4955" t="str">
        <f t="shared" si="231"/>
        <v>Q1</v>
      </c>
      <c r="O4955" s="2">
        <f t="shared" si="232"/>
        <v>8.0579124579124581</v>
      </c>
      <c r="P4955" t="str">
        <f>VLOOKUP(retail_sales_2023!C4955,customers!A:J,5,)</f>
        <v>Pune</v>
      </c>
      <c r="Q4955" t="str">
        <f>VLOOKUP(C4955,customers!A:J,10,0)</f>
        <v>Premium</v>
      </c>
    </row>
    <row r="4956" spans="1:17" x14ac:dyDescent="0.3">
      <c r="A4956" t="s">
        <v>6047</v>
      </c>
      <c r="B4956" s="1">
        <v>45155</v>
      </c>
      <c r="C4956" t="s">
        <v>736</v>
      </c>
      <c r="D4956" t="s">
        <v>1482</v>
      </c>
      <c r="E4956" t="s">
        <v>33</v>
      </c>
      <c r="F4956" t="s">
        <v>28</v>
      </c>
      <c r="G4956" t="s">
        <v>57</v>
      </c>
      <c r="H4956">
        <v>3</v>
      </c>
      <c r="I4956">
        <v>2777.44</v>
      </c>
      <c r="J4956">
        <v>0.25</v>
      </c>
      <c r="K4956">
        <v>6249.24</v>
      </c>
      <c r="L4956">
        <v>1576.21</v>
      </c>
      <c r="M4956">
        <f t="shared" si="233"/>
        <v>6249.24</v>
      </c>
      <c r="N4956" t="str">
        <f t="shared" si="231"/>
        <v>Q3</v>
      </c>
      <c r="O4956" s="2">
        <f t="shared" si="232"/>
        <v>25.222427047128932</v>
      </c>
      <c r="P4956" t="str">
        <f>VLOOKUP(retail_sales_2023!C4956,customers!A:J,5,)</f>
        <v>Pune</v>
      </c>
      <c r="Q4956" t="str">
        <f>VLOOKUP(C4956,customers!A:J,10,0)</f>
        <v>Premium</v>
      </c>
    </row>
    <row r="4957" spans="1:17" x14ac:dyDescent="0.3">
      <c r="A4957" t="s">
        <v>6048</v>
      </c>
      <c r="B4957" s="1">
        <v>45055</v>
      </c>
      <c r="C4957" t="s">
        <v>1216</v>
      </c>
      <c r="D4957" t="s">
        <v>1217</v>
      </c>
      <c r="E4957" t="s">
        <v>27</v>
      </c>
      <c r="F4957" t="s">
        <v>43</v>
      </c>
      <c r="G4957" t="s">
        <v>178</v>
      </c>
      <c r="H4957">
        <v>3</v>
      </c>
      <c r="I4957">
        <v>19363.05</v>
      </c>
      <c r="J4957">
        <v>0</v>
      </c>
      <c r="K4957">
        <v>58089.15</v>
      </c>
      <c r="L4957">
        <v>8893.3700000000008</v>
      </c>
      <c r="M4957">
        <f t="shared" si="233"/>
        <v>58089.149999999994</v>
      </c>
      <c r="N4957" t="str">
        <f t="shared" si="231"/>
        <v>Q2</v>
      </c>
      <c r="O4957" s="2">
        <f t="shared" si="232"/>
        <v>15.309864234542941</v>
      </c>
      <c r="P4957" t="str">
        <f>VLOOKUP(retail_sales_2023!C4957,customers!A:J,5,)</f>
        <v>Jaipur</v>
      </c>
      <c r="Q4957" t="str">
        <f>VLOOKUP(C4957,customers!A:J,10,0)</f>
        <v>Occasional</v>
      </c>
    </row>
    <row r="4958" spans="1:17" x14ac:dyDescent="0.3">
      <c r="A4958" t="s">
        <v>6049</v>
      </c>
      <c r="B4958" s="1">
        <v>45273</v>
      </c>
      <c r="C4958" t="s">
        <v>107</v>
      </c>
      <c r="D4958" t="s">
        <v>108</v>
      </c>
      <c r="E4958" t="s">
        <v>15</v>
      </c>
      <c r="F4958" t="s">
        <v>52</v>
      </c>
      <c r="G4958" t="s">
        <v>226</v>
      </c>
      <c r="H4958">
        <v>4</v>
      </c>
      <c r="I4958">
        <v>663.91</v>
      </c>
      <c r="J4958">
        <v>0.15</v>
      </c>
      <c r="K4958">
        <v>2257.29</v>
      </c>
      <c r="L4958">
        <v>190.95</v>
      </c>
      <c r="M4958">
        <f t="shared" si="233"/>
        <v>2257.2939999999999</v>
      </c>
      <c r="N4958" t="str">
        <f t="shared" si="231"/>
        <v>Q4</v>
      </c>
      <c r="O4958" s="2">
        <f t="shared" si="232"/>
        <v>8.4592586685804658</v>
      </c>
      <c r="P4958" t="str">
        <f>VLOOKUP(retail_sales_2023!C4958,customers!A:J,5,)</f>
        <v>Chennai</v>
      </c>
      <c r="Q4958" t="str">
        <f>VLOOKUP(C4958,customers!A:J,10,0)</f>
        <v>Premium</v>
      </c>
    </row>
    <row r="4959" spans="1:17" x14ac:dyDescent="0.3">
      <c r="A4959" t="s">
        <v>6050</v>
      </c>
      <c r="B4959" s="1">
        <v>45040</v>
      </c>
      <c r="C4959" t="s">
        <v>660</v>
      </c>
      <c r="D4959" t="s">
        <v>661</v>
      </c>
      <c r="E4959" t="s">
        <v>21</v>
      </c>
      <c r="F4959" t="s">
        <v>22</v>
      </c>
      <c r="G4959" t="s">
        <v>23</v>
      </c>
      <c r="H4959">
        <v>3</v>
      </c>
      <c r="I4959">
        <v>12487.3</v>
      </c>
      <c r="J4959">
        <v>0</v>
      </c>
      <c r="K4959">
        <v>37461.9</v>
      </c>
      <c r="L4959">
        <v>10917.54</v>
      </c>
      <c r="M4959">
        <f t="shared" si="233"/>
        <v>37461.899999999994</v>
      </c>
      <c r="N4959" t="str">
        <f t="shared" si="231"/>
        <v>Q2</v>
      </c>
      <c r="O4959" s="2">
        <f t="shared" si="232"/>
        <v>29.14304933812754</v>
      </c>
      <c r="P4959" t="str">
        <f>VLOOKUP(retail_sales_2023!C4959,customers!A:J,5,)</f>
        <v>Ranchi</v>
      </c>
      <c r="Q4959" t="str">
        <f>VLOOKUP(C4959,customers!A:J,10,0)</f>
        <v>Regular</v>
      </c>
    </row>
    <row r="4960" spans="1:17" x14ac:dyDescent="0.3">
      <c r="A4960" t="s">
        <v>6051</v>
      </c>
      <c r="B4960" s="1">
        <v>44990</v>
      </c>
      <c r="C4960" t="s">
        <v>797</v>
      </c>
      <c r="D4960" t="s">
        <v>798</v>
      </c>
      <c r="E4960" t="s">
        <v>15</v>
      </c>
      <c r="F4960" t="s">
        <v>28</v>
      </c>
      <c r="G4960" t="s">
        <v>165</v>
      </c>
      <c r="H4960">
        <v>4</v>
      </c>
      <c r="I4960">
        <v>5138.6400000000003</v>
      </c>
      <c r="J4960">
        <v>0.1</v>
      </c>
      <c r="K4960">
        <v>18499.099999999999</v>
      </c>
      <c r="L4960">
        <v>4262.3900000000003</v>
      </c>
      <c r="M4960">
        <f t="shared" si="233"/>
        <v>18499.104000000003</v>
      </c>
      <c r="N4960" t="str">
        <f t="shared" si="231"/>
        <v>Q1</v>
      </c>
      <c r="O4960" s="2">
        <f t="shared" si="232"/>
        <v>23.041066862712245</v>
      </c>
      <c r="P4960" t="str">
        <f>VLOOKUP(retail_sales_2023!C4960,customers!A:J,5,)</f>
        <v>Kochi</v>
      </c>
      <c r="Q4960" t="str">
        <f>VLOOKUP(C4960,customers!A:J,10,0)</f>
        <v>Occasional</v>
      </c>
    </row>
    <row r="4961" spans="1:17" x14ac:dyDescent="0.3">
      <c r="A4961" t="s">
        <v>6052</v>
      </c>
      <c r="B4961" s="1">
        <v>45143</v>
      </c>
      <c r="C4961" t="s">
        <v>447</v>
      </c>
      <c r="D4961" t="s">
        <v>448</v>
      </c>
      <c r="E4961" t="s">
        <v>15</v>
      </c>
      <c r="F4961" t="s">
        <v>81</v>
      </c>
      <c r="G4961" t="s">
        <v>370</v>
      </c>
      <c r="H4961">
        <v>3</v>
      </c>
      <c r="I4961">
        <v>2843.34</v>
      </c>
      <c r="J4961">
        <v>0.15</v>
      </c>
      <c r="K4961">
        <v>7250.52</v>
      </c>
      <c r="L4961">
        <v>2562.25</v>
      </c>
      <c r="M4961">
        <f t="shared" si="233"/>
        <v>7250.5169999999998</v>
      </c>
      <c r="N4961" t="str">
        <f t="shared" si="231"/>
        <v>Q3</v>
      </c>
      <c r="O4961" s="2">
        <f t="shared" si="232"/>
        <v>35.338844662175951</v>
      </c>
      <c r="P4961" t="str">
        <f>VLOOKUP(retail_sales_2023!C4961,customers!A:J,5,)</f>
        <v>Kochi</v>
      </c>
      <c r="Q4961" t="str">
        <f>VLOOKUP(C4961,customers!A:J,10,0)</f>
        <v>Occasional</v>
      </c>
    </row>
    <row r="4962" spans="1:17" x14ac:dyDescent="0.3">
      <c r="A4962" t="s">
        <v>6053</v>
      </c>
      <c r="B4962" s="1">
        <v>45176</v>
      </c>
      <c r="C4962" t="s">
        <v>130</v>
      </c>
      <c r="D4962" t="s">
        <v>131</v>
      </c>
      <c r="E4962" t="s">
        <v>21</v>
      </c>
      <c r="F4962" t="s">
        <v>81</v>
      </c>
      <c r="G4962" t="s">
        <v>264</v>
      </c>
      <c r="H4962">
        <v>2</v>
      </c>
      <c r="I4962">
        <v>1291.48</v>
      </c>
      <c r="J4962">
        <v>0.05</v>
      </c>
      <c r="K4962">
        <v>2453.81</v>
      </c>
      <c r="L4962">
        <v>588.05999999999995</v>
      </c>
      <c r="M4962">
        <f t="shared" si="233"/>
        <v>2453.8119999999999</v>
      </c>
      <c r="N4962" t="str">
        <f t="shared" si="231"/>
        <v>Q3</v>
      </c>
      <c r="O4962" s="2">
        <f t="shared" si="232"/>
        <v>23.965180678210618</v>
      </c>
      <c r="P4962" t="str">
        <f>VLOOKUP(retail_sales_2023!C4962,customers!A:J,5,)</f>
        <v>Bhubaneswar</v>
      </c>
      <c r="Q4962" t="str">
        <f>VLOOKUP(C4962,customers!A:J,10,0)</f>
        <v>Regular</v>
      </c>
    </row>
    <row r="4963" spans="1:17" x14ac:dyDescent="0.3">
      <c r="A4963" t="s">
        <v>6054</v>
      </c>
      <c r="B4963" s="1">
        <v>44995</v>
      </c>
      <c r="C4963" t="s">
        <v>719</v>
      </c>
      <c r="D4963" t="s">
        <v>720</v>
      </c>
      <c r="E4963" t="s">
        <v>33</v>
      </c>
      <c r="F4963" t="s">
        <v>43</v>
      </c>
      <c r="G4963" t="s">
        <v>154</v>
      </c>
      <c r="H4963">
        <v>3</v>
      </c>
      <c r="I4963">
        <v>21962.97</v>
      </c>
      <c r="J4963">
        <v>0.05</v>
      </c>
      <c r="K4963">
        <v>62594.46</v>
      </c>
      <c r="L4963">
        <v>8705.24</v>
      </c>
      <c r="M4963">
        <f t="shared" si="233"/>
        <v>62594.464500000002</v>
      </c>
      <c r="N4963" t="str">
        <f t="shared" si="231"/>
        <v>Q1</v>
      </c>
      <c r="O4963" s="2">
        <f t="shared" si="232"/>
        <v>13.907364964886668</v>
      </c>
      <c r="P4963" t="str">
        <f>VLOOKUP(retail_sales_2023!C4963,customers!A:J,5,)</f>
        <v>Pune</v>
      </c>
      <c r="Q4963" t="str">
        <f>VLOOKUP(C4963,customers!A:J,10,0)</f>
        <v>Regular</v>
      </c>
    </row>
    <row r="4964" spans="1:17" x14ac:dyDescent="0.3">
      <c r="A4964" t="s">
        <v>6055</v>
      </c>
      <c r="B4964" s="1">
        <v>45024</v>
      </c>
      <c r="C4964" t="s">
        <v>1185</v>
      </c>
      <c r="D4964" t="s">
        <v>1186</v>
      </c>
      <c r="E4964" t="s">
        <v>27</v>
      </c>
      <c r="F4964" t="s">
        <v>52</v>
      </c>
      <c r="G4964" t="s">
        <v>69</v>
      </c>
      <c r="H4964">
        <v>1</v>
      </c>
      <c r="I4964">
        <v>410.32</v>
      </c>
      <c r="J4964">
        <v>0.15</v>
      </c>
      <c r="K4964">
        <v>348.77</v>
      </c>
      <c r="L4964">
        <v>33.96</v>
      </c>
      <c r="M4964">
        <f t="shared" si="233"/>
        <v>348.77199999999999</v>
      </c>
      <c r="N4964" t="str">
        <f t="shared" si="231"/>
        <v>Q2</v>
      </c>
      <c r="O4964" s="2">
        <f t="shared" si="232"/>
        <v>9.7370760099779226</v>
      </c>
      <c r="P4964" t="str">
        <f>VLOOKUP(retail_sales_2023!C4964,customers!A:J,5,)</f>
        <v>Lucknow</v>
      </c>
      <c r="Q4964" t="str">
        <f>VLOOKUP(C4964,customers!A:J,10,0)</f>
        <v>Regular</v>
      </c>
    </row>
    <row r="4965" spans="1:17" x14ac:dyDescent="0.3">
      <c r="A4965" t="s">
        <v>6056</v>
      </c>
      <c r="B4965" s="1">
        <v>45210</v>
      </c>
      <c r="C4965" t="s">
        <v>1047</v>
      </c>
      <c r="D4965" t="s">
        <v>1048</v>
      </c>
      <c r="E4965" t="s">
        <v>21</v>
      </c>
      <c r="F4965" t="s">
        <v>52</v>
      </c>
      <c r="G4965" t="s">
        <v>117</v>
      </c>
      <c r="H4965">
        <v>5</v>
      </c>
      <c r="I4965">
        <v>267.73</v>
      </c>
      <c r="J4965">
        <v>0.25</v>
      </c>
      <c r="K4965">
        <v>1003.99</v>
      </c>
      <c r="L4965">
        <v>89.67</v>
      </c>
      <c r="M4965">
        <f t="shared" si="233"/>
        <v>1003.9875000000001</v>
      </c>
      <c r="N4965" t="str">
        <f t="shared" si="231"/>
        <v>Q4</v>
      </c>
      <c r="O4965" s="2">
        <f t="shared" si="232"/>
        <v>8.93136385820576</v>
      </c>
      <c r="P4965" t="str">
        <f>VLOOKUP(retail_sales_2023!C4965,customers!A:J,5,)</f>
        <v>Bhubaneswar</v>
      </c>
      <c r="Q4965" t="str">
        <f>VLOOKUP(C4965,customers!A:J,10,0)</f>
        <v>Premium</v>
      </c>
    </row>
    <row r="4966" spans="1:17" x14ac:dyDescent="0.3">
      <c r="A4966" t="s">
        <v>6057</v>
      </c>
      <c r="B4966" s="1">
        <v>45066</v>
      </c>
      <c r="C4966" t="s">
        <v>604</v>
      </c>
      <c r="D4966" t="s">
        <v>605</v>
      </c>
      <c r="E4966" t="s">
        <v>27</v>
      </c>
      <c r="F4966" t="s">
        <v>43</v>
      </c>
      <c r="G4966" t="s">
        <v>154</v>
      </c>
      <c r="H4966">
        <v>1</v>
      </c>
      <c r="I4966">
        <v>59258.09</v>
      </c>
      <c r="J4966">
        <v>0.1</v>
      </c>
      <c r="K4966">
        <v>53332.28</v>
      </c>
      <c r="L4966">
        <v>6830.75</v>
      </c>
      <c r="M4966">
        <f t="shared" si="233"/>
        <v>53332.280999999995</v>
      </c>
      <c r="N4966" t="str">
        <f t="shared" si="231"/>
        <v>Q2</v>
      </c>
      <c r="O4966" s="2">
        <f t="shared" si="232"/>
        <v>12.807909206206821</v>
      </c>
      <c r="P4966" t="str">
        <f>VLOOKUP(retail_sales_2023!C4966,customers!A:J,5,)</f>
        <v>Delhi</v>
      </c>
      <c r="Q4966" t="str">
        <f>VLOOKUP(C4966,customers!A:J,10,0)</f>
        <v>Premium</v>
      </c>
    </row>
    <row r="4967" spans="1:17" x14ac:dyDescent="0.3">
      <c r="A4967" t="s">
        <v>6058</v>
      </c>
      <c r="B4967" s="1">
        <v>45238</v>
      </c>
      <c r="C4967" t="s">
        <v>2294</v>
      </c>
      <c r="D4967" t="s">
        <v>2295</v>
      </c>
      <c r="E4967" t="s">
        <v>27</v>
      </c>
      <c r="F4967" t="s">
        <v>81</v>
      </c>
      <c r="G4967" t="s">
        <v>105</v>
      </c>
      <c r="H4967">
        <v>5</v>
      </c>
      <c r="I4967">
        <v>2839.62</v>
      </c>
      <c r="J4967">
        <v>0</v>
      </c>
      <c r="K4967">
        <v>14198.1</v>
      </c>
      <c r="L4967">
        <v>3692.02</v>
      </c>
      <c r="M4967">
        <f t="shared" si="233"/>
        <v>14198.099999999999</v>
      </c>
      <c r="N4967" t="str">
        <f t="shared" si="231"/>
        <v>Q4</v>
      </c>
      <c r="O4967" s="2">
        <f t="shared" si="232"/>
        <v>26.003620202703175</v>
      </c>
      <c r="P4967" t="str">
        <f>VLOOKUP(retail_sales_2023!C4967,customers!A:J,5,)</f>
        <v>Amritsar</v>
      </c>
      <c r="Q4967" t="str">
        <f>VLOOKUP(C4967,customers!A:J,10,0)</f>
        <v>Regular</v>
      </c>
    </row>
    <row r="4968" spans="1:17" x14ac:dyDescent="0.3">
      <c r="A4968" t="s">
        <v>6059</v>
      </c>
      <c r="B4968" s="1">
        <v>45193</v>
      </c>
      <c r="C4968" t="s">
        <v>948</v>
      </c>
      <c r="D4968" t="s">
        <v>949</v>
      </c>
      <c r="E4968" t="s">
        <v>27</v>
      </c>
      <c r="F4968" t="s">
        <v>38</v>
      </c>
      <c r="G4968" t="s">
        <v>395</v>
      </c>
      <c r="H4968">
        <v>4</v>
      </c>
      <c r="I4968">
        <v>387.92</v>
      </c>
      <c r="J4968">
        <v>0.1</v>
      </c>
      <c r="K4968">
        <v>1396.51</v>
      </c>
      <c r="L4968">
        <v>410.73</v>
      </c>
      <c r="M4968">
        <f t="shared" si="233"/>
        <v>1396.5120000000002</v>
      </c>
      <c r="N4968" t="str">
        <f t="shared" si="231"/>
        <v>Q3</v>
      </c>
      <c r="O4968" s="2">
        <f t="shared" si="232"/>
        <v>29.411175000537053</v>
      </c>
      <c r="P4968" t="str">
        <f>VLOOKUP(retail_sales_2023!C4968,customers!A:J,5,)</f>
        <v>Chandigarh</v>
      </c>
      <c r="Q4968" t="str">
        <f>VLOOKUP(C4968,customers!A:J,10,0)</f>
        <v>Regular</v>
      </c>
    </row>
    <row r="4969" spans="1:17" x14ac:dyDescent="0.3">
      <c r="A4969" t="s">
        <v>6060</v>
      </c>
      <c r="B4969" s="1">
        <v>45054</v>
      </c>
      <c r="C4969" t="s">
        <v>148</v>
      </c>
      <c r="D4969" t="s">
        <v>149</v>
      </c>
      <c r="E4969" t="s">
        <v>21</v>
      </c>
      <c r="F4969" t="s">
        <v>38</v>
      </c>
      <c r="G4969" t="s">
        <v>39</v>
      </c>
      <c r="H4969">
        <v>2</v>
      </c>
      <c r="I4969">
        <v>3935.32</v>
      </c>
      <c r="J4969">
        <v>0</v>
      </c>
      <c r="K4969">
        <v>7870.64</v>
      </c>
      <c r="L4969">
        <v>2807.29</v>
      </c>
      <c r="M4969">
        <f t="shared" si="233"/>
        <v>7870.64</v>
      </c>
      <c r="N4969" t="str">
        <f t="shared" si="231"/>
        <v>Q2</v>
      </c>
      <c r="O4969" s="2">
        <f t="shared" si="232"/>
        <v>35.667874531169005</v>
      </c>
      <c r="P4969" t="str">
        <f>VLOOKUP(retail_sales_2023!C4969,customers!A:J,5,)</f>
        <v>Ranchi</v>
      </c>
      <c r="Q4969" t="str">
        <f>VLOOKUP(C4969,customers!A:J,10,0)</f>
        <v>Premium</v>
      </c>
    </row>
    <row r="4970" spans="1:17" x14ac:dyDescent="0.3">
      <c r="A4970" t="s">
        <v>6061</v>
      </c>
      <c r="B4970" s="1">
        <v>45015</v>
      </c>
      <c r="C4970" t="s">
        <v>1031</v>
      </c>
      <c r="D4970" t="s">
        <v>1032</v>
      </c>
      <c r="E4970" t="s">
        <v>15</v>
      </c>
      <c r="F4970" t="s">
        <v>38</v>
      </c>
      <c r="G4970" t="s">
        <v>395</v>
      </c>
      <c r="H4970">
        <v>2</v>
      </c>
      <c r="I4970">
        <v>1381.55</v>
      </c>
      <c r="J4970">
        <v>0.05</v>
      </c>
      <c r="K4970">
        <v>2624.94</v>
      </c>
      <c r="L4970">
        <v>653.65</v>
      </c>
      <c r="M4970">
        <f t="shared" si="233"/>
        <v>2624.9449999999997</v>
      </c>
      <c r="N4970" t="str">
        <f t="shared" si="231"/>
        <v>Q1</v>
      </c>
      <c r="O4970" s="2">
        <f t="shared" si="232"/>
        <v>24.901521558588005</v>
      </c>
      <c r="P4970" t="str">
        <f>VLOOKUP(retail_sales_2023!C4970,customers!A:J,5,)</f>
        <v>Bengaluru</v>
      </c>
      <c r="Q4970" t="str">
        <f>VLOOKUP(C4970,customers!A:J,10,0)</f>
        <v>Premium</v>
      </c>
    </row>
    <row r="4971" spans="1:17" x14ac:dyDescent="0.3">
      <c r="A4971" t="s">
        <v>6062</v>
      </c>
      <c r="B4971" s="1">
        <v>45230</v>
      </c>
      <c r="C4971" t="s">
        <v>25</v>
      </c>
      <c r="D4971" t="s">
        <v>26</v>
      </c>
      <c r="E4971" t="s">
        <v>27</v>
      </c>
      <c r="F4971" t="s">
        <v>43</v>
      </c>
      <c r="G4971" t="s">
        <v>110</v>
      </c>
      <c r="H4971">
        <v>2</v>
      </c>
      <c r="I4971">
        <v>31788.97</v>
      </c>
      <c r="J4971">
        <v>0</v>
      </c>
      <c r="K4971">
        <v>63577.94</v>
      </c>
      <c r="L4971">
        <v>5729.69</v>
      </c>
      <c r="M4971">
        <f t="shared" si="233"/>
        <v>63577.94</v>
      </c>
      <c r="N4971" t="str">
        <f t="shared" si="231"/>
        <v>Q4</v>
      </c>
      <c r="O4971" s="2">
        <f t="shared" si="232"/>
        <v>9.012072426379337</v>
      </c>
      <c r="P4971" t="str">
        <f>VLOOKUP(retail_sales_2023!C4971,customers!A:J,5,)</f>
        <v>Delhi</v>
      </c>
      <c r="Q4971" t="str">
        <f>VLOOKUP(C4971,customers!A:J,10,0)</f>
        <v>Premium</v>
      </c>
    </row>
    <row r="4972" spans="1:17" x14ac:dyDescent="0.3">
      <c r="A4972" t="s">
        <v>6063</v>
      </c>
      <c r="B4972" s="1">
        <v>45115</v>
      </c>
      <c r="C4972" t="s">
        <v>1065</v>
      </c>
      <c r="D4972" t="s">
        <v>1066</v>
      </c>
      <c r="E4972" t="s">
        <v>15</v>
      </c>
      <c r="F4972" t="s">
        <v>16</v>
      </c>
      <c r="G4972" t="s">
        <v>305</v>
      </c>
      <c r="H4972">
        <v>3</v>
      </c>
      <c r="I4972">
        <v>211.66</v>
      </c>
      <c r="J4972">
        <v>0.15</v>
      </c>
      <c r="K4972">
        <v>539.73</v>
      </c>
      <c r="L4972">
        <v>243.08</v>
      </c>
      <c r="M4972">
        <f t="shared" si="233"/>
        <v>539.73299999999995</v>
      </c>
      <c r="N4972" t="str">
        <f t="shared" si="231"/>
        <v>Q3</v>
      </c>
      <c r="O4972" s="2">
        <f t="shared" si="232"/>
        <v>45.037333481555592</v>
      </c>
      <c r="P4972" t="str">
        <f>VLOOKUP(retail_sales_2023!C4972,customers!A:J,5,)</f>
        <v>Chennai</v>
      </c>
      <c r="Q4972" t="str">
        <f>VLOOKUP(C4972,customers!A:J,10,0)</f>
        <v>Premium</v>
      </c>
    </row>
    <row r="4973" spans="1:17" x14ac:dyDescent="0.3">
      <c r="A4973" t="s">
        <v>6064</v>
      </c>
      <c r="B4973" s="1">
        <v>45103</v>
      </c>
      <c r="C4973" t="s">
        <v>1160</v>
      </c>
      <c r="D4973" t="s">
        <v>1161</v>
      </c>
      <c r="E4973" t="s">
        <v>21</v>
      </c>
      <c r="F4973" t="s">
        <v>52</v>
      </c>
      <c r="G4973" t="s">
        <v>53</v>
      </c>
      <c r="H4973">
        <v>5</v>
      </c>
      <c r="I4973">
        <v>686.63</v>
      </c>
      <c r="J4973">
        <v>0</v>
      </c>
      <c r="K4973">
        <v>3433.15</v>
      </c>
      <c r="L4973">
        <v>273.91000000000003</v>
      </c>
      <c r="M4973">
        <f t="shared" si="233"/>
        <v>3433.15</v>
      </c>
      <c r="N4973" t="str">
        <f t="shared" si="231"/>
        <v>Q2</v>
      </c>
      <c r="O4973" s="2">
        <f t="shared" si="232"/>
        <v>7.9783871954327665</v>
      </c>
      <c r="P4973" t="str">
        <f>VLOOKUP(retail_sales_2023!C4973,customers!A:J,5,)</f>
        <v>Kolkata</v>
      </c>
      <c r="Q4973" t="str">
        <f>VLOOKUP(C4973,customers!A:J,10,0)</f>
        <v>Premium</v>
      </c>
    </row>
    <row r="4974" spans="1:17" x14ac:dyDescent="0.3">
      <c r="A4974" t="s">
        <v>6065</v>
      </c>
      <c r="B4974" s="1">
        <v>45102</v>
      </c>
      <c r="C4974" t="s">
        <v>388</v>
      </c>
      <c r="D4974" t="s">
        <v>1930</v>
      </c>
      <c r="E4974" t="s">
        <v>21</v>
      </c>
      <c r="F4974" t="s">
        <v>43</v>
      </c>
      <c r="G4974" t="s">
        <v>154</v>
      </c>
      <c r="H4974">
        <v>3</v>
      </c>
      <c r="I4974">
        <v>5850.15</v>
      </c>
      <c r="J4974">
        <v>0.05</v>
      </c>
      <c r="K4974">
        <v>16672.93</v>
      </c>
      <c r="L4974">
        <v>2461.88</v>
      </c>
      <c r="M4974">
        <f t="shared" si="233"/>
        <v>16672.927499999998</v>
      </c>
      <c r="N4974" t="str">
        <f t="shared" si="231"/>
        <v>Q2</v>
      </c>
      <c r="O4974" s="2">
        <f t="shared" si="232"/>
        <v>14.765731038275817</v>
      </c>
      <c r="P4974" t="str">
        <f>VLOOKUP(retail_sales_2023!C4974,customers!A:J,5,)</f>
        <v>Patna</v>
      </c>
      <c r="Q4974" t="str">
        <f>VLOOKUP(C4974,customers!A:J,10,0)</f>
        <v>Premium</v>
      </c>
    </row>
    <row r="4975" spans="1:17" x14ac:dyDescent="0.3">
      <c r="A4975" t="s">
        <v>6066</v>
      </c>
      <c r="B4975" s="1">
        <v>45038</v>
      </c>
      <c r="C4975" t="s">
        <v>1135</v>
      </c>
      <c r="D4975" t="s">
        <v>1136</v>
      </c>
      <c r="E4975" t="s">
        <v>33</v>
      </c>
      <c r="F4975" t="s">
        <v>52</v>
      </c>
      <c r="G4975" t="s">
        <v>117</v>
      </c>
      <c r="H4975">
        <v>2</v>
      </c>
      <c r="I4975">
        <v>291.22000000000003</v>
      </c>
      <c r="J4975">
        <v>0.05</v>
      </c>
      <c r="K4975">
        <v>553.32000000000005</v>
      </c>
      <c r="L4975">
        <v>33.83</v>
      </c>
      <c r="M4975">
        <f t="shared" si="233"/>
        <v>553.31799999999998</v>
      </c>
      <c r="N4975" t="str">
        <f t="shared" si="231"/>
        <v>Q2</v>
      </c>
      <c r="O4975" s="2">
        <f t="shared" si="232"/>
        <v>6.1140027470541449</v>
      </c>
      <c r="P4975" t="str">
        <f>VLOOKUP(retail_sales_2023!C4975,customers!A:J,5,)</f>
        <v>Ahmedabad</v>
      </c>
      <c r="Q4975" t="str">
        <f>VLOOKUP(C4975,customers!A:J,10,0)</f>
        <v>Premium</v>
      </c>
    </row>
    <row r="4976" spans="1:17" x14ac:dyDescent="0.3">
      <c r="A4976" t="s">
        <v>6067</v>
      </c>
      <c r="B4976" s="1">
        <v>45046</v>
      </c>
      <c r="C4976" t="s">
        <v>1693</v>
      </c>
      <c r="D4976" t="s">
        <v>1694</v>
      </c>
      <c r="E4976" t="s">
        <v>15</v>
      </c>
      <c r="F4976" t="s">
        <v>28</v>
      </c>
      <c r="G4976" t="s">
        <v>165</v>
      </c>
      <c r="H4976">
        <v>2</v>
      </c>
      <c r="I4976">
        <v>5759.61</v>
      </c>
      <c r="J4976">
        <v>0.2</v>
      </c>
      <c r="K4976">
        <v>9215.3799999999992</v>
      </c>
      <c r="L4976">
        <v>2517.17</v>
      </c>
      <c r="M4976">
        <f t="shared" si="233"/>
        <v>9215.3760000000002</v>
      </c>
      <c r="N4976" t="str">
        <f t="shared" si="231"/>
        <v>Q2</v>
      </c>
      <c r="O4976" s="2">
        <f t="shared" si="232"/>
        <v>27.314880124313923</v>
      </c>
      <c r="P4976" t="str">
        <f>VLOOKUP(retail_sales_2023!C4976,customers!A:J,5,)</f>
        <v>Chennai</v>
      </c>
      <c r="Q4976" t="str">
        <f>VLOOKUP(C4976,customers!A:J,10,0)</f>
        <v>Premium</v>
      </c>
    </row>
    <row r="4977" spans="1:17" x14ac:dyDescent="0.3">
      <c r="A4977" t="s">
        <v>6068</v>
      </c>
      <c r="B4977" s="1">
        <v>45016</v>
      </c>
      <c r="C4977" t="s">
        <v>943</v>
      </c>
      <c r="D4977" t="s">
        <v>944</v>
      </c>
      <c r="E4977" t="s">
        <v>27</v>
      </c>
      <c r="F4977" t="s">
        <v>43</v>
      </c>
      <c r="G4977" t="s">
        <v>128</v>
      </c>
      <c r="H4977">
        <v>1</v>
      </c>
      <c r="I4977">
        <v>56490.35</v>
      </c>
      <c r="J4977">
        <v>0.3</v>
      </c>
      <c r="K4977">
        <v>39543.24</v>
      </c>
      <c r="L4977">
        <v>4282.7</v>
      </c>
      <c r="M4977">
        <f t="shared" si="233"/>
        <v>39543.244999999995</v>
      </c>
      <c r="N4977" t="str">
        <f t="shared" si="231"/>
        <v>Q1</v>
      </c>
      <c r="O4977" s="2">
        <f t="shared" si="232"/>
        <v>10.830422595619378</v>
      </c>
      <c r="P4977" t="str">
        <f>VLOOKUP(retail_sales_2023!C4977,customers!A:J,5,)</f>
        <v>Lucknow</v>
      </c>
      <c r="Q4977" t="str">
        <f>VLOOKUP(C4977,customers!A:J,10,0)</f>
        <v>Premium</v>
      </c>
    </row>
    <row r="4978" spans="1:17" x14ac:dyDescent="0.3">
      <c r="A4978" t="s">
        <v>6069</v>
      </c>
      <c r="B4978" s="1">
        <v>45259</v>
      </c>
      <c r="C4978" t="s">
        <v>1469</v>
      </c>
      <c r="D4978" t="s">
        <v>1470</v>
      </c>
      <c r="E4978" t="s">
        <v>21</v>
      </c>
      <c r="F4978" t="s">
        <v>52</v>
      </c>
      <c r="G4978" t="s">
        <v>226</v>
      </c>
      <c r="H4978">
        <v>3</v>
      </c>
      <c r="I4978">
        <v>364.53</v>
      </c>
      <c r="J4978">
        <v>0</v>
      </c>
      <c r="K4978">
        <v>1093.5899999999999</v>
      </c>
      <c r="L4978">
        <v>82.86</v>
      </c>
      <c r="M4978">
        <f t="shared" si="233"/>
        <v>1093.5899999999999</v>
      </c>
      <c r="N4978" t="str">
        <f t="shared" si="231"/>
        <v>Q4</v>
      </c>
      <c r="O4978" s="2">
        <f t="shared" si="232"/>
        <v>7.5768798178476402</v>
      </c>
      <c r="P4978" t="str">
        <f>VLOOKUP(retail_sales_2023!C4978,customers!A:J,5,)</f>
        <v>Kolkata</v>
      </c>
      <c r="Q4978" t="str">
        <f>VLOOKUP(C4978,customers!A:J,10,0)</f>
        <v>Regular</v>
      </c>
    </row>
    <row r="4979" spans="1:17" x14ac:dyDescent="0.3">
      <c r="A4979" t="s">
        <v>6070</v>
      </c>
      <c r="B4979" s="1">
        <v>44931</v>
      </c>
      <c r="C4979" t="s">
        <v>212</v>
      </c>
      <c r="D4979" t="s">
        <v>213</v>
      </c>
      <c r="E4979" t="s">
        <v>33</v>
      </c>
      <c r="F4979" t="s">
        <v>81</v>
      </c>
      <c r="G4979" t="s">
        <v>150</v>
      </c>
      <c r="H4979">
        <v>5</v>
      </c>
      <c r="I4979">
        <v>4970.88</v>
      </c>
      <c r="J4979">
        <v>0.15</v>
      </c>
      <c r="K4979">
        <v>21126.240000000002</v>
      </c>
      <c r="L4979">
        <v>4947.76</v>
      </c>
      <c r="M4979">
        <f t="shared" si="233"/>
        <v>21126.240000000002</v>
      </c>
      <c r="N4979" t="str">
        <f t="shared" si="231"/>
        <v>Q1</v>
      </c>
      <c r="O4979" s="2">
        <f t="shared" si="232"/>
        <v>23.419974401502586</v>
      </c>
      <c r="P4979" t="str">
        <f>VLOOKUP(retail_sales_2023!C4979,customers!A:J,5,)</f>
        <v>Nagpur</v>
      </c>
      <c r="Q4979" t="str">
        <f>VLOOKUP(C4979,customers!A:J,10,0)</f>
        <v>Premium</v>
      </c>
    </row>
    <row r="4980" spans="1:17" x14ac:dyDescent="0.3">
      <c r="A4980" t="s">
        <v>6071</v>
      </c>
      <c r="B4980" s="1">
        <v>45138</v>
      </c>
      <c r="C4980" t="s">
        <v>1422</v>
      </c>
      <c r="D4980" t="s">
        <v>1423</v>
      </c>
      <c r="E4980" t="s">
        <v>33</v>
      </c>
      <c r="F4980" t="s">
        <v>43</v>
      </c>
      <c r="G4980" t="s">
        <v>110</v>
      </c>
      <c r="H4980">
        <v>5</v>
      </c>
      <c r="I4980">
        <v>79840.92</v>
      </c>
      <c r="J4980">
        <v>0</v>
      </c>
      <c r="K4980">
        <v>399204.6</v>
      </c>
      <c r="L4980">
        <v>34249.230000000003</v>
      </c>
      <c r="M4980">
        <f t="shared" si="233"/>
        <v>399204.6</v>
      </c>
      <c r="N4980" t="str">
        <f t="shared" si="231"/>
        <v>Q3</v>
      </c>
      <c r="O4980" s="2">
        <f t="shared" si="232"/>
        <v>8.5793675724177536</v>
      </c>
      <c r="P4980" t="str">
        <f>VLOOKUP(retail_sales_2023!C4980,customers!A:J,5,)</f>
        <v>Mumbai</v>
      </c>
      <c r="Q4980" t="str">
        <f>VLOOKUP(C4980,customers!A:J,10,0)</f>
        <v>Premium</v>
      </c>
    </row>
    <row r="4981" spans="1:17" x14ac:dyDescent="0.3">
      <c r="A4981" t="s">
        <v>6072</v>
      </c>
      <c r="B4981" s="1">
        <v>45017</v>
      </c>
      <c r="C4981" t="s">
        <v>1596</v>
      </c>
      <c r="D4981" t="s">
        <v>1597</v>
      </c>
      <c r="E4981" t="s">
        <v>21</v>
      </c>
      <c r="F4981" t="s">
        <v>52</v>
      </c>
      <c r="G4981" t="s">
        <v>133</v>
      </c>
      <c r="H4981">
        <v>5</v>
      </c>
      <c r="I4981">
        <v>466.35</v>
      </c>
      <c r="J4981">
        <v>0</v>
      </c>
      <c r="K4981">
        <v>2331.75</v>
      </c>
      <c r="L4981">
        <v>137.37</v>
      </c>
      <c r="M4981">
        <f t="shared" si="233"/>
        <v>2331.75</v>
      </c>
      <c r="N4981" t="str">
        <f t="shared" si="231"/>
        <v>Q2</v>
      </c>
      <c r="O4981" s="2">
        <f t="shared" si="232"/>
        <v>5.8912833708587975</v>
      </c>
      <c r="P4981" t="str">
        <f>VLOOKUP(retail_sales_2023!C4981,customers!A:J,5,)</f>
        <v>Bhubaneswar</v>
      </c>
      <c r="Q4981" t="str">
        <f>VLOOKUP(C4981,customers!A:J,10,0)</f>
        <v>Regular</v>
      </c>
    </row>
    <row r="4982" spans="1:17" x14ac:dyDescent="0.3">
      <c r="A4982" t="s">
        <v>6073</v>
      </c>
      <c r="B4982" s="1">
        <v>45046</v>
      </c>
      <c r="C4982" t="s">
        <v>1811</v>
      </c>
      <c r="D4982" t="s">
        <v>1812</v>
      </c>
      <c r="E4982" t="s">
        <v>21</v>
      </c>
      <c r="F4982" t="s">
        <v>52</v>
      </c>
      <c r="G4982" t="s">
        <v>169</v>
      </c>
      <c r="H4982">
        <v>4</v>
      </c>
      <c r="I4982">
        <v>124.94</v>
      </c>
      <c r="J4982">
        <v>0.05</v>
      </c>
      <c r="K4982">
        <v>474.77</v>
      </c>
      <c r="L4982">
        <v>-57.41</v>
      </c>
      <c r="M4982">
        <f t="shared" si="233"/>
        <v>474.77199999999999</v>
      </c>
      <c r="N4982" t="str">
        <f t="shared" si="231"/>
        <v>Q2</v>
      </c>
      <c r="O4982" s="2">
        <f t="shared" si="232"/>
        <v>-12.092170945931715</v>
      </c>
      <c r="P4982" t="str">
        <f>VLOOKUP(retail_sales_2023!C4982,customers!A:J,5,)</f>
        <v>Bhubaneswar</v>
      </c>
      <c r="Q4982" t="str">
        <f>VLOOKUP(C4982,customers!A:J,10,0)</f>
        <v>Premium</v>
      </c>
    </row>
    <row r="4983" spans="1:17" x14ac:dyDescent="0.3">
      <c r="A4983" t="s">
        <v>6074</v>
      </c>
      <c r="B4983" s="1">
        <v>45209</v>
      </c>
      <c r="C4983" t="s">
        <v>497</v>
      </c>
      <c r="D4983" t="s">
        <v>498</v>
      </c>
      <c r="E4983" t="s">
        <v>27</v>
      </c>
      <c r="F4983" t="s">
        <v>52</v>
      </c>
      <c r="G4983" t="s">
        <v>117</v>
      </c>
      <c r="H4983">
        <v>9</v>
      </c>
      <c r="I4983">
        <v>752.87</v>
      </c>
      <c r="J4983">
        <v>0.05</v>
      </c>
      <c r="K4983">
        <v>6437.04</v>
      </c>
      <c r="L4983">
        <v>499.6</v>
      </c>
      <c r="M4983">
        <f t="shared" si="233"/>
        <v>6437.0384999999997</v>
      </c>
      <c r="N4983" t="str">
        <f t="shared" si="231"/>
        <v>Q4</v>
      </c>
      <c r="O4983" s="2">
        <f t="shared" si="232"/>
        <v>7.7613312951294393</v>
      </c>
      <c r="P4983" t="str">
        <f>VLOOKUP(retail_sales_2023!C4983,customers!A:J,5,)</f>
        <v>Chandigarh</v>
      </c>
      <c r="Q4983" t="str">
        <f>VLOOKUP(C4983,customers!A:J,10,0)</f>
        <v>Regular</v>
      </c>
    </row>
    <row r="4984" spans="1:17" x14ac:dyDescent="0.3">
      <c r="A4984" t="s">
        <v>6075</v>
      </c>
      <c r="B4984" s="1">
        <v>45051</v>
      </c>
      <c r="C4984" t="s">
        <v>1476</v>
      </c>
      <c r="D4984" t="s">
        <v>1477</v>
      </c>
      <c r="E4984" t="s">
        <v>27</v>
      </c>
      <c r="F4984" t="s">
        <v>22</v>
      </c>
      <c r="G4984" t="s">
        <v>315</v>
      </c>
      <c r="H4984">
        <v>3</v>
      </c>
      <c r="I4984">
        <v>28319.7</v>
      </c>
      <c r="J4984">
        <v>0</v>
      </c>
      <c r="K4984">
        <v>84959.1</v>
      </c>
      <c r="L4984">
        <v>15193.25</v>
      </c>
      <c r="M4984">
        <f t="shared" si="233"/>
        <v>84959.1</v>
      </c>
      <c r="N4984" t="str">
        <f t="shared" si="231"/>
        <v>Q2</v>
      </c>
      <c r="O4984" s="2">
        <f t="shared" si="232"/>
        <v>17.883016651541741</v>
      </c>
      <c r="P4984" t="str">
        <f>VLOOKUP(retail_sales_2023!C4984,customers!A:J,5,)</f>
        <v>Lucknow</v>
      </c>
      <c r="Q4984" t="str">
        <f>VLOOKUP(C4984,customers!A:J,10,0)</f>
        <v>Occasional</v>
      </c>
    </row>
    <row r="4985" spans="1:17" x14ac:dyDescent="0.3">
      <c r="A4985" t="s">
        <v>6076</v>
      </c>
      <c r="B4985" s="1">
        <v>45112</v>
      </c>
      <c r="C4985" t="s">
        <v>943</v>
      </c>
      <c r="D4985" t="s">
        <v>944</v>
      </c>
      <c r="E4985" t="s">
        <v>27</v>
      </c>
      <c r="F4985" t="s">
        <v>28</v>
      </c>
      <c r="G4985" t="s">
        <v>325</v>
      </c>
      <c r="H4985">
        <v>1</v>
      </c>
      <c r="I4985">
        <v>391.4</v>
      </c>
      <c r="J4985">
        <v>0</v>
      </c>
      <c r="K4985">
        <v>391.4</v>
      </c>
      <c r="L4985">
        <v>91.56</v>
      </c>
      <c r="M4985">
        <f t="shared" si="233"/>
        <v>391.4</v>
      </c>
      <c r="N4985" t="str">
        <f t="shared" si="231"/>
        <v>Q3</v>
      </c>
      <c r="O4985" s="2">
        <f t="shared" si="232"/>
        <v>23.39294839039346</v>
      </c>
      <c r="P4985" t="str">
        <f>VLOOKUP(retail_sales_2023!C4985,customers!A:J,5,)</f>
        <v>Lucknow</v>
      </c>
      <c r="Q4985" t="str">
        <f>VLOOKUP(C4985,customers!A:J,10,0)</f>
        <v>Premium</v>
      </c>
    </row>
    <row r="4986" spans="1:17" x14ac:dyDescent="0.3">
      <c r="A4986" t="s">
        <v>6077</v>
      </c>
      <c r="B4986" s="1">
        <v>45022</v>
      </c>
      <c r="C4986" t="s">
        <v>883</v>
      </c>
      <c r="D4986" t="s">
        <v>884</v>
      </c>
      <c r="E4986" t="s">
        <v>21</v>
      </c>
      <c r="F4986" t="s">
        <v>81</v>
      </c>
      <c r="G4986" t="s">
        <v>239</v>
      </c>
      <c r="H4986">
        <v>4</v>
      </c>
      <c r="I4986">
        <v>4418.0200000000004</v>
      </c>
      <c r="J4986">
        <v>0.25</v>
      </c>
      <c r="K4986">
        <v>13254.06</v>
      </c>
      <c r="L4986">
        <v>-1357.72</v>
      </c>
      <c r="M4986">
        <f t="shared" si="233"/>
        <v>13254.060000000001</v>
      </c>
      <c r="N4986" t="str">
        <f t="shared" si="231"/>
        <v>Q2</v>
      </c>
      <c r="O4986" s="2">
        <f t="shared" si="232"/>
        <v>-10.243804539891928</v>
      </c>
      <c r="P4986" t="str">
        <f>VLOOKUP(retail_sales_2023!C4986,customers!A:J,5,)</f>
        <v>Bhubaneswar</v>
      </c>
      <c r="Q4986" t="str">
        <f>VLOOKUP(C4986,customers!A:J,10,0)</f>
        <v>Regular</v>
      </c>
    </row>
    <row r="4987" spans="1:17" x14ac:dyDescent="0.3">
      <c r="A4987" t="s">
        <v>6078</v>
      </c>
      <c r="B4987" s="1">
        <v>45122</v>
      </c>
      <c r="C4987" t="s">
        <v>580</v>
      </c>
      <c r="D4987" t="s">
        <v>581</v>
      </c>
      <c r="E4987" t="s">
        <v>21</v>
      </c>
      <c r="F4987" t="s">
        <v>81</v>
      </c>
      <c r="G4987" t="s">
        <v>333</v>
      </c>
      <c r="H4987">
        <v>3</v>
      </c>
      <c r="I4987">
        <v>686.47</v>
      </c>
      <c r="J4987">
        <v>0.15</v>
      </c>
      <c r="K4987">
        <v>1750.5</v>
      </c>
      <c r="L4987">
        <v>501.49</v>
      </c>
      <c r="M4987">
        <f t="shared" si="233"/>
        <v>1750.4984999999999</v>
      </c>
      <c r="N4987" t="str">
        <f t="shared" si="231"/>
        <v>Q3</v>
      </c>
      <c r="O4987" s="2">
        <f t="shared" si="232"/>
        <v>28.648386175378466</v>
      </c>
      <c r="P4987" t="str">
        <f>VLOOKUP(retail_sales_2023!C4987,customers!A:J,5,)</f>
        <v>Patna</v>
      </c>
      <c r="Q4987" t="str">
        <f>VLOOKUP(C4987,customers!A:J,10,0)</f>
        <v>Regular</v>
      </c>
    </row>
    <row r="4988" spans="1:17" x14ac:dyDescent="0.3">
      <c r="A4988" t="s">
        <v>6079</v>
      </c>
      <c r="B4988" s="1">
        <v>45051</v>
      </c>
      <c r="C4988" t="s">
        <v>921</v>
      </c>
      <c r="D4988" t="s">
        <v>922</v>
      </c>
      <c r="E4988" t="s">
        <v>15</v>
      </c>
      <c r="F4988" t="s">
        <v>43</v>
      </c>
      <c r="G4988" t="s">
        <v>178</v>
      </c>
      <c r="H4988">
        <v>5</v>
      </c>
      <c r="I4988">
        <v>27971.79</v>
      </c>
      <c r="J4988">
        <v>0.15</v>
      </c>
      <c r="K4988">
        <v>118880.11</v>
      </c>
      <c r="L4988">
        <v>10621.46</v>
      </c>
      <c r="M4988">
        <f t="shared" si="233"/>
        <v>118880.10750000001</v>
      </c>
      <c r="N4988" t="str">
        <f t="shared" si="231"/>
        <v>Q2</v>
      </c>
      <c r="O4988" s="2">
        <f t="shared" si="232"/>
        <v>8.9345980584977589</v>
      </c>
      <c r="P4988" t="str">
        <f>VLOOKUP(retail_sales_2023!C4988,customers!A:J,5,)</f>
        <v>Kochi</v>
      </c>
      <c r="Q4988" t="str">
        <f>VLOOKUP(C4988,customers!A:J,10,0)</f>
        <v>Premium</v>
      </c>
    </row>
    <row r="4989" spans="1:17" x14ac:dyDescent="0.3">
      <c r="A4989" t="s">
        <v>6080</v>
      </c>
      <c r="B4989" s="1">
        <v>45232</v>
      </c>
      <c r="C4989" t="s">
        <v>180</v>
      </c>
      <c r="D4989" t="s">
        <v>181</v>
      </c>
      <c r="E4989" t="s">
        <v>15</v>
      </c>
      <c r="F4989" t="s">
        <v>52</v>
      </c>
      <c r="G4989" t="s">
        <v>169</v>
      </c>
      <c r="H4989">
        <v>6</v>
      </c>
      <c r="I4989">
        <v>184.11</v>
      </c>
      <c r="J4989">
        <v>0.25</v>
      </c>
      <c r="K4989">
        <v>828.5</v>
      </c>
      <c r="L4989">
        <v>55.54</v>
      </c>
      <c r="M4989">
        <f t="shared" si="233"/>
        <v>828.49500000000012</v>
      </c>
      <c r="N4989" t="str">
        <f t="shared" si="231"/>
        <v>Q4</v>
      </c>
      <c r="O4989" s="2">
        <f t="shared" si="232"/>
        <v>6.7036813518406762</v>
      </c>
      <c r="P4989" t="str">
        <f>VLOOKUP(retail_sales_2023!C4989,customers!A:J,5,)</f>
        <v>Kochi</v>
      </c>
      <c r="Q4989" t="str">
        <f>VLOOKUP(C4989,customers!A:J,10,0)</f>
        <v>Premium</v>
      </c>
    </row>
    <row r="4990" spans="1:17" x14ac:dyDescent="0.3">
      <c r="A4990" t="s">
        <v>6081</v>
      </c>
      <c r="B4990" s="1">
        <v>45237</v>
      </c>
      <c r="C4990" t="s">
        <v>1841</v>
      </c>
      <c r="D4990" t="s">
        <v>1842</v>
      </c>
      <c r="E4990" t="s">
        <v>33</v>
      </c>
      <c r="F4990" t="s">
        <v>52</v>
      </c>
      <c r="G4990" t="s">
        <v>53</v>
      </c>
      <c r="H4990">
        <v>6</v>
      </c>
      <c r="I4990">
        <v>538.86</v>
      </c>
      <c r="J4990">
        <v>0</v>
      </c>
      <c r="K4990">
        <v>3233.16</v>
      </c>
      <c r="L4990">
        <v>240.53</v>
      </c>
      <c r="M4990">
        <f t="shared" si="233"/>
        <v>3233.16</v>
      </c>
      <c r="N4990" t="str">
        <f t="shared" si="231"/>
        <v>Q4</v>
      </c>
      <c r="O4990" s="2">
        <f t="shared" si="232"/>
        <v>7.4394709819495493</v>
      </c>
      <c r="P4990" t="str">
        <f>VLOOKUP(retail_sales_2023!C4990,customers!A:J,5,)</f>
        <v>Nagpur</v>
      </c>
      <c r="Q4990" t="str">
        <f>VLOOKUP(C4990,customers!A:J,10,0)</f>
        <v>Premium</v>
      </c>
    </row>
    <row r="4991" spans="1:17" x14ac:dyDescent="0.3">
      <c r="A4991" t="s">
        <v>6082</v>
      </c>
      <c r="B4991" s="1">
        <v>44958</v>
      </c>
      <c r="C4991" t="s">
        <v>1886</v>
      </c>
      <c r="D4991" t="s">
        <v>1887</v>
      </c>
      <c r="E4991" t="s">
        <v>21</v>
      </c>
      <c r="F4991" t="s">
        <v>22</v>
      </c>
      <c r="G4991" t="s">
        <v>1039</v>
      </c>
      <c r="H4991">
        <v>1</v>
      </c>
      <c r="I4991">
        <v>21859.33</v>
      </c>
      <c r="J4991">
        <v>0</v>
      </c>
      <c r="K4991">
        <v>21859.33</v>
      </c>
      <c r="L4991">
        <v>3978.32</v>
      </c>
      <c r="M4991">
        <f t="shared" si="233"/>
        <v>21859.33</v>
      </c>
      <c r="N4991" t="str">
        <f t="shared" si="231"/>
        <v>Q1</v>
      </c>
      <c r="O4991" s="2">
        <f t="shared" si="232"/>
        <v>18.19964289847859</v>
      </c>
      <c r="P4991" t="str">
        <f>VLOOKUP(retail_sales_2023!C4991,customers!A:J,5,)</f>
        <v>Kolkata</v>
      </c>
      <c r="Q4991" t="str">
        <f>VLOOKUP(C4991,customers!A:J,10,0)</f>
        <v>Regular</v>
      </c>
    </row>
    <row r="4992" spans="1:17" x14ac:dyDescent="0.3">
      <c r="A4992" t="s">
        <v>6083</v>
      </c>
      <c r="B4992" s="1">
        <v>45183</v>
      </c>
      <c r="C4992" t="s">
        <v>485</v>
      </c>
      <c r="D4992" t="s">
        <v>486</v>
      </c>
      <c r="E4992" t="s">
        <v>27</v>
      </c>
      <c r="F4992" t="s">
        <v>81</v>
      </c>
      <c r="G4992" t="s">
        <v>264</v>
      </c>
      <c r="H4992">
        <v>5</v>
      </c>
      <c r="I4992">
        <v>1653.88</v>
      </c>
      <c r="J4992">
        <v>0.1</v>
      </c>
      <c r="K4992">
        <v>7442.46</v>
      </c>
      <c r="L4992">
        <v>1795.38</v>
      </c>
      <c r="M4992">
        <f t="shared" si="233"/>
        <v>7442.4600000000019</v>
      </c>
      <c r="N4992" t="str">
        <f t="shared" si="231"/>
        <v>Q3</v>
      </c>
      <c r="O4992" s="2">
        <f t="shared" si="232"/>
        <v>24.123475302520941</v>
      </c>
      <c r="P4992" t="str">
        <f>VLOOKUP(retail_sales_2023!C4992,customers!A:J,5,)</f>
        <v>Lucknow</v>
      </c>
      <c r="Q4992" t="str">
        <f>VLOOKUP(C4992,customers!A:J,10,0)</f>
        <v>Premium</v>
      </c>
    </row>
    <row r="4993" spans="1:17" x14ac:dyDescent="0.3">
      <c r="A4993" t="s">
        <v>6084</v>
      </c>
      <c r="B4993" s="1">
        <v>45004</v>
      </c>
      <c r="C4993" t="s">
        <v>2580</v>
      </c>
      <c r="D4993" t="s">
        <v>2581</v>
      </c>
      <c r="E4993" t="s">
        <v>21</v>
      </c>
      <c r="F4993" t="s">
        <v>81</v>
      </c>
      <c r="G4993" t="s">
        <v>370</v>
      </c>
      <c r="H4993">
        <v>5</v>
      </c>
      <c r="I4993">
        <v>2799.48</v>
      </c>
      <c r="J4993">
        <v>0.05</v>
      </c>
      <c r="K4993">
        <v>13297.53</v>
      </c>
      <c r="L4993">
        <v>2951.93</v>
      </c>
      <c r="M4993">
        <f t="shared" si="233"/>
        <v>13297.529999999999</v>
      </c>
      <c r="N4993" t="str">
        <f t="shared" si="231"/>
        <v>Q1</v>
      </c>
      <c r="O4993" s="2">
        <f t="shared" si="232"/>
        <v>22.199085093246637</v>
      </c>
      <c r="P4993" t="str">
        <f>VLOOKUP(retail_sales_2023!C4993,customers!A:J,5,)</f>
        <v>Patna</v>
      </c>
      <c r="Q4993" t="str">
        <f>VLOOKUP(C4993,customers!A:J,10,0)</f>
        <v>Premium</v>
      </c>
    </row>
    <row r="4994" spans="1:17" x14ac:dyDescent="0.3">
      <c r="A4994" t="s">
        <v>6085</v>
      </c>
      <c r="B4994" s="1">
        <v>45180</v>
      </c>
      <c r="C4994" t="s">
        <v>218</v>
      </c>
      <c r="D4994" t="s">
        <v>219</v>
      </c>
      <c r="E4994" t="s">
        <v>27</v>
      </c>
      <c r="F4994" t="s">
        <v>43</v>
      </c>
      <c r="G4994" t="s">
        <v>301</v>
      </c>
      <c r="H4994">
        <v>3</v>
      </c>
      <c r="I4994">
        <v>23014.58</v>
      </c>
      <c r="J4994">
        <v>0</v>
      </c>
      <c r="K4994">
        <v>69043.740000000005</v>
      </c>
      <c r="L4994">
        <v>9018.26</v>
      </c>
      <c r="M4994">
        <f t="shared" si="233"/>
        <v>69043.740000000005</v>
      </c>
      <c r="N4994" t="str">
        <f t="shared" si="231"/>
        <v>Q3</v>
      </c>
      <c r="O4994" s="2">
        <f t="shared" si="232"/>
        <v>13.061662071029176</v>
      </c>
      <c r="P4994" t="str">
        <f>VLOOKUP(retail_sales_2023!C4994,customers!A:J,5,)</f>
        <v>Lucknow</v>
      </c>
      <c r="Q4994" t="str">
        <f>VLOOKUP(C4994,customers!A:J,10,0)</f>
        <v>Premium</v>
      </c>
    </row>
    <row r="4995" spans="1:17" x14ac:dyDescent="0.3">
      <c r="A4995" t="s">
        <v>6086</v>
      </c>
      <c r="B4995" s="1">
        <v>45109</v>
      </c>
      <c r="C4995" t="s">
        <v>732</v>
      </c>
      <c r="D4995" t="s">
        <v>733</v>
      </c>
      <c r="E4995" t="s">
        <v>15</v>
      </c>
      <c r="F4995" t="s">
        <v>43</v>
      </c>
      <c r="G4995" t="s">
        <v>154</v>
      </c>
      <c r="H4995">
        <v>4</v>
      </c>
      <c r="I4995">
        <v>10399.59</v>
      </c>
      <c r="J4995">
        <v>0.05</v>
      </c>
      <c r="K4995">
        <v>39518.44</v>
      </c>
      <c r="L4995">
        <v>5481.27</v>
      </c>
      <c r="M4995">
        <f t="shared" si="233"/>
        <v>39518.441999999995</v>
      </c>
      <c r="N4995" t="str">
        <f t="shared" ref="N4995:N5058" si="234">"Q"&amp;ROUNDUP(MONTH(B4995)/3,0)</f>
        <v>Q3</v>
      </c>
      <c r="O4995" s="2">
        <f t="shared" ref="O4995:O5058" si="235">(L4995/K4995)*100</f>
        <v>13.870157830116774</v>
      </c>
      <c r="P4995" t="str">
        <f>VLOOKUP(retail_sales_2023!C4995,customers!A:J,5,)</f>
        <v>Kochi</v>
      </c>
      <c r="Q4995" t="str">
        <f>VLOOKUP(C4995,customers!A:J,10,0)</f>
        <v>Occasional</v>
      </c>
    </row>
    <row r="4996" spans="1:17" x14ac:dyDescent="0.3">
      <c r="A4996" t="s">
        <v>6087</v>
      </c>
      <c r="B4996" s="1">
        <v>45221</v>
      </c>
      <c r="C4996" t="s">
        <v>788</v>
      </c>
      <c r="D4996" t="s">
        <v>789</v>
      </c>
      <c r="E4996" t="s">
        <v>27</v>
      </c>
      <c r="F4996" t="s">
        <v>52</v>
      </c>
      <c r="G4996" t="s">
        <v>226</v>
      </c>
      <c r="H4996">
        <v>1</v>
      </c>
      <c r="I4996">
        <v>661.85</v>
      </c>
      <c r="J4996">
        <v>0.05</v>
      </c>
      <c r="K4996">
        <v>628.76</v>
      </c>
      <c r="L4996">
        <v>51.72</v>
      </c>
      <c r="M4996">
        <f t="shared" si="233"/>
        <v>628.75749999999994</v>
      </c>
      <c r="N4996" t="str">
        <f t="shared" si="234"/>
        <v>Q4</v>
      </c>
      <c r="O4996" s="2">
        <f t="shared" si="235"/>
        <v>8.225714103950633</v>
      </c>
      <c r="P4996" t="str">
        <f>VLOOKUP(retail_sales_2023!C4996,customers!A:J,5,)</f>
        <v>Amritsar</v>
      </c>
      <c r="Q4996" t="str">
        <f>VLOOKUP(C4996,customers!A:J,10,0)</f>
        <v>Premium</v>
      </c>
    </row>
    <row r="4997" spans="1:17" x14ac:dyDescent="0.3">
      <c r="A4997" t="s">
        <v>6088</v>
      </c>
      <c r="B4997" s="1">
        <v>45091</v>
      </c>
      <c r="C4997" t="s">
        <v>2521</v>
      </c>
      <c r="D4997" t="s">
        <v>2522</v>
      </c>
      <c r="E4997" t="s">
        <v>33</v>
      </c>
      <c r="F4997" t="s">
        <v>52</v>
      </c>
      <c r="G4997" t="s">
        <v>268</v>
      </c>
      <c r="H4997">
        <v>10</v>
      </c>
      <c r="I4997">
        <v>431.26</v>
      </c>
      <c r="J4997">
        <v>0.1</v>
      </c>
      <c r="K4997">
        <v>3881.34</v>
      </c>
      <c r="L4997">
        <v>262.14</v>
      </c>
      <c r="M4997">
        <f t="shared" ref="M4997:M5060" si="236">H4997*I4997*(1-J4997)</f>
        <v>3881.3400000000006</v>
      </c>
      <c r="N4997" t="str">
        <f t="shared" si="234"/>
        <v>Q2</v>
      </c>
      <c r="O4997" s="2">
        <f t="shared" si="235"/>
        <v>6.7538530507505135</v>
      </c>
      <c r="P4997" t="str">
        <f>VLOOKUP(retail_sales_2023!C4997,customers!A:J,5,)</f>
        <v>Ahmedabad</v>
      </c>
      <c r="Q4997" t="str">
        <f>VLOOKUP(C4997,customers!A:J,10,0)</f>
        <v>Premium</v>
      </c>
    </row>
    <row r="4998" spans="1:17" x14ac:dyDescent="0.3">
      <c r="A4998" t="s">
        <v>6089</v>
      </c>
      <c r="B4998" s="1">
        <v>45160</v>
      </c>
      <c r="C4998" t="s">
        <v>1939</v>
      </c>
      <c r="D4998" t="s">
        <v>1940</v>
      </c>
      <c r="E4998" t="s">
        <v>27</v>
      </c>
      <c r="F4998" t="s">
        <v>16</v>
      </c>
      <c r="G4998" t="s">
        <v>286</v>
      </c>
      <c r="H4998">
        <v>4</v>
      </c>
      <c r="I4998">
        <v>784.08</v>
      </c>
      <c r="J4998">
        <v>0.1</v>
      </c>
      <c r="K4998">
        <v>2822.69</v>
      </c>
      <c r="L4998">
        <v>1104.1099999999999</v>
      </c>
      <c r="M4998">
        <f t="shared" si="236"/>
        <v>2822.6880000000001</v>
      </c>
      <c r="N4998" t="str">
        <f t="shared" si="234"/>
        <v>Q3</v>
      </c>
      <c r="O4998" s="2">
        <f t="shared" si="235"/>
        <v>39.115524552820183</v>
      </c>
      <c r="P4998" t="str">
        <f>VLOOKUP(retail_sales_2023!C4998,customers!A:J,5,)</f>
        <v>Chandigarh</v>
      </c>
      <c r="Q4998" t="str">
        <f>VLOOKUP(C4998,customers!A:J,10,0)</f>
        <v>Regular</v>
      </c>
    </row>
    <row r="4999" spans="1:17" x14ac:dyDescent="0.3">
      <c r="A4999" t="s">
        <v>6090</v>
      </c>
      <c r="B4999" s="1">
        <v>45088</v>
      </c>
      <c r="C4999" t="s">
        <v>36</v>
      </c>
      <c r="D4999" t="s">
        <v>37</v>
      </c>
      <c r="E4999" t="s">
        <v>27</v>
      </c>
      <c r="F4999" t="s">
        <v>38</v>
      </c>
      <c r="G4999" t="s">
        <v>90</v>
      </c>
      <c r="H4999">
        <v>2</v>
      </c>
      <c r="I4999">
        <v>3356.71</v>
      </c>
      <c r="J4999">
        <v>0</v>
      </c>
      <c r="K4999">
        <v>6713.42</v>
      </c>
      <c r="L4999">
        <v>2115.23</v>
      </c>
      <c r="M4999">
        <f t="shared" si="236"/>
        <v>6713.42</v>
      </c>
      <c r="N4999" t="str">
        <f t="shared" si="234"/>
        <v>Q2</v>
      </c>
      <c r="O4999" s="2">
        <f t="shared" si="235"/>
        <v>31.507487986748927</v>
      </c>
      <c r="P4999" t="str">
        <f>VLOOKUP(retail_sales_2023!C4999,customers!A:J,5,)</f>
        <v>Lucknow</v>
      </c>
      <c r="Q4999" t="str">
        <f>VLOOKUP(C4999,customers!A:J,10,0)</f>
        <v>Premium</v>
      </c>
    </row>
    <row r="5000" spans="1:17" x14ac:dyDescent="0.3">
      <c r="A5000" t="s">
        <v>6091</v>
      </c>
      <c r="B5000" s="1">
        <v>45144</v>
      </c>
      <c r="C5000" t="s">
        <v>736</v>
      </c>
      <c r="D5000" t="s">
        <v>1482</v>
      </c>
      <c r="E5000" t="s">
        <v>33</v>
      </c>
      <c r="F5000" t="s">
        <v>43</v>
      </c>
      <c r="G5000" t="s">
        <v>128</v>
      </c>
      <c r="H5000">
        <v>3</v>
      </c>
      <c r="I5000">
        <v>84739.839999999997</v>
      </c>
      <c r="J5000">
        <v>0</v>
      </c>
      <c r="K5000">
        <v>254219.51999999999</v>
      </c>
      <c r="L5000">
        <v>38237.870000000003</v>
      </c>
      <c r="M5000">
        <f t="shared" si="236"/>
        <v>254219.51999999999</v>
      </c>
      <c r="N5000" t="str">
        <f t="shared" si="234"/>
        <v>Q3</v>
      </c>
      <c r="O5000" s="2">
        <f t="shared" si="235"/>
        <v>15.041280071648316</v>
      </c>
      <c r="P5000" t="str">
        <f>VLOOKUP(retail_sales_2023!C5000,customers!A:J,5,)</f>
        <v>Pune</v>
      </c>
      <c r="Q5000" t="str">
        <f>VLOOKUP(C5000,customers!A:J,10,0)</f>
        <v>Premium</v>
      </c>
    </row>
    <row r="5001" spans="1:17" x14ac:dyDescent="0.3">
      <c r="A5001" t="s">
        <v>6092</v>
      </c>
      <c r="B5001" s="1">
        <v>44936</v>
      </c>
      <c r="C5001" t="s">
        <v>406</v>
      </c>
      <c r="D5001" t="s">
        <v>407</v>
      </c>
      <c r="E5001" t="s">
        <v>15</v>
      </c>
      <c r="F5001" t="s">
        <v>52</v>
      </c>
      <c r="G5001" t="s">
        <v>133</v>
      </c>
      <c r="H5001">
        <v>5</v>
      </c>
      <c r="I5001">
        <v>124.31</v>
      </c>
      <c r="J5001">
        <v>0.2</v>
      </c>
      <c r="K5001">
        <v>497.24</v>
      </c>
      <c r="L5001">
        <v>47.74</v>
      </c>
      <c r="M5001">
        <f t="shared" si="236"/>
        <v>497.24</v>
      </c>
      <c r="N5001" t="str">
        <f t="shared" si="234"/>
        <v>Q1</v>
      </c>
      <c r="O5001" s="2">
        <f t="shared" si="235"/>
        <v>9.6009975062344139</v>
      </c>
      <c r="P5001" t="str">
        <f>VLOOKUP(retail_sales_2023!C5001,customers!A:J,5,)</f>
        <v>Hyderabad</v>
      </c>
      <c r="Q5001" t="str">
        <f>VLOOKUP(C5001,customers!A:J,10,0)</f>
        <v>Premium</v>
      </c>
    </row>
    <row r="5002" spans="1:17" x14ac:dyDescent="0.3">
      <c r="A5002" t="s">
        <v>6093</v>
      </c>
      <c r="B5002" s="1">
        <v>45057</v>
      </c>
      <c r="C5002" t="s">
        <v>208</v>
      </c>
      <c r="D5002" t="s">
        <v>209</v>
      </c>
      <c r="E5002" t="s">
        <v>21</v>
      </c>
      <c r="F5002" t="s">
        <v>81</v>
      </c>
      <c r="G5002" t="s">
        <v>82</v>
      </c>
      <c r="H5002">
        <v>5</v>
      </c>
      <c r="I5002">
        <v>2500</v>
      </c>
      <c r="J5002">
        <v>0</v>
      </c>
      <c r="K5002">
        <v>12500</v>
      </c>
      <c r="L5002">
        <v>3395.87</v>
      </c>
      <c r="M5002">
        <f t="shared" si="236"/>
        <v>12500</v>
      </c>
      <c r="N5002" t="str">
        <f t="shared" si="234"/>
        <v>Q2</v>
      </c>
      <c r="O5002" s="2">
        <f t="shared" si="235"/>
        <v>27.16696</v>
      </c>
      <c r="P5002" t="str">
        <f>VLOOKUP(retail_sales_2023!C5002,customers!A:J,5,)</f>
        <v>Bhubaneswar</v>
      </c>
      <c r="Q5002" t="str">
        <f>VLOOKUP(C5002,customers!A:J,10,0)</f>
        <v>Regular</v>
      </c>
    </row>
    <row r="5003" spans="1:17" x14ac:dyDescent="0.3">
      <c r="A5003" t="s">
        <v>6094</v>
      </c>
      <c r="B5003" s="1">
        <v>45050</v>
      </c>
      <c r="C5003" t="s">
        <v>123</v>
      </c>
      <c r="D5003" t="s">
        <v>124</v>
      </c>
      <c r="E5003" t="s">
        <v>33</v>
      </c>
      <c r="F5003" t="s">
        <v>22</v>
      </c>
      <c r="G5003" t="s">
        <v>423</v>
      </c>
      <c r="H5003">
        <v>2</v>
      </c>
      <c r="I5003">
        <v>10638.51</v>
      </c>
      <c r="J5003">
        <v>0.1</v>
      </c>
      <c r="K5003">
        <v>19149.32</v>
      </c>
      <c r="L5003">
        <v>4989.92</v>
      </c>
      <c r="M5003">
        <f t="shared" si="236"/>
        <v>19149.317999999999</v>
      </c>
      <c r="N5003" t="str">
        <f t="shared" si="234"/>
        <v>Q2</v>
      </c>
      <c r="O5003" s="2">
        <f t="shared" si="235"/>
        <v>26.057948794004176</v>
      </c>
      <c r="P5003" t="str">
        <f>VLOOKUP(retail_sales_2023!C5003,customers!A:J,5,)</f>
        <v>Surat</v>
      </c>
      <c r="Q5003" t="str">
        <f>VLOOKUP(C5003,customers!A:J,10,0)</f>
        <v>Premium</v>
      </c>
    </row>
    <row r="5004" spans="1:17" x14ac:dyDescent="0.3">
      <c r="A5004" t="s">
        <v>6095</v>
      </c>
      <c r="B5004" s="1">
        <v>44959</v>
      </c>
      <c r="C5004" t="s">
        <v>921</v>
      </c>
      <c r="D5004" t="s">
        <v>922</v>
      </c>
      <c r="E5004" t="s">
        <v>15</v>
      </c>
      <c r="F5004" t="s">
        <v>52</v>
      </c>
      <c r="G5004" t="s">
        <v>937</v>
      </c>
      <c r="H5004">
        <v>5</v>
      </c>
      <c r="I5004">
        <v>116.2</v>
      </c>
      <c r="J5004">
        <v>0</v>
      </c>
      <c r="K5004">
        <v>581</v>
      </c>
      <c r="L5004">
        <v>37.71</v>
      </c>
      <c r="M5004">
        <f t="shared" si="236"/>
        <v>581</v>
      </c>
      <c r="N5004" t="str">
        <f t="shared" si="234"/>
        <v>Q1</v>
      </c>
      <c r="O5004" s="2">
        <f t="shared" si="235"/>
        <v>6.4905335628227201</v>
      </c>
      <c r="P5004" t="str">
        <f>VLOOKUP(retail_sales_2023!C5004,customers!A:J,5,)</f>
        <v>Kochi</v>
      </c>
      <c r="Q5004" t="str">
        <f>VLOOKUP(C5004,customers!A:J,10,0)</f>
        <v>Premium</v>
      </c>
    </row>
    <row r="5005" spans="1:17" x14ac:dyDescent="0.3">
      <c r="A5005" t="s">
        <v>6096</v>
      </c>
      <c r="B5005" s="1">
        <v>45202</v>
      </c>
      <c r="C5005" t="s">
        <v>345</v>
      </c>
      <c r="D5005" t="s">
        <v>346</v>
      </c>
      <c r="E5005" t="s">
        <v>33</v>
      </c>
      <c r="F5005" t="s">
        <v>38</v>
      </c>
      <c r="G5005" t="s">
        <v>73</v>
      </c>
      <c r="H5005">
        <v>2</v>
      </c>
      <c r="I5005">
        <v>2814.69</v>
      </c>
      <c r="J5005">
        <v>0</v>
      </c>
      <c r="K5005">
        <v>5629.38</v>
      </c>
      <c r="L5005">
        <v>1865.81</v>
      </c>
      <c r="M5005">
        <f t="shared" si="236"/>
        <v>5629.38</v>
      </c>
      <c r="N5005" t="str">
        <f t="shared" si="234"/>
        <v>Q4</v>
      </c>
      <c r="O5005" s="2">
        <f t="shared" si="235"/>
        <v>33.144147312847949</v>
      </c>
      <c r="P5005" t="str">
        <f>VLOOKUP(retail_sales_2023!C5005,customers!A:J,5,)</f>
        <v>Ahmedabad</v>
      </c>
      <c r="Q5005" t="str">
        <f>VLOOKUP(C5005,customers!A:J,10,0)</f>
        <v>Premium</v>
      </c>
    </row>
    <row r="5006" spans="1:17" x14ac:dyDescent="0.3">
      <c r="A5006" t="s">
        <v>6097</v>
      </c>
      <c r="B5006" s="1">
        <v>45217</v>
      </c>
      <c r="C5006" t="s">
        <v>960</v>
      </c>
      <c r="D5006" t="s">
        <v>961</v>
      </c>
      <c r="E5006" t="s">
        <v>27</v>
      </c>
      <c r="F5006" t="s">
        <v>43</v>
      </c>
      <c r="G5006" t="s">
        <v>128</v>
      </c>
      <c r="H5006">
        <v>3</v>
      </c>
      <c r="I5006">
        <v>16881.16</v>
      </c>
      <c r="J5006">
        <v>0</v>
      </c>
      <c r="K5006">
        <v>50643.48</v>
      </c>
      <c r="L5006">
        <v>7102.45</v>
      </c>
      <c r="M5006">
        <f t="shared" si="236"/>
        <v>50643.479999999996</v>
      </c>
      <c r="N5006" t="str">
        <f t="shared" si="234"/>
        <v>Q4</v>
      </c>
      <c r="O5006" s="2">
        <f t="shared" si="235"/>
        <v>14.024411434601255</v>
      </c>
      <c r="P5006" t="str">
        <f>VLOOKUP(retail_sales_2023!C5006,customers!A:J,5,)</f>
        <v>Lucknow</v>
      </c>
      <c r="Q5006" t="str">
        <f>VLOOKUP(C5006,customers!A:J,10,0)</f>
        <v>Premium</v>
      </c>
    </row>
    <row r="5007" spans="1:17" x14ac:dyDescent="0.3">
      <c r="A5007" t="s">
        <v>6098</v>
      </c>
      <c r="B5007" s="1">
        <v>45158</v>
      </c>
      <c r="C5007" t="s">
        <v>1289</v>
      </c>
      <c r="D5007" t="s">
        <v>1290</v>
      </c>
      <c r="E5007" t="s">
        <v>15</v>
      </c>
      <c r="F5007" t="s">
        <v>81</v>
      </c>
      <c r="G5007" t="s">
        <v>239</v>
      </c>
      <c r="H5007">
        <v>2</v>
      </c>
      <c r="I5007">
        <v>1867.98</v>
      </c>
      <c r="J5007">
        <v>0.15</v>
      </c>
      <c r="K5007">
        <v>3175.57</v>
      </c>
      <c r="L5007">
        <v>936.2</v>
      </c>
      <c r="M5007">
        <f t="shared" si="236"/>
        <v>3175.5659999999998</v>
      </c>
      <c r="N5007" t="str">
        <f t="shared" si="234"/>
        <v>Q3</v>
      </c>
      <c r="O5007" s="2">
        <f t="shared" si="235"/>
        <v>29.481321463548277</v>
      </c>
      <c r="P5007" t="str">
        <f>VLOOKUP(retail_sales_2023!C5007,customers!A:J,5,)</f>
        <v>Kochi</v>
      </c>
      <c r="Q5007" t="str">
        <f>VLOOKUP(C5007,customers!A:J,10,0)</f>
        <v>Regular</v>
      </c>
    </row>
    <row r="5008" spans="1:17" x14ac:dyDescent="0.3">
      <c r="A5008" t="s">
        <v>6099</v>
      </c>
      <c r="B5008" s="1">
        <v>45060</v>
      </c>
      <c r="C5008" t="s">
        <v>1310</v>
      </c>
      <c r="D5008" t="s">
        <v>1311</v>
      </c>
      <c r="E5008" t="s">
        <v>33</v>
      </c>
      <c r="F5008" t="s">
        <v>81</v>
      </c>
      <c r="G5008" t="s">
        <v>239</v>
      </c>
      <c r="H5008">
        <v>4</v>
      </c>
      <c r="I5008">
        <v>4190.5600000000004</v>
      </c>
      <c r="J5008">
        <v>0.15</v>
      </c>
      <c r="K5008">
        <v>14247.9</v>
      </c>
      <c r="L5008">
        <v>4599.59</v>
      </c>
      <c r="M5008">
        <f t="shared" si="236"/>
        <v>14247.904</v>
      </c>
      <c r="N5008" t="str">
        <f t="shared" si="234"/>
        <v>Q2</v>
      </c>
      <c r="O5008" s="2">
        <f t="shared" si="235"/>
        <v>32.282581994539548</v>
      </c>
      <c r="P5008" t="str">
        <f>VLOOKUP(retail_sales_2023!C5008,customers!A:J,5,)</f>
        <v>Mumbai</v>
      </c>
      <c r="Q5008" t="str">
        <f>VLOOKUP(C5008,customers!A:J,10,0)</f>
        <v>Occasional</v>
      </c>
    </row>
    <row r="5009" spans="1:17" x14ac:dyDescent="0.3">
      <c r="A5009" t="s">
        <v>6100</v>
      </c>
      <c r="B5009" s="1">
        <v>45061</v>
      </c>
      <c r="C5009" t="s">
        <v>963</v>
      </c>
      <c r="D5009" t="s">
        <v>964</v>
      </c>
      <c r="E5009" t="s">
        <v>15</v>
      </c>
      <c r="F5009" t="s">
        <v>16</v>
      </c>
      <c r="G5009" t="s">
        <v>356</v>
      </c>
      <c r="H5009">
        <v>3</v>
      </c>
      <c r="I5009">
        <v>963.38</v>
      </c>
      <c r="J5009">
        <v>0</v>
      </c>
      <c r="K5009">
        <v>2890.14</v>
      </c>
      <c r="L5009">
        <v>832.16</v>
      </c>
      <c r="M5009">
        <f t="shared" si="236"/>
        <v>2890.14</v>
      </c>
      <c r="N5009" t="str">
        <f t="shared" si="234"/>
        <v>Q2</v>
      </c>
      <c r="O5009" s="2">
        <f t="shared" si="235"/>
        <v>28.79306884787588</v>
      </c>
      <c r="P5009" t="str">
        <f>VLOOKUP(retail_sales_2023!C5009,customers!A:J,5,)</f>
        <v>Chennai</v>
      </c>
      <c r="Q5009" t="str">
        <f>VLOOKUP(C5009,customers!A:J,10,0)</f>
        <v>Regular</v>
      </c>
    </row>
    <row r="5010" spans="1:17" x14ac:dyDescent="0.3">
      <c r="A5010" t="s">
        <v>6101</v>
      </c>
      <c r="B5010" s="1">
        <v>45160</v>
      </c>
      <c r="C5010" t="s">
        <v>963</v>
      </c>
      <c r="D5010" t="s">
        <v>964</v>
      </c>
      <c r="E5010" t="s">
        <v>15</v>
      </c>
      <c r="F5010" t="s">
        <v>22</v>
      </c>
      <c r="G5010" t="s">
        <v>23</v>
      </c>
      <c r="H5010">
        <v>5</v>
      </c>
      <c r="I5010">
        <v>43140.15</v>
      </c>
      <c r="J5010">
        <v>0.05</v>
      </c>
      <c r="K5010">
        <v>204915.71</v>
      </c>
      <c r="L5010">
        <v>66427</v>
      </c>
      <c r="M5010">
        <f t="shared" si="236"/>
        <v>204915.71249999999</v>
      </c>
      <c r="N5010" t="str">
        <f t="shared" si="234"/>
        <v>Q3</v>
      </c>
      <c r="O5010" s="2">
        <f t="shared" si="235"/>
        <v>32.41674345027036</v>
      </c>
      <c r="P5010" t="str">
        <f>VLOOKUP(retail_sales_2023!C5010,customers!A:J,5,)</f>
        <v>Chennai</v>
      </c>
      <c r="Q5010" t="str">
        <f>VLOOKUP(C5010,customers!A:J,10,0)</f>
        <v>Regular</v>
      </c>
    </row>
    <row r="5011" spans="1:17" x14ac:dyDescent="0.3">
      <c r="A5011" t="s">
        <v>6102</v>
      </c>
      <c r="B5011" s="1">
        <v>45014</v>
      </c>
      <c r="C5011" t="s">
        <v>1065</v>
      </c>
      <c r="D5011" t="s">
        <v>1066</v>
      </c>
      <c r="E5011" t="s">
        <v>15</v>
      </c>
      <c r="F5011" t="s">
        <v>52</v>
      </c>
      <c r="G5011" t="s">
        <v>200</v>
      </c>
      <c r="H5011">
        <v>5</v>
      </c>
      <c r="I5011">
        <v>163.79</v>
      </c>
      <c r="J5011">
        <v>0.2</v>
      </c>
      <c r="K5011">
        <v>655.16</v>
      </c>
      <c r="L5011">
        <v>55.78</v>
      </c>
      <c r="M5011">
        <f t="shared" si="236"/>
        <v>655.16</v>
      </c>
      <c r="N5011" t="str">
        <f t="shared" si="234"/>
        <v>Q1</v>
      </c>
      <c r="O5011" s="2">
        <f t="shared" si="235"/>
        <v>8.5139507906465592</v>
      </c>
      <c r="P5011" t="str">
        <f>VLOOKUP(retail_sales_2023!C5011,customers!A:J,5,)</f>
        <v>Chennai</v>
      </c>
      <c r="Q5011" t="str">
        <f>VLOOKUP(C5011,customers!A:J,10,0)</f>
        <v>Premium</v>
      </c>
    </row>
    <row r="5012" spans="1:17" x14ac:dyDescent="0.3">
      <c r="A5012" t="s">
        <v>6103</v>
      </c>
      <c r="B5012" s="1">
        <v>45259</v>
      </c>
      <c r="C5012" t="s">
        <v>364</v>
      </c>
      <c r="D5012" t="s">
        <v>365</v>
      </c>
      <c r="E5012" t="s">
        <v>15</v>
      </c>
      <c r="F5012" t="s">
        <v>43</v>
      </c>
      <c r="G5012" t="s">
        <v>282</v>
      </c>
      <c r="H5012">
        <v>1</v>
      </c>
      <c r="I5012">
        <v>28322.22</v>
      </c>
      <c r="J5012">
        <v>0.2</v>
      </c>
      <c r="K5012">
        <v>22657.78</v>
      </c>
      <c r="L5012">
        <v>2576.88</v>
      </c>
      <c r="M5012">
        <f t="shared" si="236"/>
        <v>22657.776000000002</v>
      </c>
      <c r="N5012" t="str">
        <f t="shared" si="234"/>
        <v>Q4</v>
      </c>
      <c r="O5012" s="2">
        <f t="shared" si="235"/>
        <v>11.373047138775291</v>
      </c>
      <c r="P5012" t="str">
        <f>VLOOKUP(retail_sales_2023!C5012,customers!A:J,5,)</f>
        <v>Bengaluru</v>
      </c>
      <c r="Q5012" t="str">
        <f>VLOOKUP(C5012,customers!A:J,10,0)</f>
        <v>Regular</v>
      </c>
    </row>
    <row r="5013" spans="1:17" x14ac:dyDescent="0.3">
      <c r="A5013" t="s">
        <v>6104</v>
      </c>
      <c r="B5013" s="1">
        <v>45127</v>
      </c>
      <c r="C5013" t="s">
        <v>221</v>
      </c>
      <c r="D5013" t="s">
        <v>222</v>
      </c>
      <c r="E5013" t="s">
        <v>27</v>
      </c>
      <c r="F5013" t="s">
        <v>28</v>
      </c>
      <c r="G5013" t="s">
        <v>97</v>
      </c>
      <c r="H5013">
        <v>5</v>
      </c>
      <c r="I5013">
        <v>7813.53</v>
      </c>
      <c r="J5013">
        <v>0.05</v>
      </c>
      <c r="K5013">
        <v>37114.269999999997</v>
      </c>
      <c r="L5013">
        <v>6485.32</v>
      </c>
      <c r="M5013">
        <f t="shared" si="236"/>
        <v>37114.267500000002</v>
      </c>
      <c r="N5013" t="str">
        <f t="shared" si="234"/>
        <v>Q3</v>
      </c>
      <c r="O5013" s="2">
        <f t="shared" si="235"/>
        <v>17.473925797274205</v>
      </c>
      <c r="P5013" t="str">
        <f>VLOOKUP(retail_sales_2023!C5013,customers!A:J,5,)</f>
        <v>Lucknow</v>
      </c>
      <c r="Q5013" t="str">
        <f>VLOOKUP(C5013,customers!A:J,10,0)</f>
        <v>Premium</v>
      </c>
    </row>
    <row r="5014" spans="1:17" x14ac:dyDescent="0.3">
      <c r="A5014" t="s">
        <v>6105</v>
      </c>
      <c r="B5014" s="1">
        <v>45029</v>
      </c>
      <c r="C5014" t="s">
        <v>2530</v>
      </c>
      <c r="D5014" t="s">
        <v>2531</v>
      </c>
      <c r="E5014" t="s">
        <v>27</v>
      </c>
      <c r="F5014" t="s">
        <v>52</v>
      </c>
      <c r="G5014" t="s">
        <v>169</v>
      </c>
      <c r="H5014">
        <v>3</v>
      </c>
      <c r="I5014">
        <v>507.46</v>
      </c>
      <c r="J5014">
        <v>0.25</v>
      </c>
      <c r="K5014">
        <v>1141.78</v>
      </c>
      <c r="L5014">
        <v>97.73</v>
      </c>
      <c r="M5014">
        <f t="shared" si="236"/>
        <v>1141.7849999999999</v>
      </c>
      <c r="N5014" t="str">
        <f t="shared" si="234"/>
        <v>Q2</v>
      </c>
      <c r="O5014" s="2">
        <f t="shared" si="235"/>
        <v>8.559442274343569</v>
      </c>
      <c r="P5014" t="str">
        <f>VLOOKUP(retail_sales_2023!C5014,customers!A:J,5,)</f>
        <v>Jaipur</v>
      </c>
      <c r="Q5014" t="str">
        <f>VLOOKUP(C5014,customers!A:J,10,0)</f>
        <v>Regular</v>
      </c>
    </row>
    <row r="5015" spans="1:17" x14ac:dyDescent="0.3">
      <c r="A5015" t="s">
        <v>6106</v>
      </c>
      <c r="B5015" s="1">
        <v>45073</v>
      </c>
      <c r="C5015" t="s">
        <v>570</v>
      </c>
      <c r="D5015" t="s">
        <v>571</v>
      </c>
      <c r="E5015" t="s">
        <v>33</v>
      </c>
      <c r="F5015" t="s">
        <v>38</v>
      </c>
      <c r="G5015" t="s">
        <v>73</v>
      </c>
      <c r="H5015">
        <v>4</v>
      </c>
      <c r="I5015">
        <v>3865.2</v>
      </c>
      <c r="J5015">
        <v>0.15</v>
      </c>
      <c r="K5015">
        <v>13141.68</v>
      </c>
      <c r="L5015">
        <v>4620.51</v>
      </c>
      <c r="M5015">
        <f t="shared" si="236"/>
        <v>13141.679999999998</v>
      </c>
      <c r="N5015" t="str">
        <f t="shared" si="234"/>
        <v>Q2</v>
      </c>
      <c r="O5015" s="2">
        <f t="shared" si="235"/>
        <v>35.159203389520975</v>
      </c>
      <c r="P5015" t="str">
        <f>VLOOKUP(retail_sales_2023!C5015,customers!A:J,5,)</f>
        <v>Pune</v>
      </c>
      <c r="Q5015" t="str">
        <f>VLOOKUP(C5015,customers!A:J,10,0)</f>
        <v>Premium</v>
      </c>
    </row>
    <row r="5016" spans="1:17" x14ac:dyDescent="0.3">
      <c r="A5016" t="s">
        <v>6107</v>
      </c>
      <c r="B5016" s="1">
        <v>45110</v>
      </c>
      <c r="C5016" t="s">
        <v>2647</v>
      </c>
      <c r="D5016" t="s">
        <v>3856</v>
      </c>
      <c r="E5016" t="s">
        <v>27</v>
      </c>
      <c r="F5016" t="s">
        <v>43</v>
      </c>
      <c r="G5016" t="s">
        <v>301</v>
      </c>
      <c r="H5016">
        <v>2</v>
      </c>
      <c r="I5016">
        <v>76413.84</v>
      </c>
      <c r="J5016">
        <v>0.15</v>
      </c>
      <c r="K5016">
        <v>129903.53</v>
      </c>
      <c r="L5016">
        <v>13894.57</v>
      </c>
      <c r="M5016">
        <f t="shared" si="236"/>
        <v>129903.52799999999</v>
      </c>
      <c r="N5016" t="str">
        <f t="shared" si="234"/>
        <v>Q3</v>
      </c>
      <c r="O5016" s="2">
        <f t="shared" si="235"/>
        <v>10.696068074516528</v>
      </c>
      <c r="P5016" t="str">
        <f>VLOOKUP(retail_sales_2023!C5016,customers!A:J,5,)</f>
        <v>Jaipur</v>
      </c>
      <c r="Q5016" t="str">
        <f>VLOOKUP(C5016,customers!A:J,10,0)</f>
        <v>Regular</v>
      </c>
    </row>
    <row r="5017" spans="1:17" x14ac:dyDescent="0.3">
      <c r="A5017" t="s">
        <v>6108</v>
      </c>
      <c r="B5017" s="1">
        <v>45087</v>
      </c>
      <c r="C5017" t="s">
        <v>2062</v>
      </c>
      <c r="D5017" t="s">
        <v>2063</v>
      </c>
      <c r="E5017" t="s">
        <v>15</v>
      </c>
      <c r="F5017" t="s">
        <v>22</v>
      </c>
      <c r="G5017" t="s">
        <v>210</v>
      </c>
      <c r="H5017">
        <v>2</v>
      </c>
      <c r="I5017">
        <v>44441.02</v>
      </c>
      <c r="J5017">
        <v>0.3</v>
      </c>
      <c r="K5017">
        <v>62217.43</v>
      </c>
      <c r="L5017">
        <v>15267.33</v>
      </c>
      <c r="M5017">
        <f t="shared" si="236"/>
        <v>62217.427999999993</v>
      </c>
      <c r="N5017" t="str">
        <f t="shared" si="234"/>
        <v>Q2</v>
      </c>
      <c r="O5017" s="2">
        <f t="shared" si="235"/>
        <v>24.538670272944412</v>
      </c>
      <c r="P5017" t="str">
        <f>VLOOKUP(retail_sales_2023!C5017,customers!A:J,5,)</f>
        <v>Chennai</v>
      </c>
      <c r="Q5017" t="str">
        <f>VLOOKUP(C5017,customers!A:J,10,0)</f>
        <v>Premium</v>
      </c>
    </row>
    <row r="5018" spans="1:17" x14ac:dyDescent="0.3">
      <c r="A5018" t="s">
        <v>6109</v>
      </c>
      <c r="B5018" s="1">
        <v>44934</v>
      </c>
      <c r="C5018" t="s">
        <v>2259</v>
      </c>
      <c r="D5018" t="s">
        <v>2260</v>
      </c>
      <c r="E5018" t="s">
        <v>21</v>
      </c>
      <c r="F5018" t="s">
        <v>22</v>
      </c>
      <c r="G5018" t="s">
        <v>315</v>
      </c>
      <c r="H5018">
        <v>2</v>
      </c>
      <c r="I5018">
        <v>4146.0200000000004</v>
      </c>
      <c r="J5018">
        <v>0.05</v>
      </c>
      <c r="K5018">
        <v>7877.44</v>
      </c>
      <c r="L5018">
        <v>2016.29</v>
      </c>
      <c r="M5018">
        <f t="shared" si="236"/>
        <v>7877.4380000000001</v>
      </c>
      <c r="N5018" t="str">
        <f t="shared" si="234"/>
        <v>Q1</v>
      </c>
      <c r="O5018" s="2">
        <f t="shared" si="235"/>
        <v>25.595751919405291</v>
      </c>
      <c r="P5018" t="str">
        <f>VLOOKUP(retail_sales_2023!C5018,customers!A:J,5,)</f>
        <v>Bhubaneswar</v>
      </c>
      <c r="Q5018" t="str">
        <f>VLOOKUP(C5018,customers!A:J,10,0)</f>
        <v>Regular</v>
      </c>
    </row>
    <row r="5019" spans="1:17" x14ac:dyDescent="0.3">
      <c r="A5019" t="s">
        <v>6110</v>
      </c>
      <c r="B5019" s="1">
        <v>44984</v>
      </c>
      <c r="C5019" t="s">
        <v>931</v>
      </c>
      <c r="D5019" t="s">
        <v>932</v>
      </c>
      <c r="E5019" t="s">
        <v>33</v>
      </c>
      <c r="F5019" t="s">
        <v>16</v>
      </c>
      <c r="G5019" t="s">
        <v>898</v>
      </c>
      <c r="H5019">
        <v>4</v>
      </c>
      <c r="I5019">
        <v>879.85</v>
      </c>
      <c r="J5019">
        <v>0</v>
      </c>
      <c r="K5019">
        <v>3519.4</v>
      </c>
      <c r="L5019">
        <v>1402.6</v>
      </c>
      <c r="M5019">
        <f t="shared" si="236"/>
        <v>3519.4</v>
      </c>
      <c r="N5019" t="str">
        <f t="shared" si="234"/>
        <v>Q1</v>
      </c>
      <c r="O5019" s="2">
        <f t="shared" si="235"/>
        <v>39.853384099562419</v>
      </c>
      <c r="P5019" t="str">
        <f>VLOOKUP(retail_sales_2023!C5019,customers!A:J,5,)</f>
        <v>Mumbai</v>
      </c>
      <c r="Q5019" t="str">
        <f>VLOOKUP(C5019,customers!A:J,10,0)</f>
        <v>Occasional</v>
      </c>
    </row>
    <row r="5020" spans="1:17" x14ac:dyDescent="0.3">
      <c r="A5020" t="s">
        <v>6111</v>
      </c>
      <c r="B5020" s="1">
        <v>45195</v>
      </c>
      <c r="C5020" t="s">
        <v>1830</v>
      </c>
      <c r="D5020" t="s">
        <v>1831</v>
      </c>
      <c r="E5020" t="s">
        <v>21</v>
      </c>
      <c r="F5020" t="s">
        <v>52</v>
      </c>
      <c r="G5020" t="s">
        <v>200</v>
      </c>
      <c r="H5020">
        <v>7</v>
      </c>
      <c r="I5020">
        <v>427.15</v>
      </c>
      <c r="J5020">
        <v>0</v>
      </c>
      <c r="K5020">
        <v>2990.05</v>
      </c>
      <c r="L5020">
        <v>220.3</v>
      </c>
      <c r="M5020">
        <f t="shared" si="236"/>
        <v>2990.0499999999997</v>
      </c>
      <c r="N5020" t="str">
        <f t="shared" si="234"/>
        <v>Q3</v>
      </c>
      <c r="O5020" s="2">
        <f t="shared" si="235"/>
        <v>7.3677697697362916</v>
      </c>
      <c r="P5020" t="str">
        <f>VLOOKUP(retail_sales_2023!C5020,customers!A:J,5,)</f>
        <v>Ranchi</v>
      </c>
      <c r="Q5020" t="str">
        <f>VLOOKUP(C5020,customers!A:J,10,0)</f>
        <v>Occasional</v>
      </c>
    </row>
    <row r="5021" spans="1:17" x14ac:dyDescent="0.3">
      <c r="A5021" t="s">
        <v>6112</v>
      </c>
      <c r="B5021" s="1">
        <v>45044</v>
      </c>
      <c r="C5021" t="s">
        <v>931</v>
      </c>
      <c r="D5021" t="s">
        <v>932</v>
      </c>
      <c r="E5021" t="s">
        <v>33</v>
      </c>
      <c r="F5021" t="s">
        <v>81</v>
      </c>
      <c r="G5021" t="s">
        <v>150</v>
      </c>
      <c r="H5021">
        <v>5</v>
      </c>
      <c r="I5021">
        <v>1534.48</v>
      </c>
      <c r="J5021">
        <v>0.15</v>
      </c>
      <c r="K5021">
        <v>6521.54</v>
      </c>
      <c r="L5021">
        <v>2061.9499999999998</v>
      </c>
      <c r="M5021">
        <f t="shared" si="236"/>
        <v>6521.54</v>
      </c>
      <c r="N5021" t="str">
        <f t="shared" si="234"/>
        <v>Q2</v>
      </c>
      <c r="O5021" s="2">
        <f t="shared" si="235"/>
        <v>31.617532055312086</v>
      </c>
      <c r="P5021" t="str">
        <f>VLOOKUP(retail_sales_2023!C5021,customers!A:J,5,)</f>
        <v>Mumbai</v>
      </c>
      <c r="Q5021" t="str">
        <f>VLOOKUP(C5021,customers!A:J,10,0)</f>
        <v>Occasional</v>
      </c>
    </row>
    <row r="5022" spans="1:17" x14ac:dyDescent="0.3">
      <c r="A5022" t="s">
        <v>6113</v>
      </c>
      <c r="B5022" s="1">
        <v>45165</v>
      </c>
      <c r="C5022" t="s">
        <v>693</v>
      </c>
      <c r="D5022" t="s">
        <v>694</v>
      </c>
      <c r="E5022" t="s">
        <v>27</v>
      </c>
      <c r="F5022" t="s">
        <v>16</v>
      </c>
      <c r="G5022" t="s">
        <v>192</v>
      </c>
      <c r="H5022">
        <v>3</v>
      </c>
      <c r="I5022">
        <v>805.86</v>
      </c>
      <c r="J5022">
        <v>0</v>
      </c>
      <c r="K5022">
        <v>2417.58</v>
      </c>
      <c r="L5022">
        <v>840.8</v>
      </c>
      <c r="M5022">
        <f t="shared" si="236"/>
        <v>2417.58</v>
      </c>
      <c r="N5022" t="str">
        <f t="shared" si="234"/>
        <v>Q3</v>
      </c>
      <c r="O5022" s="2">
        <f t="shared" si="235"/>
        <v>34.778580233125687</v>
      </c>
      <c r="P5022" t="str">
        <f>VLOOKUP(retail_sales_2023!C5022,customers!A:J,5,)</f>
        <v>Delhi</v>
      </c>
      <c r="Q5022" t="str">
        <f>VLOOKUP(C5022,customers!A:J,10,0)</f>
        <v>Regular</v>
      </c>
    </row>
    <row r="5023" spans="1:17" x14ac:dyDescent="0.3">
      <c r="A5023" t="s">
        <v>6114</v>
      </c>
      <c r="B5023" s="1">
        <v>45257</v>
      </c>
      <c r="C5023" t="s">
        <v>494</v>
      </c>
      <c r="D5023" t="s">
        <v>495</v>
      </c>
      <c r="E5023" t="s">
        <v>15</v>
      </c>
      <c r="F5023" t="s">
        <v>43</v>
      </c>
      <c r="G5023" t="s">
        <v>110</v>
      </c>
      <c r="H5023">
        <v>4</v>
      </c>
      <c r="I5023">
        <v>66021.5</v>
      </c>
      <c r="J5023">
        <v>0</v>
      </c>
      <c r="K5023">
        <v>264086</v>
      </c>
      <c r="L5023">
        <v>23904.639999999999</v>
      </c>
      <c r="M5023">
        <f t="shared" si="236"/>
        <v>264086</v>
      </c>
      <c r="N5023" t="str">
        <f t="shared" si="234"/>
        <v>Q4</v>
      </c>
      <c r="O5023" s="2">
        <f t="shared" si="235"/>
        <v>9.0518391736025379</v>
      </c>
      <c r="P5023" t="str">
        <f>VLOOKUP(retail_sales_2023!C5023,customers!A:J,5,)</f>
        <v>Kochi</v>
      </c>
      <c r="Q5023" t="str">
        <f>VLOOKUP(C5023,customers!A:J,10,0)</f>
        <v>Premium</v>
      </c>
    </row>
    <row r="5024" spans="1:17" x14ac:dyDescent="0.3">
      <c r="A5024" t="s">
        <v>6115</v>
      </c>
      <c r="B5024" s="1">
        <v>44996</v>
      </c>
      <c r="C5024" t="s">
        <v>1182</v>
      </c>
      <c r="D5024" t="s">
        <v>1183</v>
      </c>
      <c r="E5024" t="s">
        <v>15</v>
      </c>
      <c r="F5024" t="s">
        <v>16</v>
      </c>
      <c r="G5024" t="s">
        <v>86</v>
      </c>
      <c r="H5024">
        <v>4</v>
      </c>
      <c r="I5024">
        <v>538.15</v>
      </c>
      <c r="J5024">
        <v>0.2</v>
      </c>
      <c r="K5024">
        <v>1722.08</v>
      </c>
      <c r="L5024">
        <v>684.08</v>
      </c>
      <c r="M5024">
        <f t="shared" si="236"/>
        <v>1722.08</v>
      </c>
      <c r="N5024" t="str">
        <f t="shared" si="234"/>
        <v>Q1</v>
      </c>
      <c r="O5024" s="2">
        <f t="shared" si="235"/>
        <v>39.72405463160829</v>
      </c>
      <c r="P5024" t="str">
        <f>VLOOKUP(retail_sales_2023!C5024,customers!A:J,5,)</f>
        <v>Bengaluru</v>
      </c>
      <c r="Q5024" t="str">
        <f>VLOOKUP(C5024,customers!A:J,10,0)</f>
        <v>Regular</v>
      </c>
    </row>
    <row r="5025" spans="1:17" x14ac:dyDescent="0.3">
      <c r="A5025" t="s">
        <v>6116</v>
      </c>
      <c r="B5025" s="1">
        <v>45110</v>
      </c>
      <c r="C5025" t="s">
        <v>832</v>
      </c>
      <c r="D5025" t="s">
        <v>833</v>
      </c>
      <c r="E5025" t="s">
        <v>33</v>
      </c>
      <c r="F5025" t="s">
        <v>43</v>
      </c>
      <c r="G5025" t="s">
        <v>243</v>
      </c>
      <c r="H5025">
        <v>5</v>
      </c>
      <c r="I5025">
        <v>67930.33</v>
      </c>
      <c r="J5025">
        <v>0</v>
      </c>
      <c r="K5025">
        <v>339651.65</v>
      </c>
      <c r="L5025">
        <v>30143.77</v>
      </c>
      <c r="M5025">
        <f t="shared" si="236"/>
        <v>339651.65</v>
      </c>
      <c r="N5025" t="str">
        <f t="shared" si="234"/>
        <v>Q3</v>
      </c>
      <c r="O5025" s="2">
        <f t="shared" si="235"/>
        <v>8.8749075707419642</v>
      </c>
      <c r="P5025" t="str">
        <f>VLOOKUP(retail_sales_2023!C5025,customers!A:J,5,)</f>
        <v>Surat</v>
      </c>
      <c r="Q5025" t="str">
        <f>VLOOKUP(C5025,customers!A:J,10,0)</f>
        <v>Premium</v>
      </c>
    </row>
    <row r="5026" spans="1:17" x14ac:dyDescent="0.3">
      <c r="A5026" t="s">
        <v>6117</v>
      </c>
      <c r="B5026" s="1">
        <v>45167</v>
      </c>
      <c r="C5026" t="s">
        <v>2172</v>
      </c>
      <c r="D5026" t="s">
        <v>2173</v>
      </c>
      <c r="E5026" t="s">
        <v>15</v>
      </c>
      <c r="F5026" t="s">
        <v>43</v>
      </c>
      <c r="G5026" t="s">
        <v>110</v>
      </c>
      <c r="H5026">
        <v>1</v>
      </c>
      <c r="I5026">
        <v>66544.34</v>
      </c>
      <c r="J5026">
        <v>0.05</v>
      </c>
      <c r="K5026">
        <v>63217.120000000003</v>
      </c>
      <c r="L5026">
        <v>5635.51</v>
      </c>
      <c r="M5026">
        <f t="shared" si="236"/>
        <v>63217.122999999992</v>
      </c>
      <c r="N5026" t="str">
        <f t="shared" si="234"/>
        <v>Q3</v>
      </c>
      <c r="O5026" s="2">
        <f t="shared" si="235"/>
        <v>8.9145313801071602</v>
      </c>
      <c r="P5026" t="str">
        <f>VLOOKUP(retail_sales_2023!C5026,customers!A:J,5,)</f>
        <v>Hyderabad</v>
      </c>
      <c r="Q5026" t="str">
        <f>VLOOKUP(C5026,customers!A:J,10,0)</f>
        <v>Regular</v>
      </c>
    </row>
    <row r="5027" spans="1:17" x14ac:dyDescent="0.3">
      <c r="A5027" t="s">
        <v>6118</v>
      </c>
      <c r="B5027" s="1">
        <v>45251</v>
      </c>
      <c r="C5027" t="s">
        <v>1984</v>
      </c>
      <c r="D5027" t="s">
        <v>1985</v>
      </c>
      <c r="E5027" t="s">
        <v>27</v>
      </c>
      <c r="F5027" t="s">
        <v>38</v>
      </c>
      <c r="G5027" t="s">
        <v>65</v>
      </c>
      <c r="H5027">
        <v>5</v>
      </c>
      <c r="I5027">
        <v>3872.13</v>
      </c>
      <c r="J5027">
        <v>0</v>
      </c>
      <c r="K5027">
        <v>19360.650000000001</v>
      </c>
      <c r="L5027">
        <v>4899.87</v>
      </c>
      <c r="M5027">
        <f t="shared" si="236"/>
        <v>19360.650000000001</v>
      </c>
      <c r="N5027" t="str">
        <f t="shared" si="234"/>
        <v>Q4</v>
      </c>
      <c r="O5027" s="2">
        <f t="shared" si="235"/>
        <v>25.308396154054741</v>
      </c>
      <c r="P5027" t="str">
        <f>VLOOKUP(retail_sales_2023!C5027,customers!A:J,5,)</f>
        <v>Chandigarh</v>
      </c>
      <c r="Q5027" t="str">
        <f>VLOOKUP(C5027,customers!A:J,10,0)</f>
        <v>Premium</v>
      </c>
    </row>
    <row r="5028" spans="1:17" x14ac:dyDescent="0.3">
      <c r="A5028" t="s">
        <v>6119</v>
      </c>
      <c r="B5028" s="1">
        <v>45083</v>
      </c>
      <c r="C5028" t="s">
        <v>770</v>
      </c>
      <c r="D5028" t="s">
        <v>771</v>
      </c>
      <c r="E5028" t="s">
        <v>27</v>
      </c>
      <c r="F5028" t="s">
        <v>43</v>
      </c>
      <c r="G5028" t="s">
        <v>272</v>
      </c>
      <c r="H5028">
        <v>1</v>
      </c>
      <c r="I5028">
        <v>70514.06</v>
      </c>
      <c r="J5028">
        <v>0</v>
      </c>
      <c r="K5028">
        <v>70514.06</v>
      </c>
      <c r="L5028">
        <v>-4182.6000000000004</v>
      </c>
      <c r="M5028">
        <f t="shared" si="236"/>
        <v>70514.06</v>
      </c>
      <c r="N5028" t="str">
        <f t="shared" si="234"/>
        <v>Q2</v>
      </c>
      <c r="O5028" s="2">
        <f t="shared" si="235"/>
        <v>-5.9315830062827191</v>
      </c>
      <c r="P5028" t="str">
        <f>VLOOKUP(retail_sales_2023!C5028,customers!A:J,5,)</f>
        <v>Jaipur</v>
      </c>
      <c r="Q5028" t="str">
        <f>VLOOKUP(C5028,customers!A:J,10,0)</f>
        <v>Premium</v>
      </c>
    </row>
    <row r="5029" spans="1:17" x14ac:dyDescent="0.3">
      <c r="A5029" t="s">
        <v>6120</v>
      </c>
      <c r="B5029" s="1">
        <v>45228</v>
      </c>
      <c r="C5029" t="s">
        <v>614</v>
      </c>
      <c r="D5029" t="s">
        <v>615</v>
      </c>
      <c r="E5029" t="s">
        <v>15</v>
      </c>
      <c r="F5029" t="s">
        <v>28</v>
      </c>
      <c r="G5029" t="s">
        <v>29</v>
      </c>
      <c r="H5029">
        <v>4</v>
      </c>
      <c r="I5029">
        <v>2577.3200000000002</v>
      </c>
      <c r="J5029">
        <v>0.05</v>
      </c>
      <c r="K5029">
        <v>9793.82</v>
      </c>
      <c r="L5029">
        <v>2765.33</v>
      </c>
      <c r="M5029">
        <f t="shared" si="236"/>
        <v>9793.8160000000007</v>
      </c>
      <c r="N5029" t="str">
        <f t="shared" si="234"/>
        <v>Q4</v>
      </c>
      <c r="O5029" s="2">
        <f t="shared" si="235"/>
        <v>28.235458687212954</v>
      </c>
      <c r="P5029" t="str">
        <f>VLOOKUP(retail_sales_2023!C5029,customers!A:J,5,)</f>
        <v>Kochi</v>
      </c>
      <c r="Q5029" t="str">
        <f>VLOOKUP(C5029,customers!A:J,10,0)</f>
        <v>Regular</v>
      </c>
    </row>
    <row r="5030" spans="1:17" x14ac:dyDescent="0.3">
      <c r="A5030" t="s">
        <v>6121</v>
      </c>
      <c r="B5030" s="1">
        <v>44940</v>
      </c>
      <c r="C5030" t="s">
        <v>670</v>
      </c>
      <c r="D5030" t="s">
        <v>671</v>
      </c>
      <c r="E5030" t="s">
        <v>27</v>
      </c>
      <c r="F5030" t="s">
        <v>38</v>
      </c>
      <c r="G5030" t="s">
        <v>39</v>
      </c>
      <c r="H5030">
        <v>5</v>
      </c>
      <c r="I5030">
        <v>2573.1</v>
      </c>
      <c r="J5030">
        <v>0.2</v>
      </c>
      <c r="K5030">
        <v>10292.4</v>
      </c>
      <c r="L5030">
        <v>3020.52</v>
      </c>
      <c r="M5030">
        <f t="shared" si="236"/>
        <v>10292.400000000001</v>
      </c>
      <c r="N5030" t="str">
        <f t="shared" si="234"/>
        <v>Q1</v>
      </c>
      <c r="O5030" s="2">
        <f t="shared" si="235"/>
        <v>29.347091057479307</v>
      </c>
      <c r="P5030" t="str">
        <f>VLOOKUP(retail_sales_2023!C5030,customers!A:J,5,)</f>
        <v>Amritsar</v>
      </c>
      <c r="Q5030" t="str">
        <f>VLOOKUP(C5030,customers!A:J,10,0)</f>
        <v>Premium</v>
      </c>
    </row>
    <row r="5031" spans="1:17" x14ac:dyDescent="0.3">
      <c r="A5031" t="s">
        <v>6122</v>
      </c>
      <c r="B5031" s="1">
        <v>44976</v>
      </c>
      <c r="C5031" t="s">
        <v>1072</v>
      </c>
      <c r="D5031" t="s">
        <v>1073</v>
      </c>
      <c r="E5031" t="s">
        <v>21</v>
      </c>
      <c r="F5031" t="s">
        <v>16</v>
      </c>
      <c r="G5031" t="s">
        <v>305</v>
      </c>
      <c r="H5031">
        <v>1</v>
      </c>
      <c r="I5031">
        <v>743.32</v>
      </c>
      <c r="J5031">
        <v>0</v>
      </c>
      <c r="K5031">
        <v>743.32</v>
      </c>
      <c r="L5031">
        <v>306.19</v>
      </c>
      <c r="M5031">
        <f t="shared" si="236"/>
        <v>743.32</v>
      </c>
      <c r="N5031" t="str">
        <f t="shared" si="234"/>
        <v>Q1</v>
      </c>
      <c r="O5031" s="2">
        <f t="shared" si="235"/>
        <v>41.192218694505726</v>
      </c>
      <c r="P5031" t="str">
        <f>VLOOKUP(retail_sales_2023!C5031,customers!A:J,5,)</f>
        <v>Patna</v>
      </c>
      <c r="Q5031" t="str">
        <f>VLOOKUP(C5031,customers!A:J,10,0)</f>
        <v>Regular</v>
      </c>
    </row>
    <row r="5032" spans="1:17" x14ac:dyDescent="0.3">
      <c r="A5032" t="s">
        <v>6123</v>
      </c>
      <c r="B5032" s="1">
        <v>45188</v>
      </c>
      <c r="C5032" t="s">
        <v>738</v>
      </c>
      <c r="D5032" t="s">
        <v>739</v>
      </c>
      <c r="E5032" t="s">
        <v>15</v>
      </c>
      <c r="F5032" t="s">
        <v>52</v>
      </c>
      <c r="G5032" t="s">
        <v>169</v>
      </c>
      <c r="H5032">
        <v>1</v>
      </c>
      <c r="I5032">
        <v>173.9</v>
      </c>
      <c r="J5032">
        <v>0.1</v>
      </c>
      <c r="K5032">
        <v>156.51</v>
      </c>
      <c r="L5032">
        <v>11.87</v>
      </c>
      <c r="M5032">
        <f t="shared" si="236"/>
        <v>156.51000000000002</v>
      </c>
      <c r="N5032" t="str">
        <f t="shared" si="234"/>
        <v>Q3</v>
      </c>
      <c r="O5032" s="2">
        <f t="shared" si="235"/>
        <v>7.5841799246054569</v>
      </c>
      <c r="P5032" t="str">
        <f>VLOOKUP(retail_sales_2023!C5032,customers!A:J,5,)</f>
        <v>Bengaluru</v>
      </c>
      <c r="Q5032" t="str">
        <f>VLOOKUP(C5032,customers!A:J,10,0)</f>
        <v>Premium</v>
      </c>
    </row>
    <row r="5033" spans="1:17" x14ac:dyDescent="0.3">
      <c r="A5033" t="s">
        <v>6124</v>
      </c>
      <c r="B5033" s="1">
        <v>45170</v>
      </c>
      <c r="C5033" t="s">
        <v>719</v>
      </c>
      <c r="D5033" t="s">
        <v>720</v>
      </c>
      <c r="E5033" t="s">
        <v>33</v>
      </c>
      <c r="F5033" t="s">
        <v>43</v>
      </c>
      <c r="G5033" t="s">
        <v>44</v>
      </c>
      <c r="H5033">
        <v>4</v>
      </c>
      <c r="I5033">
        <v>25163.439999999999</v>
      </c>
      <c r="J5033">
        <v>0.05</v>
      </c>
      <c r="K5033">
        <v>95621.07</v>
      </c>
      <c r="L5033">
        <v>14800.14</v>
      </c>
      <c r="M5033">
        <f t="shared" si="236"/>
        <v>95621.071999999986</v>
      </c>
      <c r="N5033" t="str">
        <f t="shared" si="234"/>
        <v>Q3</v>
      </c>
      <c r="O5033" s="2">
        <f t="shared" si="235"/>
        <v>15.47790669985182</v>
      </c>
      <c r="P5033" t="str">
        <f>VLOOKUP(retail_sales_2023!C5033,customers!A:J,5,)</f>
        <v>Pune</v>
      </c>
      <c r="Q5033" t="str">
        <f>VLOOKUP(C5033,customers!A:J,10,0)</f>
        <v>Regular</v>
      </c>
    </row>
    <row r="5034" spans="1:17" x14ac:dyDescent="0.3">
      <c r="A5034" t="s">
        <v>6125</v>
      </c>
      <c r="B5034" s="1">
        <v>45104</v>
      </c>
      <c r="C5034" t="s">
        <v>1021</v>
      </c>
      <c r="D5034" t="s">
        <v>1022</v>
      </c>
      <c r="E5034" t="s">
        <v>27</v>
      </c>
      <c r="F5034" t="s">
        <v>81</v>
      </c>
      <c r="G5034" t="s">
        <v>82</v>
      </c>
      <c r="H5034">
        <v>1</v>
      </c>
      <c r="I5034">
        <v>2159.39</v>
      </c>
      <c r="J5034">
        <v>0.25</v>
      </c>
      <c r="K5034">
        <v>1619.54</v>
      </c>
      <c r="L5034">
        <v>443.02</v>
      </c>
      <c r="M5034">
        <f t="shared" si="236"/>
        <v>1619.5425</v>
      </c>
      <c r="N5034" t="str">
        <f t="shared" si="234"/>
        <v>Q2</v>
      </c>
      <c r="O5034" s="2">
        <f t="shared" si="235"/>
        <v>27.354680958790766</v>
      </c>
      <c r="P5034" t="str">
        <f>VLOOKUP(retail_sales_2023!C5034,customers!A:J,5,)</f>
        <v>Delhi</v>
      </c>
      <c r="Q5034" t="str">
        <f>VLOOKUP(C5034,customers!A:J,10,0)</f>
        <v>Premium</v>
      </c>
    </row>
    <row r="5035" spans="1:17" x14ac:dyDescent="0.3">
      <c r="A5035" t="s">
        <v>6126</v>
      </c>
      <c r="B5035" s="1">
        <v>45226</v>
      </c>
      <c r="C5035" t="s">
        <v>187</v>
      </c>
      <c r="D5035" t="s">
        <v>13093</v>
      </c>
      <c r="E5035" t="s">
        <v>33</v>
      </c>
      <c r="F5035" t="s">
        <v>43</v>
      </c>
      <c r="G5035" t="s">
        <v>154</v>
      </c>
      <c r="H5035">
        <v>2</v>
      </c>
      <c r="I5035">
        <v>28934.62</v>
      </c>
      <c r="J5035">
        <v>0.15</v>
      </c>
      <c r="K5035">
        <v>49188.85</v>
      </c>
      <c r="L5035">
        <v>6926.69</v>
      </c>
      <c r="M5035">
        <f t="shared" si="236"/>
        <v>49188.853999999999</v>
      </c>
      <c r="N5035" t="str">
        <f t="shared" si="234"/>
        <v>Q4</v>
      </c>
      <c r="O5035" s="2">
        <f t="shared" si="235"/>
        <v>14.081829520307956</v>
      </c>
      <c r="P5035" t="str">
        <f>VLOOKUP(retail_sales_2023!C5035,customers!A:J,5,)</f>
        <v>Pune</v>
      </c>
      <c r="Q5035" t="str">
        <f>VLOOKUP(C5035,customers!A:J,10,0)</f>
        <v>Regular</v>
      </c>
    </row>
    <row r="5036" spans="1:17" x14ac:dyDescent="0.3">
      <c r="A5036" t="s">
        <v>6127</v>
      </c>
      <c r="B5036" s="1">
        <v>45223</v>
      </c>
      <c r="C5036" t="s">
        <v>1058</v>
      </c>
      <c r="D5036" t="s">
        <v>1059</v>
      </c>
      <c r="E5036" t="s">
        <v>15</v>
      </c>
      <c r="F5036" t="s">
        <v>81</v>
      </c>
      <c r="G5036" t="s">
        <v>82</v>
      </c>
      <c r="H5036">
        <v>2</v>
      </c>
      <c r="I5036">
        <v>3113.45</v>
      </c>
      <c r="J5036">
        <v>0.05</v>
      </c>
      <c r="K5036">
        <v>5915.55</v>
      </c>
      <c r="L5036">
        <v>1502.81</v>
      </c>
      <c r="M5036">
        <f t="shared" si="236"/>
        <v>5915.5549999999994</v>
      </c>
      <c r="N5036" t="str">
        <f t="shared" si="234"/>
        <v>Q4</v>
      </c>
      <c r="O5036" s="2">
        <f t="shared" si="235"/>
        <v>25.404400267092658</v>
      </c>
      <c r="P5036" t="str">
        <f>VLOOKUP(retail_sales_2023!C5036,customers!A:J,5,)</f>
        <v>Bengaluru</v>
      </c>
      <c r="Q5036" t="str">
        <f>VLOOKUP(C5036,customers!A:J,10,0)</f>
        <v>Regular</v>
      </c>
    </row>
    <row r="5037" spans="1:17" x14ac:dyDescent="0.3">
      <c r="A5037" t="s">
        <v>6128</v>
      </c>
      <c r="B5037" s="1">
        <v>45256</v>
      </c>
      <c r="C5037" t="s">
        <v>1590</v>
      </c>
      <c r="D5037" t="s">
        <v>1591</v>
      </c>
      <c r="E5037" t="s">
        <v>27</v>
      </c>
      <c r="F5037" t="s">
        <v>43</v>
      </c>
      <c r="G5037" t="s">
        <v>243</v>
      </c>
      <c r="H5037">
        <v>5</v>
      </c>
      <c r="I5037">
        <v>83745.490000000005</v>
      </c>
      <c r="J5037">
        <v>0.15</v>
      </c>
      <c r="K5037">
        <v>355918.33</v>
      </c>
      <c r="L5037">
        <v>53500.67</v>
      </c>
      <c r="M5037">
        <f t="shared" si="236"/>
        <v>355918.33250000002</v>
      </c>
      <c r="N5037" t="str">
        <f t="shared" si="234"/>
        <v>Q4</v>
      </c>
      <c r="O5037" s="2">
        <f t="shared" si="235"/>
        <v>15.031726519957541</v>
      </c>
      <c r="P5037" t="str">
        <f>VLOOKUP(retail_sales_2023!C5037,customers!A:J,5,)</f>
        <v>Lucknow</v>
      </c>
      <c r="Q5037" t="str">
        <f>VLOOKUP(C5037,customers!A:J,10,0)</f>
        <v>Regular</v>
      </c>
    </row>
    <row r="5038" spans="1:17" x14ac:dyDescent="0.3">
      <c r="A5038" t="s">
        <v>6129</v>
      </c>
      <c r="B5038" s="1">
        <v>45219</v>
      </c>
      <c r="C5038" t="s">
        <v>636</v>
      </c>
      <c r="D5038" t="s">
        <v>637</v>
      </c>
      <c r="E5038" t="s">
        <v>21</v>
      </c>
      <c r="F5038" t="s">
        <v>52</v>
      </c>
      <c r="G5038" t="s">
        <v>53</v>
      </c>
      <c r="H5038">
        <v>3</v>
      </c>
      <c r="I5038">
        <v>710.96</v>
      </c>
      <c r="J5038">
        <v>0</v>
      </c>
      <c r="K5038">
        <v>2132.88</v>
      </c>
      <c r="L5038">
        <v>149.68</v>
      </c>
      <c r="M5038">
        <f t="shared" si="236"/>
        <v>2132.88</v>
      </c>
      <c r="N5038" t="str">
        <f t="shared" si="234"/>
        <v>Q4</v>
      </c>
      <c r="O5038" s="2">
        <f t="shared" si="235"/>
        <v>7.0177412700198794</v>
      </c>
      <c r="P5038" t="str">
        <f>VLOOKUP(retail_sales_2023!C5038,customers!A:J,5,)</f>
        <v>Ranchi</v>
      </c>
      <c r="Q5038" t="str">
        <f>VLOOKUP(C5038,customers!A:J,10,0)</f>
        <v>Premium</v>
      </c>
    </row>
    <row r="5039" spans="1:17" x14ac:dyDescent="0.3">
      <c r="A5039" t="s">
        <v>6130</v>
      </c>
      <c r="B5039" s="1">
        <v>45215</v>
      </c>
      <c r="C5039" t="s">
        <v>732</v>
      </c>
      <c r="D5039" t="s">
        <v>733</v>
      </c>
      <c r="E5039" t="s">
        <v>15</v>
      </c>
      <c r="F5039" t="s">
        <v>43</v>
      </c>
      <c r="G5039" t="s">
        <v>44</v>
      </c>
      <c r="H5039">
        <v>5</v>
      </c>
      <c r="I5039">
        <v>25661.73</v>
      </c>
      <c r="J5039">
        <v>0.05</v>
      </c>
      <c r="K5039">
        <v>121893.22</v>
      </c>
      <c r="L5039">
        <v>18837.080000000002</v>
      </c>
      <c r="M5039">
        <f t="shared" si="236"/>
        <v>121893.21749999998</v>
      </c>
      <c r="N5039" t="str">
        <f t="shared" si="234"/>
        <v>Q4</v>
      </c>
      <c r="O5039" s="2">
        <f t="shared" si="235"/>
        <v>15.453755344226694</v>
      </c>
      <c r="P5039" t="str">
        <f>VLOOKUP(retail_sales_2023!C5039,customers!A:J,5,)</f>
        <v>Kochi</v>
      </c>
      <c r="Q5039" t="str">
        <f>VLOOKUP(C5039,customers!A:J,10,0)</f>
        <v>Occasional</v>
      </c>
    </row>
    <row r="5040" spans="1:17" x14ac:dyDescent="0.3">
      <c r="A5040" t="s">
        <v>6131</v>
      </c>
      <c r="B5040" s="1">
        <v>45013</v>
      </c>
      <c r="C5040" t="s">
        <v>25</v>
      </c>
      <c r="D5040" t="s">
        <v>26</v>
      </c>
      <c r="E5040" t="s">
        <v>27</v>
      </c>
      <c r="F5040" t="s">
        <v>43</v>
      </c>
      <c r="G5040" t="s">
        <v>121</v>
      </c>
      <c r="H5040">
        <v>1</v>
      </c>
      <c r="I5040">
        <v>38623.21</v>
      </c>
      <c r="J5040">
        <v>0</v>
      </c>
      <c r="K5040">
        <v>38623.21</v>
      </c>
      <c r="L5040">
        <v>3576.83</v>
      </c>
      <c r="M5040">
        <f t="shared" si="236"/>
        <v>38623.21</v>
      </c>
      <c r="N5040" t="str">
        <f t="shared" si="234"/>
        <v>Q1</v>
      </c>
      <c r="O5040" s="2">
        <f t="shared" si="235"/>
        <v>9.2608304695544472</v>
      </c>
      <c r="P5040" t="str">
        <f>VLOOKUP(retail_sales_2023!C5040,customers!A:J,5,)</f>
        <v>Delhi</v>
      </c>
      <c r="Q5040" t="str">
        <f>VLOOKUP(C5040,customers!A:J,10,0)</f>
        <v>Premium</v>
      </c>
    </row>
    <row r="5041" spans="1:17" x14ac:dyDescent="0.3">
      <c r="A5041" t="s">
        <v>6132</v>
      </c>
      <c r="B5041" s="1">
        <v>44970</v>
      </c>
      <c r="C5041" t="s">
        <v>345</v>
      </c>
      <c r="D5041" t="s">
        <v>346</v>
      </c>
      <c r="E5041" t="s">
        <v>33</v>
      </c>
      <c r="F5041" t="s">
        <v>43</v>
      </c>
      <c r="G5041" t="s">
        <v>178</v>
      </c>
      <c r="H5041">
        <v>1</v>
      </c>
      <c r="I5041">
        <v>51002.16</v>
      </c>
      <c r="J5041">
        <v>0.25</v>
      </c>
      <c r="K5041">
        <v>38251.620000000003</v>
      </c>
      <c r="L5041">
        <v>3931.93</v>
      </c>
      <c r="M5041">
        <f t="shared" si="236"/>
        <v>38251.620000000003</v>
      </c>
      <c r="N5041" t="str">
        <f t="shared" si="234"/>
        <v>Q1</v>
      </c>
      <c r="O5041" s="2">
        <f t="shared" si="235"/>
        <v>10.279120204582185</v>
      </c>
      <c r="P5041" t="str">
        <f>VLOOKUP(retail_sales_2023!C5041,customers!A:J,5,)</f>
        <v>Ahmedabad</v>
      </c>
      <c r="Q5041" t="str">
        <f>VLOOKUP(C5041,customers!A:J,10,0)</f>
        <v>Premium</v>
      </c>
    </row>
    <row r="5042" spans="1:17" x14ac:dyDescent="0.3">
      <c r="A5042" t="s">
        <v>6133</v>
      </c>
      <c r="B5042" s="1">
        <v>45082</v>
      </c>
      <c r="C5042" t="s">
        <v>2647</v>
      </c>
      <c r="D5042" t="s">
        <v>13093</v>
      </c>
      <c r="E5042" t="s">
        <v>27</v>
      </c>
      <c r="F5042" t="s">
        <v>43</v>
      </c>
      <c r="G5042" t="s">
        <v>301</v>
      </c>
      <c r="H5042">
        <v>2</v>
      </c>
      <c r="I5042">
        <v>2811.6</v>
      </c>
      <c r="J5042">
        <v>0.05</v>
      </c>
      <c r="K5042">
        <v>5342.04</v>
      </c>
      <c r="L5042">
        <v>628.41</v>
      </c>
      <c r="M5042">
        <f t="shared" si="236"/>
        <v>5342.04</v>
      </c>
      <c r="N5042" t="str">
        <f t="shared" si="234"/>
        <v>Q2</v>
      </c>
      <c r="O5042" s="2">
        <f t="shared" si="235"/>
        <v>11.763483613001775</v>
      </c>
      <c r="P5042" t="str">
        <f>VLOOKUP(retail_sales_2023!C5042,customers!A:J,5,)</f>
        <v>Jaipur</v>
      </c>
      <c r="Q5042" t="str">
        <f>VLOOKUP(C5042,customers!A:J,10,0)</f>
        <v>Regular</v>
      </c>
    </row>
    <row r="5043" spans="1:17" x14ac:dyDescent="0.3">
      <c r="A5043" t="s">
        <v>6134</v>
      </c>
      <c r="B5043" s="1">
        <v>44929</v>
      </c>
      <c r="C5043" t="s">
        <v>1272</v>
      </c>
      <c r="D5043" t="s">
        <v>1273</v>
      </c>
      <c r="E5043" t="s">
        <v>21</v>
      </c>
      <c r="F5043" t="s">
        <v>52</v>
      </c>
      <c r="G5043" t="s">
        <v>133</v>
      </c>
      <c r="H5043">
        <v>7</v>
      </c>
      <c r="I5043">
        <v>295.58</v>
      </c>
      <c r="J5043">
        <v>0</v>
      </c>
      <c r="K5043">
        <v>2069.06</v>
      </c>
      <c r="L5043">
        <v>170.71</v>
      </c>
      <c r="M5043">
        <f t="shared" si="236"/>
        <v>2069.06</v>
      </c>
      <c r="N5043" t="str">
        <f t="shared" si="234"/>
        <v>Q1</v>
      </c>
      <c r="O5043" s="2">
        <f t="shared" si="235"/>
        <v>8.2506065556339596</v>
      </c>
      <c r="P5043" t="str">
        <f>VLOOKUP(retail_sales_2023!C5043,customers!A:J,5,)</f>
        <v>Guwahati</v>
      </c>
      <c r="Q5043" t="str">
        <f>VLOOKUP(C5043,customers!A:J,10,0)</f>
        <v>Regular</v>
      </c>
    </row>
    <row r="5044" spans="1:17" x14ac:dyDescent="0.3">
      <c r="A5044" t="s">
        <v>6135</v>
      </c>
      <c r="B5044" s="1">
        <v>45264</v>
      </c>
      <c r="C5044" t="s">
        <v>1659</v>
      </c>
      <c r="D5044" t="s">
        <v>1781</v>
      </c>
      <c r="E5044" t="s">
        <v>15</v>
      </c>
      <c r="F5044" t="s">
        <v>43</v>
      </c>
      <c r="G5044" t="s">
        <v>272</v>
      </c>
      <c r="H5044">
        <v>5</v>
      </c>
      <c r="I5044">
        <v>44715.69</v>
      </c>
      <c r="J5044">
        <v>0.05</v>
      </c>
      <c r="K5044">
        <v>212399.53</v>
      </c>
      <c r="L5044">
        <v>18749.72</v>
      </c>
      <c r="M5044">
        <f t="shared" si="236"/>
        <v>212399.5275</v>
      </c>
      <c r="N5044" t="str">
        <f t="shared" si="234"/>
        <v>Q4</v>
      </c>
      <c r="O5044" s="2">
        <f t="shared" si="235"/>
        <v>8.8275713227802353</v>
      </c>
      <c r="P5044" t="str">
        <f>VLOOKUP(retail_sales_2023!C5044,customers!A:J,5,)</f>
        <v>Coimbatore</v>
      </c>
      <c r="Q5044" t="str">
        <f>VLOOKUP(C5044,customers!A:J,10,0)</f>
        <v>Regular</v>
      </c>
    </row>
    <row r="5045" spans="1:17" x14ac:dyDescent="0.3">
      <c r="A5045" t="s">
        <v>6136</v>
      </c>
      <c r="B5045" s="1">
        <v>45171</v>
      </c>
      <c r="C5045" t="s">
        <v>892</v>
      </c>
      <c r="D5045" t="s">
        <v>893</v>
      </c>
      <c r="E5045" t="s">
        <v>27</v>
      </c>
      <c r="F5045" t="s">
        <v>43</v>
      </c>
      <c r="G5045" t="s">
        <v>110</v>
      </c>
      <c r="H5045">
        <v>3</v>
      </c>
      <c r="I5045">
        <v>77101.429999999993</v>
      </c>
      <c r="J5045">
        <v>0.25</v>
      </c>
      <c r="K5045">
        <v>173478.22</v>
      </c>
      <c r="L5045">
        <v>15459</v>
      </c>
      <c r="M5045">
        <f t="shared" si="236"/>
        <v>173478.21749999997</v>
      </c>
      <c r="N5045" t="str">
        <f t="shared" si="234"/>
        <v>Q3</v>
      </c>
      <c r="O5045" s="2">
        <f t="shared" si="235"/>
        <v>8.9112051069004501</v>
      </c>
      <c r="P5045" t="str">
        <f>VLOOKUP(retail_sales_2023!C5045,customers!A:J,5,)</f>
        <v>Amritsar</v>
      </c>
      <c r="Q5045" t="str">
        <f>VLOOKUP(C5045,customers!A:J,10,0)</f>
        <v>Premium</v>
      </c>
    </row>
    <row r="5046" spans="1:17" x14ac:dyDescent="0.3">
      <c r="A5046" t="s">
        <v>6137</v>
      </c>
      <c r="B5046" s="1">
        <v>45210</v>
      </c>
      <c r="C5046" t="s">
        <v>1698</v>
      </c>
      <c r="D5046" t="s">
        <v>1699</v>
      </c>
      <c r="E5046" t="s">
        <v>15</v>
      </c>
      <c r="F5046" t="s">
        <v>28</v>
      </c>
      <c r="G5046" t="s">
        <v>165</v>
      </c>
      <c r="H5046">
        <v>1</v>
      </c>
      <c r="I5046">
        <v>6648.68</v>
      </c>
      <c r="J5046">
        <v>0.05</v>
      </c>
      <c r="K5046">
        <v>6316.25</v>
      </c>
      <c r="L5046">
        <v>1556.31</v>
      </c>
      <c r="M5046">
        <f t="shared" si="236"/>
        <v>6316.2460000000001</v>
      </c>
      <c r="N5046" t="str">
        <f t="shared" si="234"/>
        <v>Q4</v>
      </c>
      <c r="O5046" s="2">
        <f t="shared" si="235"/>
        <v>24.639778349495348</v>
      </c>
      <c r="P5046" t="str">
        <f>VLOOKUP(retail_sales_2023!C5046,customers!A:J,5,)</f>
        <v>Hyderabad</v>
      </c>
      <c r="Q5046" t="str">
        <f>VLOOKUP(C5046,customers!A:J,10,0)</f>
        <v>Regular</v>
      </c>
    </row>
    <row r="5047" spans="1:17" x14ac:dyDescent="0.3">
      <c r="A5047" t="s">
        <v>6138</v>
      </c>
      <c r="B5047" s="1">
        <v>45236</v>
      </c>
      <c r="C5047" t="s">
        <v>428</v>
      </c>
      <c r="D5047" t="s">
        <v>429</v>
      </c>
      <c r="E5047" t="s">
        <v>21</v>
      </c>
      <c r="F5047" t="s">
        <v>22</v>
      </c>
      <c r="G5047" t="s">
        <v>423</v>
      </c>
      <c r="H5047">
        <v>1</v>
      </c>
      <c r="I5047">
        <v>25880.959999999999</v>
      </c>
      <c r="J5047">
        <v>0</v>
      </c>
      <c r="K5047">
        <v>25880.959999999999</v>
      </c>
      <c r="L5047">
        <v>7686.88</v>
      </c>
      <c r="M5047">
        <f t="shared" si="236"/>
        <v>25880.959999999999</v>
      </c>
      <c r="N5047" t="str">
        <f t="shared" si="234"/>
        <v>Q4</v>
      </c>
      <c r="O5047" s="2">
        <f t="shared" si="235"/>
        <v>29.700907539751231</v>
      </c>
      <c r="P5047" t="str">
        <f>VLOOKUP(retail_sales_2023!C5047,customers!A:J,5,)</f>
        <v>Kolkata</v>
      </c>
      <c r="Q5047" t="str">
        <f>VLOOKUP(C5047,customers!A:J,10,0)</f>
        <v>Premium</v>
      </c>
    </row>
    <row r="5048" spans="1:17" x14ac:dyDescent="0.3">
      <c r="A5048" t="s">
        <v>6139</v>
      </c>
      <c r="B5048" s="1">
        <v>45164</v>
      </c>
      <c r="C5048" t="s">
        <v>119</v>
      </c>
      <c r="D5048" t="s">
        <v>120</v>
      </c>
      <c r="E5048" t="s">
        <v>15</v>
      </c>
      <c r="F5048" t="s">
        <v>38</v>
      </c>
      <c r="G5048" t="s">
        <v>90</v>
      </c>
      <c r="H5048">
        <v>5</v>
      </c>
      <c r="I5048">
        <v>1750.59</v>
      </c>
      <c r="J5048">
        <v>0</v>
      </c>
      <c r="K5048">
        <v>8752.9500000000007</v>
      </c>
      <c r="L5048">
        <v>2903.98</v>
      </c>
      <c r="M5048">
        <f t="shared" si="236"/>
        <v>8752.9499999999989</v>
      </c>
      <c r="N5048" t="str">
        <f t="shared" si="234"/>
        <v>Q3</v>
      </c>
      <c r="O5048" s="2">
        <f t="shared" si="235"/>
        <v>33.177157415499913</v>
      </c>
      <c r="P5048" t="str">
        <f>VLOOKUP(retail_sales_2023!C5048,customers!A:J,5,)</f>
        <v>Kochi</v>
      </c>
      <c r="Q5048" t="str">
        <f>VLOOKUP(C5048,customers!A:J,10,0)</f>
        <v>Premium</v>
      </c>
    </row>
    <row r="5049" spans="1:17" x14ac:dyDescent="0.3">
      <c r="A5049" t="s">
        <v>6140</v>
      </c>
      <c r="B5049" s="1">
        <v>45070</v>
      </c>
      <c r="C5049" t="s">
        <v>1460</v>
      </c>
      <c r="D5049" t="s">
        <v>1461</v>
      </c>
      <c r="E5049" t="s">
        <v>33</v>
      </c>
      <c r="F5049" t="s">
        <v>22</v>
      </c>
      <c r="G5049" t="s">
        <v>516</v>
      </c>
      <c r="H5049">
        <v>1</v>
      </c>
      <c r="I5049">
        <v>31334.55</v>
      </c>
      <c r="J5049">
        <v>0.3</v>
      </c>
      <c r="K5049">
        <v>21934.18</v>
      </c>
      <c r="L5049">
        <v>4920.74</v>
      </c>
      <c r="M5049">
        <f t="shared" si="236"/>
        <v>21934.184999999998</v>
      </c>
      <c r="N5049" t="str">
        <f t="shared" si="234"/>
        <v>Q2</v>
      </c>
      <c r="O5049" s="2">
        <f t="shared" si="235"/>
        <v>22.434118804532467</v>
      </c>
      <c r="P5049" t="str">
        <f>VLOOKUP(retail_sales_2023!C5049,customers!A:J,5,)</f>
        <v>Pune</v>
      </c>
      <c r="Q5049" t="str">
        <f>VLOOKUP(C5049,customers!A:J,10,0)</f>
        <v>Premium</v>
      </c>
    </row>
    <row r="5050" spans="1:17" x14ac:dyDescent="0.3">
      <c r="A5050" t="s">
        <v>6141</v>
      </c>
      <c r="B5050" s="1">
        <v>45094</v>
      </c>
      <c r="C5050" t="s">
        <v>3538</v>
      </c>
      <c r="D5050" t="s">
        <v>3539</v>
      </c>
      <c r="E5050" t="s">
        <v>27</v>
      </c>
      <c r="F5050" t="s">
        <v>81</v>
      </c>
      <c r="G5050" t="s">
        <v>101</v>
      </c>
      <c r="H5050">
        <v>2</v>
      </c>
      <c r="I5050">
        <v>1220.8800000000001</v>
      </c>
      <c r="J5050">
        <v>0.15</v>
      </c>
      <c r="K5050">
        <v>2075.5</v>
      </c>
      <c r="L5050">
        <v>566.99</v>
      </c>
      <c r="M5050">
        <f t="shared" si="236"/>
        <v>2075.4960000000001</v>
      </c>
      <c r="N5050" t="str">
        <f t="shared" si="234"/>
        <v>Q2</v>
      </c>
      <c r="O5050" s="2">
        <f t="shared" si="235"/>
        <v>27.318236569501327</v>
      </c>
      <c r="P5050" t="str">
        <f>VLOOKUP(retail_sales_2023!C5050,customers!A:J,5,)</f>
        <v>Jaipur</v>
      </c>
      <c r="Q5050" t="str">
        <f>VLOOKUP(C5050,customers!A:J,10,0)</f>
        <v>Premium</v>
      </c>
    </row>
    <row r="5051" spans="1:17" x14ac:dyDescent="0.3">
      <c r="A5051" t="s">
        <v>6142</v>
      </c>
      <c r="B5051" s="1">
        <v>45053</v>
      </c>
      <c r="C5051" t="s">
        <v>1047</v>
      </c>
      <c r="D5051" t="s">
        <v>1048</v>
      </c>
      <c r="E5051" t="s">
        <v>21</v>
      </c>
      <c r="F5051" t="s">
        <v>81</v>
      </c>
      <c r="G5051" t="s">
        <v>101</v>
      </c>
      <c r="H5051">
        <v>3</v>
      </c>
      <c r="I5051">
        <v>327.12</v>
      </c>
      <c r="J5051">
        <v>0.2</v>
      </c>
      <c r="K5051">
        <v>785.09</v>
      </c>
      <c r="L5051">
        <v>177.75</v>
      </c>
      <c r="M5051">
        <f t="shared" si="236"/>
        <v>785.08800000000008</v>
      </c>
      <c r="N5051" t="str">
        <f t="shared" si="234"/>
        <v>Q2</v>
      </c>
      <c r="O5051" s="2">
        <f t="shared" si="235"/>
        <v>22.640716350991603</v>
      </c>
      <c r="P5051" t="str">
        <f>VLOOKUP(retail_sales_2023!C5051,customers!A:J,5,)</f>
        <v>Bhubaneswar</v>
      </c>
      <c r="Q5051" t="str">
        <f>VLOOKUP(C5051,customers!A:J,10,0)</f>
        <v>Premium</v>
      </c>
    </row>
    <row r="5052" spans="1:17" x14ac:dyDescent="0.3">
      <c r="A5052" t="s">
        <v>6143</v>
      </c>
      <c r="B5052" s="1">
        <v>45052</v>
      </c>
      <c r="C5052" t="s">
        <v>1227</v>
      </c>
      <c r="D5052" t="s">
        <v>1228</v>
      </c>
      <c r="E5052" t="s">
        <v>27</v>
      </c>
      <c r="F5052" t="s">
        <v>43</v>
      </c>
      <c r="G5052" t="s">
        <v>243</v>
      </c>
      <c r="H5052">
        <v>5</v>
      </c>
      <c r="I5052">
        <v>49847.45</v>
      </c>
      <c r="J5052">
        <v>0.15</v>
      </c>
      <c r="K5052">
        <v>211851.66</v>
      </c>
      <c r="L5052">
        <v>22393.21</v>
      </c>
      <c r="M5052">
        <f t="shared" si="236"/>
        <v>211851.66250000001</v>
      </c>
      <c r="N5052" t="str">
        <f t="shared" si="234"/>
        <v>Q2</v>
      </c>
      <c r="O5052" s="2">
        <f t="shared" si="235"/>
        <v>10.570231075838631</v>
      </c>
      <c r="P5052" t="str">
        <f>VLOOKUP(retail_sales_2023!C5052,customers!A:J,5,)</f>
        <v>Chandigarh</v>
      </c>
      <c r="Q5052" t="str">
        <f>VLOOKUP(C5052,customers!A:J,10,0)</f>
        <v>Premium</v>
      </c>
    </row>
    <row r="5053" spans="1:17" x14ac:dyDescent="0.3">
      <c r="A5053" t="s">
        <v>6144</v>
      </c>
      <c r="B5053" s="1">
        <v>45253</v>
      </c>
      <c r="C5053" t="s">
        <v>993</v>
      </c>
      <c r="D5053" t="s">
        <v>994</v>
      </c>
      <c r="E5053" t="s">
        <v>21</v>
      </c>
      <c r="F5053" t="s">
        <v>81</v>
      </c>
      <c r="G5053" t="s">
        <v>82</v>
      </c>
      <c r="H5053">
        <v>1</v>
      </c>
      <c r="I5053">
        <v>3522.09</v>
      </c>
      <c r="J5053">
        <v>0.15</v>
      </c>
      <c r="K5053">
        <v>2993.78</v>
      </c>
      <c r="L5053">
        <v>1131.1600000000001</v>
      </c>
      <c r="M5053">
        <f t="shared" si="236"/>
        <v>2993.7764999999999</v>
      </c>
      <c r="N5053" t="str">
        <f t="shared" si="234"/>
        <v>Q4</v>
      </c>
      <c r="O5053" s="2">
        <f t="shared" si="235"/>
        <v>37.783671478866182</v>
      </c>
      <c r="P5053" t="str">
        <f>VLOOKUP(retail_sales_2023!C5053,customers!A:J,5,)</f>
        <v>Guwahati</v>
      </c>
      <c r="Q5053" t="str">
        <f>VLOOKUP(C5053,customers!A:J,10,0)</f>
        <v>Regular</v>
      </c>
    </row>
    <row r="5054" spans="1:17" x14ac:dyDescent="0.3">
      <c r="A5054" t="s">
        <v>6145</v>
      </c>
      <c r="B5054" s="1">
        <v>45177</v>
      </c>
      <c r="C5054" t="s">
        <v>1443</v>
      </c>
      <c r="D5054" t="s">
        <v>1444</v>
      </c>
      <c r="E5054" t="s">
        <v>21</v>
      </c>
      <c r="F5054" t="s">
        <v>28</v>
      </c>
      <c r="G5054" t="s">
        <v>97</v>
      </c>
      <c r="H5054">
        <v>2</v>
      </c>
      <c r="I5054">
        <v>712.64</v>
      </c>
      <c r="J5054">
        <v>0.15</v>
      </c>
      <c r="K5054">
        <v>1211.49</v>
      </c>
      <c r="L5054">
        <v>320.64999999999998</v>
      </c>
      <c r="M5054">
        <f t="shared" si="236"/>
        <v>1211.4880000000001</v>
      </c>
      <c r="N5054" t="str">
        <f t="shared" si="234"/>
        <v>Q3</v>
      </c>
      <c r="O5054" s="2">
        <f t="shared" si="235"/>
        <v>26.467407902665315</v>
      </c>
      <c r="P5054" t="str">
        <f>VLOOKUP(retail_sales_2023!C5054,customers!A:J,5,)</f>
        <v>Patna</v>
      </c>
      <c r="Q5054" t="str">
        <f>VLOOKUP(C5054,customers!A:J,10,0)</f>
        <v>Regular</v>
      </c>
    </row>
    <row r="5055" spans="1:17" x14ac:dyDescent="0.3">
      <c r="A5055" t="s">
        <v>6146</v>
      </c>
      <c r="B5055" s="1">
        <v>45248</v>
      </c>
      <c r="C5055" t="s">
        <v>870</v>
      </c>
      <c r="D5055" t="s">
        <v>871</v>
      </c>
      <c r="E5055" t="s">
        <v>27</v>
      </c>
      <c r="F5055" t="s">
        <v>52</v>
      </c>
      <c r="G5055" t="s">
        <v>117</v>
      </c>
      <c r="H5055">
        <v>10</v>
      </c>
      <c r="I5055">
        <v>196.04</v>
      </c>
      <c r="J5055">
        <v>0</v>
      </c>
      <c r="K5055">
        <v>1960.4</v>
      </c>
      <c r="L5055">
        <v>-62.36</v>
      </c>
      <c r="M5055">
        <f t="shared" si="236"/>
        <v>1960.3999999999999</v>
      </c>
      <c r="N5055" t="str">
        <f t="shared" si="234"/>
        <v>Q4</v>
      </c>
      <c r="O5055" s="2">
        <f t="shared" si="235"/>
        <v>-3.1809834727606607</v>
      </c>
      <c r="P5055" t="str">
        <f>VLOOKUP(retail_sales_2023!C5055,customers!A:J,5,)</f>
        <v>Lucknow</v>
      </c>
      <c r="Q5055" t="str">
        <f>VLOOKUP(C5055,customers!A:J,10,0)</f>
        <v>Premium</v>
      </c>
    </row>
    <row r="5056" spans="1:17" x14ac:dyDescent="0.3">
      <c r="A5056" t="s">
        <v>6147</v>
      </c>
      <c r="B5056" s="1">
        <v>45014</v>
      </c>
      <c r="C5056" t="s">
        <v>1417</v>
      </c>
      <c r="D5056" t="s">
        <v>1418</v>
      </c>
      <c r="E5056" t="s">
        <v>27</v>
      </c>
      <c r="F5056" t="s">
        <v>43</v>
      </c>
      <c r="G5056" t="s">
        <v>282</v>
      </c>
      <c r="H5056">
        <v>3</v>
      </c>
      <c r="I5056">
        <v>30797.95</v>
      </c>
      <c r="J5056">
        <v>0.05</v>
      </c>
      <c r="K5056">
        <v>87774.16</v>
      </c>
      <c r="L5056">
        <v>11981.99</v>
      </c>
      <c r="M5056">
        <f t="shared" si="236"/>
        <v>87774.157500000001</v>
      </c>
      <c r="N5056" t="str">
        <f t="shared" si="234"/>
        <v>Q1</v>
      </c>
      <c r="O5056" s="2">
        <f t="shared" si="235"/>
        <v>13.650930980142675</v>
      </c>
      <c r="P5056" t="str">
        <f>VLOOKUP(retail_sales_2023!C5056,customers!A:J,5,)</f>
        <v>Amritsar</v>
      </c>
      <c r="Q5056" t="str">
        <f>VLOOKUP(C5056,customers!A:J,10,0)</f>
        <v>Premium</v>
      </c>
    </row>
    <row r="5057" spans="1:17" x14ac:dyDescent="0.3">
      <c r="A5057" t="s">
        <v>6148</v>
      </c>
      <c r="B5057" s="1">
        <v>44992</v>
      </c>
      <c r="C5057" t="s">
        <v>361</v>
      </c>
      <c r="D5057" t="s">
        <v>362</v>
      </c>
      <c r="E5057" t="s">
        <v>15</v>
      </c>
      <c r="F5057" t="s">
        <v>38</v>
      </c>
      <c r="G5057" t="s">
        <v>77</v>
      </c>
      <c r="H5057">
        <v>5</v>
      </c>
      <c r="I5057">
        <v>2296.87</v>
      </c>
      <c r="J5057">
        <v>0.05</v>
      </c>
      <c r="K5057">
        <v>10910.13</v>
      </c>
      <c r="L5057">
        <v>2911.9</v>
      </c>
      <c r="M5057">
        <f t="shared" si="236"/>
        <v>10910.132499999998</v>
      </c>
      <c r="N5057" t="str">
        <f t="shared" si="234"/>
        <v>Q1</v>
      </c>
      <c r="O5057" s="2">
        <f t="shared" si="235"/>
        <v>26.689874456124723</v>
      </c>
      <c r="P5057" t="str">
        <f>VLOOKUP(retail_sales_2023!C5057,customers!A:J,5,)</f>
        <v>Hyderabad</v>
      </c>
      <c r="Q5057" t="str">
        <f>VLOOKUP(C5057,customers!A:J,10,0)</f>
        <v>Premium</v>
      </c>
    </row>
    <row r="5058" spans="1:17" x14ac:dyDescent="0.3">
      <c r="A5058" t="s">
        <v>6149</v>
      </c>
      <c r="B5058" s="1">
        <v>44973</v>
      </c>
      <c r="C5058" t="s">
        <v>528</v>
      </c>
      <c r="D5058" t="s">
        <v>529</v>
      </c>
      <c r="E5058" t="s">
        <v>27</v>
      </c>
      <c r="F5058" t="s">
        <v>43</v>
      </c>
      <c r="G5058" t="s">
        <v>154</v>
      </c>
      <c r="H5058">
        <v>5</v>
      </c>
      <c r="I5058">
        <v>28700.76</v>
      </c>
      <c r="J5058">
        <v>0.1</v>
      </c>
      <c r="K5058">
        <v>129153.42</v>
      </c>
      <c r="L5058">
        <v>14402.39</v>
      </c>
      <c r="M5058">
        <f t="shared" si="236"/>
        <v>129153.42</v>
      </c>
      <c r="N5058" t="str">
        <f t="shared" si="234"/>
        <v>Q1</v>
      </c>
      <c r="O5058" s="2">
        <f t="shared" si="235"/>
        <v>11.151381047439548</v>
      </c>
      <c r="P5058" t="str">
        <f>VLOOKUP(retail_sales_2023!C5058,customers!A:J,5,)</f>
        <v>Amritsar</v>
      </c>
      <c r="Q5058" t="str">
        <f>VLOOKUP(C5058,customers!A:J,10,0)</f>
        <v>Premium</v>
      </c>
    </row>
    <row r="5059" spans="1:17" x14ac:dyDescent="0.3">
      <c r="A5059" t="s">
        <v>6150</v>
      </c>
      <c r="B5059" s="1">
        <v>45171</v>
      </c>
      <c r="C5059" t="s">
        <v>503</v>
      </c>
      <c r="D5059" t="s">
        <v>504</v>
      </c>
      <c r="E5059" t="s">
        <v>21</v>
      </c>
      <c r="F5059" t="s">
        <v>43</v>
      </c>
      <c r="G5059" t="s">
        <v>282</v>
      </c>
      <c r="H5059">
        <v>3</v>
      </c>
      <c r="I5059">
        <v>24986.57</v>
      </c>
      <c r="J5059">
        <v>0</v>
      </c>
      <c r="K5059">
        <v>74959.710000000006</v>
      </c>
      <c r="L5059">
        <v>7102.26</v>
      </c>
      <c r="M5059">
        <f t="shared" si="236"/>
        <v>74959.709999999992</v>
      </c>
      <c r="N5059" t="str">
        <f t="shared" ref="N5059:N5122" si="237">"Q"&amp;ROUNDUP(MONTH(B5059)/3,0)</f>
        <v>Q3</v>
      </c>
      <c r="O5059" s="2">
        <f t="shared" ref="O5059:O5122" si="238">(L5059/K5059)*100</f>
        <v>9.4747698463614647</v>
      </c>
      <c r="P5059" t="str">
        <f>VLOOKUP(retail_sales_2023!C5059,customers!A:J,5,)</f>
        <v>Patna</v>
      </c>
      <c r="Q5059" t="str">
        <f>VLOOKUP(C5059,customers!A:J,10,0)</f>
        <v>Premium</v>
      </c>
    </row>
    <row r="5060" spans="1:17" x14ac:dyDescent="0.3">
      <c r="A5060" t="s">
        <v>6151</v>
      </c>
      <c r="B5060" s="1">
        <v>45071</v>
      </c>
      <c r="C5060" t="s">
        <v>701</v>
      </c>
      <c r="D5060" t="s">
        <v>702</v>
      </c>
      <c r="E5060" t="s">
        <v>15</v>
      </c>
      <c r="F5060" t="s">
        <v>52</v>
      </c>
      <c r="G5060" t="s">
        <v>235</v>
      </c>
      <c r="H5060">
        <v>7</v>
      </c>
      <c r="I5060">
        <v>666.02</v>
      </c>
      <c r="J5060">
        <v>0.05</v>
      </c>
      <c r="K5060">
        <v>4429.03</v>
      </c>
      <c r="L5060">
        <v>421.56</v>
      </c>
      <c r="M5060">
        <f t="shared" si="236"/>
        <v>4429.0329999999994</v>
      </c>
      <c r="N5060" t="str">
        <f t="shared" si="237"/>
        <v>Q2</v>
      </c>
      <c r="O5060" s="2">
        <f t="shared" si="238"/>
        <v>9.5181111891317052</v>
      </c>
      <c r="P5060" t="str">
        <f>VLOOKUP(retail_sales_2023!C5060,customers!A:J,5,)</f>
        <v>Bengaluru</v>
      </c>
      <c r="Q5060" t="str">
        <f>VLOOKUP(C5060,customers!A:J,10,0)</f>
        <v>Premium</v>
      </c>
    </row>
    <row r="5061" spans="1:17" x14ac:dyDescent="0.3">
      <c r="A5061" t="s">
        <v>6152</v>
      </c>
      <c r="B5061" s="1">
        <v>45124</v>
      </c>
      <c r="C5061" t="s">
        <v>115</v>
      </c>
      <c r="D5061" t="s">
        <v>116</v>
      </c>
      <c r="E5061" t="s">
        <v>15</v>
      </c>
      <c r="F5061" t="s">
        <v>16</v>
      </c>
      <c r="G5061" t="s">
        <v>305</v>
      </c>
      <c r="H5061">
        <v>1</v>
      </c>
      <c r="I5061">
        <v>248.54</v>
      </c>
      <c r="J5061">
        <v>0.05</v>
      </c>
      <c r="K5061">
        <v>236.11</v>
      </c>
      <c r="L5061">
        <v>102.16</v>
      </c>
      <c r="M5061">
        <f t="shared" ref="M5061:M5124" si="239">H5061*I5061*(1-J5061)</f>
        <v>236.11299999999997</v>
      </c>
      <c r="N5061" t="str">
        <f t="shared" si="237"/>
        <v>Q3</v>
      </c>
      <c r="O5061" s="2">
        <f t="shared" si="238"/>
        <v>43.267968319850915</v>
      </c>
      <c r="P5061" t="str">
        <f>VLOOKUP(retail_sales_2023!C5061,customers!A:J,5,)</f>
        <v>Coimbatore</v>
      </c>
      <c r="Q5061" t="str">
        <f>VLOOKUP(C5061,customers!A:J,10,0)</f>
        <v>Regular</v>
      </c>
    </row>
    <row r="5062" spans="1:17" x14ac:dyDescent="0.3">
      <c r="A5062" t="s">
        <v>6153</v>
      </c>
      <c r="B5062" s="1">
        <v>45205</v>
      </c>
      <c r="C5062" t="s">
        <v>2155</v>
      </c>
      <c r="D5062" t="s">
        <v>2286</v>
      </c>
      <c r="E5062" t="s">
        <v>15</v>
      </c>
      <c r="F5062" t="s">
        <v>52</v>
      </c>
      <c r="G5062" t="s">
        <v>169</v>
      </c>
      <c r="H5062">
        <v>9</v>
      </c>
      <c r="I5062">
        <v>579.09</v>
      </c>
      <c r="J5062">
        <v>0.2</v>
      </c>
      <c r="K5062">
        <v>4169.45</v>
      </c>
      <c r="L5062">
        <v>316.97000000000003</v>
      </c>
      <c r="M5062">
        <f t="shared" si="239"/>
        <v>4169.4480000000003</v>
      </c>
      <c r="N5062" t="str">
        <f t="shared" si="237"/>
        <v>Q4</v>
      </c>
      <c r="O5062" s="2">
        <f t="shared" si="238"/>
        <v>7.6022017292448663</v>
      </c>
      <c r="P5062" t="str">
        <f>VLOOKUP(retail_sales_2023!C5062,customers!A:J,5,)</f>
        <v>Bengaluru</v>
      </c>
      <c r="Q5062" t="str">
        <f>VLOOKUP(C5062,customers!A:J,10,0)</f>
        <v>Regular</v>
      </c>
    </row>
    <row r="5063" spans="1:17" x14ac:dyDescent="0.3">
      <c r="A5063" t="s">
        <v>6154</v>
      </c>
      <c r="B5063" s="1">
        <v>45188</v>
      </c>
      <c r="C5063" t="s">
        <v>1662</v>
      </c>
      <c r="D5063" t="s">
        <v>1808</v>
      </c>
      <c r="E5063" t="s">
        <v>27</v>
      </c>
      <c r="F5063" t="s">
        <v>28</v>
      </c>
      <c r="G5063" t="s">
        <v>672</v>
      </c>
      <c r="H5063">
        <v>2</v>
      </c>
      <c r="I5063">
        <v>6957.07</v>
      </c>
      <c r="J5063">
        <v>0.15</v>
      </c>
      <c r="K5063">
        <v>11827.02</v>
      </c>
      <c r="L5063">
        <v>2292.2399999999998</v>
      </c>
      <c r="M5063">
        <f t="shared" si="239"/>
        <v>11827.018999999998</v>
      </c>
      <c r="N5063" t="str">
        <f t="shared" si="237"/>
        <v>Q3</v>
      </c>
      <c r="O5063" s="2">
        <f t="shared" si="238"/>
        <v>19.38138263062039</v>
      </c>
      <c r="P5063" t="str">
        <f>VLOOKUP(retail_sales_2023!C5063,customers!A:J,5,)</f>
        <v>Jaipur</v>
      </c>
      <c r="Q5063" t="str">
        <f>VLOOKUP(C5063,customers!A:J,10,0)</f>
        <v>Occasional</v>
      </c>
    </row>
    <row r="5064" spans="1:17" x14ac:dyDescent="0.3">
      <c r="A5064" t="s">
        <v>6155</v>
      </c>
      <c r="B5064" s="1">
        <v>45089</v>
      </c>
      <c r="C5064" t="s">
        <v>1486</v>
      </c>
      <c r="D5064" t="s">
        <v>1487</v>
      </c>
      <c r="E5064" t="s">
        <v>33</v>
      </c>
      <c r="F5064" t="s">
        <v>81</v>
      </c>
      <c r="G5064" t="s">
        <v>370</v>
      </c>
      <c r="H5064">
        <v>1</v>
      </c>
      <c r="I5064">
        <v>2043.9</v>
      </c>
      <c r="J5064">
        <v>0</v>
      </c>
      <c r="K5064">
        <v>2043.9</v>
      </c>
      <c r="L5064">
        <v>581.66999999999996</v>
      </c>
      <c r="M5064">
        <f t="shared" si="239"/>
        <v>2043.9</v>
      </c>
      <c r="N5064" t="str">
        <f t="shared" si="237"/>
        <v>Q2</v>
      </c>
      <c r="O5064" s="2">
        <f t="shared" si="238"/>
        <v>28.458828709819461</v>
      </c>
      <c r="P5064" t="str">
        <f>VLOOKUP(retail_sales_2023!C5064,customers!A:J,5,)</f>
        <v>Mumbai</v>
      </c>
      <c r="Q5064" t="str">
        <f>VLOOKUP(C5064,customers!A:J,10,0)</f>
        <v>Premium</v>
      </c>
    </row>
    <row r="5065" spans="1:17" x14ac:dyDescent="0.3">
      <c r="A5065" t="s">
        <v>6156</v>
      </c>
      <c r="B5065" s="1">
        <v>45164</v>
      </c>
      <c r="C5065" t="s">
        <v>1211</v>
      </c>
      <c r="D5065" t="s">
        <v>1212</v>
      </c>
      <c r="E5065" t="s">
        <v>15</v>
      </c>
      <c r="F5065" t="s">
        <v>81</v>
      </c>
      <c r="G5065" t="s">
        <v>82</v>
      </c>
      <c r="H5065">
        <v>5</v>
      </c>
      <c r="I5065">
        <v>4109.25</v>
      </c>
      <c r="J5065">
        <v>0.05</v>
      </c>
      <c r="K5065">
        <v>19518.939999999999</v>
      </c>
      <c r="L5065">
        <v>4502.9799999999996</v>
      </c>
      <c r="M5065">
        <f t="shared" si="239"/>
        <v>19518.9375</v>
      </c>
      <c r="N5065" t="str">
        <f t="shared" si="237"/>
        <v>Q3</v>
      </c>
      <c r="O5065" s="2">
        <f t="shared" si="238"/>
        <v>23.069797847629019</v>
      </c>
      <c r="P5065" t="str">
        <f>VLOOKUP(retail_sales_2023!C5065,customers!A:J,5,)</f>
        <v>Kochi</v>
      </c>
      <c r="Q5065" t="str">
        <f>VLOOKUP(C5065,customers!A:J,10,0)</f>
        <v>Regular</v>
      </c>
    </row>
    <row r="5066" spans="1:17" x14ac:dyDescent="0.3">
      <c r="A5066" t="s">
        <v>6157</v>
      </c>
      <c r="B5066" s="1">
        <v>45068</v>
      </c>
      <c r="C5066" t="s">
        <v>245</v>
      </c>
      <c r="D5066" t="s">
        <v>246</v>
      </c>
      <c r="E5066" t="s">
        <v>27</v>
      </c>
      <c r="F5066" t="s">
        <v>43</v>
      </c>
      <c r="G5066" t="s">
        <v>301</v>
      </c>
      <c r="H5066">
        <v>5</v>
      </c>
      <c r="I5066">
        <v>28811.71</v>
      </c>
      <c r="J5066">
        <v>0</v>
      </c>
      <c r="K5066">
        <v>144058.54999999999</v>
      </c>
      <c r="L5066">
        <v>-2522.6999999999998</v>
      </c>
      <c r="M5066">
        <f t="shared" si="239"/>
        <v>144058.54999999999</v>
      </c>
      <c r="N5066" t="str">
        <f t="shared" si="237"/>
        <v>Q2</v>
      </c>
      <c r="O5066" s="2">
        <f t="shared" si="238"/>
        <v>-1.7511629819958623</v>
      </c>
      <c r="P5066" t="str">
        <f>VLOOKUP(retail_sales_2023!C5066,customers!A:J,5,)</f>
        <v>Chandigarh</v>
      </c>
      <c r="Q5066" t="str">
        <f>VLOOKUP(C5066,customers!A:J,10,0)</f>
        <v>Premium</v>
      </c>
    </row>
    <row r="5067" spans="1:17" x14ac:dyDescent="0.3">
      <c r="A5067" t="s">
        <v>6158</v>
      </c>
      <c r="B5067" s="1">
        <v>44976</v>
      </c>
      <c r="C5067" t="s">
        <v>971</v>
      </c>
      <c r="D5067" t="s">
        <v>972</v>
      </c>
      <c r="E5067" t="s">
        <v>15</v>
      </c>
      <c r="F5067" t="s">
        <v>52</v>
      </c>
      <c r="G5067" t="s">
        <v>226</v>
      </c>
      <c r="H5067">
        <v>9</v>
      </c>
      <c r="I5067">
        <v>488.73</v>
      </c>
      <c r="J5067">
        <v>0.05</v>
      </c>
      <c r="K5067">
        <v>4178.6400000000003</v>
      </c>
      <c r="L5067">
        <v>-103.88</v>
      </c>
      <c r="M5067">
        <f t="shared" si="239"/>
        <v>4178.6414999999997</v>
      </c>
      <c r="N5067" t="str">
        <f t="shared" si="237"/>
        <v>Q1</v>
      </c>
      <c r="O5067" s="2">
        <f t="shared" si="238"/>
        <v>-2.4859762985086054</v>
      </c>
      <c r="P5067" t="str">
        <f>VLOOKUP(retail_sales_2023!C5067,customers!A:J,5,)</f>
        <v>Chennai</v>
      </c>
      <c r="Q5067" t="str">
        <f>VLOOKUP(C5067,customers!A:J,10,0)</f>
        <v>Premium</v>
      </c>
    </row>
    <row r="5068" spans="1:17" x14ac:dyDescent="0.3">
      <c r="A5068" t="s">
        <v>6159</v>
      </c>
      <c r="B5068" s="1">
        <v>45063</v>
      </c>
      <c r="C5068" t="s">
        <v>507</v>
      </c>
      <c r="D5068" t="s">
        <v>508</v>
      </c>
      <c r="E5068" t="s">
        <v>33</v>
      </c>
      <c r="F5068" t="s">
        <v>38</v>
      </c>
      <c r="G5068" t="s">
        <v>395</v>
      </c>
      <c r="H5068">
        <v>1</v>
      </c>
      <c r="I5068">
        <v>2656.5</v>
      </c>
      <c r="J5068">
        <v>0</v>
      </c>
      <c r="K5068">
        <v>2656.5</v>
      </c>
      <c r="L5068">
        <v>689.32</v>
      </c>
      <c r="M5068">
        <f t="shared" si="239"/>
        <v>2656.5</v>
      </c>
      <c r="N5068" t="str">
        <f t="shared" si="237"/>
        <v>Q2</v>
      </c>
      <c r="O5068" s="2">
        <f t="shared" si="238"/>
        <v>25.948428383210992</v>
      </c>
      <c r="P5068" t="str">
        <f>VLOOKUP(retail_sales_2023!C5068,customers!A:J,5,)</f>
        <v>Nagpur</v>
      </c>
      <c r="Q5068" t="str">
        <f>VLOOKUP(C5068,customers!A:J,10,0)</f>
        <v>Premium</v>
      </c>
    </row>
    <row r="5069" spans="1:17" x14ac:dyDescent="0.3">
      <c r="A5069" t="s">
        <v>6160</v>
      </c>
      <c r="B5069" s="1">
        <v>45234</v>
      </c>
      <c r="C5069" t="s">
        <v>103</v>
      </c>
      <c r="D5069" t="s">
        <v>104</v>
      </c>
      <c r="E5069" t="s">
        <v>15</v>
      </c>
      <c r="F5069" t="s">
        <v>28</v>
      </c>
      <c r="G5069" t="s">
        <v>280</v>
      </c>
      <c r="H5069">
        <v>4</v>
      </c>
      <c r="I5069">
        <v>4267.53</v>
      </c>
      <c r="J5069">
        <v>0.15</v>
      </c>
      <c r="K5069">
        <v>14509.6</v>
      </c>
      <c r="L5069">
        <v>3628.46</v>
      </c>
      <c r="M5069">
        <f t="shared" si="239"/>
        <v>14509.601999999999</v>
      </c>
      <c r="N5069" t="str">
        <f t="shared" si="237"/>
        <v>Q4</v>
      </c>
      <c r="O5069" s="2">
        <f t="shared" si="238"/>
        <v>25.007305508077408</v>
      </c>
      <c r="P5069" t="str">
        <f>VLOOKUP(retail_sales_2023!C5069,customers!A:J,5,)</f>
        <v>Coimbatore</v>
      </c>
      <c r="Q5069" t="str">
        <f>VLOOKUP(C5069,customers!A:J,10,0)</f>
        <v>Regular</v>
      </c>
    </row>
    <row r="5070" spans="1:17" x14ac:dyDescent="0.3">
      <c r="A5070" t="s">
        <v>6161</v>
      </c>
      <c r="B5070" s="1">
        <v>45075</v>
      </c>
      <c r="C5070" t="s">
        <v>2569</v>
      </c>
      <c r="D5070" t="s">
        <v>2570</v>
      </c>
      <c r="E5070" t="s">
        <v>15</v>
      </c>
      <c r="F5070" t="s">
        <v>38</v>
      </c>
      <c r="G5070" t="s">
        <v>141</v>
      </c>
      <c r="H5070">
        <v>1</v>
      </c>
      <c r="I5070">
        <v>2204.8200000000002</v>
      </c>
      <c r="J5070">
        <v>0.15</v>
      </c>
      <c r="K5070">
        <v>1874.1</v>
      </c>
      <c r="L5070">
        <v>442.66</v>
      </c>
      <c r="M5070">
        <f t="shared" si="239"/>
        <v>1874.097</v>
      </c>
      <c r="N5070" t="str">
        <f t="shared" si="237"/>
        <v>Q2</v>
      </c>
      <c r="O5070" s="2">
        <f t="shared" si="238"/>
        <v>23.619870871351583</v>
      </c>
      <c r="P5070" t="str">
        <f>VLOOKUP(retail_sales_2023!C5070,customers!A:J,5,)</f>
        <v>Hyderabad</v>
      </c>
      <c r="Q5070" t="str">
        <f>VLOOKUP(C5070,customers!A:J,10,0)</f>
        <v>Premium</v>
      </c>
    </row>
    <row r="5071" spans="1:17" x14ac:dyDescent="0.3">
      <c r="A5071" t="s">
        <v>6162</v>
      </c>
      <c r="B5071" s="1">
        <v>45165</v>
      </c>
      <c r="C5071" t="s">
        <v>846</v>
      </c>
      <c r="D5071" t="s">
        <v>847</v>
      </c>
      <c r="E5071" t="s">
        <v>15</v>
      </c>
      <c r="F5071" t="s">
        <v>16</v>
      </c>
      <c r="G5071" t="s">
        <v>898</v>
      </c>
      <c r="H5071">
        <v>4</v>
      </c>
      <c r="I5071">
        <v>821.61</v>
      </c>
      <c r="J5071">
        <v>0.3</v>
      </c>
      <c r="K5071">
        <v>2300.5100000000002</v>
      </c>
      <c r="L5071">
        <v>768.91</v>
      </c>
      <c r="M5071">
        <f t="shared" si="239"/>
        <v>2300.5079999999998</v>
      </c>
      <c r="N5071" t="str">
        <f t="shared" si="237"/>
        <v>Q3</v>
      </c>
      <c r="O5071" s="2">
        <f t="shared" si="238"/>
        <v>33.423458276643004</v>
      </c>
      <c r="P5071" t="str">
        <f>VLOOKUP(retail_sales_2023!C5071,customers!A:J,5,)</f>
        <v>Coimbatore</v>
      </c>
      <c r="Q5071" t="str">
        <f>VLOOKUP(C5071,customers!A:J,10,0)</f>
        <v>Premium</v>
      </c>
    </row>
    <row r="5072" spans="1:17" x14ac:dyDescent="0.3">
      <c r="A5072" t="s">
        <v>6163</v>
      </c>
      <c r="B5072" s="1">
        <v>45160</v>
      </c>
      <c r="C5072" t="s">
        <v>379</v>
      </c>
      <c r="D5072" t="s">
        <v>380</v>
      </c>
      <c r="E5072" t="s">
        <v>27</v>
      </c>
      <c r="F5072" t="s">
        <v>43</v>
      </c>
      <c r="G5072" t="s">
        <v>243</v>
      </c>
      <c r="H5072">
        <v>5</v>
      </c>
      <c r="I5072">
        <v>57213.18</v>
      </c>
      <c r="J5072">
        <v>0.2</v>
      </c>
      <c r="K5072">
        <v>228852.72</v>
      </c>
      <c r="L5072">
        <v>34196.800000000003</v>
      </c>
      <c r="M5072">
        <f t="shared" si="239"/>
        <v>228852.72000000003</v>
      </c>
      <c r="N5072" t="str">
        <f t="shared" si="237"/>
        <v>Q3</v>
      </c>
      <c r="O5072" s="2">
        <f t="shared" si="238"/>
        <v>14.942710753011806</v>
      </c>
      <c r="P5072" t="str">
        <f>VLOOKUP(retail_sales_2023!C5072,customers!A:J,5,)</f>
        <v>Lucknow</v>
      </c>
      <c r="Q5072" t="str">
        <f>VLOOKUP(C5072,customers!A:J,10,0)</f>
        <v>Premium</v>
      </c>
    </row>
    <row r="5073" spans="1:17" x14ac:dyDescent="0.3">
      <c r="A5073" t="s">
        <v>6164</v>
      </c>
      <c r="B5073" s="1">
        <v>44986</v>
      </c>
      <c r="C5073" t="s">
        <v>835</v>
      </c>
      <c r="D5073" t="s">
        <v>836</v>
      </c>
      <c r="E5073" t="s">
        <v>21</v>
      </c>
      <c r="F5073" t="s">
        <v>43</v>
      </c>
      <c r="G5073" t="s">
        <v>44</v>
      </c>
      <c r="H5073">
        <v>4</v>
      </c>
      <c r="I5073">
        <v>20732.97</v>
      </c>
      <c r="J5073">
        <v>0.1</v>
      </c>
      <c r="K5073">
        <v>74638.69</v>
      </c>
      <c r="L5073">
        <v>11497.44</v>
      </c>
      <c r="M5073">
        <f t="shared" si="239"/>
        <v>74638.69200000001</v>
      </c>
      <c r="N5073" t="str">
        <f t="shared" si="237"/>
        <v>Q1</v>
      </c>
      <c r="O5073" s="2">
        <f t="shared" si="238"/>
        <v>15.404128877395893</v>
      </c>
      <c r="P5073" t="str">
        <f>VLOOKUP(retail_sales_2023!C5073,customers!A:J,5,)</f>
        <v>Guwahati</v>
      </c>
      <c r="Q5073" t="str">
        <f>VLOOKUP(C5073,customers!A:J,10,0)</f>
        <v>Regular</v>
      </c>
    </row>
    <row r="5074" spans="1:17" x14ac:dyDescent="0.3">
      <c r="A5074" t="s">
        <v>6165</v>
      </c>
      <c r="B5074" s="1">
        <v>45028</v>
      </c>
      <c r="C5074" t="s">
        <v>1252</v>
      </c>
      <c r="D5074" t="s">
        <v>1253</v>
      </c>
      <c r="E5074" t="s">
        <v>15</v>
      </c>
      <c r="F5074" t="s">
        <v>52</v>
      </c>
      <c r="G5074" t="s">
        <v>117</v>
      </c>
      <c r="H5074">
        <v>2</v>
      </c>
      <c r="I5074">
        <v>246.06</v>
      </c>
      <c r="J5074">
        <v>0.2</v>
      </c>
      <c r="K5074">
        <v>393.7</v>
      </c>
      <c r="L5074">
        <v>-30.34</v>
      </c>
      <c r="M5074">
        <f t="shared" si="239"/>
        <v>393.69600000000003</v>
      </c>
      <c r="N5074" t="str">
        <f t="shared" si="237"/>
        <v>Q2</v>
      </c>
      <c r="O5074" s="2">
        <f t="shared" si="238"/>
        <v>-7.706375412750825</v>
      </c>
      <c r="P5074" t="str">
        <f>VLOOKUP(retail_sales_2023!C5074,customers!A:J,5,)</f>
        <v>Chennai</v>
      </c>
      <c r="Q5074" t="str">
        <f>VLOOKUP(C5074,customers!A:J,10,0)</f>
        <v>Regular</v>
      </c>
    </row>
    <row r="5075" spans="1:17" x14ac:dyDescent="0.3">
      <c r="A5075" t="s">
        <v>6166</v>
      </c>
      <c r="B5075" s="1">
        <v>45179</v>
      </c>
      <c r="C5075" t="s">
        <v>275</v>
      </c>
      <c r="D5075" t="s">
        <v>276</v>
      </c>
      <c r="E5075" t="s">
        <v>27</v>
      </c>
      <c r="F5075" t="s">
        <v>43</v>
      </c>
      <c r="G5075" t="s">
        <v>44</v>
      </c>
      <c r="H5075">
        <v>4</v>
      </c>
      <c r="I5075">
        <v>76868.02</v>
      </c>
      <c r="J5075">
        <v>0</v>
      </c>
      <c r="K5075">
        <v>307472.08</v>
      </c>
      <c r="L5075">
        <v>36217.03</v>
      </c>
      <c r="M5075">
        <f t="shared" si="239"/>
        <v>307472.08</v>
      </c>
      <c r="N5075" t="str">
        <f t="shared" si="237"/>
        <v>Q3</v>
      </c>
      <c r="O5075" s="2">
        <f t="shared" si="238"/>
        <v>11.778965426714516</v>
      </c>
      <c r="P5075" t="str">
        <f>VLOOKUP(retail_sales_2023!C5075,customers!A:J,5,)</f>
        <v>Lucknow</v>
      </c>
      <c r="Q5075" t="str">
        <f>VLOOKUP(C5075,customers!A:J,10,0)</f>
        <v>Premium</v>
      </c>
    </row>
    <row r="5076" spans="1:17" x14ac:dyDescent="0.3">
      <c r="A5076" t="s">
        <v>6167</v>
      </c>
      <c r="B5076" s="1">
        <v>45096</v>
      </c>
      <c r="C5076" t="s">
        <v>1443</v>
      </c>
      <c r="D5076" t="s">
        <v>1444</v>
      </c>
      <c r="E5076" t="s">
        <v>21</v>
      </c>
      <c r="F5076" t="s">
        <v>52</v>
      </c>
      <c r="G5076" t="s">
        <v>235</v>
      </c>
      <c r="H5076">
        <v>2</v>
      </c>
      <c r="I5076">
        <v>259.60000000000002</v>
      </c>
      <c r="J5076">
        <v>0</v>
      </c>
      <c r="K5076">
        <v>519.20000000000005</v>
      </c>
      <c r="L5076">
        <v>47.64</v>
      </c>
      <c r="M5076">
        <f t="shared" si="239"/>
        <v>519.20000000000005</v>
      </c>
      <c r="N5076" t="str">
        <f t="shared" si="237"/>
        <v>Q2</v>
      </c>
      <c r="O5076" s="2">
        <f t="shared" si="238"/>
        <v>9.175654853620955</v>
      </c>
      <c r="P5076" t="str">
        <f>VLOOKUP(retail_sales_2023!C5076,customers!A:J,5,)</f>
        <v>Patna</v>
      </c>
      <c r="Q5076" t="str">
        <f>VLOOKUP(C5076,customers!A:J,10,0)</f>
        <v>Regular</v>
      </c>
    </row>
    <row r="5077" spans="1:17" x14ac:dyDescent="0.3">
      <c r="A5077" t="s">
        <v>6168</v>
      </c>
      <c r="B5077" s="1">
        <v>44959</v>
      </c>
      <c r="C5077" t="s">
        <v>194</v>
      </c>
      <c r="D5077" t="s">
        <v>195</v>
      </c>
      <c r="E5077" t="s">
        <v>33</v>
      </c>
      <c r="F5077" t="s">
        <v>52</v>
      </c>
      <c r="G5077" t="s">
        <v>937</v>
      </c>
      <c r="H5077">
        <v>3</v>
      </c>
      <c r="I5077">
        <v>440.4</v>
      </c>
      <c r="J5077">
        <v>0</v>
      </c>
      <c r="K5077">
        <v>1321.2</v>
      </c>
      <c r="L5077">
        <v>113.84</v>
      </c>
      <c r="M5077">
        <f t="shared" si="239"/>
        <v>1321.1999999999998</v>
      </c>
      <c r="N5077" t="str">
        <f t="shared" si="237"/>
        <v>Q1</v>
      </c>
      <c r="O5077" s="2">
        <f t="shared" si="238"/>
        <v>8.6164093248561926</v>
      </c>
      <c r="P5077" t="str">
        <f>VLOOKUP(retail_sales_2023!C5077,customers!A:J,5,)</f>
        <v>Surat</v>
      </c>
      <c r="Q5077" t="str">
        <f>VLOOKUP(C5077,customers!A:J,10,0)</f>
        <v>Regular</v>
      </c>
    </row>
    <row r="5078" spans="1:17" x14ac:dyDescent="0.3">
      <c r="A5078" t="s">
        <v>6169</v>
      </c>
      <c r="B5078" s="1">
        <v>44979</v>
      </c>
      <c r="C5078" t="s">
        <v>2233</v>
      </c>
      <c r="D5078" t="s">
        <v>2234</v>
      </c>
      <c r="E5078" t="s">
        <v>27</v>
      </c>
      <c r="F5078" t="s">
        <v>28</v>
      </c>
      <c r="G5078" t="s">
        <v>61</v>
      </c>
      <c r="H5078">
        <v>5</v>
      </c>
      <c r="I5078">
        <v>3977.89</v>
      </c>
      <c r="J5078">
        <v>0.1</v>
      </c>
      <c r="K5078">
        <v>17900.509999999998</v>
      </c>
      <c r="L5078">
        <v>3910.08</v>
      </c>
      <c r="M5078">
        <f t="shared" si="239"/>
        <v>17900.505000000001</v>
      </c>
      <c r="N5078" t="str">
        <f t="shared" si="237"/>
        <v>Q1</v>
      </c>
      <c r="O5078" s="2">
        <f t="shared" si="238"/>
        <v>21.843399992514183</v>
      </c>
      <c r="P5078" t="str">
        <f>VLOOKUP(retail_sales_2023!C5078,customers!A:J,5,)</f>
        <v>Delhi</v>
      </c>
      <c r="Q5078" t="str">
        <f>VLOOKUP(C5078,customers!A:J,10,0)</f>
        <v>Regular</v>
      </c>
    </row>
    <row r="5079" spans="1:17" x14ac:dyDescent="0.3">
      <c r="A5079" t="s">
        <v>6170</v>
      </c>
      <c r="B5079" s="1">
        <v>45131</v>
      </c>
      <c r="C5079" t="s">
        <v>1208</v>
      </c>
      <c r="D5079" t="s">
        <v>1209</v>
      </c>
      <c r="E5079" t="s">
        <v>27</v>
      </c>
      <c r="F5079" t="s">
        <v>16</v>
      </c>
      <c r="G5079" t="s">
        <v>192</v>
      </c>
      <c r="H5079">
        <v>2</v>
      </c>
      <c r="I5079">
        <v>247.24</v>
      </c>
      <c r="J5079">
        <v>0.15</v>
      </c>
      <c r="K5079">
        <v>420.31</v>
      </c>
      <c r="L5079">
        <v>185.69</v>
      </c>
      <c r="M5079">
        <f t="shared" si="239"/>
        <v>420.30799999999999</v>
      </c>
      <c r="N5079" t="str">
        <f t="shared" si="237"/>
        <v>Q3</v>
      </c>
      <c r="O5079" s="2">
        <f t="shared" si="238"/>
        <v>44.179296233732245</v>
      </c>
      <c r="P5079" t="str">
        <f>VLOOKUP(retail_sales_2023!C5079,customers!A:J,5,)</f>
        <v>Delhi</v>
      </c>
      <c r="Q5079" t="str">
        <f>VLOOKUP(C5079,customers!A:J,10,0)</f>
        <v>Regular</v>
      </c>
    </row>
    <row r="5080" spans="1:17" x14ac:dyDescent="0.3">
      <c r="A5080" t="s">
        <v>6171</v>
      </c>
      <c r="B5080" s="1">
        <v>45043</v>
      </c>
      <c r="C5080" t="s">
        <v>1512</v>
      </c>
      <c r="D5080" t="s">
        <v>1513</v>
      </c>
      <c r="E5080" t="s">
        <v>27</v>
      </c>
      <c r="F5080" t="s">
        <v>81</v>
      </c>
      <c r="G5080" t="s">
        <v>264</v>
      </c>
      <c r="H5080">
        <v>1</v>
      </c>
      <c r="I5080">
        <v>679.09</v>
      </c>
      <c r="J5080">
        <v>0.15</v>
      </c>
      <c r="K5080">
        <v>577.23</v>
      </c>
      <c r="L5080">
        <v>210.8</v>
      </c>
      <c r="M5080">
        <f t="shared" si="239"/>
        <v>577.22649999999999</v>
      </c>
      <c r="N5080" t="str">
        <f t="shared" si="237"/>
        <v>Q2</v>
      </c>
      <c r="O5080" s="2">
        <f t="shared" si="238"/>
        <v>36.519238431820938</v>
      </c>
      <c r="P5080" t="str">
        <f>VLOOKUP(retail_sales_2023!C5080,customers!A:J,5,)</f>
        <v>Delhi</v>
      </c>
      <c r="Q5080" t="str">
        <f>VLOOKUP(C5080,customers!A:J,10,0)</f>
        <v>Premium</v>
      </c>
    </row>
    <row r="5081" spans="1:17" x14ac:dyDescent="0.3">
      <c r="A5081" t="s">
        <v>6172</v>
      </c>
      <c r="B5081" s="1">
        <v>45031</v>
      </c>
      <c r="C5081" t="s">
        <v>567</v>
      </c>
      <c r="D5081" t="s">
        <v>568</v>
      </c>
      <c r="E5081" t="s">
        <v>27</v>
      </c>
      <c r="F5081" t="s">
        <v>43</v>
      </c>
      <c r="G5081" t="s">
        <v>272</v>
      </c>
      <c r="H5081">
        <v>2</v>
      </c>
      <c r="I5081">
        <v>44454.46</v>
      </c>
      <c r="J5081">
        <v>0.05</v>
      </c>
      <c r="K5081">
        <v>84463.47</v>
      </c>
      <c r="L5081">
        <v>9216.18</v>
      </c>
      <c r="M5081">
        <f t="shared" si="239"/>
        <v>84463.473999999987</v>
      </c>
      <c r="N5081" t="str">
        <f t="shared" si="237"/>
        <v>Q2</v>
      </c>
      <c r="O5081" s="2">
        <f t="shared" si="238"/>
        <v>10.911438992501729</v>
      </c>
      <c r="P5081" t="str">
        <f>VLOOKUP(retail_sales_2023!C5081,customers!A:J,5,)</f>
        <v>Amritsar</v>
      </c>
      <c r="Q5081" t="str">
        <f>VLOOKUP(C5081,customers!A:J,10,0)</f>
        <v>Premium</v>
      </c>
    </row>
    <row r="5082" spans="1:17" x14ac:dyDescent="0.3">
      <c r="A5082" t="s">
        <v>6173</v>
      </c>
      <c r="B5082" s="1">
        <v>45016</v>
      </c>
      <c r="C5082" t="s">
        <v>1557</v>
      </c>
      <c r="D5082" t="s">
        <v>1558</v>
      </c>
      <c r="E5082" t="s">
        <v>27</v>
      </c>
      <c r="F5082" t="s">
        <v>81</v>
      </c>
      <c r="G5082" t="s">
        <v>370</v>
      </c>
      <c r="H5082">
        <v>3</v>
      </c>
      <c r="I5082">
        <v>2080.69</v>
      </c>
      <c r="J5082">
        <v>0.25</v>
      </c>
      <c r="K5082">
        <v>4681.55</v>
      </c>
      <c r="L5082">
        <v>1405.12</v>
      </c>
      <c r="M5082">
        <f t="shared" si="239"/>
        <v>4681.5524999999998</v>
      </c>
      <c r="N5082" t="str">
        <f t="shared" si="237"/>
        <v>Q1</v>
      </c>
      <c r="O5082" s="2">
        <f t="shared" si="238"/>
        <v>30.013991092693654</v>
      </c>
      <c r="P5082" t="str">
        <f>VLOOKUP(retail_sales_2023!C5082,customers!A:J,5,)</f>
        <v>Delhi</v>
      </c>
      <c r="Q5082" t="str">
        <f>VLOOKUP(C5082,customers!A:J,10,0)</f>
        <v>Premium</v>
      </c>
    </row>
    <row r="5083" spans="1:17" x14ac:dyDescent="0.3">
      <c r="A5083" t="s">
        <v>6174</v>
      </c>
      <c r="B5083" s="1">
        <v>45187</v>
      </c>
      <c r="C5083" t="s">
        <v>2500</v>
      </c>
      <c r="D5083" t="s">
        <v>2501</v>
      </c>
      <c r="E5083" t="s">
        <v>21</v>
      </c>
      <c r="F5083" t="s">
        <v>81</v>
      </c>
      <c r="G5083" t="s">
        <v>264</v>
      </c>
      <c r="H5083">
        <v>5</v>
      </c>
      <c r="I5083">
        <v>2557.1999999999998</v>
      </c>
      <c r="J5083">
        <v>0</v>
      </c>
      <c r="K5083">
        <v>12786</v>
      </c>
      <c r="L5083">
        <v>4850.83</v>
      </c>
      <c r="M5083">
        <f t="shared" si="239"/>
        <v>12786</v>
      </c>
      <c r="N5083" t="str">
        <f t="shared" si="237"/>
        <v>Q3</v>
      </c>
      <c r="O5083" s="2">
        <f t="shared" si="238"/>
        <v>37.938604723916782</v>
      </c>
      <c r="P5083" t="str">
        <f>VLOOKUP(retail_sales_2023!C5083,customers!A:J,5,)</f>
        <v>Bhubaneswar</v>
      </c>
      <c r="Q5083" t="str">
        <f>VLOOKUP(C5083,customers!A:J,10,0)</f>
        <v>Occasional</v>
      </c>
    </row>
    <row r="5084" spans="1:17" x14ac:dyDescent="0.3">
      <c r="A5084" t="s">
        <v>6175</v>
      </c>
      <c r="B5084" s="1">
        <v>45036</v>
      </c>
      <c r="C5084" t="s">
        <v>614</v>
      </c>
      <c r="D5084" t="s">
        <v>615</v>
      </c>
      <c r="E5084" t="s">
        <v>15</v>
      </c>
      <c r="F5084" t="s">
        <v>43</v>
      </c>
      <c r="G5084" t="s">
        <v>44</v>
      </c>
      <c r="H5084">
        <v>5</v>
      </c>
      <c r="I5084">
        <v>51246.09</v>
      </c>
      <c r="J5084">
        <v>0.1</v>
      </c>
      <c r="K5084">
        <v>230607.4</v>
      </c>
      <c r="L5084">
        <v>29385.34</v>
      </c>
      <c r="M5084">
        <f t="shared" si="239"/>
        <v>230607.405</v>
      </c>
      <c r="N5084" t="str">
        <f t="shared" si="237"/>
        <v>Q2</v>
      </c>
      <c r="O5084" s="2">
        <f t="shared" si="238"/>
        <v>12.742583282236389</v>
      </c>
      <c r="P5084" t="str">
        <f>VLOOKUP(retail_sales_2023!C5084,customers!A:J,5,)</f>
        <v>Kochi</v>
      </c>
      <c r="Q5084" t="str">
        <f>VLOOKUP(C5084,customers!A:J,10,0)</f>
        <v>Regular</v>
      </c>
    </row>
    <row r="5085" spans="1:17" x14ac:dyDescent="0.3">
      <c r="A5085" t="s">
        <v>6176</v>
      </c>
      <c r="B5085" s="1">
        <v>44978</v>
      </c>
      <c r="C5085" t="s">
        <v>554</v>
      </c>
      <c r="D5085" t="s">
        <v>555</v>
      </c>
      <c r="E5085" t="s">
        <v>33</v>
      </c>
      <c r="F5085" t="s">
        <v>43</v>
      </c>
      <c r="G5085" t="s">
        <v>154</v>
      </c>
      <c r="H5085">
        <v>4</v>
      </c>
      <c r="I5085">
        <v>72763.850000000006</v>
      </c>
      <c r="J5085">
        <v>0.2</v>
      </c>
      <c r="K5085">
        <v>232844.32</v>
      </c>
      <c r="L5085">
        <v>23687.24</v>
      </c>
      <c r="M5085">
        <f t="shared" si="239"/>
        <v>232844.32000000004</v>
      </c>
      <c r="N5085" t="str">
        <f t="shared" si="237"/>
        <v>Q1</v>
      </c>
      <c r="O5085" s="2">
        <f t="shared" si="238"/>
        <v>10.172994557049964</v>
      </c>
      <c r="P5085" t="str">
        <f>VLOOKUP(retail_sales_2023!C5085,customers!A:J,5,)</f>
        <v>Ahmedabad</v>
      </c>
      <c r="Q5085" t="str">
        <f>VLOOKUP(C5085,customers!A:J,10,0)</f>
        <v>Occasional</v>
      </c>
    </row>
    <row r="5086" spans="1:17" x14ac:dyDescent="0.3">
      <c r="A5086" t="s">
        <v>6177</v>
      </c>
      <c r="B5086" s="1">
        <v>44941</v>
      </c>
      <c r="C5086" t="s">
        <v>2621</v>
      </c>
      <c r="D5086" t="s">
        <v>2622</v>
      </c>
      <c r="E5086" t="s">
        <v>27</v>
      </c>
      <c r="F5086" t="s">
        <v>28</v>
      </c>
      <c r="G5086" t="s">
        <v>280</v>
      </c>
      <c r="H5086">
        <v>2</v>
      </c>
      <c r="I5086">
        <v>5679.77</v>
      </c>
      <c r="J5086">
        <v>0.25</v>
      </c>
      <c r="K5086">
        <v>8519.66</v>
      </c>
      <c r="L5086">
        <v>2174.5500000000002</v>
      </c>
      <c r="M5086">
        <f t="shared" si="239"/>
        <v>8519.6550000000007</v>
      </c>
      <c r="N5086" t="str">
        <f t="shared" si="237"/>
        <v>Q1</v>
      </c>
      <c r="O5086" s="2">
        <f t="shared" si="238"/>
        <v>25.523905883568126</v>
      </c>
      <c r="P5086" t="str">
        <f>VLOOKUP(retail_sales_2023!C5086,customers!A:J,5,)</f>
        <v>Jaipur</v>
      </c>
      <c r="Q5086" t="str">
        <f>VLOOKUP(C5086,customers!A:J,10,0)</f>
        <v>Premium</v>
      </c>
    </row>
    <row r="5087" spans="1:17" x14ac:dyDescent="0.3">
      <c r="A5087" t="s">
        <v>6178</v>
      </c>
      <c r="B5087" s="1">
        <v>45261</v>
      </c>
      <c r="C5087" t="s">
        <v>886</v>
      </c>
      <c r="D5087" t="s">
        <v>887</v>
      </c>
      <c r="E5087" t="s">
        <v>21</v>
      </c>
      <c r="F5087" t="s">
        <v>43</v>
      </c>
      <c r="G5087" t="s">
        <v>154</v>
      </c>
      <c r="H5087">
        <v>2</v>
      </c>
      <c r="I5087">
        <v>74624.55</v>
      </c>
      <c r="J5087">
        <v>0.15</v>
      </c>
      <c r="K5087">
        <v>126861.74</v>
      </c>
      <c r="L5087">
        <v>12857.31</v>
      </c>
      <c r="M5087">
        <f t="shared" si="239"/>
        <v>126861.735</v>
      </c>
      <c r="N5087" t="str">
        <f t="shared" si="237"/>
        <v>Q4</v>
      </c>
      <c r="O5087" s="2">
        <f t="shared" si="238"/>
        <v>10.134899615912566</v>
      </c>
      <c r="P5087" t="str">
        <f>VLOOKUP(retail_sales_2023!C5087,customers!A:J,5,)</f>
        <v>Bhubaneswar</v>
      </c>
      <c r="Q5087" t="str">
        <f>VLOOKUP(C5087,customers!A:J,10,0)</f>
        <v>Premium</v>
      </c>
    </row>
    <row r="5088" spans="1:17" x14ac:dyDescent="0.3">
      <c r="A5088" t="s">
        <v>6179</v>
      </c>
      <c r="B5088" s="1">
        <v>45046</v>
      </c>
      <c r="C5088" t="s">
        <v>1189</v>
      </c>
      <c r="D5088" t="s">
        <v>1190</v>
      </c>
      <c r="E5088" t="s">
        <v>21</v>
      </c>
      <c r="F5088" t="s">
        <v>16</v>
      </c>
      <c r="G5088" t="s">
        <v>286</v>
      </c>
      <c r="H5088">
        <v>3</v>
      </c>
      <c r="I5088">
        <v>428.3</v>
      </c>
      <c r="J5088">
        <v>0</v>
      </c>
      <c r="K5088">
        <v>1284.9000000000001</v>
      </c>
      <c r="L5088">
        <v>431.68</v>
      </c>
      <c r="M5088">
        <f t="shared" si="239"/>
        <v>1284.9000000000001</v>
      </c>
      <c r="N5088" t="str">
        <f t="shared" si="237"/>
        <v>Q2</v>
      </c>
      <c r="O5088" s="2">
        <f t="shared" si="238"/>
        <v>33.596388824032999</v>
      </c>
      <c r="P5088" t="str">
        <f>VLOOKUP(retail_sales_2023!C5088,customers!A:J,5,)</f>
        <v>Bhubaneswar</v>
      </c>
      <c r="Q5088" t="str">
        <f>VLOOKUP(C5088,customers!A:J,10,0)</f>
        <v>Occasional</v>
      </c>
    </row>
    <row r="5089" spans="1:17" x14ac:dyDescent="0.3">
      <c r="A5089" t="s">
        <v>6180</v>
      </c>
      <c r="B5089" s="1">
        <v>45105</v>
      </c>
      <c r="C5089" t="s">
        <v>288</v>
      </c>
      <c r="D5089" t="s">
        <v>289</v>
      </c>
      <c r="E5089" t="s">
        <v>27</v>
      </c>
      <c r="F5089" t="s">
        <v>43</v>
      </c>
      <c r="G5089" t="s">
        <v>282</v>
      </c>
      <c r="H5089">
        <v>3</v>
      </c>
      <c r="I5089">
        <v>51040.31</v>
      </c>
      <c r="J5089">
        <v>0.05</v>
      </c>
      <c r="K5089">
        <v>145464.88</v>
      </c>
      <c r="L5089">
        <v>21823.38</v>
      </c>
      <c r="M5089">
        <f t="shared" si="239"/>
        <v>145464.8835</v>
      </c>
      <c r="N5089" t="str">
        <f t="shared" si="237"/>
        <v>Q2</v>
      </c>
      <c r="O5089" s="2">
        <f t="shared" si="238"/>
        <v>15.002507821819261</v>
      </c>
      <c r="P5089" t="str">
        <f>VLOOKUP(retail_sales_2023!C5089,customers!A:J,5,)</f>
        <v>Delhi</v>
      </c>
      <c r="Q5089" t="str">
        <f>VLOOKUP(C5089,customers!A:J,10,0)</f>
        <v>Premium</v>
      </c>
    </row>
    <row r="5090" spans="1:17" x14ac:dyDescent="0.3">
      <c r="A5090" t="s">
        <v>6181</v>
      </c>
      <c r="B5090" s="1">
        <v>45206</v>
      </c>
      <c r="C5090" t="s">
        <v>879</v>
      </c>
      <c r="D5090" t="s">
        <v>880</v>
      </c>
      <c r="E5090" t="s">
        <v>21</v>
      </c>
      <c r="F5090" t="s">
        <v>52</v>
      </c>
      <c r="G5090" t="s">
        <v>937</v>
      </c>
      <c r="H5090">
        <v>7</v>
      </c>
      <c r="I5090">
        <v>586.71</v>
      </c>
      <c r="J5090">
        <v>0.05</v>
      </c>
      <c r="K5090">
        <v>3901.62</v>
      </c>
      <c r="L5090">
        <v>250.97</v>
      </c>
      <c r="M5090">
        <f t="shared" si="239"/>
        <v>3901.6215000000002</v>
      </c>
      <c r="N5090" t="str">
        <f t="shared" si="237"/>
        <v>Q4</v>
      </c>
      <c r="O5090" s="2">
        <f t="shared" si="238"/>
        <v>6.4324562617579364</v>
      </c>
      <c r="P5090" t="str">
        <f>VLOOKUP(retail_sales_2023!C5090,customers!A:J,5,)</f>
        <v>Patna</v>
      </c>
      <c r="Q5090" t="str">
        <f>VLOOKUP(C5090,customers!A:J,10,0)</f>
        <v>Occasional</v>
      </c>
    </row>
    <row r="5091" spans="1:17" x14ac:dyDescent="0.3">
      <c r="A5091" t="s">
        <v>6182</v>
      </c>
      <c r="B5091" s="1">
        <v>44988</v>
      </c>
      <c r="C5091" t="s">
        <v>1195</v>
      </c>
      <c r="D5091" t="s">
        <v>1196</v>
      </c>
      <c r="E5091" t="s">
        <v>33</v>
      </c>
      <c r="F5091" t="s">
        <v>28</v>
      </c>
      <c r="G5091" t="s">
        <v>325</v>
      </c>
      <c r="H5091">
        <v>3</v>
      </c>
      <c r="I5091">
        <v>1851.42</v>
      </c>
      <c r="J5091">
        <v>0</v>
      </c>
      <c r="K5091">
        <v>5554.26</v>
      </c>
      <c r="L5091">
        <v>1027.26</v>
      </c>
      <c r="M5091">
        <f t="shared" si="239"/>
        <v>5554.26</v>
      </c>
      <c r="N5091" t="str">
        <f t="shared" si="237"/>
        <v>Q1</v>
      </c>
      <c r="O5091" s="2">
        <f t="shared" si="238"/>
        <v>18.494993032375149</v>
      </c>
      <c r="P5091" t="str">
        <f>VLOOKUP(retail_sales_2023!C5091,customers!A:J,5,)</f>
        <v>Surat</v>
      </c>
      <c r="Q5091" t="str">
        <f>VLOOKUP(C5091,customers!A:J,10,0)</f>
        <v>Premium</v>
      </c>
    </row>
    <row r="5092" spans="1:17" x14ac:dyDescent="0.3">
      <c r="A5092" t="s">
        <v>6183</v>
      </c>
      <c r="B5092" s="1">
        <v>45096</v>
      </c>
      <c r="C5092" t="s">
        <v>497</v>
      </c>
      <c r="D5092" t="s">
        <v>498</v>
      </c>
      <c r="E5092" t="s">
        <v>27</v>
      </c>
      <c r="F5092" t="s">
        <v>52</v>
      </c>
      <c r="G5092" t="s">
        <v>235</v>
      </c>
      <c r="H5092">
        <v>5</v>
      </c>
      <c r="I5092">
        <v>264.5</v>
      </c>
      <c r="J5092">
        <v>0.05</v>
      </c>
      <c r="K5092">
        <v>1256.3800000000001</v>
      </c>
      <c r="L5092">
        <v>72</v>
      </c>
      <c r="M5092">
        <f t="shared" si="239"/>
        <v>1256.375</v>
      </c>
      <c r="N5092" t="str">
        <f t="shared" si="237"/>
        <v>Q2</v>
      </c>
      <c r="O5092" s="2">
        <f t="shared" si="238"/>
        <v>5.7307502507203223</v>
      </c>
      <c r="P5092" t="str">
        <f>VLOOKUP(retail_sales_2023!C5092,customers!A:J,5,)</f>
        <v>Chandigarh</v>
      </c>
      <c r="Q5092" t="str">
        <f>VLOOKUP(C5092,customers!A:J,10,0)</f>
        <v>Regular</v>
      </c>
    </row>
    <row r="5093" spans="1:17" x14ac:dyDescent="0.3">
      <c r="A5093" t="s">
        <v>6184</v>
      </c>
      <c r="B5093" s="1">
        <v>45116</v>
      </c>
      <c r="C5093" t="s">
        <v>198</v>
      </c>
      <c r="D5093" t="s">
        <v>199</v>
      </c>
      <c r="E5093" t="s">
        <v>27</v>
      </c>
      <c r="F5093" t="s">
        <v>43</v>
      </c>
      <c r="G5093" t="s">
        <v>110</v>
      </c>
      <c r="H5093">
        <v>5</v>
      </c>
      <c r="I5093">
        <v>8670.65</v>
      </c>
      <c r="J5093">
        <v>0</v>
      </c>
      <c r="K5093">
        <v>43353.25</v>
      </c>
      <c r="L5093">
        <v>5672.21</v>
      </c>
      <c r="M5093">
        <f t="shared" si="239"/>
        <v>43353.25</v>
      </c>
      <c r="N5093" t="str">
        <f t="shared" si="237"/>
        <v>Q3</v>
      </c>
      <c r="O5093" s="2">
        <f t="shared" si="238"/>
        <v>13.083701913928023</v>
      </c>
      <c r="P5093" t="str">
        <f>VLOOKUP(retail_sales_2023!C5093,customers!A:J,5,)</f>
        <v>Delhi</v>
      </c>
      <c r="Q5093" t="str">
        <f>VLOOKUP(C5093,customers!A:J,10,0)</f>
        <v>Regular</v>
      </c>
    </row>
    <row r="5094" spans="1:17" x14ac:dyDescent="0.3">
      <c r="A5094" t="s">
        <v>6185</v>
      </c>
      <c r="B5094" s="1">
        <v>44971</v>
      </c>
      <c r="C5094" t="s">
        <v>1265</v>
      </c>
      <c r="D5094" t="s">
        <v>1266</v>
      </c>
      <c r="E5094" t="s">
        <v>15</v>
      </c>
      <c r="F5094" t="s">
        <v>28</v>
      </c>
      <c r="G5094" t="s">
        <v>29</v>
      </c>
      <c r="H5094">
        <v>4</v>
      </c>
      <c r="I5094">
        <v>2951.26</v>
      </c>
      <c r="J5094">
        <v>0</v>
      </c>
      <c r="K5094">
        <v>11805.04</v>
      </c>
      <c r="L5094">
        <v>3224.6</v>
      </c>
      <c r="M5094">
        <f t="shared" si="239"/>
        <v>11805.04</v>
      </c>
      <c r="N5094" t="str">
        <f t="shared" si="237"/>
        <v>Q1</v>
      </c>
      <c r="O5094" s="2">
        <f t="shared" si="238"/>
        <v>27.315451705373295</v>
      </c>
      <c r="P5094" t="str">
        <f>VLOOKUP(retail_sales_2023!C5094,customers!A:J,5,)</f>
        <v>Coimbatore</v>
      </c>
      <c r="Q5094" t="str">
        <f>VLOOKUP(C5094,customers!A:J,10,0)</f>
        <v>Premium</v>
      </c>
    </row>
    <row r="5095" spans="1:17" x14ac:dyDescent="0.3">
      <c r="A5095" t="s">
        <v>6186</v>
      </c>
      <c r="B5095" s="1">
        <v>45274</v>
      </c>
      <c r="C5095" t="s">
        <v>2375</v>
      </c>
      <c r="D5095" t="s">
        <v>2376</v>
      </c>
      <c r="E5095" t="s">
        <v>27</v>
      </c>
      <c r="F5095" t="s">
        <v>52</v>
      </c>
      <c r="G5095" t="s">
        <v>53</v>
      </c>
      <c r="H5095">
        <v>3</v>
      </c>
      <c r="I5095">
        <v>765.06</v>
      </c>
      <c r="J5095">
        <v>0.2</v>
      </c>
      <c r="K5095">
        <v>1836.14</v>
      </c>
      <c r="L5095">
        <v>105.89</v>
      </c>
      <c r="M5095">
        <f t="shared" si="239"/>
        <v>1836.144</v>
      </c>
      <c r="N5095" t="str">
        <f t="shared" si="237"/>
        <v>Q4</v>
      </c>
      <c r="O5095" s="2">
        <f t="shared" si="238"/>
        <v>5.7669894452492727</v>
      </c>
      <c r="P5095" t="str">
        <f>VLOOKUP(retail_sales_2023!C5095,customers!A:J,5,)</f>
        <v>Lucknow</v>
      </c>
      <c r="Q5095" t="str">
        <f>VLOOKUP(C5095,customers!A:J,10,0)</f>
        <v>Regular</v>
      </c>
    </row>
    <row r="5096" spans="1:17" x14ac:dyDescent="0.3">
      <c r="A5096" t="s">
        <v>6187</v>
      </c>
      <c r="B5096" s="1">
        <v>45002</v>
      </c>
      <c r="C5096" t="s">
        <v>2379</v>
      </c>
      <c r="D5096" t="s">
        <v>2380</v>
      </c>
      <c r="E5096" t="s">
        <v>21</v>
      </c>
      <c r="F5096" t="s">
        <v>38</v>
      </c>
      <c r="G5096" t="s">
        <v>90</v>
      </c>
      <c r="H5096">
        <v>5</v>
      </c>
      <c r="I5096">
        <v>1980.21</v>
      </c>
      <c r="J5096">
        <v>0</v>
      </c>
      <c r="K5096">
        <v>9901.0499999999993</v>
      </c>
      <c r="L5096">
        <v>3310.11</v>
      </c>
      <c r="M5096">
        <f t="shared" si="239"/>
        <v>9901.0499999999993</v>
      </c>
      <c r="N5096" t="str">
        <f t="shared" si="237"/>
        <v>Q1</v>
      </c>
      <c r="O5096" s="2">
        <f t="shared" si="238"/>
        <v>33.431908736952145</v>
      </c>
      <c r="P5096" t="str">
        <f>VLOOKUP(retail_sales_2023!C5096,customers!A:J,5,)</f>
        <v>Bhubaneswar</v>
      </c>
      <c r="Q5096" t="str">
        <f>VLOOKUP(C5096,customers!A:J,10,0)</f>
        <v>Premium</v>
      </c>
    </row>
    <row r="5097" spans="1:17" x14ac:dyDescent="0.3">
      <c r="A5097" t="s">
        <v>6188</v>
      </c>
      <c r="B5097" s="1">
        <v>45209</v>
      </c>
      <c r="C5097" t="s">
        <v>1443</v>
      </c>
      <c r="D5097" t="s">
        <v>1444</v>
      </c>
      <c r="E5097" t="s">
        <v>21</v>
      </c>
      <c r="F5097" t="s">
        <v>38</v>
      </c>
      <c r="G5097" t="s">
        <v>39</v>
      </c>
      <c r="H5097">
        <v>4</v>
      </c>
      <c r="I5097">
        <v>3346.37</v>
      </c>
      <c r="J5097">
        <v>0</v>
      </c>
      <c r="K5097">
        <v>13385.48</v>
      </c>
      <c r="L5097">
        <v>4006.59</v>
      </c>
      <c r="M5097">
        <f t="shared" si="239"/>
        <v>13385.48</v>
      </c>
      <c r="N5097" t="str">
        <f t="shared" si="237"/>
        <v>Q4</v>
      </c>
      <c r="O5097" s="2">
        <f t="shared" si="238"/>
        <v>29.9323595418319</v>
      </c>
      <c r="P5097" t="str">
        <f>VLOOKUP(retail_sales_2023!C5097,customers!A:J,5,)</f>
        <v>Patna</v>
      </c>
      <c r="Q5097" t="str">
        <f>VLOOKUP(C5097,customers!A:J,10,0)</f>
        <v>Regular</v>
      </c>
    </row>
    <row r="5098" spans="1:17" x14ac:dyDescent="0.3">
      <c r="A5098" t="s">
        <v>6189</v>
      </c>
      <c r="B5098" s="1">
        <v>45188</v>
      </c>
      <c r="C5098" t="s">
        <v>1671</v>
      </c>
      <c r="D5098" t="s">
        <v>1672</v>
      </c>
      <c r="E5098" t="s">
        <v>15</v>
      </c>
      <c r="F5098" t="s">
        <v>43</v>
      </c>
      <c r="G5098" t="s">
        <v>301</v>
      </c>
      <c r="H5098">
        <v>2</v>
      </c>
      <c r="I5098">
        <v>21646.28</v>
      </c>
      <c r="J5098">
        <v>0.15</v>
      </c>
      <c r="K5098">
        <v>36798.68</v>
      </c>
      <c r="L5098">
        <v>5488.45</v>
      </c>
      <c r="M5098">
        <f t="shared" si="239"/>
        <v>36798.675999999999</v>
      </c>
      <c r="N5098" t="str">
        <f t="shared" si="237"/>
        <v>Q3</v>
      </c>
      <c r="O5098" s="2">
        <f t="shared" si="238"/>
        <v>14.914801291785466</v>
      </c>
      <c r="P5098" t="str">
        <f>VLOOKUP(retail_sales_2023!C5098,customers!A:J,5,)</f>
        <v>Hyderabad</v>
      </c>
      <c r="Q5098" t="str">
        <f>VLOOKUP(C5098,customers!A:J,10,0)</f>
        <v>Occasional</v>
      </c>
    </row>
    <row r="5099" spans="1:17" x14ac:dyDescent="0.3">
      <c r="A5099" t="s">
        <v>6190</v>
      </c>
      <c r="B5099" s="1">
        <v>44992</v>
      </c>
      <c r="C5099" t="s">
        <v>278</v>
      </c>
      <c r="D5099" t="s">
        <v>279</v>
      </c>
      <c r="E5099" t="s">
        <v>33</v>
      </c>
      <c r="F5099" t="s">
        <v>28</v>
      </c>
      <c r="G5099" t="s">
        <v>280</v>
      </c>
      <c r="H5099">
        <v>4</v>
      </c>
      <c r="I5099">
        <v>4611.6499999999996</v>
      </c>
      <c r="J5099">
        <v>0</v>
      </c>
      <c r="K5099">
        <v>18446.599999999999</v>
      </c>
      <c r="L5099">
        <v>4463.54</v>
      </c>
      <c r="M5099">
        <f t="shared" si="239"/>
        <v>18446.599999999999</v>
      </c>
      <c r="N5099" t="str">
        <f t="shared" si="237"/>
        <v>Q1</v>
      </c>
      <c r="O5099" s="2">
        <f t="shared" si="238"/>
        <v>24.197087810219774</v>
      </c>
      <c r="P5099" t="str">
        <f>VLOOKUP(retail_sales_2023!C5099,customers!A:J,5,)</f>
        <v>Pune</v>
      </c>
      <c r="Q5099" t="str">
        <f>VLOOKUP(C5099,customers!A:J,10,0)</f>
        <v>Premium</v>
      </c>
    </row>
    <row r="5100" spans="1:17" x14ac:dyDescent="0.3">
      <c r="A5100" t="s">
        <v>6191</v>
      </c>
      <c r="B5100" s="1">
        <v>45248</v>
      </c>
      <c r="C5100" t="s">
        <v>736</v>
      </c>
      <c r="D5100" t="s">
        <v>1482</v>
      </c>
      <c r="E5100" t="s">
        <v>33</v>
      </c>
      <c r="F5100" t="s">
        <v>22</v>
      </c>
      <c r="G5100" t="s">
        <v>516</v>
      </c>
      <c r="H5100">
        <v>5</v>
      </c>
      <c r="I5100">
        <v>37410.06</v>
      </c>
      <c r="J5100">
        <v>0</v>
      </c>
      <c r="K5100">
        <v>187050.3</v>
      </c>
      <c r="L5100">
        <v>51214.57</v>
      </c>
      <c r="M5100">
        <f t="shared" si="239"/>
        <v>187050.3</v>
      </c>
      <c r="N5100" t="str">
        <f t="shared" si="237"/>
        <v>Q4</v>
      </c>
      <c r="O5100" s="2">
        <f t="shared" si="238"/>
        <v>27.380105779033769</v>
      </c>
      <c r="P5100" t="str">
        <f>VLOOKUP(retail_sales_2023!C5100,customers!A:J,5,)</f>
        <v>Pune</v>
      </c>
      <c r="Q5100" t="str">
        <f>VLOOKUP(C5100,customers!A:J,10,0)</f>
        <v>Premium</v>
      </c>
    </row>
    <row r="5101" spans="1:17" x14ac:dyDescent="0.3">
      <c r="A5101" t="s">
        <v>6192</v>
      </c>
      <c r="B5101" s="1">
        <v>45281</v>
      </c>
      <c r="C5101" t="s">
        <v>1335</v>
      </c>
      <c r="D5101" t="s">
        <v>1336</v>
      </c>
      <c r="E5101" t="s">
        <v>27</v>
      </c>
      <c r="F5101" t="s">
        <v>81</v>
      </c>
      <c r="G5101" t="s">
        <v>105</v>
      </c>
      <c r="H5101">
        <v>0</v>
      </c>
      <c r="I5101">
        <v>358.63</v>
      </c>
      <c r="J5101">
        <v>0</v>
      </c>
      <c r="K5101">
        <v>0</v>
      </c>
      <c r="L5101">
        <v>0</v>
      </c>
      <c r="M5101">
        <f t="shared" si="239"/>
        <v>0</v>
      </c>
      <c r="N5101" t="str">
        <f t="shared" si="237"/>
        <v>Q4</v>
      </c>
      <c r="O5101" s="2">
        <v>0</v>
      </c>
      <c r="P5101" t="str">
        <f>VLOOKUP(retail_sales_2023!C5101,customers!A:J,5,)</f>
        <v>Chandigarh</v>
      </c>
      <c r="Q5101" t="str">
        <f>VLOOKUP(C5101,customers!A:J,10,0)</f>
        <v>Premium</v>
      </c>
    </row>
    <row r="5102" spans="1:17" x14ac:dyDescent="0.3">
      <c r="A5102" t="s">
        <v>6193</v>
      </c>
      <c r="B5102" s="1">
        <v>44969</v>
      </c>
      <c r="C5102" t="s">
        <v>1370</v>
      </c>
      <c r="D5102" t="s">
        <v>1371</v>
      </c>
      <c r="E5102" t="s">
        <v>15</v>
      </c>
      <c r="F5102" t="s">
        <v>22</v>
      </c>
      <c r="G5102" t="s">
        <v>1039</v>
      </c>
      <c r="H5102">
        <v>4</v>
      </c>
      <c r="I5102">
        <v>10830.32</v>
      </c>
      <c r="J5102">
        <v>0.05</v>
      </c>
      <c r="K5102">
        <v>41155.22</v>
      </c>
      <c r="L5102">
        <v>11122.2</v>
      </c>
      <c r="M5102">
        <f t="shared" si="239"/>
        <v>41155.216</v>
      </c>
      <c r="N5102" t="str">
        <f t="shared" si="237"/>
        <v>Q1</v>
      </c>
      <c r="O5102" s="2">
        <f t="shared" si="238"/>
        <v>27.025004361536642</v>
      </c>
      <c r="P5102" t="str">
        <f>VLOOKUP(retail_sales_2023!C5102,customers!A:J,5,)</f>
        <v>Chennai</v>
      </c>
      <c r="Q5102" t="str">
        <f>VLOOKUP(C5102,customers!A:J,10,0)</f>
        <v>Regular</v>
      </c>
    </row>
    <row r="5103" spans="1:17" x14ac:dyDescent="0.3">
      <c r="A5103" t="s">
        <v>6194</v>
      </c>
      <c r="B5103" s="1">
        <v>45275</v>
      </c>
      <c r="C5103" t="s">
        <v>1002</v>
      </c>
      <c r="D5103" t="s">
        <v>1003</v>
      </c>
      <c r="E5103" t="s">
        <v>21</v>
      </c>
      <c r="F5103" t="s">
        <v>28</v>
      </c>
      <c r="G5103" t="s">
        <v>29</v>
      </c>
      <c r="H5103">
        <v>2</v>
      </c>
      <c r="I5103">
        <v>4895.99</v>
      </c>
      <c r="J5103">
        <v>0.05</v>
      </c>
      <c r="K5103">
        <v>9302.3799999999992</v>
      </c>
      <c r="L5103">
        <v>-1175.1300000000001</v>
      </c>
      <c r="M5103">
        <f t="shared" si="239"/>
        <v>9302.3809999999994</v>
      </c>
      <c r="N5103" t="str">
        <f t="shared" si="237"/>
        <v>Q4</v>
      </c>
      <c r="O5103" s="2">
        <f t="shared" si="238"/>
        <v>-12.632573599444447</v>
      </c>
      <c r="P5103" t="str">
        <f>VLOOKUP(retail_sales_2023!C5103,customers!A:J,5,)</f>
        <v>Bhubaneswar</v>
      </c>
      <c r="Q5103" t="str">
        <f>VLOOKUP(C5103,customers!A:J,10,0)</f>
        <v>Premium</v>
      </c>
    </row>
    <row r="5104" spans="1:17" x14ac:dyDescent="0.3">
      <c r="A5104" t="s">
        <v>6195</v>
      </c>
      <c r="B5104" s="1">
        <v>45009</v>
      </c>
      <c r="C5104" t="s">
        <v>338</v>
      </c>
      <c r="D5104" t="s">
        <v>339</v>
      </c>
      <c r="E5104" t="s">
        <v>15</v>
      </c>
      <c r="F5104" t="s">
        <v>81</v>
      </c>
      <c r="G5104" t="s">
        <v>333</v>
      </c>
      <c r="H5104">
        <v>5</v>
      </c>
      <c r="I5104">
        <v>3131.35</v>
      </c>
      <c r="J5104">
        <v>0.25</v>
      </c>
      <c r="K5104">
        <v>11742.56</v>
      </c>
      <c r="L5104">
        <v>4490.21</v>
      </c>
      <c r="M5104">
        <f t="shared" si="239"/>
        <v>11742.5625</v>
      </c>
      <c r="N5104" t="str">
        <f t="shared" si="237"/>
        <v>Q1</v>
      </c>
      <c r="O5104" s="2">
        <f t="shared" si="238"/>
        <v>38.238765652464203</v>
      </c>
      <c r="P5104" t="str">
        <f>VLOOKUP(retail_sales_2023!C5104,customers!A:J,5,)</f>
        <v>Kochi</v>
      </c>
      <c r="Q5104" t="str">
        <f>VLOOKUP(C5104,customers!A:J,10,0)</f>
        <v>Regular</v>
      </c>
    </row>
    <row r="5105" spans="1:17" x14ac:dyDescent="0.3">
      <c r="A5105" t="s">
        <v>6196</v>
      </c>
      <c r="B5105" s="1">
        <v>44960</v>
      </c>
      <c r="C5105" t="s">
        <v>248</v>
      </c>
      <c r="D5105" t="s">
        <v>249</v>
      </c>
      <c r="E5105" t="s">
        <v>33</v>
      </c>
      <c r="F5105" t="s">
        <v>28</v>
      </c>
      <c r="G5105" t="s">
        <v>280</v>
      </c>
      <c r="H5105">
        <v>1</v>
      </c>
      <c r="I5105">
        <v>5005.92</v>
      </c>
      <c r="J5105">
        <v>0</v>
      </c>
      <c r="K5105">
        <v>5005.92</v>
      </c>
      <c r="L5105">
        <v>1092.7</v>
      </c>
      <c r="M5105">
        <f t="shared" si="239"/>
        <v>5005.92</v>
      </c>
      <c r="N5105" t="str">
        <f t="shared" si="237"/>
        <v>Q1</v>
      </c>
      <c r="O5105" s="2">
        <f t="shared" si="238"/>
        <v>21.828155463930706</v>
      </c>
      <c r="P5105" t="str">
        <f>VLOOKUP(retail_sales_2023!C5105,customers!A:J,5,)</f>
        <v>Ahmedabad</v>
      </c>
      <c r="Q5105" t="str">
        <f>VLOOKUP(C5105,customers!A:J,10,0)</f>
        <v>Premium</v>
      </c>
    </row>
    <row r="5106" spans="1:17" x14ac:dyDescent="0.3">
      <c r="A5106" t="s">
        <v>6197</v>
      </c>
      <c r="B5106" s="1">
        <v>45095</v>
      </c>
      <c r="C5106" t="s">
        <v>1002</v>
      </c>
      <c r="D5106" t="s">
        <v>1003</v>
      </c>
      <c r="E5106" t="s">
        <v>21</v>
      </c>
      <c r="F5106" t="s">
        <v>81</v>
      </c>
      <c r="G5106" t="s">
        <v>470</v>
      </c>
      <c r="H5106">
        <v>2</v>
      </c>
      <c r="I5106">
        <v>4038.1</v>
      </c>
      <c r="J5106">
        <v>0</v>
      </c>
      <c r="K5106">
        <v>8076.2</v>
      </c>
      <c r="L5106">
        <v>1803.68</v>
      </c>
      <c r="M5106">
        <f t="shared" si="239"/>
        <v>8076.2</v>
      </c>
      <c r="N5106" t="str">
        <f t="shared" si="237"/>
        <v>Q2</v>
      </c>
      <c r="O5106" s="2">
        <f t="shared" si="238"/>
        <v>22.333275550382606</v>
      </c>
      <c r="P5106" t="str">
        <f>VLOOKUP(retail_sales_2023!C5106,customers!A:J,5,)</f>
        <v>Bhubaneswar</v>
      </c>
      <c r="Q5106" t="str">
        <f>VLOOKUP(C5106,customers!A:J,10,0)</f>
        <v>Premium</v>
      </c>
    </row>
    <row r="5107" spans="1:17" x14ac:dyDescent="0.3">
      <c r="A5107" t="s">
        <v>6198</v>
      </c>
      <c r="B5107" s="1">
        <v>45216</v>
      </c>
      <c r="C5107" t="s">
        <v>1395</v>
      </c>
      <c r="D5107" t="s">
        <v>1396</v>
      </c>
      <c r="E5107" t="s">
        <v>15</v>
      </c>
      <c r="F5107" t="s">
        <v>28</v>
      </c>
      <c r="G5107" t="s">
        <v>57</v>
      </c>
      <c r="H5107">
        <v>3</v>
      </c>
      <c r="I5107">
        <v>2064.4499999999998</v>
      </c>
      <c r="J5107">
        <v>0.05</v>
      </c>
      <c r="K5107">
        <v>5883.68</v>
      </c>
      <c r="L5107">
        <v>1166.32</v>
      </c>
      <c r="M5107">
        <f t="shared" si="239"/>
        <v>5883.682499999999</v>
      </c>
      <c r="N5107" t="str">
        <f t="shared" si="237"/>
        <v>Q4</v>
      </c>
      <c r="O5107" s="2">
        <f t="shared" si="238"/>
        <v>19.822967938433088</v>
      </c>
      <c r="P5107" t="str">
        <f>VLOOKUP(retail_sales_2023!C5107,customers!A:J,5,)</f>
        <v>Coimbatore</v>
      </c>
      <c r="Q5107" t="str">
        <f>VLOOKUP(C5107,customers!A:J,10,0)</f>
        <v>Occasional</v>
      </c>
    </row>
    <row r="5108" spans="1:17" x14ac:dyDescent="0.3">
      <c r="A5108" t="s">
        <v>6199</v>
      </c>
      <c r="B5108" s="1">
        <v>45104</v>
      </c>
      <c r="C5108" t="s">
        <v>633</v>
      </c>
      <c r="D5108" t="s">
        <v>634</v>
      </c>
      <c r="E5108" t="s">
        <v>21</v>
      </c>
      <c r="F5108" t="s">
        <v>28</v>
      </c>
      <c r="G5108" t="s">
        <v>29</v>
      </c>
      <c r="H5108">
        <v>4</v>
      </c>
      <c r="I5108">
        <v>699.32</v>
      </c>
      <c r="J5108">
        <v>0</v>
      </c>
      <c r="K5108">
        <v>2797.28</v>
      </c>
      <c r="L5108">
        <v>736.81</v>
      </c>
      <c r="M5108">
        <f t="shared" si="239"/>
        <v>2797.28</v>
      </c>
      <c r="N5108" t="str">
        <f t="shared" si="237"/>
        <v>Q2</v>
      </c>
      <c r="O5108" s="2">
        <f t="shared" si="238"/>
        <v>26.34023050963793</v>
      </c>
      <c r="P5108" t="str">
        <f>VLOOKUP(retail_sales_2023!C5108,customers!A:J,5,)</f>
        <v>Kolkata</v>
      </c>
      <c r="Q5108" t="str">
        <f>VLOOKUP(C5108,customers!A:J,10,0)</f>
        <v>Premium</v>
      </c>
    </row>
    <row r="5109" spans="1:17" x14ac:dyDescent="0.3">
      <c r="A5109" t="s">
        <v>6200</v>
      </c>
      <c r="B5109" s="1">
        <v>44973</v>
      </c>
      <c r="C5109" t="s">
        <v>417</v>
      </c>
      <c r="D5109" t="s">
        <v>418</v>
      </c>
      <c r="E5109" t="s">
        <v>27</v>
      </c>
      <c r="F5109" t="s">
        <v>52</v>
      </c>
      <c r="G5109" t="s">
        <v>226</v>
      </c>
      <c r="H5109">
        <v>9</v>
      </c>
      <c r="I5109">
        <v>80.36</v>
      </c>
      <c r="J5109">
        <v>0</v>
      </c>
      <c r="K5109">
        <v>723.24</v>
      </c>
      <c r="L5109">
        <v>68.790000000000006</v>
      </c>
      <c r="M5109">
        <f t="shared" si="239"/>
        <v>723.24</v>
      </c>
      <c r="N5109" t="str">
        <f t="shared" si="237"/>
        <v>Q1</v>
      </c>
      <c r="O5109" s="2">
        <f t="shared" si="238"/>
        <v>9.5113655218184832</v>
      </c>
      <c r="P5109" t="str">
        <f>VLOOKUP(retail_sales_2023!C5109,customers!A:J,5,)</f>
        <v>Lucknow</v>
      </c>
      <c r="Q5109" t="str">
        <f>VLOOKUP(C5109,customers!A:J,10,0)</f>
        <v>Occasional</v>
      </c>
    </row>
    <row r="5110" spans="1:17" x14ac:dyDescent="0.3">
      <c r="A5110" t="s">
        <v>6201</v>
      </c>
      <c r="B5110" s="1">
        <v>45258</v>
      </c>
      <c r="C5110" t="s">
        <v>2333</v>
      </c>
      <c r="D5110" t="s">
        <v>2334</v>
      </c>
      <c r="E5110" t="s">
        <v>15</v>
      </c>
      <c r="F5110" t="s">
        <v>43</v>
      </c>
      <c r="G5110" t="s">
        <v>44</v>
      </c>
      <c r="H5110">
        <v>4</v>
      </c>
      <c r="I5110">
        <v>3179.54</v>
      </c>
      <c r="J5110">
        <v>0</v>
      </c>
      <c r="K5110">
        <v>12718.16</v>
      </c>
      <c r="L5110">
        <v>1507.74</v>
      </c>
      <c r="M5110">
        <f t="shared" si="239"/>
        <v>12718.16</v>
      </c>
      <c r="N5110" t="str">
        <f t="shared" si="237"/>
        <v>Q4</v>
      </c>
      <c r="O5110" s="2">
        <f t="shared" si="238"/>
        <v>11.855016763431188</v>
      </c>
      <c r="P5110" t="str">
        <f>VLOOKUP(retail_sales_2023!C5110,customers!A:J,5,)</f>
        <v>Chennai</v>
      </c>
      <c r="Q5110" t="str">
        <f>VLOOKUP(C5110,customers!A:J,10,0)</f>
        <v>Regular</v>
      </c>
    </row>
    <row r="5111" spans="1:17" x14ac:dyDescent="0.3">
      <c r="A5111" t="s">
        <v>6202</v>
      </c>
      <c r="B5111" s="1">
        <v>45129</v>
      </c>
      <c r="C5111" t="s">
        <v>482</v>
      </c>
      <c r="D5111" t="s">
        <v>483</v>
      </c>
      <c r="E5111" t="s">
        <v>15</v>
      </c>
      <c r="F5111" t="s">
        <v>52</v>
      </c>
      <c r="G5111" t="s">
        <v>268</v>
      </c>
      <c r="H5111">
        <v>5</v>
      </c>
      <c r="I5111">
        <v>783.65</v>
      </c>
      <c r="J5111">
        <v>0</v>
      </c>
      <c r="K5111">
        <v>3918.25</v>
      </c>
      <c r="L5111">
        <v>253.91</v>
      </c>
      <c r="M5111">
        <f t="shared" si="239"/>
        <v>3918.25</v>
      </c>
      <c r="N5111" t="str">
        <f t="shared" si="237"/>
        <v>Q3</v>
      </c>
      <c r="O5111" s="2">
        <f t="shared" si="238"/>
        <v>6.4801888598226247</v>
      </c>
      <c r="P5111" t="str">
        <f>VLOOKUP(retail_sales_2023!C5111,customers!A:J,5,)</f>
        <v>Bengaluru</v>
      </c>
      <c r="Q5111" t="str">
        <f>VLOOKUP(C5111,customers!A:J,10,0)</f>
        <v>Premium</v>
      </c>
    </row>
    <row r="5112" spans="1:17" x14ac:dyDescent="0.3">
      <c r="A5112" t="s">
        <v>6203</v>
      </c>
      <c r="B5112" s="1">
        <v>45155</v>
      </c>
      <c r="C5112" t="s">
        <v>291</v>
      </c>
      <c r="D5112" t="s">
        <v>292</v>
      </c>
      <c r="E5112" t="s">
        <v>33</v>
      </c>
      <c r="F5112" t="s">
        <v>43</v>
      </c>
      <c r="G5112" t="s">
        <v>272</v>
      </c>
      <c r="H5112">
        <v>5</v>
      </c>
      <c r="I5112">
        <v>49554.15</v>
      </c>
      <c r="J5112">
        <v>0</v>
      </c>
      <c r="K5112">
        <v>247770.75</v>
      </c>
      <c r="L5112">
        <v>36258.39</v>
      </c>
      <c r="M5112">
        <f t="shared" si="239"/>
        <v>247770.75</v>
      </c>
      <c r="N5112" t="str">
        <f t="shared" si="237"/>
        <v>Q3</v>
      </c>
      <c r="O5112" s="2">
        <f t="shared" si="238"/>
        <v>14.633846004825024</v>
      </c>
      <c r="P5112" t="str">
        <f>VLOOKUP(retail_sales_2023!C5112,customers!A:J,5,)</f>
        <v>Pune</v>
      </c>
      <c r="Q5112" t="str">
        <f>VLOOKUP(C5112,customers!A:J,10,0)</f>
        <v>Premium</v>
      </c>
    </row>
    <row r="5113" spans="1:17" x14ac:dyDescent="0.3">
      <c r="A5113" t="s">
        <v>6204</v>
      </c>
      <c r="B5113" s="1">
        <v>45090</v>
      </c>
      <c r="C5113" t="s">
        <v>1120</v>
      </c>
      <c r="D5113" t="s">
        <v>1121</v>
      </c>
      <c r="E5113" t="s">
        <v>33</v>
      </c>
      <c r="F5113" t="s">
        <v>43</v>
      </c>
      <c r="G5113" t="s">
        <v>272</v>
      </c>
      <c r="H5113">
        <v>4</v>
      </c>
      <c r="I5113">
        <v>57800.57</v>
      </c>
      <c r="J5113">
        <v>0.2</v>
      </c>
      <c r="K5113">
        <v>184961.82</v>
      </c>
      <c r="L5113">
        <v>15727.55</v>
      </c>
      <c r="M5113">
        <f t="shared" si="239"/>
        <v>184961.82400000002</v>
      </c>
      <c r="N5113" t="str">
        <f t="shared" si="237"/>
        <v>Q2</v>
      </c>
      <c r="O5113" s="2">
        <f t="shared" si="238"/>
        <v>8.5031332412278378</v>
      </c>
      <c r="P5113" t="str">
        <f>VLOOKUP(retail_sales_2023!C5113,customers!A:J,5,)</f>
        <v>Nagpur</v>
      </c>
      <c r="Q5113" t="str">
        <f>VLOOKUP(C5113,customers!A:J,10,0)</f>
        <v>Regular</v>
      </c>
    </row>
    <row r="5114" spans="1:17" x14ac:dyDescent="0.3">
      <c r="A5114" t="s">
        <v>6205</v>
      </c>
      <c r="B5114" s="1">
        <v>45023</v>
      </c>
      <c r="C5114" t="s">
        <v>323</v>
      </c>
      <c r="D5114" t="s">
        <v>324</v>
      </c>
      <c r="E5114" t="s">
        <v>15</v>
      </c>
      <c r="F5114" t="s">
        <v>52</v>
      </c>
      <c r="G5114" t="s">
        <v>53</v>
      </c>
      <c r="H5114">
        <v>8</v>
      </c>
      <c r="I5114">
        <v>760.89</v>
      </c>
      <c r="J5114">
        <v>0</v>
      </c>
      <c r="K5114">
        <v>6087.12</v>
      </c>
      <c r="L5114">
        <v>565.69000000000005</v>
      </c>
      <c r="M5114">
        <f t="shared" si="239"/>
        <v>6087.12</v>
      </c>
      <c r="N5114" t="str">
        <f t="shared" si="237"/>
        <v>Q2</v>
      </c>
      <c r="O5114" s="2">
        <f t="shared" si="238"/>
        <v>9.2932289818502039</v>
      </c>
      <c r="P5114" t="str">
        <f>VLOOKUP(retail_sales_2023!C5114,customers!A:J,5,)</f>
        <v>Kochi</v>
      </c>
      <c r="Q5114" t="str">
        <f>VLOOKUP(C5114,customers!A:J,10,0)</f>
        <v>Regular</v>
      </c>
    </row>
    <row r="5115" spans="1:17" x14ac:dyDescent="0.3">
      <c r="A5115" t="s">
        <v>6206</v>
      </c>
      <c r="B5115" s="1">
        <v>44997</v>
      </c>
      <c r="C5115" t="s">
        <v>2422</v>
      </c>
      <c r="D5115" t="s">
        <v>2423</v>
      </c>
      <c r="E5115" t="s">
        <v>27</v>
      </c>
      <c r="F5115" t="s">
        <v>52</v>
      </c>
      <c r="G5115" t="s">
        <v>169</v>
      </c>
      <c r="H5115">
        <v>2</v>
      </c>
      <c r="I5115">
        <v>613.79</v>
      </c>
      <c r="J5115">
        <v>0</v>
      </c>
      <c r="K5115">
        <v>1227.58</v>
      </c>
      <c r="L5115">
        <v>86.77</v>
      </c>
      <c r="M5115">
        <f t="shared" si="239"/>
        <v>1227.58</v>
      </c>
      <c r="N5115" t="str">
        <f t="shared" si="237"/>
        <v>Q1</v>
      </c>
      <c r="O5115" s="2">
        <f t="shared" si="238"/>
        <v>7.0683784356213044</v>
      </c>
      <c r="P5115" t="str">
        <f>VLOOKUP(retail_sales_2023!C5115,customers!A:J,5,)</f>
        <v>Amritsar</v>
      </c>
      <c r="Q5115" t="str">
        <f>VLOOKUP(C5115,customers!A:J,10,0)</f>
        <v>Occasional</v>
      </c>
    </row>
    <row r="5116" spans="1:17" x14ac:dyDescent="0.3">
      <c r="A5116" t="s">
        <v>6207</v>
      </c>
      <c r="B5116" s="1">
        <v>45282</v>
      </c>
      <c r="C5116" t="s">
        <v>2481</v>
      </c>
      <c r="D5116" t="s">
        <v>2482</v>
      </c>
      <c r="E5116" t="s">
        <v>27</v>
      </c>
      <c r="F5116" t="s">
        <v>43</v>
      </c>
      <c r="G5116" t="s">
        <v>282</v>
      </c>
      <c r="H5116">
        <v>3</v>
      </c>
      <c r="I5116">
        <v>49315.71</v>
      </c>
      <c r="J5116">
        <v>0.3</v>
      </c>
      <c r="K5116">
        <v>103562.99</v>
      </c>
      <c r="L5116">
        <v>11858.82</v>
      </c>
      <c r="M5116">
        <f t="shared" si="239"/>
        <v>103562.99099999999</v>
      </c>
      <c r="N5116" t="str">
        <f t="shared" si="237"/>
        <v>Q4</v>
      </c>
      <c r="O5116" s="2">
        <f t="shared" si="238"/>
        <v>11.450828138507781</v>
      </c>
      <c r="P5116" t="str">
        <f>VLOOKUP(retail_sales_2023!C5116,customers!A:J,5,)</f>
        <v>Chandigarh</v>
      </c>
      <c r="Q5116" t="str">
        <f>VLOOKUP(C5116,customers!A:J,10,0)</f>
        <v>Regular</v>
      </c>
    </row>
    <row r="5117" spans="1:17" x14ac:dyDescent="0.3">
      <c r="A5117" t="s">
        <v>6208</v>
      </c>
      <c r="B5117" s="1">
        <v>45209</v>
      </c>
      <c r="C5117" t="s">
        <v>993</v>
      </c>
      <c r="D5117" t="s">
        <v>994</v>
      </c>
      <c r="E5117" t="s">
        <v>21</v>
      </c>
      <c r="F5117" t="s">
        <v>28</v>
      </c>
      <c r="G5117" t="s">
        <v>280</v>
      </c>
      <c r="H5117">
        <v>1</v>
      </c>
      <c r="I5117">
        <v>4729.01</v>
      </c>
      <c r="J5117">
        <v>0.25</v>
      </c>
      <c r="K5117">
        <v>3546.76</v>
      </c>
      <c r="L5117">
        <v>706.55</v>
      </c>
      <c r="M5117">
        <f t="shared" si="239"/>
        <v>3546.7575000000002</v>
      </c>
      <c r="N5117" t="str">
        <f t="shared" si="237"/>
        <v>Q4</v>
      </c>
      <c r="O5117" s="2">
        <f t="shared" si="238"/>
        <v>19.920998319593092</v>
      </c>
      <c r="P5117" t="str">
        <f>VLOOKUP(retail_sales_2023!C5117,customers!A:J,5,)</f>
        <v>Guwahati</v>
      </c>
      <c r="Q5117" t="str">
        <f>VLOOKUP(C5117,customers!A:J,10,0)</f>
        <v>Regular</v>
      </c>
    </row>
    <row r="5118" spans="1:17" x14ac:dyDescent="0.3">
      <c r="A5118" t="s">
        <v>6209</v>
      </c>
      <c r="B5118" s="1">
        <v>45161</v>
      </c>
      <c r="C5118" t="s">
        <v>589</v>
      </c>
      <c r="D5118" t="s">
        <v>590</v>
      </c>
      <c r="E5118" t="s">
        <v>15</v>
      </c>
      <c r="F5118" t="s">
        <v>38</v>
      </c>
      <c r="G5118" t="s">
        <v>77</v>
      </c>
      <c r="H5118">
        <v>5</v>
      </c>
      <c r="I5118">
        <v>1671.46</v>
      </c>
      <c r="J5118">
        <v>0</v>
      </c>
      <c r="K5118">
        <v>8357.2999999999993</v>
      </c>
      <c r="L5118">
        <v>1653.49</v>
      </c>
      <c r="M5118">
        <f t="shared" si="239"/>
        <v>8357.2999999999993</v>
      </c>
      <c r="N5118" t="str">
        <f t="shared" si="237"/>
        <v>Q3</v>
      </c>
      <c r="O5118" s="2">
        <f t="shared" si="238"/>
        <v>19.78497840211552</v>
      </c>
      <c r="P5118" t="str">
        <f>VLOOKUP(retail_sales_2023!C5118,customers!A:J,5,)</f>
        <v>Hyderabad</v>
      </c>
      <c r="Q5118" t="str">
        <f>VLOOKUP(C5118,customers!A:J,10,0)</f>
        <v>Premium</v>
      </c>
    </row>
    <row r="5119" spans="1:17" x14ac:dyDescent="0.3">
      <c r="A5119" t="s">
        <v>6210</v>
      </c>
      <c r="B5119" s="1">
        <v>44955</v>
      </c>
      <c r="C5119" t="s">
        <v>931</v>
      </c>
      <c r="D5119" t="s">
        <v>932</v>
      </c>
      <c r="E5119" t="s">
        <v>33</v>
      </c>
      <c r="F5119" t="s">
        <v>43</v>
      </c>
      <c r="G5119" t="s">
        <v>128</v>
      </c>
      <c r="H5119">
        <v>2</v>
      </c>
      <c r="I5119">
        <v>67650.899999999994</v>
      </c>
      <c r="J5119">
        <v>0.2</v>
      </c>
      <c r="K5119">
        <v>108241.44</v>
      </c>
      <c r="L5119">
        <v>9826.5</v>
      </c>
      <c r="M5119">
        <f t="shared" si="239"/>
        <v>108241.44</v>
      </c>
      <c r="N5119" t="str">
        <f t="shared" si="237"/>
        <v>Q1</v>
      </c>
      <c r="O5119" s="2">
        <f t="shared" si="238"/>
        <v>9.0783160312723119</v>
      </c>
      <c r="P5119" t="str">
        <f>VLOOKUP(retail_sales_2023!C5119,customers!A:J,5,)</f>
        <v>Mumbai</v>
      </c>
      <c r="Q5119" t="str">
        <f>VLOOKUP(C5119,customers!A:J,10,0)</f>
        <v>Occasional</v>
      </c>
    </row>
    <row r="5120" spans="1:17" x14ac:dyDescent="0.3">
      <c r="A5120" t="s">
        <v>6211</v>
      </c>
      <c r="B5120" s="1">
        <v>45251</v>
      </c>
      <c r="C5120" t="s">
        <v>198</v>
      </c>
      <c r="D5120" t="s">
        <v>199</v>
      </c>
      <c r="E5120" t="s">
        <v>27</v>
      </c>
      <c r="F5120" t="s">
        <v>81</v>
      </c>
      <c r="G5120" t="s">
        <v>82</v>
      </c>
      <c r="H5120">
        <v>3</v>
      </c>
      <c r="I5120">
        <v>1286.6400000000001</v>
      </c>
      <c r="J5120">
        <v>0.15</v>
      </c>
      <c r="K5120">
        <v>3280.93</v>
      </c>
      <c r="L5120">
        <v>741.65</v>
      </c>
      <c r="M5120">
        <f t="shared" si="239"/>
        <v>3280.9319999999998</v>
      </c>
      <c r="N5120" t="str">
        <f t="shared" si="237"/>
        <v>Q4</v>
      </c>
      <c r="O5120" s="2">
        <f t="shared" si="238"/>
        <v>22.604871179817916</v>
      </c>
      <c r="P5120" t="str">
        <f>VLOOKUP(retail_sales_2023!C5120,customers!A:J,5,)</f>
        <v>Delhi</v>
      </c>
      <c r="Q5120" t="str">
        <f>VLOOKUP(C5120,customers!A:J,10,0)</f>
        <v>Regular</v>
      </c>
    </row>
    <row r="5121" spans="1:17" x14ac:dyDescent="0.3">
      <c r="A5121" t="s">
        <v>6212</v>
      </c>
      <c r="B5121" s="1">
        <v>45031</v>
      </c>
      <c r="C5121" t="s">
        <v>88</v>
      </c>
      <c r="D5121" t="s">
        <v>89</v>
      </c>
      <c r="E5121" t="s">
        <v>15</v>
      </c>
      <c r="F5121" t="s">
        <v>28</v>
      </c>
      <c r="G5121" t="s">
        <v>325</v>
      </c>
      <c r="H5121">
        <v>5</v>
      </c>
      <c r="I5121">
        <v>6293</v>
      </c>
      <c r="J5121">
        <v>0.15</v>
      </c>
      <c r="K5121">
        <v>26745.25</v>
      </c>
      <c r="L5121">
        <v>5342.65</v>
      </c>
      <c r="M5121">
        <f t="shared" si="239"/>
        <v>26745.25</v>
      </c>
      <c r="N5121" t="str">
        <f t="shared" si="237"/>
        <v>Q2</v>
      </c>
      <c r="O5121" s="2">
        <f t="shared" si="238"/>
        <v>19.976070517194643</v>
      </c>
      <c r="P5121" t="str">
        <f>VLOOKUP(retail_sales_2023!C5121,customers!A:J,5,)</f>
        <v>Coimbatore</v>
      </c>
      <c r="Q5121" t="str">
        <f>VLOOKUP(C5121,customers!A:J,10,0)</f>
        <v>Regular</v>
      </c>
    </row>
    <row r="5122" spans="1:17" x14ac:dyDescent="0.3">
      <c r="A5122" t="s">
        <v>6213</v>
      </c>
      <c r="B5122" s="1">
        <v>45275</v>
      </c>
      <c r="C5122" t="s">
        <v>1974</v>
      </c>
      <c r="D5122" t="s">
        <v>1975</v>
      </c>
      <c r="E5122" t="s">
        <v>15</v>
      </c>
      <c r="F5122" t="s">
        <v>22</v>
      </c>
      <c r="G5122" t="s">
        <v>146</v>
      </c>
      <c r="H5122">
        <v>2</v>
      </c>
      <c r="I5122">
        <v>10562.8</v>
      </c>
      <c r="J5122">
        <v>0.05</v>
      </c>
      <c r="K5122">
        <v>20069.32</v>
      </c>
      <c r="L5122">
        <v>5267.64</v>
      </c>
      <c r="M5122">
        <f t="shared" si="239"/>
        <v>20069.319999999996</v>
      </c>
      <c r="N5122" t="str">
        <f t="shared" si="237"/>
        <v>Q4</v>
      </c>
      <c r="O5122" s="2">
        <f t="shared" si="238"/>
        <v>26.247227110833855</v>
      </c>
      <c r="P5122" t="str">
        <f>VLOOKUP(retail_sales_2023!C5122,customers!A:J,5,)</f>
        <v>Kochi</v>
      </c>
      <c r="Q5122" t="str">
        <f>VLOOKUP(C5122,customers!A:J,10,0)</f>
        <v>Premium</v>
      </c>
    </row>
    <row r="5123" spans="1:17" x14ac:dyDescent="0.3">
      <c r="A5123" t="s">
        <v>6214</v>
      </c>
      <c r="B5123" s="1">
        <v>45064</v>
      </c>
      <c r="C5123" t="s">
        <v>313</v>
      </c>
      <c r="D5123" t="s">
        <v>314</v>
      </c>
      <c r="E5123" t="s">
        <v>27</v>
      </c>
      <c r="F5123" t="s">
        <v>81</v>
      </c>
      <c r="G5123" t="s">
        <v>239</v>
      </c>
      <c r="H5123">
        <v>1</v>
      </c>
      <c r="I5123">
        <v>4401.74</v>
      </c>
      <c r="J5123">
        <v>0.05</v>
      </c>
      <c r="K5123">
        <v>4181.6499999999996</v>
      </c>
      <c r="L5123">
        <v>1022.54</v>
      </c>
      <c r="M5123">
        <f t="shared" si="239"/>
        <v>4181.6529999999993</v>
      </c>
      <c r="N5123" t="str">
        <f t="shared" ref="N5123:N5186" si="240">"Q"&amp;ROUNDUP(MONTH(B5123)/3,0)</f>
        <v>Q2</v>
      </c>
      <c r="O5123" s="2">
        <f t="shared" ref="O5123:O5186" si="241">(L5123/K5123)*100</f>
        <v>24.453026915212899</v>
      </c>
      <c r="P5123" t="str">
        <f>VLOOKUP(retail_sales_2023!C5123,customers!A:J,5,)</f>
        <v>Kolkata</v>
      </c>
      <c r="Q5123" t="str">
        <f>VLOOKUP(C5123,customers!A:J,10,0)</f>
        <v>Premium</v>
      </c>
    </row>
    <row r="5124" spans="1:17" x14ac:dyDescent="0.3">
      <c r="A5124" t="s">
        <v>6215</v>
      </c>
      <c r="B5124" s="1">
        <v>45092</v>
      </c>
      <c r="C5124" t="s">
        <v>835</v>
      </c>
      <c r="D5124" t="s">
        <v>836</v>
      </c>
      <c r="E5124" t="s">
        <v>21</v>
      </c>
      <c r="F5124" t="s">
        <v>52</v>
      </c>
      <c r="G5124" t="s">
        <v>69</v>
      </c>
      <c r="H5124">
        <v>2</v>
      </c>
      <c r="I5124">
        <v>698.18</v>
      </c>
      <c r="J5124">
        <v>0</v>
      </c>
      <c r="K5124">
        <v>1396.36</v>
      </c>
      <c r="L5124">
        <v>141.59</v>
      </c>
      <c r="M5124">
        <f t="shared" si="239"/>
        <v>1396.36</v>
      </c>
      <c r="N5124" t="str">
        <f t="shared" si="240"/>
        <v>Q2</v>
      </c>
      <c r="O5124" s="2">
        <f t="shared" si="241"/>
        <v>10.139935260248075</v>
      </c>
      <c r="P5124" t="str">
        <f>VLOOKUP(retail_sales_2023!C5124,customers!A:J,5,)</f>
        <v>Guwahati</v>
      </c>
      <c r="Q5124" t="str">
        <f>VLOOKUP(C5124,customers!A:J,10,0)</f>
        <v>Regular</v>
      </c>
    </row>
    <row r="5125" spans="1:17" x14ac:dyDescent="0.3">
      <c r="A5125" t="s">
        <v>6216</v>
      </c>
      <c r="B5125" s="1">
        <v>44948</v>
      </c>
      <c r="C5125" t="s">
        <v>736</v>
      </c>
      <c r="D5125" t="s">
        <v>1482</v>
      </c>
      <c r="E5125" t="s">
        <v>33</v>
      </c>
      <c r="F5125" t="s">
        <v>28</v>
      </c>
      <c r="G5125" t="s">
        <v>466</v>
      </c>
      <c r="H5125">
        <v>3</v>
      </c>
      <c r="I5125">
        <v>2562.36</v>
      </c>
      <c r="J5125">
        <v>0.15</v>
      </c>
      <c r="K5125">
        <v>6534.02</v>
      </c>
      <c r="L5125">
        <v>1188.3399999999999</v>
      </c>
      <c r="M5125">
        <f t="shared" ref="M5125:M5188" si="242">H5125*I5125*(1-J5125)</f>
        <v>6534.018</v>
      </c>
      <c r="N5125" t="str">
        <f t="shared" si="240"/>
        <v>Q1</v>
      </c>
      <c r="O5125" s="2">
        <f t="shared" si="241"/>
        <v>18.186966063770846</v>
      </c>
      <c r="P5125" t="str">
        <f>VLOOKUP(retail_sales_2023!C5125,customers!A:J,5,)</f>
        <v>Pune</v>
      </c>
      <c r="Q5125" t="str">
        <f>VLOOKUP(C5125,customers!A:J,10,0)</f>
        <v>Premium</v>
      </c>
    </row>
    <row r="5126" spans="1:17" x14ac:dyDescent="0.3">
      <c r="A5126" t="s">
        <v>6217</v>
      </c>
      <c r="B5126" s="1">
        <v>45015</v>
      </c>
      <c r="C5126" t="s">
        <v>589</v>
      </c>
      <c r="D5126" t="s">
        <v>590</v>
      </c>
      <c r="E5126" t="s">
        <v>15</v>
      </c>
      <c r="F5126" t="s">
        <v>22</v>
      </c>
      <c r="G5126" t="s">
        <v>196</v>
      </c>
      <c r="H5126">
        <v>1</v>
      </c>
      <c r="I5126">
        <v>12944.35</v>
      </c>
      <c r="J5126">
        <v>0.1</v>
      </c>
      <c r="K5126">
        <v>11649.92</v>
      </c>
      <c r="L5126">
        <v>3475.37</v>
      </c>
      <c r="M5126">
        <f t="shared" si="242"/>
        <v>11649.915000000001</v>
      </c>
      <c r="N5126" t="str">
        <f t="shared" si="240"/>
        <v>Q1</v>
      </c>
      <c r="O5126" s="2">
        <f t="shared" si="241"/>
        <v>29.831706998846343</v>
      </c>
      <c r="P5126" t="str">
        <f>VLOOKUP(retail_sales_2023!C5126,customers!A:J,5,)</f>
        <v>Hyderabad</v>
      </c>
      <c r="Q5126" t="str">
        <f>VLOOKUP(C5126,customers!A:J,10,0)</f>
        <v>Premium</v>
      </c>
    </row>
    <row r="5127" spans="1:17" x14ac:dyDescent="0.3">
      <c r="A5127" t="s">
        <v>6218</v>
      </c>
      <c r="B5127" s="1">
        <v>44980</v>
      </c>
      <c r="C5127" t="s">
        <v>1195</v>
      </c>
      <c r="D5127" t="s">
        <v>1196</v>
      </c>
      <c r="E5127" t="s">
        <v>33</v>
      </c>
      <c r="F5127" t="s">
        <v>43</v>
      </c>
      <c r="G5127" t="s">
        <v>272</v>
      </c>
      <c r="H5127">
        <v>4</v>
      </c>
      <c r="I5127">
        <v>12518.13</v>
      </c>
      <c r="J5127">
        <v>0.3</v>
      </c>
      <c r="K5127">
        <v>35050.76</v>
      </c>
      <c r="L5127">
        <v>5354.95</v>
      </c>
      <c r="M5127">
        <f t="shared" si="242"/>
        <v>35050.763999999996</v>
      </c>
      <c r="N5127" t="str">
        <f t="shared" si="240"/>
        <v>Q1</v>
      </c>
      <c r="O5127" s="2">
        <f t="shared" si="241"/>
        <v>15.277700112636644</v>
      </c>
      <c r="P5127" t="str">
        <f>VLOOKUP(retail_sales_2023!C5127,customers!A:J,5,)</f>
        <v>Surat</v>
      </c>
      <c r="Q5127" t="str">
        <f>VLOOKUP(C5127,customers!A:J,10,0)</f>
        <v>Premium</v>
      </c>
    </row>
    <row r="5128" spans="1:17" x14ac:dyDescent="0.3">
      <c r="A5128" t="s">
        <v>6219</v>
      </c>
      <c r="B5128" s="1">
        <v>44953</v>
      </c>
      <c r="C5128" t="s">
        <v>368</v>
      </c>
      <c r="D5128" t="s">
        <v>369</v>
      </c>
      <c r="E5128" t="s">
        <v>21</v>
      </c>
      <c r="F5128" t="s">
        <v>52</v>
      </c>
      <c r="G5128" t="s">
        <v>235</v>
      </c>
      <c r="H5128">
        <v>6</v>
      </c>
      <c r="I5128">
        <v>730.52</v>
      </c>
      <c r="J5128">
        <v>0</v>
      </c>
      <c r="K5128">
        <v>4383.12</v>
      </c>
      <c r="L5128">
        <v>349.79</v>
      </c>
      <c r="M5128">
        <f t="shared" si="242"/>
        <v>4383.12</v>
      </c>
      <c r="N5128" t="str">
        <f t="shared" si="240"/>
        <v>Q1</v>
      </c>
      <c r="O5128" s="2">
        <f t="shared" si="241"/>
        <v>7.9803883991312139</v>
      </c>
      <c r="P5128" t="str">
        <f>VLOOKUP(retail_sales_2023!C5128,customers!A:J,5,)</f>
        <v>Kolkata</v>
      </c>
      <c r="Q5128" t="str">
        <f>VLOOKUP(C5128,customers!A:J,10,0)</f>
        <v>Occasional</v>
      </c>
    </row>
    <row r="5129" spans="1:17" x14ac:dyDescent="0.3">
      <c r="A5129" t="s">
        <v>6220</v>
      </c>
      <c r="B5129" s="1">
        <v>45260</v>
      </c>
      <c r="C5129" t="s">
        <v>580</v>
      </c>
      <c r="D5129" t="s">
        <v>581</v>
      </c>
      <c r="E5129" t="s">
        <v>21</v>
      </c>
      <c r="F5129" t="s">
        <v>38</v>
      </c>
      <c r="G5129" t="s">
        <v>684</v>
      </c>
      <c r="H5129">
        <v>1</v>
      </c>
      <c r="I5129">
        <v>3036.41</v>
      </c>
      <c r="J5129">
        <v>0.05</v>
      </c>
      <c r="K5129">
        <v>2884.59</v>
      </c>
      <c r="L5129">
        <v>844.68</v>
      </c>
      <c r="M5129">
        <f t="shared" si="242"/>
        <v>2884.5894999999996</v>
      </c>
      <c r="N5129" t="str">
        <f t="shared" si="240"/>
        <v>Q4</v>
      </c>
      <c r="O5129" s="2">
        <f t="shared" si="241"/>
        <v>29.282497685979635</v>
      </c>
      <c r="P5129" t="str">
        <f>VLOOKUP(retail_sales_2023!C5129,customers!A:J,5,)</f>
        <v>Patna</v>
      </c>
      <c r="Q5129" t="str">
        <f>VLOOKUP(C5129,customers!A:J,10,0)</f>
        <v>Regular</v>
      </c>
    </row>
    <row r="5130" spans="1:17" x14ac:dyDescent="0.3">
      <c r="A5130" t="s">
        <v>6221</v>
      </c>
      <c r="B5130" s="1">
        <v>44948</v>
      </c>
      <c r="C5130" t="s">
        <v>2450</v>
      </c>
      <c r="D5130" t="s">
        <v>2451</v>
      </c>
      <c r="E5130" t="s">
        <v>21</v>
      </c>
      <c r="F5130" t="s">
        <v>43</v>
      </c>
      <c r="G5130" t="s">
        <v>282</v>
      </c>
      <c r="H5130">
        <v>5</v>
      </c>
      <c r="I5130">
        <v>53445.29</v>
      </c>
      <c r="J5130">
        <v>0</v>
      </c>
      <c r="K5130">
        <v>267226.45</v>
      </c>
      <c r="L5130">
        <v>26934.21</v>
      </c>
      <c r="M5130">
        <f t="shared" si="242"/>
        <v>267226.45</v>
      </c>
      <c r="N5130" t="str">
        <f t="shared" si="240"/>
        <v>Q1</v>
      </c>
      <c r="O5130" s="2">
        <f t="shared" si="241"/>
        <v>10.079170680896295</v>
      </c>
      <c r="P5130" t="str">
        <f>VLOOKUP(retail_sales_2023!C5130,customers!A:J,5,)</f>
        <v>Kolkata</v>
      </c>
      <c r="Q5130" t="str">
        <f>VLOOKUP(C5130,customers!A:J,10,0)</f>
        <v>Regular</v>
      </c>
    </row>
    <row r="5131" spans="1:17" x14ac:dyDescent="0.3">
      <c r="A5131" t="s">
        <v>6222</v>
      </c>
      <c r="B5131" s="1">
        <v>44981</v>
      </c>
      <c r="C5131" t="s">
        <v>1025</v>
      </c>
      <c r="D5131" t="s">
        <v>1026</v>
      </c>
      <c r="E5131" t="s">
        <v>27</v>
      </c>
      <c r="F5131" t="s">
        <v>52</v>
      </c>
      <c r="G5131" t="s">
        <v>200</v>
      </c>
      <c r="H5131">
        <v>0</v>
      </c>
      <c r="I5131">
        <v>68.97</v>
      </c>
      <c r="J5131">
        <v>0.05</v>
      </c>
      <c r="K5131">
        <v>0</v>
      </c>
      <c r="L5131">
        <v>0</v>
      </c>
      <c r="M5131">
        <f t="shared" si="242"/>
        <v>0</v>
      </c>
      <c r="N5131" t="str">
        <f t="shared" si="240"/>
        <v>Q1</v>
      </c>
      <c r="O5131" s="2">
        <v>0</v>
      </c>
      <c r="P5131" t="str">
        <f>VLOOKUP(retail_sales_2023!C5131,customers!A:J,5,)</f>
        <v>Jaipur</v>
      </c>
      <c r="Q5131" t="str">
        <f>VLOOKUP(C5131,customers!A:J,10,0)</f>
        <v>Premium</v>
      </c>
    </row>
    <row r="5132" spans="1:17" x14ac:dyDescent="0.3">
      <c r="A5132" t="s">
        <v>6223</v>
      </c>
      <c r="B5132" s="1">
        <v>45007</v>
      </c>
      <c r="C5132" t="s">
        <v>1476</v>
      </c>
      <c r="D5132" t="s">
        <v>1477</v>
      </c>
      <c r="E5132" t="s">
        <v>27</v>
      </c>
      <c r="F5132" t="s">
        <v>43</v>
      </c>
      <c r="G5132" t="s">
        <v>272</v>
      </c>
      <c r="H5132">
        <v>4</v>
      </c>
      <c r="I5132">
        <v>82570.8</v>
      </c>
      <c r="J5132">
        <v>0.1</v>
      </c>
      <c r="K5132">
        <v>297254.88</v>
      </c>
      <c r="L5132">
        <v>31887.3</v>
      </c>
      <c r="M5132">
        <f t="shared" si="242"/>
        <v>297254.88</v>
      </c>
      <c r="N5132" t="str">
        <f t="shared" si="240"/>
        <v>Q1</v>
      </c>
      <c r="O5132" s="2">
        <f t="shared" si="241"/>
        <v>10.727258708082438</v>
      </c>
      <c r="P5132" t="str">
        <f>VLOOKUP(retail_sales_2023!C5132,customers!A:J,5,)</f>
        <v>Lucknow</v>
      </c>
      <c r="Q5132" t="str">
        <f>VLOOKUP(C5132,customers!A:J,10,0)</f>
        <v>Occasional</v>
      </c>
    </row>
    <row r="5133" spans="1:17" x14ac:dyDescent="0.3">
      <c r="A5133" t="s">
        <v>6224</v>
      </c>
      <c r="B5133" s="1">
        <v>45086</v>
      </c>
      <c r="C5133" t="s">
        <v>317</v>
      </c>
      <c r="D5133" t="s">
        <v>318</v>
      </c>
      <c r="E5133" t="s">
        <v>27</v>
      </c>
      <c r="F5133" t="s">
        <v>43</v>
      </c>
      <c r="G5133" t="s">
        <v>110</v>
      </c>
      <c r="H5133">
        <v>4</v>
      </c>
      <c r="I5133">
        <v>52143.75</v>
      </c>
      <c r="J5133">
        <v>0.25</v>
      </c>
      <c r="K5133">
        <v>156431.25</v>
      </c>
      <c r="L5133">
        <v>17478.39</v>
      </c>
      <c r="M5133">
        <f t="shared" si="242"/>
        <v>156431.25</v>
      </c>
      <c r="N5133" t="str">
        <f t="shared" si="240"/>
        <v>Q2</v>
      </c>
      <c r="O5133" s="2">
        <f t="shared" si="241"/>
        <v>11.173208677933596</v>
      </c>
      <c r="P5133" t="str">
        <f>VLOOKUP(retail_sales_2023!C5133,customers!A:J,5,)</f>
        <v>Patna</v>
      </c>
      <c r="Q5133" t="str">
        <f>VLOOKUP(C5133,customers!A:J,10,0)</f>
        <v>Regular</v>
      </c>
    </row>
    <row r="5134" spans="1:17" x14ac:dyDescent="0.3">
      <c r="A5134" t="s">
        <v>6225</v>
      </c>
      <c r="B5134" s="1">
        <v>45278</v>
      </c>
      <c r="C5134" t="s">
        <v>41</v>
      </c>
      <c r="D5134" t="s">
        <v>42</v>
      </c>
      <c r="E5134" t="s">
        <v>15</v>
      </c>
      <c r="F5134" t="s">
        <v>81</v>
      </c>
      <c r="G5134" t="s">
        <v>105</v>
      </c>
      <c r="H5134">
        <v>5</v>
      </c>
      <c r="I5134">
        <v>4027.11</v>
      </c>
      <c r="J5134">
        <v>0.1</v>
      </c>
      <c r="K5134">
        <v>18121.990000000002</v>
      </c>
      <c r="L5134">
        <v>6558.69</v>
      </c>
      <c r="M5134">
        <f t="shared" si="242"/>
        <v>18121.994999999999</v>
      </c>
      <c r="N5134" t="str">
        <f t="shared" si="240"/>
        <v>Q4</v>
      </c>
      <c r="O5134" s="2">
        <f t="shared" si="241"/>
        <v>36.191886211172168</v>
      </c>
      <c r="P5134" t="str">
        <f>VLOOKUP(retail_sales_2023!C5134,customers!A:J,5,)</f>
        <v>Kochi</v>
      </c>
      <c r="Q5134" t="str">
        <f>VLOOKUP(C5134,customers!A:J,10,0)</f>
        <v>Regular</v>
      </c>
    </row>
    <row r="5135" spans="1:17" x14ac:dyDescent="0.3">
      <c r="A5135" t="s">
        <v>6226</v>
      </c>
      <c r="B5135" s="1">
        <v>45204</v>
      </c>
      <c r="C5135" t="s">
        <v>266</v>
      </c>
      <c r="D5135" t="s">
        <v>267</v>
      </c>
      <c r="E5135" t="s">
        <v>27</v>
      </c>
      <c r="F5135" t="s">
        <v>28</v>
      </c>
      <c r="G5135" t="s">
        <v>29</v>
      </c>
      <c r="H5135">
        <v>4</v>
      </c>
      <c r="I5135">
        <v>992.78</v>
      </c>
      <c r="J5135">
        <v>0</v>
      </c>
      <c r="K5135">
        <v>3971.12</v>
      </c>
      <c r="L5135">
        <v>1028.2</v>
      </c>
      <c r="M5135">
        <f t="shared" si="242"/>
        <v>3971.12</v>
      </c>
      <c r="N5135" t="str">
        <f t="shared" si="240"/>
        <v>Q4</v>
      </c>
      <c r="O5135" s="2">
        <f t="shared" si="241"/>
        <v>25.891939805394955</v>
      </c>
      <c r="P5135" t="str">
        <f>VLOOKUP(retail_sales_2023!C5135,customers!A:J,5,)</f>
        <v>Amritsar</v>
      </c>
      <c r="Q5135" t="str">
        <f>VLOOKUP(C5135,customers!A:J,10,0)</f>
        <v>Premium</v>
      </c>
    </row>
    <row r="5136" spans="1:17" x14ac:dyDescent="0.3">
      <c r="A5136" t="s">
        <v>6227</v>
      </c>
      <c r="B5136" s="1">
        <v>45032</v>
      </c>
      <c r="C5136" t="s">
        <v>1114</v>
      </c>
      <c r="D5136" t="s">
        <v>1115</v>
      </c>
      <c r="E5136" t="s">
        <v>27</v>
      </c>
      <c r="F5136" t="s">
        <v>52</v>
      </c>
      <c r="G5136" t="s">
        <v>69</v>
      </c>
      <c r="H5136">
        <v>5</v>
      </c>
      <c r="I5136">
        <v>363.04</v>
      </c>
      <c r="J5136">
        <v>0.05</v>
      </c>
      <c r="K5136">
        <v>1724.44</v>
      </c>
      <c r="L5136">
        <v>134.38999999999999</v>
      </c>
      <c r="M5136">
        <f t="shared" si="242"/>
        <v>1724.44</v>
      </c>
      <c r="N5136" t="str">
        <f t="shared" si="240"/>
        <v>Q2</v>
      </c>
      <c r="O5136" s="2">
        <f t="shared" si="241"/>
        <v>7.7932546217902621</v>
      </c>
      <c r="P5136" t="str">
        <f>VLOOKUP(retail_sales_2023!C5136,customers!A:J,5,)</f>
        <v>Lucknow</v>
      </c>
      <c r="Q5136" t="str">
        <f>VLOOKUP(C5136,customers!A:J,10,0)</f>
        <v>Regular</v>
      </c>
    </row>
    <row r="5137" spans="1:17" x14ac:dyDescent="0.3">
      <c r="A5137" t="s">
        <v>6228</v>
      </c>
      <c r="B5137" s="1">
        <v>45027</v>
      </c>
      <c r="C5137" t="s">
        <v>864</v>
      </c>
      <c r="D5137" t="s">
        <v>865</v>
      </c>
      <c r="E5137" t="s">
        <v>27</v>
      </c>
      <c r="F5137" t="s">
        <v>43</v>
      </c>
      <c r="G5137" t="s">
        <v>272</v>
      </c>
      <c r="H5137">
        <v>3</v>
      </c>
      <c r="I5137">
        <v>10904.61</v>
      </c>
      <c r="J5137">
        <v>0.2</v>
      </c>
      <c r="K5137">
        <v>26171.06</v>
      </c>
      <c r="L5137">
        <v>2444.66</v>
      </c>
      <c r="M5137">
        <f t="shared" si="242"/>
        <v>26171.064000000002</v>
      </c>
      <c r="N5137" t="str">
        <f t="shared" si="240"/>
        <v>Q2</v>
      </c>
      <c r="O5137" s="2">
        <f t="shared" si="241"/>
        <v>9.3410813318222488</v>
      </c>
      <c r="P5137" t="str">
        <f>VLOOKUP(retail_sales_2023!C5137,customers!A:J,5,)</f>
        <v>Amritsar</v>
      </c>
      <c r="Q5137" t="str">
        <f>VLOOKUP(C5137,customers!A:J,10,0)</f>
        <v>Regular</v>
      </c>
    </row>
    <row r="5138" spans="1:17" x14ac:dyDescent="0.3">
      <c r="A5138" t="s">
        <v>6229</v>
      </c>
      <c r="B5138" s="1">
        <v>45078</v>
      </c>
      <c r="C5138" t="s">
        <v>1051</v>
      </c>
      <c r="D5138" t="s">
        <v>1052</v>
      </c>
      <c r="E5138" t="s">
        <v>21</v>
      </c>
      <c r="F5138" t="s">
        <v>52</v>
      </c>
      <c r="G5138" t="s">
        <v>53</v>
      </c>
      <c r="H5138">
        <v>9</v>
      </c>
      <c r="I5138">
        <v>199.36</v>
      </c>
      <c r="J5138">
        <v>0.25</v>
      </c>
      <c r="K5138">
        <v>1345.68</v>
      </c>
      <c r="L5138">
        <v>131.16</v>
      </c>
      <c r="M5138">
        <f t="shared" si="242"/>
        <v>1345.6800000000003</v>
      </c>
      <c r="N5138" t="str">
        <f t="shared" si="240"/>
        <v>Q2</v>
      </c>
      <c r="O5138" s="2">
        <f t="shared" si="241"/>
        <v>9.7467451400035667</v>
      </c>
      <c r="P5138" t="str">
        <f>VLOOKUP(retail_sales_2023!C5138,customers!A:J,5,)</f>
        <v>Bhubaneswar</v>
      </c>
      <c r="Q5138" t="str">
        <f>VLOOKUP(C5138,customers!A:J,10,0)</f>
        <v>Regular</v>
      </c>
    </row>
    <row r="5139" spans="1:17" x14ac:dyDescent="0.3">
      <c r="A5139" t="s">
        <v>6230</v>
      </c>
      <c r="B5139" s="1">
        <v>45018</v>
      </c>
      <c r="C5139" t="s">
        <v>63</v>
      </c>
      <c r="D5139" t="s">
        <v>64</v>
      </c>
      <c r="E5139" t="s">
        <v>21</v>
      </c>
      <c r="F5139" t="s">
        <v>43</v>
      </c>
      <c r="G5139" t="s">
        <v>110</v>
      </c>
      <c r="H5139">
        <v>1</v>
      </c>
      <c r="I5139">
        <v>48579.9</v>
      </c>
      <c r="J5139">
        <v>0.2</v>
      </c>
      <c r="K5139">
        <v>38863.919999999998</v>
      </c>
      <c r="L5139">
        <v>5815.12</v>
      </c>
      <c r="M5139">
        <f t="shared" si="242"/>
        <v>38863.920000000006</v>
      </c>
      <c r="N5139" t="str">
        <f t="shared" si="240"/>
        <v>Q2</v>
      </c>
      <c r="O5139" s="2">
        <f t="shared" si="241"/>
        <v>14.96277266935502</v>
      </c>
      <c r="P5139" t="str">
        <f>VLOOKUP(retail_sales_2023!C5139,customers!A:J,5,)</f>
        <v>Guwahati</v>
      </c>
      <c r="Q5139" t="str">
        <f>VLOOKUP(C5139,customers!A:J,10,0)</f>
        <v>Regular</v>
      </c>
    </row>
    <row r="5140" spans="1:17" x14ac:dyDescent="0.3">
      <c r="A5140" t="s">
        <v>6231</v>
      </c>
      <c r="B5140" s="1">
        <v>45101</v>
      </c>
      <c r="C5140" t="s">
        <v>1047</v>
      </c>
      <c r="D5140" t="s">
        <v>1048</v>
      </c>
      <c r="E5140" t="s">
        <v>21</v>
      </c>
      <c r="F5140" t="s">
        <v>81</v>
      </c>
      <c r="G5140" t="s">
        <v>239</v>
      </c>
      <c r="H5140">
        <v>2</v>
      </c>
      <c r="I5140">
        <v>3297.18</v>
      </c>
      <c r="J5140">
        <v>0.05</v>
      </c>
      <c r="K5140">
        <v>6264.64</v>
      </c>
      <c r="L5140">
        <v>2408.39</v>
      </c>
      <c r="M5140">
        <f t="shared" si="242"/>
        <v>6264.6419999999998</v>
      </c>
      <c r="N5140" t="str">
        <f t="shared" si="240"/>
        <v>Q2</v>
      </c>
      <c r="O5140" s="2">
        <f t="shared" si="241"/>
        <v>38.444188333248199</v>
      </c>
      <c r="P5140" t="str">
        <f>VLOOKUP(retail_sales_2023!C5140,customers!A:J,5,)</f>
        <v>Bhubaneswar</v>
      </c>
      <c r="Q5140" t="str">
        <f>VLOOKUP(C5140,customers!A:J,10,0)</f>
        <v>Premium</v>
      </c>
    </row>
    <row r="5141" spans="1:17" x14ac:dyDescent="0.3">
      <c r="A5141" t="s">
        <v>6232</v>
      </c>
      <c r="B5141" s="1">
        <v>45232</v>
      </c>
      <c r="C5141" t="s">
        <v>2062</v>
      </c>
      <c r="D5141" t="s">
        <v>2063</v>
      </c>
      <c r="E5141" t="s">
        <v>15</v>
      </c>
      <c r="F5141" t="s">
        <v>81</v>
      </c>
      <c r="G5141" t="s">
        <v>105</v>
      </c>
      <c r="H5141">
        <v>4</v>
      </c>
      <c r="I5141">
        <v>4451.82</v>
      </c>
      <c r="J5141">
        <v>0.15</v>
      </c>
      <c r="K5141">
        <v>15136.19</v>
      </c>
      <c r="L5141">
        <v>5243.38</v>
      </c>
      <c r="M5141">
        <f t="shared" si="242"/>
        <v>15136.187999999998</v>
      </c>
      <c r="N5141" t="str">
        <f t="shared" si="240"/>
        <v>Q4</v>
      </c>
      <c r="O5141" s="2">
        <f t="shared" si="241"/>
        <v>34.641346336165178</v>
      </c>
      <c r="P5141" t="str">
        <f>VLOOKUP(retail_sales_2023!C5141,customers!A:J,5,)</f>
        <v>Chennai</v>
      </c>
      <c r="Q5141" t="str">
        <f>VLOOKUP(C5141,customers!A:J,10,0)</f>
        <v>Premium</v>
      </c>
    </row>
    <row r="5142" spans="1:17" x14ac:dyDescent="0.3">
      <c r="A5142" t="s">
        <v>6233</v>
      </c>
      <c r="B5142" s="1">
        <v>44941</v>
      </c>
      <c r="C5142" t="s">
        <v>1058</v>
      </c>
      <c r="D5142" t="s">
        <v>1059</v>
      </c>
      <c r="E5142" t="s">
        <v>15</v>
      </c>
      <c r="F5142" t="s">
        <v>43</v>
      </c>
      <c r="G5142" t="s">
        <v>178</v>
      </c>
      <c r="H5142">
        <v>1</v>
      </c>
      <c r="I5142">
        <v>48802.23</v>
      </c>
      <c r="J5142">
        <v>0</v>
      </c>
      <c r="K5142">
        <v>48802.23</v>
      </c>
      <c r="L5142">
        <v>6613.79</v>
      </c>
      <c r="M5142">
        <f t="shared" si="242"/>
        <v>48802.23</v>
      </c>
      <c r="N5142" t="str">
        <f t="shared" si="240"/>
        <v>Q1</v>
      </c>
      <c r="O5142" s="2">
        <f t="shared" si="241"/>
        <v>13.552229068220855</v>
      </c>
      <c r="P5142" t="str">
        <f>VLOOKUP(retail_sales_2023!C5142,customers!A:J,5,)</f>
        <v>Bengaluru</v>
      </c>
      <c r="Q5142" t="str">
        <f>VLOOKUP(C5142,customers!A:J,10,0)</f>
        <v>Regular</v>
      </c>
    </row>
    <row r="5143" spans="1:17" x14ac:dyDescent="0.3">
      <c r="A5143" t="s">
        <v>6234</v>
      </c>
      <c r="B5143" s="1">
        <v>45183</v>
      </c>
      <c r="C5143" t="s">
        <v>619</v>
      </c>
      <c r="D5143" t="s">
        <v>800</v>
      </c>
      <c r="E5143" t="s">
        <v>15</v>
      </c>
      <c r="F5143" t="s">
        <v>52</v>
      </c>
      <c r="G5143" t="s">
        <v>117</v>
      </c>
      <c r="H5143">
        <v>3</v>
      </c>
      <c r="I5143">
        <v>577.34</v>
      </c>
      <c r="J5143">
        <v>0.1</v>
      </c>
      <c r="K5143">
        <v>1558.82</v>
      </c>
      <c r="L5143">
        <v>106.73</v>
      </c>
      <c r="M5143">
        <f t="shared" si="242"/>
        <v>1558.818</v>
      </c>
      <c r="N5143" t="str">
        <f t="shared" si="240"/>
        <v>Q3</v>
      </c>
      <c r="O5143" s="2">
        <f t="shared" si="241"/>
        <v>6.8468456909713762</v>
      </c>
      <c r="P5143" t="str">
        <f>VLOOKUP(retail_sales_2023!C5143,customers!A:J,5,)</f>
        <v>Coimbatore</v>
      </c>
      <c r="Q5143" t="str">
        <f>VLOOKUP(C5143,customers!A:J,10,0)</f>
        <v>Premium</v>
      </c>
    </row>
    <row r="5144" spans="1:17" x14ac:dyDescent="0.3">
      <c r="A5144" t="s">
        <v>6235</v>
      </c>
      <c r="B5144" s="1">
        <v>45223</v>
      </c>
      <c r="C5144" t="s">
        <v>794</v>
      </c>
      <c r="D5144" t="s">
        <v>795</v>
      </c>
      <c r="E5144" t="s">
        <v>15</v>
      </c>
      <c r="F5144" t="s">
        <v>16</v>
      </c>
      <c r="G5144" t="s">
        <v>286</v>
      </c>
      <c r="H5144">
        <v>1</v>
      </c>
      <c r="I5144">
        <v>554.04</v>
      </c>
      <c r="J5144">
        <v>0.1</v>
      </c>
      <c r="K5144">
        <v>498.64</v>
      </c>
      <c r="L5144">
        <v>-37.85</v>
      </c>
      <c r="M5144">
        <f t="shared" si="242"/>
        <v>498.63599999999997</v>
      </c>
      <c r="N5144" t="str">
        <f t="shared" si="240"/>
        <v>Q4</v>
      </c>
      <c r="O5144" s="2">
        <f t="shared" si="241"/>
        <v>-7.5906465586394996</v>
      </c>
      <c r="P5144" t="str">
        <f>VLOOKUP(retail_sales_2023!C5144,customers!A:J,5,)</f>
        <v>Chennai</v>
      </c>
      <c r="Q5144" t="str">
        <f>VLOOKUP(C5144,customers!A:J,10,0)</f>
        <v>Regular</v>
      </c>
    </row>
    <row r="5145" spans="1:17" x14ac:dyDescent="0.3">
      <c r="A5145" t="s">
        <v>6236</v>
      </c>
      <c r="B5145" s="1">
        <v>44948</v>
      </c>
      <c r="C5145" t="s">
        <v>835</v>
      </c>
      <c r="D5145" t="s">
        <v>836</v>
      </c>
      <c r="E5145" t="s">
        <v>21</v>
      </c>
      <c r="F5145" t="s">
        <v>52</v>
      </c>
      <c r="G5145" t="s">
        <v>937</v>
      </c>
      <c r="H5145">
        <v>6</v>
      </c>
      <c r="I5145">
        <v>381.12</v>
      </c>
      <c r="J5145">
        <v>0.1</v>
      </c>
      <c r="K5145">
        <v>2058.0500000000002</v>
      </c>
      <c r="L5145">
        <v>149.75</v>
      </c>
      <c r="M5145">
        <f t="shared" si="242"/>
        <v>2058.0480000000002</v>
      </c>
      <c r="N5145" t="str">
        <f t="shared" si="240"/>
        <v>Q1</v>
      </c>
      <c r="O5145" s="2">
        <f t="shared" si="241"/>
        <v>7.2763052403974626</v>
      </c>
      <c r="P5145" t="str">
        <f>VLOOKUP(retail_sales_2023!C5145,customers!A:J,5,)</f>
        <v>Guwahati</v>
      </c>
      <c r="Q5145" t="str">
        <f>VLOOKUP(C5145,customers!A:J,10,0)</f>
        <v>Regular</v>
      </c>
    </row>
    <row r="5146" spans="1:17" x14ac:dyDescent="0.3">
      <c r="A5146" t="s">
        <v>6237</v>
      </c>
      <c r="B5146" s="1">
        <v>45230</v>
      </c>
      <c r="C5146" t="s">
        <v>1006</v>
      </c>
      <c r="D5146" t="s">
        <v>1007</v>
      </c>
      <c r="E5146" t="s">
        <v>15</v>
      </c>
      <c r="F5146" t="s">
        <v>43</v>
      </c>
      <c r="G5146" t="s">
        <v>301</v>
      </c>
      <c r="H5146">
        <v>2</v>
      </c>
      <c r="I5146">
        <v>60696.51</v>
      </c>
      <c r="J5146">
        <v>0.1</v>
      </c>
      <c r="K5146">
        <v>109253.72</v>
      </c>
      <c r="L5146">
        <v>13563.46</v>
      </c>
      <c r="M5146">
        <f t="shared" si="242"/>
        <v>109253.71800000001</v>
      </c>
      <c r="N5146" t="str">
        <f t="shared" si="240"/>
        <v>Q4</v>
      </c>
      <c r="O5146" s="2">
        <f t="shared" si="241"/>
        <v>12.414643638678847</v>
      </c>
      <c r="P5146" t="str">
        <f>VLOOKUP(retail_sales_2023!C5146,customers!A:J,5,)</f>
        <v>Hyderabad</v>
      </c>
      <c r="Q5146" t="str">
        <f>VLOOKUP(C5146,customers!A:J,10,0)</f>
        <v>Regular</v>
      </c>
    </row>
    <row r="5147" spans="1:17" x14ac:dyDescent="0.3">
      <c r="A5147" t="s">
        <v>6238</v>
      </c>
      <c r="B5147" s="1">
        <v>45053</v>
      </c>
      <c r="C5147" t="s">
        <v>996</v>
      </c>
      <c r="D5147" t="s">
        <v>997</v>
      </c>
      <c r="E5147" t="s">
        <v>33</v>
      </c>
      <c r="F5147" t="s">
        <v>22</v>
      </c>
      <c r="G5147" t="s">
        <v>210</v>
      </c>
      <c r="H5147">
        <v>4</v>
      </c>
      <c r="I5147">
        <v>17558.82</v>
      </c>
      <c r="J5147">
        <v>0.05</v>
      </c>
      <c r="K5147">
        <v>66723.520000000004</v>
      </c>
      <c r="L5147">
        <v>14712.33</v>
      </c>
      <c r="M5147">
        <f t="shared" si="242"/>
        <v>66723.515999999989</v>
      </c>
      <c r="N5147" t="str">
        <f t="shared" si="240"/>
        <v>Q2</v>
      </c>
      <c r="O5147" s="2">
        <f t="shared" si="241"/>
        <v>22.049691023495164</v>
      </c>
      <c r="P5147" t="str">
        <f>VLOOKUP(retail_sales_2023!C5147,customers!A:J,5,)</f>
        <v>Ahmedabad</v>
      </c>
      <c r="Q5147" t="str">
        <f>VLOOKUP(C5147,customers!A:J,10,0)</f>
        <v>Premium</v>
      </c>
    </row>
    <row r="5148" spans="1:17" x14ac:dyDescent="0.3">
      <c r="A5148" t="s">
        <v>6239</v>
      </c>
      <c r="B5148" s="1">
        <v>45035</v>
      </c>
      <c r="C5148" t="s">
        <v>1044</v>
      </c>
      <c r="D5148" t="s">
        <v>1045</v>
      </c>
      <c r="E5148" t="s">
        <v>33</v>
      </c>
      <c r="F5148" t="s">
        <v>28</v>
      </c>
      <c r="G5148" t="s">
        <v>672</v>
      </c>
      <c r="H5148">
        <v>1</v>
      </c>
      <c r="I5148">
        <v>3456.48</v>
      </c>
      <c r="J5148">
        <v>0.05</v>
      </c>
      <c r="K5148">
        <v>3283.66</v>
      </c>
      <c r="L5148">
        <v>626.37</v>
      </c>
      <c r="M5148">
        <f t="shared" si="242"/>
        <v>3283.6559999999999</v>
      </c>
      <c r="N5148" t="str">
        <f t="shared" si="240"/>
        <v>Q2</v>
      </c>
      <c r="O5148" s="2">
        <f t="shared" si="241"/>
        <v>19.075361030070106</v>
      </c>
      <c r="P5148" t="str">
        <f>VLOOKUP(retail_sales_2023!C5148,customers!A:J,5,)</f>
        <v>Ahmedabad</v>
      </c>
      <c r="Q5148" t="str">
        <f>VLOOKUP(C5148,customers!A:J,10,0)</f>
        <v>Premium</v>
      </c>
    </row>
    <row r="5149" spans="1:17" x14ac:dyDescent="0.3">
      <c r="A5149" t="s">
        <v>6240</v>
      </c>
      <c r="B5149" s="1">
        <v>45275</v>
      </c>
      <c r="C5149" t="s">
        <v>647</v>
      </c>
      <c r="D5149" t="s">
        <v>648</v>
      </c>
      <c r="E5149" t="s">
        <v>27</v>
      </c>
      <c r="F5149" t="s">
        <v>22</v>
      </c>
      <c r="G5149" t="s">
        <v>146</v>
      </c>
      <c r="H5149">
        <v>2</v>
      </c>
      <c r="I5149">
        <v>36386.78</v>
      </c>
      <c r="J5149">
        <v>0.15</v>
      </c>
      <c r="K5149">
        <v>61857.53</v>
      </c>
      <c r="L5149">
        <v>18926.560000000001</v>
      </c>
      <c r="M5149">
        <f t="shared" si="242"/>
        <v>61857.525999999998</v>
      </c>
      <c r="N5149" t="str">
        <f t="shared" si="240"/>
        <v>Q4</v>
      </c>
      <c r="O5149" s="2">
        <f t="shared" si="241"/>
        <v>30.597018665310433</v>
      </c>
      <c r="P5149" t="str">
        <f>VLOOKUP(retail_sales_2023!C5149,customers!A:J,5,)</f>
        <v>Chandigarh</v>
      </c>
      <c r="Q5149" t="str">
        <f>VLOOKUP(C5149,customers!A:J,10,0)</f>
        <v>Regular</v>
      </c>
    </row>
    <row r="5150" spans="1:17" x14ac:dyDescent="0.3">
      <c r="A5150" t="s">
        <v>6241</v>
      </c>
      <c r="B5150" s="1">
        <v>45070</v>
      </c>
      <c r="C5150" t="s">
        <v>813</v>
      </c>
      <c r="D5150" t="s">
        <v>814</v>
      </c>
      <c r="E5150" t="s">
        <v>21</v>
      </c>
      <c r="F5150" t="s">
        <v>43</v>
      </c>
      <c r="G5150" t="s">
        <v>154</v>
      </c>
      <c r="H5150">
        <v>4</v>
      </c>
      <c r="I5150">
        <v>56358.52</v>
      </c>
      <c r="J5150">
        <v>0.1</v>
      </c>
      <c r="K5150">
        <v>202890.67</v>
      </c>
      <c r="L5150">
        <v>-12553.7</v>
      </c>
      <c r="M5150">
        <f t="shared" si="242"/>
        <v>202890.67199999999</v>
      </c>
      <c r="N5150" t="str">
        <f t="shared" si="240"/>
        <v>Q2</v>
      </c>
      <c r="O5150" s="2">
        <f t="shared" si="241"/>
        <v>-6.1874210381384218</v>
      </c>
      <c r="P5150" t="str">
        <f>VLOOKUP(retail_sales_2023!C5150,customers!A:J,5,)</f>
        <v>Patna</v>
      </c>
      <c r="Q5150" t="str">
        <f>VLOOKUP(C5150,customers!A:J,10,0)</f>
        <v>Premium</v>
      </c>
    </row>
    <row r="5151" spans="1:17" x14ac:dyDescent="0.3">
      <c r="A5151" t="s">
        <v>6242</v>
      </c>
      <c r="B5151" s="1">
        <v>45211</v>
      </c>
      <c r="C5151" t="s">
        <v>1386</v>
      </c>
      <c r="D5151" t="s">
        <v>1387</v>
      </c>
      <c r="E5151" t="s">
        <v>21</v>
      </c>
      <c r="F5151" t="s">
        <v>81</v>
      </c>
      <c r="G5151" t="s">
        <v>264</v>
      </c>
      <c r="H5151">
        <v>2</v>
      </c>
      <c r="I5151">
        <v>2916.49</v>
      </c>
      <c r="J5151">
        <v>0.1</v>
      </c>
      <c r="K5151">
        <v>5249.68</v>
      </c>
      <c r="L5151">
        <v>1440.07</v>
      </c>
      <c r="M5151">
        <f t="shared" si="242"/>
        <v>5249.6819999999998</v>
      </c>
      <c r="N5151" t="str">
        <f t="shared" si="240"/>
        <v>Q4</v>
      </c>
      <c r="O5151" s="2">
        <f t="shared" si="241"/>
        <v>27.431576781822891</v>
      </c>
      <c r="P5151" t="str">
        <f>VLOOKUP(retail_sales_2023!C5151,customers!A:J,5,)</f>
        <v>Patna</v>
      </c>
      <c r="Q5151" t="str">
        <f>VLOOKUP(C5151,customers!A:J,10,0)</f>
        <v>Premium</v>
      </c>
    </row>
    <row r="5152" spans="1:17" x14ac:dyDescent="0.3">
      <c r="A5152" t="s">
        <v>6243</v>
      </c>
      <c r="B5152" s="1">
        <v>45159</v>
      </c>
      <c r="C5152" t="s">
        <v>388</v>
      </c>
      <c r="D5152" t="s">
        <v>1930</v>
      </c>
      <c r="E5152" t="s">
        <v>21</v>
      </c>
      <c r="F5152" t="s">
        <v>28</v>
      </c>
      <c r="G5152" t="s">
        <v>466</v>
      </c>
      <c r="H5152">
        <v>3</v>
      </c>
      <c r="I5152">
        <v>7328.8</v>
      </c>
      <c r="J5152">
        <v>0.1</v>
      </c>
      <c r="K5152">
        <v>19787.759999999998</v>
      </c>
      <c r="L5152">
        <v>4770.6899999999996</v>
      </c>
      <c r="M5152">
        <f t="shared" si="242"/>
        <v>19787.760000000002</v>
      </c>
      <c r="N5152" t="str">
        <f t="shared" si="240"/>
        <v>Q3</v>
      </c>
      <c r="O5152" s="2">
        <f t="shared" si="241"/>
        <v>24.109297868985678</v>
      </c>
      <c r="P5152" t="str">
        <f>VLOOKUP(retail_sales_2023!C5152,customers!A:J,5,)</f>
        <v>Patna</v>
      </c>
      <c r="Q5152" t="str">
        <f>VLOOKUP(C5152,customers!A:J,10,0)</f>
        <v>Premium</v>
      </c>
    </row>
    <row r="5153" spans="1:17" x14ac:dyDescent="0.3">
      <c r="A5153" t="s">
        <v>6244</v>
      </c>
      <c r="B5153" s="1">
        <v>44931</v>
      </c>
      <c r="C5153" t="s">
        <v>678</v>
      </c>
      <c r="D5153" t="s">
        <v>679</v>
      </c>
      <c r="E5153" t="s">
        <v>27</v>
      </c>
      <c r="F5153" t="s">
        <v>28</v>
      </c>
      <c r="G5153" t="s">
        <v>29</v>
      </c>
      <c r="H5153">
        <v>5</v>
      </c>
      <c r="I5153">
        <v>5423.56</v>
      </c>
      <c r="J5153">
        <v>0.25</v>
      </c>
      <c r="K5153">
        <v>20338.349999999999</v>
      </c>
      <c r="L5153">
        <v>4696.3599999999997</v>
      </c>
      <c r="M5153">
        <f t="shared" si="242"/>
        <v>20338.350000000002</v>
      </c>
      <c r="N5153" t="str">
        <f t="shared" si="240"/>
        <v>Q1</v>
      </c>
      <c r="O5153" s="2">
        <f t="shared" si="241"/>
        <v>23.091155378877833</v>
      </c>
      <c r="P5153" t="str">
        <f>VLOOKUP(retail_sales_2023!C5153,customers!A:J,5,)</f>
        <v>Amritsar</v>
      </c>
      <c r="Q5153" t="str">
        <f>VLOOKUP(C5153,customers!A:J,10,0)</f>
        <v>Premium</v>
      </c>
    </row>
    <row r="5154" spans="1:17" x14ac:dyDescent="0.3">
      <c r="A5154" t="s">
        <v>6245</v>
      </c>
      <c r="B5154" s="1">
        <v>45091</v>
      </c>
      <c r="C5154" t="s">
        <v>1041</v>
      </c>
      <c r="D5154" t="s">
        <v>1042</v>
      </c>
      <c r="E5154" t="s">
        <v>27</v>
      </c>
      <c r="F5154" t="s">
        <v>43</v>
      </c>
      <c r="G5154" t="s">
        <v>121</v>
      </c>
      <c r="H5154">
        <v>5</v>
      </c>
      <c r="I5154">
        <v>30896.92</v>
      </c>
      <c r="J5154">
        <v>0.05</v>
      </c>
      <c r="K5154">
        <v>146760.37</v>
      </c>
      <c r="L5154">
        <v>14949.18</v>
      </c>
      <c r="M5154">
        <f t="shared" si="242"/>
        <v>146760.36999999997</v>
      </c>
      <c r="N5154" t="str">
        <f t="shared" si="240"/>
        <v>Q2</v>
      </c>
      <c r="O5154" s="2">
        <f t="shared" si="241"/>
        <v>10.186114957328058</v>
      </c>
      <c r="P5154" t="str">
        <f>VLOOKUP(retail_sales_2023!C5154,customers!A:J,5,)</f>
        <v>Delhi</v>
      </c>
      <c r="Q5154" t="str">
        <f>VLOOKUP(C5154,customers!A:J,10,0)</f>
        <v>Premium</v>
      </c>
    </row>
    <row r="5155" spans="1:17" x14ac:dyDescent="0.3">
      <c r="A5155" t="s">
        <v>6246</v>
      </c>
      <c r="B5155" s="1">
        <v>45157</v>
      </c>
      <c r="C5155" t="s">
        <v>1103</v>
      </c>
      <c r="D5155" t="s">
        <v>1104</v>
      </c>
      <c r="E5155" t="s">
        <v>33</v>
      </c>
      <c r="F5155" t="s">
        <v>38</v>
      </c>
      <c r="G5155" t="s">
        <v>141</v>
      </c>
      <c r="H5155">
        <v>1</v>
      </c>
      <c r="I5155">
        <v>3146.98</v>
      </c>
      <c r="J5155">
        <v>0</v>
      </c>
      <c r="K5155">
        <v>3146.98</v>
      </c>
      <c r="L5155">
        <v>1086.0899999999999</v>
      </c>
      <c r="M5155">
        <f t="shared" si="242"/>
        <v>3146.98</v>
      </c>
      <c r="N5155" t="str">
        <f t="shared" si="240"/>
        <v>Q3</v>
      </c>
      <c r="O5155" s="2">
        <f t="shared" si="241"/>
        <v>34.512135444140092</v>
      </c>
      <c r="P5155" t="str">
        <f>VLOOKUP(retail_sales_2023!C5155,customers!A:J,5,)</f>
        <v>Mumbai</v>
      </c>
      <c r="Q5155" t="str">
        <f>VLOOKUP(C5155,customers!A:J,10,0)</f>
        <v>Regular</v>
      </c>
    </row>
    <row r="5156" spans="1:17" x14ac:dyDescent="0.3">
      <c r="A5156" t="s">
        <v>6247</v>
      </c>
      <c r="B5156" s="1">
        <v>45025</v>
      </c>
      <c r="C5156" t="s">
        <v>842</v>
      </c>
      <c r="D5156" t="s">
        <v>843</v>
      </c>
      <c r="E5156" t="s">
        <v>33</v>
      </c>
      <c r="F5156" t="s">
        <v>81</v>
      </c>
      <c r="G5156" t="s">
        <v>150</v>
      </c>
      <c r="H5156">
        <v>2</v>
      </c>
      <c r="I5156">
        <v>3889.19</v>
      </c>
      <c r="J5156">
        <v>0.05</v>
      </c>
      <c r="K5156">
        <v>7389.46</v>
      </c>
      <c r="L5156">
        <v>1747.1</v>
      </c>
      <c r="M5156">
        <f t="shared" si="242"/>
        <v>7389.4609999999993</v>
      </c>
      <c r="N5156" t="str">
        <f t="shared" si="240"/>
        <v>Q2</v>
      </c>
      <c r="O5156" s="2">
        <f t="shared" si="241"/>
        <v>23.643134951674412</v>
      </c>
      <c r="P5156" t="str">
        <f>VLOOKUP(retail_sales_2023!C5156,customers!A:J,5,)</f>
        <v>Mumbai</v>
      </c>
      <c r="Q5156" t="str">
        <f>VLOOKUP(C5156,customers!A:J,10,0)</f>
        <v>Occasional</v>
      </c>
    </row>
    <row r="5157" spans="1:17" x14ac:dyDescent="0.3">
      <c r="A5157" t="s">
        <v>6248</v>
      </c>
      <c r="B5157" s="1">
        <v>45026</v>
      </c>
      <c r="C5157" t="s">
        <v>491</v>
      </c>
      <c r="D5157" t="s">
        <v>492</v>
      </c>
      <c r="E5157" t="s">
        <v>21</v>
      </c>
      <c r="F5157" t="s">
        <v>43</v>
      </c>
      <c r="G5157" t="s">
        <v>44</v>
      </c>
      <c r="H5157">
        <v>4</v>
      </c>
      <c r="I5157">
        <v>34145.17</v>
      </c>
      <c r="J5157">
        <v>0</v>
      </c>
      <c r="K5157">
        <v>136580.68</v>
      </c>
      <c r="L5157">
        <v>13593.26</v>
      </c>
      <c r="M5157">
        <f t="shared" si="242"/>
        <v>136580.68</v>
      </c>
      <c r="N5157" t="str">
        <f t="shared" si="240"/>
        <v>Q2</v>
      </c>
      <c r="O5157" s="2">
        <f t="shared" si="241"/>
        <v>9.9525496578286194</v>
      </c>
      <c r="P5157" t="str">
        <f>VLOOKUP(retail_sales_2023!C5157,customers!A:J,5,)</f>
        <v>Patna</v>
      </c>
      <c r="Q5157" t="str">
        <f>VLOOKUP(C5157,customers!A:J,10,0)</f>
        <v>Premium</v>
      </c>
    </row>
    <row r="5158" spans="1:17" x14ac:dyDescent="0.3">
      <c r="A5158" t="s">
        <v>6249</v>
      </c>
      <c r="B5158" s="1">
        <v>45023</v>
      </c>
      <c r="C5158" t="s">
        <v>1114</v>
      </c>
      <c r="D5158" t="s">
        <v>1115</v>
      </c>
      <c r="E5158" t="s">
        <v>27</v>
      </c>
      <c r="F5158" t="s">
        <v>22</v>
      </c>
      <c r="G5158" t="s">
        <v>196</v>
      </c>
      <c r="H5158">
        <v>5</v>
      </c>
      <c r="I5158">
        <v>28422.19</v>
      </c>
      <c r="J5158">
        <v>0</v>
      </c>
      <c r="K5158">
        <v>142110.95000000001</v>
      </c>
      <c r="L5158">
        <v>39830.06</v>
      </c>
      <c r="M5158">
        <f t="shared" si="242"/>
        <v>142110.94999999998</v>
      </c>
      <c r="N5158" t="str">
        <f t="shared" si="240"/>
        <v>Q2</v>
      </c>
      <c r="O5158" s="2">
        <f t="shared" si="241"/>
        <v>28.027439124149122</v>
      </c>
      <c r="P5158" t="str">
        <f>VLOOKUP(retail_sales_2023!C5158,customers!A:J,5,)</f>
        <v>Lucknow</v>
      </c>
      <c r="Q5158" t="str">
        <f>VLOOKUP(C5158,customers!A:J,10,0)</f>
        <v>Regular</v>
      </c>
    </row>
    <row r="5159" spans="1:17" x14ac:dyDescent="0.3">
      <c r="A5159" t="s">
        <v>6250</v>
      </c>
      <c r="B5159" s="1">
        <v>45140</v>
      </c>
      <c r="C5159" t="s">
        <v>1103</v>
      </c>
      <c r="D5159" t="s">
        <v>1104</v>
      </c>
      <c r="E5159" t="s">
        <v>33</v>
      </c>
      <c r="F5159" t="s">
        <v>81</v>
      </c>
      <c r="G5159" t="s">
        <v>333</v>
      </c>
      <c r="H5159">
        <v>5</v>
      </c>
      <c r="I5159">
        <v>2197.6999999999998</v>
      </c>
      <c r="J5159">
        <v>0.2</v>
      </c>
      <c r="K5159">
        <v>8790.7999999999993</v>
      </c>
      <c r="L5159">
        <v>2513.4299999999998</v>
      </c>
      <c r="M5159">
        <f t="shared" si="242"/>
        <v>8790.8000000000011</v>
      </c>
      <c r="N5159" t="str">
        <f t="shared" si="240"/>
        <v>Q3</v>
      </c>
      <c r="O5159" s="2">
        <f t="shared" si="241"/>
        <v>28.591595759202804</v>
      </c>
      <c r="P5159" t="str">
        <f>VLOOKUP(retail_sales_2023!C5159,customers!A:J,5,)</f>
        <v>Mumbai</v>
      </c>
      <c r="Q5159" t="str">
        <f>VLOOKUP(C5159,customers!A:J,10,0)</f>
        <v>Regular</v>
      </c>
    </row>
    <row r="5160" spans="1:17" x14ac:dyDescent="0.3">
      <c r="A5160" t="s">
        <v>6251</v>
      </c>
      <c r="B5160" s="1">
        <v>44932</v>
      </c>
      <c r="C5160" t="s">
        <v>50</v>
      </c>
      <c r="D5160" t="s">
        <v>51</v>
      </c>
      <c r="E5160" t="s">
        <v>21</v>
      </c>
      <c r="F5160" t="s">
        <v>28</v>
      </c>
      <c r="G5160" t="s">
        <v>672</v>
      </c>
      <c r="H5160">
        <v>3</v>
      </c>
      <c r="I5160">
        <v>4568.21</v>
      </c>
      <c r="J5160">
        <v>0.3</v>
      </c>
      <c r="K5160">
        <v>9593.24</v>
      </c>
      <c r="L5160">
        <v>2297.34</v>
      </c>
      <c r="M5160">
        <f t="shared" si="242"/>
        <v>9593.241</v>
      </c>
      <c r="N5160" t="str">
        <f t="shared" si="240"/>
        <v>Q1</v>
      </c>
      <c r="O5160" s="2">
        <f t="shared" si="241"/>
        <v>23.947488022816067</v>
      </c>
      <c r="P5160" t="str">
        <f>VLOOKUP(retail_sales_2023!C5160,customers!A:J,5,)</f>
        <v>Patna</v>
      </c>
      <c r="Q5160" t="str">
        <f>VLOOKUP(C5160,customers!A:J,10,0)</f>
        <v>Premium</v>
      </c>
    </row>
    <row r="5161" spans="1:17" x14ac:dyDescent="0.3">
      <c r="A5161" t="s">
        <v>6252</v>
      </c>
      <c r="B5161" s="1">
        <v>45074</v>
      </c>
      <c r="C5161" t="s">
        <v>875</v>
      </c>
      <c r="D5161" t="s">
        <v>876</v>
      </c>
      <c r="E5161" t="s">
        <v>15</v>
      </c>
      <c r="F5161" t="s">
        <v>22</v>
      </c>
      <c r="G5161" t="s">
        <v>516</v>
      </c>
      <c r="H5161">
        <v>5</v>
      </c>
      <c r="I5161">
        <v>10156.280000000001</v>
      </c>
      <c r="J5161">
        <v>0.1</v>
      </c>
      <c r="K5161">
        <v>45703.26</v>
      </c>
      <c r="L5161">
        <v>10615.95</v>
      </c>
      <c r="M5161">
        <f t="shared" si="242"/>
        <v>45703.26</v>
      </c>
      <c r="N5161" t="str">
        <f t="shared" si="240"/>
        <v>Q2</v>
      </c>
      <c r="O5161" s="2">
        <f t="shared" si="241"/>
        <v>23.227992926543973</v>
      </c>
      <c r="P5161" t="str">
        <f>VLOOKUP(retail_sales_2023!C5161,customers!A:J,5,)</f>
        <v>Chennai</v>
      </c>
      <c r="Q5161" t="str">
        <f>VLOOKUP(C5161,customers!A:J,10,0)</f>
        <v>Premium</v>
      </c>
    </row>
    <row r="5162" spans="1:17" x14ac:dyDescent="0.3">
      <c r="A5162" t="s">
        <v>6253</v>
      </c>
      <c r="B5162" s="1">
        <v>45157</v>
      </c>
      <c r="C5162" t="s">
        <v>208</v>
      </c>
      <c r="D5162" t="s">
        <v>209</v>
      </c>
      <c r="E5162" t="s">
        <v>21</v>
      </c>
      <c r="F5162" t="s">
        <v>52</v>
      </c>
      <c r="G5162" t="s">
        <v>133</v>
      </c>
      <c r="H5162">
        <v>7</v>
      </c>
      <c r="I5162">
        <v>274.14999999999998</v>
      </c>
      <c r="J5162">
        <v>0</v>
      </c>
      <c r="K5162">
        <v>1919.05</v>
      </c>
      <c r="L5162">
        <v>173.75</v>
      </c>
      <c r="M5162">
        <f t="shared" si="242"/>
        <v>1919.0499999999997</v>
      </c>
      <c r="N5162" t="str">
        <f t="shared" si="240"/>
        <v>Q3</v>
      </c>
      <c r="O5162" s="2">
        <f t="shared" si="241"/>
        <v>9.0539589901253237</v>
      </c>
      <c r="P5162" t="str">
        <f>VLOOKUP(retail_sales_2023!C5162,customers!A:J,5,)</f>
        <v>Bhubaneswar</v>
      </c>
      <c r="Q5162" t="str">
        <f>VLOOKUP(C5162,customers!A:J,10,0)</f>
        <v>Regular</v>
      </c>
    </row>
    <row r="5163" spans="1:17" x14ac:dyDescent="0.3">
      <c r="A5163" t="s">
        <v>6254</v>
      </c>
      <c r="B5163" s="1">
        <v>45234</v>
      </c>
      <c r="C5163" t="s">
        <v>895</v>
      </c>
      <c r="D5163" t="s">
        <v>896</v>
      </c>
      <c r="E5163" t="s">
        <v>15</v>
      </c>
      <c r="F5163" t="s">
        <v>43</v>
      </c>
      <c r="G5163" t="s">
        <v>110</v>
      </c>
      <c r="H5163">
        <v>5</v>
      </c>
      <c r="I5163">
        <v>56285.98</v>
      </c>
      <c r="J5163">
        <v>0</v>
      </c>
      <c r="K5163">
        <v>281429.90000000002</v>
      </c>
      <c r="L5163">
        <v>43601.72</v>
      </c>
      <c r="M5163">
        <f t="shared" si="242"/>
        <v>281429.90000000002</v>
      </c>
      <c r="N5163" t="str">
        <f t="shared" si="240"/>
        <v>Q4</v>
      </c>
      <c r="O5163" s="2">
        <f t="shared" si="241"/>
        <v>15.492923815131226</v>
      </c>
      <c r="P5163" t="str">
        <f>VLOOKUP(retail_sales_2023!C5163,customers!A:J,5,)</f>
        <v>Hyderabad</v>
      </c>
      <c r="Q5163" t="str">
        <f>VLOOKUP(C5163,customers!A:J,10,0)</f>
        <v>Regular</v>
      </c>
    </row>
    <row r="5164" spans="1:17" x14ac:dyDescent="0.3">
      <c r="A5164" t="s">
        <v>6255</v>
      </c>
      <c r="B5164" s="1">
        <v>45091</v>
      </c>
      <c r="C5164" t="s">
        <v>1090</v>
      </c>
      <c r="D5164" t="s">
        <v>1091</v>
      </c>
      <c r="E5164" t="s">
        <v>27</v>
      </c>
      <c r="F5164" t="s">
        <v>28</v>
      </c>
      <c r="G5164" t="s">
        <v>97</v>
      </c>
      <c r="H5164">
        <v>4</v>
      </c>
      <c r="I5164">
        <v>6571.91</v>
      </c>
      <c r="J5164">
        <v>0.1</v>
      </c>
      <c r="K5164">
        <v>23658.880000000001</v>
      </c>
      <c r="L5164">
        <v>5023.74</v>
      </c>
      <c r="M5164">
        <f t="shared" si="242"/>
        <v>23658.876</v>
      </c>
      <c r="N5164" t="str">
        <f t="shared" si="240"/>
        <v>Q2</v>
      </c>
      <c r="O5164" s="2">
        <f t="shared" si="241"/>
        <v>21.234056726269372</v>
      </c>
      <c r="P5164" t="str">
        <f>VLOOKUP(retail_sales_2023!C5164,customers!A:J,5,)</f>
        <v>Lucknow</v>
      </c>
      <c r="Q5164" t="str">
        <f>VLOOKUP(C5164,customers!A:J,10,0)</f>
        <v>Regular</v>
      </c>
    </row>
    <row r="5165" spans="1:17" x14ac:dyDescent="0.3">
      <c r="A5165" t="s">
        <v>6256</v>
      </c>
      <c r="B5165" s="1">
        <v>45116</v>
      </c>
      <c r="C5165" t="s">
        <v>1857</v>
      </c>
      <c r="D5165" t="s">
        <v>1858</v>
      </c>
      <c r="E5165" t="s">
        <v>33</v>
      </c>
      <c r="F5165" t="s">
        <v>81</v>
      </c>
      <c r="G5165" t="s">
        <v>333</v>
      </c>
      <c r="H5165">
        <v>5</v>
      </c>
      <c r="I5165">
        <v>3362.55</v>
      </c>
      <c r="J5165">
        <v>0</v>
      </c>
      <c r="K5165">
        <v>16812.75</v>
      </c>
      <c r="L5165">
        <v>4447.26</v>
      </c>
      <c r="M5165">
        <f t="shared" si="242"/>
        <v>16812.75</v>
      </c>
      <c r="N5165" t="str">
        <f t="shared" si="240"/>
        <v>Q3</v>
      </c>
      <c r="O5165" s="2">
        <f t="shared" si="241"/>
        <v>26.451710755230408</v>
      </c>
      <c r="P5165" t="str">
        <f>VLOOKUP(retail_sales_2023!C5165,customers!A:J,5,)</f>
        <v>Surat</v>
      </c>
      <c r="Q5165" t="str">
        <f>VLOOKUP(C5165,customers!A:J,10,0)</f>
        <v>Regular</v>
      </c>
    </row>
    <row r="5166" spans="1:17" x14ac:dyDescent="0.3">
      <c r="A5166" t="s">
        <v>6257</v>
      </c>
      <c r="B5166" s="1">
        <v>45011</v>
      </c>
      <c r="C5166" t="s">
        <v>1080</v>
      </c>
      <c r="D5166" t="s">
        <v>1081</v>
      </c>
      <c r="E5166" t="s">
        <v>15</v>
      </c>
      <c r="F5166" t="s">
        <v>52</v>
      </c>
      <c r="G5166" t="s">
        <v>117</v>
      </c>
      <c r="H5166">
        <v>3</v>
      </c>
      <c r="I5166">
        <v>478.13</v>
      </c>
      <c r="J5166">
        <v>0.1</v>
      </c>
      <c r="K5166">
        <v>1290.95</v>
      </c>
      <c r="L5166">
        <v>77.11</v>
      </c>
      <c r="M5166">
        <f t="shared" si="242"/>
        <v>1290.951</v>
      </c>
      <c r="N5166" t="str">
        <f t="shared" si="240"/>
        <v>Q1</v>
      </c>
      <c r="O5166" s="2">
        <f t="shared" si="241"/>
        <v>5.9731205701227772</v>
      </c>
      <c r="P5166" t="str">
        <f>VLOOKUP(retail_sales_2023!C5166,customers!A:J,5,)</f>
        <v>Hyderabad</v>
      </c>
      <c r="Q5166" t="str">
        <f>VLOOKUP(C5166,customers!A:J,10,0)</f>
        <v>Regular</v>
      </c>
    </row>
    <row r="5167" spans="1:17" x14ac:dyDescent="0.3">
      <c r="A5167" t="s">
        <v>6258</v>
      </c>
      <c r="B5167" s="1">
        <v>45103</v>
      </c>
      <c r="C5167" t="s">
        <v>583</v>
      </c>
      <c r="D5167" t="s">
        <v>584</v>
      </c>
      <c r="E5167" t="s">
        <v>27</v>
      </c>
      <c r="F5167" t="s">
        <v>52</v>
      </c>
      <c r="G5167" t="s">
        <v>200</v>
      </c>
      <c r="H5167">
        <v>2</v>
      </c>
      <c r="I5167">
        <v>455.43</v>
      </c>
      <c r="J5167">
        <v>0</v>
      </c>
      <c r="K5167">
        <v>910.86</v>
      </c>
      <c r="L5167">
        <v>72.98</v>
      </c>
      <c r="M5167">
        <f t="shared" si="242"/>
        <v>910.86</v>
      </c>
      <c r="N5167" t="str">
        <f t="shared" si="240"/>
        <v>Q2</v>
      </c>
      <c r="O5167" s="2">
        <f t="shared" si="241"/>
        <v>8.0122082427595895</v>
      </c>
      <c r="P5167" t="str">
        <f>VLOOKUP(retail_sales_2023!C5167,customers!A:J,5,)</f>
        <v>Amritsar</v>
      </c>
      <c r="Q5167" t="str">
        <f>VLOOKUP(C5167,customers!A:J,10,0)</f>
        <v>Premium</v>
      </c>
    </row>
    <row r="5168" spans="1:17" x14ac:dyDescent="0.3">
      <c r="A5168" t="s">
        <v>6259</v>
      </c>
      <c r="B5168" s="1">
        <v>45246</v>
      </c>
      <c r="C5168" t="s">
        <v>760</v>
      </c>
      <c r="D5168" t="s">
        <v>761</v>
      </c>
      <c r="E5168" t="s">
        <v>21</v>
      </c>
      <c r="F5168" t="s">
        <v>81</v>
      </c>
      <c r="G5168" t="s">
        <v>82</v>
      </c>
      <c r="H5168">
        <v>5</v>
      </c>
      <c r="I5168">
        <v>2854.65</v>
      </c>
      <c r="J5168">
        <v>0.15</v>
      </c>
      <c r="K5168">
        <v>12132.26</v>
      </c>
      <c r="L5168">
        <v>3905.31</v>
      </c>
      <c r="M5168">
        <f t="shared" si="242"/>
        <v>12132.262499999999</v>
      </c>
      <c r="N5168" t="str">
        <f t="shared" si="240"/>
        <v>Q4</v>
      </c>
      <c r="O5168" s="2">
        <f t="shared" si="241"/>
        <v>32.189468409018602</v>
      </c>
      <c r="P5168" t="str">
        <f>VLOOKUP(retail_sales_2023!C5168,customers!A:J,5,)</f>
        <v>Guwahati</v>
      </c>
      <c r="Q5168" t="str">
        <f>VLOOKUP(C5168,customers!A:J,10,0)</f>
        <v>Regular</v>
      </c>
    </row>
    <row r="5169" spans="1:17" x14ac:dyDescent="0.3">
      <c r="A5169" t="s">
        <v>6260</v>
      </c>
      <c r="B5169" s="1">
        <v>45177</v>
      </c>
      <c r="C5169" t="s">
        <v>1601</v>
      </c>
      <c r="D5169" t="s">
        <v>1602</v>
      </c>
      <c r="E5169" t="s">
        <v>21</v>
      </c>
      <c r="F5169" t="s">
        <v>22</v>
      </c>
      <c r="G5169" t="s">
        <v>210</v>
      </c>
      <c r="H5169">
        <v>4</v>
      </c>
      <c r="I5169">
        <v>30196.87</v>
      </c>
      <c r="J5169">
        <v>0</v>
      </c>
      <c r="K5169">
        <v>120787.48</v>
      </c>
      <c r="L5169">
        <v>32168.2</v>
      </c>
      <c r="M5169">
        <f t="shared" si="242"/>
        <v>120787.48</v>
      </c>
      <c r="N5169" t="str">
        <f t="shared" si="240"/>
        <v>Q3</v>
      </c>
      <c r="O5169" s="2">
        <f t="shared" si="241"/>
        <v>26.632064846455943</v>
      </c>
      <c r="P5169" t="str">
        <f>VLOOKUP(retail_sales_2023!C5169,customers!A:J,5,)</f>
        <v>Patna</v>
      </c>
      <c r="Q5169" t="str">
        <f>VLOOKUP(C5169,customers!A:J,10,0)</f>
        <v>Premium</v>
      </c>
    </row>
    <row r="5170" spans="1:17" x14ac:dyDescent="0.3">
      <c r="A5170" t="s">
        <v>6261</v>
      </c>
      <c r="B5170" s="1">
        <v>45018</v>
      </c>
      <c r="C5170" t="s">
        <v>454</v>
      </c>
      <c r="D5170" t="s">
        <v>455</v>
      </c>
      <c r="E5170" t="s">
        <v>33</v>
      </c>
      <c r="F5170" t="s">
        <v>43</v>
      </c>
      <c r="G5170" t="s">
        <v>282</v>
      </c>
      <c r="H5170">
        <v>1</v>
      </c>
      <c r="I5170">
        <v>66661.539999999994</v>
      </c>
      <c r="J5170">
        <v>0.1</v>
      </c>
      <c r="K5170">
        <v>59995.39</v>
      </c>
      <c r="L5170">
        <v>8262.2199999999993</v>
      </c>
      <c r="M5170">
        <f t="shared" si="242"/>
        <v>59995.385999999999</v>
      </c>
      <c r="N5170" t="str">
        <f t="shared" si="240"/>
        <v>Q2</v>
      </c>
      <c r="O5170" s="2">
        <f t="shared" si="241"/>
        <v>13.771424771136582</v>
      </c>
      <c r="P5170" t="str">
        <f>VLOOKUP(retail_sales_2023!C5170,customers!A:J,5,)</f>
        <v>Mumbai</v>
      </c>
      <c r="Q5170" t="str">
        <f>VLOOKUP(C5170,customers!A:J,10,0)</f>
        <v>Premium</v>
      </c>
    </row>
    <row r="5171" spans="1:17" x14ac:dyDescent="0.3">
      <c r="A5171" t="s">
        <v>6262</v>
      </c>
      <c r="B5171" s="1">
        <v>45228</v>
      </c>
      <c r="C5171" t="s">
        <v>1827</v>
      </c>
      <c r="D5171" t="s">
        <v>1828</v>
      </c>
      <c r="E5171" t="s">
        <v>33</v>
      </c>
      <c r="F5171" t="s">
        <v>81</v>
      </c>
      <c r="G5171" t="s">
        <v>82</v>
      </c>
      <c r="H5171">
        <v>3</v>
      </c>
      <c r="I5171">
        <v>3599.94</v>
      </c>
      <c r="J5171">
        <v>0.1</v>
      </c>
      <c r="K5171">
        <v>9719.84</v>
      </c>
      <c r="L5171">
        <v>2233.7600000000002</v>
      </c>
      <c r="M5171">
        <f t="shared" si="242"/>
        <v>9719.8379999999997</v>
      </c>
      <c r="N5171" t="str">
        <f t="shared" si="240"/>
        <v>Q4</v>
      </c>
      <c r="O5171" s="2">
        <f t="shared" si="241"/>
        <v>22.981448254292253</v>
      </c>
      <c r="P5171" t="str">
        <f>VLOOKUP(retail_sales_2023!C5171,customers!A:J,5,)</f>
        <v>Mumbai</v>
      </c>
      <c r="Q5171" t="str">
        <f>VLOOKUP(C5171,customers!A:J,10,0)</f>
        <v>Regular</v>
      </c>
    </row>
    <row r="5172" spans="1:17" x14ac:dyDescent="0.3">
      <c r="A5172" t="s">
        <v>6263</v>
      </c>
      <c r="B5172" s="1">
        <v>44956</v>
      </c>
      <c r="C5172" t="s">
        <v>1969</v>
      </c>
      <c r="D5172" t="s">
        <v>1970</v>
      </c>
      <c r="E5172" t="s">
        <v>33</v>
      </c>
      <c r="F5172" t="s">
        <v>81</v>
      </c>
      <c r="G5172" t="s">
        <v>105</v>
      </c>
      <c r="H5172">
        <v>2</v>
      </c>
      <c r="I5172">
        <v>2378.67</v>
      </c>
      <c r="J5172">
        <v>0.05</v>
      </c>
      <c r="K5172">
        <v>4519.47</v>
      </c>
      <c r="L5172">
        <v>1641.54</v>
      </c>
      <c r="M5172">
        <f t="shared" si="242"/>
        <v>4519.473</v>
      </c>
      <c r="N5172" t="str">
        <f t="shared" si="240"/>
        <v>Q1</v>
      </c>
      <c r="O5172" s="2">
        <f t="shared" si="241"/>
        <v>36.321515575941426</v>
      </c>
      <c r="P5172" t="str">
        <f>VLOOKUP(retail_sales_2023!C5172,customers!A:J,5,)</f>
        <v>Ahmedabad</v>
      </c>
      <c r="Q5172" t="str">
        <f>VLOOKUP(C5172,customers!A:J,10,0)</f>
        <v>Premium</v>
      </c>
    </row>
    <row r="5173" spans="1:17" x14ac:dyDescent="0.3">
      <c r="A5173" t="s">
        <v>6264</v>
      </c>
      <c r="B5173" s="1">
        <v>45190</v>
      </c>
      <c r="C5173" t="s">
        <v>1681</v>
      </c>
      <c r="D5173" t="s">
        <v>1682</v>
      </c>
      <c r="E5173" t="s">
        <v>21</v>
      </c>
      <c r="F5173" t="s">
        <v>22</v>
      </c>
      <c r="G5173" t="s">
        <v>1039</v>
      </c>
      <c r="H5173">
        <v>5</v>
      </c>
      <c r="I5173">
        <v>12247.55</v>
      </c>
      <c r="J5173">
        <v>0.1</v>
      </c>
      <c r="K5173">
        <v>55113.97</v>
      </c>
      <c r="L5173">
        <v>13017.83</v>
      </c>
      <c r="M5173">
        <f t="shared" si="242"/>
        <v>55113.974999999999</v>
      </c>
      <c r="N5173" t="str">
        <f t="shared" si="240"/>
        <v>Q3</v>
      </c>
      <c r="O5173" s="2">
        <f t="shared" si="241"/>
        <v>23.619837220944163</v>
      </c>
      <c r="P5173" t="str">
        <f>VLOOKUP(retail_sales_2023!C5173,customers!A:J,5,)</f>
        <v>Bhubaneswar</v>
      </c>
      <c r="Q5173" t="str">
        <f>VLOOKUP(C5173,customers!A:J,10,0)</f>
        <v>Occasional</v>
      </c>
    </row>
    <row r="5174" spans="1:17" x14ac:dyDescent="0.3">
      <c r="A5174" t="s">
        <v>6265</v>
      </c>
      <c r="B5174" s="1">
        <v>45051</v>
      </c>
      <c r="C5174" t="s">
        <v>262</v>
      </c>
      <c r="D5174" t="s">
        <v>13093</v>
      </c>
      <c r="E5174" t="s">
        <v>27</v>
      </c>
      <c r="F5174" t="s">
        <v>43</v>
      </c>
      <c r="G5174" t="s">
        <v>128</v>
      </c>
      <c r="H5174">
        <v>1</v>
      </c>
      <c r="I5174">
        <v>5145.58</v>
      </c>
      <c r="J5174">
        <v>0</v>
      </c>
      <c r="K5174">
        <v>5145.58</v>
      </c>
      <c r="L5174">
        <v>608.96</v>
      </c>
      <c r="M5174">
        <f t="shared" si="242"/>
        <v>5145.58</v>
      </c>
      <c r="N5174" t="str">
        <f t="shared" si="240"/>
        <v>Q2</v>
      </c>
      <c r="O5174" s="2">
        <f t="shared" si="241"/>
        <v>11.834623113429391</v>
      </c>
      <c r="P5174" t="str">
        <f>VLOOKUP(retail_sales_2023!C5174,customers!A:J,5,)</f>
        <v>Jaipur</v>
      </c>
      <c r="Q5174" t="str">
        <f>VLOOKUP(C5174,customers!A:J,10,0)</f>
        <v>Premium</v>
      </c>
    </row>
    <row r="5175" spans="1:17" x14ac:dyDescent="0.3">
      <c r="A5175" t="s">
        <v>6266</v>
      </c>
      <c r="B5175" s="1">
        <v>45230</v>
      </c>
      <c r="C5175" t="s">
        <v>1114</v>
      </c>
      <c r="D5175" t="s">
        <v>1115</v>
      </c>
      <c r="E5175" t="s">
        <v>27</v>
      </c>
      <c r="F5175" t="s">
        <v>16</v>
      </c>
      <c r="G5175" t="s">
        <v>319</v>
      </c>
      <c r="H5175">
        <v>3</v>
      </c>
      <c r="I5175">
        <v>869.21</v>
      </c>
      <c r="J5175">
        <v>0.05</v>
      </c>
      <c r="K5175">
        <v>2477.25</v>
      </c>
      <c r="L5175">
        <v>817.29</v>
      </c>
      <c r="M5175">
        <f t="shared" si="242"/>
        <v>2477.2485000000001</v>
      </c>
      <c r="N5175" t="str">
        <f t="shared" si="240"/>
        <v>Q4</v>
      </c>
      <c r="O5175" s="2">
        <f t="shared" si="241"/>
        <v>32.991825613079016</v>
      </c>
      <c r="P5175" t="str">
        <f>VLOOKUP(retail_sales_2023!C5175,customers!A:J,5,)</f>
        <v>Lucknow</v>
      </c>
      <c r="Q5175" t="str">
        <f>VLOOKUP(C5175,customers!A:J,10,0)</f>
        <v>Regular</v>
      </c>
    </row>
    <row r="5176" spans="1:17" x14ac:dyDescent="0.3">
      <c r="A5176" t="s">
        <v>6267</v>
      </c>
      <c r="B5176" s="1">
        <v>45062</v>
      </c>
      <c r="C5176" t="s">
        <v>1634</v>
      </c>
      <c r="D5176" t="s">
        <v>13093</v>
      </c>
      <c r="E5176" t="s">
        <v>33</v>
      </c>
      <c r="F5176" t="s">
        <v>38</v>
      </c>
      <c r="G5176" t="s">
        <v>90</v>
      </c>
      <c r="H5176">
        <v>2</v>
      </c>
      <c r="I5176">
        <v>3247.99</v>
      </c>
      <c r="J5176">
        <v>0</v>
      </c>
      <c r="K5176">
        <v>6495.98</v>
      </c>
      <c r="L5176">
        <v>1577.22</v>
      </c>
      <c r="M5176">
        <f t="shared" si="242"/>
        <v>6495.98</v>
      </c>
      <c r="N5176" t="str">
        <f t="shared" si="240"/>
        <v>Q2</v>
      </c>
      <c r="O5176" s="2">
        <f t="shared" si="241"/>
        <v>24.279939285527359</v>
      </c>
      <c r="P5176" t="str">
        <f>VLOOKUP(retail_sales_2023!C5176,customers!A:J,5,)</f>
        <v>Nagpur</v>
      </c>
      <c r="Q5176" t="str">
        <f>VLOOKUP(C5176,customers!A:J,10,0)</f>
        <v>Occasional</v>
      </c>
    </row>
    <row r="5177" spans="1:17" x14ac:dyDescent="0.3">
      <c r="A5177" t="s">
        <v>6268</v>
      </c>
      <c r="B5177" s="1">
        <v>44953</v>
      </c>
      <c r="C5177" t="s">
        <v>1834</v>
      </c>
      <c r="D5177" t="s">
        <v>1835</v>
      </c>
      <c r="E5177" t="s">
        <v>27</v>
      </c>
      <c r="F5177" t="s">
        <v>22</v>
      </c>
      <c r="G5177" t="s">
        <v>34</v>
      </c>
      <c r="H5177">
        <v>5</v>
      </c>
      <c r="I5177">
        <v>25052.41</v>
      </c>
      <c r="J5177">
        <v>0</v>
      </c>
      <c r="K5177">
        <v>125262.05</v>
      </c>
      <c r="L5177">
        <v>35934.269999999997</v>
      </c>
      <c r="M5177">
        <f t="shared" si="242"/>
        <v>125262.05</v>
      </c>
      <c r="N5177" t="str">
        <f t="shared" si="240"/>
        <v>Q1</v>
      </c>
      <c r="O5177" s="2">
        <f t="shared" si="241"/>
        <v>28.687275994604907</v>
      </c>
      <c r="P5177" t="str">
        <f>VLOOKUP(retail_sales_2023!C5177,customers!A:J,5,)</f>
        <v>Delhi</v>
      </c>
      <c r="Q5177" t="str">
        <f>VLOOKUP(C5177,customers!A:J,10,0)</f>
        <v>Premium</v>
      </c>
    </row>
    <row r="5178" spans="1:17" x14ac:dyDescent="0.3">
      <c r="A5178" t="s">
        <v>6269</v>
      </c>
      <c r="B5178" s="1">
        <v>45219</v>
      </c>
      <c r="C5178" t="s">
        <v>119</v>
      </c>
      <c r="D5178" t="s">
        <v>120</v>
      </c>
      <c r="E5178" t="s">
        <v>15</v>
      </c>
      <c r="F5178" t="s">
        <v>52</v>
      </c>
      <c r="G5178" t="s">
        <v>117</v>
      </c>
      <c r="H5178">
        <v>9</v>
      </c>
      <c r="I5178">
        <v>444.41</v>
      </c>
      <c r="J5178">
        <v>0.15</v>
      </c>
      <c r="K5178">
        <v>3399.74</v>
      </c>
      <c r="L5178">
        <v>-62.47</v>
      </c>
      <c r="M5178">
        <f t="shared" si="242"/>
        <v>3399.7365</v>
      </c>
      <c r="N5178" t="str">
        <f t="shared" si="240"/>
        <v>Q4</v>
      </c>
      <c r="O5178" s="2">
        <f t="shared" si="241"/>
        <v>-1.8374934553818822</v>
      </c>
      <c r="P5178" t="str">
        <f>VLOOKUP(retail_sales_2023!C5178,customers!A:J,5,)</f>
        <v>Kochi</v>
      </c>
      <c r="Q5178" t="str">
        <f>VLOOKUP(C5178,customers!A:J,10,0)</f>
        <v>Premium</v>
      </c>
    </row>
    <row r="5179" spans="1:17" x14ac:dyDescent="0.3">
      <c r="A5179" t="s">
        <v>6270</v>
      </c>
      <c r="B5179" s="1">
        <v>45262</v>
      </c>
      <c r="C5179" t="s">
        <v>883</v>
      </c>
      <c r="D5179" t="s">
        <v>884</v>
      </c>
      <c r="E5179" t="s">
        <v>21</v>
      </c>
      <c r="F5179" t="s">
        <v>38</v>
      </c>
      <c r="G5179" t="s">
        <v>395</v>
      </c>
      <c r="H5179">
        <v>1</v>
      </c>
      <c r="I5179">
        <v>3986.82</v>
      </c>
      <c r="J5179">
        <v>0.3</v>
      </c>
      <c r="K5179">
        <v>2790.77</v>
      </c>
      <c r="L5179">
        <v>836.97</v>
      </c>
      <c r="M5179">
        <f t="shared" si="242"/>
        <v>2790.7739999999999</v>
      </c>
      <c r="N5179" t="str">
        <f t="shared" si="240"/>
        <v>Q4</v>
      </c>
      <c r="O5179" s="2">
        <f t="shared" si="241"/>
        <v>29.990647742379345</v>
      </c>
      <c r="P5179" t="str">
        <f>VLOOKUP(retail_sales_2023!C5179,customers!A:J,5,)</f>
        <v>Bhubaneswar</v>
      </c>
      <c r="Q5179" t="str">
        <f>VLOOKUP(C5179,customers!A:J,10,0)</f>
        <v>Regular</v>
      </c>
    </row>
    <row r="5180" spans="1:17" x14ac:dyDescent="0.3">
      <c r="A5180" t="s">
        <v>6271</v>
      </c>
      <c r="B5180" s="1">
        <v>45267</v>
      </c>
      <c r="C5180" t="s">
        <v>1280</v>
      </c>
      <c r="D5180" t="s">
        <v>1281</v>
      </c>
      <c r="E5180" t="s">
        <v>21</v>
      </c>
      <c r="F5180" t="s">
        <v>52</v>
      </c>
      <c r="G5180" t="s">
        <v>268</v>
      </c>
      <c r="H5180">
        <v>8</v>
      </c>
      <c r="I5180">
        <v>182.79</v>
      </c>
      <c r="J5180">
        <v>0.15</v>
      </c>
      <c r="K5180">
        <v>1242.97</v>
      </c>
      <c r="L5180">
        <v>95.46</v>
      </c>
      <c r="M5180">
        <f t="shared" si="242"/>
        <v>1242.972</v>
      </c>
      <c r="N5180" t="str">
        <f t="shared" si="240"/>
        <v>Q4</v>
      </c>
      <c r="O5180" s="2">
        <f t="shared" si="241"/>
        <v>7.6799922765633921</v>
      </c>
      <c r="P5180" t="str">
        <f>VLOOKUP(retail_sales_2023!C5180,customers!A:J,5,)</f>
        <v>Guwahati</v>
      </c>
      <c r="Q5180" t="str">
        <f>VLOOKUP(C5180,customers!A:J,10,0)</f>
        <v>Premium</v>
      </c>
    </row>
    <row r="5181" spans="1:17" x14ac:dyDescent="0.3">
      <c r="A5181" t="s">
        <v>6272</v>
      </c>
      <c r="B5181" s="1">
        <v>45127</v>
      </c>
      <c r="C5181" t="s">
        <v>614</v>
      </c>
      <c r="D5181" t="s">
        <v>615</v>
      </c>
      <c r="E5181" t="s">
        <v>15</v>
      </c>
      <c r="F5181" t="s">
        <v>81</v>
      </c>
      <c r="G5181" t="s">
        <v>264</v>
      </c>
      <c r="H5181">
        <v>4</v>
      </c>
      <c r="I5181">
        <v>509.65</v>
      </c>
      <c r="J5181">
        <v>0.05</v>
      </c>
      <c r="K5181">
        <v>1936.67</v>
      </c>
      <c r="L5181">
        <v>704.68</v>
      </c>
      <c r="M5181">
        <f t="shared" si="242"/>
        <v>1936.6699999999998</v>
      </c>
      <c r="N5181" t="str">
        <f t="shared" si="240"/>
        <v>Q3</v>
      </c>
      <c r="O5181" s="2">
        <f t="shared" si="241"/>
        <v>36.386168010037842</v>
      </c>
      <c r="P5181" t="str">
        <f>VLOOKUP(retail_sales_2023!C5181,customers!A:J,5,)</f>
        <v>Kochi</v>
      </c>
      <c r="Q5181" t="str">
        <f>VLOOKUP(C5181,customers!A:J,10,0)</f>
        <v>Regular</v>
      </c>
    </row>
    <row r="5182" spans="1:17" x14ac:dyDescent="0.3">
      <c r="A5182" t="s">
        <v>6273</v>
      </c>
      <c r="B5182" s="1">
        <v>45051</v>
      </c>
      <c r="C5182" t="s">
        <v>607</v>
      </c>
      <c r="D5182" t="s">
        <v>608</v>
      </c>
      <c r="E5182" t="s">
        <v>21</v>
      </c>
      <c r="F5182" t="s">
        <v>43</v>
      </c>
      <c r="G5182" t="s">
        <v>121</v>
      </c>
      <c r="H5182">
        <v>3</v>
      </c>
      <c r="I5182">
        <v>80527.850000000006</v>
      </c>
      <c r="J5182">
        <v>0.1</v>
      </c>
      <c r="K5182">
        <v>217425.2</v>
      </c>
      <c r="L5182">
        <v>23330.23</v>
      </c>
      <c r="M5182">
        <f t="shared" si="242"/>
        <v>217425.19500000001</v>
      </c>
      <c r="N5182" t="str">
        <f t="shared" si="240"/>
        <v>Q2</v>
      </c>
      <c r="O5182" s="2">
        <f t="shared" si="241"/>
        <v>10.73023274211085</v>
      </c>
      <c r="P5182" t="str">
        <f>VLOOKUP(retail_sales_2023!C5182,customers!A:J,5,)</f>
        <v>Ranchi</v>
      </c>
      <c r="Q5182" t="str">
        <f>VLOOKUP(C5182,customers!A:J,10,0)</f>
        <v>Regular</v>
      </c>
    </row>
    <row r="5183" spans="1:17" x14ac:dyDescent="0.3">
      <c r="A5183" t="s">
        <v>6274</v>
      </c>
      <c r="B5183" s="1">
        <v>45044</v>
      </c>
      <c r="C5183" t="s">
        <v>1234</v>
      </c>
      <c r="D5183" t="s">
        <v>1235</v>
      </c>
      <c r="E5183" t="s">
        <v>21</v>
      </c>
      <c r="F5183" t="s">
        <v>22</v>
      </c>
      <c r="G5183" t="s">
        <v>34</v>
      </c>
      <c r="H5183">
        <v>1</v>
      </c>
      <c r="I5183">
        <v>32434.04</v>
      </c>
      <c r="J5183">
        <v>0</v>
      </c>
      <c r="K5183">
        <v>32434.04</v>
      </c>
      <c r="L5183">
        <v>7398.59</v>
      </c>
      <c r="M5183">
        <f t="shared" si="242"/>
        <v>32434.04</v>
      </c>
      <c r="N5183" t="str">
        <f t="shared" si="240"/>
        <v>Q2</v>
      </c>
      <c r="O5183" s="2">
        <f t="shared" si="241"/>
        <v>22.811188492090409</v>
      </c>
      <c r="P5183" t="str">
        <f>VLOOKUP(retail_sales_2023!C5183,customers!A:J,5,)</f>
        <v>Patna</v>
      </c>
      <c r="Q5183" t="str">
        <f>VLOOKUP(C5183,customers!A:J,10,0)</f>
        <v>Regular</v>
      </c>
    </row>
    <row r="5184" spans="1:17" x14ac:dyDescent="0.3">
      <c r="A5184" t="s">
        <v>6275</v>
      </c>
      <c r="B5184" s="1">
        <v>45266</v>
      </c>
      <c r="C5184" t="s">
        <v>667</v>
      </c>
      <c r="D5184" t="s">
        <v>668</v>
      </c>
      <c r="E5184" t="s">
        <v>33</v>
      </c>
      <c r="F5184" t="s">
        <v>28</v>
      </c>
      <c r="G5184" t="s">
        <v>57</v>
      </c>
      <c r="H5184">
        <v>1</v>
      </c>
      <c r="I5184">
        <v>1403.89</v>
      </c>
      <c r="J5184">
        <v>0.3</v>
      </c>
      <c r="K5184">
        <v>982.72</v>
      </c>
      <c r="L5184">
        <v>224.83</v>
      </c>
      <c r="M5184">
        <f t="shared" si="242"/>
        <v>982.72299999999996</v>
      </c>
      <c r="N5184" t="str">
        <f t="shared" si="240"/>
        <v>Q4</v>
      </c>
      <c r="O5184" s="2">
        <f t="shared" si="241"/>
        <v>22.878337675024422</v>
      </c>
      <c r="P5184" t="str">
        <f>VLOOKUP(retail_sales_2023!C5184,customers!A:J,5,)</f>
        <v>Nagpur</v>
      </c>
      <c r="Q5184" t="str">
        <f>VLOOKUP(C5184,customers!A:J,10,0)</f>
        <v>Occasional</v>
      </c>
    </row>
    <row r="5185" spans="1:17" x14ac:dyDescent="0.3">
      <c r="A5185" t="s">
        <v>6276</v>
      </c>
      <c r="B5185" s="1">
        <v>44991</v>
      </c>
      <c r="C5185" t="s">
        <v>1659</v>
      </c>
      <c r="D5185" t="s">
        <v>1781</v>
      </c>
      <c r="E5185" t="s">
        <v>21</v>
      </c>
      <c r="F5185" t="s">
        <v>22</v>
      </c>
      <c r="G5185" t="s">
        <v>34</v>
      </c>
      <c r="H5185">
        <v>5</v>
      </c>
      <c r="I5185">
        <v>35915.620000000003</v>
      </c>
      <c r="J5185">
        <v>0.1</v>
      </c>
      <c r="K5185">
        <v>161620.29</v>
      </c>
      <c r="L5185">
        <v>37480.61</v>
      </c>
      <c r="M5185">
        <f t="shared" si="242"/>
        <v>161620.29</v>
      </c>
      <c r="N5185" t="str">
        <f t="shared" si="240"/>
        <v>Q1</v>
      </c>
      <c r="O5185" s="2">
        <f t="shared" si="241"/>
        <v>23.190535049776237</v>
      </c>
      <c r="P5185" t="str">
        <f>VLOOKUP(retail_sales_2023!C5185,customers!A:J,5,)</f>
        <v>Coimbatore</v>
      </c>
      <c r="Q5185" t="str">
        <f>VLOOKUP(C5185,customers!A:J,10,0)</f>
        <v>Regular</v>
      </c>
    </row>
    <row r="5186" spans="1:17" x14ac:dyDescent="0.3">
      <c r="A5186" t="s">
        <v>6277</v>
      </c>
      <c r="B5186" s="1">
        <v>44966</v>
      </c>
      <c r="C5186" t="s">
        <v>670</v>
      </c>
      <c r="D5186" t="s">
        <v>671</v>
      </c>
      <c r="E5186" t="s">
        <v>27</v>
      </c>
      <c r="F5186" t="s">
        <v>81</v>
      </c>
      <c r="G5186" t="s">
        <v>82</v>
      </c>
      <c r="H5186">
        <v>3</v>
      </c>
      <c r="I5186">
        <v>3043.11</v>
      </c>
      <c r="J5186">
        <v>0.15</v>
      </c>
      <c r="K5186">
        <v>7759.93</v>
      </c>
      <c r="L5186">
        <v>1742.41</v>
      </c>
      <c r="M5186">
        <f t="shared" si="242"/>
        <v>7759.9304999999995</v>
      </c>
      <c r="N5186" t="str">
        <f t="shared" si="240"/>
        <v>Q1</v>
      </c>
      <c r="O5186" s="2">
        <f t="shared" si="241"/>
        <v>22.453939661826848</v>
      </c>
      <c r="P5186" t="str">
        <f>VLOOKUP(retail_sales_2023!C5186,customers!A:J,5,)</f>
        <v>Amritsar</v>
      </c>
      <c r="Q5186" t="str">
        <f>VLOOKUP(C5186,customers!A:J,10,0)</f>
        <v>Premium</v>
      </c>
    </row>
    <row r="5187" spans="1:17" x14ac:dyDescent="0.3">
      <c r="A5187" t="s">
        <v>6278</v>
      </c>
      <c r="B5187" s="1">
        <v>45002</v>
      </c>
      <c r="C5187" t="s">
        <v>2172</v>
      </c>
      <c r="D5187" t="s">
        <v>2173</v>
      </c>
      <c r="E5187" t="s">
        <v>15</v>
      </c>
      <c r="F5187" t="s">
        <v>43</v>
      </c>
      <c r="G5187" t="s">
        <v>128</v>
      </c>
      <c r="H5187">
        <v>5</v>
      </c>
      <c r="I5187">
        <v>18312.61</v>
      </c>
      <c r="J5187">
        <v>0</v>
      </c>
      <c r="K5187">
        <v>91563.05</v>
      </c>
      <c r="L5187">
        <v>11649.64</v>
      </c>
      <c r="M5187">
        <f t="shared" si="242"/>
        <v>91563.05</v>
      </c>
      <c r="N5187" t="str">
        <f t="shared" ref="N5187:N5250" si="243">"Q"&amp;ROUNDUP(MONTH(B5187)/3,0)</f>
        <v>Q1</v>
      </c>
      <c r="O5187" s="2">
        <f t="shared" ref="O5187:O5250" si="244">(L5187/K5187)*100</f>
        <v>12.723079888666881</v>
      </c>
      <c r="P5187" t="str">
        <f>VLOOKUP(retail_sales_2023!C5187,customers!A:J,5,)</f>
        <v>Hyderabad</v>
      </c>
      <c r="Q5187" t="str">
        <f>VLOOKUP(C5187,customers!A:J,10,0)</f>
        <v>Regular</v>
      </c>
    </row>
    <row r="5188" spans="1:17" x14ac:dyDescent="0.3">
      <c r="A5188" t="s">
        <v>6279</v>
      </c>
      <c r="B5188" s="1">
        <v>45242</v>
      </c>
      <c r="C5188" t="s">
        <v>397</v>
      </c>
      <c r="D5188" t="s">
        <v>398</v>
      </c>
      <c r="E5188" t="s">
        <v>21</v>
      </c>
      <c r="F5188" t="s">
        <v>16</v>
      </c>
      <c r="G5188" t="s">
        <v>171</v>
      </c>
      <c r="H5188">
        <v>3</v>
      </c>
      <c r="I5188">
        <v>565.67999999999995</v>
      </c>
      <c r="J5188">
        <v>0.15</v>
      </c>
      <c r="K5188">
        <v>1442.48</v>
      </c>
      <c r="L5188">
        <v>395.63</v>
      </c>
      <c r="M5188">
        <f t="shared" si="242"/>
        <v>1442.4839999999999</v>
      </c>
      <c r="N5188" t="str">
        <f t="shared" si="243"/>
        <v>Q4</v>
      </c>
      <c r="O5188" s="2">
        <f t="shared" si="244"/>
        <v>27.427070046031833</v>
      </c>
      <c r="P5188" t="str">
        <f>VLOOKUP(retail_sales_2023!C5188,customers!A:J,5,)</f>
        <v>Patna</v>
      </c>
      <c r="Q5188" t="str">
        <f>VLOOKUP(C5188,customers!A:J,10,0)</f>
        <v>Premium</v>
      </c>
    </row>
    <row r="5189" spans="1:17" x14ac:dyDescent="0.3">
      <c r="A5189" t="s">
        <v>6280</v>
      </c>
      <c r="B5189" s="1">
        <v>45136</v>
      </c>
      <c r="C5189" t="s">
        <v>218</v>
      </c>
      <c r="D5189" t="s">
        <v>219</v>
      </c>
      <c r="E5189" t="s">
        <v>27</v>
      </c>
      <c r="F5189" t="s">
        <v>16</v>
      </c>
      <c r="G5189" t="s">
        <v>192</v>
      </c>
      <c r="H5189">
        <v>1</v>
      </c>
      <c r="I5189">
        <v>715.84</v>
      </c>
      <c r="J5189">
        <v>0</v>
      </c>
      <c r="K5189">
        <v>715.84</v>
      </c>
      <c r="L5189">
        <v>225.75</v>
      </c>
      <c r="M5189">
        <f t="shared" ref="M5189:M5252" si="245">H5189*I5189*(1-J5189)</f>
        <v>715.84</v>
      </c>
      <c r="N5189" t="str">
        <f t="shared" si="243"/>
        <v>Q3</v>
      </c>
      <c r="O5189" s="2">
        <f t="shared" si="244"/>
        <v>31.53637684398748</v>
      </c>
      <c r="P5189" t="str">
        <f>VLOOKUP(retail_sales_2023!C5189,customers!A:J,5,)</f>
        <v>Lucknow</v>
      </c>
      <c r="Q5189" t="str">
        <f>VLOOKUP(C5189,customers!A:J,10,0)</f>
        <v>Premium</v>
      </c>
    </row>
    <row r="5190" spans="1:17" x14ac:dyDescent="0.3">
      <c r="A5190" t="s">
        <v>6281</v>
      </c>
      <c r="B5190" s="1">
        <v>44995</v>
      </c>
      <c r="C5190" t="s">
        <v>738</v>
      </c>
      <c r="D5190" t="s">
        <v>739</v>
      </c>
      <c r="E5190" t="s">
        <v>15</v>
      </c>
      <c r="F5190" t="s">
        <v>16</v>
      </c>
      <c r="G5190" t="s">
        <v>192</v>
      </c>
      <c r="H5190">
        <v>5</v>
      </c>
      <c r="I5190">
        <v>521.58000000000004</v>
      </c>
      <c r="J5190">
        <v>0</v>
      </c>
      <c r="K5190">
        <v>2607.9</v>
      </c>
      <c r="L5190">
        <v>1141.74</v>
      </c>
      <c r="M5190">
        <f t="shared" si="245"/>
        <v>2607.9</v>
      </c>
      <c r="N5190" t="str">
        <f t="shared" si="243"/>
        <v>Q1</v>
      </c>
      <c r="O5190" s="2">
        <f t="shared" si="244"/>
        <v>43.780052916139425</v>
      </c>
      <c r="P5190" t="str">
        <f>VLOOKUP(retail_sales_2023!C5190,customers!A:J,5,)</f>
        <v>Bengaluru</v>
      </c>
      <c r="Q5190" t="str">
        <f>VLOOKUP(C5190,customers!A:J,10,0)</f>
        <v>Premium</v>
      </c>
    </row>
    <row r="5191" spans="1:17" x14ac:dyDescent="0.3">
      <c r="A5191" t="s">
        <v>6282</v>
      </c>
      <c r="B5191" s="1">
        <v>45069</v>
      </c>
      <c r="C5191" t="s">
        <v>1054</v>
      </c>
      <c r="D5191" t="s">
        <v>1055</v>
      </c>
      <c r="E5191" t="s">
        <v>15</v>
      </c>
      <c r="F5191" t="s">
        <v>43</v>
      </c>
      <c r="G5191" t="s">
        <v>272</v>
      </c>
      <c r="H5191">
        <v>5</v>
      </c>
      <c r="I5191">
        <v>71373.81</v>
      </c>
      <c r="J5191">
        <v>0.15</v>
      </c>
      <c r="K5191">
        <v>303338.69</v>
      </c>
      <c r="L5191">
        <v>28072.93</v>
      </c>
      <c r="M5191">
        <f t="shared" si="245"/>
        <v>303338.6925</v>
      </c>
      <c r="N5191" t="str">
        <f t="shared" si="243"/>
        <v>Q2</v>
      </c>
      <c r="O5191" s="2">
        <f t="shared" si="244"/>
        <v>9.2546486569187731</v>
      </c>
      <c r="P5191" t="str">
        <f>VLOOKUP(retail_sales_2023!C5191,customers!A:J,5,)</f>
        <v>Chennai</v>
      </c>
      <c r="Q5191" t="str">
        <f>VLOOKUP(C5191,customers!A:J,10,0)</f>
        <v>Premium</v>
      </c>
    </row>
    <row r="5192" spans="1:17" x14ac:dyDescent="0.3">
      <c r="A5192" t="s">
        <v>6283</v>
      </c>
      <c r="B5192" s="1">
        <v>44974</v>
      </c>
      <c r="C5192" t="s">
        <v>788</v>
      </c>
      <c r="D5192" t="s">
        <v>789</v>
      </c>
      <c r="E5192" t="s">
        <v>27</v>
      </c>
      <c r="F5192" t="s">
        <v>43</v>
      </c>
      <c r="G5192" t="s">
        <v>154</v>
      </c>
      <c r="H5192">
        <v>3</v>
      </c>
      <c r="I5192">
        <v>64234.07</v>
      </c>
      <c r="J5192">
        <v>0.2</v>
      </c>
      <c r="K5192">
        <v>154161.76999999999</v>
      </c>
      <c r="L5192">
        <v>19820.41</v>
      </c>
      <c r="M5192">
        <f t="shared" si="245"/>
        <v>154161.76800000001</v>
      </c>
      <c r="N5192" t="str">
        <f t="shared" si="243"/>
        <v>Q1</v>
      </c>
      <c r="O5192" s="2">
        <f t="shared" si="244"/>
        <v>12.856890524803912</v>
      </c>
      <c r="P5192" t="str">
        <f>VLOOKUP(retail_sales_2023!C5192,customers!A:J,5,)</f>
        <v>Amritsar</v>
      </c>
      <c r="Q5192" t="str">
        <f>VLOOKUP(C5192,customers!A:J,10,0)</f>
        <v>Premium</v>
      </c>
    </row>
    <row r="5193" spans="1:17" x14ac:dyDescent="0.3">
      <c r="A5193" t="s">
        <v>6284</v>
      </c>
      <c r="B5193" s="1">
        <v>44978</v>
      </c>
      <c r="C5193" t="s">
        <v>126</v>
      </c>
      <c r="D5193" t="s">
        <v>127</v>
      </c>
      <c r="E5193" t="s">
        <v>15</v>
      </c>
      <c r="F5193" t="s">
        <v>43</v>
      </c>
      <c r="G5193" t="s">
        <v>272</v>
      </c>
      <c r="H5193">
        <v>2</v>
      </c>
      <c r="I5193">
        <v>3161.07</v>
      </c>
      <c r="J5193">
        <v>0</v>
      </c>
      <c r="K5193">
        <v>6322.14</v>
      </c>
      <c r="L5193">
        <v>908.16</v>
      </c>
      <c r="M5193">
        <f t="shared" si="245"/>
        <v>6322.14</v>
      </c>
      <c r="N5193" t="str">
        <f t="shared" si="243"/>
        <v>Q1</v>
      </c>
      <c r="O5193" s="2">
        <f t="shared" si="244"/>
        <v>14.364756237603087</v>
      </c>
      <c r="P5193" t="str">
        <f>VLOOKUP(retail_sales_2023!C5193,customers!A:J,5,)</f>
        <v>Coimbatore</v>
      </c>
      <c r="Q5193" t="str">
        <f>VLOOKUP(C5193,customers!A:J,10,0)</f>
        <v>Premium</v>
      </c>
    </row>
    <row r="5194" spans="1:17" x14ac:dyDescent="0.3">
      <c r="A5194" t="s">
        <v>6285</v>
      </c>
      <c r="B5194" s="1">
        <v>44968</v>
      </c>
      <c r="C5194" t="s">
        <v>31</v>
      </c>
      <c r="D5194" t="s">
        <v>32</v>
      </c>
      <c r="E5194" t="s">
        <v>33</v>
      </c>
      <c r="F5194" t="s">
        <v>16</v>
      </c>
      <c r="G5194" t="s">
        <v>192</v>
      </c>
      <c r="H5194">
        <v>5</v>
      </c>
      <c r="I5194">
        <v>744.35</v>
      </c>
      <c r="J5194">
        <v>0</v>
      </c>
      <c r="K5194">
        <v>3721.75</v>
      </c>
      <c r="L5194">
        <v>1160.95</v>
      </c>
      <c r="M5194">
        <f t="shared" si="245"/>
        <v>3721.75</v>
      </c>
      <c r="N5194" t="str">
        <f t="shared" si="243"/>
        <v>Q1</v>
      </c>
      <c r="O5194" s="2">
        <f t="shared" si="244"/>
        <v>31.19365889702425</v>
      </c>
      <c r="P5194" t="str">
        <f>VLOOKUP(retail_sales_2023!C5194,customers!A:J,5,)</f>
        <v>Ahmedabad</v>
      </c>
      <c r="Q5194" t="str">
        <f>VLOOKUP(C5194,customers!A:J,10,0)</f>
        <v>Premium</v>
      </c>
    </row>
    <row r="5195" spans="1:17" x14ac:dyDescent="0.3">
      <c r="A5195" t="s">
        <v>6286</v>
      </c>
      <c r="B5195" s="1">
        <v>45229</v>
      </c>
      <c r="C5195" t="s">
        <v>589</v>
      </c>
      <c r="D5195" t="s">
        <v>590</v>
      </c>
      <c r="E5195" t="s">
        <v>15</v>
      </c>
      <c r="F5195" t="s">
        <v>52</v>
      </c>
      <c r="G5195" t="s">
        <v>235</v>
      </c>
      <c r="H5195">
        <v>4</v>
      </c>
      <c r="I5195">
        <v>602.91</v>
      </c>
      <c r="J5195">
        <v>0.15</v>
      </c>
      <c r="K5195">
        <v>2049.89</v>
      </c>
      <c r="L5195">
        <v>195.89</v>
      </c>
      <c r="M5195">
        <f t="shared" si="245"/>
        <v>2049.8939999999998</v>
      </c>
      <c r="N5195" t="str">
        <f t="shared" si="243"/>
        <v>Q4</v>
      </c>
      <c r="O5195" s="2">
        <f t="shared" si="244"/>
        <v>9.5561225236476108</v>
      </c>
      <c r="P5195" t="str">
        <f>VLOOKUP(retail_sales_2023!C5195,customers!A:J,5,)</f>
        <v>Hyderabad</v>
      </c>
      <c r="Q5195" t="str">
        <f>VLOOKUP(C5195,customers!A:J,10,0)</f>
        <v>Premium</v>
      </c>
    </row>
    <row r="5196" spans="1:17" x14ac:dyDescent="0.3">
      <c r="A5196" t="s">
        <v>6287</v>
      </c>
      <c r="B5196" s="1">
        <v>45078</v>
      </c>
      <c r="C5196" t="s">
        <v>550</v>
      </c>
      <c r="D5196" t="s">
        <v>551</v>
      </c>
      <c r="E5196" t="s">
        <v>15</v>
      </c>
      <c r="F5196" t="s">
        <v>81</v>
      </c>
      <c r="G5196" t="s">
        <v>370</v>
      </c>
      <c r="H5196">
        <v>5</v>
      </c>
      <c r="I5196">
        <v>1501.26</v>
      </c>
      <c r="J5196">
        <v>0.15</v>
      </c>
      <c r="K5196">
        <v>6380.35</v>
      </c>
      <c r="L5196">
        <v>2233.6799999999998</v>
      </c>
      <c r="M5196">
        <f t="shared" si="245"/>
        <v>6380.3549999999996</v>
      </c>
      <c r="N5196" t="str">
        <f t="shared" si="243"/>
        <v>Q2</v>
      </c>
      <c r="O5196" s="2">
        <f t="shared" si="244"/>
        <v>35.00873776516962</v>
      </c>
      <c r="P5196" t="str">
        <f>VLOOKUP(retail_sales_2023!C5196,customers!A:J,5,)</f>
        <v>Coimbatore</v>
      </c>
      <c r="Q5196" t="str">
        <f>VLOOKUP(C5196,customers!A:J,10,0)</f>
        <v>Occasional</v>
      </c>
    </row>
    <row r="5197" spans="1:17" x14ac:dyDescent="0.3">
      <c r="A5197" t="s">
        <v>6288</v>
      </c>
      <c r="B5197" s="1">
        <v>45109</v>
      </c>
      <c r="C5197" t="s">
        <v>918</v>
      </c>
      <c r="D5197" t="s">
        <v>919</v>
      </c>
      <c r="E5197" t="s">
        <v>33</v>
      </c>
      <c r="F5197" t="s">
        <v>52</v>
      </c>
      <c r="G5197" t="s">
        <v>169</v>
      </c>
      <c r="H5197">
        <v>9</v>
      </c>
      <c r="I5197">
        <v>67.14</v>
      </c>
      <c r="J5197">
        <v>0</v>
      </c>
      <c r="K5197">
        <v>604.26</v>
      </c>
      <c r="L5197">
        <v>35.770000000000003</v>
      </c>
      <c r="M5197">
        <f t="shared" si="245"/>
        <v>604.26</v>
      </c>
      <c r="N5197" t="str">
        <f t="shared" si="243"/>
        <v>Q3</v>
      </c>
      <c r="O5197" s="2">
        <f t="shared" si="244"/>
        <v>5.9196372422467158</v>
      </c>
      <c r="P5197" t="str">
        <f>VLOOKUP(retail_sales_2023!C5197,customers!A:J,5,)</f>
        <v>Ahmedabad</v>
      </c>
      <c r="Q5197" t="str">
        <f>VLOOKUP(C5197,customers!A:J,10,0)</f>
        <v>Regular</v>
      </c>
    </row>
    <row r="5198" spans="1:17" x14ac:dyDescent="0.3">
      <c r="A5198" t="s">
        <v>6289</v>
      </c>
      <c r="B5198" s="1">
        <v>45227</v>
      </c>
      <c r="C5198" t="s">
        <v>641</v>
      </c>
      <c r="D5198" t="s">
        <v>642</v>
      </c>
      <c r="E5198" t="s">
        <v>33</v>
      </c>
      <c r="F5198" t="s">
        <v>52</v>
      </c>
      <c r="G5198" t="s">
        <v>937</v>
      </c>
      <c r="H5198">
        <v>3</v>
      </c>
      <c r="I5198">
        <v>351.34</v>
      </c>
      <c r="J5198">
        <v>0.1</v>
      </c>
      <c r="K5198">
        <v>948.62</v>
      </c>
      <c r="L5198">
        <v>72.23</v>
      </c>
      <c r="M5198">
        <f t="shared" si="245"/>
        <v>948.61800000000005</v>
      </c>
      <c r="N5198" t="str">
        <f t="shared" si="243"/>
        <v>Q4</v>
      </c>
      <c r="O5198" s="2">
        <f t="shared" si="244"/>
        <v>7.6142185490502001</v>
      </c>
      <c r="P5198" t="str">
        <f>VLOOKUP(retail_sales_2023!C5198,customers!A:J,5,)</f>
        <v>Surat</v>
      </c>
      <c r="Q5198" t="str">
        <f>VLOOKUP(C5198,customers!A:J,10,0)</f>
        <v>Regular</v>
      </c>
    </row>
    <row r="5199" spans="1:17" x14ac:dyDescent="0.3">
      <c r="A5199" t="s">
        <v>6290</v>
      </c>
      <c r="B5199" s="1">
        <v>45238</v>
      </c>
      <c r="C5199" t="s">
        <v>983</v>
      </c>
      <c r="D5199" t="s">
        <v>984</v>
      </c>
      <c r="E5199" t="s">
        <v>21</v>
      </c>
      <c r="F5199" t="s">
        <v>52</v>
      </c>
      <c r="G5199" t="s">
        <v>235</v>
      </c>
      <c r="H5199">
        <v>3</v>
      </c>
      <c r="I5199">
        <v>315.81</v>
      </c>
      <c r="J5199">
        <v>0.2</v>
      </c>
      <c r="K5199">
        <v>757.94</v>
      </c>
      <c r="L5199">
        <v>76.42</v>
      </c>
      <c r="M5199">
        <f t="shared" si="245"/>
        <v>757.94400000000007</v>
      </c>
      <c r="N5199" t="str">
        <f t="shared" si="243"/>
        <v>Q4</v>
      </c>
      <c r="O5199" s="2">
        <f t="shared" si="244"/>
        <v>10.082592289627147</v>
      </c>
      <c r="P5199" t="str">
        <f>VLOOKUP(retail_sales_2023!C5199,customers!A:J,5,)</f>
        <v>Patna</v>
      </c>
      <c r="Q5199" t="str">
        <f>VLOOKUP(C5199,customers!A:J,10,0)</f>
        <v>Premium</v>
      </c>
    </row>
    <row r="5200" spans="1:17" x14ac:dyDescent="0.3">
      <c r="A5200" t="s">
        <v>6291</v>
      </c>
      <c r="B5200" s="1">
        <v>45259</v>
      </c>
      <c r="C5200" t="s">
        <v>861</v>
      </c>
      <c r="D5200" t="s">
        <v>862</v>
      </c>
      <c r="E5200" t="s">
        <v>21</v>
      </c>
      <c r="F5200" t="s">
        <v>38</v>
      </c>
      <c r="G5200" t="s">
        <v>73</v>
      </c>
      <c r="H5200">
        <v>1</v>
      </c>
      <c r="I5200">
        <v>1796.77</v>
      </c>
      <c r="J5200">
        <v>0.3</v>
      </c>
      <c r="K5200">
        <v>1257.74</v>
      </c>
      <c r="L5200">
        <v>293.27</v>
      </c>
      <c r="M5200">
        <f t="shared" si="245"/>
        <v>1257.7389999999998</v>
      </c>
      <c r="N5200" t="str">
        <f t="shared" si="243"/>
        <v>Q4</v>
      </c>
      <c r="O5200" s="2">
        <f t="shared" si="244"/>
        <v>23.317219775152257</v>
      </c>
      <c r="P5200" t="str">
        <f>VLOOKUP(retail_sales_2023!C5200,customers!A:J,5,)</f>
        <v>Bhubaneswar</v>
      </c>
      <c r="Q5200" t="str">
        <f>VLOOKUP(C5200,customers!A:J,10,0)</f>
        <v>Premium</v>
      </c>
    </row>
    <row r="5201" spans="1:17" x14ac:dyDescent="0.3">
      <c r="A5201" t="s">
        <v>6292</v>
      </c>
      <c r="B5201" s="1">
        <v>45174</v>
      </c>
      <c r="C5201" t="s">
        <v>382</v>
      </c>
      <c r="D5201" t="s">
        <v>383</v>
      </c>
      <c r="E5201" t="s">
        <v>27</v>
      </c>
      <c r="F5201" t="s">
        <v>28</v>
      </c>
      <c r="G5201" t="s">
        <v>61</v>
      </c>
      <c r="H5201">
        <v>4</v>
      </c>
      <c r="I5201">
        <v>2022.4</v>
      </c>
      <c r="J5201">
        <v>0.05</v>
      </c>
      <c r="K5201">
        <v>7685.12</v>
      </c>
      <c r="L5201">
        <v>-766.08</v>
      </c>
      <c r="M5201">
        <f t="shared" si="245"/>
        <v>7685.12</v>
      </c>
      <c r="N5201" t="str">
        <f t="shared" si="243"/>
        <v>Q3</v>
      </c>
      <c r="O5201" s="2">
        <f t="shared" si="244"/>
        <v>-9.9683544303797476</v>
      </c>
      <c r="P5201" t="str">
        <f>VLOOKUP(retail_sales_2023!C5201,customers!A:J,5,)</f>
        <v>Jaipur</v>
      </c>
      <c r="Q5201" t="str">
        <f>VLOOKUP(C5201,customers!A:J,10,0)</f>
        <v>Regular</v>
      </c>
    </row>
    <row r="5202" spans="1:17" x14ac:dyDescent="0.3">
      <c r="A5202" t="s">
        <v>6293</v>
      </c>
      <c r="B5202" s="1">
        <v>45128</v>
      </c>
      <c r="C5202" t="s">
        <v>698</v>
      </c>
      <c r="D5202" t="s">
        <v>699</v>
      </c>
      <c r="E5202" t="s">
        <v>27</v>
      </c>
      <c r="F5202" t="s">
        <v>22</v>
      </c>
      <c r="G5202" t="s">
        <v>315</v>
      </c>
      <c r="H5202">
        <v>3</v>
      </c>
      <c r="I5202">
        <v>11799.57</v>
      </c>
      <c r="J5202">
        <v>0.2</v>
      </c>
      <c r="K5202">
        <v>28318.97</v>
      </c>
      <c r="L5202">
        <v>8079.49</v>
      </c>
      <c r="M5202">
        <f t="shared" si="245"/>
        <v>28318.968000000001</v>
      </c>
      <c r="N5202" t="str">
        <f t="shared" si="243"/>
        <v>Q3</v>
      </c>
      <c r="O5202" s="2">
        <f t="shared" si="244"/>
        <v>28.530310247865653</v>
      </c>
      <c r="P5202" t="str">
        <f>VLOOKUP(retail_sales_2023!C5202,customers!A:J,5,)</f>
        <v>Jaipur</v>
      </c>
      <c r="Q5202" t="str">
        <f>VLOOKUP(C5202,customers!A:J,10,0)</f>
        <v>Premium</v>
      </c>
    </row>
    <row r="5203" spans="1:17" x14ac:dyDescent="0.3">
      <c r="A5203" t="s">
        <v>6294</v>
      </c>
      <c r="B5203" s="1">
        <v>45175</v>
      </c>
      <c r="C5203" t="s">
        <v>1370</v>
      </c>
      <c r="D5203" t="s">
        <v>1371</v>
      </c>
      <c r="E5203" t="s">
        <v>15</v>
      </c>
      <c r="F5203" t="s">
        <v>43</v>
      </c>
      <c r="G5203" t="s">
        <v>178</v>
      </c>
      <c r="H5203">
        <v>1</v>
      </c>
      <c r="I5203">
        <v>39241.81</v>
      </c>
      <c r="J5203">
        <v>0</v>
      </c>
      <c r="K5203">
        <v>39241.81</v>
      </c>
      <c r="L5203">
        <v>-3179.45</v>
      </c>
      <c r="M5203">
        <f t="shared" si="245"/>
        <v>39241.81</v>
      </c>
      <c r="N5203" t="str">
        <f t="shared" si="243"/>
        <v>Q3</v>
      </c>
      <c r="O5203" s="2">
        <f t="shared" si="244"/>
        <v>-8.1022001788398654</v>
      </c>
      <c r="P5203" t="str">
        <f>VLOOKUP(retail_sales_2023!C5203,customers!A:J,5,)</f>
        <v>Chennai</v>
      </c>
      <c r="Q5203" t="str">
        <f>VLOOKUP(C5203,customers!A:J,10,0)</f>
        <v>Regular</v>
      </c>
    </row>
    <row r="5204" spans="1:17" x14ac:dyDescent="0.3">
      <c r="A5204" t="s">
        <v>6295</v>
      </c>
      <c r="B5204" s="1">
        <v>45052</v>
      </c>
      <c r="C5204" t="s">
        <v>510</v>
      </c>
      <c r="D5204" t="s">
        <v>511</v>
      </c>
      <c r="E5204" t="s">
        <v>21</v>
      </c>
      <c r="F5204" t="s">
        <v>81</v>
      </c>
      <c r="G5204" t="s">
        <v>370</v>
      </c>
      <c r="H5204">
        <v>2</v>
      </c>
      <c r="I5204">
        <v>2302.31</v>
      </c>
      <c r="J5204">
        <v>0.05</v>
      </c>
      <c r="K5204">
        <v>4374.3900000000003</v>
      </c>
      <c r="L5204">
        <v>1461.05</v>
      </c>
      <c r="M5204">
        <f t="shared" si="245"/>
        <v>4374.3890000000001</v>
      </c>
      <c r="N5204" t="str">
        <f t="shared" si="243"/>
        <v>Q2</v>
      </c>
      <c r="O5204" s="2">
        <f t="shared" si="244"/>
        <v>33.400085497635096</v>
      </c>
      <c r="P5204" t="str">
        <f>VLOOKUP(retail_sales_2023!C5204,customers!A:J,5,)</f>
        <v>Ranchi</v>
      </c>
      <c r="Q5204" t="str">
        <f>VLOOKUP(C5204,customers!A:J,10,0)</f>
        <v>Premium</v>
      </c>
    </row>
    <row r="5205" spans="1:17" x14ac:dyDescent="0.3">
      <c r="A5205" t="s">
        <v>6296</v>
      </c>
      <c r="B5205" s="1">
        <v>45197</v>
      </c>
      <c r="C5205" t="s">
        <v>447</v>
      </c>
      <c r="D5205" t="s">
        <v>448</v>
      </c>
      <c r="E5205" t="s">
        <v>15</v>
      </c>
      <c r="F5205" t="s">
        <v>16</v>
      </c>
      <c r="G5205" t="s">
        <v>192</v>
      </c>
      <c r="H5205">
        <v>5</v>
      </c>
      <c r="I5205">
        <v>799.15</v>
      </c>
      <c r="J5205">
        <v>0</v>
      </c>
      <c r="K5205">
        <v>3995.75</v>
      </c>
      <c r="L5205">
        <v>1484.6</v>
      </c>
      <c r="M5205">
        <f t="shared" si="245"/>
        <v>3995.75</v>
      </c>
      <c r="N5205" t="str">
        <f t="shared" si="243"/>
        <v>Q3</v>
      </c>
      <c r="O5205" s="2">
        <f t="shared" si="244"/>
        <v>37.154476631420877</v>
      </c>
      <c r="P5205" t="str">
        <f>VLOOKUP(retail_sales_2023!C5205,customers!A:J,5,)</f>
        <v>Kochi</v>
      </c>
      <c r="Q5205" t="str">
        <f>VLOOKUP(C5205,customers!A:J,10,0)</f>
        <v>Occasional</v>
      </c>
    </row>
    <row r="5206" spans="1:17" x14ac:dyDescent="0.3">
      <c r="A5206" t="s">
        <v>6297</v>
      </c>
      <c r="B5206" s="1">
        <v>45051</v>
      </c>
      <c r="C5206" t="s">
        <v>1450</v>
      </c>
      <c r="D5206" t="s">
        <v>1451</v>
      </c>
      <c r="E5206" t="s">
        <v>21</v>
      </c>
      <c r="F5206" t="s">
        <v>52</v>
      </c>
      <c r="G5206" t="s">
        <v>69</v>
      </c>
      <c r="H5206">
        <v>3</v>
      </c>
      <c r="I5206">
        <v>383.18</v>
      </c>
      <c r="J5206">
        <v>0</v>
      </c>
      <c r="K5206">
        <v>1149.54</v>
      </c>
      <c r="L5206">
        <v>118.12</v>
      </c>
      <c r="M5206">
        <f t="shared" si="245"/>
        <v>1149.54</v>
      </c>
      <c r="N5206" t="str">
        <f t="shared" si="243"/>
        <v>Q2</v>
      </c>
      <c r="O5206" s="2">
        <f t="shared" si="244"/>
        <v>10.27541451363154</v>
      </c>
      <c r="P5206" t="str">
        <f>VLOOKUP(retail_sales_2023!C5206,customers!A:J,5,)</f>
        <v>Ranchi</v>
      </c>
      <c r="Q5206" t="str">
        <f>VLOOKUP(C5206,customers!A:J,10,0)</f>
        <v>Premium</v>
      </c>
    </row>
    <row r="5207" spans="1:17" x14ac:dyDescent="0.3">
      <c r="A5207" t="s">
        <v>6298</v>
      </c>
      <c r="B5207" s="1">
        <v>45058</v>
      </c>
      <c r="C5207" t="s">
        <v>107</v>
      </c>
      <c r="D5207" t="s">
        <v>108</v>
      </c>
      <c r="E5207" t="s">
        <v>15</v>
      </c>
      <c r="F5207" t="s">
        <v>28</v>
      </c>
      <c r="G5207" t="s">
        <v>672</v>
      </c>
      <c r="H5207">
        <v>5</v>
      </c>
      <c r="I5207">
        <v>3135.72</v>
      </c>
      <c r="J5207">
        <v>0.25</v>
      </c>
      <c r="K5207">
        <v>11758.95</v>
      </c>
      <c r="L5207">
        <v>2921.75</v>
      </c>
      <c r="M5207">
        <f t="shared" si="245"/>
        <v>11758.949999999999</v>
      </c>
      <c r="N5207" t="str">
        <f t="shared" si="243"/>
        <v>Q2</v>
      </c>
      <c r="O5207" s="2">
        <f t="shared" si="244"/>
        <v>24.847031410117399</v>
      </c>
      <c r="P5207" t="str">
        <f>VLOOKUP(retail_sales_2023!C5207,customers!A:J,5,)</f>
        <v>Chennai</v>
      </c>
      <c r="Q5207" t="str">
        <f>VLOOKUP(C5207,customers!A:J,10,0)</f>
        <v>Premium</v>
      </c>
    </row>
    <row r="5208" spans="1:17" x14ac:dyDescent="0.3">
      <c r="A5208" t="s">
        <v>6299</v>
      </c>
      <c r="B5208" s="1">
        <v>45155</v>
      </c>
      <c r="C5208" t="s">
        <v>1002</v>
      </c>
      <c r="D5208" t="s">
        <v>1003</v>
      </c>
      <c r="E5208" t="s">
        <v>21</v>
      </c>
      <c r="F5208" t="s">
        <v>52</v>
      </c>
      <c r="G5208" t="s">
        <v>169</v>
      </c>
      <c r="H5208">
        <v>9</v>
      </c>
      <c r="I5208">
        <v>168.9</v>
      </c>
      <c r="J5208">
        <v>0.05</v>
      </c>
      <c r="K5208">
        <v>1444.1</v>
      </c>
      <c r="L5208">
        <v>134.47</v>
      </c>
      <c r="M5208">
        <f t="shared" si="245"/>
        <v>1444.095</v>
      </c>
      <c r="N5208" t="str">
        <f t="shared" si="243"/>
        <v>Q3</v>
      </c>
      <c r="O5208" s="2">
        <f t="shared" si="244"/>
        <v>9.3116820164808534</v>
      </c>
      <c r="P5208" t="str">
        <f>VLOOKUP(retail_sales_2023!C5208,customers!A:J,5,)</f>
        <v>Bhubaneswar</v>
      </c>
      <c r="Q5208" t="str">
        <f>VLOOKUP(C5208,customers!A:J,10,0)</f>
        <v>Premium</v>
      </c>
    </row>
    <row r="5209" spans="1:17" x14ac:dyDescent="0.3">
      <c r="A5209" t="s">
        <v>6300</v>
      </c>
      <c r="B5209" s="1">
        <v>45025</v>
      </c>
      <c r="C5209" t="s">
        <v>291</v>
      </c>
      <c r="D5209" t="s">
        <v>292</v>
      </c>
      <c r="E5209" t="s">
        <v>33</v>
      </c>
      <c r="F5209" t="s">
        <v>43</v>
      </c>
      <c r="G5209" t="s">
        <v>121</v>
      </c>
      <c r="H5209">
        <v>5</v>
      </c>
      <c r="I5209">
        <v>70213.69</v>
      </c>
      <c r="J5209">
        <v>0.25</v>
      </c>
      <c r="K5209">
        <v>263301.34000000003</v>
      </c>
      <c r="L5209">
        <v>28418.41</v>
      </c>
      <c r="M5209">
        <f t="shared" si="245"/>
        <v>263301.33750000002</v>
      </c>
      <c r="N5209" t="str">
        <f t="shared" si="243"/>
        <v>Q2</v>
      </c>
      <c r="O5209" s="2">
        <f t="shared" si="244"/>
        <v>10.793112560688069</v>
      </c>
      <c r="P5209" t="str">
        <f>VLOOKUP(retail_sales_2023!C5209,customers!A:J,5,)</f>
        <v>Pune</v>
      </c>
      <c r="Q5209" t="str">
        <f>VLOOKUP(C5209,customers!A:J,10,0)</f>
        <v>Premium</v>
      </c>
    </row>
    <row r="5210" spans="1:17" x14ac:dyDescent="0.3">
      <c r="A5210" t="s">
        <v>6301</v>
      </c>
      <c r="B5210" s="1">
        <v>44948</v>
      </c>
      <c r="C5210" t="s">
        <v>1065</v>
      </c>
      <c r="D5210" t="s">
        <v>1066</v>
      </c>
      <c r="E5210" t="s">
        <v>15</v>
      </c>
      <c r="F5210" t="s">
        <v>28</v>
      </c>
      <c r="G5210" t="s">
        <v>280</v>
      </c>
      <c r="H5210">
        <v>5</v>
      </c>
      <c r="I5210">
        <v>2058.66</v>
      </c>
      <c r="J5210">
        <v>0</v>
      </c>
      <c r="K5210">
        <v>10293.299999999999</v>
      </c>
      <c r="L5210">
        <v>-1520.41</v>
      </c>
      <c r="M5210">
        <f t="shared" si="245"/>
        <v>10293.299999999999</v>
      </c>
      <c r="N5210" t="str">
        <f t="shared" si="243"/>
        <v>Q1</v>
      </c>
      <c r="O5210" s="2">
        <f t="shared" si="244"/>
        <v>-14.770870371989547</v>
      </c>
      <c r="P5210" t="str">
        <f>VLOOKUP(retail_sales_2023!C5210,customers!A:J,5,)</f>
        <v>Chennai</v>
      </c>
      <c r="Q5210" t="str">
        <f>VLOOKUP(C5210,customers!A:J,10,0)</f>
        <v>Premium</v>
      </c>
    </row>
    <row r="5211" spans="1:17" x14ac:dyDescent="0.3">
      <c r="A5211" t="s">
        <v>6302</v>
      </c>
      <c r="B5211" s="1">
        <v>45021</v>
      </c>
      <c r="C5211" t="s">
        <v>1361</v>
      </c>
      <c r="D5211" t="s">
        <v>1362</v>
      </c>
      <c r="E5211" t="s">
        <v>21</v>
      </c>
      <c r="F5211" t="s">
        <v>22</v>
      </c>
      <c r="G5211" t="s">
        <v>196</v>
      </c>
      <c r="H5211">
        <v>3</v>
      </c>
      <c r="I5211">
        <v>16086.75</v>
      </c>
      <c r="J5211">
        <v>0</v>
      </c>
      <c r="K5211">
        <v>48260.25</v>
      </c>
      <c r="L5211">
        <v>8518.42</v>
      </c>
      <c r="M5211">
        <f t="shared" si="245"/>
        <v>48260.25</v>
      </c>
      <c r="N5211" t="str">
        <f t="shared" si="243"/>
        <v>Q2</v>
      </c>
      <c r="O5211" s="2">
        <f t="shared" si="244"/>
        <v>17.651006780942911</v>
      </c>
      <c r="P5211" t="str">
        <f>VLOOKUP(retail_sales_2023!C5211,customers!A:J,5,)</f>
        <v>Guwahati</v>
      </c>
      <c r="Q5211" t="str">
        <f>VLOOKUP(C5211,customers!A:J,10,0)</f>
        <v>Premium</v>
      </c>
    </row>
    <row r="5212" spans="1:17" x14ac:dyDescent="0.3">
      <c r="A5212" t="s">
        <v>6303</v>
      </c>
      <c r="B5212" s="1">
        <v>45162</v>
      </c>
      <c r="C5212" t="s">
        <v>1707</v>
      </c>
      <c r="D5212" t="s">
        <v>1708</v>
      </c>
      <c r="E5212" t="s">
        <v>15</v>
      </c>
      <c r="F5212" t="s">
        <v>43</v>
      </c>
      <c r="G5212" t="s">
        <v>121</v>
      </c>
      <c r="H5212">
        <v>4</v>
      </c>
      <c r="I5212">
        <v>21991.23</v>
      </c>
      <c r="J5212">
        <v>0</v>
      </c>
      <c r="K5212">
        <v>87964.92</v>
      </c>
      <c r="L5212">
        <v>13072.23</v>
      </c>
      <c r="M5212">
        <f t="shared" si="245"/>
        <v>87964.92</v>
      </c>
      <c r="N5212" t="str">
        <f t="shared" si="243"/>
        <v>Q3</v>
      </c>
      <c r="O5212" s="2">
        <f t="shared" si="244"/>
        <v>14.860730845887202</v>
      </c>
      <c r="P5212" t="str">
        <f>VLOOKUP(retail_sales_2023!C5212,customers!A:J,5,)</f>
        <v>Hyderabad</v>
      </c>
      <c r="Q5212" t="str">
        <f>VLOOKUP(C5212,customers!A:J,10,0)</f>
        <v>Regular</v>
      </c>
    </row>
    <row r="5213" spans="1:17" x14ac:dyDescent="0.3">
      <c r="A5213" t="s">
        <v>6304</v>
      </c>
      <c r="B5213" s="1">
        <v>45109</v>
      </c>
      <c r="C5213" t="s">
        <v>1662</v>
      </c>
      <c r="D5213" t="s">
        <v>1808</v>
      </c>
      <c r="E5213" t="s">
        <v>27</v>
      </c>
      <c r="F5213" t="s">
        <v>52</v>
      </c>
      <c r="G5213" t="s">
        <v>235</v>
      </c>
      <c r="H5213">
        <v>6</v>
      </c>
      <c r="I5213">
        <v>219.43</v>
      </c>
      <c r="J5213">
        <v>0.05</v>
      </c>
      <c r="K5213">
        <v>1250.75</v>
      </c>
      <c r="L5213">
        <v>129.08000000000001</v>
      </c>
      <c r="M5213">
        <f t="shared" si="245"/>
        <v>1250.751</v>
      </c>
      <c r="N5213" t="str">
        <f t="shared" si="243"/>
        <v>Q3</v>
      </c>
      <c r="O5213" s="2">
        <f t="shared" si="244"/>
        <v>10.320207875274837</v>
      </c>
      <c r="P5213" t="str">
        <f>VLOOKUP(retail_sales_2023!C5213,customers!A:J,5,)</f>
        <v>Jaipur</v>
      </c>
      <c r="Q5213" t="str">
        <f>VLOOKUP(C5213,customers!A:J,10,0)</f>
        <v>Occasional</v>
      </c>
    </row>
    <row r="5214" spans="1:17" x14ac:dyDescent="0.3">
      <c r="A5214" t="s">
        <v>6305</v>
      </c>
      <c r="B5214" s="1">
        <v>45097</v>
      </c>
      <c r="C5214" t="s">
        <v>327</v>
      </c>
      <c r="D5214" t="s">
        <v>328</v>
      </c>
      <c r="E5214" t="s">
        <v>21</v>
      </c>
      <c r="F5214" t="s">
        <v>16</v>
      </c>
      <c r="G5214" t="s">
        <v>86</v>
      </c>
      <c r="H5214">
        <v>4</v>
      </c>
      <c r="I5214">
        <v>448.51</v>
      </c>
      <c r="J5214">
        <v>0</v>
      </c>
      <c r="K5214">
        <v>1794.04</v>
      </c>
      <c r="L5214">
        <v>459.15</v>
      </c>
      <c r="M5214">
        <f t="shared" si="245"/>
        <v>1794.04</v>
      </c>
      <c r="N5214" t="str">
        <f t="shared" si="243"/>
        <v>Q2</v>
      </c>
      <c r="O5214" s="2">
        <f t="shared" si="244"/>
        <v>25.593074847829477</v>
      </c>
      <c r="P5214" t="str">
        <f>VLOOKUP(retail_sales_2023!C5214,customers!A:J,5,)</f>
        <v>Bhubaneswar</v>
      </c>
      <c r="Q5214" t="str">
        <f>VLOOKUP(C5214,customers!A:J,10,0)</f>
        <v>Occasional</v>
      </c>
    </row>
    <row r="5215" spans="1:17" x14ac:dyDescent="0.3">
      <c r="A5215" t="s">
        <v>6306</v>
      </c>
      <c r="B5215" s="1">
        <v>44947</v>
      </c>
      <c r="C5215" t="s">
        <v>1681</v>
      </c>
      <c r="D5215" t="s">
        <v>1682</v>
      </c>
      <c r="E5215" t="s">
        <v>21</v>
      </c>
      <c r="F5215" t="s">
        <v>52</v>
      </c>
      <c r="G5215" t="s">
        <v>133</v>
      </c>
      <c r="H5215">
        <v>3</v>
      </c>
      <c r="I5215">
        <v>771.55</v>
      </c>
      <c r="J5215">
        <v>0.15</v>
      </c>
      <c r="K5215">
        <v>1967.45</v>
      </c>
      <c r="L5215">
        <v>174.67</v>
      </c>
      <c r="M5215">
        <f t="shared" si="245"/>
        <v>1967.4524999999996</v>
      </c>
      <c r="N5215" t="str">
        <f t="shared" si="243"/>
        <v>Q1</v>
      </c>
      <c r="O5215" s="2">
        <f t="shared" si="244"/>
        <v>8.8779892754580807</v>
      </c>
      <c r="P5215" t="str">
        <f>VLOOKUP(retail_sales_2023!C5215,customers!A:J,5,)</f>
        <v>Bhubaneswar</v>
      </c>
      <c r="Q5215" t="str">
        <f>VLOOKUP(C5215,customers!A:J,10,0)</f>
        <v>Occasional</v>
      </c>
    </row>
    <row r="5216" spans="1:17" x14ac:dyDescent="0.3">
      <c r="A5216" t="s">
        <v>6307</v>
      </c>
      <c r="B5216" s="1">
        <v>45068</v>
      </c>
      <c r="C5216" t="s">
        <v>2155</v>
      </c>
      <c r="D5216" t="s">
        <v>2286</v>
      </c>
      <c r="E5216" t="s">
        <v>15</v>
      </c>
      <c r="F5216" t="s">
        <v>16</v>
      </c>
      <c r="G5216" t="s">
        <v>192</v>
      </c>
      <c r="H5216">
        <v>1</v>
      </c>
      <c r="I5216">
        <v>258.97000000000003</v>
      </c>
      <c r="J5216">
        <v>0</v>
      </c>
      <c r="K5216">
        <v>258.97000000000003</v>
      </c>
      <c r="L5216">
        <v>82.91</v>
      </c>
      <c r="M5216">
        <f t="shared" si="245"/>
        <v>258.97000000000003</v>
      </c>
      <c r="N5216" t="str">
        <f t="shared" si="243"/>
        <v>Q2</v>
      </c>
      <c r="O5216" s="2">
        <f t="shared" si="244"/>
        <v>32.015291346488006</v>
      </c>
      <c r="P5216" t="str">
        <f>VLOOKUP(retail_sales_2023!C5216,customers!A:J,5,)</f>
        <v>Bengaluru</v>
      </c>
      <c r="Q5216" t="str">
        <f>VLOOKUP(C5216,customers!A:J,10,0)</f>
        <v>Regular</v>
      </c>
    </row>
    <row r="5217" spans="1:17" x14ac:dyDescent="0.3">
      <c r="A5217" t="s">
        <v>6308</v>
      </c>
      <c r="B5217" s="1">
        <v>45158</v>
      </c>
      <c r="C5217" t="s">
        <v>741</v>
      </c>
      <c r="D5217" t="s">
        <v>742</v>
      </c>
      <c r="E5217" t="s">
        <v>15</v>
      </c>
      <c r="F5217" t="s">
        <v>22</v>
      </c>
      <c r="G5217" t="s">
        <v>146</v>
      </c>
      <c r="H5217">
        <v>1</v>
      </c>
      <c r="I5217">
        <v>4012.37</v>
      </c>
      <c r="J5217">
        <v>0</v>
      </c>
      <c r="K5217">
        <v>4012.37</v>
      </c>
      <c r="L5217">
        <v>1195.19</v>
      </c>
      <c r="M5217">
        <f t="shared" si="245"/>
        <v>4012.37</v>
      </c>
      <c r="N5217" t="str">
        <f t="shared" si="243"/>
        <v>Q3</v>
      </c>
      <c r="O5217" s="2">
        <f t="shared" si="244"/>
        <v>29.787631748816786</v>
      </c>
      <c r="P5217" t="str">
        <f>VLOOKUP(retail_sales_2023!C5217,customers!A:J,5,)</f>
        <v>Coimbatore</v>
      </c>
      <c r="Q5217" t="str">
        <f>VLOOKUP(C5217,customers!A:J,10,0)</f>
        <v>Regular</v>
      </c>
    </row>
    <row r="5218" spans="1:17" x14ac:dyDescent="0.3">
      <c r="A5218" t="s">
        <v>6309</v>
      </c>
      <c r="B5218" s="1">
        <v>44930</v>
      </c>
      <c r="C5218" t="s">
        <v>1300</v>
      </c>
      <c r="D5218" t="s">
        <v>1301</v>
      </c>
      <c r="E5218" t="s">
        <v>21</v>
      </c>
      <c r="F5218" t="s">
        <v>43</v>
      </c>
      <c r="G5218" t="s">
        <v>121</v>
      </c>
      <c r="H5218">
        <v>1</v>
      </c>
      <c r="I5218">
        <v>6204.09</v>
      </c>
      <c r="J5218">
        <v>0.15</v>
      </c>
      <c r="K5218">
        <v>5273.48</v>
      </c>
      <c r="L5218">
        <v>477.45</v>
      </c>
      <c r="M5218">
        <f t="shared" si="245"/>
        <v>5273.4764999999998</v>
      </c>
      <c r="N5218" t="str">
        <f t="shared" si="243"/>
        <v>Q1</v>
      </c>
      <c r="O5218" s="2">
        <f t="shared" si="244"/>
        <v>9.0537936997959605</v>
      </c>
      <c r="P5218" t="str">
        <f>VLOOKUP(retail_sales_2023!C5218,customers!A:J,5,)</f>
        <v>Patna</v>
      </c>
      <c r="Q5218" t="str">
        <f>VLOOKUP(C5218,customers!A:J,10,0)</f>
        <v>Premium</v>
      </c>
    </row>
    <row r="5219" spans="1:17" x14ac:dyDescent="0.3">
      <c r="A5219" t="s">
        <v>6310</v>
      </c>
      <c r="B5219" s="1">
        <v>44989</v>
      </c>
      <c r="C5219" t="s">
        <v>564</v>
      </c>
      <c r="D5219" t="s">
        <v>565</v>
      </c>
      <c r="E5219" t="s">
        <v>27</v>
      </c>
      <c r="F5219" t="s">
        <v>52</v>
      </c>
      <c r="G5219" t="s">
        <v>268</v>
      </c>
      <c r="H5219">
        <v>5</v>
      </c>
      <c r="I5219">
        <v>297.76</v>
      </c>
      <c r="J5219">
        <v>0.25</v>
      </c>
      <c r="K5219">
        <v>1116.5999999999999</v>
      </c>
      <c r="L5219">
        <v>85.22</v>
      </c>
      <c r="M5219">
        <f t="shared" si="245"/>
        <v>1116.5999999999999</v>
      </c>
      <c r="N5219" t="str">
        <f t="shared" si="243"/>
        <v>Q1</v>
      </c>
      <c r="O5219" s="2">
        <f t="shared" si="244"/>
        <v>7.6320974386530542</v>
      </c>
      <c r="P5219" t="str">
        <f>VLOOKUP(retail_sales_2023!C5219,customers!A:J,5,)</f>
        <v>Lucknow</v>
      </c>
      <c r="Q5219" t="str">
        <f>VLOOKUP(C5219,customers!A:J,10,0)</f>
        <v>Premium</v>
      </c>
    </row>
    <row r="5220" spans="1:17" x14ac:dyDescent="0.3">
      <c r="A5220" t="s">
        <v>6311</v>
      </c>
      <c r="B5220" s="1">
        <v>44952</v>
      </c>
      <c r="C5220" t="s">
        <v>2687</v>
      </c>
      <c r="D5220" t="s">
        <v>2688</v>
      </c>
      <c r="E5220" t="s">
        <v>33</v>
      </c>
      <c r="F5220" t="s">
        <v>43</v>
      </c>
      <c r="G5220" t="s">
        <v>301</v>
      </c>
      <c r="H5220">
        <v>4</v>
      </c>
      <c r="I5220">
        <v>83302.97</v>
      </c>
      <c r="J5220">
        <v>0.15</v>
      </c>
      <c r="K5220">
        <v>283230.09999999998</v>
      </c>
      <c r="L5220">
        <v>28611.47</v>
      </c>
      <c r="M5220">
        <f t="shared" si="245"/>
        <v>283230.098</v>
      </c>
      <c r="N5220" t="str">
        <f t="shared" si="243"/>
        <v>Q1</v>
      </c>
      <c r="O5220" s="2">
        <f t="shared" si="244"/>
        <v>10.101846519843761</v>
      </c>
      <c r="P5220" t="str">
        <f>VLOOKUP(retail_sales_2023!C5220,customers!A:J,5,)</f>
        <v>Surat</v>
      </c>
      <c r="Q5220" t="str">
        <f>VLOOKUP(C5220,customers!A:J,10,0)</f>
        <v>Regular</v>
      </c>
    </row>
    <row r="5221" spans="1:17" x14ac:dyDescent="0.3">
      <c r="A5221" t="s">
        <v>6312</v>
      </c>
      <c r="B5221" s="1">
        <v>45209</v>
      </c>
      <c r="C5221" t="s">
        <v>92</v>
      </c>
      <c r="D5221" t="s">
        <v>93</v>
      </c>
      <c r="E5221" t="s">
        <v>27</v>
      </c>
      <c r="F5221" t="s">
        <v>52</v>
      </c>
      <c r="G5221" t="s">
        <v>169</v>
      </c>
      <c r="H5221">
        <v>8</v>
      </c>
      <c r="I5221">
        <v>151.6</v>
      </c>
      <c r="J5221">
        <v>0.05</v>
      </c>
      <c r="K5221">
        <v>1152.1600000000001</v>
      </c>
      <c r="L5221">
        <v>67.069999999999993</v>
      </c>
      <c r="M5221">
        <f t="shared" si="245"/>
        <v>1152.1599999999999</v>
      </c>
      <c r="N5221" t="str">
        <f t="shared" si="243"/>
        <v>Q4</v>
      </c>
      <c r="O5221" s="2">
        <f t="shared" si="244"/>
        <v>5.8212401055408955</v>
      </c>
      <c r="P5221" t="str">
        <f>VLOOKUP(retail_sales_2023!C5221,customers!A:J,5,)</f>
        <v>Jaipur</v>
      </c>
      <c r="Q5221" t="str">
        <f>VLOOKUP(C5221,customers!A:J,10,0)</f>
        <v>Premium</v>
      </c>
    </row>
    <row r="5222" spans="1:17" x14ac:dyDescent="0.3">
      <c r="A5222" t="s">
        <v>6313</v>
      </c>
      <c r="B5222" s="1">
        <v>45235</v>
      </c>
      <c r="C5222" t="s">
        <v>331</v>
      </c>
      <c r="D5222" t="s">
        <v>332</v>
      </c>
      <c r="E5222" t="s">
        <v>15</v>
      </c>
      <c r="F5222" t="s">
        <v>81</v>
      </c>
      <c r="G5222" t="s">
        <v>333</v>
      </c>
      <c r="H5222">
        <v>1</v>
      </c>
      <c r="I5222">
        <v>2509.5300000000002</v>
      </c>
      <c r="J5222">
        <v>0.1</v>
      </c>
      <c r="K5222">
        <v>2258.58</v>
      </c>
      <c r="L5222">
        <v>767.1</v>
      </c>
      <c r="M5222">
        <f t="shared" si="245"/>
        <v>2258.5770000000002</v>
      </c>
      <c r="N5222" t="str">
        <f t="shared" si="243"/>
        <v>Q4</v>
      </c>
      <c r="O5222" s="2">
        <f t="shared" si="244"/>
        <v>33.963817974125341</v>
      </c>
      <c r="P5222" t="str">
        <f>VLOOKUP(retail_sales_2023!C5222,customers!A:J,5,)</f>
        <v>Kochi</v>
      </c>
      <c r="Q5222" t="str">
        <f>VLOOKUP(C5222,customers!A:J,10,0)</f>
        <v>Premium</v>
      </c>
    </row>
    <row r="5223" spans="1:17" x14ac:dyDescent="0.3">
      <c r="A5223" t="s">
        <v>6314</v>
      </c>
      <c r="B5223" s="1">
        <v>45065</v>
      </c>
      <c r="C5223" t="s">
        <v>804</v>
      </c>
      <c r="D5223" t="s">
        <v>805</v>
      </c>
      <c r="E5223" t="s">
        <v>33</v>
      </c>
      <c r="F5223" t="s">
        <v>22</v>
      </c>
      <c r="G5223" t="s">
        <v>23</v>
      </c>
      <c r="H5223">
        <v>2</v>
      </c>
      <c r="I5223">
        <v>33588.51</v>
      </c>
      <c r="J5223">
        <v>0</v>
      </c>
      <c r="K5223">
        <v>67177.02</v>
      </c>
      <c r="L5223">
        <v>19597.41</v>
      </c>
      <c r="M5223">
        <f t="shared" si="245"/>
        <v>67177.02</v>
      </c>
      <c r="N5223" t="str">
        <f t="shared" si="243"/>
        <v>Q2</v>
      </c>
      <c r="O5223" s="2">
        <f t="shared" si="244"/>
        <v>29.172788551799407</v>
      </c>
      <c r="P5223" t="str">
        <f>VLOOKUP(retail_sales_2023!C5223,customers!A:J,5,)</f>
        <v>Mumbai</v>
      </c>
      <c r="Q5223" t="str">
        <f>VLOOKUP(C5223,customers!A:J,10,0)</f>
        <v>Premium</v>
      </c>
    </row>
    <row r="5224" spans="1:17" x14ac:dyDescent="0.3">
      <c r="A5224" t="s">
        <v>6315</v>
      </c>
      <c r="B5224" s="1">
        <v>45085</v>
      </c>
      <c r="C5224" t="s">
        <v>1090</v>
      </c>
      <c r="D5224" t="s">
        <v>1091</v>
      </c>
      <c r="E5224" t="s">
        <v>27</v>
      </c>
      <c r="F5224" t="s">
        <v>52</v>
      </c>
      <c r="G5224" t="s">
        <v>117</v>
      </c>
      <c r="H5224">
        <v>8</v>
      </c>
      <c r="I5224">
        <v>104.03</v>
      </c>
      <c r="J5224">
        <v>0.15</v>
      </c>
      <c r="K5224">
        <v>707.4</v>
      </c>
      <c r="L5224">
        <v>61.15</v>
      </c>
      <c r="M5224">
        <f t="shared" si="245"/>
        <v>707.404</v>
      </c>
      <c r="N5224" t="str">
        <f t="shared" si="243"/>
        <v>Q2</v>
      </c>
      <c r="O5224" s="2">
        <f t="shared" si="244"/>
        <v>8.6443313542550175</v>
      </c>
      <c r="P5224" t="str">
        <f>VLOOKUP(retail_sales_2023!C5224,customers!A:J,5,)</f>
        <v>Lucknow</v>
      </c>
      <c r="Q5224" t="str">
        <f>VLOOKUP(C5224,customers!A:J,10,0)</f>
        <v>Regular</v>
      </c>
    </row>
    <row r="5225" spans="1:17" x14ac:dyDescent="0.3">
      <c r="A5225" t="s">
        <v>6316</v>
      </c>
      <c r="B5225" s="1">
        <v>44947</v>
      </c>
      <c r="C5225" t="s">
        <v>1841</v>
      </c>
      <c r="D5225" t="s">
        <v>1842</v>
      </c>
      <c r="E5225" t="s">
        <v>33</v>
      </c>
      <c r="F5225" t="s">
        <v>28</v>
      </c>
      <c r="G5225" t="s">
        <v>466</v>
      </c>
      <c r="H5225">
        <v>1</v>
      </c>
      <c r="I5225">
        <v>5236.59</v>
      </c>
      <c r="J5225">
        <v>0</v>
      </c>
      <c r="K5225">
        <v>5236.59</v>
      </c>
      <c r="L5225">
        <v>1326.52</v>
      </c>
      <c r="M5225">
        <f t="shared" si="245"/>
        <v>5236.59</v>
      </c>
      <c r="N5225" t="str">
        <f t="shared" si="243"/>
        <v>Q1</v>
      </c>
      <c r="O5225" s="2">
        <f t="shared" si="244"/>
        <v>25.331752151686498</v>
      </c>
      <c r="P5225" t="str">
        <f>VLOOKUP(retail_sales_2023!C5225,customers!A:J,5,)</f>
        <v>Nagpur</v>
      </c>
      <c r="Q5225" t="str">
        <f>VLOOKUP(C5225,customers!A:J,10,0)</f>
        <v>Premium</v>
      </c>
    </row>
    <row r="5226" spans="1:17" x14ac:dyDescent="0.3">
      <c r="A5226" t="s">
        <v>6317</v>
      </c>
      <c r="B5226" s="1">
        <v>45247</v>
      </c>
      <c r="C5226" t="s">
        <v>2481</v>
      </c>
      <c r="D5226" t="s">
        <v>2482</v>
      </c>
      <c r="E5226" t="s">
        <v>27</v>
      </c>
      <c r="F5226" t="s">
        <v>81</v>
      </c>
      <c r="G5226" t="s">
        <v>150</v>
      </c>
      <c r="H5226">
        <v>1</v>
      </c>
      <c r="I5226">
        <v>2308.08</v>
      </c>
      <c r="J5226">
        <v>0</v>
      </c>
      <c r="K5226">
        <v>2308.08</v>
      </c>
      <c r="L5226">
        <v>828.61</v>
      </c>
      <c r="M5226">
        <f t="shared" si="245"/>
        <v>2308.08</v>
      </c>
      <c r="N5226" t="str">
        <f t="shared" si="243"/>
        <v>Q4</v>
      </c>
      <c r="O5226" s="2">
        <f t="shared" si="244"/>
        <v>35.900402065786288</v>
      </c>
      <c r="P5226" t="str">
        <f>VLOOKUP(retail_sales_2023!C5226,customers!A:J,5,)</f>
        <v>Chandigarh</v>
      </c>
      <c r="Q5226" t="str">
        <f>VLOOKUP(C5226,customers!A:J,10,0)</f>
        <v>Regular</v>
      </c>
    </row>
    <row r="5227" spans="1:17" x14ac:dyDescent="0.3">
      <c r="A5227" t="s">
        <v>6318</v>
      </c>
      <c r="B5227" s="1">
        <v>45215</v>
      </c>
      <c r="C5227" t="s">
        <v>1120</v>
      </c>
      <c r="D5227" t="s">
        <v>1121</v>
      </c>
      <c r="E5227" t="s">
        <v>33</v>
      </c>
      <c r="F5227" t="s">
        <v>52</v>
      </c>
      <c r="G5227" t="s">
        <v>226</v>
      </c>
      <c r="H5227">
        <v>1</v>
      </c>
      <c r="I5227">
        <v>525.79</v>
      </c>
      <c r="J5227">
        <v>0</v>
      </c>
      <c r="K5227">
        <v>525.79</v>
      </c>
      <c r="L5227">
        <v>31.59</v>
      </c>
      <c r="M5227">
        <f t="shared" si="245"/>
        <v>525.79</v>
      </c>
      <c r="N5227" t="str">
        <f t="shared" si="243"/>
        <v>Q4</v>
      </c>
      <c r="O5227" s="2">
        <f t="shared" si="244"/>
        <v>6.0081020939918979</v>
      </c>
      <c r="P5227" t="str">
        <f>VLOOKUP(retail_sales_2023!C5227,customers!A:J,5,)</f>
        <v>Nagpur</v>
      </c>
      <c r="Q5227" t="str">
        <f>VLOOKUP(C5227,customers!A:J,10,0)</f>
        <v>Regular</v>
      </c>
    </row>
    <row r="5228" spans="1:17" x14ac:dyDescent="0.3">
      <c r="A5228" t="s">
        <v>6319</v>
      </c>
      <c r="B5228" s="1">
        <v>45168</v>
      </c>
      <c r="C5228" t="s">
        <v>667</v>
      </c>
      <c r="D5228" t="s">
        <v>668</v>
      </c>
      <c r="E5228" t="s">
        <v>33</v>
      </c>
      <c r="F5228" t="s">
        <v>81</v>
      </c>
      <c r="G5228" t="s">
        <v>105</v>
      </c>
      <c r="H5228">
        <v>2</v>
      </c>
      <c r="I5228">
        <v>2481.2199999999998</v>
      </c>
      <c r="J5228">
        <v>0</v>
      </c>
      <c r="K5228">
        <v>4962.4399999999996</v>
      </c>
      <c r="L5228">
        <v>1800.43</v>
      </c>
      <c r="M5228">
        <f t="shared" si="245"/>
        <v>4962.4399999999996</v>
      </c>
      <c r="N5228" t="str">
        <f t="shared" si="243"/>
        <v>Q3</v>
      </c>
      <c r="O5228" s="2">
        <f t="shared" si="244"/>
        <v>36.281143953377779</v>
      </c>
      <c r="P5228" t="str">
        <f>VLOOKUP(retail_sales_2023!C5228,customers!A:J,5,)</f>
        <v>Nagpur</v>
      </c>
      <c r="Q5228" t="str">
        <f>VLOOKUP(C5228,customers!A:J,10,0)</f>
        <v>Occasional</v>
      </c>
    </row>
    <row r="5229" spans="1:17" x14ac:dyDescent="0.3">
      <c r="A5229" t="s">
        <v>6320</v>
      </c>
      <c r="B5229" s="1">
        <v>44967</v>
      </c>
      <c r="C5229" t="s">
        <v>361</v>
      </c>
      <c r="D5229" t="s">
        <v>362</v>
      </c>
      <c r="E5229" t="s">
        <v>15</v>
      </c>
      <c r="F5229" t="s">
        <v>22</v>
      </c>
      <c r="G5229" t="s">
        <v>516</v>
      </c>
      <c r="H5229">
        <v>1</v>
      </c>
      <c r="I5229">
        <v>9401.14</v>
      </c>
      <c r="J5229">
        <v>0</v>
      </c>
      <c r="K5229">
        <v>9401.14</v>
      </c>
      <c r="L5229">
        <v>2308.4499999999998</v>
      </c>
      <c r="M5229">
        <f t="shared" si="245"/>
        <v>9401.14</v>
      </c>
      <c r="N5229" t="str">
        <f t="shared" si="243"/>
        <v>Q1</v>
      </c>
      <c r="O5229" s="2">
        <f t="shared" si="244"/>
        <v>24.555000776501572</v>
      </c>
      <c r="P5229" t="str">
        <f>VLOOKUP(retail_sales_2023!C5229,customers!A:J,5,)</f>
        <v>Hyderabad</v>
      </c>
      <c r="Q5229" t="str">
        <f>VLOOKUP(C5229,customers!A:J,10,0)</f>
        <v>Premium</v>
      </c>
    </row>
    <row r="5230" spans="1:17" x14ac:dyDescent="0.3">
      <c r="A5230" t="s">
        <v>6321</v>
      </c>
      <c r="B5230" s="1">
        <v>45009</v>
      </c>
      <c r="C5230" t="s">
        <v>224</v>
      </c>
      <c r="D5230" t="s">
        <v>225</v>
      </c>
      <c r="E5230" t="s">
        <v>33</v>
      </c>
      <c r="F5230" t="s">
        <v>81</v>
      </c>
      <c r="G5230" t="s">
        <v>370</v>
      </c>
      <c r="H5230">
        <v>2</v>
      </c>
      <c r="I5230">
        <v>3523.43</v>
      </c>
      <c r="J5230">
        <v>0</v>
      </c>
      <c r="K5230">
        <v>7046.86</v>
      </c>
      <c r="L5230">
        <v>2385.19</v>
      </c>
      <c r="M5230">
        <f t="shared" si="245"/>
        <v>7046.86</v>
      </c>
      <c r="N5230" t="str">
        <f t="shared" si="243"/>
        <v>Q1</v>
      </c>
      <c r="O5230" s="2">
        <f t="shared" si="244"/>
        <v>33.847557635599408</v>
      </c>
      <c r="P5230" t="str">
        <f>VLOOKUP(retail_sales_2023!C5230,customers!A:J,5,)</f>
        <v>Surat</v>
      </c>
      <c r="Q5230" t="str">
        <f>VLOOKUP(C5230,customers!A:J,10,0)</f>
        <v>Premium</v>
      </c>
    </row>
    <row r="5231" spans="1:17" x14ac:dyDescent="0.3">
      <c r="A5231" t="s">
        <v>6322</v>
      </c>
      <c r="B5231" s="1">
        <v>45203</v>
      </c>
      <c r="C5231" t="s">
        <v>358</v>
      </c>
      <c r="D5231" t="s">
        <v>359</v>
      </c>
      <c r="E5231" t="s">
        <v>15</v>
      </c>
      <c r="F5231" t="s">
        <v>52</v>
      </c>
      <c r="G5231" t="s">
        <v>133</v>
      </c>
      <c r="H5231">
        <v>2</v>
      </c>
      <c r="I5231">
        <v>409.61</v>
      </c>
      <c r="J5231">
        <v>0.1</v>
      </c>
      <c r="K5231">
        <v>737.3</v>
      </c>
      <c r="L5231">
        <v>52.35</v>
      </c>
      <c r="M5231">
        <f t="shared" si="245"/>
        <v>737.298</v>
      </c>
      <c r="N5231" t="str">
        <f t="shared" si="243"/>
        <v>Q4</v>
      </c>
      <c r="O5231" s="2">
        <f t="shared" si="244"/>
        <v>7.1002305710023066</v>
      </c>
      <c r="P5231" t="str">
        <f>VLOOKUP(retail_sales_2023!C5231,customers!A:J,5,)</f>
        <v>Chennai</v>
      </c>
      <c r="Q5231" t="str">
        <f>VLOOKUP(C5231,customers!A:J,10,0)</f>
        <v>Regular</v>
      </c>
    </row>
    <row r="5232" spans="1:17" x14ac:dyDescent="0.3">
      <c r="A5232" t="s">
        <v>6323</v>
      </c>
      <c r="B5232" s="1">
        <v>45261</v>
      </c>
      <c r="C5232" t="s">
        <v>1469</v>
      </c>
      <c r="D5232" t="s">
        <v>1470</v>
      </c>
      <c r="E5232" t="s">
        <v>21</v>
      </c>
      <c r="F5232" t="s">
        <v>52</v>
      </c>
      <c r="G5232" t="s">
        <v>133</v>
      </c>
      <c r="H5232">
        <v>4</v>
      </c>
      <c r="I5232">
        <v>714.96</v>
      </c>
      <c r="J5232">
        <v>0</v>
      </c>
      <c r="K5232">
        <v>2859.84</v>
      </c>
      <c r="L5232">
        <v>185.99</v>
      </c>
      <c r="M5232">
        <f t="shared" si="245"/>
        <v>2859.84</v>
      </c>
      <c r="N5232" t="str">
        <f t="shared" si="243"/>
        <v>Q4</v>
      </c>
      <c r="O5232" s="2">
        <f t="shared" si="244"/>
        <v>6.5035106859124987</v>
      </c>
      <c r="P5232" t="str">
        <f>VLOOKUP(retail_sales_2023!C5232,customers!A:J,5,)</f>
        <v>Kolkata</v>
      </c>
      <c r="Q5232" t="str">
        <f>VLOOKUP(C5232,customers!A:J,10,0)</f>
        <v>Regular</v>
      </c>
    </row>
    <row r="5233" spans="1:17" x14ac:dyDescent="0.3">
      <c r="A5233" t="s">
        <v>6324</v>
      </c>
      <c r="B5233" s="1">
        <v>45023</v>
      </c>
      <c r="C5233" t="s">
        <v>570</v>
      </c>
      <c r="D5233" t="s">
        <v>571</v>
      </c>
      <c r="E5233" t="s">
        <v>33</v>
      </c>
      <c r="F5233" t="s">
        <v>22</v>
      </c>
      <c r="G5233" t="s">
        <v>146</v>
      </c>
      <c r="H5233">
        <v>5</v>
      </c>
      <c r="I5233">
        <v>5562.31</v>
      </c>
      <c r="J5233">
        <v>0.15</v>
      </c>
      <c r="K5233">
        <v>23639.82</v>
      </c>
      <c r="L5233">
        <v>7653.88</v>
      </c>
      <c r="M5233">
        <f t="shared" si="245"/>
        <v>23639.817500000001</v>
      </c>
      <c r="N5233" t="str">
        <f t="shared" si="243"/>
        <v>Q2</v>
      </c>
      <c r="O5233" s="2">
        <f t="shared" si="244"/>
        <v>32.377065476809889</v>
      </c>
      <c r="P5233" t="str">
        <f>VLOOKUP(retail_sales_2023!C5233,customers!A:J,5,)</f>
        <v>Pune</v>
      </c>
      <c r="Q5233" t="str">
        <f>VLOOKUP(C5233,customers!A:J,10,0)</f>
        <v>Premium</v>
      </c>
    </row>
    <row r="5234" spans="1:17" x14ac:dyDescent="0.3">
      <c r="A5234" t="s">
        <v>6325</v>
      </c>
      <c r="B5234" s="1">
        <v>45001</v>
      </c>
      <c r="C5234" t="s">
        <v>2353</v>
      </c>
      <c r="D5234" t="s">
        <v>2354</v>
      </c>
      <c r="E5234" t="s">
        <v>21</v>
      </c>
      <c r="F5234" t="s">
        <v>52</v>
      </c>
      <c r="G5234" t="s">
        <v>69</v>
      </c>
      <c r="H5234">
        <v>6</v>
      </c>
      <c r="I5234">
        <v>712.63</v>
      </c>
      <c r="J5234">
        <v>0.2</v>
      </c>
      <c r="K5234">
        <v>3420.62</v>
      </c>
      <c r="L5234">
        <v>312.05</v>
      </c>
      <c r="M5234">
        <f t="shared" si="245"/>
        <v>3420.6239999999998</v>
      </c>
      <c r="N5234" t="str">
        <f t="shared" si="243"/>
        <v>Q1</v>
      </c>
      <c r="O5234" s="2">
        <f t="shared" si="244"/>
        <v>9.1226151984143229</v>
      </c>
      <c r="P5234" t="str">
        <f>VLOOKUP(retail_sales_2023!C5234,customers!A:J,5,)</f>
        <v>Guwahati</v>
      </c>
      <c r="Q5234" t="str">
        <f>VLOOKUP(C5234,customers!A:J,10,0)</f>
        <v>Premium</v>
      </c>
    </row>
    <row r="5235" spans="1:17" x14ac:dyDescent="0.3">
      <c r="A5235" t="s">
        <v>6326</v>
      </c>
      <c r="B5235" s="1">
        <v>45011</v>
      </c>
      <c r="C5235" t="s">
        <v>1651</v>
      </c>
      <c r="D5235" t="s">
        <v>1652</v>
      </c>
      <c r="E5235" t="s">
        <v>33</v>
      </c>
      <c r="F5235" t="s">
        <v>81</v>
      </c>
      <c r="G5235" t="s">
        <v>82</v>
      </c>
      <c r="H5235">
        <v>2</v>
      </c>
      <c r="I5235">
        <v>873.44</v>
      </c>
      <c r="J5235">
        <v>0.1</v>
      </c>
      <c r="K5235">
        <v>1572.19</v>
      </c>
      <c r="L5235">
        <v>369.06</v>
      </c>
      <c r="M5235">
        <f t="shared" si="245"/>
        <v>1572.1920000000002</v>
      </c>
      <c r="N5235" t="str">
        <f t="shared" si="243"/>
        <v>Q1</v>
      </c>
      <c r="O5235" s="2">
        <f t="shared" si="244"/>
        <v>23.474262016677372</v>
      </c>
      <c r="P5235" t="str">
        <f>VLOOKUP(retail_sales_2023!C5235,customers!A:J,5,)</f>
        <v>Surat</v>
      </c>
      <c r="Q5235" t="str">
        <f>VLOOKUP(C5235,customers!A:J,10,0)</f>
        <v>Premium</v>
      </c>
    </row>
    <row r="5236" spans="1:17" x14ac:dyDescent="0.3">
      <c r="A5236" t="s">
        <v>6327</v>
      </c>
      <c r="B5236" s="1">
        <v>45079</v>
      </c>
      <c r="C5236" t="s">
        <v>918</v>
      </c>
      <c r="D5236" t="s">
        <v>919</v>
      </c>
      <c r="E5236" t="s">
        <v>33</v>
      </c>
      <c r="F5236" t="s">
        <v>52</v>
      </c>
      <c r="G5236" t="s">
        <v>169</v>
      </c>
      <c r="H5236">
        <v>2</v>
      </c>
      <c r="I5236">
        <v>382.18</v>
      </c>
      <c r="J5236">
        <v>0.05</v>
      </c>
      <c r="K5236">
        <v>726.14</v>
      </c>
      <c r="L5236">
        <v>52.89</v>
      </c>
      <c r="M5236">
        <f t="shared" si="245"/>
        <v>726.14199999999994</v>
      </c>
      <c r="N5236" t="str">
        <f t="shared" si="243"/>
        <v>Q2</v>
      </c>
      <c r="O5236" s="2">
        <f t="shared" si="244"/>
        <v>7.2837193929545272</v>
      </c>
      <c r="P5236" t="str">
        <f>VLOOKUP(retail_sales_2023!C5236,customers!A:J,5,)</f>
        <v>Ahmedabad</v>
      </c>
      <c r="Q5236" t="str">
        <f>VLOOKUP(C5236,customers!A:J,10,0)</f>
        <v>Regular</v>
      </c>
    </row>
    <row r="5237" spans="1:17" x14ac:dyDescent="0.3">
      <c r="A5237" t="s">
        <v>6328</v>
      </c>
      <c r="B5237" s="1">
        <v>44949</v>
      </c>
      <c r="C5237" t="s">
        <v>1386</v>
      </c>
      <c r="D5237" t="s">
        <v>1387</v>
      </c>
      <c r="E5237" t="s">
        <v>21</v>
      </c>
      <c r="F5237" t="s">
        <v>16</v>
      </c>
      <c r="G5237" t="s">
        <v>192</v>
      </c>
      <c r="H5237">
        <v>5</v>
      </c>
      <c r="I5237">
        <v>646.74</v>
      </c>
      <c r="J5237">
        <v>0.2</v>
      </c>
      <c r="K5237">
        <v>2586.96</v>
      </c>
      <c r="L5237">
        <v>862.29</v>
      </c>
      <c r="M5237">
        <f t="shared" si="245"/>
        <v>2586.96</v>
      </c>
      <c r="N5237" t="str">
        <f t="shared" si="243"/>
        <v>Q1</v>
      </c>
      <c r="O5237" s="2">
        <f t="shared" si="244"/>
        <v>33.332173671026993</v>
      </c>
      <c r="P5237" t="str">
        <f>VLOOKUP(retail_sales_2023!C5237,customers!A:J,5,)</f>
        <v>Patna</v>
      </c>
      <c r="Q5237" t="str">
        <f>VLOOKUP(C5237,customers!A:J,10,0)</f>
        <v>Premium</v>
      </c>
    </row>
    <row r="5238" spans="1:17" x14ac:dyDescent="0.3">
      <c r="A5238" t="s">
        <v>6329</v>
      </c>
      <c r="B5238" s="1">
        <v>44975</v>
      </c>
      <c r="C5238" t="s">
        <v>4550</v>
      </c>
      <c r="D5238" t="s">
        <v>4551</v>
      </c>
      <c r="E5238" t="s">
        <v>21</v>
      </c>
      <c r="F5238" t="s">
        <v>22</v>
      </c>
      <c r="G5238" t="s">
        <v>182</v>
      </c>
      <c r="H5238">
        <v>5</v>
      </c>
      <c r="I5238">
        <v>15463.36</v>
      </c>
      <c r="J5238">
        <v>0.2</v>
      </c>
      <c r="K5238">
        <v>61853.440000000002</v>
      </c>
      <c r="L5238">
        <v>14681.79</v>
      </c>
      <c r="M5238">
        <f t="shared" si="245"/>
        <v>61853.440000000002</v>
      </c>
      <c r="N5238" t="str">
        <f t="shared" si="243"/>
        <v>Q1</v>
      </c>
      <c r="O5238" s="2">
        <f t="shared" si="244"/>
        <v>23.736416276928171</v>
      </c>
      <c r="P5238" t="str">
        <f>VLOOKUP(retail_sales_2023!C5238,customers!A:J,5,)</f>
        <v>Ranchi</v>
      </c>
      <c r="Q5238" t="str">
        <f>VLOOKUP(C5238,customers!A:J,10,0)</f>
        <v>Premium</v>
      </c>
    </row>
    <row r="5239" spans="1:17" x14ac:dyDescent="0.3">
      <c r="A5239" t="s">
        <v>6330</v>
      </c>
      <c r="B5239" s="1">
        <v>45257</v>
      </c>
      <c r="C5239" t="s">
        <v>1090</v>
      </c>
      <c r="D5239" t="s">
        <v>1091</v>
      </c>
      <c r="E5239" t="s">
        <v>27</v>
      </c>
      <c r="F5239" t="s">
        <v>81</v>
      </c>
      <c r="G5239" t="s">
        <v>264</v>
      </c>
      <c r="H5239">
        <v>3</v>
      </c>
      <c r="I5239">
        <v>768.18</v>
      </c>
      <c r="J5239">
        <v>0.15</v>
      </c>
      <c r="K5239">
        <v>1958.86</v>
      </c>
      <c r="L5239">
        <v>527.99</v>
      </c>
      <c r="M5239">
        <f t="shared" si="245"/>
        <v>1958.8589999999999</v>
      </c>
      <c r="N5239" t="str">
        <f t="shared" si="243"/>
        <v>Q4</v>
      </c>
      <c r="O5239" s="2">
        <f t="shared" si="244"/>
        <v>26.953942599266924</v>
      </c>
      <c r="P5239" t="str">
        <f>VLOOKUP(retail_sales_2023!C5239,customers!A:J,5,)</f>
        <v>Lucknow</v>
      </c>
      <c r="Q5239" t="str">
        <f>VLOOKUP(C5239,customers!A:J,10,0)</f>
        <v>Regular</v>
      </c>
    </row>
    <row r="5240" spans="1:17" x14ac:dyDescent="0.3">
      <c r="A5240" t="s">
        <v>6331</v>
      </c>
      <c r="B5240" s="1">
        <v>45227</v>
      </c>
      <c r="C5240" t="s">
        <v>385</v>
      </c>
      <c r="D5240" t="s">
        <v>386</v>
      </c>
      <c r="E5240" t="s">
        <v>15</v>
      </c>
      <c r="F5240" t="s">
        <v>22</v>
      </c>
      <c r="G5240" t="s">
        <v>516</v>
      </c>
      <c r="H5240">
        <v>3</v>
      </c>
      <c r="I5240">
        <v>11410.39</v>
      </c>
      <c r="J5240">
        <v>0.3</v>
      </c>
      <c r="K5240">
        <v>23961.82</v>
      </c>
      <c r="L5240">
        <v>5191.6499999999996</v>
      </c>
      <c r="M5240">
        <f t="shared" si="245"/>
        <v>23961.818999999996</v>
      </c>
      <c r="N5240" t="str">
        <f t="shared" si="243"/>
        <v>Q4</v>
      </c>
      <c r="O5240" s="2">
        <f t="shared" si="244"/>
        <v>21.666342539923928</v>
      </c>
      <c r="P5240" t="str">
        <f>VLOOKUP(retail_sales_2023!C5240,customers!A:J,5,)</f>
        <v>Hyderabad</v>
      </c>
      <c r="Q5240" t="str">
        <f>VLOOKUP(C5240,customers!A:J,10,0)</f>
        <v>Premium</v>
      </c>
    </row>
    <row r="5241" spans="1:17" x14ac:dyDescent="0.3">
      <c r="A5241" t="s">
        <v>6332</v>
      </c>
      <c r="B5241" s="1">
        <v>45016</v>
      </c>
      <c r="C5241" t="s">
        <v>614</v>
      </c>
      <c r="D5241" t="s">
        <v>615</v>
      </c>
      <c r="E5241" t="s">
        <v>15</v>
      </c>
      <c r="F5241" t="s">
        <v>38</v>
      </c>
      <c r="G5241" t="s">
        <v>39</v>
      </c>
      <c r="H5241">
        <v>4</v>
      </c>
      <c r="I5241">
        <v>2523.46</v>
      </c>
      <c r="J5241">
        <v>0.05</v>
      </c>
      <c r="K5241">
        <v>9589.15</v>
      </c>
      <c r="L5241">
        <v>3289.55</v>
      </c>
      <c r="M5241">
        <f t="shared" si="245"/>
        <v>9589.1479999999992</v>
      </c>
      <c r="N5241" t="str">
        <f t="shared" si="243"/>
        <v>Q1</v>
      </c>
      <c r="O5241" s="2">
        <f t="shared" si="244"/>
        <v>34.304917537007981</v>
      </c>
      <c r="P5241" t="str">
        <f>VLOOKUP(retail_sales_2023!C5241,customers!A:J,5,)</f>
        <v>Kochi</v>
      </c>
      <c r="Q5241" t="str">
        <f>VLOOKUP(C5241,customers!A:J,10,0)</f>
        <v>Regular</v>
      </c>
    </row>
    <row r="5242" spans="1:17" x14ac:dyDescent="0.3">
      <c r="A5242" t="s">
        <v>6333</v>
      </c>
      <c r="B5242" s="1">
        <v>45187</v>
      </c>
      <c r="C5242" t="s">
        <v>1002</v>
      </c>
      <c r="D5242" t="s">
        <v>1003</v>
      </c>
      <c r="E5242" t="s">
        <v>21</v>
      </c>
      <c r="F5242" t="s">
        <v>43</v>
      </c>
      <c r="G5242" t="s">
        <v>44</v>
      </c>
      <c r="H5242">
        <v>1</v>
      </c>
      <c r="I5242">
        <v>48053.599999999999</v>
      </c>
      <c r="J5242">
        <v>0.05</v>
      </c>
      <c r="K5242">
        <v>45650.92</v>
      </c>
      <c r="L5242">
        <v>5595.31</v>
      </c>
      <c r="M5242">
        <f t="shared" si="245"/>
        <v>45650.92</v>
      </c>
      <c r="N5242" t="str">
        <f t="shared" si="243"/>
        <v>Q3</v>
      </c>
      <c r="O5242" s="2">
        <f t="shared" si="244"/>
        <v>12.256729984850253</v>
      </c>
      <c r="P5242" t="str">
        <f>VLOOKUP(retail_sales_2023!C5242,customers!A:J,5,)</f>
        <v>Bhubaneswar</v>
      </c>
      <c r="Q5242" t="str">
        <f>VLOOKUP(C5242,customers!A:J,10,0)</f>
        <v>Premium</v>
      </c>
    </row>
    <row r="5243" spans="1:17" x14ac:dyDescent="0.3">
      <c r="A5243" t="s">
        <v>6334</v>
      </c>
      <c r="B5243" s="1">
        <v>45114</v>
      </c>
      <c r="C5243" t="s">
        <v>963</v>
      </c>
      <c r="D5243" t="s">
        <v>964</v>
      </c>
      <c r="E5243" t="s">
        <v>15</v>
      </c>
      <c r="F5243" t="s">
        <v>81</v>
      </c>
      <c r="G5243" t="s">
        <v>370</v>
      </c>
      <c r="H5243">
        <v>4</v>
      </c>
      <c r="I5243">
        <v>859.1</v>
      </c>
      <c r="J5243">
        <v>0.2</v>
      </c>
      <c r="K5243">
        <v>2749.12</v>
      </c>
      <c r="L5243">
        <v>646.59</v>
      </c>
      <c r="M5243">
        <f t="shared" si="245"/>
        <v>2749.1200000000003</v>
      </c>
      <c r="N5243" t="str">
        <f t="shared" si="243"/>
        <v>Q3</v>
      </c>
      <c r="O5243" s="2">
        <f t="shared" si="244"/>
        <v>23.519890001164011</v>
      </c>
      <c r="P5243" t="str">
        <f>VLOOKUP(retail_sales_2023!C5243,customers!A:J,5,)</f>
        <v>Chennai</v>
      </c>
      <c r="Q5243" t="str">
        <f>VLOOKUP(C5243,customers!A:J,10,0)</f>
        <v>Regular</v>
      </c>
    </row>
    <row r="5244" spans="1:17" x14ac:dyDescent="0.3">
      <c r="A5244" t="s">
        <v>6335</v>
      </c>
      <c r="B5244" s="1">
        <v>45273</v>
      </c>
      <c r="C5244" t="s">
        <v>2233</v>
      </c>
      <c r="D5244" t="s">
        <v>2234</v>
      </c>
      <c r="E5244" t="s">
        <v>27</v>
      </c>
      <c r="F5244" t="s">
        <v>16</v>
      </c>
      <c r="G5244" t="s">
        <v>286</v>
      </c>
      <c r="H5244">
        <v>5</v>
      </c>
      <c r="I5244">
        <v>806.08</v>
      </c>
      <c r="J5244">
        <v>0.15</v>
      </c>
      <c r="K5244">
        <v>3425.84</v>
      </c>
      <c r="L5244">
        <v>1176.01</v>
      </c>
      <c r="M5244">
        <f t="shared" si="245"/>
        <v>3425.84</v>
      </c>
      <c r="N5244" t="str">
        <f t="shared" si="243"/>
        <v>Q4</v>
      </c>
      <c r="O5244" s="2">
        <f t="shared" si="244"/>
        <v>34.327639352684301</v>
      </c>
      <c r="P5244" t="str">
        <f>VLOOKUP(retail_sales_2023!C5244,customers!A:J,5,)</f>
        <v>Delhi</v>
      </c>
      <c r="Q5244" t="str">
        <f>VLOOKUP(C5244,customers!A:J,10,0)</f>
        <v>Regular</v>
      </c>
    </row>
    <row r="5245" spans="1:17" x14ac:dyDescent="0.3">
      <c r="A5245" t="s">
        <v>6336</v>
      </c>
      <c r="B5245" s="1">
        <v>45233</v>
      </c>
      <c r="C5245" t="s">
        <v>1436</v>
      </c>
      <c r="D5245" t="s">
        <v>1437</v>
      </c>
      <c r="E5245" t="s">
        <v>21</v>
      </c>
      <c r="F5245" t="s">
        <v>28</v>
      </c>
      <c r="G5245" t="s">
        <v>165</v>
      </c>
      <c r="H5245">
        <v>1</v>
      </c>
      <c r="I5245">
        <v>7343.72</v>
      </c>
      <c r="J5245">
        <v>0.2</v>
      </c>
      <c r="K5245">
        <v>5874.98</v>
      </c>
      <c r="L5245">
        <v>1303.93</v>
      </c>
      <c r="M5245">
        <f t="shared" si="245"/>
        <v>5874.9760000000006</v>
      </c>
      <c r="N5245" t="str">
        <f t="shared" si="243"/>
        <v>Q4</v>
      </c>
      <c r="O5245" s="2">
        <f t="shared" si="244"/>
        <v>22.194628747672336</v>
      </c>
      <c r="P5245" t="str">
        <f>VLOOKUP(retail_sales_2023!C5245,customers!A:J,5,)</f>
        <v>Ranchi</v>
      </c>
      <c r="Q5245" t="str">
        <f>VLOOKUP(C5245,customers!A:J,10,0)</f>
        <v>Premium</v>
      </c>
    </row>
    <row r="5246" spans="1:17" x14ac:dyDescent="0.3">
      <c r="A5246" t="s">
        <v>6337</v>
      </c>
      <c r="B5246" s="1">
        <v>45142</v>
      </c>
      <c r="C5246" t="s">
        <v>130</v>
      </c>
      <c r="D5246" t="s">
        <v>131</v>
      </c>
      <c r="E5246" t="s">
        <v>21</v>
      </c>
      <c r="F5246" t="s">
        <v>43</v>
      </c>
      <c r="G5246" t="s">
        <v>301</v>
      </c>
      <c r="H5246">
        <v>1</v>
      </c>
      <c r="I5246">
        <v>15108</v>
      </c>
      <c r="J5246">
        <v>0.05</v>
      </c>
      <c r="K5246">
        <v>14352.6</v>
      </c>
      <c r="L5246">
        <v>2069.5700000000002</v>
      </c>
      <c r="M5246">
        <f t="shared" si="245"/>
        <v>14352.599999999999</v>
      </c>
      <c r="N5246" t="str">
        <f t="shared" si="243"/>
        <v>Q3</v>
      </c>
      <c r="O5246" s="2">
        <f t="shared" si="244"/>
        <v>14.419478003985342</v>
      </c>
      <c r="P5246" t="str">
        <f>VLOOKUP(retail_sales_2023!C5246,customers!A:J,5,)</f>
        <v>Bhubaneswar</v>
      </c>
      <c r="Q5246" t="str">
        <f>VLOOKUP(C5246,customers!A:J,10,0)</f>
        <v>Regular</v>
      </c>
    </row>
    <row r="5247" spans="1:17" x14ac:dyDescent="0.3">
      <c r="A5247" t="s">
        <v>6338</v>
      </c>
      <c r="B5247" s="1">
        <v>45065</v>
      </c>
      <c r="C5247" t="s">
        <v>797</v>
      </c>
      <c r="D5247" t="s">
        <v>798</v>
      </c>
      <c r="E5247" t="s">
        <v>15</v>
      </c>
      <c r="F5247" t="s">
        <v>43</v>
      </c>
      <c r="G5247" t="s">
        <v>44</v>
      </c>
      <c r="H5247">
        <v>3</v>
      </c>
      <c r="I5247">
        <v>64069.41</v>
      </c>
      <c r="J5247">
        <v>0</v>
      </c>
      <c r="K5247">
        <v>192208.23</v>
      </c>
      <c r="L5247">
        <v>-26110.53</v>
      </c>
      <c r="M5247">
        <f t="shared" si="245"/>
        <v>192208.23</v>
      </c>
      <c r="N5247" t="str">
        <f t="shared" si="243"/>
        <v>Q2</v>
      </c>
      <c r="O5247" s="2">
        <f t="shared" si="244"/>
        <v>-13.584501558544085</v>
      </c>
      <c r="P5247" t="str">
        <f>VLOOKUP(retail_sales_2023!C5247,customers!A:J,5,)</f>
        <v>Kochi</v>
      </c>
      <c r="Q5247" t="str">
        <f>VLOOKUP(C5247,customers!A:J,10,0)</f>
        <v>Occasional</v>
      </c>
    </row>
    <row r="5248" spans="1:17" x14ac:dyDescent="0.3">
      <c r="A5248" t="s">
        <v>6339</v>
      </c>
      <c r="B5248" s="1">
        <v>45260</v>
      </c>
      <c r="C5248" t="s">
        <v>241</v>
      </c>
      <c r="D5248" t="s">
        <v>242</v>
      </c>
      <c r="E5248" t="s">
        <v>27</v>
      </c>
      <c r="F5248" t="s">
        <v>52</v>
      </c>
      <c r="G5248" t="s">
        <v>69</v>
      </c>
      <c r="H5248">
        <v>6</v>
      </c>
      <c r="I5248">
        <v>429.08</v>
      </c>
      <c r="J5248">
        <v>0</v>
      </c>
      <c r="K5248">
        <v>2574.48</v>
      </c>
      <c r="L5248">
        <v>216.95</v>
      </c>
      <c r="M5248">
        <f t="shared" si="245"/>
        <v>2574.48</v>
      </c>
      <c r="N5248" t="str">
        <f t="shared" si="243"/>
        <v>Q4</v>
      </c>
      <c r="O5248" s="2">
        <f t="shared" si="244"/>
        <v>8.4269444703396417</v>
      </c>
      <c r="P5248" t="str">
        <f>VLOOKUP(retail_sales_2023!C5248,customers!A:J,5,)</f>
        <v>Amritsar</v>
      </c>
      <c r="Q5248" t="str">
        <f>VLOOKUP(C5248,customers!A:J,10,0)</f>
        <v>Premium</v>
      </c>
    </row>
    <row r="5249" spans="1:17" x14ac:dyDescent="0.3">
      <c r="A5249" t="s">
        <v>6340</v>
      </c>
      <c r="B5249" s="1">
        <v>45243</v>
      </c>
      <c r="C5249" t="s">
        <v>1503</v>
      </c>
      <c r="D5249" t="s">
        <v>1504</v>
      </c>
      <c r="E5249" t="s">
        <v>33</v>
      </c>
      <c r="F5249" t="s">
        <v>52</v>
      </c>
      <c r="G5249" t="s">
        <v>268</v>
      </c>
      <c r="H5249">
        <v>9</v>
      </c>
      <c r="I5249">
        <v>784.42</v>
      </c>
      <c r="J5249">
        <v>0.1</v>
      </c>
      <c r="K5249">
        <v>6353.8</v>
      </c>
      <c r="L5249">
        <v>506.54</v>
      </c>
      <c r="M5249">
        <f t="shared" si="245"/>
        <v>6353.8019999999997</v>
      </c>
      <c r="N5249" t="str">
        <f t="shared" si="243"/>
        <v>Q4</v>
      </c>
      <c r="O5249" s="2">
        <f t="shared" si="244"/>
        <v>7.972237086467941</v>
      </c>
      <c r="P5249" t="str">
        <f>VLOOKUP(retail_sales_2023!C5249,customers!A:J,5,)</f>
        <v>Mumbai</v>
      </c>
      <c r="Q5249" t="str">
        <f>VLOOKUP(C5249,customers!A:J,10,0)</f>
        <v>Premium</v>
      </c>
    </row>
    <row r="5250" spans="1:17" x14ac:dyDescent="0.3">
      <c r="A5250" t="s">
        <v>6341</v>
      </c>
      <c r="B5250" s="1">
        <v>45054</v>
      </c>
      <c r="C5250" t="s">
        <v>1536</v>
      </c>
      <c r="D5250" t="s">
        <v>1537</v>
      </c>
      <c r="E5250" t="s">
        <v>15</v>
      </c>
      <c r="F5250" t="s">
        <v>52</v>
      </c>
      <c r="G5250" t="s">
        <v>133</v>
      </c>
      <c r="H5250">
        <v>1</v>
      </c>
      <c r="I5250">
        <v>158.01</v>
      </c>
      <c r="J5250">
        <v>0</v>
      </c>
      <c r="K5250">
        <v>158.01</v>
      </c>
      <c r="L5250">
        <v>14.39</v>
      </c>
      <c r="M5250">
        <f t="shared" si="245"/>
        <v>158.01</v>
      </c>
      <c r="N5250" t="str">
        <f t="shared" si="243"/>
        <v>Q2</v>
      </c>
      <c r="O5250" s="2">
        <f t="shared" si="244"/>
        <v>9.1070185431301827</v>
      </c>
      <c r="P5250" t="str">
        <f>VLOOKUP(retail_sales_2023!C5250,customers!A:J,5,)</f>
        <v>Kochi</v>
      </c>
      <c r="Q5250" t="str">
        <f>VLOOKUP(C5250,customers!A:J,10,0)</f>
        <v>Regular</v>
      </c>
    </row>
    <row r="5251" spans="1:17" x14ac:dyDescent="0.3">
      <c r="A5251" t="s">
        <v>6342</v>
      </c>
      <c r="B5251" s="1">
        <v>44956</v>
      </c>
      <c r="C5251" t="s">
        <v>1536</v>
      </c>
      <c r="D5251" t="s">
        <v>1537</v>
      </c>
      <c r="E5251" t="s">
        <v>15</v>
      </c>
      <c r="F5251" t="s">
        <v>38</v>
      </c>
      <c r="G5251" t="s">
        <v>48</v>
      </c>
      <c r="H5251">
        <v>5</v>
      </c>
      <c r="I5251">
        <v>3022.03</v>
      </c>
      <c r="J5251">
        <v>0.1</v>
      </c>
      <c r="K5251">
        <v>13599.14</v>
      </c>
      <c r="L5251">
        <v>3372.73</v>
      </c>
      <c r="M5251">
        <f t="shared" si="245"/>
        <v>13599.135000000002</v>
      </c>
      <c r="N5251" t="str">
        <f t="shared" ref="N5251:N5314" si="246">"Q"&amp;ROUNDUP(MONTH(B5251)/3,0)</f>
        <v>Q1</v>
      </c>
      <c r="O5251" s="2">
        <f t="shared" ref="O5251:O5314" si="247">(L5251/K5251)*100</f>
        <v>24.801053596036223</v>
      </c>
      <c r="P5251" t="str">
        <f>VLOOKUP(retail_sales_2023!C5251,customers!A:J,5,)</f>
        <v>Kochi</v>
      </c>
      <c r="Q5251" t="str">
        <f>VLOOKUP(C5251,customers!A:J,10,0)</f>
        <v>Regular</v>
      </c>
    </row>
    <row r="5252" spans="1:17" x14ac:dyDescent="0.3">
      <c r="A5252" t="s">
        <v>6343</v>
      </c>
      <c r="B5252" s="1">
        <v>45123</v>
      </c>
      <c r="C5252" t="s">
        <v>736</v>
      </c>
      <c r="D5252" t="s">
        <v>1482</v>
      </c>
      <c r="E5252" t="s">
        <v>33</v>
      </c>
      <c r="F5252" t="s">
        <v>38</v>
      </c>
      <c r="G5252" t="s">
        <v>65</v>
      </c>
      <c r="H5252">
        <v>5</v>
      </c>
      <c r="I5252">
        <v>3965.41</v>
      </c>
      <c r="J5252">
        <v>0.1</v>
      </c>
      <c r="K5252">
        <v>17844.349999999999</v>
      </c>
      <c r="L5252">
        <v>5717.02</v>
      </c>
      <c r="M5252">
        <f t="shared" si="245"/>
        <v>17844.345000000001</v>
      </c>
      <c r="N5252" t="str">
        <f t="shared" si="246"/>
        <v>Q3</v>
      </c>
      <c r="O5252" s="2">
        <f t="shared" si="247"/>
        <v>32.038264212481828</v>
      </c>
      <c r="P5252" t="str">
        <f>VLOOKUP(retail_sales_2023!C5252,customers!A:J,5,)</f>
        <v>Pune</v>
      </c>
      <c r="Q5252" t="str">
        <f>VLOOKUP(C5252,customers!A:J,10,0)</f>
        <v>Premium</v>
      </c>
    </row>
    <row r="5253" spans="1:17" x14ac:dyDescent="0.3">
      <c r="A5253" t="s">
        <v>6344</v>
      </c>
      <c r="B5253" s="1">
        <v>45098</v>
      </c>
      <c r="C5253" t="s">
        <v>770</v>
      </c>
      <c r="D5253" t="s">
        <v>771</v>
      </c>
      <c r="E5253" t="s">
        <v>27</v>
      </c>
      <c r="F5253" t="s">
        <v>22</v>
      </c>
      <c r="G5253" t="s">
        <v>423</v>
      </c>
      <c r="H5253">
        <v>2</v>
      </c>
      <c r="I5253">
        <v>10192.76</v>
      </c>
      <c r="J5253">
        <v>0.2</v>
      </c>
      <c r="K5253">
        <v>16308.42</v>
      </c>
      <c r="L5253">
        <v>5076.01</v>
      </c>
      <c r="M5253">
        <f t="shared" ref="M5253:M5316" si="248">H5253*I5253*(1-J5253)</f>
        <v>16308.416000000001</v>
      </c>
      <c r="N5253" t="str">
        <f t="shared" si="246"/>
        <v>Q2</v>
      </c>
      <c r="O5253" s="2">
        <f t="shared" si="247"/>
        <v>31.125087531471472</v>
      </c>
      <c r="P5253" t="str">
        <f>VLOOKUP(retail_sales_2023!C5253,customers!A:J,5,)</f>
        <v>Jaipur</v>
      </c>
      <c r="Q5253" t="str">
        <f>VLOOKUP(C5253,customers!A:J,10,0)</f>
        <v>Premium</v>
      </c>
    </row>
    <row r="5254" spans="1:17" x14ac:dyDescent="0.3">
      <c r="A5254" t="s">
        <v>6345</v>
      </c>
      <c r="B5254" s="1">
        <v>44942</v>
      </c>
      <c r="C5254" t="s">
        <v>525</v>
      </c>
      <c r="D5254" t="s">
        <v>526</v>
      </c>
      <c r="E5254" t="s">
        <v>15</v>
      </c>
      <c r="F5254" t="s">
        <v>81</v>
      </c>
      <c r="G5254" t="s">
        <v>101</v>
      </c>
      <c r="H5254">
        <v>2</v>
      </c>
      <c r="I5254">
        <v>1388.33</v>
      </c>
      <c r="J5254">
        <v>0.05</v>
      </c>
      <c r="K5254">
        <v>2637.83</v>
      </c>
      <c r="L5254">
        <v>771.93</v>
      </c>
      <c r="M5254">
        <f t="shared" si="248"/>
        <v>2637.8269999999998</v>
      </c>
      <c r="N5254" t="str">
        <f t="shared" si="246"/>
        <v>Q1</v>
      </c>
      <c r="O5254" s="2">
        <f t="shared" si="247"/>
        <v>29.263826706042469</v>
      </c>
      <c r="P5254" t="str">
        <f>VLOOKUP(retail_sales_2023!C5254,customers!A:J,5,)</f>
        <v>Patna</v>
      </c>
      <c r="Q5254" t="str">
        <f>VLOOKUP(C5254,customers!A:J,10,0)</f>
        <v>Occasional</v>
      </c>
    </row>
    <row r="5255" spans="1:17" x14ac:dyDescent="0.3">
      <c r="A5255" t="s">
        <v>6346</v>
      </c>
      <c r="B5255" s="1">
        <v>45042</v>
      </c>
      <c r="C5255" t="s">
        <v>2353</v>
      </c>
      <c r="D5255" t="s">
        <v>2354</v>
      </c>
      <c r="E5255" t="s">
        <v>21</v>
      </c>
      <c r="F5255" t="s">
        <v>81</v>
      </c>
      <c r="G5255" t="s">
        <v>101</v>
      </c>
      <c r="H5255">
        <v>5</v>
      </c>
      <c r="I5255">
        <v>4592.46</v>
      </c>
      <c r="J5255">
        <v>0.05</v>
      </c>
      <c r="K5255">
        <v>21814.18</v>
      </c>
      <c r="L5255">
        <v>5320.35</v>
      </c>
      <c r="M5255">
        <f t="shared" si="248"/>
        <v>21814.184999999998</v>
      </c>
      <c r="N5255" t="str">
        <f t="shared" si="246"/>
        <v>Q2</v>
      </c>
      <c r="O5255" s="2">
        <f t="shared" si="247"/>
        <v>24.389410924453728</v>
      </c>
      <c r="P5255" t="str">
        <f>VLOOKUP(retail_sales_2023!C5255,customers!A:J,5,)</f>
        <v>Guwahati</v>
      </c>
      <c r="Q5255" t="str">
        <f>VLOOKUP(C5255,customers!A:J,10,0)</f>
        <v>Premium</v>
      </c>
    </row>
    <row r="5256" spans="1:17" x14ac:dyDescent="0.3">
      <c r="A5256" t="s">
        <v>6347</v>
      </c>
      <c r="B5256" s="1">
        <v>45076</v>
      </c>
      <c r="C5256" t="s">
        <v>463</v>
      </c>
      <c r="D5256" t="s">
        <v>464</v>
      </c>
      <c r="E5256" t="s">
        <v>33</v>
      </c>
      <c r="F5256" t="s">
        <v>52</v>
      </c>
      <c r="G5256" t="s">
        <v>226</v>
      </c>
      <c r="H5256">
        <v>5</v>
      </c>
      <c r="I5256">
        <v>613.67999999999995</v>
      </c>
      <c r="J5256">
        <v>0.1</v>
      </c>
      <c r="K5256">
        <v>2761.56</v>
      </c>
      <c r="L5256">
        <v>258.41000000000003</v>
      </c>
      <c r="M5256">
        <f t="shared" si="248"/>
        <v>2761.56</v>
      </c>
      <c r="N5256" t="str">
        <f t="shared" si="246"/>
        <v>Q2</v>
      </c>
      <c r="O5256" s="2">
        <f t="shared" si="247"/>
        <v>9.3573921986123807</v>
      </c>
      <c r="P5256" t="str">
        <f>VLOOKUP(retail_sales_2023!C5256,customers!A:J,5,)</f>
        <v>Nagpur</v>
      </c>
      <c r="Q5256" t="str">
        <f>VLOOKUP(C5256,customers!A:J,10,0)</f>
        <v>Regular</v>
      </c>
    </row>
    <row r="5257" spans="1:17" x14ac:dyDescent="0.3">
      <c r="A5257" t="s">
        <v>6348</v>
      </c>
      <c r="B5257" s="1">
        <v>45210</v>
      </c>
      <c r="C5257" t="s">
        <v>1654</v>
      </c>
      <c r="D5257" t="s">
        <v>1655</v>
      </c>
      <c r="E5257" t="s">
        <v>33</v>
      </c>
      <c r="F5257" t="s">
        <v>43</v>
      </c>
      <c r="G5257" t="s">
        <v>121</v>
      </c>
      <c r="H5257">
        <v>2</v>
      </c>
      <c r="I5257">
        <v>67520.05</v>
      </c>
      <c r="J5257">
        <v>0.05</v>
      </c>
      <c r="K5257">
        <v>128288.1</v>
      </c>
      <c r="L5257">
        <v>12848.08</v>
      </c>
      <c r="M5257">
        <f t="shared" si="248"/>
        <v>128288.095</v>
      </c>
      <c r="N5257" t="str">
        <f t="shared" si="246"/>
        <v>Q4</v>
      </c>
      <c r="O5257" s="2">
        <f t="shared" si="247"/>
        <v>10.015020878787666</v>
      </c>
      <c r="P5257" t="str">
        <f>VLOOKUP(retail_sales_2023!C5257,customers!A:J,5,)</f>
        <v>Ahmedabad</v>
      </c>
      <c r="Q5257" t="str">
        <f>VLOOKUP(C5257,customers!A:J,10,0)</f>
        <v>Premium</v>
      </c>
    </row>
    <row r="5258" spans="1:17" x14ac:dyDescent="0.3">
      <c r="A5258" t="s">
        <v>6349</v>
      </c>
      <c r="B5258" s="1">
        <v>44939</v>
      </c>
      <c r="C5258" t="s">
        <v>2580</v>
      </c>
      <c r="D5258" t="s">
        <v>2581</v>
      </c>
      <c r="E5258" t="s">
        <v>21</v>
      </c>
      <c r="F5258" t="s">
        <v>81</v>
      </c>
      <c r="G5258" t="s">
        <v>150</v>
      </c>
      <c r="H5258">
        <v>1</v>
      </c>
      <c r="I5258">
        <v>1002.17</v>
      </c>
      <c r="J5258">
        <v>0.15</v>
      </c>
      <c r="K5258">
        <v>851.84</v>
      </c>
      <c r="L5258">
        <v>269.13</v>
      </c>
      <c r="M5258">
        <f t="shared" si="248"/>
        <v>851.84449999999993</v>
      </c>
      <c r="N5258" t="str">
        <f t="shared" si="246"/>
        <v>Q1</v>
      </c>
      <c r="O5258" s="2">
        <f t="shared" si="247"/>
        <v>31.593961307287756</v>
      </c>
      <c r="P5258" t="str">
        <f>VLOOKUP(retail_sales_2023!C5258,customers!A:J,5,)</f>
        <v>Patna</v>
      </c>
      <c r="Q5258" t="str">
        <f>VLOOKUP(C5258,customers!A:J,10,0)</f>
        <v>Premium</v>
      </c>
    </row>
    <row r="5259" spans="1:17" x14ac:dyDescent="0.3">
      <c r="A5259" t="s">
        <v>6350</v>
      </c>
      <c r="B5259" s="1">
        <v>45215</v>
      </c>
      <c r="C5259" t="s">
        <v>726</v>
      </c>
      <c r="D5259" t="s">
        <v>727</v>
      </c>
      <c r="E5259" t="s">
        <v>15</v>
      </c>
      <c r="F5259" t="s">
        <v>52</v>
      </c>
      <c r="G5259" t="s">
        <v>937</v>
      </c>
      <c r="H5259">
        <v>7</v>
      </c>
      <c r="I5259">
        <v>382.26</v>
      </c>
      <c r="J5259">
        <v>0</v>
      </c>
      <c r="K5259">
        <v>2675.82</v>
      </c>
      <c r="L5259">
        <v>161.81</v>
      </c>
      <c r="M5259">
        <f t="shared" si="248"/>
        <v>2675.8199999999997</v>
      </c>
      <c r="N5259" t="str">
        <f t="shared" si="246"/>
        <v>Q4</v>
      </c>
      <c r="O5259" s="2">
        <f t="shared" si="247"/>
        <v>6.0471182665500667</v>
      </c>
      <c r="P5259" t="str">
        <f>VLOOKUP(retail_sales_2023!C5259,customers!A:J,5,)</f>
        <v>Kochi</v>
      </c>
      <c r="Q5259" t="str">
        <f>VLOOKUP(C5259,customers!A:J,10,0)</f>
        <v>Occasional</v>
      </c>
    </row>
    <row r="5260" spans="1:17" x14ac:dyDescent="0.3">
      <c r="A5260" t="s">
        <v>6351</v>
      </c>
      <c r="B5260" s="1">
        <v>45245</v>
      </c>
      <c r="C5260" t="s">
        <v>674</v>
      </c>
      <c r="D5260" t="s">
        <v>675</v>
      </c>
      <c r="E5260" t="s">
        <v>27</v>
      </c>
      <c r="F5260" t="s">
        <v>52</v>
      </c>
      <c r="G5260" t="s">
        <v>226</v>
      </c>
      <c r="H5260">
        <v>3</v>
      </c>
      <c r="I5260">
        <v>582.89</v>
      </c>
      <c r="J5260">
        <v>0.1</v>
      </c>
      <c r="K5260">
        <v>1573.8</v>
      </c>
      <c r="L5260">
        <v>152.69</v>
      </c>
      <c r="M5260">
        <f t="shared" si="248"/>
        <v>1573.8030000000001</v>
      </c>
      <c r="N5260" t="str">
        <f t="shared" si="246"/>
        <v>Q4</v>
      </c>
      <c r="O5260" s="2">
        <f t="shared" si="247"/>
        <v>9.7019951709238779</v>
      </c>
      <c r="P5260" t="str">
        <f>VLOOKUP(retail_sales_2023!C5260,customers!A:J,5,)</f>
        <v>Jaipur</v>
      </c>
      <c r="Q5260" t="str">
        <f>VLOOKUP(C5260,customers!A:J,10,0)</f>
        <v>Premium</v>
      </c>
    </row>
    <row r="5261" spans="1:17" x14ac:dyDescent="0.3">
      <c r="A5261" t="s">
        <v>6352</v>
      </c>
      <c r="B5261" s="1">
        <v>45140</v>
      </c>
      <c r="C5261" t="s">
        <v>1939</v>
      </c>
      <c r="D5261" t="s">
        <v>1940</v>
      </c>
      <c r="E5261" t="s">
        <v>27</v>
      </c>
      <c r="F5261" t="s">
        <v>38</v>
      </c>
      <c r="G5261" t="s">
        <v>395</v>
      </c>
      <c r="H5261">
        <v>3</v>
      </c>
      <c r="I5261">
        <v>2961.04</v>
      </c>
      <c r="J5261">
        <v>0.1</v>
      </c>
      <c r="K5261">
        <v>7994.81</v>
      </c>
      <c r="L5261">
        <v>1816.67</v>
      </c>
      <c r="M5261">
        <f t="shared" si="248"/>
        <v>7994.8079999999991</v>
      </c>
      <c r="N5261" t="str">
        <f t="shared" si="246"/>
        <v>Q3</v>
      </c>
      <c r="O5261" s="2">
        <f t="shared" si="247"/>
        <v>22.723116621908463</v>
      </c>
      <c r="P5261" t="str">
        <f>VLOOKUP(retail_sales_2023!C5261,customers!A:J,5,)</f>
        <v>Chandigarh</v>
      </c>
      <c r="Q5261" t="str">
        <f>VLOOKUP(C5261,customers!A:J,10,0)</f>
        <v>Regular</v>
      </c>
    </row>
    <row r="5262" spans="1:17" x14ac:dyDescent="0.3">
      <c r="A5262" t="s">
        <v>6353</v>
      </c>
      <c r="B5262" s="1">
        <v>44954</v>
      </c>
      <c r="C5262" t="s">
        <v>351</v>
      </c>
      <c r="D5262" t="s">
        <v>352</v>
      </c>
      <c r="E5262" t="s">
        <v>15</v>
      </c>
      <c r="F5262" t="s">
        <v>16</v>
      </c>
      <c r="G5262" t="s">
        <v>286</v>
      </c>
      <c r="H5262">
        <v>3</v>
      </c>
      <c r="I5262">
        <v>364.31</v>
      </c>
      <c r="J5262">
        <v>0.2</v>
      </c>
      <c r="K5262">
        <v>874.34</v>
      </c>
      <c r="L5262">
        <v>215.61</v>
      </c>
      <c r="M5262">
        <f t="shared" si="248"/>
        <v>874.34400000000005</v>
      </c>
      <c r="N5262" t="str">
        <f t="shared" si="246"/>
        <v>Q1</v>
      </c>
      <c r="O5262" s="2">
        <f t="shared" si="247"/>
        <v>24.659743349269164</v>
      </c>
      <c r="P5262" t="str">
        <f>VLOOKUP(retail_sales_2023!C5262,customers!A:J,5,)</f>
        <v>Chennai</v>
      </c>
      <c r="Q5262" t="str">
        <f>VLOOKUP(C5262,customers!A:J,10,0)</f>
        <v>Regular</v>
      </c>
    </row>
    <row r="5263" spans="1:17" x14ac:dyDescent="0.3">
      <c r="A5263" t="s">
        <v>6354</v>
      </c>
      <c r="B5263" s="1">
        <v>44983</v>
      </c>
      <c r="C5263" t="s">
        <v>1058</v>
      </c>
      <c r="D5263" t="s">
        <v>1059</v>
      </c>
      <c r="E5263" t="s">
        <v>15</v>
      </c>
      <c r="F5263" t="s">
        <v>43</v>
      </c>
      <c r="G5263" t="s">
        <v>282</v>
      </c>
      <c r="H5263">
        <v>4</v>
      </c>
      <c r="I5263">
        <v>52293.06</v>
      </c>
      <c r="J5263">
        <v>0</v>
      </c>
      <c r="K5263">
        <v>209172.24</v>
      </c>
      <c r="L5263">
        <v>20175.82</v>
      </c>
      <c r="M5263">
        <f t="shared" si="248"/>
        <v>209172.24</v>
      </c>
      <c r="N5263" t="str">
        <f t="shared" si="246"/>
        <v>Q1</v>
      </c>
      <c r="O5263" s="2">
        <f t="shared" si="247"/>
        <v>9.6455533487617675</v>
      </c>
      <c r="P5263" t="str">
        <f>VLOOKUP(retail_sales_2023!C5263,customers!A:J,5,)</f>
        <v>Bengaluru</v>
      </c>
      <c r="Q5263" t="str">
        <f>VLOOKUP(C5263,customers!A:J,10,0)</f>
        <v>Regular</v>
      </c>
    </row>
    <row r="5264" spans="1:17" x14ac:dyDescent="0.3">
      <c r="A5264" t="s">
        <v>6355</v>
      </c>
      <c r="B5264" s="1">
        <v>44994</v>
      </c>
      <c r="C5264" t="s">
        <v>123</v>
      </c>
      <c r="D5264" t="s">
        <v>124</v>
      </c>
      <c r="E5264" t="s">
        <v>33</v>
      </c>
      <c r="F5264" t="s">
        <v>52</v>
      </c>
      <c r="G5264" t="s">
        <v>169</v>
      </c>
      <c r="H5264">
        <v>1</v>
      </c>
      <c r="I5264">
        <v>643.57000000000005</v>
      </c>
      <c r="J5264">
        <v>0.1</v>
      </c>
      <c r="K5264">
        <v>579.21</v>
      </c>
      <c r="L5264">
        <v>40.64</v>
      </c>
      <c r="M5264">
        <f t="shared" si="248"/>
        <v>579.21300000000008</v>
      </c>
      <c r="N5264" t="str">
        <f t="shared" si="246"/>
        <v>Q1</v>
      </c>
      <c r="O5264" s="2">
        <f t="shared" si="247"/>
        <v>7.0164534452098541</v>
      </c>
      <c r="P5264" t="str">
        <f>VLOOKUP(retail_sales_2023!C5264,customers!A:J,5,)</f>
        <v>Surat</v>
      </c>
      <c r="Q5264" t="str">
        <f>VLOOKUP(C5264,customers!A:J,10,0)</f>
        <v>Premium</v>
      </c>
    </row>
    <row r="5265" spans="1:17" x14ac:dyDescent="0.3">
      <c r="A5265" t="s">
        <v>6356</v>
      </c>
      <c r="B5265" s="1">
        <v>45248</v>
      </c>
      <c r="C5265" t="s">
        <v>2294</v>
      </c>
      <c r="D5265" t="s">
        <v>2295</v>
      </c>
      <c r="E5265" t="s">
        <v>27</v>
      </c>
      <c r="F5265" t="s">
        <v>81</v>
      </c>
      <c r="G5265" t="s">
        <v>101</v>
      </c>
      <c r="H5265">
        <v>1</v>
      </c>
      <c r="I5265">
        <v>806.73</v>
      </c>
      <c r="J5265">
        <v>0</v>
      </c>
      <c r="K5265">
        <v>806.73</v>
      </c>
      <c r="L5265">
        <v>245.51</v>
      </c>
      <c r="M5265">
        <f t="shared" si="248"/>
        <v>806.73</v>
      </c>
      <c r="N5265" t="str">
        <f t="shared" si="246"/>
        <v>Q4</v>
      </c>
      <c r="O5265" s="2">
        <f t="shared" si="247"/>
        <v>30.432734620009171</v>
      </c>
      <c r="P5265" t="str">
        <f>VLOOKUP(retail_sales_2023!C5265,customers!A:J,5,)</f>
        <v>Amritsar</v>
      </c>
      <c r="Q5265" t="str">
        <f>VLOOKUP(C5265,customers!A:J,10,0)</f>
        <v>Regular</v>
      </c>
    </row>
    <row r="5266" spans="1:17" x14ac:dyDescent="0.3">
      <c r="A5266" t="s">
        <v>6357</v>
      </c>
      <c r="B5266" s="1">
        <v>45290</v>
      </c>
      <c r="C5266" t="s">
        <v>46</v>
      </c>
      <c r="D5266" t="s">
        <v>47</v>
      </c>
      <c r="E5266" t="s">
        <v>21</v>
      </c>
      <c r="F5266" t="s">
        <v>16</v>
      </c>
      <c r="G5266" t="s">
        <v>17</v>
      </c>
      <c r="H5266">
        <v>5</v>
      </c>
      <c r="I5266">
        <v>737.36</v>
      </c>
      <c r="J5266">
        <v>0</v>
      </c>
      <c r="K5266">
        <v>3686.8</v>
      </c>
      <c r="L5266">
        <v>1631.21</v>
      </c>
      <c r="M5266">
        <f t="shared" si="248"/>
        <v>3686.8</v>
      </c>
      <c r="N5266" t="str">
        <f t="shared" si="246"/>
        <v>Q4</v>
      </c>
      <c r="O5266" s="2">
        <f t="shared" si="247"/>
        <v>44.244602365194744</v>
      </c>
      <c r="P5266" t="str">
        <f>VLOOKUP(retail_sales_2023!C5266,customers!A:J,5,)</f>
        <v>Bhubaneswar</v>
      </c>
      <c r="Q5266" t="str">
        <f>VLOOKUP(C5266,customers!A:J,10,0)</f>
        <v>Premium</v>
      </c>
    </row>
    <row r="5267" spans="1:17" x14ac:dyDescent="0.3">
      <c r="A5267" t="s">
        <v>6358</v>
      </c>
      <c r="B5267" s="1">
        <v>45188</v>
      </c>
      <c r="C5267" t="s">
        <v>2748</v>
      </c>
      <c r="D5267" t="s">
        <v>2749</v>
      </c>
      <c r="E5267" t="s">
        <v>33</v>
      </c>
      <c r="F5267" t="s">
        <v>38</v>
      </c>
      <c r="G5267" t="s">
        <v>395</v>
      </c>
      <c r="H5267">
        <v>3</v>
      </c>
      <c r="I5267">
        <v>3246.37</v>
      </c>
      <c r="J5267">
        <v>0.1</v>
      </c>
      <c r="K5267">
        <v>8765.2000000000007</v>
      </c>
      <c r="L5267">
        <v>3012.67</v>
      </c>
      <c r="M5267">
        <f t="shared" si="248"/>
        <v>8765.1990000000005</v>
      </c>
      <c r="N5267" t="str">
        <f t="shared" si="246"/>
        <v>Q3</v>
      </c>
      <c r="O5267" s="2">
        <f t="shared" si="247"/>
        <v>34.37080728334778</v>
      </c>
      <c r="P5267" t="str">
        <f>VLOOKUP(retail_sales_2023!C5267,customers!A:J,5,)</f>
        <v>Nagpur</v>
      </c>
      <c r="Q5267" t="str">
        <f>VLOOKUP(C5267,customers!A:J,10,0)</f>
        <v>Premium</v>
      </c>
    </row>
    <row r="5268" spans="1:17" x14ac:dyDescent="0.3">
      <c r="A5268" t="s">
        <v>6359</v>
      </c>
      <c r="B5268" s="1">
        <v>44980</v>
      </c>
      <c r="C5268" t="s">
        <v>459</v>
      </c>
      <c r="D5268" t="s">
        <v>460</v>
      </c>
      <c r="E5268" t="s">
        <v>27</v>
      </c>
      <c r="F5268" t="s">
        <v>43</v>
      </c>
      <c r="G5268" t="s">
        <v>282</v>
      </c>
      <c r="H5268">
        <v>3</v>
      </c>
      <c r="I5268">
        <v>42416.1</v>
      </c>
      <c r="J5268">
        <v>0.15</v>
      </c>
      <c r="K5268">
        <v>108161.05</v>
      </c>
      <c r="L5268">
        <v>16574.759999999998</v>
      </c>
      <c r="M5268">
        <f t="shared" si="248"/>
        <v>108161.05499999999</v>
      </c>
      <c r="N5268" t="str">
        <f t="shared" si="246"/>
        <v>Q1</v>
      </c>
      <c r="O5268" s="2">
        <f t="shared" si="247"/>
        <v>15.324148572891996</v>
      </c>
      <c r="P5268" t="str">
        <f>VLOOKUP(retail_sales_2023!C5268,customers!A:J,5,)</f>
        <v>Chandigarh</v>
      </c>
      <c r="Q5268" t="str">
        <f>VLOOKUP(C5268,customers!A:J,10,0)</f>
        <v>Premium</v>
      </c>
    </row>
    <row r="5269" spans="1:17" x14ac:dyDescent="0.3">
      <c r="A5269" t="s">
        <v>6360</v>
      </c>
      <c r="B5269" s="1">
        <v>45095</v>
      </c>
      <c r="C5269" t="s">
        <v>736</v>
      </c>
      <c r="D5269" t="s">
        <v>1482</v>
      </c>
      <c r="E5269" t="s">
        <v>33</v>
      </c>
      <c r="F5269" t="s">
        <v>81</v>
      </c>
      <c r="G5269" t="s">
        <v>150</v>
      </c>
      <c r="H5269">
        <v>2</v>
      </c>
      <c r="I5269">
        <v>2814.23</v>
      </c>
      <c r="J5269">
        <v>0</v>
      </c>
      <c r="K5269">
        <v>5628.46</v>
      </c>
      <c r="L5269">
        <v>1189.42</v>
      </c>
      <c r="M5269">
        <f t="shared" si="248"/>
        <v>5628.46</v>
      </c>
      <c r="N5269" t="str">
        <f t="shared" si="246"/>
        <v>Q2</v>
      </c>
      <c r="O5269" s="2">
        <f t="shared" si="247"/>
        <v>21.132245765271495</v>
      </c>
      <c r="P5269" t="str">
        <f>VLOOKUP(retail_sales_2023!C5269,customers!A:J,5,)</f>
        <v>Pune</v>
      </c>
      <c r="Q5269" t="str">
        <f>VLOOKUP(C5269,customers!A:J,10,0)</f>
        <v>Premium</v>
      </c>
    </row>
    <row r="5270" spans="1:17" x14ac:dyDescent="0.3">
      <c r="A5270" t="s">
        <v>6361</v>
      </c>
      <c r="B5270" s="1">
        <v>45204</v>
      </c>
      <c r="C5270" t="s">
        <v>557</v>
      </c>
      <c r="D5270" t="s">
        <v>558</v>
      </c>
      <c r="E5270" t="s">
        <v>27</v>
      </c>
      <c r="F5270" t="s">
        <v>43</v>
      </c>
      <c r="G5270" t="s">
        <v>128</v>
      </c>
      <c r="H5270">
        <v>3</v>
      </c>
      <c r="I5270">
        <v>38983.99</v>
      </c>
      <c r="J5270">
        <v>0.2</v>
      </c>
      <c r="K5270">
        <v>93561.58</v>
      </c>
      <c r="L5270">
        <v>14563.16</v>
      </c>
      <c r="M5270">
        <f t="shared" si="248"/>
        <v>93561.576000000001</v>
      </c>
      <c r="N5270" t="str">
        <f t="shared" si="246"/>
        <v>Q4</v>
      </c>
      <c r="O5270" s="2">
        <f t="shared" si="247"/>
        <v>15.565320722458942</v>
      </c>
      <c r="P5270" t="str">
        <f>VLOOKUP(retail_sales_2023!C5270,customers!A:J,5,)</f>
        <v>Delhi</v>
      </c>
      <c r="Q5270" t="str">
        <f>VLOOKUP(C5270,customers!A:J,10,0)</f>
        <v>Occasional</v>
      </c>
    </row>
    <row r="5271" spans="1:17" x14ac:dyDescent="0.3">
      <c r="A5271" t="s">
        <v>6362</v>
      </c>
      <c r="B5271" s="1">
        <v>44979</v>
      </c>
      <c r="C5271" t="s">
        <v>641</v>
      </c>
      <c r="D5271" t="s">
        <v>642</v>
      </c>
      <c r="E5271" t="s">
        <v>33</v>
      </c>
      <c r="F5271" t="s">
        <v>16</v>
      </c>
      <c r="G5271" t="s">
        <v>86</v>
      </c>
      <c r="H5271">
        <v>2</v>
      </c>
      <c r="I5271">
        <v>385.91</v>
      </c>
      <c r="J5271">
        <v>0.25</v>
      </c>
      <c r="K5271">
        <v>578.87</v>
      </c>
      <c r="L5271">
        <v>236.22</v>
      </c>
      <c r="M5271">
        <f t="shared" si="248"/>
        <v>578.86500000000001</v>
      </c>
      <c r="N5271" t="str">
        <f t="shared" si="246"/>
        <v>Q1</v>
      </c>
      <c r="O5271" s="2">
        <f t="shared" si="247"/>
        <v>40.807089674711072</v>
      </c>
      <c r="P5271" t="str">
        <f>VLOOKUP(retail_sales_2023!C5271,customers!A:J,5,)</f>
        <v>Surat</v>
      </c>
      <c r="Q5271" t="str">
        <f>VLOOKUP(C5271,customers!A:J,10,0)</f>
        <v>Regular</v>
      </c>
    </row>
    <row r="5272" spans="1:17" x14ac:dyDescent="0.3">
      <c r="A5272" t="s">
        <v>6363</v>
      </c>
      <c r="B5272" s="1">
        <v>45239</v>
      </c>
      <c r="C5272" t="s">
        <v>400</v>
      </c>
      <c r="D5272" t="s">
        <v>401</v>
      </c>
      <c r="E5272" t="s">
        <v>33</v>
      </c>
      <c r="F5272" t="s">
        <v>43</v>
      </c>
      <c r="G5272" t="s">
        <v>44</v>
      </c>
      <c r="H5272">
        <v>4</v>
      </c>
      <c r="I5272">
        <v>16251.41</v>
      </c>
      <c r="J5272">
        <v>0.25</v>
      </c>
      <c r="K5272">
        <v>48754.23</v>
      </c>
      <c r="L5272">
        <v>5742.27</v>
      </c>
      <c r="M5272">
        <f t="shared" si="248"/>
        <v>48754.229999999996</v>
      </c>
      <c r="N5272" t="str">
        <f t="shared" si="246"/>
        <v>Q4</v>
      </c>
      <c r="O5272" s="2">
        <f t="shared" si="247"/>
        <v>11.77799341718657</v>
      </c>
      <c r="P5272" t="str">
        <f>VLOOKUP(retail_sales_2023!C5272,customers!A:J,5,)</f>
        <v>Ahmedabad</v>
      </c>
      <c r="Q5272" t="str">
        <f>VLOOKUP(C5272,customers!A:J,10,0)</f>
        <v>Premium</v>
      </c>
    </row>
    <row r="5273" spans="1:17" x14ac:dyDescent="0.3">
      <c r="A5273" t="s">
        <v>6364</v>
      </c>
      <c r="B5273" s="1">
        <v>44951</v>
      </c>
      <c r="C5273" t="s">
        <v>1681</v>
      </c>
      <c r="D5273" t="s">
        <v>1682</v>
      </c>
      <c r="E5273" t="s">
        <v>21</v>
      </c>
      <c r="F5273" t="s">
        <v>52</v>
      </c>
      <c r="G5273" t="s">
        <v>117</v>
      </c>
      <c r="H5273">
        <v>6</v>
      </c>
      <c r="I5273">
        <v>161.04</v>
      </c>
      <c r="J5273">
        <v>0</v>
      </c>
      <c r="K5273">
        <v>966.24</v>
      </c>
      <c r="L5273">
        <v>-61.41</v>
      </c>
      <c r="M5273">
        <f t="shared" si="248"/>
        <v>966.24</v>
      </c>
      <c r="N5273" t="str">
        <f t="shared" si="246"/>
        <v>Q1</v>
      </c>
      <c r="O5273" s="2">
        <f t="shared" si="247"/>
        <v>-6.3555638350720312</v>
      </c>
      <c r="P5273" t="str">
        <f>VLOOKUP(retail_sales_2023!C5273,customers!A:J,5,)</f>
        <v>Bhubaneswar</v>
      </c>
      <c r="Q5273" t="str">
        <f>VLOOKUP(C5273,customers!A:J,10,0)</f>
        <v>Occasional</v>
      </c>
    </row>
    <row r="5274" spans="1:17" x14ac:dyDescent="0.3">
      <c r="A5274" t="s">
        <v>6365</v>
      </c>
      <c r="B5274" s="1">
        <v>45154</v>
      </c>
      <c r="C5274" t="s">
        <v>1847</v>
      </c>
      <c r="D5274" t="s">
        <v>1848</v>
      </c>
      <c r="E5274" t="s">
        <v>33</v>
      </c>
      <c r="F5274" t="s">
        <v>38</v>
      </c>
      <c r="G5274" t="s">
        <v>77</v>
      </c>
      <c r="H5274">
        <v>3</v>
      </c>
      <c r="I5274">
        <v>1042.8499999999999</v>
      </c>
      <c r="J5274">
        <v>0.05</v>
      </c>
      <c r="K5274">
        <v>2972.12</v>
      </c>
      <c r="L5274">
        <v>944.1</v>
      </c>
      <c r="M5274">
        <f t="shared" si="248"/>
        <v>2972.1224999999995</v>
      </c>
      <c r="N5274" t="str">
        <f t="shared" si="246"/>
        <v>Q3</v>
      </c>
      <c r="O5274" s="2">
        <f t="shared" si="247"/>
        <v>31.7652046350753</v>
      </c>
      <c r="P5274" t="str">
        <f>VLOOKUP(retail_sales_2023!C5274,customers!A:J,5,)</f>
        <v>Mumbai</v>
      </c>
      <c r="Q5274" t="str">
        <f>VLOOKUP(C5274,customers!A:J,10,0)</f>
        <v>Premium</v>
      </c>
    </row>
    <row r="5275" spans="1:17" x14ac:dyDescent="0.3">
      <c r="A5275" t="s">
        <v>6366</v>
      </c>
      <c r="B5275" s="1">
        <v>44947</v>
      </c>
      <c r="C5275" t="s">
        <v>971</v>
      </c>
      <c r="D5275" t="s">
        <v>972</v>
      </c>
      <c r="E5275" t="s">
        <v>15</v>
      </c>
      <c r="F5275" t="s">
        <v>16</v>
      </c>
      <c r="G5275" t="s">
        <v>356</v>
      </c>
      <c r="H5275">
        <v>5</v>
      </c>
      <c r="I5275">
        <v>278.98</v>
      </c>
      <c r="J5275">
        <v>0</v>
      </c>
      <c r="K5275">
        <v>1394.9</v>
      </c>
      <c r="L5275">
        <v>582.37</v>
      </c>
      <c r="M5275">
        <f t="shared" si="248"/>
        <v>1394.9</v>
      </c>
      <c r="N5275" t="str">
        <f t="shared" si="246"/>
        <v>Q1</v>
      </c>
      <c r="O5275" s="2">
        <f t="shared" si="247"/>
        <v>41.749946232704851</v>
      </c>
      <c r="P5275" t="str">
        <f>VLOOKUP(retail_sales_2023!C5275,customers!A:J,5,)</f>
        <v>Chennai</v>
      </c>
      <c r="Q5275" t="str">
        <f>VLOOKUP(C5275,customers!A:J,10,0)</f>
        <v>Premium</v>
      </c>
    </row>
    <row r="5276" spans="1:17" x14ac:dyDescent="0.3">
      <c r="A5276" t="s">
        <v>6367</v>
      </c>
      <c r="B5276" s="1">
        <v>45264</v>
      </c>
      <c r="C5276" t="s">
        <v>2521</v>
      </c>
      <c r="D5276" t="s">
        <v>2522</v>
      </c>
      <c r="E5276" t="s">
        <v>33</v>
      </c>
      <c r="F5276" t="s">
        <v>43</v>
      </c>
      <c r="G5276" t="s">
        <v>178</v>
      </c>
      <c r="H5276">
        <v>3</v>
      </c>
      <c r="I5276">
        <v>82207.899999999994</v>
      </c>
      <c r="J5276">
        <v>0.2</v>
      </c>
      <c r="K5276">
        <v>197298.96</v>
      </c>
      <c r="L5276">
        <v>29493.67</v>
      </c>
      <c r="M5276">
        <f t="shared" si="248"/>
        <v>197298.96</v>
      </c>
      <c r="N5276" t="str">
        <f t="shared" si="246"/>
        <v>Q4</v>
      </c>
      <c r="O5276" s="2">
        <f t="shared" si="247"/>
        <v>14.948720459550319</v>
      </c>
      <c r="P5276" t="str">
        <f>VLOOKUP(retail_sales_2023!C5276,customers!A:J,5,)</f>
        <v>Ahmedabad</v>
      </c>
      <c r="Q5276" t="str">
        <f>VLOOKUP(C5276,customers!A:J,10,0)</f>
        <v>Premium</v>
      </c>
    </row>
    <row r="5277" spans="1:17" x14ac:dyDescent="0.3">
      <c r="A5277" t="s">
        <v>6368</v>
      </c>
      <c r="B5277" s="1">
        <v>45019</v>
      </c>
      <c r="C5277" t="s">
        <v>557</v>
      </c>
      <c r="D5277" t="s">
        <v>558</v>
      </c>
      <c r="E5277" t="s">
        <v>27</v>
      </c>
      <c r="F5277" t="s">
        <v>38</v>
      </c>
      <c r="G5277" t="s">
        <v>73</v>
      </c>
      <c r="H5277">
        <v>1</v>
      </c>
      <c r="I5277">
        <v>2633.1</v>
      </c>
      <c r="J5277">
        <v>0.2</v>
      </c>
      <c r="K5277">
        <v>2106.48</v>
      </c>
      <c r="L5277">
        <v>541.65</v>
      </c>
      <c r="M5277">
        <f t="shared" si="248"/>
        <v>2106.48</v>
      </c>
      <c r="N5277" t="str">
        <f t="shared" si="246"/>
        <v>Q2</v>
      </c>
      <c r="O5277" s="2">
        <f t="shared" si="247"/>
        <v>25.713512589723138</v>
      </c>
      <c r="P5277" t="str">
        <f>VLOOKUP(retail_sales_2023!C5277,customers!A:J,5,)</f>
        <v>Delhi</v>
      </c>
      <c r="Q5277" t="str">
        <f>VLOOKUP(C5277,customers!A:J,10,0)</f>
        <v>Occasional</v>
      </c>
    </row>
    <row r="5278" spans="1:17" x14ac:dyDescent="0.3">
      <c r="A5278" t="s">
        <v>6369</v>
      </c>
      <c r="B5278" s="1">
        <v>45225</v>
      </c>
      <c r="C5278" t="s">
        <v>660</v>
      </c>
      <c r="D5278" t="s">
        <v>661</v>
      </c>
      <c r="E5278" t="s">
        <v>21</v>
      </c>
      <c r="F5278" t="s">
        <v>38</v>
      </c>
      <c r="G5278" t="s">
        <v>73</v>
      </c>
      <c r="H5278">
        <v>5</v>
      </c>
      <c r="I5278">
        <v>2530.73</v>
      </c>
      <c r="J5278">
        <v>0</v>
      </c>
      <c r="K5278">
        <v>12653.65</v>
      </c>
      <c r="L5278">
        <v>3634.06</v>
      </c>
      <c r="M5278">
        <f t="shared" si="248"/>
        <v>12653.65</v>
      </c>
      <c r="N5278" t="str">
        <f t="shared" si="246"/>
        <v>Q4</v>
      </c>
      <c r="O5278" s="2">
        <f t="shared" si="247"/>
        <v>28.719460392851076</v>
      </c>
      <c r="P5278" t="str">
        <f>VLOOKUP(retail_sales_2023!C5278,customers!A:J,5,)</f>
        <v>Ranchi</v>
      </c>
      <c r="Q5278" t="str">
        <f>VLOOKUP(C5278,customers!A:J,10,0)</f>
        <v>Regular</v>
      </c>
    </row>
    <row r="5279" spans="1:17" x14ac:dyDescent="0.3">
      <c r="A5279" t="s">
        <v>6370</v>
      </c>
      <c r="B5279" s="1">
        <v>44934</v>
      </c>
      <c r="C5279" t="s">
        <v>1047</v>
      </c>
      <c r="D5279" t="s">
        <v>1048</v>
      </c>
      <c r="E5279" t="s">
        <v>21</v>
      </c>
      <c r="F5279" t="s">
        <v>38</v>
      </c>
      <c r="G5279" t="s">
        <v>39</v>
      </c>
      <c r="H5279">
        <v>4</v>
      </c>
      <c r="I5279">
        <v>2986.37</v>
      </c>
      <c r="J5279">
        <v>0</v>
      </c>
      <c r="K5279">
        <v>11945.48</v>
      </c>
      <c r="L5279">
        <v>3433.59</v>
      </c>
      <c r="M5279">
        <f t="shared" si="248"/>
        <v>11945.48</v>
      </c>
      <c r="N5279" t="str">
        <f t="shared" si="246"/>
        <v>Q1</v>
      </c>
      <c r="O5279" s="2">
        <f t="shared" si="247"/>
        <v>28.743842859391172</v>
      </c>
      <c r="P5279" t="str">
        <f>VLOOKUP(retail_sales_2023!C5279,customers!A:J,5,)</f>
        <v>Bhubaneswar</v>
      </c>
      <c r="Q5279" t="str">
        <f>VLOOKUP(C5279,customers!A:J,10,0)</f>
        <v>Premium</v>
      </c>
    </row>
    <row r="5280" spans="1:17" x14ac:dyDescent="0.3">
      <c r="A5280" t="s">
        <v>6371</v>
      </c>
      <c r="B5280" s="1">
        <v>45245</v>
      </c>
      <c r="C5280" t="s">
        <v>1934</v>
      </c>
      <c r="D5280" t="s">
        <v>1935</v>
      </c>
      <c r="E5280" t="s">
        <v>15</v>
      </c>
      <c r="F5280" t="s">
        <v>81</v>
      </c>
      <c r="G5280" t="s">
        <v>239</v>
      </c>
      <c r="H5280">
        <v>4</v>
      </c>
      <c r="I5280">
        <v>1632.1</v>
      </c>
      <c r="J5280">
        <v>0.25</v>
      </c>
      <c r="K5280">
        <v>4896.3</v>
      </c>
      <c r="L5280">
        <v>1606.36</v>
      </c>
      <c r="M5280">
        <f t="shared" si="248"/>
        <v>4896.2999999999993</v>
      </c>
      <c r="N5280" t="str">
        <f t="shared" si="246"/>
        <v>Q4</v>
      </c>
      <c r="O5280" s="2">
        <f t="shared" si="247"/>
        <v>32.807630251414331</v>
      </c>
      <c r="P5280" t="str">
        <f>VLOOKUP(retail_sales_2023!C5280,customers!A:J,5,)</f>
        <v>Kochi</v>
      </c>
      <c r="Q5280" t="str">
        <f>VLOOKUP(C5280,customers!A:J,10,0)</f>
        <v>Premium</v>
      </c>
    </row>
    <row r="5281" spans="1:17" x14ac:dyDescent="0.3">
      <c r="A5281" t="s">
        <v>6372</v>
      </c>
      <c r="B5281" s="1">
        <v>45078</v>
      </c>
      <c r="C5281" t="s">
        <v>729</v>
      </c>
      <c r="D5281" t="s">
        <v>730</v>
      </c>
      <c r="E5281" t="s">
        <v>21</v>
      </c>
      <c r="F5281" t="s">
        <v>38</v>
      </c>
      <c r="G5281" t="s">
        <v>395</v>
      </c>
      <c r="H5281">
        <v>1</v>
      </c>
      <c r="I5281">
        <v>2692.62</v>
      </c>
      <c r="J5281">
        <v>0.05</v>
      </c>
      <c r="K5281">
        <v>2557.9899999999998</v>
      </c>
      <c r="L5281">
        <v>740.93</v>
      </c>
      <c r="M5281">
        <f t="shared" si="248"/>
        <v>2557.9889999999996</v>
      </c>
      <c r="N5281" t="str">
        <f t="shared" si="246"/>
        <v>Q2</v>
      </c>
      <c r="O5281" s="2">
        <f t="shared" si="247"/>
        <v>28.965320427366798</v>
      </c>
      <c r="P5281" t="str">
        <f>VLOOKUP(retail_sales_2023!C5281,customers!A:J,5,)</f>
        <v>Patna</v>
      </c>
      <c r="Q5281" t="str">
        <f>VLOOKUP(C5281,customers!A:J,10,0)</f>
        <v>Premium</v>
      </c>
    </row>
    <row r="5282" spans="1:17" x14ac:dyDescent="0.3">
      <c r="A5282" t="s">
        <v>6373</v>
      </c>
      <c r="B5282" s="1">
        <v>45014</v>
      </c>
      <c r="C5282" t="s">
        <v>2503</v>
      </c>
      <c r="D5282" t="s">
        <v>2504</v>
      </c>
      <c r="E5282" t="s">
        <v>15</v>
      </c>
      <c r="F5282" t="s">
        <v>81</v>
      </c>
      <c r="G5282" t="s">
        <v>333</v>
      </c>
      <c r="H5282">
        <v>1</v>
      </c>
      <c r="I5282">
        <v>4082.97</v>
      </c>
      <c r="J5282">
        <v>0.15</v>
      </c>
      <c r="K5282">
        <v>3470.52</v>
      </c>
      <c r="L5282">
        <v>964.59</v>
      </c>
      <c r="M5282">
        <f t="shared" si="248"/>
        <v>3470.5244999999995</v>
      </c>
      <c r="N5282" t="str">
        <f t="shared" si="246"/>
        <v>Q1</v>
      </c>
      <c r="O5282" s="2">
        <f t="shared" si="247"/>
        <v>27.793817641160402</v>
      </c>
      <c r="P5282" t="str">
        <f>VLOOKUP(retail_sales_2023!C5282,customers!A:J,5,)</f>
        <v>Hyderabad</v>
      </c>
      <c r="Q5282" t="str">
        <f>VLOOKUP(C5282,customers!A:J,10,0)</f>
        <v>Regular</v>
      </c>
    </row>
    <row r="5283" spans="1:17" x14ac:dyDescent="0.3">
      <c r="A5283" t="s">
        <v>6374</v>
      </c>
      <c r="B5283" s="1">
        <v>44954</v>
      </c>
      <c r="C5283" t="s">
        <v>372</v>
      </c>
      <c r="D5283" t="s">
        <v>373</v>
      </c>
      <c r="E5283" t="s">
        <v>33</v>
      </c>
      <c r="F5283" t="s">
        <v>43</v>
      </c>
      <c r="G5283" t="s">
        <v>44</v>
      </c>
      <c r="H5283">
        <v>4</v>
      </c>
      <c r="I5283">
        <v>22563.34</v>
      </c>
      <c r="J5283">
        <v>0.05</v>
      </c>
      <c r="K5283">
        <v>85740.69</v>
      </c>
      <c r="L5283">
        <v>12681.76</v>
      </c>
      <c r="M5283">
        <f t="shared" si="248"/>
        <v>85740.691999999995</v>
      </c>
      <c r="N5283" t="str">
        <f t="shared" si="246"/>
        <v>Q1</v>
      </c>
      <c r="O5283" s="2">
        <f t="shared" si="247"/>
        <v>14.790830351376924</v>
      </c>
      <c r="P5283" t="str">
        <f>VLOOKUP(retail_sales_2023!C5283,customers!A:J,5,)</f>
        <v>Pune</v>
      </c>
      <c r="Q5283" t="str">
        <f>VLOOKUP(C5283,customers!A:J,10,0)</f>
        <v>Premium</v>
      </c>
    </row>
    <row r="5284" spans="1:17" x14ac:dyDescent="0.3">
      <c r="A5284" t="s">
        <v>6375</v>
      </c>
      <c r="B5284" s="1">
        <v>44944</v>
      </c>
      <c r="C5284" t="s">
        <v>867</v>
      </c>
      <c r="D5284" t="s">
        <v>868</v>
      </c>
      <c r="E5284" t="s">
        <v>33</v>
      </c>
      <c r="F5284" t="s">
        <v>52</v>
      </c>
      <c r="G5284" t="s">
        <v>169</v>
      </c>
      <c r="H5284">
        <v>8</v>
      </c>
      <c r="I5284">
        <v>345.77</v>
      </c>
      <c r="J5284">
        <v>0.3</v>
      </c>
      <c r="K5284">
        <v>1936.31</v>
      </c>
      <c r="L5284">
        <v>135.18</v>
      </c>
      <c r="M5284">
        <f t="shared" si="248"/>
        <v>1936.3119999999997</v>
      </c>
      <c r="N5284" t="str">
        <f t="shared" si="246"/>
        <v>Q1</v>
      </c>
      <c r="O5284" s="2">
        <f t="shared" si="247"/>
        <v>6.98132013985364</v>
      </c>
      <c r="P5284" t="str">
        <f>VLOOKUP(retail_sales_2023!C5284,customers!A:J,5,)</f>
        <v>Nagpur</v>
      </c>
      <c r="Q5284" t="str">
        <f>VLOOKUP(C5284,customers!A:J,10,0)</f>
        <v>Regular</v>
      </c>
    </row>
    <row r="5285" spans="1:17" x14ac:dyDescent="0.3">
      <c r="A5285" t="s">
        <v>6376</v>
      </c>
      <c r="B5285" s="1">
        <v>45125</v>
      </c>
      <c r="C5285" t="s">
        <v>1167</v>
      </c>
      <c r="D5285" t="s">
        <v>13093</v>
      </c>
      <c r="E5285" t="s">
        <v>21</v>
      </c>
      <c r="F5285" t="s">
        <v>43</v>
      </c>
      <c r="G5285" t="s">
        <v>282</v>
      </c>
      <c r="H5285">
        <v>4</v>
      </c>
      <c r="I5285">
        <v>84732.86</v>
      </c>
      <c r="J5285">
        <v>0.15</v>
      </c>
      <c r="K5285">
        <v>288091.71999999997</v>
      </c>
      <c r="L5285">
        <v>44657.72</v>
      </c>
      <c r="M5285">
        <f t="shared" si="248"/>
        <v>288091.72399999999</v>
      </c>
      <c r="N5285" t="str">
        <f t="shared" si="246"/>
        <v>Q3</v>
      </c>
      <c r="O5285" s="2">
        <f t="shared" si="247"/>
        <v>15.501216071048486</v>
      </c>
      <c r="P5285" t="str">
        <f>VLOOKUP(retail_sales_2023!C5285,customers!A:J,5,)</f>
        <v>Bhubaneswar</v>
      </c>
      <c r="Q5285" t="str">
        <f>VLOOKUP(C5285,customers!A:J,10,0)</f>
        <v>Regular</v>
      </c>
    </row>
    <row r="5286" spans="1:17" x14ac:dyDescent="0.3">
      <c r="A5286" t="s">
        <v>6377</v>
      </c>
      <c r="B5286" s="1">
        <v>45244</v>
      </c>
      <c r="C5286" t="s">
        <v>1135</v>
      </c>
      <c r="D5286" t="s">
        <v>1136</v>
      </c>
      <c r="E5286" t="s">
        <v>33</v>
      </c>
      <c r="F5286" t="s">
        <v>22</v>
      </c>
      <c r="G5286" t="s">
        <v>1039</v>
      </c>
      <c r="H5286">
        <v>5</v>
      </c>
      <c r="I5286">
        <v>16579.84</v>
      </c>
      <c r="J5286">
        <v>0</v>
      </c>
      <c r="K5286">
        <v>82899.199999999997</v>
      </c>
      <c r="L5286">
        <v>20375.439999999999</v>
      </c>
      <c r="M5286">
        <f t="shared" si="248"/>
        <v>82899.199999999997</v>
      </c>
      <c r="N5286" t="str">
        <f t="shared" si="246"/>
        <v>Q4</v>
      </c>
      <c r="O5286" s="2">
        <f t="shared" si="247"/>
        <v>24.578572531459894</v>
      </c>
      <c r="P5286" t="str">
        <f>VLOOKUP(retail_sales_2023!C5286,customers!A:J,5,)</f>
        <v>Ahmedabad</v>
      </c>
      <c r="Q5286" t="str">
        <f>VLOOKUP(C5286,customers!A:J,10,0)</f>
        <v>Premium</v>
      </c>
    </row>
    <row r="5287" spans="1:17" x14ac:dyDescent="0.3">
      <c r="A5287" t="s">
        <v>6378</v>
      </c>
      <c r="B5287" s="1">
        <v>45089</v>
      </c>
      <c r="C5287" t="s">
        <v>3538</v>
      </c>
      <c r="D5287" t="s">
        <v>3539</v>
      </c>
      <c r="E5287" t="s">
        <v>27</v>
      </c>
      <c r="F5287" t="s">
        <v>43</v>
      </c>
      <c r="G5287" t="s">
        <v>301</v>
      </c>
      <c r="H5287">
        <v>1</v>
      </c>
      <c r="I5287">
        <v>80099.570000000007</v>
      </c>
      <c r="J5287">
        <v>0</v>
      </c>
      <c r="K5287">
        <v>80099.570000000007</v>
      </c>
      <c r="L5287">
        <v>7959.6</v>
      </c>
      <c r="M5287">
        <f t="shared" si="248"/>
        <v>80099.570000000007</v>
      </c>
      <c r="N5287" t="str">
        <f t="shared" si="246"/>
        <v>Q2</v>
      </c>
      <c r="O5287" s="2">
        <f t="shared" si="247"/>
        <v>9.9371319970881231</v>
      </c>
      <c r="P5287" t="str">
        <f>VLOOKUP(retail_sales_2023!C5287,customers!A:J,5,)</f>
        <v>Jaipur</v>
      </c>
      <c r="Q5287" t="str">
        <f>VLOOKUP(C5287,customers!A:J,10,0)</f>
        <v>Premium</v>
      </c>
    </row>
    <row r="5288" spans="1:17" x14ac:dyDescent="0.3">
      <c r="A5288" t="s">
        <v>6379</v>
      </c>
      <c r="B5288" s="1">
        <v>45123</v>
      </c>
      <c r="C5288" t="s">
        <v>375</v>
      </c>
      <c r="D5288" t="s">
        <v>376</v>
      </c>
      <c r="E5288" t="s">
        <v>21</v>
      </c>
      <c r="F5288" t="s">
        <v>16</v>
      </c>
      <c r="G5288" t="s">
        <v>305</v>
      </c>
      <c r="H5288">
        <v>1</v>
      </c>
      <c r="I5288">
        <v>975.81</v>
      </c>
      <c r="J5288">
        <v>0</v>
      </c>
      <c r="K5288">
        <v>975.81</v>
      </c>
      <c r="L5288">
        <v>404.95</v>
      </c>
      <c r="M5288">
        <f t="shared" si="248"/>
        <v>975.81</v>
      </c>
      <c r="N5288" t="str">
        <f t="shared" si="246"/>
        <v>Q3</v>
      </c>
      <c r="O5288" s="2">
        <f t="shared" si="247"/>
        <v>41.498857359526959</v>
      </c>
      <c r="P5288" t="str">
        <f>VLOOKUP(retail_sales_2023!C5288,customers!A:J,5,)</f>
        <v>Ranchi</v>
      </c>
      <c r="Q5288" t="str">
        <f>VLOOKUP(C5288,customers!A:J,10,0)</f>
        <v>Occasional</v>
      </c>
    </row>
    <row r="5289" spans="1:17" x14ac:dyDescent="0.3">
      <c r="A5289" t="s">
        <v>6380</v>
      </c>
      <c r="B5289" s="1">
        <v>45204</v>
      </c>
      <c r="C5289" t="s">
        <v>2748</v>
      </c>
      <c r="D5289" t="s">
        <v>2749</v>
      </c>
      <c r="E5289" t="s">
        <v>33</v>
      </c>
      <c r="F5289" t="s">
        <v>81</v>
      </c>
      <c r="G5289" t="s">
        <v>370</v>
      </c>
      <c r="H5289">
        <v>1</v>
      </c>
      <c r="I5289">
        <v>484.3</v>
      </c>
      <c r="J5289">
        <v>0.3</v>
      </c>
      <c r="K5289">
        <v>339.01</v>
      </c>
      <c r="L5289">
        <v>99.39</v>
      </c>
      <c r="M5289">
        <f t="shared" si="248"/>
        <v>339.01</v>
      </c>
      <c r="N5289" t="str">
        <f t="shared" si="246"/>
        <v>Q4</v>
      </c>
      <c r="O5289" s="2">
        <f t="shared" si="247"/>
        <v>29.317719241320319</v>
      </c>
      <c r="P5289" t="str">
        <f>VLOOKUP(retail_sales_2023!C5289,customers!A:J,5,)</f>
        <v>Nagpur</v>
      </c>
      <c r="Q5289" t="str">
        <f>VLOOKUP(C5289,customers!A:J,10,0)</f>
        <v>Premium</v>
      </c>
    </row>
    <row r="5290" spans="1:17" x14ac:dyDescent="0.3">
      <c r="A5290" t="s">
        <v>6381</v>
      </c>
      <c r="B5290" s="1">
        <v>45174</v>
      </c>
      <c r="C5290" t="s">
        <v>1240</v>
      </c>
      <c r="D5290" t="s">
        <v>1241</v>
      </c>
      <c r="E5290" t="s">
        <v>33</v>
      </c>
      <c r="F5290" t="s">
        <v>81</v>
      </c>
      <c r="G5290" t="s">
        <v>105</v>
      </c>
      <c r="H5290">
        <v>1</v>
      </c>
      <c r="I5290">
        <v>1959.98</v>
      </c>
      <c r="J5290">
        <v>0.05</v>
      </c>
      <c r="K5290">
        <v>1861.98</v>
      </c>
      <c r="L5290">
        <v>686.3</v>
      </c>
      <c r="M5290">
        <f t="shared" si="248"/>
        <v>1861.981</v>
      </c>
      <c r="N5290" t="str">
        <f t="shared" si="246"/>
        <v>Q3</v>
      </c>
      <c r="O5290" s="2">
        <f t="shared" si="247"/>
        <v>36.858612874466964</v>
      </c>
      <c r="P5290" t="str">
        <f>VLOOKUP(retail_sales_2023!C5290,customers!A:J,5,)</f>
        <v>Surat</v>
      </c>
      <c r="Q5290" t="str">
        <f>VLOOKUP(C5290,customers!A:J,10,0)</f>
        <v>Premium</v>
      </c>
    </row>
    <row r="5291" spans="1:17" x14ac:dyDescent="0.3">
      <c r="A5291" t="s">
        <v>6382</v>
      </c>
      <c r="B5291" s="1">
        <v>44985</v>
      </c>
      <c r="C5291" t="s">
        <v>1486</v>
      </c>
      <c r="D5291" t="s">
        <v>1487</v>
      </c>
      <c r="E5291" t="s">
        <v>33</v>
      </c>
      <c r="F5291" t="s">
        <v>52</v>
      </c>
      <c r="G5291" t="s">
        <v>235</v>
      </c>
      <c r="H5291">
        <v>4</v>
      </c>
      <c r="I5291">
        <v>93.86</v>
      </c>
      <c r="J5291">
        <v>0</v>
      </c>
      <c r="K5291">
        <v>375.44</v>
      </c>
      <c r="L5291">
        <v>28.87</v>
      </c>
      <c r="M5291">
        <f t="shared" si="248"/>
        <v>375.44</v>
      </c>
      <c r="N5291" t="str">
        <f t="shared" si="246"/>
        <v>Q1</v>
      </c>
      <c r="O5291" s="2">
        <f t="shared" si="247"/>
        <v>7.6896441508629882</v>
      </c>
      <c r="P5291" t="str">
        <f>VLOOKUP(retail_sales_2023!C5291,customers!A:J,5,)</f>
        <v>Mumbai</v>
      </c>
      <c r="Q5291" t="str">
        <f>VLOOKUP(C5291,customers!A:J,10,0)</f>
        <v>Premium</v>
      </c>
    </row>
    <row r="5292" spans="1:17" x14ac:dyDescent="0.3">
      <c r="A5292" t="s">
        <v>6383</v>
      </c>
      <c r="B5292" s="1">
        <v>45270</v>
      </c>
      <c r="C5292" t="s">
        <v>670</v>
      </c>
      <c r="D5292" t="s">
        <v>671</v>
      </c>
      <c r="E5292" t="s">
        <v>27</v>
      </c>
      <c r="F5292" t="s">
        <v>52</v>
      </c>
      <c r="G5292" t="s">
        <v>226</v>
      </c>
      <c r="H5292">
        <v>2</v>
      </c>
      <c r="I5292">
        <v>643.65</v>
      </c>
      <c r="J5292">
        <v>0.15</v>
      </c>
      <c r="K5292">
        <v>1094.2</v>
      </c>
      <c r="L5292">
        <v>111.36</v>
      </c>
      <c r="M5292">
        <f t="shared" si="248"/>
        <v>1094.2049999999999</v>
      </c>
      <c r="N5292" t="str">
        <f t="shared" si="246"/>
        <v>Q4</v>
      </c>
      <c r="O5292" s="2">
        <f t="shared" si="247"/>
        <v>10.177298482909888</v>
      </c>
      <c r="P5292" t="str">
        <f>VLOOKUP(retail_sales_2023!C5292,customers!A:J,5,)</f>
        <v>Amritsar</v>
      </c>
      <c r="Q5292" t="str">
        <f>VLOOKUP(C5292,customers!A:J,10,0)</f>
        <v>Premium</v>
      </c>
    </row>
    <row r="5293" spans="1:17" x14ac:dyDescent="0.3">
      <c r="A5293" t="s">
        <v>6384</v>
      </c>
      <c r="B5293" s="1">
        <v>44965</v>
      </c>
      <c r="C5293" t="s">
        <v>1216</v>
      </c>
      <c r="D5293" t="s">
        <v>1217</v>
      </c>
      <c r="E5293" t="s">
        <v>27</v>
      </c>
      <c r="F5293" t="s">
        <v>52</v>
      </c>
      <c r="G5293" t="s">
        <v>200</v>
      </c>
      <c r="H5293">
        <v>10</v>
      </c>
      <c r="I5293">
        <v>224.06</v>
      </c>
      <c r="J5293">
        <v>0.05</v>
      </c>
      <c r="K5293">
        <v>2128.5700000000002</v>
      </c>
      <c r="L5293">
        <v>164.05</v>
      </c>
      <c r="M5293">
        <f t="shared" si="248"/>
        <v>2128.5699999999997</v>
      </c>
      <c r="N5293" t="str">
        <f t="shared" si="246"/>
        <v>Q1</v>
      </c>
      <c r="O5293" s="2">
        <f t="shared" si="247"/>
        <v>7.7070521523839943</v>
      </c>
      <c r="P5293" t="str">
        <f>VLOOKUP(retail_sales_2023!C5293,customers!A:J,5,)</f>
        <v>Jaipur</v>
      </c>
      <c r="Q5293" t="str">
        <f>VLOOKUP(C5293,customers!A:J,10,0)</f>
        <v>Occasional</v>
      </c>
    </row>
    <row r="5294" spans="1:17" x14ac:dyDescent="0.3">
      <c r="A5294" t="s">
        <v>6385</v>
      </c>
      <c r="B5294" s="1">
        <v>45030</v>
      </c>
      <c r="C5294" t="s">
        <v>354</v>
      </c>
      <c r="D5294" t="s">
        <v>355</v>
      </c>
      <c r="E5294" t="s">
        <v>21</v>
      </c>
      <c r="F5294" t="s">
        <v>28</v>
      </c>
      <c r="G5294" t="s">
        <v>466</v>
      </c>
      <c r="H5294">
        <v>2</v>
      </c>
      <c r="I5294">
        <v>3314.9</v>
      </c>
      <c r="J5294">
        <v>0.15</v>
      </c>
      <c r="K5294">
        <v>5635.33</v>
      </c>
      <c r="L5294">
        <v>1185.92</v>
      </c>
      <c r="M5294">
        <f t="shared" si="248"/>
        <v>5635.33</v>
      </c>
      <c r="N5294" t="str">
        <f t="shared" si="246"/>
        <v>Q2</v>
      </c>
      <c r="O5294" s="2">
        <f t="shared" si="247"/>
        <v>21.044375395939547</v>
      </c>
      <c r="P5294" t="str">
        <f>VLOOKUP(retail_sales_2023!C5294,customers!A:J,5,)</f>
        <v>Ranchi</v>
      </c>
      <c r="Q5294" t="str">
        <f>VLOOKUP(C5294,customers!A:J,10,0)</f>
        <v>Premium</v>
      </c>
    </row>
    <row r="5295" spans="1:17" x14ac:dyDescent="0.3">
      <c r="A5295" t="s">
        <v>6386</v>
      </c>
      <c r="B5295" s="1">
        <v>45015</v>
      </c>
      <c r="C5295" t="s">
        <v>2307</v>
      </c>
      <c r="D5295" t="s">
        <v>2308</v>
      </c>
      <c r="E5295" t="s">
        <v>27</v>
      </c>
      <c r="F5295" t="s">
        <v>43</v>
      </c>
      <c r="G5295" t="s">
        <v>128</v>
      </c>
      <c r="H5295">
        <v>1</v>
      </c>
      <c r="I5295">
        <v>7816.33</v>
      </c>
      <c r="J5295">
        <v>0</v>
      </c>
      <c r="K5295">
        <v>7816.33</v>
      </c>
      <c r="L5295">
        <v>1167.6199999999999</v>
      </c>
      <c r="M5295">
        <f t="shared" si="248"/>
        <v>7816.33</v>
      </c>
      <c r="N5295" t="str">
        <f t="shared" si="246"/>
        <v>Q1</v>
      </c>
      <c r="O5295" s="2">
        <f t="shared" si="247"/>
        <v>14.938212690610552</v>
      </c>
      <c r="P5295" t="str">
        <f>VLOOKUP(retail_sales_2023!C5295,customers!A:J,5,)</f>
        <v>Delhi</v>
      </c>
      <c r="Q5295" t="str">
        <f>VLOOKUP(C5295,customers!A:J,10,0)</f>
        <v>Premium</v>
      </c>
    </row>
    <row r="5296" spans="1:17" x14ac:dyDescent="0.3">
      <c r="A5296" t="s">
        <v>6387</v>
      </c>
      <c r="B5296" s="1">
        <v>45206</v>
      </c>
      <c r="C5296" t="s">
        <v>842</v>
      </c>
      <c r="D5296" t="s">
        <v>843</v>
      </c>
      <c r="E5296" t="s">
        <v>33</v>
      </c>
      <c r="F5296" t="s">
        <v>28</v>
      </c>
      <c r="G5296" t="s">
        <v>97</v>
      </c>
      <c r="H5296">
        <v>5</v>
      </c>
      <c r="I5296">
        <v>6574.91</v>
      </c>
      <c r="J5296">
        <v>0.05</v>
      </c>
      <c r="K5296">
        <v>31230.82</v>
      </c>
      <c r="L5296">
        <v>8488.33</v>
      </c>
      <c r="M5296">
        <f t="shared" si="248"/>
        <v>31230.822500000002</v>
      </c>
      <c r="N5296" t="str">
        <f t="shared" si="246"/>
        <v>Q4</v>
      </c>
      <c r="O5296" s="2">
        <f t="shared" si="247"/>
        <v>27.179337590239385</v>
      </c>
      <c r="P5296" t="str">
        <f>VLOOKUP(retail_sales_2023!C5296,customers!A:J,5,)</f>
        <v>Mumbai</v>
      </c>
      <c r="Q5296" t="str">
        <f>VLOOKUP(C5296,customers!A:J,10,0)</f>
        <v>Occasional</v>
      </c>
    </row>
    <row r="5297" spans="1:17" x14ac:dyDescent="0.3">
      <c r="A5297" t="s">
        <v>6388</v>
      </c>
      <c r="B5297" s="1">
        <v>45253</v>
      </c>
      <c r="C5297" t="s">
        <v>701</v>
      </c>
      <c r="D5297" t="s">
        <v>702</v>
      </c>
      <c r="E5297" t="s">
        <v>15</v>
      </c>
      <c r="F5297" t="s">
        <v>28</v>
      </c>
      <c r="G5297" t="s">
        <v>325</v>
      </c>
      <c r="H5297">
        <v>4</v>
      </c>
      <c r="I5297">
        <v>4589.46</v>
      </c>
      <c r="J5297">
        <v>0.1</v>
      </c>
      <c r="K5297">
        <v>16522.060000000001</v>
      </c>
      <c r="L5297">
        <v>3731.59</v>
      </c>
      <c r="M5297">
        <f t="shared" si="248"/>
        <v>16522.056</v>
      </c>
      <c r="N5297" t="str">
        <f t="shared" si="246"/>
        <v>Q4</v>
      </c>
      <c r="O5297" s="2">
        <f t="shared" si="247"/>
        <v>22.585500839483696</v>
      </c>
      <c r="P5297" t="str">
        <f>VLOOKUP(retail_sales_2023!C5297,customers!A:J,5,)</f>
        <v>Bengaluru</v>
      </c>
      <c r="Q5297" t="str">
        <f>VLOOKUP(C5297,customers!A:J,10,0)</f>
        <v>Premium</v>
      </c>
    </row>
    <row r="5298" spans="1:17" x14ac:dyDescent="0.3">
      <c r="A5298" t="s">
        <v>6389</v>
      </c>
      <c r="B5298" s="1">
        <v>44952</v>
      </c>
      <c r="C5298" t="s">
        <v>1472</v>
      </c>
      <c r="D5298" t="s">
        <v>1473</v>
      </c>
      <c r="E5298" t="s">
        <v>27</v>
      </c>
      <c r="F5298" t="s">
        <v>16</v>
      </c>
      <c r="G5298" t="s">
        <v>192</v>
      </c>
      <c r="H5298">
        <v>5</v>
      </c>
      <c r="I5298">
        <v>396.67</v>
      </c>
      <c r="J5298">
        <v>0.05</v>
      </c>
      <c r="K5298">
        <v>1884.18</v>
      </c>
      <c r="L5298">
        <v>462.21</v>
      </c>
      <c r="M5298">
        <f t="shared" si="248"/>
        <v>1884.1825000000001</v>
      </c>
      <c r="N5298" t="str">
        <f t="shared" si="246"/>
        <v>Q1</v>
      </c>
      <c r="O5298" s="2">
        <f t="shared" si="247"/>
        <v>24.531095755182626</v>
      </c>
      <c r="P5298" t="str">
        <f>VLOOKUP(retail_sales_2023!C5298,customers!A:J,5,)</f>
        <v>Delhi</v>
      </c>
      <c r="Q5298" t="str">
        <f>VLOOKUP(C5298,customers!A:J,10,0)</f>
        <v>Premium</v>
      </c>
    </row>
    <row r="5299" spans="1:17" x14ac:dyDescent="0.3">
      <c r="A5299" t="s">
        <v>6390</v>
      </c>
      <c r="B5299" s="1">
        <v>45270</v>
      </c>
      <c r="C5299" t="s">
        <v>993</v>
      </c>
      <c r="D5299" t="s">
        <v>994</v>
      </c>
      <c r="E5299" t="s">
        <v>21</v>
      </c>
      <c r="F5299" t="s">
        <v>52</v>
      </c>
      <c r="G5299" t="s">
        <v>53</v>
      </c>
      <c r="H5299">
        <v>7</v>
      </c>
      <c r="I5299">
        <v>557.84</v>
      </c>
      <c r="J5299">
        <v>0</v>
      </c>
      <c r="K5299">
        <v>3904.88</v>
      </c>
      <c r="L5299">
        <v>302.58</v>
      </c>
      <c r="M5299">
        <f t="shared" si="248"/>
        <v>3904.88</v>
      </c>
      <c r="N5299" t="str">
        <f t="shared" si="246"/>
        <v>Q4</v>
      </c>
      <c r="O5299" s="2">
        <f t="shared" si="247"/>
        <v>7.7487656470877466</v>
      </c>
      <c r="P5299" t="str">
        <f>VLOOKUP(retail_sales_2023!C5299,customers!A:J,5,)</f>
        <v>Guwahati</v>
      </c>
      <c r="Q5299" t="str">
        <f>VLOOKUP(C5299,customers!A:J,10,0)</f>
        <v>Regular</v>
      </c>
    </row>
    <row r="5300" spans="1:17" x14ac:dyDescent="0.3">
      <c r="A5300" t="s">
        <v>6391</v>
      </c>
      <c r="B5300" s="1">
        <v>44929</v>
      </c>
      <c r="C5300" t="s">
        <v>1160</v>
      </c>
      <c r="D5300" t="s">
        <v>1161</v>
      </c>
      <c r="E5300" t="s">
        <v>21</v>
      </c>
      <c r="F5300" t="s">
        <v>16</v>
      </c>
      <c r="G5300" t="s">
        <v>192</v>
      </c>
      <c r="H5300">
        <v>5</v>
      </c>
      <c r="I5300">
        <v>200.73</v>
      </c>
      <c r="J5300">
        <v>0</v>
      </c>
      <c r="K5300">
        <v>1003.65</v>
      </c>
      <c r="L5300">
        <v>436.23</v>
      </c>
      <c r="M5300">
        <f t="shared" si="248"/>
        <v>1003.65</v>
      </c>
      <c r="N5300" t="str">
        <f t="shared" si="246"/>
        <v>Q1</v>
      </c>
      <c r="O5300" s="2">
        <f t="shared" si="247"/>
        <v>43.464355103870872</v>
      </c>
      <c r="P5300" t="str">
        <f>VLOOKUP(retail_sales_2023!C5300,customers!A:J,5,)</f>
        <v>Kolkata</v>
      </c>
      <c r="Q5300" t="str">
        <f>VLOOKUP(C5300,customers!A:J,10,0)</f>
        <v>Premium</v>
      </c>
    </row>
    <row r="5301" spans="1:17" x14ac:dyDescent="0.3">
      <c r="A5301" t="s">
        <v>6392</v>
      </c>
      <c r="B5301" s="1">
        <v>44992</v>
      </c>
      <c r="C5301" t="s">
        <v>1543</v>
      </c>
      <c r="D5301" t="s">
        <v>1544</v>
      </c>
      <c r="E5301" t="s">
        <v>27</v>
      </c>
      <c r="F5301" t="s">
        <v>52</v>
      </c>
      <c r="G5301" t="s">
        <v>133</v>
      </c>
      <c r="H5301">
        <v>2</v>
      </c>
      <c r="I5301">
        <v>611.02</v>
      </c>
      <c r="J5301">
        <v>0.1</v>
      </c>
      <c r="K5301">
        <v>1099.8399999999999</v>
      </c>
      <c r="L5301">
        <v>111.96</v>
      </c>
      <c r="M5301">
        <f t="shared" si="248"/>
        <v>1099.836</v>
      </c>
      <c r="N5301" t="str">
        <f t="shared" si="246"/>
        <v>Q1</v>
      </c>
      <c r="O5301" s="2">
        <f t="shared" si="247"/>
        <v>10.179662496363107</v>
      </c>
      <c r="P5301" t="str">
        <f>VLOOKUP(retail_sales_2023!C5301,customers!A:J,5,)</f>
        <v>Ahmedabad</v>
      </c>
      <c r="Q5301" t="str">
        <f>VLOOKUP(C5301,customers!A:J,10,0)</f>
        <v>Regular</v>
      </c>
    </row>
    <row r="5302" spans="1:17" x14ac:dyDescent="0.3">
      <c r="A5302" t="s">
        <v>6393</v>
      </c>
      <c r="B5302" s="1">
        <v>45155</v>
      </c>
      <c r="C5302" t="s">
        <v>67</v>
      </c>
      <c r="D5302" t="s">
        <v>68</v>
      </c>
      <c r="E5302" t="s">
        <v>33</v>
      </c>
      <c r="F5302" t="s">
        <v>16</v>
      </c>
      <c r="G5302" t="s">
        <v>86</v>
      </c>
      <c r="H5302">
        <v>2</v>
      </c>
      <c r="I5302">
        <v>755.97</v>
      </c>
      <c r="J5302">
        <v>0</v>
      </c>
      <c r="K5302">
        <v>1511.94</v>
      </c>
      <c r="L5302">
        <v>575.64</v>
      </c>
      <c r="M5302">
        <f t="shared" si="248"/>
        <v>1511.94</v>
      </c>
      <c r="N5302" t="str">
        <f t="shared" si="246"/>
        <v>Q3</v>
      </c>
      <c r="O5302" s="2">
        <f t="shared" si="247"/>
        <v>38.072939402357235</v>
      </c>
      <c r="P5302" t="str">
        <f>VLOOKUP(retail_sales_2023!C5302,customers!A:J,5,)</f>
        <v>Surat</v>
      </c>
      <c r="Q5302" t="str">
        <f>VLOOKUP(C5302,customers!A:J,10,0)</f>
        <v>Premium</v>
      </c>
    </row>
    <row r="5303" spans="1:17" x14ac:dyDescent="0.3">
      <c r="A5303" t="s">
        <v>6394</v>
      </c>
      <c r="B5303" s="1">
        <v>44960</v>
      </c>
      <c r="C5303" t="s">
        <v>956</v>
      </c>
      <c r="D5303" t="s">
        <v>957</v>
      </c>
      <c r="E5303" t="s">
        <v>15</v>
      </c>
      <c r="F5303" t="s">
        <v>22</v>
      </c>
      <c r="G5303" t="s">
        <v>1039</v>
      </c>
      <c r="H5303">
        <v>2</v>
      </c>
      <c r="I5303">
        <v>32253.58</v>
      </c>
      <c r="J5303">
        <v>0.1</v>
      </c>
      <c r="K5303">
        <v>58056.44</v>
      </c>
      <c r="L5303">
        <v>13166.92</v>
      </c>
      <c r="M5303">
        <f t="shared" si="248"/>
        <v>58056.444000000003</v>
      </c>
      <c r="N5303" t="str">
        <f t="shared" si="246"/>
        <v>Q1</v>
      </c>
      <c r="O5303" s="2">
        <f t="shared" si="247"/>
        <v>22.679516690999311</v>
      </c>
      <c r="P5303" t="str">
        <f>VLOOKUP(retail_sales_2023!C5303,customers!A:J,5,)</f>
        <v>Chennai</v>
      </c>
      <c r="Q5303" t="str">
        <f>VLOOKUP(C5303,customers!A:J,10,0)</f>
        <v>Premium</v>
      </c>
    </row>
    <row r="5304" spans="1:17" x14ac:dyDescent="0.3">
      <c r="A5304" t="s">
        <v>6395</v>
      </c>
      <c r="B5304" s="1">
        <v>45281</v>
      </c>
      <c r="C5304" t="s">
        <v>1896</v>
      </c>
      <c r="D5304" t="s">
        <v>1897</v>
      </c>
      <c r="E5304" t="s">
        <v>33</v>
      </c>
      <c r="F5304" t="s">
        <v>52</v>
      </c>
      <c r="G5304" t="s">
        <v>169</v>
      </c>
      <c r="H5304">
        <v>2</v>
      </c>
      <c r="I5304">
        <v>768.92</v>
      </c>
      <c r="J5304">
        <v>0.3</v>
      </c>
      <c r="K5304">
        <v>1076.49</v>
      </c>
      <c r="L5304">
        <v>77.45</v>
      </c>
      <c r="M5304">
        <f t="shared" si="248"/>
        <v>1076.4879999999998</v>
      </c>
      <c r="N5304" t="str">
        <f t="shared" si="246"/>
        <v>Q4</v>
      </c>
      <c r="O5304" s="2">
        <f t="shared" si="247"/>
        <v>7.1946790030562298</v>
      </c>
      <c r="P5304" t="str">
        <f>VLOOKUP(retail_sales_2023!C5304,customers!A:J,5,)</f>
        <v>Mumbai</v>
      </c>
      <c r="Q5304" t="str">
        <f>VLOOKUP(C5304,customers!A:J,10,0)</f>
        <v>Premium</v>
      </c>
    </row>
    <row r="5305" spans="1:17" x14ac:dyDescent="0.3">
      <c r="A5305" t="s">
        <v>6396</v>
      </c>
      <c r="B5305" s="1">
        <v>45167</v>
      </c>
      <c r="C5305" t="s">
        <v>1072</v>
      </c>
      <c r="D5305" t="s">
        <v>1073</v>
      </c>
      <c r="E5305" t="s">
        <v>21</v>
      </c>
      <c r="F5305" t="s">
        <v>28</v>
      </c>
      <c r="G5305" t="s">
        <v>61</v>
      </c>
      <c r="H5305">
        <v>2</v>
      </c>
      <c r="I5305">
        <v>6232.28</v>
      </c>
      <c r="J5305">
        <v>0</v>
      </c>
      <c r="K5305">
        <v>12464.56</v>
      </c>
      <c r="L5305">
        <v>-1727.02</v>
      </c>
      <c r="M5305">
        <f t="shared" si="248"/>
        <v>12464.56</v>
      </c>
      <c r="N5305" t="str">
        <f t="shared" si="246"/>
        <v>Q3</v>
      </c>
      <c r="O5305" s="2">
        <f t="shared" si="247"/>
        <v>-13.855442951857105</v>
      </c>
      <c r="P5305" t="str">
        <f>VLOOKUP(retail_sales_2023!C5305,customers!A:J,5,)</f>
        <v>Patna</v>
      </c>
      <c r="Q5305" t="str">
        <f>VLOOKUP(C5305,customers!A:J,10,0)</f>
        <v>Regular</v>
      </c>
    </row>
    <row r="5306" spans="1:17" x14ac:dyDescent="0.3">
      <c r="A5306" t="s">
        <v>6397</v>
      </c>
      <c r="B5306" s="1">
        <v>44986</v>
      </c>
      <c r="C5306" t="s">
        <v>1131</v>
      </c>
      <c r="D5306" t="s">
        <v>1132</v>
      </c>
      <c r="E5306" t="s">
        <v>33</v>
      </c>
      <c r="F5306" t="s">
        <v>28</v>
      </c>
      <c r="G5306" t="s">
        <v>280</v>
      </c>
      <c r="H5306">
        <v>4</v>
      </c>
      <c r="I5306">
        <v>2943</v>
      </c>
      <c r="J5306">
        <v>0.2</v>
      </c>
      <c r="K5306">
        <v>9417.6</v>
      </c>
      <c r="L5306">
        <v>2547.12</v>
      </c>
      <c r="M5306">
        <f t="shared" si="248"/>
        <v>9417.6</v>
      </c>
      <c r="N5306" t="str">
        <f t="shared" si="246"/>
        <v>Q1</v>
      </c>
      <c r="O5306" s="2">
        <f t="shared" si="247"/>
        <v>27.046381243628947</v>
      </c>
      <c r="P5306" t="str">
        <f>VLOOKUP(retail_sales_2023!C5306,customers!A:J,5,)</f>
        <v>Pune</v>
      </c>
      <c r="Q5306" t="str">
        <f>VLOOKUP(C5306,customers!A:J,10,0)</f>
        <v>Premium</v>
      </c>
    </row>
    <row r="5307" spans="1:17" x14ac:dyDescent="0.3">
      <c r="A5307" t="s">
        <v>6398</v>
      </c>
      <c r="B5307" s="1">
        <v>45217</v>
      </c>
      <c r="C5307" t="s">
        <v>194</v>
      </c>
      <c r="D5307" t="s">
        <v>195</v>
      </c>
      <c r="E5307" t="s">
        <v>33</v>
      </c>
      <c r="F5307" t="s">
        <v>52</v>
      </c>
      <c r="G5307" t="s">
        <v>235</v>
      </c>
      <c r="H5307">
        <v>10</v>
      </c>
      <c r="I5307">
        <v>115.85</v>
      </c>
      <c r="J5307">
        <v>0.15</v>
      </c>
      <c r="K5307">
        <v>984.73</v>
      </c>
      <c r="L5307">
        <v>59.1</v>
      </c>
      <c r="M5307">
        <f t="shared" si="248"/>
        <v>984.72500000000002</v>
      </c>
      <c r="N5307" t="str">
        <f t="shared" si="246"/>
        <v>Q4</v>
      </c>
      <c r="O5307" s="2">
        <f t="shared" si="247"/>
        <v>6.001645120997634</v>
      </c>
      <c r="P5307" t="str">
        <f>VLOOKUP(retail_sales_2023!C5307,customers!A:J,5,)</f>
        <v>Surat</v>
      </c>
      <c r="Q5307" t="str">
        <f>VLOOKUP(C5307,customers!A:J,10,0)</f>
        <v>Regular</v>
      </c>
    </row>
    <row r="5308" spans="1:17" x14ac:dyDescent="0.3">
      <c r="A5308" t="s">
        <v>6399</v>
      </c>
      <c r="B5308" s="1">
        <v>45284</v>
      </c>
      <c r="C5308" t="s">
        <v>2307</v>
      </c>
      <c r="D5308" t="s">
        <v>2308</v>
      </c>
      <c r="E5308" t="s">
        <v>27</v>
      </c>
      <c r="F5308" t="s">
        <v>38</v>
      </c>
      <c r="G5308" t="s">
        <v>684</v>
      </c>
      <c r="H5308">
        <v>2</v>
      </c>
      <c r="I5308">
        <v>2702.02</v>
      </c>
      <c r="J5308">
        <v>0.15</v>
      </c>
      <c r="K5308">
        <v>4593.43</v>
      </c>
      <c r="L5308">
        <v>1572.9</v>
      </c>
      <c r="M5308">
        <f t="shared" si="248"/>
        <v>4593.4340000000002</v>
      </c>
      <c r="N5308" t="str">
        <f t="shared" si="246"/>
        <v>Q4</v>
      </c>
      <c r="O5308" s="2">
        <f t="shared" si="247"/>
        <v>34.24238531990256</v>
      </c>
      <c r="P5308" t="str">
        <f>VLOOKUP(retail_sales_2023!C5308,customers!A:J,5,)</f>
        <v>Delhi</v>
      </c>
      <c r="Q5308" t="str">
        <f>VLOOKUP(C5308,customers!A:J,10,0)</f>
        <v>Premium</v>
      </c>
    </row>
    <row r="5309" spans="1:17" x14ac:dyDescent="0.3">
      <c r="A5309" t="s">
        <v>6400</v>
      </c>
      <c r="B5309" s="1">
        <v>45212</v>
      </c>
      <c r="C5309" t="s">
        <v>2938</v>
      </c>
      <c r="D5309" t="s">
        <v>2939</v>
      </c>
      <c r="E5309" t="s">
        <v>33</v>
      </c>
      <c r="F5309" t="s">
        <v>16</v>
      </c>
      <c r="G5309" t="s">
        <v>192</v>
      </c>
      <c r="H5309">
        <v>3</v>
      </c>
      <c r="I5309">
        <v>621.27</v>
      </c>
      <c r="J5309">
        <v>0.1</v>
      </c>
      <c r="K5309">
        <v>1677.43</v>
      </c>
      <c r="L5309">
        <v>696.12</v>
      </c>
      <c r="M5309">
        <f t="shared" si="248"/>
        <v>1677.4290000000001</v>
      </c>
      <c r="N5309" t="str">
        <f t="shared" si="246"/>
        <v>Q4</v>
      </c>
      <c r="O5309" s="2">
        <f t="shared" si="247"/>
        <v>41.499198178165408</v>
      </c>
      <c r="P5309" t="str">
        <f>VLOOKUP(retail_sales_2023!C5309,customers!A:J,5,)</f>
        <v>Mumbai</v>
      </c>
      <c r="Q5309" t="str">
        <f>VLOOKUP(C5309,customers!A:J,10,0)</f>
        <v>Regular</v>
      </c>
    </row>
    <row r="5310" spans="1:17" x14ac:dyDescent="0.3">
      <c r="A5310" t="s">
        <v>6401</v>
      </c>
      <c r="B5310" s="1">
        <v>44981</v>
      </c>
      <c r="C5310" t="s">
        <v>999</v>
      </c>
      <c r="D5310" t="s">
        <v>1000</v>
      </c>
      <c r="E5310" t="s">
        <v>33</v>
      </c>
      <c r="F5310" t="s">
        <v>81</v>
      </c>
      <c r="G5310" t="s">
        <v>333</v>
      </c>
      <c r="H5310">
        <v>2</v>
      </c>
      <c r="I5310">
        <v>1570.27</v>
      </c>
      <c r="J5310">
        <v>0</v>
      </c>
      <c r="K5310">
        <v>3140.54</v>
      </c>
      <c r="L5310">
        <v>1050.18</v>
      </c>
      <c r="M5310">
        <f t="shared" si="248"/>
        <v>3140.54</v>
      </c>
      <c r="N5310" t="str">
        <f t="shared" si="246"/>
        <v>Q1</v>
      </c>
      <c r="O5310" s="2">
        <f t="shared" si="247"/>
        <v>33.439472192680242</v>
      </c>
      <c r="P5310" t="str">
        <f>VLOOKUP(retail_sales_2023!C5310,customers!A:J,5,)</f>
        <v>Surat</v>
      </c>
      <c r="Q5310" t="str">
        <f>VLOOKUP(C5310,customers!A:J,10,0)</f>
        <v>Premium</v>
      </c>
    </row>
    <row r="5311" spans="1:17" x14ac:dyDescent="0.3">
      <c r="A5311" t="s">
        <v>6402</v>
      </c>
      <c r="B5311" s="1">
        <v>45082</v>
      </c>
      <c r="C5311" t="s">
        <v>1643</v>
      </c>
      <c r="D5311" t="s">
        <v>1644</v>
      </c>
      <c r="E5311" t="s">
        <v>15</v>
      </c>
      <c r="F5311" t="s">
        <v>16</v>
      </c>
      <c r="G5311" t="s">
        <v>17</v>
      </c>
      <c r="H5311">
        <v>3</v>
      </c>
      <c r="I5311">
        <v>467.16</v>
      </c>
      <c r="J5311">
        <v>0</v>
      </c>
      <c r="K5311">
        <v>1401.48</v>
      </c>
      <c r="L5311">
        <v>346.93</v>
      </c>
      <c r="M5311">
        <f t="shared" si="248"/>
        <v>1401.48</v>
      </c>
      <c r="N5311" t="str">
        <f t="shared" si="246"/>
        <v>Q2</v>
      </c>
      <c r="O5311" s="2">
        <f t="shared" si="247"/>
        <v>24.754545195079487</v>
      </c>
      <c r="P5311" t="str">
        <f>VLOOKUP(retail_sales_2023!C5311,customers!A:J,5,)</f>
        <v>Hyderabad</v>
      </c>
      <c r="Q5311" t="str">
        <f>VLOOKUP(C5311,customers!A:J,10,0)</f>
        <v>Premium</v>
      </c>
    </row>
    <row r="5312" spans="1:17" x14ac:dyDescent="0.3">
      <c r="A5312" t="s">
        <v>6403</v>
      </c>
      <c r="B5312" s="1">
        <v>45187</v>
      </c>
      <c r="C5312" t="s">
        <v>547</v>
      </c>
      <c r="D5312" t="s">
        <v>548</v>
      </c>
      <c r="E5312" t="s">
        <v>33</v>
      </c>
      <c r="F5312" t="s">
        <v>52</v>
      </c>
      <c r="G5312" t="s">
        <v>200</v>
      </c>
      <c r="H5312">
        <v>4</v>
      </c>
      <c r="I5312">
        <v>469.58</v>
      </c>
      <c r="J5312">
        <v>0.2</v>
      </c>
      <c r="K5312">
        <v>1502.66</v>
      </c>
      <c r="L5312">
        <v>130.44999999999999</v>
      </c>
      <c r="M5312">
        <f t="shared" si="248"/>
        <v>1502.6559999999999</v>
      </c>
      <c r="N5312" t="str">
        <f t="shared" si="246"/>
        <v>Q3</v>
      </c>
      <c r="O5312" s="2">
        <f t="shared" si="247"/>
        <v>8.6812718778699089</v>
      </c>
      <c r="P5312" t="str">
        <f>VLOOKUP(retail_sales_2023!C5312,customers!A:J,5,)</f>
        <v>Pune</v>
      </c>
      <c r="Q5312" t="str">
        <f>VLOOKUP(C5312,customers!A:J,10,0)</f>
        <v>Regular</v>
      </c>
    </row>
    <row r="5313" spans="1:17" x14ac:dyDescent="0.3">
      <c r="A5313" t="s">
        <v>6404</v>
      </c>
      <c r="B5313" s="1">
        <v>45146</v>
      </c>
      <c r="C5313" t="s">
        <v>1016</v>
      </c>
      <c r="D5313" t="s">
        <v>1017</v>
      </c>
      <c r="E5313" t="s">
        <v>21</v>
      </c>
      <c r="F5313" t="s">
        <v>43</v>
      </c>
      <c r="G5313" t="s">
        <v>282</v>
      </c>
      <c r="H5313">
        <v>4</v>
      </c>
      <c r="I5313">
        <v>31439.67</v>
      </c>
      <c r="J5313">
        <v>0</v>
      </c>
      <c r="K5313">
        <v>125758.68</v>
      </c>
      <c r="L5313">
        <v>15949.95</v>
      </c>
      <c r="M5313">
        <f t="shared" si="248"/>
        <v>125758.68</v>
      </c>
      <c r="N5313" t="str">
        <f t="shared" si="246"/>
        <v>Q3</v>
      </c>
      <c r="O5313" s="2">
        <f t="shared" si="247"/>
        <v>12.682981405339181</v>
      </c>
      <c r="P5313" t="str">
        <f>VLOOKUP(retail_sales_2023!C5313,customers!A:J,5,)</f>
        <v>Kolkata</v>
      </c>
      <c r="Q5313" t="str">
        <f>VLOOKUP(C5313,customers!A:J,10,0)</f>
        <v>Regular</v>
      </c>
    </row>
    <row r="5314" spans="1:17" x14ac:dyDescent="0.3">
      <c r="A5314" t="s">
        <v>6405</v>
      </c>
      <c r="B5314" s="1">
        <v>45202</v>
      </c>
      <c r="C5314" t="s">
        <v>19</v>
      </c>
      <c r="D5314" t="s">
        <v>20</v>
      </c>
      <c r="E5314" t="s">
        <v>21</v>
      </c>
      <c r="F5314" t="s">
        <v>43</v>
      </c>
      <c r="G5314" t="s">
        <v>128</v>
      </c>
      <c r="H5314">
        <v>3</v>
      </c>
      <c r="I5314">
        <v>82134.320000000007</v>
      </c>
      <c r="J5314">
        <v>0.1</v>
      </c>
      <c r="K5314">
        <v>221762.66</v>
      </c>
      <c r="L5314">
        <v>26050.66</v>
      </c>
      <c r="M5314">
        <f t="shared" si="248"/>
        <v>221762.66400000002</v>
      </c>
      <c r="N5314" t="str">
        <f t="shared" si="246"/>
        <v>Q4</v>
      </c>
      <c r="O5314" s="2">
        <f t="shared" si="247"/>
        <v>11.747090335225957</v>
      </c>
      <c r="P5314" t="str">
        <f>VLOOKUP(retail_sales_2023!C5314,customers!A:J,5,)</f>
        <v>Guwahati</v>
      </c>
      <c r="Q5314" t="str">
        <f>VLOOKUP(C5314,customers!A:J,10,0)</f>
        <v>Premium</v>
      </c>
    </row>
    <row r="5315" spans="1:17" x14ac:dyDescent="0.3">
      <c r="A5315" t="s">
        <v>6406</v>
      </c>
      <c r="B5315" s="1">
        <v>45221</v>
      </c>
      <c r="C5315" t="s">
        <v>858</v>
      </c>
      <c r="D5315" t="s">
        <v>859</v>
      </c>
      <c r="E5315" t="s">
        <v>27</v>
      </c>
      <c r="F5315" t="s">
        <v>38</v>
      </c>
      <c r="G5315" t="s">
        <v>48</v>
      </c>
      <c r="H5315">
        <v>2</v>
      </c>
      <c r="I5315">
        <v>3623.04</v>
      </c>
      <c r="J5315">
        <v>0</v>
      </c>
      <c r="K5315">
        <v>7246.08</v>
      </c>
      <c r="L5315">
        <v>1987.54</v>
      </c>
      <c r="M5315">
        <f t="shared" si="248"/>
        <v>7246.08</v>
      </c>
      <c r="N5315" t="str">
        <f t="shared" ref="N5315:N5378" si="249">"Q"&amp;ROUNDUP(MONTH(B5315)/3,0)</f>
        <v>Q4</v>
      </c>
      <c r="O5315" s="2">
        <f t="shared" ref="O5315:O5378" si="250">(L5315/K5315)*100</f>
        <v>27.429175499028442</v>
      </c>
      <c r="P5315" t="str">
        <f>VLOOKUP(retail_sales_2023!C5315,customers!A:J,5,)</f>
        <v>Chandigarh</v>
      </c>
      <c r="Q5315" t="str">
        <f>VLOOKUP(C5315,customers!A:J,10,0)</f>
        <v>Occasional</v>
      </c>
    </row>
    <row r="5316" spans="1:17" x14ac:dyDescent="0.3">
      <c r="A5316" t="s">
        <v>6407</v>
      </c>
      <c r="B5316" s="1">
        <v>45059</v>
      </c>
      <c r="C5316" t="s">
        <v>1436</v>
      </c>
      <c r="D5316" t="s">
        <v>1437</v>
      </c>
      <c r="E5316" t="s">
        <v>21</v>
      </c>
      <c r="F5316" t="s">
        <v>22</v>
      </c>
      <c r="G5316" t="s">
        <v>210</v>
      </c>
      <c r="H5316">
        <v>1</v>
      </c>
      <c r="I5316">
        <v>28224.720000000001</v>
      </c>
      <c r="J5316">
        <v>0.3</v>
      </c>
      <c r="K5316">
        <v>19757.3</v>
      </c>
      <c r="L5316">
        <v>4467.21</v>
      </c>
      <c r="M5316">
        <f t="shared" si="248"/>
        <v>19757.304</v>
      </c>
      <c r="N5316" t="str">
        <f t="shared" si="249"/>
        <v>Q2</v>
      </c>
      <c r="O5316" s="2">
        <f t="shared" si="250"/>
        <v>22.610427538175763</v>
      </c>
      <c r="P5316" t="str">
        <f>VLOOKUP(retail_sales_2023!C5316,customers!A:J,5,)</f>
        <v>Ranchi</v>
      </c>
      <c r="Q5316" t="str">
        <f>VLOOKUP(C5316,customers!A:J,10,0)</f>
        <v>Premium</v>
      </c>
    </row>
    <row r="5317" spans="1:17" x14ac:dyDescent="0.3">
      <c r="A5317" t="s">
        <v>6408</v>
      </c>
      <c r="B5317" s="1">
        <v>44936</v>
      </c>
      <c r="C5317" t="s">
        <v>1693</v>
      </c>
      <c r="D5317" t="s">
        <v>1694</v>
      </c>
      <c r="E5317" t="s">
        <v>15</v>
      </c>
      <c r="F5317" t="s">
        <v>52</v>
      </c>
      <c r="G5317" t="s">
        <v>69</v>
      </c>
      <c r="H5317">
        <v>8</v>
      </c>
      <c r="I5317">
        <v>483.5</v>
      </c>
      <c r="J5317">
        <v>0</v>
      </c>
      <c r="K5317">
        <v>3868</v>
      </c>
      <c r="L5317">
        <v>283.16000000000003</v>
      </c>
      <c r="M5317">
        <f t="shared" ref="M5317:M5380" si="251">H5317*I5317*(1-J5317)</f>
        <v>3868</v>
      </c>
      <c r="N5317" t="str">
        <f t="shared" si="249"/>
        <v>Q1</v>
      </c>
      <c r="O5317" s="2">
        <f t="shared" si="250"/>
        <v>7.3205791106514999</v>
      </c>
      <c r="P5317" t="str">
        <f>VLOOKUP(retail_sales_2023!C5317,customers!A:J,5,)</f>
        <v>Chennai</v>
      </c>
      <c r="Q5317" t="str">
        <f>VLOOKUP(C5317,customers!A:J,10,0)</f>
        <v>Premium</v>
      </c>
    </row>
    <row r="5318" spans="1:17" x14ac:dyDescent="0.3">
      <c r="A5318" t="s">
        <v>6409</v>
      </c>
      <c r="B5318" s="1">
        <v>45194</v>
      </c>
      <c r="C5318" t="s">
        <v>794</v>
      </c>
      <c r="D5318" t="s">
        <v>795</v>
      </c>
      <c r="E5318" t="s">
        <v>15</v>
      </c>
      <c r="F5318" t="s">
        <v>28</v>
      </c>
      <c r="G5318" t="s">
        <v>280</v>
      </c>
      <c r="H5318">
        <v>5</v>
      </c>
      <c r="I5318">
        <v>1038.05</v>
      </c>
      <c r="J5318">
        <v>0</v>
      </c>
      <c r="K5318">
        <v>5190.25</v>
      </c>
      <c r="L5318">
        <v>979.5</v>
      </c>
      <c r="M5318">
        <f t="shared" si="251"/>
        <v>5190.25</v>
      </c>
      <c r="N5318" t="str">
        <f t="shared" si="249"/>
        <v>Q3</v>
      </c>
      <c r="O5318" s="2">
        <f t="shared" si="250"/>
        <v>18.871923317759258</v>
      </c>
      <c r="P5318" t="str">
        <f>VLOOKUP(retail_sales_2023!C5318,customers!A:J,5,)</f>
        <v>Chennai</v>
      </c>
      <c r="Q5318" t="str">
        <f>VLOOKUP(C5318,customers!A:J,10,0)</f>
        <v>Regular</v>
      </c>
    </row>
    <row r="5319" spans="1:17" x14ac:dyDescent="0.3">
      <c r="A5319" t="s">
        <v>6410</v>
      </c>
      <c r="B5319" s="1">
        <v>45140</v>
      </c>
      <c r="C5319" t="s">
        <v>160</v>
      </c>
      <c r="D5319" t="s">
        <v>161</v>
      </c>
      <c r="E5319" t="s">
        <v>33</v>
      </c>
      <c r="F5319" t="s">
        <v>22</v>
      </c>
      <c r="G5319" t="s">
        <v>182</v>
      </c>
      <c r="H5319">
        <v>4</v>
      </c>
      <c r="I5319">
        <v>15892.06</v>
      </c>
      <c r="J5319">
        <v>0.15</v>
      </c>
      <c r="K5319">
        <v>54033</v>
      </c>
      <c r="L5319">
        <v>16965.3</v>
      </c>
      <c r="M5319">
        <f t="shared" si="251"/>
        <v>54033.003999999994</v>
      </c>
      <c r="N5319" t="str">
        <f t="shared" si="249"/>
        <v>Q3</v>
      </c>
      <c r="O5319" s="2">
        <f t="shared" si="250"/>
        <v>31.39803453445117</v>
      </c>
      <c r="P5319" t="str">
        <f>VLOOKUP(retail_sales_2023!C5319,customers!A:J,5,)</f>
        <v>Pune</v>
      </c>
      <c r="Q5319" t="str">
        <f>VLOOKUP(C5319,customers!A:J,10,0)</f>
        <v>Premium</v>
      </c>
    </row>
    <row r="5320" spans="1:17" x14ac:dyDescent="0.3">
      <c r="A5320" t="s">
        <v>6411</v>
      </c>
      <c r="B5320" s="1">
        <v>45214</v>
      </c>
      <c r="C5320" t="s">
        <v>218</v>
      </c>
      <c r="D5320" t="s">
        <v>219</v>
      </c>
      <c r="E5320" t="s">
        <v>27</v>
      </c>
      <c r="F5320" t="s">
        <v>38</v>
      </c>
      <c r="G5320" t="s">
        <v>39</v>
      </c>
      <c r="H5320">
        <v>3</v>
      </c>
      <c r="I5320">
        <v>2164.94</v>
      </c>
      <c r="J5320">
        <v>0</v>
      </c>
      <c r="K5320">
        <v>6494.82</v>
      </c>
      <c r="L5320">
        <v>1405.21</v>
      </c>
      <c r="M5320">
        <f t="shared" si="251"/>
        <v>6494.82</v>
      </c>
      <c r="N5320" t="str">
        <f t="shared" si="249"/>
        <v>Q4</v>
      </c>
      <c r="O5320" s="2">
        <f t="shared" si="250"/>
        <v>21.635857498745157</v>
      </c>
      <c r="P5320" t="str">
        <f>VLOOKUP(retail_sales_2023!C5320,customers!A:J,5,)</f>
        <v>Lucknow</v>
      </c>
      <c r="Q5320" t="str">
        <f>VLOOKUP(C5320,customers!A:J,10,0)</f>
        <v>Premium</v>
      </c>
    </row>
    <row r="5321" spans="1:17" x14ac:dyDescent="0.3">
      <c r="A5321" t="s">
        <v>6412</v>
      </c>
      <c r="B5321" s="1">
        <v>44944</v>
      </c>
      <c r="C5321" t="s">
        <v>368</v>
      </c>
      <c r="D5321" t="s">
        <v>369</v>
      </c>
      <c r="E5321" t="s">
        <v>21</v>
      </c>
      <c r="F5321" t="s">
        <v>28</v>
      </c>
      <c r="G5321" t="s">
        <v>97</v>
      </c>
      <c r="H5321">
        <v>5</v>
      </c>
      <c r="I5321">
        <v>1935.29</v>
      </c>
      <c r="J5321">
        <v>0.05</v>
      </c>
      <c r="K5321">
        <v>9192.6299999999992</v>
      </c>
      <c r="L5321">
        <v>2486.5</v>
      </c>
      <c r="M5321">
        <f t="shared" si="251"/>
        <v>9192.6275000000005</v>
      </c>
      <c r="N5321" t="str">
        <f t="shared" si="249"/>
        <v>Q1</v>
      </c>
      <c r="O5321" s="2">
        <f t="shared" si="250"/>
        <v>27.048842387869414</v>
      </c>
      <c r="P5321" t="str">
        <f>VLOOKUP(retail_sales_2023!C5321,customers!A:J,5,)</f>
        <v>Kolkata</v>
      </c>
      <c r="Q5321" t="str">
        <f>VLOOKUP(C5321,customers!A:J,10,0)</f>
        <v>Occasional</v>
      </c>
    </row>
    <row r="5322" spans="1:17" x14ac:dyDescent="0.3">
      <c r="A5322" t="s">
        <v>6413</v>
      </c>
      <c r="B5322" s="1">
        <v>45197</v>
      </c>
      <c r="C5322" t="s">
        <v>485</v>
      </c>
      <c r="D5322" t="s">
        <v>486</v>
      </c>
      <c r="E5322" t="s">
        <v>27</v>
      </c>
      <c r="F5322" t="s">
        <v>22</v>
      </c>
      <c r="G5322" t="s">
        <v>516</v>
      </c>
      <c r="H5322">
        <v>5</v>
      </c>
      <c r="I5322">
        <v>14523.18</v>
      </c>
      <c r="J5322">
        <v>0.1</v>
      </c>
      <c r="K5322">
        <v>65354.31</v>
      </c>
      <c r="L5322">
        <v>21220</v>
      </c>
      <c r="M5322">
        <f t="shared" si="251"/>
        <v>65354.31</v>
      </c>
      <c r="N5322" t="str">
        <f t="shared" si="249"/>
        <v>Q3</v>
      </c>
      <c r="O5322" s="2">
        <f t="shared" si="250"/>
        <v>32.469166914928792</v>
      </c>
      <c r="P5322" t="str">
        <f>VLOOKUP(retail_sales_2023!C5322,customers!A:J,5,)</f>
        <v>Lucknow</v>
      </c>
      <c r="Q5322" t="str">
        <f>VLOOKUP(C5322,customers!A:J,10,0)</f>
        <v>Premium</v>
      </c>
    </row>
    <row r="5323" spans="1:17" x14ac:dyDescent="0.3">
      <c r="A5323" t="s">
        <v>6414</v>
      </c>
      <c r="B5323" s="1">
        <v>45256</v>
      </c>
      <c r="C5323" t="s">
        <v>307</v>
      </c>
      <c r="D5323" t="s">
        <v>308</v>
      </c>
      <c r="E5323" t="s">
        <v>21</v>
      </c>
      <c r="F5323" t="s">
        <v>38</v>
      </c>
      <c r="G5323" t="s">
        <v>90</v>
      </c>
      <c r="H5323">
        <v>1</v>
      </c>
      <c r="I5323">
        <v>3842.86</v>
      </c>
      <c r="J5323">
        <v>0</v>
      </c>
      <c r="K5323">
        <v>3842.86</v>
      </c>
      <c r="L5323">
        <v>990.75</v>
      </c>
      <c r="M5323">
        <f t="shared" si="251"/>
        <v>3842.86</v>
      </c>
      <c r="N5323" t="str">
        <f t="shared" si="249"/>
        <v>Q4</v>
      </c>
      <c r="O5323" s="2">
        <f t="shared" si="250"/>
        <v>25.781579344550671</v>
      </c>
      <c r="P5323" t="str">
        <f>VLOOKUP(retail_sales_2023!C5323,customers!A:J,5,)</f>
        <v>Patna</v>
      </c>
      <c r="Q5323" t="str">
        <f>VLOOKUP(C5323,customers!A:J,10,0)</f>
        <v>Occasional</v>
      </c>
    </row>
    <row r="5324" spans="1:17" x14ac:dyDescent="0.3">
      <c r="A5324" t="s">
        <v>6415</v>
      </c>
      <c r="B5324" s="1">
        <v>45229</v>
      </c>
      <c r="C5324" t="s">
        <v>510</v>
      </c>
      <c r="D5324" t="s">
        <v>511</v>
      </c>
      <c r="E5324" t="s">
        <v>21</v>
      </c>
      <c r="F5324" t="s">
        <v>28</v>
      </c>
      <c r="G5324" t="s">
        <v>97</v>
      </c>
      <c r="H5324">
        <v>1</v>
      </c>
      <c r="I5324">
        <v>6970.42</v>
      </c>
      <c r="J5324">
        <v>0</v>
      </c>
      <c r="K5324">
        <v>6970.42</v>
      </c>
      <c r="L5324">
        <v>-171.1</v>
      </c>
      <c r="M5324">
        <f t="shared" si="251"/>
        <v>6970.42</v>
      </c>
      <c r="N5324" t="str">
        <f t="shared" si="249"/>
        <v>Q4</v>
      </c>
      <c r="O5324" s="2">
        <f t="shared" si="250"/>
        <v>-2.4546583993503979</v>
      </c>
      <c r="P5324" t="str">
        <f>VLOOKUP(retail_sales_2023!C5324,customers!A:J,5,)</f>
        <v>Ranchi</v>
      </c>
      <c r="Q5324" t="str">
        <f>VLOOKUP(C5324,customers!A:J,10,0)</f>
        <v>Premium</v>
      </c>
    </row>
    <row r="5325" spans="1:17" x14ac:dyDescent="0.3">
      <c r="A5325" t="s">
        <v>6416</v>
      </c>
      <c r="B5325" s="1">
        <v>45153</v>
      </c>
      <c r="C5325" t="s">
        <v>1389</v>
      </c>
      <c r="D5325" t="s">
        <v>13093</v>
      </c>
      <c r="E5325" t="s">
        <v>15</v>
      </c>
      <c r="F5325" t="s">
        <v>38</v>
      </c>
      <c r="G5325" t="s">
        <v>395</v>
      </c>
      <c r="H5325">
        <v>5</v>
      </c>
      <c r="I5325">
        <v>2311.23</v>
      </c>
      <c r="J5325">
        <v>0</v>
      </c>
      <c r="K5325">
        <v>11556.15</v>
      </c>
      <c r="L5325">
        <v>4153.17</v>
      </c>
      <c r="M5325">
        <f t="shared" si="251"/>
        <v>11556.15</v>
      </c>
      <c r="N5325" t="str">
        <f t="shared" si="249"/>
        <v>Q3</v>
      </c>
      <c r="O5325" s="2">
        <f t="shared" si="250"/>
        <v>35.939045443335374</v>
      </c>
      <c r="P5325" t="str">
        <f>VLOOKUP(retail_sales_2023!C5325,customers!A:J,5,)</f>
        <v>Bengaluru</v>
      </c>
      <c r="Q5325" t="str">
        <f>VLOOKUP(C5325,customers!A:J,10,0)</f>
        <v>Occasional</v>
      </c>
    </row>
    <row r="5326" spans="1:17" x14ac:dyDescent="0.3">
      <c r="A5326" t="s">
        <v>6417</v>
      </c>
      <c r="B5326" s="1">
        <v>45144</v>
      </c>
      <c r="C5326" t="s">
        <v>2375</v>
      </c>
      <c r="D5326" t="s">
        <v>2376</v>
      </c>
      <c r="E5326" t="s">
        <v>27</v>
      </c>
      <c r="F5326" t="s">
        <v>22</v>
      </c>
      <c r="G5326" t="s">
        <v>315</v>
      </c>
      <c r="H5326">
        <v>4</v>
      </c>
      <c r="I5326">
        <v>33507.1</v>
      </c>
      <c r="J5326">
        <v>0</v>
      </c>
      <c r="K5326">
        <v>134028.4</v>
      </c>
      <c r="L5326">
        <v>36551.43</v>
      </c>
      <c r="M5326">
        <f t="shared" si="251"/>
        <v>134028.4</v>
      </c>
      <c r="N5326" t="str">
        <f t="shared" si="249"/>
        <v>Q3</v>
      </c>
      <c r="O5326" s="2">
        <f t="shared" si="250"/>
        <v>27.271406657096559</v>
      </c>
      <c r="P5326" t="str">
        <f>VLOOKUP(retail_sales_2023!C5326,customers!A:J,5,)</f>
        <v>Lucknow</v>
      </c>
      <c r="Q5326" t="str">
        <f>VLOOKUP(C5326,customers!A:J,10,0)</f>
        <v>Regular</v>
      </c>
    </row>
    <row r="5327" spans="1:17" x14ac:dyDescent="0.3">
      <c r="A5327" t="s">
        <v>6418</v>
      </c>
      <c r="B5327" s="1">
        <v>45264</v>
      </c>
      <c r="C5327" t="s">
        <v>870</v>
      </c>
      <c r="D5327" t="s">
        <v>871</v>
      </c>
      <c r="E5327" t="s">
        <v>27</v>
      </c>
      <c r="F5327" t="s">
        <v>43</v>
      </c>
      <c r="G5327" t="s">
        <v>178</v>
      </c>
      <c r="H5327">
        <v>5</v>
      </c>
      <c r="I5327">
        <v>19651.34</v>
      </c>
      <c r="J5327">
        <v>0.05</v>
      </c>
      <c r="K5327">
        <v>93343.86</v>
      </c>
      <c r="L5327">
        <v>8518.6200000000008</v>
      </c>
      <c r="M5327">
        <f t="shared" si="251"/>
        <v>93343.864999999991</v>
      </c>
      <c r="N5327" t="str">
        <f t="shared" si="249"/>
        <v>Q4</v>
      </c>
      <c r="O5327" s="2">
        <f t="shared" si="250"/>
        <v>9.1260635675447759</v>
      </c>
      <c r="P5327" t="str">
        <f>VLOOKUP(retail_sales_2023!C5327,customers!A:J,5,)</f>
        <v>Lucknow</v>
      </c>
      <c r="Q5327" t="str">
        <f>VLOOKUP(C5327,customers!A:J,10,0)</f>
        <v>Premium</v>
      </c>
    </row>
    <row r="5328" spans="1:17" x14ac:dyDescent="0.3">
      <c r="A5328" t="s">
        <v>6419</v>
      </c>
      <c r="B5328" s="1">
        <v>44969</v>
      </c>
      <c r="C5328" t="s">
        <v>358</v>
      </c>
      <c r="D5328" t="s">
        <v>359</v>
      </c>
      <c r="E5328" t="s">
        <v>15</v>
      </c>
      <c r="F5328" t="s">
        <v>43</v>
      </c>
      <c r="G5328" t="s">
        <v>301</v>
      </c>
      <c r="H5328">
        <v>4</v>
      </c>
      <c r="I5328">
        <v>50680.97</v>
      </c>
      <c r="J5328">
        <v>0</v>
      </c>
      <c r="K5328">
        <v>202723.88</v>
      </c>
      <c r="L5328">
        <v>23795.11</v>
      </c>
      <c r="M5328">
        <f t="shared" si="251"/>
        <v>202723.88</v>
      </c>
      <c r="N5328" t="str">
        <f t="shared" si="249"/>
        <v>Q1</v>
      </c>
      <c r="O5328" s="2">
        <f t="shared" si="250"/>
        <v>11.737694641598218</v>
      </c>
      <c r="P5328" t="str">
        <f>VLOOKUP(retail_sales_2023!C5328,customers!A:J,5,)</f>
        <v>Chennai</v>
      </c>
      <c r="Q5328" t="str">
        <f>VLOOKUP(C5328,customers!A:J,10,0)</f>
        <v>Regular</v>
      </c>
    </row>
    <row r="5329" spans="1:17" x14ac:dyDescent="0.3">
      <c r="A5329" t="s">
        <v>6420</v>
      </c>
      <c r="B5329" s="1">
        <v>45157</v>
      </c>
      <c r="C5329" t="s">
        <v>1847</v>
      </c>
      <c r="D5329" t="s">
        <v>1848</v>
      </c>
      <c r="E5329" t="s">
        <v>33</v>
      </c>
      <c r="F5329" t="s">
        <v>16</v>
      </c>
      <c r="G5329" t="s">
        <v>305</v>
      </c>
      <c r="H5329">
        <v>5</v>
      </c>
      <c r="I5329">
        <v>874.69</v>
      </c>
      <c r="J5329">
        <v>0</v>
      </c>
      <c r="K5329">
        <v>4373.45</v>
      </c>
      <c r="L5329">
        <v>1712.67</v>
      </c>
      <c r="M5329">
        <f t="shared" si="251"/>
        <v>4373.4500000000007</v>
      </c>
      <c r="N5329" t="str">
        <f t="shared" si="249"/>
        <v>Q3</v>
      </c>
      <c r="O5329" s="2">
        <f t="shared" si="250"/>
        <v>39.160616904274661</v>
      </c>
      <c r="P5329" t="str">
        <f>VLOOKUP(retail_sales_2023!C5329,customers!A:J,5,)</f>
        <v>Mumbai</v>
      </c>
      <c r="Q5329" t="str">
        <f>VLOOKUP(C5329,customers!A:J,10,0)</f>
        <v>Premium</v>
      </c>
    </row>
    <row r="5330" spans="1:17" x14ac:dyDescent="0.3">
      <c r="A5330" t="s">
        <v>6421</v>
      </c>
      <c r="B5330" s="1">
        <v>45110</v>
      </c>
      <c r="C5330" t="s">
        <v>119</v>
      </c>
      <c r="D5330" t="s">
        <v>120</v>
      </c>
      <c r="E5330" t="s">
        <v>15</v>
      </c>
      <c r="F5330" t="s">
        <v>28</v>
      </c>
      <c r="G5330" t="s">
        <v>280</v>
      </c>
      <c r="H5330">
        <v>4</v>
      </c>
      <c r="I5330">
        <v>3568.85</v>
      </c>
      <c r="J5330">
        <v>0</v>
      </c>
      <c r="K5330">
        <v>14275.4</v>
      </c>
      <c r="L5330">
        <v>3172.37</v>
      </c>
      <c r="M5330">
        <f t="shared" si="251"/>
        <v>14275.4</v>
      </c>
      <c r="N5330" t="str">
        <f t="shared" si="249"/>
        <v>Q3</v>
      </c>
      <c r="O5330" s="2">
        <f t="shared" si="250"/>
        <v>22.22263474228393</v>
      </c>
      <c r="P5330" t="str">
        <f>VLOOKUP(retail_sales_2023!C5330,customers!A:J,5,)</f>
        <v>Kochi</v>
      </c>
      <c r="Q5330" t="str">
        <f>VLOOKUP(C5330,customers!A:J,10,0)</f>
        <v>Premium</v>
      </c>
    </row>
    <row r="5331" spans="1:17" x14ac:dyDescent="0.3">
      <c r="A5331" t="s">
        <v>6422</v>
      </c>
      <c r="B5331" s="1">
        <v>45282</v>
      </c>
      <c r="C5331" t="s">
        <v>2521</v>
      </c>
      <c r="D5331" t="s">
        <v>2522</v>
      </c>
      <c r="E5331" t="s">
        <v>33</v>
      </c>
      <c r="F5331" t="s">
        <v>52</v>
      </c>
      <c r="G5331" t="s">
        <v>169</v>
      </c>
      <c r="H5331">
        <v>8</v>
      </c>
      <c r="I5331">
        <v>407.49</v>
      </c>
      <c r="J5331">
        <v>0.15</v>
      </c>
      <c r="K5331">
        <v>2770.93</v>
      </c>
      <c r="L5331">
        <v>225.21</v>
      </c>
      <c r="M5331">
        <f t="shared" si="251"/>
        <v>2770.9319999999998</v>
      </c>
      <c r="N5331" t="str">
        <f t="shared" si="249"/>
        <v>Q4</v>
      </c>
      <c r="O5331" s="2">
        <f t="shared" si="250"/>
        <v>8.1275961500290528</v>
      </c>
      <c r="P5331" t="str">
        <f>VLOOKUP(retail_sales_2023!C5331,customers!A:J,5,)</f>
        <v>Ahmedabad</v>
      </c>
      <c r="Q5331" t="str">
        <f>VLOOKUP(C5331,customers!A:J,10,0)</f>
        <v>Premium</v>
      </c>
    </row>
    <row r="5332" spans="1:17" x14ac:dyDescent="0.3">
      <c r="A5332" t="s">
        <v>6423</v>
      </c>
      <c r="B5332" s="1">
        <v>45042</v>
      </c>
      <c r="C5332" t="s">
        <v>741</v>
      </c>
      <c r="D5332" t="s">
        <v>742</v>
      </c>
      <c r="E5332" t="s">
        <v>15</v>
      </c>
      <c r="F5332" t="s">
        <v>81</v>
      </c>
      <c r="G5332" t="s">
        <v>239</v>
      </c>
      <c r="H5332">
        <v>3</v>
      </c>
      <c r="I5332">
        <v>3114.67</v>
      </c>
      <c r="J5332">
        <v>0</v>
      </c>
      <c r="K5332">
        <v>9344.01</v>
      </c>
      <c r="L5332">
        <v>-518.08000000000004</v>
      </c>
      <c r="M5332">
        <f t="shared" si="251"/>
        <v>9344.01</v>
      </c>
      <c r="N5332" t="str">
        <f t="shared" si="249"/>
        <v>Q2</v>
      </c>
      <c r="O5332" s="2">
        <f t="shared" si="250"/>
        <v>-5.5445146141752844</v>
      </c>
      <c r="P5332" t="str">
        <f>VLOOKUP(retail_sales_2023!C5332,customers!A:J,5,)</f>
        <v>Coimbatore</v>
      </c>
      <c r="Q5332" t="str">
        <f>VLOOKUP(C5332,customers!A:J,10,0)</f>
        <v>Regular</v>
      </c>
    </row>
    <row r="5333" spans="1:17" x14ac:dyDescent="0.3">
      <c r="A5333" t="s">
        <v>6424</v>
      </c>
      <c r="B5333" s="1">
        <v>45100</v>
      </c>
      <c r="C5333" t="s">
        <v>1034</v>
      </c>
      <c r="D5333" t="s">
        <v>1035</v>
      </c>
      <c r="E5333" t="s">
        <v>21</v>
      </c>
      <c r="F5333" t="s">
        <v>52</v>
      </c>
      <c r="G5333" t="s">
        <v>200</v>
      </c>
      <c r="H5333">
        <v>5</v>
      </c>
      <c r="I5333">
        <v>508.8</v>
      </c>
      <c r="J5333">
        <v>0</v>
      </c>
      <c r="K5333">
        <v>2544</v>
      </c>
      <c r="L5333">
        <v>227.32</v>
      </c>
      <c r="M5333">
        <f t="shared" si="251"/>
        <v>2544</v>
      </c>
      <c r="N5333" t="str">
        <f t="shared" si="249"/>
        <v>Q2</v>
      </c>
      <c r="O5333" s="2">
        <f t="shared" si="250"/>
        <v>8.9355345911949691</v>
      </c>
      <c r="P5333" t="str">
        <f>VLOOKUP(retail_sales_2023!C5333,customers!A:J,5,)</f>
        <v>Ranchi</v>
      </c>
      <c r="Q5333" t="str">
        <f>VLOOKUP(C5333,customers!A:J,10,0)</f>
        <v>Premium</v>
      </c>
    </row>
    <row r="5334" spans="1:17" x14ac:dyDescent="0.3">
      <c r="A5334" t="s">
        <v>6425</v>
      </c>
      <c r="B5334" s="1">
        <v>44994</v>
      </c>
      <c r="C5334" t="s">
        <v>298</v>
      </c>
      <c r="D5334" t="s">
        <v>299</v>
      </c>
      <c r="E5334" t="s">
        <v>33</v>
      </c>
      <c r="F5334" t="s">
        <v>81</v>
      </c>
      <c r="G5334" t="s">
        <v>239</v>
      </c>
      <c r="H5334">
        <v>4</v>
      </c>
      <c r="I5334">
        <v>2688.21</v>
      </c>
      <c r="J5334">
        <v>0.1</v>
      </c>
      <c r="K5334">
        <v>9677.56</v>
      </c>
      <c r="L5334">
        <v>3303.47</v>
      </c>
      <c r="M5334">
        <f t="shared" si="251"/>
        <v>9677.5560000000005</v>
      </c>
      <c r="N5334" t="str">
        <f t="shared" si="249"/>
        <v>Q1</v>
      </c>
      <c r="O5334" s="2">
        <f t="shared" si="250"/>
        <v>34.135360566093105</v>
      </c>
      <c r="P5334" t="str">
        <f>VLOOKUP(retail_sales_2023!C5334,customers!A:J,5,)</f>
        <v>Mumbai</v>
      </c>
      <c r="Q5334" t="str">
        <f>VLOOKUP(C5334,customers!A:J,10,0)</f>
        <v>Regular</v>
      </c>
    </row>
    <row r="5335" spans="1:17" x14ac:dyDescent="0.3">
      <c r="A5335" t="s">
        <v>6426</v>
      </c>
      <c r="B5335" s="1">
        <v>45144</v>
      </c>
      <c r="C5335" t="s">
        <v>583</v>
      </c>
      <c r="D5335" t="s">
        <v>584</v>
      </c>
      <c r="E5335" t="s">
        <v>27</v>
      </c>
      <c r="F5335" t="s">
        <v>52</v>
      </c>
      <c r="G5335" t="s">
        <v>117</v>
      </c>
      <c r="H5335">
        <v>4</v>
      </c>
      <c r="I5335">
        <v>215.98</v>
      </c>
      <c r="J5335">
        <v>0.2</v>
      </c>
      <c r="K5335">
        <v>691.14</v>
      </c>
      <c r="L5335">
        <v>45.52</v>
      </c>
      <c r="M5335">
        <f t="shared" si="251"/>
        <v>691.13599999999997</v>
      </c>
      <c r="N5335" t="str">
        <f t="shared" si="249"/>
        <v>Q3</v>
      </c>
      <c r="O5335" s="2">
        <f t="shared" si="250"/>
        <v>6.5862198686228552</v>
      </c>
      <c r="P5335" t="str">
        <f>VLOOKUP(retail_sales_2023!C5335,customers!A:J,5,)</f>
        <v>Amritsar</v>
      </c>
      <c r="Q5335" t="str">
        <f>VLOOKUP(C5335,customers!A:J,10,0)</f>
        <v>Premium</v>
      </c>
    </row>
    <row r="5336" spans="1:17" x14ac:dyDescent="0.3">
      <c r="A5336" t="s">
        <v>6427</v>
      </c>
      <c r="B5336" s="1">
        <v>45212</v>
      </c>
      <c r="C5336" t="s">
        <v>1568</v>
      </c>
      <c r="D5336" t="s">
        <v>1569</v>
      </c>
      <c r="E5336" t="s">
        <v>21</v>
      </c>
      <c r="F5336" t="s">
        <v>22</v>
      </c>
      <c r="G5336" t="s">
        <v>210</v>
      </c>
      <c r="H5336">
        <v>4</v>
      </c>
      <c r="I5336">
        <v>21199.81</v>
      </c>
      <c r="J5336">
        <v>0</v>
      </c>
      <c r="K5336">
        <v>84799.24</v>
      </c>
      <c r="L5336">
        <v>21541.82</v>
      </c>
      <c r="M5336">
        <f t="shared" si="251"/>
        <v>84799.24</v>
      </c>
      <c r="N5336" t="str">
        <f t="shared" si="249"/>
        <v>Q4</v>
      </c>
      <c r="O5336" s="2">
        <f t="shared" si="250"/>
        <v>25.403317293881404</v>
      </c>
      <c r="P5336" t="str">
        <f>VLOOKUP(retail_sales_2023!C5336,customers!A:J,5,)</f>
        <v>Ranchi</v>
      </c>
      <c r="Q5336" t="str">
        <f>VLOOKUP(C5336,customers!A:J,10,0)</f>
        <v>Premium</v>
      </c>
    </row>
    <row r="5337" spans="1:17" x14ac:dyDescent="0.3">
      <c r="A5337" t="s">
        <v>6428</v>
      </c>
      <c r="B5337" s="1">
        <v>45099</v>
      </c>
      <c r="C5337" t="s">
        <v>583</v>
      </c>
      <c r="D5337" t="s">
        <v>584</v>
      </c>
      <c r="E5337" t="s">
        <v>27</v>
      </c>
      <c r="F5337" t="s">
        <v>52</v>
      </c>
      <c r="G5337" t="s">
        <v>235</v>
      </c>
      <c r="H5337">
        <v>7</v>
      </c>
      <c r="I5337">
        <v>607.01</v>
      </c>
      <c r="J5337">
        <v>0</v>
      </c>
      <c r="K5337">
        <v>4249.07</v>
      </c>
      <c r="L5337">
        <v>269.69</v>
      </c>
      <c r="M5337">
        <f t="shared" si="251"/>
        <v>4249.07</v>
      </c>
      <c r="N5337" t="str">
        <f t="shared" si="249"/>
        <v>Q2</v>
      </c>
      <c r="O5337" s="2">
        <f t="shared" si="250"/>
        <v>6.3470359396291434</v>
      </c>
      <c r="P5337" t="str">
        <f>VLOOKUP(retail_sales_2023!C5337,customers!A:J,5,)</f>
        <v>Amritsar</v>
      </c>
      <c r="Q5337" t="str">
        <f>VLOOKUP(C5337,customers!A:J,10,0)</f>
        <v>Premium</v>
      </c>
    </row>
    <row r="5338" spans="1:17" x14ac:dyDescent="0.3">
      <c r="A5338" t="s">
        <v>6429</v>
      </c>
      <c r="B5338" s="1">
        <v>45007</v>
      </c>
      <c r="C5338" t="s">
        <v>560</v>
      </c>
      <c r="D5338" t="s">
        <v>561</v>
      </c>
      <c r="E5338" t="s">
        <v>27</v>
      </c>
      <c r="F5338" t="s">
        <v>81</v>
      </c>
      <c r="G5338" t="s">
        <v>370</v>
      </c>
      <c r="H5338">
        <v>1</v>
      </c>
      <c r="I5338">
        <v>4469</v>
      </c>
      <c r="J5338">
        <v>0</v>
      </c>
      <c r="K5338">
        <v>4469</v>
      </c>
      <c r="L5338">
        <v>1327.32</v>
      </c>
      <c r="M5338">
        <f t="shared" si="251"/>
        <v>4469</v>
      </c>
      <c r="N5338" t="str">
        <f t="shared" si="249"/>
        <v>Q1</v>
      </c>
      <c r="O5338" s="2">
        <f t="shared" si="250"/>
        <v>29.700604162004922</v>
      </c>
      <c r="P5338" t="str">
        <f>VLOOKUP(retail_sales_2023!C5338,customers!A:J,5,)</f>
        <v>Chandigarh</v>
      </c>
      <c r="Q5338" t="str">
        <f>VLOOKUP(C5338,customers!A:J,10,0)</f>
        <v>Premium</v>
      </c>
    </row>
    <row r="5339" spans="1:17" x14ac:dyDescent="0.3">
      <c r="A5339" t="s">
        <v>6430</v>
      </c>
      <c r="B5339" s="1">
        <v>45215</v>
      </c>
      <c r="C5339" t="s">
        <v>2022</v>
      </c>
      <c r="D5339" t="s">
        <v>2023</v>
      </c>
      <c r="E5339" t="s">
        <v>21</v>
      </c>
      <c r="F5339" t="s">
        <v>52</v>
      </c>
      <c r="G5339" t="s">
        <v>69</v>
      </c>
      <c r="H5339">
        <v>3</v>
      </c>
      <c r="I5339">
        <v>268.17</v>
      </c>
      <c r="J5339">
        <v>0.15</v>
      </c>
      <c r="K5339">
        <v>683.83</v>
      </c>
      <c r="L5339">
        <v>41.24</v>
      </c>
      <c r="M5339">
        <f t="shared" si="251"/>
        <v>683.83349999999996</v>
      </c>
      <c r="N5339" t="str">
        <f t="shared" si="249"/>
        <v>Q4</v>
      </c>
      <c r="O5339" s="2">
        <f t="shared" si="250"/>
        <v>6.0307386338709907</v>
      </c>
      <c r="P5339" t="str">
        <f>VLOOKUP(retail_sales_2023!C5339,customers!A:J,5,)</f>
        <v>Patna</v>
      </c>
      <c r="Q5339" t="str">
        <f>VLOOKUP(C5339,customers!A:J,10,0)</f>
        <v>Regular</v>
      </c>
    </row>
    <row r="5340" spans="1:17" x14ac:dyDescent="0.3">
      <c r="A5340" t="s">
        <v>6431</v>
      </c>
      <c r="B5340" s="1">
        <v>45021</v>
      </c>
      <c r="C5340" t="s">
        <v>1693</v>
      </c>
      <c r="D5340" t="s">
        <v>1694</v>
      </c>
      <c r="E5340" t="s">
        <v>15</v>
      </c>
      <c r="F5340" t="s">
        <v>38</v>
      </c>
      <c r="G5340" t="s">
        <v>39</v>
      </c>
      <c r="H5340">
        <v>4</v>
      </c>
      <c r="I5340">
        <v>1712.65</v>
      </c>
      <c r="J5340">
        <v>0.05</v>
      </c>
      <c r="K5340">
        <v>6508.07</v>
      </c>
      <c r="L5340">
        <v>2336.89</v>
      </c>
      <c r="M5340">
        <f t="shared" si="251"/>
        <v>6508.07</v>
      </c>
      <c r="N5340" t="str">
        <f t="shared" si="249"/>
        <v>Q2</v>
      </c>
      <c r="O5340" s="2">
        <f t="shared" si="250"/>
        <v>35.907573212949458</v>
      </c>
      <c r="P5340" t="str">
        <f>VLOOKUP(retail_sales_2023!C5340,customers!A:J,5,)</f>
        <v>Chennai</v>
      </c>
      <c r="Q5340" t="str">
        <f>VLOOKUP(C5340,customers!A:J,10,0)</f>
        <v>Premium</v>
      </c>
    </row>
    <row r="5341" spans="1:17" x14ac:dyDescent="0.3">
      <c r="A5341" t="s">
        <v>6432</v>
      </c>
      <c r="B5341" s="1">
        <v>44966</v>
      </c>
      <c r="C5341" t="s">
        <v>364</v>
      </c>
      <c r="D5341" t="s">
        <v>365</v>
      </c>
      <c r="E5341" t="s">
        <v>15</v>
      </c>
      <c r="F5341" t="s">
        <v>22</v>
      </c>
      <c r="G5341" t="s">
        <v>423</v>
      </c>
      <c r="H5341">
        <v>4</v>
      </c>
      <c r="I5341">
        <v>38236.57</v>
      </c>
      <c r="J5341">
        <v>0.2</v>
      </c>
      <c r="K5341">
        <v>122357.02</v>
      </c>
      <c r="L5341">
        <v>26211.39</v>
      </c>
      <c r="M5341">
        <f t="shared" si="251"/>
        <v>122357.024</v>
      </c>
      <c r="N5341" t="str">
        <f t="shared" si="249"/>
        <v>Q1</v>
      </c>
      <c r="O5341" s="2">
        <f t="shared" si="250"/>
        <v>21.422056535865288</v>
      </c>
      <c r="P5341" t="str">
        <f>VLOOKUP(retail_sales_2023!C5341,customers!A:J,5,)</f>
        <v>Bengaluru</v>
      </c>
      <c r="Q5341" t="str">
        <f>VLOOKUP(C5341,customers!A:J,10,0)</f>
        <v>Regular</v>
      </c>
    </row>
    <row r="5342" spans="1:17" x14ac:dyDescent="0.3">
      <c r="A5342" t="s">
        <v>6433</v>
      </c>
      <c r="B5342" s="1">
        <v>44934</v>
      </c>
      <c r="C5342" t="s">
        <v>231</v>
      </c>
      <c r="D5342" t="s">
        <v>232</v>
      </c>
      <c r="E5342" t="s">
        <v>27</v>
      </c>
      <c r="F5342" t="s">
        <v>43</v>
      </c>
      <c r="G5342" t="s">
        <v>154</v>
      </c>
      <c r="H5342">
        <v>4</v>
      </c>
      <c r="I5342">
        <v>73767.710000000006</v>
      </c>
      <c r="J5342">
        <v>0.2</v>
      </c>
      <c r="K5342">
        <v>236056.67</v>
      </c>
      <c r="L5342">
        <v>25862.99</v>
      </c>
      <c r="M5342">
        <f t="shared" si="251"/>
        <v>236056.67200000002</v>
      </c>
      <c r="N5342" t="str">
        <f t="shared" si="249"/>
        <v>Q1</v>
      </c>
      <c r="O5342" s="2">
        <f t="shared" si="250"/>
        <v>10.956263171890038</v>
      </c>
      <c r="P5342" t="str">
        <f>VLOOKUP(retail_sales_2023!C5342,customers!A:J,5,)</f>
        <v>Delhi</v>
      </c>
      <c r="Q5342" t="str">
        <f>VLOOKUP(C5342,customers!A:J,10,0)</f>
        <v>Regular</v>
      </c>
    </row>
    <row r="5343" spans="1:17" x14ac:dyDescent="0.3">
      <c r="A5343" t="s">
        <v>6434</v>
      </c>
      <c r="B5343" s="1">
        <v>45205</v>
      </c>
      <c r="C5343" t="s">
        <v>983</v>
      </c>
      <c r="D5343" t="s">
        <v>984</v>
      </c>
      <c r="E5343" t="s">
        <v>21</v>
      </c>
      <c r="F5343" t="s">
        <v>81</v>
      </c>
      <c r="G5343" t="s">
        <v>239</v>
      </c>
      <c r="H5343">
        <v>5</v>
      </c>
      <c r="I5343">
        <v>3421.35</v>
      </c>
      <c r="J5343">
        <v>0.2</v>
      </c>
      <c r="K5343">
        <v>13685.4</v>
      </c>
      <c r="L5343">
        <v>3840.95</v>
      </c>
      <c r="M5343">
        <f t="shared" si="251"/>
        <v>13685.400000000001</v>
      </c>
      <c r="N5343" t="str">
        <f t="shared" si="249"/>
        <v>Q4</v>
      </c>
      <c r="O5343" s="2">
        <f t="shared" si="250"/>
        <v>28.066041182574132</v>
      </c>
      <c r="P5343" t="str">
        <f>VLOOKUP(retail_sales_2023!C5343,customers!A:J,5,)</f>
        <v>Patna</v>
      </c>
      <c r="Q5343" t="str">
        <f>VLOOKUP(C5343,customers!A:J,10,0)</f>
        <v>Premium</v>
      </c>
    </row>
    <row r="5344" spans="1:17" x14ac:dyDescent="0.3">
      <c r="A5344" t="s">
        <v>6435</v>
      </c>
      <c r="B5344" s="1">
        <v>44959</v>
      </c>
      <c r="C5344" t="s">
        <v>1436</v>
      </c>
      <c r="D5344" t="s">
        <v>1437</v>
      </c>
      <c r="E5344" t="s">
        <v>21</v>
      </c>
      <c r="F5344" t="s">
        <v>28</v>
      </c>
      <c r="G5344" t="s">
        <v>325</v>
      </c>
      <c r="H5344">
        <v>2</v>
      </c>
      <c r="I5344">
        <v>3214.57</v>
      </c>
      <c r="J5344">
        <v>0.1</v>
      </c>
      <c r="K5344">
        <v>5786.23</v>
      </c>
      <c r="L5344">
        <v>1144.07</v>
      </c>
      <c r="M5344">
        <f t="shared" si="251"/>
        <v>5786.2260000000006</v>
      </c>
      <c r="N5344" t="str">
        <f t="shared" si="249"/>
        <v>Q1</v>
      </c>
      <c r="O5344" s="2">
        <f t="shared" si="250"/>
        <v>19.77228696405086</v>
      </c>
      <c r="P5344" t="str">
        <f>VLOOKUP(retail_sales_2023!C5344,customers!A:J,5,)</f>
        <v>Ranchi</v>
      </c>
      <c r="Q5344" t="str">
        <f>VLOOKUP(C5344,customers!A:J,10,0)</f>
        <v>Premium</v>
      </c>
    </row>
    <row r="5345" spans="1:17" x14ac:dyDescent="0.3">
      <c r="A5345" t="s">
        <v>6436</v>
      </c>
      <c r="B5345" s="1">
        <v>45231</v>
      </c>
      <c r="C5345" t="s">
        <v>886</v>
      </c>
      <c r="D5345" t="s">
        <v>887</v>
      </c>
      <c r="E5345" t="s">
        <v>21</v>
      </c>
      <c r="F5345" t="s">
        <v>43</v>
      </c>
      <c r="G5345" t="s">
        <v>272</v>
      </c>
      <c r="H5345">
        <v>5</v>
      </c>
      <c r="I5345">
        <v>9236.73</v>
      </c>
      <c r="J5345">
        <v>0.1</v>
      </c>
      <c r="K5345">
        <v>41565.279999999999</v>
      </c>
      <c r="L5345">
        <v>-493.89</v>
      </c>
      <c r="M5345">
        <f t="shared" si="251"/>
        <v>41565.284999999996</v>
      </c>
      <c r="N5345" t="str">
        <f t="shared" si="249"/>
        <v>Q4</v>
      </c>
      <c r="O5345" s="2">
        <f t="shared" si="250"/>
        <v>-1.1882272896994799</v>
      </c>
      <c r="P5345" t="str">
        <f>VLOOKUP(retail_sales_2023!C5345,customers!A:J,5,)</f>
        <v>Bhubaneswar</v>
      </c>
      <c r="Q5345" t="str">
        <f>VLOOKUP(C5345,customers!A:J,10,0)</f>
        <v>Premium</v>
      </c>
    </row>
    <row r="5346" spans="1:17" x14ac:dyDescent="0.3">
      <c r="A5346" t="s">
        <v>6437</v>
      </c>
      <c r="B5346" s="1">
        <v>45185</v>
      </c>
      <c r="C5346" t="s">
        <v>1758</v>
      </c>
      <c r="D5346" t="s">
        <v>1759</v>
      </c>
      <c r="E5346" t="s">
        <v>15</v>
      </c>
      <c r="F5346" t="s">
        <v>28</v>
      </c>
      <c r="G5346" t="s">
        <v>280</v>
      </c>
      <c r="H5346">
        <v>3</v>
      </c>
      <c r="I5346">
        <v>1822.41</v>
      </c>
      <c r="J5346">
        <v>0.05</v>
      </c>
      <c r="K5346">
        <v>5193.87</v>
      </c>
      <c r="L5346">
        <v>1456.78</v>
      </c>
      <c r="M5346">
        <f t="shared" si="251"/>
        <v>5193.8685000000005</v>
      </c>
      <c r="N5346" t="str">
        <f t="shared" si="249"/>
        <v>Q3</v>
      </c>
      <c r="O5346" s="2">
        <f t="shared" si="250"/>
        <v>28.048064352785111</v>
      </c>
      <c r="P5346" t="str">
        <f>VLOOKUP(retail_sales_2023!C5346,customers!A:J,5,)</f>
        <v>Kochi</v>
      </c>
      <c r="Q5346" t="str">
        <f>VLOOKUP(C5346,customers!A:J,10,0)</f>
        <v>Premium</v>
      </c>
    </row>
    <row r="5347" spans="1:17" x14ac:dyDescent="0.3">
      <c r="A5347" t="s">
        <v>6438</v>
      </c>
      <c r="B5347" s="1">
        <v>45237</v>
      </c>
      <c r="C5347" t="s">
        <v>518</v>
      </c>
      <c r="D5347" t="s">
        <v>519</v>
      </c>
      <c r="E5347" t="s">
        <v>21</v>
      </c>
      <c r="F5347" t="s">
        <v>52</v>
      </c>
      <c r="G5347" t="s">
        <v>169</v>
      </c>
      <c r="H5347">
        <v>3</v>
      </c>
      <c r="I5347">
        <v>780.17</v>
      </c>
      <c r="J5347">
        <v>0</v>
      </c>
      <c r="K5347">
        <v>2340.5100000000002</v>
      </c>
      <c r="L5347">
        <v>232.55</v>
      </c>
      <c r="M5347">
        <f t="shared" si="251"/>
        <v>2340.5099999999998</v>
      </c>
      <c r="N5347" t="str">
        <f t="shared" si="249"/>
        <v>Q4</v>
      </c>
      <c r="O5347" s="2">
        <f t="shared" si="250"/>
        <v>9.9358686781940673</v>
      </c>
      <c r="P5347" t="str">
        <f>VLOOKUP(retail_sales_2023!C5347,customers!A:J,5,)</f>
        <v>Ranchi</v>
      </c>
      <c r="Q5347" t="str">
        <f>VLOOKUP(C5347,customers!A:J,10,0)</f>
        <v>Premium</v>
      </c>
    </row>
    <row r="5348" spans="1:17" x14ac:dyDescent="0.3">
      <c r="A5348" t="s">
        <v>6439</v>
      </c>
      <c r="B5348" s="1">
        <v>45172</v>
      </c>
      <c r="C5348" t="s">
        <v>103</v>
      </c>
      <c r="D5348" t="s">
        <v>104</v>
      </c>
      <c r="E5348" t="s">
        <v>15</v>
      </c>
      <c r="F5348" t="s">
        <v>81</v>
      </c>
      <c r="G5348" t="s">
        <v>101</v>
      </c>
      <c r="H5348">
        <v>2</v>
      </c>
      <c r="I5348">
        <v>4044.61</v>
      </c>
      <c r="J5348">
        <v>0.2</v>
      </c>
      <c r="K5348">
        <v>6471.38</v>
      </c>
      <c r="L5348">
        <v>1565.66</v>
      </c>
      <c r="M5348">
        <f t="shared" si="251"/>
        <v>6471.3760000000002</v>
      </c>
      <c r="N5348" t="str">
        <f t="shared" si="249"/>
        <v>Q3</v>
      </c>
      <c r="O5348" s="2">
        <f t="shared" si="250"/>
        <v>24.19360321909701</v>
      </c>
      <c r="P5348" t="str">
        <f>VLOOKUP(retail_sales_2023!C5348,customers!A:J,5,)</f>
        <v>Coimbatore</v>
      </c>
      <c r="Q5348" t="str">
        <f>VLOOKUP(C5348,customers!A:J,10,0)</f>
        <v>Regular</v>
      </c>
    </row>
    <row r="5349" spans="1:17" x14ac:dyDescent="0.3">
      <c r="A5349" t="s">
        <v>6440</v>
      </c>
      <c r="B5349" s="1">
        <v>45201</v>
      </c>
      <c r="C5349" t="s">
        <v>139</v>
      </c>
      <c r="D5349" t="s">
        <v>140</v>
      </c>
      <c r="E5349" t="s">
        <v>21</v>
      </c>
      <c r="F5349" t="s">
        <v>43</v>
      </c>
      <c r="G5349" t="s">
        <v>154</v>
      </c>
      <c r="H5349">
        <v>4</v>
      </c>
      <c r="I5349">
        <v>83938.93</v>
      </c>
      <c r="J5349">
        <v>0.15</v>
      </c>
      <c r="K5349">
        <v>285392.36</v>
      </c>
      <c r="L5349">
        <v>26761.34</v>
      </c>
      <c r="M5349">
        <f t="shared" si="251"/>
        <v>285392.36199999996</v>
      </c>
      <c r="N5349" t="str">
        <f t="shared" si="249"/>
        <v>Q4</v>
      </c>
      <c r="O5349" s="2">
        <f t="shared" si="250"/>
        <v>9.3770344798298044</v>
      </c>
      <c r="P5349" t="str">
        <f>VLOOKUP(retail_sales_2023!C5349,customers!A:J,5,)</f>
        <v>Ranchi</v>
      </c>
      <c r="Q5349" t="str">
        <f>VLOOKUP(C5349,customers!A:J,10,0)</f>
        <v>Premium</v>
      </c>
    </row>
    <row r="5350" spans="1:17" x14ac:dyDescent="0.3">
      <c r="A5350" t="s">
        <v>6441</v>
      </c>
      <c r="B5350" s="1">
        <v>45111</v>
      </c>
      <c r="C5350" t="s">
        <v>494</v>
      </c>
      <c r="D5350" t="s">
        <v>495</v>
      </c>
      <c r="E5350" t="s">
        <v>15</v>
      </c>
      <c r="F5350" t="s">
        <v>22</v>
      </c>
      <c r="G5350" t="s">
        <v>34</v>
      </c>
      <c r="H5350">
        <v>4</v>
      </c>
      <c r="I5350">
        <v>24744.98</v>
      </c>
      <c r="J5350">
        <v>0.05</v>
      </c>
      <c r="K5350">
        <v>94030.92</v>
      </c>
      <c r="L5350">
        <v>27912.57</v>
      </c>
      <c r="M5350">
        <f t="shared" si="251"/>
        <v>94030.923999999999</v>
      </c>
      <c r="N5350" t="str">
        <f t="shared" si="249"/>
        <v>Q3</v>
      </c>
      <c r="O5350" s="2">
        <f t="shared" si="250"/>
        <v>29.684459111960194</v>
      </c>
      <c r="P5350" t="str">
        <f>VLOOKUP(retail_sales_2023!C5350,customers!A:J,5,)</f>
        <v>Kochi</v>
      </c>
      <c r="Q5350" t="str">
        <f>VLOOKUP(C5350,customers!A:J,10,0)</f>
        <v>Premium</v>
      </c>
    </row>
    <row r="5351" spans="1:17" x14ac:dyDescent="0.3">
      <c r="A5351" t="s">
        <v>6442</v>
      </c>
      <c r="B5351" s="1">
        <v>45098</v>
      </c>
      <c r="C5351" t="s">
        <v>2062</v>
      </c>
      <c r="D5351" t="s">
        <v>2063</v>
      </c>
      <c r="E5351" t="s">
        <v>15</v>
      </c>
      <c r="F5351" t="s">
        <v>38</v>
      </c>
      <c r="G5351" t="s">
        <v>73</v>
      </c>
      <c r="H5351">
        <v>2</v>
      </c>
      <c r="I5351">
        <v>1591.17</v>
      </c>
      <c r="J5351">
        <v>0.05</v>
      </c>
      <c r="K5351">
        <v>3023.22</v>
      </c>
      <c r="L5351">
        <v>702.08</v>
      </c>
      <c r="M5351">
        <f t="shared" si="251"/>
        <v>3023.223</v>
      </c>
      <c r="N5351" t="str">
        <f t="shared" si="249"/>
        <v>Q2</v>
      </c>
      <c r="O5351" s="2">
        <f t="shared" si="250"/>
        <v>23.222921256144112</v>
      </c>
      <c r="P5351" t="str">
        <f>VLOOKUP(retail_sales_2023!C5351,customers!A:J,5,)</f>
        <v>Chennai</v>
      </c>
      <c r="Q5351" t="str">
        <f>VLOOKUP(C5351,customers!A:J,10,0)</f>
        <v>Premium</v>
      </c>
    </row>
    <row r="5352" spans="1:17" x14ac:dyDescent="0.3">
      <c r="A5352" t="s">
        <v>6443</v>
      </c>
      <c r="B5352" s="1">
        <v>45190</v>
      </c>
      <c r="C5352" t="s">
        <v>107</v>
      </c>
      <c r="D5352" t="s">
        <v>108</v>
      </c>
      <c r="E5352" t="s">
        <v>15</v>
      </c>
      <c r="F5352" t="s">
        <v>43</v>
      </c>
      <c r="G5352" t="s">
        <v>301</v>
      </c>
      <c r="H5352">
        <v>2</v>
      </c>
      <c r="I5352">
        <v>84159.56</v>
      </c>
      <c r="J5352">
        <v>0</v>
      </c>
      <c r="K5352">
        <v>168319.12</v>
      </c>
      <c r="L5352">
        <v>24573.759999999998</v>
      </c>
      <c r="M5352">
        <f t="shared" si="251"/>
        <v>168319.12</v>
      </c>
      <c r="N5352" t="str">
        <f t="shared" si="249"/>
        <v>Q3</v>
      </c>
      <c r="O5352" s="2">
        <f t="shared" si="250"/>
        <v>14.599505986010383</v>
      </c>
      <c r="P5352" t="str">
        <f>VLOOKUP(retail_sales_2023!C5352,customers!A:J,5,)</f>
        <v>Chennai</v>
      </c>
      <c r="Q5352" t="str">
        <f>VLOOKUP(C5352,customers!A:J,10,0)</f>
        <v>Premium</v>
      </c>
    </row>
    <row r="5353" spans="1:17" x14ac:dyDescent="0.3">
      <c r="A5353" t="s">
        <v>6444</v>
      </c>
      <c r="B5353" s="1">
        <v>45215</v>
      </c>
      <c r="C5353" t="s">
        <v>1693</v>
      </c>
      <c r="D5353" t="s">
        <v>1694</v>
      </c>
      <c r="E5353" t="s">
        <v>15</v>
      </c>
      <c r="F5353" t="s">
        <v>81</v>
      </c>
      <c r="G5353" t="s">
        <v>158</v>
      </c>
      <c r="H5353">
        <v>1</v>
      </c>
      <c r="I5353">
        <v>4958.66</v>
      </c>
      <c r="J5353">
        <v>0.2</v>
      </c>
      <c r="K5353">
        <v>3966.93</v>
      </c>
      <c r="L5353">
        <v>-133.37</v>
      </c>
      <c r="M5353">
        <f t="shared" si="251"/>
        <v>3966.9279999999999</v>
      </c>
      <c r="N5353" t="str">
        <f t="shared" si="249"/>
        <v>Q4</v>
      </c>
      <c r="O5353" s="2">
        <f t="shared" si="250"/>
        <v>-3.3620457129316628</v>
      </c>
      <c r="P5353" t="str">
        <f>VLOOKUP(retail_sales_2023!C5353,customers!A:J,5,)</f>
        <v>Chennai</v>
      </c>
      <c r="Q5353" t="str">
        <f>VLOOKUP(C5353,customers!A:J,10,0)</f>
        <v>Premium</v>
      </c>
    </row>
    <row r="5354" spans="1:17" x14ac:dyDescent="0.3">
      <c r="A5354" t="s">
        <v>6445</v>
      </c>
      <c r="B5354" s="1">
        <v>45120</v>
      </c>
      <c r="C5354" t="s">
        <v>1811</v>
      </c>
      <c r="D5354" t="s">
        <v>1812</v>
      </c>
      <c r="E5354" t="s">
        <v>21</v>
      </c>
      <c r="F5354" t="s">
        <v>81</v>
      </c>
      <c r="G5354" t="s">
        <v>370</v>
      </c>
      <c r="H5354">
        <v>5</v>
      </c>
      <c r="I5354">
        <v>984.51</v>
      </c>
      <c r="J5354">
        <v>0.05</v>
      </c>
      <c r="K5354">
        <v>4676.42</v>
      </c>
      <c r="L5354">
        <v>1222</v>
      </c>
      <c r="M5354">
        <f t="shared" si="251"/>
        <v>4676.4224999999997</v>
      </c>
      <c r="N5354" t="str">
        <f t="shared" si="249"/>
        <v>Q3</v>
      </c>
      <c r="O5354" s="2">
        <f t="shared" si="250"/>
        <v>26.131100286116304</v>
      </c>
      <c r="P5354" t="str">
        <f>VLOOKUP(retail_sales_2023!C5354,customers!A:J,5,)</f>
        <v>Bhubaneswar</v>
      </c>
      <c r="Q5354" t="str">
        <f>VLOOKUP(C5354,customers!A:J,10,0)</f>
        <v>Premium</v>
      </c>
    </row>
    <row r="5355" spans="1:17" x14ac:dyDescent="0.3">
      <c r="A5355" t="s">
        <v>6446</v>
      </c>
      <c r="B5355" s="1">
        <v>44954</v>
      </c>
      <c r="C5355" t="s">
        <v>1988</v>
      </c>
      <c r="D5355" t="s">
        <v>1989</v>
      </c>
      <c r="E5355" t="s">
        <v>15</v>
      </c>
      <c r="F5355" t="s">
        <v>43</v>
      </c>
      <c r="G5355" t="s">
        <v>154</v>
      </c>
      <c r="H5355">
        <v>5</v>
      </c>
      <c r="I5355">
        <v>26058.83</v>
      </c>
      <c r="J5355">
        <v>0</v>
      </c>
      <c r="K5355">
        <v>130294.15</v>
      </c>
      <c r="L5355">
        <v>-12549.37</v>
      </c>
      <c r="M5355">
        <f t="shared" si="251"/>
        <v>130294.15000000001</v>
      </c>
      <c r="N5355" t="str">
        <f t="shared" si="249"/>
        <v>Q1</v>
      </c>
      <c r="O5355" s="2">
        <f t="shared" si="250"/>
        <v>-9.631568263041741</v>
      </c>
      <c r="P5355" t="str">
        <f>VLOOKUP(retail_sales_2023!C5355,customers!A:J,5,)</f>
        <v>Bengaluru</v>
      </c>
      <c r="Q5355" t="str">
        <f>VLOOKUP(C5355,customers!A:J,10,0)</f>
        <v>Premium</v>
      </c>
    </row>
    <row r="5356" spans="1:17" x14ac:dyDescent="0.3">
      <c r="A5356" t="s">
        <v>6447</v>
      </c>
      <c r="B5356" s="1">
        <v>45284</v>
      </c>
      <c r="C5356" t="s">
        <v>1425</v>
      </c>
      <c r="D5356" t="s">
        <v>1426</v>
      </c>
      <c r="E5356" t="s">
        <v>27</v>
      </c>
      <c r="F5356" t="s">
        <v>52</v>
      </c>
      <c r="G5356" t="s">
        <v>937</v>
      </c>
      <c r="H5356">
        <v>1</v>
      </c>
      <c r="I5356">
        <v>224.35</v>
      </c>
      <c r="J5356">
        <v>0.1</v>
      </c>
      <c r="K5356">
        <v>201.91</v>
      </c>
      <c r="L5356">
        <v>13.14</v>
      </c>
      <c r="M5356">
        <f t="shared" si="251"/>
        <v>201.91499999999999</v>
      </c>
      <c r="N5356" t="str">
        <f t="shared" si="249"/>
        <v>Q4</v>
      </c>
      <c r="O5356" s="2">
        <f t="shared" si="250"/>
        <v>6.507850032192561</v>
      </c>
      <c r="P5356" t="str">
        <f>VLOOKUP(retail_sales_2023!C5356,customers!A:J,5,)</f>
        <v>Delhi</v>
      </c>
      <c r="Q5356" t="str">
        <f>VLOOKUP(C5356,customers!A:J,10,0)</f>
        <v>Premium</v>
      </c>
    </row>
    <row r="5357" spans="1:17" x14ac:dyDescent="0.3">
      <c r="A5357" t="s">
        <v>6448</v>
      </c>
      <c r="B5357" s="1">
        <v>45132</v>
      </c>
      <c r="C5357" t="s">
        <v>901</v>
      </c>
      <c r="D5357" t="s">
        <v>902</v>
      </c>
      <c r="E5357" t="s">
        <v>21</v>
      </c>
      <c r="F5357" t="s">
        <v>52</v>
      </c>
      <c r="G5357" t="s">
        <v>133</v>
      </c>
      <c r="H5357">
        <v>7</v>
      </c>
      <c r="I5357">
        <v>246.65</v>
      </c>
      <c r="J5357">
        <v>0</v>
      </c>
      <c r="K5357">
        <v>1726.55</v>
      </c>
      <c r="L5357">
        <v>170.41</v>
      </c>
      <c r="M5357">
        <f t="shared" si="251"/>
        <v>1726.55</v>
      </c>
      <c r="N5357" t="str">
        <f t="shared" si="249"/>
        <v>Q3</v>
      </c>
      <c r="O5357" s="2">
        <f t="shared" si="250"/>
        <v>9.8699719092988918</v>
      </c>
      <c r="P5357" t="str">
        <f>VLOOKUP(retail_sales_2023!C5357,customers!A:J,5,)</f>
        <v>Ranchi</v>
      </c>
      <c r="Q5357" t="str">
        <f>VLOOKUP(C5357,customers!A:J,10,0)</f>
        <v>Regular</v>
      </c>
    </row>
    <row r="5358" spans="1:17" x14ac:dyDescent="0.3">
      <c r="A5358" t="s">
        <v>6449</v>
      </c>
      <c r="B5358" s="1">
        <v>45169</v>
      </c>
      <c r="C5358" t="s">
        <v>388</v>
      </c>
      <c r="D5358" t="s">
        <v>1930</v>
      </c>
      <c r="E5358" t="s">
        <v>21</v>
      </c>
      <c r="F5358" t="s">
        <v>81</v>
      </c>
      <c r="G5358" t="s">
        <v>101</v>
      </c>
      <c r="H5358">
        <v>1</v>
      </c>
      <c r="I5358">
        <v>2757.42</v>
      </c>
      <c r="J5358">
        <v>0.1</v>
      </c>
      <c r="K5358">
        <v>2481.6799999999998</v>
      </c>
      <c r="L5358">
        <v>800.83</v>
      </c>
      <c r="M5358">
        <f t="shared" si="251"/>
        <v>2481.6780000000003</v>
      </c>
      <c r="N5358" t="str">
        <f t="shared" si="249"/>
        <v>Q3</v>
      </c>
      <c r="O5358" s="2">
        <f t="shared" si="250"/>
        <v>32.269672157570682</v>
      </c>
      <c r="P5358" t="str">
        <f>VLOOKUP(retail_sales_2023!C5358,customers!A:J,5,)</f>
        <v>Patna</v>
      </c>
      <c r="Q5358" t="str">
        <f>VLOOKUP(C5358,customers!A:J,10,0)</f>
        <v>Premium</v>
      </c>
    </row>
    <row r="5359" spans="1:17" x14ac:dyDescent="0.3">
      <c r="A5359" t="s">
        <v>6450</v>
      </c>
      <c r="B5359" s="1">
        <v>45010</v>
      </c>
      <c r="C5359" t="s">
        <v>705</v>
      </c>
      <c r="D5359" t="s">
        <v>706</v>
      </c>
      <c r="E5359" t="s">
        <v>15</v>
      </c>
      <c r="F5359" t="s">
        <v>43</v>
      </c>
      <c r="G5359" t="s">
        <v>110</v>
      </c>
      <c r="H5359">
        <v>4</v>
      </c>
      <c r="I5359">
        <v>38664.239999999998</v>
      </c>
      <c r="J5359">
        <v>0</v>
      </c>
      <c r="K5359">
        <v>154656.95999999999</v>
      </c>
      <c r="L5359">
        <v>14696.72</v>
      </c>
      <c r="M5359">
        <f t="shared" si="251"/>
        <v>154656.95999999999</v>
      </c>
      <c r="N5359" t="str">
        <f t="shared" si="249"/>
        <v>Q1</v>
      </c>
      <c r="O5359" s="2">
        <f t="shared" si="250"/>
        <v>9.5027860369167989</v>
      </c>
      <c r="P5359" t="str">
        <f>VLOOKUP(retail_sales_2023!C5359,customers!A:J,5,)</f>
        <v>Coimbatore</v>
      </c>
      <c r="Q5359" t="str">
        <f>VLOOKUP(C5359,customers!A:J,10,0)</f>
        <v>Premium</v>
      </c>
    </row>
    <row r="5360" spans="1:17" x14ac:dyDescent="0.3">
      <c r="A5360" t="s">
        <v>6451</v>
      </c>
      <c r="B5360" s="1">
        <v>44950</v>
      </c>
      <c r="C5360" t="s">
        <v>1878</v>
      </c>
      <c r="D5360" t="s">
        <v>1879</v>
      </c>
      <c r="E5360" t="s">
        <v>33</v>
      </c>
      <c r="F5360" t="s">
        <v>28</v>
      </c>
      <c r="G5360" t="s">
        <v>280</v>
      </c>
      <c r="H5360">
        <v>5</v>
      </c>
      <c r="I5360">
        <v>5392.08</v>
      </c>
      <c r="J5360">
        <v>0.25</v>
      </c>
      <c r="K5360">
        <v>20220.3</v>
      </c>
      <c r="L5360">
        <v>3957.84</v>
      </c>
      <c r="M5360">
        <f t="shared" si="251"/>
        <v>20220.300000000003</v>
      </c>
      <c r="N5360" t="str">
        <f t="shared" si="249"/>
        <v>Q1</v>
      </c>
      <c r="O5360" s="2">
        <f t="shared" si="250"/>
        <v>19.573596830907555</v>
      </c>
      <c r="P5360" t="str">
        <f>VLOOKUP(retail_sales_2023!C5360,customers!A:J,5,)</f>
        <v>Mumbai</v>
      </c>
      <c r="Q5360" t="str">
        <f>VLOOKUP(C5360,customers!A:J,10,0)</f>
        <v>Regular</v>
      </c>
    </row>
    <row r="5361" spans="1:17" x14ac:dyDescent="0.3">
      <c r="A5361" t="s">
        <v>6452</v>
      </c>
      <c r="B5361" s="1">
        <v>45039</v>
      </c>
      <c r="C5361" t="s">
        <v>1454</v>
      </c>
      <c r="D5361" t="s">
        <v>1455</v>
      </c>
      <c r="E5361" t="s">
        <v>27</v>
      </c>
      <c r="F5361" t="s">
        <v>43</v>
      </c>
      <c r="G5361" t="s">
        <v>128</v>
      </c>
      <c r="H5361">
        <v>5</v>
      </c>
      <c r="I5361">
        <v>39801.599999999999</v>
      </c>
      <c r="J5361">
        <v>0</v>
      </c>
      <c r="K5361">
        <v>199008</v>
      </c>
      <c r="L5361">
        <v>20564.099999999999</v>
      </c>
      <c r="M5361">
        <f t="shared" si="251"/>
        <v>199008</v>
      </c>
      <c r="N5361" t="str">
        <f t="shared" si="249"/>
        <v>Q2</v>
      </c>
      <c r="O5361" s="2">
        <f t="shared" si="250"/>
        <v>10.333303183791607</v>
      </c>
      <c r="P5361" t="str">
        <f>VLOOKUP(retail_sales_2023!C5361,customers!A:J,5,)</f>
        <v>Delhi</v>
      </c>
      <c r="Q5361" t="str">
        <f>VLOOKUP(C5361,customers!A:J,10,0)</f>
        <v>Premium</v>
      </c>
    </row>
    <row r="5362" spans="1:17" x14ac:dyDescent="0.3">
      <c r="A5362" t="s">
        <v>6453</v>
      </c>
      <c r="B5362" s="1">
        <v>45026</v>
      </c>
      <c r="C5362" t="s">
        <v>428</v>
      </c>
      <c r="D5362" t="s">
        <v>429</v>
      </c>
      <c r="E5362" t="s">
        <v>21</v>
      </c>
      <c r="F5362" t="s">
        <v>28</v>
      </c>
      <c r="G5362" t="s">
        <v>97</v>
      </c>
      <c r="H5362">
        <v>5</v>
      </c>
      <c r="I5362">
        <v>4383.05</v>
      </c>
      <c r="J5362">
        <v>0.05</v>
      </c>
      <c r="K5362">
        <v>20819.490000000002</v>
      </c>
      <c r="L5362">
        <v>5543.92</v>
      </c>
      <c r="M5362">
        <f t="shared" si="251"/>
        <v>20819.487499999999</v>
      </c>
      <c r="N5362" t="str">
        <f t="shared" si="249"/>
        <v>Q2</v>
      </c>
      <c r="O5362" s="2">
        <f t="shared" si="250"/>
        <v>26.628510112399482</v>
      </c>
      <c r="P5362" t="str">
        <f>VLOOKUP(retail_sales_2023!C5362,customers!A:J,5,)</f>
        <v>Kolkata</v>
      </c>
      <c r="Q5362" t="str">
        <f>VLOOKUP(C5362,customers!A:J,10,0)</f>
        <v>Premium</v>
      </c>
    </row>
    <row r="5363" spans="1:17" x14ac:dyDescent="0.3">
      <c r="A5363" t="s">
        <v>6454</v>
      </c>
      <c r="B5363" s="1">
        <v>45022</v>
      </c>
      <c r="C5363" t="s">
        <v>323</v>
      </c>
      <c r="D5363" t="s">
        <v>324</v>
      </c>
      <c r="E5363" t="s">
        <v>15</v>
      </c>
      <c r="F5363" t="s">
        <v>81</v>
      </c>
      <c r="G5363" t="s">
        <v>101</v>
      </c>
      <c r="H5363">
        <v>1</v>
      </c>
      <c r="I5363">
        <v>1183.58</v>
      </c>
      <c r="J5363">
        <v>0.05</v>
      </c>
      <c r="K5363">
        <v>1124.4000000000001</v>
      </c>
      <c r="L5363">
        <v>346.63</v>
      </c>
      <c r="M5363">
        <f t="shared" si="251"/>
        <v>1124.4009999999998</v>
      </c>
      <c r="N5363" t="str">
        <f t="shared" si="249"/>
        <v>Q2</v>
      </c>
      <c r="O5363" s="2">
        <f t="shared" si="250"/>
        <v>30.827997154037707</v>
      </c>
      <c r="P5363" t="str">
        <f>VLOOKUP(retail_sales_2023!C5363,customers!A:J,5,)</f>
        <v>Kochi</v>
      </c>
      <c r="Q5363" t="str">
        <f>VLOOKUP(C5363,customers!A:J,10,0)</f>
        <v>Regular</v>
      </c>
    </row>
    <row r="5364" spans="1:17" x14ac:dyDescent="0.3">
      <c r="A5364" t="s">
        <v>6455</v>
      </c>
      <c r="B5364" s="1">
        <v>45095</v>
      </c>
      <c r="C5364" t="s">
        <v>115</v>
      </c>
      <c r="D5364" t="s">
        <v>116</v>
      </c>
      <c r="E5364" t="s">
        <v>15</v>
      </c>
      <c r="F5364" t="s">
        <v>52</v>
      </c>
      <c r="G5364" t="s">
        <v>69</v>
      </c>
      <c r="H5364">
        <v>1</v>
      </c>
      <c r="I5364">
        <v>74.97</v>
      </c>
      <c r="J5364">
        <v>0.05</v>
      </c>
      <c r="K5364">
        <v>71.22</v>
      </c>
      <c r="L5364">
        <v>4.59</v>
      </c>
      <c r="M5364">
        <f t="shared" si="251"/>
        <v>71.221499999999992</v>
      </c>
      <c r="N5364" t="str">
        <f t="shared" si="249"/>
        <v>Q2</v>
      </c>
      <c r="O5364" s="2">
        <f t="shared" si="250"/>
        <v>6.4448188711036218</v>
      </c>
      <c r="P5364" t="str">
        <f>VLOOKUP(retail_sales_2023!C5364,customers!A:J,5,)</f>
        <v>Coimbatore</v>
      </c>
      <c r="Q5364" t="str">
        <f>VLOOKUP(C5364,customers!A:J,10,0)</f>
        <v>Regular</v>
      </c>
    </row>
    <row r="5365" spans="1:17" x14ac:dyDescent="0.3">
      <c r="A5365" t="s">
        <v>6456</v>
      </c>
      <c r="B5365" s="1">
        <v>45101</v>
      </c>
      <c r="C5365" t="s">
        <v>956</v>
      </c>
      <c r="D5365" t="s">
        <v>957</v>
      </c>
      <c r="E5365" t="s">
        <v>15</v>
      </c>
      <c r="F5365" t="s">
        <v>16</v>
      </c>
      <c r="G5365" t="s">
        <v>296</v>
      </c>
      <c r="H5365">
        <v>5</v>
      </c>
      <c r="I5365">
        <v>690.5</v>
      </c>
      <c r="J5365">
        <v>0.15</v>
      </c>
      <c r="K5365">
        <v>2934.62</v>
      </c>
      <c r="L5365">
        <v>803.93</v>
      </c>
      <c r="M5365">
        <f t="shared" si="251"/>
        <v>2934.625</v>
      </c>
      <c r="N5365" t="str">
        <f t="shared" si="249"/>
        <v>Q2</v>
      </c>
      <c r="O5365" s="2">
        <f t="shared" si="250"/>
        <v>27.394688239022429</v>
      </c>
      <c r="P5365" t="str">
        <f>VLOOKUP(retail_sales_2023!C5365,customers!A:J,5,)</f>
        <v>Chennai</v>
      </c>
      <c r="Q5365" t="str">
        <f>VLOOKUP(C5365,customers!A:J,10,0)</f>
        <v>Premium</v>
      </c>
    </row>
    <row r="5366" spans="1:17" x14ac:dyDescent="0.3">
      <c r="A5366" t="s">
        <v>6457</v>
      </c>
      <c r="B5366" s="1">
        <v>45082</v>
      </c>
      <c r="C5366" t="s">
        <v>2569</v>
      </c>
      <c r="D5366" t="s">
        <v>2570</v>
      </c>
      <c r="E5366" t="s">
        <v>15</v>
      </c>
      <c r="F5366" t="s">
        <v>81</v>
      </c>
      <c r="G5366" t="s">
        <v>264</v>
      </c>
      <c r="H5366">
        <v>4</v>
      </c>
      <c r="I5366">
        <v>1537.97</v>
      </c>
      <c r="J5366">
        <v>0</v>
      </c>
      <c r="K5366">
        <v>6151.88</v>
      </c>
      <c r="L5366">
        <v>2319.66</v>
      </c>
      <c r="M5366">
        <f t="shared" si="251"/>
        <v>6151.88</v>
      </c>
      <c r="N5366" t="str">
        <f t="shared" si="249"/>
        <v>Q2</v>
      </c>
      <c r="O5366" s="2">
        <f t="shared" si="250"/>
        <v>37.706522233853711</v>
      </c>
      <c r="P5366" t="str">
        <f>VLOOKUP(retail_sales_2023!C5366,customers!A:J,5,)</f>
        <v>Hyderabad</v>
      </c>
      <c r="Q5366" t="str">
        <f>VLOOKUP(C5366,customers!A:J,10,0)</f>
        <v>Premium</v>
      </c>
    </row>
    <row r="5367" spans="1:17" x14ac:dyDescent="0.3">
      <c r="A5367" t="s">
        <v>6458</v>
      </c>
      <c r="B5367" s="1">
        <v>44973</v>
      </c>
      <c r="C5367" t="s">
        <v>1138</v>
      </c>
      <c r="D5367" t="s">
        <v>1139</v>
      </c>
      <c r="E5367" t="s">
        <v>21</v>
      </c>
      <c r="F5367" t="s">
        <v>81</v>
      </c>
      <c r="G5367" t="s">
        <v>470</v>
      </c>
      <c r="H5367">
        <v>2</v>
      </c>
      <c r="I5367">
        <v>2687.42</v>
      </c>
      <c r="J5367">
        <v>0</v>
      </c>
      <c r="K5367">
        <v>5374.84</v>
      </c>
      <c r="L5367">
        <v>1984.18</v>
      </c>
      <c r="M5367">
        <f t="shared" si="251"/>
        <v>5374.84</v>
      </c>
      <c r="N5367" t="str">
        <f t="shared" si="249"/>
        <v>Q1</v>
      </c>
      <c r="O5367" s="2">
        <f t="shared" si="250"/>
        <v>36.916075641321413</v>
      </c>
      <c r="P5367" t="str">
        <f>VLOOKUP(retail_sales_2023!C5367,customers!A:J,5,)</f>
        <v>Guwahati</v>
      </c>
      <c r="Q5367" t="str">
        <f>VLOOKUP(C5367,customers!A:J,10,0)</f>
        <v>Premium</v>
      </c>
    </row>
    <row r="5368" spans="1:17" x14ac:dyDescent="0.3">
      <c r="A5368" t="s">
        <v>6459</v>
      </c>
      <c r="B5368" s="1">
        <v>45281</v>
      </c>
      <c r="C5368" t="s">
        <v>354</v>
      </c>
      <c r="D5368" t="s">
        <v>355</v>
      </c>
      <c r="E5368" t="s">
        <v>21</v>
      </c>
      <c r="F5368" t="s">
        <v>43</v>
      </c>
      <c r="G5368" t="s">
        <v>44</v>
      </c>
      <c r="H5368">
        <v>2</v>
      </c>
      <c r="I5368">
        <v>84964.58</v>
      </c>
      <c r="J5368">
        <v>0</v>
      </c>
      <c r="K5368">
        <v>169929.16</v>
      </c>
      <c r="L5368">
        <v>18543.09</v>
      </c>
      <c r="M5368">
        <f t="shared" si="251"/>
        <v>169929.16</v>
      </c>
      <c r="N5368" t="str">
        <f t="shared" si="249"/>
        <v>Q4</v>
      </c>
      <c r="O5368" s="2">
        <f t="shared" si="250"/>
        <v>10.912247197596928</v>
      </c>
      <c r="P5368" t="str">
        <f>VLOOKUP(retail_sales_2023!C5368,customers!A:J,5,)</f>
        <v>Ranchi</v>
      </c>
      <c r="Q5368" t="str">
        <f>VLOOKUP(C5368,customers!A:J,10,0)</f>
        <v>Premium</v>
      </c>
    </row>
    <row r="5369" spans="1:17" x14ac:dyDescent="0.3">
      <c r="A5369" t="s">
        <v>6460</v>
      </c>
      <c r="B5369" s="1">
        <v>44945</v>
      </c>
      <c r="C5369" t="s">
        <v>1216</v>
      </c>
      <c r="D5369" t="s">
        <v>1217</v>
      </c>
      <c r="E5369" t="s">
        <v>27</v>
      </c>
      <c r="F5369" t="s">
        <v>81</v>
      </c>
      <c r="G5369" t="s">
        <v>82</v>
      </c>
      <c r="H5369">
        <v>3</v>
      </c>
      <c r="I5369">
        <v>3045.43</v>
      </c>
      <c r="J5369">
        <v>0</v>
      </c>
      <c r="K5369">
        <v>9136.2900000000009</v>
      </c>
      <c r="L5369">
        <v>2093.44</v>
      </c>
      <c r="M5369">
        <f t="shared" si="251"/>
        <v>9136.2899999999991</v>
      </c>
      <c r="N5369" t="str">
        <f t="shared" si="249"/>
        <v>Q1</v>
      </c>
      <c r="O5369" s="2">
        <f t="shared" si="250"/>
        <v>22.913458307474915</v>
      </c>
      <c r="P5369" t="str">
        <f>VLOOKUP(retail_sales_2023!C5369,customers!A:J,5,)</f>
        <v>Jaipur</v>
      </c>
      <c r="Q5369" t="str">
        <f>VLOOKUP(C5369,customers!A:J,10,0)</f>
        <v>Occasional</v>
      </c>
    </row>
    <row r="5370" spans="1:17" x14ac:dyDescent="0.3">
      <c r="A5370" t="s">
        <v>6461</v>
      </c>
      <c r="B5370" s="1">
        <v>45063</v>
      </c>
      <c r="C5370" t="s">
        <v>895</v>
      </c>
      <c r="D5370" t="s">
        <v>896</v>
      </c>
      <c r="E5370" t="s">
        <v>15</v>
      </c>
      <c r="F5370" t="s">
        <v>38</v>
      </c>
      <c r="G5370" t="s">
        <v>684</v>
      </c>
      <c r="H5370">
        <v>5</v>
      </c>
      <c r="I5370">
        <v>1843.33</v>
      </c>
      <c r="J5370">
        <v>0.15</v>
      </c>
      <c r="K5370">
        <v>7834.15</v>
      </c>
      <c r="L5370">
        <v>1564.42</v>
      </c>
      <c r="M5370">
        <f t="shared" si="251"/>
        <v>7834.1524999999992</v>
      </c>
      <c r="N5370" t="str">
        <f t="shared" si="249"/>
        <v>Q2</v>
      </c>
      <c r="O5370" s="2">
        <f t="shared" si="250"/>
        <v>19.969237249733538</v>
      </c>
      <c r="P5370" t="str">
        <f>VLOOKUP(retail_sales_2023!C5370,customers!A:J,5,)</f>
        <v>Hyderabad</v>
      </c>
      <c r="Q5370" t="str">
        <f>VLOOKUP(C5370,customers!A:J,10,0)</f>
        <v>Regular</v>
      </c>
    </row>
    <row r="5371" spans="1:17" x14ac:dyDescent="0.3">
      <c r="A5371" t="s">
        <v>6462</v>
      </c>
      <c r="B5371" s="1">
        <v>45179</v>
      </c>
      <c r="C5371" t="s">
        <v>1640</v>
      </c>
      <c r="D5371" t="s">
        <v>1641</v>
      </c>
      <c r="E5371" t="s">
        <v>27</v>
      </c>
      <c r="F5371" t="s">
        <v>22</v>
      </c>
      <c r="G5371" t="s">
        <v>1039</v>
      </c>
      <c r="H5371">
        <v>2</v>
      </c>
      <c r="I5371">
        <v>26168.87</v>
      </c>
      <c r="J5371">
        <v>0.1</v>
      </c>
      <c r="K5371">
        <v>47103.97</v>
      </c>
      <c r="L5371">
        <v>9958.15</v>
      </c>
      <c r="M5371">
        <f t="shared" si="251"/>
        <v>47103.966</v>
      </c>
      <c r="N5371" t="str">
        <f t="shared" si="249"/>
        <v>Q3</v>
      </c>
      <c r="O5371" s="2">
        <f t="shared" si="250"/>
        <v>21.140787071662963</v>
      </c>
      <c r="P5371" t="str">
        <f>VLOOKUP(retail_sales_2023!C5371,customers!A:J,5,)</f>
        <v>Lucknow</v>
      </c>
      <c r="Q5371" t="str">
        <f>VLOOKUP(C5371,customers!A:J,10,0)</f>
        <v>Regular</v>
      </c>
    </row>
    <row r="5372" spans="1:17" x14ac:dyDescent="0.3">
      <c r="A5372" t="s">
        <v>6463</v>
      </c>
      <c r="B5372" s="1">
        <v>45277</v>
      </c>
      <c r="C5372" t="s">
        <v>482</v>
      </c>
      <c r="D5372" t="s">
        <v>483</v>
      </c>
      <c r="E5372" t="s">
        <v>15</v>
      </c>
      <c r="F5372" t="s">
        <v>38</v>
      </c>
      <c r="G5372" t="s">
        <v>73</v>
      </c>
      <c r="H5372">
        <v>2</v>
      </c>
      <c r="I5372">
        <v>491.48</v>
      </c>
      <c r="J5372">
        <v>0.1</v>
      </c>
      <c r="K5372">
        <v>884.66</v>
      </c>
      <c r="L5372">
        <v>301.99</v>
      </c>
      <c r="M5372">
        <f t="shared" si="251"/>
        <v>884.6640000000001</v>
      </c>
      <c r="N5372" t="str">
        <f t="shared" si="249"/>
        <v>Q4</v>
      </c>
      <c r="O5372" s="2">
        <f t="shared" si="250"/>
        <v>34.136278344222646</v>
      </c>
      <c r="P5372" t="str">
        <f>VLOOKUP(retail_sales_2023!C5372,customers!A:J,5,)</f>
        <v>Bengaluru</v>
      </c>
      <c r="Q5372" t="str">
        <f>VLOOKUP(C5372,customers!A:J,10,0)</f>
        <v>Premium</v>
      </c>
    </row>
    <row r="5373" spans="1:17" x14ac:dyDescent="0.3">
      <c r="A5373" t="s">
        <v>6464</v>
      </c>
      <c r="B5373" s="1">
        <v>44959</v>
      </c>
      <c r="C5373" t="s">
        <v>41</v>
      </c>
      <c r="D5373" t="s">
        <v>42</v>
      </c>
      <c r="E5373" t="s">
        <v>15</v>
      </c>
      <c r="F5373" t="s">
        <v>22</v>
      </c>
      <c r="G5373" t="s">
        <v>182</v>
      </c>
      <c r="H5373">
        <v>5</v>
      </c>
      <c r="I5373">
        <v>28474.99</v>
      </c>
      <c r="J5373">
        <v>0</v>
      </c>
      <c r="K5373">
        <v>142374.95000000001</v>
      </c>
      <c r="L5373">
        <v>39528.160000000003</v>
      </c>
      <c r="M5373">
        <f t="shared" si="251"/>
        <v>142374.95000000001</v>
      </c>
      <c r="N5373" t="str">
        <f t="shared" si="249"/>
        <v>Q1</v>
      </c>
      <c r="O5373" s="2">
        <f t="shared" si="250"/>
        <v>27.76342327073688</v>
      </c>
      <c r="P5373" t="str">
        <f>VLOOKUP(retail_sales_2023!C5373,customers!A:J,5,)</f>
        <v>Kochi</v>
      </c>
      <c r="Q5373" t="str">
        <f>VLOOKUP(C5373,customers!A:J,10,0)</f>
        <v>Regular</v>
      </c>
    </row>
    <row r="5374" spans="1:17" x14ac:dyDescent="0.3">
      <c r="A5374" t="s">
        <v>6465</v>
      </c>
      <c r="B5374" s="1">
        <v>45157</v>
      </c>
      <c r="C5374" t="s">
        <v>835</v>
      </c>
      <c r="D5374" t="s">
        <v>836</v>
      </c>
      <c r="E5374" t="s">
        <v>21</v>
      </c>
      <c r="F5374" t="s">
        <v>52</v>
      </c>
      <c r="G5374" t="s">
        <v>200</v>
      </c>
      <c r="H5374">
        <v>4</v>
      </c>
      <c r="I5374">
        <v>795.36</v>
      </c>
      <c r="J5374">
        <v>0.05</v>
      </c>
      <c r="K5374">
        <v>3022.37</v>
      </c>
      <c r="L5374">
        <v>287.77999999999997</v>
      </c>
      <c r="M5374">
        <f t="shared" si="251"/>
        <v>3022.3679999999999</v>
      </c>
      <c r="N5374" t="str">
        <f t="shared" si="249"/>
        <v>Q3</v>
      </c>
      <c r="O5374" s="2">
        <f t="shared" si="250"/>
        <v>9.5216667714409553</v>
      </c>
      <c r="P5374" t="str">
        <f>VLOOKUP(retail_sales_2023!C5374,customers!A:J,5,)</f>
        <v>Guwahati</v>
      </c>
      <c r="Q5374" t="str">
        <f>VLOOKUP(C5374,customers!A:J,10,0)</f>
        <v>Regular</v>
      </c>
    </row>
    <row r="5375" spans="1:17" x14ac:dyDescent="0.3">
      <c r="A5375" t="s">
        <v>6466</v>
      </c>
      <c r="B5375" s="1">
        <v>45225</v>
      </c>
      <c r="C5375" t="s">
        <v>67</v>
      </c>
      <c r="D5375" t="s">
        <v>68</v>
      </c>
      <c r="E5375" t="s">
        <v>33</v>
      </c>
      <c r="F5375" t="s">
        <v>43</v>
      </c>
      <c r="G5375" t="s">
        <v>178</v>
      </c>
      <c r="H5375">
        <v>5</v>
      </c>
      <c r="I5375">
        <v>40974.949999999997</v>
      </c>
      <c r="J5375">
        <v>0.15</v>
      </c>
      <c r="K5375">
        <v>174143.54</v>
      </c>
      <c r="L5375">
        <v>25080.1</v>
      </c>
      <c r="M5375">
        <f t="shared" si="251"/>
        <v>174143.53750000001</v>
      </c>
      <c r="N5375" t="str">
        <f t="shared" si="249"/>
        <v>Q4</v>
      </c>
      <c r="O5375" s="2">
        <f t="shared" si="250"/>
        <v>14.401969777345744</v>
      </c>
      <c r="P5375" t="str">
        <f>VLOOKUP(retail_sales_2023!C5375,customers!A:J,5,)</f>
        <v>Surat</v>
      </c>
      <c r="Q5375" t="str">
        <f>VLOOKUP(C5375,customers!A:J,10,0)</f>
        <v>Premium</v>
      </c>
    </row>
    <row r="5376" spans="1:17" x14ac:dyDescent="0.3">
      <c r="A5376" t="s">
        <v>6467</v>
      </c>
      <c r="B5376" s="1">
        <v>45236</v>
      </c>
      <c r="C5376" t="s">
        <v>654</v>
      </c>
      <c r="D5376" t="s">
        <v>655</v>
      </c>
      <c r="E5376" t="s">
        <v>15</v>
      </c>
      <c r="F5376" t="s">
        <v>28</v>
      </c>
      <c r="G5376" t="s">
        <v>165</v>
      </c>
      <c r="H5376">
        <v>5</v>
      </c>
      <c r="I5376">
        <v>7386.95</v>
      </c>
      <c r="J5376">
        <v>0</v>
      </c>
      <c r="K5376">
        <v>36934.75</v>
      </c>
      <c r="L5376">
        <v>9537.69</v>
      </c>
      <c r="M5376">
        <f t="shared" si="251"/>
        <v>36934.75</v>
      </c>
      <c r="N5376" t="str">
        <f t="shared" si="249"/>
        <v>Q4</v>
      </c>
      <c r="O5376" s="2">
        <f t="shared" si="250"/>
        <v>25.823079890888661</v>
      </c>
      <c r="P5376" t="str">
        <f>VLOOKUP(retail_sales_2023!C5376,customers!A:J,5,)</f>
        <v>Kochi</v>
      </c>
      <c r="Q5376" t="str">
        <f>VLOOKUP(C5376,customers!A:J,10,0)</f>
        <v>Premium</v>
      </c>
    </row>
    <row r="5377" spans="1:17" x14ac:dyDescent="0.3">
      <c r="A5377" t="s">
        <v>6468</v>
      </c>
      <c r="B5377" s="1">
        <v>45237</v>
      </c>
      <c r="C5377" t="s">
        <v>835</v>
      </c>
      <c r="D5377" t="s">
        <v>836</v>
      </c>
      <c r="E5377" t="s">
        <v>21</v>
      </c>
      <c r="F5377" t="s">
        <v>28</v>
      </c>
      <c r="G5377" t="s">
        <v>280</v>
      </c>
      <c r="H5377">
        <v>1</v>
      </c>
      <c r="I5377">
        <v>2683.3</v>
      </c>
      <c r="J5377">
        <v>0.25</v>
      </c>
      <c r="K5377">
        <v>2012.48</v>
      </c>
      <c r="L5377">
        <v>360.2</v>
      </c>
      <c r="M5377">
        <f t="shared" si="251"/>
        <v>2012.4750000000001</v>
      </c>
      <c r="N5377" t="str">
        <f t="shared" si="249"/>
        <v>Q4</v>
      </c>
      <c r="O5377" s="2">
        <f t="shared" si="250"/>
        <v>17.89831451741135</v>
      </c>
      <c r="P5377" t="str">
        <f>VLOOKUP(retail_sales_2023!C5377,customers!A:J,5,)</f>
        <v>Guwahati</v>
      </c>
      <c r="Q5377" t="str">
        <f>VLOOKUP(C5377,customers!A:J,10,0)</f>
        <v>Regular</v>
      </c>
    </row>
    <row r="5378" spans="1:17" x14ac:dyDescent="0.3">
      <c r="A5378" t="s">
        <v>6469</v>
      </c>
      <c r="B5378" s="1">
        <v>44939</v>
      </c>
      <c r="C5378" t="s">
        <v>1698</v>
      </c>
      <c r="D5378" t="s">
        <v>1699</v>
      </c>
      <c r="E5378" t="s">
        <v>15</v>
      </c>
      <c r="F5378" t="s">
        <v>43</v>
      </c>
      <c r="G5378" t="s">
        <v>44</v>
      </c>
      <c r="H5378">
        <v>3</v>
      </c>
      <c r="I5378">
        <v>58927.65</v>
      </c>
      <c r="J5378">
        <v>0.05</v>
      </c>
      <c r="K5378">
        <v>167943.8</v>
      </c>
      <c r="L5378">
        <v>19000.13</v>
      </c>
      <c r="M5378">
        <f t="shared" si="251"/>
        <v>167943.80249999999</v>
      </c>
      <c r="N5378" t="str">
        <f t="shared" si="249"/>
        <v>Q1</v>
      </c>
      <c r="O5378" s="2">
        <f t="shared" si="250"/>
        <v>11.313385787388402</v>
      </c>
      <c r="P5378" t="str">
        <f>VLOOKUP(retail_sales_2023!C5378,customers!A:J,5,)</f>
        <v>Hyderabad</v>
      </c>
      <c r="Q5378" t="str">
        <f>VLOOKUP(C5378,customers!A:J,10,0)</f>
        <v>Regular</v>
      </c>
    </row>
    <row r="5379" spans="1:17" x14ac:dyDescent="0.3">
      <c r="A5379" t="s">
        <v>6470</v>
      </c>
      <c r="B5379" s="1">
        <v>45021</v>
      </c>
      <c r="C5379" t="s">
        <v>409</v>
      </c>
      <c r="D5379" t="s">
        <v>410</v>
      </c>
      <c r="E5379" t="s">
        <v>21</v>
      </c>
      <c r="F5379" t="s">
        <v>38</v>
      </c>
      <c r="G5379" t="s">
        <v>395</v>
      </c>
      <c r="H5379">
        <v>1</v>
      </c>
      <c r="I5379">
        <v>661.19</v>
      </c>
      <c r="J5379">
        <v>0</v>
      </c>
      <c r="K5379">
        <v>661.19</v>
      </c>
      <c r="L5379">
        <v>138.4</v>
      </c>
      <c r="M5379">
        <f t="shared" si="251"/>
        <v>661.19</v>
      </c>
      <c r="N5379" t="str">
        <f t="shared" ref="N5379:N5442" si="252">"Q"&amp;ROUNDUP(MONTH(B5379)/3,0)</f>
        <v>Q2</v>
      </c>
      <c r="O5379" s="2">
        <f t="shared" ref="O5379:O5442" si="253">(L5379/K5379)*100</f>
        <v>20.931956018693569</v>
      </c>
      <c r="P5379" t="str">
        <f>VLOOKUP(retail_sales_2023!C5379,customers!A:J,5,)</f>
        <v>Patna</v>
      </c>
      <c r="Q5379" t="str">
        <f>VLOOKUP(C5379,customers!A:J,10,0)</f>
        <v>Regular</v>
      </c>
    </row>
    <row r="5380" spans="1:17" x14ac:dyDescent="0.3">
      <c r="A5380" t="s">
        <v>6471</v>
      </c>
      <c r="B5380" s="1">
        <v>45273</v>
      </c>
      <c r="C5380" t="s">
        <v>92</v>
      </c>
      <c r="D5380" t="s">
        <v>93</v>
      </c>
      <c r="E5380" t="s">
        <v>27</v>
      </c>
      <c r="F5380" t="s">
        <v>81</v>
      </c>
      <c r="G5380" t="s">
        <v>470</v>
      </c>
      <c r="H5380">
        <v>1</v>
      </c>
      <c r="I5380">
        <v>2805.66</v>
      </c>
      <c r="J5380">
        <v>0</v>
      </c>
      <c r="K5380">
        <v>2805.66</v>
      </c>
      <c r="L5380">
        <v>722.67</v>
      </c>
      <c r="M5380">
        <f t="shared" si="251"/>
        <v>2805.66</v>
      </c>
      <c r="N5380" t="str">
        <f t="shared" si="252"/>
        <v>Q4</v>
      </c>
      <c r="O5380" s="2">
        <f t="shared" si="253"/>
        <v>25.757575757575758</v>
      </c>
      <c r="P5380" t="str">
        <f>VLOOKUP(retail_sales_2023!C5380,customers!A:J,5,)</f>
        <v>Jaipur</v>
      </c>
      <c r="Q5380" t="str">
        <f>VLOOKUP(C5380,customers!A:J,10,0)</f>
        <v>Premium</v>
      </c>
    </row>
    <row r="5381" spans="1:17" x14ac:dyDescent="0.3">
      <c r="A5381" t="s">
        <v>6472</v>
      </c>
      <c r="B5381" s="1">
        <v>44942</v>
      </c>
      <c r="C5381" t="s">
        <v>1827</v>
      </c>
      <c r="D5381" t="s">
        <v>1828</v>
      </c>
      <c r="E5381" t="s">
        <v>33</v>
      </c>
      <c r="F5381" t="s">
        <v>52</v>
      </c>
      <c r="G5381" t="s">
        <v>235</v>
      </c>
      <c r="H5381">
        <v>9</v>
      </c>
      <c r="I5381">
        <v>613.87</v>
      </c>
      <c r="J5381">
        <v>0.3</v>
      </c>
      <c r="K5381">
        <v>3867.38</v>
      </c>
      <c r="L5381">
        <v>278.7</v>
      </c>
      <c r="M5381">
        <f t="shared" ref="M5381:M5444" si="254">H5381*I5381*(1-J5381)</f>
        <v>3867.3809999999999</v>
      </c>
      <c r="N5381" t="str">
        <f t="shared" si="252"/>
        <v>Q1</v>
      </c>
      <c r="O5381" s="2">
        <f t="shared" si="253"/>
        <v>7.2064291587586427</v>
      </c>
      <c r="P5381" t="str">
        <f>VLOOKUP(retail_sales_2023!C5381,customers!A:J,5,)</f>
        <v>Mumbai</v>
      </c>
      <c r="Q5381" t="str">
        <f>VLOOKUP(C5381,customers!A:J,10,0)</f>
        <v>Regular</v>
      </c>
    </row>
    <row r="5382" spans="1:17" x14ac:dyDescent="0.3">
      <c r="A5382" t="s">
        <v>6473</v>
      </c>
      <c r="B5382" s="1">
        <v>45145</v>
      </c>
      <c r="C5382" t="s">
        <v>1061</v>
      </c>
      <c r="D5382" t="s">
        <v>1062</v>
      </c>
      <c r="E5382" t="s">
        <v>27</v>
      </c>
      <c r="F5382" t="s">
        <v>38</v>
      </c>
      <c r="G5382" t="s">
        <v>395</v>
      </c>
      <c r="H5382">
        <v>3</v>
      </c>
      <c r="I5382">
        <v>1381.85</v>
      </c>
      <c r="J5382">
        <v>0</v>
      </c>
      <c r="K5382">
        <v>4145.55</v>
      </c>
      <c r="L5382">
        <v>873.21</v>
      </c>
      <c r="M5382">
        <f t="shared" si="254"/>
        <v>4145.5499999999993</v>
      </c>
      <c r="N5382" t="str">
        <f t="shared" si="252"/>
        <v>Q3</v>
      </c>
      <c r="O5382" s="2">
        <f t="shared" si="253"/>
        <v>21.063791294279408</v>
      </c>
      <c r="P5382" t="str">
        <f>VLOOKUP(retail_sales_2023!C5382,customers!A:J,5,)</f>
        <v>Jaipur</v>
      </c>
      <c r="Q5382" t="str">
        <f>VLOOKUP(C5382,customers!A:J,10,0)</f>
        <v>Regular</v>
      </c>
    </row>
    <row r="5383" spans="1:17" x14ac:dyDescent="0.3">
      <c r="A5383" t="s">
        <v>6474</v>
      </c>
      <c r="B5383" s="1">
        <v>45237</v>
      </c>
      <c r="C5383" t="s">
        <v>2521</v>
      </c>
      <c r="D5383" t="s">
        <v>2522</v>
      </c>
      <c r="E5383" t="s">
        <v>33</v>
      </c>
      <c r="F5383" t="s">
        <v>22</v>
      </c>
      <c r="G5383" t="s">
        <v>23</v>
      </c>
      <c r="H5383">
        <v>2</v>
      </c>
      <c r="I5383">
        <v>16700.61</v>
      </c>
      <c r="J5383">
        <v>0</v>
      </c>
      <c r="K5383">
        <v>33401.22</v>
      </c>
      <c r="L5383">
        <v>8416.76</v>
      </c>
      <c r="M5383">
        <f t="shared" si="254"/>
        <v>33401.22</v>
      </c>
      <c r="N5383" t="str">
        <f t="shared" si="252"/>
        <v>Q4</v>
      </c>
      <c r="O5383" s="2">
        <f t="shared" si="253"/>
        <v>25.198959798474423</v>
      </c>
      <c r="P5383" t="str">
        <f>VLOOKUP(retail_sales_2023!C5383,customers!A:J,5,)</f>
        <v>Ahmedabad</v>
      </c>
      <c r="Q5383" t="str">
        <f>VLOOKUP(C5383,customers!A:J,10,0)</f>
        <v>Premium</v>
      </c>
    </row>
    <row r="5384" spans="1:17" x14ac:dyDescent="0.3">
      <c r="A5384" t="s">
        <v>6475</v>
      </c>
      <c r="B5384" s="1">
        <v>45061</v>
      </c>
      <c r="C5384" t="s">
        <v>1939</v>
      </c>
      <c r="D5384" t="s">
        <v>1940</v>
      </c>
      <c r="E5384" t="s">
        <v>27</v>
      </c>
      <c r="F5384" t="s">
        <v>52</v>
      </c>
      <c r="G5384" t="s">
        <v>937</v>
      </c>
      <c r="H5384">
        <v>3</v>
      </c>
      <c r="I5384">
        <v>437.1</v>
      </c>
      <c r="J5384">
        <v>0.1</v>
      </c>
      <c r="K5384">
        <v>1180.17</v>
      </c>
      <c r="L5384">
        <v>72.45</v>
      </c>
      <c r="M5384">
        <f t="shared" si="254"/>
        <v>1180.1700000000003</v>
      </c>
      <c r="N5384" t="str">
        <f t="shared" si="252"/>
        <v>Q2</v>
      </c>
      <c r="O5384" s="2">
        <f t="shared" si="253"/>
        <v>6.1389460840387402</v>
      </c>
      <c r="P5384" t="str">
        <f>VLOOKUP(retail_sales_2023!C5384,customers!A:J,5,)</f>
        <v>Chandigarh</v>
      </c>
      <c r="Q5384" t="str">
        <f>VLOOKUP(C5384,customers!A:J,10,0)</f>
        <v>Regular</v>
      </c>
    </row>
    <row r="5385" spans="1:17" x14ac:dyDescent="0.3">
      <c r="A5385" t="s">
        <v>6476</v>
      </c>
      <c r="B5385" s="1">
        <v>44972</v>
      </c>
      <c r="C5385" t="s">
        <v>348</v>
      </c>
      <c r="D5385" t="s">
        <v>349</v>
      </c>
      <c r="E5385" t="s">
        <v>15</v>
      </c>
      <c r="F5385" t="s">
        <v>43</v>
      </c>
      <c r="G5385" t="s">
        <v>121</v>
      </c>
      <c r="H5385">
        <v>3</v>
      </c>
      <c r="I5385">
        <v>9597.75</v>
      </c>
      <c r="J5385">
        <v>0.25</v>
      </c>
      <c r="K5385">
        <v>21594.94</v>
      </c>
      <c r="L5385">
        <v>1825.6</v>
      </c>
      <c r="M5385">
        <f t="shared" si="254"/>
        <v>21594.9375</v>
      </c>
      <c r="N5385" t="str">
        <f t="shared" si="252"/>
        <v>Q1</v>
      </c>
      <c r="O5385" s="2">
        <f t="shared" si="253"/>
        <v>8.4538322403303745</v>
      </c>
      <c r="P5385" t="str">
        <f>VLOOKUP(retail_sales_2023!C5385,customers!A:J,5,)</f>
        <v>Bengaluru</v>
      </c>
      <c r="Q5385" t="str">
        <f>VLOOKUP(C5385,customers!A:J,10,0)</f>
        <v>Premium</v>
      </c>
    </row>
    <row r="5386" spans="1:17" x14ac:dyDescent="0.3">
      <c r="A5386" t="s">
        <v>6477</v>
      </c>
      <c r="B5386" s="1">
        <v>45286</v>
      </c>
      <c r="C5386" t="s">
        <v>382</v>
      </c>
      <c r="D5386" t="s">
        <v>383</v>
      </c>
      <c r="E5386" t="s">
        <v>27</v>
      </c>
      <c r="F5386" t="s">
        <v>43</v>
      </c>
      <c r="G5386" t="s">
        <v>121</v>
      </c>
      <c r="H5386">
        <v>3</v>
      </c>
      <c r="I5386">
        <v>68725.350000000006</v>
      </c>
      <c r="J5386">
        <v>0.2</v>
      </c>
      <c r="K5386">
        <v>164940.84</v>
      </c>
      <c r="L5386">
        <v>17635.09</v>
      </c>
      <c r="M5386">
        <f t="shared" si="254"/>
        <v>164940.84000000003</v>
      </c>
      <c r="N5386" t="str">
        <f t="shared" si="252"/>
        <v>Q4</v>
      </c>
      <c r="O5386" s="2">
        <f t="shared" si="253"/>
        <v>10.69176681772689</v>
      </c>
      <c r="P5386" t="str">
        <f>VLOOKUP(retail_sales_2023!C5386,customers!A:J,5,)</f>
        <v>Jaipur</v>
      </c>
      <c r="Q5386" t="str">
        <f>VLOOKUP(C5386,customers!A:J,10,0)</f>
        <v>Regular</v>
      </c>
    </row>
    <row r="5387" spans="1:17" x14ac:dyDescent="0.3">
      <c r="A5387" t="s">
        <v>6478</v>
      </c>
      <c r="B5387" s="1">
        <v>44946</v>
      </c>
      <c r="C5387" t="s">
        <v>184</v>
      </c>
      <c r="D5387" t="s">
        <v>185</v>
      </c>
      <c r="E5387" t="s">
        <v>15</v>
      </c>
      <c r="F5387" t="s">
        <v>52</v>
      </c>
      <c r="G5387" t="s">
        <v>69</v>
      </c>
      <c r="H5387">
        <v>8</v>
      </c>
      <c r="I5387">
        <v>547.91</v>
      </c>
      <c r="J5387">
        <v>0</v>
      </c>
      <c r="K5387">
        <v>4383.28</v>
      </c>
      <c r="L5387">
        <v>433.29</v>
      </c>
      <c r="M5387">
        <f t="shared" si="254"/>
        <v>4383.28</v>
      </c>
      <c r="N5387" t="str">
        <f t="shared" si="252"/>
        <v>Q1</v>
      </c>
      <c r="O5387" s="2">
        <f t="shared" si="253"/>
        <v>9.8850632403131904</v>
      </c>
      <c r="P5387" t="str">
        <f>VLOOKUP(retail_sales_2023!C5387,customers!A:J,5,)</f>
        <v>Hyderabad</v>
      </c>
      <c r="Q5387" t="str">
        <f>VLOOKUP(C5387,customers!A:J,10,0)</f>
        <v>Premium</v>
      </c>
    </row>
    <row r="5388" spans="1:17" x14ac:dyDescent="0.3">
      <c r="A5388" t="s">
        <v>6479</v>
      </c>
      <c r="B5388" s="1">
        <v>45093</v>
      </c>
      <c r="C5388" t="s">
        <v>514</v>
      </c>
      <c r="D5388" t="s">
        <v>515</v>
      </c>
      <c r="E5388" t="s">
        <v>27</v>
      </c>
      <c r="F5388" t="s">
        <v>38</v>
      </c>
      <c r="G5388" t="s">
        <v>456</v>
      </c>
      <c r="H5388">
        <v>5</v>
      </c>
      <c r="I5388">
        <v>2021.97</v>
      </c>
      <c r="J5388">
        <v>0.1</v>
      </c>
      <c r="K5388">
        <v>9098.86</v>
      </c>
      <c r="L5388">
        <v>2652.98</v>
      </c>
      <c r="M5388">
        <f t="shared" si="254"/>
        <v>9098.8649999999998</v>
      </c>
      <c r="N5388" t="str">
        <f t="shared" si="252"/>
        <v>Q2</v>
      </c>
      <c r="O5388" s="2">
        <f t="shared" si="253"/>
        <v>29.157279043748336</v>
      </c>
      <c r="P5388" t="str">
        <f>VLOOKUP(retail_sales_2023!C5388,customers!A:J,5,)</f>
        <v>Delhi</v>
      </c>
      <c r="Q5388" t="str">
        <f>VLOOKUP(C5388,customers!A:J,10,0)</f>
        <v>Premium</v>
      </c>
    </row>
    <row r="5389" spans="1:17" x14ac:dyDescent="0.3">
      <c r="A5389" t="s">
        <v>6480</v>
      </c>
      <c r="B5389" s="1">
        <v>45261</v>
      </c>
      <c r="C5389" t="s">
        <v>541</v>
      </c>
      <c r="D5389" t="s">
        <v>542</v>
      </c>
      <c r="E5389" t="s">
        <v>21</v>
      </c>
      <c r="F5389" t="s">
        <v>22</v>
      </c>
      <c r="G5389" t="s">
        <v>423</v>
      </c>
      <c r="H5389">
        <v>2</v>
      </c>
      <c r="I5389">
        <v>7736.5</v>
      </c>
      <c r="J5389">
        <v>0.1</v>
      </c>
      <c r="K5389">
        <v>13925.7</v>
      </c>
      <c r="L5389">
        <v>4132.63</v>
      </c>
      <c r="M5389">
        <f t="shared" si="254"/>
        <v>13925.7</v>
      </c>
      <c r="N5389" t="str">
        <f t="shared" si="252"/>
        <v>Q4</v>
      </c>
      <c r="O5389" s="2">
        <f t="shared" si="253"/>
        <v>29.676281982234286</v>
      </c>
      <c r="P5389" t="str">
        <f>VLOOKUP(retail_sales_2023!C5389,customers!A:J,5,)</f>
        <v>Kolkata</v>
      </c>
      <c r="Q5389" t="str">
        <f>VLOOKUP(C5389,customers!A:J,10,0)</f>
        <v>Premium</v>
      </c>
    </row>
    <row r="5390" spans="1:17" x14ac:dyDescent="0.3">
      <c r="A5390" t="s">
        <v>6481</v>
      </c>
      <c r="B5390" s="1">
        <v>45160</v>
      </c>
      <c r="C5390" t="s">
        <v>266</v>
      </c>
      <c r="D5390" t="s">
        <v>267</v>
      </c>
      <c r="E5390" t="s">
        <v>27</v>
      </c>
      <c r="F5390" t="s">
        <v>16</v>
      </c>
      <c r="G5390" t="s">
        <v>192</v>
      </c>
      <c r="H5390">
        <v>3</v>
      </c>
      <c r="I5390">
        <v>296.73</v>
      </c>
      <c r="J5390">
        <v>0.05</v>
      </c>
      <c r="K5390">
        <v>845.68</v>
      </c>
      <c r="L5390">
        <v>310.54000000000002</v>
      </c>
      <c r="M5390">
        <f t="shared" si="254"/>
        <v>845.68050000000005</v>
      </c>
      <c r="N5390" t="str">
        <f t="shared" si="252"/>
        <v>Q3</v>
      </c>
      <c r="O5390" s="2">
        <f t="shared" si="253"/>
        <v>36.720745435625773</v>
      </c>
      <c r="P5390" t="str">
        <f>VLOOKUP(retail_sales_2023!C5390,customers!A:J,5,)</f>
        <v>Amritsar</v>
      </c>
      <c r="Q5390" t="str">
        <f>VLOOKUP(C5390,customers!A:J,10,0)</f>
        <v>Premium</v>
      </c>
    </row>
    <row r="5391" spans="1:17" x14ac:dyDescent="0.3">
      <c r="A5391" t="s">
        <v>6482</v>
      </c>
      <c r="B5391" s="1">
        <v>45140</v>
      </c>
      <c r="C5391" t="s">
        <v>1557</v>
      </c>
      <c r="D5391" t="s">
        <v>1558</v>
      </c>
      <c r="E5391" t="s">
        <v>27</v>
      </c>
      <c r="F5391" t="s">
        <v>16</v>
      </c>
      <c r="G5391" t="s">
        <v>171</v>
      </c>
      <c r="H5391">
        <v>2</v>
      </c>
      <c r="I5391">
        <v>310.01</v>
      </c>
      <c r="J5391">
        <v>0.05</v>
      </c>
      <c r="K5391">
        <v>589.02</v>
      </c>
      <c r="L5391">
        <v>260.88</v>
      </c>
      <c r="M5391">
        <f t="shared" si="254"/>
        <v>589.01900000000001</v>
      </c>
      <c r="N5391" t="str">
        <f t="shared" si="252"/>
        <v>Q3</v>
      </c>
      <c r="O5391" s="2">
        <f t="shared" si="253"/>
        <v>44.290516451054295</v>
      </c>
      <c r="P5391" t="str">
        <f>VLOOKUP(retail_sales_2023!C5391,customers!A:J,5,)</f>
        <v>Delhi</v>
      </c>
      <c r="Q5391" t="str">
        <f>VLOOKUP(C5391,customers!A:J,10,0)</f>
        <v>Premium</v>
      </c>
    </row>
    <row r="5392" spans="1:17" x14ac:dyDescent="0.3">
      <c r="A5392" t="s">
        <v>6483</v>
      </c>
      <c r="B5392" s="1">
        <v>45282</v>
      </c>
      <c r="C5392" t="s">
        <v>1568</v>
      </c>
      <c r="D5392" t="s">
        <v>1569</v>
      </c>
      <c r="E5392" t="s">
        <v>21</v>
      </c>
      <c r="F5392" t="s">
        <v>16</v>
      </c>
      <c r="G5392" t="s">
        <v>192</v>
      </c>
      <c r="H5392">
        <v>4</v>
      </c>
      <c r="I5392">
        <v>265.89</v>
      </c>
      <c r="J5392">
        <v>0.05</v>
      </c>
      <c r="K5392">
        <v>1010.38</v>
      </c>
      <c r="L5392">
        <v>294.08</v>
      </c>
      <c r="M5392">
        <f t="shared" si="254"/>
        <v>1010.3819999999999</v>
      </c>
      <c r="N5392" t="str">
        <f t="shared" si="252"/>
        <v>Q4</v>
      </c>
      <c r="O5392" s="2">
        <f t="shared" si="253"/>
        <v>29.105880955680043</v>
      </c>
      <c r="P5392" t="str">
        <f>VLOOKUP(retail_sales_2023!C5392,customers!A:J,5,)</f>
        <v>Ranchi</v>
      </c>
      <c r="Q5392" t="str">
        <f>VLOOKUP(C5392,customers!A:J,10,0)</f>
        <v>Premium</v>
      </c>
    </row>
    <row r="5393" spans="1:17" x14ac:dyDescent="0.3">
      <c r="A5393" t="s">
        <v>6484</v>
      </c>
      <c r="B5393" s="1">
        <v>45065</v>
      </c>
      <c r="C5393" t="s">
        <v>1031</v>
      </c>
      <c r="D5393" t="s">
        <v>1032</v>
      </c>
      <c r="E5393" t="s">
        <v>15</v>
      </c>
      <c r="F5393" t="s">
        <v>43</v>
      </c>
      <c r="G5393" t="s">
        <v>128</v>
      </c>
      <c r="H5393">
        <v>2</v>
      </c>
      <c r="I5393">
        <v>37723.99</v>
      </c>
      <c r="J5393">
        <v>0</v>
      </c>
      <c r="K5393">
        <v>75447.98</v>
      </c>
      <c r="L5393">
        <v>7488.16</v>
      </c>
      <c r="M5393">
        <f t="shared" si="254"/>
        <v>75447.98</v>
      </c>
      <c r="N5393" t="str">
        <f t="shared" si="252"/>
        <v>Q2</v>
      </c>
      <c r="O5393" s="2">
        <f t="shared" si="253"/>
        <v>9.9249310584590873</v>
      </c>
      <c r="P5393" t="str">
        <f>VLOOKUP(retail_sales_2023!C5393,customers!A:J,5,)</f>
        <v>Bengaluru</v>
      </c>
      <c r="Q5393" t="str">
        <f>VLOOKUP(C5393,customers!A:J,10,0)</f>
        <v>Premium</v>
      </c>
    </row>
    <row r="5394" spans="1:17" x14ac:dyDescent="0.3">
      <c r="A5394" t="s">
        <v>6485</v>
      </c>
      <c r="B5394" s="1">
        <v>44988</v>
      </c>
      <c r="C5394" t="s">
        <v>797</v>
      </c>
      <c r="D5394" t="s">
        <v>798</v>
      </c>
      <c r="E5394" t="s">
        <v>15</v>
      </c>
      <c r="F5394" t="s">
        <v>43</v>
      </c>
      <c r="G5394" t="s">
        <v>301</v>
      </c>
      <c r="H5394">
        <v>1</v>
      </c>
      <c r="I5394">
        <v>67140.45</v>
      </c>
      <c r="J5394">
        <v>0.15</v>
      </c>
      <c r="K5394">
        <v>57069.38</v>
      </c>
      <c r="L5394">
        <v>5761.83</v>
      </c>
      <c r="M5394">
        <f t="shared" si="254"/>
        <v>57069.382499999992</v>
      </c>
      <c r="N5394" t="str">
        <f t="shared" si="252"/>
        <v>Q1</v>
      </c>
      <c r="O5394" s="2">
        <f t="shared" si="253"/>
        <v>10.096184679069582</v>
      </c>
      <c r="P5394" t="str">
        <f>VLOOKUP(retail_sales_2023!C5394,customers!A:J,5,)</f>
        <v>Kochi</v>
      </c>
      <c r="Q5394" t="str">
        <f>VLOOKUP(C5394,customers!A:J,10,0)</f>
        <v>Occasional</v>
      </c>
    </row>
    <row r="5395" spans="1:17" x14ac:dyDescent="0.3">
      <c r="A5395" t="s">
        <v>6486</v>
      </c>
      <c r="B5395" s="1">
        <v>45175</v>
      </c>
      <c r="C5395" t="s">
        <v>1258</v>
      </c>
      <c r="D5395" t="s">
        <v>13093</v>
      </c>
      <c r="E5395" t="s">
        <v>33</v>
      </c>
      <c r="F5395" t="s">
        <v>43</v>
      </c>
      <c r="G5395" t="s">
        <v>110</v>
      </c>
      <c r="H5395">
        <v>4</v>
      </c>
      <c r="I5395">
        <v>15873.69</v>
      </c>
      <c r="J5395">
        <v>0.2</v>
      </c>
      <c r="K5395">
        <v>50795.81</v>
      </c>
      <c r="L5395">
        <v>5867.4</v>
      </c>
      <c r="M5395">
        <f t="shared" si="254"/>
        <v>50795.808000000005</v>
      </c>
      <c r="N5395" t="str">
        <f t="shared" si="252"/>
        <v>Q3</v>
      </c>
      <c r="O5395" s="2">
        <f t="shared" si="253"/>
        <v>11.550952726218954</v>
      </c>
      <c r="P5395" t="str">
        <f>VLOOKUP(retail_sales_2023!C5395,customers!A:J,5,)</f>
        <v>Mumbai</v>
      </c>
      <c r="Q5395" t="str">
        <f>VLOOKUP(C5395,customers!A:J,10,0)</f>
        <v>Regular</v>
      </c>
    </row>
    <row r="5396" spans="1:17" x14ac:dyDescent="0.3">
      <c r="A5396" t="s">
        <v>6487</v>
      </c>
      <c r="B5396" s="1">
        <v>45027</v>
      </c>
      <c r="C5396" t="s">
        <v>1199</v>
      </c>
      <c r="D5396" t="s">
        <v>1200</v>
      </c>
      <c r="E5396" t="s">
        <v>21</v>
      </c>
      <c r="F5396" t="s">
        <v>43</v>
      </c>
      <c r="G5396" t="s">
        <v>128</v>
      </c>
      <c r="H5396">
        <v>5</v>
      </c>
      <c r="I5396">
        <v>42186.3</v>
      </c>
      <c r="J5396">
        <v>0.25</v>
      </c>
      <c r="K5396">
        <v>158198.62</v>
      </c>
      <c r="L5396">
        <v>13987.69</v>
      </c>
      <c r="M5396">
        <f t="shared" si="254"/>
        <v>158198.625</v>
      </c>
      <c r="N5396" t="str">
        <f t="shared" si="252"/>
        <v>Q2</v>
      </c>
      <c r="O5396" s="2">
        <f t="shared" si="253"/>
        <v>8.8418533612998651</v>
      </c>
      <c r="P5396" t="str">
        <f>VLOOKUP(retail_sales_2023!C5396,customers!A:J,5,)</f>
        <v>Bhubaneswar</v>
      </c>
      <c r="Q5396" t="str">
        <f>VLOOKUP(C5396,customers!A:J,10,0)</f>
        <v>Premium</v>
      </c>
    </row>
    <row r="5397" spans="1:17" x14ac:dyDescent="0.3">
      <c r="A5397" t="s">
        <v>6488</v>
      </c>
      <c r="B5397" s="1">
        <v>45151</v>
      </c>
      <c r="C5397" t="s">
        <v>1607</v>
      </c>
      <c r="D5397" t="s">
        <v>1608</v>
      </c>
      <c r="E5397" t="s">
        <v>15</v>
      </c>
      <c r="F5397" t="s">
        <v>22</v>
      </c>
      <c r="G5397" t="s">
        <v>23</v>
      </c>
      <c r="H5397">
        <v>4</v>
      </c>
      <c r="I5397">
        <v>19647.86</v>
      </c>
      <c r="J5397">
        <v>0</v>
      </c>
      <c r="K5397">
        <v>78591.44</v>
      </c>
      <c r="L5397">
        <v>18147.310000000001</v>
      </c>
      <c r="M5397">
        <f t="shared" si="254"/>
        <v>78591.44</v>
      </c>
      <c r="N5397" t="str">
        <f t="shared" si="252"/>
        <v>Q3</v>
      </c>
      <c r="O5397" s="2">
        <f t="shared" si="253"/>
        <v>23.090695373440163</v>
      </c>
      <c r="P5397" t="str">
        <f>VLOOKUP(retail_sales_2023!C5397,customers!A:J,5,)</f>
        <v>Bengaluru</v>
      </c>
      <c r="Q5397" t="str">
        <f>VLOOKUP(C5397,customers!A:J,10,0)</f>
        <v>Regular</v>
      </c>
    </row>
    <row r="5398" spans="1:17" x14ac:dyDescent="0.3">
      <c r="A5398" t="s">
        <v>6489</v>
      </c>
      <c r="B5398" s="1">
        <v>45096</v>
      </c>
      <c r="C5398" t="s">
        <v>1320</v>
      </c>
      <c r="D5398" t="s">
        <v>1321</v>
      </c>
      <c r="E5398" t="s">
        <v>15</v>
      </c>
      <c r="F5398" t="s">
        <v>43</v>
      </c>
      <c r="G5398" t="s">
        <v>243</v>
      </c>
      <c r="H5398">
        <v>1</v>
      </c>
      <c r="I5398">
        <v>43517.84</v>
      </c>
      <c r="J5398">
        <v>0.15</v>
      </c>
      <c r="K5398">
        <v>36990.160000000003</v>
      </c>
      <c r="L5398">
        <v>5527.78</v>
      </c>
      <c r="M5398">
        <f t="shared" si="254"/>
        <v>36990.163999999997</v>
      </c>
      <c r="N5398" t="str">
        <f t="shared" si="252"/>
        <v>Q2</v>
      </c>
      <c r="O5398" s="2">
        <f t="shared" si="253"/>
        <v>14.943920220945245</v>
      </c>
      <c r="P5398" t="str">
        <f>VLOOKUP(retail_sales_2023!C5398,customers!A:J,5,)</f>
        <v>Kochi</v>
      </c>
      <c r="Q5398" t="str">
        <f>VLOOKUP(C5398,customers!A:J,10,0)</f>
        <v>Premium</v>
      </c>
    </row>
    <row r="5399" spans="1:17" x14ac:dyDescent="0.3">
      <c r="A5399" t="s">
        <v>6490</v>
      </c>
      <c r="B5399" s="1">
        <v>45223</v>
      </c>
      <c r="C5399" t="s">
        <v>454</v>
      </c>
      <c r="D5399" t="s">
        <v>455</v>
      </c>
      <c r="E5399" t="s">
        <v>33</v>
      </c>
      <c r="F5399" t="s">
        <v>16</v>
      </c>
      <c r="G5399" t="s">
        <v>17</v>
      </c>
      <c r="H5399">
        <v>2</v>
      </c>
      <c r="I5399">
        <v>288.77999999999997</v>
      </c>
      <c r="J5399">
        <v>0</v>
      </c>
      <c r="K5399">
        <v>577.55999999999995</v>
      </c>
      <c r="L5399">
        <v>165.3</v>
      </c>
      <c r="M5399">
        <f t="shared" si="254"/>
        <v>577.55999999999995</v>
      </c>
      <c r="N5399" t="str">
        <f t="shared" si="252"/>
        <v>Q4</v>
      </c>
      <c r="O5399" s="2">
        <f t="shared" si="253"/>
        <v>28.620403075005196</v>
      </c>
      <c r="P5399" t="str">
        <f>VLOOKUP(retail_sales_2023!C5399,customers!A:J,5,)</f>
        <v>Mumbai</v>
      </c>
      <c r="Q5399" t="str">
        <f>VLOOKUP(C5399,customers!A:J,10,0)</f>
        <v>Premium</v>
      </c>
    </row>
    <row r="5400" spans="1:17" x14ac:dyDescent="0.3">
      <c r="A5400" t="s">
        <v>6491</v>
      </c>
      <c r="B5400" s="1">
        <v>45286</v>
      </c>
      <c r="C5400" t="s">
        <v>431</v>
      </c>
      <c r="D5400" t="s">
        <v>432</v>
      </c>
      <c r="E5400" t="s">
        <v>27</v>
      </c>
      <c r="F5400" t="s">
        <v>81</v>
      </c>
      <c r="G5400" t="s">
        <v>105</v>
      </c>
      <c r="H5400">
        <v>3</v>
      </c>
      <c r="I5400">
        <v>2931.44</v>
      </c>
      <c r="J5400">
        <v>0.1</v>
      </c>
      <c r="K5400">
        <v>7914.89</v>
      </c>
      <c r="L5400">
        <v>-414.25</v>
      </c>
      <c r="M5400">
        <f t="shared" si="254"/>
        <v>7914.8879999999999</v>
      </c>
      <c r="N5400" t="str">
        <f t="shared" si="252"/>
        <v>Q4</v>
      </c>
      <c r="O5400" s="2">
        <f t="shared" si="253"/>
        <v>-5.2338061552339958</v>
      </c>
      <c r="P5400" t="str">
        <f>VLOOKUP(retail_sales_2023!C5400,customers!A:J,5,)</f>
        <v>Delhi</v>
      </c>
      <c r="Q5400" t="str">
        <f>VLOOKUP(C5400,customers!A:J,10,0)</f>
        <v>Regular</v>
      </c>
    </row>
    <row r="5401" spans="1:17" x14ac:dyDescent="0.3">
      <c r="A5401" t="s">
        <v>6492</v>
      </c>
      <c r="B5401" s="1">
        <v>44999</v>
      </c>
      <c r="C5401" t="s">
        <v>2168</v>
      </c>
      <c r="D5401" t="s">
        <v>2169</v>
      </c>
      <c r="E5401" t="s">
        <v>33</v>
      </c>
      <c r="F5401" t="s">
        <v>43</v>
      </c>
      <c r="G5401" t="s">
        <v>243</v>
      </c>
      <c r="H5401">
        <v>1</v>
      </c>
      <c r="I5401">
        <v>47992.15</v>
      </c>
      <c r="J5401">
        <v>0.15</v>
      </c>
      <c r="K5401">
        <v>40793.33</v>
      </c>
      <c r="L5401">
        <v>6268.46</v>
      </c>
      <c r="M5401">
        <f t="shared" si="254"/>
        <v>40793.327499999999</v>
      </c>
      <c r="N5401" t="str">
        <f t="shared" si="252"/>
        <v>Q1</v>
      </c>
      <c r="O5401" s="2">
        <f t="shared" si="253"/>
        <v>15.366384651608486</v>
      </c>
      <c r="P5401" t="str">
        <f>VLOOKUP(retail_sales_2023!C5401,customers!A:J,5,)</f>
        <v>Nagpur</v>
      </c>
      <c r="Q5401" t="str">
        <f>VLOOKUP(C5401,customers!A:J,10,0)</f>
        <v>Premium</v>
      </c>
    </row>
    <row r="5402" spans="1:17" x14ac:dyDescent="0.3">
      <c r="A5402" t="s">
        <v>6493</v>
      </c>
      <c r="B5402" s="1">
        <v>45021</v>
      </c>
      <c r="C5402" t="s">
        <v>554</v>
      </c>
      <c r="D5402" t="s">
        <v>555</v>
      </c>
      <c r="E5402" t="s">
        <v>33</v>
      </c>
      <c r="F5402" t="s">
        <v>43</v>
      </c>
      <c r="G5402" t="s">
        <v>44</v>
      </c>
      <c r="H5402">
        <v>2</v>
      </c>
      <c r="I5402">
        <v>31008.25</v>
      </c>
      <c r="J5402">
        <v>0</v>
      </c>
      <c r="K5402">
        <v>62016.5</v>
      </c>
      <c r="L5402">
        <v>9419.17</v>
      </c>
      <c r="M5402">
        <f t="shared" si="254"/>
        <v>62016.5</v>
      </c>
      <c r="N5402" t="str">
        <f t="shared" si="252"/>
        <v>Q2</v>
      </c>
      <c r="O5402" s="2">
        <f t="shared" si="253"/>
        <v>15.188167665056881</v>
      </c>
      <c r="P5402" t="str">
        <f>VLOOKUP(retail_sales_2023!C5402,customers!A:J,5,)</f>
        <v>Ahmedabad</v>
      </c>
      <c r="Q5402" t="str">
        <f>VLOOKUP(C5402,customers!A:J,10,0)</f>
        <v>Occasional</v>
      </c>
    </row>
    <row r="5403" spans="1:17" x14ac:dyDescent="0.3">
      <c r="A5403" t="s">
        <v>6494</v>
      </c>
      <c r="B5403" s="1">
        <v>45285</v>
      </c>
      <c r="C5403" t="s">
        <v>1292</v>
      </c>
      <c r="D5403" t="s">
        <v>1293</v>
      </c>
      <c r="E5403" t="s">
        <v>15</v>
      </c>
      <c r="F5403" t="s">
        <v>28</v>
      </c>
      <c r="G5403" t="s">
        <v>280</v>
      </c>
      <c r="H5403">
        <v>5</v>
      </c>
      <c r="I5403">
        <v>4582.46</v>
      </c>
      <c r="J5403">
        <v>0</v>
      </c>
      <c r="K5403">
        <v>22912.3</v>
      </c>
      <c r="L5403">
        <v>5023.4399999999996</v>
      </c>
      <c r="M5403">
        <f t="shared" si="254"/>
        <v>22912.3</v>
      </c>
      <c r="N5403" t="str">
        <f t="shared" si="252"/>
        <v>Q4</v>
      </c>
      <c r="O5403" s="2">
        <f t="shared" si="253"/>
        <v>21.924643095629857</v>
      </c>
      <c r="P5403" t="str">
        <f>VLOOKUP(retail_sales_2023!C5403,customers!A:J,5,)</f>
        <v>Hyderabad</v>
      </c>
      <c r="Q5403" t="str">
        <f>VLOOKUP(C5403,customers!A:J,10,0)</f>
        <v>Premium</v>
      </c>
    </row>
    <row r="5404" spans="1:17" x14ac:dyDescent="0.3">
      <c r="A5404" t="s">
        <v>6495</v>
      </c>
      <c r="B5404" s="1">
        <v>45273</v>
      </c>
      <c r="C5404" t="s">
        <v>2321</v>
      </c>
      <c r="D5404" t="s">
        <v>2322</v>
      </c>
      <c r="E5404" t="s">
        <v>33</v>
      </c>
      <c r="F5404" t="s">
        <v>16</v>
      </c>
      <c r="G5404" t="s">
        <v>319</v>
      </c>
      <c r="H5404">
        <v>3</v>
      </c>
      <c r="I5404">
        <v>966.28</v>
      </c>
      <c r="J5404">
        <v>0.1</v>
      </c>
      <c r="K5404">
        <v>2608.96</v>
      </c>
      <c r="L5404">
        <v>994.5</v>
      </c>
      <c r="M5404">
        <f t="shared" si="254"/>
        <v>2608.9560000000001</v>
      </c>
      <c r="N5404" t="str">
        <f t="shared" si="252"/>
        <v>Q4</v>
      </c>
      <c r="O5404" s="2">
        <f t="shared" si="253"/>
        <v>38.118637311419107</v>
      </c>
      <c r="P5404" t="str">
        <f>VLOOKUP(retail_sales_2023!C5404,customers!A:J,5,)</f>
        <v>Mumbai</v>
      </c>
      <c r="Q5404" t="str">
        <f>VLOOKUP(C5404,customers!A:J,10,0)</f>
        <v>Premium</v>
      </c>
    </row>
    <row r="5405" spans="1:17" x14ac:dyDescent="0.3">
      <c r="A5405" t="s">
        <v>6496</v>
      </c>
      <c r="B5405" s="1">
        <v>44964</v>
      </c>
      <c r="C5405" t="s">
        <v>1255</v>
      </c>
      <c r="D5405" t="s">
        <v>1256</v>
      </c>
      <c r="E5405" t="s">
        <v>27</v>
      </c>
      <c r="F5405" t="s">
        <v>52</v>
      </c>
      <c r="G5405" t="s">
        <v>200</v>
      </c>
      <c r="H5405">
        <v>3</v>
      </c>
      <c r="I5405">
        <v>207.97</v>
      </c>
      <c r="J5405">
        <v>0.2</v>
      </c>
      <c r="K5405">
        <v>499.13</v>
      </c>
      <c r="L5405">
        <v>50.76</v>
      </c>
      <c r="M5405">
        <f t="shared" si="254"/>
        <v>499.12799999999999</v>
      </c>
      <c r="N5405" t="str">
        <f t="shared" si="252"/>
        <v>Q1</v>
      </c>
      <c r="O5405" s="2">
        <f t="shared" si="253"/>
        <v>10.169695269769399</v>
      </c>
      <c r="P5405" t="str">
        <f>VLOOKUP(retail_sales_2023!C5405,customers!A:J,5,)</f>
        <v>Chandigarh</v>
      </c>
      <c r="Q5405" t="str">
        <f>VLOOKUP(C5405,customers!A:J,10,0)</f>
        <v>Regular</v>
      </c>
    </row>
    <row r="5406" spans="1:17" x14ac:dyDescent="0.3">
      <c r="A5406" t="s">
        <v>6497</v>
      </c>
      <c r="B5406" s="1">
        <v>45114</v>
      </c>
      <c r="C5406" t="s">
        <v>674</v>
      </c>
      <c r="D5406" t="s">
        <v>675</v>
      </c>
      <c r="E5406" t="s">
        <v>27</v>
      </c>
      <c r="F5406" t="s">
        <v>16</v>
      </c>
      <c r="G5406" t="s">
        <v>286</v>
      </c>
      <c r="H5406">
        <v>3</v>
      </c>
      <c r="I5406">
        <v>511.12</v>
      </c>
      <c r="J5406">
        <v>0.05</v>
      </c>
      <c r="K5406">
        <v>1456.69</v>
      </c>
      <c r="L5406">
        <v>614.29999999999995</v>
      </c>
      <c r="M5406">
        <f t="shared" si="254"/>
        <v>1456.692</v>
      </c>
      <c r="N5406" t="str">
        <f t="shared" si="252"/>
        <v>Q3</v>
      </c>
      <c r="O5406" s="2">
        <f t="shared" si="253"/>
        <v>42.170949206763275</v>
      </c>
      <c r="P5406" t="str">
        <f>VLOOKUP(retail_sales_2023!C5406,customers!A:J,5,)</f>
        <v>Jaipur</v>
      </c>
      <c r="Q5406" t="str">
        <f>VLOOKUP(C5406,customers!A:J,10,0)</f>
        <v>Premium</v>
      </c>
    </row>
    <row r="5407" spans="1:17" x14ac:dyDescent="0.3">
      <c r="A5407" t="s">
        <v>6498</v>
      </c>
      <c r="B5407" s="1">
        <v>45008</v>
      </c>
      <c r="C5407" t="s">
        <v>1252</v>
      </c>
      <c r="D5407" t="s">
        <v>1253</v>
      </c>
      <c r="E5407" t="s">
        <v>15</v>
      </c>
      <c r="F5407" t="s">
        <v>81</v>
      </c>
      <c r="G5407" t="s">
        <v>82</v>
      </c>
      <c r="H5407">
        <v>3</v>
      </c>
      <c r="I5407">
        <v>3653.87</v>
      </c>
      <c r="J5407">
        <v>0.25</v>
      </c>
      <c r="K5407">
        <v>8221.2099999999991</v>
      </c>
      <c r="L5407">
        <v>2177.42</v>
      </c>
      <c r="M5407">
        <f t="shared" si="254"/>
        <v>8221.2075000000004</v>
      </c>
      <c r="N5407" t="str">
        <f t="shared" si="252"/>
        <v>Q1</v>
      </c>
      <c r="O5407" s="2">
        <f t="shared" si="253"/>
        <v>26.485395702092518</v>
      </c>
      <c r="P5407" t="str">
        <f>VLOOKUP(retail_sales_2023!C5407,customers!A:J,5,)</f>
        <v>Chennai</v>
      </c>
      <c r="Q5407" t="str">
        <f>VLOOKUP(C5407,customers!A:J,10,0)</f>
        <v>Regular</v>
      </c>
    </row>
    <row r="5408" spans="1:17" x14ac:dyDescent="0.3">
      <c r="A5408" t="s">
        <v>6499</v>
      </c>
      <c r="B5408" s="1">
        <v>45218</v>
      </c>
      <c r="C5408" t="s">
        <v>809</v>
      </c>
      <c r="D5408" t="s">
        <v>810</v>
      </c>
      <c r="E5408" t="s">
        <v>33</v>
      </c>
      <c r="F5408" t="s">
        <v>52</v>
      </c>
      <c r="G5408" t="s">
        <v>226</v>
      </c>
      <c r="H5408">
        <v>5</v>
      </c>
      <c r="I5408">
        <v>528.4</v>
      </c>
      <c r="J5408">
        <v>0.15</v>
      </c>
      <c r="K5408">
        <v>2245.6999999999998</v>
      </c>
      <c r="L5408">
        <v>-195.1</v>
      </c>
      <c r="M5408">
        <f t="shared" si="254"/>
        <v>2245.6999999999998</v>
      </c>
      <c r="N5408" t="str">
        <f t="shared" si="252"/>
        <v>Q4</v>
      </c>
      <c r="O5408" s="2">
        <f t="shared" si="253"/>
        <v>-8.6877142984370135</v>
      </c>
      <c r="P5408" t="str">
        <f>VLOOKUP(retail_sales_2023!C5408,customers!A:J,5,)</f>
        <v>Ahmedabad</v>
      </c>
      <c r="Q5408" t="str">
        <f>VLOOKUP(C5408,customers!A:J,10,0)</f>
        <v>Premium</v>
      </c>
    </row>
    <row r="5409" spans="1:17" x14ac:dyDescent="0.3">
      <c r="A5409" t="s">
        <v>6500</v>
      </c>
      <c r="B5409" s="1">
        <v>45055</v>
      </c>
      <c r="C5409" t="s">
        <v>1681</v>
      </c>
      <c r="D5409" t="s">
        <v>1682</v>
      </c>
      <c r="E5409" t="s">
        <v>21</v>
      </c>
      <c r="F5409" t="s">
        <v>81</v>
      </c>
      <c r="G5409" t="s">
        <v>158</v>
      </c>
      <c r="H5409">
        <v>3</v>
      </c>
      <c r="I5409">
        <v>4875.9799999999996</v>
      </c>
      <c r="J5409">
        <v>0.1</v>
      </c>
      <c r="K5409">
        <v>13165.15</v>
      </c>
      <c r="L5409">
        <v>3128.02</v>
      </c>
      <c r="M5409">
        <f t="shared" si="254"/>
        <v>13165.145999999999</v>
      </c>
      <c r="N5409" t="str">
        <f t="shared" si="252"/>
        <v>Q2</v>
      </c>
      <c r="O5409" s="2">
        <f t="shared" si="253"/>
        <v>23.759850818258812</v>
      </c>
      <c r="P5409" t="str">
        <f>VLOOKUP(retail_sales_2023!C5409,customers!A:J,5,)</f>
        <v>Bhubaneswar</v>
      </c>
      <c r="Q5409" t="str">
        <f>VLOOKUP(C5409,customers!A:J,10,0)</f>
        <v>Occasional</v>
      </c>
    </row>
    <row r="5410" spans="1:17" x14ac:dyDescent="0.3">
      <c r="A5410" t="s">
        <v>6501</v>
      </c>
      <c r="B5410" s="1">
        <v>45175</v>
      </c>
      <c r="C5410" t="s">
        <v>1572</v>
      </c>
      <c r="D5410" t="s">
        <v>1573</v>
      </c>
      <c r="E5410" t="s">
        <v>15</v>
      </c>
      <c r="F5410" t="s">
        <v>81</v>
      </c>
      <c r="G5410" t="s">
        <v>150</v>
      </c>
      <c r="H5410">
        <v>3</v>
      </c>
      <c r="I5410">
        <v>4775.66</v>
      </c>
      <c r="J5410">
        <v>0.2</v>
      </c>
      <c r="K5410">
        <v>11461.58</v>
      </c>
      <c r="L5410">
        <v>3642.78</v>
      </c>
      <c r="M5410">
        <f t="shared" si="254"/>
        <v>11461.584000000001</v>
      </c>
      <c r="N5410" t="str">
        <f t="shared" si="252"/>
        <v>Q3</v>
      </c>
      <c r="O5410" s="2">
        <f t="shared" si="253"/>
        <v>31.782529110297187</v>
      </c>
      <c r="P5410" t="str">
        <f>VLOOKUP(retail_sales_2023!C5410,customers!A:J,5,)</f>
        <v>Kochi</v>
      </c>
      <c r="Q5410" t="str">
        <f>VLOOKUP(C5410,customers!A:J,10,0)</f>
        <v>Regular</v>
      </c>
    </row>
    <row r="5411" spans="1:17" x14ac:dyDescent="0.3">
      <c r="A5411" t="s">
        <v>6502</v>
      </c>
      <c r="B5411" s="1">
        <v>45079</v>
      </c>
      <c r="C5411" t="s">
        <v>1154</v>
      </c>
      <c r="D5411" t="s">
        <v>1155</v>
      </c>
      <c r="E5411" t="s">
        <v>15</v>
      </c>
      <c r="F5411" t="s">
        <v>43</v>
      </c>
      <c r="G5411" t="s">
        <v>282</v>
      </c>
      <c r="H5411">
        <v>4</v>
      </c>
      <c r="I5411">
        <v>67848.13</v>
      </c>
      <c r="J5411">
        <v>0.25</v>
      </c>
      <c r="K5411">
        <v>203544.39</v>
      </c>
      <c r="L5411">
        <v>25209.919999999998</v>
      </c>
      <c r="M5411">
        <f t="shared" si="254"/>
        <v>203544.39</v>
      </c>
      <c r="N5411" t="str">
        <f t="shared" si="252"/>
        <v>Q2</v>
      </c>
      <c r="O5411" s="2">
        <f t="shared" si="253"/>
        <v>12.385465401429141</v>
      </c>
      <c r="P5411" t="str">
        <f>VLOOKUP(retail_sales_2023!C5411,customers!A:J,5,)</f>
        <v>Chennai</v>
      </c>
      <c r="Q5411" t="str">
        <f>VLOOKUP(C5411,customers!A:J,10,0)</f>
        <v>Premium</v>
      </c>
    </row>
    <row r="5412" spans="1:17" x14ac:dyDescent="0.3">
      <c r="A5412" t="s">
        <v>6503</v>
      </c>
      <c r="B5412" s="1">
        <v>44984</v>
      </c>
      <c r="C5412" t="s">
        <v>554</v>
      </c>
      <c r="D5412" t="s">
        <v>555</v>
      </c>
      <c r="E5412" t="s">
        <v>33</v>
      </c>
      <c r="F5412" t="s">
        <v>16</v>
      </c>
      <c r="G5412" t="s">
        <v>898</v>
      </c>
      <c r="H5412">
        <v>2</v>
      </c>
      <c r="I5412">
        <v>809.61</v>
      </c>
      <c r="J5412">
        <v>0.1</v>
      </c>
      <c r="K5412">
        <v>1457.3</v>
      </c>
      <c r="L5412">
        <v>453.34</v>
      </c>
      <c r="M5412">
        <f t="shared" si="254"/>
        <v>1457.298</v>
      </c>
      <c r="N5412" t="str">
        <f t="shared" si="252"/>
        <v>Q1</v>
      </c>
      <c r="O5412" s="2">
        <f t="shared" si="253"/>
        <v>31.10821382007823</v>
      </c>
      <c r="P5412" t="str">
        <f>VLOOKUP(retail_sales_2023!C5412,customers!A:J,5,)</f>
        <v>Ahmedabad</v>
      </c>
      <c r="Q5412" t="str">
        <f>VLOOKUP(C5412,customers!A:J,10,0)</f>
        <v>Occasional</v>
      </c>
    </row>
    <row r="5413" spans="1:17" x14ac:dyDescent="0.3">
      <c r="A5413" t="s">
        <v>6504</v>
      </c>
      <c r="B5413" s="1">
        <v>44983</v>
      </c>
      <c r="C5413" t="s">
        <v>601</v>
      </c>
      <c r="D5413" t="s">
        <v>602</v>
      </c>
      <c r="E5413" t="s">
        <v>15</v>
      </c>
      <c r="F5413" t="s">
        <v>81</v>
      </c>
      <c r="G5413" t="s">
        <v>101</v>
      </c>
      <c r="H5413">
        <v>1</v>
      </c>
      <c r="I5413">
        <v>4525.3900000000003</v>
      </c>
      <c r="J5413">
        <v>0</v>
      </c>
      <c r="K5413">
        <v>4525.3900000000003</v>
      </c>
      <c r="L5413">
        <v>1691.47</v>
      </c>
      <c r="M5413">
        <f t="shared" si="254"/>
        <v>4525.3900000000003</v>
      </c>
      <c r="N5413" t="str">
        <f t="shared" si="252"/>
        <v>Q1</v>
      </c>
      <c r="O5413" s="2">
        <f t="shared" si="253"/>
        <v>37.37733101456449</v>
      </c>
      <c r="P5413" t="str">
        <f>VLOOKUP(retail_sales_2023!C5413,customers!A:J,5,)</f>
        <v>Bengaluru</v>
      </c>
      <c r="Q5413" t="str">
        <f>VLOOKUP(C5413,customers!A:J,10,0)</f>
        <v>Regular</v>
      </c>
    </row>
    <row r="5414" spans="1:17" x14ac:dyDescent="0.3">
      <c r="A5414" t="s">
        <v>6505</v>
      </c>
      <c r="B5414" s="1">
        <v>45288</v>
      </c>
      <c r="C5414" t="s">
        <v>928</v>
      </c>
      <c r="D5414" t="s">
        <v>929</v>
      </c>
      <c r="E5414" t="s">
        <v>27</v>
      </c>
      <c r="F5414" t="s">
        <v>52</v>
      </c>
      <c r="G5414" t="s">
        <v>53</v>
      </c>
      <c r="H5414">
        <v>9</v>
      </c>
      <c r="I5414">
        <v>566.87</v>
      </c>
      <c r="J5414">
        <v>0.1</v>
      </c>
      <c r="K5414">
        <v>4591.6499999999996</v>
      </c>
      <c r="L5414">
        <v>278.81</v>
      </c>
      <c r="M5414">
        <f t="shared" si="254"/>
        <v>4591.6469999999999</v>
      </c>
      <c r="N5414" t="str">
        <f t="shared" si="252"/>
        <v>Q4</v>
      </c>
      <c r="O5414" s="2">
        <f t="shared" si="253"/>
        <v>6.0721091546611792</v>
      </c>
      <c r="P5414" t="str">
        <f>VLOOKUP(retail_sales_2023!C5414,customers!A:J,5,)</f>
        <v>Jaipur</v>
      </c>
      <c r="Q5414" t="str">
        <f>VLOOKUP(C5414,customers!A:J,10,0)</f>
        <v>Premium</v>
      </c>
    </row>
    <row r="5415" spans="1:17" x14ac:dyDescent="0.3">
      <c r="A5415" t="s">
        <v>6506</v>
      </c>
      <c r="B5415" s="1">
        <v>44979</v>
      </c>
      <c r="C5415" t="s">
        <v>1687</v>
      </c>
      <c r="D5415" t="s">
        <v>1688</v>
      </c>
      <c r="E5415" t="s">
        <v>27</v>
      </c>
      <c r="F5415" t="s">
        <v>52</v>
      </c>
      <c r="G5415" t="s">
        <v>69</v>
      </c>
      <c r="H5415">
        <v>1</v>
      </c>
      <c r="I5415">
        <v>194.15</v>
      </c>
      <c r="J5415">
        <v>0.1</v>
      </c>
      <c r="K5415">
        <v>174.74</v>
      </c>
      <c r="L5415">
        <v>10.16</v>
      </c>
      <c r="M5415">
        <f t="shared" si="254"/>
        <v>174.73500000000001</v>
      </c>
      <c r="N5415" t="str">
        <f t="shared" si="252"/>
        <v>Q1</v>
      </c>
      <c r="O5415" s="2">
        <f t="shared" si="253"/>
        <v>5.8143527526610965</v>
      </c>
      <c r="P5415" t="str">
        <f>VLOOKUP(retail_sales_2023!C5415,customers!A:J,5,)</f>
        <v>Chandigarh</v>
      </c>
      <c r="Q5415" t="str">
        <f>VLOOKUP(C5415,customers!A:J,10,0)</f>
        <v>Occasional</v>
      </c>
    </row>
    <row r="5416" spans="1:17" x14ac:dyDescent="0.3">
      <c r="A5416" t="s">
        <v>6507</v>
      </c>
      <c r="B5416" s="1">
        <v>45194</v>
      </c>
      <c r="C5416" t="s">
        <v>2037</v>
      </c>
      <c r="D5416" t="s">
        <v>2038</v>
      </c>
      <c r="E5416" t="s">
        <v>33</v>
      </c>
      <c r="F5416" t="s">
        <v>52</v>
      </c>
      <c r="G5416" t="s">
        <v>235</v>
      </c>
      <c r="H5416">
        <v>10</v>
      </c>
      <c r="I5416">
        <v>569.16</v>
      </c>
      <c r="J5416">
        <v>0.2</v>
      </c>
      <c r="K5416">
        <v>4553.28</v>
      </c>
      <c r="L5416">
        <v>349.72</v>
      </c>
      <c r="M5416">
        <f t="shared" si="254"/>
        <v>4553.28</v>
      </c>
      <c r="N5416" t="str">
        <f t="shared" si="252"/>
        <v>Q3</v>
      </c>
      <c r="O5416" s="2">
        <f t="shared" si="253"/>
        <v>7.6806170496872594</v>
      </c>
      <c r="P5416" t="str">
        <f>VLOOKUP(retail_sales_2023!C5416,customers!A:J,5,)</f>
        <v>Mumbai</v>
      </c>
      <c r="Q5416" t="str">
        <f>VLOOKUP(C5416,customers!A:J,10,0)</f>
        <v>Premium</v>
      </c>
    </row>
    <row r="5417" spans="1:17" x14ac:dyDescent="0.3">
      <c r="A5417" t="s">
        <v>6508</v>
      </c>
      <c r="B5417" s="1">
        <v>45008</v>
      </c>
      <c r="C5417" t="s">
        <v>491</v>
      </c>
      <c r="D5417" t="s">
        <v>492</v>
      </c>
      <c r="E5417" t="s">
        <v>21</v>
      </c>
      <c r="F5417" t="s">
        <v>81</v>
      </c>
      <c r="G5417" t="s">
        <v>333</v>
      </c>
      <c r="H5417">
        <v>1</v>
      </c>
      <c r="I5417">
        <v>1660.78</v>
      </c>
      <c r="J5417">
        <v>0.15</v>
      </c>
      <c r="K5417">
        <v>1411.66</v>
      </c>
      <c r="L5417">
        <v>335.08</v>
      </c>
      <c r="M5417">
        <f t="shared" si="254"/>
        <v>1411.663</v>
      </c>
      <c r="N5417" t="str">
        <f t="shared" si="252"/>
        <v>Q1</v>
      </c>
      <c r="O5417" s="2">
        <f t="shared" si="253"/>
        <v>23.736593797373303</v>
      </c>
      <c r="P5417" t="str">
        <f>VLOOKUP(retail_sales_2023!C5417,customers!A:J,5,)</f>
        <v>Patna</v>
      </c>
      <c r="Q5417" t="str">
        <f>VLOOKUP(C5417,customers!A:J,10,0)</f>
        <v>Premium</v>
      </c>
    </row>
    <row r="5418" spans="1:17" x14ac:dyDescent="0.3">
      <c r="A5418" t="s">
        <v>6509</v>
      </c>
      <c r="B5418" s="1">
        <v>45202</v>
      </c>
      <c r="C5418" t="s">
        <v>385</v>
      </c>
      <c r="D5418" t="s">
        <v>386</v>
      </c>
      <c r="E5418" t="s">
        <v>15</v>
      </c>
      <c r="F5418" t="s">
        <v>81</v>
      </c>
      <c r="G5418" t="s">
        <v>101</v>
      </c>
      <c r="H5418">
        <v>3</v>
      </c>
      <c r="I5418">
        <v>1197.45</v>
      </c>
      <c r="J5418">
        <v>0.15</v>
      </c>
      <c r="K5418">
        <v>3053.5</v>
      </c>
      <c r="L5418">
        <v>1154.6500000000001</v>
      </c>
      <c r="M5418">
        <f t="shared" si="254"/>
        <v>3053.4975000000004</v>
      </c>
      <c r="N5418" t="str">
        <f t="shared" si="252"/>
        <v>Q4</v>
      </c>
      <c r="O5418" s="2">
        <f t="shared" si="253"/>
        <v>37.813983952841006</v>
      </c>
      <c r="P5418" t="str">
        <f>VLOOKUP(retail_sales_2023!C5418,customers!A:J,5,)</f>
        <v>Hyderabad</v>
      </c>
      <c r="Q5418" t="str">
        <f>VLOOKUP(C5418,customers!A:J,10,0)</f>
        <v>Premium</v>
      </c>
    </row>
    <row r="5419" spans="1:17" x14ac:dyDescent="0.3">
      <c r="A5419" t="s">
        <v>6510</v>
      </c>
      <c r="B5419" s="1">
        <v>45182</v>
      </c>
      <c r="C5419" t="s">
        <v>294</v>
      </c>
      <c r="D5419" t="s">
        <v>295</v>
      </c>
      <c r="E5419" t="s">
        <v>21</v>
      </c>
      <c r="F5419" t="s">
        <v>28</v>
      </c>
      <c r="G5419" t="s">
        <v>97</v>
      </c>
      <c r="H5419">
        <v>5</v>
      </c>
      <c r="I5419">
        <v>1189.26</v>
      </c>
      <c r="J5419">
        <v>0.1</v>
      </c>
      <c r="K5419">
        <v>5351.67</v>
      </c>
      <c r="L5419">
        <v>977.7</v>
      </c>
      <c r="M5419">
        <f t="shared" si="254"/>
        <v>5351.67</v>
      </c>
      <c r="N5419" t="str">
        <f t="shared" si="252"/>
        <v>Q3</v>
      </c>
      <c r="O5419" s="2">
        <f t="shared" si="253"/>
        <v>18.269063675450841</v>
      </c>
      <c r="P5419" t="str">
        <f>VLOOKUP(retail_sales_2023!C5419,customers!A:J,5,)</f>
        <v>Patna</v>
      </c>
      <c r="Q5419" t="str">
        <f>VLOOKUP(C5419,customers!A:J,10,0)</f>
        <v>Occasional</v>
      </c>
    </row>
    <row r="5420" spans="1:17" x14ac:dyDescent="0.3">
      <c r="A5420" t="s">
        <v>6511</v>
      </c>
      <c r="B5420" s="1">
        <v>44954</v>
      </c>
      <c r="C5420" t="s">
        <v>535</v>
      </c>
      <c r="D5420" t="s">
        <v>536</v>
      </c>
      <c r="E5420" t="s">
        <v>21</v>
      </c>
      <c r="F5420" t="s">
        <v>52</v>
      </c>
      <c r="G5420" t="s">
        <v>268</v>
      </c>
      <c r="H5420">
        <v>1</v>
      </c>
      <c r="I5420">
        <v>468.88</v>
      </c>
      <c r="J5420">
        <v>0.1</v>
      </c>
      <c r="K5420">
        <v>421.99</v>
      </c>
      <c r="L5420">
        <v>28.5</v>
      </c>
      <c r="M5420">
        <f t="shared" si="254"/>
        <v>421.99200000000002</v>
      </c>
      <c r="N5420" t="str">
        <f t="shared" si="252"/>
        <v>Q1</v>
      </c>
      <c r="O5420" s="2">
        <f t="shared" si="253"/>
        <v>6.75371454299865</v>
      </c>
      <c r="P5420" t="str">
        <f>VLOOKUP(retail_sales_2023!C5420,customers!A:J,5,)</f>
        <v>Guwahati</v>
      </c>
      <c r="Q5420" t="str">
        <f>VLOOKUP(C5420,customers!A:J,10,0)</f>
        <v>Premium</v>
      </c>
    </row>
    <row r="5421" spans="1:17" x14ac:dyDescent="0.3">
      <c r="A5421" t="s">
        <v>6512</v>
      </c>
      <c r="B5421" s="1">
        <v>45267</v>
      </c>
      <c r="C5421" t="s">
        <v>1834</v>
      </c>
      <c r="D5421" t="s">
        <v>1835</v>
      </c>
      <c r="E5421" t="s">
        <v>27</v>
      </c>
      <c r="F5421" t="s">
        <v>22</v>
      </c>
      <c r="G5421" t="s">
        <v>516</v>
      </c>
      <c r="H5421">
        <v>5</v>
      </c>
      <c r="I5421">
        <v>19741.240000000002</v>
      </c>
      <c r="J5421">
        <v>0</v>
      </c>
      <c r="K5421">
        <v>98706.2</v>
      </c>
      <c r="L5421">
        <v>24734.36</v>
      </c>
      <c r="M5421">
        <f t="shared" si="254"/>
        <v>98706.200000000012</v>
      </c>
      <c r="N5421" t="str">
        <f t="shared" si="252"/>
        <v>Q4</v>
      </c>
      <c r="O5421" s="2">
        <f t="shared" si="253"/>
        <v>25.058567749543599</v>
      </c>
      <c r="P5421" t="str">
        <f>VLOOKUP(retail_sales_2023!C5421,customers!A:J,5,)</f>
        <v>Delhi</v>
      </c>
      <c r="Q5421" t="str">
        <f>VLOOKUP(C5421,customers!A:J,10,0)</f>
        <v>Premium</v>
      </c>
    </row>
    <row r="5422" spans="1:17" x14ac:dyDescent="0.3">
      <c r="A5422" t="s">
        <v>6513</v>
      </c>
      <c r="B5422" s="1">
        <v>45052</v>
      </c>
      <c r="C5422" t="s">
        <v>1853</v>
      </c>
      <c r="D5422" t="s">
        <v>1854</v>
      </c>
      <c r="E5422" t="s">
        <v>33</v>
      </c>
      <c r="F5422" t="s">
        <v>38</v>
      </c>
      <c r="G5422" t="s">
        <v>395</v>
      </c>
      <c r="H5422">
        <v>1</v>
      </c>
      <c r="I5422">
        <v>470.04</v>
      </c>
      <c r="J5422">
        <v>0.05</v>
      </c>
      <c r="K5422">
        <v>446.54</v>
      </c>
      <c r="L5422">
        <v>106.19</v>
      </c>
      <c r="M5422">
        <f t="shared" si="254"/>
        <v>446.53800000000001</v>
      </c>
      <c r="N5422" t="str">
        <f t="shared" si="252"/>
        <v>Q2</v>
      </c>
      <c r="O5422" s="2">
        <f t="shared" si="253"/>
        <v>23.7806243561607</v>
      </c>
      <c r="P5422" t="str">
        <f>VLOOKUP(retail_sales_2023!C5422,customers!A:J,5,)</f>
        <v>Surat</v>
      </c>
      <c r="Q5422" t="str">
        <f>VLOOKUP(C5422,customers!A:J,10,0)</f>
        <v>Premium</v>
      </c>
    </row>
    <row r="5423" spans="1:17" x14ac:dyDescent="0.3">
      <c r="A5423" t="s">
        <v>6514</v>
      </c>
      <c r="B5423" s="1">
        <v>44982</v>
      </c>
      <c r="C5423" t="s">
        <v>809</v>
      </c>
      <c r="D5423" t="s">
        <v>810</v>
      </c>
      <c r="E5423" t="s">
        <v>33</v>
      </c>
      <c r="F5423" t="s">
        <v>28</v>
      </c>
      <c r="G5423" t="s">
        <v>439</v>
      </c>
      <c r="H5423">
        <v>2</v>
      </c>
      <c r="I5423">
        <v>6552.97</v>
      </c>
      <c r="J5423">
        <v>0.2</v>
      </c>
      <c r="K5423">
        <v>10484.75</v>
      </c>
      <c r="L5423">
        <v>2521.58</v>
      </c>
      <c r="M5423">
        <f t="shared" si="254"/>
        <v>10484.752</v>
      </c>
      <c r="N5423" t="str">
        <f t="shared" si="252"/>
        <v>Q1</v>
      </c>
      <c r="O5423" s="2">
        <f t="shared" si="253"/>
        <v>24.049977348053126</v>
      </c>
      <c r="P5423" t="str">
        <f>VLOOKUP(retail_sales_2023!C5423,customers!A:J,5,)</f>
        <v>Ahmedabad</v>
      </c>
      <c r="Q5423" t="str">
        <f>VLOOKUP(C5423,customers!A:J,10,0)</f>
        <v>Premium</v>
      </c>
    </row>
    <row r="5424" spans="1:17" x14ac:dyDescent="0.3">
      <c r="A5424" t="s">
        <v>6515</v>
      </c>
      <c r="B5424" s="1">
        <v>45108</v>
      </c>
      <c r="C5424" t="s">
        <v>167</v>
      </c>
      <c r="D5424" t="s">
        <v>168</v>
      </c>
      <c r="E5424" t="s">
        <v>33</v>
      </c>
      <c r="F5424" t="s">
        <v>43</v>
      </c>
      <c r="G5424" t="s">
        <v>301</v>
      </c>
      <c r="H5424">
        <v>4</v>
      </c>
      <c r="I5424">
        <v>3869.77</v>
      </c>
      <c r="J5424">
        <v>0.05</v>
      </c>
      <c r="K5424">
        <v>14705.13</v>
      </c>
      <c r="L5424">
        <v>1867.08</v>
      </c>
      <c r="M5424">
        <f t="shared" si="254"/>
        <v>14705.125999999998</v>
      </c>
      <c r="N5424" t="str">
        <f t="shared" si="252"/>
        <v>Q3</v>
      </c>
      <c r="O5424" s="2">
        <f t="shared" si="253"/>
        <v>12.696793567958936</v>
      </c>
      <c r="P5424" t="str">
        <f>VLOOKUP(retail_sales_2023!C5424,customers!A:J,5,)</f>
        <v>Surat</v>
      </c>
      <c r="Q5424" t="str">
        <f>VLOOKUP(C5424,customers!A:J,10,0)</f>
        <v>Regular</v>
      </c>
    </row>
    <row r="5425" spans="1:17" x14ac:dyDescent="0.3">
      <c r="A5425" t="s">
        <v>6516</v>
      </c>
      <c r="B5425" s="1">
        <v>45122</v>
      </c>
      <c r="C5425" t="s">
        <v>1886</v>
      </c>
      <c r="D5425" t="s">
        <v>1887</v>
      </c>
      <c r="E5425" t="s">
        <v>21</v>
      </c>
      <c r="F5425" t="s">
        <v>43</v>
      </c>
      <c r="G5425" t="s">
        <v>243</v>
      </c>
      <c r="H5425">
        <v>5</v>
      </c>
      <c r="I5425">
        <v>24539.47</v>
      </c>
      <c r="J5425">
        <v>0.05</v>
      </c>
      <c r="K5425">
        <v>116562.48</v>
      </c>
      <c r="L5425">
        <v>-16272.88</v>
      </c>
      <c r="M5425">
        <f t="shared" si="254"/>
        <v>116562.4825</v>
      </c>
      <c r="N5425" t="str">
        <f t="shared" si="252"/>
        <v>Q3</v>
      </c>
      <c r="O5425" s="2">
        <f t="shared" si="253"/>
        <v>-13.960650116572673</v>
      </c>
      <c r="P5425" t="str">
        <f>VLOOKUP(retail_sales_2023!C5425,customers!A:J,5,)</f>
        <v>Kolkata</v>
      </c>
      <c r="Q5425" t="str">
        <f>VLOOKUP(C5425,customers!A:J,10,0)</f>
        <v>Regular</v>
      </c>
    </row>
    <row r="5426" spans="1:17" x14ac:dyDescent="0.3">
      <c r="A5426" t="s">
        <v>6517</v>
      </c>
      <c r="B5426" s="1">
        <v>45037</v>
      </c>
      <c r="C5426" t="s">
        <v>1051</v>
      </c>
      <c r="D5426" t="s">
        <v>1052</v>
      </c>
      <c r="E5426" t="s">
        <v>21</v>
      </c>
      <c r="F5426" t="s">
        <v>52</v>
      </c>
      <c r="G5426" t="s">
        <v>235</v>
      </c>
      <c r="H5426">
        <v>6</v>
      </c>
      <c r="I5426">
        <v>751.23</v>
      </c>
      <c r="J5426">
        <v>0.1</v>
      </c>
      <c r="K5426">
        <v>4056.64</v>
      </c>
      <c r="L5426">
        <v>368.55</v>
      </c>
      <c r="M5426">
        <f t="shared" si="254"/>
        <v>4056.6420000000003</v>
      </c>
      <c r="N5426" t="str">
        <f t="shared" si="252"/>
        <v>Q2</v>
      </c>
      <c r="O5426" s="2">
        <f t="shared" si="253"/>
        <v>9.0851049144119269</v>
      </c>
      <c r="P5426" t="str">
        <f>VLOOKUP(retail_sales_2023!C5426,customers!A:J,5,)</f>
        <v>Bhubaneswar</v>
      </c>
      <c r="Q5426" t="str">
        <f>VLOOKUP(C5426,customers!A:J,10,0)</f>
        <v>Regular</v>
      </c>
    </row>
    <row r="5427" spans="1:17" x14ac:dyDescent="0.3">
      <c r="A5427" t="s">
        <v>6518</v>
      </c>
      <c r="B5427" s="1">
        <v>44960</v>
      </c>
      <c r="C5427" t="s">
        <v>1227</v>
      </c>
      <c r="D5427" t="s">
        <v>1228</v>
      </c>
      <c r="E5427" t="s">
        <v>27</v>
      </c>
      <c r="F5427" t="s">
        <v>43</v>
      </c>
      <c r="G5427" t="s">
        <v>110</v>
      </c>
      <c r="H5427">
        <v>5</v>
      </c>
      <c r="I5427">
        <v>20302.669999999998</v>
      </c>
      <c r="J5427">
        <v>0</v>
      </c>
      <c r="K5427">
        <v>101513.35</v>
      </c>
      <c r="L5427">
        <v>10262</v>
      </c>
      <c r="M5427">
        <f t="shared" si="254"/>
        <v>101513.34999999999</v>
      </c>
      <c r="N5427" t="str">
        <f t="shared" si="252"/>
        <v>Q1</v>
      </c>
      <c r="O5427" s="2">
        <f t="shared" si="253"/>
        <v>10.109015218195438</v>
      </c>
      <c r="P5427" t="str">
        <f>VLOOKUP(retail_sales_2023!C5427,customers!A:J,5,)</f>
        <v>Chandigarh</v>
      </c>
      <c r="Q5427" t="str">
        <f>VLOOKUP(C5427,customers!A:J,10,0)</f>
        <v>Premium</v>
      </c>
    </row>
    <row r="5428" spans="1:17" x14ac:dyDescent="0.3">
      <c r="A5428" t="s">
        <v>6519</v>
      </c>
      <c r="B5428" s="1">
        <v>45009</v>
      </c>
      <c r="C5428" t="s">
        <v>1006</v>
      </c>
      <c r="D5428" t="s">
        <v>1007</v>
      </c>
      <c r="E5428" t="s">
        <v>15</v>
      </c>
      <c r="F5428" t="s">
        <v>81</v>
      </c>
      <c r="G5428" t="s">
        <v>101</v>
      </c>
      <c r="H5428">
        <v>3</v>
      </c>
      <c r="I5428">
        <v>3155.82</v>
      </c>
      <c r="J5428">
        <v>0</v>
      </c>
      <c r="K5428">
        <v>9467.4599999999991</v>
      </c>
      <c r="L5428">
        <v>2210.94</v>
      </c>
      <c r="M5428">
        <f t="shared" si="254"/>
        <v>9467.4600000000009</v>
      </c>
      <c r="N5428" t="str">
        <f t="shared" si="252"/>
        <v>Q1</v>
      </c>
      <c r="O5428" s="2">
        <f t="shared" si="253"/>
        <v>23.353042949217638</v>
      </c>
      <c r="P5428" t="str">
        <f>VLOOKUP(retail_sales_2023!C5428,customers!A:J,5,)</f>
        <v>Hyderabad</v>
      </c>
      <c r="Q5428" t="str">
        <f>VLOOKUP(C5428,customers!A:J,10,0)</f>
        <v>Regular</v>
      </c>
    </row>
    <row r="5429" spans="1:17" x14ac:dyDescent="0.3">
      <c r="A5429" t="s">
        <v>6520</v>
      </c>
      <c r="B5429" s="1">
        <v>45066</v>
      </c>
      <c r="C5429" t="s">
        <v>212</v>
      </c>
      <c r="D5429" t="s">
        <v>213</v>
      </c>
      <c r="E5429" t="s">
        <v>33</v>
      </c>
      <c r="F5429" t="s">
        <v>38</v>
      </c>
      <c r="G5429" t="s">
        <v>73</v>
      </c>
      <c r="H5429">
        <v>2</v>
      </c>
      <c r="I5429">
        <v>2306.6999999999998</v>
      </c>
      <c r="J5429">
        <v>0.15</v>
      </c>
      <c r="K5429">
        <v>3921.39</v>
      </c>
      <c r="L5429">
        <v>855.02</v>
      </c>
      <c r="M5429">
        <f t="shared" si="254"/>
        <v>3921.3899999999994</v>
      </c>
      <c r="N5429" t="str">
        <f t="shared" si="252"/>
        <v>Q2</v>
      </c>
      <c r="O5429" s="2">
        <f t="shared" si="253"/>
        <v>21.804003172344501</v>
      </c>
      <c r="P5429" t="str">
        <f>VLOOKUP(retail_sales_2023!C5429,customers!A:J,5,)</f>
        <v>Nagpur</v>
      </c>
      <c r="Q5429" t="str">
        <f>VLOOKUP(C5429,customers!A:J,10,0)</f>
        <v>Premium</v>
      </c>
    </row>
    <row r="5430" spans="1:17" x14ac:dyDescent="0.3">
      <c r="A5430" t="s">
        <v>6521</v>
      </c>
      <c r="B5430" s="1">
        <v>45039</v>
      </c>
      <c r="C5430" t="s">
        <v>437</v>
      </c>
      <c r="D5430" t="s">
        <v>438</v>
      </c>
      <c r="E5430" t="s">
        <v>21</v>
      </c>
      <c r="F5430" t="s">
        <v>52</v>
      </c>
      <c r="G5430" t="s">
        <v>200</v>
      </c>
      <c r="H5430">
        <v>6</v>
      </c>
      <c r="I5430">
        <v>289.22000000000003</v>
      </c>
      <c r="J5430">
        <v>0.05</v>
      </c>
      <c r="K5430">
        <v>1648.55</v>
      </c>
      <c r="L5430">
        <v>105.01</v>
      </c>
      <c r="M5430">
        <f t="shared" si="254"/>
        <v>1648.5540000000001</v>
      </c>
      <c r="N5430" t="str">
        <f t="shared" si="252"/>
        <v>Q2</v>
      </c>
      <c r="O5430" s="2">
        <f t="shared" si="253"/>
        <v>6.3698401625671046</v>
      </c>
      <c r="P5430" t="str">
        <f>VLOOKUP(retail_sales_2023!C5430,customers!A:J,5,)</f>
        <v>Kolkata</v>
      </c>
      <c r="Q5430" t="str">
        <f>VLOOKUP(C5430,customers!A:J,10,0)</f>
        <v>Premium</v>
      </c>
    </row>
    <row r="5431" spans="1:17" x14ac:dyDescent="0.3">
      <c r="A5431" t="s">
        <v>6522</v>
      </c>
      <c r="B5431" s="1">
        <v>45246</v>
      </c>
      <c r="C5431" t="s">
        <v>1331</v>
      </c>
      <c r="D5431" t="s">
        <v>1332</v>
      </c>
      <c r="E5431" t="s">
        <v>27</v>
      </c>
      <c r="F5431" t="s">
        <v>81</v>
      </c>
      <c r="G5431" t="s">
        <v>264</v>
      </c>
      <c r="H5431">
        <v>0</v>
      </c>
      <c r="I5431">
        <v>2420.31</v>
      </c>
      <c r="J5431">
        <v>0.2</v>
      </c>
      <c r="K5431">
        <v>0</v>
      </c>
      <c r="L5431">
        <v>0</v>
      </c>
      <c r="M5431">
        <f t="shared" si="254"/>
        <v>0</v>
      </c>
      <c r="N5431" t="str">
        <f t="shared" si="252"/>
        <v>Q4</v>
      </c>
      <c r="O5431" s="2">
        <v>0</v>
      </c>
      <c r="P5431" t="str">
        <f>VLOOKUP(retail_sales_2023!C5431,customers!A:J,5,)</f>
        <v>Jaipur</v>
      </c>
      <c r="Q5431" t="str">
        <f>VLOOKUP(C5431,customers!A:J,10,0)</f>
        <v>Premium</v>
      </c>
    </row>
    <row r="5432" spans="1:17" x14ac:dyDescent="0.3">
      <c r="A5432" t="s">
        <v>6523</v>
      </c>
      <c r="B5432" s="1">
        <v>45061</v>
      </c>
      <c r="C5432" t="s">
        <v>654</v>
      </c>
      <c r="D5432" t="s">
        <v>655</v>
      </c>
      <c r="E5432" t="s">
        <v>15</v>
      </c>
      <c r="F5432" t="s">
        <v>16</v>
      </c>
      <c r="G5432" t="s">
        <v>898</v>
      </c>
      <c r="H5432">
        <v>3</v>
      </c>
      <c r="I5432">
        <v>554.39</v>
      </c>
      <c r="J5432">
        <v>0.1</v>
      </c>
      <c r="K5432">
        <v>1496.85</v>
      </c>
      <c r="L5432">
        <v>580.19000000000005</v>
      </c>
      <c r="M5432">
        <f t="shared" si="254"/>
        <v>1496.8530000000001</v>
      </c>
      <c r="N5432" t="str">
        <f t="shared" si="252"/>
        <v>Q2</v>
      </c>
      <c r="O5432" s="2">
        <f t="shared" si="253"/>
        <v>38.760730868156465</v>
      </c>
      <c r="P5432" t="str">
        <f>VLOOKUP(retail_sales_2023!C5432,customers!A:J,5,)</f>
        <v>Kochi</v>
      </c>
      <c r="Q5432" t="str">
        <f>VLOOKUP(C5432,customers!A:J,10,0)</f>
        <v>Premium</v>
      </c>
    </row>
    <row r="5433" spans="1:17" x14ac:dyDescent="0.3">
      <c r="A5433" t="s">
        <v>6524</v>
      </c>
      <c r="B5433" s="1">
        <v>44955</v>
      </c>
      <c r="C5433" t="s">
        <v>1433</v>
      </c>
      <c r="D5433" t="s">
        <v>1434</v>
      </c>
      <c r="E5433" t="s">
        <v>15</v>
      </c>
      <c r="F5433" t="s">
        <v>16</v>
      </c>
      <c r="G5433" t="s">
        <v>898</v>
      </c>
      <c r="H5433">
        <v>5</v>
      </c>
      <c r="I5433">
        <v>945.39</v>
      </c>
      <c r="J5433">
        <v>0.05</v>
      </c>
      <c r="K5433">
        <v>4490.6000000000004</v>
      </c>
      <c r="L5433">
        <v>1914.04</v>
      </c>
      <c r="M5433">
        <f t="shared" si="254"/>
        <v>4490.6025</v>
      </c>
      <c r="N5433" t="str">
        <f t="shared" si="252"/>
        <v>Q1</v>
      </c>
      <c r="O5433" s="2">
        <f t="shared" si="253"/>
        <v>42.623257471161978</v>
      </c>
      <c r="P5433" t="str">
        <f>VLOOKUP(retail_sales_2023!C5433,customers!A:J,5,)</f>
        <v>Coimbatore</v>
      </c>
      <c r="Q5433" t="str">
        <f>VLOOKUP(C5433,customers!A:J,10,0)</f>
        <v>Premium</v>
      </c>
    </row>
    <row r="5434" spans="1:17" x14ac:dyDescent="0.3">
      <c r="A5434" t="s">
        <v>6525</v>
      </c>
      <c r="B5434" s="1">
        <v>45132</v>
      </c>
      <c r="C5434" t="s">
        <v>2530</v>
      </c>
      <c r="D5434" t="s">
        <v>2531</v>
      </c>
      <c r="E5434" t="s">
        <v>27</v>
      </c>
      <c r="F5434" t="s">
        <v>38</v>
      </c>
      <c r="G5434" t="s">
        <v>456</v>
      </c>
      <c r="H5434">
        <v>1</v>
      </c>
      <c r="I5434">
        <v>3098.14</v>
      </c>
      <c r="J5434">
        <v>0</v>
      </c>
      <c r="K5434">
        <v>3098.14</v>
      </c>
      <c r="L5434">
        <v>1065.1099999999999</v>
      </c>
      <c r="M5434">
        <f t="shared" si="254"/>
        <v>3098.14</v>
      </c>
      <c r="N5434" t="str">
        <f t="shared" si="252"/>
        <v>Q3</v>
      </c>
      <c r="O5434" s="2">
        <f t="shared" si="253"/>
        <v>34.379014505477478</v>
      </c>
      <c r="P5434" t="str">
        <f>VLOOKUP(retail_sales_2023!C5434,customers!A:J,5,)</f>
        <v>Jaipur</v>
      </c>
      <c r="Q5434" t="str">
        <f>VLOOKUP(C5434,customers!A:J,10,0)</f>
        <v>Regular</v>
      </c>
    </row>
    <row r="5435" spans="1:17" x14ac:dyDescent="0.3">
      <c r="A5435" t="s">
        <v>6526</v>
      </c>
      <c r="B5435" s="1">
        <v>45164</v>
      </c>
      <c r="C5435" t="s">
        <v>858</v>
      </c>
      <c r="D5435" t="s">
        <v>859</v>
      </c>
      <c r="E5435" t="s">
        <v>27</v>
      </c>
      <c r="F5435" t="s">
        <v>81</v>
      </c>
      <c r="G5435" t="s">
        <v>101</v>
      </c>
      <c r="H5435">
        <v>5</v>
      </c>
      <c r="I5435">
        <v>3463.11</v>
      </c>
      <c r="J5435">
        <v>0.1</v>
      </c>
      <c r="K5435">
        <v>15583.99</v>
      </c>
      <c r="L5435">
        <v>4709.0600000000004</v>
      </c>
      <c r="M5435">
        <f t="shared" si="254"/>
        <v>15583.994999999999</v>
      </c>
      <c r="N5435" t="str">
        <f t="shared" si="252"/>
        <v>Q3</v>
      </c>
      <c r="O5435" s="2">
        <f t="shared" si="253"/>
        <v>30.217293517257136</v>
      </c>
      <c r="P5435" t="str">
        <f>VLOOKUP(retail_sales_2023!C5435,customers!A:J,5,)</f>
        <v>Chandigarh</v>
      </c>
      <c r="Q5435" t="str">
        <f>VLOOKUP(C5435,customers!A:J,10,0)</f>
        <v>Occasional</v>
      </c>
    </row>
    <row r="5436" spans="1:17" x14ac:dyDescent="0.3">
      <c r="A5436" t="s">
        <v>6527</v>
      </c>
      <c r="B5436" s="1">
        <v>45037</v>
      </c>
      <c r="C5436" t="s">
        <v>813</v>
      </c>
      <c r="D5436" t="s">
        <v>814</v>
      </c>
      <c r="E5436" t="s">
        <v>21</v>
      </c>
      <c r="F5436" t="s">
        <v>43</v>
      </c>
      <c r="G5436" t="s">
        <v>128</v>
      </c>
      <c r="H5436">
        <v>2</v>
      </c>
      <c r="I5436">
        <v>37721.35</v>
      </c>
      <c r="J5436">
        <v>0.05</v>
      </c>
      <c r="K5436">
        <v>71670.559999999998</v>
      </c>
      <c r="L5436">
        <v>9356.9</v>
      </c>
      <c r="M5436">
        <f t="shared" si="254"/>
        <v>71670.564999999988</v>
      </c>
      <c r="N5436" t="str">
        <f t="shared" si="252"/>
        <v>Q2</v>
      </c>
      <c r="O5436" s="2">
        <f t="shared" si="253"/>
        <v>13.055430291042795</v>
      </c>
      <c r="P5436" t="str">
        <f>VLOOKUP(retail_sales_2023!C5436,customers!A:J,5,)</f>
        <v>Patna</v>
      </c>
      <c r="Q5436" t="str">
        <f>VLOOKUP(C5436,customers!A:J,10,0)</f>
        <v>Premium</v>
      </c>
    </row>
    <row r="5437" spans="1:17" x14ac:dyDescent="0.3">
      <c r="A5437" t="s">
        <v>6528</v>
      </c>
      <c r="B5437" s="1">
        <v>44965</v>
      </c>
      <c r="C5437" t="s">
        <v>829</v>
      </c>
      <c r="D5437" t="s">
        <v>830</v>
      </c>
      <c r="E5437" t="s">
        <v>15</v>
      </c>
      <c r="F5437" t="s">
        <v>22</v>
      </c>
      <c r="G5437" t="s">
        <v>1039</v>
      </c>
      <c r="H5437">
        <v>5</v>
      </c>
      <c r="I5437">
        <v>35749.57</v>
      </c>
      <c r="J5437">
        <v>0.2</v>
      </c>
      <c r="K5437">
        <v>142998.28</v>
      </c>
      <c r="L5437">
        <v>34201.43</v>
      </c>
      <c r="M5437">
        <f t="shared" si="254"/>
        <v>142998.28</v>
      </c>
      <c r="N5437" t="str">
        <f t="shared" si="252"/>
        <v>Q1</v>
      </c>
      <c r="O5437" s="2">
        <f t="shared" si="253"/>
        <v>23.917371593560429</v>
      </c>
      <c r="P5437" t="str">
        <f>VLOOKUP(retail_sales_2023!C5437,customers!A:J,5,)</f>
        <v>Chennai</v>
      </c>
      <c r="Q5437" t="str">
        <f>VLOOKUP(C5437,customers!A:J,10,0)</f>
        <v>Regular</v>
      </c>
    </row>
    <row r="5438" spans="1:17" x14ac:dyDescent="0.3">
      <c r="A5438" t="s">
        <v>6529</v>
      </c>
      <c r="B5438" s="1">
        <v>45254</v>
      </c>
      <c r="C5438" t="s">
        <v>1687</v>
      </c>
      <c r="D5438" t="s">
        <v>1688</v>
      </c>
      <c r="E5438" t="s">
        <v>27</v>
      </c>
      <c r="F5438" t="s">
        <v>38</v>
      </c>
      <c r="G5438" t="s">
        <v>395</v>
      </c>
      <c r="H5438">
        <v>3</v>
      </c>
      <c r="I5438">
        <v>3257.51</v>
      </c>
      <c r="J5438">
        <v>0.2</v>
      </c>
      <c r="K5438">
        <v>7818.02</v>
      </c>
      <c r="L5438">
        <v>1885.78</v>
      </c>
      <c r="M5438">
        <f t="shared" si="254"/>
        <v>7818.0240000000013</v>
      </c>
      <c r="N5438" t="str">
        <f t="shared" si="252"/>
        <v>Q4</v>
      </c>
      <c r="O5438" s="2">
        <f t="shared" si="253"/>
        <v>24.120941107850836</v>
      </c>
      <c r="P5438" t="str">
        <f>VLOOKUP(retail_sales_2023!C5438,customers!A:J,5,)</f>
        <v>Chandigarh</v>
      </c>
      <c r="Q5438" t="str">
        <f>VLOOKUP(C5438,customers!A:J,10,0)</f>
        <v>Occasional</v>
      </c>
    </row>
    <row r="5439" spans="1:17" x14ac:dyDescent="0.3">
      <c r="A5439" t="s">
        <v>6530</v>
      </c>
      <c r="B5439" s="1">
        <v>44980</v>
      </c>
      <c r="C5439" t="s">
        <v>1939</v>
      </c>
      <c r="D5439" t="s">
        <v>1940</v>
      </c>
      <c r="E5439" t="s">
        <v>27</v>
      </c>
      <c r="F5439" t="s">
        <v>81</v>
      </c>
      <c r="G5439" t="s">
        <v>101</v>
      </c>
      <c r="H5439">
        <v>2</v>
      </c>
      <c r="I5439">
        <v>2071.63</v>
      </c>
      <c r="J5439">
        <v>0.05</v>
      </c>
      <c r="K5439">
        <v>3936.1</v>
      </c>
      <c r="L5439">
        <v>914.08</v>
      </c>
      <c r="M5439">
        <f t="shared" si="254"/>
        <v>3936.0970000000002</v>
      </c>
      <c r="N5439" t="str">
        <f t="shared" si="252"/>
        <v>Q1</v>
      </c>
      <c r="O5439" s="2">
        <f t="shared" si="253"/>
        <v>23.222987220853131</v>
      </c>
      <c r="P5439" t="str">
        <f>VLOOKUP(retail_sales_2023!C5439,customers!A:J,5,)</f>
        <v>Chandigarh</v>
      </c>
      <c r="Q5439" t="str">
        <f>VLOOKUP(C5439,customers!A:J,10,0)</f>
        <v>Regular</v>
      </c>
    </row>
    <row r="5440" spans="1:17" x14ac:dyDescent="0.3">
      <c r="A5440" t="s">
        <v>6531</v>
      </c>
      <c r="B5440" s="1">
        <v>45238</v>
      </c>
      <c r="C5440" t="s">
        <v>1857</v>
      </c>
      <c r="D5440" t="s">
        <v>1858</v>
      </c>
      <c r="E5440" t="s">
        <v>33</v>
      </c>
      <c r="F5440" t="s">
        <v>38</v>
      </c>
      <c r="G5440" t="s">
        <v>39</v>
      </c>
      <c r="H5440">
        <v>1</v>
      </c>
      <c r="I5440">
        <v>2483.34</v>
      </c>
      <c r="J5440">
        <v>0</v>
      </c>
      <c r="K5440">
        <v>2483.34</v>
      </c>
      <c r="L5440">
        <v>614.16999999999996</v>
      </c>
      <c r="M5440">
        <f t="shared" si="254"/>
        <v>2483.34</v>
      </c>
      <c r="N5440" t="str">
        <f t="shared" si="252"/>
        <v>Q4</v>
      </c>
      <c r="O5440" s="2">
        <f t="shared" si="253"/>
        <v>24.731611458761183</v>
      </c>
      <c r="P5440" t="str">
        <f>VLOOKUP(retail_sales_2023!C5440,customers!A:J,5,)</f>
        <v>Surat</v>
      </c>
      <c r="Q5440" t="str">
        <f>VLOOKUP(C5440,customers!A:J,10,0)</f>
        <v>Regular</v>
      </c>
    </row>
    <row r="5441" spans="1:17" x14ac:dyDescent="0.3">
      <c r="A5441" t="s">
        <v>6532</v>
      </c>
      <c r="B5441" s="1">
        <v>44975</v>
      </c>
      <c r="C5441" t="s">
        <v>1827</v>
      </c>
      <c r="D5441" t="s">
        <v>1828</v>
      </c>
      <c r="E5441" t="s">
        <v>33</v>
      </c>
      <c r="F5441" t="s">
        <v>38</v>
      </c>
      <c r="G5441" t="s">
        <v>395</v>
      </c>
      <c r="H5441">
        <v>1</v>
      </c>
      <c r="I5441">
        <v>3001.95</v>
      </c>
      <c r="J5441">
        <v>0</v>
      </c>
      <c r="K5441">
        <v>3001.95</v>
      </c>
      <c r="L5441">
        <v>1083.69</v>
      </c>
      <c r="M5441">
        <f t="shared" si="254"/>
        <v>3001.95</v>
      </c>
      <c r="N5441" t="str">
        <f t="shared" si="252"/>
        <v>Q1</v>
      </c>
      <c r="O5441" s="2">
        <f t="shared" si="253"/>
        <v>36.099535302053667</v>
      </c>
      <c r="P5441" t="str">
        <f>VLOOKUP(retail_sales_2023!C5441,customers!A:J,5,)</f>
        <v>Mumbai</v>
      </c>
      <c r="Q5441" t="str">
        <f>VLOOKUP(C5441,customers!A:J,10,0)</f>
        <v>Regular</v>
      </c>
    </row>
    <row r="5442" spans="1:17" x14ac:dyDescent="0.3">
      <c r="A5442" t="s">
        <v>6533</v>
      </c>
      <c r="B5442" s="1">
        <v>45055</v>
      </c>
      <c r="C5442" t="s">
        <v>1099</v>
      </c>
      <c r="D5442" t="s">
        <v>1100</v>
      </c>
      <c r="E5442" t="s">
        <v>27</v>
      </c>
      <c r="F5442" t="s">
        <v>22</v>
      </c>
      <c r="G5442" t="s">
        <v>423</v>
      </c>
      <c r="H5442">
        <v>2</v>
      </c>
      <c r="I5442">
        <v>40078.9</v>
      </c>
      <c r="J5442">
        <v>0.1</v>
      </c>
      <c r="K5442">
        <v>72142.02</v>
      </c>
      <c r="L5442">
        <v>15812.68</v>
      </c>
      <c r="M5442">
        <f t="shared" si="254"/>
        <v>72142.02</v>
      </c>
      <c r="N5442" t="str">
        <f t="shared" si="252"/>
        <v>Q2</v>
      </c>
      <c r="O5442" s="2">
        <f t="shared" si="253"/>
        <v>21.918820681760781</v>
      </c>
      <c r="P5442" t="str">
        <f>VLOOKUP(retail_sales_2023!C5442,customers!A:J,5,)</f>
        <v>Chandigarh</v>
      </c>
      <c r="Q5442" t="str">
        <f>VLOOKUP(C5442,customers!A:J,10,0)</f>
        <v>Regular</v>
      </c>
    </row>
    <row r="5443" spans="1:17" x14ac:dyDescent="0.3">
      <c r="A5443" t="s">
        <v>6534</v>
      </c>
      <c r="B5443" s="1">
        <v>45014</v>
      </c>
      <c r="C5443" t="s">
        <v>732</v>
      </c>
      <c r="D5443" t="s">
        <v>733</v>
      </c>
      <c r="E5443" t="s">
        <v>15</v>
      </c>
      <c r="F5443" t="s">
        <v>43</v>
      </c>
      <c r="G5443" t="s">
        <v>282</v>
      </c>
      <c r="H5443">
        <v>3</v>
      </c>
      <c r="I5443">
        <v>55303.79</v>
      </c>
      <c r="J5443">
        <v>0.1</v>
      </c>
      <c r="K5443">
        <v>149320.23000000001</v>
      </c>
      <c r="L5443">
        <v>21281.96</v>
      </c>
      <c r="M5443">
        <f t="shared" si="254"/>
        <v>149320.23300000001</v>
      </c>
      <c r="N5443" t="str">
        <f t="shared" ref="N5443:N5506" si="255">"Q"&amp;ROUNDUP(MONTH(B5443)/3,0)</f>
        <v>Q1</v>
      </c>
      <c r="O5443" s="2">
        <f t="shared" ref="O5443:O5506" si="256">(L5443/K5443)*100</f>
        <v>14.252563098784401</v>
      </c>
      <c r="P5443" t="str">
        <f>VLOOKUP(retail_sales_2023!C5443,customers!A:J,5,)</f>
        <v>Kochi</v>
      </c>
      <c r="Q5443" t="str">
        <f>VLOOKUP(C5443,customers!A:J,10,0)</f>
        <v>Occasional</v>
      </c>
    </row>
    <row r="5444" spans="1:17" x14ac:dyDescent="0.3">
      <c r="A5444" t="s">
        <v>6535</v>
      </c>
      <c r="B5444" s="1">
        <v>45093</v>
      </c>
      <c r="C5444" t="s">
        <v>4200</v>
      </c>
      <c r="D5444" t="s">
        <v>4201</v>
      </c>
      <c r="E5444" t="s">
        <v>33</v>
      </c>
      <c r="F5444" t="s">
        <v>28</v>
      </c>
      <c r="G5444" t="s">
        <v>466</v>
      </c>
      <c r="H5444">
        <v>5</v>
      </c>
      <c r="I5444">
        <v>1082.5899999999999</v>
      </c>
      <c r="J5444">
        <v>0</v>
      </c>
      <c r="K5444">
        <v>5412.95</v>
      </c>
      <c r="L5444">
        <v>915.02</v>
      </c>
      <c r="M5444">
        <f t="shared" si="254"/>
        <v>5412.95</v>
      </c>
      <c r="N5444" t="str">
        <f t="shared" si="255"/>
        <v>Q2</v>
      </c>
      <c r="O5444" s="2">
        <f t="shared" si="256"/>
        <v>16.904275856972632</v>
      </c>
      <c r="P5444" t="str">
        <f>VLOOKUP(retail_sales_2023!C5444,customers!A:J,5,)</f>
        <v>Pune</v>
      </c>
      <c r="Q5444" t="str">
        <f>VLOOKUP(C5444,customers!A:J,10,0)</f>
        <v>Regular</v>
      </c>
    </row>
    <row r="5445" spans="1:17" x14ac:dyDescent="0.3">
      <c r="A5445" t="s">
        <v>6536</v>
      </c>
      <c r="B5445" s="1">
        <v>45005</v>
      </c>
      <c r="C5445" t="s">
        <v>345</v>
      </c>
      <c r="D5445" t="s">
        <v>346</v>
      </c>
      <c r="E5445" t="s">
        <v>33</v>
      </c>
      <c r="F5445" t="s">
        <v>52</v>
      </c>
      <c r="G5445" t="s">
        <v>169</v>
      </c>
      <c r="H5445">
        <v>10</v>
      </c>
      <c r="I5445">
        <v>342.26</v>
      </c>
      <c r="J5445">
        <v>0.25</v>
      </c>
      <c r="K5445">
        <v>2566.9499999999998</v>
      </c>
      <c r="L5445">
        <v>224.31</v>
      </c>
      <c r="M5445">
        <f t="shared" ref="M5445:M5508" si="257">H5445*I5445*(1-J5445)</f>
        <v>2566.9499999999998</v>
      </c>
      <c r="N5445" t="str">
        <f t="shared" si="255"/>
        <v>Q1</v>
      </c>
      <c r="O5445" s="2">
        <f t="shared" si="256"/>
        <v>8.7383860223222118</v>
      </c>
      <c r="P5445" t="str">
        <f>VLOOKUP(retail_sales_2023!C5445,customers!A:J,5,)</f>
        <v>Ahmedabad</v>
      </c>
      <c r="Q5445" t="str">
        <f>VLOOKUP(C5445,customers!A:J,10,0)</f>
        <v>Premium</v>
      </c>
    </row>
    <row r="5446" spans="1:17" x14ac:dyDescent="0.3">
      <c r="A5446" t="s">
        <v>6537</v>
      </c>
      <c r="B5446" s="1">
        <v>45121</v>
      </c>
      <c r="C5446" t="s">
        <v>570</v>
      </c>
      <c r="D5446" t="s">
        <v>571</v>
      </c>
      <c r="E5446" t="s">
        <v>33</v>
      </c>
      <c r="F5446" t="s">
        <v>22</v>
      </c>
      <c r="G5446" t="s">
        <v>1039</v>
      </c>
      <c r="H5446">
        <v>1</v>
      </c>
      <c r="I5446">
        <v>9567.07</v>
      </c>
      <c r="J5446">
        <v>0.15</v>
      </c>
      <c r="K5446">
        <v>8132.01</v>
      </c>
      <c r="L5446">
        <v>1766.74</v>
      </c>
      <c r="M5446">
        <f t="shared" si="257"/>
        <v>8132.0094999999992</v>
      </c>
      <c r="N5446" t="str">
        <f t="shared" si="255"/>
        <v>Q3</v>
      </c>
      <c r="O5446" s="2">
        <f t="shared" si="256"/>
        <v>21.725748000801769</v>
      </c>
      <c r="P5446" t="str">
        <f>VLOOKUP(retail_sales_2023!C5446,customers!A:J,5,)</f>
        <v>Pune</v>
      </c>
      <c r="Q5446" t="str">
        <f>VLOOKUP(C5446,customers!A:J,10,0)</f>
        <v>Premium</v>
      </c>
    </row>
    <row r="5447" spans="1:17" x14ac:dyDescent="0.3">
      <c r="A5447" t="s">
        <v>6538</v>
      </c>
      <c r="B5447" s="1">
        <v>45171</v>
      </c>
      <c r="C5447" t="s">
        <v>657</v>
      </c>
      <c r="D5447" t="s">
        <v>658</v>
      </c>
      <c r="E5447" t="s">
        <v>33</v>
      </c>
      <c r="F5447" t="s">
        <v>43</v>
      </c>
      <c r="G5447" t="s">
        <v>243</v>
      </c>
      <c r="H5447">
        <v>1</v>
      </c>
      <c r="I5447">
        <v>48396.67</v>
      </c>
      <c r="J5447">
        <v>0.2</v>
      </c>
      <c r="K5447">
        <v>38717.339999999997</v>
      </c>
      <c r="L5447">
        <v>3664.49</v>
      </c>
      <c r="M5447">
        <f t="shared" si="257"/>
        <v>38717.336000000003</v>
      </c>
      <c r="N5447" t="str">
        <f t="shared" si="255"/>
        <v>Q3</v>
      </c>
      <c r="O5447" s="2">
        <f t="shared" si="256"/>
        <v>9.4647256242293505</v>
      </c>
      <c r="P5447" t="str">
        <f>VLOOKUP(retail_sales_2023!C5447,customers!A:J,5,)</f>
        <v>Pune</v>
      </c>
      <c r="Q5447" t="str">
        <f>VLOOKUP(C5447,customers!A:J,10,0)</f>
        <v>Occasional</v>
      </c>
    </row>
    <row r="5448" spans="1:17" x14ac:dyDescent="0.3">
      <c r="A5448" t="s">
        <v>6539</v>
      </c>
      <c r="B5448" s="1">
        <v>45174</v>
      </c>
      <c r="C5448" t="s">
        <v>152</v>
      </c>
      <c r="D5448" t="s">
        <v>153</v>
      </c>
      <c r="E5448" t="s">
        <v>27</v>
      </c>
      <c r="F5448" t="s">
        <v>28</v>
      </c>
      <c r="G5448" t="s">
        <v>29</v>
      </c>
      <c r="H5448">
        <v>2</v>
      </c>
      <c r="I5448">
        <v>4401.42</v>
      </c>
      <c r="J5448">
        <v>0.05</v>
      </c>
      <c r="K5448">
        <v>8362.7000000000007</v>
      </c>
      <c r="L5448">
        <v>1292.08</v>
      </c>
      <c r="M5448">
        <f t="shared" si="257"/>
        <v>8362.6980000000003</v>
      </c>
      <c r="N5448" t="str">
        <f t="shared" si="255"/>
        <v>Q3</v>
      </c>
      <c r="O5448" s="2">
        <f t="shared" si="256"/>
        <v>15.450512394322406</v>
      </c>
      <c r="P5448" t="str">
        <f>VLOOKUP(retail_sales_2023!C5448,customers!A:J,5,)</f>
        <v>Lucknow</v>
      </c>
      <c r="Q5448" t="str">
        <f>VLOOKUP(C5448,customers!A:J,10,0)</f>
        <v>Premium</v>
      </c>
    </row>
    <row r="5449" spans="1:17" x14ac:dyDescent="0.3">
      <c r="A5449" t="s">
        <v>6540</v>
      </c>
      <c r="B5449" s="1">
        <v>45127</v>
      </c>
      <c r="C5449" t="s">
        <v>1425</v>
      </c>
      <c r="D5449" t="s">
        <v>1426</v>
      </c>
      <c r="E5449" t="s">
        <v>27</v>
      </c>
      <c r="F5449" t="s">
        <v>81</v>
      </c>
      <c r="G5449" t="s">
        <v>370</v>
      </c>
      <c r="H5449">
        <v>3</v>
      </c>
      <c r="I5449">
        <v>1190.07</v>
      </c>
      <c r="J5449">
        <v>0.2</v>
      </c>
      <c r="K5449">
        <v>2856.17</v>
      </c>
      <c r="L5449">
        <v>728.83</v>
      </c>
      <c r="M5449">
        <f t="shared" si="257"/>
        <v>2856.1680000000001</v>
      </c>
      <c r="N5449" t="str">
        <f t="shared" si="255"/>
        <v>Q3</v>
      </c>
      <c r="O5449" s="2">
        <f t="shared" si="256"/>
        <v>25.517738790058015</v>
      </c>
      <c r="P5449" t="str">
        <f>VLOOKUP(retail_sales_2023!C5449,customers!A:J,5,)</f>
        <v>Delhi</v>
      </c>
      <c r="Q5449" t="str">
        <f>VLOOKUP(C5449,customers!A:J,10,0)</f>
        <v>Premium</v>
      </c>
    </row>
    <row r="5450" spans="1:17" x14ac:dyDescent="0.3">
      <c r="A5450" t="s">
        <v>6541</v>
      </c>
      <c r="B5450" s="1">
        <v>44936</v>
      </c>
      <c r="C5450" t="s">
        <v>1433</v>
      </c>
      <c r="D5450" t="s">
        <v>1434</v>
      </c>
      <c r="E5450" t="s">
        <v>15</v>
      </c>
      <c r="F5450" t="s">
        <v>43</v>
      </c>
      <c r="G5450" t="s">
        <v>44</v>
      </c>
      <c r="H5450">
        <v>4</v>
      </c>
      <c r="I5450">
        <v>55449.59</v>
      </c>
      <c r="J5450">
        <v>0.1</v>
      </c>
      <c r="K5450">
        <v>199618.52</v>
      </c>
      <c r="L5450">
        <v>23945.439999999999</v>
      </c>
      <c r="M5450">
        <f t="shared" si="257"/>
        <v>199618.524</v>
      </c>
      <c r="N5450" t="str">
        <f t="shared" si="255"/>
        <v>Q1</v>
      </c>
      <c r="O5450" s="2">
        <f t="shared" si="256"/>
        <v>11.995600408218635</v>
      </c>
      <c r="P5450" t="str">
        <f>VLOOKUP(retail_sales_2023!C5450,customers!A:J,5,)</f>
        <v>Coimbatore</v>
      </c>
      <c r="Q5450" t="str">
        <f>VLOOKUP(C5450,customers!A:J,10,0)</f>
        <v>Premium</v>
      </c>
    </row>
    <row r="5451" spans="1:17" x14ac:dyDescent="0.3">
      <c r="A5451" t="s">
        <v>6542</v>
      </c>
      <c r="B5451" s="1">
        <v>45140</v>
      </c>
      <c r="C5451" t="s">
        <v>160</v>
      </c>
      <c r="D5451" t="s">
        <v>161</v>
      </c>
      <c r="E5451" t="s">
        <v>27</v>
      </c>
      <c r="F5451" t="s">
        <v>43</v>
      </c>
      <c r="G5451" t="s">
        <v>128</v>
      </c>
      <c r="H5451">
        <v>1</v>
      </c>
      <c r="I5451">
        <v>75611.56</v>
      </c>
      <c r="J5451">
        <v>0.15</v>
      </c>
      <c r="K5451">
        <v>64269.83</v>
      </c>
      <c r="L5451">
        <v>8290.44</v>
      </c>
      <c r="M5451">
        <f t="shared" si="257"/>
        <v>64269.825999999994</v>
      </c>
      <c r="N5451" t="str">
        <f t="shared" si="255"/>
        <v>Q3</v>
      </c>
      <c r="O5451" s="2">
        <f t="shared" si="256"/>
        <v>12.899427305160135</v>
      </c>
      <c r="P5451" t="str">
        <f>VLOOKUP(retail_sales_2023!C5451,customers!A:J,5,)</f>
        <v>Pune</v>
      </c>
      <c r="Q5451" t="str">
        <f>VLOOKUP(C5451,customers!A:J,10,0)</f>
        <v>Premium</v>
      </c>
    </row>
    <row r="5452" spans="1:17" x14ac:dyDescent="0.3">
      <c r="A5452" t="s">
        <v>6543</v>
      </c>
      <c r="B5452" s="1">
        <v>44995</v>
      </c>
      <c r="C5452" t="s">
        <v>1984</v>
      </c>
      <c r="D5452" t="s">
        <v>1985</v>
      </c>
      <c r="E5452" t="s">
        <v>27</v>
      </c>
      <c r="F5452" t="s">
        <v>43</v>
      </c>
      <c r="G5452" t="s">
        <v>178</v>
      </c>
      <c r="H5452">
        <v>1</v>
      </c>
      <c r="I5452">
        <v>69537.399999999994</v>
      </c>
      <c r="J5452">
        <v>0.05</v>
      </c>
      <c r="K5452">
        <v>66060.53</v>
      </c>
      <c r="L5452">
        <v>10026.200000000001</v>
      </c>
      <c r="M5452">
        <f t="shared" si="257"/>
        <v>66060.529999999984</v>
      </c>
      <c r="N5452" t="str">
        <f t="shared" si="255"/>
        <v>Q1</v>
      </c>
      <c r="O5452" s="2">
        <f t="shared" si="256"/>
        <v>15.177292704130593</v>
      </c>
      <c r="P5452" t="str">
        <f>VLOOKUP(retail_sales_2023!C5452,customers!A:J,5,)</f>
        <v>Chandigarh</v>
      </c>
      <c r="Q5452" t="str">
        <f>VLOOKUP(C5452,customers!A:J,10,0)</f>
        <v>Premium</v>
      </c>
    </row>
    <row r="5453" spans="1:17" x14ac:dyDescent="0.3">
      <c r="A5453" t="s">
        <v>6544</v>
      </c>
      <c r="B5453" s="1">
        <v>44994</v>
      </c>
      <c r="C5453" t="s">
        <v>1177</v>
      </c>
      <c r="D5453" t="s">
        <v>1178</v>
      </c>
      <c r="E5453" t="s">
        <v>27</v>
      </c>
      <c r="F5453" t="s">
        <v>43</v>
      </c>
      <c r="G5453" t="s">
        <v>110</v>
      </c>
      <c r="H5453">
        <v>2</v>
      </c>
      <c r="I5453">
        <v>54199.360000000001</v>
      </c>
      <c r="J5453">
        <v>0</v>
      </c>
      <c r="K5453">
        <v>108398.72</v>
      </c>
      <c r="L5453">
        <v>11242.9</v>
      </c>
      <c r="M5453">
        <f t="shared" si="257"/>
        <v>108398.72</v>
      </c>
      <c r="N5453" t="str">
        <f t="shared" si="255"/>
        <v>Q1</v>
      </c>
      <c r="O5453" s="2">
        <f t="shared" si="256"/>
        <v>10.371801438245765</v>
      </c>
      <c r="P5453" t="str">
        <f>VLOOKUP(retail_sales_2023!C5453,customers!A:J,5,)</f>
        <v>Amritsar</v>
      </c>
      <c r="Q5453" t="str">
        <f>VLOOKUP(C5453,customers!A:J,10,0)</f>
        <v>Regular</v>
      </c>
    </row>
    <row r="5454" spans="1:17" x14ac:dyDescent="0.3">
      <c r="A5454" t="s">
        <v>6545</v>
      </c>
      <c r="B5454" s="1">
        <v>45017</v>
      </c>
      <c r="C5454" t="s">
        <v>996</v>
      </c>
      <c r="D5454" t="s">
        <v>997</v>
      </c>
      <c r="E5454" t="s">
        <v>33</v>
      </c>
      <c r="F5454" t="s">
        <v>43</v>
      </c>
      <c r="G5454" t="s">
        <v>301</v>
      </c>
      <c r="H5454">
        <v>5</v>
      </c>
      <c r="I5454">
        <v>65725.64</v>
      </c>
      <c r="J5454">
        <v>0.15</v>
      </c>
      <c r="K5454">
        <v>279333.96999999997</v>
      </c>
      <c r="L5454">
        <v>27944.959999999999</v>
      </c>
      <c r="M5454">
        <f t="shared" si="257"/>
        <v>279333.97000000003</v>
      </c>
      <c r="N5454" t="str">
        <f t="shared" si="255"/>
        <v>Q2</v>
      </c>
      <c r="O5454" s="2">
        <f t="shared" si="256"/>
        <v>10.004139489371809</v>
      </c>
      <c r="P5454" t="str">
        <f>VLOOKUP(retail_sales_2023!C5454,customers!A:J,5,)</f>
        <v>Ahmedabad</v>
      </c>
      <c r="Q5454" t="str">
        <f>VLOOKUP(C5454,customers!A:J,10,0)</f>
        <v>Premium</v>
      </c>
    </row>
    <row r="5455" spans="1:17" x14ac:dyDescent="0.3">
      <c r="A5455" t="s">
        <v>6546</v>
      </c>
      <c r="B5455" s="1">
        <v>45192</v>
      </c>
      <c r="C5455" t="s">
        <v>2168</v>
      </c>
      <c r="D5455" t="s">
        <v>2169</v>
      </c>
      <c r="E5455" t="s">
        <v>33</v>
      </c>
      <c r="F5455" t="s">
        <v>38</v>
      </c>
      <c r="G5455" t="s">
        <v>141</v>
      </c>
      <c r="H5455">
        <v>3</v>
      </c>
      <c r="I5455">
        <v>3919.98</v>
      </c>
      <c r="J5455">
        <v>0.05</v>
      </c>
      <c r="K5455">
        <v>11171.94</v>
      </c>
      <c r="L5455">
        <v>4015.91</v>
      </c>
      <c r="M5455">
        <f t="shared" si="257"/>
        <v>11171.942999999999</v>
      </c>
      <c r="N5455" t="str">
        <f t="shared" si="255"/>
        <v>Q3</v>
      </c>
      <c r="O5455" s="2">
        <f t="shared" si="256"/>
        <v>35.946397850328587</v>
      </c>
      <c r="P5455" t="str">
        <f>VLOOKUP(retail_sales_2023!C5455,customers!A:J,5,)</f>
        <v>Nagpur</v>
      </c>
      <c r="Q5455" t="str">
        <f>VLOOKUP(C5455,customers!A:J,10,0)</f>
        <v>Premium</v>
      </c>
    </row>
    <row r="5456" spans="1:17" x14ac:dyDescent="0.3">
      <c r="A5456" t="s">
        <v>6547</v>
      </c>
      <c r="B5456" s="1">
        <v>44941</v>
      </c>
      <c r="C5456" t="s">
        <v>1693</v>
      </c>
      <c r="D5456" t="s">
        <v>1694</v>
      </c>
      <c r="E5456" t="s">
        <v>15</v>
      </c>
      <c r="F5456" t="s">
        <v>22</v>
      </c>
      <c r="G5456" t="s">
        <v>146</v>
      </c>
      <c r="H5456">
        <v>5</v>
      </c>
      <c r="I5456">
        <v>24031.32</v>
      </c>
      <c r="J5456">
        <v>0.1</v>
      </c>
      <c r="K5456">
        <v>108140.94</v>
      </c>
      <c r="L5456">
        <v>-6033.19</v>
      </c>
      <c r="M5456">
        <f t="shared" si="257"/>
        <v>108140.94</v>
      </c>
      <c r="N5456" t="str">
        <f t="shared" si="255"/>
        <v>Q1</v>
      </c>
      <c r="O5456" s="2">
        <f t="shared" si="256"/>
        <v>-5.5790064336411351</v>
      </c>
      <c r="P5456" t="str">
        <f>VLOOKUP(retail_sales_2023!C5456,customers!A:J,5,)</f>
        <v>Chennai</v>
      </c>
      <c r="Q5456" t="str">
        <f>VLOOKUP(C5456,customers!A:J,10,0)</f>
        <v>Premium</v>
      </c>
    </row>
    <row r="5457" spans="1:17" x14ac:dyDescent="0.3">
      <c r="A5457" t="s">
        <v>6548</v>
      </c>
      <c r="B5457" s="1">
        <v>45031</v>
      </c>
      <c r="C5457" t="s">
        <v>2294</v>
      </c>
      <c r="D5457" t="s">
        <v>2295</v>
      </c>
      <c r="E5457" t="s">
        <v>27</v>
      </c>
      <c r="F5457" t="s">
        <v>43</v>
      </c>
      <c r="G5457" t="s">
        <v>121</v>
      </c>
      <c r="H5457">
        <v>4</v>
      </c>
      <c r="I5457">
        <v>5267.21</v>
      </c>
      <c r="J5457">
        <v>0</v>
      </c>
      <c r="K5457">
        <v>21068.84</v>
      </c>
      <c r="L5457">
        <v>3223.24</v>
      </c>
      <c r="M5457">
        <f t="shared" si="257"/>
        <v>21068.84</v>
      </c>
      <c r="N5457" t="str">
        <f t="shared" si="255"/>
        <v>Q2</v>
      </c>
      <c r="O5457" s="2">
        <f t="shared" si="256"/>
        <v>15.298611598929982</v>
      </c>
      <c r="P5457" t="str">
        <f>VLOOKUP(retail_sales_2023!C5457,customers!A:J,5,)</f>
        <v>Amritsar</v>
      </c>
      <c r="Q5457" t="str">
        <f>VLOOKUP(C5457,customers!A:J,10,0)</f>
        <v>Regular</v>
      </c>
    </row>
    <row r="5458" spans="1:17" x14ac:dyDescent="0.3">
      <c r="A5458" t="s">
        <v>6549</v>
      </c>
      <c r="B5458" s="1">
        <v>45231</v>
      </c>
      <c r="C5458" t="s">
        <v>2938</v>
      </c>
      <c r="D5458" t="s">
        <v>2939</v>
      </c>
      <c r="E5458" t="s">
        <v>33</v>
      </c>
      <c r="F5458" t="s">
        <v>81</v>
      </c>
      <c r="G5458" t="s">
        <v>105</v>
      </c>
      <c r="H5458">
        <v>4</v>
      </c>
      <c r="I5458">
        <v>3160.09</v>
      </c>
      <c r="J5458">
        <v>0.25</v>
      </c>
      <c r="K5458">
        <v>9480.27</v>
      </c>
      <c r="L5458">
        <v>3158.26</v>
      </c>
      <c r="M5458">
        <f t="shared" si="257"/>
        <v>9480.27</v>
      </c>
      <c r="N5458" t="str">
        <f t="shared" si="255"/>
        <v>Q4</v>
      </c>
      <c r="O5458" s="2">
        <f t="shared" si="256"/>
        <v>33.314030085641022</v>
      </c>
      <c r="P5458" t="str">
        <f>VLOOKUP(retail_sales_2023!C5458,customers!A:J,5,)</f>
        <v>Mumbai</v>
      </c>
      <c r="Q5458" t="str">
        <f>VLOOKUP(C5458,customers!A:J,10,0)</f>
        <v>Regular</v>
      </c>
    </row>
    <row r="5459" spans="1:17" x14ac:dyDescent="0.3">
      <c r="A5459" t="s">
        <v>6550</v>
      </c>
      <c r="B5459" s="1">
        <v>45225</v>
      </c>
      <c r="C5459" t="s">
        <v>1596</v>
      </c>
      <c r="D5459" t="s">
        <v>1597</v>
      </c>
      <c r="E5459" t="s">
        <v>21</v>
      </c>
      <c r="F5459" t="s">
        <v>38</v>
      </c>
      <c r="G5459" t="s">
        <v>141</v>
      </c>
      <c r="H5459">
        <v>2</v>
      </c>
      <c r="I5459">
        <v>1715.12</v>
      </c>
      <c r="J5459">
        <v>0.05</v>
      </c>
      <c r="K5459">
        <v>3258.73</v>
      </c>
      <c r="L5459">
        <v>1139.99</v>
      </c>
      <c r="M5459">
        <f t="shared" si="257"/>
        <v>3258.7279999999996</v>
      </c>
      <c r="N5459" t="str">
        <f t="shared" si="255"/>
        <v>Q4</v>
      </c>
      <c r="O5459" s="2">
        <f t="shared" si="256"/>
        <v>34.982646613864908</v>
      </c>
      <c r="P5459" t="str">
        <f>VLOOKUP(retail_sales_2023!C5459,customers!A:J,5,)</f>
        <v>Bhubaneswar</v>
      </c>
      <c r="Q5459" t="str">
        <f>VLOOKUP(C5459,customers!A:J,10,0)</f>
        <v>Regular</v>
      </c>
    </row>
    <row r="5460" spans="1:17" x14ac:dyDescent="0.3">
      <c r="A5460" t="s">
        <v>6551</v>
      </c>
      <c r="B5460" s="1">
        <v>45246</v>
      </c>
      <c r="C5460" t="s">
        <v>1021</v>
      </c>
      <c r="D5460" t="s">
        <v>1022</v>
      </c>
      <c r="E5460" t="s">
        <v>27</v>
      </c>
      <c r="F5460" t="s">
        <v>28</v>
      </c>
      <c r="G5460" t="s">
        <v>325</v>
      </c>
      <c r="H5460">
        <v>3</v>
      </c>
      <c r="I5460">
        <v>1446.31</v>
      </c>
      <c r="J5460">
        <v>0</v>
      </c>
      <c r="K5460">
        <v>4338.93</v>
      </c>
      <c r="L5460">
        <v>902.81</v>
      </c>
      <c r="M5460">
        <f t="shared" si="257"/>
        <v>4338.93</v>
      </c>
      <c r="N5460" t="str">
        <f t="shared" si="255"/>
        <v>Q4</v>
      </c>
      <c r="O5460" s="2">
        <f t="shared" si="256"/>
        <v>20.807203619325499</v>
      </c>
      <c r="P5460" t="str">
        <f>VLOOKUP(retail_sales_2023!C5460,customers!A:J,5,)</f>
        <v>Delhi</v>
      </c>
      <c r="Q5460" t="str">
        <f>VLOOKUP(C5460,customers!A:J,10,0)</f>
        <v>Premium</v>
      </c>
    </row>
    <row r="5461" spans="1:17" x14ac:dyDescent="0.3">
      <c r="A5461" t="s">
        <v>6552</v>
      </c>
      <c r="B5461" s="1">
        <v>45020</v>
      </c>
      <c r="C5461" t="s">
        <v>2375</v>
      </c>
      <c r="D5461" t="s">
        <v>2376</v>
      </c>
      <c r="E5461" t="s">
        <v>27</v>
      </c>
      <c r="F5461" t="s">
        <v>52</v>
      </c>
      <c r="G5461" t="s">
        <v>117</v>
      </c>
      <c r="H5461">
        <v>7</v>
      </c>
      <c r="I5461">
        <v>409.16</v>
      </c>
      <c r="J5461">
        <v>0</v>
      </c>
      <c r="K5461">
        <v>2864.12</v>
      </c>
      <c r="L5461">
        <v>193.36</v>
      </c>
      <c r="M5461">
        <f t="shared" si="257"/>
        <v>2864.1200000000003</v>
      </c>
      <c r="N5461" t="str">
        <f t="shared" si="255"/>
        <v>Q2</v>
      </c>
      <c r="O5461" s="2">
        <f t="shared" si="256"/>
        <v>6.7511137801488781</v>
      </c>
      <c r="P5461" t="str">
        <f>VLOOKUP(retail_sales_2023!C5461,customers!A:J,5,)</f>
        <v>Lucknow</v>
      </c>
      <c r="Q5461" t="str">
        <f>VLOOKUP(C5461,customers!A:J,10,0)</f>
        <v>Regular</v>
      </c>
    </row>
    <row r="5462" spans="1:17" x14ac:dyDescent="0.3">
      <c r="A5462" t="s">
        <v>6553</v>
      </c>
      <c r="B5462" s="1">
        <v>45081</v>
      </c>
      <c r="C5462" t="s">
        <v>1051</v>
      </c>
      <c r="D5462" t="s">
        <v>1052</v>
      </c>
      <c r="E5462" t="s">
        <v>21</v>
      </c>
      <c r="F5462" t="s">
        <v>52</v>
      </c>
      <c r="G5462" t="s">
        <v>117</v>
      </c>
      <c r="H5462">
        <v>1</v>
      </c>
      <c r="I5462">
        <v>315.19</v>
      </c>
      <c r="J5462">
        <v>0.2</v>
      </c>
      <c r="K5462">
        <v>252.15</v>
      </c>
      <c r="L5462">
        <v>19.5</v>
      </c>
      <c r="M5462">
        <f t="shared" si="257"/>
        <v>252.15200000000002</v>
      </c>
      <c r="N5462" t="str">
        <f t="shared" si="255"/>
        <v>Q2</v>
      </c>
      <c r="O5462" s="2">
        <f t="shared" si="256"/>
        <v>7.7334919690660326</v>
      </c>
      <c r="P5462" t="str">
        <f>VLOOKUP(retail_sales_2023!C5462,customers!A:J,5,)</f>
        <v>Bhubaneswar</v>
      </c>
      <c r="Q5462" t="str">
        <f>VLOOKUP(C5462,customers!A:J,10,0)</f>
        <v>Regular</v>
      </c>
    </row>
    <row r="5463" spans="1:17" x14ac:dyDescent="0.3">
      <c r="A5463" t="s">
        <v>6554</v>
      </c>
      <c r="B5463" s="1">
        <v>45020</v>
      </c>
      <c r="C5463" t="s">
        <v>99</v>
      </c>
      <c r="D5463" t="s">
        <v>100</v>
      </c>
      <c r="E5463" t="s">
        <v>15</v>
      </c>
      <c r="F5463" t="s">
        <v>81</v>
      </c>
      <c r="G5463" t="s">
        <v>470</v>
      </c>
      <c r="H5463">
        <v>0</v>
      </c>
      <c r="I5463">
        <v>1881.24</v>
      </c>
      <c r="J5463">
        <v>0.25</v>
      </c>
      <c r="K5463">
        <v>0</v>
      </c>
      <c r="L5463">
        <v>0</v>
      </c>
      <c r="M5463">
        <f t="shared" si="257"/>
        <v>0</v>
      </c>
      <c r="N5463" t="str">
        <f t="shared" si="255"/>
        <v>Q2</v>
      </c>
      <c r="O5463" s="2">
        <v>0</v>
      </c>
      <c r="P5463" t="str">
        <f>VLOOKUP(retail_sales_2023!C5463,customers!A:J,5,)</f>
        <v>Kochi</v>
      </c>
      <c r="Q5463" t="str">
        <f>VLOOKUP(C5463,customers!A:J,10,0)</f>
        <v>Regular</v>
      </c>
    </row>
    <row r="5464" spans="1:17" x14ac:dyDescent="0.3">
      <c r="A5464" t="s">
        <v>6555</v>
      </c>
      <c r="B5464" s="1">
        <v>45076</v>
      </c>
      <c r="C5464" t="s">
        <v>657</v>
      </c>
      <c r="D5464" t="s">
        <v>658</v>
      </c>
      <c r="E5464" t="s">
        <v>33</v>
      </c>
      <c r="F5464" t="s">
        <v>38</v>
      </c>
      <c r="G5464" t="s">
        <v>141</v>
      </c>
      <c r="H5464">
        <v>2</v>
      </c>
      <c r="I5464">
        <v>1568.07</v>
      </c>
      <c r="J5464">
        <v>0.05</v>
      </c>
      <c r="K5464">
        <v>2979.33</v>
      </c>
      <c r="L5464">
        <v>897.77</v>
      </c>
      <c r="M5464">
        <f t="shared" si="257"/>
        <v>2979.3329999999996</v>
      </c>
      <c r="N5464" t="str">
        <f t="shared" si="255"/>
        <v>Q2</v>
      </c>
      <c r="O5464" s="2">
        <f t="shared" si="256"/>
        <v>30.133285000318864</v>
      </c>
      <c r="P5464" t="str">
        <f>VLOOKUP(retail_sales_2023!C5464,customers!A:J,5,)</f>
        <v>Pune</v>
      </c>
      <c r="Q5464" t="str">
        <f>VLOOKUP(C5464,customers!A:J,10,0)</f>
        <v>Occasional</v>
      </c>
    </row>
    <row r="5465" spans="1:17" x14ac:dyDescent="0.3">
      <c r="A5465" t="s">
        <v>6556</v>
      </c>
      <c r="B5465" s="1">
        <v>45085</v>
      </c>
      <c r="C5465" t="s">
        <v>1231</v>
      </c>
      <c r="D5465" t="s">
        <v>1232</v>
      </c>
      <c r="E5465" t="s">
        <v>15</v>
      </c>
      <c r="F5465" t="s">
        <v>81</v>
      </c>
      <c r="G5465" t="s">
        <v>150</v>
      </c>
      <c r="H5465">
        <v>2</v>
      </c>
      <c r="I5465">
        <v>2540.6799999999998</v>
      </c>
      <c r="J5465">
        <v>0.1</v>
      </c>
      <c r="K5465">
        <v>4573.22</v>
      </c>
      <c r="L5465">
        <v>1380.32</v>
      </c>
      <c r="M5465">
        <f t="shared" si="257"/>
        <v>4573.2240000000002</v>
      </c>
      <c r="N5465" t="str">
        <f t="shared" si="255"/>
        <v>Q2</v>
      </c>
      <c r="O5465" s="2">
        <f t="shared" si="256"/>
        <v>30.182672165345203</v>
      </c>
      <c r="P5465" t="str">
        <f>VLOOKUP(retail_sales_2023!C5465,customers!A:J,5,)</f>
        <v>Coimbatore</v>
      </c>
      <c r="Q5465" t="str">
        <f>VLOOKUP(C5465,customers!A:J,10,0)</f>
        <v>Regular</v>
      </c>
    </row>
    <row r="5466" spans="1:17" x14ac:dyDescent="0.3">
      <c r="A5466" t="s">
        <v>6557</v>
      </c>
      <c r="B5466" s="1">
        <v>45033</v>
      </c>
      <c r="C5466" t="s">
        <v>2938</v>
      </c>
      <c r="D5466" t="s">
        <v>2939</v>
      </c>
      <c r="E5466" t="s">
        <v>33</v>
      </c>
      <c r="F5466" t="s">
        <v>81</v>
      </c>
      <c r="G5466" t="s">
        <v>101</v>
      </c>
      <c r="H5466">
        <v>4</v>
      </c>
      <c r="I5466">
        <v>4361.4799999999996</v>
      </c>
      <c r="J5466">
        <v>0.3</v>
      </c>
      <c r="K5466">
        <v>12212.14</v>
      </c>
      <c r="L5466">
        <v>4211.87</v>
      </c>
      <c r="M5466">
        <f t="shared" si="257"/>
        <v>12212.143999999998</v>
      </c>
      <c r="N5466" t="str">
        <f t="shared" si="255"/>
        <v>Q2</v>
      </c>
      <c r="O5466" s="2">
        <f t="shared" si="256"/>
        <v>34.489205004200741</v>
      </c>
      <c r="P5466" t="str">
        <f>VLOOKUP(retail_sales_2023!C5466,customers!A:J,5,)</f>
        <v>Mumbai</v>
      </c>
      <c r="Q5466" t="str">
        <f>VLOOKUP(C5466,customers!A:J,10,0)</f>
        <v>Regular</v>
      </c>
    </row>
    <row r="5467" spans="1:17" x14ac:dyDescent="0.3">
      <c r="A5467" t="s">
        <v>6558</v>
      </c>
      <c r="B5467" s="1">
        <v>44952</v>
      </c>
      <c r="C5467" t="s">
        <v>1195</v>
      </c>
      <c r="D5467" t="s">
        <v>1196</v>
      </c>
      <c r="E5467" t="s">
        <v>33</v>
      </c>
      <c r="F5467" t="s">
        <v>22</v>
      </c>
      <c r="G5467" t="s">
        <v>516</v>
      </c>
      <c r="H5467">
        <v>1</v>
      </c>
      <c r="I5467">
        <v>26530.720000000001</v>
      </c>
      <c r="J5467">
        <v>0</v>
      </c>
      <c r="K5467">
        <v>26530.720000000001</v>
      </c>
      <c r="L5467">
        <v>5194.3100000000004</v>
      </c>
      <c r="M5467">
        <f t="shared" si="257"/>
        <v>26530.720000000001</v>
      </c>
      <c r="N5467" t="str">
        <f t="shared" si="255"/>
        <v>Q1</v>
      </c>
      <c r="O5467" s="2">
        <f t="shared" si="256"/>
        <v>19.5784735581997</v>
      </c>
      <c r="P5467" t="str">
        <f>VLOOKUP(retail_sales_2023!C5467,customers!A:J,5,)</f>
        <v>Surat</v>
      </c>
      <c r="Q5467" t="str">
        <f>VLOOKUP(C5467,customers!A:J,10,0)</f>
        <v>Premium</v>
      </c>
    </row>
    <row r="5468" spans="1:17" x14ac:dyDescent="0.3">
      <c r="A5468" t="s">
        <v>6559</v>
      </c>
      <c r="B5468" s="1">
        <v>45235</v>
      </c>
      <c r="C5468" t="s">
        <v>983</v>
      </c>
      <c r="D5468" t="s">
        <v>984</v>
      </c>
      <c r="E5468" t="s">
        <v>21</v>
      </c>
      <c r="F5468" t="s">
        <v>43</v>
      </c>
      <c r="G5468" t="s">
        <v>301</v>
      </c>
      <c r="H5468">
        <v>4</v>
      </c>
      <c r="I5468">
        <v>45266.19</v>
      </c>
      <c r="J5468">
        <v>0.25</v>
      </c>
      <c r="K5468">
        <v>135798.57</v>
      </c>
      <c r="L5468">
        <v>13251.06</v>
      </c>
      <c r="M5468">
        <f t="shared" si="257"/>
        <v>135798.57</v>
      </c>
      <c r="N5468" t="str">
        <f t="shared" si="255"/>
        <v>Q4</v>
      </c>
      <c r="O5468" s="2">
        <f t="shared" si="256"/>
        <v>9.7578788937173631</v>
      </c>
      <c r="P5468" t="str">
        <f>VLOOKUP(retail_sales_2023!C5468,customers!A:J,5,)</f>
        <v>Patna</v>
      </c>
      <c r="Q5468" t="str">
        <f>VLOOKUP(C5468,customers!A:J,10,0)</f>
        <v>Premium</v>
      </c>
    </row>
    <row r="5469" spans="1:17" x14ac:dyDescent="0.3">
      <c r="A5469" t="s">
        <v>6560</v>
      </c>
      <c r="B5469" s="1">
        <v>45259</v>
      </c>
      <c r="C5469" t="s">
        <v>607</v>
      </c>
      <c r="D5469" t="s">
        <v>608</v>
      </c>
      <c r="E5469" t="s">
        <v>21</v>
      </c>
      <c r="F5469" t="s">
        <v>81</v>
      </c>
      <c r="G5469" t="s">
        <v>105</v>
      </c>
      <c r="H5469">
        <v>3</v>
      </c>
      <c r="I5469">
        <v>2152.1999999999998</v>
      </c>
      <c r="J5469">
        <v>0.25</v>
      </c>
      <c r="K5469">
        <v>4842.45</v>
      </c>
      <c r="L5469">
        <v>1532.82</v>
      </c>
      <c r="M5469">
        <f t="shared" si="257"/>
        <v>4842.45</v>
      </c>
      <c r="N5469" t="str">
        <f t="shared" si="255"/>
        <v>Q4</v>
      </c>
      <c r="O5469" s="2">
        <f t="shared" si="256"/>
        <v>31.653811603630395</v>
      </c>
      <c r="P5469" t="str">
        <f>VLOOKUP(retail_sales_2023!C5469,customers!A:J,5,)</f>
        <v>Ranchi</v>
      </c>
      <c r="Q5469" t="str">
        <f>VLOOKUP(C5469,customers!A:J,10,0)</f>
        <v>Regular</v>
      </c>
    </row>
    <row r="5470" spans="1:17" x14ac:dyDescent="0.3">
      <c r="A5470" t="s">
        <v>6561</v>
      </c>
      <c r="B5470" s="1">
        <v>45032</v>
      </c>
      <c r="C5470" t="s">
        <v>1664</v>
      </c>
      <c r="D5470" t="s">
        <v>1665</v>
      </c>
      <c r="E5470" t="s">
        <v>21</v>
      </c>
      <c r="F5470" t="s">
        <v>81</v>
      </c>
      <c r="G5470" t="s">
        <v>470</v>
      </c>
      <c r="H5470">
        <v>1</v>
      </c>
      <c r="I5470">
        <v>999.28</v>
      </c>
      <c r="J5470">
        <v>0.05</v>
      </c>
      <c r="K5470">
        <v>949.32</v>
      </c>
      <c r="L5470">
        <v>356.11</v>
      </c>
      <c r="M5470">
        <f t="shared" si="257"/>
        <v>949.31599999999992</v>
      </c>
      <c r="N5470" t="str">
        <f t="shared" si="255"/>
        <v>Q2</v>
      </c>
      <c r="O5470" s="2">
        <f t="shared" si="256"/>
        <v>37.512113934184462</v>
      </c>
      <c r="P5470" t="str">
        <f>VLOOKUP(retail_sales_2023!C5470,customers!A:J,5,)</f>
        <v>Patna</v>
      </c>
      <c r="Q5470" t="str">
        <f>VLOOKUP(C5470,customers!A:J,10,0)</f>
        <v>Premium</v>
      </c>
    </row>
    <row r="5471" spans="1:17" x14ac:dyDescent="0.3">
      <c r="A5471" t="s">
        <v>6562</v>
      </c>
      <c r="B5471" s="1">
        <v>45038</v>
      </c>
      <c r="C5471" t="s">
        <v>409</v>
      </c>
      <c r="D5471" t="s">
        <v>410</v>
      </c>
      <c r="E5471" t="s">
        <v>21</v>
      </c>
      <c r="F5471" t="s">
        <v>52</v>
      </c>
      <c r="G5471" t="s">
        <v>268</v>
      </c>
      <c r="H5471">
        <v>1</v>
      </c>
      <c r="I5471">
        <v>288.08</v>
      </c>
      <c r="J5471">
        <v>0.2</v>
      </c>
      <c r="K5471">
        <v>230.46</v>
      </c>
      <c r="L5471">
        <v>20.95</v>
      </c>
      <c r="M5471">
        <f t="shared" si="257"/>
        <v>230.464</v>
      </c>
      <c r="N5471" t="str">
        <f t="shared" si="255"/>
        <v>Q2</v>
      </c>
      <c r="O5471" s="2">
        <f t="shared" si="256"/>
        <v>9.0905146229280565</v>
      </c>
      <c r="P5471" t="str">
        <f>VLOOKUP(retail_sales_2023!C5471,customers!A:J,5,)</f>
        <v>Patna</v>
      </c>
      <c r="Q5471" t="str">
        <f>VLOOKUP(C5471,customers!A:J,10,0)</f>
        <v>Regular</v>
      </c>
    </row>
    <row r="5472" spans="1:17" x14ac:dyDescent="0.3">
      <c r="A5472" t="s">
        <v>6563</v>
      </c>
      <c r="B5472" s="1">
        <v>45112</v>
      </c>
      <c r="C5472" t="s">
        <v>63</v>
      </c>
      <c r="D5472" t="s">
        <v>64</v>
      </c>
      <c r="E5472" t="s">
        <v>21</v>
      </c>
      <c r="F5472" t="s">
        <v>81</v>
      </c>
      <c r="G5472" t="s">
        <v>101</v>
      </c>
      <c r="H5472">
        <v>2</v>
      </c>
      <c r="I5472">
        <v>3001.65</v>
      </c>
      <c r="J5472">
        <v>0</v>
      </c>
      <c r="K5472">
        <v>6003.3</v>
      </c>
      <c r="L5472">
        <v>-633.70000000000005</v>
      </c>
      <c r="M5472">
        <f t="shared" si="257"/>
        <v>6003.3</v>
      </c>
      <c r="N5472" t="str">
        <f t="shared" si="255"/>
        <v>Q3</v>
      </c>
      <c r="O5472" s="2">
        <f t="shared" si="256"/>
        <v>-10.555860943147936</v>
      </c>
      <c r="P5472" t="str">
        <f>VLOOKUP(retail_sales_2023!C5472,customers!A:J,5,)</f>
        <v>Guwahati</v>
      </c>
      <c r="Q5472" t="str">
        <f>VLOOKUP(C5472,customers!A:J,10,0)</f>
        <v>Regular</v>
      </c>
    </row>
    <row r="5473" spans="1:17" x14ac:dyDescent="0.3">
      <c r="A5473" t="s">
        <v>6564</v>
      </c>
      <c r="B5473" s="1">
        <v>45183</v>
      </c>
      <c r="C5473" t="s">
        <v>1002</v>
      </c>
      <c r="D5473" t="s">
        <v>1003</v>
      </c>
      <c r="E5473" t="s">
        <v>21</v>
      </c>
      <c r="F5473" t="s">
        <v>43</v>
      </c>
      <c r="G5473" t="s">
        <v>282</v>
      </c>
      <c r="H5473">
        <v>2</v>
      </c>
      <c r="I5473">
        <v>31422.22</v>
      </c>
      <c r="J5473">
        <v>0.1</v>
      </c>
      <c r="K5473">
        <v>56560</v>
      </c>
      <c r="L5473">
        <v>6354.11</v>
      </c>
      <c r="M5473">
        <f t="shared" si="257"/>
        <v>56559.996000000006</v>
      </c>
      <c r="N5473" t="str">
        <f t="shared" si="255"/>
        <v>Q3</v>
      </c>
      <c r="O5473" s="2">
        <f t="shared" si="256"/>
        <v>11.234282178217821</v>
      </c>
      <c r="P5473" t="str">
        <f>VLOOKUP(retail_sales_2023!C5473,customers!A:J,5,)</f>
        <v>Bhubaneswar</v>
      </c>
      <c r="Q5473" t="str">
        <f>VLOOKUP(C5473,customers!A:J,10,0)</f>
        <v>Premium</v>
      </c>
    </row>
    <row r="5474" spans="1:17" x14ac:dyDescent="0.3">
      <c r="A5474" t="s">
        <v>6565</v>
      </c>
      <c r="B5474" s="1">
        <v>44964</v>
      </c>
      <c r="C5474" t="s">
        <v>2062</v>
      </c>
      <c r="D5474" t="s">
        <v>2063</v>
      </c>
      <c r="E5474" t="s">
        <v>15</v>
      </c>
      <c r="F5474" t="s">
        <v>52</v>
      </c>
      <c r="G5474" t="s">
        <v>133</v>
      </c>
      <c r="H5474">
        <v>1</v>
      </c>
      <c r="I5474">
        <v>244.01</v>
      </c>
      <c r="J5474">
        <v>0.25</v>
      </c>
      <c r="K5474">
        <v>183.01</v>
      </c>
      <c r="L5474">
        <v>17.920000000000002</v>
      </c>
      <c r="M5474">
        <f t="shared" si="257"/>
        <v>183.00749999999999</v>
      </c>
      <c r="N5474" t="str">
        <f t="shared" si="255"/>
        <v>Q1</v>
      </c>
      <c r="O5474" s="2">
        <f t="shared" si="256"/>
        <v>9.7918146549368892</v>
      </c>
      <c r="P5474" t="str">
        <f>VLOOKUP(retail_sales_2023!C5474,customers!A:J,5,)</f>
        <v>Chennai</v>
      </c>
      <c r="Q5474" t="str">
        <f>VLOOKUP(C5474,customers!A:J,10,0)</f>
        <v>Premium</v>
      </c>
    </row>
    <row r="5475" spans="1:17" x14ac:dyDescent="0.3">
      <c r="A5475" t="s">
        <v>6566</v>
      </c>
      <c r="B5475" s="1">
        <v>45078</v>
      </c>
      <c r="C5475" t="s">
        <v>1379</v>
      </c>
      <c r="D5475" t="s">
        <v>1380</v>
      </c>
      <c r="E5475" t="s">
        <v>27</v>
      </c>
      <c r="F5475" t="s">
        <v>52</v>
      </c>
      <c r="G5475" t="s">
        <v>69</v>
      </c>
      <c r="H5475">
        <v>4</v>
      </c>
      <c r="I5475">
        <v>599.87</v>
      </c>
      <c r="J5475">
        <v>0</v>
      </c>
      <c r="K5475">
        <v>2399.48</v>
      </c>
      <c r="L5475">
        <v>211.29</v>
      </c>
      <c r="M5475">
        <f t="shared" si="257"/>
        <v>2399.48</v>
      </c>
      <c r="N5475" t="str">
        <f t="shared" si="255"/>
        <v>Q2</v>
      </c>
      <c r="O5475" s="2">
        <f t="shared" si="256"/>
        <v>8.8056578925433833</v>
      </c>
      <c r="P5475" t="str">
        <f>VLOOKUP(retail_sales_2023!C5475,customers!A:J,5,)</f>
        <v>Lucknow</v>
      </c>
      <c r="Q5475" t="str">
        <f>VLOOKUP(C5475,customers!A:J,10,0)</f>
        <v>Premium</v>
      </c>
    </row>
    <row r="5476" spans="1:17" x14ac:dyDescent="0.3">
      <c r="A5476" t="s">
        <v>6567</v>
      </c>
      <c r="B5476" s="1">
        <v>45043</v>
      </c>
      <c r="C5476" t="s">
        <v>804</v>
      </c>
      <c r="D5476" t="s">
        <v>805</v>
      </c>
      <c r="E5476" t="s">
        <v>33</v>
      </c>
      <c r="F5476" t="s">
        <v>52</v>
      </c>
      <c r="G5476" t="s">
        <v>53</v>
      </c>
      <c r="H5476">
        <v>3</v>
      </c>
      <c r="I5476">
        <v>218.61</v>
      </c>
      <c r="J5476">
        <v>0.1</v>
      </c>
      <c r="K5476">
        <v>590.25</v>
      </c>
      <c r="L5476">
        <v>58.8</v>
      </c>
      <c r="M5476">
        <f t="shared" si="257"/>
        <v>590.24700000000007</v>
      </c>
      <c r="N5476" t="str">
        <f t="shared" si="255"/>
        <v>Q2</v>
      </c>
      <c r="O5476" s="2">
        <f t="shared" si="256"/>
        <v>9.9618805590851327</v>
      </c>
      <c r="P5476" t="str">
        <f>VLOOKUP(retail_sales_2023!C5476,customers!A:J,5,)</f>
        <v>Mumbai</v>
      </c>
      <c r="Q5476" t="str">
        <f>VLOOKUP(C5476,customers!A:J,10,0)</f>
        <v>Premium</v>
      </c>
    </row>
    <row r="5477" spans="1:17" x14ac:dyDescent="0.3">
      <c r="A5477" t="s">
        <v>6568</v>
      </c>
      <c r="B5477" s="1">
        <v>45273</v>
      </c>
      <c r="C5477" t="s">
        <v>601</v>
      </c>
      <c r="D5477" t="s">
        <v>602</v>
      </c>
      <c r="E5477" t="s">
        <v>15</v>
      </c>
      <c r="F5477" t="s">
        <v>22</v>
      </c>
      <c r="G5477" t="s">
        <v>34</v>
      </c>
      <c r="H5477">
        <v>4</v>
      </c>
      <c r="I5477">
        <v>26016.54</v>
      </c>
      <c r="J5477">
        <v>0.05</v>
      </c>
      <c r="K5477">
        <v>98862.85</v>
      </c>
      <c r="L5477">
        <v>31678.76</v>
      </c>
      <c r="M5477">
        <f t="shared" si="257"/>
        <v>98862.851999999999</v>
      </c>
      <c r="N5477" t="str">
        <f t="shared" si="255"/>
        <v>Q4</v>
      </c>
      <c r="O5477" s="2">
        <f t="shared" si="256"/>
        <v>32.043138550021567</v>
      </c>
      <c r="P5477" t="str">
        <f>VLOOKUP(retail_sales_2023!C5477,customers!A:J,5,)</f>
        <v>Bengaluru</v>
      </c>
      <c r="Q5477" t="str">
        <f>VLOOKUP(C5477,customers!A:J,10,0)</f>
        <v>Regular</v>
      </c>
    </row>
    <row r="5478" spans="1:17" x14ac:dyDescent="0.3">
      <c r="A5478" t="s">
        <v>6569</v>
      </c>
      <c r="B5478" s="1">
        <v>45160</v>
      </c>
      <c r="C5478" t="s">
        <v>842</v>
      </c>
      <c r="D5478" t="s">
        <v>843</v>
      </c>
      <c r="E5478" t="s">
        <v>33</v>
      </c>
      <c r="F5478" t="s">
        <v>38</v>
      </c>
      <c r="G5478" t="s">
        <v>141</v>
      </c>
      <c r="H5478">
        <v>5</v>
      </c>
      <c r="I5478">
        <v>2722.36</v>
      </c>
      <c r="J5478">
        <v>0.25</v>
      </c>
      <c r="K5478">
        <v>10208.85</v>
      </c>
      <c r="L5478">
        <v>3640.63</v>
      </c>
      <c r="M5478">
        <f t="shared" si="257"/>
        <v>10208.85</v>
      </c>
      <c r="N5478" t="str">
        <f t="shared" si="255"/>
        <v>Q3</v>
      </c>
      <c r="O5478" s="2">
        <f t="shared" si="256"/>
        <v>35.661509376668285</v>
      </c>
      <c r="P5478" t="str">
        <f>VLOOKUP(retail_sales_2023!C5478,customers!A:J,5,)</f>
        <v>Mumbai</v>
      </c>
      <c r="Q5478" t="str">
        <f>VLOOKUP(C5478,customers!A:J,10,0)</f>
        <v>Occasional</v>
      </c>
    </row>
    <row r="5479" spans="1:17" x14ac:dyDescent="0.3">
      <c r="A5479" t="s">
        <v>6570</v>
      </c>
      <c r="B5479" s="1">
        <v>45224</v>
      </c>
      <c r="C5479" t="s">
        <v>625</v>
      </c>
      <c r="D5479" t="s">
        <v>626</v>
      </c>
      <c r="E5479" t="s">
        <v>21</v>
      </c>
      <c r="F5479" t="s">
        <v>38</v>
      </c>
      <c r="G5479" t="s">
        <v>48</v>
      </c>
      <c r="H5479">
        <v>3</v>
      </c>
      <c r="I5479">
        <v>3301.36</v>
      </c>
      <c r="J5479">
        <v>0.15</v>
      </c>
      <c r="K5479">
        <v>8418.4699999999993</v>
      </c>
      <c r="L5479">
        <v>2602.3200000000002</v>
      </c>
      <c r="M5479">
        <f t="shared" si="257"/>
        <v>8418.4679999999989</v>
      </c>
      <c r="N5479" t="str">
        <f t="shared" si="255"/>
        <v>Q4</v>
      </c>
      <c r="O5479" s="2">
        <f t="shared" si="256"/>
        <v>30.912030333302848</v>
      </c>
      <c r="P5479" t="str">
        <f>VLOOKUP(retail_sales_2023!C5479,customers!A:J,5,)</f>
        <v>Ranchi</v>
      </c>
      <c r="Q5479" t="str">
        <f>VLOOKUP(C5479,customers!A:J,10,0)</f>
        <v>Premium</v>
      </c>
    </row>
    <row r="5480" spans="1:17" x14ac:dyDescent="0.3">
      <c r="A5480" t="s">
        <v>6571</v>
      </c>
      <c r="B5480" s="1">
        <v>45077</v>
      </c>
      <c r="C5480" t="s">
        <v>454</v>
      </c>
      <c r="D5480" t="s">
        <v>455</v>
      </c>
      <c r="E5480" t="s">
        <v>33</v>
      </c>
      <c r="F5480" t="s">
        <v>81</v>
      </c>
      <c r="G5480" t="s">
        <v>470</v>
      </c>
      <c r="H5480">
        <v>1</v>
      </c>
      <c r="I5480">
        <v>2160.1999999999998</v>
      </c>
      <c r="J5480">
        <v>0.05</v>
      </c>
      <c r="K5480">
        <v>2052.19</v>
      </c>
      <c r="L5480">
        <v>500.11</v>
      </c>
      <c r="M5480">
        <f t="shared" si="257"/>
        <v>2052.1899999999996</v>
      </c>
      <c r="N5480" t="str">
        <f t="shared" si="255"/>
        <v>Q2</v>
      </c>
      <c r="O5480" s="2">
        <f t="shared" si="256"/>
        <v>24.369575916459976</v>
      </c>
      <c r="P5480" t="str">
        <f>VLOOKUP(retail_sales_2023!C5480,customers!A:J,5,)</f>
        <v>Mumbai</v>
      </c>
      <c r="Q5480" t="str">
        <f>VLOOKUP(C5480,customers!A:J,10,0)</f>
        <v>Premium</v>
      </c>
    </row>
    <row r="5481" spans="1:17" x14ac:dyDescent="0.3">
      <c r="A5481" t="s">
        <v>6572</v>
      </c>
      <c r="B5481" s="1">
        <v>45119</v>
      </c>
      <c r="C5481" t="s">
        <v>459</v>
      </c>
      <c r="D5481" t="s">
        <v>460</v>
      </c>
      <c r="E5481" t="s">
        <v>27</v>
      </c>
      <c r="F5481" t="s">
        <v>43</v>
      </c>
      <c r="G5481" t="s">
        <v>110</v>
      </c>
      <c r="H5481">
        <v>2</v>
      </c>
      <c r="I5481">
        <v>28381.3</v>
      </c>
      <c r="J5481">
        <v>0</v>
      </c>
      <c r="K5481">
        <v>56762.6</v>
      </c>
      <c r="L5481">
        <v>8574.5300000000007</v>
      </c>
      <c r="M5481">
        <f t="shared" si="257"/>
        <v>56762.6</v>
      </c>
      <c r="N5481" t="str">
        <f t="shared" si="255"/>
        <v>Q3</v>
      </c>
      <c r="O5481" s="2">
        <f t="shared" si="256"/>
        <v>15.105950044571603</v>
      </c>
      <c r="P5481" t="str">
        <f>VLOOKUP(retail_sales_2023!C5481,customers!A:J,5,)</f>
        <v>Chandigarh</v>
      </c>
      <c r="Q5481" t="str">
        <f>VLOOKUP(C5481,customers!A:J,10,0)</f>
        <v>Premium</v>
      </c>
    </row>
    <row r="5482" spans="1:17" x14ac:dyDescent="0.3">
      <c r="A5482" t="s">
        <v>6573</v>
      </c>
      <c r="B5482" s="1">
        <v>45163</v>
      </c>
      <c r="C5482" t="s">
        <v>144</v>
      </c>
      <c r="D5482" t="s">
        <v>145</v>
      </c>
      <c r="E5482" t="s">
        <v>33</v>
      </c>
      <c r="F5482" t="s">
        <v>81</v>
      </c>
      <c r="G5482" t="s">
        <v>101</v>
      </c>
      <c r="H5482">
        <v>4</v>
      </c>
      <c r="I5482">
        <v>1304.73</v>
      </c>
      <c r="J5482">
        <v>0.1</v>
      </c>
      <c r="K5482">
        <v>4697.03</v>
      </c>
      <c r="L5482">
        <v>1689.91</v>
      </c>
      <c r="M5482">
        <f t="shared" si="257"/>
        <v>4697.0280000000002</v>
      </c>
      <c r="N5482" t="str">
        <f t="shared" si="255"/>
        <v>Q3</v>
      </c>
      <c r="O5482" s="2">
        <f t="shared" si="256"/>
        <v>35.978267117731846</v>
      </c>
      <c r="P5482" t="str">
        <f>VLOOKUP(retail_sales_2023!C5482,customers!A:J,5,)</f>
        <v>Pune</v>
      </c>
      <c r="Q5482" t="str">
        <f>VLOOKUP(C5482,customers!A:J,10,0)</f>
        <v>Regular</v>
      </c>
    </row>
    <row r="5483" spans="1:17" x14ac:dyDescent="0.3">
      <c r="A5483" t="s">
        <v>6574</v>
      </c>
      <c r="B5483" s="1">
        <v>45222</v>
      </c>
      <c r="C5483" t="s">
        <v>99</v>
      </c>
      <c r="D5483" t="s">
        <v>100</v>
      </c>
      <c r="E5483" t="s">
        <v>15</v>
      </c>
      <c r="F5483" t="s">
        <v>43</v>
      </c>
      <c r="G5483" t="s">
        <v>301</v>
      </c>
      <c r="H5483">
        <v>5</v>
      </c>
      <c r="I5483">
        <v>84529.2</v>
      </c>
      <c r="J5483">
        <v>0</v>
      </c>
      <c r="K5483">
        <v>422646</v>
      </c>
      <c r="L5483">
        <v>38483.49</v>
      </c>
      <c r="M5483">
        <f t="shared" si="257"/>
        <v>422646</v>
      </c>
      <c r="N5483" t="str">
        <f t="shared" si="255"/>
        <v>Q4</v>
      </c>
      <c r="O5483" s="2">
        <f t="shared" si="256"/>
        <v>9.1053718714952936</v>
      </c>
      <c r="P5483" t="str">
        <f>VLOOKUP(retail_sales_2023!C5483,customers!A:J,5,)</f>
        <v>Kochi</v>
      </c>
      <c r="Q5483" t="str">
        <f>VLOOKUP(C5483,customers!A:J,10,0)</f>
        <v>Regular</v>
      </c>
    </row>
    <row r="5484" spans="1:17" x14ac:dyDescent="0.3">
      <c r="A5484" t="s">
        <v>6575</v>
      </c>
      <c r="B5484" s="1">
        <v>44956</v>
      </c>
      <c r="C5484" t="s">
        <v>1223</v>
      </c>
      <c r="D5484" t="s">
        <v>1224</v>
      </c>
      <c r="E5484" t="s">
        <v>15</v>
      </c>
      <c r="F5484" t="s">
        <v>43</v>
      </c>
      <c r="G5484" t="s">
        <v>282</v>
      </c>
      <c r="H5484">
        <v>2</v>
      </c>
      <c r="I5484">
        <v>35681.839999999997</v>
      </c>
      <c r="J5484">
        <v>0</v>
      </c>
      <c r="K5484">
        <v>71363.679999999993</v>
      </c>
      <c r="L5484">
        <v>-3825.84</v>
      </c>
      <c r="M5484">
        <f t="shared" si="257"/>
        <v>71363.679999999993</v>
      </c>
      <c r="N5484" t="str">
        <f t="shared" si="255"/>
        <v>Q1</v>
      </c>
      <c r="O5484" s="2">
        <f t="shared" si="256"/>
        <v>-5.3610464034365952</v>
      </c>
      <c r="P5484" t="str">
        <f>VLOOKUP(retail_sales_2023!C5484,customers!A:J,5,)</f>
        <v>Chennai</v>
      </c>
      <c r="Q5484" t="str">
        <f>VLOOKUP(C5484,customers!A:J,10,0)</f>
        <v>Premium</v>
      </c>
    </row>
    <row r="5485" spans="1:17" x14ac:dyDescent="0.3">
      <c r="A5485" t="s">
        <v>6576</v>
      </c>
      <c r="B5485" s="1">
        <v>45273</v>
      </c>
      <c r="C5485" t="s">
        <v>428</v>
      </c>
      <c r="D5485" t="s">
        <v>13093</v>
      </c>
      <c r="E5485" t="s">
        <v>21</v>
      </c>
      <c r="F5485" t="s">
        <v>81</v>
      </c>
      <c r="G5485" t="s">
        <v>264</v>
      </c>
      <c r="H5485">
        <v>2</v>
      </c>
      <c r="I5485">
        <v>3934.26</v>
      </c>
      <c r="J5485">
        <v>0.1</v>
      </c>
      <c r="K5485">
        <v>7081.67</v>
      </c>
      <c r="L5485">
        <v>2163.39</v>
      </c>
      <c r="M5485">
        <f t="shared" si="257"/>
        <v>7081.6680000000006</v>
      </c>
      <c r="N5485" t="str">
        <f t="shared" si="255"/>
        <v>Q4</v>
      </c>
      <c r="O5485" s="2">
        <f t="shared" si="256"/>
        <v>30.54915012984225</v>
      </c>
      <c r="P5485" t="str">
        <f>VLOOKUP(retail_sales_2023!C5485,customers!A:J,5,)</f>
        <v>Kolkata</v>
      </c>
      <c r="Q5485" t="str">
        <f>VLOOKUP(C5485,customers!A:J,10,0)</f>
        <v>Premium</v>
      </c>
    </row>
    <row r="5486" spans="1:17" x14ac:dyDescent="0.3">
      <c r="A5486" t="s">
        <v>6577</v>
      </c>
      <c r="B5486" s="1">
        <v>45046</v>
      </c>
      <c r="C5486" t="s">
        <v>1109</v>
      </c>
      <c r="D5486" t="s">
        <v>1110</v>
      </c>
      <c r="E5486" t="s">
        <v>15</v>
      </c>
      <c r="F5486" t="s">
        <v>28</v>
      </c>
      <c r="G5486" t="s">
        <v>325</v>
      </c>
      <c r="H5486">
        <v>1</v>
      </c>
      <c r="I5486">
        <v>4254.2700000000004</v>
      </c>
      <c r="J5486">
        <v>0</v>
      </c>
      <c r="K5486">
        <v>4254.2700000000004</v>
      </c>
      <c r="L5486">
        <v>659.3</v>
      </c>
      <c r="M5486">
        <f t="shared" si="257"/>
        <v>4254.2700000000004</v>
      </c>
      <c r="N5486" t="str">
        <f t="shared" si="255"/>
        <v>Q2</v>
      </c>
      <c r="O5486" s="2">
        <f t="shared" si="256"/>
        <v>15.49737087678967</v>
      </c>
      <c r="P5486" t="str">
        <f>VLOOKUP(retail_sales_2023!C5486,customers!A:J,5,)</f>
        <v>Bengaluru</v>
      </c>
      <c r="Q5486" t="str">
        <f>VLOOKUP(C5486,customers!A:J,10,0)</f>
        <v>Premium</v>
      </c>
    </row>
    <row r="5487" spans="1:17" x14ac:dyDescent="0.3">
      <c r="A5487" t="s">
        <v>6578</v>
      </c>
      <c r="B5487" s="1">
        <v>45162</v>
      </c>
      <c r="C5487" t="s">
        <v>444</v>
      </c>
      <c r="D5487" t="s">
        <v>445</v>
      </c>
      <c r="E5487" t="s">
        <v>27</v>
      </c>
      <c r="F5487" t="s">
        <v>38</v>
      </c>
      <c r="G5487" t="s">
        <v>141</v>
      </c>
      <c r="H5487">
        <v>1</v>
      </c>
      <c r="I5487">
        <v>2672.32</v>
      </c>
      <c r="J5487">
        <v>0.15</v>
      </c>
      <c r="K5487">
        <v>2271.4699999999998</v>
      </c>
      <c r="L5487">
        <v>701.27</v>
      </c>
      <c r="M5487">
        <f t="shared" si="257"/>
        <v>2271.4720000000002</v>
      </c>
      <c r="N5487" t="str">
        <f t="shared" si="255"/>
        <v>Q3</v>
      </c>
      <c r="O5487" s="2">
        <f t="shared" si="256"/>
        <v>30.872958920875032</v>
      </c>
      <c r="P5487" t="str">
        <f>VLOOKUP(retail_sales_2023!C5487,customers!A:J,5,)</f>
        <v>Jaipur</v>
      </c>
      <c r="Q5487" t="str">
        <f>VLOOKUP(C5487,customers!A:J,10,0)</f>
        <v>Regular</v>
      </c>
    </row>
    <row r="5488" spans="1:17" x14ac:dyDescent="0.3">
      <c r="A5488" t="s">
        <v>6579</v>
      </c>
      <c r="B5488" s="1">
        <v>45096</v>
      </c>
      <c r="C5488" t="s">
        <v>4550</v>
      </c>
      <c r="D5488" t="s">
        <v>4551</v>
      </c>
      <c r="E5488" t="s">
        <v>21</v>
      </c>
      <c r="F5488" t="s">
        <v>52</v>
      </c>
      <c r="G5488" t="s">
        <v>69</v>
      </c>
      <c r="H5488">
        <v>6</v>
      </c>
      <c r="I5488">
        <v>536.30999999999995</v>
      </c>
      <c r="J5488">
        <v>0.1</v>
      </c>
      <c r="K5488">
        <v>2896.07</v>
      </c>
      <c r="L5488">
        <v>173.86</v>
      </c>
      <c r="M5488">
        <f t="shared" si="257"/>
        <v>2896.0739999999996</v>
      </c>
      <c r="N5488" t="str">
        <f t="shared" si="255"/>
        <v>Q2</v>
      </c>
      <c r="O5488" s="2">
        <f t="shared" si="256"/>
        <v>6.0033079310928255</v>
      </c>
      <c r="P5488" t="str">
        <f>VLOOKUP(retail_sales_2023!C5488,customers!A:J,5,)</f>
        <v>Ranchi</v>
      </c>
      <c r="Q5488" t="str">
        <f>VLOOKUP(C5488,customers!A:J,10,0)</f>
        <v>Premium</v>
      </c>
    </row>
    <row r="5489" spans="1:17" x14ac:dyDescent="0.3">
      <c r="A5489" t="s">
        <v>6580</v>
      </c>
      <c r="B5489" s="1">
        <v>44993</v>
      </c>
      <c r="C5489" t="s">
        <v>682</v>
      </c>
      <c r="D5489" t="s">
        <v>683</v>
      </c>
      <c r="E5489" t="s">
        <v>27</v>
      </c>
      <c r="F5489" t="s">
        <v>81</v>
      </c>
      <c r="G5489" t="s">
        <v>333</v>
      </c>
      <c r="H5489">
        <v>1</v>
      </c>
      <c r="I5489">
        <v>3800.98</v>
      </c>
      <c r="J5489">
        <v>0.25</v>
      </c>
      <c r="K5489">
        <v>2850.74</v>
      </c>
      <c r="L5489">
        <v>1081.0899999999999</v>
      </c>
      <c r="M5489">
        <f t="shared" si="257"/>
        <v>2850.7350000000001</v>
      </c>
      <c r="N5489" t="str">
        <f t="shared" si="255"/>
        <v>Q1</v>
      </c>
      <c r="O5489" s="2">
        <f t="shared" si="256"/>
        <v>37.9231357472095</v>
      </c>
      <c r="P5489" t="str">
        <f>VLOOKUP(retail_sales_2023!C5489,customers!A:J,5,)</f>
        <v>Delhi</v>
      </c>
      <c r="Q5489" t="str">
        <f>VLOOKUP(C5489,customers!A:J,10,0)</f>
        <v>Regular</v>
      </c>
    </row>
    <row r="5490" spans="1:17" x14ac:dyDescent="0.3">
      <c r="A5490" t="s">
        <v>6581</v>
      </c>
      <c r="B5490" s="1">
        <v>45018</v>
      </c>
      <c r="C5490" t="s">
        <v>390</v>
      </c>
      <c r="D5490" t="s">
        <v>391</v>
      </c>
      <c r="E5490" t="s">
        <v>33</v>
      </c>
      <c r="F5490" t="s">
        <v>52</v>
      </c>
      <c r="G5490" t="s">
        <v>53</v>
      </c>
      <c r="H5490">
        <v>8</v>
      </c>
      <c r="I5490">
        <v>214.29</v>
      </c>
      <c r="J5490">
        <v>0</v>
      </c>
      <c r="K5490">
        <v>1714.32</v>
      </c>
      <c r="L5490">
        <v>131.57</v>
      </c>
      <c r="M5490">
        <f t="shared" si="257"/>
        <v>1714.32</v>
      </c>
      <c r="N5490" t="str">
        <f t="shared" si="255"/>
        <v>Q2</v>
      </c>
      <c r="O5490" s="2">
        <f t="shared" si="256"/>
        <v>7.6747631714032387</v>
      </c>
      <c r="P5490" t="str">
        <f>VLOOKUP(retail_sales_2023!C5490,customers!A:J,5,)</f>
        <v>Mumbai</v>
      </c>
      <c r="Q5490" t="str">
        <f>VLOOKUP(C5490,customers!A:J,10,0)</f>
        <v>Occasional</v>
      </c>
    </row>
    <row r="5491" spans="1:17" x14ac:dyDescent="0.3">
      <c r="A5491" t="s">
        <v>6582</v>
      </c>
      <c r="B5491" s="1">
        <v>45211</v>
      </c>
      <c r="C5491" t="s">
        <v>1192</v>
      </c>
      <c r="D5491" t="s">
        <v>1193</v>
      </c>
      <c r="E5491" t="s">
        <v>33</v>
      </c>
      <c r="F5491" t="s">
        <v>81</v>
      </c>
      <c r="G5491" t="s">
        <v>239</v>
      </c>
      <c r="H5491">
        <v>3</v>
      </c>
      <c r="I5491">
        <v>1283.47</v>
      </c>
      <c r="J5491">
        <v>0.2</v>
      </c>
      <c r="K5491">
        <v>3080.33</v>
      </c>
      <c r="L5491">
        <v>1124.6199999999999</v>
      </c>
      <c r="M5491">
        <f t="shared" si="257"/>
        <v>3080.328</v>
      </c>
      <c r="N5491" t="str">
        <f t="shared" si="255"/>
        <v>Q4</v>
      </c>
      <c r="O5491" s="2">
        <f t="shared" si="256"/>
        <v>36.509724607428424</v>
      </c>
      <c r="P5491" t="str">
        <f>VLOOKUP(retail_sales_2023!C5491,customers!A:J,5,)</f>
        <v>Ahmedabad</v>
      </c>
      <c r="Q5491" t="str">
        <f>VLOOKUP(C5491,customers!A:J,10,0)</f>
        <v>Regular</v>
      </c>
    </row>
    <row r="5492" spans="1:17" x14ac:dyDescent="0.3">
      <c r="A5492" t="s">
        <v>6583</v>
      </c>
      <c r="B5492" s="1">
        <v>44935</v>
      </c>
      <c r="C5492" t="s">
        <v>1969</v>
      </c>
      <c r="D5492" t="s">
        <v>1970</v>
      </c>
      <c r="E5492" t="s">
        <v>27</v>
      </c>
      <c r="F5492" t="s">
        <v>43</v>
      </c>
      <c r="G5492" t="s">
        <v>282</v>
      </c>
      <c r="H5492">
        <v>5</v>
      </c>
      <c r="I5492">
        <v>77721.5</v>
      </c>
      <c r="J5492">
        <v>0</v>
      </c>
      <c r="K5492">
        <v>388607.5</v>
      </c>
      <c r="L5492">
        <v>50992.24</v>
      </c>
      <c r="M5492">
        <f t="shared" si="257"/>
        <v>388607.5</v>
      </c>
      <c r="N5492" t="str">
        <f t="shared" si="255"/>
        <v>Q1</v>
      </c>
      <c r="O5492" s="2">
        <f t="shared" si="256"/>
        <v>13.121784834312255</v>
      </c>
      <c r="P5492" t="str">
        <f>VLOOKUP(retail_sales_2023!C5492,customers!A:J,5,)</f>
        <v>Ahmedabad</v>
      </c>
      <c r="Q5492" t="str">
        <f>VLOOKUP(C5492,customers!A:J,10,0)</f>
        <v>Premium</v>
      </c>
    </row>
    <row r="5493" spans="1:17" x14ac:dyDescent="0.3">
      <c r="A5493" t="s">
        <v>6584</v>
      </c>
      <c r="B5493" s="1">
        <v>45123</v>
      </c>
      <c r="C5493" t="s">
        <v>849</v>
      </c>
      <c r="D5493" t="s">
        <v>850</v>
      </c>
      <c r="E5493" t="s">
        <v>33</v>
      </c>
      <c r="F5493" t="s">
        <v>38</v>
      </c>
      <c r="G5493" t="s">
        <v>73</v>
      </c>
      <c r="H5493">
        <v>5</v>
      </c>
      <c r="I5493">
        <v>3149.64</v>
      </c>
      <c r="J5493">
        <v>0</v>
      </c>
      <c r="K5493">
        <v>15748.2</v>
      </c>
      <c r="L5493">
        <v>5164.8100000000004</v>
      </c>
      <c r="M5493">
        <f t="shared" si="257"/>
        <v>15748.199999999999</v>
      </c>
      <c r="N5493" t="str">
        <f t="shared" si="255"/>
        <v>Q3</v>
      </c>
      <c r="O5493" s="2">
        <f t="shared" si="256"/>
        <v>32.796192580739387</v>
      </c>
      <c r="P5493" t="str">
        <f>VLOOKUP(retail_sales_2023!C5493,customers!A:J,5,)</f>
        <v>Nagpur</v>
      </c>
      <c r="Q5493" t="str">
        <f>VLOOKUP(C5493,customers!A:J,10,0)</f>
        <v>Occasional</v>
      </c>
    </row>
    <row r="5494" spans="1:17" x14ac:dyDescent="0.3">
      <c r="A5494" t="s">
        <v>6585</v>
      </c>
      <c r="B5494" s="1">
        <v>45143</v>
      </c>
      <c r="C5494" t="s">
        <v>1151</v>
      </c>
      <c r="D5494" t="s">
        <v>1152</v>
      </c>
      <c r="E5494" t="s">
        <v>21</v>
      </c>
      <c r="F5494" t="s">
        <v>38</v>
      </c>
      <c r="G5494" t="s">
        <v>65</v>
      </c>
      <c r="H5494">
        <v>2</v>
      </c>
      <c r="I5494">
        <v>1712.33</v>
      </c>
      <c r="J5494">
        <v>0.05</v>
      </c>
      <c r="K5494">
        <v>3253.43</v>
      </c>
      <c r="L5494">
        <v>1039.3699999999999</v>
      </c>
      <c r="M5494">
        <f t="shared" si="257"/>
        <v>3253.4269999999997</v>
      </c>
      <c r="N5494" t="str">
        <f t="shared" si="255"/>
        <v>Q3</v>
      </c>
      <c r="O5494" s="2">
        <f t="shared" si="256"/>
        <v>31.946899118776184</v>
      </c>
      <c r="P5494" t="str">
        <f>VLOOKUP(retail_sales_2023!C5494,customers!A:J,5,)</f>
        <v>Patna</v>
      </c>
      <c r="Q5494" t="str">
        <f>VLOOKUP(C5494,customers!A:J,10,0)</f>
        <v>Premium</v>
      </c>
    </row>
    <row r="5495" spans="1:17" x14ac:dyDescent="0.3">
      <c r="A5495" t="s">
        <v>6586</v>
      </c>
      <c r="B5495" s="1">
        <v>45010</v>
      </c>
      <c r="C5495" t="s">
        <v>228</v>
      </c>
      <c r="D5495" t="s">
        <v>229</v>
      </c>
      <c r="E5495" t="s">
        <v>21</v>
      </c>
      <c r="F5495" t="s">
        <v>43</v>
      </c>
      <c r="G5495" t="s">
        <v>301</v>
      </c>
      <c r="H5495">
        <v>1</v>
      </c>
      <c r="I5495">
        <v>42689.21</v>
      </c>
      <c r="J5495">
        <v>0</v>
      </c>
      <c r="K5495">
        <v>42689.21</v>
      </c>
      <c r="L5495">
        <v>5744.47</v>
      </c>
      <c r="M5495">
        <f t="shared" si="257"/>
        <v>42689.21</v>
      </c>
      <c r="N5495" t="str">
        <f t="shared" si="255"/>
        <v>Q1</v>
      </c>
      <c r="O5495" s="2">
        <f t="shared" si="256"/>
        <v>13.456491698956247</v>
      </c>
      <c r="P5495" t="str">
        <f>VLOOKUP(retail_sales_2023!C5495,customers!A:J,5,)</f>
        <v>Ranchi</v>
      </c>
      <c r="Q5495" t="str">
        <f>VLOOKUP(C5495,customers!A:J,10,0)</f>
        <v>Occasional</v>
      </c>
    </row>
    <row r="5496" spans="1:17" x14ac:dyDescent="0.3">
      <c r="A5496" t="s">
        <v>6587</v>
      </c>
      <c r="B5496" s="1">
        <v>45039</v>
      </c>
      <c r="C5496" t="s">
        <v>586</v>
      </c>
      <c r="D5496" t="s">
        <v>587</v>
      </c>
      <c r="E5496" t="s">
        <v>33</v>
      </c>
      <c r="F5496" t="s">
        <v>43</v>
      </c>
      <c r="G5496" t="s">
        <v>282</v>
      </c>
      <c r="H5496">
        <v>1</v>
      </c>
      <c r="I5496">
        <v>9134.23</v>
      </c>
      <c r="J5496">
        <v>0.2</v>
      </c>
      <c r="K5496">
        <v>7307.38</v>
      </c>
      <c r="L5496">
        <v>984.07</v>
      </c>
      <c r="M5496">
        <f t="shared" si="257"/>
        <v>7307.384</v>
      </c>
      <c r="N5496" t="str">
        <f t="shared" si="255"/>
        <v>Q2</v>
      </c>
      <c r="O5496" s="2">
        <f t="shared" si="256"/>
        <v>13.466796580990724</v>
      </c>
      <c r="P5496" t="str">
        <f>VLOOKUP(retail_sales_2023!C5496,customers!A:J,5,)</f>
        <v>Mumbai</v>
      </c>
      <c r="Q5496" t="str">
        <f>VLOOKUP(C5496,customers!A:J,10,0)</f>
        <v>Premium</v>
      </c>
    </row>
    <row r="5497" spans="1:17" x14ac:dyDescent="0.3">
      <c r="A5497" t="s">
        <v>6588</v>
      </c>
      <c r="B5497" s="1">
        <v>45232</v>
      </c>
      <c r="C5497" t="s">
        <v>583</v>
      </c>
      <c r="D5497" t="s">
        <v>584</v>
      </c>
      <c r="E5497" t="s">
        <v>27</v>
      </c>
      <c r="F5497" t="s">
        <v>43</v>
      </c>
      <c r="G5497" t="s">
        <v>178</v>
      </c>
      <c r="H5497">
        <v>1</v>
      </c>
      <c r="I5497">
        <v>45119.48</v>
      </c>
      <c r="J5497">
        <v>0.1</v>
      </c>
      <c r="K5497">
        <v>40607.53</v>
      </c>
      <c r="L5497">
        <v>4318.21</v>
      </c>
      <c r="M5497">
        <f t="shared" si="257"/>
        <v>40607.532000000007</v>
      </c>
      <c r="N5497" t="str">
        <f t="shared" si="255"/>
        <v>Q4</v>
      </c>
      <c r="O5497" s="2">
        <f t="shared" si="256"/>
        <v>10.634012952770091</v>
      </c>
      <c r="P5497" t="str">
        <f>VLOOKUP(retail_sales_2023!C5497,customers!A:J,5,)</f>
        <v>Amritsar</v>
      </c>
      <c r="Q5497" t="str">
        <f>VLOOKUP(C5497,customers!A:J,10,0)</f>
        <v>Premium</v>
      </c>
    </row>
    <row r="5498" spans="1:17" x14ac:dyDescent="0.3">
      <c r="A5498" t="s">
        <v>6589</v>
      </c>
      <c r="B5498" s="1">
        <v>45041</v>
      </c>
      <c r="C5498" t="s">
        <v>323</v>
      </c>
      <c r="D5498" t="s">
        <v>324</v>
      </c>
      <c r="E5498" t="s">
        <v>15</v>
      </c>
      <c r="F5498" t="s">
        <v>16</v>
      </c>
      <c r="G5498" t="s">
        <v>305</v>
      </c>
      <c r="H5498">
        <v>3</v>
      </c>
      <c r="I5498">
        <v>383.76</v>
      </c>
      <c r="J5498">
        <v>0.2</v>
      </c>
      <c r="K5498">
        <v>921.02</v>
      </c>
      <c r="L5498">
        <v>283.73</v>
      </c>
      <c r="M5498">
        <f t="shared" si="257"/>
        <v>921.024</v>
      </c>
      <c r="N5498" t="str">
        <f t="shared" si="255"/>
        <v>Q2</v>
      </c>
      <c r="O5498" s="2">
        <f t="shared" si="256"/>
        <v>30.806062843369308</v>
      </c>
      <c r="P5498" t="str">
        <f>VLOOKUP(retail_sales_2023!C5498,customers!A:J,5,)</f>
        <v>Kochi</v>
      </c>
      <c r="Q5498" t="str">
        <f>VLOOKUP(C5498,customers!A:J,10,0)</f>
        <v>Regular</v>
      </c>
    </row>
    <row r="5499" spans="1:17" x14ac:dyDescent="0.3">
      <c r="A5499" t="s">
        <v>6590</v>
      </c>
      <c r="B5499" s="1">
        <v>44982</v>
      </c>
      <c r="C5499" t="s">
        <v>1857</v>
      </c>
      <c r="D5499" t="s">
        <v>1858</v>
      </c>
      <c r="E5499" t="s">
        <v>33</v>
      </c>
      <c r="F5499" t="s">
        <v>28</v>
      </c>
      <c r="G5499" t="s">
        <v>325</v>
      </c>
      <c r="H5499">
        <v>2</v>
      </c>
      <c r="I5499">
        <v>4778.53</v>
      </c>
      <c r="J5499">
        <v>0</v>
      </c>
      <c r="K5499">
        <v>9557.06</v>
      </c>
      <c r="L5499">
        <v>1758.41</v>
      </c>
      <c r="M5499">
        <f t="shared" si="257"/>
        <v>9557.06</v>
      </c>
      <c r="N5499" t="str">
        <f t="shared" si="255"/>
        <v>Q1</v>
      </c>
      <c r="O5499" s="2">
        <f t="shared" si="256"/>
        <v>18.399068332729943</v>
      </c>
      <c r="P5499" t="str">
        <f>VLOOKUP(retail_sales_2023!C5499,customers!A:J,5,)</f>
        <v>Surat</v>
      </c>
      <c r="Q5499" t="str">
        <f>VLOOKUP(C5499,customers!A:J,10,0)</f>
        <v>Regular</v>
      </c>
    </row>
    <row r="5500" spans="1:17" x14ac:dyDescent="0.3">
      <c r="A5500" t="s">
        <v>6591</v>
      </c>
      <c r="B5500" s="1">
        <v>45045</v>
      </c>
      <c r="C5500" t="s">
        <v>619</v>
      </c>
      <c r="D5500" t="s">
        <v>800</v>
      </c>
      <c r="E5500" t="s">
        <v>15</v>
      </c>
      <c r="F5500" t="s">
        <v>43</v>
      </c>
      <c r="G5500" t="s">
        <v>272</v>
      </c>
      <c r="H5500">
        <v>2</v>
      </c>
      <c r="I5500">
        <v>32917.800000000003</v>
      </c>
      <c r="J5500">
        <v>0.1</v>
      </c>
      <c r="K5500">
        <v>59252.04</v>
      </c>
      <c r="L5500">
        <v>5985.78</v>
      </c>
      <c r="M5500">
        <f t="shared" si="257"/>
        <v>59252.040000000008</v>
      </c>
      <c r="N5500" t="str">
        <f t="shared" si="255"/>
        <v>Q2</v>
      </c>
      <c r="O5500" s="2">
        <f t="shared" si="256"/>
        <v>10.102234454712445</v>
      </c>
      <c r="P5500" t="str">
        <f>VLOOKUP(retail_sales_2023!C5500,customers!A:J,5,)</f>
        <v>Coimbatore</v>
      </c>
      <c r="Q5500" t="str">
        <f>VLOOKUP(C5500,customers!A:J,10,0)</f>
        <v>Premium</v>
      </c>
    </row>
    <row r="5501" spans="1:17" x14ac:dyDescent="0.3">
      <c r="A5501" t="s">
        <v>6592</v>
      </c>
      <c r="B5501" s="1">
        <v>45090</v>
      </c>
      <c r="C5501" t="s">
        <v>809</v>
      </c>
      <c r="D5501" t="s">
        <v>810</v>
      </c>
      <c r="E5501" t="s">
        <v>33</v>
      </c>
      <c r="F5501" t="s">
        <v>43</v>
      </c>
      <c r="G5501" t="s">
        <v>282</v>
      </c>
      <c r="H5501">
        <v>1</v>
      </c>
      <c r="I5501">
        <v>72562.13</v>
      </c>
      <c r="J5501">
        <v>0.3</v>
      </c>
      <c r="K5501">
        <v>50793.49</v>
      </c>
      <c r="L5501">
        <v>7530.06</v>
      </c>
      <c r="M5501">
        <f t="shared" si="257"/>
        <v>50793.491000000002</v>
      </c>
      <c r="N5501" t="str">
        <f t="shared" si="255"/>
        <v>Q2</v>
      </c>
      <c r="O5501" s="2">
        <f t="shared" si="256"/>
        <v>14.82485255492387</v>
      </c>
      <c r="P5501" t="str">
        <f>VLOOKUP(retail_sales_2023!C5501,customers!A:J,5,)</f>
        <v>Ahmedabad</v>
      </c>
      <c r="Q5501" t="str">
        <f>VLOOKUP(C5501,customers!A:J,10,0)</f>
        <v>Premium</v>
      </c>
    </row>
    <row r="5502" spans="1:17" x14ac:dyDescent="0.3">
      <c r="A5502" t="s">
        <v>6593</v>
      </c>
      <c r="B5502" s="1">
        <v>45115</v>
      </c>
      <c r="C5502" t="s">
        <v>1399</v>
      </c>
      <c r="D5502" t="s">
        <v>1400</v>
      </c>
      <c r="E5502" t="s">
        <v>21</v>
      </c>
      <c r="F5502" t="s">
        <v>16</v>
      </c>
      <c r="G5502" t="s">
        <v>356</v>
      </c>
      <c r="H5502">
        <v>1</v>
      </c>
      <c r="I5502">
        <v>590.49</v>
      </c>
      <c r="J5502">
        <v>0.2</v>
      </c>
      <c r="K5502">
        <v>472.39</v>
      </c>
      <c r="L5502">
        <v>126.04</v>
      </c>
      <c r="M5502">
        <f t="shared" si="257"/>
        <v>472.39200000000005</v>
      </c>
      <c r="N5502" t="str">
        <f t="shared" si="255"/>
        <v>Q3</v>
      </c>
      <c r="O5502" s="2">
        <f t="shared" si="256"/>
        <v>26.681343804906966</v>
      </c>
      <c r="P5502" t="str">
        <f>VLOOKUP(retail_sales_2023!C5502,customers!A:J,5,)</f>
        <v>Bhubaneswar</v>
      </c>
      <c r="Q5502" t="str">
        <f>VLOOKUP(C5502,customers!A:J,10,0)</f>
        <v>Premium</v>
      </c>
    </row>
    <row r="5503" spans="1:17" x14ac:dyDescent="0.3">
      <c r="A5503" t="s">
        <v>6594</v>
      </c>
      <c r="B5503" s="1">
        <v>45146</v>
      </c>
      <c r="C5503" t="s">
        <v>1227</v>
      </c>
      <c r="D5503" t="s">
        <v>1228</v>
      </c>
      <c r="E5503" t="s">
        <v>27</v>
      </c>
      <c r="F5503" t="s">
        <v>16</v>
      </c>
      <c r="G5503" t="s">
        <v>171</v>
      </c>
      <c r="H5503">
        <v>4</v>
      </c>
      <c r="I5503">
        <v>475.88</v>
      </c>
      <c r="J5503">
        <v>0.1</v>
      </c>
      <c r="K5503">
        <v>1713.17</v>
      </c>
      <c r="L5503">
        <v>625.29999999999995</v>
      </c>
      <c r="M5503">
        <f t="shared" si="257"/>
        <v>1713.1680000000001</v>
      </c>
      <c r="N5503" t="str">
        <f t="shared" si="255"/>
        <v>Q3</v>
      </c>
      <c r="O5503" s="2">
        <f t="shared" si="256"/>
        <v>36.499588482170473</v>
      </c>
      <c r="P5503" t="str">
        <f>VLOOKUP(retail_sales_2023!C5503,customers!A:J,5,)</f>
        <v>Chandigarh</v>
      </c>
      <c r="Q5503" t="str">
        <f>VLOOKUP(C5503,customers!A:J,10,0)</f>
        <v>Premium</v>
      </c>
    </row>
    <row r="5504" spans="1:17" x14ac:dyDescent="0.3">
      <c r="A5504" t="s">
        <v>6595</v>
      </c>
      <c r="B5504" s="1">
        <v>45195</v>
      </c>
      <c r="C5504" t="s">
        <v>3968</v>
      </c>
      <c r="D5504" t="s">
        <v>3969</v>
      </c>
      <c r="E5504" t="s">
        <v>33</v>
      </c>
      <c r="F5504" t="s">
        <v>52</v>
      </c>
      <c r="G5504" t="s">
        <v>235</v>
      </c>
      <c r="H5504">
        <v>1</v>
      </c>
      <c r="I5504">
        <v>450.79</v>
      </c>
      <c r="J5504">
        <v>0.3</v>
      </c>
      <c r="K5504">
        <v>315.55</v>
      </c>
      <c r="L5504">
        <v>28.4</v>
      </c>
      <c r="M5504">
        <f t="shared" si="257"/>
        <v>315.553</v>
      </c>
      <c r="N5504" t="str">
        <f t="shared" si="255"/>
        <v>Q3</v>
      </c>
      <c r="O5504" s="2">
        <f t="shared" si="256"/>
        <v>9.0001584534938992</v>
      </c>
      <c r="P5504" t="str">
        <f>VLOOKUP(retail_sales_2023!C5504,customers!A:J,5,)</f>
        <v>Mumbai</v>
      </c>
      <c r="Q5504" t="str">
        <f>VLOOKUP(C5504,customers!A:J,10,0)</f>
        <v>Regular</v>
      </c>
    </row>
    <row r="5505" spans="1:17" x14ac:dyDescent="0.3">
      <c r="A5505" t="s">
        <v>6596</v>
      </c>
      <c r="B5505" s="1">
        <v>45181</v>
      </c>
      <c r="C5505" t="s">
        <v>1422</v>
      </c>
      <c r="D5505" t="s">
        <v>1423</v>
      </c>
      <c r="E5505" t="s">
        <v>33</v>
      </c>
      <c r="F5505" t="s">
        <v>22</v>
      </c>
      <c r="G5505" t="s">
        <v>315</v>
      </c>
      <c r="H5505">
        <v>4</v>
      </c>
      <c r="I5505">
        <v>3765.29</v>
      </c>
      <c r="J5505">
        <v>0.05</v>
      </c>
      <c r="K5505">
        <v>14308.1</v>
      </c>
      <c r="L5505">
        <v>3069.54</v>
      </c>
      <c r="M5505">
        <f t="shared" si="257"/>
        <v>14308.101999999999</v>
      </c>
      <c r="N5505" t="str">
        <f t="shared" si="255"/>
        <v>Q3</v>
      </c>
      <c r="O5505" s="2">
        <f t="shared" si="256"/>
        <v>21.4531628937455</v>
      </c>
      <c r="P5505" t="str">
        <f>VLOOKUP(retail_sales_2023!C5505,customers!A:J,5,)</f>
        <v>Mumbai</v>
      </c>
      <c r="Q5505" t="str">
        <f>VLOOKUP(C5505,customers!A:J,10,0)</f>
        <v>Premium</v>
      </c>
    </row>
    <row r="5506" spans="1:17" x14ac:dyDescent="0.3">
      <c r="A5506" t="s">
        <v>6597</v>
      </c>
      <c r="B5506" s="1">
        <v>45164</v>
      </c>
      <c r="C5506" t="s">
        <v>3968</v>
      </c>
      <c r="D5506" t="s">
        <v>3969</v>
      </c>
      <c r="E5506" t="s">
        <v>33</v>
      </c>
      <c r="F5506" t="s">
        <v>22</v>
      </c>
      <c r="G5506" t="s">
        <v>423</v>
      </c>
      <c r="H5506">
        <v>4</v>
      </c>
      <c r="I5506">
        <v>15610</v>
      </c>
      <c r="J5506">
        <v>0.05</v>
      </c>
      <c r="K5506">
        <v>59318</v>
      </c>
      <c r="L5506">
        <v>11644.86</v>
      </c>
      <c r="M5506">
        <f t="shared" si="257"/>
        <v>59318</v>
      </c>
      <c r="N5506" t="str">
        <f t="shared" si="255"/>
        <v>Q3</v>
      </c>
      <c r="O5506" s="2">
        <f t="shared" si="256"/>
        <v>19.631241781584006</v>
      </c>
      <c r="P5506" t="str">
        <f>VLOOKUP(retail_sales_2023!C5506,customers!A:J,5,)</f>
        <v>Mumbai</v>
      </c>
      <c r="Q5506" t="str">
        <f>VLOOKUP(C5506,customers!A:J,10,0)</f>
        <v>Regular</v>
      </c>
    </row>
    <row r="5507" spans="1:17" x14ac:dyDescent="0.3">
      <c r="A5507" t="s">
        <v>6598</v>
      </c>
      <c r="B5507" s="1">
        <v>45007</v>
      </c>
      <c r="C5507" t="s">
        <v>1080</v>
      </c>
      <c r="D5507" t="s">
        <v>1081</v>
      </c>
      <c r="E5507" t="s">
        <v>15</v>
      </c>
      <c r="F5507" t="s">
        <v>38</v>
      </c>
      <c r="G5507" t="s">
        <v>65</v>
      </c>
      <c r="H5507">
        <v>4</v>
      </c>
      <c r="I5507">
        <v>2728.26</v>
      </c>
      <c r="J5507">
        <v>0</v>
      </c>
      <c r="K5507">
        <v>10913.04</v>
      </c>
      <c r="L5507">
        <v>2823.69</v>
      </c>
      <c r="M5507">
        <f t="shared" si="257"/>
        <v>10913.04</v>
      </c>
      <c r="N5507" t="str">
        <f t="shared" ref="N5507:N5570" si="258">"Q"&amp;ROUNDUP(MONTH(B5507)/3,0)</f>
        <v>Q1</v>
      </c>
      <c r="O5507" s="2">
        <f t="shared" ref="O5507:O5570" si="259">(L5507/K5507)*100</f>
        <v>25.874458446042532</v>
      </c>
      <c r="P5507" t="str">
        <f>VLOOKUP(retail_sales_2023!C5507,customers!A:J,5,)</f>
        <v>Hyderabad</v>
      </c>
      <c r="Q5507" t="str">
        <f>VLOOKUP(C5507,customers!A:J,10,0)</f>
        <v>Regular</v>
      </c>
    </row>
    <row r="5508" spans="1:17" x14ac:dyDescent="0.3">
      <c r="A5508" t="s">
        <v>6599</v>
      </c>
      <c r="B5508" s="1">
        <v>45038</v>
      </c>
      <c r="C5508" t="s">
        <v>13</v>
      </c>
      <c r="D5508" t="s">
        <v>14</v>
      </c>
      <c r="E5508" t="s">
        <v>15</v>
      </c>
      <c r="F5508" t="s">
        <v>43</v>
      </c>
      <c r="G5508" t="s">
        <v>44</v>
      </c>
      <c r="H5508">
        <v>1</v>
      </c>
      <c r="I5508">
        <v>32534.95</v>
      </c>
      <c r="J5508">
        <v>0</v>
      </c>
      <c r="K5508">
        <v>32534.95</v>
      </c>
      <c r="L5508">
        <v>3398.31</v>
      </c>
      <c r="M5508">
        <f t="shared" si="257"/>
        <v>32534.95</v>
      </c>
      <c r="N5508" t="str">
        <f t="shared" si="258"/>
        <v>Q2</v>
      </c>
      <c r="O5508" s="2">
        <f t="shared" si="259"/>
        <v>10.445105955288083</v>
      </c>
      <c r="P5508" t="str">
        <f>VLOOKUP(retail_sales_2023!C5508,customers!A:J,5,)</f>
        <v>Kochi</v>
      </c>
      <c r="Q5508" t="str">
        <f>VLOOKUP(C5508,customers!A:J,10,0)</f>
        <v>Regular</v>
      </c>
    </row>
    <row r="5509" spans="1:17" x14ac:dyDescent="0.3">
      <c r="A5509" t="s">
        <v>6600</v>
      </c>
      <c r="B5509" s="1">
        <v>45188</v>
      </c>
      <c r="C5509" t="s">
        <v>31</v>
      </c>
      <c r="D5509" t="s">
        <v>32</v>
      </c>
      <c r="E5509" t="s">
        <v>33</v>
      </c>
      <c r="F5509" t="s">
        <v>43</v>
      </c>
      <c r="G5509" t="s">
        <v>272</v>
      </c>
      <c r="H5509">
        <v>1</v>
      </c>
      <c r="I5509">
        <v>54903.15</v>
      </c>
      <c r="J5509">
        <v>0.3</v>
      </c>
      <c r="K5509">
        <v>38432.21</v>
      </c>
      <c r="L5509">
        <v>3936.76</v>
      </c>
      <c r="M5509">
        <f t="shared" ref="M5509:M5572" si="260">H5509*I5509*(1-J5509)</f>
        <v>38432.205000000002</v>
      </c>
      <c r="N5509" t="str">
        <f t="shared" si="258"/>
        <v>Q3</v>
      </c>
      <c r="O5509" s="2">
        <f t="shared" si="259"/>
        <v>10.243386992317122</v>
      </c>
      <c r="P5509" t="str">
        <f>VLOOKUP(retail_sales_2023!C5509,customers!A:J,5,)</f>
        <v>Ahmedabad</v>
      </c>
      <c r="Q5509" t="str">
        <f>VLOOKUP(C5509,customers!A:J,10,0)</f>
        <v>Premium</v>
      </c>
    </row>
    <row r="5510" spans="1:17" x14ac:dyDescent="0.3">
      <c r="A5510" t="s">
        <v>6601</v>
      </c>
      <c r="B5510" s="1">
        <v>45023</v>
      </c>
      <c r="C5510" t="s">
        <v>1934</v>
      </c>
      <c r="D5510" t="s">
        <v>1935</v>
      </c>
      <c r="E5510" t="s">
        <v>15</v>
      </c>
      <c r="F5510" t="s">
        <v>81</v>
      </c>
      <c r="G5510" t="s">
        <v>333</v>
      </c>
      <c r="H5510">
        <v>3</v>
      </c>
      <c r="I5510">
        <v>2809.23</v>
      </c>
      <c r="J5510">
        <v>0.1</v>
      </c>
      <c r="K5510">
        <v>7584.92</v>
      </c>
      <c r="L5510">
        <v>2630.06</v>
      </c>
      <c r="M5510">
        <f t="shared" si="260"/>
        <v>7584.9210000000003</v>
      </c>
      <c r="N5510" t="str">
        <f t="shared" si="258"/>
        <v>Q2</v>
      </c>
      <c r="O5510" s="2">
        <f t="shared" si="259"/>
        <v>34.674854843558009</v>
      </c>
      <c r="P5510" t="str">
        <f>VLOOKUP(retail_sales_2023!C5510,customers!A:J,5,)</f>
        <v>Kochi</v>
      </c>
      <c r="Q5510" t="str">
        <f>VLOOKUP(C5510,customers!A:J,10,0)</f>
        <v>Premium</v>
      </c>
    </row>
    <row r="5511" spans="1:17" x14ac:dyDescent="0.3">
      <c r="A5511" t="s">
        <v>6602</v>
      </c>
      <c r="B5511" s="1">
        <v>45203</v>
      </c>
      <c r="C5511" t="s">
        <v>1300</v>
      </c>
      <c r="D5511" t="s">
        <v>1301</v>
      </c>
      <c r="E5511" t="s">
        <v>21</v>
      </c>
      <c r="F5511" t="s">
        <v>28</v>
      </c>
      <c r="G5511" t="s">
        <v>280</v>
      </c>
      <c r="H5511">
        <v>4</v>
      </c>
      <c r="I5511">
        <v>952.06</v>
      </c>
      <c r="J5511">
        <v>0.05</v>
      </c>
      <c r="K5511">
        <v>3617.83</v>
      </c>
      <c r="L5511">
        <v>560.91</v>
      </c>
      <c r="M5511">
        <f t="shared" si="260"/>
        <v>3617.8279999999995</v>
      </c>
      <c r="N5511" t="str">
        <f t="shared" si="258"/>
        <v>Q4</v>
      </c>
      <c r="O5511" s="2">
        <f t="shared" si="259"/>
        <v>15.50404524259017</v>
      </c>
      <c r="P5511" t="str">
        <f>VLOOKUP(retail_sales_2023!C5511,customers!A:J,5,)</f>
        <v>Patna</v>
      </c>
      <c r="Q5511" t="str">
        <f>VLOOKUP(C5511,customers!A:J,10,0)</f>
        <v>Premium</v>
      </c>
    </row>
    <row r="5512" spans="1:17" x14ac:dyDescent="0.3">
      <c r="A5512" t="s">
        <v>6603</v>
      </c>
      <c r="B5512" s="1">
        <v>45049</v>
      </c>
      <c r="C5512" t="s">
        <v>2307</v>
      </c>
      <c r="D5512" t="s">
        <v>2308</v>
      </c>
      <c r="E5512" t="s">
        <v>27</v>
      </c>
      <c r="F5512" t="s">
        <v>22</v>
      </c>
      <c r="G5512" t="s">
        <v>1039</v>
      </c>
      <c r="H5512">
        <v>1</v>
      </c>
      <c r="I5512">
        <v>41501.94</v>
      </c>
      <c r="J5512">
        <v>0.05</v>
      </c>
      <c r="K5512">
        <v>39426.839999999997</v>
      </c>
      <c r="L5512">
        <v>12462.95</v>
      </c>
      <c r="M5512">
        <f t="shared" si="260"/>
        <v>39426.843000000001</v>
      </c>
      <c r="N5512" t="str">
        <f t="shared" si="258"/>
        <v>Q2</v>
      </c>
      <c r="O5512" s="2">
        <f t="shared" si="259"/>
        <v>31.610319264744529</v>
      </c>
      <c r="P5512" t="str">
        <f>VLOOKUP(retail_sales_2023!C5512,customers!A:J,5,)</f>
        <v>Delhi</v>
      </c>
      <c r="Q5512" t="str">
        <f>VLOOKUP(C5512,customers!A:J,10,0)</f>
        <v>Premium</v>
      </c>
    </row>
    <row r="5513" spans="1:17" x14ac:dyDescent="0.3">
      <c r="A5513" t="s">
        <v>6604</v>
      </c>
      <c r="B5513" s="1">
        <v>45110</v>
      </c>
      <c r="C5513" t="s">
        <v>2938</v>
      </c>
      <c r="D5513" t="s">
        <v>2939</v>
      </c>
      <c r="E5513" t="s">
        <v>33</v>
      </c>
      <c r="F5513" t="s">
        <v>52</v>
      </c>
      <c r="G5513" t="s">
        <v>200</v>
      </c>
      <c r="H5513">
        <v>8</v>
      </c>
      <c r="I5513">
        <v>296.5</v>
      </c>
      <c r="J5513">
        <v>0</v>
      </c>
      <c r="K5513">
        <v>2372</v>
      </c>
      <c r="L5513">
        <v>218.5</v>
      </c>
      <c r="M5513">
        <f t="shared" si="260"/>
        <v>2372</v>
      </c>
      <c r="N5513" t="str">
        <f t="shared" si="258"/>
        <v>Q3</v>
      </c>
      <c r="O5513" s="2">
        <f t="shared" si="259"/>
        <v>9.2116357504215838</v>
      </c>
      <c r="P5513" t="str">
        <f>VLOOKUP(retail_sales_2023!C5513,customers!A:J,5,)</f>
        <v>Mumbai</v>
      </c>
      <c r="Q5513" t="str">
        <f>VLOOKUP(C5513,customers!A:J,10,0)</f>
        <v>Regular</v>
      </c>
    </row>
    <row r="5514" spans="1:17" x14ac:dyDescent="0.3">
      <c r="A5514" t="s">
        <v>6605</v>
      </c>
      <c r="B5514" s="1">
        <v>45079</v>
      </c>
      <c r="C5514" t="s">
        <v>1177</v>
      </c>
      <c r="D5514" t="s">
        <v>1178</v>
      </c>
      <c r="E5514" t="s">
        <v>27</v>
      </c>
      <c r="F5514" t="s">
        <v>43</v>
      </c>
      <c r="G5514" t="s">
        <v>272</v>
      </c>
      <c r="H5514">
        <v>5</v>
      </c>
      <c r="I5514">
        <v>50589.18</v>
      </c>
      <c r="J5514">
        <v>0.15</v>
      </c>
      <c r="K5514">
        <v>215004.01</v>
      </c>
      <c r="L5514">
        <v>29236.31</v>
      </c>
      <c r="M5514">
        <f t="shared" si="260"/>
        <v>215004.01499999998</v>
      </c>
      <c r="N5514" t="str">
        <f t="shared" si="258"/>
        <v>Q2</v>
      </c>
      <c r="O5514" s="2">
        <f t="shared" si="259"/>
        <v>13.598030101857169</v>
      </c>
      <c r="P5514" t="str">
        <f>VLOOKUP(retail_sales_2023!C5514,customers!A:J,5,)</f>
        <v>Amritsar</v>
      </c>
      <c r="Q5514" t="str">
        <f>VLOOKUP(C5514,customers!A:J,10,0)</f>
        <v>Regular</v>
      </c>
    </row>
    <row r="5515" spans="1:17" x14ac:dyDescent="0.3">
      <c r="A5515" t="s">
        <v>6606</v>
      </c>
      <c r="B5515" s="1">
        <v>45154</v>
      </c>
      <c r="C5515" t="s">
        <v>2294</v>
      </c>
      <c r="D5515" t="s">
        <v>2295</v>
      </c>
      <c r="E5515" t="s">
        <v>27</v>
      </c>
      <c r="F5515" t="s">
        <v>81</v>
      </c>
      <c r="G5515" t="s">
        <v>370</v>
      </c>
      <c r="H5515">
        <v>4</v>
      </c>
      <c r="I5515">
        <v>3912</v>
      </c>
      <c r="J5515">
        <v>0.25</v>
      </c>
      <c r="K5515">
        <v>11736</v>
      </c>
      <c r="L5515">
        <v>3508.73</v>
      </c>
      <c r="M5515">
        <f t="shared" si="260"/>
        <v>11736</v>
      </c>
      <c r="N5515" t="str">
        <f t="shared" si="258"/>
        <v>Q3</v>
      </c>
      <c r="O5515" s="2">
        <f t="shared" si="259"/>
        <v>29.897154055896387</v>
      </c>
      <c r="P5515" t="str">
        <f>VLOOKUP(retail_sales_2023!C5515,customers!A:J,5,)</f>
        <v>Amritsar</v>
      </c>
      <c r="Q5515" t="str">
        <f>VLOOKUP(C5515,customers!A:J,10,0)</f>
        <v>Regular</v>
      </c>
    </row>
    <row r="5516" spans="1:17" x14ac:dyDescent="0.3">
      <c r="A5516" t="s">
        <v>6607</v>
      </c>
      <c r="B5516" s="1">
        <v>45091</v>
      </c>
      <c r="C5516" t="s">
        <v>999</v>
      </c>
      <c r="D5516" t="s">
        <v>1000</v>
      </c>
      <c r="E5516" t="s">
        <v>33</v>
      </c>
      <c r="F5516" t="s">
        <v>52</v>
      </c>
      <c r="G5516" t="s">
        <v>226</v>
      </c>
      <c r="H5516">
        <v>0</v>
      </c>
      <c r="I5516">
        <v>69.13</v>
      </c>
      <c r="J5516">
        <v>0.1</v>
      </c>
      <c r="K5516">
        <v>0</v>
      </c>
      <c r="L5516">
        <v>0</v>
      </c>
      <c r="M5516">
        <f t="shared" si="260"/>
        <v>0</v>
      </c>
      <c r="N5516" t="str">
        <f t="shared" si="258"/>
        <v>Q2</v>
      </c>
      <c r="O5516" s="2">
        <v>0</v>
      </c>
      <c r="P5516" t="str">
        <f>VLOOKUP(retail_sales_2023!C5516,customers!A:J,5,)</f>
        <v>Surat</v>
      </c>
      <c r="Q5516" t="str">
        <f>VLOOKUP(C5516,customers!A:J,10,0)</f>
        <v>Premium</v>
      </c>
    </row>
    <row r="5517" spans="1:17" x14ac:dyDescent="0.3">
      <c r="A5517" t="s">
        <v>6608</v>
      </c>
      <c r="B5517" s="1">
        <v>45274</v>
      </c>
      <c r="C5517" t="s">
        <v>589</v>
      </c>
      <c r="D5517" t="s">
        <v>590</v>
      </c>
      <c r="E5517" t="s">
        <v>15</v>
      </c>
      <c r="F5517" t="s">
        <v>43</v>
      </c>
      <c r="G5517" t="s">
        <v>44</v>
      </c>
      <c r="H5517">
        <v>1</v>
      </c>
      <c r="I5517">
        <v>58514.31</v>
      </c>
      <c r="J5517">
        <v>0.05</v>
      </c>
      <c r="K5517">
        <v>55588.59</v>
      </c>
      <c r="L5517">
        <v>8476.2099999999991</v>
      </c>
      <c r="M5517">
        <f t="shared" si="260"/>
        <v>55588.594499999992</v>
      </c>
      <c r="N5517" t="str">
        <f t="shared" si="258"/>
        <v>Q4</v>
      </c>
      <c r="O5517" s="2">
        <f t="shared" si="259"/>
        <v>15.248111168137202</v>
      </c>
      <c r="P5517" t="str">
        <f>VLOOKUP(retail_sales_2023!C5517,customers!A:J,5,)</f>
        <v>Hyderabad</v>
      </c>
      <c r="Q5517" t="str">
        <f>VLOOKUP(C5517,customers!A:J,10,0)</f>
        <v>Premium</v>
      </c>
    </row>
    <row r="5518" spans="1:17" x14ac:dyDescent="0.3">
      <c r="A5518" t="s">
        <v>6609</v>
      </c>
      <c r="B5518" s="1">
        <v>45126</v>
      </c>
      <c r="C5518" t="s">
        <v>2321</v>
      </c>
      <c r="D5518" t="s">
        <v>2322</v>
      </c>
      <c r="E5518" t="s">
        <v>33</v>
      </c>
      <c r="F5518" t="s">
        <v>22</v>
      </c>
      <c r="G5518" t="s">
        <v>423</v>
      </c>
      <c r="H5518">
        <v>5</v>
      </c>
      <c r="I5518">
        <v>16961.53</v>
      </c>
      <c r="J5518">
        <v>0</v>
      </c>
      <c r="K5518">
        <v>84807.65</v>
      </c>
      <c r="L5518">
        <v>16959.580000000002</v>
      </c>
      <c r="M5518">
        <f t="shared" si="260"/>
        <v>84807.65</v>
      </c>
      <c r="N5518" t="str">
        <f t="shared" si="258"/>
        <v>Q3</v>
      </c>
      <c r="O5518" s="2">
        <f t="shared" si="259"/>
        <v>19.997700679125057</v>
      </c>
      <c r="P5518" t="str">
        <f>VLOOKUP(retail_sales_2023!C5518,customers!A:J,5,)</f>
        <v>Mumbai</v>
      </c>
      <c r="Q5518" t="str">
        <f>VLOOKUP(C5518,customers!A:J,10,0)</f>
        <v>Premium</v>
      </c>
    </row>
    <row r="5519" spans="1:17" x14ac:dyDescent="0.3">
      <c r="A5519" t="s">
        <v>6610</v>
      </c>
      <c r="B5519" s="1">
        <v>45081</v>
      </c>
      <c r="C5519" t="s">
        <v>2687</v>
      </c>
      <c r="D5519" t="s">
        <v>2688</v>
      </c>
      <c r="E5519" t="s">
        <v>33</v>
      </c>
      <c r="F5519" t="s">
        <v>52</v>
      </c>
      <c r="G5519" t="s">
        <v>169</v>
      </c>
      <c r="H5519">
        <v>4</v>
      </c>
      <c r="I5519">
        <v>432.51</v>
      </c>
      <c r="J5519">
        <v>0</v>
      </c>
      <c r="K5519">
        <v>1730.04</v>
      </c>
      <c r="L5519">
        <v>158.22</v>
      </c>
      <c r="M5519">
        <f t="shared" si="260"/>
        <v>1730.04</v>
      </c>
      <c r="N5519" t="str">
        <f t="shared" si="258"/>
        <v>Q2</v>
      </c>
      <c r="O5519" s="2">
        <f t="shared" si="259"/>
        <v>9.1454532843171261</v>
      </c>
      <c r="P5519" t="str">
        <f>VLOOKUP(retail_sales_2023!C5519,customers!A:J,5,)</f>
        <v>Surat</v>
      </c>
      <c r="Q5519" t="str">
        <f>VLOOKUP(C5519,customers!A:J,10,0)</f>
        <v>Regular</v>
      </c>
    </row>
    <row r="5520" spans="1:17" x14ac:dyDescent="0.3">
      <c r="A5520" t="s">
        <v>6611</v>
      </c>
      <c r="B5520" s="1">
        <v>45173</v>
      </c>
      <c r="C5520" t="s">
        <v>2321</v>
      </c>
      <c r="D5520" t="s">
        <v>2322</v>
      </c>
      <c r="E5520" t="s">
        <v>33</v>
      </c>
      <c r="F5520" t="s">
        <v>52</v>
      </c>
      <c r="G5520" t="s">
        <v>53</v>
      </c>
      <c r="H5520">
        <v>10</v>
      </c>
      <c r="I5520">
        <v>340.63</v>
      </c>
      <c r="J5520">
        <v>0</v>
      </c>
      <c r="K5520">
        <v>3406.3</v>
      </c>
      <c r="L5520">
        <v>283.75</v>
      </c>
      <c r="M5520">
        <f t="shared" si="260"/>
        <v>3406.3</v>
      </c>
      <c r="N5520" t="str">
        <f t="shared" si="258"/>
        <v>Q3</v>
      </c>
      <c r="O5520" s="2">
        <f t="shared" si="259"/>
        <v>8.3301529518832744</v>
      </c>
      <c r="P5520" t="str">
        <f>VLOOKUP(retail_sales_2023!C5520,customers!A:J,5,)</f>
        <v>Mumbai</v>
      </c>
      <c r="Q5520" t="str">
        <f>VLOOKUP(C5520,customers!A:J,10,0)</f>
        <v>Premium</v>
      </c>
    </row>
    <row r="5521" spans="1:17" x14ac:dyDescent="0.3">
      <c r="A5521" t="s">
        <v>6612</v>
      </c>
      <c r="B5521" s="1">
        <v>44971</v>
      </c>
      <c r="C5521" t="s">
        <v>420</v>
      </c>
      <c r="D5521" t="s">
        <v>421</v>
      </c>
      <c r="E5521" t="s">
        <v>33</v>
      </c>
      <c r="F5521" t="s">
        <v>16</v>
      </c>
      <c r="G5521" t="s">
        <v>319</v>
      </c>
      <c r="H5521">
        <v>4</v>
      </c>
      <c r="I5521">
        <v>469.51</v>
      </c>
      <c r="J5521">
        <v>0.15</v>
      </c>
      <c r="K5521">
        <v>1596.33</v>
      </c>
      <c r="L5521">
        <v>487.73</v>
      </c>
      <c r="M5521">
        <f t="shared" si="260"/>
        <v>1596.3339999999998</v>
      </c>
      <c r="N5521" t="str">
        <f t="shared" si="258"/>
        <v>Q1</v>
      </c>
      <c r="O5521" s="2">
        <f t="shared" si="259"/>
        <v>30.553206417219496</v>
      </c>
      <c r="P5521" t="str">
        <f>VLOOKUP(retail_sales_2023!C5521,customers!A:J,5,)</f>
        <v>Surat</v>
      </c>
      <c r="Q5521" t="str">
        <f>VLOOKUP(C5521,customers!A:J,10,0)</f>
        <v>Premium</v>
      </c>
    </row>
    <row r="5522" spans="1:17" x14ac:dyDescent="0.3">
      <c r="A5522" t="s">
        <v>6613</v>
      </c>
      <c r="B5522" s="1">
        <v>45216</v>
      </c>
      <c r="C5522" t="s">
        <v>607</v>
      </c>
      <c r="D5522" t="s">
        <v>608</v>
      </c>
      <c r="E5522" t="s">
        <v>21</v>
      </c>
      <c r="F5522" t="s">
        <v>16</v>
      </c>
      <c r="G5522" t="s">
        <v>356</v>
      </c>
      <c r="H5522">
        <v>3</v>
      </c>
      <c r="I5522">
        <v>605.6</v>
      </c>
      <c r="J5522">
        <v>0.05</v>
      </c>
      <c r="K5522">
        <v>1725.96</v>
      </c>
      <c r="L5522">
        <v>543.14</v>
      </c>
      <c r="M5522">
        <f t="shared" si="260"/>
        <v>1725.96</v>
      </c>
      <c r="N5522" t="str">
        <f t="shared" si="258"/>
        <v>Q4</v>
      </c>
      <c r="O5522" s="2">
        <f t="shared" si="259"/>
        <v>31.468863704836725</v>
      </c>
      <c r="P5522" t="str">
        <f>VLOOKUP(retail_sales_2023!C5522,customers!A:J,5,)</f>
        <v>Ranchi</v>
      </c>
      <c r="Q5522" t="str">
        <f>VLOOKUP(C5522,customers!A:J,10,0)</f>
        <v>Regular</v>
      </c>
    </row>
    <row r="5523" spans="1:17" x14ac:dyDescent="0.3">
      <c r="A5523" t="s">
        <v>6614</v>
      </c>
      <c r="B5523" s="1">
        <v>45265</v>
      </c>
      <c r="C5523" t="s">
        <v>348</v>
      </c>
      <c r="D5523" t="s">
        <v>349</v>
      </c>
      <c r="E5523" t="s">
        <v>15</v>
      </c>
      <c r="F5523" t="s">
        <v>43</v>
      </c>
      <c r="G5523" t="s">
        <v>110</v>
      </c>
      <c r="H5523">
        <v>1</v>
      </c>
      <c r="I5523">
        <v>73320.600000000006</v>
      </c>
      <c r="J5523">
        <v>0</v>
      </c>
      <c r="K5523">
        <v>73320.600000000006</v>
      </c>
      <c r="L5523">
        <v>9302.27</v>
      </c>
      <c r="M5523">
        <f t="shared" si="260"/>
        <v>73320.600000000006</v>
      </c>
      <c r="N5523" t="str">
        <f t="shared" si="258"/>
        <v>Q4</v>
      </c>
      <c r="O5523" s="2">
        <f t="shared" si="259"/>
        <v>12.687116581151816</v>
      </c>
      <c r="P5523" t="str">
        <f>VLOOKUP(retail_sales_2023!C5523,customers!A:J,5,)</f>
        <v>Bengaluru</v>
      </c>
      <c r="Q5523" t="str">
        <f>VLOOKUP(C5523,customers!A:J,10,0)</f>
        <v>Premium</v>
      </c>
    </row>
    <row r="5524" spans="1:17" x14ac:dyDescent="0.3">
      <c r="A5524" t="s">
        <v>6615</v>
      </c>
      <c r="B5524" s="1">
        <v>44934</v>
      </c>
      <c r="C5524" t="s">
        <v>875</v>
      </c>
      <c r="D5524" t="s">
        <v>876</v>
      </c>
      <c r="E5524" t="s">
        <v>15</v>
      </c>
      <c r="F5524" t="s">
        <v>38</v>
      </c>
      <c r="G5524" t="s">
        <v>395</v>
      </c>
      <c r="H5524">
        <v>4</v>
      </c>
      <c r="I5524">
        <v>3322.67</v>
      </c>
      <c r="J5524">
        <v>0.1</v>
      </c>
      <c r="K5524">
        <v>11961.61</v>
      </c>
      <c r="L5524">
        <v>3011.51</v>
      </c>
      <c r="M5524">
        <f t="shared" si="260"/>
        <v>11961.612000000001</v>
      </c>
      <c r="N5524" t="str">
        <f t="shared" si="258"/>
        <v>Q1</v>
      </c>
      <c r="O5524" s="2">
        <f t="shared" si="259"/>
        <v>25.176460359433221</v>
      </c>
      <c r="P5524" t="str">
        <f>VLOOKUP(retail_sales_2023!C5524,customers!A:J,5,)</f>
        <v>Chennai</v>
      </c>
      <c r="Q5524" t="str">
        <f>VLOOKUP(C5524,customers!A:J,10,0)</f>
        <v>Premium</v>
      </c>
    </row>
    <row r="5525" spans="1:17" x14ac:dyDescent="0.3">
      <c r="A5525" t="s">
        <v>6616</v>
      </c>
      <c r="B5525" s="1">
        <v>45156</v>
      </c>
      <c r="C5525" t="s">
        <v>1585</v>
      </c>
      <c r="D5525" t="s">
        <v>1586</v>
      </c>
      <c r="E5525" t="s">
        <v>15</v>
      </c>
      <c r="F5525" t="s">
        <v>52</v>
      </c>
      <c r="G5525" t="s">
        <v>53</v>
      </c>
      <c r="H5525">
        <v>5</v>
      </c>
      <c r="I5525">
        <v>735.32</v>
      </c>
      <c r="J5525">
        <v>0.25</v>
      </c>
      <c r="K5525">
        <v>2757.45</v>
      </c>
      <c r="L5525">
        <v>257.10000000000002</v>
      </c>
      <c r="M5525">
        <f t="shared" si="260"/>
        <v>2757.4500000000003</v>
      </c>
      <c r="N5525" t="str">
        <f t="shared" si="258"/>
        <v>Q3</v>
      </c>
      <c r="O5525" s="2">
        <f t="shared" si="259"/>
        <v>9.3238318011206029</v>
      </c>
      <c r="P5525" t="str">
        <f>VLOOKUP(retail_sales_2023!C5525,customers!A:J,5,)</f>
        <v>Coimbatore</v>
      </c>
      <c r="Q5525" t="str">
        <f>VLOOKUP(C5525,customers!A:J,10,0)</f>
        <v>Premium</v>
      </c>
    </row>
    <row r="5526" spans="1:17" x14ac:dyDescent="0.3">
      <c r="A5526" t="s">
        <v>6617</v>
      </c>
      <c r="B5526" s="1">
        <v>44963</v>
      </c>
      <c r="C5526" t="s">
        <v>1090</v>
      </c>
      <c r="D5526" t="s">
        <v>1091</v>
      </c>
      <c r="E5526" t="s">
        <v>27</v>
      </c>
      <c r="F5526" t="s">
        <v>28</v>
      </c>
      <c r="G5526" t="s">
        <v>466</v>
      </c>
      <c r="H5526">
        <v>3</v>
      </c>
      <c r="I5526">
        <v>2082.89</v>
      </c>
      <c r="J5526">
        <v>0.05</v>
      </c>
      <c r="K5526">
        <v>5936.24</v>
      </c>
      <c r="L5526">
        <v>1479.22</v>
      </c>
      <c r="M5526">
        <f t="shared" si="260"/>
        <v>5936.2365</v>
      </c>
      <c r="N5526" t="str">
        <f t="shared" si="258"/>
        <v>Q1</v>
      </c>
      <c r="O5526" s="2">
        <f t="shared" si="259"/>
        <v>24.918466908346026</v>
      </c>
      <c r="P5526" t="str">
        <f>VLOOKUP(retail_sales_2023!C5526,customers!A:J,5,)</f>
        <v>Lucknow</v>
      </c>
      <c r="Q5526" t="str">
        <f>VLOOKUP(C5526,customers!A:J,10,0)</f>
        <v>Regular</v>
      </c>
    </row>
    <row r="5527" spans="1:17" x14ac:dyDescent="0.3">
      <c r="A5527" t="s">
        <v>6618</v>
      </c>
      <c r="B5527" s="1">
        <v>45279</v>
      </c>
      <c r="C5527" t="s">
        <v>858</v>
      </c>
      <c r="D5527" t="s">
        <v>859</v>
      </c>
      <c r="E5527" t="s">
        <v>27</v>
      </c>
      <c r="F5527" t="s">
        <v>81</v>
      </c>
      <c r="G5527" t="s">
        <v>105</v>
      </c>
      <c r="H5527">
        <v>5</v>
      </c>
      <c r="I5527">
        <v>4106.53</v>
      </c>
      <c r="J5527">
        <v>0.25</v>
      </c>
      <c r="K5527">
        <v>15399.49</v>
      </c>
      <c r="L5527">
        <v>5785.85</v>
      </c>
      <c r="M5527">
        <f t="shared" si="260"/>
        <v>15399.487499999999</v>
      </c>
      <c r="N5527" t="str">
        <f t="shared" si="258"/>
        <v>Q4</v>
      </c>
      <c r="O5527" s="2">
        <f t="shared" si="259"/>
        <v>37.57169880301231</v>
      </c>
      <c r="P5527" t="str">
        <f>VLOOKUP(retail_sales_2023!C5527,customers!A:J,5,)</f>
        <v>Chandigarh</v>
      </c>
      <c r="Q5527" t="str">
        <f>VLOOKUP(C5527,customers!A:J,10,0)</f>
        <v>Occasional</v>
      </c>
    </row>
    <row r="5528" spans="1:17" x14ac:dyDescent="0.3">
      <c r="A5528" t="s">
        <v>6619</v>
      </c>
      <c r="B5528" s="1">
        <v>45181</v>
      </c>
      <c r="C5528" t="s">
        <v>809</v>
      </c>
      <c r="D5528" t="s">
        <v>810</v>
      </c>
      <c r="E5528" t="s">
        <v>33</v>
      </c>
      <c r="F5528" t="s">
        <v>38</v>
      </c>
      <c r="G5528" t="s">
        <v>395</v>
      </c>
      <c r="H5528">
        <v>1</v>
      </c>
      <c r="I5528">
        <v>1099.3800000000001</v>
      </c>
      <c r="J5528">
        <v>0</v>
      </c>
      <c r="K5528">
        <v>1099.3800000000001</v>
      </c>
      <c r="L5528">
        <v>-81.83</v>
      </c>
      <c r="M5528">
        <f t="shared" si="260"/>
        <v>1099.3800000000001</v>
      </c>
      <c r="N5528" t="str">
        <f t="shared" si="258"/>
        <v>Q3</v>
      </c>
      <c r="O5528" s="2">
        <f t="shared" si="259"/>
        <v>-7.4432862158671247</v>
      </c>
      <c r="P5528" t="str">
        <f>VLOOKUP(retail_sales_2023!C5528,customers!A:J,5,)</f>
        <v>Ahmedabad</v>
      </c>
      <c r="Q5528" t="str">
        <f>VLOOKUP(C5528,customers!A:J,10,0)</f>
        <v>Premium</v>
      </c>
    </row>
    <row r="5529" spans="1:17" x14ac:dyDescent="0.3">
      <c r="A5529" t="s">
        <v>6620</v>
      </c>
      <c r="B5529" s="1">
        <v>45217</v>
      </c>
      <c r="C5529" t="s">
        <v>853</v>
      </c>
      <c r="D5529" t="s">
        <v>854</v>
      </c>
      <c r="E5529" t="s">
        <v>27</v>
      </c>
      <c r="F5529" t="s">
        <v>43</v>
      </c>
      <c r="G5529" t="s">
        <v>110</v>
      </c>
      <c r="H5529">
        <v>4</v>
      </c>
      <c r="I5529">
        <v>83236.59</v>
      </c>
      <c r="J5529">
        <v>0.05</v>
      </c>
      <c r="K5529">
        <v>316299.03999999998</v>
      </c>
      <c r="L5529">
        <v>35388</v>
      </c>
      <c r="M5529">
        <f t="shared" si="260"/>
        <v>316299.04199999996</v>
      </c>
      <c r="N5529" t="str">
        <f t="shared" si="258"/>
        <v>Q4</v>
      </c>
      <c r="O5529" s="2">
        <f t="shared" si="259"/>
        <v>11.188146508443403</v>
      </c>
      <c r="P5529" t="str">
        <f>VLOOKUP(retail_sales_2023!C5529,customers!A:J,5,)</f>
        <v>Chandigarh</v>
      </c>
      <c r="Q5529" t="str">
        <f>VLOOKUP(C5529,customers!A:J,10,0)</f>
        <v>Premium</v>
      </c>
    </row>
    <row r="5530" spans="1:17" x14ac:dyDescent="0.3">
      <c r="A5530" t="s">
        <v>6621</v>
      </c>
      <c r="B5530" s="1">
        <v>45177</v>
      </c>
      <c r="C5530" t="s">
        <v>144</v>
      </c>
      <c r="D5530" t="s">
        <v>145</v>
      </c>
      <c r="E5530" t="s">
        <v>33</v>
      </c>
      <c r="F5530" t="s">
        <v>52</v>
      </c>
      <c r="G5530" t="s">
        <v>937</v>
      </c>
      <c r="H5530">
        <v>1</v>
      </c>
      <c r="I5530">
        <v>610.24</v>
      </c>
      <c r="J5530">
        <v>0.1</v>
      </c>
      <c r="K5530">
        <v>549.22</v>
      </c>
      <c r="L5530">
        <v>33.76</v>
      </c>
      <c r="M5530">
        <f t="shared" si="260"/>
        <v>549.21600000000001</v>
      </c>
      <c r="N5530" t="str">
        <f t="shared" si="258"/>
        <v>Q3</v>
      </c>
      <c r="O5530" s="2">
        <f t="shared" si="259"/>
        <v>6.1468992389206507</v>
      </c>
      <c r="P5530" t="str">
        <f>VLOOKUP(retail_sales_2023!C5530,customers!A:J,5,)</f>
        <v>Pune</v>
      </c>
      <c r="Q5530" t="str">
        <f>VLOOKUP(C5530,customers!A:J,10,0)</f>
        <v>Regular</v>
      </c>
    </row>
    <row r="5531" spans="1:17" x14ac:dyDescent="0.3">
      <c r="A5531" t="s">
        <v>6622</v>
      </c>
      <c r="B5531" s="1">
        <v>44981</v>
      </c>
      <c r="C5531" t="s">
        <v>510</v>
      </c>
      <c r="D5531" t="s">
        <v>511</v>
      </c>
      <c r="E5531" t="s">
        <v>21</v>
      </c>
      <c r="F5531" t="s">
        <v>52</v>
      </c>
      <c r="G5531" t="s">
        <v>169</v>
      </c>
      <c r="H5531">
        <v>1</v>
      </c>
      <c r="I5531">
        <v>612.34</v>
      </c>
      <c r="J5531">
        <v>0</v>
      </c>
      <c r="K5531">
        <v>612.34</v>
      </c>
      <c r="L5531">
        <v>42.6</v>
      </c>
      <c r="M5531">
        <f t="shared" si="260"/>
        <v>612.34</v>
      </c>
      <c r="N5531" t="str">
        <f t="shared" si="258"/>
        <v>Q1</v>
      </c>
      <c r="O5531" s="2">
        <f t="shared" si="259"/>
        <v>6.9569193585263092</v>
      </c>
      <c r="P5531" t="str">
        <f>VLOOKUP(retail_sales_2023!C5531,customers!A:J,5,)</f>
        <v>Ranchi</v>
      </c>
      <c r="Q5531" t="str">
        <f>VLOOKUP(C5531,customers!A:J,10,0)</f>
        <v>Premium</v>
      </c>
    </row>
    <row r="5532" spans="1:17" x14ac:dyDescent="0.3">
      <c r="A5532" t="s">
        <v>6623</v>
      </c>
      <c r="B5532" s="1">
        <v>45073</v>
      </c>
      <c r="C5532" t="s">
        <v>592</v>
      </c>
      <c r="D5532" t="s">
        <v>593</v>
      </c>
      <c r="E5532" t="s">
        <v>21</v>
      </c>
      <c r="F5532" t="s">
        <v>38</v>
      </c>
      <c r="G5532" t="s">
        <v>73</v>
      </c>
      <c r="H5532">
        <v>1</v>
      </c>
      <c r="I5532">
        <v>2741.09</v>
      </c>
      <c r="J5532">
        <v>0.15</v>
      </c>
      <c r="K5532">
        <v>2329.9299999999998</v>
      </c>
      <c r="L5532">
        <v>560.65</v>
      </c>
      <c r="M5532">
        <f t="shared" si="260"/>
        <v>2329.9265</v>
      </c>
      <c r="N5532" t="str">
        <f t="shared" si="258"/>
        <v>Q2</v>
      </c>
      <c r="O5532" s="2">
        <f t="shared" si="259"/>
        <v>24.062954681041919</v>
      </c>
      <c r="P5532" t="str">
        <f>VLOOKUP(retail_sales_2023!C5532,customers!A:J,5,)</f>
        <v>Patna</v>
      </c>
      <c r="Q5532" t="str">
        <f>VLOOKUP(C5532,customers!A:J,10,0)</f>
        <v>Premium</v>
      </c>
    </row>
    <row r="5533" spans="1:17" x14ac:dyDescent="0.3">
      <c r="A5533" t="s">
        <v>6624</v>
      </c>
      <c r="B5533" s="1">
        <v>45175</v>
      </c>
      <c r="C5533" t="s">
        <v>641</v>
      </c>
      <c r="D5533" t="s">
        <v>642</v>
      </c>
      <c r="E5533" t="s">
        <v>33</v>
      </c>
      <c r="F5533" t="s">
        <v>16</v>
      </c>
      <c r="G5533" t="s">
        <v>356</v>
      </c>
      <c r="H5533">
        <v>3</v>
      </c>
      <c r="I5533">
        <v>901.31</v>
      </c>
      <c r="J5533">
        <v>0.05</v>
      </c>
      <c r="K5533">
        <v>2568.73</v>
      </c>
      <c r="L5533">
        <v>884.52</v>
      </c>
      <c r="M5533">
        <f t="shared" si="260"/>
        <v>2568.7334999999998</v>
      </c>
      <c r="N5533" t="str">
        <f t="shared" si="258"/>
        <v>Q3</v>
      </c>
      <c r="O5533" s="2">
        <f t="shared" si="259"/>
        <v>34.434136713473194</v>
      </c>
      <c r="P5533" t="str">
        <f>VLOOKUP(retail_sales_2023!C5533,customers!A:J,5,)</f>
        <v>Surat</v>
      </c>
      <c r="Q5533" t="str">
        <f>VLOOKUP(C5533,customers!A:J,10,0)</f>
        <v>Regular</v>
      </c>
    </row>
    <row r="5534" spans="1:17" x14ac:dyDescent="0.3">
      <c r="A5534" t="s">
        <v>6625</v>
      </c>
      <c r="B5534" s="1">
        <v>45129</v>
      </c>
      <c r="C5534" t="s">
        <v>152</v>
      </c>
      <c r="D5534" t="s">
        <v>153</v>
      </c>
      <c r="E5534" t="s">
        <v>27</v>
      </c>
      <c r="F5534" t="s">
        <v>43</v>
      </c>
      <c r="G5534" t="s">
        <v>178</v>
      </c>
      <c r="H5534">
        <v>1</v>
      </c>
      <c r="I5534">
        <v>38337.629999999997</v>
      </c>
      <c r="J5534">
        <v>0</v>
      </c>
      <c r="K5534">
        <v>38337.629999999997</v>
      </c>
      <c r="L5534">
        <v>4207.46</v>
      </c>
      <c r="M5534">
        <f t="shared" si="260"/>
        <v>38337.629999999997</v>
      </c>
      <c r="N5534" t="str">
        <f t="shared" si="258"/>
        <v>Q3</v>
      </c>
      <c r="O5534" s="2">
        <f t="shared" si="259"/>
        <v>10.974752482091356</v>
      </c>
      <c r="P5534" t="str">
        <f>VLOOKUP(retail_sales_2023!C5534,customers!A:J,5,)</f>
        <v>Lucknow</v>
      </c>
      <c r="Q5534" t="str">
        <f>VLOOKUP(C5534,customers!A:J,10,0)</f>
        <v>Premium</v>
      </c>
    </row>
    <row r="5535" spans="1:17" x14ac:dyDescent="0.3">
      <c r="A5535" t="s">
        <v>6626</v>
      </c>
      <c r="B5535" s="1">
        <v>45231</v>
      </c>
      <c r="C5535" t="s">
        <v>406</v>
      </c>
      <c r="D5535" t="s">
        <v>407</v>
      </c>
      <c r="E5535" t="s">
        <v>15</v>
      </c>
      <c r="F5535" t="s">
        <v>28</v>
      </c>
      <c r="G5535" t="s">
        <v>61</v>
      </c>
      <c r="H5535">
        <v>4</v>
      </c>
      <c r="I5535">
        <v>7704.95</v>
      </c>
      <c r="J5535">
        <v>0.15</v>
      </c>
      <c r="K5535">
        <v>26196.83</v>
      </c>
      <c r="L5535">
        <v>5796.56</v>
      </c>
      <c r="M5535">
        <f t="shared" si="260"/>
        <v>26196.829999999998</v>
      </c>
      <c r="N5535" t="str">
        <f t="shared" si="258"/>
        <v>Q4</v>
      </c>
      <c r="O5535" s="2">
        <f t="shared" si="259"/>
        <v>22.126952001444451</v>
      </c>
      <c r="P5535" t="str">
        <f>VLOOKUP(retail_sales_2023!C5535,customers!A:J,5,)</f>
        <v>Hyderabad</v>
      </c>
      <c r="Q5535" t="str">
        <f>VLOOKUP(C5535,customers!A:J,10,0)</f>
        <v>Premium</v>
      </c>
    </row>
    <row r="5536" spans="1:17" x14ac:dyDescent="0.3">
      <c r="A5536" t="s">
        <v>6627</v>
      </c>
      <c r="B5536" s="1">
        <v>45179</v>
      </c>
      <c r="C5536" t="s">
        <v>752</v>
      </c>
      <c r="D5536" t="s">
        <v>753</v>
      </c>
      <c r="E5536" t="s">
        <v>21</v>
      </c>
      <c r="F5536" t="s">
        <v>28</v>
      </c>
      <c r="G5536" t="s">
        <v>672</v>
      </c>
      <c r="H5536">
        <v>2</v>
      </c>
      <c r="I5536">
        <v>2006.65</v>
      </c>
      <c r="J5536">
        <v>0.15</v>
      </c>
      <c r="K5536">
        <v>3411.31</v>
      </c>
      <c r="L5536">
        <v>760.97</v>
      </c>
      <c r="M5536">
        <f t="shared" si="260"/>
        <v>3411.3050000000003</v>
      </c>
      <c r="N5536" t="str">
        <f t="shared" si="258"/>
        <v>Q3</v>
      </c>
      <c r="O5536" s="2">
        <f t="shared" si="259"/>
        <v>22.307266123571299</v>
      </c>
      <c r="P5536" t="str">
        <f>VLOOKUP(retail_sales_2023!C5536,customers!A:J,5,)</f>
        <v>Kolkata</v>
      </c>
      <c r="Q5536" t="str">
        <f>VLOOKUP(C5536,customers!A:J,10,0)</f>
        <v>Premium</v>
      </c>
    </row>
    <row r="5537" spans="1:17" x14ac:dyDescent="0.3">
      <c r="A5537" t="s">
        <v>6628</v>
      </c>
      <c r="B5537" s="1">
        <v>44989</v>
      </c>
      <c r="C5537" t="s">
        <v>1395</v>
      </c>
      <c r="D5537" t="s">
        <v>1396</v>
      </c>
      <c r="E5537" t="s">
        <v>15</v>
      </c>
      <c r="F5537" t="s">
        <v>16</v>
      </c>
      <c r="G5537" t="s">
        <v>192</v>
      </c>
      <c r="H5537">
        <v>1</v>
      </c>
      <c r="I5537">
        <v>876.68</v>
      </c>
      <c r="J5537">
        <v>0.05</v>
      </c>
      <c r="K5537">
        <v>832.85</v>
      </c>
      <c r="L5537">
        <v>312.91000000000003</v>
      </c>
      <c r="M5537">
        <f t="shared" si="260"/>
        <v>832.84599999999989</v>
      </c>
      <c r="N5537" t="str">
        <f t="shared" si="258"/>
        <v>Q1</v>
      </c>
      <c r="O5537" s="2">
        <f t="shared" si="259"/>
        <v>37.570991174881435</v>
      </c>
      <c r="P5537" t="str">
        <f>VLOOKUP(retail_sales_2023!C5537,customers!A:J,5,)</f>
        <v>Coimbatore</v>
      </c>
      <c r="Q5537" t="str">
        <f>VLOOKUP(C5537,customers!A:J,10,0)</f>
        <v>Occasional</v>
      </c>
    </row>
    <row r="5538" spans="1:17" x14ac:dyDescent="0.3">
      <c r="A5538" t="s">
        <v>6629</v>
      </c>
      <c r="B5538" s="1">
        <v>44959</v>
      </c>
      <c r="C5538" t="s">
        <v>2454</v>
      </c>
      <c r="D5538" t="s">
        <v>2455</v>
      </c>
      <c r="E5538" t="s">
        <v>33</v>
      </c>
      <c r="F5538" t="s">
        <v>52</v>
      </c>
      <c r="G5538" t="s">
        <v>117</v>
      </c>
      <c r="H5538">
        <v>6</v>
      </c>
      <c r="I5538">
        <v>642.87</v>
      </c>
      <c r="J5538">
        <v>0.15</v>
      </c>
      <c r="K5538">
        <v>3278.64</v>
      </c>
      <c r="L5538">
        <v>-193.14</v>
      </c>
      <c r="M5538">
        <f t="shared" si="260"/>
        <v>3278.6370000000002</v>
      </c>
      <c r="N5538" t="str">
        <f t="shared" si="258"/>
        <v>Q1</v>
      </c>
      <c r="O5538" s="2">
        <f t="shared" si="259"/>
        <v>-5.8908571846863333</v>
      </c>
      <c r="P5538" t="str">
        <f>VLOOKUP(retail_sales_2023!C5538,customers!A:J,5,)</f>
        <v>Pune</v>
      </c>
      <c r="Q5538" t="str">
        <f>VLOOKUP(C5538,customers!A:J,10,0)</f>
        <v>Regular</v>
      </c>
    </row>
    <row r="5539" spans="1:17" x14ac:dyDescent="0.3">
      <c r="A5539" t="s">
        <v>6630</v>
      </c>
      <c r="B5539" s="1">
        <v>45177</v>
      </c>
      <c r="C5539" t="s">
        <v>1698</v>
      </c>
      <c r="D5539" t="s">
        <v>1699</v>
      </c>
      <c r="E5539" t="s">
        <v>15</v>
      </c>
      <c r="F5539" t="s">
        <v>28</v>
      </c>
      <c r="G5539" t="s">
        <v>97</v>
      </c>
      <c r="H5539">
        <v>3</v>
      </c>
      <c r="I5539">
        <v>3632.52</v>
      </c>
      <c r="J5539">
        <v>0.15</v>
      </c>
      <c r="K5539">
        <v>9262.93</v>
      </c>
      <c r="L5539">
        <v>1932.99</v>
      </c>
      <c r="M5539">
        <f t="shared" si="260"/>
        <v>9262.9259999999995</v>
      </c>
      <c r="N5539" t="str">
        <f t="shared" si="258"/>
        <v>Q3</v>
      </c>
      <c r="O5539" s="2">
        <f t="shared" si="259"/>
        <v>20.868019082514927</v>
      </c>
      <c r="P5539" t="str">
        <f>VLOOKUP(retail_sales_2023!C5539,customers!A:J,5,)</f>
        <v>Hyderabad</v>
      </c>
      <c r="Q5539" t="str">
        <f>VLOOKUP(C5539,customers!A:J,10,0)</f>
        <v>Regular</v>
      </c>
    </row>
    <row r="5540" spans="1:17" x14ac:dyDescent="0.3">
      <c r="A5540" t="s">
        <v>6631</v>
      </c>
      <c r="B5540" s="1">
        <v>45207</v>
      </c>
      <c r="C5540" t="s">
        <v>989</v>
      </c>
      <c r="D5540" t="s">
        <v>990</v>
      </c>
      <c r="E5540" t="s">
        <v>27</v>
      </c>
      <c r="F5540" t="s">
        <v>81</v>
      </c>
      <c r="G5540" t="s">
        <v>264</v>
      </c>
      <c r="H5540">
        <v>1</v>
      </c>
      <c r="I5540">
        <v>2845.54</v>
      </c>
      <c r="J5540">
        <v>0</v>
      </c>
      <c r="K5540">
        <v>2845.54</v>
      </c>
      <c r="L5540">
        <v>800.82</v>
      </c>
      <c r="M5540">
        <f t="shared" si="260"/>
        <v>2845.54</v>
      </c>
      <c r="N5540" t="str">
        <f t="shared" si="258"/>
        <v>Q4</v>
      </c>
      <c r="O5540" s="2">
        <f t="shared" si="259"/>
        <v>28.142988677017371</v>
      </c>
      <c r="P5540" t="str">
        <f>VLOOKUP(retail_sales_2023!C5540,customers!A:J,5,)</f>
        <v>Chandigarh</v>
      </c>
      <c r="Q5540" t="str">
        <f>VLOOKUP(C5540,customers!A:J,10,0)</f>
        <v>Premium</v>
      </c>
    </row>
    <row r="5541" spans="1:17" x14ac:dyDescent="0.3">
      <c r="A5541" t="s">
        <v>6632</v>
      </c>
      <c r="B5541" s="1">
        <v>44978</v>
      </c>
      <c r="C5541" t="s">
        <v>1141</v>
      </c>
      <c r="D5541" t="s">
        <v>1142</v>
      </c>
      <c r="E5541" t="s">
        <v>27</v>
      </c>
      <c r="F5541" t="s">
        <v>22</v>
      </c>
      <c r="G5541" t="s">
        <v>196</v>
      </c>
      <c r="H5541">
        <v>3</v>
      </c>
      <c r="I5541">
        <v>8554.02</v>
      </c>
      <c r="J5541">
        <v>0.3</v>
      </c>
      <c r="K5541">
        <v>17963.439999999999</v>
      </c>
      <c r="L5541">
        <v>3827.95</v>
      </c>
      <c r="M5541">
        <f t="shared" si="260"/>
        <v>17963.441999999999</v>
      </c>
      <c r="N5541" t="str">
        <f t="shared" si="258"/>
        <v>Q1</v>
      </c>
      <c r="O5541" s="2">
        <f t="shared" si="259"/>
        <v>21.309671198834966</v>
      </c>
      <c r="P5541" t="str">
        <f>VLOOKUP(retail_sales_2023!C5541,customers!A:J,5,)</f>
        <v>Amritsar</v>
      </c>
      <c r="Q5541" t="str">
        <f>VLOOKUP(C5541,customers!A:J,10,0)</f>
        <v>Regular</v>
      </c>
    </row>
    <row r="5542" spans="1:17" x14ac:dyDescent="0.3">
      <c r="A5542" t="s">
        <v>6633</v>
      </c>
      <c r="B5542" s="1">
        <v>45080</v>
      </c>
      <c r="C5542" t="s">
        <v>788</v>
      </c>
      <c r="D5542" t="s">
        <v>789</v>
      </c>
      <c r="E5542" t="s">
        <v>27</v>
      </c>
      <c r="F5542" t="s">
        <v>28</v>
      </c>
      <c r="G5542" t="s">
        <v>165</v>
      </c>
      <c r="H5542">
        <v>2</v>
      </c>
      <c r="I5542">
        <v>6433.21</v>
      </c>
      <c r="J5542">
        <v>0.15</v>
      </c>
      <c r="K5542">
        <v>10936.46</v>
      </c>
      <c r="L5542">
        <v>3054.32</v>
      </c>
      <c r="M5542">
        <f t="shared" si="260"/>
        <v>10936.457</v>
      </c>
      <c r="N5542" t="str">
        <f t="shared" si="258"/>
        <v>Q2</v>
      </c>
      <c r="O5542" s="2">
        <f t="shared" si="259"/>
        <v>27.927866969750724</v>
      </c>
      <c r="P5542" t="str">
        <f>VLOOKUP(retail_sales_2023!C5542,customers!A:J,5,)</f>
        <v>Amritsar</v>
      </c>
      <c r="Q5542" t="str">
        <f>VLOOKUP(C5542,customers!A:J,10,0)</f>
        <v>Premium</v>
      </c>
    </row>
    <row r="5543" spans="1:17" x14ac:dyDescent="0.3">
      <c r="A5543" t="s">
        <v>6634</v>
      </c>
      <c r="B5543" s="1">
        <v>45145</v>
      </c>
      <c r="C5543" t="s">
        <v>698</v>
      </c>
      <c r="D5543" t="s">
        <v>699</v>
      </c>
      <c r="E5543" t="s">
        <v>27</v>
      </c>
      <c r="F5543" t="s">
        <v>22</v>
      </c>
      <c r="G5543" t="s">
        <v>315</v>
      </c>
      <c r="H5543">
        <v>5</v>
      </c>
      <c r="I5543">
        <v>1970.45</v>
      </c>
      <c r="J5543">
        <v>0.1</v>
      </c>
      <c r="K5543">
        <v>8867.02</v>
      </c>
      <c r="L5543">
        <v>2440.0100000000002</v>
      </c>
      <c r="M5543">
        <f t="shared" si="260"/>
        <v>8867.0249999999996</v>
      </c>
      <c r="N5543" t="str">
        <f t="shared" si="258"/>
        <v>Q3</v>
      </c>
      <c r="O5543" s="2">
        <f t="shared" si="259"/>
        <v>27.517813199925119</v>
      </c>
      <c r="P5543" t="str">
        <f>VLOOKUP(retail_sales_2023!C5543,customers!A:J,5,)</f>
        <v>Jaipur</v>
      </c>
      <c r="Q5543" t="str">
        <f>VLOOKUP(C5543,customers!A:J,10,0)</f>
        <v>Premium</v>
      </c>
    </row>
    <row r="5544" spans="1:17" x14ac:dyDescent="0.3">
      <c r="A5544" t="s">
        <v>6635</v>
      </c>
      <c r="B5544" s="1">
        <v>45068</v>
      </c>
      <c r="C5544" t="s">
        <v>351</v>
      </c>
      <c r="D5544" t="s">
        <v>352</v>
      </c>
      <c r="E5544" t="s">
        <v>15</v>
      </c>
      <c r="F5544" t="s">
        <v>22</v>
      </c>
      <c r="G5544" t="s">
        <v>1039</v>
      </c>
      <c r="H5544">
        <v>3</v>
      </c>
      <c r="I5544">
        <v>12764.2</v>
      </c>
      <c r="J5544">
        <v>0.1</v>
      </c>
      <c r="K5544">
        <v>34463.339999999997</v>
      </c>
      <c r="L5544">
        <v>8330.9500000000007</v>
      </c>
      <c r="M5544">
        <f t="shared" si="260"/>
        <v>34463.340000000004</v>
      </c>
      <c r="N5544" t="str">
        <f t="shared" si="258"/>
        <v>Q2</v>
      </c>
      <c r="O5544" s="2">
        <f t="shared" si="259"/>
        <v>24.173367990450146</v>
      </c>
      <c r="P5544" t="str">
        <f>VLOOKUP(retail_sales_2023!C5544,customers!A:J,5,)</f>
        <v>Chennai</v>
      </c>
      <c r="Q5544" t="str">
        <f>VLOOKUP(C5544,customers!A:J,10,0)</f>
        <v>Regular</v>
      </c>
    </row>
    <row r="5545" spans="1:17" x14ac:dyDescent="0.3">
      <c r="A5545" t="s">
        <v>6636</v>
      </c>
      <c r="B5545" s="1">
        <v>45043</v>
      </c>
      <c r="C5545" t="s">
        <v>1141</v>
      </c>
      <c r="D5545" t="s">
        <v>1142</v>
      </c>
      <c r="E5545" t="s">
        <v>27</v>
      </c>
      <c r="F5545" t="s">
        <v>81</v>
      </c>
      <c r="G5545" t="s">
        <v>82</v>
      </c>
      <c r="H5545">
        <v>4</v>
      </c>
      <c r="I5545">
        <v>4069.94</v>
      </c>
      <c r="J5545">
        <v>0.05</v>
      </c>
      <c r="K5545">
        <v>15465.77</v>
      </c>
      <c r="L5545">
        <v>5518.24</v>
      </c>
      <c r="M5545">
        <f t="shared" si="260"/>
        <v>15465.771999999999</v>
      </c>
      <c r="N5545" t="str">
        <f t="shared" si="258"/>
        <v>Q2</v>
      </c>
      <c r="O5545" s="2">
        <f t="shared" si="259"/>
        <v>35.680344399276592</v>
      </c>
      <c r="P5545" t="str">
        <f>VLOOKUP(retail_sales_2023!C5545,customers!A:J,5,)</f>
        <v>Amritsar</v>
      </c>
      <c r="Q5545" t="str">
        <f>VLOOKUP(C5545,customers!A:J,10,0)</f>
        <v>Regular</v>
      </c>
    </row>
    <row r="5546" spans="1:17" x14ac:dyDescent="0.3">
      <c r="A5546" t="s">
        <v>6637</v>
      </c>
      <c r="B5546" s="1">
        <v>45232</v>
      </c>
      <c r="C5546" t="s">
        <v>748</v>
      </c>
      <c r="D5546" t="s">
        <v>749</v>
      </c>
      <c r="E5546" t="s">
        <v>33</v>
      </c>
      <c r="F5546" t="s">
        <v>22</v>
      </c>
      <c r="G5546" t="s">
        <v>1039</v>
      </c>
      <c r="H5546">
        <v>3</v>
      </c>
      <c r="I5546">
        <v>3117.3</v>
      </c>
      <c r="J5546">
        <v>0.15</v>
      </c>
      <c r="K5546">
        <v>7949.12</v>
      </c>
      <c r="L5546">
        <v>2197.54</v>
      </c>
      <c r="M5546">
        <f t="shared" si="260"/>
        <v>7949.1150000000007</v>
      </c>
      <c r="N5546" t="str">
        <f t="shared" si="258"/>
        <v>Q4</v>
      </c>
      <c r="O5546" s="2">
        <f t="shared" si="259"/>
        <v>27.645072662131152</v>
      </c>
      <c r="P5546" t="str">
        <f>VLOOKUP(retail_sales_2023!C5546,customers!A:J,5,)</f>
        <v>Surat</v>
      </c>
      <c r="Q5546" t="str">
        <f>VLOOKUP(C5546,customers!A:J,10,0)</f>
        <v>Premium</v>
      </c>
    </row>
    <row r="5547" spans="1:17" x14ac:dyDescent="0.3">
      <c r="A5547" t="s">
        <v>6638</v>
      </c>
      <c r="B5547" s="1">
        <v>44954</v>
      </c>
      <c r="C5547" t="s">
        <v>1469</v>
      </c>
      <c r="D5547" t="s">
        <v>1470</v>
      </c>
      <c r="E5547" t="s">
        <v>21</v>
      </c>
      <c r="F5547" t="s">
        <v>52</v>
      </c>
      <c r="G5547" t="s">
        <v>268</v>
      </c>
      <c r="H5547">
        <v>10</v>
      </c>
      <c r="I5547">
        <v>149.87</v>
      </c>
      <c r="J5547">
        <v>0.1</v>
      </c>
      <c r="K5547">
        <v>1348.83</v>
      </c>
      <c r="L5547">
        <v>108.96</v>
      </c>
      <c r="M5547">
        <f t="shared" si="260"/>
        <v>1348.8300000000002</v>
      </c>
      <c r="N5547" t="str">
        <f t="shared" si="258"/>
        <v>Q1</v>
      </c>
      <c r="O5547" s="2">
        <f t="shared" si="259"/>
        <v>8.0781121416338593</v>
      </c>
      <c r="P5547" t="str">
        <f>VLOOKUP(retail_sales_2023!C5547,customers!A:J,5,)</f>
        <v>Kolkata</v>
      </c>
      <c r="Q5547" t="str">
        <f>VLOOKUP(C5547,customers!A:J,10,0)</f>
        <v>Regular</v>
      </c>
    </row>
    <row r="5548" spans="1:17" x14ac:dyDescent="0.3">
      <c r="A5548" t="s">
        <v>6639</v>
      </c>
      <c r="B5548" s="1">
        <v>45059</v>
      </c>
      <c r="C5548" t="s">
        <v>1476</v>
      </c>
      <c r="D5548" t="s">
        <v>1477</v>
      </c>
      <c r="E5548" t="s">
        <v>27</v>
      </c>
      <c r="F5548" t="s">
        <v>22</v>
      </c>
      <c r="G5548" t="s">
        <v>23</v>
      </c>
      <c r="H5548">
        <v>5</v>
      </c>
      <c r="I5548">
        <v>17734.3</v>
      </c>
      <c r="J5548">
        <v>0</v>
      </c>
      <c r="K5548">
        <v>88671.5</v>
      </c>
      <c r="L5548">
        <v>16295.74</v>
      </c>
      <c r="M5548">
        <f t="shared" si="260"/>
        <v>88671.5</v>
      </c>
      <c r="N5548" t="str">
        <f t="shared" si="258"/>
        <v>Q2</v>
      </c>
      <c r="O5548" s="2">
        <f t="shared" si="259"/>
        <v>18.377652346018731</v>
      </c>
      <c r="P5548" t="str">
        <f>VLOOKUP(retail_sales_2023!C5548,customers!A:J,5,)</f>
        <v>Lucknow</v>
      </c>
      <c r="Q5548" t="str">
        <f>VLOOKUP(C5548,customers!A:J,10,0)</f>
        <v>Occasional</v>
      </c>
    </row>
    <row r="5549" spans="1:17" x14ac:dyDescent="0.3">
      <c r="A5549" t="s">
        <v>6640</v>
      </c>
      <c r="B5549" s="1">
        <v>44929</v>
      </c>
      <c r="C5549" t="s">
        <v>1157</v>
      </c>
      <c r="D5549" t="s">
        <v>1158</v>
      </c>
      <c r="E5549" t="s">
        <v>27</v>
      </c>
      <c r="F5549" t="s">
        <v>81</v>
      </c>
      <c r="G5549" t="s">
        <v>150</v>
      </c>
      <c r="H5549">
        <v>4</v>
      </c>
      <c r="I5549">
        <v>3561.71</v>
      </c>
      <c r="J5549">
        <v>0.1</v>
      </c>
      <c r="K5549">
        <v>12822.16</v>
      </c>
      <c r="L5549">
        <v>-425</v>
      </c>
      <c r="M5549">
        <f t="shared" si="260"/>
        <v>12822.156000000001</v>
      </c>
      <c r="N5549" t="str">
        <f t="shared" si="258"/>
        <v>Q1</v>
      </c>
      <c r="O5549" s="2">
        <f t="shared" si="259"/>
        <v>-3.3145741435140414</v>
      </c>
      <c r="P5549" t="str">
        <f>VLOOKUP(retail_sales_2023!C5549,customers!A:J,5,)</f>
        <v>Lucknow</v>
      </c>
      <c r="Q5549" t="str">
        <f>VLOOKUP(C5549,customers!A:J,10,0)</f>
        <v>Occasional</v>
      </c>
    </row>
    <row r="5550" spans="1:17" x14ac:dyDescent="0.3">
      <c r="A5550" t="s">
        <v>6641</v>
      </c>
      <c r="B5550" s="1">
        <v>45178</v>
      </c>
      <c r="C5550" t="s">
        <v>895</v>
      </c>
      <c r="D5550" t="s">
        <v>896</v>
      </c>
      <c r="E5550" t="s">
        <v>15</v>
      </c>
      <c r="F5550" t="s">
        <v>43</v>
      </c>
      <c r="G5550" t="s">
        <v>243</v>
      </c>
      <c r="H5550">
        <v>4</v>
      </c>
      <c r="I5550">
        <v>72325.78</v>
      </c>
      <c r="J5550">
        <v>0.1</v>
      </c>
      <c r="K5550">
        <v>260372.81</v>
      </c>
      <c r="L5550">
        <v>30186.71</v>
      </c>
      <c r="M5550">
        <f t="shared" si="260"/>
        <v>260372.80799999999</v>
      </c>
      <c r="N5550" t="str">
        <f t="shared" si="258"/>
        <v>Q3</v>
      </c>
      <c r="O5550" s="2">
        <f t="shared" si="259"/>
        <v>11.593649121811145</v>
      </c>
      <c r="P5550" t="str">
        <f>VLOOKUP(retail_sales_2023!C5550,customers!A:J,5,)</f>
        <v>Hyderabad</v>
      </c>
      <c r="Q5550" t="str">
        <f>VLOOKUP(C5550,customers!A:J,10,0)</f>
        <v>Regular</v>
      </c>
    </row>
    <row r="5551" spans="1:17" x14ac:dyDescent="0.3">
      <c r="A5551" t="s">
        <v>6642</v>
      </c>
      <c r="B5551" s="1">
        <v>45222</v>
      </c>
      <c r="C5551" t="s">
        <v>1320</v>
      </c>
      <c r="D5551" t="s">
        <v>1321</v>
      </c>
      <c r="E5551" t="s">
        <v>15</v>
      </c>
      <c r="F5551" t="s">
        <v>38</v>
      </c>
      <c r="G5551" t="s">
        <v>90</v>
      </c>
      <c r="H5551">
        <v>5</v>
      </c>
      <c r="I5551">
        <v>2909.45</v>
      </c>
      <c r="J5551">
        <v>0.15</v>
      </c>
      <c r="K5551">
        <v>12365.16</v>
      </c>
      <c r="L5551">
        <v>3223.42</v>
      </c>
      <c r="M5551">
        <f t="shared" si="260"/>
        <v>12365.1625</v>
      </c>
      <c r="N5551" t="str">
        <f t="shared" si="258"/>
        <v>Q4</v>
      </c>
      <c r="O5551" s="2">
        <f t="shared" si="259"/>
        <v>26.068566844262431</v>
      </c>
      <c r="P5551" t="str">
        <f>VLOOKUP(retail_sales_2023!C5551,customers!A:J,5,)</f>
        <v>Kochi</v>
      </c>
      <c r="Q5551" t="str">
        <f>VLOOKUP(C5551,customers!A:J,10,0)</f>
        <v>Premium</v>
      </c>
    </row>
    <row r="5552" spans="1:17" x14ac:dyDescent="0.3">
      <c r="A5552" t="s">
        <v>6643</v>
      </c>
      <c r="B5552" s="1">
        <v>45200</v>
      </c>
      <c r="C5552" t="s">
        <v>2508</v>
      </c>
      <c r="D5552" t="s">
        <v>2509</v>
      </c>
      <c r="E5552" t="s">
        <v>33</v>
      </c>
      <c r="F5552" t="s">
        <v>81</v>
      </c>
      <c r="G5552" t="s">
        <v>239</v>
      </c>
      <c r="H5552">
        <v>1</v>
      </c>
      <c r="I5552">
        <v>4832.95</v>
      </c>
      <c r="J5552">
        <v>0</v>
      </c>
      <c r="K5552">
        <v>4832.95</v>
      </c>
      <c r="L5552">
        <v>1205.67</v>
      </c>
      <c r="M5552">
        <f t="shared" si="260"/>
        <v>4832.95</v>
      </c>
      <c r="N5552" t="str">
        <f t="shared" si="258"/>
        <v>Q4</v>
      </c>
      <c r="O5552" s="2">
        <f t="shared" si="259"/>
        <v>24.946875096990453</v>
      </c>
      <c r="P5552" t="str">
        <f>VLOOKUP(retail_sales_2023!C5552,customers!A:J,5,)</f>
        <v>Ahmedabad</v>
      </c>
      <c r="Q5552" t="str">
        <f>VLOOKUP(C5552,customers!A:J,10,0)</f>
        <v>Premium</v>
      </c>
    </row>
    <row r="5553" spans="1:17" x14ac:dyDescent="0.3">
      <c r="A5553" t="s">
        <v>6644</v>
      </c>
      <c r="B5553" s="1">
        <v>45132</v>
      </c>
      <c r="C5553" t="s">
        <v>895</v>
      </c>
      <c r="D5553" t="s">
        <v>896</v>
      </c>
      <c r="E5553" t="s">
        <v>15</v>
      </c>
      <c r="F5553" t="s">
        <v>52</v>
      </c>
      <c r="G5553" t="s">
        <v>69</v>
      </c>
      <c r="H5553">
        <v>2</v>
      </c>
      <c r="I5553">
        <v>83.27</v>
      </c>
      <c r="J5553">
        <v>0.05</v>
      </c>
      <c r="K5553">
        <v>158.21</v>
      </c>
      <c r="L5553">
        <v>10.119999999999999</v>
      </c>
      <c r="M5553">
        <f t="shared" si="260"/>
        <v>158.21299999999999</v>
      </c>
      <c r="N5553" t="str">
        <f t="shared" si="258"/>
        <v>Q3</v>
      </c>
      <c r="O5553" s="2">
        <f t="shared" si="259"/>
        <v>6.3965615321408249</v>
      </c>
      <c r="P5553" t="str">
        <f>VLOOKUP(retail_sales_2023!C5553,customers!A:J,5,)</f>
        <v>Hyderabad</v>
      </c>
      <c r="Q5553" t="str">
        <f>VLOOKUP(C5553,customers!A:J,10,0)</f>
        <v>Regular</v>
      </c>
    </row>
    <row r="5554" spans="1:17" x14ac:dyDescent="0.3">
      <c r="A5554" t="s">
        <v>6645</v>
      </c>
      <c r="B5554" s="1">
        <v>45078</v>
      </c>
      <c r="C5554" t="s">
        <v>1120</v>
      </c>
      <c r="D5554" t="s">
        <v>1121</v>
      </c>
      <c r="E5554" t="s">
        <v>33</v>
      </c>
      <c r="F5554" t="s">
        <v>43</v>
      </c>
      <c r="G5554" t="s">
        <v>243</v>
      </c>
      <c r="H5554">
        <v>3</v>
      </c>
      <c r="I5554">
        <v>74769.570000000007</v>
      </c>
      <c r="J5554">
        <v>0.1</v>
      </c>
      <c r="K5554">
        <v>201877.84</v>
      </c>
      <c r="L5554">
        <v>19882.080000000002</v>
      </c>
      <c r="M5554">
        <f t="shared" si="260"/>
        <v>201877.83900000004</v>
      </c>
      <c r="N5554" t="str">
        <f t="shared" si="258"/>
        <v>Q2</v>
      </c>
      <c r="O5554" s="2">
        <f t="shared" si="259"/>
        <v>9.848569808355391</v>
      </c>
      <c r="P5554" t="str">
        <f>VLOOKUP(retail_sales_2023!C5554,customers!A:J,5,)</f>
        <v>Nagpur</v>
      </c>
      <c r="Q5554" t="str">
        <f>VLOOKUP(C5554,customers!A:J,10,0)</f>
        <v>Regular</v>
      </c>
    </row>
    <row r="5555" spans="1:17" x14ac:dyDescent="0.3">
      <c r="A5555" t="s">
        <v>6646</v>
      </c>
      <c r="B5555" s="1">
        <v>44957</v>
      </c>
      <c r="C5555" t="s">
        <v>895</v>
      </c>
      <c r="D5555" t="s">
        <v>896</v>
      </c>
      <c r="E5555" t="s">
        <v>15</v>
      </c>
      <c r="F5555" t="s">
        <v>43</v>
      </c>
      <c r="G5555" t="s">
        <v>154</v>
      </c>
      <c r="H5555">
        <v>3</v>
      </c>
      <c r="I5555">
        <v>23653.13</v>
      </c>
      <c r="J5555">
        <v>0.2</v>
      </c>
      <c r="K5555">
        <v>56767.51</v>
      </c>
      <c r="L5555">
        <v>7004.56</v>
      </c>
      <c r="M5555">
        <f t="shared" si="260"/>
        <v>56767.512000000002</v>
      </c>
      <c r="N5555" t="str">
        <f t="shared" si="258"/>
        <v>Q1</v>
      </c>
      <c r="O5555" s="2">
        <f t="shared" si="259"/>
        <v>12.339029842950659</v>
      </c>
      <c r="P5555" t="str">
        <f>VLOOKUP(retail_sales_2023!C5555,customers!A:J,5,)</f>
        <v>Hyderabad</v>
      </c>
      <c r="Q5555" t="str">
        <f>VLOOKUP(C5555,customers!A:J,10,0)</f>
        <v>Regular</v>
      </c>
    </row>
    <row r="5556" spans="1:17" x14ac:dyDescent="0.3">
      <c r="A5556" t="s">
        <v>6647</v>
      </c>
      <c r="B5556" s="1">
        <v>44951</v>
      </c>
      <c r="C5556" t="s">
        <v>1727</v>
      </c>
      <c r="D5556" t="s">
        <v>3505</v>
      </c>
      <c r="E5556" t="s">
        <v>21</v>
      </c>
      <c r="F5556" t="s">
        <v>16</v>
      </c>
      <c r="G5556" t="s">
        <v>192</v>
      </c>
      <c r="H5556">
        <v>2</v>
      </c>
      <c r="I5556">
        <v>705.39</v>
      </c>
      <c r="J5556">
        <v>0.05</v>
      </c>
      <c r="K5556">
        <v>1340.24</v>
      </c>
      <c r="L5556">
        <v>539.27</v>
      </c>
      <c r="M5556">
        <f t="shared" si="260"/>
        <v>1340.241</v>
      </c>
      <c r="N5556" t="str">
        <f t="shared" si="258"/>
        <v>Q1</v>
      </c>
      <c r="O5556" s="2">
        <f t="shared" si="259"/>
        <v>40.236823255536322</v>
      </c>
      <c r="P5556" t="str">
        <f>VLOOKUP(retail_sales_2023!C5556,customers!A:J,5,)</f>
        <v>Kolkata</v>
      </c>
      <c r="Q5556" t="str">
        <f>VLOOKUP(C5556,customers!A:J,10,0)</f>
        <v>Regular</v>
      </c>
    </row>
    <row r="5557" spans="1:17" x14ac:dyDescent="0.3">
      <c r="A5557" t="s">
        <v>6648</v>
      </c>
      <c r="B5557" s="1">
        <v>45228</v>
      </c>
      <c r="C5557" t="s">
        <v>1386</v>
      </c>
      <c r="D5557" t="s">
        <v>1387</v>
      </c>
      <c r="E5557" t="s">
        <v>21</v>
      </c>
      <c r="F5557" t="s">
        <v>38</v>
      </c>
      <c r="G5557" t="s">
        <v>77</v>
      </c>
      <c r="H5557">
        <v>1</v>
      </c>
      <c r="I5557">
        <v>3944.45</v>
      </c>
      <c r="J5557">
        <v>0.1</v>
      </c>
      <c r="K5557">
        <v>3550.01</v>
      </c>
      <c r="L5557">
        <v>883.23</v>
      </c>
      <c r="M5557">
        <f t="shared" si="260"/>
        <v>3550.0050000000001</v>
      </c>
      <c r="N5557" t="str">
        <f t="shared" si="258"/>
        <v>Q4</v>
      </c>
      <c r="O5557" s="2">
        <f t="shared" si="259"/>
        <v>24.879648226343022</v>
      </c>
      <c r="P5557" t="str">
        <f>VLOOKUP(retail_sales_2023!C5557,customers!A:J,5,)</f>
        <v>Patna</v>
      </c>
      <c r="Q5557" t="str">
        <f>VLOOKUP(C5557,customers!A:J,10,0)</f>
        <v>Premium</v>
      </c>
    </row>
    <row r="5558" spans="1:17" x14ac:dyDescent="0.3">
      <c r="A5558" t="s">
        <v>6649</v>
      </c>
      <c r="B5558" s="1">
        <v>45225</v>
      </c>
      <c r="C5558" t="s">
        <v>1612</v>
      </c>
      <c r="D5558" t="s">
        <v>13093</v>
      </c>
      <c r="E5558" t="s">
        <v>15</v>
      </c>
      <c r="F5558" t="s">
        <v>43</v>
      </c>
      <c r="G5558" t="s">
        <v>282</v>
      </c>
      <c r="H5558">
        <v>4</v>
      </c>
      <c r="I5558">
        <v>50893.05</v>
      </c>
      <c r="J5558">
        <v>0</v>
      </c>
      <c r="K5558">
        <v>203572.2</v>
      </c>
      <c r="L5558">
        <v>19888.45</v>
      </c>
      <c r="M5558">
        <f t="shared" si="260"/>
        <v>203572.2</v>
      </c>
      <c r="N5558" t="str">
        <f t="shared" si="258"/>
        <v>Q4</v>
      </c>
      <c r="O5558" s="2">
        <f t="shared" si="259"/>
        <v>9.7697278901539608</v>
      </c>
      <c r="P5558" t="str">
        <f>VLOOKUP(retail_sales_2023!C5558,customers!A:J,5,)</f>
        <v>Chennai</v>
      </c>
      <c r="Q5558" t="str">
        <f>VLOOKUP(C5558,customers!A:J,10,0)</f>
        <v>Premium</v>
      </c>
    </row>
    <row r="5559" spans="1:17" x14ac:dyDescent="0.3">
      <c r="A5559" t="s">
        <v>6650</v>
      </c>
      <c r="B5559" s="1">
        <v>44977</v>
      </c>
      <c r="C5559" t="s">
        <v>2294</v>
      </c>
      <c r="D5559" t="s">
        <v>2295</v>
      </c>
      <c r="E5559" t="s">
        <v>27</v>
      </c>
      <c r="F5559" t="s">
        <v>16</v>
      </c>
      <c r="G5559" t="s">
        <v>86</v>
      </c>
      <c r="H5559">
        <v>5</v>
      </c>
      <c r="I5559">
        <v>537.87</v>
      </c>
      <c r="J5559">
        <v>0.3</v>
      </c>
      <c r="K5559">
        <v>1882.54</v>
      </c>
      <c r="L5559">
        <v>635.03</v>
      </c>
      <c r="M5559">
        <f t="shared" si="260"/>
        <v>1882.5449999999998</v>
      </c>
      <c r="N5559" t="str">
        <f t="shared" si="258"/>
        <v>Q1</v>
      </c>
      <c r="O5559" s="2">
        <f t="shared" si="259"/>
        <v>33.732616571228235</v>
      </c>
      <c r="P5559" t="str">
        <f>VLOOKUP(retail_sales_2023!C5559,customers!A:J,5,)</f>
        <v>Amritsar</v>
      </c>
      <c r="Q5559" t="str">
        <f>VLOOKUP(C5559,customers!A:J,10,0)</f>
        <v>Regular</v>
      </c>
    </row>
    <row r="5560" spans="1:17" x14ac:dyDescent="0.3">
      <c r="A5560" t="s">
        <v>6651</v>
      </c>
      <c r="B5560" s="1">
        <v>45059</v>
      </c>
      <c r="C5560" t="s">
        <v>420</v>
      </c>
      <c r="D5560" t="s">
        <v>421</v>
      </c>
      <c r="E5560" t="s">
        <v>33</v>
      </c>
      <c r="F5560" t="s">
        <v>52</v>
      </c>
      <c r="G5560" t="s">
        <v>117</v>
      </c>
      <c r="H5560">
        <v>8</v>
      </c>
      <c r="I5560">
        <v>405.14</v>
      </c>
      <c r="J5560">
        <v>0.2</v>
      </c>
      <c r="K5560">
        <v>2592.9</v>
      </c>
      <c r="L5560">
        <v>155.49</v>
      </c>
      <c r="M5560">
        <f t="shared" si="260"/>
        <v>2592.8960000000002</v>
      </c>
      <c r="N5560" t="str">
        <f t="shared" si="258"/>
        <v>Q2</v>
      </c>
      <c r="O5560" s="2">
        <f t="shared" si="259"/>
        <v>5.9967603841258823</v>
      </c>
      <c r="P5560" t="str">
        <f>VLOOKUP(retail_sales_2023!C5560,customers!A:J,5,)</f>
        <v>Surat</v>
      </c>
      <c r="Q5560" t="str">
        <f>VLOOKUP(C5560,customers!A:J,10,0)</f>
        <v>Premium</v>
      </c>
    </row>
    <row r="5561" spans="1:17" x14ac:dyDescent="0.3">
      <c r="A5561" t="s">
        <v>6652</v>
      </c>
      <c r="B5561" s="1">
        <v>44929</v>
      </c>
      <c r="C5561" t="s">
        <v>1913</v>
      </c>
      <c r="D5561" t="s">
        <v>1914</v>
      </c>
      <c r="E5561" t="s">
        <v>21</v>
      </c>
      <c r="F5561" t="s">
        <v>16</v>
      </c>
      <c r="G5561" t="s">
        <v>356</v>
      </c>
      <c r="H5561">
        <v>5</v>
      </c>
      <c r="I5561">
        <v>241.36</v>
      </c>
      <c r="J5561">
        <v>0</v>
      </c>
      <c r="K5561">
        <v>1206.8</v>
      </c>
      <c r="L5561">
        <v>407.82</v>
      </c>
      <c r="M5561">
        <f t="shared" si="260"/>
        <v>1206.8000000000002</v>
      </c>
      <c r="N5561" t="str">
        <f t="shared" si="258"/>
        <v>Q1</v>
      </c>
      <c r="O5561" s="2">
        <f t="shared" si="259"/>
        <v>33.793503480278424</v>
      </c>
      <c r="P5561" t="str">
        <f>VLOOKUP(retail_sales_2023!C5561,customers!A:J,5,)</f>
        <v>Patna</v>
      </c>
      <c r="Q5561" t="str">
        <f>VLOOKUP(C5561,customers!A:J,10,0)</f>
        <v>Premium</v>
      </c>
    </row>
    <row r="5562" spans="1:17" x14ac:dyDescent="0.3">
      <c r="A5562" t="s">
        <v>6653</v>
      </c>
      <c r="B5562" s="1">
        <v>45021</v>
      </c>
      <c r="C5562" t="s">
        <v>595</v>
      </c>
      <c r="D5562" t="s">
        <v>596</v>
      </c>
      <c r="E5562" t="s">
        <v>27</v>
      </c>
      <c r="F5562" t="s">
        <v>43</v>
      </c>
      <c r="G5562" t="s">
        <v>243</v>
      </c>
      <c r="H5562">
        <v>3</v>
      </c>
      <c r="I5562">
        <v>74656.39</v>
      </c>
      <c r="J5562">
        <v>0.3</v>
      </c>
      <c r="K5562">
        <v>156778.42000000001</v>
      </c>
      <c r="L5562">
        <v>18364.12</v>
      </c>
      <c r="M5562">
        <f t="shared" si="260"/>
        <v>156778.41899999997</v>
      </c>
      <c r="N5562" t="str">
        <f t="shared" si="258"/>
        <v>Q2</v>
      </c>
      <c r="O5562" s="2">
        <f t="shared" si="259"/>
        <v>11.713423314254602</v>
      </c>
      <c r="P5562" t="str">
        <f>VLOOKUP(retail_sales_2023!C5562,customers!A:J,5,)</f>
        <v>Lucknow</v>
      </c>
      <c r="Q5562" t="str">
        <f>VLOOKUP(C5562,customers!A:J,10,0)</f>
        <v>Occasional</v>
      </c>
    </row>
    <row r="5563" spans="1:17" x14ac:dyDescent="0.3">
      <c r="A5563" t="s">
        <v>6654</v>
      </c>
      <c r="B5563" s="1">
        <v>45116</v>
      </c>
      <c r="C5563" t="s">
        <v>2514</v>
      </c>
      <c r="D5563" t="s">
        <v>2515</v>
      </c>
      <c r="E5563" t="s">
        <v>21</v>
      </c>
      <c r="F5563" t="s">
        <v>43</v>
      </c>
      <c r="G5563" t="s">
        <v>128</v>
      </c>
      <c r="H5563">
        <v>4</v>
      </c>
      <c r="I5563">
        <v>70706.8</v>
      </c>
      <c r="J5563">
        <v>0.15</v>
      </c>
      <c r="K5563">
        <v>240403.12</v>
      </c>
      <c r="L5563">
        <v>35071.629999999997</v>
      </c>
      <c r="M5563">
        <f t="shared" si="260"/>
        <v>240403.12</v>
      </c>
      <c r="N5563" t="str">
        <f t="shared" si="258"/>
        <v>Q3</v>
      </c>
      <c r="O5563" s="2">
        <f t="shared" si="259"/>
        <v>14.588675055465169</v>
      </c>
      <c r="P5563" t="str">
        <f>VLOOKUP(retail_sales_2023!C5563,customers!A:J,5,)</f>
        <v>Guwahati</v>
      </c>
      <c r="Q5563" t="str">
        <f>VLOOKUP(C5563,customers!A:J,10,0)</f>
        <v>Regular</v>
      </c>
    </row>
    <row r="5564" spans="1:17" x14ac:dyDescent="0.3">
      <c r="A5564" t="s">
        <v>6655</v>
      </c>
      <c r="B5564" s="1">
        <v>45220</v>
      </c>
      <c r="C5564" t="s">
        <v>354</v>
      </c>
      <c r="D5564" t="s">
        <v>355</v>
      </c>
      <c r="E5564" t="s">
        <v>21</v>
      </c>
      <c r="F5564" t="s">
        <v>38</v>
      </c>
      <c r="G5564" t="s">
        <v>39</v>
      </c>
      <c r="H5564">
        <v>1</v>
      </c>
      <c r="I5564">
        <v>2809.1</v>
      </c>
      <c r="J5564">
        <v>0.1</v>
      </c>
      <c r="K5564">
        <v>2528.19</v>
      </c>
      <c r="L5564">
        <v>762.97</v>
      </c>
      <c r="M5564">
        <f t="shared" si="260"/>
        <v>2528.19</v>
      </c>
      <c r="N5564" t="str">
        <f t="shared" si="258"/>
        <v>Q4</v>
      </c>
      <c r="O5564" s="2">
        <f t="shared" si="259"/>
        <v>30.178507153338952</v>
      </c>
      <c r="P5564" t="str">
        <f>VLOOKUP(retail_sales_2023!C5564,customers!A:J,5,)</f>
        <v>Ranchi</v>
      </c>
      <c r="Q5564" t="str">
        <f>VLOOKUP(C5564,customers!A:J,10,0)</f>
        <v>Premium</v>
      </c>
    </row>
    <row r="5565" spans="1:17" x14ac:dyDescent="0.3">
      <c r="A5565" t="s">
        <v>6656</v>
      </c>
      <c r="B5565" s="1">
        <v>45257</v>
      </c>
      <c r="C5565" t="s">
        <v>650</v>
      </c>
      <c r="D5565" t="s">
        <v>651</v>
      </c>
      <c r="E5565" t="s">
        <v>33</v>
      </c>
      <c r="F5565" t="s">
        <v>43</v>
      </c>
      <c r="G5565" t="s">
        <v>272</v>
      </c>
      <c r="H5565">
        <v>1</v>
      </c>
      <c r="I5565">
        <v>76192.61</v>
      </c>
      <c r="J5565">
        <v>0</v>
      </c>
      <c r="K5565">
        <v>76192.61</v>
      </c>
      <c r="L5565">
        <v>10154.64</v>
      </c>
      <c r="M5565">
        <f t="shared" si="260"/>
        <v>76192.61</v>
      </c>
      <c r="N5565" t="str">
        <f t="shared" si="258"/>
        <v>Q4</v>
      </c>
      <c r="O5565" s="2">
        <f t="shared" si="259"/>
        <v>13.327591744133716</v>
      </c>
      <c r="P5565" t="str">
        <f>VLOOKUP(retail_sales_2023!C5565,customers!A:J,5,)</f>
        <v>Ahmedabad</v>
      </c>
      <c r="Q5565" t="str">
        <f>VLOOKUP(C5565,customers!A:J,10,0)</f>
        <v>Regular</v>
      </c>
    </row>
    <row r="5566" spans="1:17" x14ac:dyDescent="0.3">
      <c r="A5566" t="s">
        <v>6657</v>
      </c>
      <c r="B5566" s="1">
        <v>45152</v>
      </c>
      <c r="C5566" t="s">
        <v>2569</v>
      </c>
      <c r="D5566" t="s">
        <v>2570</v>
      </c>
      <c r="E5566" t="s">
        <v>15</v>
      </c>
      <c r="F5566" t="s">
        <v>81</v>
      </c>
      <c r="G5566" t="s">
        <v>470</v>
      </c>
      <c r="H5566">
        <v>3</v>
      </c>
      <c r="I5566">
        <v>1131.43</v>
      </c>
      <c r="J5566">
        <v>0</v>
      </c>
      <c r="K5566">
        <v>3394.29</v>
      </c>
      <c r="L5566">
        <v>1012.11</v>
      </c>
      <c r="M5566">
        <f t="shared" si="260"/>
        <v>3394.29</v>
      </c>
      <c r="N5566" t="str">
        <f t="shared" si="258"/>
        <v>Q3</v>
      </c>
      <c r="O5566" s="2">
        <f t="shared" si="259"/>
        <v>29.818017906543048</v>
      </c>
      <c r="P5566" t="str">
        <f>VLOOKUP(retail_sales_2023!C5566,customers!A:J,5,)</f>
        <v>Hyderabad</v>
      </c>
      <c r="Q5566" t="str">
        <f>VLOOKUP(C5566,customers!A:J,10,0)</f>
        <v>Premium</v>
      </c>
    </row>
    <row r="5567" spans="1:17" x14ac:dyDescent="0.3">
      <c r="A5567" t="s">
        <v>6658</v>
      </c>
      <c r="B5567" s="1">
        <v>45288</v>
      </c>
      <c r="C5567" t="s">
        <v>1629</v>
      </c>
      <c r="D5567" t="s">
        <v>1630</v>
      </c>
      <c r="E5567" t="s">
        <v>15</v>
      </c>
      <c r="F5567" t="s">
        <v>81</v>
      </c>
      <c r="G5567" t="s">
        <v>150</v>
      </c>
      <c r="H5567">
        <v>1</v>
      </c>
      <c r="I5567">
        <v>2554.14</v>
      </c>
      <c r="J5567">
        <v>0.15</v>
      </c>
      <c r="K5567">
        <v>2171.02</v>
      </c>
      <c r="L5567">
        <v>723.46</v>
      </c>
      <c r="M5567">
        <f t="shared" si="260"/>
        <v>2171.0189999999998</v>
      </c>
      <c r="N5567" t="str">
        <f t="shared" si="258"/>
        <v>Q4</v>
      </c>
      <c r="O5567" s="2">
        <f t="shared" si="259"/>
        <v>33.323506923013149</v>
      </c>
      <c r="P5567" t="str">
        <f>VLOOKUP(retail_sales_2023!C5567,customers!A:J,5,)</f>
        <v>Chennai</v>
      </c>
      <c r="Q5567" t="str">
        <f>VLOOKUP(C5567,customers!A:J,10,0)</f>
        <v>Premium</v>
      </c>
    </row>
    <row r="5568" spans="1:17" x14ac:dyDescent="0.3">
      <c r="A5568" t="s">
        <v>6659</v>
      </c>
      <c r="B5568" s="1">
        <v>45219</v>
      </c>
      <c r="C5568" t="s">
        <v>619</v>
      </c>
      <c r="D5568" t="s">
        <v>800</v>
      </c>
      <c r="E5568" t="s">
        <v>15</v>
      </c>
      <c r="F5568" t="s">
        <v>52</v>
      </c>
      <c r="G5568" t="s">
        <v>235</v>
      </c>
      <c r="H5568">
        <v>6</v>
      </c>
      <c r="I5568">
        <v>645.44000000000005</v>
      </c>
      <c r="J5568">
        <v>0.1</v>
      </c>
      <c r="K5568">
        <v>3485.38</v>
      </c>
      <c r="L5568">
        <v>316.64999999999998</v>
      </c>
      <c r="M5568">
        <f t="shared" si="260"/>
        <v>3485.3760000000002</v>
      </c>
      <c r="N5568" t="str">
        <f t="shared" si="258"/>
        <v>Q4</v>
      </c>
      <c r="O5568" s="2">
        <f t="shared" si="259"/>
        <v>9.0850925867480719</v>
      </c>
      <c r="P5568" t="str">
        <f>VLOOKUP(retail_sales_2023!C5568,customers!A:J,5,)</f>
        <v>Coimbatore</v>
      </c>
      <c r="Q5568" t="str">
        <f>VLOOKUP(C5568,customers!A:J,10,0)</f>
        <v>Premium</v>
      </c>
    </row>
    <row r="5569" spans="1:17" x14ac:dyDescent="0.3">
      <c r="A5569" t="s">
        <v>6660</v>
      </c>
      <c r="B5569" s="1">
        <v>45227</v>
      </c>
      <c r="C5569" t="s">
        <v>660</v>
      </c>
      <c r="D5569" t="s">
        <v>661</v>
      </c>
      <c r="E5569" t="s">
        <v>21</v>
      </c>
      <c r="F5569" t="s">
        <v>81</v>
      </c>
      <c r="G5569" t="s">
        <v>82</v>
      </c>
      <c r="H5569">
        <v>1</v>
      </c>
      <c r="I5569">
        <v>1774.91</v>
      </c>
      <c r="J5569">
        <v>0.2</v>
      </c>
      <c r="K5569">
        <v>1419.93</v>
      </c>
      <c r="L5569">
        <v>346.62</v>
      </c>
      <c r="M5569">
        <f t="shared" si="260"/>
        <v>1419.9280000000001</v>
      </c>
      <c r="N5569" t="str">
        <f t="shared" si="258"/>
        <v>Q4</v>
      </c>
      <c r="O5569" s="2">
        <f t="shared" si="259"/>
        <v>24.411062517166336</v>
      </c>
      <c r="P5569" t="str">
        <f>VLOOKUP(retail_sales_2023!C5569,customers!A:J,5,)</f>
        <v>Ranchi</v>
      </c>
      <c r="Q5569" t="str">
        <f>VLOOKUP(C5569,customers!A:J,10,0)</f>
        <v>Regular</v>
      </c>
    </row>
    <row r="5570" spans="1:17" x14ac:dyDescent="0.3">
      <c r="A5570" t="s">
        <v>6661</v>
      </c>
      <c r="B5570" s="1">
        <v>45022</v>
      </c>
      <c r="C5570" t="s">
        <v>1590</v>
      </c>
      <c r="D5570" t="s">
        <v>1591</v>
      </c>
      <c r="E5570" t="s">
        <v>27</v>
      </c>
      <c r="F5570" t="s">
        <v>43</v>
      </c>
      <c r="G5570" t="s">
        <v>121</v>
      </c>
      <c r="H5570">
        <v>5</v>
      </c>
      <c r="I5570">
        <v>80372.83</v>
      </c>
      <c r="J5570">
        <v>0</v>
      </c>
      <c r="K5570">
        <v>401864.15</v>
      </c>
      <c r="L5570">
        <v>38302.06</v>
      </c>
      <c r="M5570">
        <f t="shared" si="260"/>
        <v>401864.15</v>
      </c>
      <c r="N5570" t="str">
        <f t="shared" si="258"/>
        <v>Q2</v>
      </c>
      <c r="O5570" s="2">
        <f t="shared" si="259"/>
        <v>9.5310965160738998</v>
      </c>
      <c r="P5570" t="str">
        <f>VLOOKUP(retail_sales_2023!C5570,customers!A:J,5,)</f>
        <v>Lucknow</v>
      </c>
      <c r="Q5570" t="str">
        <f>VLOOKUP(C5570,customers!A:J,10,0)</f>
        <v>Regular</v>
      </c>
    </row>
    <row r="5571" spans="1:17" x14ac:dyDescent="0.3">
      <c r="A5571" t="s">
        <v>6662</v>
      </c>
      <c r="B5571" s="1">
        <v>44970</v>
      </c>
      <c r="C5571" t="s">
        <v>84</v>
      </c>
      <c r="D5571" t="s">
        <v>85</v>
      </c>
      <c r="E5571" t="s">
        <v>33</v>
      </c>
      <c r="F5571" t="s">
        <v>52</v>
      </c>
      <c r="G5571" t="s">
        <v>937</v>
      </c>
      <c r="H5571">
        <v>8</v>
      </c>
      <c r="I5571">
        <v>380.21</v>
      </c>
      <c r="J5571">
        <v>0</v>
      </c>
      <c r="K5571">
        <v>3041.68</v>
      </c>
      <c r="L5571">
        <v>303.82</v>
      </c>
      <c r="M5571">
        <f t="shared" si="260"/>
        <v>3041.68</v>
      </c>
      <c r="N5571" t="str">
        <f t="shared" ref="N5571:N5634" si="261">"Q"&amp;ROUNDUP(MONTH(B5571)/3,0)</f>
        <v>Q1</v>
      </c>
      <c r="O5571" s="2">
        <f t="shared" ref="O5571:O5634" si="262">(L5571/K5571)*100</f>
        <v>9.9885589542621176</v>
      </c>
      <c r="P5571" t="str">
        <f>VLOOKUP(retail_sales_2023!C5571,customers!A:J,5,)</f>
        <v>Mumbai</v>
      </c>
      <c r="Q5571" t="str">
        <f>VLOOKUP(C5571,customers!A:J,10,0)</f>
        <v>Regular</v>
      </c>
    </row>
    <row r="5572" spans="1:17" x14ac:dyDescent="0.3">
      <c r="A5572" t="s">
        <v>6663</v>
      </c>
      <c r="B5572" s="1">
        <v>45111</v>
      </c>
      <c r="C5572" t="s">
        <v>1687</v>
      </c>
      <c r="D5572" t="s">
        <v>1688</v>
      </c>
      <c r="E5572" t="s">
        <v>27</v>
      </c>
      <c r="F5572" t="s">
        <v>43</v>
      </c>
      <c r="G5572" t="s">
        <v>301</v>
      </c>
      <c r="H5572">
        <v>3</v>
      </c>
      <c r="I5572">
        <v>23287</v>
      </c>
      <c r="J5572">
        <v>0.25</v>
      </c>
      <c r="K5572">
        <v>52395.75</v>
      </c>
      <c r="L5572">
        <v>7783.61</v>
      </c>
      <c r="M5572">
        <f t="shared" si="260"/>
        <v>52395.75</v>
      </c>
      <c r="N5572" t="str">
        <f t="shared" si="261"/>
        <v>Q3</v>
      </c>
      <c r="O5572" s="2">
        <f t="shared" si="262"/>
        <v>14.855422434071466</v>
      </c>
      <c r="P5572" t="str">
        <f>VLOOKUP(retail_sales_2023!C5572,customers!A:J,5,)</f>
        <v>Chandigarh</v>
      </c>
      <c r="Q5572" t="str">
        <f>VLOOKUP(C5572,customers!A:J,10,0)</f>
        <v>Occasional</v>
      </c>
    </row>
    <row r="5573" spans="1:17" x14ac:dyDescent="0.3">
      <c r="A5573" t="s">
        <v>6664</v>
      </c>
      <c r="B5573" s="1">
        <v>45256</v>
      </c>
      <c r="C5573" t="s">
        <v>1568</v>
      </c>
      <c r="D5573" t="s">
        <v>1569</v>
      </c>
      <c r="E5573" t="s">
        <v>21</v>
      </c>
      <c r="F5573" t="s">
        <v>43</v>
      </c>
      <c r="G5573" t="s">
        <v>282</v>
      </c>
      <c r="H5573">
        <v>3</v>
      </c>
      <c r="I5573">
        <v>18408.259999999998</v>
      </c>
      <c r="J5573">
        <v>0.05</v>
      </c>
      <c r="K5573">
        <v>52463.54</v>
      </c>
      <c r="L5573">
        <v>6621.82</v>
      </c>
      <c r="M5573">
        <f t="shared" ref="M5573:M5636" si="263">H5573*I5573*(1-J5573)</f>
        <v>52463.540999999997</v>
      </c>
      <c r="N5573" t="str">
        <f t="shared" si="261"/>
        <v>Q4</v>
      </c>
      <c r="O5573" s="2">
        <f t="shared" si="262"/>
        <v>12.621755985204199</v>
      </c>
      <c r="P5573" t="str">
        <f>VLOOKUP(retail_sales_2023!C5573,customers!A:J,5,)</f>
        <v>Ranchi</v>
      </c>
      <c r="Q5573" t="str">
        <f>VLOOKUP(C5573,customers!A:J,10,0)</f>
        <v>Premium</v>
      </c>
    </row>
    <row r="5574" spans="1:17" x14ac:dyDescent="0.3">
      <c r="A5574" t="s">
        <v>6665</v>
      </c>
      <c r="B5574" s="1">
        <v>45037</v>
      </c>
      <c r="C5574" t="s">
        <v>1454</v>
      </c>
      <c r="D5574" t="s">
        <v>1455</v>
      </c>
      <c r="E5574" t="s">
        <v>27</v>
      </c>
      <c r="F5574" t="s">
        <v>22</v>
      </c>
      <c r="G5574" t="s">
        <v>516</v>
      </c>
      <c r="H5574">
        <v>2</v>
      </c>
      <c r="I5574">
        <v>8403.74</v>
      </c>
      <c r="J5574">
        <v>0.15</v>
      </c>
      <c r="K5574">
        <v>14286.36</v>
      </c>
      <c r="L5574">
        <v>4146.8500000000004</v>
      </c>
      <c r="M5574">
        <f t="shared" si="263"/>
        <v>14286.357999999998</v>
      </c>
      <c r="N5574" t="str">
        <f t="shared" si="261"/>
        <v>Q2</v>
      </c>
      <c r="O5574" s="2">
        <f t="shared" si="262"/>
        <v>29.026637995962584</v>
      </c>
      <c r="P5574" t="str">
        <f>VLOOKUP(retail_sales_2023!C5574,customers!A:J,5,)</f>
        <v>Delhi</v>
      </c>
      <c r="Q5574" t="str">
        <f>VLOOKUP(C5574,customers!A:J,10,0)</f>
        <v>Premium</v>
      </c>
    </row>
    <row r="5575" spans="1:17" x14ac:dyDescent="0.3">
      <c r="A5575" t="s">
        <v>6666</v>
      </c>
      <c r="B5575" s="1">
        <v>45254</v>
      </c>
      <c r="C5575" t="s">
        <v>115</v>
      </c>
      <c r="D5575" t="s">
        <v>116</v>
      </c>
      <c r="E5575" t="s">
        <v>15</v>
      </c>
      <c r="F5575" t="s">
        <v>81</v>
      </c>
      <c r="G5575" t="s">
        <v>370</v>
      </c>
      <c r="H5575">
        <v>3</v>
      </c>
      <c r="I5575">
        <v>2634.41</v>
      </c>
      <c r="J5575">
        <v>0.1</v>
      </c>
      <c r="K5575">
        <v>7112.91</v>
      </c>
      <c r="L5575">
        <v>2705</v>
      </c>
      <c r="M5575">
        <f t="shared" si="263"/>
        <v>7112.9070000000002</v>
      </c>
      <c r="N5575" t="str">
        <f t="shared" si="261"/>
        <v>Q4</v>
      </c>
      <c r="O5575" s="2">
        <f t="shared" si="262"/>
        <v>38.029442239533466</v>
      </c>
      <c r="P5575" t="str">
        <f>VLOOKUP(retail_sales_2023!C5575,customers!A:J,5,)</f>
        <v>Coimbatore</v>
      </c>
      <c r="Q5575" t="str">
        <f>VLOOKUP(C5575,customers!A:J,10,0)</f>
        <v>Regular</v>
      </c>
    </row>
    <row r="5576" spans="1:17" x14ac:dyDescent="0.3">
      <c r="A5576" t="s">
        <v>6667</v>
      </c>
      <c r="B5576" s="1">
        <v>45203</v>
      </c>
      <c r="C5576" t="s">
        <v>1216</v>
      </c>
      <c r="D5576" t="s">
        <v>1217</v>
      </c>
      <c r="E5576" t="s">
        <v>27</v>
      </c>
      <c r="F5576" t="s">
        <v>28</v>
      </c>
      <c r="G5576" t="s">
        <v>29</v>
      </c>
      <c r="H5576">
        <v>5</v>
      </c>
      <c r="I5576">
        <v>1897.11</v>
      </c>
      <c r="J5576">
        <v>0.15</v>
      </c>
      <c r="K5576">
        <v>8062.72</v>
      </c>
      <c r="L5576">
        <v>2222.5300000000002</v>
      </c>
      <c r="M5576">
        <f t="shared" si="263"/>
        <v>8062.7174999999988</v>
      </c>
      <c r="N5576" t="str">
        <f t="shared" si="261"/>
        <v>Q4</v>
      </c>
      <c r="O5576" s="2">
        <f t="shared" si="262"/>
        <v>27.56551139069694</v>
      </c>
      <c r="P5576" t="str">
        <f>VLOOKUP(retail_sales_2023!C5576,customers!A:J,5,)</f>
        <v>Jaipur</v>
      </c>
      <c r="Q5576" t="str">
        <f>VLOOKUP(C5576,customers!A:J,10,0)</f>
        <v>Occasional</v>
      </c>
    </row>
    <row r="5577" spans="1:17" x14ac:dyDescent="0.3">
      <c r="A5577" t="s">
        <v>6668</v>
      </c>
      <c r="B5577" s="1">
        <v>45163</v>
      </c>
      <c r="C5577" t="s">
        <v>1900</v>
      </c>
      <c r="D5577" t="s">
        <v>1901</v>
      </c>
      <c r="E5577" t="s">
        <v>33</v>
      </c>
      <c r="F5577" t="s">
        <v>43</v>
      </c>
      <c r="G5577" t="s">
        <v>243</v>
      </c>
      <c r="H5577">
        <v>1</v>
      </c>
      <c r="I5577">
        <v>75264.84</v>
      </c>
      <c r="J5577">
        <v>0</v>
      </c>
      <c r="K5577">
        <v>75264.84</v>
      </c>
      <c r="L5577">
        <v>11234.99</v>
      </c>
      <c r="M5577">
        <f t="shared" si="263"/>
        <v>75264.84</v>
      </c>
      <c r="N5577" t="str">
        <f t="shared" si="261"/>
        <v>Q3</v>
      </c>
      <c r="O5577" s="2">
        <f t="shared" si="262"/>
        <v>14.92727547152163</v>
      </c>
      <c r="P5577" t="str">
        <f>VLOOKUP(retail_sales_2023!C5577,customers!A:J,5,)</f>
        <v>Ahmedabad</v>
      </c>
      <c r="Q5577" t="str">
        <f>VLOOKUP(C5577,customers!A:J,10,0)</f>
        <v>Premium</v>
      </c>
    </row>
    <row r="5578" spans="1:17" x14ac:dyDescent="0.3">
      <c r="A5578" t="s">
        <v>6669</v>
      </c>
      <c r="B5578" s="1">
        <v>45117</v>
      </c>
      <c r="C5578" t="s">
        <v>3968</v>
      </c>
      <c r="D5578" t="s">
        <v>3969</v>
      </c>
      <c r="E5578" t="s">
        <v>33</v>
      </c>
      <c r="F5578" t="s">
        <v>28</v>
      </c>
      <c r="G5578" t="s">
        <v>29</v>
      </c>
      <c r="H5578">
        <v>2</v>
      </c>
      <c r="I5578">
        <v>4253.09</v>
      </c>
      <c r="J5578">
        <v>0.05</v>
      </c>
      <c r="K5578">
        <v>8080.87</v>
      </c>
      <c r="L5578">
        <v>1750.14</v>
      </c>
      <c r="M5578">
        <f t="shared" si="263"/>
        <v>8080.8710000000001</v>
      </c>
      <c r="N5578" t="str">
        <f t="shared" si="261"/>
        <v>Q3</v>
      </c>
      <c r="O5578" s="2">
        <f t="shared" si="262"/>
        <v>21.657816546980708</v>
      </c>
      <c r="P5578" t="str">
        <f>VLOOKUP(retail_sales_2023!C5578,customers!A:J,5,)</f>
        <v>Mumbai</v>
      </c>
      <c r="Q5578" t="str">
        <f>VLOOKUP(C5578,customers!A:J,10,0)</f>
        <v>Regular</v>
      </c>
    </row>
    <row r="5579" spans="1:17" x14ac:dyDescent="0.3">
      <c r="A5579" t="s">
        <v>6670</v>
      </c>
      <c r="B5579" s="1">
        <v>44979</v>
      </c>
      <c r="C5579" t="s">
        <v>1664</v>
      </c>
      <c r="D5579" t="s">
        <v>1665</v>
      </c>
      <c r="E5579" t="s">
        <v>21</v>
      </c>
      <c r="F5579" t="s">
        <v>81</v>
      </c>
      <c r="G5579" t="s">
        <v>105</v>
      </c>
      <c r="H5579">
        <v>5</v>
      </c>
      <c r="I5579">
        <v>4813.38</v>
      </c>
      <c r="J5579">
        <v>0.2</v>
      </c>
      <c r="K5579">
        <v>19253.52</v>
      </c>
      <c r="L5579">
        <v>4819.3100000000004</v>
      </c>
      <c r="M5579">
        <f t="shared" si="263"/>
        <v>19253.52</v>
      </c>
      <c r="N5579" t="str">
        <f t="shared" si="261"/>
        <v>Q1</v>
      </c>
      <c r="O5579" s="2">
        <f t="shared" si="262"/>
        <v>25.030799562885125</v>
      </c>
      <c r="P5579" t="str">
        <f>VLOOKUP(retail_sales_2023!C5579,customers!A:J,5,)</f>
        <v>Patna</v>
      </c>
      <c r="Q5579" t="str">
        <f>VLOOKUP(C5579,customers!A:J,10,0)</f>
        <v>Premium</v>
      </c>
    </row>
    <row r="5580" spans="1:17" x14ac:dyDescent="0.3">
      <c r="A5580" t="s">
        <v>6671</v>
      </c>
      <c r="B5580" s="1">
        <v>45192</v>
      </c>
      <c r="C5580" t="s">
        <v>313</v>
      </c>
      <c r="D5580" t="s">
        <v>314</v>
      </c>
      <c r="E5580" t="s">
        <v>21</v>
      </c>
      <c r="F5580" t="s">
        <v>81</v>
      </c>
      <c r="G5580" t="s">
        <v>333</v>
      </c>
      <c r="H5580">
        <v>3</v>
      </c>
      <c r="I5580">
        <v>4558.75</v>
      </c>
      <c r="J5580">
        <v>0.1</v>
      </c>
      <c r="K5580">
        <v>12308.62</v>
      </c>
      <c r="L5580">
        <v>4763.49</v>
      </c>
      <c r="M5580">
        <f t="shared" si="263"/>
        <v>12308.625</v>
      </c>
      <c r="N5580" t="str">
        <f t="shared" si="261"/>
        <v>Q3</v>
      </c>
      <c r="O5580" s="2">
        <f t="shared" si="262"/>
        <v>38.700439204394968</v>
      </c>
      <c r="P5580" t="str">
        <f>VLOOKUP(retail_sales_2023!C5580,customers!A:J,5,)</f>
        <v>Kolkata</v>
      </c>
      <c r="Q5580" t="str">
        <f>VLOOKUP(C5580,customers!A:J,10,0)</f>
        <v>Premium</v>
      </c>
    </row>
    <row r="5581" spans="1:17" x14ac:dyDescent="0.3">
      <c r="A5581" t="s">
        <v>6672</v>
      </c>
      <c r="B5581" s="1">
        <v>45247</v>
      </c>
      <c r="C5581" t="s">
        <v>809</v>
      </c>
      <c r="D5581" t="s">
        <v>810</v>
      </c>
      <c r="E5581" t="s">
        <v>33</v>
      </c>
      <c r="F5581" t="s">
        <v>81</v>
      </c>
      <c r="G5581" t="s">
        <v>333</v>
      </c>
      <c r="H5581">
        <v>2</v>
      </c>
      <c r="I5581">
        <v>2527.67</v>
      </c>
      <c r="J5581">
        <v>0.05</v>
      </c>
      <c r="K5581">
        <v>4802.57</v>
      </c>
      <c r="L5581">
        <v>1799.32</v>
      </c>
      <c r="M5581">
        <f t="shared" si="263"/>
        <v>4802.5730000000003</v>
      </c>
      <c r="N5581" t="str">
        <f t="shared" si="261"/>
        <v>Q4</v>
      </c>
      <c r="O5581" s="2">
        <f t="shared" si="262"/>
        <v>37.465773533753804</v>
      </c>
      <c r="P5581" t="str">
        <f>VLOOKUP(retail_sales_2023!C5581,customers!A:J,5,)</f>
        <v>Ahmedabad</v>
      </c>
      <c r="Q5581" t="str">
        <f>VLOOKUP(C5581,customers!A:J,10,0)</f>
        <v>Premium</v>
      </c>
    </row>
    <row r="5582" spans="1:17" x14ac:dyDescent="0.3">
      <c r="A5582" t="s">
        <v>6673</v>
      </c>
      <c r="B5582" s="1">
        <v>45073</v>
      </c>
      <c r="C5582" t="s">
        <v>892</v>
      </c>
      <c r="D5582" t="s">
        <v>893</v>
      </c>
      <c r="E5582" t="s">
        <v>27</v>
      </c>
      <c r="F5582" t="s">
        <v>22</v>
      </c>
      <c r="G5582" t="s">
        <v>146</v>
      </c>
      <c r="H5582">
        <v>1</v>
      </c>
      <c r="I5582">
        <v>5189.34</v>
      </c>
      <c r="J5582">
        <v>0</v>
      </c>
      <c r="K5582">
        <v>5189.34</v>
      </c>
      <c r="L5582">
        <v>1346.64</v>
      </c>
      <c r="M5582">
        <f t="shared" si="263"/>
        <v>5189.34</v>
      </c>
      <c r="N5582" t="str">
        <f t="shared" si="261"/>
        <v>Q2</v>
      </c>
      <c r="O5582" s="2">
        <f t="shared" si="262"/>
        <v>25.950120824613538</v>
      </c>
      <c r="P5582" t="str">
        <f>VLOOKUP(retail_sales_2023!C5582,customers!A:J,5,)</f>
        <v>Amritsar</v>
      </c>
      <c r="Q5582" t="str">
        <f>VLOOKUP(C5582,customers!A:J,10,0)</f>
        <v>Premium</v>
      </c>
    </row>
    <row r="5583" spans="1:17" x14ac:dyDescent="0.3">
      <c r="A5583" t="s">
        <v>6674</v>
      </c>
      <c r="B5583" s="1">
        <v>45034</v>
      </c>
      <c r="C5583" t="s">
        <v>393</v>
      </c>
      <c r="D5583" t="s">
        <v>394</v>
      </c>
      <c r="E5583" t="s">
        <v>33</v>
      </c>
      <c r="F5583" t="s">
        <v>52</v>
      </c>
      <c r="G5583" t="s">
        <v>69</v>
      </c>
      <c r="H5583">
        <v>5</v>
      </c>
      <c r="I5583">
        <v>288.23</v>
      </c>
      <c r="J5583">
        <v>0.1</v>
      </c>
      <c r="K5583">
        <v>1297.04</v>
      </c>
      <c r="L5583">
        <v>125.84</v>
      </c>
      <c r="M5583">
        <f t="shared" si="263"/>
        <v>1297.0350000000001</v>
      </c>
      <c r="N5583" t="str">
        <f t="shared" si="261"/>
        <v>Q2</v>
      </c>
      <c r="O5583" s="2">
        <f t="shared" si="262"/>
        <v>9.7020909146980827</v>
      </c>
      <c r="P5583" t="str">
        <f>VLOOKUP(retail_sales_2023!C5583,customers!A:J,5,)</f>
        <v>Ahmedabad</v>
      </c>
      <c r="Q5583" t="str">
        <f>VLOOKUP(C5583,customers!A:J,10,0)</f>
        <v>Premium</v>
      </c>
    </row>
    <row r="5584" spans="1:17" x14ac:dyDescent="0.3">
      <c r="A5584" t="s">
        <v>6675</v>
      </c>
      <c r="B5584" s="1">
        <v>45060</v>
      </c>
      <c r="C5584" t="s">
        <v>1231</v>
      </c>
      <c r="D5584" t="s">
        <v>1232</v>
      </c>
      <c r="E5584" t="s">
        <v>15</v>
      </c>
      <c r="F5584" t="s">
        <v>43</v>
      </c>
      <c r="G5584" t="s">
        <v>128</v>
      </c>
      <c r="H5584">
        <v>1</v>
      </c>
      <c r="I5584">
        <v>27880.42</v>
      </c>
      <c r="J5584">
        <v>0.15</v>
      </c>
      <c r="K5584">
        <v>23698.36</v>
      </c>
      <c r="L5584">
        <v>2471.12</v>
      </c>
      <c r="M5584">
        <f t="shared" si="263"/>
        <v>23698.356999999996</v>
      </c>
      <c r="N5584" t="str">
        <f t="shared" si="261"/>
        <v>Q2</v>
      </c>
      <c r="O5584" s="2">
        <f t="shared" si="262"/>
        <v>10.427388224332821</v>
      </c>
      <c r="P5584" t="str">
        <f>VLOOKUP(retail_sales_2023!C5584,customers!A:J,5,)</f>
        <v>Coimbatore</v>
      </c>
      <c r="Q5584" t="str">
        <f>VLOOKUP(C5584,customers!A:J,10,0)</f>
        <v>Regular</v>
      </c>
    </row>
    <row r="5585" spans="1:17" x14ac:dyDescent="0.3">
      <c r="A5585" t="s">
        <v>6676</v>
      </c>
      <c r="B5585" s="1">
        <v>45010</v>
      </c>
      <c r="C5585" t="s">
        <v>3889</v>
      </c>
      <c r="D5585" t="s">
        <v>3890</v>
      </c>
      <c r="E5585" t="s">
        <v>27</v>
      </c>
      <c r="F5585" t="s">
        <v>81</v>
      </c>
      <c r="G5585" t="s">
        <v>82</v>
      </c>
      <c r="H5585">
        <v>4</v>
      </c>
      <c r="I5585">
        <v>994.34</v>
      </c>
      <c r="J5585">
        <v>0.05</v>
      </c>
      <c r="K5585">
        <v>3778.49</v>
      </c>
      <c r="L5585">
        <v>876.11</v>
      </c>
      <c r="M5585">
        <f t="shared" si="263"/>
        <v>3778.4919999999997</v>
      </c>
      <c r="N5585" t="str">
        <f t="shared" si="261"/>
        <v>Q1</v>
      </c>
      <c r="O5585" s="2">
        <f t="shared" si="262"/>
        <v>23.186775669645812</v>
      </c>
      <c r="P5585" t="str">
        <f>VLOOKUP(retail_sales_2023!C5585,customers!A:J,5,)</f>
        <v>Jaipur</v>
      </c>
      <c r="Q5585" t="str">
        <f>VLOOKUP(C5585,customers!A:J,10,0)</f>
        <v>Premium</v>
      </c>
    </row>
    <row r="5586" spans="1:17" x14ac:dyDescent="0.3">
      <c r="A5586" t="s">
        <v>6677</v>
      </c>
      <c r="B5586" s="1">
        <v>45046</v>
      </c>
      <c r="C5586" t="s">
        <v>409</v>
      </c>
      <c r="D5586" t="s">
        <v>410</v>
      </c>
      <c r="E5586" t="s">
        <v>21</v>
      </c>
      <c r="F5586" t="s">
        <v>43</v>
      </c>
      <c r="G5586" t="s">
        <v>272</v>
      </c>
      <c r="H5586">
        <v>5</v>
      </c>
      <c r="I5586">
        <v>83284.009999999995</v>
      </c>
      <c r="J5586">
        <v>0.1</v>
      </c>
      <c r="K5586">
        <v>374778.04</v>
      </c>
      <c r="L5586">
        <v>46924.65</v>
      </c>
      <c r="M5586">
        <f t="shared" si="263"/>
        <v>374778.04499999998</v>
      </c>
      <c r="N5586" t="str">
        <f t="shared" si="261"/>
        <v>Q2</v>
      </c>
      <c r="O5586" s="2">
        <f t="shared" si="262"/>
        <v>12.520650889790662</v>
      </c>
      <c r="P5586" t="str">
        <f>VLOOKUP(retail_sales_2023!C5586,customers!A:J,5,)</f>
        <v>Patna</v>
      </c>
      <c r="Q5586" t="str">
        <f>VLOOKUP(C5586,customers!A:J,10,0)</f>
        <v>Regular</v>
      </c>
    </row>
    <row r="5587" spans="1:17" x14ac:dyDescent="0.3">
      <c r="A5587" t="s">
        <v>6678</v>
      </c>
      <c r="B5587" s="1">
        <v>45024</v>
      </c>
      <c r="C5587" t="s">
        <v>564</v>
      </c>
      <c r="D5587" t="s">
        <v>565</v>
      </c>
      <c r="E5587" t="s">
        <v>27</v>
      </c>
      <c r="F5587" t="s">
        <v>22</v>
      </c>
      <c r="G5587" t="s">
        <v>196</v>
      </c>
      <c r="H5587">
        <v>4</v>
      </c>
      <c r="I5587">
        <v>30897.57</v>
      </c>
      <c r="J5587">
        <v>0.2</v>
      </c>
      <c r="K5587">
        <v>98872.22</v>
      </c>
      <c r="L5587">
        <v>29418.5</v>
      </c>
      <c r="M5587">
        <f t="shared" si="263"/>
        <v>98872.224000000002</v>
      </c>
      <c r="N5587" t="str">
        <f t="shared" si="261"/>
        <v>Q2</v>
      </c>
      <c r="O5587" s="2">
        <f t="shared" si="262"/>
        <v>29.754060341721871</v>
      </c>
      <c r="P5587" t="str">
        <f>VLOOKUP(retail_sales_2023!C5587,customers!A:J,5,)</f>
        <v>Lucknow</v>
      </c>
      <c r="Q5587" t="str">
        <f>VLOOKUP(C5587,customers!A:J,10,0)</f>
        <v>Premium</v>
      </c>
    </row>
    <row r="5588" spans="1:17" x14ac:dyDescent="0.3">
      <c r="A5588" t="s">
        <v>6679</v>
      </c>
      <c r="B5588" s="1">
        <v>45258</v>
      </c>
      <c r="C5588" t="s">
        <v>2375</v>
      </c>
      <c r="D5588" t="s">
        <v>2376</v>
      </c>
      <c r="E5588" t="s">
        <v>27</v>
      </c>
      <c r="F5588" t="s">
        <v>43</v>
      </c>
      <c r="G5588" t="s">
        <v>301</v>
      </c>
      <c r="H5588">
        <v>5</v>
      </c>
      <c r="I5588">
        <v>33164.58</v>
      </c>
      <c r="J5588">
        <v>0</v>
      </c>
      <c r="K5588">
        <v>165822.9</v>
      </c>
      <c r="L5588">
        <v>23980.67</v>
      </c>
      <c r="M5588">
        <f t="shared" si="263"/>
        <v>165822.90000000002</v>
      </c>
      <c r="N5588" t="str">
        <f t="shared" si="261"/>
        <v>Q4</v>
      </c>
      <c r="O5588" s="2">
        <f t="shared" si="262"/>
        <v>14.461615373992373</v>
      </c>
      <c r="P5588" t="str">
        <f>VLOOKUP(retail_sales_2023!C5588,customers!A:J,5,)</f>
        <v>Lucknow</v>
      </c>
      <c r="Q5588" t="str">
        <f>VLOOKUP(C5588,customers!A:J,10,0)</f>
        <v>Regular</v>
      </c>
    </row>
    <row r="5589" spans="1:17" x14ac:dyDescent="0.3">
      <c r="A5589" t="s">
        <v>6680</v>
      </c>
      <c r="B5589" s="1">
        <v>45161</v>
      </c>
      <c r="C5589" t="s">
        <v>816</v>
      </c>
      <c r="D5589" t="s">
        <v>817</v>
      </c>
      <c r="E5589" t="s">
        <v>33</v>
      </c>
      <c r="F5589" t="s">
        <v>28</v>
      </c>
      <c r="G5589" t="s">
        <v>280</v>
      </c>
      <c r="H5589">
        <v>1</v>
      </c>
      <c r="I5589">
        <v>2516.71</v>
      </c>
      <c r="J5589">
        <v>0</v>
      </c>
      <c r="K5589">
        <v>2516.71</v>
      </c>
      <c r="L5589">
        <v>404.2</v>
      </c>
      <c r="M5589">
        <f t="shared" si="263"/>
        <v>2516.71</v>
      </c>
      <c r="N5589" t="str">
        <f t="shared" si="261"/>
        <v>Q3</v>
      </c>
      <c r="O5589" s="2">
        <f t="shared" si="262"/>
        <v>16.060650611313974</v>
      </c>
      <c r="P5589" t="str">
        <f>VLOOKUP(retail_sales_2023!C5589,customers!A:J,5,)</f>
        <v>Mumbai</v>
      </c>
      <c r="Q5589" t="str">
        <f>VLOOKUP(C5589,customers!A:J,10,0)</f>
        <v>Premium</v>
      </c>
    </row>
    <row r="5590" spans="1:17" x14ac:dyDescent="0.3">
      <c r="A5590" t="s">
        <v>6681</v>
      </c>
      <c r="B5590" s="1">
        <v>45213</v>
      </c>
      <c r="C5590" t="s">
        <v>1412</v>
      </c>
      <c r="D5590" t="s">
        <v>1413</v>
      </c>
      <c r="E5590" t="s">
        <v>33</v>
      </c>
      <c r="F5590" t="s">
        <v>52</v>
      </c>
      <c r="G5590" t="s">
        <v>169</v>
      </c>
      <c r="H5590">
        <v>3</v>
      </c>
      <c r="I5590">
        <v>595.44000000000005</v>
      </c>
      <c r="J5590">
        <v>0</v>
      </c>
      <c r="K5590">
        <v>1786.32</v>
      </c>
      <c r="L5590">
        <v>153.13</v>
      </c>
      <c r="M5590">
        <f t="shared" si="263"/>
        <v>1786.3200000000002</v>
      </c>
      <c r="N5590" t="str">
        <f t="shared" si="261"/>
        <v>Q4</v>
      </c>
      <c r="O5590" s="2">
        <f t="shared" si="262"/>
        <v>8.5723722513323484</v>
      </c>
      <c r="P5590" t="str">
        <f>VLOOKUP(retail_sales_2023!C5590,customers!A:J,5,)</f>
        <v>Surat</v>
      </c>
      <c r="Q5590" t="str">
        <f>VLOOKUP(C5590,customers!A:J,10,0)</f>
        <v>Occasional</v>
      </c>
    </row>
    <row r="5591" spans="1:17" x14ac:dyDescent="0.3">
      <c r="A5591" t="s">
        <v>6682</v>
      </c>
      <c r="B5591" s="1">
        <v>45276</v>
      </c>
      <c r="C5591" t="s">
        <v>1463</v>
      </c>
      <c r="D5591" t="s">
        <v>1464</v>
      </c>
      <c r="E5591" t="s">
        <v>15</v>
      </c>
      <c r="F5591" t="s">
        <v>52</v>
      </c>
      <c r="G5591" t="s">
        <v>133</v>
      </c>
      <c r="H5591">
        <v>4</v>
      </c>
      <c r="I5591">
        <v>464.27</v>
      </c>
      <c r="J5591">
        <v>0</v>
      </c>
      <c r="K5591">
        <v>1857.08</v>
      </c>
      <c r="L5591">
        <v>174.99</v>
      </c>
      <c r="M5591">
        <f t="shared" si="263"/>
        <v>1857.08</v>
      </c>
      <c r="N5591" t="str">
        <f t="shared" si="261"/>
        <v>Q4</v>
      </c>
      <c r="O5591" s="2">
        <f t="shared" si="262"/>
        <v>9.4228573890193221</v>
      </c>
      <c r="P5591" t="str">
        <f>VLOOKUP(retail_sales_2023!C5591,customers!A:J,5,)</f>
        <v>Coimbatore</v>
      </c>
      <c r="Q5591" t="str">
        <f>VLOOKUP(C5591,customers!A:J,10,0)</f>
        <v>Premium</v>
      </c>
    </row>
    <row r="5592" spans="1:17" x14ac:dyDescent="0.3">
      <c r="A5592" t="s">
        <v>6683</v>
      </c>
      <c r="B5592" s="1">
        <v>45027</v>
      </c>
      <c r="C5592" t="s">
        <v>1138</v>
      </c>
      <c r="D5592" t="s">
        <v>1139</v>
      </c>
      <c r="E5592" t="s">
        <v>21</v>
      </c>
      <c r="F5592" t="s">
        <v>16</v>
      </c>
      <c r="G5592" t="s">
        <v>296</v>
      </c>
      <c r="H5592">
        <v>1</v>
      </c>
      <c r="I5592">
        <v>559.25</v>
      </c>
      <c r="J5592">
        <v>0.15</v>
      </c>
      <c r="K5592">
        <v>475.36</v>
      </c>
      <c r="L5592">
        <v>141.61000000000001</v>
      </c>
      <c r="M5592">
        <f t="shared" si="263"/>
        <v>475.36250000000001</v>
      </c>
      <c r="N5592" t="str">
        <f t="shared" si="261"/>
        <v>Q2</v>
      </c>
      <c r="O5592" s="2">
        <f t="shared" si="262"/>
        <v>29.79005385392124</v>
      </c>
      <c r="P5592" t="str">
        <f>VLOOKUP(retail_sales_2023!C5592,customers!A:J,5,)</f>
        <v>Guwahati</v>
      </c>
      <c r="Q5592" t="str">
        <f>VLOOKUP(C5592,customers!A:J,10,0)</f>
        <v>Premium</v>
      </c>
    </row>
    <row r="5593" spans="1:17" x14ac:dyDescent="0.3">
      <c r="A5593" t="s">
        <v>6684</v>
      </c>
      <c r="B5593" s="1">
        <v>45159</v>
      </c>
      <c r="C5593" t="s">
        <v>910</v>
      </c>
      <c r="D5593" t="s">
        <v>911</v>
      </c>
      <c r="E5593" t="s">
        <v>15</v>
      </c>
      <c r="F5593" t="s">
        <v>16</v>
      </c>
      <c r="G5593" t="s">
        <v>305</v>
      </c>
      <c r="H5593">
        <v>3</v>
      </c>
      <c r="I5593">
        <v>524.25</v>
      </c>
      <c r="J5593">
        <v>0.05</v>
      </c>
      <c r="K5593">
        <v>1494.11</v>
      </c>
      <c r="L5593">
        <v>482.42</v>
      </c>
      <c r="M5593">
        <f t="shared" si="263"/>
        <v>1494.1125</v>
      </c>
      <c r="N5593" t="str">
        <f t="shared" si="261"/>
        <v>Q3</v>
      </c>
      <c r="O5593" s="2">
        <f t="shared" si="262"/>
        <v>32.288118010052813</v>
      </c>
      <c r="P5593" t="str">
        <f>VLOOKUP(retail_sales_2023!C5593,customers!A:J,5,)</f>
        <v>Hyderabad</v>
      </c>
      <c r="Q5593" t="str">
        <f>VLOOKUP(C5593,customers!A:J,10,0)</f>
        <v>Occasional</v>
      </c>
    </row>
    <row r="5594" spans="1:17" x14ac:dyDescent="0.3">
      <c r="A5594" t="s">
        <v>6685</v>
      </c>
      <c r="B5594" s="1">
        <v>45164</v>
      </c>
      <c r="C5594" t="s">
        <v>996</v>
      </c>
      <c r="D5594" t="s">
        <v>997</v>
      </c>
      <c r="E5594" t="s">
        <v>33</v>
      </c>
      <c r="F5594" t="s">
        <v>52</v>
      </c>
      <c r="G5594" t="s">
        <v>53</v>
      </c>
      <c r="H5594">
        <v>5</v>
      </c>
      <c r="I5594">
        <v>403.41</v>
      </c>
      <c r="J5594">
        <v>0</v>
      </c>
      <c r="K5594">
        <v>2017.05</v>
      </c>
      <c r="L5594">
        <v>187.55</v>
      </c>
      <c r="M5594">
        <f t="shared" si="263"/>
        <v>2017.0500000000002</v>
      </c>
      <c r="N5594" t="str">
        <f t="shared" si="261"/>
        <v>Q3</v>
      </c>
      <c r="O5594" s="2">
        <f t="shared" si="262"/>
        <v>9.2982325673632289</v>
      </c>
      <c r="P5594" t="str">
        <f>VLOOKUP(retail_sales_2023!C5594,customers!A:J,5,)</f>
        <v>Ahmedabad</v>
      </c>
      <c r="Q5594" t="str">
        <f>VLOOKUP(C5594,customers!A:J,10,0)</f>
        <v>Premium</v>
      </c>
    </row>
    <row r="5595" spans="1:17" x14ac:dyDescent="0.3">
      <c r="A5595" t="s">
        <v>6686</v>
      </c>
      <c r="B5595" s="1">
        <v>44930</v>
      </c>
      <c r="C5595" t="s">
        <v>1028</v>
      </c>
      <c r="D5595" t="s">
        <v>1029</v>
      </c>
      <c r="E5595" t="s">
        <v>21</v>
      </c>
      <c r="F5595" t="s">
        <v>81</v>
      </c>
      <c r="G5595" t="s">
        <v>370</v>
      </c>
      <c r="H5595">
        <v>5</v>
      </c>
      <c r="I5595">
        <v>2223.77</v>
      </c>
      <c r="J5595">
        <v>0.2</v>
      </c>
      <c r="K5595">
        <v>8895.08</v>
      </c>
      <c r="L5595">
        <v>3264.46</v>
      </c>
      <c r="M5595">
        <f t="shared" si="263"/>
        <v>8895.08</v>
      </c>
      <c r="N5595" t="str">
        <f t="shared" si="261"/>
        <v>Q1</v>
      </c>
      <c r="O5595" s="2">
        <f t="shared" si="262"/>
        <v>36.699613719044692</v>
      </c>
      <c r="P5595" t="str">
        <f>VLOOKUP(retail_sales_2023!C5595,customers!A:J,5,)</f>
        <v>Bhubaneswar</v>
      </c>
      <c r="Q5595" t="str">
        <f>VLOOKUP(C5595,customers!A:J,10,0)</f>
        <v>Regular</v>
      </c>
    </row>
    <row r="5596" spans="1:17" x14ac:dyDescent="0.3">
      <c r="A5596" t="s">
        <v>6687</v>
      </c>
      <c r="B5596" s="1">
        <v>45129</v>
      </c>
      <c r="C5596" t="s">
        <v>388</v>
      </c>
      <c r="D5596" t="s">
        <v>1930</v>
      </c>
      <c r="E5596" t="s">
        <v>21</v>
      </c>
      <c r="F5596" t="s">
        <v>22</v>
      </c>
      <c r="G5596" t="s">
        <v>146</v>
      </c>
      <c r="H5596">
        <v>2</v>
      </c>
      <c r="I5596">
        <v>12893.7</v>
      </c>
      <c r="J5596">
        <v>0.05</v>
      </c>
      <c r="K5596">
        <v>24498.03</v>
      </c>
      <c r="L5596">
        <v>4589.78</v>
      </c>
      <c r="M5596">
        <f t="shared" si="263"/>
        <v>24498.03</v>
      </c>
      <c r="N5596" t="str">
        <f t="shared" si="261"/>
        <v>Q3</v>
      </c>
      <c r="O5596" s="2">
        <f t="shared" si="262"/>
        <v>18.735302389620717</v>
      </c>
      <c r="P5596" t="str">
        <f>VLOOKUP(retail_sales_2023!C5596,customers!A:J,5,)</f>
        <v>Patna</v>
      </c>
      <c r="Q5596" t="str">
        <f>VLOOKUP(C5596,customers!A:J,10,0)</f>
        <v>Premium</v>
      </c>
    </row>
    <row r="5597" spans="1:17" x14ac:dyDescent="0.3">
      <c r="A5597" t="s">
        <v>6688</v>
      </c>
      <c r="B5597" s="1">
        <v>45066</v>
      </c>
      <c r="C5597" t="s">
        <v>560</v>
      </c>
      <c r="D5597" t="s">
        <v>13093</v>
      </c>
      <c r="E5597" t="s">
        <v>27</v>
      </c>
      <c r="F5597" t="s">
        <v>43</v>
      </c>
      <c r="G5597" t="s">
        <v>154</v>
      </c>
      <c r="H5597">
        <v>1</v>
      </c>
      <c r="I5597">
        <v>30177.74</v>
      </c>
      <c r="J5597">
        <v>0</v>
      </c>
      <c r="K5597">
        <v>30177.74</v>
      </c>
      <c r="L5597">
        <v>2843.05</v>
      </c>
      <c r="M5597">
        <f t="shared" si="263"/>
        <v>30177.74</v>
      </c>
      <c r="N5597" t="str">
        <f t="shared" si="261"/>
        <v>Q2</v>
      </c>
      <c r="O5597" s="2">
        <f t="shared" si="262"/>
        <v>9.4210169482539108</v>
      </c>
      <c r="P5597" t="str">
        <f>VLOOKUP(retail_sales_2023!C5597,customers!A:J,5,)</f>
        <v>Chandigarh</v>
      </c>
      <c r="Q5597" t="str">
        <f>VLOOKUP(C5597,customers!A:J,10,0)</f>
        <v>Premium</v>
      </c>
    </row>
    <row r="5598" spans="1:17" x14ac:dyDescent="0.3">
      <c r="A5598" t="s">
        <v>6689</v>
      </c>
      <c r="B5598" s="1">
        <v>44940</v>
      </c>
      <c r="C5598" t="s">
        <v>701</v>
      </c>
      <c r="D5598" t="s">
        <v>702</v>
      </c>
      <c r="E5598" t="s">
        <v>15</v>
      </c>
      <c r="F5598" t="s">
        <v>43</v>
      </c>
      <c r="G5598" t="s">
        <v>282</v>
      </c>
      <c r="H5598">
        <v>1</v>
      </c>
      <c r="I5598">
        <v>66921.59</v>
      </c>
      <c r="J5598">
        <v>0.05</v>
      </c>
      <c r="K5598">
        <v>63575.51</v>
      </c>
      <c r="L5598">
        <v>7501.6</v>
      </c>
      <c r="M5598">
        <f t="shared" si="263"/>
        <v>63575.510499999997</v>
      </c>
      <c r="N5598" t="str">
        <f t="shared" si="261"/>
        <v>Q1</v>
      </c>
      <c r="O5598" s="2">
        <f t="shared" si="262"/>
        <v>11.799512107728274</v>
      </c>
      <c r="P5598" t="str">
        <f>VLOOKUP(retail_sales_2023!C5598,customers!A:J,5,)</f>
        <v>Bengaluru</v>
      </c>
      <c r="Q5598" t="str">
        <f>VLOOKUP(C5598,customers!A:J,10,0)</f>
        <v>Premium</v>
      </c>
    </row>
    <row r="5599" spans="1:17" x14ac:dyDescent="0.3">
      <c r="A5599" t="s">
        <v>6690</v>
      </c>
      <c r="B5599" s="1">
        <v>45197</v>
      </c>
      <c r="C5599" t="s">
        <v>1743</v>
      </c>
      <c r="D5599" t="s">
        <v>1744</v>
      </c>
      <c r="E5599" t="s">
        <v>15</v>
      </c>
      <c r="F5599" t="s">
        <v>52</v>
      </c>
      <c r="G5599" t="s">
        <v>53</v>
      </c>
      <c r="H5599">
        <v>10</v>
      </c>
      <c r="I5599">
        <v>223.57</v>
      </c>
      <c r="J5599">
        <v>0</v>
      </c>
      <c r="K5599">
        <v>2235.6999999999998</v>
      </c>
      <c r="L5599">
        <v>142.19</v>
      </c>
      <c r="M5599">
        <f t="shared" si="263"/>
        <v>2235.6999999999998</v>
      </c>
      <c r="N5599" t="str">
        <f t="shared" si="261"/>
        <v>Q3</v>
      </c>
      <c r="O5599" s="2">
        <f t="shared" si="262"/>
        <v>6.3599767410654389</v>
      </c>
      <c r="P5599" t="str">
        <f>VLOOKUP(retail_sales_2023!C5599,customers!A:J,5,)</f>
        <v>Hyderabad</v>
      </c>
      <c r="Q5599" t="str">
        <f>VLOOKUP(C5599,customers!A:J,10,0)</f>
        <v>Premium</v>
      </c>
    </row>
    <row r="5600" spans="1:17" x14ac:dyDescent="0.3">
      <c r="A5600" t="s">
        <v>6691</v>
      </c>
      <c r="B5600" s="1">
        <v>45115</v>
      </c>
      <c r="C5600" t="s">
        <v>904</v>
      </c>
      <c r="D5600" t="s">
        <v>905</v>
      </c>
      <c r="E5600" t="s">
        <v>33</v>
      </c>
      <c r="F5600" t="s">
        <v>38</v>
      </c>
      <c r="G5600" t="s">
        <v>684</v>
      </c>
      <c r="H5600">
        <v>2</v>
      </c>
      <c r="I5600">
        <v>2892.77</v>
      </c>
      <c r="J5600">
        <v>0.05</v>
      </c>
      <c r="K5600">
        <v>5496.26</v>
      </c>
      <c r="L5600">
        <v>1911.76</v>
      </c>
      <c r="M5600">
        <f t="shared" si="263"/>
        <v>5496.2629999999999</v>
      </c>
      <c r="N5600" t="str">
        <f t="shared" si="261"/>
        <v>Q3</v>
      </c>
      <c r="O5600" s="2">
        <f t="shared" si="262"/>
        <v>34.782925116351841</v>
      </c>
      <c r="P5600" t="str">
        <f>VLOOKUP(retail_sales_2023!C5600,customers!A:J,5,)</f>
        <v>Ahmedabad</v>
      </c>
      <c r="Q5600" t="str">
        <f>VLOOKUP(C5600,customers!A:J,10,0)</f>
        <v>Premium</v>
      </c>
    </row>
    <row r="5601" spans="1:17" x14ac:dyDescent="0.3">
      <c r="A5601" t="s">
        <v>6692</v>
      </c>
      <c r="B5601" s="1">
        <v>44991</v>
      </c>
      <c r="C5601" t="s">
        <v>2062</v>
      </c>
      <c r="D5601" t="s">
        <v>2063</v>
      </c>
      <c r="E5601" t="s">
        <v>15</v>
      </c>
      <c r="F5601" t="s">
        <v>22</v>
      </c>
      <c r="G5601" t="s">
        <v>516</v>
      </c>
      <c r="H5601">
        <v>2</v>
      </c>
      <c r="I5601">
        <v>37042.730000000003</v>
      </c>
      <c r="J5601">
        <v>0</v>
      </c>
      <c r="K5601">
        <v>74085.460000000006</v>
      </c>
      <c r="L5601">
        <v>17885.099999999999</v>
      </c>
      <c r="M5601">
        <f t="shared" si="263"/>
        <v>74085.460000000006</v>
      </c>
      <c r="N5601" t="str">
        <f t="shared" si="261"/>
        <v>Q1</v>
      </c>
      <c r="O5601" s="2">
        <f t="shared" si="262"/>
        <v>24.141174260104474</v>
      </c>
      <c r="P5601" t="str">
        <f>VLOOKUP(retail_sales_2023!C5601,customers!A:J,5,)</f>
        <v>Chennai</v>
      </c>
      <c r="Q5601" t="str">
        <f>VLOOKUP(C5601,customers!A:J,10,0)</f>
        <v>Premium</v>
      </c>
    </row>
    <row r="5602" spans="1:17" x14ac:dyDescent="0.3">
      <c r="A5602" t="s">
        <v>6693</v>
      </c>
      <c r="B5602" s="1">
        <v>45086</v>
      </c>
      <c r="C5602" t="s">
        <v>921</v>
      </c>
      <c r="D5602" t="s">
        <v>922</v>
      </c>
      <c r="E5602" t="s">
        <v>15</v>
      </c>
      <c r="F5602" t="s">
        <v>22</v>
      </c>
      <c r="G5602" t="s">
        <v>210</v>
      </c>
      <c r="H5602">
        <v>1</v>
      </c>
      <c r="I5602">
        <v>42799.93</v>
      </c>
      <c r="J5602">
        <v>0.25</v>
      </c>
      <c r="K5602">
        <v>32099.95</v>
      </c>
      <c r="L5602">
        <v>8958.3700000000008</v>
      </c>
      <c r="M5602">
        <f t="shared" si="263"/>
        <v>32099.947500000002</v>
      </c>
      <c r="N5602" t="str">
        <f t="shared" si="261"/>
        <v>Q2</v>
      </c>
      <c r="O5602" s="2">
        <f t="shared" si="262"/>
        <v>27.907738174047005</v>
      </c>
      <c r="P5602" t="str">
        <f>VLOOKUP(retail_sales_2023!C5602,customers!A:J,5,)</f>
        <v>Kochi</v>
      </c>
      <c r="Q5602" t="str">
        <f>VLOOKUP(C5602,customers!A:J,10,0)</f>
        <v>Premium</v>
      </c>
    </row>
    <row r="5603" spans="1:17" x14ac:dyDescent="0.3">
      <c r="A5603" t="s">
        <v>6694</v>
      </c>
      <c r="B5603" s="1">
        <v>45264</v>
      </c>
      <c r="C5603" t="s">
        <v>1727</v>
      </c>
      <c r="D5603" t="s">
        <v>3505</v>
      </c>
      <c r="E5603" t="s">
        <v>21</v>
      </c>
      <c r="F5603" t="s">
        <v>22</v>
      </c>
      <c r="G5603" t="s">
        <v>423</v>
      </c>
      <c r="H5603">
        <v>2</v>
      </c>
      <c r="I5603">
        <v>42423.16</v>
      </c>
      <c r="J5603">
        <v>0.1</v>
      </c>
      <c r="K5603">
        <v>76361.69</v>
      </c>
      <c r="L5603">
        <v>24290.87</v>
      </c>
      <c r="M5603">
        <f t="shared" si="263"/>
        <v>76361.688000000009</v>
      </c>
      <c r="N5603" t="str">
        <f t="shared" si="261"/>
        <v>Q4</v>
      </c>
      <c r="O5603" s="2">
        <f t="shared" si="262"/>
        <v>31.810283402580531</v>
      </c>
      <c r="P5603" t="str">
        <f>VLOOKUP(retail_sales_2023!C5603,customers!A:J,5,)</f>
        <v>Kolkata</v>
      </c>
      <c r="Q5603" t="str">
        <f>VLOOKUP(C5603,customers!A:J,10,0)</f>
        <v>Regular</v>
      </c>
    </row>
    <row r="5604" spans="1:17" x14ac:dyDescent="0.3">
      <c r="A5604" t="s">
        <v>6695</v>
      </c>
      <c r="B5604" s="1">
        <v>45040</v>
      </c>
      <c r="C5604" t="s">
        <v>2748</v>
      </c>
      <c r="D5604" t="s">
        <v>2749</v>
      </c>
      <c r="E5604" t="s">
        <v>33</v>
      </c>
      <c r="F5604" t="s">
        <v>81</v>
      </c>
      <c r="G5604" t="s">
        <v>105</v>
      </c>
      <c r="H5604">
        <v>1</v>
      </c>
      <c r="I5604">
        <v>3415.92</v>
      </c>
      <c r="J5604">
        <v>0.15</v>
      </c>
      <c r="K5604">
        <v>2903.53</v>
      </c>
      <c r="L5604">
        <v>797.76</v>
      </c>
      <c r="M5604">
        <f t="shared" si="263"/>
        <v>2903.5320000000002</v>
      </c>
      <c r="N5604" t="str">
        <f t="shared" si="261"/>
        <v>Q2</v>
      </c>
      <c r="O5604" s="2">
        <f t="shared" si="262"/>
        <v>27.475521175947897</v>
      </c>
      <c r="P5604" t="str">
        <f>VLOOKUP(retail_sales_2023!C5604,customers!A:J,5,)</f>
        <v>Nagpur</v>
      </c>
      <c r="Q5604" t="str">
        <f>VLOOKUP(C5604,customers!A:J,10,0)</f>
        <v>Premium</v>
      </c>
    </row>
    <row r="5605" spans="1:17" x14ac:dyDescent="0.3">
      <c r="A5605" t="s">
        <v>6696</v>
      </c>
      <c r="B5605" s="1">
        <v>45249</v>
      </c>
      <c r="C5605" t="s">
        <v>1195</v>
      </c>
      <c r="D5605" t="s">
        <v>1196</v>
      </c>
      <c r="E5605" t="s">
        <v>33</v>
      </c>
      <c r="F5605" t="s">
        <v>52</v>
      </c>
      <c r="G5605" t="s">
        <v>235</v>
      </c>
      <c r="H5605">
        <v>10</v>
      </c>
      <c r="I5605">
        <v>576.27</v>
      </c>
      <c r="J5605">
        <v>0.2</v>
      </c>
      <c r="K5605">
        <v>4610.16</v>
      </c>
      <c r="L5605">
        <v>341.41</v>
      </c>
      <c r="M5605">
        <f t="shared" si="263"/>
        <v>4610.16</v>
      </c>
      <c r="N5605" t="str">
        <f t="shared" si="261"/>
        <v>Q4</v>
      </c>
      <c r="O5605" s="2">
        <f t="shared" si="262"/>
        <v>7.4055998056466592</v>
      </c>
      <c r="P5605" t="str">
        <f>VLOOKUP(retail_sales_2023!C5605,customers!A:J,5,)</f>
        <v>Surat</v>
      </c>
      <c r="Q5605" t="str">
        <f>VLOOKUP(C5605,customers!A:J,10,0)</f>
        <v>Premium</v>
      </c>
    </row>
    <row r="5606" spans="1:17" x14ac:dyDescent="0.3">
      <c r="A5606" t="s">
        <v>6697</v>
      </c>
      <c r="B5606" s="1">
        <v>44999</v>
      </c>
      <c r="C5606" t="s">
        <v>2119</v>
      </c>
      <c r="D5606" t="s">
        <v>2120</v>
      </c>
      <c r="E5606" t="s">
        <v>15</v>
      </c>
      <c r="F5606" t="s">
        <v>43</v>
      </c>
      <c r="G5606" t="s">
        <v>121</v>
      </c>
      <c r="H5606">
        <v>2</v>
      </c>
      <c r="I5606">
        <v>61066.43</v>
      </c>
      <c r="J5606">
        <v>0.15</v>
      </c>
      <c r="K5606">
        <v>103812.93</v>
      </c>
      <c r="L5606">
        <v>11296.27</v>
      </c>
      <c r="M5606">
        <f t="shared" si="263"/>
        <v>103812.931</v>
      </c>
      <c r="N5606" t="str">
        <f t="shared" si="261"/>
        <v>Q1</v>
      </c>
      <c r="O5606" s="2">
        <f t="shared" si="262"/>
        <v>10.881370942906631</v>
      </c>
      <c r="P5606" t="str">
        <f>VLOOKUP(retail_sales_2023!C5606,customers!A:J,5,)</f>
        <v>Ranchi</v>
      </c>
      <c r="Q5606" t="str">
        <f>VLOOKUP(C5606,customers!A:J,10,0)</f>
        <v>Premium</v>
      </c>
    </row>
    <row r="5607" spans="1:17" x14ac:dyDescent="0.3">
      <c r="A5607" t="s">
        <v>6698</v>
      </c>
      <c r="B5607" s="1">
        <v>44970</v>
      </c>
      <c r="C5607" t="s">
        <v>886</v>
      </c>
      <c r="D5607" t="s">
        <v>887</v>
      </c>
      <c r="E5607" t="s">
        <v>21</v>
      </c>
      <c r="F5607" t="s">
        <v>43</v>
      </c>
      <c r="G5607" t="s">
        <v>178</v>
      </c>
      <c r="H5607">
        <v>4</v>
      </c>
      <c r="I5607">
        <v>24457.91</v>
      </c>
      <c r="J5607">
        <v>0.25</v>
      </c>
      <c r="K5607">
        <v>73373.73</v>
      </c>
      <c r="L5607">
        <v>7124.27</v>
      </c>
      <c r="M5607">
        <f t="shared" si="263"/>
        <v>73373.73</v>
      </c>
      <c r="N5607" t="str">
        <f t="shared" si="261"/>
        <v>Q1</v>
      </c>
      <c r="O5607" s="2">
        <f t="shared" si="262"/>
        <v>9.7095649900856902</v>
      </c>
      <c r="P5607" t="str">
        <f>VLOOKUP(retail_sales_2023!C5607,customers!A:J,5,)</f>
        <v>Bhubaneswar</v>
      </c>
      <c r="Q5607" t="str">
        <f>VLOOKUP(C5607,customers!A:J,10,0)</f>
        <v>Premium</v>
      </c>
    </row>
    <row r="5608" spans="1:17" x14ac:dyDescent="0.3">
      <c r="A5608" t="s">
        <v>6699</v>
      </c>
      <c r="B5608" s="1">
        <v>45033</v>
      </c>
      <c r="C5608" t="s">
        <v>1984</v>
      </c>
      <c r="D5608" t="s">
        <v>1985</v>
      </c>
      <c r="E5608" t="s">
        <v>27</v>
      </c>
      <c r="F5608" t="s">
        <v>16</v>
      </c>
      <c r="G5608" t="s">
        <v>296</v>
      </c>
      <c r="H5608">
        <v>1</v>
      </c>
      <c r="I5608">
        <v>390.64</v>
      </c>
      <c r="J5608">
        <v>0.1</v>
      </c>
      <c r="K5608">
        <v>351.58</v>
      </c>
      <c r="L5608">
        <v>152.26</v>
      </c>
      <c r="M5608">
        <f t="shared" si="263"/>
        <v>351.57600000000002</v>
      </c>
      <c r="N5608" t="str">
        <f t="shared" si="261"/>
        <v>Q2</v>
      </c>
      <c r="O5608" s="2">
        <f t="shared" si="262"/>
        <v>43.307355367199499</v>
      </c>
      <c r="P5608" t="str">
        <f>VLOOKUP(retail_sales_2023!C5608,customers!A:J,5,)</f>
        <v>Chandigarh</v>
      </c>
      <c r="Q5608" t="str">
        <f>VLOOKUP(C5608,customers!A:J,10,0)</f>
        <v>Premium</v>
      </c>
    </row>
    <row r="5609" spans="1:17" x14ac:dyDescent="0.3">
      <c r="A5609" t="s">
        <v>6700</v>
      </c>
      <c r="B5609" s="1">
        <v>45113</v>
      </c>
      <c r="C5609" t="s">
        <v>400</v>
      </c>
      <c r="D5609" t="s">
        <v>401</v>
      </c>
      <c r="E5609" t="s">
        <v>33</v>
      </c>
      <c r="F5609" t="s">
        <v>38</v>
      </c>
      <c r="G5609" t="s">
        <v>73</v>
      </c>
      <c r="H5609">
        <v>5</v>
      </c>
      <c r="I5609">
        <v>1261.5899999999999</v>
      </c>
      <c r="J5609">
        <v>0.25</v>
      </c>
      <c r="K5609">
        <v>4730.96</v>
      </c>
      <c r="L5609">
        <v>1492.15</v>
      </c>
      <c r="M5609">
        <f t="shared" si="263"/>
        <v>4730.9624999999996</v>
      </c>
      <c r="N5609" t="str">
        <f t="shared" si="261"/>
        <v>Q3</v>
      </c>
      <c r="O5609" s="2">
        <f t="shared" si="262"/>
        <v>31.540110252464622</v>
      </c>
      <c r="P5609" t="str">
        <f>VLOOKUP(retail_sales_2023!C5609,customers!A:J,5,)</f>
        <v>Ahmedabad</v>
      </c>
      <c r="Q5609" t="str">
        <f>VLOOKUP(C5609,customers!A:J,10,0)</f>
        <v>Premium</v>
      </c>
    </row>
    <row r="5610" spans="1:17" x14ac:dyDescent="0.3">
      <c r="A5610" t="s">
        <v>6701</v>
      </c>
      <c r="B5610" s="1">
        <v>45025</v>
      </c>
      <c r="C5610" t="s">
        <v>741</v>
      </c>
      <c r="D5610" t="s">
        <v>742</v>
      </c>
      <c r="E5610" t="s">
        <v>15</v>
      </c>
      <c r="F5610" t="s">
        <v>43</v>
      </c>
      <c r="G5610" t="s">
        <v>282</v>
      </c>
      <c r="H5610">
        <v>2</v>
      </c>
      <c r="I5610">
        <v>9469.25</v>
      </c>
      <c r="J5610">
        <v>0</v>
      </c>
      <c r="K5610">
        <v>18938.5</v>
      </c>
      <c r="L5610">
        <v>2173.3200000000002</v>
      </c>
      <c r="M5610">
        <f t="shared" si="263"/>
        <v>18938.5</v>
      </c>
      <c r="N5610" t="str">
        <f t="shared" si="261"/>
        <v>Q2</v>
      </c>
      <c r="O5610" s="2">
        <f t="shared" si="262"/>
        <v>11.47567125168308</v>
      </c>
      <c r="P5610" t="str">
        <f>VLOOKUP(retail_sales_2023!C5610,customers!A:J,5,)</f>
        <v>Coimbatore</v>
      </c>
      <c r="Q5610" t="str">
        <f>VLOOKUP(C5610,customers!A:J,10,0)</f>
        <v>Regular</v>
      </c>
    </row>
    <row r="5611" spans="1:17" x14ac:dyDescent="0.3">
      <c r="A5611" t="s">
        <v>6702</v>
      </c>
      <c r="B5611" s="1">
        <v>45134</v>
      </c>
      <c r="C5611" t="s">
        <v>1028</v>
      </c>
      <c r="D5611" t="s">
        <v>1029</v>
      </c>
      <c r="E5611" t="s">
        <v>21</v>
      </c>
      <c r="F5611" t="s">
        <v>28</v>
      </c>
      <c r="G5611" t="s">
        <v>672</v>
      </c>
      <c r="H5611">
        <v>1</v>
      </c>
      <c r="I5611">
        <v>2483.62</v>
      </c>
      <c r="J5611">
        <v>0</v>
      </c>
      <c r="K5611">
        <v>2483.62</v>
      </c>
      <c r="L5611">
        <v>649.05999999999995</v>
      </c>
      <c r="M5611">
        <f t="shared" si="263"/>
        <v>2483.62</v>
      </c>
      <c r="N5611" t="str">
        <f t="shared" si="261"/>
        <v>Q3</v>
      </c>
      <c r="O5611" s="2">
        <f t="shared" si="262"/>
        <v>26.133627527560577</v>
      </c>
      <c r="P5611" t="str">
        <f>VLOOKUP(retail_sales_2023!C5611,customers!A:J,5,)</f>
        <v>Bhubaneswar</v>
      </c>
      <c r="Q5611" t="str">
        <f>VLOOKUP(C5611,customers!A:J,10,0)</f>
        <v>Regular</v>
      </c>
    </row>
    <row r="5612" spans="1:17" x14ac:dyDescent="0.3">
      <c r="A5612" t="s">
        <v>6703</v>
      </c>
      <c r="B5612" s="1">
        <v>45195</v>
      </c>
      <c r="C5612" t="s">
        <v>163</v>
      </c>
      <c r="D5612" t="s">
        <v>164</v>
      </c>
      <c r="E5612" t="s">
        <v>27</v>
      </c>
      <c r="F5612" t="s">
        <v>81</v>
      </c>
      <c r="G5612" t="s">
        <v>333</v>
      </c>
      <c r="H5612">
        <v>1</v>
      </c>
      <c r="I5612">
        <v>2520.9899999999998</v>
      </c>
      <c r="J5612">
        <v>0</v>
      </c>
      <c r="K5612">
        <v>2520.9899999999998</v>
      </c>
      <c r="L5612">
        <v>564.08000000000004</v>
      </c>
      <c r="M5612">
        <f t="shared" si="263"/>
        <v>2520.9899999999998</v>
      </c>
      <c r="N5612" t="str">
        <f t="shared" si="261"/>
        <v>Q3</v>
      </c>
      <c r="O5612" s="2">
        <f t="shared" si="262"/>
        <v>22.375336673291052</v>
      </c>
      <c r="P5612" t="str">
        <f>VLOOKUP(retail_sales_2023!C5612,customers!A:J,5,)</f>
        <v>Lucknow</v>
      </c>
      <c r="Q5612" t="str">
        <f>VLOOKUP(C5612,customers!A:J,10,0)</f>
        <v>Occasional</v>
      </c>
    </row>
    <row r="5613" spans="1:17" x14ac:dyDescent="0.3">
      <c r="A5613" t="s">
        <v>6704</v>
      </c>
      <c r="B5613" s="1">
        <v>45194</v>
      </c>
      <c r="C5613" t="s">
        <v>1386</v>
      </c>
      <c r="D5613" t="s">
        <v>1387</v>
      </c>
      <c r="E5613" t="s">
        <v>21</v>
      </c>
      <c r="F5613" t="s">
        <v>38</v>
      </c>
      <c r="G5613" t="s">
        <v>77</v>
      </c>
      <c r="H5613">
        <v>4</v>
      </c>
      <c r="I5613">
        <v>2001.8</v>
      </c>
      <c r="J5613">
        <v>0</v>
      </c>
      <c r="K5613">
        <v>8007.2</v>
      </c>
      <c r="L5613">
        <v>2462.36</v>
      </c>
      <c r="M5613">
        <f t="shared" si="263"/>
        <v>8007.2</v>
      </c>
      <c r="N5613" t="str">
        <f t="shared" si="261"/>
        <v>Q3</v>
      </c>
      <c r="O5613" s="2">
        <f t="shared" si="262"/>
        <v>30.751823358976921</v>
      </c>
      <c r="P5613" t="str">
        <f>VLOOKUP(retail_sales_2023!C5613,customers!A:J,5,)</f>
        <v>Patna</v>
      </c>
      <c r="Q5613" t="str">
        <f>VLOOKUP(C5613,customers!A:J,10,0)</f>
        <v>Premium</v>
      </c>
    </row>
    <row r="5614" spans="1:17" x14ac:dyDescent="0.3">
      <c r="A5614" t="s">
        <v>6705</v>
      </c>
      <c r="B5614" s="1">
        <v>45114</v>
      </c>
      <c r="C5614" t="s">
        <v>1572</v>
      </c>
      <c r="D5614" t="s">
        <v>1573</v>
      </c>
      <c r="E5614" t="s">
        <v>15</v>
      </c>
      <c r="F5614" t="s">
        <v>43</v>
      </c>
      <c r="G5614" t="s">
        <v>301</v>
      </c>
      <c r="H5614">
        <v>3</v>
      </c>
      <c r="I5614">
        <v>4712.82</v>
      </c>
      <c r="J5614">
        <v>0.3</v>
      </c>
      <c r="K5614">
        <v>9896.92</v>
      </c>
      <c r="L5614">
        <v>1485.55</v>
      </c>
      <c r="M5614">
        <f t="shared" si="263"/>
        <v>9896.9219999999987</v>
      </c>
      <c r="N5614" t="str">
        <f t="shared" si="261"/>
        <v>Q3</v>
      </c>
      <c r="O5614" s="2">
        <f t="shared" si="262"/>
        <v>15.010225403458854</v>
      </c>
      <c r="P5614" t="str">
        <f>VLOOKUP(retail_sales_2023!C5614,customers!A:J,5,)</f>
        <v>Kochi</v>
      </c>
      <c r="Q5614" t="str">
        <f>VLOOKUP(C5614,customers!A:J,10,0)</f>
        <v>Regular</v>
      </c>
    </row>
    <row r="5615" spans="1:17" x14ac:dyDescent="0.3">
      <c r="A5615" t="s">
        <v>6706</v>
      </c>
      <c r="B5615" s="1">
        <v>44993</v>
      </c>
      <c r="C5615" t="s">
        <v>1025</v>
      </c>
      <c r="D5615" t="s">
        <v>1026</v>
      </c>
      <c r="E5615" t="s">
        <v>27</v>
      </c>
      <c r="F5615" t="s">
        <v>81</v>
      </c>
      <c r="G5615" t="s">
        <v>239</v>
      </c>
      <c r="H5615">
        <v>2</v>
      </c>
      <c r="I5615">
        <v>2298.0300000000002</v>
      </c>
      <c r="J5615">
        <v>0.2</v>
      </c>
      <c r="K5615">
        <v>3676.85</v>
      </c>
      <c r="L5615">
        <v>1331.26</v>
      </c>
      <c r="M5615">
        <f t="shared" si="263"/>
        <v>3676.8480000000004</v>
      </c>
      <c r="N5615" t="str">
        <f t="shared" si="261"/>
        <v>Q1</v>
      </c>
      <c r="O5615" s="2">
        <f t="shared" si="262"/>
        <v>36.206535485537891</v>
      </c>
      <c r="P5615" t="str">
        <f>VLOOKUP(retail_sales_2023!C5615,customers!A:J,5,)</f>
        <v>Jaipur</v>
      </c>
      <c r="Q5615" t="str">
        <f>VLOOKUP(C5615,customers!A:J,10,0)</f>
        <v>Premium</v>
      </c>
    </row>
    <row r="5616" spans="1:17" x14ac:dyDescent="0.3">
      <c r="A5616" t="s">
        <v>6707</v>
      </c>
      <c r="B5616" s="1">
        <v>45021</v>
      </c>
      <c r="C5616" t="s">
        <v>1379</v>
      </c>
      <c r="D5616" t="s">
        <v>1380</v>
      </c>
      <c r="E5616" t="s">
        <v>27</v>
      </c>
      <c r="F5616" t="s">
        <v>52</v>
      </c>
      <c r="G5616" t="s">
        <v>235</v>
      </c>
      <c r="H5616">
        <v>7</v>
      </c>
      <c r="I5616">
        <v>279.45999999999998</v>
      </c>
      <c r="J5616">
        <v>0</v>
      </c>
      <c r="K5616">
        <v>1956.22</v>
      </c>
      <c r="L5616">
        <v>123.61</v>
      </c>
      <c r="M5616">
        <f t="shared" si="263"/>
        <v>1956.2199999999998</v>
      </c>
      <c r="N5616" t="str">
        <f t="shared" si="261"/>
        <v>Q2</v>
      </c>
      <c r="O5616" s="2">
        <f t="shared" si="262"/>
        <v>6.3188189467442317</v>
      </c>
      <c r="P5616" t="str">
        <f>VLOOKUP(retail_sales_2023!C5616,customers!A:J,5,)</f>
        <v>Lucknow</v>
      </c>
      <c r="Q5616" t="str">
        <f>VLOOKUP(C5616,customers!A:J,10,0)</f>
        <v>Premium</v>
      </c>
    </row>
    <row r="5617" spans="1:17" x14ac:dyDescent="0.3">
      <c r="A5617" t="s">
        <v>6708</v>
      </c>
      <c r="B5617" s="1">
        <v>45035</v>
      </c>
      <c r="C5617" t="s">
        <v>1028</v>
      </c>
      <c r="D5617" t="s">
        <v>1029</v>
      </c>
      <c r="E5617" t="s">
        <v>21</v>
      </c>
      <c r="F5617" t="s">
        <v>52</v>
      </c>
      <c r="G5617" t="s">
        <v>226</v>
      </c>
      <c r="H5617">
        <v>4</v>
      </c>
      <c r="I5617">
        <v>597.62</v>
      </c>
      <c r="J5617">
        <v>0</v>
      </c>
      <c r="K5617">
        <v>2390.48</v>
      </c>
      <c r="L5617">
        <v>156.69</v>
      </c>
      <c r="M5617">
        <f t="shared" si="263"/>
        <v>2390.48</v>
      </c>
      <c r="N5617" t="str">
        <f t="shared" si="261"/>
        <v>Q2</v>
      </c>
      <c r="O5617" s="2">
        <f t="shared" si="262"/>
        <v>6.5547505103577528</v>
      </c>
      <c r="P5617" t="str">
        <f>VLOOKUP(retail_sales_2023!C5617,customers!A:J,5,)</f>
        <v>Bhubaneswar</v>
      </c>
      <c r="Q5617" t="str">
        <f>VLOOKUP(C5617,customers!A:J,10,0)</f>
        <v>Regular</v>
      </c>
    </row>
    <row r="5618" spans="1:17" x14ac:dyDescent="0.3">
      <c r="A5618" t="s">
        <v>6709</v>
      </c>
      <c r="B5618" s="1">
        <v>45053</v>
      </c>
      <c r="C5618" t="s">
        <v>861</v>
      </c>
      <c r="D5618" t="s">
        <v>862</v>
      </c>
      <c r="E5618" t="s">
        <v>21</v>
      </c>
      <c r="F5618" t="s">
        <v>52</v>
      </c>
      <c r="G5618" t="s">
        <v>53</v>
      </c>
      <c r="H5618">
        <v>8</v>
      </c>
      <c r="I5618">
        <v>103.36</v>
      </c>
      <c r="J5618">
        <v>0.3</v>
      </c>
      <c r="K5618">
        <v>578.82000000000005</v>
      </c>
      <c r="L5618">
        <v>43.01</v>
      </c>
      <c r="M5618">
        <f t="shared" si="263"/>
        <v>578.81599999999992</v>
      </c>
      <c r="N5618" t="str">
        <f t="shared" si="261"/>
        <v>Q2</v>
      </c>
      <c r="O5618" s="2">
        <f t="shared" si="262"/>
        <v>7.4306347396427208</v>
      </c>
      <c r="P5618" t="str">
        <f>VLOOKUP(retail_sales_2023!C5618,customers!A:J,5,)</f>
        <v>Bhubaneswar</v>
      </c>
      <c r="Q5618" t="str">
        <f>VLOOKUP(C5618,customers!A:J,10,0)</f>
        <v>Premium</v>
      </c>
    </row>
    <row r="5619" spans="1:17" x14ac:dyDescent="0.3">
      <c r="A5619" t="s">
        <v>6710</v>
      </c>
      <c r="B5619" s="1">
        <v>44942</v>
      </c>
      <c r="C5619" t="s">
        <v>1157</v>
      </c>
      <c r="D5619" t="s">
        <v>1158</v>
      </c>
      <c r="E5619" t="s">
        <v>27</v>
      </c>
      <c r="F5619" t="s">
        <v>81</v>
      </c>
      <c r="G5619" t="s">
        <v>105</v>
      </c>
      <c r="H5619">
        <v>1</v>
      </c>
      <c r="I5619">
        <v>349.59</v>
      </c>
      <c r="J5619">
        <v>0.05</v>
      </c>
      <c r="K5619">
        <v>332.11</v>
      </c>
      <c r="L5619">
        <v>91.7</v>
      </c>
      <c r="M5619">
        <f t="shared" si="263"/>
        <v>332.11049999999994</v>
      </c>
      <c r="N5619" t="str">
        <f t="shared" si="261"/>
        <v>Q1</v>
      </c>
      <c r="O5619" s="2">
        <f t="shared" si="262"/>
        <v>27.61133359429105</v>
      </c>
      <c r="P5619" t="str">
        <f>VLOOKUP(retail_sales_2023!C5619,customers!A:J,5,)</f>
        <v>Lucknow</v>
      </c>
      <c r="Q5619" t="str">
        <f>VLOOKUP(C5619,customers!A:J,10,0)</f>
        <v>Occasional</v>
      </c>
    </row>
    <row r="5620" spans="1:17" x14ac:dyDescent="0.3">
      <c r="A5620" t="s">
        <v>6711</v>
      </c>
      <c r="B5620" s="1">
        <v>45024</v>
      </c>
      <c r="C5620" t="s">
        <v>1422</v>
      </c>
      <c r="D5620" t="s">
        <v>1423</v>
      </c>
      <c r="E5620" t="s">
        <v>33</v>
      </c>
      <c r="F5620" t="s">
        <v>52</v>
      </c>
      <c r="G5620" t="s">
        <v>169</v>
      </c>
      <c r="H5620">
        <v>10</v>
      </c>
      <c r="I5620">
        <v>432.32</v>
      </c>
      <c r="J5620">
        <v>0</v>
      </c>
      <c r="K5620">
        <v>4323.2</v>
      </c>
      <c r="L5620">
        <v>428.07</v>
      </c>
      <c r="M5620">
        <f t="shared" si="263"/>
        <v>4323.2</v>
      </c>
      <c r="N5620" t="str">
        <f t="shared" si="261"/>
        <v>Q2</v>
      </c>
      <c r="O5620" s="2">
        <f t="shared" si="262"/>
        <v>9.9016931902294605</v>
      </c>
      <c r="P5620" t="str">
        <f>VLOOKUP(retail_sales_2023!C5620,customers!A:J,5,)</f>
        <v>Mumbai</v>
      </c>
      <c r="Q5620" t="str">
        <f>VLOOKUP(C5620,customers!A:J,10,0)</f>
        <v>Premium</v>
      </c>
    </row>
    <row r="5621" spans="1:17" x14ac:dyDescent="0.3">
      <c r="A5621" t="s">
        <v>6712</v>
      </c>
      <c r="B5621" s="1">
        <v>45056</v>
      </c>
      <c r="C5621" t="s">
        <v>417</v>
      </c>
      <c r="D5621" t="s">
        <v>418</v>
      </c>
      <c r="E5621" t="s">
        <v>27</v>
      </c>
      <c r="F5621" t="s">
        <v>52</v>
      </c>
      <c r="G5621" t="s">
        <v>226</v>
      </c>
      <c r="H5621">
        <v>9</v>
      </c>
      <c r="I5621">
        <v>103.44</v>
      </c>
      <c r="J5621">
        <v>0</v>
      </c>
      <c r="K5621">
        <v>930.96</v>
      </c>
      <c r="L5621">
        <v>53.62</v>
      </c>
      <c r="M5621">
        <f t="shared" si="263"/>
        <v>930.96</v>
      </c>
      <c r="N5621" t="str">
        <f t="shared" si="261"/>
        <v>Q2</v>
      </c>
      <c r="O5621" s="2">
        <f t="shared" si="262"/>
        <v>5.7596459568617338</v>
      </c>
      <c r="P5621" t="str">
        <f>VLOOKUP(retail_sales_2023!C5621,customers!A:J,5,)</f>
        <v>Lucknow</v>
      </c>
      <c r="Q5621" t="str">
        <f>VLOOKUP(C5621,customers!A:J,10,0)</f>
        <v>Occasional</v>
      </c>
    </row>
    <row r="5622" spans="1:17" x14ac:dyDescent="0.3">
      <c r="A5622" t="s">
        <v>6713</v>
      </c>
      <c r="B5622" s="1">
        <v>45106</v>
      </c>
      <c r="C5622" t="s">
        <v>1827</v>
      </c>
      <c r="D5622" t="s">
        <v>1828</v>
      </c>
      <c r="E5622" t="s">
        <v>33</v>
      </c>
      <c r="F5622" t="s">
        <v>22</v>
      </c>
      <c r="G5622" t="s">
        <v>210</v>
      </c>
      <c r="H5622">
        <v>2</v>
      </c>
      <c r="I5622">
        <v>16105.32</v>
      </c>
      <c r="J5622">
        <v>0</v>
      </c>
      <c r="K5622">
        <v>32210.639999999999</v>
      </c>
      <c r="L5622">
        <v>9587.31</v>
      </c>
      <c r="M5622">
        <f t="shared" si="263"/>
        <v>32210.639999999999</v>
      </c>
      <c r="N5622" t="str">
        <f t="shared" si="261"/>
        <v>Q2</v>
      </c>
      <c r="O5622" s="2">
        <f t="shared" si="262"/>
        <v>29.764419458911711</v>
      </c>
      <c r="P5622" t="str">
        <f>VLOOKUP(retail_sales_2023!C5622,customers!A:J,5,)</f>
        <v>Mumbai</v>
      </c>
      <c r="Q5622" t="str">
        <f>VLOOKUP(C5622,customers!A:J,10,0)</f>
        <v>Regular</v>
      </c>
    </row>
    <row r="5623" spans="1:17" x14ac:dyDescent="0.3">
      <c r="A5623" t="s">
        <v>6714</v>
      </c>
      <c r="B5623" s="1">
        <v>45253</v>
      </c>
      <c r="C5623" t="s">
        <v>554</v>
      </c>
      <c r="D5623" t="s">
        <v>555</v>
      </c>
      <c r="E5623" t="s">
        <v>33</v>
      </c>
      <c r="F5623" t="s">
        <v>52</v>
      </c>
      <c r="G5623" t="s">
        <v>235</v>
      </c>
      <c r="H5623">
        <v>3</v>
      </c>
      <c r="I5623">
        <v>495.79</v>
      </c>
      <c r="J5623">
        <v>0.15</v>
      </c>
      <c r="K5623">
        <v>1264.26</v>
      </c>
      <c r="L5623">
        <v>119.53</v>
      </c>
      <c r="M5623">
        <f t="shared" si="263"/>
        <v>1264.2645</v>
      </c>
      <c r="N5623" t="str">
        <f t="shared" si="261"/>
        <v>Q4</v>
      </c>
      <c r="O5623" s="2">
        <f t="shared" si="262"/>
        <v>9.4545425782671284</v>
      </c>
      <c r="P5623" t="str">
        <f>VLOOKUP(retail_sales_2023!C5623,customers!A:J,5,)</f>
        <v>Ahmedabad</v>
      </c>
      <c r="Q5623" t="str">
        <f>VLOOKUP(C5623,customers!A:J,10,0)</f>
        <v>Occasional</v>
      </c>
    </row>
    <row r="5624" spans="1:17" x14ac:dyDescent="0.3">
      <c r="A5624" t="s">
        <v>6715</v>
      </c>
      <c r="B5624" s="1">
        <v>45046</v>
      </c>
      <c r="C5624" t="s">
        <v>4200</v>
      </c>
      <c r="D5624" t="s">
        <v>4201</v>
      </c>
      <c r="E5624" t="s">
        <v>33</v>
      </c>
      <c r="F5624" t="s">
        <v>43</v>
      </c>
      <c r="G5624" t="s">
        <v>154</v>
      </c>
      <c r="H5624">
        <v>1</v>
      </c>
      <c r="I5624">
        <v>62122.3</v>
      </c>
      <c r="J5624">
        <v>0.05</v>
      </c>
      <c r="K5624">
        <v>59016.18</v>
      </c>
      <c r="L5624">
        <v>6944.92</v>
      </c>
      <c r="M5624">
        <f t="shared" si="263"/>
        <v>59016.184999999998</v>
      </c>
      <c r="N5624" t="str">
        <f t="shared" si="261"/>
        <v>Q2</v>
      </c>
      <c r="O5624" s="2">
        <f t="shared" si="262"/>
        <v>11.767823671406722</v>
      </c>
      <c r="P5624" t="str">
        <f>VLOOKUP(retail_sales_2023!C5624,customers!A:J,5,)</f>
        <v>Pune</v>
      </c>
      <c r="Q5624" t="str">
        <f>VLOOKUP(C5624,customers!A:J,10,0)</f>
        <v>Regular</v>
      </c>
    </row>
    <row r="5625" spans="1:17" x14ac:dyDescent="0.3">
      <c r="A5625" t="s">
        <v>6716</v>
      </c>
      <c r="B5625" s="1">
        <v>45148</v>
      </c>
      <c r="C5625" t="s">
        <v>224</v>
      </c>
      <c r="D5625" t="s">
        <v>225</v>
      </c>
      <c r="E5625" t="s">
        <v>33</v>
      </c>
      <c r="F5625" t="s">
        <v>52</v>
      </c>
      <c r="G5625" t="s">
        <v>169</v>
      </c>
      <c r="H5625">
        <v>5</v>
      </c>
      <c r="I5625">
        <v>601.77</v>
      </c>
      <c r="J5625">
        <v>0</v>
      </c>
      <c r="K5625">
        <v>3008.85</v>
      </c>
      <c r="L5625">
        <v>211.3</v>
      </c>
      <c r="M5625">
        <f t="shared" si="263"/>
        <v>3008.85</v>
      </c>
      <c r="N5625" t="str">
        <f t="shared" si="261"/>
        <v>Q3</v>
      </c>
      <c r="O5625" s="2">
        <f t="shared" si="262"/>
        <v>7.0226166143210866</v>
      </c>
      <c r="P5625" t="str">
        <f>VLOOKUP(retail_sales_2023!C5625,customers!A:J,5,)</f>
        <v>Surat</v>
      </c>
      <c r="Q5625" t="str">
        <f>VLOOKUP(C5625,customers!A:J,10,0)</f>
        <v>Premium</v>
      </c>
    </row>
    <row r="5626" spans="1:17" x14ac:dyDescent="0.3">
      <c r="A5626" t="s">
        <v>6717</v>
      </c>
      <c r="B5626" s="1">
        <v>45133</v>
      </c>
      <c r="C5626" t="s">
        <v>647</v>
      </c>
      <c r="D5626" t="s">
        <v>648</v>
      </c>
      <c r="E5626" t="s">
        <v>27</v>
      </c>
      <c r="F5626" t="s">
        <v>22</v>
      </c>
      <c r="G5626" t="s">
        <v>23</v>
      </c>
      <c r="H5626">
        <v>3</v>
      </c>
      <c r="I5626">
        <v>37519.480000000003</v>
      </c>
      <c r="J5626">
        <v>0.2</v>
      </c>
      <c r="K5626">
        <v>90046.75</v>
      </c>
      <c r="L5626">
        <v>26879.27</v>
      </c>
      <c r="M5626">
        <f t="shared" si="263"/>
        <v>90046.752000000008</v>
      </c>
      <c r="N5626" t="str">
        <f t="shared" si="261"/>
        <v>Q3</v>
      </c>
      <c r="O5626" s="2">
        <f t="shared" si="262"/>
        <v>29.850349957105614</v>
      </c>
      <c r="P5626" t="str">
        <f>VLOOKUP(retail_sales_2023!C5626,customers!A:J,5,)</f>
        <v>Chandigarh</v>
      </c>
      <c r="Q5626" t="str">
        <f>VLOOKUP(C5626,customers!A:J,10,0)</f>
        <v>Regular</v>
      </c>
    </row>
    <row r="5627" spans="1:17" x14ac:dyDescent="0.3">
      <c r="A5627" t="s">
        <v>6718</v>
      </c>
      <c r="B5627" s="1">
        <v>45248</v>
      </c>
      <c r="C5627" t="s">
        <v>745</v>
      </c>
      <c r="D5627" t="s">
        <v>746</v>
      </c>
      <c r="E5627" t="s">
        <v>33</v>
      </c>
      <c r="F5627" t="s">
        <v>43</v>
      </c>
      <c r="G5627" t="s">
        <v>44</v>
      </c>
      <c r="H5627">
        <v>1</v>
      </c>
      <c r="I5627">
        <v>78108.66</v>
      </c>
      <c r="J5627">
        <v>0.05</v>
      </c>
      <c r="K5627">
        <v>74203.23</v>
      </c>
      <c r="L5627">
        <v>8242.69</v>
      </c>
      <c r="M5627">
        <f t="shared" si="263"/>
        <v>74203.226999999999</v>
      </c>
      <c r="N5627" t="str">
        <f t="shared" si="261"/>
        <v>Q4</v>
      </c>
      <c r="O5627" s="2">
        <f t="shared" si="262"/>
        <v>11.108263076957703</v>
      </c>
      <c r="P5627" t="str">
        <f>VLOOKUP(retail_sales_2023!C5627,customers!A:J,5,)</f>
        <v>Ahmedabad</v>
      </c>
      <c r="Q5627" t="str">
        <f>VLOOKUP(C5627,customers!A:J,10,0)</f>
        <v>Regular</v>
      </c>
    </row>
    <row r="5628" spans="1:17" x14ac:dyDescent="0.3">
      <c r="A5628" t="s">
        <v>6719</v>
      </c>
      <c r="B5628" s="1">
        <v>44997</v>
      </c>
      <c r="C5628" t="s">
        <v>541</v>
      </c>
      <c r="D5628" t="s">
        <v>542</v>
      </c>
      <c r="E5628" t="s">
        <v>21</v>
      </c>
      <c r="F5628" t="s">
        <v>81</v>
      </c>
      <c r="G5628" t="s">
        <v>370</v>
      </c>
      <c r="H5628">
        <v>1</v>
      </c>
      <c r="I5628">
        <v>4370.29</v>
      </c>
      <c r="J5628">
        <v>0.3</v>
      </c>
      <c r="K5628">
        <v>3059.2</v>
      </c>
      <c r="L5628">
        <v>1057.6199999999999</v>
      </c>
      <c r="M5628">
        <f t="shared" si="263"/>
        <v>3059.203</v>
      </c>
      <c r="N5628" t="str">
        <f t="shared" si="261"/>
        <v>Q1</v>
      </c>
      <c r="O5628" s="2">
        <f t="shared" si="262"/>
        <v>34.571783472803347</v>
      </c>
      <c r="P5628" t="str">
        <f>VLOOKUP(retail_sales_2023!C5628,customers!A:J,5,)</f>
        <v>Kolkata</v>
      </c>
      <c r="Q5628" t="str">
        <f>VLOOKUP(C5628,customers!A:J,10,0)</f>
        <v>Premium</v>
      </c>
    </row>
    <row r="5629" spans="1:17" x14ac:dyDescent="0.3">
      <c r="A5629" t="s">
        <v>6720</v>
      </c>
      <c r="B5629" s="1">
        <v>45254</v>
      </c>
      <c r="C5629" t="s">
        <v>119</v>
      </c>
      <c r="D5629" t="s">
        <v>120</v>
      </c>
      <c r="E5629" t="s">
        <v>15</v>
      </c>
      <c r="F5629" t="s">
        <v>16</v>
      </c>
      <c r="G5629" t="s">
        <v>17</v>
      </c>
      <c r="H5629">
        <v>3</v>
      </c>
      <c r="I5629">
        <v>848.13</v>
      </c>
      <c r="J5629">
        <v>0.3</v>
      </c>
      <c r="K5629">
        <v>1781.07</v>
      </c>
      <c r="L5629">
        <v>617.04999999999995</v>
      </c>
      <c r="M5629">
        <f t="shared" si="263"/>
        <v>1781.0729999999999</v>
      </c>
      <c r="N5629" t="str">
        <f t="shared" si="261"/>
        <v>Q4</v>
      </c>
      <c r="O5629" s="2">
        <f t="shared" si="262"/>
        <v>34.64490446753917</v>
      </c>
      <c r="P5629" t="str">
        <f>VLOOKUP(retail_sales_2023!C5629,customers!A:J,5,)</f>
        <v>Kochi</v>
      </c>
      <c r="Q5629" t="str">
        <f>VLOOKUP(C5629,customers!A:J,10,0)</f>
        <v>Premium</v>
      </c>
    </row>
    <row r="5630" spans="1:17" x14ac:dyDescent="0.3">
      <c r="A5630" t="s">
        <v>6721</v>
      </c>
      <c r="B5630" s="1">
        <v>45042</v>
      </c>
      <c r="C5630" t="s">
        <v>5047</v>
      </c>
      <c r="D5630" t="s">
        <v>5048</v>
      </c>
      <c r="E5630" t="s">
        <v>27</v>
      </c>
      <c r="F5630" t="s">
        <v>22</v>
      </c>
      <c r="G5630" t="s">
        <v>146</v>
      </c>
      <c r="H5630">
        <v>4</v>
      </c>
      <c r="I5630">
        <v>36333.08</v>
      </c>
      <c r="J5630">
        <v>0</v>
      </c>
      <c r="K5630">
        <v>145332.32</v>
      </c>
      <c r="L5630">
        <v>31615.31</v>
      </c>
      <c r="M5630">
        <f t="shared" si="263"/>
        <v>145332.32</v>
      </c>
      <c r="N5630" t="str">
        <f t="shared" si="261"/>
        <v>Q2</v>
      </c>
      <c r="O5630" s="2">
        <f t="shared" si="262"/>
        <v>21.753805347633616</v>
      </c>
      <c r="P5630" t="str">
        <f>VLOOKUP(retail_sales_2023!C5630,customers!A:J,5,)</f>
        <v>Lucknow</v>
      </c>
      <c r="Q5630" t="str">
        <f>VLOOKUP(C5630,customers!A:J,10,0)</f>
        <v>Premium</v>
      </c>
    </row>
    <row r="5631" spans="1:17" x14ac:dyDescent="0.3">
      <c r="A5631" t="s">
        <v>6722</v>
      </c>
      <c r="B5631" s="1">
        <v>45065</v>
      </c>
      <c r="C5631" t="s">
        <v>152</v>
      </c>
      <c r="D5631" t="s">
        <v>153</v>
      </c>
      <c r="E5631" t="s">
        <v>27</v>
      </c>
      <c r="F5631" t="s">
        <v>16</v>
      </c>
      <c r="G5631" t="s">
        <v>296</v>
      </c>
      <c r="H5631">
        <v>4</v>
      </c>
      <c r="I5631">
        <v>988.25</v>
      </c>
      <c r="J5631">
        <v>0.05</v>
      </c>
      <c r="K5631">
        <v>3755.35</v>
      </c>
      <c r="L5631">
        <v>1150.9100000000001</v>
      </c>
      <c r="M5631">
        <f t="shared" si="263"/>
        <v>3755.35</v>
      </c>
      <c r="N5631" t="str">
        <f t="shared" si="261"/>
        <v>Q2</v>
      </c>
      <c r="O5631" s="2">
        <f t="shared" si="262"/>
        <v>30.647209980427924</v>
      </c>
      <c r="P5631" t="str">
        <f>VLOOKUP(retail_sales_2023!C5631,customers!A:J,5,)</f>
        <v>Lucknow</v>
      </c>
      <c r="Q5631" t="str">
        <f>VLOOKUP(C5631,customers!A:J,10,0)</f>
        <v>Premium</v>
      </c>
    </row>
    <row r="5632" spans="1:17" x14ac:dyDescent="0.3">
      <c r="A5632" t="s">
        <v>6723</v>
      </c>
      <c r="B5632" s="1">
        <v>45134</v>
      </c>
      <c r="C5632" t="s">
        <v>913</v>
      </c>
      <c r="D5632" t="s">
        <v>914</v>
      </c>
      <c r="E5632" t="s">
        <v>33</v>
      </c>
      <c r="F5632" t="s">
        <v>38</v>
      </c>
      <c r="G5632" t="s">
        <v>39</v>
      </c>
      <c r="H5632">
        <v>1</v>
      </c>
      <c r="I5632">
        <v>251.41</v>
      </c>
      <c r="J5632">
        <v>0</v>
      </c>
      <c r="K5632">
        <v>251.41</v>
      </c>
      <c r="L5632">
        <v>70.75</v>
      </c>
      <c r="M5632">
        <f t="shared" si="263"/>
        <v>251.41</v>
      </c>
      <c r="N5632" t="str">
        <f t="shared" si="261"/>
        <v>Q3</v>
      </c>
      <c r="O5632" s="2">
        <f t="shared" si="262"/>
        <v>28.141283162960899</v>
      </c>
      <c r="P5632" t="str">
        <f>VLOOKUP(retail_sales_2023!C5632,customers!A:J,5,)</f>
        <v>Ahmedabad</v>
      </c>
      <c r="Q5632" t="str">
        <f>VLOOKUP(C5632,customers!A:J,10,0)</f>
        <v>Premium</v>
      </c>
    </row>
    <row r="5633" spans="1:17" x14ac:dyDescent="0.3">
      <c r="A5633" t="s">
        <v>6724</v>
      </c>
      <c r="B5633" s="1">
        <v>45262</v>
      </c>
      <c r="C5633" t="s">
        <v>570</v>
      </c>
      <c r="D5633" t="s">
        <v>571</v>
      </c>
      <c r="E5633" t="s">
        <v>33</v>
      </c>
      <c r="F5633" t="s">
        <v>43</v>
      </c>
      <c r="G5633" t="s">
        <v>128</v>
      </c>
      <c r="H5633">
        <v>2</v>
      </c>
      <c r="I5633">
        <v>59995.7</v>
      </c>
      <c r="J5633">
        <v>0.2</v>
      </c>
      <c r="K5633">
        <v>95993.12</v>
      </c>
      <c r="L5633">
        <v>11589.34</v>
      </c>
      <c r="M5633">
        <f t="shared" si="263"/>
        <v>95993.12</v>
      </c>
      <c r="N5633" t="str">
        <f t="shared" si="261"/>
        <v>Q4</v>
      </c>
      <c r="O5633" s="2">
        <f t="shared" si="262"/>
        <v>12.073094405099033</v>
      </c>
      <c r="P5633" t="str">
        <f>VLOOKUP(retail_sales_2023!C5633,customers!A:J,5,)</f>
        <v>Pune</v>
      </c>
      <c r="Q5633" t="str">
        <f>VLOOKUP(C5633,customers!A:J,10,0)</f>
        <v>Premium</v>
      </c>
    </row>
    <row r="5634" spans="1:17" x14ac:dyDescent="0.3">
      <c r="A5634" t="s">
        <v>6725</v>
      </c>
      <c r="B5634" s="1">
        <v>45209</v>
      </c>
      <c r="C5634" t="s">
        <v>719</v>
      </c>
      <c r="D5634" t="s">
        <v>720</v>
      </c>
      <c r="E5634" t="s">
        <v>33</v>
      </c>
      <c r="F5634" t="s">
        <v>43</v>
      </c>
      <c r="G5634" t="s">
        <v>282</v>
      </c>
      <c r="H5634">
        <v>1</v>
      </c>
      <c r="I5634">
        <v>8596.26</v>
      </c>
      <c r="J5634">
        <v>0</v>
      </c>
      <c r="K5634">
        <v>8596.26</v>
      </c>
      <c r="L5634">
        <v>877.02</v>
      </c>
      <c r="M5634">
        <f t="shared" si="263"/>
        <v>8596.26</v>
      </c>
      <c r="N5634" t="str">
        <f t="shared" si="261"/>
        <v>Q4</v>
      </c>
      <c r="O5634" s="2">
        <f t="shared" si="262"/>
        <v>10.20234380998248</v>
      </c>
      <c r="P5634" t="str">
        <f>VLOOKUP(retail_sales_2023!C5634,customers!A:J,5,)</f>
        <v>Pune</v>
      </c>
      <c r="Q5634" t="str">
        <f>VLOOKUP(C5634,customers!A:J,10,0)</f>
        <v>Regular</v>
      </c>
    </row>
    <row r="5635" spans="1:17" x14ac:dyDescent="0.3">
      <c r="A5635" t="s">
        <v>6726</v>
      </c>
      <c r="B5635" s="1">
        <v>44988</v>
      </c>
      <c r="C5635" t="s">
        <v>595</v>
      </c>
      <c r="D5635" t="s">
        <v>596</v>
      </c>
      <c r="E5635" t="s">
        <v>27</v>
      </c>
      <c r="F5635" t="s">
        <v>43</v>
      </c>
      <c r="G5635" t="s">
        <v>301</v>
      </c>
      <c r="H5635">
        <v>1</v>
      </c>
      <c r="I5635">
        <v>31066.12</v>
      </c>
      <c r="J5635">
        <v>0</v>
      </c>
      <c r="K5635">
        <v>31066.12</v>
      </c>
      <c r="L5635">
        <v>2832.34</v>
      </c>
      <c r="M5635">
        <f t="shared" si="263"/>
        <v>31066.12</v>
      </c>
      <c r="N5635" t="str">
        <f t="shared" ref="N5635:N5698" si="264">"Q"&amp;ROUNDUP(MONTH(B5635)/3,0)</f>
        <v>Q1</v>
      </c>
      <c r="O5635" s="2">
        <f t="shared" ref="O5635:O5698" si="265">(L5635/K5635)*100</f>
        <v>9.1171346791939261</v>
      </c>
      <c r="P5635" t="str">
        <f>VLOOKUP(retail_sales_2023!C5635,customers!A:J,5,)</f>
        <v>Lucknow</v>
      </c>
      <c r="Q5635" t="str">
        <f>VLOOKUP(C5635,customers!A:J,10,0)</f>
        <v>Occasional</v>
      </c>
    </row>
    <row r="5636" spans="1:17" x14ac:dyDescent="0.3">
      <c r="A5636" t="s">
        <v>6727</v>
      </c>
      <c r="B5636" s="1">
        <v>45264</v>
      </c>
      <c r="C5636" t="s">
        <v>904</v>
      </c>
      <c r="D5636" t="s">
        <v>905</v>
      </c>
      <c r="E5636" t="s">
        <v>33</v>
      </c>
      <c r="F5636" t="s">
        <v>81</v>
      </c>
      <c r="G5636" t="s">
        <v>239</v>
      </c>
      <c r="H5636">
        <v>4</v>
      </c>
      <c r="I5636">
        <v>4613.6899999999996</v>
      </c>
      <c r="J5636">
        <v>0</v>
      </c>
      <c r="K5636">
        <v>18454.759999999998</v>
      </c>
      <c r="L5636">
        <v>6835.83</v>
      </c>
      <c r="M5636">
        <f t="shared" si="263"/>
        <v>18454.759999999998</v>
      </c>
      <c r="N5636" t="str">
        <f t="shared" si="264"/>
        <v>Q4</v>
      </c>
      <c r="O5636" s="2">
        <f t="shared" si="265"/>
        <v>37.041012725172266</v>
      </c>
      <c r="P5636" t="str">
        <f>VLOOKUP(retail_sales_2023!C5636,customers!A:J,5,)</f>
        <v>Ahmedabad</v>
      </c>
      <c r="Q5636" t="str">
        <f>VLOOKUP(C5636,customers!A:J,10,0)</f>
        <v>Premium</v>
      </c>
    </row>
    <row r="5637" spans="1:17" x14ac:dyDescent="0.3">
      <c r="A5637" t="s">
        <v>6728</v>
      </c>
      <c r="B5637" s="1">
        <v>45202</v>
      </c>
      <c r="C5637" t="s">
        <v>1258</v>
      </c>
      <c r="D5637" t="s">
        <v>1259</v>
      </c>
      <c r="E5637" t="s">
        <v>33</v>
      </c>
      <c r="F5637" t="s">
        <v>28</v>
      </c>
      <c r="G5637" t="s">
        <v>325</v>
      </c>
      <c r="H5637">
        <v>2</v>
      </c>
      <c r="I5637">
        <v>6692.2</v>
      </c>
      <c r="J5637">
        <v>0.1</v>
      </c>
      <c r="K5637">
        <v>12045.96</v>
      </c>
      <c r="L5637">
        <v>2963.18</v>
      </c>
      <c r="M5637">
        <f t="shared" ref="M5637:M5700" si="266">H5637*I5637*(1-J5637)</f>
        <v>12045.96</v>
      </c>
      <c r="N5637" t="str">
        <f t="shared" si="264"/>
        <v>Q4</v>
      </c>
      <c r="O5637" s="2">
        <f t="shared" si="265"/>
        <v>24.598952677910273</v>
      </c>
      <c r="P5637" t="str">
        <f>VLOOKUP(retail_sales_2023!C5637,customers!A:J,5,)</f>
        <v>Mumbai</v>
      </c>
      <c r="Q5637" t="str">
        <f>VLOOKUP(C5637,customers!A:J,10,0)</f>
        <v>Regular</v>
      </c>
    </row>
    <row r="5638" spans="1:17" x14ac:dyDescent="0.3">
      <c r="A5638" t="s">
        <v>6729</v>
      </c>
      <c r="B5638" s="1">
        <v>45211</v>
      </c>
      <c r="C5638" t="s">
        <v>1051</v>
      </c>
      <c r="D5638" t="s">
        <v>1052</v>
      </c>
      <c r="E5638" t="s">
        <v>21</v>
      </c>
      <c r="F5638" t="s">
        <v>28</v>
      </c>
      <c r="G5638" t="s">
        <v>439</v>
      </c>
      <c r="H5638">
        <v>3</v>
      </c>
      <c r="I5638">
        <v>7459.66</v>
      </c>
      <c r="J5638">
        <v>0</v>
      </c>
      <c r="K5638">
        <v>22378.98</v>
      </c>
      <c r="L5638">
        <v>4787.88</v>
      </c>
      <c r="M5638">
        <f t="shared" si="266"/>
        <v>22378.98</v>
      </c>
      <c r="N5638" t="str">
        <f t="shared" si="264"/>
        <v>Q4</v>
      </c>
      <c r="O5638" s="2">
        <f t="shared" si="265"/>
        <v>21.394540769954666</v>
      </c>
      <c r="P5638" t="str">
        <f>VLOOKUP(retail_sales_2023!C5638,customers!A:J,5,)</f>
        <v>Bhubaneswar</v>
      </c>
      <c r="Q5638" t="str">
        <f>VLOOKUP(C5638,customers!A:J,10,0)</f>
        <v>Regular</v>
      </c>
    </row>
    <row r="5639" spans="1:17" x14ac:dyDescent="0.3">
      <c r="A5639" t="s">
        <v>6730</v>
      </c>
      <c r="B5639" s="1">
        <v>44955</v>
      </c>
      <c r="C5639" t="s">
        <v>544</v>
      </c>
      <c r="D5639" t="s">
        <v>545</v>
      </c>
      <c r="E5639" t="s">
        <v>15</v>
      </c>
      <c r="F5639" t="s">
        <v>81</v>
      </c>
      <c r="G5639" t="s">
        <v>333</v>
      </c>
      <c r="H5639">
        <v>2</v>
      </c>
      <c r="I5639">
        <v>2678.23</v>
      </c>
      <c r="J5639">
        <v>0.05</v>
      </c>
      <c r="K5639">
        <v>5088.6400000000003</v>
      </c>
      <c r="L5639">
        <v>1815.83</v>
      </c>
      <c r="M5639">
        <f t="shared" si="266"/>
        <v>5088.6369999999997</v>
      </c>
      <c r="N5639" t="str">
        <f t="shared" si="264"/>
        <v>Q1</v>
      </c>
      <c r="O5639" s="2">
        <f t="shared" si="265"/>
        <v>35.68399415167903</v>
      </c>
      <c r="P5639" t="str">
        <f>VLOOKUP(retail_sales_2023!C5639,customers!A:J,5,)</f>
        <v>Bengaluru</v>
      </c>
      <c r="Q5639" t="str">
        <f>VLOOKUP(C5639,customers!A:J,10,0)</f>
        <v>Premium</v>
      </c>
    </row>
    <row r="5640" spans="1:17" x14ac:dyDescent="0.3">
      <c r="A5640" t="s">
        <v>6731</v>
      </c>
      <c r="B5640" s="1">
        <v>45018</v>
      </c>
      <c r="C5640" t="s">
        <v>3118</v>
      </c>
      <c r="D5640" t="s">
        <v>3119</v>
      </c>
      <c r="E5640" t="s">
        <v>33</v>
      </c>
      <c r="F5640" t="s">
        <v>43</v>
      </c>
      <c r="G5640" t="s">
        <v>121</v>
      </c>
      <c r="H5640">
        <v>2</v>
      </c>
      <c r="I5640">
        <v>58222.8</v>
      </c>
      <c r="J5640">
        <v>0.05</v>
      </c>
      <c r="K5640">
        <v>110623.32</v>
      </c>
      <c r="L5640">
        <v>9566.7099999999991</v>
      </c>
      <c r="M5640">
        <f t="shared" si="266"/>
        <v>110623.32</v>
      </c>
      <c r="N5640" t="str">
        <f t="shared" si="264"/>
        <v>Q2</v>
      </c>
      <c r="O5640" s="2">
        <f t="shared" si="265"/>
        <v>8.6480047787392387</v>
      </c>
      <c r="P5640" t="str">
        <f>VLOOKUP(retail_sales_2023!C5640,customers!A:J,5,)</f>
        <v>Surat</v>
      </c>
      <c r="Q5640" t="str">
        <f>VLOOKUP(C5640,customers!A:J,10,0)</f>
        <v>Premium</v>
      </c>
    </row>
    <row r="5641" spans="1:17" x14ac:dyDescent="0.3">
      <c r="A5641" t="s">
        <v>6732</v>
      </c>
      <c r="B5641" s="1">
        <v>45082</v>
      </c>
      <c r="C5641" t="s">
        <v>130</v>
      </c>
      <c r="D5641" t="s">
        <v>131</v>
      </c>
      <c r="E5641" t="s">
        <v>21</v>
      </c>
      <c r="F5641" t="s">
        <v>52</v>
      </c>
      <c r="G5641" t="s">
        <v>200</v>
      </c>
      <c r="H5641">
        <v>5</v>
      </c>
      <c r="I5641">
        <v>532.73</v>
      </c>
      <c r="J5641">
        <v>0.05</v>
      </c>
      <c r="K5641">
        <v>2530.4699999999998</v>
      </c>
      <c r="L5641">
        <v>258.23</v>
      </c>
      <c r="M5641">
        <f t="shared" si="266"/>
        <v>2530.4674999999997</v>
      </c>
      <c r="N5641" t="str">
        <f t="shared" si="264"/>
        <v>Q2</v>
      </c>
      <c r="O5641" s="2">
        <f t="shared" si="265"/>
        <v>10.204823609843231</v>
      </c>
      <c r="P5641" t="str">
        <f>VLOOKUP(retail_sales_2023!C5641,customers!A:J,5,)</f>
        <v>Bhubaneswar</v>
      </c>
      <c r="Q5641" t="str">
        <f>VLOOKUP(C5641,customers!A:J,10,0)</f>
        <v>Regular</v>
      </c>
    </row>
    <row r="5642" spans="1:17" x14ac:dyDescent="0.3">
      <c r="A5642" t="s">
        <v>6733</v>
      </c>
      <c r="B5642" s="1">
        <v>45101</v>
      </c>
      <c r="C5642" t="s">
        <v>1208</v>
      </c>
      <c r="D5642" t="s">
        <v>1209</v>
      </c>
      <c r="E5642" t="s">
        <v>27</v>
      </c>
      <c r="F5642" t="s">
        <v>22</v>
      </c>
      <c r="G5642" t="s">
        <v>315</v>
      </c>
      <c r="H5642">
        <v>5</v>
      </c>
      <c r="I5642">
        <v>24061.26</v>
      </c>
      <c r="J5642">
        <v>0.25</v>
      </c>
      <c r="K5642">
        <v>90229.72</v>
      </c>
      <c r="L5642">
        <v>20687.12</v>
      </c>
      <c r="M5642">
        <f t="shared" si="266"/>
        <v>90229.724999999991</v>
      </c>
      <c r="N5642" t="str">
        <f t="shared" si="264"/>
        <v>Q2</v>
      </c>
      <c r="O5642" s="2">
        <f t="shared" si="265"/>
        <v>22.927168564858672</v>
      </c>
      <c r="P5642" t="str">
        <f>VLOOKUP(retail_sales_2023!C5642,customers!A:J,5,)</f>
        <v>Delhi</v>
      </c>
      <c r="Q5642" t="str">
        <f>VLOOKUP(C5642,customers!A:J,10,0)</f>
        <v>Regular</v>
      </c>
    </row>
    <row r="5643" spans="1:17" x14ac:dyDescent="0.3">
      <c r="A5643" t="s">
        <v>6734</v>
      </c>
      <c r="B5643" s="1">
        <v>45055</v>
      </c>
      <c r="C5643" t="s">
        <v>1034</v>
      </c>
      <c r="D5643" t="s">
        <v>1035</v>
      </c>
      <c r="E5643" t="s">
        <v>21</v>
      </c>
      <c r="F5643" t="s">
        <v>38</v>
      </c>
      <c r="G5643" t="s">
        <v>73</v>
      </c>
      <c r="H5643">
        <v>3</v>
      </c>
      <c r="I5643">
        <v>1911.88</v>
      </c>
      <c r="J5643">
        <v>0</v>
      </c>
      <c r="K5643">
        <v>5735.64</v>
      </c>
      <c r="L5643">
        <v>1408.1</v>
      </c>
      <c r="M5643">
        <f t="shared" si="266"/>
        <v>5735.64</v>
      </c>
      <c r="N5643" t="str">
        <f t="shared" si="264"/>
        <v>Q2</v>
      </c>
      <c r="O5643" s="2">
        <f t="shared" si="265"/>
        <v>24.550006625241469</v>
      </c>
      <c r="P5643" t="str">
        <f>VLOOKUP(retail_sales_2023!C5643,customers!A:J,5,)</f>
        <v>Ranchi</v>
      </c>
      <c r="Q5643" t="str">
        <f>VLOOKUP(C5643,customers!A:J,10,0)</f>
        <v>Premium</v>
      </c>
    </row>
    <row r="5644" spans="1:17" x14ac:dyDescent="0.3">
      <c r="A5644" t="s">
        <v>6735</v>
      </c>
      <c r="B5644" s="1">
        <v>45184</v>
      </c>
      <c r="C5644" t="s">
        <v>95</v>
      </c>
      <c r="D5644" t="s">
        <v>13093</v>
      </c>
      <c r="E5644" t="s">
        <v>15</v>
      </c>
      <c r="F5644" t="s">
        <v>43</v>
      </c>
      <c r="G5644" t="s">
        <v>121</v>
      </c>
      <c r="H5644">
        <v>3</v>
      </c>
      <c r="I5644">
        <v>44527.79</v>
      </c>
      <c r="J5644">
        <v>0.15</v>
      </c>
      <c r="K5644">
        <v>113545.86</v>
      </c>
      <c r="L5644">
        <v>13596.39</v>
      </c>
      <c r="M5644">
        <f t="shared" si="266"/>
        <v>113545.8645</v>
      </c>
      <c r="N5644" t="str">
        <f t="shared" si="264"/>
        <v>Q3</v>
      </c>
      <c r="O5644" s="2">
        <f t="shared" si="265"/>
        <v>11.974359963454413</v>
      </c>
      <c r="P5644" t="str">
        <f>VLOOKUP(retail_sales_2023!C5644,customers!A:J,5,)</f>
        <v>Bengaluru</v>
      </c>
      <c r="Q5644" t="str">
        <f>VLOOKUP(C5644,customers!A:J,10,0)</f>
        <v>Premium</v>
      </c>
    </row>
    <row r="5645" spans="1:17" x14ac:dyDescent="0.3">
      <c r="A5645" t="s">
        <v>6736</v>
      </c>
      <c r="B5645" s="1">
        <v>45149</v>
      </c>
      <c r="C5645" t="s">
        <v>1547</v>
      </c>
      <c r="D5645" t="s">
        <v>1548</v>
      </c>
      <c r="E5645" t="s">
        <v>21</v>
      </c>
      <c r="F5645" t="s">
        <v>38</v>
      </c>
      <c r="G5645" t="s">
        <v>77</v>
      </c>
      <c r="H5645">
        <v>3</v>
      </c>
      <c r="I5645">
        <v>3648.86</v>
      </c>
      <c r="J5645">
        <v>0</v>
      </c>
      <c r="K5645">
        <v>10946.58</v>
      </c>
      <c r="L5645">
        <v>3020.2</v>
      </c>
      <c r="M5645">
        <f t="shared" si="266"/>
        <v>10946.58</v>
      </c>
      <c r="N5645" t="str">
        <f t="shared" si="264"/>
        <v>Q3</v>
      </c>
      <c r="O5645" s="2">
        <f t="shared" si="265"/>
        <v>27.590352420573367</v>
      </c>
      <c r="P5645" t="str">
        <f>VLOOKUP(retail_sales_2023!C5645,customers!A:J,5,)</f>
        <v>Kolkata</v>
      </c>
      <c r="Q5645" t="str">
        <f>VLOOKUP(C5645,customers!A:J,10,0)</f>
        <v>Regular</v>
      </c>
    </row>
    <row r="5646" spans="1:17" x14ac:dyDescent="0.3">
      <c r="A5646" t="s">
        <v>6737</v>
      </c>
      <c r="B5646" s="1">
        <v>44995</v>
      </c>
      <c r="C5646" t="s">
        <v>766</v>
      </c>
      <c r="D5646" t="s">
        <v>767</v>
      </c>
      <c r="E5646" t="s">
        <v>15</v>
      </c>
      <c r="F5646" t="s">
        <v>52</v>
      </c>
      <c r="G5646" t="s">
        <v>169</v>
      </c>
      <c r="H5646">
        <v>4</v>
      </c>
      <c r="I5646">
        <v>331.98</v>
      </c>
      <c r="J5646">
        <v>0</v>
      </c>
      <c r="K5646">
        <v>1327.92</v>
      </c>
      <c r="L5646">
        <v>103.36</v>
      </c>
      <c r="M5646">
        <f t="shared" si="266"/>
        <v>1327.92</v>
      </c>
      <c r="N5646" t="str">
        <f t="shared" si="264"/>
        <v>Q1</v>
      </c>
      <c r="O5646" s="2">
        <f t="shared" si="265"/>
        <v>7.7836014217723957</v>
      </c>
      <c r="P5646" t="str">
        <f>VLOOKUP(retail_sales_2023!C5646,customers!A:J,5,)</f>
        <v>Coimbatore</v>
      </c>
      <c r="Q5646" t="str">
        <f>VLOOKUP(C5646,customers!A:J,10,0)</f>
        <v>Premium</v>
      </c>
    </row>
    <row r="5647" spans="1:17" x14ac:dyDescent="0.3">
      <c r="A5647" t="s">
        <v>6738</v>
      </c>
      <c r="B5647" s="1">
        <v>45195</v>
      </c>
      <c r="C5647" t="s">
        <v>1743</v>
      </c>
      <c r="D5647" t="s">
        <v>1744</v>
      </c>
      <c r="E5647" t="s">
        <v>15</v>
      </c>
      <c r="F5647" t="s">
        <v>22</v>
      </c>
      <c r="G5647" t="s">
        <v>182</v>
      </c>
      <c r="H5647">
        <v>1</v>
      </c>
      <c r="I5647">
        <v>24520.73</v>
      </c>
      <c r="J5647">
        <v>0.1</v>
      </c>
      <c r="K5647">
        <v>22068.66</v>
      </c>
      <c r="L5647">
        <v>4061.1</v>
      </c>
      <c r="M5647">
        <f t="shared" si="266"/>
        <v>22068.656999999999</v>
      </c>
      <c r="N5647" t="str">
        <f t="shared" si="264"/>
        <v>Q3</v>
      </c>
      <c r="O5647" s="2">
        <f t="shared" si="265"/>
        <v>18.402114129267478</v>
      </c>
      <c r="P5647" t="str">
        <f>VLOOKUP(retail_sales_2023!C5647,customers!A:J,5,)</f>
        <v>Hyderabad</v>
      </c>
      <c r="Q5647" t="str">
        <f>VLOOKUP(C5647,customers!A:J,10,0)</f>
        <v>Premium</v>
      </c>
    </row>
    <row r="5648" spans="1:17" x14ac:dyDescent="0.3">
      <c r="A5648" t="s">
        <v>6739</v>
      </c>
      <c r="B5648" s="1">
        <v>44978</v>
      </c>
      <c r="C5648" t="s">
        <v>682</v>
      </c>
      <c r="D5648" t="s">
        <v>683</v>
      </c>
      <c r="E5648" t="s">
        <v>27</v>
      </c>
      <c r="F5648" t="s">
        <v>52</v>
      </c>
      <c r="G5648" t="s">
        <v>268</v>
      </c>
      <c r="H5648">
        <v>10</v>
      </c>
      <c r="I5648">
        <v>180.45</v>
      </c>
      <c r="J5648">
        <v>0</v>
      </c>
      <c r="K5648">
        <v>1804.5</v>
      </c>
      <c r="L5648">
        <v>171.36</v>
      </c>
      <c r="M5648">
        <f t="shared" si="266"/>
        <v>1804.5</v>
      </c>
      <c r="N5648" t="str">
        <f t="shared" si="264"/>
        <v>Q1</v>
      </c>
      <c r="O5648" s="2">
        <f t="shared" si="265"/>
        <v>9.4962593516209495</v>
      </c>
      <c r="P5648" t="str">
        <f>VLOOKUP(retail_sales_2023!C5648,customers!A:J,5,)</f>
        <v>Delhi</v>
      </c>
      <c r="Q5648" t="str">
        <f>VLOOKUP(C5648,customers!A:J,10,0)</f>
        <v>Regular</v>
      </c>
    </row>
    <row r="5649" spans="1:17" x14ac:dyDescent="0.3">
      <c r="A5649" t="s">
        <v>6740</v>
      </c>
      <c r="B5649" s="1">
        <v>45236</v>
      </c>
      <c r="C5649" t="s">
        <v>2123</v>
      </c>
      <c r="D5649" t="s">
        <v>2124</v>
      </c>
      <c r="E5649" t="s">
        <v>33</v>
      </c>
      <c r="F5649" t="s">
        <v>52</v>
      </c>
      <c r="G5649" t="s">
        <v>117</v>
      </c>
      <c r="H5649">
        <v>5</v>
      </c>
      <c r="I5649">
        <v>270.63</v>
      </c>
      <c r="J5649">
        <v>0.05</v>
      </c>
      <c r="K5649">
        <v>1285.49</v>
      </c>
      <c r="L5649">
        <v>114.35</v>
      </c>
      <c r="M5649">
        <f t="shared" si="266"/>
        <v>1285.4925000000001</v>
      </c>
      <c r="N5649" t="str">
        <f t="shared" si="264"/>
        <v>Q4</v>
      </c>
      <c r="O5649" s="2">
        <f t="shared" si="265"/>
        <v>8.8954406490910074</v>
      </c>
      <c r="P5649" t="str">
        <f>VLOOKUP(retail_sales_2023!C5649,customers!A:J,5,)</f>
        <v>Ahmedabad</v>
      </c>
      <c r="Q5649" t="str">
        <f>VLOOKUP(C5649,customers!A:J,10,0)</f>
        <v>Occasional</v>
      </c>
    </row>
    <row r="5650" spans="1:17" x14ac:dyDescent="0.3">
      <c r="A5650" t="s">
        <v>6741</v>
      </c>
      <c r="B5650" s="1">
        <v>45077</v>
      </c>
      <c r="C5650" t="s">
        <v>1743</v>
      </c>
      <c r="D5650" t="s">
        <v>1744</v>
      </c>
      <c r="E5650" t="s">
        <v>15</v>
      </c>
      <c r="F5650" t="s">
        <v>43</v>
      </c>
      <c r="G5650" t="s">
        <v>178</v>
      </c>
      <c r="H5650">
        <v>3</v>
      </c>
      <c r="I5650">
        <v>50916.15</v>
      </c>
      <c r="J5650">
        <v>0.1</v>
      </c>
      <c r="K5650">
        <v>137473.60999999999</v>
      </c>
      <c r="L5650">
        <v>20572.52</v>
      </c>
      <c r="M5650">
        <f t="shared" si="266"/>
        <v>137473.60500000001</v>
      </c>
      <c r="N5650" t="str">
        <f t="shared" si="264"/>
        <v>Q2</v>
      </c>
      <c r="O5650" s="2">
        <f t="shared" si="265"/>
        <v>14.96470486226411</v>
      </c>
      <c r="P5650" t="str">
        <f>VLOOKUP(retail_sales_2023!C5650,customers!A:J,5,)</f>
        <v>Hyderabad</v>
      </c>
      <c r="Q5650" t="str">
        <f>VLOOKUP(C5650,customers!A:J,10,0)</f>
        <v>Premium</v>
      </c>
    </row>
    <row r="5651" spans="1:17" x14ac:dyDescent="0.3">
      <c r="A5651" t="s">
        <v>6742</v>
      </c>
      <c r="B5651" s="1">
        <v>45291</v>
      </c>
      <c r="C5651" t="s">
        <v>2046</v>
      </c>
      <c r="D5651" t="s">
        <v>2047</v>
      </c>
      <c r="E5651" t="s">
        <v>15</v>
      </c>
      <c r="F5651" t="s">
        <v>28</v>
      </c>
      <c r="G5651" t="s">
        <v>325</v>
      </c>
      <c r="H5651">
        <v>3</v>
      </c>
      <c r="I5651">
        <v>2038.12</v>
      </c>
      <c r="J5651">
        <v>0.15</v>
      </c>
      <c r="K5651">
        <v>5197.21</v>
      </c>
      <c r="L5651">
        <v>1183.53</v>
      </c>
      <c r="M5651">
        <f t="shared" si="266"/>
        <v>5197.2059999999992</v>
      </c>
      <c r="N5651" t="str">
        <f t="shared" si="264"/>
        <v>Q4</v>
      </c>
      <c r="O5651" s="2">
        <f t="shared" si="265"/>
        <v>22.772410581831405</v>
      </c>
      <c r="P5651" t="str">
        <f>VLOOKUP(retail_sales_2023!C5651,customers!A:J,5,)</f>
        <v>Bengaluru</v>
      </c>
      <c r="Q5651" t="str">
        <f>VLOOKUP(C5651,customers!A:J,10,0)</f>
        <v>Premium</v>
      </c>
    </row>
    <row r="5652" spans="1:17" x14ac:dyDescent="0.3">
      <c r="A5652" t="s">
        <v>6743</v>
      </c>
      <c r="B5652" s="1">
        <v>45206</v>
      </c>
      <c r="C5652" t="s">
        <v>254</v>
      </c>
      <c r="D5652" t="s">
        <v>255</v>
      </c>
      <c r="E5652" t="s">
        <v>33</v>
      </c>
      <c r="F5652" t="s">
        <v>43</v>
      </c>
      <c r="G5652" t="s">
        <v>178</v>
      </c>
      <c r="H5652">
        <v>2</v>
      </c>
      <c r="I5652">
        <v>70991.16</v>
      </c>
      <c r="J5652">
        <v>0.3</v>
      </c>
      <c r="K5652">
        <v>99387.62</v>
      </c>
      <c r="L5652">
        <v>12132.16</v>
      </c>
      <c r="M5652">
        <f t="shared" si="266"/>
        <v>99387.623999999996</v>
      </c>
      <c r="N5652" t="str">
        <f t="shared" si="264"/>
        <v>Q4</v>
      </c>
      <c r="O5652" s="2">
        <f t="shared" si="265"/>
        <v>12.20691269194292</v>
      </c>
      <c r="P5652" t="str">
        <f>VLOOKUP(retail_sales_2023!C5652,customers!A:J,5,)</f>
        <v>Nagpur</v>
      </c>
      <c r="Q5652" t="str">
        <f>VLOOKUP(C5652,customers!A:J,10,0)</f>
        <v>Premium</v>
      </c>
    </row>
    <row r="5653" spans="1:17" x14ac:dyDescent="0.3">
      <c r="A5653" t="s">
        <v>6744</v>
      </c>
      <c r="B5653" s="1">
        <v>45090</v>
      </c>
      <c r="C5653" t="s">
        <v>441</v>
      </c>
      <c r="D5653" t="s">
        <v>442</v>
      </c>
      <c r="E5653" t="s">
        <v>15</v>
      </c>
      <c r="F5653" t="s">
        <v>81</v>
      </c>
      <c r="G5653" t="s">
        <v>105</v>
      </c>
      <c r="H5653">
        <v>2</v>
      </c>
      <c r="I5653">
        <v>1507.34</v>
      </c>
      <c r="J5653">
        <v>0</v>
      </c>
      <c r="K5653">
        <v>3014.68</v>
      </c>
      <c r="L5653">
        <v>968.35</v>
      </c>
      <c r="M5653">
        <f t="shared" si="266"/>
        <v>3014.68</v>
      </c>
      <c r="N5653" t="str">
        <f t="shared" si="264"/>
        <v>Q2</v>
      </c>
      <c r="O5653" s="2">
        <f t="shared" si="265"/>
        <v>32.12115382063768</v>
      </c>
      <c r="P5653" t="str">
        <f>VLOOKUP(retail_sales_2023!C5653,customers!A:J,5,)</f>
        <v>Chennai</v>
      </c>
      <c r="Q5653" t="str">
        <f>VLOOKUP(C5653,customers!A:J,10,0)</f>
        <v>Regular</v>
      </c>
    </row>
    <row r="5654" spans="1:17" x14ac:dyDescent="0.3">
      <c r="A5654" t="s">
        <v>6745</v>
      </c>
      <c r="B5654" s="1">
        <v>45047</v>
      </c>
      <c r="C5654" t="s">
        <v>251</v>
      </c>
      <c r="D5654" t="s">
        <v>252</v>
      </c>
      <c r="E5654" t="s">
        <v>15</v>
      </c>
      <c r="F5654" t="s">
        <v>81</v>
      </c>
      <c r="G5654" t="s">
        <v>370</v>
      </c>
      <c r="H5654">
        <v>3</v>
      </c>
      <c r="I5654">
        <v>4451.34</v>
      </c>
      <c r="J5654">
        <v>0.3</v>
      </c>
      <c r="K5654">
        <v>9347.81</v>
      </c>
      <c r="L5654">
        <v>2157.46</v>
      </c>
      <c r="M5654">
        <f t="shared" si="266"/>
        <v>9347.8140000000003</v>
      </c>
      <c r="N5654" t="str">
        <f t="shared" si="264"/>
        <v>Q2</v>
      </c>
      <c r="O5654" s="2">
        <f t="shared" si="265"/>
        <v>23.079844369964732</v>
      </c>
      <c r="P5654" t="str">
        <f>VLOOKUP(retail_sales_2023!C5654,customers!A:J,5,)</f>
        <v>Chennai</v>
      </c>
      <c r="Q5654" t="str">
        <f>VLOOKUP(C5654,customers!A:J,10,0)</f>
        <v>Occasional</v>
      </c>
    </row>
    <row r="5655" spans="1:17" x14ac:dyDescent="0.3">
      <c r="A5655" t="s">
        <v>6746</v>
      </c>
      <c r="B5655" s="1">
        <v>44937</v>
      </c>
      <c r="C5655" t="s">
        <v>2514</v>
      </c>
      <c r="D5655" t="s">
        <v>2515</v>
      </c>
      <c r="E5655" t="s">
        <v>21</v>
      </c>
      <c r="F5655" t="s">
        <v>43</v>
      </c>
      <c r="G5655" t="s">
        <v>110</v>
      </c>
      <c r="H5655">
        <v>2</v>
      </c>
      <c r="I5655">
        <v>42713.03</v>
      </c>
      <c r="J5655">
        <v>0.1</v>
      </c>
      <c r="K5655">
        <v>76883.45</v>
      </c>
      <c r="L5655">
        <v>11358.62</v>
      </c>
      <c r="M5655">
        <f t="shared" si="266"/>
        <v>76883.453999999998</v>
      </c>
      <c r="N5655" t="str">
        <f t="shared" si="264"/>
        <v>Q1</v>
      </c>
      <c r="O5655" s="2">
        <f t="shared" si="265"/>
        <v>14.773816731689331</v>
      </c>
      <c r="P5655" t="str">
        <f>VLOOKUP(retail_sales_2023!C5655,customers!A:J,5,)</f>
        <v>Guwahati</v>
      </c>
      <c r="Q5655" t="str">
        <f>VLOOKUP(C5655,customers!A:J,10,0)</f>
        <v>Regular</v>
      </c>
    </row>
    <row r="5656" spans="1:17" x14ac:dyDescent="0.3">
      <c r="A5656" t="s">
        <v>6747</v>
      </c>
      <c r="B5656" s="1">
        <v>45040</v>
      </c>
      <c r="C5656" t="s">
        <v>317</v>
      </c>
      <c r="D5656" t="s">
        <v>318</v>
      </c>
      <c r="E5656" t="s">
        <v>21</v>
      </c>
      <c r="F5656" t="s">
        <v>52</v>
      </c>
      <c r="G5656" t="s">
        <v>169</v>
      </c>
      <c r="H5656">
        <v>10</v>
      </c>
      <c r="I5656">
        <v>154.76</v>
      </c>
      <c r="J5656">
        <v>0.2</v>
      </c>
      <c r="K5656">
        <v>1238.08</v>
      </c>
      <c r="L5656">
        <v>-23.67</v>
      </c>
      <c r="M5656">
        <f t="shared" si="266"/>
        <v>1238.08</v>
      </c>
      <c r="N5656" t="str">
        <f t="shared" si="264"/>
        <v>Q2</v>
      </c>
      <c r="O5656" s="2">
        <f t="shared" si="265"/>
        <v>-1.9118312225381235</v>
      </c>
      <c r="P5656" t="str">
        <f>VLOOKUP(retail_sales_2023!C5656,customers!A:J,5,)</f>
        <v>Patna</v>
      </c>
      <c r="Q5656" t="str">
        <f>VLOOKUP(C5656,customers!A:J,10,0)</f>
        <v>Regular</v>
      </c>
    </row>
    <row r="5657" spans="1:17" x14ac:dyDescent="0.3">
      <c r="A5657" t="s">
        <v>6748</v>
      </c>
      <c r="B5657" s="1">
        <v>45156</v>
      </c>
      <c r="C5657" t="s">
        <v>112</v>
      </c>
      <c r="D5657" t="s">
        <v>113</v>
      </c>
      <c r="E5657" t="s">
        <v>33</v>
      </c>
      <c r="F5657" t="s">
        <v>43</v>
      </c>
      <c r="G5657" t="s">
        <v>178</v>
      </c>
      <c r="H5657">
        <v>5</v>
      </c>
      <c r="I5657">
        <v>52222.77</v>
      </c>
      <c r="J5657">
        <v>0.15</v>
      </c>
      <c r="K5657">
        <v>221946.77</v>
      </c>
      <c r="L5657">
        <v>-16217.59</v>
      </c>
      <c r="M5657">
        <f t="shared" si="266"/>
        <v>221946.77249999996</v>
      </c>
      <c r="N5657" t="str">
        <f t="shared" si="264"/>
        <v>Q3</v>
      </c>
      <c r="O5657" s="2">
        <f t="shared" si="265"/>
        <v>-7.3069727484657703</v>
      </c>
      <c r="P5657" t="str">
        <f>VLOOKUP(retail_sales_2023!C5657,customers!A:J,5,)</f>
        <v>Surat</v>
      </c>
      <c r="Q5657" t="str">
        <f>VLOOKUP(C5657,customers!A:J,10,0)</f>
        <v>Occasional</v>
      </c>
    </row>
    <row r="5658" spans="1:17" x14ac:dyDescent="0.3">
      <c r="A5658" t="s">
        <v>6749</v>
      </c>
      <c r="B5658" s="1">
        <v>45162</v>
      </c>
      <c r="C5658" t="s">
        <v>428</v>
      </c>
      <c r="D5658" t="s">
        <v>429</v>
      </c>
      <c r="E5658" t="s">
        <v>21</v>
      </c>
      <c r="F5658" t="s">
        <v>43</v>
      </c>
      <c r="G5658" t="s">
        <v>154</v>
      </c>
      <c r="H5658">
        <v>5</v>
      </c>
      <c r="I5658">
        <v>82951.73</v>
      </c>
      <c r="J5658">
        <v>0.1</v>
      </c>
      <c r="K5658">
        <v>373282.78</v>
      </c>
      <c r="L5658">
        <v>44399.59</v>
      </c>
      <c r="M5658">
        <f t="shared" si="266"/>
        <v>373282.78499999997</v>
      </c>
      <c r="N5658" t="str">
        <f t="shared" si="264"/>
        <v>Q3</v>
      </c>
      <c r="O5658" s="2">
        <f t="shared" si="265"/>
        <v>11.894357944933862</v>
      </c>
      <c r="P5658" t="str">
        <f>VLOOKUP(retail_sales_2023!C5658,customers!A:J,5,)</f>
        <v>Kolkata</v>
      </c>
      <c r="Q5658" t="str">
        <f>VLOOKUP(C5658,customers!A:J,10,0)</f>
        <v>Premium</v>
      </c>
    </row>
    <row r="5659" spans="1:17" x14ac:dyDescent="0.3">
      <c r="A5659" t="s">
        <v>6750</v>
      </c>
      <c r="B5659" s="1">
        <v>45192</v>
      </c>
      <c r="C5659" t="s">
        <v>741</v>
      </c>
      <c r="D5659" t="s">
        <v>742</v>
      </c>
      <c r="E5659" t="s">
        <v>15</v>
      </c>
      <c r="F5659" t="s">
        <v>81</v>
      </c>
      <c r="G5659" t="s">
        <v>150</v>
      </c>
      <c r="H5659">
        <v>1</v>
      </c>
      <c r="I5659">
        <v>732.77</v>
      </c>
      <c r="J5659">
        <v>0.05</v>
      </c>
      <c r="K5659">
        <v>696.13</v>
      </c>
      <c r="L5659">
        <v>198.37</v>
      </c>
      <c r="M5659">
        <f t="shared" si="266"/>
        <v>696.13149999999996</v>
      </c>
      <c r="N5659" t="str">
        <f t="shared" si="264"/>
        <v>Q3</v>
      </c>
      <c r="O5659" s="2">
        <f t="shared" si="265"/>
        <v>28.496114231537213</v>
      </c>
      <c r="P5659" t="str">
        <f>VLOOKUP(retail_sales_2023!C5659,customers!A:J,5,)</f>
        <v>Coimbatore</v>
      </c>
      <c r="Q5659" t="str">
        <f>VLOOKUP(C5659,customers!A:J,10,0)</f>
        <v>Regular</v>
      </c>
    </row>
    <row r="5660" spans="1:17" x14ac:dyDescent="0.3">
      <c r="A5660" t="s">
        <v>6751</v>
      </c>
      <c r="B5660" s="1">
        <v>45142</v>
      </c>
      <c r="C5660" t="s">
        <v>960</v>
      </c>
      <c r="D5660" t="s">
        <v>961</v>
      </c>
      <c r="E5660" t="s">
        <v>27</v>
      </c>
      <c r="F5660" t="s">
        <v>52</v>
      </c>
      <c r="G5660" t="s">
        <v>235</v>
      </c>
      <c r="H5660">
        <v>6</v>
      </c>
      <c r="I5660">
        <v>430.72</v>
      </c>
      <c r="J5660">
        <v>0.1</v>
      </c>
      <c r="K5660">
        <v>2325.89</v>
      </c>
      <c r="L5660">
        <v>181.67</v>
      </c>
      <c r="M5660">
        <f t="shared" si="266"/>
        <v>2325.8880000000004</v>
      </c>
      <c r="N5660" t="str">
        <f t="shared" si="264"/>
        <v>Q3</v>
      </c>
      <c r="O5660" s="2">
        <f t="shared" si="265"/>
        <v>7.8107735103551761</v>
      </c>
      <c r="P5660" t="str">
        <f>VLOOKUP(retail_sales_2023!C5660,customers!A:J,5,)</f>
        <v>Lucknow</v>
      </c>
      <c r="Q5660" t="str">
        <f>VLOOKUP(C5660,customers!A:J,10,0)</f>
        <v>Premium</v>
      </c>
    </row>
    <row r="5661" spans="1:17" x14ac:dyDescent="0.3">
      <c r="A5661" t="s">
        <v>6752</v>
      </c>
      <c r="B5661" s="1">
        <v>45229</v>
      </c>
      <c r="C5661" t="s">
        <v>1395</v>
      </c>
      <c r="D5661" t="s">
        <v>1396</v>
      </c>
      <c r="E5661" t="s">
        <v>15</v>
      </c>
      <c r="F5661" t="s">
        <v>28</v>
      </c>
      <c r="G5661" t="s">
        <v>97</v>
      </c>
      <c r="H5661">
        <v>3</v>
      </c>
      <c r="I5661">
        <v>5448.01</v>
      </c>
      <c r="J5661">
        <v>0.3</v>
      </c>
      <c r="K5661">
        <v>11440.82</v>
      </c>
      <c r="L5661">
        <v>-1240.9000000000001</v>
      </c>
      <c r="M5661">
        <f t="shared" si="266"/>
        <v>11440.821</v>
      </c>
      <c r="N5661" t="str">
        <f t="shared" si="264"/>
        <v>Q4</v>
      </c>
      <c r="O5661" s="2">
        <f t="shared" si="265"/>
        <v>-10.846250530993409</v>
      </c>
      <c r="P5661" t="str">
        <f>VLOOKUP(retail_sales_2023!C5661,customers!A:J,5,)</f>
        <v>Coimbatore</v>
      </c>
      <c r="Q5661" t="str">
        <f>VLOOKUP(C5661,customers!A:J,10,0)</f>
        <v>Occasional</v>
      </c>
    </row>
    <row r="5662" spans="1:17" x14ac:dyDescent="0.3">
      <c r="A5662" t="s">
        <v>6753</v>
      </c>
      <c r="B5662" s="1">
        <v>44932</v>
      </c>
      <c r="C5662" t="s">
        <v>1811</v>
      </c>
      <c r="D5662" t="s">
        <v>1812</v>
      </c>
      <c r="E5662" t="s">
        <v>21</v>
      </c>
      <c r="F5662" t="s">
        <v>22</v>
      </c>
      <c r="G5662" t="s">
        <v>516</v>
      </c>
      <c r="H5662">
        <v>1</v>
      </c>
      <c r="I5662">
        <v>7344.66</v>
      </c>
      <c r="J5662">
        <v>0.05</v>
      </c>
      <c r="K5662">
        <v>6977.43</v>
      </c>
      <c r="L5662">
        <v>1319.37</v>
      </c>
      <c r="M5662">
        <f t="shared" si="266"/>
        <v>6977.4269999999997</v>
      </c>
      <c r="N5662" t="str">
        <f t="shared" si="264"/>
        <v>Q1</v>
      </c>
      <c r="O5662" s="2">
        <f t="shared" si="265"/>
        <v>18.90911123436566</v>
      </c>
      <c r="P5662" t="str">
        <f>VLOOKUP(retail_sales_2023!C5662,customers!A:J,5,)</f>
        <v>Bhubaneswar</v>
      </c>
      <c r="Q5662" t="str">
        <f>VLOOKUP(C5662,customers!A:J,10,0)</f>
        <v>Premium</v>
      </c>
    </row>
    <row r="5663" spans="1:17" x14ac:dyDescent="0.3">
      <c r="A5663" t="s">
        <v>6754</v>
      </c>
      <c r="B5663" s="1">
        <v>45011</v>
      </c>
      <c r="C5663" t="s">
        <v>107</v>
      </c>
      <c r="D5663" t="s">
        <v>108</v>
      </c>
      <c r="E5663" t="s">
        <v>15</v>
      </c>
      <c r="F5663" t="s">
        <v>43</v>
      </c>
      <c r="G5663" t="s">
        <v>44</v>
      </c>
      <c r="H5663">
        <v>2</v>
      </c>
      <c r="I5663">
        <v>49120.68</v>
      </c>
      <c r="J5663">
        <v>0.15</v>
      </c>
      <c r="K5663">
        <v>83505.16</v>
      </c>
      <c r="L5663">
        <v>-1176.1300000000001</v>
      </c>
      <c r="M5663">
        <f t="shared" si="266"/>
        <v>83505.156000000003</v>
      </c>
      <c r="N5663" t="str">
        <f t="shared" si="264"/>
        <v>Q1</v>
      </c>
      <c r="O5663" s="2">
        <f t="shared" si="265"/>
        <v>-1.4084518848895087</v>
      </c>
      <c r="P5663" t="str">
        <f>VLOOKUP(retail_sales_2023!C5663,customers!A:J,5,)</f>
        <v>Chennai</v>
      </c>
      <c r="Q5663" t="str">
        <f>VLOOKUP(C5663,customers!A:J,10,0)</f>
        <v>Premium</v>
      </c>
    </row>
    <row r="5664" spans="1:17" x14ac:dyDescent="0.3">
      <c r="A5664" t="s">
        <v>6755</v>
      </c>
      <c r="B5664" s="1">
        <v>45186</v>
      </c>
      <c r="C5664" t="s">
        <v>1087</v>
      </c>
      <c r="D5664" t="s">
        <v>1088</v>
      </c>
      <c r="E5664" t="s">
        <v>15</v>
      </c>
      <c r="F5664" t="s">
        <v>81</v>
      </c>
      <c r="G5664" t="s">
        <v>470</v>
      </c>
      <c r="H5664">
        <v>2</v>
      </c>
      <c r="I5664">
        <v>2678.2</v>
      </c>
      <c r="J5664">
        <v>0.2</v>
      </c>
      <c r="K5664">
        <v>4285.12</v>
      </c>
      <c r="L5664">
        <v>948.66</v>
      </c>
      <c r="M5664">
        <f t="shared" si="266"/>
        <v>4285.12</v>
      </c>
      <c r="N5664" t="str">
        <f t="shared" si="264"/>
        <v>Q3</v>
      </c>
      <c r="O5664" s="2">
        <f t="shared" si="265"/>
        <v>22.138469867821673</v>
      </c>
      <c r="P5664" t="str">
        <f>VLOOKUP(retail_sales_2023!C5664,customers!A:J,5,)</f>
        <v>Kochi</v>
      </c>
      <c r="Q5664" t="str">
        <f>VLOOKUP(C5664,customers!A:J,10,0)</f>
        <v>Regular</v>
      </c>
    </row>
    <row r="5665" spans="1:17" x14ac:dyDescent="0.3">
      <c r="A5665" t="s">
        <v>6756</v>
      </c>
      <c r="B5665" s="1">
        <v>45069</v>
      </c>
      <c r="C5665" t="s">
        <v>1252</v>
      </c>
      <c r="D5665" t="s">
        <v>1253</v>
      </c>
      <c r="E5665" t="s">
        <v>15</v>
      </c>
      <c r="F5665" t="s">
        <v>16</v>
      </c>
      <c r="G5665" t="s">
        <v>192</v>
      </c>
      <c r="H5665">
        <v>2</v>
      </c>
      <c r="I5665">
        <v>890.16</v>
      </c>
      <c r="J5665">
        <v>0.25</v>
      </c>
      <c r="K5665">
        <v>1335.24</v>
      </c>
      <c r="L5665">
        <v>562.61</v>
      </c>
      <c r="M5665">
        <f t="shared" si="266"/>
        <v>1335.24</v>
      </c>
      <c r="N5665" t="str">
        <f t="shared" si="264"/>
        <v>Q2</v>
      </c>
      <c r="O5665" s="2">
        <f t="shared" si="265"/>
        <v>42.135496240376263</v>
      </c>
      <c r="P5665" t="str">
        <f>VLOOKUP(retail_sales_2023!C5665,customers!A:J,5,)</f>
        <v>Chennai</v>
      </c>
      <c r="Q5665" t="str">
        <f>VLOOKUP(C5665,customers!A:J,10,0)</f>
        <v>Regular</v>
      </c>
    </row>
    <row r="5666" spans="1:17" x14ac:dyDescent="0.3">
      <c r="A5666" t="s">
        <v>6757</v>
      </c>
      <c r="B5666" s="1">
        <v>45120</v>
      </c>
      <c r="C5666" t="s">
        <v>298</v>
      </c>
      <c r="D5666" t="s">
        <v>299</v>
      </c>
      <c r="E5666" t="s">
        <v>33</v>
      </c>
      <c r="F5666" t="s">
        <v>22</v>
      </c>
      <c r="G5666" t="s">
        <v>182</v>
      </c>
      <c r="H5666">
        <v>4</v>
      </c>
      <c r="I5666">
        <v>14972.03</v>
      </c>
      <c r="J5666">
        <v>0.25</v>
      </c>
      <c r="K5666">
        <v>44916.09</v>
      </c>
      <c r="L5666">
        <v>12711.48</v>
      </c>
      <c r="M5666">
        <f t="shared" si="266"/>
        <v>44916.090000000004</v>
      </c>
      <c r="N5666" t="str">
        <f t="shared" si="264"/>
        <v>Q3</v>
      </c>
      <c r="O5666" s="2">
        <f t="shared" si="265"/>
        <v>28.300504340426784</v>
      </c>
      <c r="P5666" t="str">
        <f>VLOOKUP(retail_sales_2023!C5666,customers!A:J,5,)</f>
        <v>Mumbai</v>
      </c>
      <c r="Q5666" t="str">
        <f>VLOOKUP(C5666,customers!A:J,10,0)</f>
        <v>Regular</v>
      </c>
    </row>
    <row r="5667" spans="1:17" x14ac:dyDescent="0.3">
      <c r="A5667" t="s">
        <v>6758</v>
      </c>
      <c r="B5667" s="1">
        <v>45189</v>
      </c>
      <c r="C5667" t="s">
        <v>144</v>
      </c>
      <c r="D5667" t="s">
        <v>145</v>
      </c>
      <c r="E5667" t="s">
        <v>33</v>
      </c>
      <c r="F5667" t="s">
        <v>38</v>
      </c>
      <c r="G5667" t="s">
        <v>73</v>
      </c>
      <c r="H5667">
        <v>5</v>
      </c>
      <c r="I5667">
        <v>3863.51</v>
      </c>
      <c r="J5667">
        <v>0.1</v>
      </c>
      <c r="K5667">
        <v>17385.8</v>
      </c>
      <c r="L5667">
        <v>5749.44</v>
      </c>
      <c r="M5667">
        <f t="shared" si="266"/>
        <v>17385.795000000002</v>
      </c>
      <c r="N5667" t="str">
        <f t="shared" si="264"/>
        <v>Q3</v>
      </c>
      <c r="O5667" s="2">
        <f t="shared" si="265"/>
        <v>33.069746574790919</v>
      </c>
      <c r="P5667" t="str">
        <f>VLOOKUP(retail_sales_2023!C5667,customers!A:J,5,)</f>
        <v>Pune</v>
      </c>
      <c r="Q5667" t="str">
        <f>VLOOKUP(C5667,customers!A:J,10,0)</f>
        <v>Regular</v>
      </c>
    </row>
    <row r="5668" spans="1:17" x14ac:dyDescent="0.3">
      <c r="A5668" t="s">
        <v>6759</v>
      </c>
      <c r="B5668" s="1">
        <v>44928</v>
      </c>
      <c r="C5668" t="s">
        <v>1767</v>
      </c>
      <c r="D5668" t="s">
        <v>1768</v>
      </c>
      <c r="E5668" t="s">
        <v>27</v>
      </c>
      <c r="F5668" t="s">
        <v>81</v>
      </c>
      <c r="G5668" t="s">
        <v>264</v>
      </c>
      <c r="H5668">
        <v>5</v>
      </c>
      <c r="I5668">
        <v>1896.41</v>
      </c>
      <c r="J5668">
        <v>0</v>
      </c>
      <c r="K5668">
        <v>9482.0499999999993</v>
      </c>
      <c r="L5668">
        <v>2500.8000000000002</v>
      </c>
      <c r="M5668">
        <f t="shared" si="266"/>
        <v>9482.0500000000011</v>
      </c>
      <c r="N5668" t="str">
        <f t="shared" si="264"/>
        <v>Q1</v>
      </c>
      <c r="O5668" s="2">
        <f t="shared" si="265"/>
        <v>26.374043587620825</v>
      </c>
      <c r="P5668" t="str">
        <f>VLOOKUP(retail_sales_2023!C5668,customers!A:J,5,)</f>
        <v>Amritsar</v>
      </c>
      <c r="Q5668" t="str">
        <f>VLOOKUP(C5668,customers!A:J,10,0)</f>
        <v>Premium</v>
      </c>
    </row>
    <row r="5669" spans="1:17" x14ac:dyDescent="0.3">
      <c r="A5669" t="s">
        <v>6760</v>
      </c>
      <c r="B5669" s="1">
        <v>45146</v>
      </c>
      <c r="C5669" t="s">
        <v>2379</v>
      </c>
      <c r="D5669" t="s">
        <v>2380</v>
      </c>
      <c r="E5669" t="s">
        <v>21</v>
      </c>
      <c r="F5669" t="s">
        <v>81</v>
      </c>
      <c r="G5669" t="s">
        <v>158</v>
      </c>
      <c r="H5669">
        <v>2</v>
      </c>
      <c r="I5669">
        <v>3550.01</v>
      </c>
      <c r="J5669">
        <v>0</v>
      </c>
      <c r="K5669">
        <v>7100.02</v>
      </c>
      <c r="L5669">
        <v>1897.92</v>
      </c>
      <c r="M5669">
        <f t="shared" si="266"/>
        <v>7100.02</v>
      </c>
      <c r="N5669" t="str">
        <f t="shared" si="264"/>
        <v>Q3</v>
      </c>
      <c r="O5669" s="2">
        <f t="shared" si="265"/>
        <v>26.731192306500546</v>
      </c>
      <c r="P5669" t="str">
        <f>VLOOKUP(retail_sales_2023!C5669,customers!A:J,5,)</f>
        <v>Bhubaneswar</v>
      </c>
      <c r="Q5669" t="str">
        <f>VLOOKUP(C5669,customers!A:J,10,0)</f>
        <v>Premium</v>
      </c>
    </row>
    <row r="5670" spans="1:17" x14ac:dyDescent="0.3">
      <c r="A5670" t="s">
        <v>6761</v>
      </c>
      <c r="B5670" s="1">
        <v>45259</v>
      </c>
      <c r="C5670" t="s">
        <v>931</v>
      </c>
      <c r="D5670" t="s">
        <v>932</v>
      </c>
      <c r="E5670" t="s">
        <v>33</v>
      </c>
      <c r="F5670" t="s">
        <v>22</v>
      </c>
      <c r="G5670" t="s">
        <v>210</v>
      </c>
      <c r="H5670">
        <v>5</v>
      </c>
      <c r="I5670">
        <v>16908.61</v>
      </c>
      <c r="J5670">
        <v>0.1</v>
      </c>
      <c r="K5670">
        <v>76088.75</v>
      </c>
      <c r="L5670">
        <v>-9618.15</v>
      </c>
      <c r="M5670">
        <f t="shared" si="266"/>
        <v>76088.74500000001</v>
      </c>
      <c r="N5670" t="str">
        <f t="shared" si="264"/>
        <v>Q4</v>
      </c>
      <c r="O5670" s="2">
        <f t="shared" si="265"/>
        <v>-12.640699183519244</v>
      </c>
      <c r="P5670" t="str">
        <f>VLOOKUP(retail_sales_2023!C5670,customers!A:J,5,)</f>
        <v>Mumbai</v>
      </c>
      <c r="Q5670" t="str">
        <f>VLOOKUP(C5670,customers!A:J,10,0)</f>
        <v>Occasional</v>
      </c>
    </row>
    <row r="5671" spans="1:17" x14ac:dyDescent="0.3">
      <c r="A5671" t="s">
        <v>6762</v>
      </c>
      <c r="B5671" s="1">
        <v>44973</v>
      </c>
      <c r="C5671" t="s">
        <v>993</v>
      </c>
      <c r="D5671" t="s">
        <v>994</v>
      </c>
      <c r="E5671" t="s">
        <v>21</v>
      </c>
      <c r="F5671" t="s">
        <v>22</v>
      </c>
      <c r="G5671" t="s">
        <v>146</v>
      </c>
      <c r="H5671">
        <v>4</v>
      </c>
      <c r="I5671">
        <v>13504.09</v>
      </c>
      <c r="J5671">
        <v>0</v>
      </c>
      <c r="K5671">
        <v>54016.36</v>
      </c>
      <c r="L5671">
        <v>10273.450000000001</v>
      </c>
      <c r="M5671">
        <f t="shared" si="266"/>
        <v>54016.36</v>
      </c>
      <c r="N5671" t="str">
        <f t="shared" si="264"/>
        <v>Q1</v>
      </c>
      <c r="O5671" s="2">
        <f t="shared" si="265"/>
        <v>19.019145310791028</v>
      </c>
      <c r="P5671" t="str">
        <f>VLOOKUP(retail_sales_2023!C5671,customers!A:J,5,)</f>
        <v>Guwahati</v>
      </c>
      <c r="Q5671" t="str">
        <f>VLOOKUP(C5671,customers!A:J,10,0)</f>
        <v>Regular</v>
      </c>
    </row>
    <row r="5672" spans="1:17" x14ac:dyDescent="0.3">
      <c r="A5672" t="s">
        <v>6763</v>
      </c>
      <c r="B5672" s="1">
        <v>45121</v>
      </c>
      <c r="C5672" t="s">
        <v>678</v>
      </c>
      <c r="D5672" t="s">
        <v>679</v>
      </c>
      <c r="E5672" t="s">
        <v>27</v>
      </c>
      <c r="F5672" t="s">
        <v>28</v>
      </c>
      <c r="G5672" t="s">
        <v>57</v>
      </c>
      <c r="H5672">
        <v>5</v>
      </c>
      <c r="I5672">
        <v>7787.75</v>
      </c>
      <c r="J5672">
        <v>0.1</v>
      </c>
      <c r="K5672">
        <v>35044.879999999997</v>
      </c>
      <c r="L5672">
        <v>5707.54</v>
      </c>
      <c r="M5672">
        <f t="shared" si="266"/>
        <v>35044.875</v>
      </c>
      <c r="N5672" t="str">
        <f t="shared" si="264"/>
        <v>Q3</v>
      </c>
      <c r="O5672" s="2">
        <f t="shared" si="265"/>
        <v>16.286373358961423</v>
      </c>
      <c r="P5672" t="str">
        <f>VLOOKUP(retail_sales_2023!C5672,customers!A:J,5,)</f>
        <v>Amritsar</v>
      </c>
      <c r="Q5672" t="str">
        <f>VLOOKUP(C5672,customers!A:J,10,0)</f>
        <v>Premium</v>
      </c>
    </row>
    <row r="5673" spans="1:17" x14ac:dyDescent="0.3">
      <c r="A5673" t="s">
        <v>6764</v>
      </c>
      <c r="B5673" s="1">
        <v>45215</v>
      </c>
      <c r="C5673" t="s">
        <v>251</v>
      </c>
      <c r="D5673" t="s">
        <v>252</v>
      </c>
      <c r="E5673" t="s">
        <v>15</v>
      </c>
      <c r="F5673" t="s">
        <v>16</v>
      </c>
      <c r="G5673" t="s">
        <v>17</v>
      </c>
      <c r="H5673">
        <v>2</v>
      </c>
      <c r="I5673">
        <v>667.33</v>
      </c>
      <c r="J5673">
        <v>0.05</v>
      </c>
      <c r="K5673">
        <v>1267.93</v>
      </c>
      <c r="L5673">
        <v>324.85000000000002</v>
      </c>
      <c r="M5673">
        <f t="shared" si="266"/>
        <v>1267.9269999999999</v>
      </c>
      <c r="N5673" t="str">
        <f t="shared" si="264"/>
        <v>Q4</v>
      </c>
      <c r="O5673" s="2">
        <f t="shared" si="265"/>
        <v>25.620499554391806</v>
      </c>
      <c r="P5673" t="str">
        <f>VLOOKUP(retail_sales_2023!C5673,customers!A:J,5,)</f>
        <v>Chennai</v>
      </c>
      <c r="Q5673" t="str">
        <f>VLOOKUP(C5673,customers!A:J,10,0)</f>
        <v>Occasional</v>
      </c>
    </row>
    <row r="5674" spans="1:17" x14ac:dyDescent="0.3">
      <c r="A5674" t="s">
        <v>6765</v>
      </c>
      <c r="B5674" s="1">
        <v>45254</v>
      </c>
      <c r="C5674" t="s">
        <v>1141</v>
      </c>
      <c r="D5674" t="s">
        <v>1142</v>
      </c>
      <c r="E5674" t="s">
        <v>27</v>
      </c>
      <c r="F5674" t="s">
        <v>81</v>
      </c>
      <c r="G5674" t="s">
        <v>158</v>
      </c>
      <c r="H5674">
        <v>2</v>
      </c>
      <c r="I5674">
        <v>451.61</v>
      </c>
      <c r="J5674">
        <v>0</v>
      </c>
      <c r="K5674">
        <v>903.22</v>
      </c>
      <c r="L5674">
        <v>335.49</v>
      </c>
      <c r="M5674">
        <f t="shared" si="266"/>
        <v>903.22</v>
      </c>
      <c r="N5674" t="str">
        <f t="shared" si="264"/>
        <v>Q4</v>
      </c>
      <c r="O5674" s="2">
        <f t="shared" si="265"/>
        <v>37.143774495693187</v>
      </c>
      <c r="P5674" t="str">
        <f>VLOOKUP(retail_sales_2023!C5674,customers!A:J,5,)</f>
        <v>Amritsar</v>
      </c>
      <c r="Q5674" t="str">
        <f>VLOOKUP(C5674,customers!A:J,10,0)</f>
        <v>Regular</v>
      </c>
    </row>
    <row r="5675" spans="1:17" x14ac:dyDescent="0.3">
      <c r="A5675" t="s">
        <v>6766</v>
      </c>
      <c r="B5675" s="1">
        <v>44941</v>
      </c>
      <c r="C5675" t="s">
        <v>119</v>
      </c>
      <c r="D5675" t="s">
        <v>120</v>
      </c>
      <c r="E5675" t="s">
        <v>15</v>
      </c>
      <c r="F5675" t="s">
        <v>81</v>
      </c>
      <c r="G5675" t="s">
        <v>264</v>
      </c>
      <c r="H5675">
        <v>4</v>
      </c>
      <c r="I5675">
        <v>3197.04</v>
      </c>
      <c r="J5675">
        <v>0.1</v>
      </c>
      <c r="K5675">
        <v>11509.34</v>
      </c>
      <c r="L5675">
        <v>3556.98</v>
      </c>
      <c r="M5675">
        <f t="shared" si="266"/>
        <v>11509.344000000001</v>
      </c>
      <c r="N5675" t="str">
        <f t="shared" si="264"/>
        <v>Q1</v>
      </c>
      <c r="O5675" s="2">
        <f t="shared" si="265"/>
        <v>30.905160504425101</v>
      </c>
      <c r="P5675" t="str">
        <f>VLOOKUP(retail_sales_2023!C5675,customers!A:J,5,)</f>
        <v>Kochi</v>
      </c>
      <c r="Q5675" t="str">
        <f>VLOOKUP(C5675,customers!A:J,10,0)</f>
        <v>Premium</v>
      </c>
    </row>
    <row r="5676" spans="1:17" x14ac:dyDescent="0.3">
      <c r="A5676" t="s">
        <v>6767</v>
      </c>
      <c r="B5676" s="1">
        <v>45187</v>
      </c>
      <c r="C5676" t="s">
        <v>2062</v>
      </c>
      <c r="D5676" t="s">
        <v>2063</v>
      </c>
      <c r="E5676" t="s">
        <v>15</v>
      </c>
      <c r="F5676" t="s">
        <v>43</v>
      </c>
      <c r="G5676" t="s">
        <v>44</v>
      </c>
      <c r="H5676">
        <v>3</v>
      </c>
      <c r="I5676">
        <v>14029.67</v>
      </c>
      <c r="J5676">
        <v>0.1</v>
      </c>
      <c r="K5676">
        <v>37880.11</v>
      </c>
      <c r="L5676">
        <v>4876.55</v>
      </c>
      <c r="M5676">
        <f t="shared" si="266"/>
        <v>37880.109000000004</v>
      </c>
      <c r="N5676" t="str">
        <f t="shared" si="264"/>
        <v>Q3</v>
      </c>
      <c r="O5676" s="2">
        <f t="shared" si="265"/>
        <v>12.873642658376653</v>
      </c>
      <c r="P5676" t="str">
        <f>VLOOKUP(retail_sales_2023!C5676,customers!A:J,5,)</f>
        <v>Chennai</v>
      </c>
      <c r="Q5676" t="str">
        <f>VLOOKUP(C5676,customers!A:J,10,0)</f>
        <v>Premium</v>
      </c>
    </row>
    <row r="5677" spans="1:17" x14ac:dyDescent="0.3">
      <c r="A5677" t="s">
        <v>6768</v>
      </c>
      <c r="B5677" s="1">
        <v>45010</v>
      </c>
      <c r="C5677" t="s">
        <v>3118</v>
      </c>
      <c r="D5677" t="s">
        <v>3119</v>
      </c>
      <c r="E5677" t="s">
        <v>33</v>
      </c>
      <c r="F5677" t="s">
        <v>52</v>
      </c>
      <c r="G5677" t="s">
        <v>169</v>
      </c>
      <c r="H5677">
        <v>7</v>
      </c>
      <c r="I5677">
        <v>367.53</v>
      </c>
      <c r="J5677">
        <v>0</v>
      </c>
      <c r="K5677">
        <v>2572.71</v>
      </c>
      <c r="L5677">
        <v>238.55</v>
      </c>
      <c r="M5677">
        <f t="shared" si="266"/>
        <v>2572.71</v>
      </c>
      <c r="N5677" t="str">
        <f t="shared" si="264"/>
        <v>Q1</v>
      </c>
      <c r="O5677" s="2">
        <f t="shared" si="265"/>
        <v>9.2723237364491151</v>
      </c>
      <c r="P5677" t="str">
        <f>VLOOKUP(retail_sales_2023!C5677,customers!A:J,5,)</f>
        <v>Surat</v>
      </c>
      <c r="Q5677" t="str">
        <f>VLOOKUP(C5677,customers!A:J,10,0)</f>
        <v>Premium</v>
      </c>
    </row>
    <row r="5678" spans="1:17" x14ac:dyDescent="0.3">
      <c r="A5678" t="s">
        <v>6769</v>
      </c>
      <c r="B5678" s="1">
        <v>45205</v>
      </c>
      <c r="C5678" t="s">
        <v>693</v>
      </c>
      <c r="D5678" t="s">
        <v>694</v>
      </c>
      <c r="E5678" t="s">
        <v>27</v>
      </c>
      <c r="F5678" t="s">
        <v>38</v>
      </c>
      <c r="G5678" t="s">
        <v>684</v>
      </c>
      <c r="H5678">
        <v>5</v>
      </c>
      <c r="I5678">
        <v>2177.5500000000002</v>
      </c>
      <c r="J5678">
        <v>0</v>
      </c>
      <c r="K5678">
        <v>10887.75</v>
      </c>
      <c r="L5678">
        <v>2294.5</v>
      </c>
      <c r="M5678">
        <f t="shared" si="266"/>
        <v>10887.75</v>
      </c>
      <c r="N5678" t="str">
        <f t="shared" si="264"/>
        <v>Q4</v>
      </c>
      <c r="O5678" s="2">
        <f t="shared" si="265"/>
        <v>21.074142958829878</v>
      </c>
      <c r="P5678" t="str">
        <f>VLOOKUP(retail_sales_2023!C5678,customers!A:J,5,)</f>
        <v>Delhi</v>
      </c>
      <c r="Q5678" t="str">
        <f>VLOOKUP(C5678,customers!A:J,10,0)</f>
        <v>Regular</v>
      </c>
    </row>
    <row r="5679" spans="1:17" x14ac:dyDescent="0.3">
      <c r="A5679" t="s">
        <v>6770</v>
      </c>
      <c r="B5679" s="1">
        <v>45053</v>
      </c>
      <c r="C5679" t="s">
        <v>2379</v>
      </c>
      <c r="D5679" t="s">
        <v>2380</v>
      </c>
      <c r="E5679" t="s">
        <v>21</v>
      </c>
      <c r="F5679" t="s">
        <v>38</v>
      </c>
      <c r="G5679" t="s">
        <v>395</v>
      </c>
      <c r="H5679">
        <v>4</v>
      </c>
      <c r="I5679">
        <v>774.5</v>
      </c>
      <c r="J5679">
        <v>0</v>
      </c>
      <c r="K5679">
        <v>3098</v>
      </c>
      <c r="L5679">
        <v>1064.3800000000001</v>
      </c>
      <c r="M5679">
        <f t="shared" si="266"/>
        <v>3098</v>
      </c>
      <c r="N5679" t="str">
        <f t="shared" si="264"/>
        <v>Q2</v>
      </c>
      <c r="O5679" s="2">
        <f t="shared" si="265"/>
        <v>34.357004519044551</v>
      </c>
      <c r="P5679" t="str">
        <f>VLOOKUP(retail_sales_2023!C5679,customers!A:J,5,)</f>
        <v>Bhubaneswar</v>
      </c>
      <c r="Q5679" t="str">
        <f>VLOOKUP(C5679,customers!A:J,10,0)</f>
        <v>Premium</v>
      </c>
    </row>
    <row r="5680" spans="1:17" x14ac:dyDescent="0.3">
      <c r="A5680" t="s">
        <v>6771</v>
      </c>
      <c r="B5680" s="1">
        <v>44968</v>
      </c>
      <c r="C5680" t="s">
        <v>1223</v>
      </c>
      <c r="D5680" t="s">
        <v>1224</v>
      </c>
      <c r="E5680" t="s">
        <v>15</v>
      </c>
      <c r="F5680" t="s">
        <v>52</v>
      </c>
      <c r="G5680" t="s">
        <v>69</v>
      </c>
      <c r="H5680">
        <v>5</v>
      </c>
      <c r="I5680">
        <v>113.73</v>
      </c>
      <c r="J5680">
        <v>0</v>
      </c>
      <c r="K5680">
        <v>568.65</v>
      </c>
      <c r="L5680">
        <v>49.28</v>
      </c>
      <c r="M5680">
        <f t="shared" si="266"/>
        <v>568.65</v>
      </c>
      <c r="N5680" t="str">
        <f t="shared" si="264"/>
        <v>Q1</v>
      </c>
      <c r="O5680" s="2">
        <f t="shared" si="265"/>
        <v>8.6661391013804625</v>
      </c>
      <c r="P5680" t="str">
        <f>VLOOKUP(retail_sales_2023!C5680,customers!A:J,5,)</f>
        <v>Chennai</v>
      </c>
      <c r="Q5680" t="str">
        <f>VLOOKUP(C5680,customers!A:J,10,0)</f>
        <v>Premium</v>
      </c>
    </row>
    <row r="5681" spans="1:17" x14ac:dyDescent="0.3">
      <c r="A5681" t="s">
        <v>6772</v>
      </c>
      <c r="B5681" s="1">
        <v>45020</v>
      </c>
      <c r="C5681" t="s">
        <v>1717</v>
      </c>
      <c r="D5681" t="s">
        <v>1718</v>
      </c>
      <c r="E5681" t="s">
        <v>15</v>
      </c>
      <c r="F5681" t="s">
        <v>43</v>
      </c>
      <c r="G5681" t="s">
        <v>301</v>
      </c>
      <c r="H5681">
        <v>5</v>
      </c>
      <c r="I5681">
        <v>63496.27</v>
      </c>
      <c r="J5681">
        <v>0.15</v>
      </c>
      <c r="K5681">
        <v>269859.15000000002</v>
      </c>
      <c r="L5681">
        <v>40147.1</v>
      </c>
      <c r="M5681">
        <f t="shared" si="266"/>
        <v>269859.14749999996</v>
      </c>
      <c r="N5681" t="str">
        <f t="shared" si="264"/>
        <v>Q2</v>
      </c>
      <c r="O5681" s="2">
        <f t="shared" si="265"/>
        <v>14.877057161115342</v>
      </c>
      <c r="P5681" t="str">
        <f>VLOOKUP(retail_sales_2023!C5681,customers!A:J,5,)</f>
        <v>Chennai</v>
      </c>
      <c r="Q5681" t="str">
        <f>VLOOKUP(C5681,customers!A:J,10,0)</f>
        <v>Premium</v>
      </c>
    </row>
    <row r="5682" spans="1:17" x14ac:dyDescent="0.3">
      <c r="A5682" t="s">
        <v>6773</v>
      </c>
      <c r="B5682" s="1">
        <v>45112</v>
      </c>
      <c r="C5682" t="s">
        <v>234</v>
      </c>
      <c r="D5682" t="s">
        <v>260</v>
      </c>
      <c r="E5682" t="s">
        <v>33</v>
      </c>
      <c r="F5682" t="s">
        <v>81</v>
      </c>
      <c r="G5682" t="s">
        <v>264</v>
      </c>
      <c r="H5682">
        <v>4</v>
      </c>
      <c r="I5682">
        <v>2383.9499999999998</v>
      </c>
      <c r="J5682">
        <v>0.05</v>
      </c>
      <c r="K5682">
        <v>9059.01</v>
      </c>
      <c r="L5682">
        <v>2289.89</v>
      </c>
      <c r="M5682">
        <f t="shared" si="266"/>
        <v>9059.0099999999984</v>
      </c>
      <c r="N5682" t="str">
        <f t="shared" si="264"/>
        <v>Q3</v>
      </c>
      <c r="O5682" s="2">
        <f t="shared" si="265"/>
        <v>25.277486171226215</v>
      </c>
      <c r="P5682" t="str">
        <f>VLOOKUP(retail_sales_2023!C5682,customers!A:J,5,)</f>
        <v>Mumbai</v>
      </c>
      <c r="Q5682" t="str">
        <f>VLOOKUP(C5682,customers!A:J,10,0)</f>
        <v>Occasional</v>
      </c>
    </row>
    <row r="5683" spans="1:17" x14ac:dyDescent="0.3">
      <c r="A5683" t="s">
        <v>6774</v>
      </c>
      <c r="B5683" s="1">
        <v>45067</v>
      </c>
      <c r="C5683" t="s">
        <v>1422</v>
      </c>
      <c r="D5683" t="s">
        <v>1423</v>
      </c>
      <c r="E5683" t="s">
        <v>33</v>
      </c>
      <c r="F5683" t="s">
        <v>28</v>
      </c>
      <c r="G5683" t="s">
        <v>165</v>
      </c>
      <c r="H5683">
        <v>1</v>
      </c>
      <c r="I5683">
        <v>1646.85</v>
      </c>
      <c r="J5683">
        <v>0.15</v>
      </c>
      <c r="K5683">
        <v>1399.82</v>
      </c>
      <c r="L5683">
        <v>243.69</v>
      </c>
      <c r="M5683">
        <f t="shared" si="266"/>
        <v>1399.8225</v>
      </c>
      <c r="N5683" t="str">
        <f t="shared" si="264"/>
        <v>Q2</v>
      </c>
      <c r="O5683" s="2">
        <f t="shared" si="265"/>
        <v>17.408666828592249</v>
      </c>
      <c r="P5683" t="str">
        <f>VLOOKUP(retail_sales_2023!C5683,customers!A:J,5,)</f>
        <v>Mumbai</v>
      </c>
      <c r="Q5683" t="str">
        <f>VLOOKUP(C5683,customers!A:J,10,0)</f>
        <v>Premium</v>
      </c>
    </row>
    <row r="5684" spans="1:17" x14ac:dyDescent="0.3">
      <c r="A5684" t="s">
        <v>6775</v>
      </c>
      <c r="B5684" s="1">
        <v>45272</v>
      </c>
      <c r="C5684" t="s">
        <v>1430</v>
      </c>
      <c r="D5684" t="s">
        <v>1431</v>
      </c>
      <c r="E5684" t="s">
        <v>21</v>
      </c>
      <c r="F5684" t="s">
        <v>52</v>
      </c>
      <c r="G5684" t="s">
        <v>53</v>
      </c>
      <c r="H5684">
        <v>10</v>
      </c>
      <c r="I5684">
        <v>692.39</v>
      </c>
      <c r="J5684">
        <v>0.05</v>
      </c>
      <c r="K5684">
        <v>6577.7</v>
      </c>
      <c r="L5684">
        <v>498.58</v>
      </c>
      <c r="M5684">
        <f t="shared" si="266"/>
        <v>6577.704999999999</v>
      </c>
      <c r="N5684" t="str">
        <f t="shared" si="264"/>
        <v>Q4</v>
      </c>
      <c r="O5684" s="2">
        <f t="shared" si="265"/>
        <v>7.5798531401553735</v>
      </c>
      <c r="P5684" t="str">
        <f>VLOOKUP(retail_sales_2023!C5684,customers!A:J,5,)</f>
        <v>Bhubaneswar</v>
      </c>
      <c r="Q5684" t="str">
        <f>VLOOKUP(C5684,customers!A:J,10,0)</f>
        <v>Regular</v>
      </c>
    </row>
    <row r="5685" spans="1:17" x14ac:dyDescent="0.3">
      <c r="A5685" t="s">
        <v>6776</v>
      </c>
      <c r="B5685" s="1">
        <v>44965</v>
      </c>
      <c r="C5685" t="s">
        <v>1054</v>
      </c>
      <c r="D5685" t="s">
        <v>1055</v>
      </c>
      <c r="E5685" t="s">
        <v>15</v>
      </c>
      <c r="F5685" t="s">
        <v>22</v>
      </c>
      <c r="G5685" t="s">
        <v>1039</v>
      </c>
      <c r="H5685">
        <v>1</v>
      </c>
      <c r="I5685">
        <v>7856.17</v>
      </c>
      <c r="J5685">
        <v>0</v>
      </c>
      <c r="K5685">
        <v>7856.17</v>
      </c>
      <c r="L5685">
        <v>2091.8000000000002</v>
      </c>
      <c r="M5685">
        <f t="shared" si="266"/>
        <v>7856.17</v>
      </c>
      <c r="N5685" t="str">
        <f t="shared" si="264"/>
        <v>Q1</v>
      </c>
      <c r="O5685" s="2">
        <f t="shared" si="265"/>
        <v>26.626205899312261</v>
      </c>
      <c r="P5685" t="str">
        <f>VLOOKUP(retail_sales_2023!C5685,customers!A:J,5,)</f>
        <v>Chennai</v>
      </c>
      <c r="Q5685" t="str">
        <f>VLOOKUP(C5685,customers!A:J,10,0)</f>
        <v>Premium</v>
      </c>
    </row>
    <row r="5686" spans="1:17" x14ac:dyDescent="0.3">
      <c r="A5686" t="s">
        <v>6777</v>
      </c>
      <c r="B5686" s="1">
        <v>45144</v>
      </c>
      <c r="C5686" t="s">
        <v>1272</v>
      </c>
      <c r="D5686" t="s">
        <v>1273</v>
      </c>
      <c r="E5686" t="s">
        <v>21</v>
      </c>
      <c r="F5686" t="s">
        <v>81</v>
      </c>
      <c r="G5686" t="s">
        <v>150</v>
      </c>
      <c r="H5686">
        <v>3</v>
      </c>
      <c r="I5686">
        <v>3269.79</v>
      </c>
      <c r="J5686">
        <v>0.1</v>
      </c>
      <c r="K5686">
        <v>8828.43</v>
      </c>
      <c r="L5686">
        <v>3167.38</v>
      </c>
      <c r="M5686">
        <f t="shared" si="266"/>
        <v>8828.4329999999991</v>
      </c>
      <c r="N5686" t="str">
        <f t="shared" si="264"/>
        <v>Q3</v>
      </c>
      <c r="O5686" s="2">
        <f t="shared" si="265"/>
        <v>35.877047221306618</v>
      </c>
      <c r="P5686" t="str">
        <f>VLOOKUP(retail_sales_2023!C5686,customers!A:J,5,)</f>
        <v>Guwahati</v>
      </c>
      <c r="Q5686" t="str">
        <f>VLOOKUP(C5686,customers!A:J,10,0)</f>
        <v>Regular</v>
      </c>
    </row>
    <row r="5687" spans="1:17" x14ac:dyDescent="0.3">
      <c r="A5687" t="s">
        <v>6778</v>
      </c>
      <c r="B5687" s="1">
        <v>45261</v>
      </c>
      <c r="C5687" t="s">
        <v>1285</v>
      </c>
      <c r="D5687" t="s">
        <v>1286</v>
      </c>
      <c r="E5687" t="s">
        <v>27</v>
      </c>
      <c r="F5687" t="s">
        <v>43</v>
      </c>
      <c r="G5687" t="s">
        <v>128</v>
      </c>
      <c r="H5687">
        <v>4</v>
      </c>
      <c r="I5687">
        <v>33871.19</v>
      </c>
      <c r="J5687">
        <v>0</v>
      </c>
      <c r="K5687">
        <v>135484.76</v>
      </c>
      <c r="L5687">
        <v>15299.3</v>
      </c>
      <c r="M5687">
        <f t="shared" si="266"/>
        <v>135484.76</v>
      </c>
      <c r="N5687" t="str">
        <f t="shared" si="264"/>
        <v>Q4</v>
      </c>
      <c r="O5687" s="2">
        <f t="shared" si="265"/>
        <v>11.292266377413961</v>
      </c>
      <c r="P5687" t="str">
        <f>VLOOKUP(retail_sales_2023!C5687,customers!A:J,5,)</f>
        <v>Chandigarh</v>
      </c>
      <c r="Q5687" t="str">
        <f>VLOOKUP(C5687,customers!A:J,10,0)</f>
        <v>Occasional</v>
      </c>
    </row>
    <row r="5688" spans="1:17" x14ac:dyDescent="0.3">
      <c r="A5688" t="s">
        <v>6779</v>
      </c>
      <c r="B5688" s="1">
        <v>45249</v>
      </c>
      <c r="C5688" t="s">
        <v>1399</v>
      </c>
      <c r="D5688" t="s">
        <v>1400</v>
      </c>
      <c r="E5688" t="s">
        <v>21</v>
      </c>
      <c r="F5688" t="s">
        <v>52</v>
      </c>
      <c r="G5688" t="s">
        <v>200</v>
      </c>
      <c r="H5688">
        <v>3</v>
      </c>
      <c r="I5688">
        <v>661.06</v>
      </c>
      <c r="J5688">
        <v>0.05</v>
      </c>
      <c r="K5688">
        <v>1884.02</v>
      </c>
      <c r="L5688">
        <v>128.87</v>
      </c>
      <c r="M5688">
        <f t="shared" si="266"/>
        <v>1884.0209999999997</v>
      </c>
      <c r="N5688" t="str">
        <f t="shared" si="264"/>
        <v>Q4</v>
      </c>
      <c r="O5688" s="2">
        <f t="shared" si="265"/>
        <v>6.8401609324741779</v>
      </c>
      <c r="P5688" t="str">
        <f>VLOOKUP(retail_sales_2023!C5688,customers!A:J,5,)</f>
        <v>Bhubaneswar</v>
      </c>
      <c r="Q5688" t="str">
        <f>VLOOKUP(C5688,customers!A:J,10,0)</f>
        <v>Premium</v>
      </c>
    </row>
    <row r="5689" spans="1:17" x14ac:dyDescent="0.3">
      <c r="A5689" t="s">
        <v>6780</v>
      </c>
      <c r="B5689" s="1">
        <v>44989</v>
      </c>
      <c r="C5689" t="s">
        <v>1590</v>
      </c>
      <c r="D5689" t="s">
        <v>1591</v>
      </c>
      <c r="E5689" t="s">
        <v>27</v>
      </c>
      <c r="F5689" t="s">
        <v>81</v>
      </c>
      <c r="G5689" t="s">
        <v>101</v>
      </c>
      <c r="H5689">
        <v>2</v>
      </c>
      <c r="I5689">
        <v>1211.6300000000001</v>
      </c>
      <c r="J5689">
        <v>0.05</v>
      </c>
      <c r="K5689">
        <v>2302.1</v>
      </c>
      <c r="L5689">
        <v>762.5</v>
      </c>
      <c r="M5689">
        <f t="shared" si="266"/>
        <v>2302.0970000000002</v>
      </c>
      <c r="N5689" t="str">
        <f t="shared" si="264"/>
        <v>Q1</v>
      </c>
      <c r="O5689" s="2">
        <f t="shared" si="265"/>
        <v>33.121932148907518</v>
      </c>
      <c r="P5689" t="str">
        <f>VLOOKUP(retail_sales_2023!C5689,customers!A:J,5,)</f>
        <v>Lucknow</v>
      </c>
      <c r="Q5689" t="str">
        <f>VLOOKUP(C5689,customers!A:J,10,0)</f>
        <v>Regular</v>
      </c>
    </row>
    <row r="5690" spans="1:17" x14ac:dyDescent="0.3">
      <c r="A5690" t="s">
        <v>6781</v>
      </c>
      <c r="B5690" s="1">
        <v>45043</v>
      </c>
      <c r="C5690" t="s">
        <v>1643</v>
      </c>
      <c r="D5690" t="s">
        <v>1644</v>
      </c>
      <c r="E5690" t="s">
        <v>15</v>
      </c>
      <c r="F5690" t="s">
        <v>52</v>
      </c>
      <c r="G5690" t="s">
        <v>937</v>
      </c>
      <c r="H5690">
        <v>2</v>
      </c>
      <c r="I5690">
        <v>500.57</v>
      </c>
      <c r="J5690">
        <v>0.05</v>
      </c>
      <c r="K5690">
        <v>951.08</v>
      </c>
      <c r="L5690">
        <v>69.39</v>
      </c>
      <c r="M5690">
        <f t="shared" si="266"/>
        <v>951.08299999999997</v>
      </c>
      <c r="N5690" t="str">
        <f t="shared" si="264"/>
        <v>Q2</v>
      </c>
      <c r="O5690" s="2">
        <f t="shared" si="265"/>
        <v>7.2959162215586488</v>
      </c>
      <c r="P5690" t="str">
        <f>VLOOKUP(retail_sales_2023!C5690,customers!A:J,5,)</f>
        <v>Hyderabad</v>
      </c>
      <c r="Q5690" t="str">
        <f>VLOOKUP(C5690,customers!A:J,10,0)</f>
        <v>Premium</v>
      </c>
    </row>
    <row r="5691" spans="1:17" x14ac:dyDescent="0.3">
      <c r="A5691" t="s">
        <v>6782</v>
      </c>
      <c r="B5691" s="1">
        <v>44982</v>
      </c>
      <c r="C5691" t="s">
        <v>1738</v>
      </c>
      <c r="D5691" t="s">
        <v>1739</v>
      </c>
      <c r="E5691" t="s">
        <v>33</v>
      </c>
      <c r="F5691" t="s">
        <v>43</v>
      </c>
      <c r="G5691" t="s">
        <v>121</v>
      </c>
      <c r="H5691">
        <v>3</v>
      </c>
      <c r="I5691">
        <v>32792.870000000003</v>
      </c>
      <c r="J5691">
        <v>0.15</v>
      </c>
      <c r="K5691">
        <v>83621.820000000007</v>
      </c>
      <c r="L5691">
        <v>12058.61</v>
      </c>
      <c r="M5691">
        <f t="shared" si="266"/>
        <v>83621.818500000008</v>
      </c>
      <c r="N5691" t="str">
        <f t="shared" si="264"/>
        <v>Q1</v>
      </c>
      <c r="O5691" s="2">
        <f t="shared" si="265"/>
        <v>14.420410844920619</v>
      </c>
      <c r="P5691" t="str">
        <f>VLOOKUP(retail_sales_2023!C5691,customers!A:J,5,)</f>
        <v>Surat</v>
      </c>
      <c r="Q5691" t="str">
        <f>VLOOKUP(C5691,customers!A:J,10,0)</f>
        <v>Occasional</v>
      </c>
    </row>
    <row r="5692" spans="1:17" x14ac:dyDescent="0.3">
      <c r="A5692" t="s">
        <v>6783</v>
      </c>
      <c r="B5692" s="1">
        <v>45193</v>
      </c>
      <c r="C5692" t="s">
        <v>194</v>
      </c>
      <c r="D5692" t="s">
        <v>195</v>
      </c>
      <c r="E5692" t="s">
        <v>33</v>
      </c>
      <c r="F5692" t="s">
        <v>52</v>
      </c>
      <c r="G5692" t="s">
        <v>69</v>
      </c>
      <c r="H5692">
        <v>3</v>
      </c>
      <c r="I5692">
        <v>737.81</v>
      </c>
      <c r="J5692">
        <v>0.15</v>
      </c>
      <c r="K5692">
        <v>1881.42</v>
      </c>
      <c r="L5692">
        <v>169.88</v>
      </c>
      <c r="M5692">
        <f t="shared" si="266"/>
        <v>1881.4154999999998</v>
      </c>
      <c r="N5692" t="str">
        <f t="shared" si="264"/>
        <v>Q3</v>
      </c>
      <c r="O5692" s="2">
        <f t="shared" si="265"/>
        <v>9.0293501716788374</v>
      </c>
      <c r="P5692" t="str">
        <f>VLOOKUP(retail_sales_2023!C5692,customers!A:J,5,)</f>
        <v>Surat</v>
      </c>
      <c r="Q5692" t="str">
        <f>VLOOKUP(C5692,customers!A:J,10,0)</f>
        <v>Regular</v>
      </c>
    </row>
    <row r="5693" spans="1:17" x14ac:dyDescent="0.3">
      <c r="A5693" t="s">
        <v>6784</v>
      </c>
      <c r="B5693" s="1">
        <v>45283</v>
      </c>
      <c r="C5693" t="s">
        <v>791</v>
      </c>
      <c r="D5693" t="s">
        <v>792</v>
      </c>
      <c r="E5693" t="s">
        <v>33</v>
      </c>
      <c r="F5693" t="s">
        <v>81</v>
      </c>
      <c r="G5693" t="s">
        <v>470</v>
      </c>
      <c r="H5693">
        <v>5</v>
      </c>
      <c r="I5693">
        <v>2126.71</v>
      </c>
      <c r="J5693">
        <v>0</v>
      </c>
      <c r="K5693">
        <v>10633.55</v>
      </c>
      <c r="L5693">
        <v>3618.33</v>
      </c>
      <c r="M5693">
        <f t="shared" si="266"/>
        <v>10633.55</v>
      </c>
      <c r="N5693" t="str">
        <f t="shared" si="264"/>
        <v>Q4</v>
      </c>
      <c r="O5693" s="2">
        <f t="shared" si="265"/>
        <v>34.027488468103314</v>
      </c>
      <c r="P5693" t="str">
        <f>VLOOKUP(retail_sales_2023!C5693,customers!A:J,5,)</f>
        <v>Pune</v>
      </c>
      <c r="Q5693" t="str">
        <f>VLOOKUP(C5693,customers!A:J,10,0)</f>
        <v>Premium</v>
      </c>
    </row>
    <row r="5694" spans="1:17" x14ac:dyDescent="0.3">
      <c r="A5694" t="s">
        <v>6785</v>
      </c>
      <c r="B5694" s="1">
        <v>45213</v>
      </c>
      <c r="C5694" t="s">
        <v>1974</v>
      </c>
      <c r="D5694" t="s">
        <v>1975</v>
      </c>
      <c r="E5694" t="s">
        <v>15</v>
      </c>
      <c r="F5694" t="s">
        <v>52</v>
      </c>
      <c r="G5694" t="s">
        <v>235</v>
      </c>
      <c r="H5694">
        <v>8</v>
      </c>
      <c r="I5694">
        <v>292.60000000000002</v>
      </c>
      <c r="J5694">
        <v>0.1</v>
      </c>
      <c r="K5694">
        <v>2106.7199999999998</v>
      </c>
      <c r="L5694">
        <v>211.81</v>
      </c>
      <c r="M5694">
        <f t="shared" si="266"/>
        <v>2106.7200000000003</v>
      </c>
      <c r="N5694" t="str">
        <f t="shared" si="264"/>
        <v>Q4</v>
      </c>
      <c r="O5694" s="2">
        <f t="shared" si="265"/>
        <v>10.054017619807095</v>
      </c>
      <c r="P5694" t="str">
        <f>VLOOKUP(retail_sales_2023!C5694,customers!A:J,5,)</f>
        <v>Kochi</v>
      </c>
      <c r="Q5694" t="str">
        <f>VLOOKUP(C5694,customers!A:J,10,0)</f>
        <v>Premium</v>
      </c>
    </row>
    <row r="5695" spans="1:17" x14ac:dyDescent="0.3">
      <c r="A5695" t="s">
        <v>6786</v>
      </c>
      <c r="B5695" s="1">
        <v>45177</v>
      </c>
      <c r="C5695" t="s">
        <v>2593</v>
      </c>
      <c r="D5695" t="s">
        <v>2594</v>
      </c>
      <c r="E5695" t="s">
        <v>15</v>
      </c>
      <c r="F5695" t="s">
        <v>52</v>
      </c>
      <c r="G5695" t="s">
        <v>53</v>
      </c>
      <c r="H5695">
        <v>5</v>
      </c>
      <c r="I5695">
        <v>588.62</v>
      </c>
      <c r="J5695">
        <v>0.05</v>
      </c>
      <c r="K5695">
        <v>2795.94</v>
      </c>
      <c r="L5695">
        <v>282.70999999999998</v>
      </c>
      <c r="M5695">
        <f t="shared" si="266"/>
        <v>2795.9449999999997</v>
      </c>
      <c r="N5695" t="str">
        <f t="shared" si="264"/>
        <v>Q3</v>
      </c>
      <c r="O5695" s="2">
        <f t="shared" si="265"/>
        <v>10.111447312889403</v>
      </c>
      <c r="P5695" t="str">
        <f>VLOOKUP(retail_sales_2023!C5695,customers!A:J,5,)</f>
        <v>Chennai</v>
      </c>
      <c r="Q5695" t="str">
        <f>VLOOKUP(C5695,customers!A:J,10,0)</f>
        <v>Premium</v>
      </c>
    </row>
    <row r="5696" spans="1:17" x14ac:dyDescent="0.3">
      <c r="A5696" t="s">
        <v>6787</v>
      </c>
      <c r="B5696" s="1">
        <v>45016</v>
      </c>
      <c r="C5696" t="s">
        <v>323</v>
      </c>
      <c r="D5696" t="s">
        <v>324</v>
      </c>
      <c r="E5696" t="s">
        <v>15</v>
      </c>
      <c r="F5696" t="s">
        <v>22</v>
      </c>
      <c r="G5696" t="s">
        <v>516</v>
      </c>
      <c r="H5696">
        <v>1</v>
      </c>
      <c r="I5696">
        <v>2494.87</v>
      </c>
      <c r="J5696">
        <v>0</v>
      </c>
      <c r="K5696">
        <v>2494.87</v>
      </c>
      <c r="L5696">
        <v>464.31</v>
      </c>
      <c r="M5696">
        <f t="shared" si="266"/>
        <v>2494.87</v>
      </c>
      <c r="N5696" t="str">
        <f t="shared" si="264"/>
        <v>Q1</v>
      </c>
      <c r="O5696" s="2">
        <f t="shared" si="265"/>
        <v>18.610588928481246</v>
      </c>
      <c r="P5696" t="str">
        <f>VLOOKUP(retail_sales_2023!C5696,customers!A:J,5,)</f>
        <v>Kochi</v>
      </c>
      <c r="Q5696" t="str">
        <f>VLOOKUP(C5696,customers!A:J,10,0)</f>
        <v>Regular</v>
      </c>
    </row>
    <row r="5697" spans="1:17" x14ac:dyDescent="0.3">
      <c r="A5697" t="s">
        <v>6788</v>
      </c>
      <c r="B5697" s="1">
        <v>45187</v>
      </c>
      <c r="C5697" t="s">
        <v>809</v>
      </c>
      <c r="D5697" t="s">
        <v>810</v>
      </c>
      <c r="E5697" t="s">
        <v>33</v>
      </c>
      <c r="F5697" t="s">
        <v>22</v>
      </c>
      <c r="G5697" t="s">
        <v>315</v>
      </c>
      <c r="H5697">
        <v>5</v>
      </c>
      <c r="I5697">
        <v>33404.78</v>
      </c>
      <c r="J5697">
        <v>0.25</v>
      </c>
      <c r="K5697">
        <v>125267.92</v>
      </c>
      <c r="L5697">
        <v>38750.36</v>
      </c>
      <c r="M5697">
        <f t="shared" si="266"/>
        <v>125267.92499999999</v>
      </c>
      <c r="N5697" t="str">
        <f t="shared" si="264"/>
        <v>Q3</v>
      </c>
      <c r="O5697" s="2">
        <f t="shared" si="265"/>
        <v>30.93398533319624</v>
      </c>
      <c r="P5697" t="str">
        <f>VLOOKUP(retail_sales_2023!C5697,customers!A:J,5,)</f>
        <v>Ahmedabad</v>
      </c>
      <c r="Q5697" t="str">
        <f>VLOOKUP(C5697,customers!A:J,10,0)</f>
        <v>Premium</v>
      </c>
    </row>
    <row r="5698" spans="1:17" x14ac:dyDescent="0.3">
      <c r="A5698" t="s">
        <v>6789</v>
      </c>
      <c r="B5698" s="1">
        <v>45153</v>
      </c>
      <c r="C5698" t="s">
        <v>913</v>
      </c>
      <c r="D5698" t="s">
        <v>914</v>
      </c>
      <c r="E5698" t="s">
        <v>33</v>
      </c>
      <c r="F5698" t="s">
        <v>43</v>
      </c>
      <c r="G5698" t="s">
        <v>44</v>
      </c>
      <c r="H5698">
        <v>1</v>
      </c>
      <c r="I5698">
        <v>70345.990000000005</v>
      </c>
      <c r="J5698">
        <v>0</v>
      </c>
      <c r="K5698">
        <v>70345.990000000005</v>
      </c>
      <c r="L5698">
        <v>7891.01</v>
      </c>
      <c r="M5698">
        <f t="shared" si="266"/>
        <v>70345.990000000005</v>
      </c>
      <c r="N5698" t="str">
        <f t="shared" si="264"/>
        <v>Q3</v>
      </c>
      <c r="O5698" s="2">
        <f t="shared" si="265"/>
        <v>11.217426892421303</v>
      </c>
      <c r="P5698" t="str">
        <f>VLOOKUP(retail_sales_2023!C5698,customers!A:J,5,)</f>
        <v>Ahmedabad</v>
      </c>
      <c r="Q5698" t="str">
        <f>VLOOKUP(C5698,customers!A:J,10,0)</f>
        <v>Premium</v>
      </c>
    </row>
    <row r="5699" spans="1:17" x14ac:dyDescent="0.3">
      <c r="A5699" t="s">
        <v>6790</v>
      </c>
      <c r="B5699" s="1">
        <v>45040</v>
      </c>
      <c r="C5699" t="s">
        <v>1087</v>
      </c>
      <c r="D5699" t="s">
        <v>1088</v>
      </c>
      <c r="E5699" t="s">
        <v>15</v>
      </c>
      <c r="F5699" t="s">
        <v>81</v>
      </c>
      <c r="G5699" t="s">
        <v>158</v>
      </c>
      <c r="H5699">
        <v>1</v>
      </c>
      <c r="I5699">
        <v>2658.45</v>
      </c>
      <c r="J5699">
        <v>0.1</v>
      </c>
      <c r="K5699">
        <v>2392.61</v>
      </c>
      <c r="L5699">
        <v>836.61</v>
      </c>
      <c r="M5699">
        <f t="shared" si="266"/>
        <v>2392.605</v>
      </c>
      <c r="N5699" t="str">
        <f t="shared" ref="N5699:N5762" si="267">"Q"&amp;ROUNDUP(MONTH(B5699)/3,0)</f>
        <v>Q2</v>
      </c>
      <c r="O5699" s="2">
        <f t="shared" ref="O5699:O5762" si="268">(L5699/K5699)*100</f>
        <v>34.966417426993949</v>
      </c>
      <c r="P5699" t="str">
        <f>VLOOKUP(retail_sales_2023!C5699,customers!A:J,5,)</f>
        <v>Kochi</v>
      </c>
      <c r="Q5699" t="str">
        <f>VLOOKUP(C5699,customers!A:J,10,0)</f>
        <v>Regular</v>
      </c>
    </row>
    <row r="5700" spans="1:17" x14ac:dyDescent="0.3">
      <c r="A5700" t="s">
        <v>6791</v>
      </c>
      <c r="B5700" s="1">
        <v>44946</v>
      </c>
      <c r="C5700" t="s">
        <v>904</v>
      </c>
      <c r="D5700" t="s">
        <v>905</v>
      </c>
      <c r="E5700" t="s">
        <v>33</v>
      </c>
      <c r="F5700" t="s">
        <v>38</v>
      </c>
      <c r="G5700" t="s">
        <v>395</v>
      </c>
      <c r="H5700">
        <v>2</v>
      </c>
      <c r="I5700">
        <v>3351.91</v>
      </c>
      <c r="J5700">
        <v>0.3</v>
      </c>
      <c r="K5700">
        <v>4692.67</v>
      </c>
      <c r="L5700">
        <v>999.92</v>
      </c>
      <c r="M5700">
        <f t="shared" si="266"/>
        <v>4692.6739999999991</v>
      </c>
      <c r="N5700" t="str">
        <f t="shared" si="267"/>
        <v>Q1</v>
      </c>
      <c r="O5700" s="2">
        <f t="shared" si="268"/>
        <v>21.308125225085078</v>
      </c>
      <c r="P5700" t="str">
        <f>VLOOKUP(retail_sales_2023!C5700,customers!A:J,5,)</f>
        <v>Ahmedabad</v>
      </c>
      <c r="Q5700" t="str">
        <f>VLOOKUP(C5700,customers!A:J,10,0)</f>
        <v>Premium</v>
      </c>
    </row>
    <row r="5701" spans="1:17" x14ac:dyDescent="0.3">
      <c r="A5701" t="s">
        <v>6792</v>
      </c>
      <c r="B5701" s="1">
        <v>45025</v>
      </c>
      <c r="C5701" t="s">
        <v>1034</v>
      </c>
      <c r="D5701" t="s">
        <v>1035</v>
      </c>
      <c r="E5701" t="s">
        <v>21</v>
      </c>
      <c r="F5701" t="s">
        <v>43</v>
      </c>
      <c r="G5701" t="s">
        <v>243</v>
      </c>
      <c r="H5701">
        <v>2</v>
      </c>
      <c r="I5701">
        <v>38265.800000000003</v>
      </c>
      <c r="J5701">
        <v>0</v>
      </c>
      <c r="K5701">
        <v>76531.600000000006</v>
      </c>
      <c r="L5701">
        <v>11785.57</v>
      </c>
      <c r="M5701">
        <f t="shared" ref="M5701:M5764" si="269">H5701*I5701*(1-J5701)</f>
        <v>76531.600000000006</v>
      </c>
      <c r="N5701" t="str">
        <f t="shared" si="267"/>
        <v>Q2</v>
      </c>
      <c r="O5701" s="2">
        <f t="shared" si="268"/>
        <v>15.399612708998633</v>
      </c>
      <c r="P5701" t="str">
        <f>VLOOKUP(retail_sales_2023!C5701,customers!A:J,5,)</f>
        <v>Ranchi</v>
      </c>
      <c r="Q5701" t="str">
        <f>VLOOKUP(C5701,customers!A:J,10,0)</f>
        <v>Premium</v>
      </c>
    </row>
    <row r="5702" spans="1:17" x14ac:dyDescent="0.3">
      <c r="A5702" t="s">
        <v>6793</v>
      </c>
      <c r="B5702" s="1">
        <v>45008</v>
      </c>
      <c r="C5702" t="s">
        <v>338</v>
      </c>
      <c r="D5702" t="s">
        <v>339</v>
      </c>
      <c r="E5702" t="s">
        <v>15</v>
      </c>
      <c r="F5702" t="s">
        <v>81</v>
      </c>
      <c r="G5702" t="s">
        <v>82</v>
      </c>
      <c r="H5702">
        <v>2</v>
      </c>
      <c r="I5702">
        <v>3293.72</v>
      </c>
      <c r="J5702">
        <v>0.05</v>
      </c>
      <c r="K5702">
        <v>6258.07</v>
      </c>
      <c r="L5702">
        <v>1564.57</v>
      </c>
      <c r="M5702">
        <f t="shared" si="269"/>
        <v>6258.0679999999993</v>
      </c>
      <c r="N5702" t="str">
        <f t="shared" si="267"/>
        <v>Q1</v>
      </c>
      <c r="O5702" s="2">
        <f t="shared" si="268"/>
        <v>25.000838916790642</v>
      </c>
      <c r="P5702" t="str">
        <f>VLOOKUP(retail_sales_2023!C5702,customers!A:J,5,)</f>
        <v>Kochi</v>
      </c>
      <c r="Q5702" t="str">
        <f>VLOOKUP(C5702,customers!A:J,10,0)</f>
        <v>Regular</v>
      </c>
    </row>
    <row r="5703" spans="1:17" x14ac:dyDescent="0.3">
      <c r="A5703" t="s">
        <v>6794</v>
      </c>
      <c r="B5703" s="1">
        <v>45193</v>
      </c>
      <c r="C5703" t="s">
        <v>1974</v>
      </c>
      <c r="D5703" t="s">
        <v>1975</v>
      </c>
      <c r="E5703" t="s">
        <v>15</v>
      </c>
      <c r="F5703" t="s">
        <v>52</v>
      </c>
      <c r="G5703" t="s">
        <v>937</v>
      </c>
      <c r="H5703">
        <v>8</v>
      </c>
      <c r="I5703">
        <v>741.88</v>
      </c>
      <c r="J5703">
        <v>0.3</v>
      </c>
      <c r="K5703">
        <v>4154.53</v>
      </c>
      <c r="L5703">
        <v>396.84</v>
      </c>
      <c r="M5703">
        <f t="shared" si="269"/>
        <v>4154.5279999999993</v>
      </c>
      <c r="N5703" t="str">
        <f t="shared" si="267"/>
        <v>Q3</v>
      </c>
      <c r="O5703" s="2">
        <f t="shared" si="268"/>
        <v>9.5519830161293804</v>
      </c>
      <c r="P5703" t="str">
        <f>VLOOKUP(retail_sales_2023!C5703,customers!A:J,5,)</f>
        <v>Kochi</v>
      </c>
      <c r="Q5703" t="str">
        <f>VLOOKUP(C5703,customers!A:J,10,0)</f>
        <v>Premium</v>
      </c>
    </row>
    <row r="5704" spans="1:17" x14ac:dyDescent="0.3">
      <c r="A5704" t="s">
        <v>6795</v>
      </c>
      <c r="B5704" s="1">
        <v>45199</v>
      </c>
      <c r="C5704" t="s">
        <v>119</v>
      </c>
      <c r="D5704" t="s">
        <v>120</v>
      </c>
      <c r="E5704" t="s">
        <v>15</v>
      </c>
      <c r="F5704" t="s">
        <v>28</v>
      </c>
      <c r="G5704" t="s">
        <v>280</v>
      </c>
      <c r="H5704">
        <v>2</v>
      </c>
      <c r="I5704">
        <v>1044.2</v>
      </c>
      <c r="J5704">
        <v>0.05</v>
      </c>
      <c r="K5704">
        <v>1983.98</v>
      </c>
      <c r="L5704">
        <v>338.1</v>
      </c>
      <c r="M5704">
        <f t="shared" si="269"/>
        <v>1983.98</v>
      </c>
      <c r="N5704" t="str">
        <f t="shared" si="267"/>
        <v>Q3</v>
      </c>
      <c r="O5704" s="2">
        <f t="shared" si="268"/>
        <v>17.041502434500348</v>
      </c>
      <c r="P5704" t="str">
        <f>VLOOKUP(retail_sales_2023!C5704,customers!A:J,5,)</f>
        <v>Kochi</v>
      </c>
      <c r="Q5704" t="str">
        <f>VLOOKUP(C5704,customers!A:J,10,0)</f>
        <v>Premium</v>
      </c>
    </row>
    <row r="5705" spans="1:17" x14ac:dyDescent="0.3">
      <c r="A5705" t="s">
        <v>6796</v>
      </c>
      <c r="B5705" s="1">
        <v>44993</v>
      </c>
      <c r="C5705" t="s">
        <v>667</v>
      </c>
      <c r="D5705" t="s">
        <v>668</v>
      </c>
      <c r="E5705" t="s">
        <v>33</v>
      </c>
      <c r="F5705" t="s">
        <v>28</v>
      </c>
      <c r="G5705" t="s">
        <v>97</v>
      </c>
      <c r="H5705">
        <v>1</v>
      </c>
      <c r="I5705">
        <v>1902.27</v>
      </c>
      <c r="J5705">
        <v>0</v>
      </c>
      <c r="K5705">
        <v>1902.27</v>
      </c>
      <c r="L5705">
        <v>538.53</v>
      </c>
      <c r="M5705">
        <f t="shared" si="269"/>
        <v>1902.27</v>
      </c>
      <c r="N5705" t="str">
        <f t="shared" si="267"/>
        <v>Q1</v>
      </c>
      <c r="O5705" s="2">
        <f t="shared" si="268"/>
        <v>28.309861376145339</v>
      </c>
      <c r="P5705" t="str">
        <f>VLOOKUP(retail_sales_2023!C5705,customers!A:J,5,)</f>
        <v>Nagpur</v>
      </c>
      <c r="Q5705" t="str">
        <f>VLOOKUP(C5705,customers!A:J,10,0)</f>
        <v>Occasional</v>
      </c>
    </row>
    <row r="5706" spans="1:17" x14ac:dyDescent="0.3">
      <c r="A5706" t="s">
        <v>6797</v>
      </c>
      <c r="B5706" s="1">
        <v>45038</v>
      </c>
      <c r="C5706" t="s">
        <v>934</v>
      </c>
      <c r="D5706" t="s">
        <v>935</v>
      </c>
      <c r="E5706" t="s">
        <v>21</v>
      </c>
      <c r="F5706" t="s">
        <v>38</v>
      </c>
      <c r="G5706" t="s">
        <v>73</v>
      </c>
      <c r="H5706">
        <v>5</v>
      </c>
      <c r="I5706">
        <v>2782.91</v>
      </c>
      <c r="J5706">
        <v>0</v>
      </c>
      <c r="K5706">
        <v>13914.55</v>
      </c>
      <c r="L5706">
        <v>4894.67</v>
      </c>
      <c r="M5706">
        <f t="shared" si="269"/>
        <v>13914.55</v>
      </c>
      <c r="N5706" t="str">
        <f t="shared" si="267"/>
        <v>Q2</v>
      </c>
      <c r="O5706" s="2">
        <f t="shared" si="268"/>
        <v>35.176631655353567</v>
      </c>
      <c r="P5706" t="str">
        <f>VLOOKUP(retail_sales_2023!C5706,customers!A:J,5,)</f>
        <v>Guwahati</v>
      </c>
      <c r="Q5706" t="str">
        <f>VLOOKUP(C5706,customers!A:J,10,0)</f>
        <v>Occasional</v>
      </c>
    </row>
    <row r="5707" spans="1:17" x14ac:dyDescent="0.3">
      <c r="A5707" t="s">
        <v>6798</v>
      </c>
      <c r="B5707" s="1">
        <v>45270</v>
      </c>
      <c r="C5707" t="s">
        <v>1065</v>
      </c>
      <c r="D5707" t="s">
        <v>1066</v>
      </c>
      <c r="E5707" t="s">
        <v>15</v>
      </c>
      <c r="F5707" t="s">
        <v>52</v>
      </c>
      <c r="G5707" t="s">
        <v>117</v>
      </c>
      <c r="H5707">
        <v>7</v>
      </c>
      <c r="I5707">
        <v>780.35</v>
      </c>
      <c r="J5707">
        <v>0</v>
      </c>
      <c r="K5707">
        <v>5462.45</v>
      </c>
      <c r="L5707">
        <v>399.87</v>
      </c>
      <c r="M5707">
        <f t="shared" si="269"/>
        <v>5462.45</v>
      </c>
      <c r="N5707" t="str">
        <f t="shared" si="267"/>
        <v>Q4</v>
      </c>
      <c r="O5707" s="2">
        <f t="shared" si="268"/>
        <v>7.3203416049574823</v>
      </c>
      <c r="P5707" t="str">
        <f>VLOOKUP(retail_sales_2023!C5707,customers!A:J,5,)</f>
        <v>Chennai</v>
      </c>
      <c r="Q5707" t="str">
        <f>VLOOKUP(C5707,customers!A:J,10,0)</f>
        <v>Premium</v>
      </c>
    </row>
    <row r="5708" spans="1:17" x14ac:dyDescent="0.3">
      <c r="A5708" t="s">
        <v>6799</v>
      </c>
      <c r="B5708" s="1">
        <v>45288</v>
      </c>
      <c r="C5708" t="s">
        <v>604</v>
      </c>
      <c r="D5708" t="s">
        <v>605</v>
      </c>
      <c r="E5708" t="s">
        <v>27</v>
      </c>
      <c r="F5708" t="s">
        <v>81</v>
      </c>
      <c r="G5708" t="s">
        <v>82</v>
      </c>
      <c r="H5708">
        <v>4</v>
      </c>
      <c r="I5708">
        <v>305.14999999999998</v>
      </c>
      <c r="J5708">
        <v>0</v>
      </c>
      <c r="K5708">
        <v>1220.5999999999999</v>
      </c>
      <c r="L5708">
        <v>262.77</v>
      </c>
      <c r="M5708">
        <f t="shared" si="269"/>
        <v>1220.5999999999999</v>
      </c>
      <c r="N5708" t="str">
        <f t="shared" si="267"/>
        <v>Q4</v>
      </c>
      <c r="O5708" s="2">
        <f t="shared" si="268"/>
        <v>21.527937080124531</v>
      </c>
      <c r="P5708" t="str">
        <f>VLOOKUP(retail_sales_2023!C5708,customers!A:J,5,)</f>
        <v>Delhi</v>
      </c>
      <c r="Q5708" t="str">
        <f>VLOOKUP(C5708,customers!A:J,10,0)</f>
        <v>Premium</v>
      </c>
    </row>
    <row r="5709" spans="1:17" x14ac:dyDescent="0.3">
      <c r="A5709" t="s">
        <v>6800</v>
      </c>
      <c r="B5709" s="1">
        <v>45032</v>
      </c>
      <c r="C5709" t="s">
        <v>388</v>
      </c>
      <c r="D5709" t="s">
        <v>1930</v>
      </c>
      <c r="E5709" t="s">
        <v>21</v>
      </c>
      <c r="F5709" t="s">
        <v>43</v>
      </c>
      <c r="G5709" t="s">
        <v>272</v>
      </c>
      <c r="H5709">
        <v>3</v>
      </c>
      <c r="I5709">
        <v>31460.76</v>
      </c>
      <c r="J5709">
        <v>0</v>
      </c>
      <c r="K5709">
        <v>94382.28</v>
      </c>
      <c r="L5709">
        <v>14424.62</v>
      </c>
      <c r="M5709">
        <f t="shared" si="269"/>
        <v>94382.28</v>
      </c>
      <c r="N5709" t="str">
        <f t="shared" si="267"/>
        <v>Q2</v>
      </c>
      <c r="O5709" s="2">
        <f t="shared" si="268"/>
        <v>15.283186632066952</v>
      </c>
      <c r="P5709" t="str">
        <f>VLOOKUP(retail_sales_2023!C5709,customers!A:J,5,)</f>
        <v>Patna</v>
      </c>
      <c r="Q5709" t="str">
        <f>VLOOKUP(C5709,customers!A:J,10,0)</f>
        <v>Premium</v>
      </c>
    </row>
    <row r="5710" spans="1:17" x14ac:dyDescent="0.3">
      <c r="A5710" t="s">
        <v>6801</v>
      </c>
      <c r="B5710" s="1">
        <v>45043</v>
      </c>
      <c r="C5710" t="s">
        <v>441</v>
      </c>
      <c r="D5710" t="s">
        <v>13093</v>
      </c>
      <c r="E5710" t="s">
        <v>15</v>
      </c>
      <c r="F5710" t="s">
        <v>38</v>
      </c>
      <c r="G5710" t="s">
        <v>456</v>
      </c>
      <c r="H5710">
        <v>1</v>
      </c>
      <c r="I5710">
        <v>3643.86</v>
      </c>
      <c r="J5710">
        <v>0.05</v>
      </c>
      <c r="K5710">
        <v>3461.67</v>
      </c>
      <c r="L5710">
        <v>703.14</v>
      </c>
      <c r="M5710">
        <f t="shared" si="269"/>
        <v>3461.6669999999999</v>
      </c>
      <c r="N5710" t="str">
        <f t="shared" si="267"/>
        <v>Q2</v>
      </c>
      <c r="O5710" s="2">
        <f t="shared" si="268"/>
        <v>20.312161471197427</v>
      </c>
      <c r="P5710" t="str">
        <f>VLOOKUP(retail_sales_2023!C5710,customers!A:J,5,)</f>
        <v>Chennai</v>
      </c>
      <c r="Q5710" t="str">
        <f>VLOOKUP(C5710,customers!A:J,10,0)</f>
        <v>Regular</v>
      </c>
    </row>
    <row r="5711" spans="1:17" x14ac:dyDescent="0.3">
      <c r="A5711" t="s">
        <v>6802</v>
      </c>
      <c r="B5711" s="1">
        <v>45211</v>
      </c>
      <c r="C5711" t="s">
        <v>1320</v>
      </c>
      <c r="D5711" t="s">
        <v>1321</v>
      </c>
      <c r="E5711" t="s">
        <v>15</v>
      </c>
      <c r="F5711" t="s">
        <v>28</v>
      </c>
      <c r="G5711" t="s">
        <v>672</v>
      </c>
      <c r="H5711">
        <v>3</v>
      </c>
      <c r="I5711">
        <v>7543.98</v>
      </c>
      <c r="J5711">
        <v>0</v>
      </c>
      <c r="K5711">
        <v>22631.94</v>
      </c>
      <c r="L5711">
        <v>4754.8100000000004</v>
      </c>
      <c r="M5711">
        <f t="shared" si="269"/>
        <v>22631.94</v>
      </c>
      <c r="N5711" t="str">
        <f t="shared" si="267"/>
        <v>Q4</v>
      </c>
      <c r="O5711" s="2">
        <f t="shared" si="268"/>
        <v>21.009290409925089</v>
      </c>
      <c r="P5711" t="str">
        <f>VLOOKUP(retail_sales_2023!C5711,customers!A:J,5,)</f>
        <v>Kochi</v>
      </c>
      <c r="Q5711" t="str">
        <f>VLOOKUP(C5711,customers!A:J,10,0)</f>
        <v>Premium</v>
      </c>
    </row>
    <row r="5712" spans="1:17" x14ac:dyDescent="0.3">
      <c r="A5712" t="s">
        <v>6803</v>
      </c>
      <c r="B5712" s="1">
        <v>45197</v>
      </c>
      <c r="C5712" t="s">
        <v>2033</v>
      </c>
      <c r="D5712" t="s">
        <v>2034</v>
      </c>
      <c r="E5712" t="s">
        <v>33</v>
      </c>
      <c r="F5712" t="s">
        <v>43</v>
      </c>
      <c r="G5712" t="s">
        <v>301</v>
      </c>
      <c r="H5712">
        <v>1</v>
      </c>
      <c r="I5712">
        <v>45492.95</v>
      </c>
      <c r="J5712">
        <v>0.3</v>
      </c>
      <c r="K5712">
        <v>31845.06</v>
      </c>
      <c r="L5712">
        <v>3012.69</v>
      </c>
      <c r="M5712">
        <f t="shared" si="269"/>
        <v>31845.064999999995</v>
      </c>
      <c r="N5712" t="str">
        <f t="shared" si="267"/>
        <v>Q3</v>
      </c>
      <c r="O5712" s="2">
        <f t="shared" si="268"/>
        <v>9.4604626274844499</v>
      </c>
      <c r="P5712" t="str">
        <f>VLOOKUP(retail_sales_2023!C5712,customers!A:J,5,)</f>
        <v>Nagpur</v>
      </c>
      <c r="Q5712" t="str">
        <f>VLOOKUP(C5712,customers!A:J,10,0)</f>
        <v>Regular</v>
      </c>
    </row>
    <row r="5713" spans="1:17" x14ac:dyDescent="0.3">
      <c r="A5713" t="s">
        <v>6804</v>
      </c>
      <c r="B5713" s="1">
        <v>44989</v>
      </c>
      <c r="C5713" t="s">
        <v>951</v>
      </c>
      <c r="D5713" t="s">
        <v>952</v>
      </c>
      <c r="E5713" t="s">
        <v>15</v>
      </c>
      <c r="F5713" t="s">
        <v>52</v>
      </c>
      <c r="G5713" t="s">
        <v>235</v>
      </c>
      <c r="H5713">
        <v>3</v>
      </c>
      <c r="I5713">
        <v>717.08</v>
      </c>
      <c r="J5713">
        <v>0.1</v>
      </c>
      <c r="K5713">
        <v>1936.12</v>
      </c>
      <c r="L5713">
        <v>141.65</v>
      </c>
      <c r="M5713">
        <f t="shared" si="269"/>
        <v>1936.1160000000002</v>
      </c>
      <c r="N5713" t="str">
        <f t="shared" si="267"/>
        <v>Q1</v>
      </c>
      <c r="O5713" s="2">
        <f t="shared" si="268"/>
        <v>7.3161787492510806</v>
      </c>
      <c r="P5713" t="str">
        <f>VLOOKUP(retail_sales_2023!C5713,customers!A:J,5,)</f>
        <v>Chennai</v>
      </c>
      <c r="Q5713" t="str">
        <f>VLOOKUP(C5713,customers!A:J,10,0)</f>
        <v>Regular</v>
      </c>
    </row>
    <row r="5714" spans="1:17" x14ac:dyDescent="0.3">
      <c r="A5714" t="s">
        <v>6805</v>
      </c>
      <c r="B5714" s="1">
        <v>45197</v>
      </c>
      <c r="C5714" t="s">
        <v>647</v>
      </c>
      <c r="D5714" t="s">
        <v>648</v>
      </c>
      <c r="E5714" t="s">
        <v>27</v>
      </c>
      <c r="F5714" t="s">
        <v>28</v>
      </c>
      <c r="G5714" t="s">
        <v>325</v>
      </c>
      <c r="H5714">
        <v>1</v>
      </c>
      <c r="I5714">
        <v>557.42999999999995</v>
      </c>
      <c r="J5714">
        <v>0.05</v>
      </c>
      <c r="K5714">
        <v>529.55999999999995</v>
      </c>
      <c r="L5714">
        <v>140.03</v>
      </c>
      <c r="M5714">
        <f t="shared" si="269"/>
        <v>529.55849999999998</v>
      </c>
      <c r="N5714" t="str">
        <f t="shared" si="267"/>
        <v>Q3</v>
      </c>
      <c r="O5714" s="2">
        <f t="shared" si="268"/>
        <v>26.442707153108241</v>
      </c>
      <c r="P5714" t="str">
        <f>VLOOKUP(retail_sales_2023!C5714,customers!A:J,5,)</f>
        <v>Chandigarh</v>
      </c>
      <c r="Q5714" t="str">
        <f>VLOOKUP(C5714,customers!A:J,10,0)</f>
        <v>Regular</v>
      </c>
    </row>
    <row r="5715" spans="1:17" x14ac:dyDescent="0.3">
      <c r="A5715" t="s">
        <v>6806</v>
      </c>
      <c r="B5715" s="1">
        <v>44995</v>
      </c>
      <c r="C5715" t="s">
        <v>1300</v>
      </c>
      <c r="D5715" t="s">
        <v>1301</v>
      </c>
      <c r="E5715" t="s">
        <v>21</v>
      </c>
      <c r="F5715" t="s">
        <v>38</v>
      </c>
      <c r="G5715" t="s">
        <v>395</v>
      </c>
      <c r="H5715">
        <v>2</v>
      </c>
      <c r="I5715">
        <v>2046.36</v>
      </c>
      <c r="J5715">
        <v>0.15</v>
      </c>
      <c r="K5715">
        <v>3478.81</v>
      </c>
      <c r="L5715">
        <v>1004.73</v>
      </c>
      <c r="M5715">
        <f t="shared" si="269"/>
        <v>3478.8119999999999</v>
      </c>
      <c r="N5715" t="str">
        <f t="shared" si="267"/>
        <v>Q1</v>
      </c>
      <c r="O5715" s="2">
        <f t="shared" si="268"/>
        <v>28.88142784457904</v>
      </c>
      <c r="P5715" t="str">
        <f>VLOOKUP(retail_sales_2023!C5715,customers!A:J,5,)</f>
        <v>Patna</v>
      </c>
      <c r="Q5715" t="str">
        <f>VLOOKUP(C5715,customers!A:J,10,0)</f>
        <v>Premium</v>
      </c>
    </row>
    <row r="5716" spans="1:17" x14ac:dyDescent="0.3">
      <c r="A5716" t="s">
        <v>6807</v>
      </c>
      <c r="B5716" s="1">
        <v>45026</v>
      </c>
      <c r="C5716" t="s">
        <v>414</v>
      </c>
      <c r="D5716" t="s">
        <v>415</v>
      </c>
      <c r="E5716" t="s">
        <v>33</v>
      </c>
      <c r="F5716" t="s">
        <v>52</v>
      </c>
      <c r="G5716" t="s">
        <v>226</v>
      </c>
      <c r="H5716">
        <v>3</v>
      </c>
      <c r="I5716">
        <v>136.21</v>
      </c>
      <c r="J5716">
        <v>0</v>
      </c>
      <c r="K5716">
        <v>408.63</v>
      </c>
      <c r="L5716">
        <v>34.090000000000003</v>
      </c>
      <c r="M5716">
        <f t="shared" si="269"/>
        <v>408.63</v>
      </c>
      <c r="N5716" t="str">
        <f t="shared" si="267"/>
        <v>Q2</v>
      </c>
      <c r="O5716" s="2">
        <f t="shared" si="268"/>
        <v>8.342510339426866</v>
      </c>
      <c r="P5716" t="str">
        <f>VLOOKUP(retail_sales_2023!C5716,customers!A:J,5,)</f>
        <v>Pune</v>
      </c>
      <c r="Q5716" t="str">
        <f>VLOOKUP(C5716,customers!A:J,10,0)</f>
        <v>Premium</v>
      </c>
    </row>
    <row r="5717" spans="1:17" x14ac:dyDescent="0.3">
      <c r="A5717" t="s">
        <v>6808</v>
      </c>
      <c r="B5717" s="1">
        <v>45177</v>
      </c>
      <c r="C5717" t="s">
        <v>139</v>
      </c>
      <c r="D5717" t="s">
        <v>140</v>
      </c>
      <c r="E5717" t="s">
        <v>21</v>
      </c>
      <c r="F5717" t="s">
        <v>81</v>
      </c>
      <c r="G5717" t="s">
        <v>239</v>
      </c>
      <c r="H5717">
        <v>4</v>
      </c>
      <c r="I5717">
        <v>1535.53</v>
      </c>
      <c r="J5717">
        <v>0.05</v>
      </c>
      <c r="K5717">
        <v>5835.01</v>
      </c>
      <c r="L5717">
        <v>1243.46</v>
      </c>
      <c r="M5717">
        <f t="shared" si="269"/>
        <v>5835.0139999999992</v>
      </c>
      <c r="N5717" t="str">
        <f t="shared" si="267"/>
        <v>Q3</v>
      </c>
      <c r="O5717" s="2">
        <f t="shared" si="268"/>
        <v>21.310331944589642</v>
      </c>
      <c r="P5717" t="str">
        <f>VLOOKUP(retail_sales_2023!C5717,customers!A:J,5,)</f>
        <v>Ranchi</v>
      </c>
      <c r="Q5717" t="str">
        <f>VLOOKUP(C5717,customers!A:J,10,0)</f>
        <v>Premium</v>
      </c>
    </row>
    <row r="5718" spans="1:17" x14ac:dyDescent="0.3">
      <c r="A5718" t="s">
        <v>6809</v>
      </c>
      <c r="B5718" s="1">
        <v>45272</v>
      </c>
      <c r="C5718" t="s">
        <v>270</v>
      </c>
      <c r="D5718" t="s">
        <v>271</v>
      </c>
      <c r="E5718" t="s">
        <v>15</v>
      </c>
      <c r="F5718" t="s">
        <v>52</v>
      </c>
      <c r="G5718" t="s">
        <v>235</v>
      </c>
      <c r="H5718">
        <v>8</v>
      </c>
      <c r="I5718">
        <v>797.95</v>
      </c>
      <c r="J5718">
        <v>0.25</v>
      </c>
      <c r="K5718">
        <v>4787.7</v>
      </c>
      <c r="L5718">
        <v>461.18</v>
      </c>
      <c r="M5718">
        <f t="shared" si="269"/>
        <v>4787.7000000000007</v>
      </c>
      <c r="N5718" t="str">
        <f t="shared" si="267"/>
        <v>Q4</v>
      </c>
      <c r="O5718" s="2">
        <f t="shared" si="268"/>
        <v>9.6326002046911885</v>
      </c>
      <c r="P5718" t="str">
        <f>VLOOKUP(retail_sales_2023!C5718,customers!A:J,5,)</f>
        <v>Chennai</v>
      </c>
      <c r="Q5718" t="str">
        <f>VLOOKUP(C5718,customers!A:J,10,0)</f>
        <v>Regular</v>
      </c>
    </row>
    <row r="5719" spans="1:17" x14ac:dyDescent="0.3">
      <c r="A5719" t="s">
        <v>6810</v>
      </c>
      <c r="B5719" s="1">
        <v>45270</v>
      </c>
      <c r="C5719" t="s">
        <v>1640</v>
      </c>
      <c r="D5719" t="s">
        <v>1641</v>
      </c>
      <c r="E5719" t="s">
        <v>27</v>
      </c>
      <c r="F5719" t="s">
        <v>28</v>
      </c>
      <c r="G5719" t="s">
        <v>61</v>
      </c>
      <c r="H5719">
        <v>4</v>
      </c>
      <c r="I5719">
        <v>5214.6499999999996</v>
      </c>
      <c r="J5719">
        <v>0.25</v>
      </c>
      <c r="K5719">
        <v>15643.95</v>
      </c>
      <c r="L5719">
        <v>3029.07</v>
      </c>
      <c r="M5719">
        <f t="shared" si="269"/>
        <v>15643.949999999999</v>
      </c>
      <c r="N5719" t="str">
        <f t="shared" si="267"/>
        <v>Q4</v>
      </c>
      <c r="O5719" s="2">
        <f t="shared" si="268"/>
        <v>19.362565081069679</v>
      </c>
      <c r="P5719" t="str">
        <f>VLOOKUP(retail_sales_2023!C5719,customers!A:J,5,)</f>
        <v>Lucknow</v>
      </c>
      <c r="Q5719" t="str">
        <f>VLOOKUP(C5719,customers!A:J,10,0)</f>
        <v>Regular</v>
      </c>
    </row>
    <row r="5720" spans="1:17" x14ac:dyDescent="0.3">
      <c r="A5720" t="s">
        <v>6811</v>
      </c>
      <c r="B5720" s="1">
        <v>45238</v>
      </c>
      <c r="C5720" t="s">
        <v>2321</v>
      </c>
      <c r="D5720" t="s">
        <v>2322</v>
      </c>
      <c r="E5720" t="s">
        <v>33</v>
      </c>
      <c r="F5720" t="s">
        <v>43</v>
      </c>
      <c r="G5720" t="s">
        <v>110</v>
      </c>
      <c r="H5720">
        <v>5</v>
      </c>
      <c r="I5720">
        <v>28325.64</v>
      </c>
      <c r="J5720">
        <v>0</v>
      </c>
      <c r="K5720">
        <v>141628.20000000001</v>
      </c>
      <c r="L5720">
        <v>14065.96</v>
      </c>
      <c r="M5720">
        <f t="shared" si="269"/>
        <v>141628.20000000001</v>
      </c>
      <c r="N5720" t="str">
        <f t="shared" si="267"/>
        <v>Q4</v>
      </c>
      <c r="O5720" s="2">
        <f t="shared" si="268"/>
        <v>9.931609665306766</v>
      </c>
      <c r="P5720" t="str">
        <f>VLOOKUP(retail_sales_2023!C5720,customers!A:J,5,)</f>
        <v>Mumbai</v>
      </c>
      <c r="Q5720" t="str">
        <f>VLOOKUP(C5720,customers!A:J,10,0)</f>
        <v>Premium</v>
      </c>
    </row>
    <row r="5721" spans="1:17" x14ac:dyDescent="0.3">
      <c r="A5721" t="s">
        <v>6812</v>
      </c>
      <c r="B5721" s="1">
        <v>45291</v>
      </c>
      <c r="C5721" t="s">
        <v>1138</v>
      </c>
      <c r="D5721" t="s">
        <v>1139</v>
      </c>
      <c r="E5721" t="s">
        <v>21</v>
      </c>
      <c r="F5721" t="s">
        <v>38</v>
      </c>
      <c r="G5721" t="s">
        <v>456</v>
      </c>
      <c r="H5721">
        <v>4</v>
      </c>
      <c r="I5721">
        <v>3900.33</v>
      </c>
      <c r="J5721">
        <v>0.3</v>
      </c>
      <c r="K5721">
        <v>10920.92</v>
      </c>
      <c r="L5721">
        <v>2247.67</v>
      </c>
      <c r="M5721">
        <f t="shared" si="269"/>
        <v>10920.923999999999</v>
      </c>
      <c r="N5721" t="str">
        <f t="shared" si="267"/>
        <v>Q4</v>
      </c>
      <c r="O5721" s="2">
        <f t="shared" si="268"/>
        <v>20.581324650304186</v>
      </c>
      <c r="P5721" t="str">
        <f>VLOOKUP(retail_sales_2023!C5721,customers!A:J,5,)</f>
        <v>Guwahati</v>
      </c>
      <c r="Q5721" t="str">
        <f>VLOOKUP(C5721,customers!A:J,10,0)</f>
        <v>Premium</v>
      </c>
    </row>
    <row r="5722" spans="1:17" x14ac:dyDescent="0.3">
      <c r="A5722" t="s">
        <v>6813</v>
      </c>
      <c r="B5722" s="1">
        <v>45203</v>
      </c>
      <c r="C5722" t="s">
        <v>1258</v>
      </c>
      <c r="D5722" t="s">
        <v>1259</v>
      </c>
      <c r="E5722" t="s">
        <v>33</v>
      </c>
      <c r="F5722" t="s">
        <v>38</v>
      </c>
      <c r="G5722" t="s">
        <v>73</v>
      </c>
      <c r="H5722">
        <v>5</v>
      </c>
      <c r="I5722">
        <v>918.66</v>
      </c>
      <c r="J5722">
        <v>0</v>
      </c>
      <c r="K5722">
        <v>4593.3</v>
      </c>
      <c r="L5722">
        <v>1170.46</v>
      </c>
      <c r="M5722">
        <f t="shared" si="269"/>
        <v>4593.3</v>
      </c>
      <c r="N5722" t="str">
        <f t="shared" si="267"/>
        <v>Q4</v>
      </c>
      <c r="O5722" s="2">
        <f t="shared" si="268"/>
        <v>25.481897546426318</v>
      </c>
      <c r="P5722" t="str">
        <f>VLOOKUP(retail_sales_2023!C5722,customers!A:J,5,)</f>
        <v>Mumbai</v>
      </c>
      <c r="Q5722" t="str">
        <f>VLOOKUP(C5722,customers!A:J,10,0)</f>
        <v>Regular</v>
      </c>
    </row>
    <row r="5723" spans="1:17" x14ac:dyDescent="0.3">
      <c r="A5723" t="s">
        <v>6814</v>
      </c>
      <c r="B5723" s="1">
        <v>45173</v>
      </c>
      <c r="C5723" t="s">
        <v>3889</v>
      </c>
      <c r="D5723" t="s">
        <v>3890</v>
      </c>
      <c r="E5723" t="s">
        <v>27</v>
      </c>
      <c r="F5723" t="s">
        <v>43</v>
      </c>
      <c r="G5723" t="s">
        <v>301</v>
      </c>
      <c r="H5723">
        <v>2</v>
      </c>
      <c r="I5723">
        <v>47145.96</v>
      </c>
      <c r="J5723">
        <v>0</v>
      </c>
      <c r="K5723">
        <v>94291.92</v>
      </c>
      <c r="L5723">
        <v>13309.14</v>
      </c>
      <c r="M5723">
        <f t="shared" si="269"/>
        <v>94291.92</v>
      </c>
      <c r="N5723" t="str">
        <f t="shared" si="267"/>
        <v>Q3</v>
      </c>
      <c r="O5723" s="2">
        <f t="shared" si="268"/>
        <v>14.114825533301262</v>
      </c>
      <c r="P5723" t="str">
        <f>VLOOKUP(retail_sales_2023!C5723,customers!A:J,5,)</f>
        <v>Jaipur</v>
      </c>
      <c r="Q5723" t="str">
        <f>VLOOKUP(C5723,customers!A:J,10,0)</f>
        <v>Premium</v>
      </c>
    </row>
    <row r="5724" spans="1:17" x14ac:dyDescent="0.3">
      <c r="A5724" t="s">
        <v>6815</v>
      </c>
      <c r="B5724" s="1">
        <v>45272</v>
      </c>
      <c r="C5724" t="s">
        <v>2116</v>
      </c>
      <c r="D5724" t="s">
        <v>2117</v>
      </c>
      <c r="E5724" t="s">
        <v>27</v>
      </c>
      <c r="F5724" t="s">
        <v>81</v>
      </c>
      <c r="G5724" t="s">
        <v>264</v>
      </c>
      <c r="H5724">
        <v>3</v>
      </c>
      <c r="I5724">
        <v>904.64</v>
      </c>
      <c r="J5724">
        <v>0</v>
      </c>
      <c r="K5724">
        <v>2713.92</v>
      </c>
      <c r="L5724">
        <v>807.16</v>
      </c>
      <c r="M5724">
        <f t="shared" si="269"/>
        <v>2713.92</v>
      </c>
      <c r="N5724" t="str">
        <f t="shared" si="267"/>
        <v>Q4</v>
      </c>
      <c r="O5724" s="2">
        <f t="shared" si="268"/>
        <v>29.741480957434263</v>
      </c>
      <c r="P5724" t="str">
        <f>VLOOKUP(retail_sales_2023!C5724,customers!A:J,5,)</f>
        <v>Jaipur</v>
      </c>
      <c r="Q5724" t="str">
        <f>VLOOKUP(C5724,customers!A:J,10,0)</f>
        <v>Regular</v>
      </c>
    </row>
    <row r="5725" spans="1:17" x14ac:dyDescent="0.3">
      <c r="A5725" t="s">
        <v>6816</v>
      </c>
      <c r="B5725" s="1">
        <v>45020</v>
      </c>
      <c r="C5725" t="s">
        <v>1738</v>
      </c>
      <c r="D5725" t="s">
        <v>1739</v>
      </c>
      <c r="E5725" t="s">
        <v>33</v>
      </c>
      <c r="F5725" t="s">
        <v>43</v>
      </c>
      <c r="G5725" t="s">
        <v>243</v>
      </c>
      <c r="H5725">
        <v>1</v>
      </c>
      <c r="I5725">
        <v>33886.730000000003</v>
      </c>
      <c r="J5725">
        <v>0.25</v>
      </c>
      <c r="K5725">
        <v>25415.05</v>
      </c>
      <c r="L5725">
        <v>2302.65</v>
      </c>
      <c r="M5725">
        <f t="shared" si="269"/>
        <v>25415.047500000001</v>
      </c>
      <c r="N5725" t="str">
        <f t="shared" si="267"/>
        <v>Q2</v>
      </c>
      <c r="O5725" s="2">
        <f t="shared" si="268"/>
        <v>9.0601828444169907</v>
      </c>
      <c r="P5725" t="str">
        <f>VLOOKUP(retail_sales_2023!C5725,customers!A:J,5,)</f>
        <v>Surat</v>
      </c>
      <c r="Q5725" t="str">
        <f>VLOOKUP(C5725,customers!A:J,10,0)</f>
        <v>Occasional</v>
      </c>
    </row>
    <row r="5726" spans="1:17" x14ac:dyDescent="0.3">
      <c r="A5726" t="s">
        <v>6817</v>
      </c>
      <c r="B5726" s="1">
        <v>45180</v>
      </c>
      <c r="C5726" t="s">
        <v>19</v>
      </c>
      <c r="D5726" t="s">
        <v>20</v>
      </c>
      <c r="E5726" t="s">
        <v>21</v>
      </c>
      <c r="F5726" t="s">
        <v>38</v>
      </c>
      <c r="G5726" t="s">
        <v>39</v>
      </c>
      <c r="H5726">
        <v>1</v>
      </c>
      <c r="I5726">
        <v>2440.23</v>
      </c>
      <c r="J5726">
        <v>0.2</v>
      </c>
      <c r="K5726">
        <v>1952.18</v>
      </c>
      <c r="L5726">
        <v>424.59</v>
      </c>
      <c r="M5726">
        <f t="shared" si="269"/>
        <v>1952.1840000000002</v>
      </c>
      <c r="N5726" t="str">
        <f t="shared" si="267"/>
        <v>Q3</v>
      </c>
      <c r="O5726" s="2">
        <f t="shared" si="268"/>
        <v>21.749531293220912</v>
      </c>
      <c r="P5726" t="str">
        <f>VLOOKUP(retail_sales_2023!C5726,customers!A:J,5,)</f>
        <v>Guwahati</v>
      </c>
      <c r="Q5726" t="str">
        <f>VLOOKUP(C5726,customers!A:J,10,0)</f>
        <v>Premium</v>
      </c>
    </row>
    <row r="5727" spans="1:17" x14ac:dyDescent="0.3">
      <c r="A5727" t="s">
        <v>6818</v>
      </c>
      <c r="B5727" s="1">
        <v>45022</v>
      </c>
      <c r="C5727" t="s">
        <v>437</v>
      </c>
      <c r="D5727" t="s">
        <v>438</v>
      </c>
      <c r="E5727" t="s">
        <v>21</v>
      </c>
      <c r="F5727" t="s">
        <v>22</v>
      </c>
      <c r="G5727" t="s">
        <v>23</v>
      </c>
      <c r="H5727">
        <v>5</v>
      </c>
      <c r="I5727">
        <v>40249.97</v>
      </c>
      <c r="J5727">
        <v>0.05</v>
      </c>
      <c r="K5727">
        <v>191187.36</v>
      </c>
      <c r="L5727">
        <v>48760.67</v>
      </c>
      <c r="M5727">
        <f t="shared" si="269"/>
        <v>191187.35749999998</v>
      </c>
      <c r="N5727" t="str">
        <f t="shared" si="267"/>
        <v>Q2</v>
      </c>
      <c r="O5727" s="2">
        <f t="shared" si="268"/>
        <v>25.504128515608983</v>
      </c>
      <c r="P5727" t="str">
        <f>VLOOKUP(retail_sales_2023!C5727,customers!A:J,5,)</f>
        <v>Kolkata</v>
      </c>
      <c r="Q5727" t="str">
        <f>VLOOKUP(C5727,customers!A:J,10,0)</f>
        <v>Premium</v>
      </c>
    </row>
    <row r="5728" spans="1:17" x14ac:dyDescent="0.3">
      <c r="A5728" t="s">
        <v>6819</v>
      </c>
      <c r="B5728" s="1">
        <v>45256</v>
      </c>
      <c r="C5728" t="s">
        <v>262</v>
      </c>
      <c r="D5728" t="s">
        <v>263</v>
      </c>
      <c r="E5728" t="s">
        <v>27</v>
      </c>
      <c r="F5728" t="s">
        <v>43</v>
      </c>
      <c r="G5728" t="s">
        <v>272</v>
      </c>
      <c r="H5728">
        <v>5</v>
      </c>
      <c r="I5728">
        <v>15341.9</v>
      </c>
      <c r="J5728">
        <v>0</v>
      </c>
      <c r="K5728">
        <v>76709.5</v>
      </c>
      <c r="L5728">
        <v>9867.6299999999992</v>
      </c>
      <c r="M5728">
        <f t="shared" si="269"/>
        <v>76709.5</v>
      </c>
      <c r="N5728" t="str">
        <f t="shared" si="267"/>
        <v>Q4</v>
      </c>
      <c r="O5728" s="2">
        <f t="shared" si="268"/>
        <v>12.863634882250569</v>
      </c>
      <c r="P5728" t="str">
        <f>VLOOKUP(retail_sales_2023!C5728,customers!A:J,5,)</f>
        <v>Jaipur</v>
      </c>
      <c r="Q5728" t="str">
        <f>VLOOKUP(C5728,customers!A:J,10,0)</f>
        <v>Premium</v>
      </c>
    </row>
    <row r="5729" spans="1:17" x14ac:dyDescent="0.3">
      <c r="A5729" t="s">
        <v>6820</v>
      </c>
      <c r="B5729" s="1">
        <v>45122</v>
      </c>
      <c r="C5729" t="s">
        <v>291</v>
      </c>
      <c r="D5729" t="s">
        <v>292</v>
      </c>
      <c r="E5729" t="s">
        <v>33</v>
      </c>
      <c r="F5729" t="s">
        <v>22</v>
      </c>
      <c r="G5729" t="s">
        <v>182</v>
      </c>
      <c r="H5729">
        <v>2</v>
      </c>
      <c r="I5729">
        <v>34353.1</v>
      </c>
      <c r="J5729">
        <v>0</v>
      </c>
      <c r="K5729">
        <v>68706.2</v>
      </c>
      <c r="L5729">
        <v>17079.53</v>
      </c>
      <c r="M5729">
        <f t="shared" si="269"/>
        <v>68706.2</v>
      </c>
      <c r="N5729" t="str">
        <f t="shared" si="267"/>
        <v>Q3</v>
      </c>
      <c r="O5729" s="2">
        <f t="shared" si="268"/>
        <v>24.858790036415925</v>
      </c>
      <c r="P5729" t="str">
        <f>VLOOKUP(retail_sales_2023!C5729,customers!A:J,5,)</f>
        <v>Pune</v>
      </c>
      <c r="Q5729" t="str">
        <f>VLOOKUP(C5729,customers!A:J,10,0)</f>
        <v>Premium</v>
      </c>
    </row>
    <row r="5730" spans="1:17" x14ac:dyDescent="0.3">
      <c r="A5730" t="s">
        <v>6821</v>
      </c>
      <c r="B5730" s="1">
        <v>45253</v>
      </c>
      <c r="C5730" t="s">
        <v>194</v>
      </c>
      <c r="D5730" t="s">
        <v>195</v>
      </c>
      <c r="E5730" t="s">
        <v>33</v>
      </c>
      <c r="F5730" t="s">
        <v>81</v>
      </c>
      <c r="G5730" t="s">
        <v>158</v>
      </c>
      <c r="H5730">
        <v>2</v>
      </c>
      <c r="I5730">
        <v>1281.71</v>
      </c>
      <c r="J5730">
        <v>0.3</v>
      </c>
      <c r="K5730">
        <v>1794.39</v>
      </c>
      <c r="L5730">
        <v>657.8</v>
      </c>
      <c r="M5730">
        <f t="shared" si="269"/>
        <v>1794.394</v>
      </c>
      <c r="N5730" t="str">
        <f t="shared" si="267"/>
        <v>Q4</v>
      </c>
      <c r="O5730" s="2">
        <f t="shared" si="268"/>
        <v>36.658697384626528</v>
      </c>
      <c r="P5730" t="str">
        <f>VLOOKUP(retail_sales_2023!C5730,customers!A:J,5,)</f>
        <v>Surat</v>
      </c>
      <c r="Q5730" t="str">
        <f>VLOOKUP(C5730,customers!A:J,10,0)</f>
        <v>Regular</v>
      </c>
    </row>
    <row r="5731" spans="1:17" x14ac:dyDescent="0.3">
      <c r="A5731" t="s">
        <v>6822</v>
      </c>
      <c r="B5731" s="1">
        <v>45001</v>
      </c>
      <c r="C5731" t="s">
        <v>641</v>
      </c>
      <c r="D5731" t="s">
        <v>642</v>
      </c>
      <c r="E5731" t="s">
        <v>33</v>
      </c>
      <c r="F5731" t="s">
        <v>28</v>
      </c>
      <c r="G5731" t="s">
        <v>57</v>
      </c>
      <c r="H5731">
        <v>4</v>
      </c>
      <c r="I5731">
        <v>2786.66</v>
      </c>
      <c r="J5731">
        <v>0</v>
      </c>
      <c r="K5731">
        <v>11146.64</v>
      </c>
      <c r="L5731">
        <v>2821</v>
      </c>
      <c r="M5731">
        <f t="shared" si="269"/>
        <v>11146.64</v>
      </c>
      <c r="N5731" t="str">
        <f t="shared" si="267"/>
        <v>Q1</v>
      </c>
      <c r="O5731" s="2">
        <f t="shared" si="268"/>
        <v>25.308074899700717</v>
      </c>
      <c r="P5731" t="str">
        <f>VLOOKUP(retail_sales_2023!C5731,customers!A:J,5,)</f>
        <v>Surat</v>
      </c>
      <c r="Q5731" t="str">
        <f>VLOOKUP(C5731,customers!A:J,10,0)</f>
        <v>Regular</v>
      </c>
    </row>
    <row r="5732" spans="1:17" x14ac:dyDescent="0.3">
      <c r="A5732" t="s">
        <v>6823</v>
      </c>
      <c r="B5732" s="1">
        <v>45264</v>
      </c>
      <c r="C5732" t="s">
        <v>2437</v>
      </c>
      <c r="D5732" t="s">
        <v>2438</v>
      </c>
      <c r="E5732" t="s">
        <v>15</v>
      </c>
      <c r="F5732" t="s">
        <v>43</v>
      </c>
      <c r="G5732" t="s">
        <v>154</v>
      </c>
      <c r="H5732">
        <v>2</v>
      </c>
      <c r="I5732">
        <v>23867.42</v>
      </c>
      <c r="J5732">
        <v>0.1</v>
      </c>
      <c r="K5732">
        <v>42961.36</v>
      </c>
      <c r="L5732">
        <v>5441.46</v>
      </c>
      <c r="M5732">
        <f t="shared" si="269"/>
        <v>42961.356</v>
      </c>
      <c r="N5732" t="str">
        <f t="shared" si="267"/>
        <v>Q4</v>
      </c>
      <c r="O5732" s="2">
        <f t="shared" si="268"/>
        <v>12.665939811961261</v>
      </c>
      <c r="P5732" t="str">
        <f>VLOOKUP(retail_sales_2023!C5732,customers!A:J,5,)</f>
        <v>Chennai</v>
      </c>
      <c r="Q5732" t="str">
        <f>VLOOKUP(C5732,customers!A:J,10,0)</f>
        <v>Premium</v>
      </c>
    </row>
    <row r="5733" spans="1:17" x14ac:dyDescent="0.3">
      <c r="A5733" t="s">
        <v>6824</v>
      </c>
      <c r="B5733" s="1">
        <v>45250</v>
      </c>
      <c r="C5733" t="s">
        <v>921</v>
      </c>
      <c r="D5733" t="s">
        <v>922</v>
      </c>
      <c r="E5733" t="s">
        <v>15</v>
      </c>
      <c r="F5733" t="s">
        <v>28</v>
      </c>
      <c r="G5733" t="s">
        <v>280</v>
      </c>
      <c r="H5733">
        <v>2</v>
      </c>
      <c r="I5733">
        <v>499.76</v>
      </c>
      <c r="J5733">
        <v>0.3</v>
      </c>
      <c r="K5733">
        <v>699.66</v>
      </c>
      <c r="L5733">
        <v>180.49</v>
      </c>
      <c r="M5733">
        <f t="shared" si="269"/>
        <v>699.66399999999999</v>
      </c>
      <c r="N5733" t="str">
        <f t="shared" si="267"/>
        <v>Q4</v>
      </c>
      <c r="O5733" s="2">
        <f t="shared" si="268"/>
        <v>25.796815596146704</v>
      </c>
      <c r="P5733" t="str">
        <f>VLOOKUP(retail_sales_2023!C5733,customers!A:J,5,)</f>
        <v>Kochi</v>
      </c>
      <c r="Q5733" t="str">
        <f>VLOOKUP(C5733,customers!A:J,10,0)</f>
        <v>Premium</v>
      </c>
    </row>
    <row r="5734" spans="1:17" x14ac:dyDescent="0.3">
      <c r="A5734" t="s">
        <v>6825</v>
      </c>
      <c r="B5734" s="1">
        <v>45236</v>
      </c>
      <c r="C5734" t="s">
        <v>1317</v>
      </c>
      <c r="D5734" t="s">
        <v>1318</v>
      </c>
      <c r="E5734" t="s">
        <v>33</v>
      </c>
      <c r="F5734" t="s">
        <v>22</v>
      </c>
      <c r="G5734" t="s">
        <v>315</v>
      </c>
      <c r="H5734">
        <v>4</v>
      </c>
      <c r="I5734">
        <v>37187.629999999997</v>
      </c>
      <c r="J5734">
        <v>0.3</v>
      </c>
      <c r="K5734">
        <v>104125.36</v>
      </c>
      <c r="L5734">
        <v>26035.39</v>
      </c>
      <c r="M5734">
        <f t="shared" si="269"/>
        <v>104125.36399999999</v>
      </c>
      <c r="N5734" t="str">
        <f t="shared" si="267"/>
        <v>Q4</v>
      </c>
      <c r="O5734" s="2">
        <f t="shared" si="268"/>
        <v>25.00388954237469</v>
      </c>
      <c r="P5734" t="str">
        <f>VLOOKUP(retail_sales_2023!C5734,customers!A:J,5,)</f>
        <v>Pune</v>
      </c>
      <c r="Q5734" t="str">
        <f>VLOOKUP(C5734,customers!A:J,10,0)</f>
        <v>Regular</v>
      </c>
    </row>
    <row r="5735" spans="1:17" x14ac:dyDescent="0.3">
      <c r="A5735" t="s">
        <v>6826</v>
      </c>
      <c r="B5735" s="1">
        <v>44981</v>
      </c>
      <c r="C5735" t="s">
        <v>2748</v>
      </c>
      <c r="D5735" t="s">
        <v>2749</v>
      </c>
      <c r="E5735" t="s">
        <v>33</v>
      </c>
      <c r="F5735" t="s">
        <v>16</v>
      </c>
      <c r="G5735" t="s">
        <v>286</v>
      </c>
      <c r="H5735">
        <v>5</v>
      </c>
      <c r="I5735">
        <v>373.14</v>
      </c>
      <c r="J5735">
        <v>0.1</v>
      </c>
      <c r="K5735">
        <v>1679.13</v>
      </c>
      <c r="L5735">
        <v>726.73</v>
      </c>
      <c r="M5735">
        <f t="shared" si="269"/>
        <v>1679.1299999999999</v>
      </c>
      <c r="N5735" t="str">
        <f t="shared" si="267"/>
        <v>Q1</v>
      </c>
      <c r="O5735" s="2">
        <f t="shared" si="268"/>
        <v>43.280151030593224</v>
      </c>
      <c r="P5735" t="str">
        <f>VLOOKUP(retail_sales_2023!C5735,customers!A:J,5,)</f>
        <v>Nagpur</v>
      </c>
      <c r="Q5735" t="str">
        <f>VLOOKUP(C5735,customers!A:J,10,0)</f>
        <v>Premium</v>
      </c>
    </row>
    <row r="5736" spans="1:17" x14ac:dyDescent="0.3">
      <c r="A5736" t="s">
        <v>6827</v>
      </c>
      <c r="B5736" s="1">
        <v>45211</v>
      </c>
      <c r="C5736" t="s">
        <v>88</v>
      </c>
      <c r="D5736" t="s">
        <v>89</v>
      </c>
      <c r="E5736" t="s">
        <v>15</v>
      </c>
      <c r="F5736" t="s">
        <v>38</v>
      </c>
      <c r="G5736" t="s">
        <v>73</v>
      </c>
      <c r="H5736">
        <v>1</v>
      </c>
      <c r="I5736">
        <v>1730.13</v>
      </c>
      <c r="J5736">
        <v>0</v>
      </c>
      <c r="K5736">
        <v>1730.13</v>
      </c>
      <c r="L5736">
        <v>506.88</v>
      </c>
      <c r="M5736">
        <f t="shared" si="269"/>
        <v>1730.13</v>
      </c>
      <c r="N5736" t="str">
        <f t="shared" si="267"/>
        <v>Q4</v>
      </c>
      <c r="O5736" s="2">
        <f t="shared" si="268"/>
        <v>29.297220440082533</v>
      </c>
      <c r="P5736" t="str">
        <f>VLOOKUP(retail_sales_2023!C5736,customers!A:J,5,)</f>
        <v>Coimbatore</v>
      </c>
      <c r="Q5736" t="str">
        <f>VLOOKUP(C5736,customers!A:J,10,0)</f>
        <v>Regular</v>
      </c>
    </row>
    <row r="5737" spans="1:17" x14ac:dyDescent="0.3">
      <c r="A5737" t="s">
        <v>6828</v>
      </c>
      <c r="B5737" s="1">
        <v>44934</v>
      </c>
      <c r="C5737" t="s">
        <v>1664</v>
      </c>
      <c r="D5737" t="s">
        <v>1665</v>
      </c>
      <c r="E5737" t="s">
        <v>21</v>
      </c>
      <c r="F5737" t="s">
        <v>38</v>
      </c>
      <c r="G5737" t="s">
        <v>65</v>
      </c>
      <c r="H5737">
        <v>1</v>
      </c>
      <c r="I5737">
        <v>1668.06</v>
      </c>
      <c r="J5737">
        <v>0.2</v>
      </c>
      <c r="K5737">
        <v>1334.45</v>
      </c>
      <c r="L5737">
        <v>420.34</v>
      </c>
      <c r="M5737">
        <f t="shared" si="269"/>
        <v>1334.4480000000001</v>
      </c>
      <c r="N5737" t="str">
        <f t="shared" si="267"/>
        <v>Q1</v>
      </c>
      <c r="O5737" s="2">
        <f t="shared" si="268"/>
        <v>31.499119487429272</v>
      </c>
      <c r="P5737" t="str">
        <f>VLOOKUP(retail_sales_2023!C5737,customers!A:J,5,)</f>
        <v>Patna</v>
      </c>
      <c r="Q5737" t="str">
        <f>VLOOKUP(C5737,customers!A:J,10,0)</f>
        <v>Premium</v>
      </c>
    </row>
    <row r="5738" spans="1:17" x14ac:dyDescent="0.3">
      <c r="A5738" t="s">
        <v>6829</v>
      </c>
      <c r="B5738" s="1">
        <v>44946</v>
      </c>
      <c r="C5738" t="s">
        <v>895</v>
      </c>
      <c r="D5738" t="s">
        <v>896</v>
      </c>
      <c r="E5738" t="s">
        <v>15</v>
      </c>
      <c r="F5738" t="s">
        <v>43</v>
      </c>
      <c r="G5738" t="s">
        <v>178</v>
      </c>
      <c r="H5738">
        <v>4</v>
      </c>
      <c r="I5738">
        <v>14082.69</v>
      </c>
      <c r="J5738">
        <v>0.05</v>
      </c>
      <c r="K5738">
        <v>53514.22</v>
      </c>
      <c r="L5738">
        <v>6679.45</v>
      </c>
      <c r="M5738">
        <f t="shared" si="269"/>
        <v>53514.222000000002</v>
      </c>
      <c r="N5738" t="str">
        <f t="shared" si="267"/>
        <v>Q1</v>
      </c>
      <c r="O5738" s="2">
        <f t="shared" si="268"/>
        <v>12.481635722243546</v>
      </c>
      <c r="P5738" t="str">
        <f>VLOOKUP(retail_sales_2023!C5738,customers!A:J,5,)</f>
        <v>Hyderabad</v>
      </c>
      <c r="Q5738" t="str">
        <f>VLOOKUP(C5738,customers!A:J,10,0)</f>
        <v>Regular</v>
      </c>
    </row>
    <row r="5739" spans="1:17" x14ac:dyDescent="0.3">
      <c r="A5739" t="s">
        <v>6830</v>
      </c>
      <c r="B5739" s="1">
        <v>45239</v>
      </c>
      <c r="C5739" t="s">
        <v>773</v>
      </c>
      <c r="D5739" t="s">
        <v>774</v>
      </c>
      <c r="E5739" t="s">
        <v>21</v>
      </c>
      <c r="F5739" t="s">
        <v>38</v>
      </c>
      <c r="G5739" t="s">
        <v>39</v>
      </c>
      <c r="H5739">
        <v>5</v>
      </c>
      <c r="I5739">
        <v>3163</v>
      </c>
      <c r="J5739">
        <v>0.05</v>
      </c>
      <c r="K5739">
        <v>15024.25</v>
      </c>
      <c r="L5739">
        <v>5272.69</v>
      </c>
      <c r="M5739">
        <f t="shared" si="269"/>
        <v>15024.25</v>
      </c>
      <c r="N5739" t="str">
        <f t="shared" si="267"/>
        <v>Q4</v>
      </c>
      <c r="O5739" s="2">
        <f t="shared" si="268"/>
        <v>35.094530509010433</v>
      </c>
      <c r="P5739" t="str">
        <f>VLOOKUP(retail_sales_2023!C5739,customers!A:J,5,)</f>
        <v>Ranchi</v>
      </c>
      <c r="Q5739" t="str">
        <f>VLOOKUP(C5739,customers!A:J,10,0)</f>
        <v>Premium</v>
      </c>
    </row>
    <row r="5740" spans="1:17" x14ac:dyDescent="0.3">
      <c r="A5740" t="s">
        <v>6831</v>
      </c>
      <c r="B5740" s="1">
        <v>45045</v>
      </c>
      <c r="C5740" t="s">
        <v>901</v>
      </c>
      <c r="D5740" t="s">
        <v>902</v>
      </c>
      <c r="E5740" t="s">
        <v>21</v>
      </c>
      <c r="F5740" t="s">
        <v>52</v>
      </c>
      <c r="G5740" t="s">
        <v>169</v>
      </c>
      <c r="H5740">
        <v>3</v>
      </c>
      <c r="I5740">
        <v>789.3</v>
      </c>
      <c r="J5740">
        <v>0.1</v>
      </c>
      <c r="K5740">
        <v>2131.11</v>
      </c>
      <c r="L5740">
        <v>206.39</v>
      </c>
      <c r="M5740">
        <f t="shared" si="269"/>
        <v>2131.1099999999997</v>
      </c>
      <c r="N5740" t="str">
        <f t="shared" si="267"/>
        <v>Q2</v>
      </c>
      <c r="O5740" s="2">
        <f t="shared" si="268"/>
        <v>9.6846244445382901</v>
      </c>
      <c r="P5740" t="str">
        <f>VLOOKUP(retail_sales_2023!C5740,customers!A:J,5,)</f>
        <v>Ranchi</v>
      </c>
      <c r="Q5740" t="str">
        <f>VLOOKUP(C5740,customers!A:J,10,0)</f>
        <v>Regular</v>
      </c>
    </row>
    <row r="5741" spans="1:17" x14ac:dyDescent="0.3">
      <c r="A5741" t="s">
        <v>6832</v>
      </c>
      <c r="B5741" s="1">
        <v>45261</v>
      </c>
      <c r="C5741" t="s">
        <v>956</v>
      </c>
      <c r="D5741" t="s">
        <v>957</v>
      </c>
      <c r="E5741" t="s">
        <v>15</v>
      </c>
      <c r="F5741" t="s">
        <v>81</v>
      </c>
      <c r="G5741" t="s">
        <v>101</v>
      </c>
      <c r="H5741">
        <v>2</v>
      </c>
      <c r="I5741">
        <v>4567.05</v>
      </c>
      <c r="J5741">
        <v>0.05</v>
      </c>
      <c r="K5741">
        <v>8677.4</v>
      </c>
      <c r="L5741">
        <v>3188.35</v>
      </c>
      <c r="M5741">
        <f t="shared" si="269"/>
        <v>8677.3950000000004</v>
      </c>
      <c r="N5741" t="str">
        <f t="shared" si="267"/>
        <v>Q4</v>
      </c>
      <c r="O5741" s="2">
        <f t="shared" si="268"/>
        <v>36.743148869477032</v>
      </c>
      <c r="P5741" t="str">
        <f>VLOOKUP(retail_sales_2023!C5741,customers!A:J,5,)</f>
        <v>Chennai</v>
      </c>
      <c r="Q5741" t="str">
        <f>VLOOKUP(C5741,customers!A:J,10,0)</f>
        <v>Premium</v>
      </c>
    </row>
    <row r="5742" spans="1:17" x14ac:dyDescent="0.3">
      <c r="A5742" t="s">
        <v>6833</v>
      </c>
      <c r="B5742" s="1">
        <v>44964</v>
      </c>
      <c r="C5742" t="s">
        <v>716</v>
      </c>
      <c r="D5742" t="s">
        <v>717</v>
      </c>
      <c r="E5742" t="s">
        <v>33</v>
      </c>
      <c r="F5742" t="s">
        <v>52</v>
      </c>
      <c r="G5742" t="s">
        <v>117</v>
      </c>
      <c r="H5742">
        <v>8</v>
      </c>
      <c r="I5742">
        <v>169.28</v>
      </c>
      <c r="J5742">
        <v>0</v>
      </c>
      <c r="K5742">
        <v>1354.24</v>
      </c>
      <c r="L5742">
        <v>97.47</v>
      </c>
      <c r="M5742">
        <f t="shared" si="269"/>
        <v>1354.24</v>
      </c>
      <c r="N5742" t="str">
        <f t="shared" si="267"/>
        <v>Q1</v>
      </c>
      <c r="O5742" s="2">
        <f t="shared" si="268"/>
        <v>7.1973948487712658</v>
      </c>
      <c r="P5742" t="str">
        <f>VLOOKUP(retail_sales_2023!C5742,customers!A:J,5,)</f>
        <v>Ahmedabad</v>
      </c>
      <c r="Q5742" t="str">
        <f>VLOOKUP(C5742,customers!A:J,10,0)</f>
        <v>Premium</v>
      </c>
    </row>
    <row r="5743" spans="1:17" x14ac:dyDescent="0.3">
      <c r="A5743" t="s">
        <v>6834</v>
      </c>
      <c r="B5743" s="1">
        <v>45163</v>
      </c>
      <c r="C5743" t="s">
        <v>2062</v>
      </c>
      <c r="D5743" t="s">
        <v>2063</v>
      </c>
      <c r="E5743" t="s">
        <v>15</v>
      </c>
      <c r="F5743" t="s">
        <v>81</v>
      </c>
      <c r="G5743" t="s">
        <v>82</v>
      </c>
      <c r="H5743">
        <v>4</v>
      </c>
      <c r="I5743">
        <v>2467.4699999999998</v>
      </c>
      <c r="J5743">
        <v>0.25</v>
      </c>
      <c r="K5743">
        <v>7402.41</v>
      </c>
      <c r="L5743">
        <v>-115.12</v>
      </c>
      <c r="M5743">
        <f t="shared" si="269"/>
        <v>7402.41</v>
      </c>
      <c r="N5743" t="str">
        <f t="shared" si="267"/>
        <v>Q3</v>
      </c>
      <c r="O5743" s="2">
        <f t="shared" si="268"/>
        <v>-1.5551691948973374</v>
      </c>
      <c r="P5743" t="str">
        <f>VLOOKUP(retail_sales_2023!C5743,customers!A:J,5,)</f>
        <v>Chennai</v>
      </c>
      <c r="Q5743" t="str">
        <f>VLOOKUP(C5743,customers!A:J,10,0)</f>
        <v>Premium</v>
      </c>
    </row>
    <row r="5744" spans="1:17" x14ac:dyDescent="0.3">
      <c r="A5744" t="s">
        <v>6835</v>
      </c>
      <c r="B5744" s="1">
        <v>45149</v>
      </c>
      <c r="C5744" t="s">
        <v>3118</v>
      </c>
      <c r="D5744" t="s">
        <v>3119</v>
      </c>
      <c r="E5744" t="s">
        <v>33</v>
      </c>
      <c r="F5744" t="s">
        <v>81</v>
      </c>
      <c r="G5744" t="s">
        <v>150</v>
      </c>
      <c r="H5744">
        <v>1</v>
      </c>
      <c r="I5744">
        <v>2878.5</v>
      </c>
      <c r="J5744">
        <v>0.2</v>
      </c>
      <c r="K5744">
        <v>2302.8000000000002</v>
      </c>
      <c r="L5744">
        <v>725.88</v>
      </c>
      <c r="M5744">
        <f t="shared" si="269"/>
        <v>2302.8000000000002</v>
      </c>
      <c r="N5744" t="str">
        <f t="shared" si="267"/>
        <v>Q3</v>
      </c>
      <c r="O5744" s="2">
        <f t="shared" si="268"/>
        <v>31.521625846795203</v>
      </c>
      <c r="P5744" t="str">
        <f>VLOOKUP(retail_sales_2023!C5744,customers!A:J,5,)</f>
        <v>Surat</v>
      </c>
      <c r="Q5744" t="str">
        <f>VLOOKUP(C5744,customers!A:J,10,0)</f>
        <v>Premium</v>
      </c>
    </row>
    <row r="5745" spans="1:17" x14ac:dyDescent="0.3">
      <c r="A5745" t="s">
        <v>6836</v>
      </c>
      <c r="B5745" s="1">
        <v>45159</v>
      </c>
      <c r="C5745" t="s">
        <v>358</v>
      </c>
      <c r="D5745" t="s">
        <v>359</v>
      </c>
      <c r="E5745" t="s">
        <v>15</v>
      </c>
      <c r="F5745" t="s">
        <v>43</v>
      </c>
      <c r="G5745" t="s">
        <v>44</v>
      </c>
      <c r="H5745">
        <v>2</v>
      </c>
      <c r="I5745">
        <v>71096.87</v>
      </c>
      <c r="J5745">
        <v>0</v>
      </c>
      <c r="K5745">
        <v>142193.74</v>
      </c>
      <c r="L5745">
        <v>14301.67</v>
      </c>
      <c r="M5745">
        <f t="shared" si="269"/>
        <v>142193.74</v>
      </c>
      <c r="N5745" t="str">
        <f t="shared" si="267"/>
        <v>Q3</v>
      </c>
      <c r="O5745" s="2">
        <f t="shared" si="268"/>
        <v>10.057875965566417</v>
      </c>
      <c r="P5745" t="str">
        <f>VLOOKUP(retail_sales_2023!C5745,customers!A:J,5,)</f>
        <v>Chennai</v>
      </c>
      <c r="Q5745" t="str">
        <f>VLOOKUP(C5745,customers!A:J,10,0)</f>
        <v>Regular</v>
      </c>
    </row>
    <row r="5746" spans="1:17" x14ac:dyDescent="0.3">
      <c r="A5746" t="s">
        <v>6837</v>
      </c>
      <c r="B5746" s="1">
        <v>45058</v>
      </c>
      <c r="C5746" t="s">
        <v>310</v>
      </c>
      <c r="D5746" t="s">
        <v>311</v>
      </c>
      <c r="E5746" t="s">
        <v>21</v>
      </c>
      <c r="F5746" t="s">
        <v>22</v>
      </c>
      <c r="G5746" t="s">
        <v>516</v>
      </c>
      <c r="H5746">
        <v>4</v>
      </c>
      <c r="I5746">
        <v>5410.54</v>
      </c>
      <c r="J5746">
        <v>0.2</v>
      </c>
      <c r="K5746">
        <v>17313.73</v>
      </c>
      <c r="L5746">
        <v>3754.03</v>
      </c>
      <c r="M5746">
        <f t="shared" si="269"/>
        <v>17313.727999999999</v>
      </c>
      <c r="N5746" t="str">
        <f t="shared" si="267"/>
        <v>Q2</v>
      </c>
      <c r="O5746" s="2">
        <f t="shared" si="268"/>
        <v>21.68238733074849</v>
      </c>
      <c r="P5746" t="str">
        <f>VLOOKUP(retail_sales_2023!C5746,customers!A:J,5,)</f>
        <v>Patna</v>
      </c>
      <c r="Q5746" t="str">
        <f>VLOOKUP(C5746,customers!A:J,10,0)</f>
        <v>Regular</v>
      </c>
    </row>
    <row r="5747" spans="1:17" x14ac:dyDescent="0.3">
      <c r="A5747" t="s">
        <v>6838</v>
      </c>
      <c r="B5747" s="1">
        <v>45174</v>
      </c>
      <c r="C5747" t="s">
        <v>1596</v>
      </c>
      <c r="D5747" t="s">
        <v>1597</v>
      </c>
      <c r="E5747" t="s">
        <v>21</v>
      </c>
      <c r="F5747" t="s">
        <v>28</v>
      </c>
      <c r="G5747" t="s">
        <v>29</v>
      </c>
      <c r="H5747">
        <v>3</v>
      </c>
      <c r="I5747">
        <v>4953.12</v>
      </c>
      <c r="J5747">
        <v>0.25</v>
      </c>
      <c r="K5747">
        <v>11144.52</v>
      </c>
      <c r="L5747">
        <v>3020.86</v>
      </c>
      <c r="M5747">
        <f t="shared" si="269"/>
        <v>11144.52</v>
      </c>
      <c r="N5747" t="str">
        <f t="shared" si="267"/>
        <v>Q3</v>
      </c>
      <c r="O5747" s="2">
        <f t="shared" si="268"/>
        <v>27.106236966688563</v>
      </c>
      <c r="P5747" t="str">
        <f>VLOOKUP(retail_sales_2023!C5747,customers!A:J,5,)</f>
        <v>Bhubaneswar</v>
      </c>
      <c r="Q5747" t="str">
        <f>VLOOKUP(C5747,customers!A:J,10,0)</f>
        <v>Regular</v>
      </c>
    </row>
    <row r="5748" spans="1:17" x14ac:dyDescent="0.3">
      <c r="A5748" t="s">
        <v>6839</v>
      </c>
      <c r="B5748" s="1">
        <v>44929</v>
      </c>
      <c r="C5748" t="s">
        <v>1811</v>
      </c>
      <c r="D5748" t="s">
        <v>1812</v>
      </c>
      <c r="E5748" t="s">
        <v>21</v>
      </c>
      <c r="F5748" t="s">
        <v>52</v>
      </c>
      <c r="G5748" t="s">
        <v>200</v>
      </c>
      <c r="H5748">
        <v>10</v>
      </c>
      <c r="I5748">
        <v>490.96</v>
      </c>
      <c r="J5748">
        <v>0.2</v>
      </c>
      <c r="K5748">
        <v>3927.68</v>
      </c>
      <c r="L5748">
        <v>237.99</v>
      </c>
      <c r="M5748">
        <f t="shared" si="269"/>
        <v>3927.68</v>
      </c>
      <c r="N5748" t="str">
        <f t="shared" si="267"/>
        <v>Q1</v>
      </c>
      <c r="O5748" s="2">
        <f t="shared" si="268"/>
        <v>6.0593021834772696</v>
      </c>
      <c r="P5748" t="str">
        <f>VLOOKUP(retail_sales_2023!C5748,customers!A:J,5,)</f>
        <v>Bhubaneswar</v>
      </c>
      <c r="Q5748" t="str">
        <f>VLOOKUP(C5748,customers!A:J,10,0)</f>
        <v>Premium</v>
      </c>
    </row>
    <row r="5749" spans="1:17" x14ac:dyDescent="0.3">
      <c r="A5749" t="s">
        <v>6840</v>
      </c>
      <c r="B5749" s="1">
        <v>45203</v>
      </c>
      <c r="C5749" t="s">
        <v>934</v>
      </c>
      <c r="D5749" t="s">
        <v>935</v>
      </c>
      <c r="E5749" t="s">
        <v>21</v>
      </c>
      <c r="F5749" t="s">
        <v>38</v>
      </c>
      <c r="G5749" t="s">
        <v>73</v>
      </c>
      <c r="H5749">
        <v>5</v>
      </c>
      <c r="I5749">
        <v>404.69</v>
      </c>
      <c r="J5749">
        <v>0</v>
      </c>
      <c r="K5749">
        <v>2023.45</v>
      </c>
      <c r="L5749">
        <v>507.7</v>
      </c>
      <c r="M5749">
        <f t="shared" si="269"/>
        <v>2023.45</v>
      </c>
      <c r="N5749" t="str">
        <f t="shared" si="267"/>
        <v>Q4</v>
      </c>
      <c r="O5749" s="2">
        <f t="shared" si="268"/>
        <v>25.090810249820848</v>
      </c>
      <c r="P5749" t="str">
        <f>VLOOKUP(retail_sales_2023!C5749,customers!A:J,5,)</f>
        <v>Guwahati</v>
      </c>
      <c r="Q5749" t="str">
        <f>VLOOKUP(C5749,customers!A:J,10,0)</f>
        <v>Occasional</v>
      </c>
    </row>
    <row r="5750" spans="1:17" x14ac:dyDescent="0.3">
      <c r="A5750" t="s">
        <v>6841</v>
      </c>
      <c r="B5750" s="1">
        <v>45255</v>
      </c>
      <c r="C5750" t="s">
        <v>650</v>
      </c>
      <c r="D5750" t="s">
        <v>651</v>
      </c>
      <c r="E5750" t="s">
        <v>33</v>
      </c>
      <c r="F5750" t="s">
        <v>28</v>
      </c>
      <c r="G5750" t="s">
        <v>325</v>
      </c>
      <c r="H5750">
        <v>2</v>
      </c>
      <c r="I5750">
        <v>1308.76</v>
      </c>
      <c r="J5750">
        <v>0</v>
      </c>
      <c r="K5750">
        <v>2617.52</v>
      </c>
      <c r="L5750">
        <v>547.9</v>
      </c>
      <c r="M5750">
        <f t="shared" si="269"/>
        <v>2617.52</v>
      </c>
      <c r="N5750" t="str">
        <f t="shared" si="267"/>
        <v>Q4</v>
      </c>
      <c r="O5750" s="2">
        <f t="shared" si="268"/>
        <v>20.932027262446894</v>
      </c>
      <c r="P5750" t="str">
        <f>VLOOKUP(retail_sales_2023!C5750,customers!A:J,5,)</f>
        <v>Ahmedabad</v>
      </c>
      <c r="Q5750" t="str">
        <f>VLOOKUP(C5750,customers!A:J,10,0)</f>
        <v>Regular</v>
      </c>
    </row>
    <row r="5751" spans="1:17" x14ac:dyDescent="0.3">
      <c r="A5751" t="s">
        <v>6842</v>
      </c>
      <c r="B5751" s="1">
        <v>44944</v>
      </c>
      <c r="C5751" t="s">
        <v>999</v>
      </c>
      <c r="D5751" t="s">
        <v>1000</v>
      </c>
      <c r="E5751" t="s">
        <v>33</v>
      </c>
      <c r="F5751" t="s">
        <v>43</v>
      </c>
      <c r="G5751" t="s">
        <v>178</v>
      </c>
      <c r="H5751">
        <v>3</v>
      </c>
      <c r="I5751">
        <v>40034.11</v>
      </c>
      <c r="J5751">
        <v>0.1</v>
      </c>
      <c r="K5751">
        <v>108092.1</v>
      </c>
      <c r="L5751">
        <v>11583.72</v>
      </c>
      <c r="M5751">
        <f t="shared" si="269"/>
        <v>108092.09700000001</v>
      </c>
      <c r="N5751" t="str">
        <f t="shared" si="267"/>
        <v>Q1</v>
      </c>
      <c r="O5751" s="2">
        <f t="shared" si="268"/>
        <v>10.716527849861366</v>
      </c>
      <c r="P5751" t="str">
        <f>VLOOKUP(retail_sales_2023!C5751,customers!A:J,5,)</f>
        <v>Surat</v>
      </c>
      <c r="Q5751" t="str">
        <f>VLOOKUP(C5751,customers!A:J,10,0)</f>
        <v>Premium</v>
      </c>
    </row>
    <row r="5752" spans="1:17" x14ac:dyDescent="0.3">
      <c r="A5752" t="s">
        <v>6843</v>
      </c>
      <c r="B5752" s="1">
        <v>45054</v>
      </c>
      <c r="C5752" t="s">
        <v>1167</v>
      </c>
      <c r="D5752" t="s">
        <v>1168</v>
      </c>
      <c r="E5752" t="s">
        <v>21</v>
      </c>
      <c r="F5752" t="s">
        <v>81</v>
      </c>
      <c r="G5752" t="s">
        <v>264</v>
      </c>
      <c r="H5752">
        <v>3</v>
      </c>
      <c r="I5752">
        <v>4502.88</v>
      </c>
      <c r="J5752">
        <v>0</v>
      </c>
      <c r="K5752">
        <v>13508.64</v>
      </c>
      <c r="L5752">
        <v>-616.41999999999996</v>
      </c>
      <c r="M5752">
        <f t="shared" si="269"/>
        <v>13508.64</v>
      </c>
      <c r="N5752" t="str">
        <f t="shared" si="267"/>
        <v>Q2</v>
      </c>
      <c r="O5752" s="2">
        <f t="shared" si="268"/>
        <v>-4.5631536557344043</v>
      </c>
      <c r="P5752" t="str">
        <f>VLOOKUP(retail_sales_2023!C5752,customers!A:J,5,)</f>
        <v>Bhubaneswar</v>
      </c>
      <c r="Q5752" t="str">
        <f>VLOOKUP(C5752,customers!A:J,10,0)</f>
        <v>Regular</v>
      </c>
    </row>
    <row r="5753" spans="1:17" x14ac:dyDescent="0.3">
      <c r="A5753" t="s">
        <v>6844</v>
      </c>
      <c r="B5753" s="1">
        <v>45001</v>
      </c>
      <c r="C5753" t="s">
        <v>538</v>
      </c>
      <c r="D5753" t="s">
        <v>539</v>
      </c>
      <c r="E5753" t="s">
        <v>33</v>
      </c>
      <c r="F5753" t="s">
        <v>52</v>
      </c>
      <c r="G5753" t="s">
        <v>169</v>
      </c>
      <c r="H5753">
        <v>4</v>
      </c>
      <c r="I5753">
        <v>697.99</v>
      </c>
      <c r="J5753">
        <v>0.2</v>
      </c>
      <c r="K5753">
        <v>2233.5700000000002</v>
      </c>
      <c r="L5753">
        <v>128.57</v>
      </c>
      <c r="M5753">
        <f t="shared" si="269"/>
        <v>2233.5680000000002</v>
      </c>
      <c r="N5753" t="str">
        <f t="shared" si="267"/>
        <v>Q1</v>
      </c>
      <c r="O5753" s="2">
        <f t="shared" si="268"/>
        <v>5.7562556803681986</v>
      </c>
      <c r="P5753" t="str">
        <f>VLOOKUP(retail_sales_2023!C5753,customers!A:J,5,)</f>
        <v>Mumbai</v>
      </c>
      <c r="Q5753" t="str">
        <f>VLOOKUP(C5753,customers!A:J,10,0)</f>
        <v>Premium</v>
      </c>
    </row>
    <row r="5754" spans="1:17" x14ac:dyDescent="0.3">
      <c r="A5754" t="s">
        <v>6845</v>
      </c>
      <c r="B5754" s="1">
        <v>45155</v>
      </c>
      <c r="C5754" t="s">
        <v>2437</v>
      </c>
      <c r="D5754" t="s">
        <v>2438</v>
      </c>
      <c r="E5754" t="s">
        <v>15</v>
      </c>
      <c r="F5754" t="s">
        <v>28</v>
      </c>
      <c r="G5754" t="s">
        <v>29</v>
      </c>
      <c r="H5754">
        <v>1</v>
      </c>
      <c r="I5754">
        <v>6637.74</v>
      </c>
      <c r="J5754">
        <v>0</v>
      </c>
      <c r="K5754">
        <v>6637.74</v>
      </c>
      <c r="L5754">
        <v>1753.27</v>
      </c>
      <c r="M5754">
        <f t="shared" si="269"/>
        <v>6637.74</v>
      </c>
      <c r="N5754" t="str">
        <f t="shared" si="267"/>
        <v>Q3</v>
      </c>
      <c r="O5754" s="2">
        <f t="shared" si="268"/>
        <v>26.413658865818789</v>
      </c>
      <c r="P5754" t="str">
        <f>VLOOKUP(retail_sales_2023!C5754,customers!A:J,5,)</f>
        <v>Chennai</v>
      </c>
      <c r="Q5754" t="str">
        <f>VLOOKUP(C5754,customers!A:J,10,0)</f>
        <v>Premium</v>
      </c>
    </row>
    <row r="5755" spans="1:17" x14ac:dyDescent="0.3">
      <c r="A5755" t="s">
        <v>6846</v>
      </c>
      <c r="B5755" s="1">
        <v>44984</v>
      </c>
      <c r="C5755" t="s">
        <v>1151</v>
      </c>
      <c r="D5755" t="s">
        <v>1152</v>
      </c>
      <c r="E5755" t="s">
        <v>21</v>
      </c>
      <c r="F5755" t="s">
        <v>43</v>
      </c>
      <c r="G5755" t="s">
        <v>128</v>
      </c>
      <c r="H5755">
        <v>5</v>
      </c>
      <c r="I5755">
        <v>14208.17</v>
      </c>
      <c r="J5755">
        <v>0.25</v>
      </c>
      <c r="K5755">
        <v>53280.639999999999</v>
      </c>
      <c r="L5755">
        <v>5917.06</v>
      </c>
      <c r="M5755">
        <f t="shared" si="269"/>
        <v>53280.637500000004</v>
      </c>
      <c r="N5755" t="str">
        <f t="shared" si="267"/>
        <v>Q1</v>
      </c>
      <c r="O5755" s="2">
        <f t="shared" si="268"/>
        <v>11.105459694177847</v>
      </c>
      <c r="P5755" t="str">
        <f>VLOOKUP(retail_sales_2023!C5755,customers!A:J,5,)</f>
        <v>Patna</v>
      </c>
      <c r="Q5755" t="str">
        <f>VLOOKUP(C5755,customers!A:J,10,0)</f>
        <v>Premium</v>
      </c>
    </row>
    <row r="5756" spans="1:17" x14ac:dyDescent="0.3">
      <c r="A5756" t="s">
        <v>6847</v>
      </c>
      <c r="B5756" s="1">
        <v>45066</v>
      </c>
      <c r="C5756" t="s">
        <v>1853</v>
      </c>
      <c r="D5756" t="s">
        <v>1854</v>
      </c>
      <c r="E5756" t="s">
        <v>33</v>
      </c>
      <c r="F5756" t="s">
        <v>52</v>
      </c>
      <c r="G5756" t="s">
        <v>133</v>
      </c>
      <c r="H5756">
        <v>1</v>
      </c>
      <c r="I5756">
        <v>227.39</v>
      </c>
      <c r="J5756">
        <v>0.05</v>
      </c>
      <c r="K5756">
        <v>216.02</v>
      </c>
      <c r="L5756">
        <v>17.37</v>
      </c>
      <c r="M5756">
        <f t="shared" si="269"/>
        <v>216.02049999999997</v>
      </c>
      <c r="N5756" t="str">
        <f t="shared" si="267"/>
        <v>Q2</v>
      </c>
      <c r="O5756" s="2">
        <f t="shared" si="268"/>
        <v>8.0409221368391819</v>
      </c>
      <c r="P5756" t="str">
        <f>VLOOKUP(retail_sales_2023!C5756,customers!A:J,5,)</f>
        <v>Surat</v>
      </c>
      <c r="Q5756" t="str">
        <f>VLOOKUP(C5756,customers!A:J,10,0)</f>
        <v>Premium</v>
      </c>
    </row>
    <row r="5757" spans="1:17" x14ac:dyDescent="0.3">
      <c r="A5757" t="s">
        <v>6848</v>
      </c>
      <c r="B5757" s="1">
        <v>45010</v>
      </c>
      <c r="C5757" t="s">
        <v>126</v>
      </c>
      <c r="D5757" t="s">
        <v>127</v>
      </c>
      <c r="E5757" t="s">
        <v>15</v>
      </c>
      <c r="F5757" t="s">
        <v>22</v>
      </c>
      <c r="G5757" t="s">
        <v>1039</v>
      </c>
      <c r="H5757">
        <v>1</v>
      </c>
      <c r="I5757">
        <v>22907.96</v>
      </c>
      <c r="J5757">
        <v>0</v>
      </c>
      <c r="K5757">
        <v>22907.96</v>
      </c>
      <c r="L5757">
        <v>6319.14</v>
      </c>
      <c r="M5757">
        <f t="shared" si="269"/>
        <v>22907.96</v>
      </c>
      <c r="N5757" t="str">
        <f t="shared" si="267"/>
        <v>Q1</v>
      </c>
      <c r="O5757" s="2">
        <f t="shared" si="268"/>
        <v>27.584909350286978</v>
      </c>
      <c r="P5757" t="str">
        <f>VLOOKUP(retail_sales_2023!C5757,customers!A:J,5,)</f>
        <v>Coimbatore</v>
      </c>
      <c r="Q5757" t="str">
        <f>VLOOKUP(C5757,customers!A:J,10,0)</f>
        <v>Premium</v>
      </c>
    </row>
    <row r="5758" spans="1:17" x14ac:dyDescent="0.3">
      <c r="A5758" t="s">
        <v>6849</v>
      </c>
      <c r="B5758" s="1">
        <v>45168</v>
      </c>
      <c r="C5758" t="s">
        <v>187</v>
      </c>
      <c r="D5758" t="s">
        <v>188</v>
      </c>
      <c r="E5758" t="s">
        <v>33</v>
      </c>
      <c r="F5758" t="s">
        <v>52</v>
      </c>
      <c r="G5758" t="s">
        <v>226</v>
      </c>
      <c r="H5758">
        <v>1</v>
      </c>
      <c r="I5758">
        <v>217.11</v>
      </c>
      <c r="J5758">
        <v>0.05</v>
      </c>
      <c r="K5758">
        <v>206.25</v>
      </c>
      <c r="L5758">
        <v>14.09</v>
      </c>
      <c r="M5758">
        <f t="shared" si="269"/>
        <v>206.25450000000001</v>
      </c>
      <c r="N5758" t="str">
        <f t="shared" si="267"/>
        <v>Q3</v>
      </c>
      <c r="O5758" s="2">
        <f t="shared" si="268"/>
        <v>6.8315151515151511</v>
      </c>
      <c r="P5758" t="str">
        <f>VLOOKUP(retail_sales_2023!C5758,customers!A:J,5,)</f>
        <v>Pune</v>
      </c>
      <c r="Q5758" t="str">
        <f>VLOOKUP(C5758,customers!A:J,10,0)</f>
        <v>Regular</v>
      </c>
    </row>
    <row r="5759" spans="1:17" x14ac:dyDescent="0.3">
      <c r="A5759" t="s">
        <v>6850</v>
      </c>
      <c r="B5759" s="1">
        <v>45208</v>
      </c>
      <c r="C5759" t="s">
        <v>1034</v>
      </c>
      <c r="D5759" t="s">
        <v>1035</v>
      </c>
      <c r="E5759" t="s">
        <v>21</v>
      </c>
      <c r="F5759" t="s">
        <v>52</v>
      </c>
      <c r="G5759" t="s">
        <v>226</v>
      </c>
      <c r="H5759">
        <v>3</v>
      </c>
      <c r="I5759">
        <v>540.16</v>
      </c>
      <c r="J5759">
        <v>0.15</v>
      </c>
      <c r="K5759">
        <v>1377.41</v>
      </c>
      <c r="L5759">
        <v>139.37</v>
      </c>
      <c r="M5759">
        <f t="shared" si="269"/>
        <v>1377.4079999999999</v>
      </c>
      <c r="N5759" t="str">
        <f t="shared" si="267"/>
        <v>Q4</v>
      </c>
      <c r="O5759" s="2">
        <f t="shared" si="268"/>
        <v>10.11826544021025</v>
      </c>
      <c r="P5759" t="str">
        <f>VLOOKUP(retail_sales_2023!C5759,customers!A:J,5,)</f>
        <v>Ranchi</v>
      </c>
      <c r="Q5759" t="str">
        <f>VLOOKUP(C5759,customers!A:J,10,0)</f>
        <v>Premium</v>
      </c>
    </row>
    <row r="5760" spans="1:17" x14ac:dyDescent="0.3">
      <c r="A5760" t="s">
        <v>6851</v>
      </c>
      <c r="B5760" s="1">
        <v>45144</v>
      </c>
      <c r="C5760" t="s">
        <v>989</v>
      </c>
      <c r="D5760" t="s">
        <v>990</v>
      </c>
      <c r="E5760" t="s">
        <v>27</v>
      </c>
      <c r="F5760" t="s">
        <v>28</v>
      </c>
      <c r="G5760" t="s">
        <v>672</v>
      </c>
      <c r="H5760">
        <v>5</v>
      </c>
      <c r="I5760">
        <v>7243.78</v>
      </c>
      <c r="J5760">
        <v>0</v>
      </c>
      <c r="K5760">
        <v>36218.9</v>
      </c>
      <c r="L5760">
        <v>10293.36</v>
      </c>
      <c r="M5760">
        <f t="shared" si="269"/>
        <v>36218.9</v>
      </c>
      <c r="N5760" t="str">
        <f t="shared" si="267"/>
        <v>Q3</v>
      </c>
      <c r="O5760" s="2">
        <f t="shared" si="268"/>
        <v>28.419858140363178</v>
      </c>
      <c r="P5760" t="str">
        <f>VLOOKUP(retail_sales_2023!C5760,customers!A:J,5,)</f>
        <v>Chandigarh</v>
      </c>
      <c r="Q5760" t="str">
        <f>VLOOKUP(C5760,customers!A:J,10,0)</f>
        <v>Premium</v>
      </c>
    </row>
    <row r="5761" spans="1:17" x14ac:dyDescent="0.3">
      <c r="A5761" t="s">
        <v>6852</v>
      </c>
      <c r="B5761" s="1">
        <v>45081</v>
      </c>
      <c r="C5761" t="s">
        <v>198</v>
      </c>
      <c r="D5761" t="s">
        <v>199</v>
      </c>
      <c r="E5761" t="s">
        <v>27</v>
      </c>
      <c r="F5761" t="s">
        <v>28</v>
      </c>
      <c r="G5761" t="s">
        <v>439</v>
      </c>
      <c r="H5761">
        <v>2</v>
      </c>
      <c r="I5761">
        <v>6525.72</v>
      </c>
      <c r="J5761">
        <v>0</v>
      </c>
      <c r="K5761">
        <v>13051.44</v>
      </c>
      <c r="L5761">
        <v>2813.43</v>
      </c>
      <c r="M5761">
        <f t="shared" si="269"/>
        <v>13051.44</v>
      </c>
      <c r="N5761" t="str">
        <f t="shared" si="267"/>
        <v>Q2</v>
      </c>
      <c r="O5761" s="2">
        <f t="shared" si="268"/>
        <v>21.556471929534212</v>
      </c>
      <c r="P5761" t="str">
        <f>VLOOKUP(retail_sales_2023!C5761,customers!A:J,5,)</f>
        <v>Delhi</v>
      </c>
      <c r="Q5761" t="str">
        <f>VLOOKUP(C5761,customers!A:J,10,0)</f>
        <v>Regular</v>
      </c>
    </row>
    <row r="5762" spans="1:17" x14ac:dyDescent="0.3">
      <c r="A5762" t="s">
        <v>6853</v>
      </c>
      <c r="B5762" s="1">
        <v>45177</v>
      </c>
      <c r="C5762" t="s">
        <v>1361</v>
      </c>
      <c r="D5762" t="s">
        <v>1362</v>
      </c>
      <c r="E5762" t="s">
        <v>21</v>
      </c>
      <c r="F5762" t="s">
        <v>52</v>
      </c>
      <c r="G5762" t="s">
        <v>226</v>
      </c>
      <c r="H5762">
        <v>7</v>
      </c>
      <c r="I5762">
        <v>335.45</v>
      </c>
      <c r="J5762">
        <v>0</v>
      </c>
      <c r="K5762">
        <v>2348.15</v>
      </c>
      <c r="L5762">
        <v>218.43</v>
      </c>
      <c r="M5762">
        <f t="shared" si="269"/>
        <v>2348.15</v>
      </c>
      <c r="N5762" t="str">
        <f t="shared" si="267"/>
        <v>Q3</v>
      </c>
      <c r="O5762" s="2">
        <f t="shared" si="268"/>
        <v>9.3022166386304121</v>
      </c>
      <c r="P5762" t="str">
        <f>VLOOKUP(retail_sales_2023!C5762,customers!A:J,5,)</f>
        <v>Guwahati</v>
      </c>
      <c r="Q5762" t="str">
        <f>VLOOKUP(C5762,customers!A:J,10,0)</f>
        <v>Premium</v>
      </c>
    </row>
    <row r="5763" spans="1:17" x14ac:dyDescent="0.3">
      <c r="A5763" t="s">
        <v>6854</v>
      </c>
      <c r="B5763" s="1">
        <v>45048</v>
      </c>
      <c r="C5763" t="s">
        <v>1028</v>
      </c>
      <c r="D5763" t="s">
        <v>1029</v>
      </c>
      <c r="E5763" t="s">
        <v>21</v>
      </c>
      <c r="F5763" t="s">
        <v>43</v>
      </c>
      <c r="G5763" t="s">
        <v>154</v>
      </c>
      <c r="H5763">
        <v>4</v>
      </c>
      <c r="I5763">
        <v>36991.97</v>
      </c>
      <c r="J5763">
        <v>0.25</v>
      </c>
      <c r="K5763">
        <v>110975.91</v>
      </c>
      <c r="L5763">
        <v>12063.18</v>
      </c>
      <c r="M5763">
        <f t="shared" si="269"/>
        <v>110975.91</v>
      </c>
      <c r="N5763" t="str">
        <f t="shared" ref="N5763:N5826" si="270">"Q"&amp;ROUNDUP(MONTH(B5763)/3,0)</f>
        <v>Q2</v>
      </c>
      <c r="O5763" s="2">
        <f t="shared" ref="O5763:O5826" si="271">(L5763/K5763)*100</f>
        <v>10.87008883279263</v>
      </c>
      <c r="P5763" t="str">
        <f>VLOOKUP(retail_sales_2023!C5763,customers!A:J,5,)</f>
        <v>Bhubaneswar</v>
      </c>
      <c r="Q5763" t="str">
        <f>VLOOKUP(C5763,customers!A:J,10,0)</f>
        <v>Regular</v>
      </c>
    </row>
    <row r="5764" spans="1:17" x14ac:dyDescent="0.3">
      <c r="A5764" t="s">
        <v>6855</v>
      </c>
      <c r="B5764" s="1">
        <v>44949</v>
      </c>
      <c r="C5764" t="s">
        <v>1087</v>
      </c>
      <c r="D5764" t="s">
        <v>1088</v>
      </c>
      <c r="E5764" t="s">
        <v>15</v>
      </c>
      <c r="F5764" t="s">
        <v>28</v>
      </c>
      <c r="G5764" t="s">
        <v>29</v>
      </c>
      <c r="H5764">
        <v>5</v>
      </c>
      <c r="I5764">
        <v>2736.6</v>
      </c>
      <c r="J5764">
        <v>0.2</v>
      </c>
      <c r="K5764">
        <v>10946.4</v>
      </c>
      <c r="L5764">
        <v>2939</v>
      </c>
      <c r="M5764">
        <f t="shared" si="269"/>
        <v>10946.400000000001</v>
      </c>
      <c r="N5764" t="str">
        <f t="shared" si="270"/>
        <v>Q1</v>
      </c>
      <c r="O5764" s="2">
        <f t="shared" si="271"/>
        <v>26.849009720090621</v>
      </c>
      <c r="P5764" t="str">
        <f>VLOOKUP(retail_sales_2023!C5764,customers!A:J,5,)</f>
        <v>Kochi</v>
      </c>
      <c r="Q5764" t="str">
        <f>VLOOKUP(C5764,customers!A:J,10,0)</f>
        <v>Regular</v>
      </c>
    </row>
    <row r="5765" spans="1:17" x14ac:dyDescent="0.3">
      <c r="A5765" t="s">
        <v>6856</v>
      </c>
      <c r="B5765" s="1">
        <v>44985</v>
      </c>
      <c r="C5765" t="s">
        <v>4550</v>
      </c>
      <c r="D5765" t="s">
        <v>4551</v>
      </c>
      <c r="E5765" t="s">
        <v>21</v>
      </c>
      <c r="F5765" t="s">
        <v>38</v>
      </c>
      <c r="G5765" t="s">
        <v>90</v>
      </c>
      <c r="H5765">
        <v>4</v>
      </c>
      <c r="I5765">
        <v>2115.52</v>
      </c>
      <c r="J5765">
        <v>0.1</v>
      </c>
      <c r="K5765">
        <v>7615.87</v>
      </c>
      <c r="L5765">
        <v>2414.0300000000002</v>
      </c>
      <c r="M5765">
        <f t="shared" ref="M5765:M5828" si="272">H5765*I5765*(1-J5765)</f>
        <v>7615.8720000000003</v>
      </c>
      <c r="N5765" t="str">
        <f t="shared" si="270"/>
        <v>Q1</v>
      </c>
      <c r="O5765" s="2">
        <f t="shared" si="271"/>
        <v>31.697363531677937</v>
      </c>
      <c r="P5765" t="str">
        <f>VLOOKUP(retail_sales_2023!C5765,customers!A:J,5,)</f>
        <v>Ranchi</v>
      </c>
      <c r="Q5765" t="str">
        <f>VLOOKUP(C5765,customers!A:J,10,0)</f>
        <v>Premium</v>
      </c>
    </row>
    <row r="5766" spans="1:17" x14ac:dyDescent="0.3">
      <c r="A5766" t="s">
        <v>6857</v>
      </c>
      <c r="B5766" s="1">
        <v>45194</v>
      </c>
      <c r="C5766" t="s">
        <v>1454</v>
      </c>
      <c r="D5766" t="s">
        <v>1455</v>
      </c>
      <c r="E5766" t="s">
        <v>27</v>
      </c>
      <c r="F5766" t="s">
        <v>52</v>
      </c>
      <c r="G5766" t="s">
        <v>937</v>
      </c>
      <c r="H5766">
        <v>4</v>
      </c>
      <c r="I5766">
        <v>455.76</v>
      </c>
      <c r="J5766">
        <v>0.05</v>
      </c>
      <c r="K5766">
        <v>1731.89</v>
      </c>
      <c r="L5766">
        <v>116.13</v>
      </c>
      <c r="M5766">
        <f t="shared" si="272"/>
        <v>1731.8879999999999</v>
      </c>
      <c r="N5766" t="str">
        <f t="shared" si="270"/>
        <v>Q3</v>
      </c>
      <c r="O5766" s="2">
        <f t="shared" si="271"/>
        <v>6.7053912199966508</v>
      </c>
      <c r="P5766" t="str">
        <f>VLOOKUP(retail_sales_2023!C5766,customers!A:J,5,)</f>
        <v>Delhi</v>
      </c>
      <c r="Q5766" t="str">
        <f>VLOOKUP(C5766,customers!A:J,10,0)</f>
        <v>Premium</v>
      </c>
    </row>
    <row r="5767" spans="1:17" x14ac:dyDescent="0.3">
      <c r="A5767" t="s">
        <v>6858</v>
      </c>
      <c r="B5767" s="1">
        <v>45291</v>
      </c>
      <c r="C5767" t="s">
        <v>284</v>
      </c>
      <c r="D5767" t="s">
        <v>285</v>
      </c>
      <c r="E5767" t="s">
        <v>33</v>
      </c>
      <c r="F5767" t="s">
        <v>28</v>
      </c>
      <c r="G5767" t="s">
        <v>280</v>
      </c>
      <c r="H5767">
        <v>2</v>
      </c>
      <c r="I5767">
        <v>5784.74</v>
      </c>
      <c r="J5767">
        <v>0.1</v>
      </c>
      <c r="K5767">
        <v>10412.530000000001</v>
      </c>
      <c r="L5767">
        <v>2332.56</v>
      </c>
      <c r="M5767">
        <f t="shared" si="272"/>
        <v>10412.531999999999</v>
      </c>
      <c r="N5767" t="str">
        <f t="shared" si="270"/>
        <v>Q4</v>
      </c>
      <c r="O5767" s="2">
        <f t="shared" si="271"/>
        <v>22.401472072589463</v>
      </c>
      <c r="P5767" t="str">
        <f>VLOOKUP(retail_sales_2023!C5767,customers!A:J,5,)</f>
        <v>Mumbai</v>
      </c>
      <c r="Q5767" t="str">
        <f>VLOOKUP(C5767,customers!A:J,10,0)</f>
        <v>Premium</v>
      </c>
    </row>
    <row r="5768" spans="1:17" x14ac:dyDescent="0.3">
      <c r="A5768" t="s">
        <v>6859</v>
      </c>
      <c r="B5768" s="1">
        <v>45231</v>
      </c>
      <c r="C5768" t="s">
        <v>331</v>
      </c>
      <c r="D5768" t="s">
        <v>332</v>
      </c>
      <c r="E5768" t="s">
        <v>15</v>
      </c>
      <c r="F5768" t="s">
        <v>43</v>
      </c>
      <c r="G5768" t="s">
        <v>121</v>
      </c>
      <c r="H5768">
        <v>3</v>
      </c>
      <c r="I5768">
        <v>69688.42</v>
      </c>
      <c r="J5768">
        <v>0.1</v>
      </c>
      <c r="K5768">
        <v>188158.73</v>
      </c>
      <c r="L5768">
        <v>24161.15</v>
      </c>
      <c r="M5768">
        <f t="shared" si="272"/>
        <v>188158.73400000003</v>
      </c>
      <c r="N5768" t="str">
        <f t="shared" si="270"/>
        <v>Q4</v>
      </c>
      <c r="O5768" s="2">
        <f t="shared" si="271"/>
        <v>12.840833906563889</v>
      </c>
      <c r="P5768" t="str">
        <f>VLOOKUP(retail_sales_2023!C5768,customers!A:J,5,)</f>
        <v>Kochi</v>
      </c>
      <c r="Q5768" t="str">
        <f>VLOOKUP(C5768,customers!A:J,10,0)</f>
        <v>Premium</v>
      </c>
    </row>
    <row r="5769" spans="1:17" x14ac:dyDescent="0.3">
      <c r="A5769" t="s">
        <v>6860</v>
      </c>
      <c r="B5769" s="1">
        <v>44977</v>
      </c>
      <c r="C5769" t="s">
        <v>160</v>
      </c>
      <c r="D5769" t="s">
        <v>161</v>
      </c>
      <c r="E5769" t="s">
        <v>33</v>
      </c>
      <c r="F5769" t="s">
        <v>81</v>
      </c>
      <c r="G5769" t="s">
        <v>239</v>
      </c>
      <c r="H5769">
        <v>4</v>
      </c>
      <c r="I5769">
        <v>3282.29</v>
      </c>
      <c r="J5769">
        <v>0.05</v>
      </c>
      <c r="K5769">
        <v>12472.7</v>
      </c>
      <c r="L5769">
        <v>4369.63</v>
      </c>
      <c r="M5769">
        <f t="shared" si="272"/>
        <v>12472.701999999999</v>
      </c>
      <c r="N5769" t="str">
        <f t="shared" si="270"/>
        <v>Q1</v>
      </c>
      <c r="O5769" s="2">
        <f t="shared" si="271"/>
        <v>35.033553280364316</v>
      </c>
      <c r="P5769" t="str">
        <f>VLOOKUP(retail_sales_2023!C5769,customers!A:J,5,)</f>
        <v>Pune</v>
      </c>
      <c r="Q5769" t="str">
        <f>VLOOKUP(C5769,customers!A:J,10,0)</f>
        <v>Premium</v>
      </c>
    </row>
    <row r="5770" spans="1:17" x14ac:dyDescent="0.3">
      <c r="A5770" t="s">
        <v>6861</v>
      </c>
      <c r="B5770" s="1">
        <v>45240</v>
      </c>
      <c r="C5770" t="s">
        <v>2437</v>
      </c>
      <c r="D5770" t="s">
        <v>2438</v>
      </c>
      <c r="E5770" t="s">
        <v>15</v>
      </c>
      <c r="F5770" t="s">
        <v>28</v>
      </c>
      <c r="G5770" t="s">
        <v>165</v>
      </c>
      <c r="H5770">
        <v>3</v>
      </c>
      <c r="I5770">
        <v>1557.41</v>
      </c>
      <c r="J5770">
        <v>0</v>
      </c>
      <c r="K5770">
        <v>4672.2299999999996</v>
      </c>
      <c r="L5770">
        <v>1029.76</v>
      </c>
      <c r="M5770">
        <f t="shared" si="272"/>
        <v>4672.2300000000005</v>
      </c>
      <c r="N5770" t="str">
        <f t="shared" si="270"/>
        <v>Q4</v>
      </c>
      <c r="O5770" s="2">
        <f t="shared" si="271"/>
        <v>22.040010872752415</v>
      </c>
      <c r="P5770" t="str">
        <f>VLOOKUP(retail_sales_2023!C5770,customers!A:J,5,)</f>
        <v>Chennai</v>
      </c>
      <c r="Q5770" t="str">
        <f>VLOOKUP(C5770,customers!A:J,10,0)</f>
        <v>Premium</v>
      </c>
    </row>
    <row r="5771" spans="1:17" x14ac:dyDescent="0.3">
      <c r="A5771" t="s">
        <v>6862</v>
      </c>
      <c r="B5771" s="1">
        <v>45182</v>
      </c>
      <c r="C5771" t="s">
        <v>983</v>
      </c>
      <c r="D5771" t="s">
        <v>984</v>
      </c>
      <c r="E5771" t="s">
        <v>21</v>
      </c>
      <c r="F5771" t="s">
        <v>81</v>
      </c>
      <c r="G5771" t="s">
        <v>101</v>
      </c>
      <c r="H5771">
        <v>5</v>
      </c>
      <c r="I5771">
        <v>4141.84</v>
      </c>
      <c r="J5771">
        <v>0.05</v>
      </c>
      <c r="K5771">
        <v>19673.740000000002</v>
      </c>
      <c r="L5771">
        <v>6520.5</v>
      </c>
      <c r="M5771">
        <f t="shared" si="272"/>
        <v>19673.739999999998</v>
      </c>
      <c r="N5771" t="str">
        <f t="shared" si="270"/>
        <v>Q3</v>
      </c>
      <c r="O5771" s="2">
        <f t="shared" si="271"/>
        <v>33.143164441534758</v>
      </c>
      <c r="P5771" t="str">
        <f>VLOOKUP(retail_sales_2023!C5771,customers!A:J,5,)</f>
        <v>Patna</v>
      </c>
      <c r="Q5771" t="str">
        <f>VLOOKUP(C5771,customers!A:J,10,0)</f>
        <v>Premium</v>
      </c>
    </row>
    <row r="5772" spans="1:17" x14ac:dyDescent="0.3">
      <c r="A5772" t="s">
        <v>6863</v>
      </c>
      <c r="B5772" s="1">
        <v>45217</v>
      </c>
      <c r="C5772" t="s">
        <v>450</v>
      </c>
      <c r="D5772" t="s">
        <v>451</v>
      </c>
      <c r="E5772" t="s">
        <v>21</v>
      </c>
      <c r="F5772" t="s">
        <v>52</v>
      </c>
      <c r="G5772" t="s">
        <v>133</v>
      </c>
      <c r="H5772">
        <v>10</v>
      </c>
      <c r="I5772">
        <v>118.96</v>
      </c>
      <c r="J5772">
        <v>0.05</v>
      </c>
      <c r="K5772">
        <v>1130.1199999999999</v>
      </c>
      <c r="L5772">
        <v>88.88</v>
      </c>
      <c r="M5772">
        <f t="shared" si="272"/>
        <v>1130.1199999999999</v>
      </c>
      <c r="N5772" t="str">
        <f t="shared" si="270"/>
        <v>Q4</v>
      </c>
      <c r="O5772" s="2">
        <f t="shared" si="271"/>
        <v>7.8646515414292297</v>
      </c>
      <c r="P5772" t="str">
        <f>VLOOKUP(retail_sales_2023!C5772,customers!A:J,5,)</f>
        <v>Bhubaneswar</v>
      </c>
      <c r="Q5772" t="str">
        <f>VLOOKUP(C5772,customers!A:J,10,0)</f>
        <v>Regular</v>
      </c>
    </row>
    <row r="5773" spans="1:17" x14ac:dyDescent="0.3">
      <c r="A5773" t="s">
        <v>6864</v>
      </c>
      <c r="B5773" s="1">
        <v>45039</v>
      </c>
      <c r="C5773" t="s">
        <v>592</v>
      </c>
      <c r="D5773" t="s">
        <v>593</v>
      </c>
      <c r="E5773" t="s">
        <v>21</v>
      </c>
      <c r="F5773" t="s">
        <v>52</v>
      </c>
      <c r="G5773" t="s">
        <v>117</v>
      </c>
      <c r="H5773">
        <v>5</v>
      </c>
      <c r="I5773">
        <v>139.66999999999999</v>
      </c>
      <c r="J5773">
        <v>0.15</v>
      </c>
      <c r="K5773">
        <v>593.6</v>
      </c>
      <c r="L5773">
        <v>55.83</v>
      </c>
      <c r="M5773">
        <f t="shared" si="272"/>
        <v>593.59749999999985</v>
      </c>
      <c r="N5773" t="str">
        <f t="shared" si="270"/>
        <v>Q2</v>
      </c>
      <c r="O5773" s="2">
        <f t="shared" si="271"/>
        <v>9.4053234501347696</v>
      </c>
      <c r="P5773" t="str">
        <f>VLOOKUP(retail_sales_2023!C5773,customers!A:J,5,)</f>
        <v>Patna</v>
      </c>
      <c r="Q5773" t="str">
        <f>VLOOKUP(C5773,customers!A:J,10,0)</f>
        <v>Premium</v>
      </c>
    </row>
    <row r="5774" spans="1:17" x14ac:dyDescent="0.3">
      <c r="A5774" t="s">
        <v>6865</v>
      </c>
      <c r="B5774" s="1">
        <v>44947</v>
      </c>
      <c r="C5774" t="s">
        <v>1028</v>
      </c>
      <c r="D5774" t="s">
        <v>1029</v>
      </c>
      <c r="E5774" t="s">
        <v>21</v>
      </c>
      <c r="F5774" t="s">
        <v>16</v>
      </c>
      <c r="G5774" t="s">
        <v>319</v>
      </c>
      <c r="H5774">
        <v>1</v>
      </c>
      <c r="I5774">
        <v>266.02999999999997</v>
      </c>
      <c r="J5774">
        <v>0</v>
      </c>
      <c r="K5774">
        <v>266.02999999999997</v>
      </c>
      <c r="L5774">
        <v>-15.69</v>
      </c>
      <c r="M5774">
        <f t="shared" si="272"/>
        <v>266.02999999999997</v>
      </c>
      <c r="N5774" t="str">
        <f t="shared" si="270"/>
        <v>Q1</v>
      </c>
      <c r="O5774" s="2">
        <f t="shared" si="271"/>
        <v>-5.8978310716836448</v>
      </c>
      <c r="P5774" t="str">
        <f>VLOOKUP(retail_sales_2023!C5774,customers!A:J,5,)</f>
        <v>Bhubaneswar</v>
      </c>
      <c r="Q5774" t="str">
        <f>VLOOKUP(C5774,customers!A:J,10,0)</f>
        <v>Regular</v>
      </c>
    </row>
    <row r="5775" spans="1:17" x14ac:dyDescent="0.3">
      <c r="A5775" t="s">
        <v>6866</v>
      </c>
      <c r="B5775" s="1">
        <v>45164</v>
      </c>
      <c r="C5775" t="s">
        <v>931</v>
      </c>
      <c r="D5775" t="s">
        <v>932</v>
      </c>
      <c r="E5775" t="s">
        <v>33</v>
      </c>
      <c r="F5775" t="s">
        <v>81</v>
      </c>
      <c r="G5775" t="s">
        <v>264</v>
      </c>
      <c r="H5775">
        <v>4</v>
      </c>
      <c r="I5775">
        <v>1763.41</v>
      </c>
      <c r="J5775">
        <v>0.3</v>
      </c>
      <c r="K5775">
        <v>4937.55</v>
      </c>
      <c r="L5775">
        <v>1065.0899999999999</v>
      </c>
      <c r="M5775">
        <f t="shared" si="272"/>
        <v>4937.5479999999998</v>
      </c>
      <c r="N5775" t="str">
        <f t="shared" si="270"/>
        <v>Q3</v>
      </c>
      <c r="O5775" s="2">
        <f t="shared" si="271"/>
        <v>21.571224595193968</v>
      </c>
      <c r="P5775" t="str">
        <f>VLOOKUP(retail_sales_2023!C5775,customers!A:J,5,)</f>
        <v>Mumbai</v>
      </c>
      <c r="Q5775" t="str">
        <f>VLOOKUP(C5775,customers!A:J,10,0)</f>
        <v>Occasional</v>
      </c>
    </row>
    <row r="5776" spans="1:17" x14ac:dyDescent="0.3">
      <c r="A5776" t="s">
        <v>6867</v>
      </c>
      <c r="B5776" s="1">
        <v>44959</v>
      </c>
      <c r="C5776" t="s">
        <v>895</v>
      </c>
      <c r="D5776" t="s">
        <v>896</v>
      </c>
      <c r="E5776" t="s">
        <v>15</v>
      </c>
      <c r="F5776" t="s">
        <v>81</v>
      </c>
      <c r="G5776" t="s">
        <v>150</v>
      </c>
      <c r="H5776">
        <v>5</v>
      </c>
      <c r="I5776">
        <v>1831.76</v>
      </c>
      <c r="J5776">
        <v>0.2</v>
      </c>
      <c r="K5776">
        <v>7327.04</v>
      </c>
      <c r="L5776">
        <v>1731.92</v>
      </c>
      <c r="M5776">
        <f t="shared" si="272"/>
        <v>7327.04</v>
      </c>
      <c r="N5776" t="str">
        <f t="shared" si="270"/>
        <v>Q1</v>
      </c>
      <c r="O5776" s="2">
        <f t="shared" si="271"/>
        <v>23.637376075468403</v>
      </c>
      <c r="P5776" t="str">
        <f>VLOOKUP(retail_sales_2023!C5776,customers!A:J,5,)</f>
        <v>Hyderabad</v>
      </c>
      <c r="Q5776" t="str">
        <f>VLOOKUP(C5776,customers!A:J,10,0)</f>
        <v>Regular</v>
      </c>
    </row>
    <row r="5777" spans="1:17" x14ac:dyDescent="0.3">
      <c r="A5777" t="s">
        <v>6868</v>
      </c>
      <c r="B5777" s="1">
        <v>45111</v>
      </c>
      <c r="C5777" t="s">
        <v>1450</v>
      </c>
      <c r="D5777" t="s">
        <v>1451</v>
      </c>
      <c r="E5777" t="s">
        <v>21</v>
      </c>
      <c r="F5777" t="s">
        <v>16</v>
      </c>
      <c r="G5777" t="s">
        <v>86</v>
      </c>
      <c r="H5777">
        <v>2</v>
      </c>
      <c r="I5777">
        <v>708.39</v>
      </c>
      <c r="J5777">
        <v>0.25</v>
      </c>
      <c r="K5777">
        <v>1062.5899999999999</v>
      </c>
      <c r="L5777">
        <v>300.61</v>
      </c>
      <c r="M5777">
        <f t="shared" si="272"/>
        <v>1062.585</v>
      </c>
      <c r="N5777" t="str">
        <f t="shared" si="270"/>
        <v>Q3</v>
      </c>
      <c r="O5777" s="2">
        <f t="shared" si="271"/>
        <v>28.290309526722446</v>
      </c>
      <c r="P5777" t="str">
        <f>VLOOKUP(retail_sales_2023!C5777,customers!A:J,5,)</f>
        <v>Ranchi</v>
      </c>
      <c r="Q5777" t="str">
        <f>VLOOKUP(C5777,customers!A:J,10,0)</f>
        <v>Premium</v>
      </c>
    </row>
    <row r="5778" spans="1:17" x14ac:dyDescent="0.3">
      <c r="A5778" t="s">
        <v>6869</v>
      </c>
      <c r="B5778" s="1">
        <v>45192</v>
      </c>
      <c r="C5778" t="s">
        <v>2294</v>
      </c>
      <c r="D5778" t="s">
        <v>2295</v>
      </c>
      <c r="E5778" t="s">
        <v>27</v>
      </c>
      <c r="F5778" t="s">
        <v>81</v>
      </c>
      <c r="G5778" t="s">
        <v>150</v>
      </c>
      <c r="H5778">
        <v>5</v>
      </c>
      <c r="I5778">
        <v>3545.02</v>
      </c>
      <c r="J5778">
        <v>0.15</v>
      </c>
      <c r="K5778">
        <v>15066.33</v>
      </c>
      <c r="L5778">
        <v>4055.26</v>
      </c>
      <c r="M5778">
        <f t="shared" si="272"/>
        <v>15066.334999999999</v>
      </c>
      <c r="N5778" t="str">
        <f t="shared" si="270"/>
        <v>Q3</v>
      </c>
      <c r="O5778" s="2">
        <f t="shared" si="271"/>
        <v>26.916043920450438</v>
      </c>
      <c r="P5778" t="str">
        <f>VLOOKUP(retail_sales_2023!C5778,customers!A:J,5,)</f>
        <v>Amritsar</v>
      </c>
      <c r="Q5778" t="str">
        <f>VLOOKUP(C5778,customers!A:J,10,0)</f>
        <v>Regular</v>
      </c>
    </row>
    <row r="5779" spans="1:17" x14ac:dyDescent="0.3">
      <c r="A5779" t="s">
        <v>6870</v>
      </c>
      <c r="B5779" s="1">
        <v>45146</v>
      </c>
      <c r="C5779" t="s">
        <v>126</v>
      </c>
      <c r="D5779" t="s">
        <v>127</v>
      </c>
      <c r="E5779" t="s">
        <v>15</v>
      </c>
      <c r="F5779" t="s">
        <v>43</v>
      </c>
      <c r="G5779" t="s">
        <v>128</v>
      </c>
      <c r="H5779">
        <v>3</v>
      </c>
      <c r="I5779">
        <v>33390.230000000003</v>
      </c>
      <c r="J5779">
        <v>0</v>
      </c>
      <c r="K5779">
        <v>100170.69</v>
      </c>
      <c r="L5779">
        <v>10178.1</v>
      </c>
      <c r="M5779">
        <f t="shared" si="272"/>
        <v>100170.69</v>
      </c>
      <c r="N5779" t="str">
        <f t="shared" si="270"/>
        <v>Q3</v>
      </c>
      <c r="O5779" s="2">
        <f t="shared" si="271"/>
        <v>10.16075660455169</v>
      </c>
      <c r="P5779" t="str">
        <f>VLOOKUP(retail_sales_2023!C5779,customers!A:J,5,)</f>
        <v>Coimbatore</v>
      </c>
      <c r="Q5779" t="str">
        <f>VLOOKUP(C5779,customers!A:J,10,0)</f>
        <v>Premium</v>
      </c>
    </row>
    <row r="5780" spans="1:17" x14ac:dyDescent="0.3">
      <c r="A5780" t="s">
        <v>6871</v>
      </c>
      <c r="B5780" s="1">
        <v>45030</v>
      </c>
      <c r="C5780" t="s">
        <v>441</v>
      </c>
      <c r="D5780" t="s">
        <v>442</v>
      </c>
      <c r="E5780" t="s">
        <v>15</v>
      </c>
      <c r="F5780" t="s">
        <v>81</v>
      </c>
      <c r="G5780" t="s">
        <v>105</v>
      </c>
      <c r="H5780">
        <v>1</v>
      </c>
      <c r="I5780">
        <v>2786.15</v>
      </c>
      <c r="J5780">
        <v>0.2</v>
      </c>
      <c r="K5780">
        <v>2228.92</v>
      </c>
      <c r="L5780">
        <v>676.93</v>
      </c>
      <c r="M5780">
        <f t="shared" si="272"/>
        <v>2228.92</v>
      </c>
      <c r="N5780" t="str">
        <f t="shared" si="270"/>
        <v>Q2</v>
      </c>
      <c r="O5780" s="2">
        <f t="shared" si="271"/>
        <v>30.370313873983811</v>
      </c>
      <c r="P5780" t="str">
        <f>VLOOKUP(retail_sales_2023!C5780,customers!A:J,5,)</f>
        <v>Chennai</v>
      </c>
      <c r="Q5780" t="str">
        <f>VLOOKUP(C5780,customers!A:J,10,0)</f>
        <v>Regular</v>
      </c>
    </row>
    <row r="5781" spans="1:17" x14ac:dyDescent="0.3">
      <c r="A5781" t="s">
        <v>6872</v>
      </c>
      <c r="B5781" s="1">
        <v>45265</v>
      </c>
      <c r="C5781" t="s">
        <v>251</v>
      </c>
      <c r="D5781" t="s">
        <v>252</v>
      </c>
      <c r="E5781" t="s">
        <v>15</v>
      </c>
      <c r="F5781" t="s">
        <v>43</v>
      </c>
      <c r="G5781" t="s">
        <v>110</v>
      </c>
      <c r="H5781">
        <v>4</v>
      </c>
      <c r="I5781">
        <v>18928.78</v>
      </c>
      <c r="J5781">
        <v>0</v>
      </c>
      <c r="K5781">
        <v>75715.12</v>
      </c>
      <c r="L5781">
        <v>6412.66</v>
      </c>
      <c r="M5781">
        <f t="shared" si="272"/>
        <v>75715.12</v>
      </c>
      <c r="N5781" t="str">
        <f t="shared" si="270"/>
        <v>Q4</v>
      </c>
      <c r="O5781" s="2">
        <f t="shared" si="271"/>
        <v>8.4694576195613234</v>
      </c>
      <c r="P5781" t="str">
        <f>VLOOKUP(retail_sales_2023!C5781,customers!A:J,5,)</f>
        <v>Chennai</v>
      </c>
      <c r="Q5781" t="str">
        <f>VLOOKUP(C5781,customers!A:J,10,0)</f>
        <v>Occasional</v>
      </c>
    </row>
    <row r="5782" spans="1:17" x14ac:dyDescent="0.3">
      <c r="A5782" t="s">
        <v>6873</v>
      </c>
      <c r="B5782" s="1">
        <v>45091</v>
      </c>
      <c r="C5782" t="s">
        <v>1654</v>
      </c>
      <c r="D5782" t="s">
        <v>1655</v>
      </c>
      <c r="E5782" t="s">
        <v>33</v>
      </c>
      <c r="F5782" t="s">
        <v>43</v>
      </c>
      <c r="G5782" t="s">
        <v>178</v>
      </c>
      <c r="H5782">
        <v>3</v>
      </c>
      <c r="I5782">
        <v>2622.49</v>
      </c>
      <c r="J5782">
        <v>0</v>
      </c>
      <c r="K5782">
        <v>7867.47</v>
      </c>
      <c r="L5782">
        <v>1165.2</v>
      </c>
      <c r="M5782">
        <f t="shared" si="272"/>
        <v>7867.4699999999993</v>
      </c>
      <c r="N5782" t="str">
        <f t="shared" si="270"/>
        <v>Q2</v>
      </c>
      <c r="O5782" s="2">
        <f t="shared" si="271"/>
        <v>14.810351993715894</v>
      </c>
      <c r="P5782" t="str">
        <f>VLOOKUP(retail_sales_2023!C5782,customers!A:J,5,)</f>
        <v>Ahmedabad</v>
      </c>
      <c r="Q5782" t="str">
        <f>VLOOKUP(C5782,customers!A:J,10,0)</f>
        <v>Premium</v>
      </c>
    </row>
    <row r="5783" spans="1:17" x14ac:dyDescent="0.3">
      <c r="A5783" t="s">
        <v>6874</v>
      </c>
      <c r="B5783" s="1">
        <v>45184</v>
      </c>
      <c r="C5783" t="s">
        <v>348</v>
      </c>
      <c r="D5783" t="s">
        <v>349</v>
      </c>
      <c r="E5783" t="s">
        <v>15</v>
      </c>
      <c r="F5783" t="s">
        <v>43</v>
      </c>
      <c r="G5783" t="s">
        <v>128</v>
      </c>
      <c r="H5783">
        <v>5</v>
      </c>
      <c r="I5783">
        <v>29231.48</v>
      </c>
      <c r="J5783">
        <v>0.15</v>
      </c>
      <c r="K5783">
        <v>124233.79</v>
      </c>
      <c r="L5783">
        <v>10817.73</v>
      </c>
      <c r="M5783">
        <f t="shared" si="272"/>
        <v>124233.79</v>
      </c>
      <c r="N5783" t="str">
        <f t="shared" si="270"/>
        <v>Q3</v>
      </c>
      <c r="O5783" s="2">
        <f t="shared" si="271"/>
        <v>8.7075585474773014</v>
      </c>
      <c r="P5783" t="str">
        <f>VLOOKUP(retail_sales_2023!C5783,customers!A:J,5,)</f>
        <v>Bengaluru</v>
      </c>
      <c r="Q5783" t="str">
        <f>VLOOKUP(C5783,customers!A:J,10,0)</f>
        <v>Premium</v>
      </c>
    </row>
    <row r="5784" spans="1:17" x14ac:dyDescent="0.3">
      <c r="A5784" t="s">
        <v>6875</v>
      </c>
      <c r="B5784" s="1">
        <v>45234</v>
      </c>
      <c r="C5784" t="s">
        <v>1758</v>
      </c>
      <c r="D5784" t="s">
        <v>1759</v>
      </c>
      <c r="E5784" t="s">
        <v>15</v>
      </c>
      <c r="F5784" t="s">
        <v>28</v>
      </c>
      <c r="G5784" t="s">
        <v>61</v>
      </c>
      <c r="H5784">
        <v>5</v>
      </c>
      <c r="I5784">
        <v>3638.08</v>
      </c>
      <c r="J5784">
        <v>0.3</v>
      </c>
      <c r="K5784">
        <v>12733.28</v>
      </c>
      <c r="L5784">
        <v>1981.85</v>
      </c>
      <c r="M5784">
        <f t="shared" si="272"/>
        <v>12733.28</v>
      </c>
      <c r="N5784" t="str">
        <f t="shared" si="270"/>
        <v>Q4</v>
      </c>
      <c r="O5784" s="2">
        <f t="shared" si="271"/>
        <v>15.564332206627041</v>
      </c>
      <c r="P5784" t="str">
        <f>VLOOKUP(retail_sales_2023!C5784,customers!A:J,5,)</f>
        <v>Kochi</v>
      </c>
      <c r="Q5784" t="str">
        <f>VLOOKUP(C5784,customers!A:J,10,0)</f>
        <v>Premium</v>
      </c>
    </row>
    <row r="5785" spans="1:17" x14ac:dyDescent="0.3">
      <c r="A5785" t="s">
        <v>6876</v>
      </c>
      <c r="B5785" s="1">
        <v>45041</v>
      </c>
      <c r="C5785" t="s">
        <v>1463</v>
      </c>
      <c r="D5785" t="s">
        <v>1464</v>
      </c>
      <c r="E5785" t="s">
        <v>15</v>
      </c>
      <c r="F5785" t="s">
        <v>16</v>
      </c>
      <c r="G5785" t="s">
        <v>86</v>
      </c>
      <c r="H5785">
        <v>2</v>
      </c>
      <c r="I5785">
        <v>865.02</v>
      </c>
      <c r="J5785">
        <v>0.05</v>
      </c>
      <c r="K5785">
        <v>1643.54</v>
      </c>
      <c r="L5785">
        <v>-170.07</v>
      </c>
      <c r="M5785">
        <f t="shared" si="272"/>
        <v>1643.5379999999998</v>
      </c>
      <c r="N5785" t="str">
        <f t="shared" si="270"/>
        <v>Q2</v>
      </c>
      <c r="O5785" s="2">
        <f t="shared" si="271"/>
        <v>-10.347785876826849</v>
      </c>
      <c r="P5785" t="str">
        <f>VLOOKUP(retail_sales_2023!C5785,customers!A:J,5,)</f>
        <v>Coimbatore</v>
      </c>
      <c r="Q5785" t="str">
        <f>VLOOKUP(C5785,customers!A:J,10,0)</f>
        <v>Premium</v>
      </c>
    </row>
    <row r="5786" spans="1:17" x14ac:dyDescent="0.3">
      <c r="A5786" t="s">
        <v>6877</v>
      </c>
      <c r="B5786" s="1">
        <v>45120</v>
      </c>
      <c r="C5786" t="s">
        <v>245</v>
      </c>
      <c r="D5786" t="s">
        <v>246</v>
      </c>
      <c r="E5786" t="s">
        <v>27</v>
      </c>
      <c r="F5786" t="s">
        <v>28</v>
      </c>
      <c r="G5786" t="s">
        <v>325</v>
      </c>
      <c r="H5786">
        <v>5</v>
      </c>
      <c r="I5786">
        <v>6257.86</v>
      </c>
      <c r="J5786">
        <v>0</v>
      </c>
      <c r="K5786">
        <v>31289.3</v>
      </c>
      <c r="L5786">
        <v>8070.4</v>
      </c>
      <c r="M5786">
        <f t="shared" si="272"/>
        <v>31289.3</v>
      </c>
      <c r="N5786" t="str">
        <f t="shared" si="270"/>
        <v>Q3</v>
      </c>
      <c r="O5786" s="2">
        <f t="shared" si="271"/>
        <v>25.792842920742874</v>
      </c>
      <c r="P5786" t="str">
        <f>VLOOKUP(retail_sales_2023!C5786,customers!A:J,5,)</f>
        <v>Chandigarh</v>
      </c>
      <c r="Q5786" t="str">
        <f>VLOOKUP(C5786,customers!A:J,10,0)</f>
        <v>Premium</v>
      </c>
    </row>
    <row r="5787" spans="1:17" x14ac:dyDescent="0.3">
      <c r="A5787" t="s">
        <v>6878</v>
      </c>
      <c r="B5787" s="1">
        <v>45139</v>
      </c>
      <c r="C5787" t="s">
        <v>1395</v>
      </c>
      <c r="D5787" t="s">
        <v>1396</v>
      </c>
      <c r="E5787" t="s">
        <v>15</v>
      </c>
      <c r="F5787" t="s">
        <v>43</v>
      </c>
      <c r="G5787" t="s">
        <v>178</v>
      </c>
      <c r="H5787">
        <v>2</v>
      </c>
      <c r="I5787">
        <v>66692.92</v>
      </c>
      <c r="J5787">
        <v>0.05</v>
      </c>
      <c r="K5787">
        <v>126716.55</v>
      </c>
      <c r="L5787">
        <v>11283.56</v>
      </c>
      <c r="M5787">
        <f t="shared" si="272"/>
        <v>126716.548</v>
      </c>
      <c r="N5787" t="str">
        <f t="shared" si="270"/>
        <v>Q3</v>
      </c>
      <c r="O5787" s="2">
        <f t="shared" si="271"/>
        <v>8.9045669251569723</v>
      </c>
      <c r="P5787" t="str">
        <f>VLOOKUP(retail_sales_2023!C5787,customers!A:J,5,)</f>
        <v>Coimbatore</v>
      </c>
      <c r="Q5787" t="str">
        <f>VLOOKUP(C5787,customers!A:J,10,0)</f>
        <v>Occasional</v>
      </c>
    </row>
    <row r="5788" spans="1:17" x14ac:dyDescent="0.3">
      <c r="A5788" t="s">
        <v>6879</v>
      </c>
      <c r="B5788" s="1">
        <v>44929</v>
      </c>
      <c r="C5788" t="s">
        <v>417</v>
      </c>
      <c r="D5788" t="s">
        <v>418</v>
      </c>
      <c r="E5788" t="s">
        <v>27</v>
      </c>
      <c r="F5788" t="s">
        <v>43</v>
      </c>
      <c r="G5788" t="s">
        <v>243</v>
      </c>
      <c r="H5788">
        <v>3</v>
      </c>
      <c r="I5788">
        <v>49401.15</v>
      </c>
      <c r="J5788">
        <v>0.05</v>
      </c>
      <c r="K5788">
        <v>140793.28</v>
      </c>
      <c r="L5788">
        <v>14600.3</v>
      </c>
      <c r="M5788">
        <f t="shared" si="272"/>
        <v>140793.2775</v>
      </c>
      <c r="N5788" t="str">
        <f t="shared" si="270"/>
        <v>Q1</v>
      </c>
      <c r="O5788" s="2">
        <f t="shared" si="271"/>
        <v>10.370026183067829</v>
      </c>
      <c r="P5788" t="str">
        <f>VLOOKUP(retail_sales_2023!C5788,customers!A:J,5,)</f>
        <v>Lucknow</v>
      </c>
      <c r="Q5788" t="str">
        <f>VLOOKUP(C5788,customers!A:J,10,0)</f>
        <v>Occasional</v>
      </c>
    </row>
    <row r="5789" spans="1:17" x14ac:dyDescent="0.3">
      <c r="A5789" t="s">
        <v>6880</v>
      </c>
      <c r="B5789" s="1">
        <v>45227</v>
      </c>
      <c r="C5789" t="s">
        <v>1338</v>
      </c>
      <c r="D5789" t="s">
        <v>1339</v>
      </c>
      <c r="E5789" t="s">
        <v>27</v>
      </c>
      <c r="F5789" t="s">
        <v>43</v>
      </c>
      <c r="G5789" t="s">
        <v>154</v>
      </c>
      <c r="H5789">
        <v>3</v>
      </c>
      <c r="I5789">
        <v>15067.8</v>
      </c>
      <c r="J5789">
        <v>0.15</v>
      </c>
      <c r="K5789">
        <v>38422.89</v>
      </c>
      <c r="L5789">
        <v>3962.98</v>
      </c>
      <c r="M5789">
        <f t="shared" si="272"/>
        <v>38422.889999999992</v>
      </c>
      <c r="N5789" t="str">
        <f t="shared" si="270"/>
        <v>Q4</v>
      </c>
      <c r="O5789" s="2">
        <f t="shared" si="271"/>
        <v>10.314112238824306</v>
      </c>
      <c r="P5789" t="str">
        <f>VLOOKUP(retail_sales_2023!C5789,customers!A:J,5,)</f>
        <v>Lucknow</v>
      </c>
      <c r="Q5789" t="str">
        <f>VLOOKUP(C5789,customers!A:J,10,0)</f>
        <v>Premium</v>
      </c>
    </row>
    <row r="5790" spans="1:17" x14ac:dyDescent="0.3">
      <c r="A5790" t="s">
        <v>6881</v>
      </c>
      <c r="B5790" s="1">
        <v>45204</v>
      </c>
      <c r="C5790" t="s">
        <v>1900</v>
      </c>
      <c r="D5790" t="s">
        <v>1901</v>
      </c>
      <c r="E5790" t="s">
        <v>33</v>
      </c>
      <c r="F5790" t="s">
        <v>52</v>
      </c>
      <c r="G5790" t="s">
        <v>133</v>
      </c>
      <c r="H5790">
        <v>9</v>
      </c>
      <c r="I5790">
        <v>306.33</v>
      </c>
      <c r="J5790">
        <v>0.2</v>
      </c>
      <c r="K5790">
        <v>2205.58</v>
      </c>
      <c r="L5790">
        <v>172.69</v>
      </c>
      <c r="M5790">
        <f t="shared" si="272"/>
        <v>2205.576</v>
      </c>
      <c r="N5790" t="str">
        <f t="shared" si="270"/>
        <v>Q4</v>
      </c>
      <c r="O5790" s="2">
        <f t="shared" si="271"/>
        <v>7.829686522365999</v>
      </c>
      <c r="P5790" t="str">
        <f>VLOOKUP(retail_sales_2023!C5790,customers!A:J,5,)</f>
        <v>Ahmedabad</v>
      </c>
      <c r="Q5790" t="str">
        <f>VLOOKUP(C5790,customers!A:J,10,0)</f>
        <v>Premium</v>
      </c>
    </row>
    <row r="5791" spans="1:17" x14ac:dyDescent="0.3">
      <c r="A5791" t="s">
        <v>6882</v>
      </c>
      <c r="B5791" s="1">
        <v>44939</v>
      </c>
      <c r="C5791" t="s">
        <v>1361</v>
      </c>
      <c r="D5791" t="s">
        <v>1362</v>
      </c>
      <c r="E5791" t="s">
        <v>21</v>
      </c>
      <c r="F5791" t="s">
        <v>81</v>
      </c>
      <c r="G5791" t="s">
        <v>105</v>
      </c>
      <c r="H5791">
        <v>3</v>
      </c>
      <c r="I5791">
        <v>4082.91</v>
      </c>
      <c r="J5791">
        <v>0.05</v>
      </c>
      <c r="K5791">
        <v>11636.29</v>
      </c>
      <c r="L5791">
        <v>2624.24</v>
      </c>
      <c r="M5791">
        <f t="shared" si="272"/>
        <v>11636.2935</v>
      </c>
      <c r="N5791" t="str">
        <f t="shared" si="270"/>
        <v>Q1</v>
      </c>
      <c r="O5791" s="2">
        <f t="shared" si="271"/>
        <v>22.552205213173611</v>
      </c>
      <c r="P5791" t="str">
        <f>VLOOKUP(retail_sales_2023!C5791,customers!A:J,5,)</f>
        <v>Guwahati</v>
      </c>
      <c r="Q5791" t="str">
        <f>VLOOKUP(C5791,customers!A:J,10,0)</f>
        <v>Premium</v>
      </c>
    </row>
    <row r="5792" spans="1:17" x14ac:dyDescent="0.3">
      <c r="A5792" t="s">
        <v>6883</v>
      </c>
      <c r="B5792" s="1">
        <v>45220</v>
      </c>
      <c r="C5792" t="s">
        <v>231</v>
      </c>
      <c r="D5792" t="s">
        <v>232</v>
      </c>
      <c r="E5792" t="s">
        <v>27</v>
      </c>
      <c r="F5792" t="s">
        <v>43</v>
      </c>
      <c r="G5792" t="s">
        <v>121</v>
      </c>
      <c r="H5792">
        <v>4</v>
      </c>
      <c r="I5792">
        <v>14091.31</v>
      </c>
      <c r="J5792">
        <v>0.1</v>
      </c>
      <c r="K5792">
        <v>50728.72</v>
      </c>
      <c r="L5792">
        <v>5481.75</v>
      </c>
      <c r="M5792">
        <f t="shared" si="272"/>
        <v>50728.716</v>
      </c>
      <c r="N5792" t="str">
        <f t="shared" si="270"/>
        <v>Q4</v>
      </c>
      <c r="O5792" s="2">
        <f t="shared" si="271"/>
        <v>10.806008903831991</v>
      </c>
      <c r="P5792" t="str">
        <f>VLOOKUP(retail_sales_2023!C5792,customers!A:J,5,)</f>
        <v>Delhi</v>
      </c>
      <c r="Q5792" t="str">
        <f>VLOOKUP(C5792,customers!A:J,10,0)</f>
        <v>Regular</v>
      </c>
    </row>
    <row r="5793" spans="1:17" x14ac:dyDescent="0.3">
      <c r="A5793" t="s">
        <v>6884</v>
      </c>
      <c r="B5793" s="1">
        <v>44959</v>
      </c>
      <c r="C5793" t="s">
        <v>838</v>
      </c>
      <c r="D5793" t="s">
        <v>839</v>
      </c>
      <c r="E5793" t="s">
        <v>21</v>
      </c>
      <c r="F5793" t="s">
        <v>22</v>
      </c>
      <c r="G5793" t="s">
        <v>34</v>
      </c>
      <c r="H5793">
        <v>1</v>
      </c>
      <c r="I5793">
        <v>18015.54</v>
      </c>
      <c r="J5793">
        <v>0.15</v>
      </c>
      <c r="K5793">
        <v>15313.21</v>
      </c>
      <c r="L5793">
        <v>3933.24</v>
      </c>
      <c r="M5793">
        <f t="shared" si="272"/>
        <v>15313.209000000001</v>
      </c>
      <c r="N5793" t="str">
        <f t="shared" si="270"/>
        <v>Q1</v>
      </c>
      <c r="O5793" s="2">
        <f t="shared" si="271"/>
        <v>25.685274348095533</v>
      </c>
      <c r="P5793" t="str">
        <f>VLOOKUP(retail_sales_2023!C5793,customers!A:J,5,)</f>
        <v>Patna</v>
      </c>
      <c r="Q5793" t="str">
        <f>VLOOKUP(C5793,customers!A:J,10,0)</f>
        <v>Regular</v>
      </c>
    </row>
    <row r="5794" spans="1:17" x14ac:dyDescent="0.3">
      <c r="A5794" t="s">
        <v>6885</v>
      </c>
      <c r="B5794" s="1">
        <v>44939</v>
      </c>
      <c r="C5794" t="s">
        <v>1601</v>
      </c>
      <c r="D5794" t="s">
        <v>1602</v>
      </c>
      <c r="E5794" t="s">
        <v>21</v>
      </c>
      <c r="F5794" t="s">
        <v>22</v>
      </c>
      <c r="G5794" t="s">
        <v>423</v>
      </c>
      <c r="H5794">
        <v>4</v>
      </c>
      <c r="I5794">
        <v>9748.61</v>
      </c>
      <c r="J5794">
        <v>0</v>
      </c>
      <c r="K5794">
        <v>38994.44</v>
      </c>
      <c r="L5794">
        <v>9130.73</v>
      </c>
      <c r="M5794">
        <f t="shared" si="272"/>
        <v>38994.44</v>
      </c>
      <c r="N5794" t="str">
        <f t="shared" si="270"/>
        <v>Q1</v>
      </c>
      <c r="O5794" s="2">
        <f t="shared" si="271"/>
        <v>23.415466410083077</v>
      </c>
      <c r="P5794" t="str">
        <f>VLOOKUP(retail_sales_2023!C5794,customers!A:J,5,)</f>
        <v>Patna</v>
      </c>
      <c r="Q5794" t="str">
        <f>VLOOKUP(C5794,customers!A:J,10,0)</f>
        <v>Premium</v>
      </c>
    </row>
    <row r="5795" spans="1:17" x14ac:dyDescent="0.3">
      <c r="A5795" t="s">
        <v>6886</v>
      </c>
      <c r="B5795" s="1">
        <v>44947</v>
      </c>
      <c r="C5795" t="s">
        <v>846</v>
      </c>
      <c r="D5795" t="s">
        <v>847</v>
      </c>
      <c r="E5795" t="s">
        <v>15</v>
      </c>
      <c r="F5795" t="s">
        <v>81</v>
      </c>
      <c r="G5795" t="s">
        <v>264</v>
      </c>
      <c r="H5795">
        <v>4</v>
      </c>
      <c r="I5795">
        <v>2804.37</v>
      </c>
      <c r="J5795">
        <v>0.3</v>
      </c>
      <c r="K5795">
        <v>7852.24</v>
      </c>
      <c r="L5795">
        <v>-965.9</v>
      </c>
      <c r="M5795">
        <f t="shared" si="272"/>
        <v>7852.235999999999</v>
      </c>
      <c r="N5795" t="str">
        <f t="shared" si="270"/>
        <v>Q1</v>
      </c>
      <c r="O5795" s="2">
        <f t="shared" si="271"/>
        <v>-12.300948519148676</v>
      </c>
      <c r="P5795" t="str">
        <f>VLOOKUP(retail_sales_2023!C5795,customers!A:J,5,)</f>
        <v>Coimbatore</v>
      </c>
      <c r="Q5795" t="str">
        <f>VLOOKUP(C5795,customers!A:J,10,0)</f>
        <v>Premium</v>
      </c>
    </row>
    <row r="5796" spans="1:17" x14ac:dyDescent="0.3">
      <c r="A5796" t="s">
        <v>6887</v>
      </c>
      <c r="B5796" s="1">
        <v>45129</v>
      </c>
      <c r="C5796" t="s">
        <v>2022</v>
      </c>
      <c r="D5796" t="s">
        <v>2023</v>
      </c>
      <c r="E5796" t="s">
        <v>21</v>
      </c>
      <c r="F5796" t="s">
        <v>81</v>
      </c>
      <c r="G5796" t="s">
        <v>101</v>
      </c>
      <c r="H5796">
        <v>3</v>
      </c>
      <c r="I5796">
        <v>4945.8900000000003</v>
      </c>
      <c r="J5796">
        <v>0.2</v>
      </c>
      <c r="K5796">
        <v>11870.14</v>
      </c>
      <c r="L5796">
        <v>3472.35</v>
      </c>
      <c r="M5796">
        <f t="shared" si="272"/>
        <v>11870.136000000002</v>
      </c>
      <c r="N5796" t="str">
        <f t="shared" si="270"/>
        <v>Q3</v>
      </c>
      <c r="O5796" s="2">
        <f t="shared" si="271"/>
        <v>29.25281420438175</v>
      </c>
      <c r="P5796" t="str">
        <f>VLOOKUP(retail_sales_2023!C5796,customers!A:J,5,)</f>
        <v>Patna</v>
      </c>
      <c r="Q5796" t="str">
        <f>VLOOKUP(C5796,customers!A:J,10,0)</f>
        <v>Regular</v>
      </c>
    </row>
    <row r="5797" spans="1:17" x14ac:dyDescent="0.3">
      <c r="A5797" t="s">
        <v>6888</v>
      </c>
      <c r="B5797" s="1">
        <v>45177</v>
      </c>
      <c r="C5797" t="s">
        <v>1906</v>
      </c>
      <c r="D5797" t="s">
        <v>1907</v>
      </c>
      <c r="E5797" t="s">
        <v>27</v>
      </c>
      <c r="F5797" t="s">
        <v>28</v>
      </c>
      <c r="G5797" t="s">
        <v>57</v>
      </c>
      <c r="H5797">
        <v>1</v>
      </c>
      <c r="I5797">
        <v>4670.75</v>
      </c>
      <c r="J5797">
        <v>0.05</v>
      </c>
      <c r="K5797">
        <v>4437.21</v>
      </c>
      <c r="L5797">
        <v>1023.41</v>
      </c>
      <c r="M5797">
        <f t="shared" si="272"/>
        <v>4437.2124999999996</v>
      </c>
      <c r="N5797" t="str">
        <f t="shared" si="270"/>
        <v>Q3</v>
      </c>
      <c r="O5797" s="2">
        <f t="shared" si="271"/>
        <v>23.06426786201239</v>
      </c>
      <c r="P5797" t="str">
        <f>VLOOKUP(retail_sales_2023!C5797,customers!A:J,5,)</f>
        <v>Amritsar</v>
      </c>
      <c r="Q5797" t="str">
        <f>VLOOKUP(C5797,customers!A:J,10,0)</f>
        <v>Regular</v>
      </c>
    </row>
    <row r="5798" spans="1:17" x14ac:dyDescent="0.3">
      <c r="A5798" t="s">
        <v>6889</v>
      </c>
      <c r="B5798" s="1">
        <v>45240</v>
      </c>
      <c r="C5798" t="s">
        <v>729</v>
      </c>
      <c r="D5798" t="s">
        <v>730</v>
      </c>
      <c r="E5798" t="s">
        <v>21</v>
      </c>
      <c r="F5798" t="s">
        <v>81</v>
      </c>
      <c r="G5798" t="s">
        <v>82</v>
      </c>
      <c r="H5798">
        <v>3</v>
      </c>
      <c r="I5798">
        <v>810.65</v>
      </c>
      <c r="J5798">
        <v>0.15</v>
      </c>
      <c r="K5798">
        <v>2067.16</v>
      </c>
      <c r="L5798">
        <v>613.91999999999996</v>
      </c>
      <c r="M5798">
        <f t="shared" si="272"/>
        <v>2067.1574999999998</v>
      </c>
      <c r="N5798" t="str">
        <f t="shared" si="270"/>
        <v>Q4</v>
      </c>
      <c r="O5798" s="2">
        <f t="shared" si="271"/>
        <v>29.698717080438865</v>
      </c>
      <c r="P5798" t="str">
        <f>VLOOKUP(retail_sales_2023!C5798,customers!A:J,5,)</f>
        <v>Patna</v>
      </c>
      <c r="Q5798" t="str">
        <f>VLOOKUP(C5798,customers!A:J,10,0)</f>
        <v>Premium</v>
      </c>
    </row>
    <row r="5799" spans="1:17" x14ac:dyDescent="0.3">
      <c r="A5799" t="s">
        <v>6890</v>
      </c>
      <c r="B5799" s="1">
        <v>45025</v>
      </c>
      <c r="C5799" t="s">
        <v>437</v>
      </c>
      <c r="D5799" t="s">
        <v>438</v>
      </c>
      <c r="E5799" t="s">
        <v>21</v>
      </c>
      <c r="F5799" t="s">
        <v>22</v>
      </c>
      <c r="G5799" t="s">
        <v>1039</v>
      </c>
      <c r="H5799">
        <v>3</v>
      </c>
      <c r="I5799">
        <v>34070.86</v>
      </c>
      <c r="J5799">
        <v>0</v>
      </c>
      <c r="K5799">
        <v>102212.58</v>
      </c>
      <c r="L5799">
        <v>25480.54</v>
      </c>
      <c r="M5799">
        <f t="shared" si="272"/>
        <v>102212.58</v>
      </c>
      <c r="N5799" t="str">
        <f t="shared" si="270"/>
        <v>Q2</v>
      </c>
      <c r="O5799" s="2">
        <f t="shared" si="271"/>
        <v>24.928966669269087</v>
      </c>
      <c r="P5799" t="str">
        <f>VLOOKUP(retail_sales_2023!C5799,customers!A:J,5,)</f>
        <v>Kolkata</v>
      </c>
      <c r="Q5799" t="str">
        <f>VLOOKUP(C5799,customers!A:J,10,0)</f>
        <v>Premium</v>
      </c>
    </row>
    <row r="5800" spans="1:17" x14ac:dyDescent="0.3">
      <c r="A5800" t="s">
        <v>6891</v>
      </c>
      <c r="B5800" s="1">
        <v>44960</v>
      </c>
      <c r="C5800" t="s">
        <v>748</v>
      </c>
      <c r="D5800" t="s">
        <v>749</v>
      </c>
      <c r="E5800" t="s">
        <v>33</v>
      </c>
      <c r="F5800" t="s">
        <v>22</v>
      </c>
      <c r="G5800" t="s">
        <v>210</v>
      </c>
      <c r="H5800">
        <v>1</v>
      </c>
      <c r="I5800">
        <v>44723.66</v>
      </c>
      <c r="J5800">
        <v>0.15</v>
      </c>
      <c r="K5800">
        <v>38015.11</v>
      </c>
      <c r="L5800">
        <v>8639.6</v>
      </c>
      <c r="M5800">
        <f t="shared" si="272"/>
        <v>38015.111000000004</v>
      </c>
      <c r="N5800" t="str">
        <f t="shared" si="270"/>
        <v>Q1</v>
      </c>
      <c r="O5800" s="2">
        <f t="shared" si="271"/>
        <v>22.726752599163859</v>
      </c>
      <c r="P5800" t="str">
        <f>VLOOKUP(retail_sales_2023!C5800,customers!A:J,5,)</f>
        <v>Surat</v>
      </c>
      <c r="Q5800" t="str">
        <f>VLOOKUP(C5800,customers!A:J,10,0)</f>
        <v>Premium</v>
      </c>
    </row>
    <row r="5801" spans="1:17" x14ac:dyDescent="0.3">
      <c r="A5801" t="s">
        <v>6892</v>
      </c>
      <c r="B5801" s="1">
        <v>45142</v>
      </c>
      <c r="C5801" t="s">
        <v>560</v>
      </c>
      <c r="D5801" t="s">
        <v>561</v>
      </c>
      <c r="E5801" t="s">
        <v>27</v>
      </c>
      <c r="F5801" t="s">
        <v>43</v>
      </c>
      <c r="G5801" t="s">
        <v>301</v>
      </c>
      <c r="H5801">
        <v>4</v>
      </c>
      <c r="I5801">
        <v>62437.54</v>
      </c>
      <c r="J5801">
        <v>0.15</v>
      </c>
      <c r="K5801">
        <v>212287.64</v>
      </c>
      <c r="L5801">
        <v>18778.689999999999</v>
      </c>
      <c r="M5801">
        <f t="shared" si="272"/>
        <v>212287.636</v>
      </c>
      <c r="N5801" t="str">
        <f t="shared" si="270"/>
        <v>Q3</v>
      </c>
      <c r="O5801" s="2">
        <f t="shared" si="271"/>
        <v>8.8458706309985811</v>
      </c>
      <c r="P5801" t="str">
        <f>VLOOKUP(retail_sales_2023!C5801,customers!A:J,5,)</f>
        <v>Chandigarh</v>
      </c>
      <c r="Q5801" t="str">
        <f>VLOOKUP(C5801,customers!A:J,10,0)</f>
        <v>Premium</v>
      </c>
    </row>
    <row r="5802" spans="1:17" x14ac:dyDescent="0.3">
      <c r="A5802" t="s">
        <v>6893</v>
      </c>
      <c r="B5802" s="1">
        <v>45092</v>
      </c>
      <c r="C5802" t="s">
        <v>867</v>
      </c>
      <c r="D5802" t="s">
        <v>868</v>
      </c>
      <c r="E5802" t="s">
        <v>33</v>
      </c>
      <c r="F5802" t="s">
        <v>22</v>
      </c>
      <c r="G5802" t="s">
        <v>196</v>
      </c>
      <c r="H5802">
        <v>3</v>
      </c>
      <c r="I5802">
        <v>27582.35</v>
      </c>
      <c r="J5802">
        <v>0.1</v>
      </c>
      <c r="K5802">
        <v>74472.34</v>
      </c>
      <c r="L5802">
        <v>19945.53</v>
      </c>
      <c r="M5802">
        <f t="shared" si="272"/>
        <v>74472.344999999987</v>
      </c>
      <c r="N5802" t="str">
        <f t="shared" si="270"/>
        <v>Q2</v>
      </c>
      <c r="O5802" s="2">
        <f t="shared" si="271"/>
        <v>26.78246715491953</v>
      </c>
      <c r="P5802" t="str">
        <f>VLOOKUP(retail_sales_2023!C5802,customers!A:J,5,)</f>
        <v>Nagpur</v>
      </c>
      <c r="Q5802" t="str">
        <f>VLOOKUP(C5802,customers!A:J,10,0)</f>
        <v>Regular</v>
      </c>
    </row>
    <row r="5803" spans="1:17" x14ac:dyDescent="0.3">
      <c r="A5803" t="s">
        <v>6894</v>
      </c>
      <c r="B5803" s="1">
        <v>44948</v>
      </c>
      <c r="C5803" t="s">
        <v>921</v>
      </c>
      <c r="D5803" t="s">
        <v>922</v>
      </c>
      <c r="E5803" t="s">
        <v>15</v>
      </c>
      <c r="F5803" t="s">
        <v>43</v>
      </c>
      <c r="G5803" t="s">
        <v>282</v>
      </c>
      <c r="H5803">
        <v>3</v>
      </c>
      <c r="I5803">
        <v>55783.67</v>
      </c>
      <c r="J5803">
        <v>0.2</v>
      </c>
      <c r="K5803">
        <v>133880.81</v>
      </c>
      <c r="L5803">
        <v>15856.01</v>
      </c>
      <c r="M5803">
        <f t="shared" si="272"/>
        <v>133880.80800000002</v>
      </c>
      <c r="N5803" t="str">
        <f t="shared" si="270"/>
        <v>Q1</v>
      </c>
      <c r="O5803" s="2">
        <f t="shared" si="271"/>
        <v>11.84337770289857</v>
      </c>
      <c r="P5803" t="str">
        <f>VLOOKUP(retail_sales_2023!C5803,customers!A:J,5,)</f>
        <v>Kochi</v>
      </c>
      <c r="Q5803" t="str">
        <f>VLOOKUP(C5803,customers!A:J,10,0)</f>
        <v>Premium</v>
      </c>
    </row>
    <row r="5804" spans="1:17" x14ac:dyDescent="0.3">
      <c r="A5804" t="s">
        <v>6895</v>
      </c>
      <c r="B5804" s="1">
        <v>45069</v>
      </c>
      <c r="C5804" t="s">
        <v>46</v>
      </c>
      <c r="D5804" t="s">
        <v>47</v>
      </c>
      <c r="E5804" t="s">
        <v>21</v>
      </c>
      <c r="F5804" t="s">
        <v>52</v>
      </c>
      <c r="G5804" t="s">
        <v>133</v>
      </c>
      <c r="H5804">
        <v>0</v>
      </c>
      <c r="I5804">
        <v>323.45</v>
      </c>
      <c r="J5804">
        <v>0.15</v>
      </c>
      <c r="K5804">
        <v>0</v>
      </c>
      <c r="L5804">
        <v>0</v>
      </c>
      <c r="M5804">
        <f t="shared" si="272"/>
        <v>0</v>
      </c>
      <c r="N5804" t="str">
        <f t="shared" si="270"/>
        <v>Q2</v>
      </c>
      <c r="O5804" s="2">
        <v>0</v>
      </c>
      <c r="P5804" t="str">
        <f>VLOOKUP(retail_sales_2023!C5804,customers!A:J,5,)</f>
        <v>Bhubaneswar</v>
      </c>
      <c r="Q5804" t="str">
        <f>VLOOKUP(C5804,customers!A:J,10,0)</f>
        <v>Premium</v>
      </c>
    </row>
    <row r="5805" spans="1:17" x14ac:dyDescent="0.3">
      <c r="A5805" t="s">
        <v>6896</v>
      </c>
      <c r="B5805" s="1">
        <v>45105</v>
      </c>
      <c r="C5805" t="s">
        <v>567</v>
      </c>
      <c r="D5805" t="s">
        <v>568</v>
      </c>
      <c r="E5805" t="s">
        <v>27</v>
      </c>
      <c r="F5805" t="s">
        <v>52</v>
      </c>
      <c r="G5805" t="s">
        <v>117</v>
      </c>
      <c r="H5805">
        <v>10</v>
      </c>
      <c r="I5805">
        <v>254.29</v>
      </c>
      <c r="J5805">
        <v>0.15</v>
      </c>
      <c r="K5805">
        <v>2161.4699999999998</v>
      </c>
      <c r="L5805">
        <v>140.88999999999999</v>
      </c>
      <c r="M5805">
        <f t="shared" si="272"/>
        <v>2161.4650000000001</v>
      </c>
      <c r="N5805" t="str">
        <f t="shared" si="270"/>
        <v>Q2</v>
      </c>
      <c r="O5805" s="2">
        <f t="shared" si="271"/>
        <v>6.5182491545105874</v>
      </c>
      <c r="P5805" t="str">
        <f>VLOOKUP(retail_sales_2023!C5805,customers!A:J,5,)</f>
        <v>Amritsar</v>
      </c>
      <c r="Q5805" t="str">
        <f>VLOOKUP(C5805,customers!A:J,10,0)</f>
        <v>Premium</v>
      </c>
    </row>
    <row r="5806" spans="1:17" x14ac:dyDescent="0.3">
      <c r="A5806" t="s">
        <v>6897</v>
      </c>
      <c r="B5806" s="1">
        <v>45211</v>
      </c>
      <c r="C5806" t="s">
        <v>570</v>
      </c>
      <c r="D5806" t="s">
        <v>571</v>
      </c>
      <c r="E5806" t="s">
        <v>33</v>
      </c>
      <c r="F5806" t="s">
        <v>81</v>
      </c>
      <c r="G5806" t="s">
        <v>101</v>
      </c>
      <c r="H5806">
        <v>4</v>
      </c>
      <c r="I5806">
        <v>2405.5100000000002</v>
      </c>
      <c r="J5806">
        <v>0.05</v>
      </c>
      <c r="K5806">
        <v>9140.94</v>
      </c>
      <c r="L5806">
        <v>2555.77</v>
      </c>
      <c r="M5806">
        <f t="shared" si="272"/>
        <v>9140.9380000000001</v>
      </c>
      <c r="N5806" t="str">
        <f t="shared" si="270"/>
        <v>Q4</v>
      </c>
      <c r="O5806" s="2">
        <f t="shared" si="271"/>
        <v>27.959597153028028</v>
      </c>
      <c r="P5806" t="str">
        <f>VLOOKUP(retail_sales_2023!C5806,customers!A:J,5,)</f>
        <v>Pune</v>
      </c>
      <c r="Q5806" t="str">
        <f>VLOOKUP(C5806,customers!A:J,10,0)</f>
        <v>Premium</v>
      </c>
    </row>
    <row r="5807" spans="1:17" x14ac:dyDescent="0.3">
      <c r="A5807" t="s">
        <v>6898</v>
      </c>
      <c r="B5807" s="1">
        <v>45122</v>
      </c>
      <c r="C5807" t="s">
        <v>858</v>
      </c>
      <c r="D5807" t="s">
        <v>859</v>
      </c>
      <c r="E5807" t="s">
        <v>27</v>
      </c>
      <c r="F5807" t="s">
        <v>22</v>
      </c>
      <c r="G5807" t="s">
        <v>146</v>
      </c>
      <c r="H5807">
        <v>5</v>
      </c>
      <c r="I5807">
        <v>12337.93</v>
      </c>
      <c r="J5807">
        <v>0.15</v>
      </c>
      <c r="K5807">
        <v>52436.2</v>
      </c>
      <c r="L5807">
        <v>12000.91</v>
      </c>
      <c r="M5807">
        <f t="shared" si="272"/>
        <v>52436.202499999999</v>
      </c>
      <c r="N5807" t="str">
        <f t="shared" si="270"/>
        <v>Q3</v>
      </c>
      <c r="O5807" s="2">
        <f t="shared" si="271"/>
        <v>22.88668896678249</v>
      </c>
      <c r="P5807" t="str">
        <f>VLOOKUP(retail_sales_2023!C5807,customers!A:J,5,)</f>
        <v>Chandigarh</v>
      </c>
      <c r="Q5807" t="str">
        <f>VLOOKUP(C5807,customers!A:J,10,0)</f>
        <v>Occasional</v>
      </c>
    </row>
    <row r="5808" spans="1:17" x14ac:dyDescent="0.3">
      <c r="A5808" t="s">
        <v>6899</v>
      </c>
      <c r="B5808" s="1">
        <v>45205</v>
      </c>
      <c r="C5808" t="s">
        <v>1352</v>
      </c>
      <c r="D5808" t="s">
        <v>1353</v>
      </c>
      <c r="E5808" t="s">
        <v>15</v>
      </c>
      <c r="F5808" t="s">
        <v>81</v>
      </c>
      <c r="G5808" t="s">
        <v>150</v>
      </c>
      <c r="H5808">
        <v>3</v>
      </c>
      <c r="I5808">
        <v>464.41</v>
      </c>
      <c r="J5808">
        <v>0.2</v>
      </c>
      <c r="K5808">
        <v>1114.58</v>
      </c>
      <c r="L5808">
        <v>274.45</v>
      </c>
      <c r="M5808">
        <f t="shared" si="272"/>
        <v>1114.5840000000001</v>
      </c>
      <c r="N5808" t="str">
        <f t="shared" si="270"/>
        <v>Q4</v>
      </c>
      <c r="O5808" s="2">
        <f t="shared" si="271"/>
        <v>24.623625042616951</v>
      </c>
      <c r="P5808" t="str">
        <f>VLOOKUP(retail_sales_2023!C5808,customers!A:J,5,)</f>
        <v>Kochi</v>
      </c>
      <c r="Q5808" t="str">
        <f>VLOOKUP(C5808,customers!A:J,10,0)</f>
        <v>Premium</v>
      </c>
    </row>
    <row r="5809" spans="1:17" x14ac:dyDescent="0.3">
      <c r="A5809" t="s">
        <v>6900</v>
      </c>
      <c r="B5809" s="1">
        <v>45141</v>
      </c>
      <c r="C5809" t="s">
        <v>625</v>
      </c>
      <c r="D5809" t="s">
        <v>626</v>
      </c>
      <c r="E5809" t="s">
        <v>21</v>
      </c>
      <c r="F5809" t="s">
        <v>81</v>
      </c>
      <c r="G5809" t="s">
        <v>264</v>
      </c>
      <c r="H5809">
        <v>4</v>
      </c>
      <c r="I5809">
        <v>3698.1</v>
      </c>
      <c r="J5809">
        <v>0</v>
      </c>
      <c r="K5809">
        <v>14792.4</v>
      </c>
      <c r="L5809">
        <v>3322.9</v>
      </c>
      <c r="M5809">
        <f t="shared" si="272"/>
        <v>14792.4</v>
      </c>
      <c r="N5809" t="str">
        <f t="shared" si="270"/>
        <v>Q3</v>
      </c>
      <c r="O5809" s="2">
        <f t="shared" si="271"/>
        <v>22.46356236986561</v>
      </c>
      <c r="P5809" t="str">
        <f>VLOOKUP(retail_sales_2023!C5809,customers!A:J,5,)</f>
        <v>Ranchi</v>
      </c>
      <c r="Q5809" t="str">
        <f>VLOOKUP(C5809,customers!A:J,10,0)</f>
        <v>Premium</v>
      </c>
    </row>
    <row r="5810" spans="1:17" x14ac:dyDescent="0.3">
      <c r="A5810" t="s">
        <v>6901</v>
      </c>
      <c r="B5810" s="1">
        <v>45070</v>
      </c>
      <c r="C5810" t="s">
        <v>1389</v>
      </c>
      <c r="D5810" t="s">
        <v>1390</v>
      </c>
      <c r="E5810" t="s">
        <v>15</v>
      </c>
      <c r="F5810" t="s">
        <v>43</v>
      </c>
      <c r="G5810" t="s">
        <v>128</v>
      </c>
      <c r="H5810">
        <v>3</v>
      </c>
      <c r="I5810">
        <v>64750.09</v>
      </c>
      <c r="J5810">
        <v>0</v>
      </c>
      <c r="K5810">
        <v>194250.27</v>
      </c>
      <c r="L5810">
        <v>24631.5</v>
      </c>
      <c r="M5810">
        <f t="shared" si="272"/>
        <v>194250.27</v>
      </c>
      <c r="N5810" t="str">
        <f t="shared" si="270"/>
        <v>Q2</v>
      </c>
      <c r="O5810" s="2">
        <f t="shared" si="271"/>
        <v>12.680291255193623</v>
      </c>
      <c r="P5810" t="str">
        <f>VLOOKUP(retail_sales_2023!C5810,customers!A:J,5,)</f>
        <v>Bengaluru</v>
      </c>
      <c r="Q5810" t="str">
        <f>VLOOKUP(C5810,customers!A:J,10,0)</f>
        <v>Occasional</v>
      </c>
    </row>
    <row r="5811" spans="1:17" x14ac:dyDescent="0.3">
      <c r="A5811" t="s">
        <v>6902</v>
      </c>
      <c r="B5811" s="1">
        <v>45271</v>
      </c>
      <c r="C5811" t="s">
        <v>525</v>
      </c>
      <c r="D5811" t="s">
        <v>526</v>
      </c>
      <c r="E5811" t="s">
        <v>21</v>
      </c>
      <c r="F5811" t="s">
        <v>52</v>
      </c>
      <c r="G5811" t="s">
        <v>268</v>
      </c>
      <c r="H5811">
        <v>4</v>
      </c>
      <c r="I5811">
        <v>746.04</v>
      </c>
      <c r="J5811">
        <v>0.15</v>
      </c>
      <c r="K5811">
        <v>2536.54</v>
      </c>
      <c r="L5811">
        <v>160.41</v>
      </c>
      <c r="M5811">
        <f t="shared" si="272"/>
        <v>2536.5359999999996</v>
      </c>
      <c r="N5811" t="str">
        <f t="shared" si="270"/>
        <v>Q4</v>
      </c>
      <c r="O5811" s="2">
        <f t="shared" si="271"/>
        <v>6.3239688709817301</v>
      </c>
      <c r="P5811" t="str">
        <f>VLOOKUP(retail_sales_2023!C5811,customers!A:J,5,)</f>
        <v>Patna</v>
      </c>
      <c r="Q5811" t="str">
        <f>VLOOKUP(C5811,customers!A:J,10,0)</f>
        <v>Occasional</v>
      </c>
    </row>
    <row r="5812" spans="1:17" x14ac:dyDescent="0.3">
      <c r="A5812" t="s">
        <v>6903</v>
      </c>
      <c r="B5812" s="1">
        <v>45098</v>
      </c>
      <c r="C5812" t="s">
        <v>1265</v>
      </c>
      <c r="D5812" t="s">
        <v>1266</v>
      </c>
      <c r="E5812" t="s">
        <v>15</v>
      </c>
      <c r="F5812" t="s">
        <v>52</v>
      </c>
      <c r="G5812" t="s">
        <v>937</v>
      </c>
      <c r="H5812">
        <v>7</v>
      </c>
      <c r="I5812">
        <v>216.92</v>
      </c>
      <c r="J5812">
        <v>0.2</v>
      </c>
      <c r="K5812">
        <v>1214.75</v>
      </c>
      <c r="L5812">
        <v>90.8</v>
      </c>
      <c r="M5812">
        <f t="shared" si="272"/>
        <v>1214.752</v>
      </c>
      <c r="N5812" t="str">
        <f t="shared" si="270"/>
        <v>Q2</v>
      </c>
      <c r="O5812" s="2">
        <f t="shared" si="271"/>
        <v>7.4747890512451125</v>
      </c>
      <c r="P5812" t="str">
        <f>VLOOKUP(retail_sales_2023!C5812,customers!A:J,5,)</f>
        <v>Coimbatore</v>
      </c>
      <c r="Q5812" t="str">
        <f>VLOOKUP(C5812,customers!A:J,10,0)</f>
        <v>Premium</v>
      </c>
    </row>
    <row r="5813" spans="1:17" x14ac:dyDescent="0.3">
      <c r="A5813" t="s">
        <v>6904</v>
      </c>
      <c r="B5813" s="1">
        <v>45202</v>
      </c>
      <c r="C5813" t="s">
        <v>390</v>
      </c>
      <c r="D5813" t="s">
        <v>391</v>
      </c>
      <c r="E5813" t="s">
        <v>33</v>
      </c>
      <c r="F5813" t="s">
        <v>28</v>
      </c>
      <c r="G5813" t="s">
        <v>61</v>
      </c>
      <c r="H5813">
        <v>1</v>
      </c>
      <c r="I5813">
        <v>1534.67</v>
      </c>
      <c r="J5813">
        <v>0.05</v>
      </c>
      <c r="K5813">
        <v>1457.94</v>
      </c>
      <c r="L5813">
        <v>377</v>
      </c>
      <c r="M5813">
        <f t="shared" si="272"/>
        <v>1457.9365</v>
      </c>
      <c r="N5813" t="str">
        <f t="shared" si="270"/>
        <v>Q4</v>
      </c>
      <c r="O5813" s="2">
        <f t="shared" si="271"/>
        <v>25.858402952110509</v>
      </c>
      <c r="P5813" t="str">
        <f>VLOOKUP(retail_sales_2023!C5813,customers!A:J,5,)</f>
        <v>Mumbai</v>
      </c>
      <c r="Q5813" t="str">
        <f>VLOOKUP(C5813,customers!A:J,10,0)</f>
        <v>Occasional</v>
      </c>
    </row>
    <row r="5814" spans="1:17" x14ac:dyDescent="0.3">
      <c r="A5814" t="s">
        <v>6905</v>
      </c>
      <c r="B5814" s="1">
        <v>45160</v>
      </c>
      <c r="C5814" t="s">
        <v>1906</v>
      </c>
      <c r="D5814" t="s">
        <v>1907</v>
      </c>
      <c r="E5814" t="s">
        <v>27</v>
      </c>
      <c r="F5814" t="s">
        <v>81</v>
      </c>
      <c r="G5814" t="s">
        <v>150</v>
      </c>
      <c r="H5814">
        <v>3</v>
      </c>
      <c r="I5814">
        <v>555.04999999999995</v>
      </c>
      <c r="J5814">
        <v>0.05</v>
      </c>
      <c r="K5814">
        <v>1581.89</v>
      </c>
      <c r="L5814">
        <v>359.98</v>
      </c>
      <c r="M5814">
        <f t="shared" si="272"/>
        <v>1581.8924999999997</v>
      </c>
      <c r="N5814" t="str">
        <f t="shared" si="270"/>
        <v>Q3</v>
      </c>
      <c r="O5814" s="2">
        <f t="shared" si="271"/>
        <v>22.756323132455481</v>
      </c>
      <c r="P5814" t="str">
        <f>VLOOKUP(retail_sales_2023!C5814,customers!A:J,5,)</f>
        <v>Amritsar</v>
      </c>
      <c r="Q5814" t="str">
        <f>VLOOKUP(C5814,customers!A:J,10,0)</f>
        <v>Regular</v>
      </c>
    </row>
    <row r="5815" spans="1:17" x14ac:dyDescent="0.3">
      <c r="A5815" t="s">
        <v>6906</v>
      </c>
      <c r="B5815" s="1">
        <v>45027</v>
      </c>
      <c r="C5815" t="s">
        <v>601</v>
      </c>
      <c r="D5815" t="s">
        <v>602</v>
      </c>
      <c r="E5815" t="s">
        <v>15</v>
      </c>
      <c r="F5815" t="s">
        <v>52</v>
      </c>
      <c r="G5815" t="s">
        <v>235</v>
      </c>
      <c r="H5815">
        <v>5</v>
      </c>
      <c r="I5815">
        <v>407.1</v>
      </c>
      <c r="J5815">
        <v>0.1</v>
      </c>
      <c r="K5815">
        <v>1831.95</v>
      </c>
      <c r="L5815">
        <v>128.22999999999999</v>
      </c>
      <c r="M5815">
        <f t="shared" si="272"/>
        <v>1831.95</v>
      </c>
      <c r="N5815" t="str">
        <f t="shared" si="270"/>
        <v>Q2</v>
      </c>
      <c r="O5815" s="2">
        <f t="shared" si="271"/>
        <v>6.999645186822784</v>
      </c>
      <c r="P5815" t="str">
        <f>VLOOKUP(retail_sales_2023!C5815,customers!A:J,5,)</f>
        <v>Bengaluru</v>
      </c>
      <c r="Q5815" t="str">
        <f>VLOOKUP(C5815,customers!A:J,10,0)</f>
        <v>Regular</v>
      </c>
    </row>
    <row r="5816" spans="1:17" x14ac:dyDescent="0.3">
      <c r="A5816" t="s">
        <v>6907</v>
      </c>
      <c r="B5816" s="1">
        <v>45114</v>
      </c>
      <c r="C5816" t="s">
        <v>497</v>
      </c>
      <c r="D5816" t="s">
        <v>498</v>
      </c>
      <c r="E5816" t="s">
        <v>27</v>
      </c>
      <c r="F5816" t="s">
        <v>28</v>
      </c>
      <c r="G5816" t="s">
        <v>439</v>
      </c>
      <c r="H5816">
        <v>5</v>
      </c>
      <c r="I5816">
        <v>6751.31</v>
      </c>
      <c r="J5816">
        <v>0.15</v>
      </c>
      <c r="K5816">
        <v>28693.07</v>
      </c>
      <c r="L5816">
        <v>4427.84</v>
      </c>
      <c r="M5816">
        <f t="shared" si="272"/>
        <v>28693.067500000001</v>
      </c>
      <c r="N5816" t="str">
        <f t="shared" si="270"/>
        <v>Q3</v>
      </c>
      <c r="O5816" s="2">
        <f t="shared" si="271"/>
        <v>15.431740137949687</v>
      </c>
      <c r="P5816" t="str">
        <f>VLOOKUP(retail_sales_2023!C5816,customers!A:J,5,)</f>
        <v>Chandigarh</v>
      </c>
      <c r="Q5816" t="str">
        <f>VLOOKUP(C5816,customers!A:J,10,0)</f>
        <v>Regular</v>
      </c>
    </row>
    <row r="5817" spans="1:17" x14ac:dyDescent="0.3">
      <c r="A5817" t="s">
        <v>6908</v>
      </c>
      <c r="B5817" s="1">
        <v>45199</v>
      </c>
      <c r="C5817" t="s">
        <v>1659</v>
      </c>
      <c r="D5817" t="s">
        <v>1781</v>
      </c>
      <c r="E5817" t="s">
        <v>15</v>
      </c>
      <c r="F5817" t="s">
        <v>81</v>
      </c>
      <c r="G5817" t="s">
        <v>82</v>
      </c>
      <c r="H5817">
        <v>4</v>
      </c>
      <c r="I5817">
        <v>1528.77</v>
      </c>
      <c r="J5817">
        <v>0</v>
      </c>
      <c r="K5817">
        <v>6115.08</v>
      </c>
      <c r="L5817">
        <v>1873.14</v>
      </c>
      <c r="M5817">
        <f t="shared" si="272"/>
        <v>6115.08</v>
      </c>
      <c r="N5817" t="str">
        <f t="shared" si="270"/>
        <v>Q3</v>
      </c>
      <c r="O5817" s="2">
        <f t="shared" si="271"/>
        <v>30.631488059027852</v>
      </c>
      <c r="P5817" t="str">
        <f>VLOOKUP(retail_sales_2023!C5817,customers!A:J,5,)</f>
        <v>Coimbatore</v>
      </c>
      <c r="Q5817" t="str">
        <f>VLOOKUP(C5817,customers!A:J,10,0)</f>
        <v>Regular</v>
      </c>
    </row>
    <row r="5818" spans="1:17" x14ac:dyDescent="0.3">
      <c r="A5818" t="s">
        <v>6909</v>
      </c>
      <c r="B5818" s="1">
        <v>45130</v>
      </c>
      <c r="C5818" t="s">
        <v>531</v>
      </c>
      <c r="D5818" t="s">
        <v>532</v>
      </c>
      <c r="E5818" t="s">
        <v>15</v>
      </c>
      <c r="F5818" t="s">
        <v>52</v>
      </c>
      <c r="G5818" t="s">
        <v>226</v>
      </c>
      <c r="H5818">
        <v>4</v>
      </c>
      <c r="I5818">
        <v>577.44000000000005</v>
      </c>
      <c r="J5818">
        <v>0.05</v>
      </c>
      <c r="K5818">
        <v>2194.27</v>
      </c>
      <c r="L5818">
        <v>164.5</v>
      </c>
      <c r="M5818">
        <f t="shared" si="272"/>
        <v>2194.2719999999999</v>
      </c>
      <c r="N5818" t="str">
        <f t="shared" si="270"/>
        <v>Q3</v>
      </c>
      <c r="O5818" s="2">
        <f t="shared" si="271"/>
        <v>7.4967984796766123</v>
      </c>
      <c r="P5818" t="str">
        <f>VLOOKUP(retail_sales_2023!C5818,customers!A:J,5,)</f>
        <v>Hyderabad</v>
      </c>
      <c r="Q5818" t="str">
        <f>VLOOKUP(C5818,customers!A:J,10,0)</f>
        <v>Regular</v>
      </c>
    </row>
    <row r="5819" spans="1:17" x14ac:dyDescent="0.3">
      <c r="A5819" t="s">
        <v>6910</v>
      </c>
      <c r="B5819" s="1">
        <v>44934</v>
      </c>
      <c r="C5819" t="s">
        <v>5047</v>
      </c>
      <c r="D5819" t="s">
        <v>5048</v>
      </c>
      <c r="E5819" t="s">
        <v>27</v>
      </c>
      <c r="F5819" t="s">
        <v>81</v>
      </c>
      <c r="G5819" t="s">
        <v>370</v>
      </c>
      <c r="H5819">
        <v>5</v>
      </c>
      <c r="I5819">
        <v>1756.18</v>
      </c>
      <c r="J5819">
        <v>0.15</v>
      </c>
      <c r="K5819">
        <v>7463.76</v>
      </c>
      <c r="L5819">
        <v>1968.64</v>
      </c>
      <c r="M5819">
        <f t="shared" si="272"/>
        <v>7463.7649999999994</v>
      </c>
      <c r="N5819" t="str">
        <f t="shared" si="270"/>
        <v>Q1</v>
      </c>
      <c r="O5819" s="2">
        <f t="shared" si="271"/>
        <v>26.375982078737799</v>
      </c>
      <c r="P5819" t="str">
        <f>VLOOKUP(retail_sales_2023!C5819,customers!A:J,5,)</f>
        <v>Lucknow</v>
      </c>
      <c r="Q5819" t="str">
        <f>VLOOKUP(C5819,customers!A:J,10,0)</f>
        <v>Premium</v>
      </c>
    </row>
    <row r="5820" spans="1:17" x14ac:dyDescent="0.3">
      <c r="A5820" t="s">
        <v>6911</v>
      </c>
      <c r="B5820" s="1">
        <v>44973</v>
      </c>
      <c r="C5820" t="s">
        <v>503</v>
      </c>
      <c r="D5820" t="s">
        <v>504</v>
      </c>
      <c r="E5820" t="s">
        <v>21</v>
      </c>
      <c r="F5820" t="s">
        <v>52</v>
      </c>
      <c r="G5820" t="s">
        <v>235</v>
      </c>
      <c r="H5820">
        <v>10</v>
      </c>
      <c r="I5820">
        <v>412.57</v>
      </c>
      <c r="J5820">
        <v>0.1</v>
      </c>
      <c r="K5820">
        <v>3713.13</v>
      </c>
      <c r="L5820">
        <v>352.48</v>
      </c>
      <c r="M5820">
        <f t="shared" si="272"/>
        <v>3713.13</v>
      </c>
      <c r="N5820" t="str">
        <f t="shared" si="270"/>
        <v>Q1</v>
      </c>
      <c r="O5820" s="2">
        <f t="shared" si="271"/>
        <v>9.4927998750380418</v>
      </c>
      <c r="P5820" t="str">
        <f>VLOOKUP(retail_sales_2023!C5820,customers!A:J,5,)</f>
        <v>Patna</v>
      </c>
      <c r="Q5820" t="str">
        <f>VLOOKUP(C5820,customers!A:J,10,0)</f>
        <v>Premium</v>
      </c>
    </row>
    <row r="5821" spans="1:17" x14ac:dyDescent="0.3">
      <c r="A5821" t="s">
        <v>6912</v>
      </c>
      <c r="B5821" s="1">
        <v>44984</v>
      </c>
      <c r="C5821" t="s">
        <v>928</v>
      </c>
      <c r="D5821" t="s">
        <v>929</v>
      </c>
      <c r="E5821" t="s">
        <v>27</v>
      </c>
      <c r="F5821" t="s">
        <v>38</v>
      </c>
      <c r="G5821" t="s">
        <v>90</v>
      </c>
      <c r="H5821">
        <v>5</v>
      </c>
      <c r="I5821">
        <v>792.33</v>
      </c>
      <c r="J5821">
        <v>0</v>
      </c>
      <c r="K5821">
        <v>3961.65</v>
      </c>
      <c r="L5821">
        <v>1317.4</v>
      </c>
      <c r="M5821">
        <f t="shared" si="272"/>
        <v>3961.65</v>
      </c>
      <c r="N5821" t="str">
        <f t="shared" si="270"/>
        <v>Q1</v>
      </c>
      <c r="O5821" s="2">
        <f t="shared" si="271"/>
        <v>33.253821008923055</v>
      </c>
      <c r="P5821" t="str">
        <f>VLOOKUP(retail_sales_2023!C5821,customers!A:J,5,)</f>
        <v>Jaipur</v>
      </c>
      <c r="Q5821" t="str">
        <f>VLOOKUP(C5821,customers!A:J,10,0)</f>
        <v>Premium</v>
      </c>
    </row>
    <row r="5822" spans="1:17" x14ac:dyDescent="0.3">
      <c r="A5822" t="s">
        <v>6913</v>
      </c>
      <c r="B5822" s="1">
        <v>45286</v>
      </c>
      <c r="C5822" t="s">
        <v>1576</v>
      </c>
      <c r="D5822" t="s">
        <v>1577</v>
      </c>
      <c r="E5822" t="s">
        <v>33</v>
      </c>
      <c r="F5822" t="s">
        <v>38</v>
      </c>
      <c r="G5822" t="s">
        <v>48</v>
      </c>
      <c r="H5822">
        <v>4</v>
      </c>
      <c r="I5822">
        <v>2723.76</v>
      </c>
      <c r="J5822">
        <v>0.2</v>
      </c>
      <c r="K5822">
        <v>8716.0300000000007</v>
      </c>
      <c r="L5822">
        <v>1925.16</v>
      </c>
      <c r="M5822">
        <f t="shared" si="272"/>
        <v>8716.0320000000011</v>
      </c>
      <c r="N5822" t="str">
        <f t="shared" si="270"/>
        <v>Q4</v>
      </c>
      <c r="O5822" s="2">
        <f t="shared" si="271"/>
        <v>22.087578863312768</v>
      </c>
      <c r="P5822" t="str">
        <f>VLOOKUP(retail_sales_2023!C5822,customers!A:J,5,)</f>
        <v>Pune</v>
      </c>
      <c r="Q5822" t="str">
        <f>VLOOKUP(C5822,customers!A:J,10,0)</f>
        <v>Regular</v>
      </c>
    </row>
    <row r="5823" spans="1:17" x14ac:dyDescent="0.3">
      <c r="A5823" t="s">
        <v>6914</v>
      </c>
      <c r="B5823" s="1">
        <v>45106</v>
      </c>
      <c r="C5823" t="s">
        <v>1185</v>
      </c>
      <c r="D5823" t="s">
        <v>1186</v>
      </c>
      <c r="E5823" t="s">
        <v>27</v>
      </c>
      <c r="F5823" t="s">
        <v>81</v>
      </c>
      <c r="G5823" t="s">
        <v>370</v>
      </c>
      <c r="H5823">
        <v>4</v>
      </c>
      <c r="I5823">
        <v>973.68</v>
      </c>
      <c r="J5823">
        <v>0.05</v>
      </c>
      <c r="K5823">
        <v>3699.98</v>
      </c>
      <c r="L5823">
        <v>921.76</v>
      </c>
      <c r="M5823">
        <f t="shared" si="272"/>
        <v>3699.9839999999995</v>
      </c>
      <c r="N5823" t="str">
        <f t="shared" si="270"/>
        <v>Q2</v>
      </c>
      <c r="O5823" s="2">
        <f t="shared" si="271"/>
        <v>24.912567094957268</v>
      </c>
      <c r="P5823" t="str">
        <f>VLOOKUP(retail_sales_2023!C5823,customers!A:J,5,)</f>
        <v>Lucknow</v>
      </c>
      <c r="Q5823" t="str">
        <f>VLOOKUP(C5823,customers!A:J,10,0)</f>
        <v>Regular</v>
      </c>
    </row>
    <row r="5824" spans="1:17" x14ac:dyDescent="0.3">
      <c r="A5824" t="s">
        <v>6915</v>
      </c>
      <c r="B5824" s="1">
        <v>44999</v>
      </c>
      <c r="C5824" t="s">
        <v>184</v>
      </c>
      <c r="D5824" t="s">
        <v>185</v>
      </c>
      <c r="E5824" t="s">
        <v>15</v>
      </c>
      <c r="F5824" t="s">
        <v>81</v>
      </c>
      <c r="G5824" t="s">
        <v>239</v>
      </c>
      <c r="H5824">
        <v>5</v>
      </c>
      <c r="I5824">
        <v>3249.65</v>
      </c>
      <c r="J5824">
        <v>0.25</v>
      </c>
      <c r="K5824">
        <v>12186.19</v>
      </c>
      <c r="L5824">
        <v>4535.3100000000004</v>
      </c>
      <c r="M5824">
        <f t="shared" si="272"/>
        <v>12186.1875</v>
      </c>
      <c r="N5824" t="str">
        <f t="shared" si="270"/>
        <v>Q1</v>
      </c>
      <c r="O5824" s="2">
        <f t="shared" si="271"/>
        <v>37.216800328896895</v>
      </c>
      <c r="P5824" t="str">
        <f>VLOOKUP(retail_sales_2023!C5824,customers!A:J,5,)</f>
        <v>Hyderabad</v>
      </c>
      <c r="Q5824" t="str">
        <f>VLOOKUP(C5824,customers!A:J,10,0)</f>
        <v>Premium</v>
      </c>
    </row>
    <row r="5825" spans="1:17" x14ac:dyDescent="0.3">
      <c r="A5825" t="s">
        <v>6916</v>
      </c>
      <c r="B5825" s="1">
        <v>45260</v>
      </c>
      <c r="C5825" t="s">
        <v>2938</v>
      </c>
      <c r="D5825" t="s">
        <v>2939</v>
      </c>
      <c r="E5825" t="s">
        <v>33</v>
      </c>
      <c r="F5825" t="s">
        <v>52</v>
      </c>
      <c r="G5825" t="s">
        <v>117</v>
      </c>
      <c r="H5825">
        <v>9</v>
      </c>
      <c r="I5825">
        <v>489.21</v>
      </c>
      <c r="J5825">
        <v>0</v>
      </c>
      <c r="K5825">
        <v>4402.8900000000003</v>
      </c>
      <c r="L5825">
        <v>286.49</v>
      </c>
      <c r="M5825">
        <f t="shared" si="272"/>
        <v>4402.8899999999994</v>
      </c>
      <c r="N5825" t="str">
        <f t="shared" si="270"/>
        <v>Q4</v>
      </c>
      <c r="O5825" s="2">
        <f t="shared" si="271"/>
        <v>6.5068625380148042</v>
      </c>
      <c r="P5825" t="str">
        <f>VLOOKUP(retail_sales_2023!C5825,customers!A:J,5,)</f>
        <v>Mumbai</v>
      </c>
      <c r="Q5825" t="str">
        <f>VLOOKUP(C5825,customers!A:J,10,0)</f>
        <v>Regular</v>
      </c>
    </row>
    <row r="5826" spans="1:17" x14ac:dyDescent="0.3">
      <c r="A5826" t="s">
        <v>6917</v>
      </c>
      <c r="B5826" s="1">
        <v>45122</v>
      </c>
      <c r="C5826" t="s">
        <v>1469</v>
      </c>
      <c r="D5826" t="s">
        <v>1470</v>
      </c>
      <c r="E5826" t="s">
        <v>21</v>
      </c>
      <c r="F5826" t="s">
        <v>81</v>
      </c>
      <c r="G5826" t="s">
        <v>105</v>
      </c>
      <c r="H5826">
        <v>5</v>
      </c>
      <c r="I5826">
        <v>2091.6799999999998</v>
      </c>
      <c r="J5826">
        <v>0.25</v>
      </c>
      <c r="K5826">
        <v>7843.8</v>
      </c>
      <c r="L5826">
        <v>1973.58</v>
      </c>
      <c r="M5826">
        <f t="shared" si="272"/>
        <v>7843.7999999999993</v>
      </c>
      <c r="N5826" t="str">
        <f t="shared" si="270"/>
        <v>Q3</v>
      </c>
      <c r="O5826" s="2">
        <f t="shared" si="271"/>
        <v>25.161018893903464</v>
      </c>
      <c r="P5826" t="str">
        <f>VLOOKUP(retail_sales_2023!C5826,customers!A:J,5,)</f>
        <v>Kolkata</v>
      </c>
      <c r="Q5826" t="str">
        <f>VLOOKUP(C5826,customers!A:J,10,0)</f>
        <v>Regular</v>
      </c>
    </row>
    <row r="5827" spans="1:17" x14ac:dyDescent="0.3">
      <c r="A5827" t="s">
        <v>6918</v>
      </c>
      <c r="B5827" s="1">
        <v>45197</v>
      </c>
      <c r="C5827" t="s">
        <v>472</v>
      </c>
      <c r="D5827" t="s">
        <v>473</v>
      </c>
      <c r="E5827" t="s">
        <v>21</v>
      </c>
      <c r="F5827" t="s">
        <v>52</v>
      </c>
      <c r="G5827" t="s">
        <v>226</v>
      </c>
      <c r="H5827">
        <v>6</v>
      </c>
      <c r="I5827">
        <v>551.63</v>
      </c>
      <c r="J5827">
        <v>0.15</v>
      </c>
      <c r="K5827">
        <v>2813.31</v>
      </c>
      <c r="L5827">
        <v>164.9</v>
      </c>
      <c r="M5827">
        <f t="shared" si="272"/>
        <v>2813.3129999999996</v>
      </c>
      <c r="N5827" t="str">
        <f t="shared" ref="N5827:N5890" si="273">"Q"&amp;ROUNDUP(MONTH(B5827)/3,0)</f>
        <v>Q3</v>
      </c>
      <c r="O5827" s="2">
        <f t="shared" ref="O5827:O5890" si="274">(L5827/K5827)*100</f>
        <v>5.8614230212809826</v>
      </c>
      <c r="P5827" t="str">
        <f>VLOOKUP(retail_sales_2023!C5827,customers!A:J,5,)</f>
        <v>Kolkata</v>
      </c>
      <c r="Q5827" t="str">
        <f>VLOOKUP(C5827,customers!A:J,10,0)</f>
        <v>Occasional</v>
      </c>
    </row>
    <row r="5828" spans="1:17" x14ac:dyDescent="0.3">
      <c r="A5828" t="s">
        <v>6919</v>
      </c>
      <c r="B5828" s="1">
        <v>45073</v>
      </c>
      <c r="C5828" t="s">
        <v>1255</v>
      </c>
      <c r="D5828" t="s">
        <v>1256</v>
      </c>
      <c r="E5828" t="s">
        <v>27</v>
      </c>
      <c r="F5828" t="s">
        <v>52</v>
      </c>
      <c r="G5828" t="s">
        <v>117</v>
      </c>
      <c r="H5828">
        <v>9</v>
      </c>
      <c r="I5828">
        <v>359.32</v>
      </c>
      <c r="J5828">
        <v>0</v>
      </c>
      <c r="K5828">
        <v>3233.88</v>
      </c>
      <c r="L5828">
        <v>196.45</v>
      </c>
      <c r="M5828">
        <f t="shared" si="272"/>
        <v>3233.88</v>
      </c>
      <c r="N5828" t="str">
        <f t="shared" si="273"/>
        <v>Q2</v>
      </c>
      <c r="O5828" s="2">
        <f t="shared" si="274"/>
        <v>6.0747461253973549</v>
      </c>
      <c r="P5828" t="str">
        <f>VLOOKUP(retail_sales_2023!C5828,customers!A:J,5,)</f>
        <v>Chandigarh</v>
      </c>
      <c r="Q5828" t="str">
        <f>VLOOKUP(C5828,customers!A:J,10,0)</f>
        <v>Regular</v>
      </c>
    </row>
    <row r="5829" spans="1:17" x14ac:dyDescent="0.3">
      <c r="A5829" t="s">
        <v>6920</v>
      </c>
      <c r="B5829" s="1">
        <v>44993</v>
      </c>
      <c r="C5829" t="s">
        <v>251</v>
      </c>
      <c r="D5829" t="s">
        <v>252</v>
      </c>
      <c r="E5829" t="s">
        <v>15</v>
      </c>
      <c r="F5829" t="s">
        <v>81</v>
      </c>
      <c r="G5829" t="s">
        <v>150</v>
      </c>
      <c r="H5829">
        <v>5</v>
      </c>
      <c r="I5829">
        <v>1245.48</v>
      </c>
      <c r="J5829">
        <v>0</v>
      </c>
      <c r="K5829">
        <v>6227.4</v>
      </c>
      <c r="L5829">
        <v>1960.78</v>
      </c>
      <c r="M5829">
        <f t="shared" ref="M5829:M5892" si="275">H5829*I5829*(1-J5829)</f>
        <v>6227.4</v>
      </c>
      <c r="N5829" t="str">
        <f t="shared" si="273"/>
        <v>Q1</v>
      </c>
      <c r="O5829" s="2">
        <f t="shared" si="274"/>
        <v>31.48633458586248</v>
      </c>
      <c r="P5829" t="str">
        <f>VLOOKUP(retail_sales_2023!C5829,customers!A:J,5,)</f>
        <v>Chennai</v>
      </c>
      <c r="Q5829" t="str">
        <f>VLOOKUP(C5829,customers!A:J,10,0)</f>
        <v>Occasional</v>
      </c>
    </row>
    <row r="5830" spans="1:17" x14ac:dyDescent="0.3">
      <c r="A5830" t="s">
        <v>6921</v>
      </c>
      <c r="B5830" s="1">
        <v>45211</v>
      </c>
      <c r="C5830" t="s">
        <v>745</v>
      </c>
      <c r="D5830" t="s">
        <v>746</v>
      </c>
      <c r="E5830" t="s">
        <v>33</v>
      </c>
      <c r="F5830" t="s">
        <v>16</v>
      </c>
      <c r="G5830" t="s">
        <v>192</v>
      </c>
      <c r="H5830">
        <v>5</v>
      </c>
      <c r="I5830">
        <v>891.17</v>
      </c>
      <c r="J5830">
        <v>0</v>
      </c>
      <c r="K5830">
        <v>4455.8500000000004</v>
      </c>
      <c r="L5830">
        <v>1805.23</v>
      </c>
      <c r="M5830">
        <f t="shared" si="275"/>
        <v>4455.8499999999995</v>
      </c>
      <c r="N5830" t="str">
        <f t="shared" si="273"/>
        <v>Q4</v>
      </c>
      <c r="O5830" s="2">
        <f t="shared" si="274"/>
        <v>40.513706700180656</v>
      </c>
      <c r="P5830" t="str">
        <f>VLOOKUP(retail_sales_2023!C5830,customers!A:J,5,)</f>
        <v>Ahmedabad</v>
      </c>
      <c r="Q5830" t="str">
        <f>VLOOKUP(C5830,customers!A:J,10,0)</f>
        <v>Regular</v>
      </c>
    </row>
    <row r="5831" spans="1:17" x14ac:dyDescent="0.3">
      <c r="A5831" t="s">
        <v>6922</v>
      </c>
      <c r="B5831" s="1">
        <v>45053</v>
      </c>
      <c r="C5831" t="s">
        <v>345</v>
      </c>
      <c r="D5831" t="s">
        <v>346</v>
      </c>
      <c r="E5831" t="s">
        <v>33</v>
      </c>
      <c r="F5831" t="s">
        <v>38</v>
      </c>
      <c r="G5831" t="s">
        <v>684</v>
      </c>
      <c r="H5831">
        <v>3</v>
      </c>
      <c r="I5831">
        <v>3324.41</v>
      </c>
      <c r="J5831">
        <v>0.2</v>
      </c>
      <c r="K5831">
        <v>7978.58</v>
      </c>
      <c r="L5831">
        <v>1745.05</v>
      </c>
      <c r="M5831">
        <f t="shared" si="275"/>
        <v>7978.5839999999998</v>
      </c>
      <c r="N5831" t="str">
        <f t="shared" si="273"/>
        <v>Q2</v>
      </c>
      <c r="O5831" s="2">
        <f t="shared" si="274"/>
        <v>21.871686440444289</v>
      </c>
      <c r="P5831" t="str">
        <f>VLOOKUP(retail_sales_2023!C5831,customers!A:J,5,)</f>
        <v>Ahmedabad</v>
      </c>
      <c r="Q5831" t="str">
        <f>VLOOKUP(C5831,customers!A:J,10,0)</f>
        <v>Premium</v>
      </c>
    </row>
    <row r="5832" spans="1:17" x14ac:dyDescent="0.3">
      <c r="A5832" t="s">
        <v>6923</v>
      </c>
      <c r="B5832" s="1">
        <v>45087</v>
      </c>
      <c r="C5832" t="s">
        <v>1433</v>
      </c>
      <c r="D5832" t="s">
        <v>1434</v>
      </c>
      <c r="E5832" t="s">
        <v>15</v>
      </c>
      <c r="F5832" t="s">
        <v>43</v>
      </c>
      <c r="G5832" t="s">
        <v>110</v>
      </c>
      <c r="H5832">
        <v>5</v>
      </c>
      <c r="I5832">
        <v>25412.57</v>
      </c>
      <c r="J5832">
        <v>0.05</v>
      </c>
      <c r="K5832">
        <v>120709.71</v>
      </c>
      <c r="L5832">
        <v>11070.05</v>
      </c>
      <c r="M5832">
        <f t="shared" si="275"/>
        <v>120709.7075</v>
      </c>
      <c r="N5832" t="str">
        <f t="shared" si="273"/>
        <v>Q2</v>
      </c>
      <c r="O5832" s="2">
        <f t="shared" si="274"/>
        <v>9.170803243583304</v>
      </c>
      <c r="P5832" t="str">
        <f>VLOOKUP(retail_sales_2023!C5832,customers!A:J,5,)</f>
        <v>Coimbatore</v>
      </c>
      <c r="Q5832" t="str">
        <f>VLOOKUP(C5832,customers!A:J,10,0)</f>
        <v>Premium</v>
      </c>
    </row>
    <row r="5833" spans="1:17" x14ac:dyDescent="0.3">
      <c r="A5833" t="s">
        <v>6924</v>
      </c>
      <c r="B5833" s="1">
        <v>45216</v>
      </c>
      <c r="C5833" t="s">
        <v>1182</v>
      </c>
      <c r="D5833" t="s">
        <v>1183</v>
      </c>
      <c r="E5833" t="s">
        <v>15</v>
      </c>
      <c r="F5833" t="s">
        <v>22</v>
      </c>
      <c r="G5833" t="s">
        <v>210</v>
      </c>
      <c r="H5833">
        <v>1</v>
      </c>
      <c r="I5833">
        <v>25772.47</v>
      </c>
      <c r="J5833">
        <v>0</v>
      </c>
      <c r="K5833">
        <v>25772.47</v>
      </c>
      <c r="L5833">
        <v>7963.08</v>
      </c>
      <c r="M5833">
        <f t="shared" si="275"/>
        <v>25772.47</v>
      </c>
      <c r="N5833" t="str">
        <f t="shared" si="273"/>
        <v>Q4</v>
      </c>
      <c r="O5833" s="2">
        <f t="shared" si="274"/>
        <v>30.897620600586595</v>
      </c>
      <c r="P5833" t="str">
        <f>VLOOKUP(retail_sales_2023!C5833,customers!A:J,5,)</f>
        <v>Bengaluru</v>
      </c>
      <c r="Q5833" t="str">
        <f>VLOOKUP(C5833,customers!A:J,10,0)</f>
        <v>Regular</v>
      </c>
    </row>
    <row r="5834" spans="1:17" x14ac:dyDescent="0.3">
      <c r="A5834" t="s">
        <v>6925</v>
      </c>
      <c r="B5834" s="1">
        <v>45231</v>
      </c>
      <c r="C5834" t="s">
        <v>1154</v>
      </c>
      <c r="D5834" t="s">
        <v>1155</v>
      </c>
      <c r="E5834" t="s">
        <v>15</v>
      </c>
      <c r="F5834" t="s">
        <v>52</v>
      </c>
      <c r="G5834" t="s">
        <v>937</v>
      </c>
      <c r="H5834">
        <v>7</v>
      </c>
      <c r="I5834">
        <v>334.71</v>
      </c>
      <c r="J5834">
        <v>0</v>
      </c>
      <c r="K5834">
        <v>2342.9699999999998</v>
      </c>
      <c r="L5834">
        <v>205</v>
      </c>
      <c r="M5834">
        <f t="shared" si="275"/>
        <v>2342.9699999999998</v>
      </c>
      <c r="N5834" t="str">
        <f t="shared" si="273"/>
        <v>Q4</v>
      </c>
      <c r="O5834" s="2">
        <f t="shared" si="274"/>
        <v>8.7495785264002528</v>
      </c>
      <c r="P5834" t="str">
        <f>VLOOKUP(retail_sales_2023!C5834,customers!A:J,5,)</f>
        <v>Chennai</v>
      </c>
      <c r="Q5834" t="str">
        <f>VLOOKUP(C5834,customers!A:J,10,0)</f>
        <v>Premium</v>
      </c>
    </row>
    <row r="5835" spans="1:17" x14ac:dyDescent="0.3">
      <c r="A5835" t="s">
        <v>6926</v>
      </c>
      <c r="B5835" s="1">
        <v>45072</v>
      </c>
      <c r="C5835" t="s">
        <v>2938</v>
      </c>
      <c r="D5835" t="s">
        <v>2939</v>
      </c>
      <c r="E5835" t="s">
        <v>33</v>
      </c>
      <c r="F5835" t="s">
        <v>16</v>
      </c>
      <c r="G5835" t="s">
        <v>305</v>
      </c>
      <c r="H5835">
        <v>4</v>
      </c>
      <c r="I5835">
        <v>785.98</v>
      </c>
      <c r="J5835">
        <v>0</v>
      </c>
      <c r="K5835">
        <v>3143.92</v>
      </c>
      <c r="L5835">
        <v>1118.32</v>
      </c>
      <c r="M5835">
        <f t="shared" si="275"/>
        <v>3143.92</v>
      </c>
      <c r="N5835" t="str">
        <f t="shared" si="273"/>
        <v>Q2</v>
      </c>
      <c r="O5835" s="2">
        <f t="shared" si="274"/>
        <v>35.57087966614926</v>
      </c>
      <c r="P5835" t="str">
        <f>VLOOKUP(retail_sales_2023!C5835,customers!A:J,5,)</f>
        <v>Mumbai</v>
      </c>
      <c r="Q5835" t="str">
        <f>VLOOKUP(C5835,customers!A:J,10,0)</f>
        <v>Regular</v>
      </c>
    </row>
    <row r="5836" spans="1:17" x14ac:dyDescent="0.3">
      <c r="A5836" t="s">
        <v>6927</v>
      </c>
      <c r="B5836" s="1">
        <v>45276</v>
      </c>
      <c r="C5836" t="s">
        <v>729</v>
      </c>
      <c r="D5836" t="s">
        <v>730</v>
      </c>
      <c r="E5836" t="s">
        <v>21</v>
      </c>
      <c r="F5836" t="s">
        <v>52</v>
      </c>
      <c r="G5836" t="s">
        <v>268</v>
      </c>
      <c r="H5836">
        <v>7</v>
      </c>
      <c r="I5836">
        <v>336.18</v>
      </c>
      <c r="J5836">
        <v>0.05</v>
      </c>
      <c r="K5836">
        <v>2235.6</v>
      </c>
      <c r="L5836">
        <v>211.74</v>
      </c>
      <c r="M5836">
        <f t="shared" si="275"/>
        <v>2235.5970000000002</v>
      </c>
      <c r="N5836" t="str">
        <f t="shared" si="273"/>
        <v>Q4</v>
      </c>
      <c r="O5836" s="2">
        <f t="shared" si="274"/>
        <v>9.4712828770799806</v>
      </c>
      <c r="P5836" t="str">
        <f>VLOOKUP(retail_sales_2023!C5836,customers!A:J,5,)</f>
        <v>Patna</v>
      </c>
      <c r="Q5836" t="str">
        <f>VLOOKUP(C5836,customers!A:J,10,0)</f>
        <v>Premium</v>
      </c>
    </row>
    <row r="5837" spans="1:17" x14ac:dyDescent="0.3">
      <c r="A5837" t="s">
        <v>6928</v>
      </c>
      <c r="B5837" s="1">
        <v>45002</v>
      </c>
      <c r="C5837" t="s">
        <v>1276</v>
      </c>
      <c r="D5837" t="s">
        <v>1861</v>
      </c>
      <c r="E5837" t="s">
        <v>27</v>
      </c>
      <c r="F5837" t="s">
        <v>81</v>
      </c>
      <c r="G5837" t="s">
        <v>105</v>
      </c>
      <c r="H5837">
        <v>4</v>
      </c>
      <c r="I5837">
        <v>3024.03</v>
      </c>
      <c r="J5837">
        <v>0.2</v>
      </c>
      <c r="K5837">
        <v>9676.9</v>
      </c>
      <c r="L5837">
        <v>2280.5500000000002</v>
      </c>
      <c r="M5837">
        <f t="shared" si="275"/>
        <v>9676.8960000000006</v>
      </c>
      <c r="N5837" t="str">
        <f t="shared" si="273"/>
        <v>Q1</v>
      </c>
      <c r="O5837" s="2">
        <f t="shared" si="274"/>
        <v>23.566948092880988</v>
      </c>
      <c r="P5837" t="str">
        <f>VLOOKUP(retail_sales_2023!C5837,customers!A:J,5,)</f>
        <v>Jaipur</v>
      </c>
      <c r="Q5837" t="str">
        <f>VLOOKUP(C5837,customers!A:J,10,0)</f>
        <v>Premium</v>
      </c>
    </row>
    <row r="5838" spans="1:17" x14ac:dyDescent="0.3">
      <c r="A5838" t="s">
        <v>6929</v>
      </c>
      <c r="B5838" s="1">
        <v>44984</v>
      </c>
      <c r="C5838" t="s">
        <v>2116</v>
      </c>
      <c r="D5838" t="s">
        <v>2117</v>
      </c>
      <c r="E5838" t="s">
        <v>27</v>
      </c>
      <c r="F5838" t="s">
        <v>38</v>
      </c>
      <c r="G5838" t="s">
        <v>48</v>
      </c>
      <c r="H5838">
        <v>4</v>
      </c>
      <c r="I5838">
        <v>1643.69</v>
      </c>
      <c r="J5838">
        <v>0</v>
      </c>
      <c r="K5838">
        <v>6574.76</v>
      </c>
      <c r="L5838">
        <v>1851.83</v>
      </c>
      <c r="M5838">
        <f t="shared" si="275"/>
        <v>6574.76</v>
      </c>
      <c r="N5838" t="str">
        <f t="shared" si="273"/>
        <v>Q1</v>
      </c>
      <c r="O5838" s="2">
        <f t="shared" si="274"/>
        <v>28.165742932061395</v>
      </c>
      <c r="P5838" t="str">
        <f>VLOOKUP(retail_sales_2023!C5838,customers!A:J,5,)</f>
        <v>Jaipur</v>
      </c>
      <c r="Q5838" t="str">
        <f>VLOOKUP(C5838,customers!A:J,10,0)</f>
        <v>Regular</v>
      </c>
    </row>
    <row r="5839" spans="1:17" x14ac:dyDescent="0.3">
      <c r="A5839" t="s">
        <v>6930</v>
      </c>
      <c r="B5839" s="1">
        <v>45151</v>
      </c>
      <c r="C5839" t="s">
        <v>275</v>
      </c>
      <c r="D5839" t="s">
        <v>276</v>
      </c>
      <c r="E5839" t="s">
        <v>27</v>
      </c>
      <c r="F5839" t="s">
        <v>43</v>
      </c>
      <c r="G5839" t="s">
        <v>282</v>
      </c>
      <c r="H5839">
        <v>2</v>
      </c>
      <c r="I5839">
        <v>40823.69</v>
      </c>
      <c r="J5839">
        <v>0.15</v>
      </c>
      <c r="K5839">
        <v>69400.27</v>
      </c>
      <c r="L5839">
        <v>6913.67</v>
      </c>
      <c r="M5839">
        <f t="shared" si="275"/>
        <v>69400.273000000001</v>
      </c>
      <c r="N5839" t="str">
        <f t="shared" si="273"/>
        <v>Q3</v>
      </c>
      <c r="O5839" s="2">
        <f t="shared" si="274"/>
        <v>9.9620217615868061</v>
      </c>
      <c r="P5839" t="str">
        <f>VLOOKUP(retail_sales_2023!C5839,customers!A:J,5,)</f>
        <v>Lucknow</v>
      </c>
      <c r="Q5839" t="str">
        <f>VLOOKUP(C5839,customers!A:J,10,0)</f>
        <v>Premium</v>
      </c>
    </row>
    <row r="5840" spans="1:17" x14ac:dyDescent="0.3">
      <c r="A5840" t="s">
        <v>6931</v>
      </c>
      <c r="B5840" s="1">
        <v>45199</v>
      </c>
      <c r="C5840" t="s">
        <v>379</v>
      </c>
      <c r="D5840" t="s">
        <v>380</v>
      </c>
      <c r="E5840" t="s">
        <v>27</v>
      </c>
      <c r="F5840" t="s">
        <v>43</v>
      </c>
      <c r="G5840" t="s">
        <v>121</v>
      </c>
      <c r="H5840">
        <v>3</v>
      </c>
      <c r="I5840">
        <v>47218.18</v>
      </c>
      <c r="J5840">
        <v>0</v>
      </c>
      <c r="K5840">
        <v>141654.54</v>
      </c>
      <c r="L5840">
        <v>14269.64</v>
      </c>
      <c r="M5840">
        <f t="shared" si="275"/>
        <v>141654.54</v>
      </c>
      <c r="N5840" t="str">
        <f t="shared" si="273"/>
        <v>Q3</v>
      </c>
      <c r="O5840" s="2">
        <f t="shared" si="274"/>
        <v>10.073549354648287</v>
      </c>
      <c r="P5840" t="str">
        <f>VLOOKUP(retail_sales_2023!C5840,customers!A:J,5,)</f>
        <v>Lucknow</v>
      </c>
      <c r="Q5840" t="str">
        <f>VLOOKUP(C5840,customers!A:J,10,0)</f>
        <v>Premium</v>
      </c>
    </row>
    <row r="5841" spans="1:17" x14ac:dyDescent="0.3">
      <c r="A5841" t="s">
        <v>6932</v>
      </c>
      <c r="B5841" s="1">
        <v>45048</v>
      </c>
      <c r="C5841" t="s">
        <v>968</v>
      </c>
      <c r="D5841" t="s">
        <v>969</v>
      </c>
      <c r="E5841" t="s">
        <v>27</v>
      </c>
      <c r="F5841" t="s">
        <v>52</v>
      </c>
      <c r="G5841" t="s">
        <v>169</v>
      </c>
      <c r="H5841">
        <v>1</v>
      </c>
      <c r="I5841">
        <v>338.08</v>
      </c>
      <c r="J5841">
        <v>0</v>
      </c>
      <c r="K5841">
        <v>338.08</v>
      </c>
      <c r="L5841">
        <v>32.630000000000003</v>
      </c>
      <c r="M5841">
        <f t="shared" si="275"/>
        <v>338.08</v>
      </c>
      <c r="N5841" t="str">
        <f t="shared" si="273"/>
        <v>Q2</v>
      </c>
      <c r="O5841" s="2">
        <f t="shared" si="274"/>
        <v>9.6515617605300523</v>
      </c>
      <c r="P5841" t="str">
        <f>VLOOKUP(retail_sales_2023!C5841,customers!A:J,5,)</f>
        <v>Jaipur</v>
      </c>
      <c r="Q5841" t="str">
        <f>VLOOKUP(C5841,customers!A:J,10,0)</f>
        <v>Premium</v>
      </c>
    </row>
    <row r="5842" spans="1:17" x14ac:dyDescent="0.3">
      <c r="A5842" t="s">
        <v>6933</v>
      </c>
      <c r="B5842" s="1">
        <v>44993</v>
      </c>
      <c r="C5842" t="s">
        <v>678</v>
      </c>
      <c r="D5842" t="s">
        <v>679</v>
      </c>
      <c r="E5842" t="s">
        <v>27</v>
      </c>
      <c r="F5842" t="s">
        <v>52</v>
      </c>
      <c r="G5842" t="s">
        <v>69</v>
      </c>
      <c r="H5842">
        <v>10</v>
      </c>
      <c r="I5842">
        <v>206.86</v>
      </c>
      <c r="J5842">
        <v>0.15</v>
      </c>
      <c r="K5842">
        <v>1758.31</v>
      </c>
      <c r="L5842">
        <v>165.02</v>
      </c>
      <c r="M5842">
        <f t="shared" si="275"/>
        <v>1758.3100000000002</v>
      </c>
      <c r="N5842" t="str">
        <f t="shared" si="273"/>
        <v>Q1</v>
      </c>
      <c r="O5842" s="2">
        <f t="shared" si="274"/>
        <v>9.3851482389339775</v>
      </c>
      <c r="P5842" t="str">
        <f>VLOOKUP(retail_sales_2023!C5842,customers!A:J,5,)</f>
        <v>Amritsar</v>
      </c>
      <c r="Q5842" t="str">
        <f>VLOOKUP(C5842,customers!A:J,10,0)</f>
        <v>Premium</v>
      </c>
    </row>
    <row r="5843" spans="1:17" x14ac:dyDescent="0.3">
      <c r="A5843" t="s">
        <v>6934</v>
      </c>
      <c r="B5843" s="1">
        <v>45049</v>
      </c>
      <c r="C5843" t="s">
        <v>160</v>
      </c>
      <c r="D5843" t="s">
        <v>161</v>
      </c>
      <c r="E5843" t="s">
        <v>33</v>
      </c>
      <c r="F5843" t="s">
        <v>52</v>
      </c>
      <c r="G5843" t="s">
        <v>226</v>
      </c>
      <c r="H5843">
        <v>8</v>
      </c>
      <c r="I5843">
        <v>181.64</v>
      </c>
      <c r="J5843">
        <v>0</v>
      </c>
      <c r="K5843">
        <v>1453.12</v>
      </c>
      <c r="L5843">
        <v>104.47</v>
      </c>
      <c r="M5843">
        <f t="shared" si="275"/>
        <v>1453.12</v>
      </c>
      <c r="N5843" t="str">
        <f t="shared" si="273"/>
        <v>Q2</v>
      </c>
      <c r="O5843" s="2">
        <f t="shared" si="274"/>
        <v>7.189358070909492</v>
      </c>
      <c r="P5843" t="str">
        <f>VLOOKUP(retail_sales_2023!C5843,customers!A:J,5,)</f>
        <v>Pune</v>
      </c>
      <c r="Q5843" t="str">
        <f>VLOOKUP(C5843,customers!A:J,10,0)</f>
        <v>Premium</v>
      </c>
    </row>
    <row r="5844" spans="1:17" x14ac:dyDescent="0.3">
      <c r="A5844" t="s">
        <v>6935</v>
      </c>
      <c r="B5844" s="1">
        <v>44971</v>
      </c>
      <c r="C5844" t="s">
        <v>500</v>
      </c>
      <c r="D5844" t="s">
        <v>501</v>
      </c>
      <c r="E5844" t="s">
        <v>27</v>
      </c>
      <c r="F5844" t="s">
        <v>28</v>
      </c>
      <c r="G5844" t="s">
        <v>439</v>
      </c>
      <c r="H5844">
        <v>2</v>
      </c>
      <c r="I5844">
        <v>6993.21</v>
      </c>
      <c r="J5844">
        <v>0.25</v>
      </c>
      <c r="K5844">
        <v>10489.82</v>
      </c>
      <c r="L5844">
        <v>2855.43</v>
      </c>
      <c r="M5844">
        <f t="shared" si="275"/>
        <v>10489.815000000001</v>
      </c>
      <c r="N5844" t="str">
        <f t="shared" si="273"/>
        <v>Q1</v>
      </c>
      <c r="O5844" s="2">
        <f t="shared" si="274"/>
        <v>27.220962800124308</v>
      </c>
      <c r="P5844" t="str">
        <f>VLOOKUP(retail_sales_2023!C5844,customers!A:J,5,)</f>
        <v>Coimbatore</v>
      </c>
      <c r="Q5844" t="str">
        <f>VLOOKUP(C5844,customers!A:J,10,0)</f>
        <v>Premium</v>
      </c>
    </row>
    <row r="5845" spans="1:17" x14ac:dyDescent="0.3">
      <c r="A5845" t="s">
        <v>6936</v>
      </c>
      <c r="B5845" s="1">
        <v>45210</v>
      </c>
      <c r="C5845" t="s">
        <v>1192</v>
      </c>
      <c r="D5845" t="s">
        <v>1193</v>
      </c>
      <c r="E5845" t="s">
        <v>33</v>
      </c>
      <c r="F5845" t="s">
        <v>43</v>
      </c>
      <c r="G5845" t="s">
        <v>243</v>
      </c>
      <c r="H5845">
        <v>5</v>
      </c>
      <c r="I5845">
        <v>22360.71</v>
      </c>
      <c r="J5845">
        <v>0.05</v>
      </c>
      <c r="K5845">
        <v>106213.37</v>
      </c>
      <c r="L5845">
        <v>14898.7</v>
      </c>
      <c r="M5845">
        <f t="shared" si="275"/>
        <v>106213.37249999998</v>
      </c>
      <c r="N5845" t="str">
        <f t="shared" si="273"/>
        <v>Q4</v>
      </c>
      <c r="O5845" s="2">
        <f t="shared" si="274"/>
        <v>14.02714178073815</v>
      </c>
      <c r="P5845" t="str">
        <f>VLOOKUP(retail_sales_2023!C5845,customers!A:J,5,)</f>
        <v>Ahmedabad</v>
      </c>
      <c r="Q5845" t="str">
        <f>VLOOKUP(C5845,customers!A:J,10,0)</f>
        <v>Regular</v>
      </c>
    </row>
    <row r="5846" spans="1:17" x14ac:dyDescent="0.3">
      <c r="A5846" t="s">
        <v>6937</v>
      </c>
      <c r="B5846" s="1">
        <v>44976</v>
      </c>
      <c r="C5846" t="s">
        <v>2569</v>
      </c>
      <c r="D5846" t="s">
        <v>2570</v>
      </c>
      <c r="E5846" t="s">
        <v>15</v>
      </c>
      <c r="F5846" t="s">
        <v>28</v>
      </c>
      <c r="G5846" t="s">
        <v>97</v>
      </c>
      <c r="H5846">
        <v>4</v>
      </c>
      <c r="I5846">
        <v>4663.1400000000003</v>
      </c>
      <c r="J5846">
        <v>0</v>
      </c>
      <c r="K5846">
        <v>18652.560000000001</v>
      </c>
      <c r="L5846">
        <v>4510.07</v>
      </c>
      <c r="M5846">
        <f t="shared" si="275"/>
        <v>18652.560000000001</v>
      </c>
      <c r="N5846" t="str">
        <f t="shared" si="273"/>
        <v>Q1</v>
      </c>
      <c r="O5846" s="2">
        <f t="shared" si="274"/>
        <v>24.179361974978232</v>
      </c>
      <c r="P5846" t="str">
        <f>VLOOKUP(retail_sales_2023!C5846,customers!A:J,5,)</f>
        <v>Hyderabad</v>
      </c>
      <c r="Q5846" t="str">
        <f>VLOOKUP(C5846,customers!A:J,10,0)</f>
        <v>Premium</v>
      </c>
    </row>
    <row r="5847" spans="1:17" x14ac:dyDescent="0.3">
      <c r="A5847" t="s">
        <v>6938</v>
      </c>
      <c r="B5847" s="1">
        <v>44983</v>
      </c>
      <c r="C5847" t="s">
        <v>1767</v>
      </c>
      <c r="D5847" t="s">
        <v>1768</v>
      </c>
      <c r="E5847" t="s">
        <v>27</v>
      </c>
      <c r="F5847" t="s">
        <v>38</v>
      </c>
      <c r="G5847" t="s">
        <v>39</v>
      </c>
      <c r="H5847">
        <v>1</v>
      </c>
      <c r="I5847">
        <v>3617.83</v>
      </c>
      <c r="J5847">
        <v>0.05</v>
      </c>
      <c r="K5847">
        <v>3436.94</v>
      </c>
      <c r="L5847">
        <v>896.07</v>
      </c>
      <c r="M5847">
        <f t="shared" si="275"/>
        <v>3436.9384999999997</v>
      </c>
      <c r="N5847" t="str">
        <f t="shared" si="273"/>
        <v>Q1</v>
      </c>
      <c r="O5847" s="2">
        <f t="shared" si="274"/>
        <v>26.071738232264746</v>
      </c>
      <c r="P5847" t="str">
        <f>VLOOKUP(retail_sales_2023!C5847,customers!A:J,5,)</f>
        <v>Amritsar</v>
      </c>
      <c r="Q5847" t="str">
        <f>VLOOKUP(C5847,customers!A:J,10,0)</f>
        <v>Premium</v>
      </c>
    </row>
    <row r="5848" spans="1:17" x14ac:dyDescent="0.3">
      <c r="A5848" t="s">
        <v>6939</v>
      </c>
      <c r="B5848" s="1">
        <v>45264</v>
      </c>
      <c r="C5848" t="s">
        <v>2259</v>
      </c>
      <c r="D5848" t="s">
        <v>2260</v>
      </c>
      <c r="E5848" t="s">
        <v>21</v>
      </c>
      <c r="F5848" t="s">
        <v>22</v>
      </c>
      <c r="G5848" t="s">
        <v>315</v>
      </c>
      <c r="H5848">
        <v>1</v>
      </c>
      <c r="I5848">
        <v>16137.35</v>
      </c>
      <c r="J5848">
        <v>0.1</v>
      </c>
      <c r="K5848">
        <v>14523.61</v>
      </c>
      <c r="L5848">
        <v>2590.6999999999998</v>
      </c>
      <c r="M5848">
        <f t="shared" si="275"/>
        <v>14523.615</v>
      </c>
      <c r="N5848" t="str">
        <f t="shared" si="273"/>
        <v>Q4</v>
      </c>
      <c r="O5848" s="2">
        <f t="shared" si="274"/>
        <v>17.837851608518818</v>
      </c>
      <c r="P5848" t="str">
        <f>VLOOKUP(retail_sales_2023!C5848,customers!A:J,5,)</f>
        <v>Bhubaneswar</v>
      </c>
      <c r="Q5848" t="str">
        <f>VLOOKUP(C5848,customers!A:J,10,0)</f>
        <v>Regular</v>
      </c>
    </row>
    <row r="5849" spans="1:17" x14ac:dyDescent="0.3">
      <c r="A5849" t="s">
        <v>6940</v>
      </c>
      <c r="B5849" s="1">
        <v>44975</v>
      </c>
      <c r="C5849" t="s">
        <v>1417</v>
      </c>
      <c r="D5849" t="s">
        <v>1418</v>
      </c>
      <c r="E5849" t="s">
        <v>27</v>
      </c>
      <c r="F5849" t="s">
        <v>52</v>
      </c>
      <c r="G5849" t="s">
        <v>69</v>
      </c>
      <c r="H5849">
        <v>10</v>
      </c>
      <c r="I5849">
        <v>766.28</v>
      </c>
      <c r="J5849">
        <v>0.05</v>
      </c>
      <c r="K5849">
        <v>7279.66</v>
      </c>
      <c r="L5849">
        <v>509.09</v>
      </c>
      <c r="M5849">
        <f t="shared" si="275"/>
        <v>7279.6599999999989</v>
      </c>
      <c r="N5849" t="str">
        <f t="shared" si="273"/>
        <v>Q1</v>
      </c>
      <c r="O5849" s="2">
        <f t="shared" si="274"/>
        <v>6.993321116645558</v>
      </c>
      <c r="P5849" t="str">
        <f>VLOOKUP(retail_sales_2023!C5849,customers!A:J,5,)</f>
        <v>Amritsar</v>
      </c>
      <c r="Q5849" t="str">
        <f>VLOOKUP(C5849,customers!A:J,10,0)</f>
        <v>Premium</v>
      </c>
    </row>
    <row r="5850" spans="1:17" x14ac:dyDescent="0.3">
      <c r="A5850" t="s">
        <v>6941</v>
      </c>
      <c r="B5850" s="1">
        <v>45112</v>
      </c>
      <c r="C5850" t="s">
        <v>202</v>
      </c>
      <c r="D5850" t="s">
        <v>203</v>
      </c>
      <c r="E5850" t="s">
        <v>27</v>
      </c>
      <c r="F5850" t="s">
        <v>52</v>
      </c>
      <c r="G5850" t="s">
        <v>69</v>
      </c>
      <c r="H5850">
        <v>4</v>
      </c>
      <c r="I5850">
        <v>376.86</v>
      </c>
      <c r="J5850">
        <v>0</v>
      </c>
      <c r="K5850">
        <v>1507.44</v>
      </c>
      <c r="L5850">
        <v>118.01</v>
      </c>
      <c r="M5850">
        <f t="shared" si="275"/>
        <v>1507.44</v>
      </c>
      <c r="N5850" t="str">
        <f t="shared" si="273"/>
        <v>Q3</v>
      </c>
      <c r="O5850" s="2">
        <f t="shared" si="274"/>
        <v>7.8285039537228682</v>
      </c>
      <c r="P5850" t="str">
        <f>VLOOKUP(retail_sales_2023!C5850,customers!A:J,5,)</f>
        <v>Lucknow</v>
      </c>
      <c r="Q5850" t="str">
        <f>VLOOKUP(C5850,customers!A:J,10,0)</f>
        <v>Premium</v>
      </c>
    </row>
    <row r="5851" spans="1:17" x14ac:dyDescent="0.3">
      <c r="A5851" t="s">
        <v>6942</v>
      </c>
      <c r="B5851" s="1">
        <v>45283</v>
      </c>
      <c r="C5851" t="s">
        <v>1031</v>
      </c>
      <c r="D5851" t="s">
        <v>1032</v>
      </c>
      <c r="E5851" t="s">
        <v>15</v>
      </c>
      <c r="F5851" t="s">
        <v>52</v>
      </c>
      <c r="G5851" t="s">
        <v>169</v>
      </c>
      <c r="H5851">
        <v>5</v>
      </c>
      <c r="I5851">
        <v>791.52</v>
      </c>
      <c r="J5851">
        <v>0.2</v>
      </c>
      <c r="K5851">
        <v>3166.08</v>
      </c>
      <c r="L5851">
        <v>313.27</v>
      </c>
      <c r="M5851">
        <f t="shared" si="275"/>
        <v>3166.08</v>
      </c>
      <c r="N5851" t="str">
        <f t="shared" si="273"/>
        <v>Q4</v>
      </c>
      <c r="O5851" s="2">
        <f t="shared" si="274"/>
        <v>9.894569941378613</v>
      </c>
      <c r="P5851" t="str">
        <f>VLOOKUP(retail_sales_2023!C5851,customers!A:J,5,)</f>
        <v>Bengaluru</v>
      </c>
      <c r="Q5851" t="str">
        <f>VLOOKUP(C5851,customers!A:J,10,0)</f>
        <v>Premium</v>
      </c>
    </row>
    <row r="5852" spans="1:17" x14ac:dyDescent="0.3">
      <c r="A5852" t="s">
        <v>6943</v>
      </c>
      <c r="B5852" s="1">
        <v>45260</v>
      </c>
      <c r="C5852" t="s">
        <v>1572</v>
      </c>
      <c r="D5852" t="s">
        <v>1573</v>
      </c>
      <c r="E5852" t="s">
        <v>15</v>
      </c>
      <c r="F5852" t="s">
        <v>81</v>
      </c>
      <c r="G5852" t="s">
        <v>470</v>
      </c>
      <c r="H5852">
        <v>4</v>
      </c>
      <c r="I5852">
        <v>1164.8399999999999</v>
      </c>
      <c r="J5852">
        <v>0.1</v>
      </c>
      <c r="K5852">
        <v>4193.42</v>
      </c>
      <c r="L5852">
        <v>1132.8499999999999</v>
      </c>
      <c r="M5852">
        <f t="shared" si="275"/>
        <v>4193.424</v>
      </c>
      <c r="N5852" t="str">
        <f t="shared" si="273"/>
        <v>Q4</v>
      </c>
      <c r="O5852" s="2">
        <f t="shared" si="274"/>
        <v>27.014942457469083</v>
      </c>
      <c r="P5852" t="str">
        <f>VLOOKUP(retail_sales_2023!C5852,customers!A:J,5,)</f>
        <v>Kochi</v>
      </c>
      <c r="Q5852" t="str">
        <f>VLOOKUP(C5852,customers!A:J,10,0)</f>
        <v>Regular</v>
      </c>
    </row>
    <row r="5853" spans="1:17" x14ac:dyDescent="0.3">
      <c r="A5853" t="s">
        <v>6944</v>
      </c>
      <c r="B5853" s="1">
        <v>45087</v>
      </c>
      <c r="C5853" t="s">
        <v>1443</v>
      </c>
      <c r="D5853" t="s">
        <v>1444</v>
      </c>
      <c r="E5853" t="s">
        <v>21</v>
      </c>
      <c r="F5853" t="s">
        <v>38</v>
      </c>
      <c r="G5853" t="s">
        <v>395</v>
      </c>
      <c r="H5853">
        <v>5</v>
      </c>
      <c r="I5853">
        <v>2818.11</v>
      </c>
      <c r="J5853">
        <v>0.05</v>
      </c>
      <c r="K5853">
        <v>13386.02</v>
      </c>
      <c r="L5853">
        <v>4463.38</v>
      </c>
      <c r="M5853">
        <f t="shared" si="275"/>
        <v>13386.022500000001</v>
      </c>
      <c r="N5853" t="str">
        <f t="shared" si="273"/>
        <v>Q2</v>
      </c>
      <c r="O5853" s="2">
        <f t="shared" si="274"/>
        <v>33.343592793078152</v>
      </c>
      <c r="P5853" t="str">
        <f>VLOOKUP(retail_sales_2023!C5853,customers!A:J,5,)</f>
        <v>Patna</v>
      </c>
      <c r="Q5853" t="str">
        <f>VLOOKUP(C5853,customers!A:J,10,0)</f>
        <v>Regular</v>
      </c>
    </row>
    <row r="5854" spans="1:17" x14ac:dyDescent="0.3">
      <c r="A5854" t="s">
        <v>6945</v>
      </c>
      <c r="B5854" s="1">
        <v>45047</v>
      </c>
      <c r="C5854" t="s">
        <v>472</v>
      </c>
      <c r="D5854" t="s">
        <v>473</v>
      </c>
      <c r="E5854" t="s">
        <v>21</v>
      </c>
      <c r="F5854" t="s">
        <v>38</v>
      </c>
      <c r="G5854" t="s">
        <v>141</v>
      </c>
      <c r="H5854">
        <v>4</v>
      </c>
      <c r="I5854">
        <v>460.56</v>
      </c>
      <c r="J5854">
        <v>0</v>
      </c>
      <c r="K5854">
        <v>1842.24</v>
      </c>
      <c r="L5854">
        <v>392.64</v>
      </c>
      <c r="M5854">
        <f t="shared" si="275"/>
        <v>1842.24</v>
      </c>
      <c r="N5854" t="str">
        <f t="shared" si="273"/>
        <v>Q2</v>
      </c>
      <c r="O5854" s="2">
        <f t="shared" si="274"/>
        <v>21.313183949973943</v>
      </c>
      <c r="P5854" t="str">
        <f>VLOOKUP(retail_sales_2023!C5854,customers!A:J,5,)</f>
        <v>Kolkata</v>
      </c>
      <c r="Q5854" t="str">
        <f>VLOOKUP(C5854,customers!A:J,10,0)</f>
        <v>Occasional</v>
      </c>
    </row>
    <row r="5855" spans="1:17" x14ac:dyDescent="0.3">
      <c r="A5855" t="s">
        <v>6946</v>
      </c>
      <c r="B5855" s="1">
        <v>45169</v>
      </c>
      <c r="C5855" t="s">
        <v>144</v>
      </c>
      <c r="D5855" t="s">
        <v>145</v>
      </c>
      <c r="E5855" t="s">
        <v>33</v>
      </c>
      <c r="F5855" t="s">
        <v>28</v>
      </c>
      <c r="G5855" t="s">
        <v>57</v>
      </c>
      <c r="H5855">
        <v>1</v>
      </c>
      <c r="I5855">
        <v>3785.98</v>
      </c>
      <c r="J5855">
        <v>0</v>
      </c>
      <c r="K5855">
        <v>3785.98</v>
      </c>
      <c r="L5855">
        <v>1041.78</v>
      </c>
      <c r="M5855">
        <f t="shared" si="275"/>
        <v>3785.98</v>
      </c>
      <c r="N5855" t="str">
        <f t="shared" si="273"/>
        <v>Q3</v>
      </c>
      <c r="O5855" s="2">
        <f t="shared" si="274"/>
        <v>27.516785614292733</v>
      </c>
      <c r="P5855" t="str">
        <f>VLOOKUP(retail_sales_2023!C5855,customers!A:J,5,)</f>
        <v>Pune</v>
      </c>
      <c r="Q5855" t="str">
        <f>VLOOKUP(C5855,customers!A:J,10,0)</f>
        <v>Regular</v>
      </c>
    </row>
    <row r="5856" spans="1:17" x14ac:dyDescent="0.3">
      <c r="A5856" t="s">
        <v>6947</v>
      </c>
      <c r="B5856" s="1">
        <v>44939</v>
      </c>
      <c r="C5856" t="s">
        <v>139</v>
      </c>
      <c r="D5856" t="s">
        <v>140</v>
      </c>
      <c r="E5856" t="s">
        <v>21</v>
      </c>
      <c r="F5856" t="s">
        <v>81</v>
      </c>
      <c r="G5856" t="s">
        <v>470</v>
      </c>
      <c r="H5856">
        <v>3</v>
      </c>
      <c r="I5856">
        <v>3926.02</v>
      </c>
      <c r="J5856">
        <v>0.1</v>
      </c>
      <c r="K5856">
        <v>10600.25</v>
      </c>
      <c r="L5856">
        <v>4054.48</v>
      </c>
      <c r="M5856">
        <f t="shared" si="275"/>
        <v>10600.253999999999</v>
      </c>
      <c r="N5856" t="str">
        <f t="shared" si="273"/>
        <v>Q1</v>
      </c>
      <c r="O5856" s="2">
        <f t="shared" si="274"/>
        <v>38.248909223839064</v>
      </c>
      <c r="P5856" t="str">
        <f>VLOOKUP(retail_sales_2023!C5856,customers!A:J,5,)</f>
        <v>Ranchi</v>
      </c>
      <c r="Q5856" t="str">
        <f>VLOOKUP(C5856,customers!A:J,10,0)</f>
        <v>Premium</v>
      </c>
    </row>
    <row r="5857" spans="1:17" x14ac:dyDescent="0.3">
      <c r="A5857" t="s">
        <v>6948</v>
      </c>
      <c r="B5857" s="1">
        <v>44950</v>
      </c>
      <c r="C5857" t="s">
        <v>589</v>
      </c>
      <c r="D5857" t="s">
        <v>590</v>
      </c>
      <c r="E5857" t="s">
        <v>15</v>
      </c>
      <c r="F5857" t="s">
        <v>81</v>
      </c>
      <c r="G5857" t="s">
        <v>239</v>
      </c>
      <c r="H5857">
        <v>2</v>
      </c>
      <c r="I5857">
        <v>459.85</v>
      </c>
      <c r="J5857">
        <v>0.25</v>
      </c>
      <c r="K5857">
        <v>689.78</v>
      </c>
      <c r="L5857">
        <v>239.53</v>
      </c>
      <c r="M5857">
        <f t="shared" si="275"/>
        <v>689.77500000000009</v>
      </c>
      <c r="N5857" t="str">
        <f t="shared" si="273"/>
        <v>Q1</v>
      </c>
      <c r="O5857" s="2">
        <f t="shared" si="274"/>
        <v>34.725564672794221</v>
      </c>
      <c r="P5857" t="str">
        <f>VLOOKUP(retail_sales_2023!C5857,customers!A:J,5,)</f>
        <v>Hyderabad</v>
      </c>
      <c r="Q5857" t="str">
        <f>VLOOKUP(C5857,customers!A:J,10,0)</f>
        <v>Premium</v>
      </c>
    </row>
    <row r="5858" spans="1:17" x14ac:dyDescent="0.3">
      <c r="A5858" t="s">
        <v>6949</v>
      </c>
      <c r="B5858" s="1">
        <v>45273</v>
      </c>
      <c r="C5858" t="s">
        <v>139</v>
      </c>
      <c r="D5858" t="s">
        <v>140</v>
      </c>
      <c r="E5858" t="s">
        <v>21</v>
      </c>
      <c r="F5858" t="s">
        <v>43</v>
      </c>
      <c r="G5858" t="s">
        <v>44</v>
      </c>
      <c r="H5858">
        <v>4</v>
      </c>
      <c r="I5858">
        <v>70204.960000000006</v>
      </c>
      <c r="J5858">
        <v>0.1</v>
      </c>
      <c r="K5858">
        <v>252737.86</v>
      </c>
      <c r="L5858">
        <v>25487.5</v>
      </c>
      <c r="M5858">
        <f t="shared" si="275"/>
        <v>252737.85600000003</v>
      </c>
      <c r="N5858" t="str">
        <f t="shared" si="273"/>
        <v>Q4</v>
      </c>
      <c r="O5858" s="2">
        <f t="shared" si="274"/>
        <v>10.084559551149164</v>
      </c>
      <c r="P5858" t="str">
        <f>VLOOKUP(retail_sales_2023!C5858,customers!A:J,5,)</f>
        <v>Ranchi</v>
      </c>
      <c r="Q5858" t="str">
        <f>VLOOKUP(C5858,customers!A:J,10,0)</f>
        <v>Premium</v>
      </c>
    </row>
    <row r="5859" spans="1:17" x14ac:dyDescent="0.3">
      <c r="A5859" t="s">
        <v>6950</v>
      </c>
      <c r="B5859" s="1">
        <v>45194</v>
      </c>
      <c r="C5859" t="s">
        <v>1395</v>
      </c>
      <c r="D5859" t="s">
        <v>1396</v>
      </c>
      <c r="E5859" t="s">
        <v>15</v>
      </c>
      <c r="F5859" t="s">
        <v>38</v>
      </c>
      <c r="G5859" t="s">
        <v>39</v>
      </c>
      <c r="H5859">
        <v>5</v>
      </c>
      <c r="I5859">
        <v>3265.58</v>
      </c>
      <c r="J5859">
        <v>0.05</v>
      </c>
      <c r="K5859">
        <v>15511.5</v>
      </c>
      <c r="L5859">
        <v>5451.1</v>
      </c>
      <c r="M5859">
        <f t="shared" si="275"/>
        <v>15511.504999999999</v>
      </c>
      <c r="N5859" t="str">
        <f t="shared" si="273"/>
        <v>Q3</v>
      </c>
      <c r="O5859" s="2">
        <f t="shared" si="274"/>
        <v>35.142313767204982</v>
      </c>
      <c r="P5859" t="str">
        <f>VLOOKUP(retail_sales_2023!C5859,customers!A:J,5,)</f>
        <v>Coimbatore</v>
      </c>
      <c r="Q5859" t="str">
        <f>VLOOKUP(C5859,customers!A:J,10,0)</f>
        <v>Occasional</v>
      </c>
    </row>
    <row r="5860" spans="1:17" x14ac:dyDescent="0.3">
      <c r="A5860" t="s">
        <v>6951</v>
      </c>
      <c r="B5860" s="1">
        <v>45250</v>
      </c>
      <c r="C5860" t="s">
        <v>1037</v>
      </c>
      <c r="D5860" t="s">
        <v>1038</v>
      </c>
      <c r="E5860" t="s">
        <v>27</v>
      </c>
      <c r="F5860" t="s">
        <v>52</v>
      </c>
      <c r="G5860" t="s">
        <v>268</v>
      </c>
      <c r="H5860">
        <v>10</v>
      </c>
      <c r="I5860">
        <v>685.25</v>
      </c>
      <c r="J5860">
        <v>0</v>
      </c>
      <c r="K5860">
        <v>6852.5</v>
      </c>
      <c r="L5860">
        <v>468.67</v>
      </c>
      <c r="M5860">
        <f t="shared" si="275"/>
        <v>6852.5</v>
      </c>
      <c r="N5860" t="str">
        <f t="shared" si="273"/>
        <v>Q4</v>
      </c>
      <c r="O5860" s="2">
        <f t="shared" si="274"/>
        <v>6.8394016782196285</v>
      </c>
      <c r="P5860" t="str">
        <f>VLOOKUP(retail_sales_2023!C5860,customers!A:J,5,)</f>
        <v>Lucknow</v>
      </c>
      <c r="Q5860" t="str">
        <f>VLOOKUP(C5860,customers!A:J,10,0)</f>
        <v>Occasional</v>
      </c>
    </row>
    <row r="5861" spans="1:17" x14ac:dyDescent="0.3">
      <c r="A5861" t="s">
        <v>6952</v>
      </c>
      <c r="B5861" s="1">
        <v>45205</v>
      </c>
      <c r="C5861" t="s">
        <v>1651</v>
      </c>
      <c r="D5861" t="s">
        <v>1652</v>
      </c>
      <c r="E5861" t="s">
        <v>33</v>
      </c>
      <c r="F5861" t="s">
        <v>52</v>
      </c>
      <c r="G5861" t="s">
        <v>200</v>
      </c>
      <c r="H5861">
        <v>8</v>
      </c>
      <c r="I5861">
        <v>708.2</v>
      </c>
      <c r="J5861">
        <v>0.1</v>
      </c>
      <c r="K5861">
        <v>5099.04</v>
      </c>
      <c r="L5861">
        <v>499.43</v>
      </c>
      <c r="M5861">
        <f t="shared" si="275"/>
        <v>5099.0400000000009</v>
      </c>
      <c r="N5861" t="str">
        <f t="shared" si="273"/>
        <v>Q4</v>
      </c>
      <c r="O5861" s="2">
        <f t="shared" si="274"/>
        <v>9.794588785339986</v>
      </c>
      <c r="P5861" t="str">
        <f>VLOOKUP(retail_sales_2023!C5861,customers!A:J,5,)</f>
        <v>Surat</v>
      </c>
      <c r="Q5861" t="str">
        <f>VLOOKUP(C5861,customers!A:J,10,0)</f>
        <v>Premium</v>
      </c>
    </row>
    <row r="5862" spans="1:17" x14ac:dyDescent="0.3">
      <c r="A5862" t="s">
        <v>6953</v>
      </c>
      <c r="B5862" s="1">
        <v>44985</v>
      </c>
      <c r="C5862" t="s">
        <v>1317</v>
      </c>
      <c r="D5862" t="s">
        <v>1318</v>
      </c>
      <c r="E5862" t="s">
        <v>33</v>
      </c>
      <c r="F5862" t="s">
        <v>81</v>
      </c>
      <c r="G5862" t="s">
        <v>239</v>
      </c>
      <c r="H5862">
        <v>5</v>
      </c>
      <c r="I5862">
        <v>1000.45</v>
      </c>
      <c r="J5862">
        <v>0</v>
      </c>
      <c r="K5862">
        <v>5002.25</v>
      </c>
      <c r="L5862">
        <v>1420.58</v>
      </c>
      <c r="M5862">
        <f t="shared" si="275"/>
        <v>5002.25</v>
      </c>
      <c r="N5862" t="str">
        <f t="shared" si="273"/>
        <v>Q1</v>
      </c>
      <c r="O5862" s="2">
        <f t="shared" si="274"/>
        <v>28.398820530761153</v>
      </c>
      <c r="P5862" t="str">
        <f>VLOOKUP(retail_sales_2023!C5862,customers!A:J,5,)</f>
        <v>Pune</v>
      </c>
      <c r="Q5862" t="str">
        <f>VLOOKUP(C5862,customers!A:J,10,0)</f>
        <v>Regular</v>
      </c>
    </row>
    <row r="5863" spans="1:17" x14ac:dyDescent="0.3">
      <c r="A5863" t="s">
        <v>6954</v>
      </c>
      <c r="B5863" s="1">
        <v>45227</v>
      </c>
      <c r="C5863" t="s">
        <v>1189</v>
      </c>
      <c r="D5863" t="s">
        <v>1190</v>
      </c>
      <c r="E5863" t="s">
        <v>21</v>
      </c>
      <c r="F5863" t="s">
        <v>38</v>
      </c>
      <c r="G5863" t="s">
        <v>141</v>
      </c>
      <c r="H5863">
        <v>5</v>
      </c>
      <c r="I5863">
        <v>2411.8200000000002</v>
      </c>
      <c r="J5863">
        <v>0</v>
      </c>
      <c r="K5863">
        <v>12059.1</v>
      </c>
      <c r="L5863">
        <v>-125.73</v>
      </c>
      <c r="M5863">
        <f t="shared" si="275"/>
        <v>12059.1</v>
      </c>
      <c r="N5863" t="str">
        <f t="shared" si="273"/>
        <v>Q4</v>
      </c>
      <c r="O5863" s="2">
        <f t="shared" si="274"/>
        <v>-1.0426151205313829</v>
      </c>
      <c r="P5863" t="str">
        <f>VLOOKUP(retail_sales_2023!C5863,customers!A:J,5,)</f>
        <v>Bhubaneswar</v>
      </c>
      <c r="Q5863" t="str">
        <f>VLOOKUP(C5863,customers!A:J,10,0)</f>
        <v>Occasional</v>
      </c>
    </row>
    <row r="5864" spans="1:17" x14ac:dyDescent="0.3">
      <c r="A5864" t="s">
        <v>6955</v>
      </c>
      <c r="B5864" s="1">
        <v>45241</v>
      </c>
      <c r="C5864" t="s">
        <v>1454</v>
      </c>
      <c r="D5864" t="s">
        <v>1455</v>
      </c>
      <c r="E5864" t="s">
        <v>27</v>
      </c>
      <c r="F5864" t="s">
        <v>81</v>
      </c>
      <c r="G5864" t="s">
        <v>101</v>
      </c>
      <c r="H5864">
        <v>5</v>
      </c>
      <c r="I5864">
        <v>2124.14</v>
      </c>
      <c r="J5864">
        <v>0</v>
      </c>
      <c r="K5864">
        <v>10620.7</v>
      </c>
      <c r="L5864">
        <v>-176.33</v>
      </c>
      <c r="M5864">
        <f t="shared" si="275"/>
        <v>10620.699999999999</v>
      </c>
      <c r="N5864" t="str">
        <f t="shared" si="273"/>
        <v>Q4</v>
      </c>
      <c r="O5864" s="2">
        <f t="shared" si="274"/>
        <v>-1.6602483828749519</v>
      </c>
      <c r="P5864" t="str">
        <f>VLOOKUP(retail_sales_2023!C5864,customers!A:J,5,)</f>
        <v>Delhi</v>
      </c>
      <c r="Q5864" t="str">
        <f>VLOOKUP(C5864,customers!A:J,10,0)</f>
        <v>Premium</v>
      </c>
    </row>
    <row r="5865" spans="1:17" x14ac:dyDescent="0.3">
      <c r="A5865" t="s">
        <v>6956</v>
      </c>
      <c r="B5865" s="1">
        <v>45066</v>
      </c>
      <c r="C5865" t="s">
        <v>1054</v>
      </c>
      <c r="D5865" t="s">
        <v>1055</v>
      </c>
      <c r="E5865" t="s">
        <v>15</v>
      </c>
      <c r="F5865" t="s">
        <v>52</v>
      </c>
      <c r="G5865" t="s">
        <v>235</v>
      </c>
      <c r="H5865">
        <v>6</v>
      </c>
      <c r="I5865">
        <v>565.35</v>
      </c>
      <c r="J5865">
        <v>0.25</v>
      </c>
      <c r="K5865">
        <v>2544.08</v>
      </c>
      <c r="L5865">
        <v>255.44</v>
      </c>
      <c r="M5865">
        <f t="shared" si="275"/>
        <v>2544.0750000000003</v>
      </c>
      <c r="N5865" t="str">
        <f t="shared" si="273"/>
        <v>Q2</v>
      </c>
      <c r="O5865" s="2">
        <f t="shared" si="274"/>
        <v>10.0405647621144</v>
      </c>
      <c r="P5865" t="str">
        <f>VLOOKUP(retail_sales_2023!C5865,customers!A:J,5,)</f>
        <v>Chennai</v>
      </c>
      <c r="Q5865" t="str">
        <f>VLOOKUP(C5865,customers!A:J,10,0)</f>
        <v>Premium</v>
      </c>
    </row>
    <row r="5866" spans="1:17" x14ac:dyDescent="0.3">
      <c r="A5866" t="s">
        <v>6957</v>
      </c>
      <c r="B5866" s="1">
        <v>45070</v>
      </c>
      <c r="C5866" t="s">
        <v>130</v>
      </c>
      <c r="D5866" t="s">
        <v>131</v>
      </c>
      <c r="E5866" t="s">
        <v>21</v>
      </c>
      <c r="F5866" t="s">
        <v>22</v>
      </c>
      <c r="G5866" t="s">
        <v>516</v>
      </c>
      <c r="H5866">
        <v>5</v>
      </c>
      <c r="I5866">
        <v>36205.230000000003</v>
      </c>
      <c r="J5866">
        <v>0</v>
      </c>
      <c r="K5866">
        <v>181026.15</v>
      </c>
      <c r="L5866">
        <v>41321.67</v>
      </c>
      <c r="M5866">
        <f t="shared" si="275"/>
        <v>181026.15000000002</v>
      </c>
      <c r="N5866" t="str">
        <f t="shared" si="273"/>
        <v>Q2</v>
      </c>
      <c r="O5866" s="2">
        <f t="shared" si="274"/>
        <v>22.826354093041253</v>
      </c>
      <c r="P5866" t="str">
        <f>VLOOKUP(retail_sales_2023!C5866,customers!A:J,5,)</f>
        <v>Bhubaneswar</v>
      </c>
      <c r="Q5866" t="str">
        <f>VLOOKUP(C5866,customers!A:J,10,0)</f>
        <v>Regular</v>
      </c>
    </row>
    <row r="5867" spans="1:17" x14ac:dyDescent="0.3">
      <c r="A5867" t="s">
        <v>6958</v>
      </c>
      <c r="B5867" s="1">
        <v>45126</v>
      </c>
      <c r="C5867" t="s">
        <v>625</v>
      </c>
      <c r="D5867" t="s">
        <v>626</v>
      </c>
      <c r="E5867" t="s">
        <v>21</v>
      </c>
      <c r="F5867" t="s">
        <v>52</v>
      </c>
      <c r="G5867" t="s">
        <v>69</v>
      </c>
      <c r="H5867">
        <v>6</v>
      </c>
      <c r="I5867">
        <v>203.69</v>
      </c>
      <c r="J5867">
        <v>0</v>
      </c>
      <c r="K5867">
        <v>1222.1400000000001</v>
      </c>
      <c r="L5867">
        <v>93.81</v>
      </c>
      <c r="M5867">
        <f t="shared" si="275"/>
        <v>1222.1399999999999</v>
      </c>
      <c r="N5867" t="str">
        <f t="shared" si="273"/>
        <v>Q3</v>
      </c>
      <c r="O5867" s="2">
        <f t="shared" si="274"/>
        <v>7.6758800137463794</v>
      </c>
      <c r="P5867" t="str">
        <f>VLOOKUP(retail_sales_2023!C5867,customers!A:J,5,)</f>
        <v>Ranchi</v>
      </c>
      <c r="Q5867" t="str">
        <f>VLOOKUP(C5867,customers!A:J,10,0)</f>
        <v>Premium</v>
      </c>
    </row>
    <row r="5868" spans="1:17" x14ac:dyDescent="0.3">
      <c r="A5868" t="s">
        <v>6959</v>
      </c>
      <c r="B5868" s="1">
        <v>45076</v>
      </c>
      <c r="C5868" t="s">
        <v>1072</v>
      </c>
      <c r="D5868" t="s">
        <v>1073</v>
      </c>
      <c r="E5868" t="s">
        <v>21</v>
      </c>
      <c r="F5868" t="s">
        <v>22</v>
      </c>
      <c r="G5868" t="s">
        <v>423</v>
      </c>
      <c r="H5868">
        <v>4</v>
      </c>
      <c r="I5868">
        <v>19413.84</v>
      </c>
      <c r="J5868">
        <v>0.05</v>
      </c>
      <c r="K5868">
        <v>73772.59</v>
      </c>
      <c r="L5868">
        <v>15777.8</v>
      </c>
      <c r="M5868">
        <f t="shared" si="275"/>
        <v>73772.592000000004</v>
      </c>
      <c r="N5868" t="str">
        <f t="shared" si="273"/>
        <v>Q2</v>
      </c>
      <c r="O5868" s="2">
        <f t="shared" si="274"/>
        <v>21.387076148471944</v>
      </c>
      <c r="P5868" t="str">
        <f>VLOOKUP(retail_sales_2023!C5868,customers!A:J,5,)</f>
        <v>Patna</v>
      </c>
      <c r="Q5868" t="str">
        <f>VLOOKUP(C5868,customers!A:J,10,0)</f>
        <v>Regular</v>
      </c>
    </row>
    <row r="5869" spans="1:17" x14ac:dyDescent="0.3">
      <c r="A5869" t="s">
        <v>6960</v>
      </c>
      <c r="B5869" s="1">
        <v>45113</v>
      </c>
      <c r="C5869" t="s">
        <v>2580</v>
      </c>
      <c r="D5869" t="s">
        <v>2581</v>
      </c>
      <c r="E5869" t="s">
        <v>21</v>
      </c>
      <c r="F5869" t="s">
        <v>52</v>
      </c>
      <c r="G5869" t="s">
        <v>937</v>
      </c>
      <c r="H5869">
        <v>4</v>
      </c>
      <c r="I5869">
        <v>376.85</v>
      </c>
      <c r="J5869">
        <v>0.05</v>
      </c>
      <c r="K5869">
        <v>1432.03</v>
      </c>
      <c r="L5869">
        <v>138.12</v>
      </c>
      <c r="M5869">
        <f t="shared" si="275"/>
        <v>1432.03</v>
      </c>
      <c r="N5869" t="str">
        <f t="shared" si="273"/>
        <v>Q3</v>
      </c>
      <c r="O5869" s="2">
        <f t="shared" si="274"/>
        <v>9.6450493355586122</v>
      </c>
      <c r="P5869" t="str">
        <f>VLOOKUP(retail_sales_2023!C5869,customers!A:J,5,)</f>
        <v>Patna</v>
      </c>
      <c r="Q5869" t="str">
        <f>VLOOKUP(C5869,customers!A:J,10,0)</f>
        <v>Premium</v>
      </c>
    </row>
    <row r="5870" spans="1:17" x14ac:dyDescent="0.3">
      <c r="A5870" t="s">
        <v>6961</v>
      </c>
      <c r="B5870" s="1">
        <v>45088</v>
      </c>
      <c r="C5870" t="s">
        <v>883</v>
      </c>
      <c r="D5870" t="s">
        <v>884</v>
      </c>
      <c r="E5870" t="s">
        <v>21</v>
      </c>
      <c r="F5870" t="s">
        <v>22</v>
      </c>
      <c r="G5870" t="s">
        <v>315</v>
      </c>
      <c r="H5870">
        <v>4</v>
      </c>
      <c r="I5870">
        <v>42616.21</v>
      </c>
      <c r="J5870">
        <v>0.1</v>
      </c>
      <c r="K5870">
        <v>153418.35999999999</v>
      </c>
      <c r="L5870">
        <v>37648.639999999999</v>
      </c>
      <c r="M5870">
        <f t="shared" si="275"/>
        <v>153418.356</v>
      </c>
      <c r="N5870" t="str">
        <f t="shared" si="273"/>
        <v>Q2</v>
      </c>
      <c r="O5870" s="2">
        <f t="shared" si="274"/>
        <v>24.539852987608526</v>
      </c>
      <c r="P5870" t="str">
        <f>VLOOKUP(retail_sales_2023!C5870,customers!A:J,5,)</f>
        <v>Bhubaneswar</v>
      </c>
      <c r="Q5870" t="str">
        <f>VLOOKUP(C5870,customers!A:J,10,0)</f>
        <v>Regular</v>
      </c>
    </row>
    <row r="5871" spans="1:17" x14ac:dyDescent="0.3">
      <c r="A5871" t="s">
        <v>6962</v>
      </c>
      <c r="B5871" s="1">
        <v>45220</v>
      </c>
      <c r="C5871" t="s">
        <v>610</v>
      </c>
      <c r="D5871" t="s">
        <v>611</v>
      </c>
      <c r="E5871" t="s">
        <v>21</v>
      </c>
      <c r="F5871" t="s">
        <v>28</v>
      </c>
      <c r="G5871" t="s">
        <v>165</v>
      </c>
      <c r="H5871">
        <v>2</v>
      </c>
      <c r="I5871">
        <v>5452.8</v>
      </c>
      <c r="J5871">
        <v>0.1</v>
      </c>
      <c r="K5871">
        <v>9815.0400000000009</v>
      </c>
      <c r="L5871">
        <v>2366.21</v>
      </c>
      <c r="M5871">
        <f t="shared" si="275"/>
        <v>9815.0400000000009</v>
      </c>
      <c r="N5871" t="str">
        <f t="shared" si="273"/>
        <v>Q4</v>
      </c>
      <c r="O5871" s="2">
        <f t="shared" si="274"/>
        <v>24.108001597548252</v>
      </c>
      <c r="P5871" t="str">
        <f>VLOOKUP(retail_sales_2023!C5871,customers!A:J,5,)</f>
        <v>Patna</v>
      </c>
      <c r="Q5871" t="str">
        <f>VLOOKUP(C5871,customers!A:J,10,0)</f>
        <v>Regular</v>
      </c>
    </row>
    <row r="5872" spans="1:17" x14ac:dyDescent="0.3">
      <c r="A5872" t="s">
        <v>6963</v>
      </c>
      <c r="B5872" s="1">
        <v>45152</v>
      </c>
      <c r="C5872" t="s">
        <v>1622</v>
      </c>
      <c r="D5872" t="s">
        <v>1623</v>
      </c>
      <c r="E5872" t="s">
        <v>33</v>
      </c>
      <c r="F5872" t="s">
        <v>22</v>
      </c>
      <c r="G5872" t="s">
        <v>1039</v>
      </c>
      <c r="H5872">
        <v>1</v>
      </c>
      <c r="I5872">
        <v>29683.81</v>
      </c>
      <c r="J5872">
        <v>0.15</v>
      </c>
      <c r="K5872">
        <v>25231.24</v>
      </c>
      <c r="L5872">
        <v>5763.93</v>
      </c>
      <c r="M5872">
        <f t="shared" si="275"/>
        <v>25231.238499999999</v>
      </c>
      <c r="N5872" t="str">
        <f t="shared" si="273"/>
        <v>Q3</v>
      </c>
      <c r="O5872" s="2">
        <f t="shared" si="274"/>
        <v>22.844418268781084</v>
      </c>
      <c r="P5872" t="str">
        <f>VLOOKUP(retail_sales_2023!C5872,customers!A:J,5,)</f>
        <v>Pune</v>
      </c>
      <c r="Q5872" t="str">
        <f>VLOOKUP(C5872,customers!A:J,10,0)</f>
        <v>Regular</v>
      </c>
    </row>
    <row r="5873" spans="1:17" x14ac:dyDescent="0.3">
      <c r="A5873" t="s">
        <v>6964</v>
      </c>
      <c r="B5873" s="1">
        <v>44995</v>
      </c>
      <c r="C5873" t="s">
        <v>194</v>
      </c>
      <c r="D5873" t="s">
        <v>195</v>
      </c>
      <c r="E5873" t="s">
        <v>33</v>
      </c>
      <c r="F5873" t="s">
        <v>22</v>
      </c>
      <c r="G5873" t="s">
        <v>23</v>
      </c>
      <c r="H5873">
        <v>1</v>
      </c>
      <c r="I5873">
        <v>16538.78</v>
      </c>
      <c r="J5873">
        <v>0</v>
      </c>
      <c r="K5873">
        <v>16538.78</v>
      </c>
      <c r="L5873">
        <v>4140.22</v>
      </c>
      <c r="M5873">
        <f t="shared" si="275"/>
        <v>16538.78</v>
      </c>
      <c r="N5873" t="str">
        <f t="shared" si="273"/>
        <v>Q1</v>
      </c>
      <c r="O5873" s="2">
        <f t="shared" si="274"/>
        <v>25.033406333478048</v>
      </c>
      <c r="P5873" t="str">
        <f>VLOOKUP(retail_sales_2023!C5873,customers!A:J,5,)</f>
        <v>Surat</v>
      </c>
      <c r="Q5873" t="str">
        <f>VLOOKUP(C5873,customers!A:J,10,0)</f>
        <v>Regular</v>
      </c>
    </row>
    <row r="5874" spans="1:17" x14ac:dyDescent="0.3">
      <c r="A5874" t="s">
        <v>6965</v>
      </c>
      <c r="B5874" s="1">
        <v>45203</v>
      </c>
      <c r="C5874" t="s">
        <v>50</v>
      </c>
      <c r="D5874" t="s">
        <v>51</v>
      </c>
      <c r="E5874" t="s">
        <v>21</v>
      </c>
      <c r="F5874" t="s">
        <v>38</v>
      </c>
      <c r="G5874" t="s">
        <v>141</v>
      </c>
      <c r="H5874">
        <v>2</v>
      </c>
      <c r="I5874">
        <v>1486</v>
      </c>
      <c r="J5874">
        <v>0.1</v>
      </c>
      <c r="K5874">
        <v>2674.8</v>
      </c>
      <c r="L5874">
        <v>701.92</v>
      </c>
      <c r="M5874">
        <f t="shared" si="275"/>
        <v>2674.8</v>
      </c>
      <c r="N5874" t="str">
        <f t="shared" si="273"/>
        <v>Q4</v>
      </c>
      <c r="O5874" s="2">
        <f t="shared" si="274"/>
        <v>26.241962015851648</v>
      </c>
      <c r="P5874" t="str">
        <f>VLOOKUP(retail_sales_2023!C5874,customers!A:J,5,)</f>
        <v>Patna</v>
      </c>
      <c r="Q5874" t="str">
        <f>VLOOKUP(C5874,customers!A:J,10,0)</f>
        <v>Premium</v>
      </c>
    </row>
    <row r="5875" spans="1:17" x14ac:dyDescent="0.3">
      <c r="A5875" t="s">
        <v>6966</v>
      </c>
      <c r="B5875" s="1">
        <v>45071</v>
      </c>
      <c r="C5875" t="s">
        <v>71</v>
      </c>
      <c r="D5875" t="s">
        <v>72</v>
      </c>
      <c r="E5875" t="s">
        <v>15</v>
      </c>
      <c r="F5875" t="s">
        <v>81</v>
      </c>
      <c r="G5875" t="s">
        <v>239</v>
      </c>
      <c r="H5875">
        <v>3</v>
      </c>
      <c r="I5875">
        <v>2136.27</v>
      </c>
      <c r="J5875">
        <v>0.2</v>
      </c>
      <c r="K5875">
        <v>5127.05</v>
      </c>
      <c r="L5875">
        <v>1220</v>
      </c>
      <c r="M5875">
        <f t="shared" si="275"/>
        <v>5127.0479999999998</v>
      </c>
      <c r="N5875" t="str">
        <f t="shared" si="273"/>
        <v>Q2</v>
      </c>
      <c r="O5875" s="2">
        <f t="shared" si="274"/>
        <v>23.795359904818557</v>
      </c>
      <c r="P5875" t="str">
        <f>VLOOKUP(retail_sales_2023!C5875,customers!A:J,5,)</f>
        <v>Bengaluru</v>
      </c>
      <c r="Q5875" t="str">
        <f>VLOOKUP(C5875,customers!A:J,10,0)</f>
        <v>Premium</v>
      </c>
    </row>
    <row r="5876" spans="1:17" x14ac:dyDescent="0.3">
      <c r="A5876" t="s">
        <v>6967</v>
      </c>
      <c r="B5876" s="1">
        <v>44959</v>
      </c>
      <c r="C5876" t="s">
        <v>1547</v>
      </c>
      <c r="D5876" t="s">
        <v>1548</v>
      </c>
      <c r="E5876" t="s">
        <v>21</v>
      </c>
      <c r="F5876" t="s">
        <v>38</v>
      </c>
      <c r="G5876" t="s">
        <v>395</v>
      </c>
      <c r="H5876">
        <v>5</v>
      </c>
      <c r="I5876">
        <v>1932.2</v>
      </c>
      <c r="J5876">
        <v>0</v>
      </c>
      <c r="K5876">
        <v>9661</v>
      </c>
      <c r="L5876">
        <v>2743.22</v>
      </c>
      <c r="M5876">
        <f t="shared" si="275"/>
        <v>9661</v>
      </c>
      <c r="N5876" t="str">
        <f t="shared" si="273"/>
        <v>Q1</v>
      </c>
      <c r="O5876" s="2">
        <f t="shared" si="274"/>
        <v>28.394783148742363</v>
      </c>
      <c r="P5876" t="str">
        <f>VLOOKUP(retail_sales_2023!C5876,customers!A:J,5,)</f>
        <v>Kolkata</v>
      </c>
      <c r="Q5876" t="str">
        <f>VLOOKUP(C5876,customers!A:J,10,0)</f>
        <v>Regular</v>
      </c>
    </row>
    <row r="5877" spans="1:17" x14ac:dyDescent="0.3">
      <c r="A5877" t="s">
        <v>6968</v>
      </c>
      <c r="B5877" s="1">
        <v>45053</v>
      </c>
      <c r="C5877" t="s">
        <v>813</v>
      </c>
      <c r="D5877" t="s">
        <v>814</v>
      </c>
      <c r="E5877" t="s">
        <v>21</v>
      </c>
      <c r="F5877" t="s">
        <v>38</v>
      </c>
      <c r="G5877" t="s">
        <v>65</v>
      </c>
      <c r="H5877">
        <v>2</v>
      </c>
      <c r="I5877">
        <v>1205.3599999999999</v>
      </c>
      <c r="J5877">
        <v>0.05</v>
      </c>
      <c r="K5877">
        <v>2290.1799999999998</v>
      </c>
      <c r="L5877">
        <v>765</v>
      </c>
      <c r="M5877">
        <f t="shared" si="275"/>
        <v>2290.1839999999997</v>
      </c>
      <c r="N5877" t="str">
        <f t="shared" si="273"/>
        <v>Q2</v>
      </c>
      <c r="O5877" s="2">
        <f t="shared" si="274"/>
        <v>33.403487935446122</v>
      </c>
      <c r="P5877" t="str">
        <f>VLOOKUP(retail_sales_2023!C5877,customers!A:J,5,)</f>
        <v>Patna</v>
      </c>
      <c r="Q5877" t="str">
        <f>VLOOKUP(C5877,customers!A:J,10,0)</f>
        <v>Premium</v>
      </c>
    </row>
    <row r="5878" spans="1:17" x14ac:dyDescent="0.3">
      <c r="A5878" t="s">
        <v>6969</v>
      </c>
      <c r="B5878" s="1">
        <v>45197</v>
      </c>
      <c r="C5878" t="s">
        <v>1512</v>
      </c>
      <c r="D5878" t="s">
        <v>1513</v>
      </c>
      <c r="E5878" t="s">
        <v>27</v>
      </c>
      <c r="F5878" t="s">
        <v>16</v>
      </c>
      <c r="G5878" t="s">
        <v>356</v>
      </c>
      <c r="H5878">
        <v>2</v>
      </c>
      <c r="I5878">
        <v>343.73</v>
      </c>
      <c r="J5878">
        <v>0.05</v>
      </c>
      <c r="K5878">
        <v>653.09</v>
      </c>
      <c r="L5878">
        <v>217.36</v>
      </c>
      <c r="M5878">
        <f t="shared" si="275"/>
        <v>653.08699999999999</v>
      </c>
      <c r="N5878" t="str">
        <f t="shared" si="273"/>
        <v>Q3</v>
      </c>
      <c r="O5878" s="2">
        <f t="shared" si="274"/>
        <v>33.281783521413587</v>
      </c>
      <c r="P5878" t="str">
        <f>VLOOKUP(retail_sales_2023!C5878,customers!A:J,5,)</f>
        <v>Delhi</v>
      </c>
      <c r="Q5878" t="str">
        <f>VLOOKUP(C5878,customers!A:J,10,0)</f>
        <v>Premium</v>
      </c>
    </row>
    <row r="5879" spans="1:17" x14ac:dyDescent="0.3">
      <c r="A5879" t="s">
        <v>6970</v>
      </c>
      <c r="B5879" s="1">
        <v>44974</v>
      </c>
      <c r="C5879" t="s">
        <v>194</v>
      </c>
      <c r="D5879" t="s">
        <v>195</v>
      </c>
      <c r="E5879" t="s">
        <v>33</v>
      </c>
      <c r="F5879" t="s">
        <v>38</v>
      </c>
      <c r="G5879" t="s">
        <v>684</v>
      </c>
      <c r="H5879">
        <v>3</v>
      </c>
      <c r="I5879">
        <v>970.44</v>
      </c>
      <c r="J5879">
        <v>0.15</v>
      </c>
      <c r="K5879">
        <v>2474.62</v>
      </c>
      <c r="L5879">
        <v>851.45</v>
      </c>
      <c r="M5879">
        <f t="shared" si="275"/>
        <v>2474.6220000000003</v>
      </c>
      <c r="N5879" t="str">
        <f t="shared" si="273"/>
        <v>Q1</v>
      </c>
      <c r="O5879" s="2">
        <f t="shared" si="274"/>
        <v>34.407302939441209</v>
      </c>
      <c r="P5879" t="str">
        <f>VLOOKUP(retail_sales_2023!C5879,customers!A:J,5,)</f>
        <v>Surat</v>
      </c>
      <c r="Q5879" t="str">
        <f>VLOOKUP(C5879,customers!A:J,10,0)</f>
        <v>Regular</v>
      </c>
    </row>
    <row r="5880" spans="1:17" x14ac:dyDescent="0.3">
      <c r="A5880" t="s">
        <v>6971</v>
      </c>
      <c r="B5880" s="1">
        <v>45105</v>
      </c>
      <c r="C5880" t="s">
        <v>1878</v>
      </c>
      <c r="D5880" t="s">
        <v>1879</v>
      </c>
      <c r="E5880" t="s">
        <v>33</v>
      </c>
      <c r="F5880" t="s">
        <v>52</v>
      </c>
      <c r="G5880" t="s">
        <v>235</v>
      </c>
      <c r="H5880">
        <v>4</v>
      </c>
      <c r="I5880">
        <v>127.87</v>
      </c>
      <c r="J5880">
        <v>0.15</v>
      </c>
      <c r="K5880">
        <v>434.76</v>
      </c>
      <c r="L5880">
        <v>33</v>
      </c>
      <c r="M5880">
        <f t="shared" si="275"/>
        <v>434.75799999999998</v>
      </c>
      <c r="N5880" t="str">
        <f t="shared" si="273"/>
        <v>Q2</v>
      </c>
      <c r="O5880" s="2">
        <f t="shared" si="274"/>
        <v>7.5903947005244277</v>
      </c>
      <c r="P5880" t="str">
        <f>VLOOKUP(retail_sales_2023!C5880,customers!A:J,5,)</f>
        <v>Mumbai</v>
      </c>
      <c r="Q5880" t="str">
        <f>VLOOKUP(C5880,customers!A:J,10,0)</f>
        <v>Regular</v>
      </c>
    </row>
    <row r="5881" spans="1:17" x14ac:dyDescent="0.3">
      <c r="A5881" t="s">
        <v>6972</v>
      </c>
      <c r="B5881" s="1">
        <v>44960</v>
      </c>
      <c r="C5881" t="s">
        <v>1743</v>
      </c>
      <c r="D5881" t="s">
        <v>1744</v>
      </c>
      <c r="E5881" t="s">
        <v>15</v>
      </c>
      <c r="F5881" t="s">
        <v>43</v>
      </c>
      <c r="G5881" t="s">
        <v>110</v>
      </c>
      <c r="H5881">
        <v>4</v>
      </c>
      <c r="I5881">
        <v>61652.57</v>
      </c>
      <c r="J5881">
        <v>0</v>
      </c>
      <c r="K5881">
        <v>246610.28</v>
      </c>
      <c r="L5881">
        <v>23388.68</v>
      </c>
      <c r="M5881">
        <f t="shared" si="275"/>
        <v>246610.28</v>
      </c>
      <c r="N5881" t="str">
        <f t="shared" si="273"/>
        <v>Q1</v>
      </c>
      <c r="O5881" s="2">
        <f t="shared" si="274"/>
        <v>9.4840653033604276</v>
      </c>
      <c r="P5881" t="str">
        <f>VLOOKUP(retail_sales_2023!C5881,customers!A:J,5,)</f>
        <v>Hyderabad</v>
      </c>
      <c r="Q5881" t="str">
        <f>VLOOKUP(C5881,customers!A:J,10,0)</f>
        <v>Premium</v>
      </c>
    </row>
    <row r="5882" spans="1:17" x14ac:dyDescent="0.3">
      <c r="A5882" t="s">
        <v>6973</v>
      </c>
      <c r="B5882" s="1">
        <v>45097</v>
      </c>
      <c r="C5882" t="s">
        <v>999</v>
      </c>
      <c r="D5882" t="s">
        <v>1000</v>
      </c>
      <c r="E5882" t="s">
        <v>33</v>
      </c>
      <c r="F5882" t="s">
        <v>28</v>
      </c>
      <c r="G5882" t="s">
        <v>466</v>
      </c>
      <c r="H5882">
        <v>1</v>
      </c>
      <c r="I5882">
        <v>1679.1</v>
      </c>
      <c r="J5882">
        <v>0.05</v>
      </c>
      <c r="K5882">
        <v>1595.14</v>
      </c>
      <c r="L5882">
        <v>388.17</v>
      </c>
      <c r="M5882">
        <f t="shared" si="275"/>
        <v>1595.1449999999998</v>
      </c>
      <c r="N5882" t="str">
        <f t="shared" si="273"/>
        <v>Q2</v>
      </c>
      <c r="O5882" s="2">
        <f t="shared" si="274"/>
        <v>24.334541168800232</v>
      </c>
      <c r="P5882" t="str">
        <f>VLOOKUP(retail_sales_2023!C5882,customers!A:J,5,)</f>
        <v>Surat</v>
      </c>
      <c r="Q5882" t="str">
        <f>VLOOKUP(C5882,customers!A:J,10,0)</f>
        <v>Premium</v>
      </c>
    </row>
    <row r="5883" spans="1:17" x14ac:dyDescent="0.3">
      <c r="A5883" t="s">
        <v>6974</v>
      </c>
      <c r="B5883" s="1">
        <v>44938</v>
      </c>
      <c r="C5883" t="s">
        <v>722</v>
      </c>
      <c r="D5883" t="s">
        <v>723</v>
      </c>
      <c r="E5883" t="s">
        <v>15</v>
      </c>
      <c r="F5883" t="s">
        <v>52</v>
      </c>
      <c r="G5883" t="s">
        <v>117</v>
      </c>
      <c r="H5883">
        <v>7</v>
      </c>
      <c r="I5883">
        <v>584.78</v>
      </c>
      <c r="J5883">
        <v>0.15</v>
      </c>
      <c r="K5883">
        <v>3479.44</v>
      </c>
      <c r="L5883">
        <v>-474.52</v>
      </c>
      <c r="M5883">
        <f t="shared" si="275"/>
        <v>3479.4409999999998</v>
      </c>
      <c r="N5883" t="str">
        <f t="shared" si="273"/>
        <v>Q1</v>
      </c>
      <c r="O5883" s="2">
        <f t="shared" si="274"/>
        <v>-13.637826776722688</v>
      </c>
      <c r="P5883" t="str">
        <f>VLOOKUP(retail_sales_2023!C5883,customers!A:J,5,)</f>
        <v>Bengaluru</v>
      </c>
      <c r="Q5883" t="str">
        <f>VLOOKUP(C5883,customers!A:J,10,0)</f>
        <v>Premium</v>
      </c>
    </row>
    <row r="5884" spans="1:17" x14ac:dyDescent="0.3">
      <c r="A5884" t="s">
        <v>6975</v>
      </c>
      <c r="B5884" s="1">
        <v>45103</v>
      </c>
      <c r="C5884" t="s">
        <v>107</v>
      </c>
      <c r="D5884" t="s">
        <v>108</v>
      </c>
      <c r="E5884" t="s">
        <v>15</v>
      </c>
      <c r="F5884" t="s">
        <v>52</v>
      </c>
      <c r="G5884" t="s">
        <v>268</v>
      </c>
      <c r="H5884">
        <v>6</v>
      </c>
      <c r="I5884">
        <v>772.26</v>
      </c>
      <c r="J5884">
        <v>0</v>
      </c>
      <c r="K5884">
        <v>4633.5600000000004</v>
      </c>
      <c r="L5884">
        <v>421.89</v>
      </c>
      <c r="M5884">
        <f t="shared" si="275"/>
        <v>4633.5599999999995</v>
      </c>
      <c r="N5884" t="str">
        <f t="shared" si="273"/>
        <v>Q2</v>
      </c>
      <c r="O5884" s="2">
        <f t="shared" si="274"/>
        <v>9.1050941392795171</v>
      </c>
      <c r="P5884" t="str">
        <f>VLOOKUP(retail_sales_2023!C5884,customers!A:J,5,)</f>
        <v>Chennai</v>
      </c>
      <c r="Q5884" t="str">
        <f>VLOOKUP(C5884,customers!A:J,10,0)</f>
        <v>Premium</v>
      </c>
    </row>
    <row r="5885" spans="1:17" x14ac:dyDescent="0.3">
      <c r="A5885" t="s">
        <v>6976</v>
      </c>
      <c r="B5885" s="1">
        <v>45117</v>
      </c>
      <c r="C5885" t="s">
        <v>1231</v>
      </c>
      <c r="D5885" t="s">
        <v>1232</v>
      </c>
      <c r="E5885" t="s">
        <v>15</v>
      </c>
      <c r="F5885" t="s">
        <v>38</v>
      </c>
      <c r="G5885" t="s">
        <v>48</v>
      </c>
      <c r="H5885">
        <v>4</v>
      </c>
      <c r="I5885">
        <v>2498.36</v>
      </c>
      <c r="J5885">
        <v>0.25</v>
      </c>
      <c r="K5885">
        <v>7495.08</v>
      </c>
      <c r="L5885">
        <v>1565.85</v>
      </c>
      <c r="M5885">
        <f t="shared" si="275"/>
        <v>7495.08</v>
      </c>
      <c r="N5885" t="str">
        <f t="shared" si="273"/>
        <v>Q3</v>
      </c>
      <c r="O5885" s="2">
        <f t="shared" si="274"/>
        <v>20.891704958452745</v>
      </c>
      <c r="P5885" t="str">
        <f>VLOOKUP(retail_sales_2023!C5885,customers!A:J,5,)</f>
        <v>Coimbatore</v>
      </c>
      <c r="Q5885" t="str">
        <f>VLOOKUP(C5885,customers!A:J,10,0)</f>
        <v>Regular</v>
      </c>
    </row>
    <row r="5886" spans="1:17" x14ac:dyDescent="0.3">
      <c r="A5886" t="s">
        <v>6977</v>
      </c>
      <c r="B5886" s="1">
        <v>45027</v>
      </c>
      <c r="C5886" t="s">
        <v>163</v>
      </c>
      <c r="D5886" t="s">
        <v>164</v>
      </c>
      <c r="E5886" t="s">
        <v>27</v>
      </c>
      <c r="F5886" t="s">
        <v>81</v>
      </c>
      <c r="G5886" t="s">
        <v>158</v>
      </c>
      <c r="H5886">
        <v>5</v>
      </c>
      <c r="I5886">
        <v>4579.4399999999996</v>
      </c>
      <c r="J5886">
        <v>0.05</v>
      </c>
      <c r="K5886">
        <v>21752.34</v>
      </c>
      <c r="L5886">
        <v>6227.02</v>
      </c>
      <c r="M5886">
        <f t="shared" si="275"/>
        <v>21752.339999999997</v>
      </c>
      <c r="N5886" t="str">
        <f t="shared" si="273"/>
        <v>Q2</v>
      </c>
      <c r="O5886" s="2">
        <f t="shared" si="274"/>
        <v>28.626897152214433</v>
      </c>
      <c r="P5886" t="str">
        <f>VLOOKUP(retail_sales_2023!C5886,customers!A:J,5,)</f>
        <v>Lucknow</v>
      </c>
      <c r="Q5886" t="str">
        <f>VLOOKUP(C5886,customers!A:J,10,0)</f>
        <v>Occasional</v>
      </c>
    </row>
    <row r="5887" spans="1:17" x14ac:dyDescent="0.3">
      <c r="A5887" t="s">
        <v>6978</v>
      </c>
      <c r="B5887" s="1">
        <v>45251</v>
      </c>
      <c r="C5887" t="s">
        <v>518</v>
      </c>
      <c r="D5887" t="s">
        <v>519</v>
      </c>
      <c r="E5887" t="s">
        <v>21</v>
      </c>
      <c r="F5887" t="s">
        <v>28</v>
      </c>
      <c r="G5887" t="s">
        <v>97</v>
      </c>
      <c r="H5887">
        <v>1</v>
      </c>
      <c r="I5887">
        <v>4828.24</v>
      </c>
      <c r="J5887">
        <v>0.1</v>
      </c>
      <c r="K5887">
        <v>4345.42</v>
      </c>
      <c r="L5887">
        <v>947.39</v>
      </c>
      <c r="M5887">
        <f t="shared" si="275"/>
        <v>4345.4160000000002</v>
      </c>
      <c r="N5887" t="str">
        <f t="shared" si="273"/>
        <v>Q4</v>
      </c>
      <c r="O5887" s="2">
        <f t="shared" si="274"/>
        <v>21.802035246305305</v>
      </c>
      <c r="P5887" t="str">
        <f>VLOOKUP(retail_sales_2023!C5887,customers!A:J,5,)</f>
        <v>Ranchi</v>
      </c>
      <c r="Q5887" t="str">
        <f>VLOOKUP(C5887,customers!A:J,10,0)</f>
        <v>Premium</v>
      </c>
    </row>
    <row r="5888" spans="1:17" x14ac:dyDescent="0.3">
      <c r="A5888" t="s">
        <v>6979</v>
      </c>
      <c r="B5888" s="1">
        <v>45290</v>
      </c>
      <c r="C5888" t="s">
        <v>763</v>
      </c>
      <c r="D5888" t="s">
        <v>764</v>
      </c>
      <c r="E5888" t="s">
        <v>21</v>
      </c>
      <c r="F5888" t="s">
        <v>43</v>
      </c>
      <c r="G5888" t="s">
        <v>154</v>
      </c>
      <c r="H5888">
        <v>4</v>
      </c>
      <c r="I5888">
        <v>21187</v>
      </c>
      <c r="J5888">
        <v>0.05</v>
      </c>
      <c r="K5888">
        <v>80510.600000000006</v>
      </c>
      <c r="L5888">
        <v>8591.51</v>
      </c>
      <c r="M5888">
        <f t="shared" si="275"/>
        <v>80510.599999999991</v>
      </c>
      <c r="N5888" t="str">
        <f t="shared" si="273"/>
        <v>Q4</v>
      </c>
      <c r="O5888" s="2">
        <f t="shared" si="274"/>
        <v>10.671278067732695</v>
      </c>
      <c r="P5888" t="str">
        <f>VLOOKUP(retail_sales_2023!C5888,customers!A:J,5,)</f>
        <v>Bhubaneswar</v>
      </c>
      <c r="Q5888" t="str">
        <f>VLOOKUP(C5888,customers!A:J,10,0)</f>
        <v>Regular</v>
      </c>
    </row>
    <row r="5889" spans="1:17" x14ac:dyDescent="0.3">
      <c r="A5889" t="s">
        <v>6980</v>
      </c>
      <c r="B5889" s="1">
        <v>45022</v>
      </c>
      <c r="C5889" t="s">
        <v>1590</v>
      </c>
      <c r="D5889" t="s">
        <v>1591</v>
      </c>
      <c r="E5889" t="s">
        <v>27</v>
      </c>
      <c r="F5889" t="s">
        <v>81</v>
      </c>
      <c r="G5889" t="s">
        <v>470</v>
      </c>
      <c r="H5889">
        <v>3</v>
      </c>
      <c r="I5889">
        <v>3315.5</v>
      </c>
      <c r="J5889">
        <v>0.25</v>
      </c>
      <c r="K5889">
        <v>7459.88</v>
      </c>
      <c r="L5889">
        <v>2033.97</v>
      </c>
      <c r="M5889">
        <f t="shared" si="275"/>
        <v>7459.875</v>
      </c>
      <c r="N5889" t="str">
        <f t="shared" si="273"/>
        <v>Q2</v>
      </c>
      <c r="O5889" s="2">
        <f t="shared" si="274"/>
        <v>27.265451991184847</v>
      </c>
      <c r="P5889" t="str">
        <f>VLOOKUP(retail_sales_2023!C5889,customers!A:J,5,)</f>
        <v>Lucknow</v>
      </c>
      <c r="Q5889" t="str">
        <f>VLOOKUP(C5889,customers!A:J,10,0)</f>
        <v>Regular</v>
      </c>
    </row>
    <row r="5890" spans="1:17" x14ac:dyDescent="0.3">
      <c r="A5890" t="s">
        <v>6981</v>
      </c>
      <c r="B5890" s="1">
        <v>45112</v>
      </c>
      <c r="C5890" t="s">
        <v>103</v>
      </c>
      <c r="D5890" t="s">
        <v>104</v>
      </c>
      <c r="E5890" t="s">
        <v>27</v>
      </c>
      <c r="F5890" t="s">
        <v>16</v>
      </c>
      <c r="G5890" t="s">
        <v>86</v>
      </c>
      <c r="H5890">
        <v>4</v>
      </c>
      <c r="I5890">
        <v>639.24</v>
      </c>
      <c r="J5890">
        <v>0.1</v>
      </c>
      <c r="K5890">
        <v>2301.2600000000002</v>
      </c>
      <c r="L5890">
        <v>718.66</v>
      </c>
      <c r="M5890">
        <f t="shared" si="275"/>
        <v>2301.2640000000001</v>
      </c>
      <c r="N5890" t="str">
        <f t="shared" si="273"/>
        <v>Q3</v>
      </c>
      <c r="O5890" s="2">
        <f t="shared" si="274"/>
        <v>31.228978907207349</v>
      </c>
      <c r="P5890" t="str">
        <f>VLOOKUP(retail_sales_2023!C5890,customers!A:J,5,)</f>
        <v>Coimbatore</v>
      </c>
      <c r="Q5890" t="str">
        <f>VLOOKUP(C5890,customers!A:J,10,0)</f>
        <v>Regular</v>
      </c>
    </row>
    <row r="5891" spans="1:17" x14ac:dyDescent="0.3">
      <c r="A5891" t="s">
        <v>6982</v>
      </c>
      <c r="B5891" s="1">
        <v>45124</v>
      </c>
      <c r="C5891" t="s">
        <v>870</v>
      </c>
      <c r="D5891" t="s">
        <v>871</v>
      </c>
      <c r="E5891" t="s">
        <v>27</v>
      </c>
      <c r="F5891" t="s">
        <v>81</v>
      </c>
      <c r="G5891" t="s">
        <v>105</v>
      </c>
      <c r="H5891">
        <v>2</v>
      </c>
      <c r="I5891">
        <v>3091.9</v>
      </c>
      <c r="J5891">
        <v>0.05</v>
      </c>
      <c r="K5891">
        <v>5874.61</v>
      </c>
      <c r="L5891">
        <v>1535.07</v>
      </c>
      <c r="M5891">
        <f t="shared" si="275"/>
        <v>5874.61</v>
      </c>
      <c r="N5891" t="str">
        <f t="shared" ref="N5891:N5954" si="276">"Q"&amp;ROUNDUP(MONTH(B5891)/3,0)</f>
        <v>Q3</v>
      </c>
      <c r="O5891" s="2">
        <f t="shared" ref="O5891:O5954" si="277">(L5891/K5891)*100</f>
        <v>26.130585689943675</v>
      </c>
      <c r="P5891" t="str">
        <f>VLOOKUP(retail_sales_2023!C5891,customers!A:J,5,)</f>
        <v>Lucknow</v>
      </c>
      <c r="Q5891" t="str">
        <f>VLOOKUP(C5891,customers!A:J,10,0)</f>
        <v>Premium</v>
      </c>
    </row>
    <row r="5892" spans="1:17" x14ac:dyDescent="0.3">
      <c r="A5892" t="s">
        <v>6983</v>
      </c>
      <c r="B5892" s="1">
        <v>44994</v>
      </c>
      <c r="C5892" t="s">
        <v>901</v>
      </c>
      <c r="D5892" t="s">
        <v>902</v>
      </c>
      <c r="E5892" t="s">
        <v>21</v>
      </c>
      <c r="F5892" t="s">
        <v>28</v>
      </c>
      <c r="G5892" t="s">
        <v>672</v>
      </c>
      <c r="H5892">
        <v>4</v>
      </c>
      <c r="I5892">
        <v>1854.92</v>
      </c>
      <c r="J5892">
        <v>0.3</v>
      </c>
      <c r="K5892">
        <v>5193.78</v>
      </c>
      <c r="L5892">
        <v>1441.21</v>
      </c>
      <c r="M5892">
        <f t="shared" si="275"/>
        <v>5193.7759999999998</v>
      </c>
      <c r="N5892" t="str">
        <f t="shared" si="276"/>
        <v>Q1</v>
      </c>
      <c r="O5892" s="2">
        <f t="shared" si="277"/>
        <v>27.748768719506796</v>
      </c>
      <c r="P5892" t="str">
        <f>VLOOKUP(retail_sales_2023!C5892,customers!A:J,5,)</f>
        <v>Ranchi</v>
      </c>
      <c r="Q5892" t="str">
        <f>VLOOKUP(C5892,customers!A:J,10,0)</f>
        <v>Regular</v>
      </c>
    </row>
    <row r="5893" spans="1:17" x14ac:dyDescent="0.3">
      <c r="A5893" t="s">
        <v>6984</v>
      </c>
      <c r="B5893" s="1">
        <v>45122</v>
      </c>
      <c r="C5893" t="s">
        <v>198</v>
      </c>
      <c r="D5893" t="s">
        <v>199</v>
      </c>
      <c r="E5893" t="s">
        <v>27</v>
      </c>
      <c r="F5893" t="s">
        <v>81</v>
      </c>
      <c r="G5893" t="s">
        <v>239</v>
      </c>
      <c r="H5893">
        <v>2</v>
      </c>
      <c r="I5893">
        <v>1571.82</v>
      </c>
      <c r="J5893">
        <v>0.05</v>
      </c>
      <c r="K5893">
        <v>2986.46</v>
      </c>
      <c r="L5893">
        <v>879.27</v>
      </c>
      <c r="M5893">
        <f t="shared" ref="M5893:M5956" si="278">H5893*I5893*(1-J5893)</f>
        <v>2986.4579999999996</v>
      </c>
      <c r="N5893" t="str">
        <f t="shared" si="276"/>
        <v>Q3</v>
      </c>
      <c r="O5893" s="2">
        <f t="shared" si="277"/>
        <v>29.441881023017221</v>
      </c>
      <c r="P5893" t="str">
        <f>VLOOKUP(retail_sales_2023!C5893,customers!A:J,5,)</f>
        <v>Delhi</v>
      </c>
      <c r="Q5893" t="str">
        <f>VLOOKUP(C5893,customers!A:J,10,0)</f>
        <v>Regular</v>
      </c>
    </row>
    <row r="5894" spans="1:17" x14ac:dyDescent="0.3">
      <c r="A5894" t="s">
        <v>6985</v>
      </c>
      <c r="B5894" s="1">
        <v>45123</v>
      </c>
      <c r="C5894" t="s">
        <v>1693</v>
      </c>
      <c r="D5894" t="s">
        <v>1694</v>
      </c>
      <c r="E5894" t="s">
        <v>15</v>
      </c>
      <c r="F5894" t="s">
        <v>52</v>
      </c>
      <c r="G5894" t="s">
        <v>133</v>
      </c>
      <c r="H5894">
        <v>1</v>
      </c>
      <c r="I5894">
        <v>583.76</v>
      </c>
      <c r="J5894">
        <v>0.15</v>
      </c>
      <c r="K5894">
        <v>496.2</v>
      </c>
      <c r="L5894">
        <v>34.24</v>
      </c>
      <c r="M5894">
        <f t="shared" si="278"/>
        <v>496.19599999999997</v>
      </c>
      <c r="N5894" t="str">
        <f t="shared" si="276"/>
        <v>Q3</v>
      </c>
      <c r="O5894" s="2">
        <f t="shared" si="277"/>
        <v>6.9004433696090288</v>
      </c>
      <c r="P5894" t="str">
        <f>VLOOKUP(retail_sales_2023!C5894,customers!A:J,5,)</f>
        <v>Chennai</v>
      </c>
      <c r="Q5894" t="str">
        <f>VLOOKUP(C5894,customers!A:J,10,0)</f>
        <v>Premium</v>
      </c>
    </row>
    <row r="5895" spans="1:17" x14ac:dyDescent="0.3">
      <c r="A5895" t="s">
        <v>6986</v>
      </c>
      <c r="B5895" s="1">
        <v>44939</v>
      </c>
      <c r="C5895" t="s">
        <v>601</v>
      </c>
      <c r="D5895" t="s">
        <v>602</v>
      </c>
      <c r="E5895" t="s">
        <v>15</v>
      </c>
      <c r="F5895" t="s">
        <v>81</v>
      </c>
      <c r="G5895" t="s">
        <v>264</v>
      </c>
      <c r="H5895">
        <v>5</v>
      </c>
      <c r="I5895">
        <v>2082.63</v>
      </c>
      <c r="J5895">
        <v>0.15</v>
      </c>
      <c r="K5895">
        <v>8851.18</v>
      </c>
      <c r="L5895">
        <v>2789.95</v>
      </c>
      <c r="M5895">
        <f t="shared" si="278"/>
        <v>8851.1775000000016</v>
      </c>
      <c r="N5895" t="str">
        <f t="shared" si="276"/>
        <v>Q1</v>
      </c>
      <c r="O5895" s="2">
        <f t="shared" si="277"/>
        <v>31.520656002928423</v>
      </c>
      <c r="P5895" t="str">
        <f>VLOOKUP(retail_sales_2023!C5895,customers!A:J,5,)</f>
        <v>Bengaluru</v>
      </c>
      <c r="Q5895" t="str">
        <f>VLOOKUP(C5895,customers!A:J,10,0)</f>
        <v>Regular</v>
      </c>
    </row>
    <row r="5896" spans="1:17" x14ac:dyDescent="0.3">
      <c r="A5896" t="s">
        <v>6987</v>
      </c>
      <c r="B5896" s="1">
        <v>45190</v>
      </c>
      <c r="C5896" t="s">
        <v>1216</v>
      </c>
      <c r="D5896" t="s">
        <v>1217</v>
      </c>
      <c r="E5896" t="s">
        <v>27</v>
      </c>
      <c r="F5896" t="s">
        <v>22</v>
      </c>
      <c r="G5896" t="s">
        <v>146</v>
      </c>
      <c r="H5896">
        <v>2</v>
      </c>
      <c r="I5896">
        <v>42061.2</v>
      </c>
      <c r="J5896">
        <v>0.05</v>
      </c>
      <c r="K5896">
        <v>79916.28</v>
      </c>
      <c r="L5896">
        <v>22098.14</v>
      </c>
      <c r="M5896">
        <f t="shared" si="278"/>
        <v>79916.279999999984</v>
      </c>
      <c r="N5896" t="str">
        <f t="shared" si="276"/>
        <v>Q3</v>
      </c>
      <c r="O5896" s="2">
        <f t="shared" si="277"/>
        <v>27.651612412389564</v>
      </c>
      <c r="P5896" t="str">
        <f>VLOOKUP(retail_sales_2023!C5896,customers!A:J,5,)</f>
        <v>Jaipur</v>
      </c>
      <c r="Q5896" t="str">
        <f>VLOOKUP(C5896,customers!A:J,10,0)</f>
        <v>Occasional</v>
      </c>
    </row>
    <row r="5897" spans="1:17" x14ac:dyDescent="0.3">
      <c r="A5897" t="s">
        <v>6988</v>
      </c>
      <c r="B5897" s="1">
        <v>45267</v>
      </c>
      <c r="C5897" t="s">
        <v>1738</v>
      </c>
      <c r="D5897" t="s">
        <v>1739</v>
      </c>
      <c r="E5897" t="s">
        <v>33</v>
      </c>
      <c r="F5897" t="s">
        <v>52</v>
      </c>
      <c r="G5897" t="s">
        <v>937</v>
      </c>
      <c r="H5897">
        <v>4</v>
      </c>
      <c r="I5897">
        <v>149.82</v>
      </c>
      <c r="J5897">
        <v>0</v>
      </c>
      <c r="K5897">
        <v>599.28</v>
      </c>
      <c r="L5897">
        <v>44.5</v>
      </c>
      <c r="M5897">
        <f t="shared" si="278"/>
        <v>599.28</v>
      </c>
      <c r="N5897" t="str">
        <f t="shared" si="276"/>
        <v>Q4</v>
      </c>
      <c r="O5897" s="2">
        <f t="shared" si="277"/>
        <v>7.4255773594980647</v>
      </c>
      <c r="P5897" t="str">
        <f>VLOOKUP(retail_sales_2023!C5897,customers!A:J,5,)</f>
        <v>Surat</v>
      </c>
      <c r="Q5897" t="str">
        <f>VLOOKUP(C5897,customers!A:J,10,0)</f>
        <v>Occasional</v>
      </c>
    </row>
    <row r="5898" spans="1:17" x14ac:dyDescent="0.3">
      <c r="A5898" t="s">
        <v>6989</v>
      </c>
      <c r="B5898" s="1">
        <v>45135</v>
      </c>
      <c r="C5898" t="s">
        <v>960</v>
      </c>
      <c r="D5898" t="s">
        <v>961</v>
      </c>
      <c r="E5898" t="s">
        <v>27</v>
      </c>
      <c r="F5898" t="s">
        <v>52</v>
      </c>
      <c r="G5898" t="s">
        <v>226</v>
      </c>
      <c r="H5898">
        <v>6</v>
      </c>
      <c r="I5898">
        <v>64.11</v>
      </c>
      <c r="J5898">
        <v>0</v>
      </c>
      <c r="K5898">
        <v>384.66</v>
      </c>
      <c r="L5898">
        <v>38.01</v>
      </c>
      <c r="M5898">
        <f t="shared" si="278"/>
        <v>384.65999999999997</v>
      </c>
      <c r="N5898" t="str">
        <f t="shared" si="276"/>
        <v>Q3</v>
      </c>
      <c r="O5898" s="2">
        <f t="shared" si="277"/>
        <v>9.8814537513648411</v>
      </c>
      <c r="P5898" t="str">
        <f>VLOOKUP(retail_sales_2023!C5898,customers!A:J,5,)</f>
        <v>Lucknow</v>
      </c>
      <c r="Q5898" t="str">
        <f>VLOOKUP(C5898,customers!A:J,10,0)</f>
        <v>Premium</v>
      </c>
    </row>
    <row r="5899" spans="1:17" x14ac:dyDescent="0.3">
      <c r="A5899" t="s">
        <v>6990</v>
      </c>
      <c r="B5899" s="1">
        <v>45237</v>
      </c>
      <c r="C5899" t="s">
        <v>910</v>
      </c>
      <c r="D5899" t="s">
        <v>911</v>
      </c>
      <c r="E5899" t="s">
        <v>15</v>
      </c>
      <c r="F5899" t="s">
        <v>52</v>
      </c>
      <c r="G5899" t="s">
        <v>937</v>
      </c>
      <c r="H5899">
        <v>8</v>
      </c>
      <c r="I5899">
        <v>340.11</v>
      </c>
      <c r="J5899">
        <v>0.15</v>
      </c>
      <c r="K5899">
        <v>2312.75</v>
      </c>
      <c r="L5899">
        <v>132.94999999999999</v>
      </c>
      <c r="M5899">
        <f t="shared" si="278"/>
        <v>2312.748</v>
      </c>
      <c r="N5899" t="str">
        <f t="shared" si="276"/>
        <v>Q4</v>
      </c>
      <c r="O5899" s="2">
        <f t="shared" si="277"/>
        <v>5.7485677224083878</v>
      </c>
      <c r="P5899" t="str">
        <f>VLOOKUP(retail_sales_2023!C5899,customers!A:J,5,)</f>
        <v>Hyderabad</v>
      </c>
      <c r="Q5899" t="str">
        <f>VLOOKUP(C5899,customers!A:J,10,0)</f>
        <v>Occasional</v>
      </c>
    </row>
    <row r="5900" spans="1:17" x14ac:dyDescent="0.3">
      <c r="A5900" t="s">
        <v>6991</v>
      </c>
      <c r="B5900" s="1">
        <v>45187</v>
      </c>
      <c r="C5900" t="s">
        <v>2294</v>
      </c>
      <c r="D5900" t="s">
        <v>2295</v>
      </c>
      <c r="E5900" t="s">
        <v>27</v>
      </c>
      <c r="F5900" t="s">
        <v>52</v>
      </c>
      <c r="G5900" t="s">
        <v>169</v>
      </c>
      <c r="H5900">
        <v>8</v>
      </c>
      <c r="I5900">
        <v>693.32</v>
      </c>
      <c r="J5900">
        <v>0.15</v>
      </c>
      <c r="K5900">
        <v>4714.58</v>
      </c>
      <c r="L5900">
        <v>433.61</v>
      </c>
      <c r="M5900">
        <f t="shared" si="278"/>
        <v>4714.576</v>
      </c>
      <c r="N5900" t="str">
        <f t="shared" si="276"/>
        <v>Q3</v>
      </c>
      <c r="O5900" s="2">
        <f t="shared" si="277"/>
        <v>9.1972137496871422</v>
      </c>
      <c r="P5900" t="str">
        <f>VLOOKUP(retail_sales_2023!C5900,customers!A:J,5,)</f>
        <v>Amritsar</v>
      </c>
      <c r="Q5900" t="str">
        <f>VLOOKUP(C5900,customers!A:J,10,0)</f>
        <v>Regular</v>
      </c>
    </row>
    <row r="5901" spans="1:17" x14ac:dyDescent="0.3">
      <c r="A5901" t="s">
        <v>6992</v>
      </c>
      <c r="B5901" s="1">
        <v>44948</v>
      </c>
      <c r="C5901" t="s">
        <v>2025</v>
      </c>
      <c r="D5901" t="s">
        <v>2026</v>
      </c>
      <c r="E5901" t="s">
        <v>33</v>
      </c>
      <c r="F5901" t="s">
        <v>52</v>
      </c>
      <c r="G5901" t="s">
        <v>169</v>
      </c>
      <c r="H5901">
        <v>2</v>
      </c>
      <c r="I5901">
        <v>422.19</v>
      </c>
      <c r="J5901">
        <v>0</v>
      </c>
      <c r="K5901">
        <v>844.38</v>
      </c>
      <c r="L5901">
        <v>79.61</v>
      </c>
      <c r="M5901">
        <f t="shared" si="278"/>
        <v>844.38</v>
      </c>
      <c r="N5901" t="str">
        <f t="shared" si="276"/>
        <v>Q1</v>
      </c>
      <c r="O5901" s="2">
        <f t="shared" si="277"/>
        <v>9.4282195220161533</v>
      </c>
      <c r="P5901" t="str">
        <f>VLOOKUP(retail_sales_2023!C5901,customers!A:J,5,)</f>
        <v>Pune</v>
      </c>
      <c r="Q5901" t="str">
        <f>VLOOKUP(C5901,customers!A:J,10,0)</f>
        <v>Premium</v>
      </c>
    </row>
    <row r="5902" spans="1:17" x14ac:dyDescent="0.3">
      <c r="A5902" t="s">
        <v>6993</v>
      </c>
      <c r="B5902" s="1">
        <v>44960</v>
      </c>
      <c r="C5902" t="s">
        <v>1622</v>
      </c>
      <c r="D5902" t="s">
        <v>1623</v>
      </c>
      <c r="E5902" t="s">
        <v>33</v>
      </c>
      <c r="F5902" t="s">
        <v>43</v>
      </c>
      <c r="G5902" t="s">
        <v>301</v>
      </c>
      <c r="H5902">
        <v>5</v>
      </c>
      <c r="I5902">
        <v>2357.02</v>
      </c>
      <c r="J5902">
        <v>0.1</v>
      </c>
      <c r="K5902">
        <v>10606.59</v>
      </c>
      <c r="L5902">
        <v>1060.48</v>
      </c>
      <c r="M5902">
        <f t="shared" si="278"/>
        <v>10606.59</v>
      </c>
      <c r="N5902" t="str">
        <f t="shared" si="276"/>
        <v>Q1</v>
      </c>
      <c r="O5902" s="2">
        <f t="shared" si="277"/>
        <v>9.9983123699511349</v>
      </c>
      <c r="P5902" t="str">
        <f>VLOOKUP(retail_sales_2023!C5902,customers!A:J,5,)</f>
        <v>Pune</v>
      </c>
      <c r="Q5902" t="str">
        <f>VLOOKUP(C5902,customers!A:J,10,0)</f>
        <v>Regular</v>
      </c>
    </row>
    <row r="5903" spans="1:17" x14ac:dyDescent="0.3">
      <c r="A5903" t="s">
        <v>6994</v>
      </c>
      <c r="B5903" s="1">
        <v>45023</v>
      </c>
      <c r="C5903" t="s">
        <v>425</v>
      </c>
      <c r="D5903" t="s">
        <v>426</v>
      </c>
      <c r="E5903" t="s">
        <v>33</v>
      </c>
      <c r="F5903" t="s">
        <v>28</v>
      </c>
      <c r="G5903" t="s">
        <v>325</v>
      </c>
      <c r="H5903">
        <v>5</v>
      </c>
      <c r="I5903">
        <v>7763.63</v>
      </c>
      <c r="J5903">
        <v>0.1</v>
      </c>
      <c r="K5903">
        <v>34936.33</v>
      </c>
      <c r="L5903">
        <v>9021.25</v>
      </c>
      <c r="M5903">
        <f t="shared" si="278"/>
        <v>34936.334999999999</v>
      </c>
      <c r="N5903" t="str">
        <f t="shared" si="276"/>
        <v>Q2</v>
      </c>
      <c r="O5903" s="2">
        <f t="shared" si="277"/>
        <v>25.821973859303483</v>
      </c>
      <c r="P5903" t="str">
        <f>VLOOKUP(retail_sales_2023!C5903,customers!A:J,5,)</f>
        <v>Nagpur</v>
      </c>
      <c r="Q5903" t="str">
        <f>VLOOKUP(C5903,customers!A:J,10,0)</f>
        <v>Premium</v>
      </c>
    </row>
    <row r="5904" spans="1:17" x14ac:dyDescent="0.3">
      <c r="A5904" t="s">
        <v>6995</v>
      </c>
      <c r="B5904" s="1">
        <v>45148</v>
      </c>
      <c r="C5904" t="s">
        <v>726</v>
      </c>
      <c r="D5904" t="s">
        <v>727</v>
      </c>
      <c r="E5904" t="s">
        <v>15</v>
      </c>
      <c r="F5904" t="s">
        <v>52</v>
      </c>
      <c r="G5904" t="s">
        <v>268</v>
      </c>
      <c r="H5904">
        <v>2</v>
      </c>
      <c r="I5904">
        <v>278.38</v>
      </c>
      <c r="J5904">
        <v>0.05</v>
      </c>
      <c r="K5904">
        <v>528.91999999999996</v>
      </c>
      <c r="L5904">
        <v>40.43</v>
      </c>
      <c r="M5904">
        <f t="shared" si="278"/>
        <v>528.92199999999991</v>
      </c>
      <c r="N5904" t="str">
        <f t="shared" si="276"/>
        <v>Q3</v>
      </c>
      <c r="O5904" s="2">
        <f t="shared" si="277"/>
        <v>7.6438780912047202</v>
      </c>
      <c r="P5904" t="str">
        <f>VLOOKUP(retail_sales_2023!C5904,customers!A:J,5,)</f>
        <v>Kochi</v>
      </c>
      <c r="Q5904" t="str">
        <f>VLOOKUP(C5904,customers!A:J,10,0)</f>
        <v>Occasional</v>
      </c>
    </row>
    <row r="5905" spans="1:17" x14ac:dyDescent="0.3">
      <c r="A5905" t="s">
        <v>6996</v>
      </c>
      <c r="B5905" s="1">
        <v>45284</v>
      </c>
      <c r="C5905" t="s">
        <v>485</v>
      </c>
      <c r="D5905" t="s">
        <v>486</v>
      </c>
      <c r="E5905" t="s">
        <v>27</v>
      </c>
      <c r="F5905" t="s">
        <v>52</v>
      </c>
      <c r="G5905" t="s">
        <v>169</v>
      </c>
      <c r="H5905">
        <v>2</v>
      </c>
      <c r="I5905">
        <v>423.07</v>
      </c>
      <c r="J5905">
        <v>0.05</v>
      </c>
      <c r="K5905">
        <v>803.83</v>
      </c>
      <c r="L5905">
        <v>45.18</v>
      </c>
      <c r="M5905">
        <f t="shared" si="278"/>
        <v>803.83299999999997</v>
      </c>
      <c r="N5905" t="str">
        <f t="shared" si="276"/>
        <v>Q4</v>
      </c>
      <c r="O5905" s="2">
        <f t="shared" si="277"/>
        <v>5.6205914185835306</v>
      </c>
      <c r="P5905" t="str">
        <f>VLOOKUP(retail_sales_2023!C5905,customers!A:J,5,)</f>
        <v>Lucknow</v>
      </c>
      <c r="Q5905" t="str">
        <f>VLOOKUP(C5905,customers!A:J,10,0)</f>
        <v>Premium</v>
      </c>
    </row>
    <row r="5906" spans="1:17" x14ac:dyDescent="0.3">
      <c r="A5906" t="s">
        <v>6997</v>
      </c>
      <c r="B5906" s="1">
        <v>45227</v>
      </c>
      <c r="C5906" t="s">
        <v>1192</v>
      </c>
      <c r="D5906" t="s">
        <v>1193</v>
      </c>
      <c r="E5906" t="s">
        <v>33</v>
      </c>
      <c r="F5906" t="s">
        <v>43</v>
      </c>
      <c r="G5906" t="s">
        <v>121</v>
      </c>
      <c r="H5906">
        <v>1</v>
      </c>
      <c r="I5906">
        <v>50464.67</v>
      </c>
      <c r="J5906">
        <v>0.15</v>
      </c>
      <c r="K5906">
        <v>42894.97</v>
      </c>
      <c r="L5906">
        <v>4348.76</v>
      </c>
      <c r="M5906">
        <f t="shared" si="278"/>
        <v>42894.969499999999</v>
      </c>
      <c r="N5906" t="str">
        <f t="shared" si="276"/>
        <v>Q4</v>
      </c>
      <c r="O5906" s="2">
        <f t="shared" si="277"/>
        <v>10.138158390132922</v>
      </c>
      <c r="P5906" t="str">
        <f>VLOOKUP(retail_sales_2023!C5906,customers!A:J,5,)</f>
        <v>Ahmedabad</v>
      </c>
      <c r="Q5906" t="str">
        <f>VLOOKUP(C5906,customers!A:J,10,0)</f>
        <v>Regular</v>
      </c>
    </row>
    <row r="5907" spans="1:17" x14ac:dyDescent="0.3">
      <c r="A5907" t="s">
        <v>6998</v>
      </c>
      <c r="B5907" s="1">
        <v>45121</v>
      </c>
      <c r="C5907" t="s">
        <v>1919</v>
      </c>
      <c r="D5907" t="s">
        <v>1920</v>
      </c>
      <c r="E5907" t="s">
        <v>15</v>
      </c>
      <c r="F5907" t="s">
        <v>43</v>
      </c>
      <c r="G5907" t="s">
        <v>272</v>
      </c>
      <c r="H5907">
        <v>1</v>
      </c>
      <c r="I5907">
        <v>46677.68</v>
      </c>
      <c r="J5907">
        <v>0.2</v>
      </c>
      <c r="K5907">
        <v>37342.14</v>
      </c>
      <c r="L5907">
        <v>-3089.74</v>
      </c>
      <c r="M5907">
        <f t="shared" si="278"/>
        <v>37342.144</v>
      </c>
      <c r="N5907" t="str">
        <f t="shared" si="276"/>
        <v>Q3</v>
      </c>
      <c r="O5907" s="2">
        <f t="shared" si="277"/>
        <v>-8.2741374757847286</v>
      </c>
      <c r="P5907" t="str">
        <f>VLOOKUP(retail_sales_2023!C5907,customers!A:J,5,)</f>
        <v>Bengaluru</v>
      </c>
      <c r="Q5907" t="str">
        <f>VLOOKUP(C5907,customers!A:J,10,0)</f>
        <v>Regular</v>
      </c>
    </row>
    <row r="5908" spans="1:17" x14ac:dyDescent="0.3">
      <c r="A5908" t="s">
        <v>6999</v>
      </c>
      <c r="B5908" s="1">
        <v>44972</v>
      </c>
      <c r="C5908" t="s">
        <v>2321</v>
      </c>
      <c r="D5908" t="s">
        <v>2322</v>
      </c>
      <c r="E5908" t="s">
        <v>33</v>
      </c>
      <c r="F5908" t="s">
        <v>52</v>
      </c>
      <c r="G5908" t="s">
        <v>937</v>
      </c>
      <c r="H5908">
        <v>5</v>
      </c>
      <c r="I5908">
        <v>716.69</v>
      </c>
      <c r="J5908">
        <v>0</v>
      </c>
      <c r="K5908">
        <v>3583.45</v>
      </c>
      <c r="L5908">
        <v>312.81</v>
      </c>
      <c r="M5908">
        <f t="shared" si="278"/>
        <v>3583.4500000000003</v>
      </c>
      <c r="N5908" t="str">
        <f t="shared" si="276"/>
        <v>Q1</v>
      </c>
      <c r="O5908" s="2">
        <f t="shared" si="277"/>
        <v>8.7292971856730261</v>
      </c>
      <c r="P5908" t="str">
        <f>VLOOKUP(retail_sales_2023!C5908,customers!A:J,5,)</f>
        <v>Mumbai</v>
      </c>
      <c r="Q5908" t="str">
        <f>VLOOKUP(C5908,customers!A:J,10,0)</f>
        <v>Premium</v>
      </c>
    </row>
    <row r="5909" spans="1:17" x14ac:dyDescent="0.3">
      <c r="A5909" t="s">
        <v>7000</v>
      </c>
      <c r="B5909" s="1">
        <v>45101</v>
      </c>
      <c r="C5909" t="s">
        <v>741</v>
      </c>
      <c r="D5909" t="s">
        <v>742</v>
      </c>
      <c r="E5909" t="s">
        <v>15</v>
      </c>
      <c r="F5909" t="s">
        <v>52</v>
      </c>
      <c r="G5909" t="s">
        <v>937</v>
      </c>
      <c r="H5909">
        <v>7</v>
      </c>
      <c r="I5909">
        <v>62.22</v>
      </c>
      <c r="J5909">
        <v>0</v>
      </c>
      <c r="K5909">
        <v>435.54</v>
      </c>
      <c r="L5909">
        <v>28.21</v>
      </c>
      <c r="M5909">
        <f t="shared" si="278"/>
        <v>435.53999999999996</v>
      </c>
      <c r="N5909" t="str">
        <f t="shared" si="276"/>
        <v>Q2</v>
      </c>
      <c r="O5909" s="2">
        <f t="shared" si="277"/>
        <v>6.4770170363227253</v>
      </c>
      <c r="P5909" t="str">
        <f>VLOOKUP(retail_sales_2023!C5909,customers!A:J,5,)</f>
        <v>Coimbatore</v>
      </c>
      <c r="Q5909" t="str">
        <f>VLOOKUP(C5909,customers!A:J,10,0)</f>
        <v>Regular</v>
      </c>
    </row>
    <row r="5910" spans="1:17" x14ac:dyDescent="0.3">
      <c r="A5910" t="s">
        <v>7001</v>
      </c>
      <c r="B5910" s="1">
        <v>44940</v>
      </c>
      <c r="C5910" t="s">
        <v>1182</v>
      </c>
      <c r="D5910" t="s">
        <v>1183</v>
      </c>
      <c r="E5910" t="s">
        <v>15</v>
      </c>
      <c r="F5910" t="s">
        <v>52</v>
      </c>
      <c r="G5910" t="s">
        <v>235</v>
      </c>
      <c r="H5910">
        <v>7</v>
      </c>
      <c r="I5910">
        <v>661.74</v>
      </c>
      <c r="J5910">
        <v>0.1</v>
      </c>
      <c r="K5910">
        <v>4168.96</v>
      </c>
      <c r="L5910">
        <v>269.63</v>
      </c>
      <c r="M5910">
        <f t="shared" si="278"/>
        <v>4168.9620000000004</v>
      </c>
      <c r="N5910" t="str">
        <f t="shared" si="276"/>
        <v>Q1</v>
      </c>
      <c r="O5910" s="2">
        <f t="shared" si="277"/>
        <v>6.4675602548357389</v>
      </c>
      <c r="P5910" t="str">
        <f>VLOOKUP(retail_sales_2023!C5910,customers!A:J,5,)</f>
        <v>Bengaluru</v>
      </c>
      <c r="Q5910" t="str">
        <f>VLOOKUP(C5910,customers!A:J,10,0)</f>
        <v>Regular</v>
      </c>
    </row>
    <row r="5911" spans="1:17" x14ac:dyDescent="0.3">
      <c r="A5911" t="s">
        <v>7002</v>
      </c>
      <c r="B5911" s="1">
        <v>44957</v>
      </c>
      <c r="C5911" t="s">
        <v>454</v>
      </c>
      <c r="D5911" t="s">
        <v>455</v>
      </c>
      <c r="E5911" t="s">
        <v>33</v>
      </c>
      <c r="F5911" t="s">
        <v>52</v>
      </c>
      <c r="G5911" t="s">
        <v>117</v>
      </c>
      <c r="H5911">
        <v>1</v>
      </c>
      <c r="I5911">
        <v>258.14</v>
      </c>
      <c r="J5911">
        <v>0.2</v>
      </c>
      <c r="K5911">
        <v>206.51</v>
      </c>
      <c r="L5911">
        <v>14.5</v>
      </c>
      <c r="M5911">
        <f t="shared" si="278"/>
        <v>206.512</v>
      </c>
      <c r="N5911" t="str">
        <f t="shared" si="276"/>
        <v>Q1</v>
      </c>
      <c r="O5911" s="2">
        <f t="shared" si="277"/>
        <v>7.021451745678176</v>
      </c>
      <c r="P5911" t="str">
        <f>VLOOKUP(retail_sales_2023!C5911,customers!A:J,5,)</f>
        <v>Mumbai</v>
      </c>
      <c r="Q5911" t="str">
        <f>VLOOKUP(C5911,customers!A:J,10,0)</f>
        <v>Premium</v>
      </c>
    </row>
    <row r="5912" spans="1:17" x14ac:dyDescent="0.3">
      <c r="A5912" t="s">
        <v>7003</v>
      </c>
      <c r="B5912" s="1">
        <v>45035</v>
      </c>
      <c r="C5912" t="s">
        <v>690</v>
      </c>
      <c r="D5912" t="s">
        <v>691</v>
      </c>
      <c r="E5912" t="s">
        <v>33</v>
      </c>
      <c r="F5912" t="s">
        <v>16</v>
      </c>
      <c r="G5912" t="s">
        <v>898</v>
      </c>
      <c r="H5912">
        <v>3</v>
      </c>
      <c r="I5912">
        <v>709.75</v>
      </c>
      <c r="J5912">
        <v>0.2</v>
      </c>
      <c r="K5912">
        <v>1703.4</v>
      </c>
      <c r="L5912">
        <v>774.75</v>
      </c>
      <c r="M5912">
        <f t="shared" si="278"/>
        <v>1703.4</v>
      </c>
      <c r="N5912" t="str">
        <f t="shared" si="276"/>
        <v>Q2</v>
      </c>
      <c r="O5912" s="2">
        <f t="shared" si="277"/>
        <v>45.482564283198307</v>
      </c>
      <c r="P5912" t="str">
        <f>VLOOKUP(retail_sales_2023!C5912,customers!A:J,5,)</f>
        <v>Surat</v>
      </c>
      <c r="Q5912" t="str">
        <f>VLOOKUP(C5912,customers!A:J,10,0)</f>
        <v>Premium</v>
      </c>
    </row>
    <row r="5913" spans="1:17" x14ac:dyDescent="0.3">
      <c r="A5913" t="s">
        <v>7004</v>
      </c>
      <c r="B5913" s="1">
        <v>45090</v>
      </c>
      <c r="C5913" t="s">
        <v>2741</v>
      </c>
      <c r="D5913" t="s">
        <v>2742</v>
      </c>
      <c r="E5913" t="s">
        <v>15</v>
      </c>
      <c r="F5913" t="s">
        <v>52</v>
      </c>
      <c r="G5913" t="s">
        <v>133</v>
      </c>
      <c r="H5913">
        <v>9</v>
      </c>
      <c r="I5913">
        <v>271.23</v>
      </c>
      <c r="J5913">
        <v>0.15</v>
      </c>
      <c r="K5913">
        <v>2074.91</v>
      </c>
      <c r="L5913">
        <v>156.49</v>
      </c>
      <c r="M5913">
        <f t="shared" si="278"/>
        <v>2074.9095000000002</v>
      </c>
      <c r="N5913" t="str">
        <f t="shared" si="276"/>
        <v>Q2</v>
      </c>
      <c r="O5913" s="2">
        <f t="shared" si="277"/>
        <v>7.5420138704811306</v>
      </c>
      <c r="P5913" t="str">
        <f>VLOOKUP(retail_sales_2023!C5913,customers!A:J,5,)</f>
        <v>Chennai</v>
      </c>
      <c r="Q5913" t="str">
        <f>VLOOKUP(C5913,customers!A:J,10,0)</f>
        <v>Regular</v>
      </c>
    </row>
    <row r="5914" spans="1:17" x14ac:dyDescent="0.3">
      <c r="A5914" t="s">
        <v>7005</v>
      </c>
      <c r="B5914" s="1">
        <v>44945</v>
      </c>
      <c r="C5914" t="s">
        <v>547</v>
      </c>
      <c r="D5914" t="s">
        <v>548</v>
      </c>
      <c r="E5914" t="s">
        <v>33</v>
      </c>
      <c r="F5914" t="s">
        <v>81</v>
      </c>
      <c r="G5914" t="s">
        <v>101</v>
      </c>
      <c r="H5914">
        <v>2</v>
      </c>
      <c r="I5914">
        <v>1460.47</v>
      </c>
      <c r="J5914">
        <v>0.2</v>
      </c>
      <c r="K5914">
        <v>2336.75</v>
      </c>
      <c r="L5914">
        <v>640.34</v>
      </c>
      <c r="M5914">
        <f t="shared" si="278"/>
        <v>2336.752</v>
      </c>
      <c r="N5914" t="str">
        <f t="shared" si="276"/>
        <v>Q1</v>
      </c>
      <c r="O5914" s="2">
        <f t="shared" si="277"/>
        <v>27.403017010805609</v>
      </c>
      <c r="P5914" t="str">
        <f>VLOOKUP(retail_sales_2023!C5914,customers!A:J,5,)</f>
        <v>Pune</v>
      </c>
      <c r="Q5914" t="str">
        <f>VLOOKUP(C5914,customers!A:J,10,0)</f>
        <v>Regular</v>
      </c>
    </row>
    <row r="5915" spans="1:17" x14ac:dyDescent="0.3">
      <c r="A5915" t="s">
        <v>7006</v>
      </c>
      <c r="B5915" s="1">
        <v>45291</v>
      </c>
      <c r="C5915" t="s">
        <v>1320</v>
      </c>
      <c r="D5915" t="s">
        <v>1321</v>
      </c>
      <c r="E5915" t="s">
        <v>15</v>
      </c>
      <c r="F5915" t="s">
        <v>52</v>
      </c>
      <c r="G5915" t="s">
        <v>53</v>
      </c>
      <c r="H5915">
        <v>5</v>
      </c>
      <c r="I5915">
        <v>595.69000000000005</v>
      </c>
      <c r="J5915">
        <v>0</v>
      </c>
      <c r="K5915">
        <v>2978.45</v>
      </c>
      <c r="L5915">
        <v>300.2</v>
      </c>
      <c r="M5915">
        <f t="shared" si="278"/>
        <v>2978.4500000000003</v>
      </c>
      <c r="N5915" t="str">
        <f t="shared" si="276"/>
        <v>Q4</v>
      </c>
      <c r="O5915" s="2">
        <f t="shared" si="277"/>
        <v>10.079067971595965</v>
      </c>
      <c r="P5915" t="str">
        <f>VLOOKUP(retail_sales_2023!C5915,customers!A:J,5,)</f>
        <v>Kochi</v>
      </c>
      <c r="Q5915" t="str">
        <f>VLOOKUP(C5915,customers!A:J,10,0)</f>
        <v>Premium</v>
      </c>
    </row>
    <row r="5916" spans="1:17" x14ac:dyDescent="0.3">
      <c r="A5916" t="s">
        <v>7007</v>
      </c>
      <c r="B5916" s="1">
        <v>45271</v>
      </c>
      <c r="C5916" t="s">
        <v>3348</v>
      </c>
      <c r="D5916" t="s">
        <v>3349</v>
      </c>
      <c r="E5916" t="s">
        <v>15</v>
      </c>
      <c r="F5916" t="s">
        <v>43</v>
      </c>
      <c r="G5916" t="s">
        <v>128</v>
      </c>
      <c r="H5916">
        <v>5</v>
      </c>
      <c r="I5916">
        <v>46312.27</v>
      </c>
      <c r="J5916">
        <v>0.15</v>
      </c>
      <c r="K5916">
        <v>196827.15</v>
      </c>
      <c r="L5916">
        <v>17757.72</v>
      </c>
      <c r="M5916">
        <f t="shared" si="278"/>
        <v>196827.14749999996</v>
      </c>
      <c r="N5916" t="str">
        <f t="shared" si="276"/>
        <v>Q4</v>
      </c>
      <c r="O5916" s="2">
        <f t="shared" si="277"/>
        <v>9.0219870581878574</v>
      </c>
      <c r="P5916" t="str">
        <f>VLOOKUP(retail_sales_2023!C5916,customers!A:J,5,)</f>
        <v>Kochi</v>
      </c>
      <c r="Q5916" t="str">
        <f>VLOOKUP(C5916,customers!A:J,10,0)</f>
        <v>Premium</v>
      </c>
    </row>
    <row r="5917" spans="1:17" x14ac:dyDescent="0.3">
      <c r="A5917" t="s">
        <v>7008</v>
      </c>
      <c r="B5917" s="1">
        <v>44960</v>
      </c>
      <c r="C5917" t="s">
        <v>1195</v>
      </c>
      <c r="D5917" t="s">
        <v>1196</v>
      </c>
      <c r="E5917" t="s">
        <v>33</v>
      </c>
      <c r="F5917" t="s">
        <v>22</v>
      </c>
      <c r="G5917" t="s">
        <v>196</v>
      </c>
      <c r="H5917">
        <v>3</v>
      </c>
      <c r="I5917">
        <v>40644.17</v>
      </c>
      <c r="J5917">
        <v>0</v>
      </c>
      <c r="K5917">
        <v>121932.51</v>
      </c>
      <c r="L5917">
        <v>25142.44</v>
      </c>
      <c r="M5917">
        <f t="shared" si="278"/>
        <v>121932.51</v>
      </c>
      <c r="N5917" t="str">
        <f t="shared" si="276"/>
        <v>Q1</v>
      </c>
      <c r="O5917" s="2">
        <f t="shared" si="277"/>
        <v>20.619964273678939</v>
      </c>
      <c r="P5917" t="str">
        <f>VLOOKUP(retail_sales_2023!C5917,customers!A:J,5,)</f>
        <v>Surat</v>
      </c>
      <c r="Q5917" t="str">
        <f>VLOOKUP(C5917,customers!A:J,10,0)</f>
        <v>Premium</v>
      </c>
    </row>
    <row r="5918" spans="1:17" x14ac:dyDescent="0.3">
      <c r="A5918" t="s">
        <v>7009</v>
      </c>
      <c r="B5918" s="1">
        <v>44997</v>
      </c>
      <c r="C5918" t="s">
        <v>633</v>
      </c>
      <c r="D5918" t="s">
        <v>634</v>
      </c>
      <c r="E5918" t="s">
        <v>21</v>
      </c>
      <c r="F5918" t="s">
        <v>43</v>
      </c>
      <c r="G5918" t="s">
        <v>272</v>
      </c>
      <c r="H5918">
        <v>5</v>
      </c>
      <c r="I5918">
        <v>32789.4</v>
      </c>
      <c r="J5918">
        <v>0</v>
      </c>
      <c r="K5918">
        <v>163947</v>
      </c>
      <c r="L5918">
        <v>18928.66</v>
      </c>
      <c r="M5918">
        <f t="shared" si="278"/>
        <v>163947</v>
      </c>
      <c r="N5918" t="str">
        <f t="shared" si="276"/>
        <v>Q1</v>
      </c>
      <c r="O5918" s="2">
        <f t="shared" si="277"/>
        <v>11.545597052706057</v>
      </c>
      <c r="P5918" t="str">
        <f>VLOOKUP(retail_sales_2023!C5918,customers!A:J,5,)</f>
        <v>Kolkata</v>
      </c>
      <c r="Q5918" t="str">
        <f>VLOOKUP(C5918,customers!A:J,10,0)</f>
        <v>Premium</v>
      </c>
    </row>
    <row r="5919" spans="1:17" x14ac:dyDescent="0.3">
      <c r="A5919" t="s">
        <v>7010</v>
      </c>
      <c r="B5919" s="1">
        <v>44927</v>
      </c>
      <c r="C5919" t="s">
        <v>468</v>
      </c>
      <c r="D5919" t="s">
        <v>469</v>
      </c>
      <c r="E5919" t="s">
        <v>15</v>
      </c>
      <c r="F5919" t="s">
        <v>43</v>
      </c>
      <c r="G5919" t="s">
        <v>282</v>
      </c>
      <c r="H5919">
        <v>3</v>
      </c>
      <c r="I5919">
        <v>3047.76</v>
      </c>
      <c r="J5919">
        <v>0.05</v>
      </c>
      <c r="K5919">
        <v>8686.1200000000008</v>
      </c>
      <c r="L5919">
        <v>1076.58</v>
      </c>
      <c r="M5919">
        <f t="shared" si="278"/>
        <v>8686.116</v>
      </c>
      <c r="N5919" t="str">
        <f t="shared" si="276"/>
        <v>Q1</v>
      </c>
      <c r="O5919" s="2">
        <f t="shared" si="277"/>
        <v>12.394256584067453</v>
      </c>
      <c r="P5919" t="str">
        <f>VLOOKUP(retail_sales_2023!C5919,customers!A:J,5,)</f>
        <v>Bengaluru</v>
      </c>
      <c r="Q5919" t="str">
        <f>VLOOKUP(C5919,customers!A:J,10,0)</f>
        <v>Regular</v>
      </c>
    </row>
    <row r="5920" spans="1:17" x14ac:dyDescent="0.3">
      <c r="A5920" t="s">
        <v>7011</v>
      </c>
      <c r="B5920" s="1">
        <v>45145</v>
      </c>
      <c r="C5920" t="s">
        <v>1939</v>
      </c>
      <c r="D5920" t="s">
        <v>1940</v>
      </c>
      <c r="E5920" t="s">
        <v>27</v>
      </c>
      <c r="F5920" t="s">
        <v>81</v>
      </c>
      <c r="G5920" t="s">
        <v>105</v>
      </c>
      <c r="H5920">
        <v>3</v>
      </c>
      <c r="I5920">
        <v>4660.03</v>
      </c>
      <c r="J5920">
        <v>0</v>
      </c>
      <c r="K5920">
        <v>13980.09</v>
      </c>
      <c r="L5920">
        <v>3705.21</v>
      </c>
      <c r="M5920">
        <f t="shared" si="278"/>
        <v>13980.09</v>
      </c>
      <c r="N5920" t="str">
        <f t="shared" si="276"/>
        <v>Q3</v>
      </c>
      <c r="O5920" s="2">
        <f t="shared" si="277"/>
        <v>26.503477445424174</v>
      </c>
      <c r="P5920" t="str">
        <f>VLOOKUP(retail_sales_2023!C5920,customers!A:J,5,)</f>
        <v>Chandigarh</v>
      </c>
      <c r="Q5920" t="str">
        <f>VLOOKUP(C5920,customers!A:J,10,0)</f>
        <v>Regular</v>
      </c>
    </row>
    <row r="5921" spans="1:17" x14ac:dyDescent="0.3">
      <c r="A5921" t="s">
        <v>7012</v>
      </c>
      <c r="B5921" s="1">
        <v>45178</v>
      </c>
      <c r="C5921" t="s">
        <v>788</v>
      </c>
      <c r="D5921" t="s">
        <v>789</v>
      </c>
      <c r="E5921" t="s">
        <v>27</v>
      </c>
      <c r="F5921" t="s">
        <v>81</v>
      </c>
      <c r="G5921" t="s">
        <v>470</v>
      </c>
      <c r="H5921">
        <v>4</v>
      </c>
      <c r="I5921">
        <v>377.84</v>
      </c>
      <c r="J5921">
        <v>0.2</v>
      </c>
      <c r="K5921">
        <v>1209.0899999999999</v>
      </c>
      <c r="L5921">
        <v>271.92</v>
      </c>
      <c r="M5921">
        <f t="shared" si="278"/>
        <v>1209.088</v>
      </c>
      <c r="N5921" t="str">
        <f t="shared" si="276"/>
        <v>Q3</v>
      </c>
      <c r="O5921" s="2">
        <f t="shared" si="277"/>
        <v>22.489640969654868</v>
      </c>
      <c r="P5921" t="str">
        <f>VLOOKUP(retail_sales_2023!C5921,customers!A:J,5,)</f>
        <v>Amritsar</v>
      </c>
      <c r="Q5921" t="str">
        <f>VLOOKUP(C5921,customers!A:J,10,0)</f>
        <v>Premium</v>
      </c>
    </row>
    <row r="5922" spans="1:17" x14ac:dyDescent="0.3">
      <c r="A5922" t="s">
        <v>7013</v>
      </c>
      <c r="B5922" s="1">
        <v>45251</v>
      </c>
      <c r="C5922" t="s">
        <v>275</v>
      </c>
      <c r="D5922" t="s">
        <v>276</v>
      </c>
      <c r="E5922" t="s">
        <v>27</v>
      </c>
      <c r="F5922" t="s">
        <v>43</v>
      </c>
      <c r="G5922" t="s">
        <v>154</v>
      </c>
      <c r="H5922">
        <v>3</v>
      </c>
      <c r="I5922">
        <v>82404.19</v>
      </c>
      <c r="J5922">
        <v>0.15</v>
      </c>
      <c r="K5922">
        <v>210130.68</v>
      </c>
      <c r="L5922">
        <v>26363.69</v>
      </c>
      <c r="M5922">
        <f t="shared" si="278"/>
        <v>210130.6845</v>
      </c>
      <c r="N5922" t="str">
        <f t="shared" si="276"/>
        <v>Q4</v>
      </c>
      <c r="O5922" s="2">
        <f t="shared" si="277"/>
        <v>12.546330692881211</v>
      </c>
      <c r="P5922" t="str">
        <f>VLOOKUP(retail_sales_2023!C5922,customers!A:J,5,)</f>
        <v>Lucknow</v>
      </c>
      <c r="Q5922" t="str">
        <f>VLOOKUP(C5922,customers!A:J,10,0)</f>
        <v>Premium</v>
      </c>
    </row>
    <row r="5923" spans="1:17" x14ac:dyDescent="0.3">
      <c r="A5923" t="s">
        <v>7014</v>
      </c>
      <c r="B5923" s="1">
        <v>45140</v>
      </c>
      <c r="C5923" t="s">
        <v>2566</v>
      </c>
      <c r="D5923" t="s">
        <v>2567</v>
      </c>
      <c r="E5923" t="s">
        <v>15</v>
      </c>
      <c r="F5923" t="s">
        <v>38</v>
      </c>
      <c r="G5923" t="s">
        <v>456</v>
      </c>
      <c r="H5923">
        <v>4</v>
      </c>
      <c r="I5923">
        <v>2241.83</v>
      </c>
      <c r="J5923">
        <v>0</v>
      </c>
      <c r="K5923">
        <v>8967.32</v>
      </c>
      <c r="L5923">
        <v>2137.7600000000002</v>
      </c>
      <c r="M5923">
        <f t="shared" si="278"/>
        <v>8967.32</v>
      </c>
      <c r="N5923" t="str">
        <f t="shared" si="276"/>
        <v>Q3</v>
      </c>
      <c r="O5923" s="2">
        <f t="shared" si="277"/>
        <v>23.83945259007151</v>
      </c>
      <c r="P5923" t="str">
        <f>VLOOKUP(retail_sales_2023!C5923,customers!A:J,5,)</f>
        <v>Bengaluru</v>
      </c>
      <c r="Q5923" t="str">
        <f>VLOOKUP(C5923,customers!A:J,10,0)</f>
        <v>Premium</v>
      </c>
    </row>
    <row r="5924" spans="1:17" x14ac:dyDescent="0.3">
      <c r="A5924" t="s">
        <v>7015</v>
      </c>
      <c r="B5924" s="1">
        <v>45209</v>
      </c>
      <c r="C5924" t="s">
        <v>1886</v>
      </c>
      <c r="D5924" t="s">
        <v>1887</v>
      </c>
      <c r="E5924" t="s">
        <v>21</v>
      </c>
      <c r="F5924" t="s">
        <v>43</v>
      </c>
      <c r="G5924" t="s">
        <v>154</v>
      </c>
      <c r="H5924">
        <v>1</v>
      </c>
      <c r="I5924">
        <v>64847.7</v>
      </c>
      <c r="J5924">
        <v>0.1</v>
      </c>
      <c r="K5924">
        <v>58362.93</v>
      </c>
      <c r="L5924">
        <v>5452.36</v>
      </c>
      <c r="M5924">
        <f t="shared" si="278"/>
        <v>58362.93</v>
      </c>
      <c r="N5924" t="str">
        <f t="shared" si="276"/>
        <v>Q4</v>
      </c>
      <c r="O5924" s="2">
        <f t="shared" si="277"/>
        <v>9.3421629106009583</v>
      </c>
      <c r="P5924" t="str">
        <f>VLOOKUP(retail_sales_2023!C5924,customers!A:J,5,)</f>
        <v>Kolkata</v>
      </c>
      <c r="Q5924" t="str">
        <f>VLOOKUP(C5924,customers!A:J,10,0)</f>
        <v>Regular</v>
      </c>
    </row>
    <row r="5925" spans="1:17" x14ac:dyDescent="0.3">
      <c r="A5925" t="s">
        <v>7016</v>
      </c>
      <c r="B5925" s="1">
        <v>45024</v>
      </c>
      <c r="C5925" t="s">
        <v>1365</v>
      </c>
      <c r="D5925" t="s">
        <v>1366</v>
      </c>
      <c r="E5925" t="s">
        <v>27</v>
      </c>
      <c r="F5925" t="s">
        <v>16</v>
      </c>
      <c r="G5925" t="s">
        <v>305</v>
      </c>
      <c r="H5925">
        <v>2</v>
      </c>
      <c r="I5925">
        <v>302.82</v>
      </c>
      <c r="J5925">
        <v>0.15</v>
      </c>
      <c r="K5925">
        <v>514.79</v>
      </c>
      <c r="L5925">
        <v>-10.36</v>
      </c>
      <c r="M5925">
        <f t="shared" si="278"/>
        <v>514.79399999999998</v>
      </c>
      <c r="N5925" t="str">
        <f t="shared" si="276"/>
        <v>Q2</v>
      </c>
      <c r="O5925" s="2">
        <f t="shared" si="277"/>
        <v>-2.0124711047223141</v>
      </c>
      <c r="P5925" t="str">
        <f>VLOOKUP(retail_sales_2023!C5925,customers!A:J,5,)</f>
        <v>Lucknow</v>
      </c>
      <c r="Q5925" t="str">
        <f>VLOOKUP(C5925,customers!A:J,10,0)</f>
        <v>Premium</v>
      </c>
    </row>
    <row r="5926" spans="1:17" x14ac:dyDescent="0.3">
      <c r="A5926" t="s">
        <v>7017</v>
      </c>
      <c r="B5926" s="1">
        <v>45215</v>
      </c>
      <c r="C5926" t="s">
        <v>993</v>
      </c>
      <c r="D5926" t="s">
        <v>994</v>
      </c>
      <c r="E5926" t="s">
        <v>21</v>
      </c>
      <c r="F5926" t="s">
        <v>52</v>
      </c>
      <c r="G5926" t="s">
        <v>169</v>
      </c>
      <c r="H5926">
        <v>5</v>
      </c>
      <c r="I5926">
        <v>358.24</v>
      </c>
      <c r="J5926">
        <v>0</v>
      </c>
      <c r="K5926">
        <v>1791.2</v>
      </c>
      <c r="L5926">
        <v>106.44</v>
      </c>
      <c r="M5926">
        <f t="shared" si="278"/>
        <v>1791.2</v>
      </c>
      <c r="N5926" t="str">
        <f t="shared" si="276"/>
        <v>Q4</v>
      </c>
      <c r="O5926" s="2">
        <f t="shared" si="277"/>
        <v>5.9423849933005801</v>
      </c>
      <c r="P5926" t="str">
        <f>VLOOKUP(retail_sales_2023!C5926,customers!A:J,5,)</f>
        <v>Guwahati</v>
      </c>
      <c r="Q5926" t="str">
        <f>VLOOKUP(C5926,customers!A:J,10,0)</f>
        <v>Regular</v>
      </c>
    </row>
    <row r="5927" spans="1:17" x14ac:dyDescent="0.3">
      <c r="A5927" t="s">
        <v>7018</v>
      </c>
      <c r="B5927" s="1">
        <v>45226</v>
      </c>
      <c r="C5927" t="s">
        <v>931</v>
      </c>
      <c r="D5927" t="s">
        <v>932</v>
      </c>
      <c r="E5927" t="s">
        <v>33</v>
      </c>
      <c r="F5927" t="s">
        <v>43</v>
      </c>
      <c r="G5927" t="s">
        <v>44</v>
      </c>
      <c r="H5927">
        <v>1</v>
      </c>
      <c r="I5927">
        <v>63394.69</v>
      </c>
      <c r="J5927">
        <v>0.1</v>
      </c>
      <c r="K5927">
        <v>57055.22</v>
      </c>
      <c r="L5927">
        <v>5850.03</v>
      </c>
      <c r="M5927">
        <f t="shared" si="278"/>
        <v>57055.221000000005</v>
      </c>
      <c r="N5927" t="str">
        <f t="shared" si="276"/>
        <v>Q4</v>
      </c>
      <c r="O5927" s="2">
        <f t="shared" si="277"/>
        <v>10.253277438944236</v>
      </c>
      <c r="P5927" t="str">
        <f>VLOOKUP(retail_sales_2023!C5927,customers!A:J,5,)</f>
        <v>Mumbai</v>
      </c>
      <c r="Q5927" t="str">
        <f>VLOOKUP(C5927,customers!A:J,10,0)</f>
        <v>Occasional</v>
      </c>
    </row>
    <row r="5928" spans="1:17" x14ac:dyDescent="0.3">
      <c r="A5928" t="s">
        <v>7019</v>
      </c>
      <c r="B5928" s="1">
        <v>45000</v>
      </c>
      <c r="C5928" t="s">
        <v>820</v>
      </c>
      <c r="D5928" t="s">
        <v>821</v>
      </c>
      <c r="E5928" t="s">
        <v>33</v>
      </c>
      <c r="F5928" t="s">
        <v>28</v>
      </c>
      <c r="G5928" t="s">
        <v>280</v>
      </c>
      <c r="H5928">
        <v>5</v>
      </c>
      <c r="I5928">
        <v>7462.74</v>
      </c>
      <c r="J5928">
        <v>0.05</v>
      </c>
      <c r="K5928">
        <v>35448.01</v>
      </c>
      <c r="L5928">
        <v>6984.04</v>
      </c>
      <c r="M5928">
        <f t="shared" si="278"/>
        <v>35448.014999999992</v>
      </c>
      <c r="N5928" t="str">
        <f t="shared" si="276"/>
        <v>Q1</v>
      </c>
      <c r="O5928" s="2">
        <f t="shared" si="277"/>
        <v>19.702206132304745</v>
      </c>
      <c r="P5928" t="str">
        <f>VLOOKUP(retail_sales_2023!C5928,customers!A:J,5,)</f>
        <v>Surat</v>
      </c>
      <c r="Q5928" t="str">
        <f>VLOOKUP(C5928,customers!A:J,10,0)</f>
        <v>Occasional</v>
      </c>
    </row>
    <row r="5929" spans="1:17" x14ac:dyDescent="0.3">
      <c r="A5929" t="s">
        <v>7020</v>
      </c>
      <c r="B5929" s="1">
        <v>45196</v>
      </c>
      <c r="C5929" t="s">
        <v>156</v>
      </c>
      <c r="D5929" t="s">
        <v>157</v>
      </c>
      <c r="E5929" t="s">
        <v>27</v>
      </c>
      <c r="F5929" t="s">
        <v>81</v>
      </c>
      <c r="G5929" t="s">
        <v>158</v>
      </c>
      <c r="H5929">
        <v>4</v>
      </c>
      <c r="I5929">
        <v>2064.16</v>
      </c>
      <c r="J5929">
        <v>0.25</v>
      </c>
      <c r="K5929">
        <v>6192.48</v>
      </c>
      <c r="L5929">
        <v>1349.65</v>
      </c>
      <c r="M5929">
        <f t="shared" si="278"/>
        <v>6192.48</v>
      </c>
      <c r="N5929" t="str">
        <f t="shared" si="276"/>
        <v>Q3</v>
      </c>
      <c r="O5929" s="2">
        <f t="shared" si="277"/>
        <v>21.794983593003128</v>
      </c>
      <c r="P5929" t="str">
        <f>VLOOKUP(retail_sales_2023!C5929,customers!A:J,5,)</f>
        <v>Amritsar</v>
      </c>
      <c r="Q5929" t="str">
        <f>VLOOKUP(C5929,customers!A:J,10,0)</f>
        <v>Premium</v>
      </c>
    </row>
    <row r="5930" spans="1:17" x14ac:dyDescent="0.3">
      <c r="A5930" t="s">
        <v>7021</v>
      </c>
      <c r="B5930" s="1">
        <v>45236</v>
      </c>
      <c r="C5930" t="s">
        <v>913</v>
      </c>
      <c r="D5930" t="s">
        <v>914</v>
      </c>
      <c r="E5930" t="s">
        <v>33</v>
      </c>
      <c r="F5930" t="s">
        <v>52</v>
      </c>
      <c r="G5930" t="s">
        <v>268</v>
      </c>
      <c r="H5930">
        <v>7</v>
      </c>
      <c r="I5930">
        <v>244.07</v>
      </c>
      <c r="J5930">
        <v>0.15</v>
      </c>
      <c r="K5930">
        <v>1452.22</v>
      </c>
      <c r="L5930">
        <v>110.74</v>
      </c>
      <c r="M5930">
        <f t="shared" si="278"/>
        <v>1452.2165</v>
      </c>
      <c r="N5930" t="str">
        <f t="shared" si="276"/>
        <v>Q4</v>
      </c>
      <c r="O5930" s="2">
        <f t="shared" si="277"/>
        <v>7.6255663742408162</v>
      </c>
      <c r="P5930" t="str">
        <f>VLOOKUP(retail_sales_2023!C5930,customers!A:J,5,)</f>
        <v>Ahmedabad</v>
      </c>
      <c r="Q5930" t="str">
        <f>VLOOKUP(C5930,customers!A:J,10,0)</f>
        <v>Premium</v>
      </c>
    </row>
    <row r="5931" spans="1:17" x14ac:dyDescent="0.3">
      <c r="A5931" t="s">
        <v>7022</v>
      </c>
      <c r="B5931" s="1">
        <v>45070</v>
      </c>
      <c r="C5931" t="s">
        <v>2191</v>
      </c>
      <c r="D5931" t="s">
        <v>2370</v>
      </c>
      <c r="E5931" t="s">
        <v>15</v>
      </c>
      <c r="F5931" t="s">
        <v>52</v>
      </c>
      <c r="G5931" t="s">
        <v>117</v>
      </c>
      <c r="H5931">
        <v>3</v>
      </c>
      <c r="I5931">
        <v>217.14</v>
      </c>
      <c r="J5931">
        <v>0.25</v>
      </c>
      <c r="K5931">
        <v>488.56</v>
      </c>
      <c r="L5931">
        <v>29.14</v>
      </c>
      <c r="M5931">
        <f t="shared" si="278"/>
        <v>488.56499999999994</v>
      </c>
      <c r="N5931" t="str">
        <f t="shared" si="276"/>
        <v>Q2</v>
      </c>
      <c r="O5931" s="2">
        <f t="shared" si="277"/>
        <v>5.9644670050761421</v>
      </c>
      <c r="P5931" t="str">
        <f>VLOOKUP(retail_sales_2023!C5931,customers!A:J,5,)</f>
        <v>Hyderabad</v>
      </c>
      <c r="Q5931" t="str">
        <f>VLOOKUP(C5931,customers!A:J,10,0)</f>
        <v>Premium</v>
      </c>
    </row>
    <row r="5932" spans="1:17" x14ac:dyDescent="0.3">
      <c r="A5932" t="s">
        <v>7023</v>
      </c>
      <c r="B5932" s="1">
        <v>45009</v>
      </c>
      <c r="C5932" t="s">
        <v>3968</v>
      </c>
      <c r="D5932" t="s">
        <v>3969</v>
      </c>
      <c r="E5932" t="s">
        <v>33</v>
      </c>
      <c r="F5932" t="s">
        <v>28</v>
      </c>
      <c r="G5932" t="s">
        <v>439</v>
      </c>
      <c r="H5932">
        <v>2</v>
      </c>
      <c r="I5932">
        <v>4701.3</v>
      </c>
      <c r="J5932">
        <v>0</v>
      </c>
      <c r="K5932">
        <v>9402.6</v>
      </c>
      <c r="L5932">
        <v>1511.24</v>
      </c>
      <c r="M5932">
        <f t="shared" si="278"/>
        <v>9402.6</v>
      </c>
      <c r="N5932" t="str">
        <f t="shared" si="276"/>
        <v>Q1</v>
      </c>
      <c r="O5932" s="2">
        <f t="shared" si="277"/>
        <v>16.072575670559207</v>
      </c>
      <c r="P5932" t="str">
        <f>VLOOKUP(retail_sales_2023!C5932,customers!A:J,5,)</f>
        <v>Mumbai</v>
      </c>
      <c r="Q5932" t="str">
        <f>VLOOKUP(C5932,customers!A:J,10,0)</f>
        <v>Regular</v>
      </c>
    </row>
    <row r="5933" spans="1:17" x14ac:dyDescent="0.3">
      <c r="A5933" t="s">
        <v>7024</v>
      </c>
      <c r="B5933" s="1">
        <v>45121</v>
      </c>
      <c r="C5933" t="s">
        <v>303</v>
      </c>
      <c r="D5933" t="s">
        <v>304</v>
      </c>
      <c r="E5933" t="s">
        <v>27</v>
      </c>
      <c r="F5933" t="s">
        <v>52</v>
      </c>
      <c r="G5933" t="s">
        <v>133</v>
      </c>
      <c r="H5933">
        <v>3</v>
      </c>
      <c r="I5933">
        <v>613.08000000000004</v>
      </c>
      <c r="J5933">
        <v>0</v>
      </c>
      <c r="K5933">
        <v>1839.24</v>
      </c>
      <c r="L5933">
        <v>118.71</v>
      </c>
      <c r="M5933">
        <f t="shared" si="278"/>
        <v>1839.2400000000002</v>
      </c>
      <c r="N5933" t="str">
        <f t="shared" si="276"/>
        <v>Q3</v>
      </c>
      <c r="O5933" s="2">
        <f t="shared" si="277"/>
        <v>6.4542963397925233</v>
      </c>
      <c r="P5933" t="str">
        <f>VLOOKUP(retail_sales_2023!C5933,customers!A:J,5,)</f>
        <v>Jaipur</v>
      </c>
      <c r="Q5933" t="str">
        <f>VLOOKUP(C5933,customers!A:J,10,0)</f>
        <v>Premium</v>
      </c>
    </row>
    <row r="5934" spans="1:17" x14ac:dyDescent="0.3">
      <c r="A5934" t="s">
        <v>7025</v>
      </c>
      <c r="B5934" s="1">
        <v>45029</v>
      </c>
      <c r="C5934" t="s">
        <v>1065</v>
      </c>
      <c r="D5934" t="s">
        <v>1066</v>
      </c>
      <c r="E5934" t="s">
        <v>15</v>
      </c>
      <c r="F5934" t="s">
        <v>43</v>
      </c>
      <c r="G5934" t="s">
        <v>44</v>
      </c>
      <c r="H5934">
        <v>3</v>
      </c>
      <c r="I5934">
        <v>14545.62</v>
      </c>
      <c r="J5934">
        <v>0</v>
      </c>
      <c r="K5934">
        <v>43636.86</v>
      </c>
      <c r="L5934">
        <v>6419.06</v>
      </c>
      <c r="M5934">
        <f t="shared" si="278"/>
        <v>43636.86</v>
      </c>
      <c r="N5934" t="str">
        <f t="shared" si="276"/>
        <v>Q2</v>
      </c>
      <c r="O5934" s="2">
        <f t="shared" si="277"/>
        <v>14.71017850505284</v>
      </c>
      <c r="P5934" t="str">
        <f>VLOOKUP(retail_sales_2023!C5934,customers!A:J,5,)</f>
        <v>Chennai</v>
      </c>
      <c r="Q5934" t="str">
        <f>VLOOKUP(C5934,customers!A:J,10,0)</f>
        <v>Premium</v>
      </c>
    </row>
    <row r="5935" spans="1:17" x14ac:dyDescent="0.3">
      <c r="A5935" t="s">
        <v>7026</v>
      </c>
      <c r="B5935" s="1">
        <v>45132</v>
      </c>
      <c r="C5935" t="s">
        <v>126</v>
      </c>
      <c r="D5935" t="s">
        <v>127</v>
      </c>
      <c r="E5935" t="s">
        <v>15</v>
      </c>
      <c r="F5935" t="s">
        <v>52</v>
      </c>
      <c r="G5935" t="s">
        <v>268</v>
      </c>
      <c r="H5935">
        <v>7</v>
      </c>
      <c r="I5935">
        <v>398.54</v>
      </c>
      <c r="J5935">
        <v>0.05</v>
      </c>
      <c r="K5935">
        <v>2650.29</v>
      </c>
      <c r="L5935">
        <v>237.67</v>
      </c>
      <c r="M5935">
        <f t="shared" si="278"/>
        <v>2650.2910000000002</v>
      </c>
      <c r="N5935" t="str">
        <f t="shared" si="276"/>
        <v>Q3</v>
      </c>
      <c r="O5935" s="2">
        <f t="shared" si="277"/>
        <v>8.9676978745722167</v>
      </c>
      <c r="P5935" t="str">
        <f>VLOOKUP(retail_sales_2023!C5935,customers!A:J,5,)</f>
        <v>Coimbatore</v>
      </c>
      <c r="Q5935" t="str">
        <f>VLOOKUP(C5935,customers!A:J,10,0)</f>
        <v>Premium</v>
      </c>
    </row>
    <row r="5936" spans="1:17" x14ac:dyDescent="0.3">
      <c r="A5936" t="s">
        <v>7027</v>
      </c>
      <c r="B5936" s="1">
        <v>45226</v>
      </c>
      <c r="C5936" t="s">
        <v>2569</v>
      </c>
      <c r="D5936" t="s">
        <v>2570</v>
      </c>
      <c r="E5936" t="s">
        <v>15</v>
      </c>
      <c r="F5936" t="s">
        <v>43</v>
      </c>
      <c r="G5936" t="s">
        <v>272</v>
      </c>
      <c r="H5936">
        <v>2</v>
      </c>
      <c r="I5936">
        <v>26766.99</v>
      </c>
      <c r="J5936">
        <v>0.3</v>
      </c>
      <c r="K5936">
        <v>37473.79</v>
      </c>
      <c r="L5936">
        <v>3839.78</v>
      </c>
      <c r="M5936">
        <f t="shared" si="278"/>
        <v>37473.786</v>
      </c>
      <c r="N5936" t="str">
        <f t="shared" si="276"/>
        <v>Q4</v>
      </c>
      <c r="O5936" s="2">
        <f t="shared" si="277"/>
        <v>10.246575006157638</v>
      </c>
      <c r="P5936" t="str">
        <f>VLOOKUP(retail_sales_2023!C5936,customers!A:J,5,)</f>
        <v>Hyderabad</v>
      </c>
      <c r="Q5936" t="str">
        <f>VLOOKUP(C5936,customers!A:J,10,0)</f>
        <v>Premium</v>
      </c>
    </row>
    <row r="5937" spans="1:17" x14ac:dyDescent="0.3">
      <c r="A5937" t="s">
        <v>7028</v>
      </c>
      <c r="B5937" s="1">
        <v>45204</v>
      </c>
      <c r="C5937" t="s">
        <v>2136</v>
      </c>
      <c r="D5937" t="s">
        <v>13093</v>
      </c>
      <c r="E5937" t="s">
        <v>27</v>
      </c>
      <c r="F5937" t="s">
        <v>81</v>
      </c>
      <c r="G5937" t="s">
        <v>239</v>
      </c>
      <c r="H5937">
        <v>2</v>
      </c>
      <c r="I5937">
        <v>3708.2</v>
      </c>
      <c r="J5937">
        <v>0.2</v>
      </c>
      <c r="K5937">
        <v>5933.12</v>
      </c>
      <c r="L5937">
        <v>1613.8</v>
      </c>
      <c r="M5937">
        <f t="shared" si="278"/>
        <v>5933.12</v>
      </c>
      <c r="N5937" t="str">
        <f t="shared" si="276"/>
        <v>Q4</v>
      </c>
      <c r="O5937" s="2">
        <f t="shared" si="277"/>
        <v>27.199854376786583</v>
      </c>
      <c r="P5937" t="str">
        <f>VLOOKUP(retail_sales_2023!C5937,customers!A:J,5,)</f>
        <v>Chandigarh</v>
      </c>
      <c r="Q5937" t="str">
        <f>VLOOKUP(C5937,customers!A:J,10,0)</f>
        <v>Premium</v>
      </c>
    </row>
    <row r="5938" spans="1:17" x14ac:dyDescent="0.3">
      <c r="A5938" t="s">
        <v>7029</v>
      </c>
      <c r="B5938" s="1">
        <v>45286</v>
      </c>
      <c r="C5938" t="s">
        <v>1687</v>
      </c>
      <c r="D5938" t="s">
        <v>1688</v>
      </c>
      <c r="E5938" t="s">
        <v>27</v>
      </c>
      <c r="F5938" t="s">
        <v>38</v>
      </c>
      <c r="G5938" t="s">
        <v>65</v>
      </c>
      <c r="H5938">
        <v>4</v>
      </c>
      <c r="I5938">
        <v>2384.2399999999998</v>
      </c>
      <c r="J5938">
        <v>0.05</v>
      </c>
      <c r="K5938">
        <v>9060.11</v>
      </c>
      <c r="L5938">
        <v>1976.34</v>
      </c>
      <c r="M5938">
        <f t="shared" si="278"/>
        <v>9060.1119999999992</v>
      </c>
      <c r="N5938" t="str">
        <f t="shared" si="276"/>
        <v>Q4</v>
      </c>
      <c r="O5938" s="2">
        <f t="shared" si="277"/>
        <v>21.81364243921983</v>
      </c>
      <c r="P5938" t="str">
        <f>VLOOKUP(retail_sales_2023!C5938,customers!A:J,5,)</f>
        <v>Chandigarh</v>
      </c>
      <c r="Q5938" t="str">
        <f>VLOOKUP(C5938,customers!A:J,10,0)</f>
        <v>Occasional</v>
      </c>
    </row>
    <row r="5939" spans="1:17" x14ac:dyDescent="0.3">
      <c r="A5939" t="s">
        <v>7030</v>
      </c>
      <c r="B5939" s="1">
        <v>45160</v>
      </c>
      <c r="C5939" t="s">
        <v>1727</v>
      </c>
      <c r="D5939" t="s">
        <v>3505</v>
      </c>
      <c r="E5939" t="s">
        <v>21</v>
      </c>
      <c r="F5939" t="s">
        <v>28</v>
      </c>
      <c r="G5939" t="s">
        <v>97</v>
      </c>
      <c r="H5939">
        <v>4</v>
      </c>
      <c r="I5939">
        <v>5039.8500000000004</v>
      </c>
      <c r="J5939">
        <v>0</v>
      </c>
      <c r="K5939">
        <v>20159.400000000001</v>
      </c>
      <c r="L5939">
        <v>3688.22</v>
      </c>
      <c r="M5939">
        <f t="shared" si="278"/>
        <v>20159.400000000001</v>
      </c>
      <c r="N5939" t="str">
        <f t="shared" si="276"/>
        <v>Q3</v>
      </c>
      <c r="O5939" s="2">
        <f t="shared" si="277"/>
        <v>18.295286566068434</v>
      </c>
      <c r="P5939" t="str">
        <f>VLOOKUP(retail_sales_2023!C5939,customers!A:J,5,)</f>
        <v>Kolkata</v>
      </c>
      <c r="Q5939" t="str">
        <f>VLOOKUP(C5939,customers!A:J,10,0)</f>
        <v>Regular</v>
      </c>
    </row>
    <row r="5940" spans="1:17" x14ac:dyDescent="0.3">
      <c r="A5940" t="s">
        <v>7031</v>
      </c>
      <c r="B5940" s="1">
        <v>45070</v>
      </c>
      <c r="C5940" t="s">
        <v>1643</v>
      </c>
      <c r="D5940" t="s">
        <v>1644</v>
      </c>
      <c r="E5940" t="s">
        <v>15</v>
      </c>
      <c r="F5940" t="s">
        <v>28</v>
      </c>
      <c r="G5940" t="s">
        <v>57</v>
      </c>
      <c r="H5940">
        <v>1</v>
      </c>
      <c r="I5940">
        <v>6481.89</v>
      </c>
      <c r="J5940">
        <v>0.05</v>
      </c>
      <c r="K5940">
        <v>6157.8</v>
      </c>
      <c r="L5940">
        <v>1260.57</v>
      </c>
      <c r="M5940">
        <f t="shared" si="278"/>
        <v>6157.7955000000002</v>
      </c>
      <c r="N5940" t="str">
        <f t="shared" si="276"/>
        <v>Q2</v>
      </c>
      <c r="O5940" s="2">
        <f t="shared" si="277"/>
        <v>20.471109811945823</v>
      </c>
      <c r="P5940" t="str">
        <f>VLOOKUP(retail_sales_2023!C5940,customers!A:J,5,)</f>
        <v>Hyderabad</v>
      </c>
      <c r="Q5940" t="str">
        <f>VLOOKUP(C5940,customers!A:J,10,0)</f>
        <v>Premium</v>
      </c>
    </row>
    <row r="5941" spans="1:17" x14ac:dyDescent="0.3">
      <c r="A5941" t="s">
        <v>7032</v>
      </c>
      <c r="B5941" s="1">
        <v>45071</v>
      </c>
      <c r="C5941" t="s">
        <v>414</v>
      </c>
      <c r="D5941" t="s">
        <v>415</v>
      </c>
      <c r="E5941" t="s">
        <v>33</v>
      </c>
      <c r="F5941" t="s">
        <v>81</v>
      </c>
      <c r="G5941" t="s">
        <v>239</v>
      </c>
      <c r="H5941">
        <v>2</v>
      </c>
      <c r="I5941">
        <v>4843.79</v>
      </c>
      <c r="J5941">
        <v>0</v>
      </c>
      <c r="K5941">
        <v>9687.58</v>
      </c>
      <c r="L5941">
        <v>3227.39</v>
      </c>
      <c r="M5941">
        <f t="shared" si="278"/>
        <v>9687.58</v>
      </c>
      <c r="N5941" t="str">
        <f t="shared" si="276"/>
        <v>Q2</v>
      </c>
      <c r="O5941" s="2">
        <f t="shared" si="277"/>
        <v>33.314718433292938</v>
      </c>
      <c r="P5941" t="str">
        <f>VLOOKUP(retail_sales_2023!C5941,customers!A:J,5,)</f>
        <v>Pune</v>
      </c>
      <c r="Q5941" t="str">
        <f>VLOOKUP(C5941,customers!A:J,10,0)</f>
        <v>Premium</v>
      </c>
    </row>
    <row r="5942" spans="1:17" x14ac:dyDescent="0.3">
      <c r="A5942" t="s">
        <v>7033</v>
      </c>
      <c r="B5942" s="1">
        <v>44945</v>
      </c>
      <c r="C5942" t="s">
        <v>625</v>
      </c>
      <c r="D5942" t="s">
        <v>626</v>
      </c>
      <c r="E5942" t="s">
        <v>21</v>
      </c>
      <c r="F5942" t="s">
        <v>38</v>
      </c>
      <c r="G5942" t="s">
        <v>73</v>
      </c>
      <c r="H5942">
        <v>5</v>
      </c>
      <c r="I5942">
        <v>3992.82</v>
      </c>
      <c r="J5942">
        <v>0.05</v>
      </c>
      <c r="K5942">
        <v>18965.900000000001</v>
      </c>
      <c r="L5942">
        <v>4489.6099999999997</v>
      </c>
      <c r="M5942">
        <f t="shared" si="278"/>
        <v>18965.895</v>
      </c>
      <c r="N5942" t="str">
        <f t="shared" si="276"/>
        <v>Q1</v>
      </c>
      <c r="O5942" s="2">
        <f t="shared" si="277"/>
        <v>23.67201134668009</v>
      </c>
      <c r="P5942" t="str">
        <f>VLOOKUP(retail_sales_2023!C5942,customers!A:J,5,)</f>
        <v>Ranchi</v>
      </c>
      <c r="Q5942" t="str">
        <f>VLOOKUP(C5942,customers!A:J,10,0)</f>
        <v>Premium</v>
      </c>
    </row>
    <row r="5943" spans="1:17" x14ac:dyDescent="0.3">
      <c r="A5943" t="s">
        <v>7034</v>
      </c>
      <c r="B5943" s="1">
        <v>45171</v>
      </c>
      <c r="C5943" t="s">
        <v>1395</v>
      </c>
      <c r="D5943" t="s">
        <v>1396</v>
      </c>
      <c r="E5943" t="s">
        <v>15</v>
      </c>
      <c r="F5943" t="s">
        <v>81</v>
      </c>
      <c r="G5943" t="s">
        <v>150</v>
      </c>
      <c r="H5943">
        <v>4</v>
      </c>
      <c r="I5943">
        <v>1807.57</v>
      </c>
      <c r="J5943">
        <v>0.05</v>
      </c>
      <c r="K5943">
        <v>6868.77</v>
      </c>
      <c r="L5943">
        <v>2523.56</v>
      </c>
      <c r="M5943">
        <f t="shared" si="278"/>
        <v>6868.7659999999996</v>
      </c>
      <c r="N5943" t="str">
        <f t="shared" si="276"/>
        <v>Q3</v>
      </c>
      <c r="O5943" s="2">
        <f t="shared" si="277"/>
        <v>36.739620048422054</v>
      </c>
      <c r="P5943" t="str">
        <f>VLOOKUP(retail_sales_2023!C5943,customers!A:J,5,)</f>
        <v>Coimbatore</v>
      </c>
      <c r="Q5943" t="str">
        <f>VLOOKUP(C5943,customers!A:J,10,0)</f>
        <v>Occasional</v>
      </c>
    </row>
    <row r="5944" spans="1:17" x14ac:dyDescent="0.3">
      <c r="A5944" t="s">
        <v>7035</v>
      </c>
      <c r="B5944" s="1">
        <v>45168</v>
      </c>
      <c r="C5944" t="s">
        <v>173</v>
      </c>
      <c r="D5944" t="s">
        <v>174</v>
      </c>
      <c r="E5944" t="s">
        <v>27</v>
      </c>
      <c r="F5944" t="s">
        <v>22</v>
      </c>
      <c r="G5944" t="s">
        <v>315</v>
      </c>
      <c r="H5944">
        <v>4</v>
      </c>
      <c r="I5944">
        <v>22421.15</v>
      </c>
      <c r="J5944">
        <v>0.05</v>
      </c>
      <c r="K5944">
        <v>85200.37</v>
      </c>
      <c r="L5944">
        <v>17051.73</v>
      </c>
      <c r="M5944">
        <f t="shared" si="278"/>
        <v>85200.37</v>
      </c>
      <c r="N5944" t="str">
        <f t="shared" si="276"/>
        <v>Q3</v>
      </c>
      <c r="O5944" s="2">
        <f t="shared" si="277"/>
        <v>20.013680691762254</v>
      </c>
      <c r="P5944" t="str">
        <f>VLOOKUP(retail_sales_2023!C5944,customers!A:J,5,)</f>
        <v>Chandigarh</v>
      </c>
      <c r="Q5944" t="str">
        <f>VLOOKUP(C5944,customers!A:J,10,0)</f>
        <v>Regular</v>
      </c>
    </row>
    <row r="5945" spans="1:17" x14ac:dyDescent="0.3">
      <c r="A5945" t="s">
        <v>7036</v>
      </c>
      <c r="B5945" s="1">
        <v>44997</v>
      </c>
      <c r="C5945" t="s">
        <v>184</v>
      </c>
      <c r="D5945" t="s">
        <v>185</v>
      </c>
      <c r="E5945" t="s">
        <v>15</v>
      </c>
      <c r="F5945" t="s">
        <v>81</v>
      </c>
      <c r="G5945" t="s">
        <v>333</v>
      </c>
      <c r="H5945">
        <v>3</v>
      </c>
      <c r="I5945">
        <v>1682.68</v>
      </c>
      <c r="J5945">
        <v>0.1</v>
      </c>
      <c r="K5945">
        <v>4543.24</v>
      </c>
      <c r="L5945">
        <v>1154.53</v>
      </c>
      <c r="M5945">
        <f t="shared" si="278"/>
        <v>4543.2359999999999</v>
      </c>
      <c r="N5945" t="str">
        <f t="shared" si="276"/>
        <v>Q1</v>
      </c>
      <c r="O5945" s="2">
        <f t="shared" si="277"/>
        <v>25.412040746251574</v>
      </c>
      <c r="P5945" t="str">
        <f>VLOOKUP(retail_sales_2023!C5945,customers!A:J,5,)</f>
        <v>Hyderabad</v>
      </c>
      <c r="Q5945" t="str">
        <f>VLOOKUP(C5945,customers!A:J,10,0)</f>
        <v>Premium</v>
      </c>
    </row>
    <row r="5946" spans="1:17" x14ac:dyDescent="0.3">
      <c r="A5946" t="s">
        <v>7037</v>
      </c>
      <c r="B5946" s="1">
        <v>45092</v>
      </c>
      <c r="C5946" t="s">
        <v>1173</v>
      </c>
      <c r="D5946" t="s">
        <v>1174</v>
      </c>
      <c r="E5946" t="s">
        <v>15</v>
      </c>
      <c r="F5946" t="s">
        <v>52</v>
      </c>
      <c r="G5946" t="s">
        <v>937</v>
      </c>
      <c r="H5946">
        <v>3</v>
      </c>
      <c r="I5946">
        <v>544.13</v>
      </c>
      <c r="J5946">
        <v>0.1</v>
      </c>
      <c r="K5946">
        <v>1469.15</v>
      </c>
      <c r="L5946">
        <v>148.29</v>
      </c>
      <c r="M5946">
        <f t="shared" si="278"/>
        <v>1469.1509999999998</v>
      </c>
      <c r="N5946" t="str">
        <f t="shared" si="276"/>
        <v>Q2</v>
      </c>
      <c r="O5946" s="2">
        <f t="shared" si="277"/>
        <v>10.093591532518802</v>
      </c>
      <c r="P5946" t="str">
        <f>VLOOKUP(retail_sales_2023!C5946,customers!A:J,5,)</f>
        <v>Coimbatore</v>
      </c>
      <c r="Q5946" t="str">
        <f>VLOOKUP(C5946,customers!A:J,10,0)</f>
        <v>Premium</v>
      </c>
    </row>
    <row r="5947" spans="1:17" x14ac:dyDescent="0.3">
      <c r="A5947" t="s">
        <v>7038</v>
      </c>
      <c r="B5947" s="1">
        <v>45037</v>
      </c>
      <c r="C5947" t="s">
        <v>1006</v>
      </c>
      <c r="D5947" t="s">
        <v>1007</v>
      </c>
      <c r="E5947" t="s">
        <v>15</v>
      </c>
      <c r="F5947" t="s">
        <v>22</v>
      </c>
      <c r="G5947" t="s">
        <v>315</v>
      </c>
      <c r="H5947">
        <v>5</v>
      </c>
      <c r="I5947">
        <v>30131.79</v>
      </c>
      <c r="J5947">
        <v>0.15</v>
      </c>
      <c r="K5947">
        <v>128060.11</v>
      </c>
      <c r="L5947">
        <v>26947.45</v>
      </c>
      <c r="M5947">
        <f t="shared" si="278"/>
        <v>128060.10750000001</v>
      </c>
      <c r="N5947" t="str">
        <f t="shared" si="276"/>
        <v>Q2</v>
      </c>
      <c r="O5947" s="2">
        <f t="shared" si="277"/>
        <v>21.042813410046268</v>
      </c>
      <c r="P5947" t="str">
        <f>VLOOKUP(retail_sales_2023!C5947,customers!A:J,5,)</f>
        <v>Hyderabad</v>
      </c>
      <c r="Q5947" t="str">
        <f>VLOOKUP(C5947,customers!A:J,10,0)</f>
        <v>Regular</v>
      </c>
    </row>
    <row r="5948" spans="1:17" x14ac:dyDescent="0.3">
      <c r="A5948" t="s">
        <v>7039</v>
      </c>
      <c r="B5948" s="1">
        <v>44970</v>
      </c>
      <c r="C5948" t="s">
        <v>5047</v>
      </c>
      <c r="D5948" t="s">
        <v>5048</v>
      </c>
      <c r="E5948" t="s">
        <v>27</v>
      </c>
      <c r="F5948" t="s">
        <v>81</v>
      </c>
      <c r="G5948" t="s">
        <v>150</v>
      </c>
      <c r="H5948">
        <v>3</v>
      </c>
      <c r="I5948">
        <v>2240.37</v>
      </c>
      <c r="J5948">
        <v>0.05</v>
      </c>
      <c r="K5948">
        <v>6385.05</v>
      </c>
      <c r="L5948">
        <v>1921.75</v>
      </c>
      <c r="M5948">
        <f t="shared" si="278"/>
        <v>6385.0544999999993</v>
      </c>
      <c r="N5948" t="str">
        <f t="shared" si="276"/>
        <v>Q1</v>
      </c>
      <c r="O5948" s="2">
        <f t="shared" si="277"/>
        <v>30.097649979248398</v>
      </c>
      <c r="P5948" t="str">
        <f>VLOOKUP(retail_sales_2023!C5948,customers!A:J,5,)</f>
        <v>Lucknow</v>
      </c>
      <c r="Q5948" t="str">
        <f>VLOOKUP(C5948,customers!A:J,10,0)</f>
        <v>Premium</v>
      </c>
    </row>
    <row r="5949" spans="1:17" x14ac:dyDescent="0.3">
      <c r="A5949" t="s">
        <v>7040</v>
      </c>
      <c r="B5949" s="1">
        <v>45114</v>
      </c>
      <c r="C5949" t="s">
        <v>75</v>
      </c>
      <c r="D5949" t="s">
        <v>76</v>
      </c>
      <c r="E5949" t="s">
        <v>21</v>
      </c>
      <c r="F5949" t="s">
        <v>43</v>
      </c>
      <c r="G5949" t="s">
        <v>272</v>
      </c>
      <c r="H5949">
        <v>5</v>
      </c>
      <c r="I5949">
        <v>41849.57</v>
      </c>
      <c r="J5949">
        <v>0.1</v>
      </c>
      <c r="K5949">
        <v>188323.07</v>
      </c>
      <c r="L5949">
        <v>22363.17</v>
      </c>
      <c r="M5949">
        <f t="shared" si="278"/>
        <v>188323.065</v>
      </c>
      <c r="N5949" t="str">
        <f t="shared" si="276"/>
        <v>Q3</v>
      </c>
      <c r="O5949" s="2">
        <f t="shared" si="277"/>
        <v>11.874896686847764</v>
      </c>
      <c r="P5949" t="str">
        <f>VLOOKUP(retail_sales_2023!C5949,customers!A:J,5,)</f>
        <v>Patna</v>
      </c>
      <c r="Q5949" t="str">
        <f>VLOOKUP(C5949,customers!A:J,10,0)</f>
        <v>Regular</v>
      </c>
    </row>
    <row r="5950" spans="1:17" x14ac:dyDescent="0.3">
      <c r="A5950" t="s">
        <v>7041</v>
      </c>
      <c r="B5950" s="1">
        <v>45123</v>
      </c>
      <c r="C5950" t="s">
        <v>234</v>
      </c>
      <c r="D5950" t="s">
        <v>260</v>
      </c>
      <c r="E5950" t="s">
        <v>33</v>
      </c>
      <c r="F5950" t="s">
        <v>43</v>
      </c>
      <c r="G5950" t="s">
        <v>178</v>
      </c>
      <c r="H5950">
        <v>3</v>
      </c>
      <c r="I5950">
        <v>4153.93</v>
      </c>
      <c r="J5950">
        <v>0.05</v>
      </c>
      <c r="K5950">
        <v>11838.7</v>
      </c>
      <c r="L5950">
        <v>997.64</v>
      </c>
      <c r="M5950">
        <f t="shared" si="278"/>
        <v>11838.700500000001</v>
      </c>
      <c r="N5950" t="str">
        <f t="shared" si="276"/>
        <v>Q3</v>
      </c>
      <c r="O5950" s="2">
        <f t="shared" si="277"/>
        <v>8.4269387686147965</v>
      </c>
      <c r="P5950" t="str">
        <f>VLOOKUP(retail_sales_2023!C5950,customers!A:J,5,)</f>
        <v>Mumbai</v>
      </c>
      <c r="Q5950" t="str">
        <f>VLOOKUP(C5950,customers!A:J,10,0)</f>
        <v>Occasional</v>
      </c>
    </row>
    <row r="5951" spans="1:17" x14ac:dyDescent="0.3">
      <c r="A5951" t="s">
        <v>7042</v>
      </c>
      <c r="B5951" s="1">
        <v>45165</v>
      </c>
      <c r="C5951" t="s">
        <v>2294</v>
      </c>
      <c r="D5951" t="s">
        <v>2295</v>
      </c>
      <c r="E5951" t="s">
        <v>27</v>
      </c>
      <c r="F5951" t="s">
        <v>81</v>
      </c>
      <c r="G5951" t="s">
        <v>101</v>
      </c>
      <c r="H5951">
        <v>3</v>
      </c>
      <c r="I5951">
        <v>1924.14</v>
      </c>
      <c r="J5951">
        <v>0.1</v>
      </c>
      <c r="K5951">
        <v>5195.18</v>
      </c>
      <c r="L5951">
        <v>1138.6400000000001</v>
      </c>
      <c r="M5951">
        <f t="shared" si="278"/>
        <v>5195.1779999999999</v>
      </c>
      <c r="N5951" t="str">
        <f t="shared" si="276"/>
        <v>Q3</v>
      </c>
      <c r="O5951" s="2">
        <f t="shared" si="277"/>
        <v>21.917238671229871</v>
      </c>
      <c r="P5951" t="str">
        <f>VLOOKUP(retail_sales_2023!C5951,customers!A:J,5,)</f>
        <v>Amritsar</v>
      </c>
      <c r="Q5951" t="str">
        <f>VLOOKUP(C5951,customers!A:J,10,0)</f>
        <v>Regular</v>
      </c>
    </row>
    <row r="5952" spans="1:17" x14ac:dyDescent="0.3">
      <c r="A5952" t="s">
        <v>7043</v>
      </c>
      <c r="B5952" s="1">
        <v>45163</v>
      </c>
      <c r="C5952" t="s">
        <v>2294</v>
      </c>
      <c r="D5952" t="s">
        <v>2295</v>
      </c>
      <c r="E5952" t="s">
        <v>27</v>
      </c>
      <c r="F5952" t="s">
        <v>81</v>
      </c>
      <c r="G5952" t="s">
        <v>239</v>
      </c>
      <c r="H5952">
        <v>4</v>
      </c>
      <c r="I5952">
        <v>1157.68</v>
      </c>
      <c r="J5952">
        <v>0.1</v>
      </c>
      <c r="K5952">
        <v>4167.6499999999996</v>
      </c>
      <c r="L5952">
        <v>1416.02</v>
      </c>
      <c r="M5952">
        <f t="shared" si="278"/>
        <v>4167.6480000000001</v>
      </c>
      <c r="N5952" t="str">
        <f t="shared" si="276"/>
        <v>Q3</v>
      </c>
      <c r="O5952" s="2">
        <f t="shared" si="277"/>
        <v>33.976461555073008</v>
      </c>
      <c r="P5952" t="str">
        <f>VLOOKUP(retail_sales_2023!C5952,customers!A:J,5,)</f>
        <v>Amritsar</v>
      </c>
      <c r="Q5952" t="str">
        <f>VLOOKUP(C5952,customers!A:J,10,0)</f>
        <v>Regular</v>
      </c>
    </row>
    <row r="5953" spans="1:17" x14ac:dyDescent="0.3">
      <c r="A5953" t="s">
        <v>7044</v>
      </c>
      <c r="B5953" s="1">
        <v>45023</v>
      </c>
      <c r="C5953" t="s">
        <v>88</v>
      </c>
      <c r="D5953" t="s">
        <v>89</v>
      </c>
      <c r="E5953" t="s">
        <v>15</v>
      </c>
      <c r="F5953" t="s">
        <v>81</v>
      </c>
      <c r="G5953" t="s">
        <v>101</v>
      </c>
      <c r="H5953">
        <v>3</v>
      </c>
      <c r="I5953">
        <v>1526.13</v>
      </c>
      <c r="J5953">
        <v>0.1</v>
      </c>
      <c r="K5953">
        <v>4120.55</v>
      </c>
      <c r="L5953">
        <v>1108.04</v>
      </c>
      <c r="M5953">
        <f t="shared" si="278"/>
        <v>4120.5510000000004</v>
      </c>
      <c r="N5953" t="str">
        <f t="shared" si="276"/>
        <v>Q2</v>
      </c>
      <c r="O5953" s="2">
        <f t="shared" si="277"/>
        <v>26.890584994721578</v>
      </c>
      <c r="P5953" t="str">
        <f>VLOOKUP(retail_sales_2023!C5953,customers!A:J,5,)</f>
        <v>Coimbatore</v>
      </c>
      <c r="Q5953" t="str">
        <f>VLOOKUP(C5953,customers!A:J,10,0)</f>
        <v>Regular</v>
      </c>
    </row>
    <row r="5954" spans="1:17" x14ac:dyDescent="0.3">
      <c r="A5954" t="s">
        <v>7045</v>
      </c>
      <c r="B5954" s="1">
        <v>44993</v>
      </c>
      <c r="C5954" t="s">
        <v>294</v>
      </c>
      <c r="D5954" t="s">
        <v>295</v>
      </c>
      <c r="E5954" t="s">
        <v>21</v>
      </c>
      <c r="F5954" t="s">
        <v>43</v>
      </c>
      <c r="G5954" t="s">
        <v>282</v>
      </c>
      <c r="H5954">
        <v>2</v>
      </c>
      <c r="I5954">
        <v>22227.040000000001</v>
      </c>
      <c r="J5954">
        <v>0</v>
      </c>
      <c r="K5954">
        <v>44454.080000000002</v>
      </c>
      <c r="L5954">
        <v>5071.8</v>
      </c>
      <c r="M5954">
        <f t="shared" si="278"/>
        <v>44454.080000000002</v>
      </c>
      <c r="N5954" t="str">
        <f t="shared" si="276"/>
        <v>Q1</v>
      </c>
      <c r="O5954" s="2">
        <f t="shared" si="277"/>
        <v>11.409076512212152</v>
      </c>
      <c r="P5954" t="str">
        <f>VLOOKUP(retail_sales_2023!C5954,customers!A:J,5,)</f>
        <v>Patna</v>
      </c>
      <c r="Q5954" t="str">
        <f>VLOOKUP(C5954,customers!A:J,10,0)</f>
        <v>Occasional</v>
      </c>
    </row>
    <row r="5955" spans="1:17" x14ac:dyDescent="0.3">
      <c r="A5955" t="s">
        <v>7046</v>
      </c>
      <c r="B5955" s="1">
        <v>45112</v>
      </c>
      <c r="C5955" t="s">
        <v>1934</v>
      </c>
      <c r="D5955" t="s">
        <v>1935</v>
      </c>
      <c r="E5955" t="s">
        <v>15</v>
      </c>
      <c r="F5955" t="s">
        <v>81</v>
      </c>
      <c r="G5955" t="s">
        <v>370</v>
      </c>
      <c r="H5955">
        <v>1</v>
      </c>
      <c r="I5955">
        <v>1174.4100000000001</v>
      </c>
      <c r="J5955">
        <v>0.05</v>
      </c>
      <c r="K5955">
        <v>1115.69</v>
      </c>
      <c r="L5955">
        <v>303.3</v>
      </c>
      <c r="M5955">
        <f t="shared" si="278"/>
        <v>1115.6895</v>
      </c>
      <c r="N5955" t="str">
        <f t="shared" ref="N5955:N6018" si="279">"Q"&amp;ROUNDUP(MONTH(B5955)/3,0)</f>
        <v>Q3</v>
      </c>
      <c r="O5955" s="2">
        <f t="shared" ref="O5955:O6018" si="280">(L5955/K5955)*100</f>
        <v>27.184970735598597</v>
      </c>
      <c r="P5955" t="str">
        <f>VLOOKUP(retail_sales_2023!C5955,customers!A:J,5,)</f>
        <v>Kochi</v>
      </c>
      <c r="Q5955" t="str">
        <f>VLOOKUP(C5955,customers!A:J,10,0)</f>
        <v>Premium</v>
      </c>
    </row>
    <row r="5956" spans="1:17" x14ac:dyDescent="0.3">
      <c r="A5956" t="s">
        <v>7047</v>
      </c>
      <c r="B5956" s="1">
        <v>45046</v>
      </c>
      <c r="C5956" t="s">
        <v>719</v>
      </c>
      <c r="D5956" t="s">
        <v>720</v>
      </c>
      <c r="E5956" t="s">
        <v>33</v>
      </c>
      <c r="F5956" t="s">
        <v>38</v>
      </c>
      <c r="G5956" t="s">
        <v>65</v>
      </c>
      <c r="H5956">
        <v>1</v>
      </c>
      <c r="I5956">
        <v>1698.61</v>
      </c>
      <c r="J5956">
        <v>0.3</v>
      </c>
      <c r="K5956">
        <v>1189.03</v>
      </c>
      <c r="L5956">
        <v>317.20999999999998</v>
      </c>
      <c r="M5956">
        <f t="shared" si="278"/>
        <v>1189.0269999999998</v>
      </c>
      <c r="N5956" t="str">
        <f t="shared" si="279"/>
        <v>Q2</v>
      </c>
      <c r="O5956" s="2">
        <f t="shared" si="280"/>
        <v>26.678048493309671</v>
      </c>
      <c r="P5956" t="str">
        <f>VLOOKUP(retail_sales_2023!C5956,customers!A:J,5,)</f>
        <v>Pune</v>
      </c>
      <c r="Q5956" t="str">
        <f>VLOOKUP(C5956,customers!A:J,10,0)</f>
        <v>Regular</v>
      </c>
    </row>
    <row r="5957" spans="1:17" x14ac:dyDescent="0.3">
      <c r="A5957" t="s">
        <v>7048</v>
      </c>
      <c r="B5957" s="1">
        <v>45119</v>
      </c>
      <c r="C5957" t="s">
        <v>2521</v>
      </c>
      <c r="D5957" t="s">
        <v>2522</v>
      </c>
      <c r="E5957" t="s">
        <v>33</v>
      </c>
      <c r="F5957" t="s">
        <v>43</v>
      </c>
      <c r="G5957" t="s">
        <v>128</v>
      </c>
      <c r="H5957">
        <v>4</v>
      </c>
      <c r="I5957">
        <v>9634.0499999999993</v>
      </c>
      <c r="J5957">
        <v>0.2</v>
      </c>
      <c r="K5957">
        <v>30828.959999999999</v>
      </c>
      <c r="L5957">
        <v>2793.15</v>
      </c>
      <c r="M5957">
        <f t="shared" ref="M5957:M6020" si="281">H5957*I5957*(1-J5957)</f>
        <v>30828.959999999999</v>
      </c>
      <c r="N5957" t="str">
        <f t="shared" si="279"/>
        <v>Q3</v>
      </c>
      <c r="O5957" s="2">
        <f t="shared" si="280"/>
        <v>9.0601499369424072</v>
      </c>
      <c r="P5957" t="str">
        <f>VLOOKUP(retail_sales_2023!C5957,customers!A:J,5,)</f>
        <v>Ahmedabad</v>
      </c>
      <c r="Q5957" t="str">
        <f>VLOOKUP(C5957,customers!A:J,10,0)</f>
        <v>Premium</v>
      </c>
    </row>
    <row r="5958" spans="1:17" x14ac:dyDescent="0.3">
      <c r="A5958" t="s">
        <v>7049</v>
      </c>
      <c r="B5958" s="1">
        <v>45002</v>
      </c>
      <c r="C5958" t="s">
        <v>228</v>
      </c>
      <c r="D5958" t="s">
        <v>229</v>
      </c>
      <c r="E5958" t="s">
        <v>21</v>
      </c>
      <c r="F5958" t="s">
        <v>16</v>
      </c>
      <c r="G5958" t="s">
        <v>319</v>
      </c>
      <c r="H5958">
        <v>4</v>
      </c>
      <c r="I5958">
        <v>663.18</v>
      </c>
      <c r="J5958">
        <v>0.15</v>
      </c>
      <c r="K5958">
        <v>2254.81</v>
      </c>
      <c r="L5958">
        <v>670.71</v>
      </c>
      <c r="M5958">
        <f t="shared" si="281"/>
        <v>2254.8119999999999</v>
      </c>
      <c r="N5958" t="str">
        <f t="shared" si="279"/>
        <v>Q1</v>
      </c>
      <c r="O5958" s="2">
        <f t="shared" si="280"/>
        <v>29.745743543801918</v>
      </c>
      <c r="P5958" t="str">
        <f>VLOOKUP(retail_sales_2023!C5958,customers!A:J,5,)</f>
        <v>Ranchi</v>
      </c>
      <c r="Q5958" t="str">
        <f>VLOOKUP(C5958,customers!A:J,10,0)</f>
        <v>Occasional</v>
      </c>
    </row>
    <row r="5959" spans="1:17" x14ac:dyDescent="0.3">
      <c r="A5959" t="s">
        <v>7050</v>
      </c>
      <c r="B5959" s="1">
        <v>45011</v>
      </c>
      <c r="C5959" t="s">
        <v>1834</v>
      </c>
      <c r="D5959" t="s">
        <v>1835</v>
      </c>
      <c r="E5959" t="s">
        <v>27</v>
      </c>
      <c r="F5959" t="s">
        <v>43</v>
      </c>
      <c r="G5959" t="s">
        <v>178</v>
      </c>
      <c r="H5959">
        <v>1</v>
      </c>
      <c r="I5959">
        <v>15389.97</v>
      </c>
      <c r="J5959">
        <v>0.05</v>
      </c>
      <c r="K5959">
        <v>14620.47</v>
      </c>
      <c r="L5959">
        <v>1957.29</v>
      </c>
      <c r="M5959">
        <f t="shared" si="281"/>
        <v>14620.471499999998</v>
      </c>
      <c r="N5959" t="str">
        <f t="shared" si="279"/>
        <v>Q1</v>
      </c>
      <c r="O5959" s="2">
        <f t="shared" si="280"/>
        <v>13.387326125630707</v>
      </c>
      <c r="P5959" t="str">
        <f>VLOOKUP(retail_sales_2023!C5959,customers!A:J,5,)</f>
        <v>Delhi</v>
      </c>
      <c r="Q5959" t="str">
        <f>VLOOKUP(C5959,customers!A:J,10,0)</f>
        <v>Premium</v>
      </c>
    </row>
    <row r="5960" spans="1:17" x14ac:dyDescent="0.3">
      <c r="A5960" t="s">
        <v>7051</v>
      </c>
      <c r="B5960" s="1">
        <v>45126</v>
      </c>
      <c r="C5960" t="s">
        <v>317</v>
      </c>
      <c r="D5960" t="s">
        <v>318</v>
      </c>
      <c r="E5960" t="s">
        <v>21</v>
      </c>
      <c r="F5960" t="s">
        <v>43</v>
      </c>
      <c r="G5960" t="s">
        <v>301</v>
      </c>
      <c r="H5960">
        <v>1</v>
      </c>
      <c r="I5960">
        <v>39205.15</v>
      </c>
      <c r="J5960">
        <v>0.05</v>
      </c>
      <c r="K5960">
        <v>37244.89</v>
      </c>
      <c r="L5960">
        <v>5167.74</v>
      </c>
      <c r="M5960">
        <f t="shared" si="281"/>
        <v>37244.892500000002</v>
      </c>
      <c r="N5960" t="str">
        <f t="shared" si="279"/>
        <v>Q3</v>
      </c>
      <c r="O5960" s="2">
        <f t="shared" si="280"/>
        <v>13.875030910280579</v>
      </c>
      <c r="P5960" t="str">
        <f>VLOOKUP(retail_sales_2023!C5960,customers!A:J,5,)</f>
        <v>Patna</v>
      </c>
      <c r="Q5960" t="str">
        <f>VLOOKUP(C5960,customers!A:J,10,0)</f>
        <v>Regular</v>
      </c>
    </row>
    <row r="5961" spans="1:17" x14ac:dyDescent="0.3">
      <c r="A5961" t="s">
        <v>7052</v>
      </c>
      <c r="B5961" s="1">
        <v>45275</v>
      </c>
      <c r="C5961" t="s">
        <v>861</v>
      </c>
      <c r="D5961" t="s">
        <v>862</v>
      </c>
      <c r="E5961" t="s">
        <v>21</v>
      </c>
      <c r="F5961" t="s">
        <v>28</v>
      </c>
      <c r="G5961" t="s">
        <v>466</v>
      </c>
      <c r="H5961">
        <v>4</v>
      </c>
      <c r="I5961">
        <v>7958.7</v>
      </c>
      <c r="J5961">
        <v>0.15</v>
      </c>
      <c r="K5961">
        <v>27059.58</v>
      </c>
      <c r="L5961">
        <v>4797.62</v>
      </c>
      <c r="M5961">
        <f t="shared" si="281"/>
        <v>27059.579999999998</v>
      </c>
      <c r="N5961" t="str">
        <f t="shared" si="279"/>
        <v>Q4</v>
      </c>
      <c r="O5961" s="2">
        <f t="shared" si="280"/>
        <v>17.729839117975963</v>
      </c>
      <c r="P5961" t="str">
        <f>VLOOKUP(retail_sales_2023!C5961,customers!A:J,5,)</f>
        <v>Bhubaneswar</v>
      </c>
      <c r="Q5961" t="str">
        <f>VLOOKUP(C5961,customers!A:J,10,0)</f>
        <v>Premium</v>
      </c>
    </row>
    <row r="5962" spans="1:17" x14ac:dyDescent="0.3">
      <c r="A5962" t="s">
        <v>7053</v>
      </c>
      <c r="B5962" s="1">
        <v>44956</v>
      </c>
      <c r="C5962" t="s">
        <v>112</v>
      </c>
      <c r="D5962" t="s">
        <v>113</v>
      </c>
      <c r="E5962" t="s">
        <v>33</v>
      </c>
      <c r="F5962" t="s">
        <v>16</v>
      </c>
      <c r="G5962" t="s">
        <v>286</v>
      </c>
      <c r="H5962">
        <v>3</v>
      </c>
      <c r="I5962">
        <v>553.16</v>
      </c>
      <c r="J5962">
        <v>0.05</v>
      </c>
      <c r="K5962">
        <v>1576.51</v>
      </c>
      <c r="L5962">
        <v>534.9</v>
      </c>
      <c r="M5962">
        <f t="shared" si="281"/>
        <v>1576.5059999999999</v>
      </c>
      <c r="N5962" t="str">
        <f t="shared" si="279"/>
        <v>Q1</v>
      </c>
      <c r="O5962" s="2">
        <f t="shared" si="280"/>
        <v>33.929375646205855</v>
      </c>
      <c r="P5962" t="str">
        <f>VLOOKUP(retail_sales_2023!C5962,customers!A:J,5,)</f>
        <v>Surat</v>
      </c>
      <c r="Q5962" t="str">
        <f>VLOOKUP(C5962,customers!A:J,10,0)</f>
        <v>Occasional</v>
      </c>
    </row>
    <row r="5963" spans="1:17" x14ac:dyDescent="0.3">
      <c r="A5963" t="s">
        <v>7054</v>
      </c>
      <c r="B5963" s="1">
        <v>44933</v>
      </c>
      <c r="C5963" t="s">
        <v>1135</v>
      </c>
      <c r="D5963" t="s">
        <v>1136</v>
      </c>
      <c r="E5963" t="s">
        <v>33</v>
      </c>
      <c r="F5963" t="s">
        <v>81</v>
      </c>
      <c r="G5963" t="s">
        <v>264</v>
      </c>
      <c r="H5963">
        <v>4</v>
      </c>
      <c r="I5963">
        <v>3829.89</v>
      </c>
      <c r="J5963">
        <v>0.05</v>
      </c>
      <c r="K5963">
        <v>14553.58</v>
      </c>
      <c r="L5963">
        <v>3694.44</v>
      </c>
      <c r="M5963">
        <f t="shared" si="281"/>
        <v>14553.581999999999</v>
      </c>
      <c r="N5963" t="str">
        <f t="shared" si="279"/>
        <v>Q1</v>
      </c>
      <c r="O5963" s="2">
        <f t="shared" si="280"/>
        <v>25.385094251723633</v>
      </c>
      <c r="P5963" t="str">
        <f>VLOOKUP(retail_sales_2023!C5963,customers!A:J,5,)</f>
        <v>Ahmedabad</v>
      </c>
      <c r="Q5963" t="str">
        <f>VLOOKUP(C5963,customers!A:J,10,0)</f>
        <v>Premium</v>
      </c>
    </row>
    <row r="5964" spans="1:17" x14ac:dyDescent="0.3">
      <c r="A5964" t="s">
        <v>7055</v>
      </c>
      <c r="B5964" s="1">
        <v>44939</v>
      </c>
      <c r="C5964" t="s">
        <v>763</v>
      </c>
      <c r="D5964" t="s">
        <v>764</v>
      </c>
      <c r="E5964" t="s">
        <v>21</v>
      </c>
      <c r="F5964" t="s">
        <v>22</v>
      </c>
      <c r="G5964" t="s">
        <v>182</v>
      </c>
      <c r="H5964">
        <v>2</v>
      </c>
      <c r="I5964">
        <v>6831.19</v>
      </c>
      <c r="J5964">
        <v>0.15</v>
      </c>
      <c r="K5964">
        <v>11613.02</v>
      </c>
      <c r="L5964">
        <v>3736.23</v>
      </c>
      <c r="M5964">
        <f t="shared" si="281"/>
        <v>11613.022999999999</v>
      </c>
      <c r="N5964" t="str">
        <f t="shared" si="279"/>
        <v>Q1</v>
      </c>
      <c r="O5964" s="2">
        <f t="shared" si="280"/>
        <v>32.172768151609141</v>
      </c>
      <c r="P5964" t="str">
        <f>VLOOKUP(retail_sales_2023!C5964,customers!A:J,5,)</f>
        <v>Bhubaneswar</v>
      </c>
      <c r="Q5964" t="str">
        <f>VLOOKUP(C5964,customers!A:J,10,0)</f>
        <v>Regular</v>
      </c>
    </row>
    <row r="5965" spans="1:17" x14ac:dyDescent="0.3">
      <c r="A5965" t="s">
        <v>7056</v>
      </c>
      <c r="B5965" s="1">
        <v>44974</v>
      </c>
      <c r="C5965" t="s">
        <v>1138</v>
      </c>
      <c r="D5965" t="s">
        <v>1139</v>
      </c>
      <c r="E5965" t="s">
        <v>21</v>
      </c>
      <c r="F5965" t="s">
        <v>38</v>
      </c>
      <c r="G5965" t="s">
        <v>73</v>
      </c>
      <c r="H5965">
        <v>4</v>
      </c>
      <c r="I5965">
        <v>3931.37</v>
      </c>
      <c r="J5965">
        <v>0.1</v>
      </c>
      <c r="K5965">
        <v>14152.93</v>
      </c>
      <c r="L5965">
        <v>-1915.23</v>
      </c>
      <c r="M5965">
        <f t="shared" si="281"/>
        <v>14152.932000000001</v>
      </c>
      <c r="N5965" t="str">
        <f t="shared" si="279"/>
        <v>Q1</v>
      </c>
      <c r="O5965" s="2">
        <f t="shared" si="280"/>
        <v>-13.532392232562445</v>
      </c>
      <c r="P5965" t="str">
        <f>VLOOKUP(retail_sales_2023!C5965,customers!A:J,5,)</f>
        <v>Guwahati</v>
      </c>
      <c r="Q5965" t="str">
        <f>VLOOKUP(C5965,customers!A:J,10,0)</f>
        <v>Premium</v>
      </c>
    </row>
    <row r="5966" spans="1:17" x14ac:dyDescent="0.3">
      <c r="A5966" t="s">
        <v>7057</v>
      </c>
      <c r="B5966" s="1">
        <v>45170</v>
      </c>
      <c r="C5966" t="s">
        <v>2155</v>
      </c>
      <c r="D5966" t="s">
        <v>2286</v>
      </c>
      <c r="E5966" t="s">
        <v>15</v>
      </c>
      <c r="F5966" t="s">
        <v>16</v>
      </c>
      <c r="G5966" t="s">
        <v>898</v>
      </c>
      <c r="H5966">
        <v>2</v>
      </c>
      <c r="I5966">
        <v>877.78</v>
      </c>
      <c r="J5966">
        <v>0.15</v>
      </c>
      <c r="K5966">
        <v>1492.23</v>
      </c>
      <c r="L5966">
        <v>608.65</v>
      </c>
      <c r="M5966">
        <f t="shared" si="281"/>
        <v>1492.2259999999999</v>
      </c>
      <c r="N5966" t="str">
        <f t="shared" si="279"/>
        <v>Q3</v>
      </c>
      <c r="O5966" s="2">
        <f t="shared" si="280"/>
        <v>40.787948238542313</v>
      </c>
      <c r="P5966" t="str">
        <f>VLOOKUP(retail_sales_2023!C5966,customers!A:J,5,)</f>
        <v>Bengaluru</v>
      </c>
      <c r="Q5966" t="str">
        <f>VLOOKUP(C5966,customers!A:J,10,0)</f>
        <v>Regular</v>
      </c>
    </row>
    <row r="5967" spans="1:17" x14ac:dyDescent="0.3">
      <c r="A5967" t="s">
        <v>7058</v>
      </c>
      <c r="B5967" s="1">
        <v>45040</v>
      </c>
      <c r="C5967" t="s">
        <v>184</v>
      </c>
      <c r="D5967" t="s">
        <v>185</v>
      </c>
      <c r="E5967" t="s">
        <v>15</v>
      </c>
      <c r="F5967" t="s">
        <v>22</v>
      </c>
      <c r="G5967" t="s">
        <v>423</v>
      </c>
      <c r="H5967">
        <v>1</v>
      </c>
      <c r="I5967">
        <v>33962.959999999999</v>
      </c>
      <c r="J5967">
        <v>0</v>
      </c>
      <c r="K5967">
        <v>33962.959999999999</v>
      </c>
      <c r="L5967">
        <v>10692.6</v>
      </c>
      <c r="M5967">
        <f t="shared" si="281"/>
        <v>33962.959999999999</v>
      </c>
      <c r="N5967" t="str">
        <f t="shared" si="279"/>
        <v>Q2</v>
      </c>
      <c r="O5967" s="2">
        <f t="shared" si="280"/>
        <v>31.483121612486077</v>
      </c>
      <c r="P5967" t="str">
        <f>VLOOKUP(retail_sales_2023!C5967,customers!A:J,5,)</f>
        <v>Hyderabad</v>
      </c>
      <c r="Q5967" t="str">
        <f>VLOOKUP(C5967,customers!A:J,10,0)</f>
        <v>Premium</v>
      </c>
    </row>
    <row r="5968" spans="1:17" x14ac:dyDescent="0.3">
      <c r="A5968" t="s">
        <v>7059</v>
      </c>
      <c r="B5968" s="1">
        <v>45042</v>
      </c>
      <c r="C5968" t="s">
        <v>187</v>
      </c>
      <c r="D5968" t="s">
        <v>188</v>
      </c>
      <c r="E5968" t="s">
        <v>33</v>
      </c>
      <c r="F5968" t="s">
        <v>16</v>
      </c>
      <c r="G5968" t="s">
        <v>305</v>
      </c>
      <c r="H5968">
        <v>5</v>
      </c>
      <c r="I5968">
        <v>484.82</v>
      </c>
      <c r="J5968">
        <v>0.3</v>
      </c>
      <c r="K5968">
        <v>1696.87</v>
      </c>
      <c r="L5968">
        <v>493</v>
      </c>
      <c r="M5968">
        <f t="shared" si="281"/>
        <v>1696.87</v>
      </c>
      <c r="N5968" t="str">
        <f t="shared" si="279"/>
        <v>Q2</v>
      </c>
      <c r="O5968" s="2">
        <f t="shared" si="280"/>
        <v>29.053492606976377</v>
      </c>
      <c r="P5968" t="str">
        <f>VLOOKUP(retail_sales_2023!C5968,customers!A:J,5,)</f>
        <v>Pune</v>
      </c>
      <c r="Q5968" t="str">
        <f>VLOOKUP(C5968,customers!A:J,10,0)</f>
        <v>Regular</v>
      </c>
    </row>
    <row r="5969" spans="1:17" x14ac:dyDescent="0.3">
      <c r="A5969" t="s">
        <v>7060</v>
      </c>
      <c r="B5969" s="1">
        <v>45180</v>
      </c>
      <c r="C5969" t="s">
        <v>849</v>
      </c>
      <c r="D5969" t="s">
        <v>850</v>
      </c>
      <c r="E5969" t="s">
        <v>33</v>
      </c>
      <c r="F5969" t="s">
        <v>22</v>
      </c>
      <c r="G5969" t="s">
        <v>23</v>
      </c>
      <c r="H5969">
        <v>1</v>
      </c>
      <c r="I5969">
        <v>43744.5</v>
      </c>
      <c r="J5969">
        <v>0</v>
      </c>
      <c r="K5969">
        <v>43744.5</v>
      </c>
      <c r="L5969">
        <v>-3636.19</v>
      </c>
      <c r="M5969">
        <f t="shared" si="281"/>
        <v>43744.5</v>
      </c>
      <c r="N5969" t="str">
        <f t="shared" si="279"/>
        <v>Q3</v>
      </c>
      <c r="O5969" s="2">
        <f t="shared" si="280"/>
        <v>-8.3123364080055779</v>
      </c>
      <c r="P5969" t="str">
        <f>VLOOKUP(retail_sales_2023!C5969,customers!A:J,5,)</f>
        <v>Nagpur</v>
      </c>
      <c r="Q5969" t="str">
        <f>VLOOKUP(C5969,customers!A:J,10,0)</f>
        <v>Occasional</v>
      </c>
    </row>
    <row r="5970" spans="1:17" x14ac:dyDescent="0.3">
      <c r="A5970" t="s">
        <v>7061</v>
      </c>
      <c r="B5970" s="1">
        <v>45239</v>
      </c>
      <c r="C5970" t="s">
        <v>1634</v>
      </c>
      <c r="D5970" t="s">
        <v>1635</v>
      </c>
      <c r="E5970" t="s">
        <v>33</v>
      </c>
      <c r="F5970" t="s">
        <v>16</v>
      </c>
      <c r="G5970" t="s">
        <v>296</v>
      </c>
      <c r="H5970">
        <v>2</v>
      </c>
      <c r="I5970">
        <v>255.89</v>
      </c>
      <c r="J5970">
        <v>0.1</v>
      </c>
      <c r="K5970">
        <v>460.6</v>
      </c>
      <c r="L5970">
        <v>135.93</v>
      </c>
      <c r="M5970">
        <f t="shared" si="281"/>
        <v>460.60199999999998</v>
      </c>
      <c r="N5970" t="str">
        <f t="shared" si="279"/>
        <v>Q4</v>
      </c>
      <c r="O5970" s="2">
        <f t="shared" si="280"/>
        <v>29.511506730351716</v>
      </c>
      <c r="P5970" t="str">
        <f>VLOOKUP(retail_sales_2023!C5970,customers!A:J,5,)</f>
        <v>Nagpur</v>
      </c>
      <c r="Q5970" t="str">
        <f>VLOOKUP(C5970,customers!A:J,10,0)</f>
        <v>Occasional</v>
      </c>
    </row>
    <row r="5971" spans="1:17" x14ac:dyDescent="0.3">
      <c r="A5971" t="s">
        <v>7062</v>
      </c>
      <c r="B5971" s="1">
        <v>45073</v>
      </c>
      <c r="C5971" t="s">
        <v>766</v>
      </c>
      <c r="D5971" t="s">
        <v>767</v>
      </c>
      <c r="E5971" t="s">
        <v>15</v>
      </c>
      <c r="F5971" t="s">
        <v>22</v>
      </c>
      <c r="G5971" t="s">
        <v>34</v>
      </c>
      <c r="H5971">
        <v>4</v>
      </c>
      <c r="I5971">
        <v>23128.19</v>
      </c>
      <c r="J5971">
        <v>0.1</v>
      </c>
      <c r="K5971">
        <v>83261.48</v>
      </c>
      <c r="L5971">
        <v>19099.09</v>
      </c>
      <c r="M5971">
        <f t="shared" si="281"/>
        <v>83261.483999999997</v>
      </c>
      <c r="N5971" t="str">
        <f t="shared" si="279"/>
        <v>Q2</v>
      </c>
      <c r="O5971" s="2">
        <f t="shared" si="280"/>
        <v>22.938686653179836</v>
      </c>
      <c r="P5971" t="str">
        <f>VLOOKUP(retail_sales_2023!C5971,customers!A:J,5,)</f>
        <v>Coimbatore</v>
      </c>
      <c r="Q5971" t="str">
        <f>VLOOKUP(C5971,customers!A:J,10,0)</f>
        <v>Premium</v>
      </c>
    </row>
    <row r="5972" spans="1:17" x14ac:dyDescent="0.3">
      <c r="A5972" t="s">
        <v>7063</v>
      </c>
      <c r="B5972" s="1">
        <v>45233</v>
      </c>
      <c r="C5972" t="s">
        <v>892</v>
      </c>
      <c r="D5972" t="s">
        <v>13093</v>
      </c>
      <c r="E5972" t="s">
        <v>27</v>
      </c>
      <c r="F5972" t="s">
        <v>43</v>
      </c>
      <c r="G5972" t="s">
        <v>121</v>
      </c>
      <c r="H5972">
        <v>3</v>
      </c>
      <c r="I5972">
        <v>14193.33</v>
      </c>
      <c r="J5972">
        <v>0.25</v>
      </c>
      <c r="K5972">
        <v>31934.99</v>
      </c>
      <c r="L5972">
        <v>3345.08</v>
      </c>
      <c r="M5972">
        <f t="shared" si="281"/>
        <v>31934.9925</v>
      </c>
      <c r="N5972" t="str">
        <f t="shared" si="279"/>
        <v>Q4</v>
      </c>
      <c r="O5972" s="2">
        <f t="shared" si="280"/>
        <v>10.474654916128046</v>
      </c>
      <c r="P5972" t="str">
        <f>VLOOKUP(retail_sales_2023!C5972,customers!A:J,5,)</f>
        <v>Amritsar</v>
      </c>
      <c r="Q5972" t="str">
        <f>VLOOKUP(C5972,customers!A:J,10,0)</f>
        <v>Premium</v>
      </c>
    </row>
    <row r="5973" spans="1:17" x14ac:dyDescent="0.3">
      <c r="A5973" t="s">
        <v>7064</v>
      </c>
      <c r="B5973" s="1">
        <v>45192</v>
      </c>
      <c r="C5973" t="s">
        <v>719</v>
      </c>
      <c r="D5973" t="s">
        <v>720</v>
      </c>
      <c r="E5973" t="s">
        <v>33</v>
      </c>
      <c r="F5973" t="s">
        <v>16</v>
      </c>
      <c r="G5973" t="s">
        <v>296</v>
      </c>
      <c r="H5973">
        <v>5</v>
      </c>
      <c r="I5973">
        <v>538.66999999999996</v>
      </c>
      <c r="J5973">
        <v>0</v>
      </c>
      <c r="K5973">
        <v>2693.35</v>
      </c>
      <c r="L5973">
        <v>798.61</v>
      </c>
      <c r="M5973">
        <f t="shared" si="281"/>
        <v>2693.35</v>
      </c>
      <c r="N5973" t="str">
        <f t="shared" si="279"/>
        <v>Q3</v>
      </c>
      <c r="O5973" s="2">
        <f t="shared" si="280"/>
        <v>29.65117790112685</v>
      </c>
      <c r="P5973" t="str">
        <f>VLOOKUP(retail_sales_2023!C5973,customers!A:J,5,)</f>
        <v>Pune</v>
      </c>
      <c r="Q5973" t="str">
        <f>VLOOKUP(C5973,customers!A:J,10,0)</f>
        <v>Regular</v>
      </c>
    </row>
    <row r="5974" spans="1:17" x14ac:dyDescent="0.3">
      <c r="A5974" t="s">
        <v>7065</v>
      </c>
      <c r="B5974" s="1">
        <v>45192</v>
      </c>
      <c r="C5974" t="s">
        <v>886</v>
      </c>
      <c r="D5974" t="s">
        <v>887</v>
      </c>
      <c r="E5974" t="s">
        <v>21</v>
      </c>
      <c r="F5974" t="s">
        <v>52</v>
      </c>
      <c r="G5974" t="s">
        <v>117</v>
      </c>
      <c r="H5974">
        <v>9</v>
      </c>
      <c r="I5974">
        <v>619.35</v>
      </c>
      <c r="J5974">
        <v>0.05</v>
      </c>
      <c r="K5974">
        <v>5295.44</v>
      </c>
      <c r="L5974">
        <v>517.9</v>
      </c>
      <c r="M5974">
        <f t="shared" si="281"/>
        <v>5295.4425000000001</v>
      </c>
      <c r="N5974" t="str">
        <f t="shared" si="279"/>
        <v>Q3</v>
      </c>
      <c r="O5974" s="2">
        <f t="shared" si="280"/>
        <v>9.7801127007387496</v>
      </c>
      <c r="P5974" t="str">
        <f>VLOOKUP(retail_sales_2023!C5974,customers!A:J,5,)</f>
        <v>Bhubaneswar</v>
      </c>
      <c r="Q5974" t="str">
        <f>VLOOKUP(C5974,customers!A:J,10,0)</f>
        <v>Premium</v>
      </c>
    </row>
    <row r="5975" spans="1:17" x14ac:dyDescent="0.3">
      <c r="A5975" t="s">
        <v>7066</v>
      </c>
      <c r="B5975" s="1">
        <v>44970</v>
      </c>
      <c r="C5975" t="s">
        <v>716</v>
      </c>
      <c r="D5975" t="s">
        <v>717</v>
      </c>
      <c r="E5975" t="s">
        <v>33</v>
      </c>
      <c r="F5975" t="s">
        <v>28</v>
      </c>
      <c r="G5975" t="s">
        <v>280</v>
      </c>
      <c r="H5975">
        <v>1</v>
      </c>
      <c r="I5975">
        <v>4950.57</v>
      </c>
      <c r="J5975">
        <v>0.2</v>
      </c>
      <c r="K5975">
        <v>3960.46</v>
      </c>
      <c r="L5975">
        <v>645.33000000000004</v>
      </c>
      <c r="M5975">
        <f t="shared" si="281"/>
        <v>3960.4560000000001</v>
      </c>
      <c r="N5975" t="str">
        <f t="shared" si="279"/>
        <v>Q1</v>
      </c>
      <c r="O5975" s="2">
        <f t="shared" si="280"/>
        <v>16.294319346742551</v>
      </c>
      <c r="P5975" t="str">
        <f>VLOOKUP(retail_sales_2023!C5975,customers!A:J,5,)</f>
        <v>Ahmedabad</v>
      </c>
      <c r="Q5975" t="str">
        <f>VLOOKUP(C5975,customers!A:J,10,0)</f>
        <v>Premium</v>
      </c>
    </row>
    <row r="5976" spans="1:17" x14ac:dyDescent="0.3">
      <c r="A5976" t="s">
        <v>7067</v>
      </c>
      <c r="B5976" s="1">
        <v>45231</v>
      </c>
      <c r="C5976" t="s">
        <v>1919</v>
      </c>
      <c r="D5976" t="s">
        <v>1920</v>
      </c>
      <c r="E5976" t="s">
        <v>15</v>
      </c>
      <c r="F5976" t="s">
        <v>43</v>
      </c>
      <c r="G5976" t="s">
        <v>128</v>
      </c>
      <c r="H5976">
        <v>2</v>
      </c>
      <c r="I5976">
        <v>46242.12</v>
      </c>
      <c r="J5976">
        <v>0.05</v>
      </c>
      <c r="K5976">
        <v>87860.03</v>
      </c>
      <c r="L5976">
        <v>9862.27</v>
      </c>
      <c r="M5976">
        <f t="shared" si="281"/>
        <v>87860.028000000006</v>
      </c>
      <c r="N5976" t="str">
        <f t="shared" si="279"/>
        <v>Q4</v>
      </c>
      <c r="O5976" s="2">
        <f t="shared" si="280"/>
        <v>11.224979094589429</v>
      </c>
      <c r="P5976" t="str">
        <f>VLOOKUP(retail_sales_2023!C5976,customers!A:J,5,)</f>
        <v>Bengaluru</v>
      </c>
      <c r="Q5976" t="str">
        <f>VLOOKUP(C5976,customers!A:J,10,0)</f>
        <v>Regular</v>
      </c>
    </row>
    <row r="5977" spans="1:17" x14ac:dyDescent="0.3">
      <c r="A5977" t="s">
        <v>7068</v>
      </c>
      <c r="B5977" s="1">
        <v>45272</v>
      </c>
      <c r="C5977" t="s">
        <v>1211</v>
      </c>
      <c r="D5977" t="s">
        <v>1212</v>
      </c>
      <c r="E5977" t="s">
        <v>15</v>
      </c>
      <c r="F5977" t="s">
        <v>52</v>
      </c>
      <c r="G5977" t="s">
        <v>53</v>
      </c>
      <c r="H5977">
        <v>1</v>
      </c>
      <c r="I5977">
        <v>519.21</v>
      </c>
      <c r="J5977">
        <v>0</v>
      </c>
      <c r="K5977">
        <v>519.21</v>
      </c>
      <c r="L5977">
        <v>43.71</v>
      </c>
      <c r="M5977">
        <f t="shared" si="281"/>
        <v>519.21</v>
      </c>
      <c r="N5977" t="str">
        <f t="shared" si="279"/>
        <v>Q4</v>
      </c>
      <c r="O5977" s="2">
        <f t="shared" si="280"/>
        <v>8.4185589645808054</v>
      </c>
      <c r="P5977" t="str">
        <f>VLOOKUP(retail_sales_2023!C5977,customers!A:J,5,)</f>
        <v>Kochi</v>
      </c>
      <c r="Q5977" t="str">
        <f>VLOOKUP(C5977,customers!A:J,10,0)</f>
        <v>Regular</v>
      </c>
    </row>
    <row r="5978" spans="1:17" x14ac:dyDescent="0.3">
      <c r="A5978" t="s">
        <v>7069</v>
      </c>
      <c r="B5978" s="1">
        <v>45001</v>
      </c>
      <c r="C5978" t="s">
        <v>1160</v>
      </c>
      <c r="D5978" t="s">
        <v>1161</v>
      </c>
      <c r="E5978" t="s">
        <v>21</v>
      </c>
      <c r="F5978" t="s">
        <v>43</v>
      </c>
      <c r="G5978" t="s">
        <v>128</v>
      </c>
      <c r="H5978">
        <v>1</v>
      </c>
      <c r="I5978">
        <v>80733.929999999993</v>
      </c>
      <c r="J5978">
        <v>0</v>
      </c>
      <c r="K5978">
        <v>80733.929999999993</v>
      </c>
      <c r="L5978">
        <v>11231</v>
      </c>
      <c r="M5978">
        <f t="shared" si="281"/>
        <v>80733.929999999993</v>
      </c>
      <c r="N5978" t="str">
        <f t="shared" si="279"/>
        <v>Q1</v>
      </c>
      <c r="O5978" s="2">
        <f t="shared" si="280"/>
        <v>13.911127576720222</v>
      </c>
      <c r="P5978" t="str">
        <f>VLOOKUP(retail_sales_2023!C5978,customers!A:J,5,)</f>
        <v>Kolkata</v>
      </c>
      <c r="Q5978" t="str">
        <f>VLOOKUP(C5978,customers!A:J,10,0)</f>
        <v>Premium</v>
      </c>
    </row>
    <row r="5979" spans="1:17" x14ac:dyDescent="0.3">
      <c r="A5979" t="s">
        <v>7070</v>
      </c>
      <c r="B5979" s="1">
        <v>45159</v>
      </c>
      <c r="C5979" t="s">
        <v>488</v>
      </c>
      <c r="D5979" t="s">
        <v>489</v>
      </c>
      <c r="E5979" t="s">
        <v>33</v>
      </c>
      <c r="F5979" t="s">
        <v>52</v>
      </c>
      <c r="G5979" t="s">
        <v>53</v>
      </c>
      <c r="H5979">
        <v>6</v>
      </c>
      <c r="I5979">
        <v>300.89</v>
      </c>
      <c r="J5979">
        <v>0.25</v>
      </c>
      <c r="K5979">
        <v>1354</v>
      </c>
      <c r="L5979">
        <v>79.02</v>
      </c>
      <c r="M5979">
        <f t="shared" si="281"/>
        <v>1354.0049999999999</v>
      </c>
      <c r="N5979" t="str">
        <f t="shared" si="279"/>
        <v>Q3</v>
      </c>
      <c r="O5979" s="2">
        <f t="shared" si="280"/>
        <v>5.8360413589364839</v>
      </c>
      <c r="P5979" t="str">
        <f>VLOOKUP(retail_sales_2023!C5979,customers!A:J,5,)</f>
        <v>Ahmedabad</v>
      </c>
      <c r="Q5979" t="str">
        <f>VLOOKUP(C5979,customers!A:J,10,0)</f>
        <v>Occasional</v>
      </c>
    </row>
    <row r="5980" spans="1:17" x14ac:dyDescent="0.3">
      <c r="A5980" t="s">
        <v>7071</v>
      </c>
      <c r="B5980" s="1">
        <v>45158</v>
      </c>
      <c r="C5980" t="s">
        <v>842</v>
      </c>
      <c r="D5980" t="s">
        <v>843</v>
      </c>
      <c r="E5980" t="s">
        <v>33</v>
      </c>
      <c r="F5980" t="s">
        <v>38</v>
      </c>
      <c r="G5980" t="s">
        <v>65</v>
      </c>
      <c r="H5980">
        <v>2</v>
      </c>
      <c r="I5980">
        <v>3337.11</v>
      </c>
      <c r="J5980">
        <v>0.15</v>
      </c>
      <c r="K5980">
        <v>5673.09</v>
      </c>
      <c r="L5980">
        <v>1734.74</v>
      </c>
      <c r="M5980">
        <f t="shared" si="281"/>
        <v>5673.0870000000004</v>
      </c>
      <c r="N5980" t="str">
        <f t="shared" si="279"/>
        <v>Q3</v>
      </c>
      <c r="O5980" s="2">
        <f t="shared" si="280"/>
        <v>30.578397310812978</v>
      </c>
      <c r="P5980" t="str">
        <f>VLOOKUP(retail_sales_2023!C5980,customers!A:J,5,)</f>
        <v>Mumbai</v>
      </c>
      <c r="Q5980" t="str">
        <f>VLOOKUP(C5980,customers!A:J,10,0)</f>
        <v>Occasional</v>
      </c>
    </row>
    <row r="5981" spans="1:17" x14ac:dyDescent="0.3">
      <c r="A5981" t="s">
        <v>7072</v>
      </c>
      <c r="B5981" s="1">
        <v>45077</v>
      </c>
      <c r="C5981" t="s">
        <v>849</v>
      </c>
      <c r="D5981" t="s">
        <v>850</v>
      </c>
      <c r="E5981" t="s">
        <v>33</v>
      </c>
      <c r="F5981" t="s">
        <v>28</v>
      </c>
      <c r="G5981" t="s">
        <v>61</v>
      </c>
      <c r="H5981">
        <v>3</v>
      </c>
      <c r="I5981">
        <v>6122.77</v>
      </c>
      <c r="J5981">
        <v>0.1</v>
      </c>
      <c r="K5981">
        <v>16531.48</v>
      </c>
      <c r="L5981">
        <v>4694.8100000000004</v>
      </c>
      <c r="M5981">
        <f t="shared" si="281"/>
        <v>16531.479000000003</v>
      </c>
      <c r="N5981" t="str">
        <f t="shared" si="279"/>
        <v>Q2</v>
      </c>
      <c r="O5981" s="2">
        <f t="shared" si="280"/>
        <v>28.399211685826074</v>
      </c>
      <c r="P5981" t="str">
        <f>VLOOKUP(retail_sales_2023!C5981,customers!A:J,5,)</f>
        <v>Nagpur</v>
      </c>
      <c r="Q5981" t="str">
        <f>VLOOKUP(C5981,customers!A:J,10,0)</f>
        <v>Occasional</v>
      </c>
    </row>
    <row r="5982" spans="1:17" x14ac:dyDescent="0.3">
      <c r="A5982" t="s">
        <v>7073</v>
      </c>
      <c r="B5982" s="1">
        <v>45149</v>
      </c>
      <c r="C5982" t="s">
        <v>1002</v>
      </c>
      <c r="D5982" t="s">
        <v>1003</v>
      </c>
      <c r="E5982" t="s">
        <v>21</v>
      </c>
      <c r="F5982" t="s">
        <v>38</v>
      </c>
      <c r="G5982" t="s">
        <v>141</v>
      </c>
      <c r="H5982">
        <v>2</v>
      </c>
      <c r="I5982">
        <v>330.46</v>
      </c>
      <c r="J5982">
        <v>0.05</v>
      </c>
      <c r="K5982">
        <v>627.87</v>
      </c>
      <c r="L5982">
        <v>221.42</v>
      </c>
      <c r="M5982">
        <f t="shared" si="281"/>
        <v>627.87399999999991</v>
      </c>
      <c r="N5982" t="str">
        <f t="shared" si="279"/>
        <v>Q3</v>
      </c>
      <c r="O5982" s="2">
        <f t="shared" si="280"/>
        <v>35.265261917275872</v>
      </c>
      <c r="P5982" t="str">
        <f>VLOOKUP(retail_sales_2023!C5982,customers!A:J,5,)</f>
        <v>Bhubaneswar</v>
      </c>
      <c r="Q5982" t="str">
        <f>VLOOKUP(C5982,customers!A:J,10,0)</f>
        <v>Premium</v>
      </c>
    </row>
    <row r="5983" spans="1:17" x14ac:dyDescent="0.3">
      <c r="A5983" t="s">
        <v>7074</v>
      </c>
      <c r="B5983" s="1">
        <v>45228</v>
      </c>
      <c r="C5983" t="s">
        <v>654</v>
      </c>
      <c r="D5983" t="s">
        <v>655</v>
      </c>
      <c r="E5983" t="s">
        <v>15</v>
      </c>
      <c r="F5983" t="s">
        <v>16</v>
      </c>
      <c r="G5983" t="s">
        <v>898</v>
      </c>
      <c r="H5983">
        <v>5</v>
      </c>
      <c r="I5983">
        <v>914.01</v>
      </c>
      <c r="J5983">
        <v>0.2</v>
      </c>
      <c r="K5983">
        <v>3656.04</v>
      </c>
      <c r="L5983">
        <v>1190.7</v>
      </c>
      <c r="M5983">
        <f t="shared" si="281"/>
        <v>3656.0400000000004</v>
      </c>
      <c r="N5983" t="str">
        <f t="shared" si="279"/>
        <v>Q4</v>
      </c>
      <c r="O5983" s="2">
        <f t="shared" si="280"/>
        <v>32.568024419864116</v>
      </c>
      <c r="P5983" t="str">
        <f>VLOOKUP(retail_sales_2023!C5983,customers!A:J,5,)</f>
        <v>Kochi</v>
      </c>
      <c r="Q5983" t="str">
        <f>VLOOKUP(C5983,customers!A:J,10,0)</f>
        <v>Premium</v>
      </c>
    </row>
    <row r="5984" spans="1:17" x14ac:dyDescent="0.3">
      <c r="A5984" t="s">
        <v>7075</v>
      </c>
      <c r="B5984" s="1">
        <v>45179</v>
      </c>
      <c r="C5984" t="s">
        <v>180</v>
      </c>
      <c r="D5984" t="s">
        <v>181</v>
      </c>
      <c r="E5984" t="s">
        <v>15</v>
      </c>
      <c r="F5984" t="s">
        <v>52</v>
      </c>
      <c r="G5984" t="s">
        <v>169</v>
      </c>
      <c r="H5984">
        <v>7</v>
      </c>
      <c r="I5984">
        <v>481.05</v>
      </c>
      <c r="J5984">
        <v>0.1</v>
      </c>
      <c r="K5984">
        <v>3030.61</v>
      </c>
      <c r="L5984">
        <v>232.21</v>
      </c>
      <c r="M5984">
        <f t="shared" si="281"/>
        <v>3030.6149999999998</v>
      </c>
      <c r="N5984" t="str">
        <f t="shared" si="279"/>
        <v>Q3</v>
      </c>
      <c r="O5984" s="2">
        <f t="shared" si="280"/>
        <v>7.662153823817647</v>
      </c>
      <c r="P5984" t="str">
        <f>VLOOKUP(retail_sales_2023!C5984,customers!A:J,5,)</f>
        <v>Kochi</v>
      </c>
      <c r="Q5984" t="str">
        <f>VLOOKUP(C5984,customers!A:J,10,0)</f>
        <v>Premium</v>
      </c>
    </row>
    <row r="5985" spans="1:17" x14ac:dyDescent="0.3">
      <c r="A5985" t="s">
        <v>7076</v>
      </c>
      <c r="B5985" s="1">
        <v>45037</v>
      </c>
      <c r="C5985" t="s">
        <v>431</v>
      </c>
      <c r="D5985" t="s">
        <v>432</v>
      </c>
      <c r="E5985" t="s">
        <v>27</v>
      </c>
      <c r="F5985" t="s">
        <v>38</v>
      </c>
      <c r="G5985" t="s">
        <v>48</v>
      </c>
      <c r="H5985">
        <v>2</v>
      </c>
      <c r="I5985">
        <v>638.51</v>
      </c>
      <c r="J5985">
        <v>0.2</v>
      </c>
      <c r="K5985">
        <v>1021.62</v>
      </c>
      <c r="L5985">
        <v>347.48</v>
      </c>
      <c r="M5985">
        <f t="shared" si="281"/>
        <v>1021.616</v>
      </c>
      <c r="N5985" t="str">
        <f t="shared" si="279"/>
        <v>Q2</v>
      </c>
      <c r="O5985" s="2">
        <f t="shared" si="280"/>
        <v>34.012646580920503</v>
      </c>
      <c r="P5985" t="str">
        <f>VLOOKUP(retail_sales_2023!C5985,customers!A:J,5,)</f>
        <v>Delhi</v>
      </c>
      <c r="Q5985" t="str">
        <f>VLOOKUP(C5985,customers!A:J,10,0)</f>
        <v>Regular</v>
      </c>
    </row>
    <row r="5986" spans="1:17" x14ac:dyDescent="0.3">
      <c r="A5986" t="s">
        <v>7077</v>
      </c>
      <c r="B5986" s="1">
        <v>45034</v>
      </c>
      <c r="C5986" t="s">
        <v>2046</v>
      </c>
      <c r="D5986" t="s">
        <v>2047</v>
      </c>
      <c r="E5986" t="s">
        <v>15</v>
      </c>
      <c r="F5986" t="s">
        <v>81</v>
      </c>
      <c r="G5986" t="s">
        <v>105</v>
      </c>
      <c r="H5986">
        <v>2</v>
      </c>
      <c r="I5986">
        <v>586.54999999999995</v>
      </c>
      <c r="J5986">
        <v>0.15</v>
      </c>
      <c r="K5986">
        <v>997.13</v>
      </c>
      <c r="L5986">
        <v>273.10000000000002</v>
      </c>
      <c r="M5986">
        <f t="shared" si="281"/>
        <v>997.13499999999988</v>
      </c>
      <c r="N5986" t="str">
        <f t="shared" si="279"/>
        <v>Q2</v>
      </c>
      <c r="O5986" s="2">
        <f t="shared" si="280"/>
        <v>27.388605297202972</v>
      </c>
      <c r="P5986" t="str">
        <f>VLOOKUP(retail_sales_2023!C5986,customers!A:J,5,)</f>
        <v>Bengaluru</v>
      </c>
      <c r="Q5986" t="str">
        <f>VLOOKUP(C5986,customers!A:J,10,0)</f>
        <v>Premium</v>
      </c>
    </row>
    <row r="5987" spans="1:17" x14ac:dyDescent="0.3">
      <c r="A5987" t="s">
        <v>7078</v>
      </c>
      <c r="B5987" s="1">
        <v>44934</v>
      </c>
      <c r="C5987" t="s">
        <v>1827</v>
      </c>
      <c r="D5987" t="s">
        <v>1828</v>
      </c>
      <c r="E5987" t="s">
        <v>33</v>
      </c>
      <c r="F5987" t="s">
        <v>81</v>
      </c>
      <c r="G5987" t="s">
        <v>333</v>
      </c>
      <c r="H5987">
        <v>2</v>
      </c>
      <c r="I5987">
        <v>1249.24</v>
      </c>
      <c r="J5987">
        <v>0.1</v>
      </c>
      <c r="K5987">
        <v>2248.63</v>
      </c>
      <c r="L5987">
        <v>658.28</v>
      </c>
      <c r="M5987">
        <f t="shared" si="281"/>
        <v>2248.6320000000001</v>
      </c>
      <c r="N5987" t="str">
        <f t="shared" si="279"/>
        <v>Q1</v>
      </c>
      <c r="O5987" s="2">
        <f t="shared" si="280"/>
        <v>29.274713936930485</v>
      </c>
      <c r="P5987" t="str">
        <f>VLOOKUP(retail_sales_2023!C5987,customers!A:J,5,)</f>
        <v>Mumbai</v>
      </c>
      <c r="Q5987" t="str">
        <f>VLOOKUP(C5987,customers!A:J,10,0)</f>
        <v>Regular</v>
      </c>
    </row>
    <row r="5988" spans="1:17" x14ac:dyDescent="0.3">
      <c r="A5988" t="s">
        <v>7079</v>
      </c>
      <c r="B5988" s="1">
        <v>45061</v>
      </c>
      <c r="C5988" t="s">
        <v>913</v>
      </c>
      <c r="D5988" t="s">
        <v>914</v>
      </c>
      <c r="E5988" t="s">
        <v>33</v>
      </c>
      <c r="F5988" t="s">
        <v>16</v>
      </c>
      <c r="G5988" t="s">
        <v>86</v>
      </c>
      <c r="H5988">
        <v>3</v>
      </c>
      <c r="I5988">
        <v>800.62</v>
      </c>
      <c r="J5988">
        <v>0.1</v>
      </c>
      <c r="K5988">
        <v>2161.67</v>
      </c>
      <c r="L5988">
        <v>611.77</v>
      </c>
      <c r="M5988">
        <f t="shared" si="281"/>
        <v>2161.674</v>
      </c>
      <c r="N5988" t="str">
        <f t="shared" si="279"/>
        <v>Q2</v>
      </c>
      <c r="O5988" s="2">
        <f t="shared" si="280"/>
        <v>28.300804470617624</v>
      </c>
      <c r="P5988" t="str">
        <f>VLOOKUP(retail_sales_2023!C5988,customers!A:J,5,)</f>
        <v>Ahmedabad</v>
      </c>
      <c r="Q5988" t="str">
        <f>VLOOKUP(C5988,customers!A:J,10,0)</f>
        <v>Premium</v>
      </c>
    </row>
    <row r="5989" spans="1:17" x14ac:dyDescent="0.3">
      <c r="A5989" t="s">
        <v>7080</v>
      </c>
      <c r="B5989" s="1">
        <v>44989</v>
      </c>
      <c r="C5989" t="s">
        <v>1361</v>
      </c>
      <c r="D5989" t="s">
        <v>1362</v>
      </c>
      <c r="E5989" t="s">
        <v>21</v>
      </c>
      <c r="F5989" t="s">
        <v>16</v>
      </c>
      <c r="G5989" t="s">
        <v>296</v>
      </c>
      <c r="H5989">
        <v>1</v>
      </c>
      <c r="I5989">
        <v>666.22</v>
      </c>
      <c r="J5989">
        <v>0.25</v>
      </c>
      <c r="K5989">
        <v>499.67</v>
      </c>
      <c r="L5989">
        <v>144.4</v>
      </c>
      <c r="M5989">
        <f t="shared" si="281"/>
        <v>499.66500000000002</v>
      </c>
      <c r="N5989" t="str">
        <f t="shared" si="279"/>
        <v>Q1</v>
      </c>
      <c r="O5989" s="2">
        <f t="shared" si="280"/>
        <v>28.899073388436371</v>
      </c>
      <c r="P5989" t="str">
        <f>VLOOKUP(retail_sales_2023!C5989,customers!A:J,5,)</f>
        <v>Guwahati</v>
      </c>
      <c r="Q5989" t="str">
        <f>VLOOKUP(C5989,customers!A:J,10,0)</f>
        <v>Premium</v>
      </c>
    </row>
    <row r="5990" spans="1:17" x14ac:dyDescent="0.3">
      <c r="A5990" t="s">
        <v>7081</v>
      </c>
      <c r="B5990" s="1">
        <v>45174</v>
      </c>
      <c r="C5990" t="s">
        <v>1454</v>
      </c>
      <c r="D5990" t="s">
        <v>1455</v>
      </c>
      <c r="E5990" t="s">
        <v>27</v>
      </c>
      <c r="F5990" t="s">
        <v>81</v>
      </c>
      <c r="G5990" t="s">
        <v>105</v>
      </c>
      <c r="H5990">
        <v>5</v>
      </c>
      <c r="I5990">
        <v>812.72</v>
      </c>
      <c r="J5990">
        <v>0.3</v>
      </c>
      <c r="K5990">
        <v>2844.52</v>
      </c>
      <c r="L5990">
        <v>907</v>
      </c>
      <c r="M5990">
        <f t="shared" si="281"/>
        <v>2844.52</v>
      </c>
      <c r="N5990" t="str">
        <f t="shared" si="279"/>
        <v>Q3</v>
      </c>
      <c r="O5990" s="2">
        <f t="shared" si="280"/>
        <v>31.885871781530806</v>
      </c>
      <c r="P5990" t="str">
        <f>VLOOKUP(retail_sales_2023!C5990,customers!A:J,5,)</f>
        <v>Delhi</v>
      </c>
      <c r="Q5990" t="str">
        <f>VLOOKUP(C5990,customers!A:J,10,0)</f>
        <v>Premium</v>
      </c>
    </row>
    <row r="5991" spans="1:17" x14ac:dyDescent="0.3">
      <c r="A5991" t="s">
        <v>7082</v>
      </c>
      <c r="B5991" s="1">
        <v>44940</v>
      </c>
      <c r="C5991" t="s">
        <v>956</v>
      </c>
      <c r="D5991" t="s">
        <v>957</v>
      </c>
      <c r="E5991" t="s">
        <v>15</v>
      </c>
      <c r="F5991" t="s">
        <v>81</v>
      </c>
      <c r="G5991" t="s">
        <v>333</v>
      </c>
      <c r="H5991">
        <v>4</v>
      </c>
      <c r="I5991">
        <v>2734.06</v>
      </c>
      <c r="J5991">
        <v>0</v>
      </c>
      <c r="K5991">
        <v>10936.24</v>
      </c>
      <c r="L5991">
        <v>2663.71</v>
      </c>
      <c r="M5991">
        <f t="shared" si="281"/>
        <v>10936.24</v>
      </c>
      <c r="N5991" t="str">
        <f t="shared" si="279"/>
        <v>Q1</v>
      </c>
      <c r="O5991" s="2">
        <f t="shared" si="280"/>
        <v>24.356725894823082</v>
      </c>
      <c r="P5991" t="str">
        <f>VLOOKUP(retail_sales_2023!C5991,customers!A:J,5,)</f>
        <v>Chennai</v>
      </c>
      <c r="Q5991" t="str">
        <f>VLOOKUP(C5991,customers!A:J,10,0)</f>
        <v>Premium</v>
      </c>
    </row>
    <row r="5992" spans="1:17" x14ac:dyDescent="0.3">
      <c r="A5992" t="s">
        <v>7083</v>
      </c>
      <c r="B5992" s="1">
        <v>45203</v>
      </c>
      <c r="C5992" t="s">
        <v>2022</v>
      </c>
      <c r="D5992" t="s">
        <v>2023</v>
      </c>
      <c r="E5992" t="s">
        <v>21</v>
      </c>
      <c r="F5992" t="s">
        <v>38</v>
      </c>
      <c r="G5992" t="s">
        <v>77</v>
      </c>
      <c r="H5992">
        <v>1</v>
      </c>
      <c r="I5992">
        <v>3029.43</v>
      </c>
      <c r="J5992">
        <v>0.05</v>
      </c>
      <c r="K5992">
        <v>2877.96</v>
      </c>
      <c r="L5992">
        <v>819.94</v>
      </c>
      <c r="M5992">
        <f t="shared" si="281"/>
        <v>2877.9584999999997</v>
      </c>
      <c r="N5992" t="str">
        <f t="shared" si="279"/>
        <v>Q4</v>
      </c>
      <c r="O5992" s="2">
        <f t="shared" si="280"/>
        <v>28.490319531890645</v>
      </c>
      <c r="P5992" t="str">
        <f>VLOOKUP(retail_sales_2023!C5992,customers!A:J,5,)</f>
        <v>Patna</v>
      </c>
      <c r="Q5992" t="str">
        <f>VLOOKUP(C5992,customers!A:J,10,0)</f>
        <v>Regular</v>
      </c>
    </row>
    <row r="5993" spans="1:17" x14ac:dyDescent="0.3">
      <c r="A5993" t="s">
        <v>7084</v>
      </c>
      <c r="B5993" s="1">
        <v>45193</v>
      </c>
      <c r="C5993" t="s">
        <v>254</v>
      </c>
      <c r="D5993" t="s">
        <v>255</v>
      </c>
      <c r="E5993" t="s">
        <v>33</v>
      </c>
      <c r="F5993" t="s">
        <v>52</v>
      </c>
      <c r="G5993" t="s">
        <v>133</v>
      </c>
      <c r="H5993">
        <v>5</v>
      </c>
      <c r="I5993">
        <v>303.66000000000003</v>
      </c>
      <c r="J5993">
        <v>0.2</v>
      </c>
      <c r="K5993">
        <v>1214.6400000000001</v>
      </c>
      <c r="L5993">
        <v>125.76</v>
      </c>
      <c r="M5993">
        <f t="shared" si="281"/>
        <v>1214.6400000000001</v>
      </c>
      <c r="N5993" t="str">
        <f t="shared" si="279"/>
        <v>Q3</v>
      </c>
      <c r="O5993" s="2">
        <f t="shared" si="280"/>
        <v>10.353685042481722</v>
      </c>
      <c r="P5993" t="str">
        <f>VLOOKUP(retail_sales_2023!C5993,customers!A:J,5,)</f>
        <v>Nagpur</v>
      </c>
      <c r="Q5993" t="str">
        <f>VLOOKUP(C5993,customers!A:J,10,0)</f>
        <v>Premium</v>
      </c>
    </row>
    <row r="5994" spans="1:17" x14ac:dyDescent="0.3">
      <c r="A5994" t="s">
        <v>7085</v>
      </c>
      <c r="B5994" s="1">
        <v>45156</v>
      </c>
      <c r="C5994" t="s">
        <v>1265</v>
      </c>
      <c r="D5994" t="s">
        <v>1266</v>
      </c>
      <c r="E5994" t="s">
        <v>15</v>
      </c>
      <c r="F5994" t="s">
        <v>38</v>
      </c>
      <c r="G5994" t="s">
        <v>456</v>
      </c>
      <c r="H5994">
        <v>3</v>
      </c>
      <c r="I5994">
        <v>1723.23</v>
      </c>
      <c r="J5994">
        <v>0.1</v>
      </c>
      <c r="K5994">
        <v>4652.72</v>
      </c>
      <c r="L5994">
        <v>1490.02</v>
      </c>
      <c r="M5994">
        <f t="shared" si="281"/>
        <v>4652.7210000000005</v>
      </c>
      <c r="N5994" t="str">
        <f t="shared" si="279"/>
        <v>Q3</v>
      </c>
      <c r="O5994" s="2">
        <f t="shared" si="280"/>
        <v>32.024708127718839</v>
      </c>
      <c r="P5994" t="str">
        <f>VLOOKUP(retail_sales_2023!C5994,customers!A:J,5,)</f>
        <v>Coimbatore</v>
      </c>
      <c r="Q5994" t="str">
        <f>VLOOKUP(C5994,customers!A:J,10,0)</f>
        <v>Premium</v>
      </c>
    </row>
    <row r="5995" spans="1:17" x14ac:dyDescent="0.3">
      <c r="A5995" t="s">
        <v>7086</v>
      </c>
      <c r="B5995" s="1">
        <v>45093</v>
      </c>
      <c r="C5995" t="s">
        <v>2294</v>
      </c>
      <c r="D5995" t="s">
        <v>2295</v>
      </c>
      <c r="E5995" t="s">
        <v>27</v>
      </c>
      <c r="F5995" t="s">
        <v>52</v>
      </c>
      <c r="G5995" t="s">
        <v>226</v>
      </c>
      <c r="H5995">
        <v>0</v>
      </c>
      <c r="I5995">
        <v>344.29</v>
      </c>
      <c r="J5995">
        <v>0.25</v>
      </c>
      <c r="K5995">
        <v>0</v>
      </c>
      <c r="L5995">
        <v>0</v>
      </c>
      <c r="M5995">
        <f t="shared" si="281"/>
        <v>0</v>
      </c>
      <c r="N5995" t="str">
        <f t="shared" si="279"/>
        <v>Q2</v>
      </c>
      <c r="O5995" s="2">
        <v>0</v>
      </c>
      <c r="P5995" t="str">
        <f>VLOOKUP(retail_sales_2023!C5995,customers!A:J,5,)</f>
        <v>Amritsar</v>
      </c>
      <c r="Q5995" t="str">
        <f>VLOOKUP(C5995,customers!A:J,10,0)</f>
        <v>Regular</v>
      </c>
    </row>
    <row r="5996" spans="1:17" x14ac:dyDescent="0.3">
      <c r="A5996" t="s">
        <v>7087</v>
      </c>
      <c r="B5996" s="1">
        <v>45286</v>
      </c>
      <c r="C5996" t="s">
        <v>1857</v>
      </c>
      <c r="D5996" t="s">
        <v>1858</v>
      </c>
      <c r="E5996" t="s">
        <v>33</v>
      </c>
      <c r="F5996" t="s">
        <v>52</v>
      </c>
      <c r="G5996" t="s">
        <v>937</v>
      </c>
      <c r="H5996">
        <v>9</v>
      </c>
      <c r="I5996">
        <v>374.87</v>
      </c>
      <c r="J5996">
        <v>0</v>
      </c>
      <c r="K5996">
        <v>3373.83</v>
      </c>
      <c r="L5996">
        <v>238.59</v>
      </c>
      <c r="M5996">
        <f t="shared" si="281"/>
        <v>3373.83</v>
      </c>
      <c r="N5996" t="str">
        <f t="shared" si="279"/>
        <v>Q4</v>
      </c>
      <c r="O5996" s="2">
        <f t="shared" si="280"/>
        <v>7.0717848854269487</v>
      </c>
      <c r="P5996" t="str">
        <f>VLOOKUP(retail_sales_2023!C5996,customers!A:J,5,)</f>
        <v>Surat</v>
      </c>
      <c r="Q5996" t="str">
        <f>VLOOKUP(C5996,customers!A:J,10,0)</f>
        <v>Regular</v>
      </c>
    </row>
    <row r="5997" spans="1:17" x14ac:dyDescent="0.3">
      <c r="A5997" t="s">
        <v>7088</v>
      </c>
      <c r="B5997" s="1">
        <v>45000</v>
      </c>
      <c r="C5997" t="s">
        <v>1002</v>
      </c>
      <c r="D5997" t="s">
        <v>1003</v>
      </c>
      <c r="E5997" t="s">
        <v>21</v>
      </c>
      <c r="F5997" t="s">
        <v>81</v>
      </c>
      <c r="G5997" t="s">
        <v>150</v>
      </c>
      <c r="H5997">
        <v>3</v>
      </c>
      <c r="I5997">
        <v>3992.39</v>
      </c>
      <c r="J5997">
        <v>0.2</v>
      </c>
      <c r="K5997">
        <v>9581.74</v>
      </c>
      <c r="L5997">
        <v>3337.16</v>
      </c>
      <c r="M5997">
        <f t="shared" si="281"/>
        <v>9581.7360000000008</v>
      </c>
      <c r="N5997" t="str">
        <f t="shared" si="279"/>
        <v>Q1</v>
      </c>
      <c r="O5997" s="2">
        <f t="shared" si="280"/>
        <v>34.828329718819333</v>
      </c>
      <c r="P5997" t="str">
        <f>VLOOKUP(retail_sales_2023!C5997,customers!A:J,5,)</f>
        <v>Bhubaneswar</v>
      </c>
      <c r="Q5997" t="str">
        <f>VLOOKUP(C5997,customers!A:J,10,0)</f>
        <v>Premium</v>
      </c>
    </row>
    <row r="5998" spans="1:17" x14ac:dyDescent="0.3">
      <c r="A5998" t="s">
        <v>7089</v>
      </c>
      <c r="B5998" s="1">
        <v>45280</v>
      </c>
      <c r="C5998" t="s">
        <v>1028</v>
      </c>
      <c r="D5998" t="s">
        <v>1029</v>
      </c>
      <c r="E5998" t="s">
        <v>21</v>
      </c>
      <c r="F5998" t="s">
        <v>52</v>
      </c>
      <c r="G5998" t="s">
        <v>117</v>
      </c>
      <c r="H5998">
        <v>8</v>
      </c>
      <c r="I5998">
        <v>675.46</v>
      </c>
      <c r="J5998">
        <v>0.1</v>
      </c>
      <c r="K5998">
        <v>4863.3100000000004</v>
      </c>
      <c r="L5998">
        <v>464.9</v>
      </c>
      <c r="M5998">
        <f t="shared" si="281"/>
        <v>4863.3120000000008</v>
      </c>
      <c r="N5998" t="str">
        <f t="shared" si="279"/>
        <v>Q4</v>
      </c>
      <c r="O5998" s="2">
        <f t="shared" si="280"/>
        <v>9.5593330468343556</v>
      </c>
      <c r="P5998" t="str">
        <f>VLOOKUP(retail_sales_2023!C5998,customers!A:J,5,)</f>
        <v>Bhubaneswar</v>
      </c>
      <c r="Q5998" t="str">
        <f>VLOOKUP(C5998,customers!A:J,10,0)</f>
        <v>Regular</v>
      </c>
    </row>
    <row r="5999" spans="1:17" x14ac:dyDescent="0.3">
      <c r="A5999" t="s">
        <v>7090</v>
      </c>
      <c r="B5999" s="1">
        <v>45203</v>
      </c>
      <c r="C5999" t="s">
        <v>494</v>
      </c>
      <c r="D5999" t="s">
        <v>495</v>
      </c>
      <c r="E5999" t="s">
        <v>15</v>
      </c>
      <c r="F5999" t="s">
        <v>43</v>
      </c>
      <c r="G5999" t="s">
        <v>154</v>
      </c>
      <c r="H5999">
        <v>3</v>
      </c>
      <c r="I5999">
        <v>78364.37</v>
      </c>
      <c r="J5999">
        <v>0.15</v>
      </c>
      <c r="K5999">
        <v>199829.14</v>
      </c>
      <c r="L5999">
        <v>22256.02</v>
      </c>
      <c r="M5999">
        <f t="shared" si="281"/>
        <v>199829.14349999998</v>
      </c>
      <c r="N5999" t="str">
        <f t="shared" si="279"/>
        <v>Q4</v>
      </c>
      <c r="O5999" s="2">
        <f t="shared" si="280"/>
        <v>11.137524787425896</v>
      </c>
      <c r="P5999" t="str">
        <f>VLOOKUP(retail_sales_2023!C5999,customers!A:J,5,)</f>
        <v>Kochi</v>
      </c>
      <c r="Q5999" t="str">
        <f>VLOOKUP(C5999,customers!A:J,10,0)</f>
        <v>Premium</v>
      </c>
    </row>
    <row r="6000" spans="1:17" x14ac:dyDescent="0.3">
      <c r="A6000" t="s">
        <v>7091</v>
      </c>
      <c r="B6000" s="1">
        <v>45081</v>
      </c>
      <c r="C6000" t="s">
        <v>2155</v>
      </c>
      <c r="D6000" t="s">
        <v>2286</v>
      </c>
      <c r="E6000" t="s">
        <v>15</v>
      </c>
      <c r="F6000" t="s">
        <v>43</v>
      </c>
      <c r="G6000" t="s">
        <v>154</v>
      </c>
      <c r="H6000">
        <v>2</v>
      </c>
      <c r="I6000">
        <v>9204.2199999999993</v>
      </c>
      <c r="J6000">
        <v>0.05</v>
      </c>
      <c r="K6000">
        <v>17488.02</v>
      </c>
      <c r="L6000">
        <v>1849.65</v>
      </c>
      <c r="M6000">
        <f t="shared" si="281"/>
        <v>17488.017999999996</v>
      </c>
      <c r="N6000" t="str">
        <f t="shared" si="279"/>
        <v>Q2</v>
      </c>
      <c r="O6000" s="2">
        <f t="shared" si="280"/>
        <v>10.576669056874364</v>
      </c>
      <c r="P6000" t="str">
        <f>VLOOKUP(retail_sales_2023!C6000,customers!A:J,5,)</f>
        <v>Bengaluru</v>
      </c>
      <c r="Q6000" t="str">
        <f>VLOOKUP(C6000,customers!A:J,10,0)</f>
        <v>Regular</v>
      </c>
    </row>
    <row r="6001" spans="1:17" x14ac:dyDescent="0.3">
      <c r="A6001" t="s">
        <v>7092</v>
      </c>
      <c r="B6001" s="1">
        <v>45097</v>
      </c>
      <c r="C6001" t="s">
        <v>1276</v>
      </c>
      <c r="D6001" t="s">
        <v>1861</v>
      </c>
      <c r="E6001" t="s">
        <v>27</v>
      </c>
      <c r="F6001" t="s">
        <v>28</v>
      </c>
      <c r="G6001" t="s">
        <v>672</v>
      </c>
      <c r="H6001">
        <v>1</v>
      </c>
      <c r="I6001">
        <v>2155.91</v>
      </c>
      <c r="J6001">
        <v>0.15</v>
      </c>
      <c r="K6001">
        <v>1832.52</v>
      </c>
      <c r="L6001">
        <v>367.43</v>
      </c>
      <c r="M6001">
        <f t="shared" si="281"/>
        <v>1832.5234999999998</v>
      </c>
      <c r="N6001" t="str">
        <f t="shared" si="279"/>
        <v>Q2</v>
      </c>
      <c r="O6001" s="2">
        <f t="shared" si="280"/>
        <v>20.050531508523783</v>
      </c>
      <c r="P6001" t="str">
        <f>VLOOKUP(retail_sales_2023!C6001,customers!A:J,5,)</f>
        <v>Jaipur</v>
      </c>
      <c r="Q6001" t="str">
        <f>VLOOKUP(C6001,customers!A:J,10,0)</f>
        <v>Premium</v>
      </c>
    </row>
    <row r="6002" spans="1:17" x14ac:dyDescent="0.3">
      <c r="A6002" t="s">
        <v>7093</v>
      </c>
      <c r="B6002" s="1">
        <v>45086</v>
      </c>
      <c r="C6002" t="s">
        <v>41</v>
      </c>
      <c r="D6002" t="s">
        <v>42</v>
      </c>
      <c r="E6002" t="s">
        <v>15</v>
      </c>
      <c r="F6002" t="s">
        <v>43</v>
      </c>
      <c r="G6002" t="s">
        <v>154</v>
      </c>
      <c r="H6002">
        <v>3</v>
      </c>
      <c r="I6002">
        <v>14172.09</v>
      </c>
      <c r="J6002">
        <v>0</v>
      </c>
      <c r="K6002">
        <v>42516.27</v>
      </c>
      <c r="L6002">
        <v>6214.37</v>
      </c>
      <c r="M6002">
        <f t="shared" si="281"/>
        <v>42516.270000000004</v>
      </c>
      <c r="N6002" t="str">
        <f t="shared" si="279"/>
        <v>Q2</v>
      </c>
      <c r="O6002" s="2">
        <f t="shared" si="280"/>
        <v>14.616451537258559</v>
      </c>
      <c r="P6002" t="str">
        <f>VLOOKUP(retail_sales_2023!C6002,customers!A:J,5,)</f>
        <v>Kochi</v>
      </c>
      <c r="Q6002" t="str">
        <f>VLOOKUP(C6002,customers!A:J,10,0)</f>
        <v>Regular</v>
      </c>
    </row>
    <row r="6003" spans="1:17" x14ac:dyDescent="0.3">
      <c r="A6003" t="s">
        <v>7094</v>
      </c>
      <c r="B6003" s="1">
        <v>44960</v>
      </c>
      <c r="C6003" t="s">
        <v>385</v>
      </c>
      <c r="D6003" t="s">
        <v>386</v>
      </c>
      <c r="E6003" t="s">
        <v>15</v>
      </c>
      <c r="F6003" t="s">
        <v>16</v>
      </c>
      <c r="G6003" t="s">
        <v>305</v>
      </c>
      <c r="H6003">
        <v>1</v>
      </c>
      <c r="I6003">
        <v>333.82</v>
      </c>
      <c r="J6003">
        <v>0</v>
      </c>
      <c r="K6003">
        <v>333.82</v>
      </c>
      <c r="L6003">
        <v>148.72999999999999</v>
      </c>
      <c r="M6003">
        <f t="shared" si="281"/>
        <v>333.82</v>
      </c>
      <c r="N6003" t="str">
        <f t="shared" si="279"/>
        <v>Q1</v>
      </c>
      <c r="O6003" s="2">
        <f t="shared" si="280"/>
        <v>44.55395123120244</v>
      </c>
      <c r="P6003" t="str">
        <f>VLOOKUP(retail_sales_2023!C6003,customers!A:J,5,)</f>
        <v>Hyderabad</v>
      </c>
      <c r="Q6003" t="str">
        <f>VLOOKUP(C6003,customers!A:J,10,0)</f>
        <v>Premium</v>
      </c>
    </row>
    <row r="6004" spans="1:17" x14ac:dyDescent="0.3">
      <c r="A6004" t="s">
        <v>7095</v>
      </c>
      <c r="B6004" s="1">
        <v>45143</v>
      </c>
      <c r="C6004" t="s">
        <v>2500</v>
      </c>
      <c r="D6004" t="s">
        <v>2501</v>
      </c>
      <c r="E6004" t="s">
        <v>21</v>
      </c>
      <c r="F6004" t="s">
        <v>81</v>
      </c>
      <c r="G6004" t="s">
        <v>82</v>
      </c>
      <c r="H6004">
        <v>4</v>
      </c>
      <c r="I6004">
        <v>877.91</v>
      </c>
      <c r="J6004">
        <v>0.25</v>
      </c>
      <c r="K6004">
        <v>2633.73</v>
      </c>
      <c r="L6004">
        <v>1019.7</v>
      </c>
      <c r="M6004">
        <f t="shared" si="281"/>
        <v>2633.73</v>
      </c>
      <c r="N6004" t="str">
        <f t="shared" si="279"/>
        <v>Q3</v>
      </c>
      <c r="O6004" s="2">
        <f t="shared" si="280"/>
        <v>38.71695276281168</v>
      </c>
      <c r="P6004" t="str">
        <f>VLOOKUP(retail_sales_2023!C6004,customers!A:J,5,)</f>
        <v>Bhubaneswar</v>
      </c>
      <c r="Q6004" t="str">
        <f>VLOOKUP(C6004,customers!A:J,10,0)</f>
        <v>Occasional</v>
      </c>
    </row>
    <row r="6005" spans="1:17" x14ac:dyDescent="0.3">
      <c r="A6005" t="s">
        <v>7096</v>
      </c>
      <c r="B6005" s="1">
        <v>45076</v>
      </c>
      <c r="C6005" t="s">
        <v>262</v>
      </c>
      <c r="D6005" t="s">
        <v>263</v>
      </c>
      <c r="E6005" t="s">
        <v>27</v>
      </c>
      <c r="F6005" t="s">
        <v>43</v>
      </c>
      <c r="G6005" t="s">
        <v>178</v>
      </c>
      <c r="H6005">
        <v>1</v>
      </c>
      <c r="I6005">
        <v>35422.76</v>
      </c>
      <c r="J6005">
        <v>0.3</v>
      </c>
      <c r="K6005">
        <v>24795.93</v>
      </c>
      <c r="L6005">
        <v>3616.15</v>
      </c>
      <c r="M6005">
        <f t="shared" si="281"/>
        <v>24795.932000000001</v>
      </c>
      <c r="N6005" t="str">
        <f t="shared" si="279"/>
        <v>Q2</v>
      </c>
      <c r="O6005" s="2">
        <f t="shared" si="280"/>
        <v>14.583643364052085</v>
      </c>
      <c r="P6005" t="str">
        <f>VLOOKUP(retail_sales_2023!C6005,customers!A:J,5,)</f>
        <v>Jaipur</v>
      </c>
      <c r="Q6005" t="str">
        <f>VLOOKUP(C6005,customers!A:J,10,0)</f>
        <v>Premium</v>
      </c>
    </row>
    <row r="6006" spans="1:17" x14ac:dyDescent="0.3">
      <c r="A6006" t="s">
        <v>7097</v>
      </c>
      <c r="B6006" s="1">
        <v>45221</v>
      </c>
      <c r="C6006" t="s">
        <v>726</v>
      </c>
      <c r="D6006" t="s">
        <v>727</v>
      </c>
      <c r="E6006" t="s">
        <v>15</v>
      </c>
      <c r="F6006" t="s">
        <v>28</v>
      </c>
      <c r="G6006" t="s">
        <v>439</v>
      </c>
      <c r="H6006">
        <v>5</v>
      </c>
      <c r="I6006">
        <v>5927.2</v>
      </c>
      <c r="J6006">
        <v>0.15</v>
      </c>
      <c r="K6006">
        <v>25190.6</v>
      </c>
      <c r="L6006">
        <v>6995.92</v>
      </c>
      <c r="M6006">
        <f t="shared" si="281"/>
        <v>25190.6</v>
      </c>
      <c r="N6006" t="str">
        <f t="shared" si="279"/>
        <v>Q4</v>
      </c>
      <c r="O6006" s="2">
        <f t="shared" si="280"/>
        <v>27.771946678522941</v>
      </c>
      <c r="P6006" t="str">
        <f>VLOOKUP(retail_sales_2023!C6006,customers!A:J,5,)</f>
        <v>Kochi</v>
      </c>
      <c r="Q6006" t="str">
        <f>VLOOKUP(C6006,customers!A:J,10,0)</f>
        <v>Occasional</v>
      </c>
    </row>
    <row r="6007" spans="1:17" x14ac:dyDescent="0.3">
      <c r="A6007" t="s">
        <v>7098</v>
      </c>
      <c r="B6007" s="1">
        <v>44944</v>
      </c>
      <c r="C6007" t="s">
        <v>2437</v>
      </c>
      <c r="D6007" t="s">
        <v>2438</v>
      </c>
      <c r="E6007" t="s">
        <v>15</v>
      </c>
      <c r="F6007" t="s">
        <v>52</v>
      </c>
      <c r="G6007" t="s">
        <v>117</v>
      </c>
      <c r="H6007">
        <v>6</v>
      </c>
      <c r="I6007">
        <v>134.84</v>
      </c>
      <c r="J6007">
        <v>0</v>
      </c>
      <c r="K6007">
        <v>809.04</v>
      </c>
      <c r="L6007">
        <v>68.33</v>
      </c>
      <c r="M6007">
        <f t="shared" si="281"/>
        <v>809.04</v>
      </c>
      <c r="N6007" t="str">
        <f t="shared" si="279"/>
        <v>Q1</v>
      </c>
      <c r="O6007" s="2">
        <f t="shared" si="280"/>
        <v>8.4458123207752394</v>
      </c>
      <c r="P6007" t="str">
        <f>VLOOKUP(retail_sales_2023!C6007,customers!A:J,5,)</f>
        <v>Chennai</v>
      </c>
      <c r="Q6007" t="str">
        <f>VLOOKUP(C6007,customers!A:J,10,0)</f>
        <v>Premium</v>
      </c>
    </row>
    <row r="6008" spans="1:17" x14ac:dyDescent="0.3">
      <c r="A6008" t="s">
        <v>7099</v>
      </c>
      <c r="B6008" s="1">
        <v>44961</v>
      </c>
      <c r="C6008" t="s">
        <v>390</v>
      </c>
      <c r="D6008" t="s">
        <v>391</v>
      </c>
      <c r="E6008" t="s">
        <v>33</v>
      </c>
      <c r="F6008" t="s">
        <v>52</v>
      </c>
      <c r="G6008" t="s">
        <v>200</v>
      </c>
      <c r="H6008">
        <v>10</v>
      </c>
      <c r="I6008">
        <v>791.11</v>
      </c>
      <c r="J6008">
        <v>0</v>
      </c>
      <c r="K6008">
        <v>7911.1</v>
      </c>
      <c r="L6008">
        <v>627.78</v>
      </c>
      <c r="M6008">
        <f t="shared" si="281"/>
        <v>7911.1</v>
      </c>
      <c r="N6008" t="str">
        <f t="shared" si="279"/>
        <v>Q1</v>
      </c>
      <c r="O6008" s="2">
        <f t="shared" si="280"/>
        <v>7.9354324935849627</v>
      </c>
      <c r="P6008" t="str">
        <f>VLOOKUP(retail_sales_2023!C6008,customers!A:J,5,)</f>
        <v>Mumbai</v>
      </c>
      <c r="Q6008" t="str">
        <f>VLOOKUP(C6008,customers!A:J,10,0)</f>
        <v>Occasional</v>
      </c>
    </row>
    <row r="6009" spans="1:17" x14ac:dyDescent="0.3">
      <c r="A6009" t="s">
        <v>7100</v>
      </c>
      <c r="B6009" s="1">
        <v>45242</v>
      </c>
      <c r="C6009" t="s">
        <v>2123</v>
      </c>
      <c r="D6009" t="s">
        <v>2124</v>
      </c>
      <c r="E6009" t="s">
        <v>33</v>
      </c>
      <c r="F6009" t="s">
        <v>28</v>
      </c>
      <c r="G6009" t="s">
        <v>165</v>
      </c>
      <c r="H6009">
        <v>3</v>
      </c>
      <c r="I6009">
        <v>7149.23</v>
      </c>
      <c r="J6009">
        <v>0.05</v>
      </c>
      <c r="K6009">
        <v>20375.310000000001</v>
      </c>
      <c r="L6009">
        <v>3323</v>
      </c>
      <c r="M6009">
        <f t="shared" si="281"/>
        <v>20375.305499999999</v>
      </c>
      <c r="N6009" t="str">
        <f t="shared" si="279"/>
        <v>Q4</v>
      </c>
      <c r="O6009" s="2">
        <f t="shared" si="280"/>
        <v>16.308954317750256</v>
      </c>
      <c r="P6009" t="str">
        <f>VLOOKUP(retail_sales_2023!C6009,customers!A:J,5,)</f>
        <v>Ahmedabad</v>
      </c>
      <c r="Q6009" t="str">
        <f>VLOOKUP(C6009,customers!A:J,10,0)</f>
        <v>Occasional</v>
      </c>
    </row>
    <row r="6010" spans="1:17" x14ac:dyDescent="0.3">
      <c r="A6010" t="s">
        <v>7101</v>
      </c>
      <c r="B6010" s="1">
        <v>45118</v>
      </c>
      <c r="C6010" t="s">
        <v>237</v>
      </c>
      <c r="D6010" t="s">
        <v>238</v>
      </c>
      <c r="E6010" t="s">
        <v>33</v>
      </c>
      <c r="F6010" t="s">
        <v>81</v>
      </c>
      <c r="G6010" t="s">
        <v>101</v>
      </c>
      <c r="H6010">
        <v>2</v>
      </c>
      <c r="I6010">
        <v>3167.21</v>
      </c>
      <c r="J6010">
        <v>0</v>
      </c>
      <c r="K6010">
        <v>6334.42</v>
      </c>
      <c r="L6010">
        <v>2140.37</v>
      </c>
      <c r="M6010">
        <f t="shared" si="281"/>
        <v>6334.42</v>
      </c>
      <c r="N6010" t="str">
        <f t="shared" si="279"/>
        <v>Q3</v>
      </c>
      <c r="O6010" s="2">
        <f t="shared" si="280"/>
        <v>33.789518219505496</v>
      </c>
      <c r="P6010" t="str">
        <f>VLOOKUP(retail_sales_2023!C6010,customers!A:J,5,)</f>
        <v>Ahmedabad</v>
      </c>
      <c r="Q6010" t="str">
        <f>VLOOKUP(C6010,customers!A:J,10,0)</f>
        <v>Regular</v>
      </c>
    </row>
    <row r="6011" spans="1:17" x14ac:dyDescent="0.3">
      <c r="A6011" t="s">
        <v>7102</v>
      </c>
      <c r="B6011" s="1">
        <v>45223</v>
      </c>
      <c r="C6011" t="s">
        <v>1643</v>
      </c>
      <c r="D6011" t="s">
        <v>1644</v>
      </c>
      <c r="E6011" t="s">
        <v>15</v>
      </c>
      <c r="F6011" t="s">
        <v>52</v>
      </c>
      <c r="G6011" t="s">
        <v>133</v>
      </c>
      <c r="H6011">
        <v>8</v>
      </c>
      <c r="I6011">
        <v>159.96</v>
      </c>
      <c r="J6011">
        <v>0.2</v>
      </c>
      <c r="K6011">
        <v>1023.74</v>
      </c>
      <c r="L6011">
        <v>-46.82</v>
      </c>
      <c r="M6011">
        <f t="shared" si="281"/>
        <v>1023.7440000000001</v>
      </c>
      <c r="N6011" t="str">
        <f t="shared" si="279"/>
        <v>Q4</v>
      </c>
      <c r="O6011" s="2">
        <f t="shared" si="280"/>
        <v>-4.5734268466602845</v>
      </c>
      <c r="P6011" t="str">
        <f>VLOOKUP(retail_sales_2023!C6011,customers!A:J,5,)</f>
        <v>Hyderabad</v>
      </c>
      <c r="Q6011" t="str">
        <f>VLOOKUP(C6011,customers!A:J,10,0)</f>
        <v>Premium</v>
      </c>
    </row>
    <row r="6012" spans="1:17" x14ac:dyDescent="0.3">
      <c r="A6012" t="s">
        <v>7103</v>
      </c>
      <c r="B6012" s="1">
        <v>45141</v>
      </c>
      <c r="C6012" t="s">
        <v>1503</v>
      </c>
      <c r="D6012" t="s">
        <v>1504</v>
      </c>
      <c r="E6012" t="s">
        <v>33</v>
      </c>
      <c r="F6012" t="s">
        <v>81</v>
      </c>
      <c r="G6012" t="s">
        <v>150</v>
      </c>
      <c r="H6012">
        <v>2</v>
      </c>
      <c r="I6012">
        <v>1459.5</v>
      </c>
      <c r="J6012">
        <v>0.05</v>
      </c>
      <c r="K6012">
        <v>2773.05</v>
      </c>
      <c r="L6012">
        <v>-215.01</v>
      </c>
      <c r="M6012">
        <f t="shared" si="281"/>
        <v>2773.0499999999997</v>
      </c>
      <c r="N6012" t="str">
        <f t="shared" si="279"/>
        <v>Q3</v>
      </c>
      <c r="O6012" s="2">
        <f t="shared" si="280"/>
        <v>-7.7535565532536364</v>
      </c>
      <c r="P6012" t="str">
        <f>VLOOKUP(retail_sales_2023!C6012,customers!A:J,5,)</f>
        <v>Mumbai</v>
      </c>
      <c r="Q6012" t="str">
        <f>VLOOKUP(C6012,customers!A:J,10,0)</f>
        <v>Premium</v>
      </c>
    </row>
    <row r="6013" spans="1:17" x14ac:dyDescent="0.3">
      <c r="A6013" t="s">
        <v>7104</v>
      </c>
      <c r="B6013" s="1">
        <v>45013</v>
      </c>
      <c r="C6013" t="s">
        <v>25</v>
      </c>
      <c r="D6013" t="s">
        <v>26</v>
      </c>
      <c r="E6013" t="s">
        <v>27</v>
      </c>
      <c r="F6013" t="s">
        <v>81</v>
      </c>
      <c r="G6013" t="s">
        <v>158</v>
      </c>
      <c r="H6013">
        <v>1</v>
      </c>
      <c r="I6013">
        <v>3358.79</v>
      </c>
      <c r="J6013">
        <v>0.15</v>
      </c>
      <c r="K6013">
        <v>2854.97</v>
      </c>
      <c r="L6013">
        <v>719.72</v>
      </c>
      <c r="M6013">
        <f t="shared" si="281"/>
        <v>2854.9715000000001</v>
      </c>
      <c r="N6013" t="str">
        <f t="shared" si="279"/>
        <v>Q1</v>
      </c>
      <c r="O6013" s="2">
        <f t="shared" si="280"/>
        <v>25.209371727198537</v>
      </c>
      <c r="P6013" t="str">
        <f>VLOOKUP(retail_sales_2023!C6013,customers!A:J,5,)</f>
        <v>Delhi</v>
      </c>
      <c r="Q6013" t="str">
        <f>VLOOKUP(C6013,customers!A:J,10,0)</f>
        <v>Premium</v>
      </c>
    </row>
    <row r="6014" spans="1:17" x14ac:dyDescent="0.3">
      <c r="A6014" t="s">
        <v>7105</v>
      </c>
      <c r="B6014" s="1">
        <v>45257</v>
      </c>
      <c r="C6014" t="s">
        <v>2514</v>
      </c>
      <c r="D6014" t="s">
        <v>2515</v>
      </c>
      <c r="E6014" t="s">
        <v>21</v>
      </c>
      <c r="F6014" t="s">
        <v>38</v>
      </c>
      <c r="G6014" t="s">
        <v>65</v>
      </c>
      <c r="H6014">
        <v>3</v>
      </c>
      <c r="I6014">
        <v>924.57</v>
      </c>
      <c r="J6014">
        <v>0</v>
      </c>
      <c r="K6014">
        <v>2773.71</v>
      </c>
      <c r="L6014">
        <v>981.09</v>
      </c>
      <c r="M6014">
        <f t="shared" si="281"/>
        <v>2773.71</v>
      </c>
      <c r="N6014" t="str">
        <f t="shared" si="279"/>
        <v>Q4</v>
      </c>
      <c r="O6014" s="2">
        <f t="shared" si="280"/>
        <v>35.371037347091082</v>
      </c>
      <c r="P6014" t="str">
        <f>VLOOKUP(retail_sales_2023!C6014,customers!A:J,5,)</f>
        <v>Guwahati</v>
      </c>
      <c r="Q6014" t="str">
        <f>VLOOKUP(C6014,customers!A:J,10,0)</f>
        <v>Regular</v>
      </c>
    </row>
    <row r="6015" spans="1:17" x14ac:dyDescent="0.3">
      <c r="A6015" t="s">
        <v>7106</v>
      </c>
      <c r="B6015" s="1">
        <v>45028</v>
      </c>
      <c r="C6015" t="s">
        <v>931</v>
      </c>
      <c r="D6015" t="s">
        <v>932</v>
      </c>
      <c r="E6015" t="s">
        <v>33</v>
      </c>
      <c r="F6015" t="s">
        <v>52</v>
      </c>
      <c r="G6015" t="s">
        <v>937</v>
      </c>
      <c r="H6015">
        <v>6</v>
      </c>
      <c r="I6015">
        <v>590.98</v>
      </c>
      <c r="J6015">
        <v>0</v>
      </c>
      <c r="K6015">
        <v>3545.88</v>
      </c>
      <c r="L6015">
        <v>266.04000000000002</v>
      </c>
      <c r="M6015">
        <f t="shared" si="281"/>
        <v>3545.88</v>
      </c>
      <c r="N6015" t="str">
        <f t="shared" si="279"/>
        <v>Q2</v>
      </c>
      <c r="O6015" s="2">
        <f t="shared" si="280"/>
        <v>7.5027919726555901</v>
      </c>
      <c r="P6015" t="str">
        <f>VLOOKUP(retail_sales_2023!C6015,customers!A:J,5,)</f>
        <v>Mumbai</v>
      </c>
      <c r="Q6015" t="str">
        <f>VLOOKUP(C6015,customers!A:J,10,0)</f>
        <v>Occasional</v>
      </c>
    </row>
    <row r="6016" spans="1:17" x14ac:dyDescent="0.3">
      <c r="A6016" t="s">
        <v>7107</v>
      </c>
      <c r="B6016" s="1">
        <v>44983</v>
      </c>
      <c r="C6016" t="s">
        <v>1853</v>
      </c>
      <c r="D6016" t="s">
        <v>1854</v>
      </c>
      <c r="E6016" t="s">
        <v>33</v>
      </c>
      <c r="F6016" t="s">
        <v>43</v>
      </c>
      <c r="G6016" t="s">
        <v>154</v>
      </c>
      <c r="H6016">
        <v>1</v>
      </c>
      <c r="I6016">
        <v>2161.38</v>
      </c>
      <c r="J6016">
        <v>0.1</v>
      </c>
      <c r="K6016">
        <v>1945.24</v>
      </c>
      <c r="L6016">
        <v>196.23</v>
      </c>
      <c r="M6016">
        <f t="shared" si="281"/>
        <v>1945.2420000000002</v>
      </c>
      <c r="N6016" t="str">
        <f t="shared" si="279"/>
        <v>Q1</v>
      </c>
      <c r="O6016" s="2">
        <f t="shared" si="280"/>
        <v>10.087701260512841</v>
      </c>
      <c r="P6016" t="str">
        <f>VLOOKUP(retail_sales_2023!C6016,customers!A:J,5,)</f>
        <v>Surat</v>
      </c>
      <c r="Q6016" t="str">
        <f>VLOOKUP(C6016,customers!A:J,10,0)</f>
        <v>Premium</v>
      </c>
    </row>
    <row r="6017" spans="1:17" x14ac:dyDescent="0.3">
      <c r="A6017" t="s">
        <v>7108</v>
      </c>
      <c r="B6017" s="1">
        <v>44994</v>
      </c>
      <c r="C6017" t="s">
        <v>1651</v>
      </c>
      <c r="D6017" t="s">
        <v>1652</v>
      </c>
      <c r="E6017" t="s">
        <v>33</v>
      </c>
      <c r="F6017" t="s">
        <v>52</v>
      </c>
      <c r="G6017" t="s">
        <v>117</v>
      </c>
      <c r="H6017">
        <v>2</v>
      </c>
      <c r="I6017">
        <v>357.53</v>
      </c>
      <c r="J6017">
        <v>0</v>
      </c>
      <c r="K6017">
        <v>715.06</v>
      </c>
      <c r="L6017">
        <v>47.33</v>
      </c>
      <c r="M6017">
        <f t="shared" si="281"/>
        <v>715.06</v>
      </c>
      <c r="N6017" t="str">
        <f t="shared" si="279"/>
        <v>Q1</v>
      </c>
      <c r="O6017" s="2">
        <f t="shared" si="280"/>
        <v>6.6190249769250142</v>
      </c>
      <c r="P6017" t="str">
        <f>VLOOKUP(retail_sales_2023!C6017,customers!A:J,5,)</f>
        <v>Surat</v>
      </c>
      <c r="Q6017" t="str">
        <f>VLOOKUP(C6017,customers!A:J,10,0)</f>
        <v>Premium</v>
      </c>
    </row>
    <row r="6018" spans="1:17" x14ac:dyDescent="0.3">
      <c r="A6018" t="s">
        <v>7109</v>
      </c>
      <c r="B6018" s="1">
        <v>44942</v>
      </c>
      <c r="C6018" t="s">
        <v>482</v>
      </c>
      <c r="D6018" t="s">
        <v>483</v>
      </c>
      <c r="E6018" t="s">
        <v>15</v>
      </c>
      <c r="F6018" t="s">
        <v>43</v>
      </c>
      <c r="G6018" t="s">
        <v>301</v>
      </c>
      <c r="H6018">
        <v>1</v>
      </c>
      <c r="I6018">
        <v>19322.39</v>
      </c>
      <c r="J6018">
        <v>0.3</v>
      </c>
      <c r="K6018">
        <v>13525.67</v>
      </c>
      <c r="L6018">
        <v>1461.99</v>
      </c>
      <c r="M6018">
        <f t="shared" si="281"/>
        <v>13525.672999999999</v>
      </c>
      <c r="N6018" t="str">
        <f t="shared" si="279"/>
        <v>Q1</v>
      </c>
      <c r="O6018" s="2">
        <f t="shared" si="280"/>
        <v>10.809002437587194</v>
      </c>
      <c r="P6018" t="str">
        <f>VLOOKUP(retail_sales_2023!C6018,customers!A:J,5,)</f>
        <v>Bengaluru</v>
      </c>
      <c r="Q6018" t="str">
        <f>VLOOKUP(C6018,customers!A:J,10,0)</f>
        <v>Premium</v>
      </c>
    </row>
    <row r="6019" spans="1:17" x14ac:dyDescent="0.3">
      <c r="A6019" t="s">
        <v>7110</v>
      </c>
      <c r="B6019" s="1">
        <v>45253</v>
      </c>
      <c r="C6019" t="s">
        <v>25</v>
      </c>
      <c r="D6019" t="s">
        <v>26</v>
      </c>
      <c r="E6019" t="s">
        <v>27</v>
      </c>
      <c r="F6019" t="s">
        <v>28</v>
      </c>
      <c r="G6019" t="s">
        <v>280</v>
      </c>
      <c r="H6019">
        <v>3</v>
      </c>
      <c r="I6019">
        <v>484.37</v>
      </c>
      <c r="J6019">
        <v>0.15</v>
      </c>
      <c r="K6019">
        <v>1235.1400000000001</v>
      </c>
      <c r="L6019">
        <v>193.78</v>
      </c>
      <c r="M6019">
        <f t="shared" si="281"/>
        <v>1235.1435000000001</v>
      </c>
      <c r="N6019" t="str">
        <f t="shared" ref="N6019:N6082" si="282">"Q"&amp;ROUNDUP(MONTH(B6019)/3,0)</f>
        <v>Q4</v>
      </c>
      <c r="O6019" s="2">
        <f t="shared" ref="O6019:O6082" si="283">(L6019/K6019)*100</f>
        <v>15.688909759217578</v>
      </c>
      <c r="P6019" t="str">
        <f>VLOOKUP(retail_sales_2023!C6019,customers!A:J,5,)</f>
        <v>Delhi</v>
      </c>
      <c r="Q6019" t="str">
        <f>VLOOKUP(C6019,customers!A:J,10,0)</f>
        <v>Premium</v>
      </c>
    </row>
    <row r="6020" spans="1:17" x14ac:dyDescent="0.3">
      <c r="A6020" t="s">
        <v>7111</v>
      </c>
      <c r="B6020" s="1">
        <v>45070</v>
      </c>
      <c r="C6020" t="s">
        <v>1622</v>
      </c>
      <c r="D6020" t="s">
        <v>1623</v>
      </c>
      <c r="E6020" t="s">
        <v>33</v>
      </c>
      <c r="F6020" t="s">
        <v>43</v>
      </c>
      <c r="G6020" t="s">
        <v>128</v>
      </c>
      <c r="H6020">
        <v>2</v>
      </c>
      <c r="I6020">
        <v>51838.559999999998</v>
      </c>
      <c r="J6020">
        <v>0</v>
      </c>
      <c r="K6020">
        <v>103677.12</v>
      </c>
      <c r="L6020">
        <v>15210.71</v>
      </c>
      <c r="M6020">
        <f t="shared" si="281"/>
        <v>103677.12</v>
      </c>
      <c r="N6020" t="str">
        <f t="shared" si="282"/>
        <v>Q2</v>
      </c>
      <c r="O6020" s="2">
        <f t="shared" si="283"/>
        <v>14.671231222472228</v>
      </c>
      <c r="P6020" t="str">
        <f>VLOOKUP(retail_sales_2023!C6020,customers!A:J,5,)</f>
        <v>Pune</v>
      </c>
      <c r="Q6020" t="str">
        <f>VLOOKUP(C6020,customers!A:J,10,0)</f>
        <v>Regular</v>
      </c>
    </row>
    <row r="6021" spans="1:17" x14ac:dyDescent="0.3">
      <c r="A6021" t="s">
        <v>7112</v>
      </c>
      <c r="B6021" s="1">
        <v>45113</v>
      </c>
      <c r="C6021" t="s">
        <v>670</v>
      </c>
      <c r="D6021" t="s">
        <v>671</v>
      </c>
      <c r="E6021" t="s">
        <v>27</v>
      </c>
      <c r="F6021" t="s">
        <v>52</v>
      </c>
      <c r="G6021" t="s">
        <v>268</v>
      </c>
      <c r="H6021">
        <v>10</v>
      </c>
      <c r="I6021">
        <v>286.54000000000002</v>
      </c>
      <c r="J6021">
        <v>0</v>
      </c>
      <c r="K6021">
        <v>2865.4</v>
      </c>
      <c r="L6021">
        <v>162.97</v>
      </c>
      <c r="M6021">
        <f t="shared" ref="M6021:M6084" si="284">H6021*I6021*(1-J6021)</f>
        <v>2865.4</v>
      </c>
      <c r="N6021" t="str">
        <f t="shared" si="282"/>
        <v>Q3</v>
      </c>
      <c r="O6021" s="2">
        <f t="shared" si="283"/>
        <v>5.687513087178055</v>
      </c>
      <c r="P6021" t="str">
        <f>VLOOKUP(retail_sales_2023!C6021,customers!A:J,5,)</f>
        <v>Amritsar</v>
      </c>
      <c r="Q6021" t="str">
        <f>VLOOKUP(C6021,customers!A:J,10,0)</f>
        <v>Premium</v>
      </c>
    </row>
    <row r="6022" spans="1:17" x14ac:dyDescent="0.3">
      <c r="A6022" t="s">
        <v>7113</v>
      </c>
      <c r="B6022" s="1">
        <v>45264</v>
      </c>
      <c r="C6022" t="s">
        <v>1403</v>
      </c>
      <c r="D6022" t="s">
        <v>1404</v>
      </c>
      <c r="E6022" t="s">
        <v>27</v>
      </c>
      <c r="F6022" t="s">
        <v>38</v>
      </c>
      <c r="G6022" t="s">
        <v>65</v>
      </c>
      <c r="H6022">
        <v>3</v>
      </c>
      <c r="I6022">
        <v>3059.06</v>
      </c>
      <c r="J6022">
        <v>0.05</v>
      </c>
      <c r="K6022">
        <v>8718.32</v>
      </c>
      <c r="L6022">
        <v>3068.6</v>
      </c>
      <c r="M6022">
        <f t="shared" si="284"/>
        <v>8718.3209999999999</v>
      </c>
      <c r="N6022" t="str">
        <f t="shared" si="282"/>
        <v>Q4</v>
      </c>
      <c r="O6022" s="2">
        <f t="shared" si="283"/>
        <v>35.197148074399657</v>
      </c>
      <c r="P6022" t="str">
        <f>VLOOKUP(retail_sales_2023!C6022,customers!A:J,5,)</f>
        <v>Jaipur</v>
      </c>
      <c r="Q6022" t="str">
        <f>VLOOKUP(C6022,customers!A:J,10,0)</f>
        <v>Occasional</v>
      </c>
    </row>
    <row r="6023" spans="1:17" x14ac:dyDescent="0.3">
      <c r="A6023" t="s">
        <v>7114</v>
      </c>
      <c r="B6023" s="1">
        <v>45263</v>
      </c>
      <c r="C6023" t="s">
        <v>1065</v>
      </c>
      <c r="D6023" t="s">
        <v>1066</v>
      </c>
      <c r="E6023" t="s">
        <v>15</v>
      </c>
      <c r="F6023" t="s">
        <v>52</v>
      </c>
      <c r="G6023" t="s">
        <v>268</v>
      </c>
      <c r="H6023">
        <v>7</v>
      </c>
      <c r="I6023">
        <v>165.66</v>
      </c>
      <c r="J6023">
        <v>0.2</v>
      </c>
      <c r="K6023">
        <v>927.7</v>
      </c>
      <c r="L6023">
        <v>93.12</v>
      </c>
      <c r="M6023">
        <f t="shared" si="284"/>
        <v>927.69599999999991</v>
      </c>
      <c r="N6023" t="str">
        <f t="shared" si="282"/>
        <v>Q4</v>
      </c>
      <c r="O6023" s="2">
        <f t="shared" si="283"/>
        <v>10.03772771370055</v>
      </c>
      <c r="P6023" t="str">
        <f>VLOOKUP(retail_sales_2023!C6023,customers!A:J,5,)</f>
        <v>Chennai</v>
      </c>
      <c r="Q6023" t="str">
        <f>VLOOKUP(C6023,customers!A:J,10,0)</f>
        <v>Premium</v>
      </c>
    </row>
    <row r="6024" spans="1:17" x14ac:dyDescent="0.3">
      <c r="A6024" t="s">
        <v>7115</v>
      </c>
      <c r="B6024" s="1">
        <v>45257</v>
      </c>
      <c r="C6024" t="s">
        <v>1386</v>
      </c>
      <c r="D6024" t="s">
        <v>1387</v>
      </c>
      <c r="E6024" t="s">
        <v>21</v>
      </c>
      <c r="F6024" t="s">
        <v>28</v>
      </c>
      <c r="G6024" t="s">
        <v>466</v>
      </c>
      <c r="H6024">
        <v>5</v>
      </c>
      <c r="I6024">
        <v>798.59</v>
      </c>
      <c r="J6024">
        <v>0.05</v>
      </c>
      <c r="K6024">
        <v>3793.3</v>
      </c>
      <c r="L6024">
        <v>771.57</v>
      </c>
      <c r="M6024">
        <f t="shared" si="284"/>
        <v>3793.3025000000002</v>
      </c>
      <c r="N6024" t="str">
        <f t="shared" si="282"/>
        <v>Q4</v>
      </c>
      <c r="O6024" s="2">
        <f t="shared" si="283"/>
        <v>20.340336909814674</v>
      </c>
      <c r="P6024" t="str">
        <f>VLOOKUP(retail_sales_2023!C6024,customers!A:J,5,)</f>
        <v>Patna</v>
      </c>
      <c r="Q6024" t="str">
        <f>VLOOKUP(C6024,customers!A:J,10,0)</f>
        <v>Premium</v>
      </c>
    </row>
    <row r="6025" spans="1:17" x14ac:dyDescent="0.3">
      <c r="A6025" t="s">
        <v>7116</v>
      </c>
      <c r="B6025" s="1">
        <v>44956</v>
      </c>
      <c r="C6025" t="s">
        <v>2593</v>
      </c>
      <c r="D6025" t="s">
        <v>2594</v>
      </c>
      <c r="E6025" t="s">
        <v>15</v>
      </c>
      <c r="F6025" t="s">
        <v>28</v>
      </c>
      <c r="G6025" t="s">
        <v>325</v>
      </c>
      <c r="H6025">
        <v>4</v>
      </c>
      <c r="I6025">
        <v>458.7</v>
      </c>
      <c r="J6025">
        <v>0.05</v>
      </c>
      <c r="K6025">
        <v>1743.06</v>
      </c>
      <c r="L6025">
        <v>459.77</v>
      </c>
      <c r="M6025">
        <f t="shared" si="284"/>
        <v>1743.06</v>
      </c>
      <c r="N6025" t="str">
        <f t="shared" si="282"/>
        <v>Q1</v>
      </c>
      <c r="O6025" s="2">
        <f t="shared" si="283"/>
        <v>26.377175771344646</v>
      </c>
      <c r="P6025" t="str">
        <f>VLOOKUP(retail_sales_2023!C6025,customers!A:J,5,)</f>
        <v>Chennai</v>
      </c>
      <c r="Q6025" t="str">
        <f>VLOOKUP(C6025,customers!A:J,10,0)</f>
        <v>Premium</v>
      </c>
    </row>
    <row r="6026" spans="1:17" x14ac:dyDescent="0.3">
      <c r="A6026" t="s">
        <v>7117</v>
      </c>
      <c r="B6026" s="1">
        <v>45031</v>
      </c>
      <c r="C6026" t="s">
        <v>1659</v>
      </c>
      <c r="D6026" t="s">
        <v>1781</v>
      </c>
      <c r="E6026" t="s">
        <v>15</v>
      </c>
      <c r="F6026" t="s">
        <v>22</v>
      </c>
      <c r="G6026" t="s">
        <v>23</v>
      </c>
      <c r="H6026">
        <v>2</v>
      </c>
      <c r="I6026">
        <v>23243.64</v>
      </c>
      <c r="J6026">
        <v>0.05</v>
      </c>
      <c r="K6026">
        <v>44162.92</v>
      </c>
      <c r="L6026">
        <v>10050.19</v>
      </c>
      <c r="M6026">
        <f t="shared" si="284"/>
        <v>44162.915999999997</v>
      </c>
      <c r="N6026" t="str">
        <f t="shared" si="282"/>
        <v>Q2</v>
      </c>
      <c r="O6026" s="2">
        <f t="shared" si="283"/>
        <v>22.757077657002757</v>
      </c>
      <c r="P6026" t="str">
        <f>VLOOKUP(retail_sales_2023!C6026,customers!A:J,5,)</f>
        <v>Coimbatore</v>
      </c>
      <c r="Q6026" t="str">
        <f>VLOOKUP(C6026,customers!A:J,10,0)</f>
        <v>Regular</v>
      </c>
    </row>
    <row r="6027" spans="1:17" x14ac:dyDescent="0.3">
      <c r="A6027" t="s">
        <v>7118</v>
      </c>
      <c r="B6027" s="1">
        <v>44990</v>
      </c>
      <c r="C6027" t="s">
        <v>547</v>
      </c>
      <c r="D6027" t="s">
        <v>548</v>
      </c>
      <c r="E6027" t="s">
        <v>33</v>
      </c>
      <c r="F6027" t="s">
        <v>81</v>
      </c>
      <c r="G6027" t="s">
        <v>264</v>
      </c>
      <c r="H6027">
        <v>1</v>
      </c>
      <c r="I6027">
        <v>4132.28</v>
      </c>
      <c r="J6027">
        <v>0.05</v>
      </c>
      <c r="K6027">
        <v>3925.67</v>
      </c>
      <c r="L6027">
        <v>1083.8599999999999</v>
      </c>
      <c r="M6027">
        <f t="shared" si="284"/>
        <v>3925.6659999999997</v>
      </c>
      <c r="N6027" t="str">
        <f t="shared" si="282"/>
        <v>Q1</v>
      </c>
      <c r="O6027" s="2">
        <f t="shared" si="283"/>
        <v>27.609554547376625</v>
      </c>
      <c r="P6027" t="str">
        <f>VLOOKUP(retail_sales_2023!C6027,customers!A:J,5,)</f>
        <v>Pune</v>
      </c>
      <c r="Q6027" t="str">
        <f>VLOOKUP(C6027,customers!A:J,10,0)</f>
        <v>Regular</v>
      </c>
    </row>
    <row r="6028" spans="1:17" x14ac:dyDescent="0.3">
      <c r="A6028" t="s">
        <v>7119</v>
      </c>
      <c r="B6028" s="1">
        <v>45255</v>
      </c>
      <c r="C6028" t="s">
        <v>1031</v>
      </c>
      <c r="D6028" t="s">
        <v>1032</v>
      </c>
      <c r="E6028" t="s">
        <v>15</v>
      </c>
      <c r="F6028" t="s">
        <v>28</v>
      </c>
      <c r="G6028" t="s">
        <v>61</v>
      </c>
      <c r="H6028">
        <v>5</v>
      </c>
      <c r="I6028">
        <v>1807.62</v>
      </c>
      <c r="J6028">
        <v>0.25</v>
      </c>
      <c r="K6028">
        <v>6778.57</v>
      </c>
      <c r="L6028">
        <v>1172.43</v>
      </c>
      <c r="M6028">
        <f t="shared" si="284"/>
        <v>6778.5749999999989</v>
      </c>
      <c r="N6028" t="str">
        <f t="shared" si="282"/>
        <v>Q4</v>
      </c>
      <c r="O6028" s="2">
        <f t="shared" si="283"/>
        <v>17.29612587905709</v>
      </c>
      <c r="P6028" t="str">
        <f>VLOOKUP(retail_sales_2023!C6028,customers!A:J,5,)</f>
        <v>Bengaluru</v>
      </c>
      <c r="Q6028" t="str">
        <f>VLOOKUP(C6028,customers!A:J,10,0)</f>
        <v>Premium</v>
      </c>
    </row>
    <row r="6029" spans="1:17" x14ac:dyDescent="0.3">
      <c r="A6029" t="s">
        <v>7120</v>
      </c>
      <c r="B6029" s="1">
        <v>44963</v>
      </c>
      <c r="C6029" t="s">
        <v>541</v>
      </c>
      <c r="D6029" t="s">
        <v>542</v>
      </c>
      <c r="E6029" t="s">
        <v>21</v>
      </c>
      <c r="F6029" t="s">
        <v>28</v>
      </c>
      <c r="G6029" t="s">
        <v>57</v>
      </c>
      <c r="H6029">
        <v>4</v>
      </c>
      <c r="I6029">
        <v>724.93</v>
      </c>
      <c r="J6029">
        <v>0.2</v>
      </c>
      <c r="K6029">
        <v>2319.7800000000002</v>
      </c>
      <c r="L6029">
        <v>506.93</v>
      </c>
      <c r="M6029">
        <f t="shared" si="284"/>
        <v>2319.7759999999998</v>
      </c>
      <c r="N6029" t="str">
        <f t="shared" si="282"/>
        <v>Q1</v>
      </c>
      <c r="O6029" s="2">
        <f t="shared" si="283"/>
        <v>21.85250325461897</v>
      </c>
      <c r="P6029" t="str">
        <f>VLOOKUP(retail_sales_2023!C6029,customers!A:J,5,)</f>
        <v>Kolkata</v>
      </c>
      <c r="Q6029" t="str">
        <f>VLOOKUP(C6029,customers!A:J,10,0)</f>
        <v>Premium</v>
      </c>
    </row>
    <row r="6030" spans="1:17" x14ac:dyDescent="0.3">
      <c r="A6030" t="s">
        <v>7121</v>
      </c>
      <c r="B6030" s="1">
        <v>45155</v>
      </c>
      <c r="C6030" t="s">
        <v>1099</v>
      </c>
      <c r="D6030" t="s">
        <v>1100</v>
      </c>
      <c r="E6030" t="s">
        <v>27</v>
      </c>
      <c r="F6030" t="s">
        <v>52</v>
      </c>
      <c r="G6030" t="s">
        <v>133</v>
      </c>
      <c r="H6030">
        <v>2</v>
      </c>
      <c r="I6030">
        <v>605.98</v>
      </c>
      <c r="J6030">
        <v>0</v>
      </c>
      <c r="K6030">
        <v>1211.96</v>
      </c>
      <c r="L6030">
        <v>122.53</v>
      </c>
      <c r="M6030">
        <f t="shared" si="284"/>
        <v>1211.96</v>
      </c>
      <c r="N6030" t="str">
        <f t="shared" si="282"/>
        <v>Q3</v>
      </c>
      <c r="O6030" s="2">
        <f t="shared" si="283"/>
        <v>10.110069639262022</v>
      </c>
      <c r="P6030" t="str">
        <f>VLOOKUP(retail_sales_2023!C6030,customers!A:J,5,)</f>
        <v>Chandigarh</v>
      </c>
      <c r="Q6030" t="str">
        <f>VLOOKUP(C6030,customers!A:J,10,0)</f>
        <v>Regular</v>
      </c>
    </row>
    <row r="6031" spans="1:17" x14ac:dyDescent="0.3">
      <c r="A6031" t="s">
        <v>7122</v>
      </c>
      <c r="B6031" s="1">
        <v>44931</v>
      </c>
      <c r="C6031" t="s">
        <v>1272</v>
      </c>
      <c r="D6031" t="s">
        <v>1273</v>
      </c>
      <c r="E6031" t="s">
        <v>21</v>
      </c>
      <c r="F6031" t="s">
        <v>81</v>
      </c>
      <c r="G6031" t="s">
        <v>158</v>
      </c>
      <c r="H6031">
        <v>4</v>
      </c>
      <c r="I6031">
        <v>1574.02</v>
      </c>
      <c r="J6031">
        <v>0.1</v>
      </c>
      <c r="K6031">
        <v>5666.47</v>
      </c>
      <c r="L6031">
        <v>1863.52</v>
      </c>
      <c r="M6031">
        <f t="shared" si="284"/>
        <v>5666.4719999999998</v>
      </c>
      <c r="N6031" t="str">
        <f t="shared" si="282"/>
        <v>Q1</v>
      </c>
      <c r="O6031" s="2">
        <f t="shared" si="283"/>
        <v>32.886788423833529</v>
      </c>
      <c r="P6031" t="str">
        <f>VLOOKUP(retail_sales_2023!C6031,customers!A:J,5,)</f>
        <v>Guwahati</v>
      </c>
      <c r="Q6031" t="str">
        <f>VLOOKUP(C6031,customers!A:J,10,0)</f>
        <v>Regular</v>
      </c>
    </row>
    <row r="6032" spans="1:17" x14ac:dyDescent="0.3">
      <c r="A6032" t="s">
        <v>7123</v>
      </c>
      <c r="B6032" s="1">
        <v>44993</v>
      </c>
      <c r="C6032" t="s">
        <v>1262</v>
      </c>
      <c r="D6032" t="s">
        <v>1263</v>
      </c>
      <c r="E6032" t="s">
        <v>27</v>
      </c>
      <c r="F6032" t="s">
        <v>52</v>
      </c>
      <c r="G6032" t="s">
        <v>133</v>
      </c>
      <c r="H6032">
        <v>0</v>
      </c>
      <c r="I6032">
        <v>621.57000000000005</v>
      </c>
      <c r="J6032">
        <v>0</v>
      </c>
      <c r="K6032">
        <v>0</v>
      </c>
      <c r="L6032">
        <v>0</v>
      </c>
      <c r="M6032">
        <f t="shared" si="284"/>
        <v>0</v>
      </c>
      <c r="N6032" t="str">
        <f t="shared" si="282"/>
        <v>Q1</v>
      </c>
      <c r="O6032" s="2">
        <v>0</v>
      </c>
      <c r="P6032" t="str">
        <f>VLOOKUP(retail_sales_2023!C6032,customers!A:J,5,)</f>
        <v>Jaipur</v>
      </c>
      <c r="Q6032" t="str">
        <f>VLOOKUP(C6032,customers!A:J,10,0)</f>
        <v>Occasional</v>
      </c>
    </row>
    <row r="6033" spans="1:17" x14ac:dyDescent="0.3">
      <c r="A6033" t="s">
        <v>7124</v>
      </c>
      <c r="B6033" s="1">
        <v>44990</v>
      </c>
      <c r="C6033" t="s">
        <v>838</v>
      </c>
      <c r="D6033" t="s">
        <v>839</v>
      </c>
      <c r="E6033" t="s">
        <v>21</v>
      </c>
      <c r="F6033" t="s">
        <v>28</v>
      </c>
      <c r="G6033" t="s">
        <v>165</v>
      </c>
      <c r="H6033">
        <v>4</v>
      </c>
      <c r="I6033">
        <v>3740.82</v>
      </c>
      <c r="J6033">
        <v>0.1</v>
      </c>
      <c r="K6033">
        <v>13466.95</v>
      </c>
      <c r="L6033">
        <v>2140.31</v>
      </c>
      <c r="M6033">
        <f t="shared" si="284"/>
        <v>13466.952000000001</v>
      </c>
      <c r="N6033" t="str">
        <f t="shared" si="282"/>
        <v>Q1</v>
      </c>
      <c r="O6033" s="2">
        <f t="shared" si="283"/>
        <v>15.893056705490105</v>
      </c>
      <c r="P6033" t="str">
        <f>VLOOKUP(retail_sales_2023!C6033,customers!A:J,5,)</f>
        <v>Patna</v>
      </c>
      <c r="Q6033" t="str">
        <f>VLOOKUP(C6033,customers!A:J,10,0)</f>
        <v>Regular</v>
      </c>
    </row>
    <row r="6034" spans="1:17" x14ac:dyDescent="0.3">
      <c r="A6034" t="s">
        <v>7125</v>
      </c>
      <c r="B6034" s="1">
        <v>45254</v>
      </c>
      <c r="C6034" t="s">
        <v>288</v>
      </c>
      <c r="D6034" t="s">
        <v>289</v>
      </c>
      <c r="E6034" t="s">
        <v>27</v>
      </c>
      <c r="F6034" t="s">
        <v>52</v>
      </c>
      <c r="G6034" t="s">
        <v>169</v>
      </c>
      <c r="H6034">
        <v>5</v>
      </c>
      <c r="I6034">
        <v>683.32</v>
      </c>
      <c r="J6034">
        <v>0.25</v>
      </c>
      <c r="K6034">
        <v>2562.4499999999998</v>
      </c>
      <c r="L6034">
        <v>195.11</v>
      </c>
      <c r="M6034">
        <f t="shared" si="284"/>
        <v>2562.4500000000003</v>
      </c>
      <c r="N6034" t="str">
        <f t="shared" si="282"/>
        <v>Q4</v>
      </c>
      <c r="O6034" s="2">
        <f t="shared" si="283"/>
        <v>7.6141973501922005</v>
      </c>
      <c r="P6034" t="str">
        <f>VLOOKUP(retail_sales_2023!C6034,customers!A:J,5,)</f>
        <v>Delhi</v>
      </c>
      <c r="Q6034" t="str">
        <f>VLOOKUP(C6034,customers!A:J,10,0)</f>
        <v>Premium</v>
      </c>
    </row>
    <row r="6035" spans="1:17" x14ac:dyDescent="0.3">
      <c r="A6035" t="s">
        <v>7126</v>
      </c>
      <c r="B6035" s="1">
        <v>45280</v>
      </c>
      <c r="C6035" t="s">
        <v>1167</v>
      </c>
      <c r="D6035" t="s">
        <v>1168</v>
      </c>
      <c r="E6035" t="s">
        <v>21</v>
      </c>
      <c r="F6035" t="s">
        <v>28</v>
      </c>
      <c r="G6035" t="s">
        <v>97</v>
      </c>
      <c r="H6035">
        <v>3</v>
      </c>
      <c r="I6035">
        <v>4859.78</v>
      </c>
      <c r="J6035">
        <v>0.15</v>
      </c>
      <c r="K6035">
        <v>12392.44</v>
      </c>
      <c r="L6035">
        <v>3056.29</v>
      </c>
      <c r="M6035">
        <f t="shared" si="284"/>
        <v>12392.439</v>
      </c>
      <c r="N6035" t="str">
        <f t="shared" si="282"/>
        <v>Q4</v>
      </c>
      <c r="O6035" s="2">
        <f t="shared" si="283"/>
        <v>24.662536191419928</v>
      </c>
      <c r="P6035" t="str">
        <f>VLOOKUP(retail_sales_2023!C6035,customers!A:J,5,)</f>
        <v>Bhubaneswar</v>
      </c>
      <c r="Q6035" t="str">
        <f>VLOOKUP(C6035,customers!A:J,10,0)</f>
        <v>Regular</v>
      </c>
    </row>
    <row r="6036" spans="1:17" x14ac:dyDescent="0.3">
      <c r="A6036" t="s">
        <v>7127</v>
      </c>
      <c r="B6036" s="1">
        <v>45190</v>
      </c>
      <c r="C6036" t="s">
        <v>1138</v>
      </c>
      <c r="D6036" t="s">
        <v>13093</v>
      </c>
      <c r="E6036" t="s">
        <v>21</v>
      </c>
      <c r="F6036" t="s">
        <v>52</v>
      </c>
      <c r="G6036" t="s">
        <v>53</v>
      </c>
      <c r="H6036">
        <v>6</v>
      </c>
      <c r="I6036">
        <v>496.3</v>
      </c>
      <c r="J6036">
        <v>0.1</v>
      </c>
      <c r="K6036">
        <v>2680.02</v>
      </c>
      <c r="L6036">
        <v>229.02</v>
      </c>
      <c r="M6036">
        <f t="shared" si="284"/>
        <v>2680.0200000000004</v>
      </c>
      <c r="N6036" t="str">
        <f t="shared" si="282"/>
        <v>Q3</v>
      </c>
      <c r="O6036" s="2">
        <f t="shared" si="283"/>
        <v>8.5454586159804773</v>
      </c>
      <c r="P6036" t="str">
        <f>VLOOKUP(retail_sales_2023!C6036,customers!A:J,5,)</f>
        <v>Guwahati</v>
      </c>
      <c r="Q6036" t="str">
        <f>VLOOKUP(C6036,customers!A:J,10,0)</f>
        <v>Premium</v>
      </c>
    </row>
    <row r="6037" spans="1:17" x14ac:dyDescent="0.3">
      <c r="A6037" t="s">
        <v>7128</v>
      </c>
      <c r="B6037" s="1">
        <v>45002</v>
      </c>
      <c r="C6037" t="s">
        <v>1021</v>
      </c>
      <c r="D6037" t="s">
        <v>1022</v>
      </c>
      <c r="E6037" t="s">
        <v>27</v>
      </c>
      <c r="F6037" t="s">
        <v>81</v>
      </c>
      <c r="G6037" t="s">
        <v>370</v>
      </c>
      <c r="H6037">
        <v>4</v>
      </c>
      <c r="I6037">
        <v>4233.92</v>
      </c>
      <c r="J6037">
        <v>0.1</v>
      </c>
      <c r="K6037">
        <v>15242.11</v>
      </c>
      <c r="L6037">
        <v>3601.05</v>
      </c>
      <c r="M6037">
        <f t="shared" si="284"/>
        <v>15242.112000000001</v>
      </c>
      <c r="N6037" t="str">
        <f t="shared" si="282"/>
        <v>Q1</v>
      </c>
      <c r="O6037" s="2">
        <f t="shared" si="283"/>
        <v>23.625666000310979</v>
      </c>
      <c r="P6037" t="str">
        <f>VLOOKUP(retail_sales_2023!C6037,customers!A:J,5,)</f>
        <v>Delhi</v>
      </c>
      <c r="Q6037" t="str">
        <f>VLOOKUP(C6037,customers!A:J,10,0)</f>
        <v>Premium</v>
      </c>
    </row>
    <row r="6038" spans="1:17" x14ac:dyDescent="0.3">
      <c r="A6038" t="s">
        <v>7129</v>
      </c>
      <c r="B6038" s="1">
        <v>45259</v>
      </c>
      <c r="C6038" t="s">
        <v>317</v>
      </c>
      <c r="D6038" t="s">
        <v>318</v>
      </c>
      <c r="E6038" t="s">
        <v>21</v>
      </c>
      <c r="F6038" t="s">
        <v>16</v>
      </c>
      <c r="G6038" t="s">
        <v>319</v>
      </c>
      <c r="H6038">
        <v>2</v>
      </c>
      <c r="I6038">
        <v>781.8</v>
      </c>
      <c r="J6038">
        <v>0.25</v>
      </c>
      <c r="K6038">
        <v>1172.7</v>
      </c>
      <c r="L6038">
        <v>405.55</v>
      </c>
      <c r="M6038">
        <f t="shared" si="284"/>
        <v>1172.6999999999998</v>
      </c>
      <c r="N6038" t="str">
        <f t="shared" si="282"/>
        <v>Q4</v>
      </c>
      <c r="O6038" s="2">
        <f t="shared" si="283"/>
        <v>34.582587191950196</v>
      </c>
      <c r="P6038" t="str">
        <f>VLOOKUP(retail_sales_2023!C6038,customers!A:J,5,)</f>
        <v>Patna</v>
      </c>
      <c r="Q6038" t="str">
        <f>VLOOKUP(C6038,customers!A:J,10,0)</f>
        <v>Regular</v>
      </c>
    </row>
    <row r="6039" spans="1:17" x14ac:dyDescent="0.3">
      <c r="A6039" t="s">
        <v>7130</v>
      </c>
      <c r="B6039" s="1">
        <v>45081</v>
      </c>
      <c r="C6039" t="s">
        <v>1324</v>
      </c>
      <c r="D6039" t="s">
        <v>1325</v>
      </c>
      <c r="E6039" t="s">
        <v>33</v>
      </c>
      <c r="F6039" t="s">
        <v>43</v>
      </c>
      <c r="G6039" t="s">
        <v>128</v>
      </c>
      <c r="H6039">
        <v>5</v>
      </c>
      <c r="I6039">
        <v>27174.57</v>
      </c>
      <c r="J6039">
        <v>0.05</v>
      </c>
      <c r="K6039">
        <v>129079.21</v>
      </c>
      <c r="L6039">
        <v>12009.52</v>
      </c>
      <c r="M6039">
        <f t="shared" si="284"/>
        <v>129079.2075</v>
      </c>
      <c r="N6039" t="str">
        <f t="shared" si="282"/>
        <v>Q2</v>
      </c>
      <c r="O6039" s="2">
        <f t="shared" si="283"/>
        <v>9.3039924864740033</v>
      </c>
      <c r="P6039" t="str">
        <f>VLOOKUP(retail_sales_2023!C6039,customers!A:J,5,)</f>
        <v>Mumbai</v>
      </c>
      <c r="Q6039" t="str">
        <f>VLOOKUP(C6039,customers!A:J,10,0)</f>
        <v>Regular</v>
      </c>
    </row>
    <row r="6040" spans="1:17" x14ac:dyDescent="0.3">
      <c r="A6040" t="s">
        <v>7131</v>
      </c>
      <c r="B6040" s="1">
        <v>45106</v>
      </c>
      <c r="C6040" t="s">
        <v>595</v>
      </c>
      <c r="D6040" t="s">
        <v>596</v>
      </c>
      <c r="E6040" t="s">
        <v>27</v>
      </c>
      <c r="F6040" t="s">
        <v>28</v>
      </c>
      <c r="G6040" t="s">
        <v>57</v>
      </c>
      <c r="H6040">
        <v>1</v>
      </c>
      <c r="I6040">
        <v>7422.27</v>
      </c>
      <c r="J6040">
        <v>0</v>
      </c>
      <c r="K6040">
        <v>7422.27</v>
      </c>
      <c r="L6040">
        <v>2033.73</v>
      </c>
      <c r="M6040">
        <f t="shared" si="284"/>
        <v>7422.27</v>
      </c>
      <c r="N6040" t="str">
        <f t="shared" si="282"/>
        <v>Q2</v>
      </c>
      <c r="O6040" s="2">
        <f t="shared" si="283"/>
        <v>27.400377512539965</v>
      </c>
      <c r="P6040" t="str">
        <f>VLOOKUP(retail_sales_2023!C6040,customers!A:J,5,)</f>
        <v>Lucknow</v>
      </c>
      <c r="Q6040" t="str">
        <f>VLOOKUP(C6040,customers!A:J,10,0)</f>
        <v>Occasional</v>
      </c>
    </row>
    <row r="6041" spans="1:17" x14ac:dyDescent="0.3">
      <c r="A6041" t="s">
        <v>7132</v>
      </c>
      <c r="B6041" s="1">
        <v>45025</v>
      </c>
      <c r="C6041" t="s">
        <v>144</v>
      </c>
      <c r="D6041" t="s">
        <v>145</v>
      </c>
      <c r="E6041" t="s">
        <v>33</v>
      </c>
      <c r="F6041" t="s">
        <v>81</v>
      </c>
      <c r="G6041" t="s">
        <v>370</v>
      </c>
      <c r="H6041">
        <v>2</v>
      </c>
      <c r="I6041">
        <v>2774.42</v>
      </c>
      <c r="J6041">
        <v>0</v>
      </c>
      <c r="K6041">
        <v>5548.84</v>
      </c>
      <c r="L6041">
        <v>1639.13</v>
      </c>
      <c r="M6041">
        <f t="shared" si="284"/>
        <v>5548.84</v>
      </c>
      <c r="N6041" t="str">
        <f t="shared" si="282"/>
        <v>Q2</v>
      </c>
      <c r="O6041" s="2">
        <f t="shared" si="283"/>
        <v>29.540048010034532</v>
      </c>
      <c r="P6041" t="str">
        <f>VLOOKUP(retail_sales_2023!C6041,customers!A:J,5,)</f>
        <v>Pune</v>
      </c>
      <c r="Q6041" t="str">
        <f>VLOOKUP(C6041,customers!A:J,10,0)</f>
        <v>Regular</v>
      </c>
    </row>
    <row r="6042" spans="1:17" x14ac:dyDescent="0.3">
      <c r="A6042" t="s">
        <v>7133</v>
      </c>
      <c r="B6042" s="1">
        <v>44998</v>
      </c>
      <c r="C6042" t="s">
        <v>1814</v>
      </c>
      <c r="D6042" t="s">
        <v>1815</v>
      </c>
      <c r="E6042" t="s">
        <v>15</v>
      </c>
      <c r="F6042" t="s">
        <v>52</v>
      </c>
      <c r="G6042" t="s">
        <v>117</v>
      </c>
      <c r="H6042">
        <v>2</v>
      </c>
      <c r="I6042">
        <v>500.96</v>
      </c>
      <c r="J6042">
        <v>0</v>
      </c>
      <c r="K6042">
        <v>1001.92</v>
      </c>
      <c r="L6042">
        <v>84.53</v>
      </c>
      <c r="M6042">
        <f t="shared" si="284"/>
        <v>1001.92</v>
      </c>
      <c r="N6042" t="str">
        <f t="shared" si="282"/>
        <v>Q1</v>
      </c>
      <c r="O6042" s="2">
        <f t="shared" si="283"/>
        <v>8.4368013414244665</v>
      </c>
      <c r="P6042" t="str">
        <f>VLOOKUP(retail_sales_2023!C6042,customers!A:J,5,)</f>
        <v>Coimbatore</v>
      </c>
      <c r="Q6042" t="str">
        <f>VLOOKUP(C6042,customers!A:J,10,0)</f>
        <v>Regular</v>
      </c>
    </row>
    <row r="6043" spans="1:17" x14ac:dyDescent="0.3">
      <c r="A6043" t="s">
        <v>7134</v>
      </c>
      <c r="B6043" s="1">
        <v>45066</v>
      </c>
      <c r="C6043" t="s">
        <v>1727</v>
      </c>
      <c r="D6043" t="s">
        <v>3505</v>
      </c>
      <c r="E6043" t="s">
        <v>21</v>
      </c>
      <c r="F6043" t="s">
        <v>22</v>
      </c>
      <c r="G6043" t="s">
        <v>196</v>
      </c>
      <c r="H6043">
        <v>4</v>
      </c>
      <c r="I6043">
        <v>3982.51</v>
      </c>
      <c r="J6043">
        <v>0</v>
      </c>
      <c r="K6043">
        <v>15930.04</v>
      </c>
      <c r="L6043">
        <v>4867.99</v>
      </c>
      <c r="M6043">
        <f t="shared" si="284"/>
        <v>15930.04</v>
      </c>
      <c r="N6043" t="str">
        <f t="shared" si="282"/>
        <v>Q2</v>
      </c>
      <c r="O6043" s="2">
        <f t="shared" si="283"/>
        <v>30.558554780778952</v>
      </c>
      <c r="P6043" t="str">
        <f>VLOOKUP(retail_sales_2023!C6043,customers!A:J,5,)</f>
        <v>Kolkata</v>
      </c>
      <c r="Q6043" t="str">
        <f>VLOOKUP(C6043,customers!A:J,10,0)</f>
        <v>Regular</v>
      </c>
    </row>
    <row r="6044" spans="1:17" x14ac:dyDescent="0.3">
      <c r="A6044" t="s">
        <v>7135</v>
      </c>
      <c r="B6044" s="1">
        <v>45265</v>
      </c>
      <c r="C6044" t="s">
        <v>190</v>
      </c>
      <c r="D6044" t="s">
        <v>191</v>
      </c>
      <c r="E6044" t="s">
        <v>33</v>
      </c>
      <c r="F6044" t="s">
        <v>52</v>
      </c>
      <c r="G6044" t="s">
        <v>226</v>
      </c>
      <c r="H6044">
        <v>10</v>
      </c>
      <c r="I6044">
        <v>360.26</v>
      </c>
      <c r="J6044">
        <v>0.2</v>
      </c>
      <c r="K6044">
        <v>2882.08</v>
      </c>
      <c r="L6044">
        <v>271.47000000000003</v>
      </c>
      <c r="M6044">
        <f t="shared" si="284"/>
        <v>2882.08</v>
      </c>
      <c r="N6044" t="str">
        <f t="shared" si="282"/>
        <v>Q4</v>
      </c>
      <c r="O6044" s="2">
        <f t="shared" si="283"/>
        <v>9.4192388830289246</v>
      </c>
      <c r="P6044" t="str">
        <f>VLOOKUP(retail_sales_2023!C6044,customers!A:J,5,)</f>
        <v>Surat</v>
      </c>
      <c r="Q6044" t="str">
        <f>VLOOKUP(C6044,customers!A:J,10,0)</f>
        <v>Premium</v>
      </c>
    </row>
    <row r="6045" spans="1:17" x14ac:dyDescent="0.3">
      <c r="A6045" t="s">
        <v>7136</v>
      </c>
      <c r="B6045" s="1">
        <v>44937</v>
      </c>
      <c r="C6045" t="s">
        <v>2375</v>
      </c>
      <c r="D6045" t="s">
        <v>2376</v>
      </c>
      <c r="E6045" t="s">
        <v>27</v>
      </c>
      <c r="F6045" t="s">
        <v>38</v>
      </c>
      <c r="G6045" t="s">
        <v>141</v>
      </c>
      <c r="H6045">
        <v>5</v>
      </c>
      <c r="I6045">
        <v>1236.52</v>
      </c>
      <c r="J6045">
        <v>0.05</v>
      </c>
      <c r="K6045">
        <v>5873.47</v>
      </c>
      <c r="L6045">
        <v>2029.83</v>
      </c>
      <c r="M6045">
        <f t="shared" si="284"/>
        <v>5873.47</v>
      </c>
      <c r="N6045" t="str">
        <f t="shared" si="282"/>
        <v>Q1</v>
      </c>
      <c r="O6045" s="2">
        <f t="shared" si="283"/>
        <v>34.559297995903613</v>
      </c>
      <c r="P6045" t="str">
        <f>VLOOKUP(retail_sales_2023!C6045,customers!A:J,5,)</f>
        <v>Lucknow</v>
      </c>
      <c r="Q6045" t="str">
        <f>VLOOKUP(C6045,customers!A:J,10,0)</f>
        <v>Regular</v>
      </c>
    </row>
    <row r="6046" spans="1:17" x14ac:dyDescent="0.3">
      <c r="A6046" t="s">
        <v>7137</v>
      </c>
      <c r="B6046" s="1">
        <v>45046</v>
      </c>
      <c r="C6046" t="s">
        <v>275</v>
      </c>
      <c r="D6046" t="s">
        <v>276</v>
      </c>
      <c r="E6046" t="s">
        <v>27</v>
      </c>
      <c r="F6046" t="s">
        <v>52</v>
      </c>
      <c r="G6046" t="s">
        <v>53</v>
      </c>
      <c r="H6046">
        <v>1</v>
      </c>
      <c r="I6046">
        <v>417.36</v>
      </c>
      <c r="J6046">
        <v>0.15</v>
      </c>
      <c r="K6046">
        <v>354.76</v>
      </c>
      <c r="L6046">
        <v>22.99</v>
      </c>
      <c r="M6046">
        <f t="shared" si="284"/>
        <v>354.75600000000003</v>
      </c>
      <c r="N6046" t="str">
        <f t="shared" si="282"/>
        <v>Q2</v>
      </c>
      <c r="O6046" s="2">
        <f t="shared" si="283"/>
        <v>6.4804374788589474</v>
      </c>
      <c r="P6046" t="str">
        <f>VLOOKUP(retail_sales_2023!C6046,customers!A:J,5,)</f>
        <v>Lucknow</v>
      </c>
      <c r="Q6046" t="str">
        <f>VLOOKUP(C6046,customers!A:J,10,0)</f>
        <v>Premium</v>
      </c>
    </row>
    <row r="6047" spans="1:17" x14ac:dyDescent="0.3">
      <c r="A6047" t="s">
        <v>7138</v>
      </c>
      <c r="B6047" s="1">
        <v>44938</v>
      </c>
      <c r="C6047" t="s">
        <v>1634</v>
      </c>
      <c r="D6047" t="s">
        <v>1635</v>
      </c>
      <c r="E6047" t="s">
        <v>33</v>
      </c>
      <c r="F6047" t="s">
        <v>81</v>
      </c>
      <c r="G6047" t="s">
        <v>264</v>
      </c>
      <c r="H6047">
        <v>5</v>
      </c>
      <c r="I6047">
        <v>4418.03</v>
      </c>
      <c r="J6047">
        <v>0</v>
      </c>
      <c r="K6047">
        <v>22090.15</v>
      </c>
      <c r="L6047">
        <v>7211.97</v>
      </c>
      <c r="M6047">
        <f t="shared" si="284"/>
        <v>22090.149999999998</v>
      </c>
      <c r="N6047" t="str">
        <f t="shared" si="282"/>
        <v>Q1</v>
      </c>
      <c r="O6047" s="2">
        <f t="shared" si="283"/>
        <v>32.647899629472867</v>
      </c>
      <c r="P6047" t="str">
        <f>VLOOKUP(retail_sales_2023!C6047,customers!A:J,5,)</f>
        <v>Nagpur</v>
      </c>
      <c r="Q6047" t="str">
        <f>VLOOKUP(C6047,customers!A:J,10,0)</f>
        <v>Occasional</v>
      </c>
    </row>
    <row r="6048" spans="1:17" x14ac:dyDescent="0.3">
      <c r="A6048" t="s">
        <v>7139</v>
      </c>
      <c r="B6048" s="1">
        <v>45251</v>
      </c>
      <c r="C6048" t="s">
        <v>1886</v>
      </c>
      <c r="D6048" t="s">
        <v>1887</v>
      </c>
      <c r="E6048" t="s">
        <v>21</v>
      </c>
      <c r="F6048" t="s">
        <v>43</v>
      </c>
      <c r="G6048" t="s">
        <v>243</v>
      </c>
      <c r="H6048">
        <v>1</v>
      </c>
      <c r="I6048">
        <v>63386.27</v>
      </c>
      <c r="J6048">
        <v>0</v>
      </c>
      <c r="K6048">
        <v>63386.27</v>
      </c>
      <c r="L6048">
        <v>7545.01</v>
      </c>
      <c r="M6048">
        <f t="shared" si="284"/>
        <v>63386.27</v>
      </c>
      <c r="N6048" t="str">
        <f t="shared" si="282"/>
        <v>Q4</v>
      </c>
      <c r="O6048" s="2">
        <f t="shared" si="283"/>
        <v>11.903224468011764</v>
      </c>
      <c r="P6048" t="str">
        <f>VLOOKUP(retail_sales_2023!C6048,customers!A:J,5,)</f>
        <v>Kolkata</v>
      </c>
      <c r="Q6048" t="str">
        <f>VLOOKUP(C6048,customers!A:J,10,0)</f>
        <v>Regular</v>
      </c>
    </row>
    <row r="6049" spans="1:17" x14ac:dyDescent="0.3">
      <c r="A6049" t="s">
        <v>7140</v>
      </c>
      <c r="B6049" s="1">
        <v>45003</v>
      </c>
      <c r="C6049" t="s">
        <v>598</v>
      </c>
      <c r="D6049" t="s">
        <v>599</v>
      </c>
      <c r="E6049" t="s">
        <v>33</v>
      </c>
      <c r="F6049" t="s">
        <v>52</v>
      </c>
      <c r="G6049" t="s">
        <v>169</v>
      </c>
      <c r="H6049">
        <v>6</v>
      </c>
      <c r="I6049">
        <v>359.11</v>
      </c>
      <c r="J6049">
        <v>0.05</v>
      </c>
      <c r="K6049">
        <v>2046.93</v>
      </c>
      <c r="L6049">
        <v>139.41999999999999</v>
      </c>
      <c r="M6049">
        <f t="shared" si="284"/>
        <v>2046.9269999999997</v>
      </c>
      <c r="N6049" t="str">
        <f t="shared" si="282"/>
        <v>Q1</v>
      </c>
      <c r="O6049" s="2">
        <f t="shared" si="283"/>
        <v>6.81117576077345</v>
      </c>
      <c r="P6049" t="str">
        <f>VLOOKUP(retail_sales_2023!C6049,customers!A:J,5,)</f>
        <v>Pune</v>
      </c>
      <c r="Q6049" t="str">
        <f>VLOOKUP(C6049,customers!A:J,10,0)</f>
        <v>Premium</v>
      </c>
    </row>
    <row r="6050" spans="1:17" x14ac:dyDescent="0.3">
      <c r="A6050" t="s">
        <v>7141</v>
      </c>
      <c r="B6050" s="1">
        <v>45251</v>
      </c>
      <c r="C6050" t="s">
        <v>503</v>
      </c>
      <c r="D6050" t="s">
        <v>504</v>
      </c>
      <c r="E6050" t="s">
        <v>21</v>
      </c>
      <c r="F6050" t="s">
        <v>43</v>
      </c>
      <c r="G6050" t="s">
        <v>121</v>
      </c>
      <c r="H6050">
        <v>5</v>
      </c>
      <c r="I6050">
        <v>33569.269999999997</v>
      </c>
      <c r="J6050">
        <v>0</v>
      </c>
      <c r="K6050">
        <v>167846.35</v>
      </c>
      <c r="L6050">
        <v>16779.23</v>
      </c>
      <c r="M6050">
        <f t="shared" si="284"/>
        <v>167846.34999999998</v>
      </c>
      <c r="N6050" t="str">
        <f t="shared" si="282"/>
        <v>Q4</v>
      </c>
      <c r="O6050" s="2">
        <f t="shared" si="283"/>
        <v>9.996779792947537</v>
      </c>
      <c r="P6050" t="str">
        <f>VLOOKUP(retail_sales_2023!C6050,customers!A:J,5,)</f>
        <v>Patna</v>
      </c>
      <c r="Q6050" t="str">
        <f>VLOOKUP(C6050,customers!A:J,10,0)</f>
        <v>Premium</v>
      </c>
    </row>
    <row r="6051" spans="1:17" x14ac:dyDescent="0.3">
      <c r="A6051" t="s">
        <v>7142</v>
      </c>
      <c r="B6051" s="1">
        <v>45074</v>
      </c>
      <c r="C6051" t="s">
        <v>1138</v>
      </c>
      <c r="D6051" t="s">
        <v>1139</v>
      </c>
      <c r="E6051" t="s">
        <v>21</v>
      </c>
      <c r="F6051" t="s">
        <v>43</v>
      </c>
      <c r="G6051" t="s">
        <v>301</v>
      </c>
      <c r="H6051">
        <v>1</v>
      </c>
      <c r="I6051">
        <v>25701.439999999999</v>
      </c>
      <c r="J6051">
        <v>0.05</v>
      </c>
      <c r="K6051">
        <v>24416.37</v>
      </c>
      <c r="L6051">
        <v>2558.37</v>
      </c>
      <c r="M6051">
        <f t="shared" si="284"/>
        <v>24416.367999999999</v>
      </c>
      <c r="N6051" t="str">
        <f t="shared" si="282"/>
        <v>Q2</v>
      </c>
      <c r="O6051" s="2">
        <f t="shared" si="283"/>
        <v>10.478093180927386</v>
      </c>
      <c r="P6051" t="str">
        <f>VLOOKUP(retail_sales_2023!C6051,customers!A:J,5,)</f>
        <v>Guwahati</v>
      </c>
      <c r="Q6051" t="str">
        <f>VLOOKUP(C6051,customers!A:J,10,0)</f>
        <v>Premium</v>
      </c>
    </row>
    <row r="6052" spans="1:17" x14ac:dyDescent="0.3">
      <c r="A6052" t="s">
        <v>7143</v>
      </c>
      <c r="B6052" s="1">
        <v>44998</v>
      </c>
      <c r="C6052" t="s">
        <v>351</v>
      </c>
      <c r="D6052" t="s">
        <v>352</v>
      </c>
      <c r="E6052" t="s">
        <v>15</v>
      </c>
      <c r="F6052" t="s">
        <v>52</v>
      </c>
      <c r="G6052" t="s">
        <v>133</v>
      </c>
      <c r="H6052">
        <v>10</v>
      </c>
      <c r="I6052">
        <v>281.48</v>
      </c>
      <c r="J6052">
        <v>0</v>
      </c>
      <c r="K6052">
        <v>2814.8</v>
      </c>
      <c r="L6052">
        <v>249</v>
      </c>
      <c r="M6052">
        <f t="shared" si="284"/>
        <v>2814.8</v>
      </c>
      <c r="N6052" t="str">
        <f t="shared" si="282"/>
        <v>Q1</v>
      </c>
      <c r="O6052" s="2">
        <f t="shared" si="283"/>
        <v>8.8460991899957353</v>
      </c>
      <c r="P6052" t="str">
        <f>VLOOKUP(retail_sales_2023!C6052,customers!A:J,5,)</f>
        <v>Chennai</v>
      </c>
      <c r="Q6052" t="str">
        <f>VLOOKUP(C6052,customers!A:J,10,0)</f>
        <v>Regular</v>
      </c>
    </row>
    <row r="6053" spans="1:17" x14ac:dyDescent="0.3">
      <c r="A6053" t="s">
        <v>7144</v>
      </c>
      <c r="B6053" s="1">
        <v>45154</v>
      </c>
      <c r="C6053" t="s">
        <v>2136</v>
      </c>
      <c r="D6053" t="s">
        <v>2137</v>
      </c>
      <c r="E6053" t="s">
        <v>27</v>
      </c>
      <c r="F6053" t="s">
        <v>38</v>
      </c>
      <c r="G6053" t="s">
        <v>73</v>
      </c>
      <c r="H6053">
        <v>2</v>
      </c>
      <c r="I6053">
        <v>501.19</v>
      </c>
      <c r="J6053">
        <v>0.05</v>
      </c>
      <c r="K6053">
        <v>952.26</v>
      </c>
      <c r="L6053">
        <v>262.64</v>
      </c>
      <c r="M6053">
        <f t="shared" si="284"/>
        <v>952.26099999999997</v>
      </c>
      <c r="N6053" t="str">
        <f t="shared" si="282"/>
        <v>Q3</v>
      </c>
      <c r="O6053" s="2">
        <f t="shared" si="283"/>
        <v>27.580702749249152</v>
      </c>
      <c r="P6053" t="str">
        <f>VLOOKUP(retail_sales_2023!C6053,customers!A:J,5,)</f>
        <v>Chandigarh</v>
      </c>
      <c r="Q6053" t="str">
        <f>VLOOKUP(C6053,customers!A:J,10,0)</f>
        <v>Premium</v>
      </c>
    </row>
    <row r="6054" spans="1:17" x14ac:dyDescent="0.3">
      <c r="A6054" t="s">
        <v>7145</v>
      </c>
      <c r="B6054" s="1">
        <v>45157</v>
      </c>
      <c r="C6054" t="s">
        <v>1310</v>
      </c>
      <c r="D6054" t="s">
        <v>1311</v>
      </c>
      <c r="E6054" t="s">
        <v>33</v>
      </c>
      <c r="F6054" t="s">
        <v>28</v>
      </c>
      <c r="G6054" t="s">
        <v>672</v>
      </c>
      <c r="H6054">
        <v>2</v>
      </c>
      <c r="I6054">
        <v>651.41</v>
      </c>
      <c r="J6054">
        <v>0</v>
      </c>
      <c r="K6054">
        <v>1302.82</v>
      </c>
      <c r="L6054">
        <v>330.36</v>
      </c>
      <c r="M6054">
        <f t="shared" si="284"/>
        <v>1302.82</v>
      </c>
      <c r="N6054" t="str">
        <f t="shared" si="282"/>
        <v>Q3</v>
      </c>
      <c r="O6054" s="2">
        <f t="shared" si="283"/>
        <v>25.357301852903703</v>
      </c>
      <c r="P6054" t="str">
        <f>VLOOKUP(retail_sales_2023!C6054,customers!A:J,5,)</f>
        <v>Mumbai</v>
      </c>
      <c r="Q6054" t="str">
        <f>VLOOKUP(C6054,customers!A:J,10,0)</f>
        <v>Occasional</v>
      </c>
    </row>
    <row r="6055" spans="1:17" x14ac:dyDescent="0.3">
      <c r="A6055" t="s">
        <v>7146</v>
      </c>
      <c r="B6055" s="1">
        <v>45153</v>
      </c>
      <c r="C6055" t="s">
        <v>1738</v>
      </c>
      <c r="D6055" t="s">
        <v>1739</v>
      </c>
      <c r="E6055" t="s">
        <v>33</v>
      </c>
      <c r="F6055" t="s">
        <v>22</v>
      </c>
      <c r="G6055" t="s">
        <v>34</v>
      </c>
      <c r="H6055">
        <v>4</v>
      </c>
      <c r="I6055">
        <v>36369.32</v>
      </c>
      <c r="J6055">
        <v>0.15</v>
      </c>
      <c r="K6055">
        <v>123655.69</v>
      </c>
      <c r="L6055">
        <v>28710.959999999999</v>
      </c>
      <c r="M6055">
        <f t="shared" si="284"/>
        <v>123655.68799999999</v>
      </c>
      <c r="N6055" t="str">
        <f t="shared" si="282"/>
        <v>Q3</v>
      </c>
      <c r="O6055" s="2">
        <f t="shared" si="283"/>
        <v>23.218470577455836</v>
      </c>
      <c r="P6055" t="str">
        <f>VLOOKUP(retail_sales_2023!C6055,customers!A:J,5,)</f>
        <v>Surat</v>
      </c>
      <c r="Q6055" t="str">
        <f>VLOOKUP(C6055,customers!A:J,10,0)</f>
        <v>Occasional</v>
      </c>
    </row>
    <row r="6056" spans="1:17" x14ac:dyDescent="0.3">
      <c r="A6056" t="s">
        <v>7147</v>
      </c>
      <c r="B6056" s="1">
        <v>45289</v>
      </c>
      <c r="C6056" t="s">
        <v>1192</v>
      </c>
      <c r="D6056" t="s">
        <v>1193</v>
      </c>
      <c r="E6056" t="s">
        <v>33</v>
      </c>
      <c r="F6056" t="s">
        <v>38</v>
      </c>
      <c r="G6056" t="s">
        <v>77</v>
      </c>
      <c r="H6056">
        <v>5</v>
      </c>
      <c r="I6056">
        <v>2780.69</v>
      </c>
      <c r="J6056">
        <v>0.2</v>
      </c>
      <c r="K6056">
        <v>11122.76</v>
      </c>
      <c r="L6056">
        <v>4043.56</v>
      </c>
      <c r="M6056">
        <f t="shared" si="284"/>
        <v>11122.760000000002</v>
      </c>
      <c r="N6056" t="str">
        <f t="shared" si="282"/>
        <v>Q4</v>
      </c>
      <c r="O6056" s="2">
        <f t="shared" si="283"/>
        <v>36.353926543411887</v>
      </c>
      <c r="P6056" t="str">
        <f>VLOOKUP(retail_sales_2023!C6056,customers!A:J,5,)</f>
        <v>Ahmedabad</v>
      </c>
      <c r="Q6056" t="str">
        <f>VLOOKUP(C6056,customers!A:J,10,0)</f>
        <v>Regular</v>
      </c>
    </row>
    <row r="6057" spans="1:17" x14ac:dyDescent="0.3">
      <c r="A6057" t="s">
        <v>7148</v>
      </c>
      <c r="B6057" s="1">
        <v>45250</v>
      </c>
      <c r="C6057" t="s">
        <v>1047</v>
      </c>
      <c r="D6057" t="s">
        <v>1048</v>
      </c>
      <c r="E6057" t="s">
        <v>21</v>
      </c>
      <c r="F6057" t="s">
        <v>28</v>
      </c>
      <c r="G6057" t="s">
        <v>57</v>
      </c>
      <c r="H6057">
        <v>1</v>
      </c>
      <c r="I6057">
        <v>4633.6400000000003</v>
      </c>
      <c r="J6057">
        <v>0</v>
      </c>
      <c r="K6057">
        <v>4633.6400000000003</v>
      </c>
      <c r="L6057">
        <v>786.53</v>
      </c>
      <c r="M6057">
        <f t="shared" si="284"/>
        <v>4633.6400000000003</v>
      </c>
      <c r="N6057" t="str">
        <f t="shared" si="282"/>
        <v>Q4</v>
      </c>
      <c r="O6057" s="2">
        <f t="shared" si="283"/>
        <v>16.97434414412859</v>
      </c>
      <c r="P6057" t="str">
        <f>VLOOKUP(retail_sales_2023!C6057,customers!A:J,5,)</f>
        <v>Bhubaneswar</v>
      </c>
      <c r="Q6057" t="str">
        <f>VLOOKUP(C6057,customers!A:J,10,0)</f>
        <v>Premium</v>
      </c>
    </row>
    <row r="6058" spans="1:17" x14ac:dyDescent="0.3">
      <c r="A6058" t="s">
        <v>7149</v>
      </c>
      <c r="B6058" s="1">
        <v>44994</v>
      </c>
      <c r="C6058" t="s">
        <v>2187</v>
      </c>
      <c r="D6058" t="s">
        <v>2188</v>
      </c>
      <c r="E6058" t="s">
        <v>21</v>
      </c>
      <c r="F6058" t="s">
        <v>28</v>
      </c>
      <c r="G6058" t="s">
        <v>57</v>
      </c>
      <c r="H6058">
        <v>5</v>
      </c>
      <c r="I6058">
        <v>7953</v>
      </c>
      <c r="J6058">
        <v>0.3</v>
      </c>
      <c r="K6058">
        <v>27835.5</v>
      </c>
      <c r="L6058">
        <v>6826.67</v>
      </c>
      <c r="M6058">
        <f t="shared" si="284"/>
        <v>27835.5</v>
      </c>
      <c r="N6058" t="str">
        <f t="shared" si="282"/>
        <v>Q1</v>
      </c>
      <c r="O6058" s="2">
        <f t="shared" si="283"/>
        <v>24.525048948285463</v>
      </c>
      <c r="P6058" t="str">
        <f>VLOOKUP(retail_sales_2023!C6058,customers!A:J,5,)</f>
        <v>Patna</v>
      </c>
      <c r="Q6058" t="str">
        <f>VLOOKUP(C6058,customers!A:J,10,0)</f>
        <v>Premium</v>
      </c>
    </row>
    <row r="6059" spans="1:17" x14ac:dyDescent="0.3">
      <c r="A6059" t="s">
        <v>7150</v>
      </c>
      <c r="B6059" s="1">
        <v>45167</v>
      </c>
      <c r="C6059" t="s">
        <v>766</v>
      </c>
      <c r="D6059" t="s">
        <v>767</v>
      </c>
      <c r="E6059" t="s">
        <v>15</v>
      </c>
      <c r="F6059" t="s">
        <v>52</v>
      </c>
      <c r="G6059" t="s">
        <v>268</v>
      </c>
      <c r="H6059">
        <v>2</v>
      </c>
      <c r="I6059">
        <v>548.66</v>
      </c>
      <c r="J6059">
        <v>0.2</v>
      </c>
      <c r="K6059">
        <v>877.86</v>
      </c>
      <c r="L6059">
        <v>53.74</v>
      </c>
      <c r="M6059">
        <f t="shared" si="284"/>
        <v>877.85599999999999</v>
      </c>
      <c r="N6059" t="str">
        <f t="shared" si="282"/>
        <v>Q3</v>
      </c>
      <c r="O6059" s="2">
        <f t="shared" si="283"/>
        <v>6.1217050554758163</v>
      </c>
      <c r="P6059" t="str">
        <f>VLOOKUP(retail_sales_2023!C6059,customers!A:J,5,)</f>
        <v>Coimbatore</v>
      </c>
      <c r="Q6059" t="str">
        <f>VLOOKUP(C6059,customers!A:J,10,0)</f>
        <v>Premium</v>
      </c>
    </row>
    <row r="6060" spans="1:17" x14ac:dyDescent="0.3">
      <c r="A6060" t="s">
        <v>7151</v>
      </c>
      <c r="B6060" s="1">
        <v>45229</v>
      </c>
      <c r="C6060" t="s">
        <v>1109</v>
      </c>
      <c r="D6060" t="s">
        <v>1110</v>
      </c>
      <c r="E6060" t="s">
        <v>15</v>
      </c>
      <c r="F6060" t="s">
        <v>22</v>
      </c>
      <c r="G6060" t="s">
        <v>146</v>
      </c>
      <c r="H6060">
        <v>1</v>
      </c>
      <c r="I6060">
        <v>44418.77</v>
      </c>
      <c r="J6060">
        <v>0.25</v>
      </c>
      <c r="K6060">
        <v>33314.080000000002</v>
      </c>
      <c r="L6060">
        <v>6271.95</v>
      </c>
      <c r="M6060">
        <f t="shared" si="284"/>
        <v>33314.077499999999</v>
      </c>
      <c r="N6060" t="str">
        <f t="shared" si="282"/>
        <v>Q4</v>
      </c>
      <c r="O6060" s="2">
        <f t="shared" si="283"/>
        <v>18.826724315964899</v>
      </c>
      <c r="P6060" t="str">
        <f>VLOOKUP(retail_sales_2023!C6060,customers!A:J,5,)</f>
        <v>Bengaluru</v>
      </c>
      <c r="Q6060" t="str">
        <f>VLOOKUP(C6060,customers!A:J,10,0)</f>
        <v>Premium</v>
      </c>
    </row>
    <row r="6061" spans="1:17" x14ac:dyDescent="0.3">
      <c r="A6061" t="s">
        <v>7152</v>
      </c>
      <c r="B6061" s="1">
        <v>45053</v>
      </c>
      <c r="C6061" t="s">
        <v>528</v>
      </c>
      <c r="D6061" t="s">
        <v>529</v>
      </c>
      <c r="E6061" t="s">
        <v>27</v>
      </c>
      <c r="F6061" t="s">
        <v>81</v>
      </c>
      <c r="G6061" t="s">
        <v>470</v>
      </c>
      <c r="H6061">
        <v>5</v>
      </c>
      <c r="I6061">
        <v>4319.84</v>
      </c>
      <c r="J6061">
        <v>0.05</v>
      </c>
      <c r="K6061">
        <v>20519.240000000002</v>
      </c>
      <c r="L6061">
        <v>5112.26</v>
      </c>
      <c r="M6061">
        <f t="shared" si="284"/>
        <v>20519.239999999998</v>
      </c>
      <c r="N6061" t="str">
        <f t="shared" si="282"/>
        <v>Q2</v>
      </c>
      <c r="O6061" s="2">
        <f t="shared" si="283"/>
        <v>24.914470516451875</v>
      </c>
      <c r="P6061" t="str">
        <f>VLOOKUP(retail_sales_2023!C6061,customers!A:J,5,)</f>
        <v>Amritsar</v>
      </c>
      <c r="Q6061" t="str">
        <f>VLOOKUP(C6061,customers!A:J,10,0)</f>
        <v>Premium</v>
      </c>
    </row>
    <row r="6062" spans="1:17" x14ac:dyDescent="0.3">
      <c r="A6062" t="s">
        <v>7153</v>
      </c>
      <c r="B6062" s="1">
        <v>45029</v>
      </c>
      <c r="C6062" t="s">
        <v>1590</v>
      </c>
      <c r="D6062" t="s">
        <v>1591</v>
      </c>
      <c r="E6062" t="s">
        <v>27</v>
      </c>
      <c r="F6062" t="s">
        <v>28</v>
      </c>
      <c r="G6062" t="s">
        <v>57</v>
      </c>
      <c r="H6062">
        <v>5</v>
      </c>
      <c r="I6062">
        <v>7283.27</v>
      </c>
      <c r="J6062">
        <v>0.15</v>
      </c>
      <c r="K6062">
        <v>30953.9</v>
      </c>
      <c r="L6062">
        <v>7099.5</v>
      </c>
      <c r="M6062">
        <f t="shared" si="284"/>
        <v>30953.897500000003</v>
      </c>
      <c r="N6062" t="str">
        <f t="shared" si="282"/>
        <v>Q2</v>
      </c>
      <c r="O6062" s="2">
        <f t="shared" si="283"/>
        <v>22.935720539253534</v>
      </c>
      <c r="P6062" t="str">
        <f>VLOOKUP(retail_sales_2023!C6062,customers!A:J,5,)</f>
        <v>Lucknow</v>
      </c>
      <c r="Q6062" t="str">
        <f>VLOOKUP(C6062,customers!A:J,10,0)</f>
        <v>Regular</v>
      </c>
    </row>
    <row r="6063" spans="1:17" x14ac:dyDescent="0.3">
      <c r="A6063" t="s">
        <v>7154</v>
      </c>
      <c r="B6063" s="1">
        <v>45251</v>
      </c>
      <c r="C6063" t="s">
        <v>901</v>
      </c>
      <c r="D6063" t="s">
        <v>902</v>
      </c>
      <c r="E6063" t="s">
        <v>21</v>
      </c>
      <c r="F6063" t="s">
        <v>22</v>
      </c>
      <c r="G6063" t="s">
        <v>23</v>
      </c>
      <c r="H6063">
        <v>1</v>
      </c>
      <c r="I6063">
        <v>2594.0500000000002</v>
      </c>
      <c r="J6063">
        <v>0.15</v>
      </c>
      <c r="K6063">
        <v>2204.94</v>
      </c>
      <c r="L6063">
        <v>483.27</v>
      </c>
      <c r="M6063">
        <f t="shared" si="284"/>
        <v>2204.9425000000001</v>
      </c>
      <c r="N6063" t="str">
        <f t="shared" si="282"/>
        <v>Q4</v>
      </c>
      <c r="O6063" s="2">
        <f t="shared" si="283"/>
        <v>21.917603200087076</v>
      </c>
      <c r="P6063" t="str">
        <f>VLOOKUP(retail_sales_2023!C6063,customers!A:J,5,)</f>
        <v>Ranchi</v>
      </c>
      <c r="Q6063" t="str">
        <f>VLOOKUP(C6063,customers!A:J,10,0)</f>
        <v>Regular</v>
      </c>
    </row>
    <row r="6064" spans="1:17" x14ac:dyDescent="0.3">
      <c r="A6064" t="s">
        <v>7155</v>
      </c>
      <c r="B6064" s="1">
        <v>44994</v>
      </c>
      <c r="C6064" t="s">
        <v>528</v>
      </c>
      <c r="D6064" t="s">
        <v>529</v>
      </c>
      <c r="E6064" t="s">
        <v>27</v>
      </c>
      <c r="F6064" t="s">
        <v>38</v>
      </c>
      <c r="G6064" t="s">
        <v>141</v>
      </c>
      <c r="H6064">
        <v>4</v>
      </c>
      <c r="I6064">
        <v>2626.48</v>
      </c>
      <c r="J6064">
        <v>0</v>
      </c>
      <c r="K6064">
        <v>10505.92</v>
      </c>
      <c r="L6064">
        <v>2946.46</v>
      </c>
      <c r="M6064">
        <f t="shared" si="284"/>
        <v>10505.92</v>
      </c>
      <c r="N6064" t="str">
        <f t="shared" si="282"/>
        <v>Q1</v>
      </c>
      <c r="O6064" s="2">
        <f t="shared" si="283"/>
        <v>28.045711370351196</v>
      </c>
      <c r="P6064" t="str">
        <f>VLOOKUP(retail_sales_2023!C6064,customers!A:J,5,)</f>
        <v>Amritsar</v>
      </c>
      <c r="Q6064" t="str">
        <f>VLOOKUP(C6064,customers!A:J,10,0)</f>
        <v>Premium</v>
      </c>
    </row>
    <row r="6065" spans="1:17" x14ac:dyDescent="0.3">
      <c r="A6065" t="s">
        <v>7156</v>
      </c>
      <c r="B6065" s="1">
        <v>45067</v>
      </c>
      <c r="C6065" t="s">
        <v>1878</v>
      </c>
      <c r="D6065" t="s">
        <v>1879</v>
      </c>
      <c r="E6065" t="s">
        <v>33</v>
      </c>
      <c r="F6065" t="s">
        <v>43</v>
      </c>
      <c r="G6065" t="s">
        <v>301</v>
      </c>
      <c r="H6065">
        <v>3</v>
      </c>
      <c r="I6065">
        <v>21837.05</v>
      </c>
      <c r="J6065">
        <v>0.1</v>
      </c>
      <c r="K6065">
        <v>58960.03</v>
      </c>
      <c r="L6065">
        <v>5661.03</v>
      </c>
      <c r="M6065">
        <f t="shared" si="284"/>
        <v>58960.034999999996</v>
      </c>
      <c r="N6065" t="str">
        <f t="shared" si="282"/>
        <v>Q2</v>
      </c>
      <c r="O6065" s="2">
        <f t="shared" si="283"/>
        <v>9.6014706912462557</v>
      </c>
      <c r="P6065" t="str">
        <f>VLOOKUP(retail_sales_2023!C6065,customers!A:J,5,)</f>
        <v>Mumbai</v>
      </c>
      <c r="Q6065" t="str">
        <f>VLOOKUP(C6065,customers!A:J,10,0)</f>
        <v>Regular</v>
      </c>
    </row>
    <row r="6066" spans="1:17" x14ac:dyDescent="0.3">
      <c r="A6066" t="s">
        <v>7157</v>
      </c>
      <c r="B6066" s="1">
        <v>45193</v>
      </c>
      <c r="C6066" t="s">
        <v>372</v>
      </c>
      <c r="D6066" t="s">
        <v>373</v>
      </c>
      <c r="E6066" t="s">
        <v>33</v>
      </c>
      <c r="F6066" t="s">
        <v>16</v>
      </c>
      <c r="G6066" t="s">
        <v>286</v>
      </c>
      <c r="H6066">
        <v>4</v>
      </c>
      <c r="I6066">
        <v>400.6</v>
      </c>
      <c r="J6066">
        <v>0</v>
      </c>
      <c r="K6066">
        <v>1602.4</v>
      </c>
      <c r="L6066">
        <v>526.23</v>
      </c>
      <c r="M6066">
        <f t="shared" si="284"/>
        <v>1602.4</v>
      </c>
      <c r="N6066" t="str">
        <f t="shared" si="282"/>
        <v>Q3</v>
      </c>
      <c r="O6066" s="2">
        <f t="shared" si="283"/>
        <v>32.840114827758363</v>
      </c>
      <c r="P6066" t="str">
        <f>VLOOKUP(retail_sales_2023!C6066,customers!A:J,5,)</f>
        <v>Pune</v>
      </c>
      <c r="Q6066" t="str">
        <f>VLOOKUP(C6066,customers!A:J,10,0)</f>
        <v>Premium</v>
      </c>
    </row>
    <row r="6067" spans="1:17" x14ac:dyDescent="0.3">
      <c r="A6067" t="s">
        <v>7158</v>
      </c>
      <c r="B6067" s="1">
        <v>45054</v>
      </c>
      <c r="C6067" t="s">
        <v>1231</v>
      </c>
      <c r="D6067" t="s">
        <v>1232</v>
      </c>
      <c r="E6067" t="s">
        <v>15</v>
      </c>
      <c r="F6067" t="s">
        <v>81</v>
      </c>
      <c r="G6067" t="s">
        <v>82</v>
      </c>
      <c r="H6067">
        <v>2</v>
      </c>
      <c r="I6067">
        <v>734.63</v>
      </c>
      <c r="J6067">
        <v>0.05</v>
      </c>
      <c r="K6067">
        <v>1395.8</v>
      </c>
      <c r="L6067">
        <v>462.6</v>
      </c>
      <c r="M6067">
        <f t="shared" si="284"/>
        <v>1395.797</v>
      </c>
      <c r="N6067" t="str">
        <f t="shared" si="282"/>
        <v>Q2</v>
      </c>
      <c r="O6067" s="2">
        <f t="shared" si="283"/>
        <v>33.142283994841669</v>
      </c>
      <c r="P6067" t="str">
        <f>VLOOKUP(retail_sales_2023!C6067,customers!A:J,5,)</f>
        <v>Coimbatore</v>
      </c>
      <c r="Q6067" t="str">
        <f>VLOOKUP(C6067,customers!A:J,10,0)</f>
        <v>Regular</v>
      </c>
    </row>
    <row r="6068" spans="1:17" x14ac:dyDescent="0.3">
      <c r="A6068" t="s">
        <v>7159</v>
      </c>
      <c r="B6068" s="1">
        <v>45035</v>
      </c>
      <c r="C6068" t="s">
        <v>1568</v>
      </c>
      <c r="D6068" t="s">
        <v>1569</v>
      </c>
      <c r="E6068" t="s">
        <v>21</v>
      </c>
      <c r="F6068" t="s">
        <v>38</v>
      </c>
      <c r="G6068" t="s">
        <v>65</v>
      </c>
      <c r="H6068">
        <v>1</v>
      </c>
      <c r="I6068">
        <v>3674.05</v>
      </c>
      <c r="J6068">
        <v>0</v>
      </c>
      <c r="K6068">
        <v>3674.05</v>
      </c>
      <c r="L6068">
        <v>1118.8</v>
      </c>
      <c r="M6068">
        <f t="shared" si="284"/>
        <v>3674.05</v>
      </c>
      <c r="N6068" t="str">
        <f t="shared" si="282"/>
        <v>Q2</v>
      </c>
      <c r="O6068" s="2">
        <f t="shared" si="283"/>
        <v>30.451409207822426</v>
      </c>
      <c r="P6068" t="str">
        <f>VLOOKUP(retail_sales_2023!C6068,customers!A:J,5,)</f>
        <v>Ranchi</v>
      </c>
      <c r="Q6068" t="str">
        <f>VLOOKUP(C6068,customers!A:J,10,0)</f>
        <v>Premium</v>
      </c>
    </row>
    <row r="6069" spans="1:17" x14ac:dyDescent="0.3">
      <c r="A6069" t="s">
        <v>7160</v>
      </c>
      <c r="B6069" s="1">
        <v>45213</v>
      </c>
      <c r="C6069" t="s">
        <v>231</v>
      </c>
      <c r="D6069" t="s">
        <v>232</v>
      </c>
      <c r="E6069" t="s">
        <v>27</v>
      </c>
      <c r="F6069" t="s">
        <v>52</v>
      </c>
      <c r="G6069" t="s">
        <v>53</v>
      </c>
      <c r="H6069">
        <v>1</v>
      </c>
      <c r="I6069">
        <v>91.01</v>
      </c>
      <c r="J6069">
        <v>0.3</v>
      </c>
      <c r="K6069">
        <v>63.71</v>
      </c>
      <c r="L6069">
        <v>5.15</v>
      </c>
      <c r="M6069">
        <f t="shared" si="284"/>
        <v>63.707000000000001</v>
      </c>
      <c r="N6069" t="str">
        <f t="shared" si="282"/>
        <v>Q4</v>
      </c>
      <c r="O6069" s="2">
        <f t="shared" si="283"/>
        <v>8.0835033746664582</v>
      </c>
      <c r="P6069" t="str">
        <f>VLOOKUP(retail_sales_2023!C6069,customers!A:J,5,)</f>
        <v>Delhi</v>
      </c>
      <c r="Q6069" t="str">
        <f>VLOOKUP(C6069,customers!A:J,10,0)</f>
        <v>Regular</v>
      </c>
    </row>
    <row r="6070" spans="1:17" x14ac:dyDescent="0.3">
      <c r="A6070" t="s">
        <v>7161</v>
      </c>
      <c r="B6070" s="1">
        <v>44972</v>
      </c>
      <c r="C6070" t="s">
        <v>636</v>
      </c>
      <c r="D6070" t="s">
        <v>637</v>
      </c>
      <c r="E6070" t="s">
        <v>21</v>
      </c>
      <c r="F6070" t="s">
        <v>16</v>
      </c>
      <c r="G6070" t="s">
        <v>296</v>
      </c>
      <c r="H6070">
        <v>4</v>
      </c>
      <c r="I6070">
        <v>719.13</v>
      </c>
      <c r="J6070">
        <v>0.15</v>
      </c>
      <c r="K6070">
        <v>2445.04</v>
      </c>
      <c r="L6070">
        <v>767.54</v>
      </c>
      <c r="M6070">
        <f t="shared" si="284"/>
        <v>2445.0419999999999</v>
      </c>
      <c r="N6070" t="str">
        <f t="shared" si="282"/>
        <v>Q1</v>
      </c>
      <c r="O6070" s="2">
        <f t="shared" si="283"/>
        <v>31.3917154729575</v>
      </c>
      <c r="P6070" t="str">
        <f>VLOOKUP(retail_sales_2023!C6070,customers!A:J,5,)</f>
        <v>Ranchi</v>
      </c>
      <c r="Q6070" t="str">
        <f>VLOOKUP(C6070,customers!A:J,10,0)</f>
        <v>Premium</v>
      </c>
    </row>
    <row r="6071" spans="1:17" x14ac:dyDescent="0.3">
      <c r="A6071" t="s">
        <v>7162</v>
      </c>
      <c r="B6071" s="1">
        <v>45216</v>
      </c>
      <c r="C6071" t="s">
        <v>1827</v>
      </c>
      <c r="D6071" t="s">
        <v>1828</v>
      </c>
      <c r="E6071" t="s">
        <v>33</v>
      </c>
      <c r="F6071" t="s">
        <v>52</v>
      </c>
      <c r="G6071" t="s">
        <v>200</v>
      </c>
      <c r="H6071">
        <v>10</v>
      </c>
      <c r="I6071">
        <v>579.30999999999995</v>
      </c>
      <c r="J6071">
        <v>0.2</v>
      </c>
      <c r="K6071">
        <v>4634.4799999999996</v>
      </c>
      <c r="L6071">
        <v>290.26</v>
      </c>
      <c r="M6071">
        <f t="shared" si="284"/>
        <v>4634.4799999999996</v>
      </c>
      <c r="N6071" t="str">
        <f t="shared" si="282"/>
        <v>Q4</v>
      </c>
      <c r="O6071" s="2">
        <f t="shared" si="283"/>
        <v>6.2630543232466209</v>
      </c>
      <c r="P6071" t="str">
        <f>VLOOKUP(retail_sales_2023!C6071,customers!A:J,5,)</f>
        <v>Mumbai</v>
      </c>
      <c r="Q6071" t="str">
        <f>VLOOKUP(C6071,customers!A:J,10,0)</f>
        <v>Regular</v>
      </c>
    </row>
    <row r="6072" spans="1:17" x14ac:dyDescent="0.3">
      <c r="A6072" t="s">
        <v>7163</v>
      </c>
      <c r="B6072" s="1">
        <v>45235</v>
      </c>
      <c r="C6072" t="s">
        <v>2005</v>
      </c>
      <c r="D6072" t="s">
        <v>2006</v>
      </c>
      <c r="E6072" t="s">
        <v>27</v>
      </c>
      <c r="F6072" t="s">
        <v>43</v>
      </c>
      <c r="G6072" t="s">
        <v>243</v>
      </c>
      <c r="H6072">
        <v>4</v>
      </c>
      <c r="I6072">
        <v>40193.53</v>
      </c>
      <c r="J6072">
        <v>0.2</v>
      </c>
      <c r="K6072">
        <v>128619.3</v>
      </c>
      <c r="L6072">
        <v>13608.13</v>
      </c>
      <c r="M6072">
        <f t="shared" si="284"/>
        <v>128619.296</v>
      </c>
      <c r="N6072" t="str">
        <f t="shared" si="282"/>
        <v>Q4</v>
      </c>
      <c r="O6072" s="2">
        <f t="shared" si="283"/>
        <v>10.580161764214234</v>
      </c>
      <c r="P6072" t="str">
        <f>VLOOKUP(retail_sales_2023!C6072,customers!A:J,5,)</f>
        <v>Lucknow</v>
      </c>
      <c r="Q6072" t="str">
        <f>VLOOKUP(C6072,customers!A:J,10,0)</f>
        <v>Premium</v>
      </c>
    </row>
    <row r="6073" spans="1:17" x14ac:dyDescent="0.3">
      <c r="A6073" t="s">
        <v>7164</v>
      </c>
      <c r="B6073" s="1">
        <v>45099</v>
      </c>
      <c r="C6073" t="s">
        <v>390</v>
      </c>
      <c r="D6073" t="s">
        <v>391</v>
      </c>
      <c r="E6073" t="s">
        <v>33</v>
      </c>
      <c r="F6073" t="s">
        <v>81</v>
      </c>
      <c r="G6073" t="s">
        <v>470</v>
      </c>
      <c r="H6073">
        <v>1</v>
      </c>
      <c r="I6073">
        <v>4643.38</v>
      </c>
      <c r="J6073">
        <v>0.1</v>
      </c>
      <c r="K6073">
        <v>4179.04</v>
      </c>
      <c r="L6073">
        <v>1197.01</v>
      </c>
      <c r="M6073">
        <f t="shared" si="284"/>
        <v>4179.0420000000004</v>
      </c>
      <c r="N6073" t="str">
        <f t="shared" si="282"/>
        <v>Q2</v>
      </c>
      <c r="O6073" s="2">
        <f t="shared" si="283"/>
        <v>28.643181209081515</v>
      </c>
      <c r="P6073" t="str">
        <f>VLOOKUP(retail_sales_2023!C6073,customers!A:J,5,)</f>
        <v>Mumbai</v>
      </c>
      <c r="Q6073" t="str">
        <f>VLOOKUP(C6073,customers!A:J,10,0)</f>
        <v>Occasional</v>
      </c>
    </row>
    <row r="6074" spans="1:17" x14ac:dyDescent="0.3">
      <c r="A6074" t="s">
        <v>7165</v>
      </c>
      <c r="B6074" s="1">
        <v>45053</v>
      </c>
      <c r="C6074" t="s">
        <v>647</v>
      </c>
      <c r="D6074" t="s">
        <v>648</v>
      </c>
      <c r="E6074" t="s">
        <v>27</v>
      </c>
      <c r="F6074" t="s">
        <v>43</v>
      </c>
      <c r="G6074" t="s">
        <v>301</v>
      </c>
      <c r="H6074">
        <v>4</v>
      </c>
      <c r="I6074">
        <v>5553.94</v>
      </c>
      <c r="J6074">
        <v>0.05</v>
      </c>
      <c r="K6074">
        <v>21104.97</v>
      </c>
      <c r="L6074">
        <v>2331.4499999999998</v>
      </c>
      <c r="M6074">
        <f t="shared" si="284"/>
        <v>21104.971999999998</v>
      </c>
      <c r="N6074" t="str">
        <f t="shared" si="282"/>
        <v>Q2</v>
      </c>
      <c r="O6074" s="2">
        <f t="shared" si="283"/>
        <v>11.046924018371026</v>
      </c>
      <c r="P6074" t="str">
        <f>VLOOKUP(retail_sales_2023!C6074,customers!A:J,5,)</f>
        <v>Chandigarh</v>
      </c>
      <c r="Q6074" t="str">
        <f>VLOOKUP(C6074,customers!A:J,10,0)</f>
        <v>Regular</v>
      </c>
    </row>
    <row r="6075" spans="1:17" x14ac:dyDescent="0.3">
      <c r="A6075" t="s">
        <v>7166</v>
      </c>
      <c r="B6075" s="1">
        <v>45097</v>
      </c>
      <c r="C6075" t="s">
        <v>472</v>
      </c>
      <c r="D6075" t="s">
        <v>473</v>
      </c>
      <c r="E6075" t="s">
        <v>21</v>
      </c>
      <c r="F6075" t="s">
        <v>38</v>
      </c>
      <c r="G6075" t="s">
        <v>73</v>
      </c>
      <c r="H6075">
        <v>3</v>
      </c>
      <c r="I6075">
        <v>2517.39</v>
      </c>
      <c r="J6075">
        <v>0</v>
      </c>
      <c r="K6075">
        <v>7552.17</v>
      </c>
      <c r="L6075">
        <v>2564.2199999999998</v>
      </c>
      <c r="M6075">
        <f t="shared" si="284"/>
        <v>7552.17</v>
      </c>
      <c r="N6075" t="str">
        <f t="shared" si="282"/>
        <v>Q2</v>
      </c>
      <c r="O6075" s="2">
        <f t="shared" si="283"/>
        <v>33.953420010407605</v>
      </c>
      <c r="P6075" t="str">
        <f>VLOOKUP(retail_sales_2023!C6075,customers!A:J,5,)</f>
        <v>Kolkata</v>
      </c>
      <c r="Q6075" t="str">
        <f>VLOOKUP(C6075,customers!A:J,10,0)</f>
        <v>Occasional</v>
      </c>
    </row>
    <row r="6076" spans="1:17" x14ac:dyDescent="0.3">
      <c r="A6076" t="s">
        <v>7167</v>
      </c>
      <c r="B6076" s="1">
        <v>45183</v>
      </c>
      <c r="C6076" t="s">
        <v>1120</v>
      </c>
      <c r="D6076" t="s">
        <v>1121</v>
      </c>
      <c r="E6076" t="s">
        <v>33</v>
      </c>
      <c r="F6076" t="s">
        <v>43</v>
      </c>
      <c r="G6076" t="s">
        <v>154</v>
      </c>
      <c r="H6076">
        <v>4</v>
      </c>
      <c r="I6076">
        <v>56029.36</v>
      </c>
      <c r="J6076">
        <v>0</v>
      </c>
      <c r="K6076">
        <v>224117.44</v>
      </c>
      <c r="L6076">
        <v>31416.26</v>
      </c>
      <c r="M6076">
        <f t="shared" si="284"/>
        <v>224117.44</v>
      </c>
      <c r="N6076" t="str">
        <f t="shared" si="282"/>
        <v>Q3</v>
      </c>
      <c r="O6076" s="2">
        <f t="shared" si="283"/>
        <v>14.017766756571911</v>
      </c>
      <c r="P6076" t="str">
        <f>VLOOKUP(retail_sales_2023!C6076,customers!A:J,5,)</f>
        <v>Nagpur</v>
      </c>
      <c r="Q6076" t="str">
        <f>VLOOKUP(C6076,customers!A:J,10,0)</f>
        <v>Regular</v>
      </c>
    </row>
    <row r="6077" spans="1:17" x14ac:dyDescent="0.3">
      <c r="A6077" t="s">
        <v>7168</v>
      </c>
      <c r="B6077" s="1">
        <v>45126</v>
      </c>
      <c r="C6077" t="s">
        <v>291</v>
      </c>
      <c r="D6077" t="s">
        <v>292</v>
      </c>
      <c r="E6077" t="s">
        <v>33</v>
      </c>
      <c r="F6077" t="s">
        <v>43</v>
      </c>
      <c r="G6077" t="s">
        <v>128</v>
      </c>
      <c r="H6077">
        <v>4</v>
      </c>
      <c r="I6077">
        <v>77756.2</v>
      </c>
      <c r="J6077">
        <v>0</v>
      </c>
      <c r="K6077">
        <v>311024.8</v>
      </c>
      <c r="L6077">
        <v>31896.35</v>
      </c>
      <c r="M6077">
        <f t="shared" si="284"/>
        <v>311024.8</v>
      </c>
      <c r="N6077" t="str">
        <f t="shared" si="282"/>
        <v>Q3</v>
      </c>
      <c r="O6077" s="2">
        <f t="shared" si="283"/>
        <v>10.255243311787355</v>
      </c>
      <c r="P6077" t="str">
        <f>VLOOKUP(retail_sales_2023!C6077,customers!A:J,5,)</f>
        <v>Pune</v>
      </c>
      <c r="Q6077" t="str">
        <f>VLOOKUP(C6077,customers!A:J,10,0)</f>
        <v>Premium</v>
      </c>
    </row>
    <row r="6078" spans="1:17" x14ac:dyDescent="0.3">
      <c r="A6078" t="s">
        <v>7169</v>
      </c>
      <c r="B6078" s="1">
        <v>45024</v>
      </c>
      <c r="C6078" t="s">
        <v>1185</v>
      </c>
      <c r="D6078" t="s">
        <v>1186</v>
      </c>
      <c r="E6078" t="s">
        <v>27</v>
      </c>
      <c r="F6078" t="s">
        <v>81</v>
      </c>
      <c r="G6078" t="s">
        <v>150</v>
      </c>
      <c r="H6078">
        <v>2</v>
      </c>
      <c r="I6078">
        <v>4061.49</v>
      </c>
      <c r="J6078">
        <v>0.25</v>
      </c>
      <c r="K6078">
        <v>6092.23</v>
      </c>
      <c r="L6078">
        <v>1392.12</v>
      </c>
      <c r="M6078">
        <f t="shared" si="284"/>
        <v>6092.2349999999997</v>
      </c>
      <c r="N6078" t="str">
        <f t="shared" si="282"/>
        <v>Q2</v>
      </c>
      <c r="O6078" s="2">
        <f t="shared" si="283"/>
        <v>22.850745950169312</v>
      </c>
      <c r="P6078" t="str">
        <f>VLOOKUP(retail_sales_2023!C6078,customers!A:J,5,)</f>
        <v>Lucknow</v>
      </c>
      <c r="Q6078" t="str">
        <f>VLOOKUP(C6078,customers!A:J,10,0)</f>
        <v>Regular</v>
      </c>
    </row>
    <row r="6079" spans="1:17" x14ac:dyDescent="0.3">
      <c r="A6079" t="s">
        <v>7170</v>
      </c>
      <c r="B6079" s="1">
        <v>44927</v>
      </c>
      <c r="C6079" t="s">
        <v>1896</v>
      </c>
      <c r="D6079" t="s">
        <v>1897</v>
      </c>
      <c r="E6079" t="s">
        <v>33</v>
      </c>
      <c r="F6079" t="s">
        <v>81</v>
      </c>
      <c r="G6079" t="s">
        <v>370</v>
      </c>
      <c r="H6079">
        <v>1</v>
      </c>
      <c r="I6079">
        <v>1984.28</v>
      </c>
      <c r="J6079">
        <v>0.15</v>
      </c>
      <c r="K6079">
        <v>1686.64</v>
      </c>
      <c r="L6079">
        <v>518.02</v>
      </c>
      <c r="M6079">
        <f t="shared" si="284"/>
        <v>1686.6379999999999</v>
      </c>
      <c r="N6079" t="str">
        <f t="shared" si="282"/>
        <v>Q1</v>
      </c>
      <c r="O6079" s="2">
        <f t="shared" si="283"/>
        <v>30.713133804487025</v>
      </c>
      <c r="P6079" t="str">
        <f>VLOOKUP(retail_sales_2023!C6079,customers!A:J,5,)</f>
        <v>Mumbai</v>
      </c>
      <c r="Q6079" t="str">
        <f>VLOOKUP(C6079,customers!A:J,10,0)</f>
        <v>Premium</v>
      </c>
    </row>
    <row r="6080" spans="1:17" x14ac:dyDescent="0.3">
      <c r="A6080" t="s">
        <v>7171</v>
      </c>
      <c r="B6080" s="1">
        <v>44999</v>
      </c>
      <c r="C6080" t="s">
        <v>3968</v>
      </c>
      <c r="D6080" t="s">
        <v>3969</v>
      </c>
      <c r="E6080" t="s">
        <v>33</v>
      </c>
      <c r="F6080" t="s">
        <v>81</v>
      </c>
      <c r="G6080" t="s">
        <v>158</v>
      </c>
      <c r="H6080">
        <v>5</v>
      </c>
      <c r="I6080">
        <v>2705.94</v>
      </c>
      <c r="J6080">
        <v>0</v>
      </c>
      <c r="K6080">
        <v>13529.7</v>
      </c>
      <c r="L6080">
        <v>2862.2</v>
      </c>
      <c r="M6080">
        <f t="shared" si="284"/>
        <v>13529.7</v>
      </c>
      <c r="N6080" t="str">
        <f t="shared" si="282"/>
        <v>Q1</v>
      </c>
      <c r="O6080" s="2">
        <f t="shared" si="283"/>
        <v>21.15494061213478</v>
      </c>
      <c r="P6080" t="str">
        <f>VLOOKUP(retail_sales_2023!C6080,customers!A:J,5,)</f>
        <v>Mumbai</v>
      </c>
      <c r="Q6080" t="str">
        <f>VLOOKUP(C6080,customers!A:J,10,0)</f>
        <v>Regular</v>
      </c>
    </row>
    <row r="6081" spans="1:17" x14ac:dyDescent="0.3">
      <c r="A6081" t="s">
        <v>7172</v>
      </c>
      <c r="B6081" s="1">
        <v>45020</v>
      </c>
      <c r="C6081" t="s">
        <v>1389</v>
      </c>
      <c r="D6081" t="s">
        <v>1390</v>
      </c>
      <c r="E6081" t="s">
        <v>15</v>
      </c>
      <c r="F6081" t="s">
        <v>28</v>
      </c>
      <c r="G6081" t="s">
        <v>280</v>
      </c>
      <c r="H6081">
        <v>4</v>
      </c>
      <c r="I6081">
        <v>3174.23</v>
      </c>
      <c r="J6081">
        <v>0</v>
      </c>
      <c r="K6081">
        <v>12696.92</v>
      </c>
      <c r="L6081">
        <v>1980.96</v>
      </c>
      <c r="M6081">
        <f t="shared" si="284"/>
        <v>12696.92</v>
      </c>
      <c r="N6081" t="str">
        <f t="shared" si="282"/>
        <v>Q2</v>
      </c>
      <c r="O6081" s="2">
        <f t="shared" si="283"/>
        <v>15.601894002640011</v>
      </c>
      <c r="P6081" t="str">
        <f>VLOOKUP(retail_sales_2023!C6081,customers!A:J,5,)</f>
        <v>Bengaluru</v>
      </c>
      <c r="Q6081" t="str">
        <f>VLOOKUP(C6081,customers!A:J,10,0)</f>
        <v>Occasional</v>
      </c>
    </row>
    <row r="6082" spans="1:17" x14ac:dyDescent="0.3">
      <c r="A6082" t="s">
        <v>7173</v>
      </c>
      <c r="B6082" s="1">
        <v>45239</v>
      </c>
      <c r="C6082" t="s">
        <v>993</v>
      </c>
      <c r="D6082" t="s">
        <v>994</v>
      </c>
      <c r="E6082" t="s">
        <v>21</v>
      </c>
      <c r="F6082" t="s">
        <v>81</v>
      </c>
      <c r="G6082" t="s">
        <v>82</v>
      </c>
      <c r="H6082">
        <v>5</v>
      </c>
      <c r="I6082">
        <v>3023.77</v>
      </c>
      <c r="J6082">
        <v>0</v>
      </c>
      <c r="K6082">
        <v>15118.85</v>
      </c>
      <c r="L6082">
        <v>5773.36</v>
      </c>
      <c r="M6082">
        <f t="shared" si="284"/>
        <v>15118.85</v>
      </c>
      <c r="N6082" t="str">
        <f t="shared" si="282"/>
        <v>Q4</v>
      </c>
      <c r="O6082" s="2">
        <f t="shared" si="283"/>
        <v>38.186502280266019</v>
      </c>
      <c r="P6082" t="str">
        <f>VLOOKUP(retail_sales_2023!C6082,customers!A:J,5,)</f>
        <v>Guwahati</v>
      </c>
      <c r="Q6082" t="str">
        <f>VLOOKUP(C6082,customers!A:J,10,0)</f>
        <v>Regular</v>
      </c>
    </row>
    <row r="6083" spans="1:17" x14ac:dyDescent="0.3">
      <c r="A6083" t="s">
        <v>7174</v>
      </c>
      <c r="B6083" s="1">
        <v>45064</v>
      </c>
      <c r="C6083" t="s">
        <v>1103</v>
      </c>
      <c r="D6083" t="s">
        <v>1104</v>
      </c>
      <c r="E6083" t="s">
        <v>33</v>
      </c>
      <c r="F6083" t="s">
        <v>28</v>
      </c>
      <c r="G6083" t="s">
        <v>29</v>
      </c>
      <c r="H6083">
        <v>3</v>
      </c>
      <c r="I6083">
        <v>4247.8100000000004</v>
      </c>
      <c r="J6083">
        <v>0.1</v>
      </c>
      <c r="K6083">
        <v>11469.09</v>
      </c>
      <c r="L6083">
        <v>1809.28</v>
      </c>
      <c r="M6083">
        <f t="shared" si="284"/>
        <v>11469.087000000001</v>
      </c>
      <c r="N6083" t="str">
        <f t="shared" ref="N6083:N6146" si="285">"Q"&amp;ROUNDUP(MONTH(B6083)/3,0)</f>
        <v>Q2</v>
      </c>
      <c r="O6083" s="2">
        <f t="shared" ref="O6083:O6146" si="286">(L6083/K6083)*100</f>
        <v>15.77527074946661</v>
      </c>
      <c r="P6083" t="str">
        <f>VLOOKUP(retail_sales_2023!C6083,customers!A:J,5,)</f>
        <v>Mumbai</v>
      </c>
      <c r="Q6083" t="str">
        <f>VLOOKUP(C6083,customers!A:J,10,0)</f>
        <v>Regular</v>
      </c>
    </row>
    <row r="6084" spans="1:17" x14ac:dyDescent="0.3">
      <c r="A6084" t="s">
        <v>7175</v>
      </c>
      <c r="B6084" s="1">
        <v>44989</v>
      </c>
      <c r="C6084" t="s">
        <v>820</v>
      </c>
      <c r="D6084" t="s">
        <v>821</v>
      </c>
      <c r="E6084" t="s">
        <v>33</v>
      </c>
      <c r="F6084" t="s">
        <v>43</v>
      </c>
      <c r="G6084" t="s">
        <v>154</v>
      </c>
      <c r="H6084">
        <v>2</v>
      </c>
      <c r="I6084">
        <v>7932.46</v>
      </c>
      <c r="J6084">
        <v>0.05</v>
      </c>
      <c r="K6084">
        <v>15071.67</v>
      </c>
      <c r="L6084">
        <v>2177.7800000000002</v>
      </c>
      <c r="M6084">
        <f t="shared" si="284"/>
        <v>15071.673999999999</v>
      </c>
      <c r="N6084" t="str">
        <f t="shared" si="285"/>
        <v>Q1</v>
      </c>
      <c r="O6084" s="2">
        <f t="shared" si="286"/>
        <v>14.449493652660921</v>
      </c>
      <c r="P6084" t="str">
        <f>VLOOKUP(retail_sales_2023!C6084,customers!A:J,5,)</f>
        <v>Surat</v>
      </c>
      <c r="Q6084" t="str">
        <f>VLOOKUP(C6084,customers!A:J,10,0)</f>
        <v>Occasional</v>
      </c>
    </row>
    <row r="6085" spans="1:17" x14ac:dyDescent="0.3">
      <c r="A6085" t="s">
        <v>7176</v>
      </c>
      <c r="B6085" s="1">
        <v>45194</v>
      </c>
      <c r="C6085" t="s">
        <v>1292</v>
      </c>
      <c r="D6085" t="s">
        <v>1293</v>
      </c>
      <c r="E6085" t="s">
        <v>15</v>
      </c>
      <c r="F6085" t="s">
        <v>52</v>
      </c>
      <c r="G6085" t="s">
        <v>69</v>
      </c>
      <c r="H6085">
        <v>3</v>
      </c>
      <c r="I6085">
        <v>308.57</v>
      </c>
      <c r="J6085">
        <v>0.2</v>
      </c>
      <c r="K6085">
        <v>740.57</v>
      </c>
      <c r="L6085">
        <v>47.65</v>
      </c>
      <c r="M6085">
        <f t="shared" ref="M6085:M6148" si="287">H6085*I6085*(1-J6085)</f>
        <v>740.5680000000001</v>
      </c>
      <c r="N6085" t="str">
        <f t="shared" si="285"/>
        <v>Q3</v>
      </c>
      <c r="O6085" s="2">
        <f t="shared" si="286"/>
        <v>6.4342330907274121</v>
      </c>
      <c r="P6085" t="str">
        <f>VLOOKUP(retail_sales_2023!C6085,customers!A:J,5,)</f>
        <v>Hyderabad</v>
      </c>
      <c r="Q6085" t="str">
        <f>VLOOKUP(C6085,customers!A:J,10,0)</f>
        <v>Premium</v>
      </c>
    </row>
    <row r="6086" spans="1:17" x14ac:dyDescent="0.3">
      <c r="A6086" t="s">
        <v>7177</v>
      </c>
      <c r="B6086" s="1">
        <v>44958</v>
      </c>
      <c r="C6086" t="s">
        <v>698</v>
      </c>
      <c r="D6086" t="s">
        <v>699</v>
      </c>
      <c r="E6086" t="s">
        <v>27</v>
      </c>
      <c r="F6086" t="s">
        <v>16</v>
      </c>
      <c r="G6086" t="s">
        <v>356</v>
      </c>
      <c r="H6086">
        <v>4</v>
      </c>
      <c r="I6086">
        <v>395.3</v>
      </c>
      <c r="J6086">
        <v>0</v>
      </c>
      <c r="K6086">
        <v>1581.2</v>
      </c>
      <c r="L6086">
        <v>486.2</v>
      </c>
      <c r="M6086">
        <f t="shared" si="287"/>
        <v>1581.2</v>
      </c>
      <c r="N6086" t="str">
        <f t="shared" si="285"/>
        <v>Q1</v>
      </c>
      <c r="O6086" s="2">
        <f t="shared" si="286"/>
        <v>30.748798380976471</v>
      </c>
      <c r="P6086" t="str">
        <f>VLOOKUP(retail_sales_2023!C6086,customers!A:J,5,)</f>
        <v>Jaipur</v>
      </c>
      <c r="Q6086" t="str">
        <f>VLOOKUP(C6086,customers!A:J,10,0)</f>
        <v>Premium</v>
      </c>
    </row>
    <row r="6087" spans="1:17" x14ac:dyDescent="0.3">
      <c r="A6087" t="s">
        <v>7178</v>
      </c>
      <c r="B6087" s="1">
        <v>45259</v>
      </c>
      <c r="C6087" t="s">
        <v>580</v>
      </c>
      <c r="D6087" t="s">
        <v>581</v>
      </c>
      <c r="E6087" t="s">
        <v>21</v>
      </c>
      <c r="F6087" t="s">
        <v>43</v>
      </c>
      <c r="G6087" t="s">
        <v>301</v>
      </c>
      <c r="H6087">
        <v>5</v>
      </c>
      <c r="I6087">
        <v>27175.7</v>
      </c>
      <c r="J6087">
        <v>0.15</v>
      </c>
      <c r="K6087">
        <v>115496.72</v>
      </c>
      <c r="L6087">
        <v>13319.02</v>
      </c>
      <c r="M6087">
        <f t="shared" si="287"/>
        <v>115496.72499999999</v>
      </c>
      <c r="N6087" t="str">
        <f t="shared" si="285"/>
        <v>Q4</v>
      </c>
      <c r="O6087" s="2">
        <f t="shared" si="286"/>
        <v>11.531946534931901</v>
      </c>
      <c r="P6087" t="str">
        <f>VLOOKUP(retail_sales_2023!C6087,customers!A:J,5,)</f>
        <v>Patna</v>
      </c>
      <c r="Q6087" t="str">
        <f>VLOOKUP(C6087,customers!A:J,10,0)</f>
        <v>Regular</v>
      </c>
    </row>
    <row r="6088" spans="1:17" x14ac:dyDescent="0.3">
      <c r="A6088" t="s">
        <v>7179</v>
      </c>
      <c r="B6088" s="1">
        <v>45218</v>
      </c>
      <c r="C6088" t="s">
        <v>2025</v>
      </c>
      <c r="D6088" t="s">
        <v>2026</v>
      </c>
      <c r="E6088" t="s">
        <v>33</v>
      </c>
      <c r="F6088" t="s">
        <v>16</v>
      </c>
      <c r="G6088" t="s">
        <v>192</v>
      </c>
      <c r="H6088">
        <v>1</v>
      </c>
      <c r="I6088">
        <v>340.3</v>
      </c>
      <c r="J6088">
        <v>0.25</v>
      </c>
      <c r="K6088">
        <v>255.23</v>
      </c>
      <c r="L6088">
        <v>115.4</v>
      </c>
      <c r="M6088">
        <f t="shared" si="287"/>
        <v>255.22500000000002</v>
      </c>
      <c r="N6088" t="str">
        <f t="shared" si="285"/>
        <v>Q4</v>
      </c>
      <c r="O6088" s="2">
        <f t="shared" si="286"/>
        <v>45.21412059710849</v>
      </c>
      <c r="P6088" t="str">
        <f>VLOOKUP(retail_sales_2023!C6088,customers!A:J,5,)</f>
        <v>Pune</v>
      </c>
      <c r="Q6088" t="str">
        <f>VLOOKUP(C6088,customers!A:J,10,0)</f>
        <v>Premium</v>
      </c>
    </row>
    <row r="6089" spans="1:17" x14ac:dyDescent="0.3">
      <c r="A6089" t="s">
        <v>7180</v>
      </c>
      <c r="B6089" s="1">
        <v>45006</v>
      </c>
      <c r="C6089" t="s">
        <v>84</v>
      </c>
      <c r="D6089" t="s">
        <v>85</v>
      </c>
      <c r="E6089" t="s">
        <v>33</v>
      </c>
      <c r="F6089" t="s">
        <v>52</v>
      </c>
      <c r="G6089" t="s">
        <v>169</v>
      </c>
      <c r="H6089">
        <v>1</v>
      </c>
      <c r="I6089">
        <v>623.61</v>
      </c>
      <c r="J6089">
        <v>0.05</v>
      </c>
      <c r="K6089">
        <v>592.42999999999995</v>
      </c>
      <c r="L6089">
        <v>57.8</v>
      </c>
      <c r="M6089">
        <f t="shared" si="287"/>
        <v>592.42949999999996</v>
      </c>
      <c r="N6089" t="str">
        <f t="shared" si="285"/>
        <v>Q1</v>
      </c>
      <c r="O6089" s="2">
        <f t="shared" si="286"/>
        <v>9.7564269196360751</v>
      </c>
      <c r="P6089" t="str">
        <f>VLOOKUP(retail_sales_2023!C6089,customers!A:J,5,)</f>
        <v>Mumbai</v>
      </c>
      <c r="Q6089" t="str">
        <f>VLOOKUP(C6089,customers!A:J,10,0)</f>
        <v>Regular</v>
      </c>
    </row>
    <row r="6090" spans="1:17" x14ac:dyDescent="0.3">
      <c r="A6090" t="s">
        <v>7181</v>
      </c>
      <c r="B6090" s="1">
        <v>45137</v>
      </c>
      <c r="C6090" t="s">
        <v>983</v>
      </c>
      <c r="D6090" t="s">
        <v>984</v>
      </c>
      <c r="E6090" t="s">
        <v>21</v>
      </c>
      <c r="F6090" t="s">
        <v>16</v>
      </c>
      <c r="G6090" t="s">
        <v>171</v>
      </c>
      <c r="H6090">
        <v>4</v>
      </c>
      <c r="I6090">
        <v>380.08</v>
      </c>
      <c r="J6090">
        <v>0.05</v>
      </c>
      <c r="K6090">
        <v>1444.3</v>
      </c>
      <c r="L6090">
        <v>563.96</v>
      </c>
      <c r="M6090">
        <f t="shared" si="287"/>
        <v>1444.3039999999999</v>
      </c>
      <c r="N6090" t="str">
        <f t="shared" si="285"/>
        <v>Q3</v>
      </c>
      <c r="O6090" s="2">
        <f t="shared" si="286"/>
        <v>39.047289344319054</v>
      </c>
      <c r="P6090" t="str">
        <f>VLOOKUP(retail_sales_2023!C6090,customers!A:J,5,)</f>
        <v>Patna</v>
      </c>
      <c r="Q6090" t="str">
        <f>VLOOKUP(C6090,customers!A:J,10,0)</f>
        <v>Premium</v>
      </c>
    </row>
    <row r="6091" spans="1:17" x14ac:dyDescent="0.3">
      <c r="A6091" t="s">
        <v>7182</v>
      </c>
      <c r="B6091" s="1">
        <v>45202</v>
      </c>
      <c r="C6091" t="s">
        <v>619</v>
      </c>
      <c r="D6091" t="s">
        <v>800</v>
      </c>
      <c r="E6091" t="s">
        <v>21</v>
      </c>
      <c r="F6091" t="s">
        <v>52</v>
      </c>
      <c r="G6091" t="s">
        <v>53</v>
      </c>
      <c r="H6091">
        <v>4</v>
      </c>
      <c r="I6091">
        <v>584.42999999999995</v>
      </c>
      <c r="J6091">
        <v>0.1</v>
      </c>
      <c r="K6091">
        <v>2103.9499999999998</v>
      </c>
      <c r="L6091">
        <v>161.38999999999999</v>
      </c>
      <c r="M6091">
        <f t="shared" si="287"/>
        <v>2103.9479999999999</v>
      </c>
      <c r="N6091" t="str">
        <f t="shared" si="285"/>
        <v>Q4</v>
      </c>
      <c r="O6091" s="2">
        <f t="shared" si="286"/>
        <v>7.6708096675301221</v>
      </c>
      <c r="P6091" t="str">
        <f>VLOOKUP(retail_sales_2023!C6091,customers!A:J,5,)</f>
        <v>Coimbatore</v>
      </c>
      <c r="Q6091" t="str">
        <f>VLOOKUP(C6091,customers!A:J,10,0)</f>
        <v>Premium</v>
      </c>
    </row>
    <row r="6092" spans="1:17" x14ac:dyDescent="0.3">
      <c r="A6092" t="s">
        <v>7183</v>
      </c>
      <c r="B6092" s="1">
        <v>45280</v>
      </c>
      <c r="C6092" t="s">
        <v>1061</v>
      </c>
      <c r="D6092" t="s">
        <v>1062</v>
      </c>
      <c r="E6092" t="s">
        <v>27</v>
      </c>
      <c r="F6092" t="s">
        <v>81</v>
      </c>
      <c r="G6092" t="s">
        <v>239</v>
      </c>
      <c r="H6092">
        <v>2</v>
      </c>
      <c r="I6092">
        <v>1598.29</v>
      </c>
      <c r="J6092">
        <v>0.05</v>
      </c>
      <c r="K6092">
        <v>3036.75</v>
      </c>
      <c r="L6092">
        <v>1057.5</v>
      </c>
      <c r="M6092">
        <f t="shared" si="287"/>
        <v>3036.7509999999997</v>
      </c>
      <c r="N6092" t="str">
        <f t="shared" si="285"/>
        <v>Q4</v>
      </c>
      <c r="O6092" s="2">
        <f t="shared" si="286"/>
        <v>34.823413188441592</v>
      </c>
      <c r="P6092" t="str">
        <f>VLOOKUP(retail_sales_2023!C6092,customers!A:J,5,)</f>
        <v>Jaipur</v>
      </c>
      <c r="Q6092" t="str">
        <f>VLOOKUP(C6092,customers!A:J,10,0)</f>
        <v>Regular</v>
      </c>
    </row>
    <row r="6093" spans="1:17" x14ac:dyDescent="0.3">
      <c r="A6093" t="s">
        <v>7184</v>
      </c>
      <c r="B6093" s="1">
        <v>45083</v>
      </c>
      <c r="C6093" t="s">
        <v>1572</v>
      </c>
      <c r="D6093" t="s">
        <v>1573</v>
      </c>
      <c r="E6093" t="s">
        <v>15</v>
      </c>
      <c r="F6093" t="s">
        <v>16</v>
      </c>
      <c r="G6093" t="s">
        <v>305</v>
      </c>
      <c r="H6093">
        <v>3</v>
      </c>
      <c r="I6093">
        <v>993.26</v>
      </c>
      <c r="J6093">
        <v>0.2</v>
      </c>
      <c r="K6093">
        <v>2383.8200000000002</v>
      </c>
      <c r="L6093">
        <v>-88.97</v>
      </c>
      <c r="M6093">
        <f t="shared" si="287"/>
        <v>2383.8240000000001</v>
      </c>
      <c r="N6093" t="str">
        <f t="shared" si="285"/>
        <v>Q2</v>
      </c>
      <c r="O6093" s="2">
        <f t="shared" si="286"/>
        <v>-3.7322448842613953</v>
      </c>
      <c r="P6093" t="str">
        <f>VLOOKUP(retail_sales_2023!C6093,customers!A:J,5,)</f>
        <v>Kochi</v>
      </c>
      <c r="Q6093" t="str">
        <f>VLOOKUP(C6093,customers!A:J,10,0)</f>
        <v>Regular</v>
      </c>
    </row>
    <row r="6094" spans="1:17" x14ac:dyDescent="0.3">
      <c r="A6094" t="s">
        <v>7185</v>
      </c>
      <c r="B6094" s="1">
        <v>45125</v>
      </c>
      <c r="C6094" t="s">
        <v>726</v>
      </c>
      <c r="D6094" t="s">
        <v>727</v>
      </c>
      <c r="E6094" t="s">
        <v>15</v>
      </c>
      <c r="F6094" t="s">
        <v>22</v>
      </c>
      <c r="G6094" t="s">
        <v>34</v>
      </c>
      <c r="H6094">
        <v>3</v>
      </c>
      <c r="I6094">
        <v>43547.66</v>
      </c>
      <c r="J6094">
        <v>0.15</v>
      </c>
      <c r="K6094">
        <v>111046.53</v>
      </c>
      <c r="L6094">
        <v>33104.400000000001</v>
      </c>
      <c r="M6094">
        <f t="shared" si="287"/>
        <v>111046.53300000001</v>
      </c>
      <c r="N6094" t="str">
        <f t="shared" si="285"/>
        <v>Q3</v>
      </c>
      <c r="O6094" s="2">
        <f t="shared" si="286"/>
        <v>29.811287214467669</v>
      </c>
      <c r="P6094" t="str">
        <f>VLOOKUP(retail_sales_2023!C6094,customers!A:J,5,)</f>
        <v>Kochi</v>
      </c>
      <c r="Q6094" t="str">
        <f>VLOOKUP(C6094,customers!A:J,10,0)</f>
        <v>Occasional</v>
      </c>
    </row>
    <row r="6095" spans="1:17" x14ac:dyDescent="0.3">
      <c r="A6095" t="s">
        <v>7186</v>
      </c>
      <c r="B6095" s="1">
        <v>44929</v>
      </c>
      <c r="C6095" t="s">
        <v>1486</v>
      </c>
      <c r="D6095" t="s">
        <v>1487</v>
      </c>
      <c r="E6095" t="s">
        <v>33</v>
      </c>
      <c r="F6095" t="s">
        <v>52</v>
      </c>
      <c r="G6095" t="s">
        <v>235</v>
      </c>
      <c r="H6095">
        <v>4</v>
      </c>
      <c r="I6095">
        <v>343.01</v>
      </c>
      <c r="J6095">
        <v>0.05</v>
      </c>
      <c r="K6095">
        <v>1303.44</v>
      </c>
      <c r="L6095">
        <v>134.69</v>
      </c>
      <c r="M6095">
        <f t="shared" si="287"/>
        <v>1303.4379999999999</v>
      </c>
      <c r="N6095" t="str">
        <f t="shared" si="285"/>
        <v>Q1</v>
      </c>
      <c r="O6095" s="2">
        <f t="shared" si="286"/>
        <v>10.333425397409931</v>
      </c>
      <c r="P6095" t="str">
        <f>VLOOKUP(retail_sales_2023!C6095,customers!A:J,5,)</f>
        <v>Mumbai</v>
      </c>
      <c r="Q6095" t="str">
        <f>VLOOKUP(C6095,customers!A:J,10,0)</f>
        <v>Premium</v>
      </c>
    </row>
    <row r="6096" spans="1:17" x14ac:dyDescent="0.3">
      <c r="A6096" t="s">
        <v>7187</v>
      </c>
      <c r="B6096" s="1">
        <v>45018</v>
      </c>
      <c r="C6096" t="s">
        <v>870</v>
      </c>
      <c r="D6096" t="s">
        <v>871</v>
      </c>
      <c r="E6096" t="s">
        <v>27</v>
      </c>
      <c r="F6096" t="s">
        <v>52</v>
      </c>
      <c r="G6096" t="s">
        <v>200</v>
      </c>
      <c r="H6096">
        <v>7</v>
      </c>
      <c r="I6096">
        <v>272.37</v>
      </c>
      <c r="J6096">
        <v>0.15</v>
      </c>
      <c r="K6096">
        <v>1620.6</v>
      </c>
      <c r="L6096">
        <v>130.86000000000001</v>
      </c>
      <c r="M6096">
        <f t="shared" si="287"/>
        <v>1620.6015</v>
      </c>
      <c r="N6096" t="str">
        <f t="shared" si="285"/>
        <v>Q2</v>
      </c>
      <c r="O6096" s="2">
        <f t="shared" si="286"/>
        <v>8.0747871158830069</v>
      </c>
      <c r="P6096" t="str">
        <f>VLOOKUP(retail_sales_2023!C6096,customers!A:J,5,)</f>
        <v>Lucknow</v>
      </c>
      <c r="Q6096" t="str">
        <f>VLOOKUP(C6096,customers!A:J,10,0)</f>
        <v>Premium</v>
      </c>
    </row>
    <row r="6097" spans="1:17" x14ac:dyDescent="0.3">
      <c r="A6097" t="s">
        <v>7188</v>
      </c>
      <c r="B6097" s="1">
        <v>45155</v>
      </c>
      <c r="C6097" t="s">
        <v>1016</v>
      </c>
      <c r="D6097" t="s">
        <v>1017</v>
      </c>
      <c r="E6097" t="s">
        <v>21</v>
      </c>
      <c r="F6097" t="s">
        <v>28</v>
      </c>
      <c r="G6097" t="s">
        <v>466</v>
      </c>
      <c r="H6097">
        <v>4</v>
      </c>
      <c r="I6097">
        <v>6579.88</v>
      </c>
      <c r="J6097">
        <v>0.15</v>
      </c>
      <c r="K6097">
        <v>22371.59</v>
      </c>
      <c r="L6097">
        <v>5979.84</v>
      </c>
      <c r="M6097">
        <f t="shared" si="287"/>
        <v>22371.592000000001</v>
      </c>
      <c r="N6097" t="str">
        <f t="shared" si="285"/>
        <v>Q3</v>
      </c>
      <c r="O6097" s="2">
        <f t="shared" si="286"/>
        <v>26.729615552582541</v>
      </c>
      <c r="P6097" t="str">
        <f>VLOOKUP(retail_sales_2023!C6097,customers!A:J,5,)</f>
        <v>Kolkata</v>
      </c>
      <c r="Q6097" t="str">
        <f>VLOOKUP(C6097,customers!A:J,10,0)</f>
        <v>Regular</v>
      </c>
    </row>
    <row r="6098" spans="1:17" x14ac:dyDescent="0.3">
      <c r="A6098" t="s">
        <v>7189</v>
      </c>
      <c r="B6098" s="1">
        <v>45274</v>
      </c>
      <c r="C6098" t="s">
        <v>130</v>
      </c>
      <c r="D6098" t="s">
        <v>131</v>
      </c>
      <c r="E6098" t="s">
        <v>21</v>
      </c>
      <c r="F6098" t="s">
        <v>52</v>
      </c>
      <c r="G6098" t="s">
        <v>200</v>
      </c>
      <c r="H6098">
        <v>9</v>
      </c>
      <c r="I6098">
        <v>790.63</v>
      </c>
      <c r="J6098">
        <v>0</v>
      </c>
      <c r="K6098">
        <v>7115.67</v>
      </c>
      <c r="L6098">
        <v>511.6</v>
      </c>
      <c r="M6098">
        <f t="shared" si="287"/>
        <v>7115.67</v>
      </c>
      <c r="N6098" t="str">
        <f t="shared" si="285"/>
        <v>Q4</v>
      </c>
      <c r="O6098" s="2">
        <f t="shared" si="286"/>
        <v>7.189765686154642</v>
      </c>
      <c r="P6098" t="str">
        <f>VLOOKUP(retail_sales_2023!C6098,customers!A:J,5,)</f>
        <v>Bhubaneswar</v>
      </c>
      <c r="Q6098" t="str">
        <f>VLOOKUP(C6098,customers!A:J,10,0)</f>
        <v>Regular</v>
      </c>
    </row>
    <row r="6099" spans="1:17" x14ac:dyDescent="0.3">
      <c r="A6099" t="s">
        <v>7190</v>
      </c>
      <c r="B6099" s="1">
        <v>45250</v>
      </c>
      <c r="C6099" t="s">
        <v>726</v>
      </c>
      <c r="D6099" t="s">
        <v>727</v>
      </c>
      <c r="E6099" t="s">
        <v>15</v>
      </c>
      <c r="F6099" t="s">
        <v>22</v>
      </c>
      <c r="G6099" t="s">
        <v>146</v>
      </c>
      <c r="H6099">
        <v>1</v>
      </c>
      <c r="I6099">
        <v>32347.59</v>
      </c>
      <c r="J6099">
        <v>0</v>
      </c>
      <c r="K6099">
        <v>32347.59</v>
      </c>
      <c r="L6099">
        <v>5819.18</v>
      </c>
      <c r="M6099">
        <f t="shared" si="287"/>
        <v>32347.59</v>
      </c>
      <c r="N6099" t="str">
        <f t="shared" si="285"/>
        <v>Q4</v>
      </c>
      <c r="O6099" s="2">
        <f t="shared" si="286"/>
        <v>17.989531832201411</v>
      </c>
      <c r="P6099" t="str">
        <f>VLOOKUP(retail_sales_2023!C6099,customers!A:J,5,)</f>
        <v>Kochi</v>
      </c>
      <c r="Q6099" t="str">
        <f>VLOOKUP(C6099,customers!A:J,10,0)</f>
        <v>Occasional</v>
      </c>
    </row>
    <row r="6100" spans="1:17" x14ac:dyDescent="0.3">
      <c r="A6100" t="s">
        <v>7191</v>
      </c>
      <c r="B6100" s="1">
        <v>45169</v>
      </c>
      <c r="C6100" t="s">
        <v>701</v>
      </c>
      <c r="D6100" t="s">
        <v>702</v>
      </c>
      <c r="E6100" t="s">
        <v>15</v>
      </c>
      <c r="F6100" t="s">
        <v>52</v>
      </c>
      <c r="G6100" t="s">
        <v>235</v>
      </c>
      <c r="H6100">
        <v>9</v>
      </c>
      <c r="I6100">
        <v>109.78</v>
      </c>
      <c r="J6100">
        <v>0.1</v>
      </c>
      <c r="K6100">
        <v>889.22</v>
      </c>
      <c r="L6100">
        <v>55.17</v>
      </c>
      <c r="M6100">
        <f t="shared" si="287"/>
        <v>889.21799999999996</v>
      </c>
      <c r="N6100" t="str">
        <f t="shared" si="285"/>
        <v>Q3</v>
      </c>
      <c r="O6100" s="2">
        <f t="shared" si="286"/>
        <v>6.2043138930748292</v>
      </c>
      <c r="P6100" t="str">
        <f>VLOOKUP(retail_sales_2023!C6100,customers!A:J,5,)</f>
        <v>Bengaluru</v>
      </c>
      <c r="Q6100" t="str">
        <f>VLOOKUP(C6100,customers!A:J,10,0)</f>
        <v>Premium</v>
      </c>
    </row>
    <row r="6101" spans="1:17" x14ac:dyDescent="0.3">
      <c r="A6101" t="s">
        <v>7192</v>
      </c>
      <c r="B6101" s="1">
        <v>45282</v>
      </c>
      <c r="C6101" t="s">
        <v>1395</v>
      </c>
      <c r="D6101" t="s">
        <v>1396</v>
      </c>
      <c r="E6101" t="s">
        <v>15</v>
      </c>
      <c r="F6101" t="s">
        <v>38</v>
      </c>
      <c r="G6101" t="s">
        <v>141</v>
      </c>
      <c r="H6101">
        <v>3</v>
      </c>
      <c r="I6101">
        <v>3441.66</v>
      </c>
      <c r="J6101">
        <v>0</v>
      </c>
      <c r="K6101">
        <v>10324.98</v>
      </c>
      <c r="L6101">
        <v>3164.04</v>
      </c>
      <c r="M6101">
        <f t="shared" si="287"/>
        <v>10324.98</v>
      </c>
      <c r="N6101" t="str">
        <f t="shared" si="285"/>
        <v>Q4</v>
      </c>
      <c r="O6101" s="2">
        <f t="shared" si="286"/>
        <v>30.644514565645647</v>
      </c>
      <c r="P6101" t="str">
        <f>VLOOKUP(retail_sales_2023!C6101,customers!A:J,5,)</f>
        <v>Coimbatore</v>
      </c>
      <c r="Q6101" t="str">
        <f>VLOOKUP(C6101,customers!A:J,10,0)</f>
        <v>Occasional</v>
      </c>
    </row>
    <row r="6102" spans="1:17" x14ac:dyDescent="0.3">
      <c r="A6102" t="s">
        <v>7193</v>
      </c>
      <c r="B6102" s="1">
        <v>45234</v>
      </c>
      <c r="C6102" t="s">
        <v>716</v>
      </c>
      <c r="D6102" t="s">
        <v>717</v>
      </c>
      <c r="E6102" t="s">
        <v>33</v>
      </c>
      <c r="F6102" t="s">
        <v>38</v>
      </c>
      <c r="G6102" t="s">
        <v>73</v>
      </c>
      <c r="H6102">
        <v>4</v>
      </c>
      <c r="I6102">
        <v>3103.04</v>
      </c>
      <c r="J6102">
        <v>0.05</v>
      </c>
      <c r="K6102">
        <v>11791.55</v>
      </c>
      <c r="L6102">
        <v>2399.9</v>
      </c>
      <c r="M6102">
        <f t="shared" si="287"/>
        <v>11791.552</v>
      </c>
      <c r="N6102" t="str">
        <f t="shared" si="285"/>
        <v>Q4</v>
      </c>
      <c r="O6102" s="2">
        <f t="shared" si="286"/>
        <v>20.352710203493181</v>
      </c>
      <c r="P6102" t="str">
        <f>VLOOKUP(retail_sales_2023!C6102,customers!A:J,5,)</f>
        <v>Ahmedabad</v>
      </c>
      <c r="Q6102" t="str">
        <f>VLOOKUP(C6102,customers!A:J,10,0)</f>
        <v>Premium</v>
      </c>
    </row>
    <row r="6103" spans="1:17" x14ac:dyDescent="0.3">
      <c r="A6103" t="s">
        <v>7194</v>
      </c>
      <c r="B6103" s="1">
        <v>45118</v>
      </c>
      <c r="C6103" t="s">
        <v>1117</v>
      </c>
      <c r="D6103" t="s">
        <v>1118</v>
      </c>
      <c r="E6103" t="s">
        <v>33</v>
      </c>
      <c r="F6103" t="s">
        <v>52</v>
      </c>
      <c r="G6103" t="s">
        <v>169</v>
      </c>
      <c r="H6103">
        <v>4</v>
      </c>
      <c r="I6103">
        <v>658.71</v>
      </c>
      <c r="J6103">
        <v>0</v>
      </c>
      <c r="K6103">
        <v>2634.84</v>
      </c>
      <c r="L6103">
        <v>245.04</v>
      </c>
      <c r="M6103">
        <f t="shared" si="287"/>
        <v>2634.84</v>
      </c>
      <c r="N6103" t="str">
        <f t="shared" si="285"/>
        <v>Q3</v>
      </c>
      <c r="O6103" s="2">
        <f t="shared" si="286"/>
        <v>9.2999954456437575</v>
      </c>
      <c r="P6103" t="str">
        <f>VLOOKUP(retail_sales_2023!C6103,customers!A:J,5,)</f>
        <v>Mumbai</v>
      </c>
      <c r="Q6103" t="str">
        <f>VLOOKUP(C6103,customers!A:J,10,0)</f>
        <v>Regular</v>
      </c>
    </row>
    <row r="6104" spans="1:17" x14ac:dyDescent="0.3">
      <c r="A6104" t="s">
        <v>7195</v>
      </c>
      <c r="B6104" s="1">
        <v>45104</v>
      </c>
      <c r="C6104" t="s">
        <v>538</v>
      </c>
      <c r="D6104" t="s">
        <v>539</v>
      </c>
      <c r="E6104" t="s">
        <v>33</v>
      </c>
      <c r="F6104" t="s">
        <v>22</v>
      </c>
      <c r="G6104" t="s">
        <v>516</v>
      </c>
      <c r="H6104">
        <v>5</v>
      </c>
      <c r="I6104">
        <v>23509.48</v>
      </c>
      <c r="J6104">
        <v>0.1</v>
      </c>
      <c r="K6104">
        <v>105792.66</v>
      </c>
      <c r="L6104">
        <v>32352.85</v>
      </c>
      <c r="M6104">
        <f t="shared" si="287"/>
        <v>105792.66</v>
      </c>
      <c r="N6104" t="str">
        <f t="shared" si="285"/>
        <v>Q2</v>
      </c>
      <c r="O6104" s="2">
        <f t="shared" si="286"/>
        <v>30.581374927145227</v>
      </c>
      <c r="P6104" t="str">
        <f>VLOOKUP(retail_sales_2023!C6104,customers!A:J,5,)</f>
        <v>Mumbai</v>
      </c>
      <c r="Q6104" t="str">
        <f>VLOOKUP(C6104,customers!A:J,10,0)</f>
        <v>Premium</v>
      </c>
    </row>
    <row r="6105" spans="1:17" x14ac:dyDescent="0.3">
      <c r="A6105" t="s">
        <v>7196</v>
      </c>
      <c r="B6105" s="1">
        <v>45025</v>
      </c>
      <c r="C6105" t="s">
        <v>176</v>
      </c>
      <c r="D6105" t="s">
        <v>177</v>
      </c>
      <c r="E6105" t="s">
        <v>15</v>
      </c>
      <c r="F6105" t="s">
        <v>52</v>
      </c>
      <c r="G6105" t="s">
        <v>69</v>
      </c>
      <c r="H6105">
        <v>6</v>
      </c>
      <c r="I6105">
        <v>763.86</v>
      </c>
      <c r="J6105">
        <v>0</v>
      </c>
      <c r="K6105">
        <v>4583.16</v>
      </c>
      <c r="L6105">
        <v>263.88</v>
      </c>
      <c r="M6105">
        <f t="shared" si="287"/>
        <v>4583.16</v>
      </c>
      <c r="N6105" t="str">
        <f t="shared" si="285"/>
        <v>Q2</v>
      </c>
      <c r="O6105" s="2">
        <f t="shared" si="286"/>
        <v>5.7575995601288197</v>
      </c>
      <c r="P6105" t="str">
        <f>VLOOKUP(retail_sales_2023!C6105,customers!A:J,5,)</f>
        <v>Hyderabad</v>
      </c>
      <c r="Q6105" t="str">
        <f>VLOOKUP(C6105,customers!A:J,10,0)</f>
        <v>Premium</v>
      </c>
    </row>
    <row r="6106" spans="1:17" x14ac:dyDescent="0.3">
      <c r="A6106" t="s">
        <v>7197</v>
      </c>
      <c r="B6106" s="1">
        <v>45119</v>
      </c>
      <c r="C6106" t="s">
        <v>895</v>
      </c>
      <c r="D6106" t="s">
        <v>896</v>
      </c>
      <c r="E6106" t="s">
        <v>15</v>
      </c>
      <c r="F6106" t="s">
        <v>52</v>
      </c>
      <c r="G6106" t="s">
        <v>200</v>
      </c>
      <c r="H6106">
        <v>6</v>
      </c>
      <c r="I6106">
        <v>423.05</v>
      </c>
      <c r="J6106">
        <v>0.1</v>
      </c>
      <c r="K6106">
        <v>2284.4699999999998</v>
      </c>
      <c r="L6106">
        <v>202.46</v>
      </c>
      <c r="M6106">
        <f t="shared" si="287"/>
        <v>2284.4700000000003</v>
      </c>
      <c r="N6106" t="str">
        <f t="shared" si="285"/>
        <v>Q3</v>
      </c>
      <c r="O6106" s="2">
        <f t="shared" si="286"/>
        <v>8.8624494959443556</v>
      </c>
      <c r="P6106" t="str">
        <f>VLOOKUP(retail_sales_2023!C6106,customers!A:J,5,)</f>
        <v>Hyderabad</v>
      </c>
      <c r="Q6106" t="str">
        <f>VLOOKUP(C6106,customers!A:J,10,0)</f>
        <v>Regular</v>
      </c>
    </row>
    <row r="6107" spans="1:17" x14ac:dyDescent="0.3">
      <c r="A6107" t="s">
        <v>7198</v>
      </c>
      <c r="B6107" s="1">
        <v>45070</v>
      </c>
      <c r="C6107" t="s">
        <v>732</v>
      </c>
      <c r="D6107" t="s">
        <v>733</v>
      </c>
      <c r="E6107" t="s">
        <v>15</v>
      </c>
      <c r="F6107" t="s">
        <v>22</v>
      </c>
      <c r="G6107" t="s">
        <v>182</v>
      </c>
      <c r="H6107">
        <v>4</v>
      </c>
      <c r="I6107">
        <v>21716.639999999999</v>
      </c>
      <c r="J6107">
        <v>0.15</v>
      </c>
      <c r="K6107">
        <v>73836.58</v>
      </c>
      <c r="L6107">
        <v>20280.21</v>
      </c>
      <c r="M6107">
        <f t="shared" si="287"/>
        <v>73836.576000000001</v>
      </c>
      <c r="N6107" t="str">
        <f t="shared" si="285"/>
        <v>Q2</v>
      </c>
      <c r="O6107" s="2">
        <f t="shared" si="286"/>
        <v>27.466345272221439</v>
      </c>
      <c r="P6107" t="str">
        <f>VLOOKUP(retail_sales_2023!C6107,customers!A:J,5,)</f>
        <v>Kochi</v>
      </c>
      <c r="Q6107" t="str">
        <f>VLOOKUP(C6107,customers!A:J,10,0)</f>
        <v>Occasional</v>
      </c>
    </row>
    <row r="6108" spans="1:17" x14ac:dyDescent="0.3">
      <c r="A6108" t="s">
        <v>7199</v>
      </c>
      <c r="B6108" s="1">
        <v>45043</v>
      </c>
      <c r="C6108" t="s">
        <v>544</v>
      </c>
      <c r="D6108" t="s">
        <v>545</v>
      </c>
      <c r="E6108" t="s">
        <v>15</v>
      </c>
      <c r="F6108" t="s">
        <v>43</v>
      </c>
      <c r="G6108" t="s">
        <v>154</v>
      </c>
      <c r="H6108">
        <v>5</v>
      </c>
      <c r="I6108">
        <v>73287.990000000005</v>
      </c>
      <c r="J6108">
        <v>0.3</v>
      </c>
      <c r="K6108">
        <v>256507.96</v>
      </c>
      <c r="L6108">
        <v>28184.3</v>
      </c>
      <c r="M6108">
        <f t="shared" si="287"/>
        <v>256507.965</v>
      </c>
      <c r="N6108" t="str">
        <f t="shared" si="285"/>
        <v>Q2</v>
      </c>
      <c r="O6108" s="2">
        <f t="shared" si="286"/>
        <v>10.987690206572926</v>
      </c>
      <c r="P6108" t="str">
        <f>VLOOKUP(retail_sales_2023!C6108,customers!A:J,5,)</f>
        <v>Bengaluru</v>
      </c>
      <c r="Q6108" t="str">
        <f>VLOOKUP(C6108,customers!A:J,10,0)</f>
        <v>Premium</v>
      </c>
    </row>
    <row r="6109" spans="1:17" x14ac:dyDescent="0.3">
      <c r="A6109" t="s">
        <v>7200</v>
      </c>
      <c r="B6109" s="1">
        <v>45204</v>
      </c>
      <c r="C6109" t="s">
        <v>372</v>
      </c>
      <c r="D6109" t="s">
        <v>373</v>
      </c>
      <c r="E6109" t="s">
        <v>33</v>
      </c>
      <c r="F6109" t="s">
        <v>22</v>
      </c>
      <c r="G6109" t="s">
        <v>210</v>
      </c>
      <c r="H6109">
        <v>2</v>
      </c>
      <c r="I6109">
        <v>16013.96</v>
      </c>
      <c r="J6109">
        <v>0</v>
      </c>
      <c r="K6109">
        <v>32027.919999999998</v>
      </c>
      <c r="L6109">
        <v>8327.73</v>
      </c>
      <c r="M6109">
        <f t="shared" si="287"/>
        <v>32027.919999999998</v>
      </c>
      <c r="N6109" t="str">
        <f t="shared" si="285"/>
        <v>Q4</v>
      </c>
      <c r="O6109" s="2">
        <f t="shared" si="286"/>
        <v>26.001469967453396</v>
      </c>
      <c r="P6109" t="str">
        <f>VLOOKUP(retail_sales_2023!C6109,customers!A:J,5,)</f>
        <v>Pune</v>
      </c>
      <c r="Q6109" t="str">
        <f>VLOOKUP(C6109,customers!A:J,10,0)</f>
        <v>Premium</v>
      </c>
    </row>
    <row r="6110" spans="1:17" x14ac:dyDescent="0.3">
      <c r="A6110" t="s">
        <v>7201</v>
      </c>
      <c r="B6110" s="1">
        <v>44943</v>
      </c>
      <c r="C6110" t="s">
        <v>1664</v>
      </c>
      <c r="D6110" t="s">
        <v>1665</v>
      </c>
      <c r="E6110" t="s">
        <v>21</v>
      </c>
      <c r="F6110" t="s">
        <v>52</v>
      </c>
      <c r="G6110" t="s">
        <v>235</v>
      </c>
      <c r="H6110">
        <v>9</v>
      </c>
      <c r="I6110">
        <v>638.26</v>
      </c>
      <c r="J6110">
        <v>0.2</v>
      </c>
      <c r="K6110">
        <v>4595.47</v>
      </c>
      <c r="L6110">
        <v>456.22</v>
      </c>
      <c r="M6110">
        <f t="shared" si="287"/>
        <v>4595.4720000000007</v>
      </c>
      <c r="N6110" t="str">
        <f t="shared" si="285"/>
        <v>Q1</v>
      </c>
      <c r="O6110" s="2">
        <f t="shared" si="286"/>
        <v>9.9276026173601402</v>
      </c>
      <c r="P6110" t="str">
        <f>VLOOKUP(retail_sales_2023!C6110,customers!A:J,5,)</f>
        <v>Patna</v>
      </c>
      <c r="Q6110" t="str">
        <f>VLOOKUP(C6110,customers!A:J,10,0)</f>
        <v>Premium</v>
      </c>
    </row>
    <row r="6111" spans="1:17" x14ac:dyDescent="0.3">
      <c r="A6111" t="s">
        <v>7202</v>
      </c>
      <c r="B6111" s="1">
        <v>44941</v>
      </c>
      <c r="C6111" t="s">
        <v>1300</v>
      </c>
      <c r="D6111" t="s">
        <v>1301</v>
      </c>
      <c r="E6111" t="s">
        <v>21</v>
      </c>
      <c r="F6111" t="s">
        <v>22</v>
      </c>
      <c r="G6111" t="s">
        <v>23</v>
      </c>
      <c r="H6111">
        <v>2</v>
      </c>
      <c r="I6111">
        <v>10881.95</v>
      </c>
      <c r="J6111">
        <v>0</v>
      </c>
      <c r="K6111">
        <v>21763.9</v>
      </c>
      <c r="L6111">
        <v>3850.02</v>
      </c>
      <c r="M6111">
        <f t="shared" si="287"/>
        <v>21763.9</v>
      </c>
      <c r="N6111" t="str">
        <f t="shared" si="285"/>
        <v>Q1</v>
      </c>
      <c r="O6111" s="2">
        <f t="shared" si="286"/>
        <v>17.689936086822673</v>
      </c>
      <c r="P6111" t="str">
        <f>VLOOKUP(retail_sales_2023!C6111,customers!A:J,5,)</f>
        <v>Patna</v>
      </c>
      <c r="Q6111" t="str">
        <f>VLOOKUP(C6111,customers!A:J,10,0)</f>
        <v>Premium</v>
      </c>
    </row>
    <row r="6112" spans="1:17" x14ac:dyDescent="0.3">
      <c r="A6112" t="s">
        <v>7203</v>
      </c>
      <c r="B6112" s="1">
        <v>45020</v>
      </c>
      <c r="C6112" t="s">
        <v>2062</v>
      </c>
      <c r="D6112" t="s">
        <v>2063</v>
      </c>
      <c r="E6112" t="s">
        <v>15</v>
      </c>
      <c r="F6112" t="s">
        <v>43</v>
      </c>
      <c r="G6112" t="s">
        <v>44</v>
      </c>
      <c r="H6112">
        <v>4</v>
      </c>
      <c r="I6112">
        <v>8085.51</v>
      </c>
      <c r="J6112">
        <v>0.15</v>
      </c>
      <c r="K6112">
        <v>27490.73</v>
      </c>
      <c r="L6112">
        <v>3785.55</v>
      </c>
      <c r="M6112">
        <f t="shared" si="287"/>
        <v>27490.734</v>
      </c>
      <c r="N6112" t="str">
        <f t="shared" si="285"/>
        <v>Q2</v>
      </c>
      <c r="O6112" s="2">
        <f t="shared" si="286"/>
        <v>13.77027819923298</v>
      </c>
      <c r="P6112" t="str">
        <f>VLOOKUP(retail_sales_2023!C6112,customers!A:J,5,)</f>
        <v>Chennai</v>
      </c>
      <c r="Q6112" t="str">
        <f>VLOOKUP(C6112,customers!A:J,10,0)</f>
        <v>Premium</v>
      </c>
    </row>
    <row r="6113" spans="1:17" x14ac:dyDescent="0.3">
      <c r="A6113" t="s">
        <v>7204</v>
      </c>
      <c r="B6113" s="1">
        <v>45227</v>
      </c>
      <c r="C6113" t="s">
        <v>1707</v>
      </c>
      <c r="D6113" t="s">
        <v>1708</v>
      </c>
      <c r="E6113" t="s">
        <v>15</v>
      </c>
      <c r="F6113" t="s">
        <v>81</v>
      </c>
      <c r="G6113" t="s">
        <v>333</v>
      </c>
      <c r="H6113">
        <v>3</v>
      </c>
      <c r="I6113">
        <v>3929.47</v>
      </c>
      <c r="J6113">
        <v>0.25</v>
      </c>
      <c r="K6113">
        <v>8841.31</v>
      </c>
      <c r="L6113">
        <v>3210.77</v>
      </c>
      <c r="M6113">
        <f t="shared" si="287"/>
        <v>8841.307499999999</v>
      </c>
      <c r="N6113" t="str">
        <f t="shared" si="285"/>
        <v>Q4</v>
      </c>
      <c r="O6113" s="2">
        <f t="shared" si="286"/>
        <v>36.315545999405067</v>
      </c>
      <c r="P6113" t="str">
        <f>VLOOKUP(retail_sales_2023!C6113,customers!A:J,5,)</f>
        <v>Hyderabad</v>
      </c>
      <c r="Q6113" t="str">
        <f>VLOOKUP(C6113,customers!A:J,10,0)</f>
        <v>Regular</v>
      </c>
    </row>
    <row r="6114" spans="1:17" x14ac:dyDescent="0.3">
      <c r="A6114" t="s">
        <v>7205</v>
      </c>
      <c r="B6114" s="1">
        <v>45199</v>
      </c>
      <c r="C6114" t="s">
        <v>1386</v>
      </c>
      <c r="D6114" t="s">
        <v>1387</v>
      </c>
      <c r="E6114" t="s">
        <v>21</v>
      </c>
      <c r="F6114" t="s">
        <v>52</v>
      </c>
      <c r="G6114" t="s">
        <v>235</v>
      </c>
      <c r="H6114">
        <v>8</v>
      </c>
      <c r="I6114">
        <v>84.63</v>
      </c>
      <c r="J6114">
        <v>0</v>
      </c>
      <c r="K6114">
        <v>677.04</v>
      </c>
      <c r="L6114">
        <v>65.97</v>
      </c>
      <c r="M6114">
        <f t="shared" si="287"/>
        <v>677.04</v>
      </c>
      <c r="N6114" t="str">
        <f t="shared" si="285"/>
        <v>Q3</v>
      </c>
      <c r="O6114" s="2">
        <f t="shared" si="286"/>
        <v>9.7438851471109533</v>
      </c>
      <c r="P6114" t="str">
        <f>VLOOKUP(retail_sales_2023!C6114,customers!A:J,5,)</f>
        <v>Patna</v>
      </c>
      <c r="Q6114" t="str">
        <f>VLOOKUP(C6114,customers!A:J,10,0)</f>
        <v>Premium</v>
      </c>
    </row>
    <row r="6115" spans="1:17" x14ac:dyDescent="0.3">
      <c r="A6115" t="s">
        <v>7206</v>
      </c>
      <c r="B6115" s="1">
        <v>45129</v>
      </c>
      <c r="C6115" t="s">
        <v>1506</v>
      </c>
      <c r="D6115" t="s">
        <v>1507</v>
      </c>
      <c r="E6115" t="s">
        <v>27</v>
      </c>
      <c r="F6115" t="s">
        <v>52</v>
      </c>
      <c r="G6115" t="s">
        <v>226</v>
      </c>
      <c r="H6115">
        <v>10</v>
      </c>
      <c r="I6115">
        <v>588.37</v>
      </c>
      <c r="J6115">
        <v>0.15</v>
      </c>
      <c r="K6115">
        <v>5001.1400000000003</v>
      </c>
      <c r="L6115">
        <v>449.4</v>
      </c>
      <c r="M6115">
        <f t="shared" si="287"/>
        <v>5001.1449999999995</v>
      </c>
      <c r="N6115" t="str">
        <f t="shared" si="285"/>
        <v>Q3</v>
      </c>
      <c r="O6115" s="2">
        <f t="shared" si="286"/>
        <v>8.985951203125687</v>
      </c>
      <c r="P6115" t="str">
        <f>VLOOKUP(retail_sales_2023!C6115,customers!A:J,5,)</f>
        <v>Chandigarh</v>
      </c>
      <c r="Q6115" t="str">
        <f>VLOOKUP(C6115,customers!A:J,10,0)</f>
        <v>Premium</v>
      </c>
    </row>
    <row r="6116" spans="1:17" x14ac:dyDescent="0.3">
      <c r="A6116" t="s">
        <v>7207</v>
      </c>
      <c r="B6116" s="1">
        <v>44955</v>
      </c>
      <c r="C6116" t="s">
        <v>573</v>
      </c>
      <c r="D6116" t="s">
        <v>574</v>
      </c>
      <c r="E6116" t="s">
        <v>21</v>
      </c>
      <c r="F6116" t="s">
        <v>81</v>
      </c>
      <c r="G6116" t="s">
        <v>105</v>
      </c>
      <c r="H6116">
        <v>5</v>
      </c>
      <c r="I6116">
        <v>2529.38</v>
      </c>
      <c r="J6116">
        <v>0.15</v>
      </c>
      <c r="K6116">
        <v>10749.87</v>
      </c>
      <c r="L6116">
        <v>2597.75</v>
      </c>
      <c r="M6116">
        <f t="shared" si="287"/>
        <v>10749.865000000002</v>
      </c>
      <c r="N6116" t="str">
        <f t="shared" si="285"/>
        <v>Q1</v>
      </c>
      <c r="O6116" s="2">
        <f t="shared" si="286"/>
        <v>24.165408511916887</v>
      </c>
      <c r="P6116" t="str">
        <f>VLOOKUP(retail_sales_2023!C6116,customers!A:J,5,)</f>
        <v>Kolkata</v>
      </c>
      <c r="Q6116" t="str">
        <f>VLOOKUP(C6116,customers!A:J,10,0)</f>
        <v>Premium</v>
      </c>
    </row>
    <row r="6117" spans="1:17" x14ac:dyDescent="0.3">
      <c r="A6117" t="s">
        <v>7208</v>
      </c>
      <c r="B6117" s="1">
        <v>44936</v>
      </c>
      <c r="C6117" t="s">
        <v>518</v>
      </c>
      <c r="D6117" t="s">
        <v>519</v>
      </c>
      <c r="E6117" t="s">
        <v>21</v>
      </c>
      <c r="F6117" t="s">
        <v>81</v>
      </c>
      <c r="G6117" t="s">
        <v>150</v>
      </c>
      <c r="H6117">
        <v>5</v>
      </c>
      <c r="I6117">
        <v>4518.34</v>
      </c>
      <c r="J6117">
        <v>0.15</v>
      </c>
      <c r="K6117">
        <v>19202.939999999999</v>
      </c>
      <c r="L6117">
        <v>4720.53</v>
      </c>
      <c r="M6117">
        <f t="shared" si="287"/>
        <v>19202.945</v>
      </c>
      <c r="N6117" t="str">
        <f t="shared" si="285"/>
        <v>Q1</v>
      </c>
      <c r="O6117" s="2">
        <f t="shared" si="286"/>
        <v>24.582329580782943</v>
      </c>
      <c r="P6117" t="str">
        <f>VLOOKUP(retail_sales_2023!C6117,customers!A:J,5,)</f>
        <v>Ranchi</v>
      </c>
      <c r="Q6117" t="str">
        <f>VLOOKUP(C6117,customers!A:J,10,0)</f>
        <v>Premium</v>
      </c>
    </row>
    <row r="6118" spans="1:17" x14ac:dyDescent="0.3">
      <c r="A6118" t="s">
        <v>7209</v>
      </c>
      <c r="B6118" s="1">
        <v>45003</v>
      </c>
      <c r="C6118" t="s">
        <v>2022</v>
      </c>
      <c r="D6118" t="s">
        <v>2023</v>
      </c>
      <c r="E6118" t="s">
        <v>21</v>
      </c>
      <c r="F6118" t="s">
        <v>43</v>
      </c>
      <c r="G6118" t="s">
        <v>154</v>
      </c>
      <c r="H6118">
        <v>3</v>
      </c>
      <c r="I6118">
        <v>21909.23</v>
      </c>
      <c r="J6118">
        <v>0</v>
      </c>
      <c r="K6118">
        <v>65727.69</v>
      </c>
      <c r="L6118">
        <v>5722.95</v>
      </c>
      <c r="M6118">
        <f t="shared" si="287"/>
        <v>65727.69</v>
      </c>
      <c r="N6118" t="str">
        <f t="shared" si="285"/>
        <v>Q1</v>
      </c>
      <c r="O6118" s="2">
        <f t="shared" si="286"/>
        <v>8.707060905380974</v>
      </c>
      <c r="P6118" t="str">
        <f>VLOOKUP(retail_sales_2023!C6118,customers!A:J,5,)</f>
        <v>Patna</v>
      </c>
      <c r="Q6118" t="str">
        <f>VLOOKUP(C6118,customers!A:J,10,0)</f>
        <v>Regular</v>
      </c>
    </row>
    <row r="6119" spans="1:17" x14ac:dyDescent="0.3">
      <c r="A6119" t="s">
        <v>7210</v>
      </c>
      <c r="B6119" s="1">
        <v>45202</v>
      </c>
      <c r="C6119" t="s">
        <v>948</v>
      </c>
      <c r="D6119" t="s">
        <v>949</v>
      </c>
      <c r="E6119" t="s">
        <v>27</v>
      </c>
      <c r="F6119" t="s">
        <v>28</v>
      </c>
      <c r="G6119" t="s">
        <v>325</v>
      </c>
      <c r="H6119">
        <v>1</v>
      </c>
      <c r="I6119">
        <v>2918.46</v>
      </c>
      <c r="J6119">
        <v>0</v>
      </c>
      <c r="K6119">
        <v>2918.46</v>
      </c>
      <c r="L6119">
        <v>539.87</v>
      </c>
      <c r="M6119">
        <f t="shared" si="287"/>
        <v>2918.46</v>
      </c>
      <c r="N6119" t="str">
        <f t="shared" si="285"/>
        <v>Q4</v>
      </c>
      <c r="O6119" s="2">
        <f t="shared" si="286"/>
        <v>18.498454664446317</v>
      </c>
      <c r="P6119" t="str">
        <f>VLOOKUP(retail_sales_2023!C6119,customers!A:J,5,)</f>
        <v>Chandigarh</v>
      </c>
      <c r="Q6119" t="str">
        <f>VLOOKUP(C6119,customers!A:J,10,0)</f>
        <v>Regular</v>
      </c>
    </row>
    <row r="6120" spans="1:17" x14ac:dyDescent="0.3">
      <c r="A6120" t="s">
        <v>7211</v>
      </c>
      <c r="B6120" s="1">
        <v>45246</v>
      </c>
      <c r="C6120" t="s">
        <v>338</v>
      </c>
      <c r="D6120" t="s">
        <v>339</v>
      </c>
      <c r="E6120" t="s">
        <v>15</v>
      </c>
      <c r="F6120" t="s">
        <v>38</v>
      </c>
      <c r="G6120" t="s">
        <v>456</v>
      </c>
      <c r="H6120">
        <v>2</v>
      </c>
      <c r="I6120">
        <v>2598.11</v>
      </c>
      <c r="J6120">
        <v>0.15</v>
      </c>
      <c r="K6120">
        <v>4416.79</v>
      </c>
      <c r="L6120">
        <v>1122.8900000000001</v>
      </c>
      <c r="M6120">
        <f t="shared" si="287"/>
        <v>4416.7870000000003</v>
      </c>
      <c r="N6120" t="str">
        <f t="shared" si="285"/>
        <v>Q4</v>
      </c>
      <c r="O6120" s="2">
        <f t="shared" si="286"/>
        <v>25.423214597026352</v>
      </c>
      <c r="P6120" t="str">
        <f>VLOOKUP(retail_sales_2023!C6120,customers!A:J,5,)</f>
        <v>Kochi</v>
      </c>
      <c r="Q6120" t="str">
        <f>VLOOKUP(C6120,customers!A:J,10,0)</f>
        <v>Regular</v>
      </c>
    </row>
    <row r="6121" spans="1:17" x14ac:dyDescent="0.3">
      <c r="A6121" t="s">
        <v>7212</v>
      </c>
      <c r="B6121" s="1">
        <v>45165</v>
      </c>
      <c r="C6121" t="s">
        <v>1016</v>
      </c>
      <c r="D6121" t="s">
        <v>1017</v>
      </c>
      <c r="E6121" t="s">
        <v>21</v>
      </c>
      <c r="F6121" t="s">
        <v>22</v>
      </c>
      <c r="G6121" t="s">
        <v>34</v>
      </c>
      <c r="H6121">
        <v>4</v>
      </c>
      <c r="I6121">
        <v>28796.13</v>
      </c>
      <c r="J6121">
        <v>0</v>
      </c>
      <c r="K6121">
        <v>115184.52</v>
      </c>
      <c r="L6121">
        <v>29671.99</v>
      </c>
      <c r="M6121">
        <f t="shared" si="287"/>
        <v>115184.52</v>
      </c>
      <c r="N6121" t="str">
        <f t="shared" si="285"/>
        <v>Q3</v>
      </c>
      <c r="O6121" s="2">
        <f t="shared" si="286"/>
        <v>25.7603973172784</v>
      </c>
      <c r="P6121" t="str">
        <f>VLOOKUP(retail_sales_2023!C6121,customers!A:J,5,)</f>
        <v>Kolkata</v>
      </c>
      <c r="Q6121" t="str">
        <f>VLOOKUP(C6121,customers!A:J,10,0)</f>
        <v>Regular</v>
      </c>
    </row>
    <row r="6122" spans="1:17" x14ac:dyDescent="0.3">
      <c r="A6122" t="s">
        <v>7213</v>
      </c>
      <c r="B6122" s="1">
        <v>45281</v>
      </c>
      <c r="C6122" t="s">
        <v>752</v>
      </c>
      <c r="D6122" t="s">
        <v>753</v>
      </c>
      <c r="E6122" t="s">
        <v>21</v>
      </c>
      <c r="F6122" t="s">
        <v>43</v>
      </c>
      <c r="G6122" t="s">
        <v>44</v>
      </c>
      <c r="H6122">
        <v>5</v>
      </c>
      <c r="I6122">
        <v>48711.76</v>
      </c>
      <c r="J6122">
        <v>0.1</v>
      </c>
      <c r="K6122">
        <v>219202.92</v>
      </c>
      <c r="L6122">
        <v>23635.47</v>
      </c>
      <c r="M6122">
        <f t="shared" si="287"/>
        <v>219202.92</v>
      </c>
      <c r="N6122" t="str">
        <f t="shared" si="285"/>
        <v>Q4</v>
      </c>
      <c r="O6122" s="2">
        <f t="shared" si="286"/>
        <v>10.782461292030234</v>
      </c>
      <c r="P6122" t="str">
        <f>VLOOKUP(retail_sales_2023!C6122,customers!A:J,5,)</f>
        <v>Kolkata</v>
      </c>
      <c r="Q6122" t="str">
        <f>VLOOKUP(C6122,customers!A:J,10,0)</f>
        <v>Premium</v>
      </c>
    </row>
    <row r="6123" spans="1:17" x14ac:dyDescent="0.3">
      <c r="A6123" t="s">
        <v>7214</v>
      </c>
      <c r="B6123" s="1">
        <v>45022</v>
      </c>
      <c r="C6123" t="s">
        <v>741</v>
      </c>
      <c r="D6123" t="s">
        <v>742</v>
      </c>
      <c r="E6123" t="s">
        <v>15</v>
      </c>
      <c r="F6123" t="s">
        <v>52</v>
      </c>
      <c r="G6123" t="s">
        <v>133</v>
      </c>
      <c r="H6123">
        <v>1</v>
      </c>
      <c r="I6123">
        <v>462.27</v>
      </c>
      <c r="J6123">
        <v>0.05</v>
      </c>
      <c r="K6123">
        <v>439.16</v>
      </c>
      <c r="L6123">
        <v>34.89</v>
      </c>
      <c r="M6123">
        <f t="shared" si="287"/>
        <v>439.15649999999994</v>
      </c>
      <c r="N6123" t="str">
        <f t="shared" si="285"/>
        <v>Q2</v>
      </c>
      <c r="O6123" s="2">
        <f t="shared" si="286"/>
        <v>7.9447126332088533</v>
      </c>
      <c r="P6123" t="str">
        <f>VLOOKUP(retail_sales_2023!C6123,customers!A:J,5,)</f>
        <v>Coimbatore</v>
      </c>
      <c r="Q6123" t="str">
        <f>VLOOKUP(C6123,customers!A:J,10,0)</f>
        <v>Regular</v>
      </c>
    </row>
    <row r="6124" spans="1:17" x14ac:dyDescent="0.3">
      <c r="A6124" t="s">
        <v>7215</v>
      </c>
      <c r="B6124" s="1">
        <v>45254</v>
      </c>
      <c r="C6124" t="s">
        <v>288</v>
      </c>
      <c r="D6124" t="s">
        <v>13093</v>
      </c>
      <c r="E6124" t="s">
        <v>27</v>
      </c>
      <c r="F6124" t="s">
        <v>38</v>
      </c>
      <c r="G6124" t="s">
        <v>141</v>
      </c>
      <c r="H6124">
        <v>2</v>
      </c>
      <c r="I6124">
        <v>1896.87</v>
      </c>
      <c r="J6124">
        <v>0.25</v>
      </c>
      <c r="K6124">
        <v>2845.3</v>
      </c>
      <c r="L6124">
        <v>1030.73</v>
      </c>
      <c r="M6124">
        <f t="shared" si="287"/>
        <v>2845.3049999999998</v>
      </c>
      <c r="N6124" t="str">
        <f t="shared" si="285"/>
        <v>Q4</v>
      </c>
      <c r="O6124" s="2">
        <f t="shared" si="286"/>
        <v>36.225705549502685</v>
      </c>
      <c r="P6124" t="str">
        <f>VLOOKUP(retail_sales_2023!C6124,customers!A:J,5,)</f>
        <v>Delhi</v>
      </c>
      <c r="Q6124" t="str">
        <f>VLOOKUP(C6124,customers!A:J,10,0)</f>
        <v>Premium</v>
      </c>
    </row>
    <row r="6125" spans="1:17" x14ac:dyDescent="0.3">
      <c r="A6125" t="s">
        <v>7216</v>
      </c>
      <c r="B6125" s="1">
        <v>45015</v>
      </c>
      <c r="C6125" t="s">
        <v>1969</v>
      </c>
      <c r="D6125" t="s">
        <v>1970</v>
      </c>
      <c r="E6125" t="s">
        <v>33</v>
      </c>
      <c r="F6125" t="s">
        <v>22</v>
      </c>
      <c r="G6125" t="s">
        <v>146</v>
      </c>
      <c r="H6125">
        <v>2</v>
      </c>
      <c r="I6125">
        <v>24308.36</v>
      </c>
      <c r="J6125">
        <v>0.25</v>
      </c>
      <c r="K6125">
        <v>36462.54</v>
      </c>
      <c r="L6125">
        <v>10074.719999999999</v>
      </c>
      <c r="M6125">
        <f t="shared" si="287"/>
        <v>36462.54</v>
      </c>
      <c r="N6125" t="str">
        <f t="shared" si="285"/>
        <v>Q1</v>
      </c>
      <c r="O6125" s="2">
        <f t="shared" si="286"/>
        <v>27.630329647907136</v>
      </c>
      <c r="P6125" t="str">
        <f>VLOOKUP(retail_sales_2023!C6125,customers!A:J,5,)</f>
        <v>Ahmedabad</v>
      </c>
      <c r="Q6125" t="str">
        <f>VLOOKUP(C6125,customers!A:J,10,0)</f>
        <v>Premium</v>
      </c>
    </row>
    <row r="6126" spans="1:17" x14ac:dyDescent="0.3">
      <c r="A6126" t="s">
        <v>7217</v>
      </c>
      <c r="B6126" s="1">
        <v>45013</v>
      </c>
      <c r="C6126" t="s">
        <v>892</v>
      </c>
      <c r="D6126" t="s">
        <v>893</v>
      </c>
      <c r="E6126" t="s">
        <v>27</v>
      </c>
      <c r="F6126" t="s">
        <v>52</v>
      </c>
      <c r="G6126" t="s">
        <v>268</v>
      </c>
      <c r="H6126">
        <v>1</v>
      </c>
      <c r="I6126">
        <v>622.37</v>
      </c>
      <c r="J6126">
        <v>0.25</v>
      </c>
      <c r="K6126">
        <v>466.78</v>
      </c>
      <c r="L6126">
        <v>26.64</v>
      </c>
      <c r="M6126">
        <f t="shared" si="287"/>
        <v>466.77750000000003</v>
      </c>
      <c r="N6126" t="str">
        <f t="shared" si="285"/>
        <v>Q1</v>
      </c>
      <c r="O6126" s="2">
        <f t="shared" si="286"/>
        <v>5.7071853978319558</v>
      </c>
      <c r="P6126" t="str">
        <f>VLOOKUP(retail_sales_2023!C6126,customers!A:J,5,)</f>
        <v>Amritsar</v>
      </c>
      <c r="Q6126" t="str">
        <f>VLOOKUP(C6126,customers!A:J,10,0)</f>
        <v>Premium</v>
      </c>
    </row>
    <row r="6127" spans="1:17" x14ac:dyDescent="0.3">
      <c r="A6127" t="s">
        <v>7218</v>
      </c>
      <c r="B6127" s="1">
        <v>45090</v>
      </c>
      <c r="C6127" t="s">
        <v>820</v>
      </c>
      <c r="D6127" t="s">
        <v>821</v>
      </c>
      <c r="E6127" t="s">
        <v>27</v>
      </c>
      <c r="F6127" t="s">
        <v>52</v>
      </c>
      <c r="G6127" t="s">
        <v>133</v>
      </c>
      <c r="H6127">
        <v>8</v>
      </c>
      <c r="I6127">
        <v>132.29</v>
      </c>
      <c r="J6127">
        <v>0.05</v>
      </c>
      <c r="K6127">
        <v>1005.4</v>
      </c>
      <c r="L6127">
        <v>84.07</v>
      </c>
      <c r="M6127">
        <f t="shared" si="287"/>
        <v>1005.4039999999999</v>
      </c>
      <c r="N6127" t="str">
        <f t="shared" si="285"/>
        <v>Q2</v>
      </c>
      <c r="O6127" s="2">
        <f t="shared" si="286"/>
        <v>8.3618460314302752</v>
      </c>
      <c r="P6127" t="str">
        <f>VLOOKUP(retail_sales_2023!C6127,customers!A:J,5,)</f>
        <v>Surat</v>
      </c>
      <c r="Q6127" t="str">
        <f>VLOOKUP(C6127,customers!A:J,10,0)</f>
        <v>Occasional</v>
      </c>
    </row>
    <row r="6128" spans="1:17" x14ac:dyDescent="0.3">
      <c r="A6128" t="s">
        <v>7219</v>
      </c>
      <c r="B6128" s="1">
        <v>45291</v>
      </c>
      <c r="C6128" t="s">
        <v>1072</v>
      </c>
      <c r="D6128" t="s">
        <v>1073</v>
      </c>
      <c r="E6128" t="s">
        <v>21</v>
      </c>
      <c r="F6128" t="s">
        <v>38</v>
      </c>
      <c r="G6128" t="s">
        <v>73</v>
      </c>
      <c r="H6128">
        <v>1</v>
      </c>
      <c r="I6128">
        <v>588.66999999999996</v>
      </c>
      <c r="J6128">
        <v>0</v>
      </c>
      <c r="K6128">
        <v>588.66999999999996</v>
      </c>
      <c r="L6128">
        <v>164.73</v>
      </c>
      <c r="M6128">
        <f t="shared" si="287"/>
        <v>588.66999999999996</v>
      </c>
      <c r="N6128" t="str">
        <f t="shared" si="285"/>
        <v>Q4</v>
      </c>
      <c r="O6128" s="2">
        <f t="shared" si="286"/>
        <v>27.983420252433451</v>
      </c>
      <c r="P6128" t="str">
        <f>VLOOKUP(retail_sales_2023!C6128,customers!A:J,5,)</f>
        <v>Patna</v>
      </c>
      <c r="Q6128" t="str">
        <f>VLOOKUP(C6128,customers!A:J,10,0)</f>
        <v>Regular</v>
      </c>
    </row>
    <row r="6129" spans="1:17" x14ac:dyDescent="0.3">
      <c r="A6129" t="s">
        <v>7220</v>
      </c>
      <c r="B6129" s="1">
        <v>45133</v>
      </c>
      <c r="C6129" t="s">
        <v>573</v>
      </c>
      <c r="D6129" t="s">
        <v>574</v>
      </c>
      <c r="E6129" t="s">
        <v>21</v>
      </c>
      <c r="F6129" t="s">
        <v>81</v>
      </c>
      <c r="G6129" t="s">
        <v>101</v>
      </c>
      <c r="H6129">
        <v>4</v>
      </c>
      <c r="I6129">
        <v>3123.48</v>
      </c>
      <c r="J6129">
        <v>0</v>
      </c>
      <c r="K6129">
        <v>12493.92</v>
      </c>
      <c r="L6129">
        <v>3330.36</v>
      </c>
      <c r="M6129">
        <f t="shared" si="287"/>
        <v>12493.92</v>
      </c>
      <c r="N6129" t="str">
        <f t="shared" si="285"/>
        <v>Q3</v>
      </c>
      <c r="O6129" s="2">
        <f t="shared" si="286"/>
        <v>26.655845403204122</v>
      </c>
      <c r="P6129" t="str">
        <f>VLOOKUP(retail_sales_2023!C6129,customers!A:J,5,)</f>
        <v>Kolkata</v>
      </c>
      <c r="Q6129" t="str">
        <f>VLOOKUP(C6129,customers!A:J,10,0)</f>
        <v>Premium</v>
      </c>
    </row>
    <row r="6130" spans="1:17" x14ac:dyDescent="0.3">
      <c r="A6130" t="s">
        <v>7221</v>
      </c>
      <c r="B6130" s="1">
        <v>45252</v>
      </c>
      <c r="C6130" t="s">
        <v>960</v>
      </c>
      <c r="D6130" t="s">
        <v>961</v>
      </c>
      <c r="E6130" t="s">
        <v>27</v>
      </c>
      <c r="F6130" t="s">
        <v>22</v>
      </c>
      <c r="G6130" t="s">
        <v>516</v>
      </c>
      <c r="H6130">
        <v>3</v>
      </c>
      <c r="I6130">
        <v>37778.160000000003</v>
      </c>
      <c r="J6130">
        <v>0</v>
      </c>
      <c r="K6130">
        <v>113334.48</v>
      </c>
      <c r="L6130">
        <v>31173.55</v>
      </c>
      <c r="M6130">
        <f t="shared" si="287"/>
        <v>113334.48000000001</v>
      </c>
      <c r="N6130" t="str">
        <f t="shared" si="285"/>
        <v>Q4</v>
      </c>
      <c r="O6130" s="2">
        <f t="shared" si="286"/>
        <v>27.5057952354835</v>
      </c>
      <c r="P6130" t="str">
        <f>VLOOKUP(retail_sales_2023!C6130,customers!A:J,5,)</f>
        <v>Lucknow</v>
      </c>
      <c r="Q6130" t="str">
        <f>VLOOKUP(C6130,customers!A:J,10,0)</f>
        <v>Premium</v>
      </c>
    </row>
    <row r="6131" spans="1:17" x14ac:dyDescent="0.3">
      <c r="A6131" t="s">
        <v>7222</v>
      </c>
      <c r="B6131" s="1">
        <v>45045</v>
      </c>
      <c r="C6131" t="s">
        <v>541</v>
      </c>
      <c r="D6131" t="s">
        <v>542</v>
      </c>
      <c r="E6131" t="s">
        <v>21</v>
      </c>
      <c r="F6131" t="s">
        <v>43</v>
      </c>
      <c r="G6131" t="s">
        <v>282</v>
      </c>
      <c r="H6131">
        <v>1</v>
      </c>
      <c r="I6131">
        <v>79601.52</v>
      </c>
      <c r="J6131">
        <v>0.05</v>
      </c>
      <c r="K6131">
        <v>75621.440000000002</v>
      </c>
      <c r="L6131">
        <v>6734.79</v>
      </c>
      <c r="M6131">
        <f t="shared" si="287"/>
        <v>75621.444000000003</v>
      </c>
      <c r="N6131" t="str">
        <f t="shared" si="285"/>
        <v>Q2</v>
      </c>
      <c r="O6131" s="2">
        <f t="shared" si="286"/>
        <v>8.9059266789947404</v>
      </c>
      <c r="P6131" t="str">
        <f>VLOOKUP(retail_sales_2023!C6131,customers!A:J,5,)</f>
        <v>Kolkata</v>
      </c>
      <c r="Q6131" t="str">
        <f>VLOOKUP(C6131,customers!A:J,10,0)</f>
        <v>Premium</v>
      </c>
    </row>
    <row r="6132" spans="1:17" x14ac:dyDescent="0.3">
      <c r="A6132" t="s">
        <v>7223</v>
      </c>
      <c r="B6132" s="1">
        <v>45152</v>
      </c>
      <c r="C6132" t="s">
        <v>547</v>
      </c>
      <c r="D6132" t="s">
        <v>548</v>
      </c>
      <c r="E6132" t="s">
        <v>33</v>
      </c>
      <c r="F6132" t="s">
        <v>28</v>
      </c>
      <c r="G6132" t="s">
        <v>439</v>
      </c>
      <c r="H6132">
        <v>3</v>
      </c>
      <c r="I6132">
        <v>4870.38</v>
      </c>
      <c r="J6132">
        <v>0.05</v>
      </c>
      <c r="K6132">
        <v>13880.58</v>
      </c>
      <c r="L6132">
        <v>2885.58</v>
      </c>
      <c r="M6132">
        <f t="shared" si="287"/>
        <v>13880.582999999999</v>
      </c>
      <c r="N6132" t="str">
        <f t="shared" si="285"/>
        <v>Q3</v>
      </c>
      <c r="O6132" s="2">
        <f t="shared" si="286"/>
        <v>20.788612579589614</v>
      </c>
      <c r="P6132" t="str">
        <f>VLOOKUP(retail_sales_2023!C6132,customers!A:J,5,)</f>
        <v>Pune</v>
      </c>
      <c r="Q6132" t="str">
        <f>VLOOKUP(C6132,customers!A:J,10,0)</f>
        <v>Regular</v>
      </c>
    </row>
    <row r="6133" spans="1:17" x14ac:dyDescent="0.3">
      <c r="A6133" t="s">
        <v>7224</v>
      </c>
      <c r="B6133" s="1">
        <v>45075</v>
      </c>
      <c r="C6133" t="s">
        <v>1707</v>
      </c>
      <c r="D6133" t="s">
        <v>13093</v>
      </c>
      <c r="E6133" t="s">
        <v>15</v>
      </c>
      <c r="F6133" t="s">
        <v>43</v>
      </c>
      <c r="G6133" t="s">
        <v>282</v>
      </c>
      <c r="H6133">
        <v>3</v>
      </c>
      <c r="I6133">
        <v>45477.98</v>
      </c>
      <c r="J6133">
        <v>0.25</v>
      </c>
      <c r="K6133">
        <v>102325.46</v>
      </c>
      <c r="L6133">
        <v>14979.02</v>
      </c>
      <c r="M6133">
        <f t="shared" si="287"/>
        <v>102325.455</v>
      </c>
      <c r="N6133" t="str">
        <f t="shared" si="285"/>
        <v>Q2</v>
      </c>
      <c r="O6133" s="2">
        <f t="shared" si="286"/>
        <v>14.638605093981496</v>
      </c>
      <c r="P6133" t="str">
        <f>VLOOKUP(retail_sales_2023!C6133,customers!A:J,5,)</f>
        <v>Hyderabad</v>
      </c>
      <c r="Q6133" t="str">
        <f>VLOOKUP(C6133,customers!A:J,10,0)</f>
        <v>Regular</v>
      </c>
    </row>
    <row r="6134" spans="1:17" x14ac:dyDescent="0.3">
      <c r="A6134" t="s">
        <v>7225</v>
      </c>
      <c r="B6134" s="1">
        <v>45073</v>
      </c>
      <c r="C6134" t="s">
        <v>2500</v>
      </c>
      <c r="D6134" t="s">
        <v>2501</v>
      </c>
      <c r="E6134" t="s">
        <v>21</v>
      </c>
      <c r="F6134" t="s">
        <v>52</v>
      </c>
      <c r="G6134" t="s">
        <v>226</v>
      </c>
      <c r="H6134">
        <v>2</v>
      </c>
      <c r="I6134">
        <v>489.82</v>
      </c>
      <c r="J6134">
        <v>0.15</v>
      </c>
      <c r="K6134">
        <v>832.69</v>
      </c>
      <c r="L6134">
        <v>84</v>
      </c>
      <c r="M6134">
        <f t="shared" si="287"/>
        <v>832.69399999999996</v>
      </c>
      <c r="N6134" t="str">
        <f t="shared" si="285"/>
        <v>Q2</v>
      </c>
      <c r="O6134" s="2">
        <f t="shared" si="286"/>
        <v>10.087787772160107</v>
      </c>
      <c r="P6134" t="str">
        <f>VLOOKUP(retail_sales_2023!C6134,customers!A:J,5,)</f>
        <v>Bhubaneswar</v>
      </c>
      <c r="Q6134" t="str">
        <f>VLOOKUP(C6134,customers!A:J,10,0)</f>
        <v>Occasional</v>
      </c>
    </row>
    <row r="6135" spans="1:17" x14ac:dyDescent="0.3">
      <c r="A6135" t="s">
        <v>7226</v>
      </c>
      <c r="B6135" s="1">
        <v>45080</v>
      </c>
      <c r="C6135" t="s">
        <v>46</v>
      </c>
      <c r="D6135" t="s">
        <v>47</v>
      </c>
      <c r="E6135" t="s">
        <v>21</v>
      </c>
      <c r="F6135" t="s">
        <v>52</v>
      </c>
      <c r="G6135" t="s">
        <v>268</v>
      </c>
      <c r="H6135">
        <v>2</v>
      </c>
      <c r="I6135">
        <v>755.87</v>
      </c>
      <c r="J6135">
        <v>0.1</v>
      </c>
      <c r="K6135">
        <v>1360.57</v>
      </c>
      <c r="L6135">
        <v>119.86</v>
      </c>
      <c r="M6135">
        <f t="shared" si="287"/>
        <v>1360.566</v>
      </c>
      <c r="N6135" t="str">
        <f t="shared" si="285"/>
        <v>Q2</v>
      </c>
      <c r="O6135" s="2">
        <f t="shared" si="286"/>
        <v>8.8095430591590294</v>
      </c>
      <c r="P6135" t="str">
        <f>VLOOKUP(retail_sales_2023!C6135,customers!A:J,5,)</f>
        <v>Bhubaneswar</v>
      </c>
      <c r="Q6135" t="str">
        <f>VLOOKUP(C6135,customers!A:J,10,0)</f>
        <v>Premium</v>
      </c>
    </row>
    <row r="6136" spans="1:17" x14ac:dyDescent="0.3">
      <c r="A6136" t="s">
        <v>7227</v>
      </c>
      <c r="B6136" s="1">
        <v>44942</v>
      </c>
      <c r="C6136" t="s">
        <v>88</v>
      </c>
      <c r="D6136" t="s">
        <v>89</v>
      </c>
      <c r="E6136" t="s">
        <v>15</v>
      </c>
      <c r="F6136" t="s">
        <v>43</v>
      </c>
      <c r="G6136" t="s">
        <v>301</v>
      </c>
      <c r="H6136">
        <v>2</v>
      </c>
      <c r="I6136">
        <v>32602.83</v>
      </c>
      <c r="J6136">
        <v>0.2</v>
      </c>
      <c r="K6136">
        <v>52164.53</v>
      </c>
      <c r="L6136">
        <v>5582.51</v>
      </c>
      <c r="M6136">
        <f t="shared" si="287"/>
        <v>52164.528000000006</v>
      </c>
      <c r="N6136" t="str">
        <f t="shared" si="285"/>
        <v>Q1</v>
      </c>
      <c r="O6136" s="2">
        <f t="shared" si="286"/>
        <v>10.701735451273118</v>
      </c>
      <c r="P6136" t="str">
        <f>VLOOKUP(retail_sales_2023!C6136,customers!A:J,5,)</f>
        <v>Coimbatore</v>
      </c>
      <c r="Q6136" t="str">
        <f>VLOOKUP(C6136,customers!A:J,10,0)</f>
        <v>Regular</v>
      </c>
    </row>
    <row r="6137" spans="1:17" x14ac:dyDescent="0.3">
      <c r="A6137" t="s">
        <v>7228</v>
      </c>
      <c r="B6137" s="1">
        <v>45081</v>
      </c>
      <c r="C6137" t="s">
        <v>2233</v>
      </c>
      <c r="D6137" t="s">
        <v>2234</v>
      </c>
      <c r="E6137" t="s">
        <v>27</v>
      </c>
      <c r="F6137" t="s">
        <v>52</v>
      </c>
      <c r="G6137" t="s">
        <v>937</v>
      </c>
      <c r="H6137">
        <v>3</v>
      </c>
      <c r="I6137">
        <v>652.17999999999995</v>
      </c>
      <c r="J6137">
        <v>0.15</v>
      </c>
      <c r="K6137">
        <v>1663.06</v>
      </c>
      <c r="L6137">
        <v>132.19999999999999</v>
      </c>
      <c r="M6137">
        <f t="shared" si="287"/>
        <v>1663.059</v>
      </c>
      <c r="N6137" t="str">
        <f t="shared" si="285"/>
        <v>Q2</v>
      </c>
      <c r="O6137" s="2">
        <f t="shared" si="286"/>
        <v>7.9492020732865916</v>
      </c>
      <c r="P6137" t="str">
        <f>VLOOKUP(retail_sales_2023!C6137,customers!A:J,5,)</f>
        <v>Delhi</v>
      </c>
      <c r="Q6137" t="str">
        <f>VLOOKUP(C6137,customers!A:J,10,0)</f>
        <v>Regular</v>
      </c>
    </row>
    <row r="6138" spans="1:17" x14ac:dyDescent="0.3">
      <c r="A6138" t="s">
        <v>7229</v>
      </c>
      <c r="B6138" s="1">
        <v>45107</v>
      </c>
      <c r="C6138" t="s">
        <v>838</v>
      </c>
      <c r="D6138" t="s">
        <v>839</v>
      </c>
      <c r="E6138" t="s">
        <v>21</v>
      </c>
      <c r="F6138" t="s">
        <v>43</v>
      </c>
      <c r="G6138" t="s">
        <v>110</v>
      </c>
      <c r="H6138">
        <v>5</v>
      </c>
      <c r="I6138">
        <v>74354.710000000006</v>
      </c>
      <c r="J6138">
        <v>0.05</v>
      </c>
      <c r="K6138">
        <v>353184.87</v>
      </c>
      <c r="L6138">
        <v>49393.98</v>
      </c>
      <c r="M6138">
        <f t="shared" si="287"/>
        <v>353184.87250000006</v>
      </c>
      <c r="N6138" t="str">
        <f t="shared" si="285"/>
        <v>Q2</v>
      </c>
      <c r="O6138" s="2">
        <f t="shared" si="286"/>
        <v>13.985304636634069</v>
      </c>
      <c r="P6138" t="str">
        <f>VLOOKUP(retail_sales_2023!C6138,customers!A:J,5,)</f>
        <v>Patna</v>
      </c>
      <c r="Q6138" t="str">
        <f>VLOOKUP(C6138,customers!A:J,10,0)</f>
        <v>Regular</v>
      </c>
    </row>
    <row r="6139" spans="1:17" x14ac:dyDescent="0.3">
      <c r="A6139" t="s">
        <v>7230</v>
      </c>
      <c r="B6139" s="1">
        <v>44974</v>
      </c>
      <c r="C6139" t="s">
        <v>1131</v>
      </c>
      <c r="D6139" t="s">
        <v>1132</v>
      </c>
      <c r="E6139" t="s">
        <v>33</v>
      </c>
      <c r="F6139" t="s">
        <v>81</v>
      </c>
      <c r="G6139" t="s">
        <v>264</v>
      </c>
      <c r="H6139">
        <v>3</v>
      </c>
      <c r="I6139">
        <v>971.75</v>
      </c>
      <c r="J6139">
        <v>0.05</v>
      </c>
      <c r="K6139">
        <v>2769.49</v>
      </c>
      <c r="L6139">
        <v>1071.0899999999999</v>
      </c>
      <c r="M6139">
        <f t="shared" si="287"/>
        <v>2769.4874999999997</v>
      </c>
      <c r="N6139" t="str">
        <f t="shared" si="285"/>
        <v>Q1</v>
      </c>
      <c r="O6139" s="2">
        <f t="shared" si="286"/>
        <v>38.674629624948999</v>
      </c>
      <c r="P6139" t="str">
        <f>VLOOKUP(retail_sales_2023!C6139,customers!A:J,5,)</f>
        <v>Pune</v>
      </c>
      <c r="Q6139" t="str">
        <f>VLOOKUP(C6139,customers!A:J,10,0)</f>
        <v>Premium</v>
      </c>
    </row>
    <row r="6140" spans="1:17" x14ac:dyDescent="0.3">
      <c r="A6140" t="s">
        <v>7231</v>
      </c>
      <c r="B6140" s="1">
        <v>45135</v>
      </c>
      <c r="C6140" t="s">
        <v>732</v>
      </c>
      <c r="D6140" t="s">
        <v>733</v>
      </c>
      <c r="E6140" t="s">
        <v>15</v>
      </c>
      <c r="F6140" t="s">
        <v>52</v>
      </c>
      <c r="G6140" t="s">
        <v>169</v>
      </c>
      <c r="H6140">
        <v>4</v>
      </c>
      <c r="I6140">
        <v>539.79999999999995</v>
      </c>
      <c r="J6140">
        <v>0.15</v>
      </c>
      <c r="K6140">
        <v>1835.32</v>
      </c>
      <c r="L6140">
        <v>116.22</v>
      </c>
      <c r="M6140">
        <f t="shared" si="287"/>
        <v>1835.3199999999997</v>
      </c>
      <c r="N6140" t="str">
        <f t="shared" si="285"/>
        <v>Q3</v>
      </c>
      <c r="O6140" s="2">
        <f t="shared" si="286"/>
        <v>6.3324106967722251</v>
      </c>
      <c r="P6140" t="str">
        <f>VLOOKUP(retail_sales_2023!C6140,customers!A:J,5,)</f>
        <v>Kochi</v>
      </c>
      <c r="Q6140" t="str">
        <f>VLOOKUP(C6140,customers!A:J,10,0)</f>
        <v>Occasional</v>
      </c>
    </row>
    <row r="6141" spans="1:17" x14ac:dyDescent="0.3">
      <c r="A6141" t="s">
        <v>7232</v>
      </c>
      <c r="B6141" s="1">
        <v>45272</v>
      </c>
      <c r="C6141" t="s">
        <v>428</v>
      </c>
      <c r="D6141" t="s">
        <v>13093</v>
      </c>
      <c r="E6141" t="s">
        <v>21</v>
      </c>
      <c r="F6141" t="s">
        <v>38</v>
      </c>
      <c r="G6141" t="s">
        <v>141</v>
      </c>
      <c r="H6141">
        <v>1</v>
      </c>
      <c r="I6141">
        <v>220.55</v>
      </c>
      <c r="J6141">
        <v>0</v>
      </c>
      <c r="K6141">
        <v>220.55</v>
      </c>
      <c r="L6141">
        <v>73.41</v>
      </c>
      <c r="M6141">
        <f t="shared" si="287"/>
        <v>220.55</v>
      </c>
      <c r="N6141" t="str">
        <f t="shared" si="285"/>
        <v>Q4</v>
      </c>
      <c r="O6141" s="2">
        <f t="shared" si="286"/>
        <v>33.284969394695082</v>
      </c>
      <c r="P6141" t="str">
        <f>VLOOKUP(retail_sales_2023!C6141,customers!A:J,5,)</f>
        <v>Kolkata</v>
      </c>
      <c r="Q6141" t="str">
        <f>VLOOKUP(C6141,customers!A:J,10,0)</f>
        <v>Premium</v>
      </c>
    </row>
    <row r="6142" spans="1:17" x14ac:dyDescent="0.3">
      <c r="A6142" t="s">
        <v>7233</v>
      </c>
      <c r="B6142" s="1">
        <v>45166</v>
      </c>
      <c r="C6142" t="s">
        <v>1412</v>
      </c>
      <c r="D6142" t="s">
        <v>1413</v>
      </c>
      <c r="E6142" t="s">
        <v>33</v>
      </c>
      <c r="F6142" t="s">
        <v>52</v>
      </c>
      <c r="G6142" t="s">
        <v>235</v>
      </c>
      <c r="H6142">
        <v>7</v>
      </c>
      <c r="I6142">
        <v>747.37</v>
      </c>
      <c r="J6142">
        <v>0.05</v>
      </c>
      <c r="K6142">
        <v>4970.01</v>
      </c>
      <c r="L6142">
        <v>-397.35</v>
      </c>
      <c r="M6142">
        <f t="shared" si="287"/>
        <v>4970.0105000000003</v>
      </c>
      <c r="N6142" t="str">
        <f t="shared" si="285"/>
        <v>Q3</v>
      </c>
      <c r="O6142" s="2">
        <f t="shared" si="286"/>
        <v>-7.9949537324874598</v>
      </c>
      <c r="P6142" t="str">
        <f>VLOOKUP(retail_sales_2023!C6142,customers!A:J,5,)</f>
        <v>Surat</v>
      </c>
      <c r="Q6142" t="str">
        <f>VLOOKUP(C6142,customers!A:J,10,0)</f>
        <v>Occasional</v>
      </c>
    </row>
    <row r="6143" spans="1:17" x14ac:dyDescent="0.3">
      <c r="A6143" t="s">
        <v>7234</v>
      </c>
      <c r="B6143" s="1">
        <v>45215</v>
      </c>
      <c r="C6143" t="s">
        <v>1634</v>
      </c>
      <c r="D6143" t="s">
        <v>1635</v>
      </c>
      <c r="E6143" t="s">
        <v>33</v>
      </c>
      <c r="F6143" t="s">
        <v>52</v>
      </c>
      <c r="G6143" t="s">
        <v>268</v>
      </c>
      <c r="H6143">
        <v>7</v>
      </c>
      <c r="I6143">
        <v>213.64</v>
      </c>
      <c r="J6143">
        <v>0.2</v>
      </c>
      <c r="K6143">
        <v>1196.3800000000001</v>
      </c>
      <c r="L6143">
        <v>71.97</v>
      </c>
      <c r="M6143">
        <f t="shared" si="287"/>
        <v>1196.384</v>
      </c>
      <c r="N6143" t="str">
        <f t="shared" si="285"/>
        <v>Q4</v>
      </c>
      <c r="O6143" s="2">
        <f t="shared" si="286"/>
        <v>6.0156472023938878</v>
      </c>
      <c r="P6143" t="str">
        <f>VLOOKUP(retail_sales_2023!C6143,customers!A:J,5,)</f>
        <v>Nagpur</v>
      </c>
      <c r="Q6143" t="str">
        <f>VLOOKUP(C6143,customers!A:J,10,0)</f>
        <v>Occasional</v>
      </c>
    </row>
    <row r="6144" spans="1:17" x14ac:dyDescent="0.3">
      <c r="A6144" t="s">
        <v>7235</v>
      </c>
      <c r="B6144" s="1">
        <v>45036</v>
      </c>
      <c r="C6144" t="s">
        <v>628</v>
      </c>
      <c r="D6144" t="s">
        <v>629</v>
      </c>
      <c r="E6144" t="s">
        <v>27</v>
      </c>
      <c r="F6144" t="s">
        <v>43</v>
      </c>
      <c r="G6144" t="s">
        <v>121</v>
      </c>
      <c r="H6144">
        <v>2</v>
      </c>
      <c r="I6144">
        <v>33867.769999999997</v>
      </c>
      <c r="J6144">
        <v>0.2</v>
      </c>
      <c r="K6144">
        <v>54188.43</v>
      </c>
      <c r="L6144">
        <v>7057.58</v>
      </c>
      <c r="M6144">
        <f t="shared" si="287"/>
        <v>54188.432000000001</v>
      </c>
      <c r="N6144" t="str">
        <f t="shared" si="285"/>
        <v>Q2</v>
      </c>
      <c r="O6144" s="2">
        <f t="shared" si="286"/>
        <v>13.024145560223834</v>
      </c>
      <c r="P6144" t="str">
        <f>VLOOKUP(retail_sales_2023!C6144,customers!A:J,5,)</f>
        <v>Chandigarh</v>
      </c>
      <c r="Q6144" t="str">
        <f>VLOOKUP(C6144,customers!A:J,10,0)</f>
        <v>Premium</v>
      </c>
    </row>
    <row r="6145" spans="1:17" x14ac:dyDescent="0.3">
      <c r="A6145" t="s">
        <v>7236</v>
      </c>
      <c r="B6145" s="1">
        <v>45233</v>
      </c>
      <c r="C6145" t="s">
        <v>904</v>
      </c>
      <c r="D6145" t="s">
        <v>905</v>
      </c>
      <c r="E6145" t="s">
        <v>33</v>
      </c>
      <c r="F6145" t="s">
        <v>81</v>
      </c>
      <c r="G6145" t="s">
        <v>105</v>
      </c>
      <c r="H6145">
        <v>3</v>
      </c>
      <c r="I6145">
        <v>4666.1400000000003</v>
      </c>
      <c r="J6145">
        <v>0</v>
      </c>
      <c r="K6145">
        <v>13998.42</v>
      </c>
      <c r="L6145">
        <v>4681.7</v>
      </c>
      <c r="M6145">
        <f t="shared" si="287"/>
        <v>13998.420000000002</v>
      </c>
      <c r="N6145" t="str">
        <f t="shared" si="285"/>
        <v>Q4</v>
      </c>
      <c r="O6145" s="2">
        <f t="shared" si="286"/>
        <v>33.44448873515725</v>
      </c>
      <c r="P6145" t="str">
        <f>VLOOKUP(retail_sales_2023!C6145,customers!A:J,5,)</f>
        <v>Ahmedabad</v>
      </c>
      <c r="Q6145" t="str">
        <f>VLOOKUP(C6145,customers!A:J,10,0)</f>
        <v>Premium</v>
      </c>
    </row>
    <row r="6146" spans="1:17" x14ac:dyDescent="0.3">
      <c r="A6146" t="s">
        <v>7237</v>
      </c>
      <c r="B6146" s="1">
        <v>45091</v>
      </c>
      <c r="C6146" t="s">
        <v>485</v>
      </c>
      <c r="D6146" t="s">
        <v>486</v>
      </c>
      <c r="E6146" t="s">
        <v>27</v>
      </c>
      <c r="F6146" t="s">
        <v>43</v>
      </c>
      <c r="G6146" t="s">
        <v>154</v>
      </c>
      <c r="H6146">
        <v>1</v>
      </c>
      <c r="I6146">
        <v>41853.269999999997</v>
      </c>
      <c r="J6146">
        <v>0.05</v>
      </c>
      <c r="K6146">
        <v>39760.61</v>
      </c>
      <c r="L6146">
        <v>6106.44</v>
      </c>
      <c r="M6146">
        <f t="shared" si="287"/>
        <v>39760.606499999994</v>
      </c>
      <c r="N6146" t="str">
        <f t="shared" si="285"/>
        <v>Q2</v>
      </c>
      <c r="O6146" s="2">
        <f t="shared" si="286"/>
        <v>15.358013873529606</v>
      </c>
      <c r="P6146" t="str">
        <f>VLOOKUP(retail_sales_2023!C6146,customers!A:J,5,)</f>
        <v>Lucknow</v>
      </c>
      <c r="Q6146" t="str">
        <f>VLOOKUP(C6146,customers!A:J,10,0)</f>
        <v>Premium</v>
      </c>
    </row>
    <row r="6147" spans="1:17" x14ac:dyDescent="0.3">
      <c r="A6147" t="s">
        <v>7238</v>
      </c>
      <c r="B6147" s="1">
        <v>45059</v>
      </c>
      <c r="C6147" t="s">
        <v>488</v>
      </c>
      <c r="D6147" t="s">
        <v>489</v>
      </c>
      <c r="E6147" t="s">
        <v>33</v>
      </c>
      <c r="F6147" t="s">
        <v>52</v>
      </c>
      <c r="G6147" t="s">
        <v>200</v>
      </c>
      <c r="H6147">
        <v>3</v>
      </c>
      <c r="I6147">
        <v>260.58</v>
      </c>
      <c r="J6147">
        <v>0.15</v>
      </c>
      <c r="K6147">
        <v>664.48</v>
      </c>
      <c r="L6147">
        <v>64.83</v>
      </c>
      <c r="M6147">
        <f t="shared" si="287"/>
        <v>664.47900000000004</v>
      </c>
      <c r="N6147" t="str">
        <f t="shared" ref="N6147:N6210" si="288">"Q"&amp;ROUNDUP(MONTH(B6147)/3,0)</f>
        <v>Q2</v>
      </c>
      <c r="O6147" s="2">
        <f t="shared" ref="O6147:O6210" si="289">(L6147/K6147)*100</f>
        <v>9.7565013243438479</v>
      </c>
      <c r="P6147" t="str">
        <f>VLOOKUP(retail_sales_2023!C6147,customers!A:J,5,)</f>
        <v>Ahmedabad</v>
      </c>
      <c r="Q6147" t="str">
        <f>VLOOKUP(C6147,customers!A:J,10,0)</f>
        <v>Occasional</v>
      </c>
    </row>
    <row r="6148" spans="1:17" x14ac:dyDescent="0.3">
      <c r="A6148" t="s">
        <v>7239</v>
      </c>
      <c r="B6148" s="1">
        <v>45258</v>
      </c>
      <c r="C6148" t="s">
        <v>2422</v>
      </c>
      <c r="D6148" t="s">
        <v>2423</v>
      </c>
      <c r="E6148" t="s">
        <v>27</v>
      </c>
      <c r="F6148" t="s">
        <v>81</v>
      </c>
      <c r="G6148" t="s">
        <v>105</v>
      </c>
      <c r="H6148">
        <v>4</v>
      </c>
      <c r="I6148">
        <v>3139.65</v>
      </c>
      <c r="J6148">
        <v>0.05</v>
      </c>
      <c r="K6148">
        <v>11930.67</v>
      </c>
      <c r="L6148">
        <v>2718.56</v>
      </c>
      <c r="M6148">
        <f t="shared" si="287"/>
        <v>11930.67</v>
      </c>
      <c r="N6148" t="str">
        <f t="shared" si="288"/>
        <v>Q4</v>
      </c>
      <c r="O6148" s="2">
        <f t="shared" si="289"/>
        <v>22.786314599263914</v>
      </c>
      <c r="P6148" t="str">
        <f>VLOOKUP(retail_sales_2023!C6148,customers!A:J,5,)</f>
        <v>Amritsar</v>
      </c>
      <c r="Q6148" t="str">
        <f>VLOOKUP(C6148,customers!A:J,10,0)</f>
        <v>Occasional</v>
      </c>
    </row>
    <row r="6149" spans="1:17" x14ac:dyDescent="0.3">
      <c r="A6149" t="s">
        <v>7240</v>
      </c>
      <c r="B6149" s="1">
        <v>45049</v>
      </c>
      <c r="C6149" t="s">
        <v>1664</v>
      </c>
      <c r="D6149" t="s">
        <v>1665</v>
      </c>
      <c r="E6149" t="s">
        <v>21</v>
      </c>
      <c r="F6149" t="s">
        <v>43</v>
      </c>
      <c r="G6149" t="s">
        <v>301</v>
      </c>
      <c r="H6149">
        <v>5</v>
      </c>
      <c r="I6149">
        <v>55105.53</v>
      </c>
      <c r="J6149">
        <v>0.05</v>
      </c>
      <c r="K6149">
        <v>261751.27</v>
      </c>
      <c r="L6149">
        <v>33493.360000000001</v>
      </c>
      <c r="M6149">
        <f t="shared" ref="M6149:M6212" si="290">H6149*I6149*(1-J6149)</f>
        <v>261751.26750000002</v>
      </c>
      <c r="N6149" t="str">
        <f t="shared" si="288"/>
        <v>Q2</v>
      </c>
      <c r="O6149" s="2">
        <f t="shared" si="289"/>
        <v>12.79587296749315</v>
      </c>
      <c r="P6149" t="str">
        <f>VLOOKUP(retail_sales_2023!C6149,customers!A:J,5,)</f>
        <v>Patna</v>
      </c>
      <c r="Q6149" t="str">
        <f>VLOOKUP(C6149,customers!A:J,10,0)</f>
        <v>Premium</v>
      </c>
    </row>
    <row r="6150" spans="1:17" x14ac:dyDescent="0.3">
      <c r="A6150" t="s">
        <v>7241</v>
      </c>
      <c r="B6150" s="1">
        <v>44934</v>
      </c>
      <c r="C6150" t="s">
        <v>479</v>
      </c>
      <c r="D6150" t="s">
        <v>480</v>
      </c>
      <c r="E6150" t="s">
        <v>21</v>
      </c>
      <c r="F6150" t="s">
        <v>81</v>
      </c>
      <c r="G6150" t="s">
        <v>470</v>
      </c>
      <c r="H6150">
        <v>1</v>
      </c>
      <c r="I6150">
        <v>1238.93</v>
      </c>
      <c r="J6150">
        <v>0.05</v>
      </c>
      <c r="K6150">
        <v>1176.98</v>
      </c>
      <c r="L6150">
        <v>287.87</v>
      </c>
      <c r="M6150">
        <f t="shared" si="290"/>
        <v>1176.9835</v>
      </c>
      <c r="N6150" t="str">
        <f t="shared" si="288"/>
        <v>Q1</v>
      </c>
      <c r="O6150" s="2">
        <f t="shared" si="289"/>
        <v>24.458359530323371</v>
      </c>
      <c r="P6150" t="str">
        <f>VLOOKUP(retail_sales_2023!C6150,customers!A:J,5,)</f>
        <v>Bhubaneswar</v>
      </c>
      <c r="Q6150" t="str">
        <f>VLOOKUP(C6150,customers!A:J,10,0)</f>
        <v>Premium</v>
      </c>
    </row>
    <row r="6151" spans="1:17" x14ac:dyDescent="0.3">
      <c r="A6151" t="s">
        <v>7242</v>
      </c>
      <c r="B6151" s="1">
        <v>44981</v>
      </c>
      <c r="C6151" t="s">
        <v>1727</v>
      </c>
      <c r="D6151" t="s">
        <v>3505</v>
      </c>
      <c r="E6151" t="s">
        <v>21</v>
      </c>
      <c r="F6151" t="s">
        <v>81</v>
      </c>
      <c r="G6151" t="s">
        <v>470</v>
      </c>
      <c r="H6151">
        <v>4</v>
      </c>
      <c r="I6151">
        <v>488.5</v>
      </c>
      <c r="J6151">
        <v>0.1</v>
      </c>
      <c r="K6151">
        <v>1758.6</v>
      </c>
      <c r="L6151">
        <v>371.51</v>
      </c>
      <c r="M6151">
        <f t="shared" si="290"/>
        <v>1758.6000000000001</v>
      </c>
      <c r="N6151" t="str">
        <f t="shared" si="288"/>
        <v>Q1</v>
      </c>
      <c r="O6151" s="2">
        <f t="shared" si="289"/>
        <v>21.125326964630958</v>
      </c>
      <c r="P6151" t="str">
        <f>VLOOKUP(retail_sales_2023!C6151,customers!A:J,5,)</f>
        <v>Kolkata</v>
      </c>
      <c r="Q6151" t="str">
        <f>VLOOKUP(C6151,customers!A:J,10,0)</f>
        <v>Regular</v>
      </c>
    </row>
    <row r="6152" spans="1:17" x14ac:dyDescent="0.3">
      <c r="A6152" t="s">
        <v>7243</v>
      </c>
      <c r="B6152" s="1">
        <v>45022</v>
      </c>
      <c r="C6152" t="s">
        <v>215</v>
      </c>
      <c r="D6152" t="s">
        <v>216</v>
      </c>
      <c r="E6152" t="s">
        <v>27</v>
      </c>
      <c r="F6152" t="s">
        <v>43</v>
      </c>
      <c r="G6152" t="s">
        <v>243</v>
      </c>
      <c r="H6152">
        <v>1</v>
      </c>
      <c r="I6152">
        <v>29414.45</v>
      </c>
      <c r="J6152">
        <v>0</v>
      </c>
      <c r="K6152">
        <v>29414.45</v>
      </c>
      <c r="L6152">
        <v>3752.91</v>
      </c>
      <c r="M6152">
        <f t="shared" si="290"/>
        <v>29414.45</v>
      </c>
      <c r="N6152" t="str">
        <f t="shared" si="288"/>
        <v>Q2</v>
      </c>
      <c r="O6152" s="2">
        <f t="shared" si="289"/>
        <v>12.758729128030611</v>
      </c>
      <c r="P6152" t="str">
        <f>VLOOKUP(retail_sales_2023!C6152,customers!A:J,5,)</f>
        <v>Lucknow</v>
      </c>
      <c r="Q6152" t="str">
        <f>VLOOKUP(C6152,customers!A:J,10,0)</f>
        <v>Occasional</v>
      </c>
    </row>
    <row r="6153" spans="1:17" x14ac:dyDescent="0.3">
      <c r="A6153" t="s">
        <v>7244</v>
      </c>
      <c r="B6153" s="1">
        <v>45264</v>
      </c>
      <c r="C6153" t="s">
        <v>1896</v>
      </c>
      <c r="D6153" t="s">
        <v>1897</v>
      </c>
      <c r="E6153" t="s">
        <v>33</v>
      </c>
      <c r="F6153" t="s">
        <v>43</v>
      </c>
      <c r="G6153" t="s">
        <v>243</v>
      </c>
      <c r="H6153">
        <v>4</v>
      </c>
      <c r="I6153">
        <v>57783.92</v>
      </c>
      <c r="J6153">
        <v>0.05</v>
      </c>
      <c r="K6153">
        <v>219578.9</v>
      </c>
      <c r="L6153">
        <v>20329.419999999998</v>
      </c>
      <c r="M6153">
        <f t="shared" si="290"/>
        <v>219578.89599999998</v>
      </c>
      <c r="N6153" t="str">
        <f t="shared" si="288"/>
        <v>Q4</v>
      </c>
      <c r="O6153" s="2">
        <f t="shared" si="289"/>
        <v>9.2583668102900596</v>
      </c>
      <c r="P6153" t="str">
        <f>VLOOKUP(retail_sales_2023!C6153,customers!A:J,5,)</f>
        <v>Mumbai</v>
      </c>
      <c r="Q6153" t="str">
        <f>VLOOKUP(C6153,customers!A:J,10,0)</f>
        <v>Premium</v>
      </c>
    </row>
    <row r="6154" spans="1:17" x14ac:dyDescent="0.3">
      <c r="A6154" t="s">
        <v>7245</v>
      </c>
      <c r="B6154" s="1">
        <v>45074</v>
      </c>
      <c r="C6154" t="s">
        <v>861</v>
      </c>
      <c r="D6154" t="s">
        <v>862</v>
      </c>
      <c r="E6154" t="s">
        <v>21</v>
      </c>
      <c r="F6154" t="s">
        <v>22</v>
      </c>
      <c r="G6154" t="s">
        <v>423</v>
      </c>
      <c r="H6154">
        <v>2</v>
      </c>
      <c r="I6154">
        <v>4518.16</v>
      </c>
      <c r="J6154">
        <v>0.1</v>
      </c>
      <c r="K6154">
        <v>8132.69</v>
      </c>
      <c r="L6154">
        <v>1598.11</v>
      </c>
      <c r="M6154">
        <f t="shared" si="290"/>
        <v>8132.6880000000001</v>
      </c>
      <c r="N6154" t="str">
        <f t="shared" si="288"/>
        <v>Q2</v>
      </c>
      <c r="O6154" s="2">
        <f t="shared" si="289"/>
        <v>19.650447760826985</v>
      </c>
      <c r="P6154" t="str">
        <f>VLOOKUP(retail_sales_2023!C6154,customers!A:J,5,)</f>
        <v>Bhubaneswar</v>
      </c>
      <c r="Q6154" t="str">
        <f>VLOOKUP(C6154,customers!A:J,10,0)</f>
        <v>Premium</v>
      </c>
    </row>
    <row r="6155" spans="1:17" x14ac:dyDescent="0.3">
      <c r="A6155" t="s">
        <v>7246</v>
      </c>
      <c r="B6155" s="1">
        <v>45282</v>
      </c>
      <c r="C6155" t="s">
        <v>1607</v>
      </c>
      <c r="D6155" t="s">
        <v>1608</v>
      </c>
      <c r="E6155" t="s">
        <v>15</v>
      </c>
      <c r="F6155" t="s">
        <v>16</v>
      </c>
      <c r="G6155" t="s">
        <v>305</v>
      </c>
      <c r="H6155">
        <v>2</v>
      </c>
      <c r="I6155">
        <v>795.41</v>
      </c>
      <c r="J6155">
        <v>0.3</v>
      </c>
      <c r="K6155">
        <v>1113.57</v>
      </c>
      <c r="L6155">
        <v>-101.91</v>
      </c>
      <c r="M6155">
        <f t="shared" si="290"/>
        <v>1113.5739999999998</v>
      </c>
      <c r="N6155" t="str">
        <f t="shared" si="288"/>
        <v>Q4</v>
      </c>
      <c r="O6155" s="2">
        <f t="shared" si="289"/>
        <v>-9.1516474042942964</v>
      </c>
      <c r="P6155" t="str">
        <f>VLOOKUP(retail_sales_2023!C6155,customers!A:J,5,)</f>
        <v>Bengaluru</v>
      </c>
      <c r="Q6155" t="str">
        <f>VLOOKUP(C6155,customers!A:J,10,0)</f>
        <v>Regular</v>
      </c>
    </row>
    <row r="6156" spans="1:17" x14ac:dyDescent="0.3">
      <c r="A6156" t="s">
        <v>7247</v>
      </c>
      <c r="B6156" s="1">
        <v>45069</v>
      </c>
      <c r="C6156" t="s">
        <v>2025</v>
      </c>
      <c r="D6156" t="s">
        <v>2026</v>
      </c>
      <c r="E6156" t="s">
        <v>33</v>
      </c>
      <c r="F6156" t="s">
        <v>43</v>
      </c>
      <c r="G6156" t="s">
        <v>110</v>
      </c>
      <c r="H6156">
        <v>2</v>
      </c>
      <c r="I6156">
        <v>15442.17</v>
      </c>
      <c r="J6156">
        <v>0.1</v>
      </c>
      <c r="K6156">
        <v>27795.91</v>
      </c>
      <c r="L6156">
        <v>3533.77</v>
      </c>
      <c r="M6156">
        <f t="shared" si="290"/>
        <v>27795.905999999999</v>
      </c>
      <c r="N6156" t="str">
        <f t="shared" si="288"/>
        <v>Q2</v>
      </c>
      <c r="O6156" s="2">
        <f t="shared" si="289"/>
        <v>12.713273283731311</v>
      </c>
      <c r="P6156" t="str">
        <f>VLOOKUP(retail_sales_2023!C6156,customers!A:J,5,)</f>
        <v>Pune</v>
      </c>
      <c r="Q6156" t="str">
        <f>VLOOKUP(C6156,customers!A:J,10,0)</f>
        <v>Premium</v>
      </c>
    </row>
    <row r="6157" spans="1:17" x14ac:dyDescent="0.3">
      <c r="A6157" t="s">
        <v>7248</v>
      </c>
      <c r="B6157" s="1">
        <v>45160</v>
      </c>
      <c r="C6157" t="s">
        <v>722</v>
      </c>
      <c r="D6157" t="s">
        <v>723</v>
      </c>
      <c r="E6157" t="s">
        <v>15</v>
      </c>
      <c r="F6157" t="s">
        <v>38</v>
      </c>
      <c r="G6157" t="s">
        <v>684</v>
      </c>
      <c r="H6157">
        <v>4</v>
      </c>
      <c r="I6157">
        <v>3810.99</v>
      </c>
      <c r="J6157">
        <v>0.1</v>
      </c>
      <c r="K6157">
        <v>13719.56</v>
      </c>
      <c r="L6157">
        <v>3147.12</v>
      </c>
      <c r="M6157">
        <f t="shared" si="290"/>
        <v>13719.564</v>
      </c>
      <c r="N6157" t="str">
        <f t="shared" si="288"/>
        <v>Q3</v>
      </c>
      <c r="O6157" s="2">
        <f t="shared" si="289"/>
        <v>22.938928070579522</v>
      </c>
      <c r="P6157" t="str">
        <f>VLOOKUP(retail_sales_2023!C6157,customers!A:J,5,)</f>
        <v>Bengaluru</v>
      </c>
      <c r="Q6157" t="str">
        <f>VLOOKUP(C6157,customers!A:J,10,0)</f>
        <v>Premium</v>
      </c>
    </row>
    <row r="6158" spans="1:17" x14ac:dyDescent="0.3">
      <c r="A6158" t="s">
        <v>7249</v>
      </c>
      <c r="B6158" s="1">
        <v>45231</v>
      </c>
      <c r="C6158" t="s">
        <v>783</v>
      </c>
      <c r="D6158" t="s">
        <v>784</v>
      </c>
      <c r="E6158" t="s">
        <v>21</v>
      </c>
      <c r="F6158" t="s">
        <v>52</v>
      </c>
      <c r="G6158" t="s">
        <v>226</v>
      </c>
      <c r="H6158">
        <v>10</v>
      </c>
      <c r="I6158">
        <v>621.89</v>
      </c>
      <c r="J6158">
        <v>0.25</v>
      </c>
      <c r="K6158">
        <v>4664.17</v>
      </c>
      <c r="L6158">
        <v>398.64</v>
      </c>
      <c r="M6158">
        <f t="shared" si="290"/>
        <v>4664.1749999999993</v>
      </c>
      <c r="N6158" t="str">
        <f t="shared" si="288"/>
        <v>Q4</v>
      </c>
      <c r="O6158" s="2">
        <f t="shared" si="289"/>
        <v>8.546858283467369</v>
      </c>
      <c r="P6158" t="str">
        <f>VLOOKUP(retail_sales_2023!C6158,customers!A:J,5,)</f>
        <v>Ranchi</v>
      </c>
      <c r="Q6158" t="str">
        <f>VLOOKUP(C6158,customers!A:J,10,0)</f>
        <v>Occasional</v>
      </c>
    </row>
    <row r="6159" spans="1:17" x14ac:dyDescent="0.3">
      <c r="A6159" t="s">
        <v>7250</v>
      </c>
      <c r="B6159" s="1">
        <v>45041</v>
      </c>
      <c r="C6159" t="s">
        <v>472</v>
      </c>
      <c r="D6159" t="s">
        <v>473</v>
      </c>
      <c r="E6159" t="s">
        <v>21</v>
      </c>
      <c r="F6159" t="s">
        <v>38</v>
      </c>
      <c r="G6159" t="s">
        <v>141</v>
      </c>
      <c r="H6159">
        <v>4</v>
      </c>
      <c r="I6159">
        <v>3662.84</v>
      </c>
      <c r="J6159">
        <v>0.3</v>
      </c>
      <c r="K6159">
        <v>10255.950000000001</v>
      </c>
      <c r="L6159">
        <v>2451.44</v>
      </c>
      <c r="M6159">
        <f t="shared" si="290"/>
        <v>10255.951999999999</v>
      </c>
      <c r="N6159" t="str">
        <f t="shared" si="288"/>
        <v>Q2</v>
      </c>
      <c r="O6159" s="2">
        <f t="shared" si="289"/>
        <v>23.90261262974176</v>
      </c>
      <c r="P6159" t="str">
        <f>VLOOKUP(retail_sales_2023!C6159,customers!A:J,5,)</f>
        <v>Kolkata</v>
      </c>
      <c r="Q6159" t="str">
        <f>VLOOKUP(C6159,customers!A:J,10,0)</f>
        <v>Occasional</v>
      </c>
    </row>
    <row r="6160" spans="1:17" x14ac:dyDescent="0.3">
      <c r="A6160" t="s">
        <v>7251</v>
      </c>
      <c r="B6160" s="1">
        <v>44982</v>
      </c>
      <c r="C6160" t="s">
        <v>180</v>
      </c>
      <c r="D6160" t="s">
        <v>181</v>
      </c>
      <c r="E6160" t="s">
        <v>15</v>
      </c>
      <c r="F6160" t="s">
        <v>52</v>
      </c>
      <c r="G6160" t="s">
        <v>53</v>
      </c>
      <c r="H6160">
        <v>6</v>
      </c>
      <c r="I6160">
        <v>341.69</v>
      </c>
      <c r="J6160">
        <v>0.15</v>
      </c>
      <c r="K6160">
        <v>1742.62</v>
      </c>
      <c r="L6160">
        <v>159.58000000000001</v>
      </c>
      <c r="M6160">
        <f t="shared" si="290"/>
        <v>1742.6189999999999</v>
      </c>
      <c r="N6160" t="str">
        <f t="shared" si="288"/>
        <v>Q1</v>
      </c>
      <c r="O6160" s="2">
        <f t="shared" si="289"/>
        <v>9.1574755253583699</v>
      </c>
      <c r="P6160" t="str">
        <f>VLOOKUP(retail_sales_2023!C6160,customers!A:J,5,)</f>
        <v>Kochi</v>
      </c>
      <c r="Q6160" t="str">
        <f>VLOOKUP(C6160,customers!A:J,10,0)</f>
        <v>Premium</v>
      </c>
    </row>
    <row r="6161" spans="1:17" x14ac:dyDescent="0.3">
      <c r="A6161" t="s">
        <v>7252</v>
      </c>
      <c r="B6161" s="1">
        <v>45097</v>
      </c>
      <c r="C6161" t="s">
        <v>385</v>
      </c>
      <c r="D6161" t="s">
        <v>386</v>
      </c>
      <c r="E6161" t="s">
        <v>15</v>
      </c>
      <c r="F6161" t="s">
        <v>22</v>
      </c>
      <c r="G6161" t="s">
        <v>210</v>
      </c>
      <c r="H6161">
        <v>5</v>
      </c>
      <c r="I6161">
        <v>12665.08</v>
      </c>
      <c r="J6161">
        <v>0.2</v>
      </c>
      <c r="K6161">
        <v>50660.32</v>
      </c>
      <c r="L6161">
        <v>11273.12</v>
      </c>
      <c r="M6161">
        <f t="shared" si="290"/>
        <v>50660.320000000007</v>
      </c>
      <c r="N6161" t="str">
        <f t="shared" si="288"/>
        <v>Q2</v>
      </c>
      <c r="O6161" s="2">
        <f t="shared" si="289"/>
        <v>22.252366349047936</v>
      </c>
      <c r="P6161" t="str">
        <f>VLOOKUP(retail_sales_2023!C6161,customers!A:J,5,)</f>
        <v>Hyderabad</v>
      </c>
      <c r="Q6161" t="str">
        <f>VLOOKUP(C6161,customers!A:J,10,0)</f>
        <v>Premium</v>
      </c>
    </row>
    <row r="6162" spans="1:17" x14ac:dyDescent="0.3">
      <c r="A6162" t="s">
        <v>7253</v>
      </c>
      <c r="B6162" s="1">
        <v>44940</v>
      </c>
      <c r="C6162" t="s">
        <v>816</v>
      </c>
      <c r="D6162" t="s">
        <v>817</v>
      </c>
      <c r="E6162" t="s">
        <v>33</v>
      </c>
      <c r="F6162" t="s">
        <v>28</v>
      </c>
      <c r="G6162" t="s">
        <v>61</v>
      </c>
      <c r="H6162">
        <v>2</v>
      </c>
      <c r="I6162">
        <v>3796.28</v>
      </c>
      <c r="J6162">
        <v>0</v>
      </c>
      <c r="K6162">
        <v>7592.56</v>
      </c>
      <c r="L6162">
        <v>-979.94</v>
      </c>
      <c r="M6162">
        <f t="shared" si="290"/>
        <v>7592.56</v>
      </c>
      <c r="N6162" t="str">
        <f t="shared" si="288"/>
        <v>Q1</v>
      </c>
      <c r="O6162" s="2">
        <f t="shared" si="289"/>
        <v>-12.906582233133488</v>
      </c>
      <c r="P6162" t="str">
        <f>VLOOKUP(retail_sales_2023!C6162,customers!A:J,5,)</f>
        <v>Mumbai</v>
      </c>
      <c r="Q6162" t="str">
        <f>VLOOKUP(C6162,customers!A:J,10,0)</f>
        <v>Premium</v>
      </c>
    </row>
    <row r="6163" spans="1:17" x14ac:dyDescent="0.3">
      <c r="A6163" t="s">
        <v>7254</v>
      </c>
      <c r="B6163" s="1">
        <v>44946</v>
      </c>
      <c r="C6163" t="s">
        <v>1596</v>
      </c>
      <c r="D6163" t="s">
        <v>1597</v>
      </c>
      <c r="E6163" t="s">
        <v>21</v>
      </c>
      <c r="F6163" t="s">
        <v>52</v>
      </c>
      <c r="G6163" t="s">
        <v>69</v>
      </c>
      <c r="H6163">
        <v>10</v>
      </c>
      <c r="I6163">
        <v>184.74</v>
      </c>
      <c r="J6163">
        <v>0.1</v>
      </c>
      <c r="K6163">
        <v>1662.66</v>
      </c>
      <c r="L6163">
        <v>117.54</v>
      </c>
      <c r="M6163">
        <f t="shared" si="290"/>
        <v>1662.66</v>
      </c>
      <c r="N6163" t="str">
        <f t="shared" si="288"/>
        <v>Q1</v>
      </c>
      <c r="O6163" s="2">
        <f t="shared" si="289"/>
        <v>7.0693948251596836</v>
      </c>
      <c r="P6163" t="str">
        <f>VLOOKUP(retail_sales_2023!C6163,customers!A:J,5,)</f>
        <v>Bhubaneswar</v>
      </c>
      <c r="Q6163" t="str">
        <f>VLOOKUP(C6163,customers!A:J,10,0)</f>
        <v>Regular</v>
      </c>
    </row>
    <row r="6164" spans="1:17" x14ac:dyDescent="0.3">
      <c r="A6164" t="s">
        <v>7255</v>
      </c>
      <c r="B6164" s="1">
        <v>44999</v>
      </c>
      <c r="C6164" t="s">
        <v>130</v>
      </c>
      <c r="D6164" t="s">
        <v>131</v>
      </c>
      <c r="E6164" t="s">
        <v>21</v>
      </c>
      <c r="F6164" t="s">
        <v>16</v>
      </c>
      <c r="G6164" t="s">
        <v>356</v>
      </c>
      <c r="H6164">
        <v>2</v>
      </c>
      <c r="I6164">
        <v>399.84</v>
      </c>
      <c r="J6164">
        <v>0.05</v>
      </c>
      <c r="K6164">
        <v>759.7</v>
      </c>
      <c r="L6164">
        <v>230.1</v>
      </c>
      <c r="M6164">
        <f t="shared" si="290"/>
        <v>759.69599999999991</v>
      </c>
      <c r="N6164" t="str">
        <f t="shared" si="288"/>
        <v>Q1</v>
      </c>
      <c r="O6164" s="2">
        <f t="shared" si="289"/>
        <v>30.288271686191916</v>
      </c>
      <c r="P6164" t="str">
        <f>VLOOKUP(retail_sales_2023!C6164,customers!A:J,5,)</f>
        <v>Bhubaneswar</v>
      </c>
      <c r="Q6164" t="str">
        <f>VLOOKUP(C6164,customers!A:J,10,0)</f>
        <v>Regular</v>
      </c>
    </row>
    <row r="6165" spans="1:17" x14ac:dyDescent="0.3">
      <c r="A6165" t="s">
        <v>7256</v>
      </c>
      <c r="B6165" s="1">
        <v>45173</v>
      </c>
      <c r="C6165" t="s">
        <v>298</v>
      </c>
      <c r="D6165" t="s">
        <v>299</v>
      </c>
      <c r="E6165" t="s">
        <v>33</v>
      </c>
      <c r="F6165" t="s">
        <v>43</v>
      </c>
      <c r="G6165" t="s">
        <v>272</v>
      </c>
      <c r="H6165">
        <v>2</v>
      </c>
      <c r="I6165">
        <v>65207.81</v>
      </c>
      <c r="J6165">
        <v>0.25</v>
      </c>
      <c r="K6165">
        <v>97811.71</v>
      </c>
      <c r="L6165">
        <v>14754.08</v>
      </c>
      <c r="M6165">
        <f t="shared" si="290"/>
        <v>97811.714999999997</v>
      </c>
      <c r="N6165" t="str">
        <f t="shared" si="288"/>
        <v>Q3</v>
      </c>
      <c r="O6165" s="2">
        <f t="shared" si="289"/>
        <v>15.084165280414789</v>
      </c>
      <c r="P6165" t="str">
        <f>VLOOKUP(retail_sales_2023!C6165,customers!A:J,5,)</f>
        <v>Mumbai</v>
      </c>
      <c r="Q6165" t="str">
        <f>VLOOKUP(C6165,customers!A:J,10,0)</f>
        <v>Regular</v>
      </c>
    </row>
    <row r="6166" spans="1:17" x14ac:dyDescent="0.3">
      <c r="A6166" t="s">
        <v>7257</v>
      </c>
      <c r="B6166" s="1">
        <v>45103</v>
      </c>
      <c r="C6166" t="s">
        <v>2033</v>
      </c>
      <c r="D6166" t="s">
        <v>2034</v>
      </c>
      <c r="E6166" t="s">
        <v>33</v>
      </c>
      <c r="F6166" t="s">
        <v>22</v>
      </c>
      <c r="G6166" t="s">
        <v>34</v>
      </c>
      <c r="H6166">
        <v>3</v>
      </c>
      <c r="I6166">
        <v>17578.900000000001</v>
      </c>
      <c r="J6166">
        <v>0</v>
      </c>
      <c r="K6166">
        <v>52736.7</v>
      </c>
      <c r="L6166">
        <v>16961.63</v>
      </c>
      <c r="M6166">
        <f t="shared" si="290"/>
        <v>52736.700000000004</v>
      </c>
      <c r="N6166" t="str">
        <f t="shared" si="288"/>
        <v>Q2</v>
      </c>
      <c r="O6166" s="2">
        <f t="shared" si="289"/>
        <v>32.162858123469995</v>
      </c>
      <c r="P6166" t="str">
        <f>VLOOKUP(retail_sales_2023!C6166,customers!A:J,5,)</f>
        <v>Nagpur</v>
      </c>
      <c r="Q6166" t="str">
        <f>VLOOKUP(C6166,customers!A:J,10,0)</f>
        <v>Regular</v>
      </c>
    </row>
    <row r="6167" spans="1:17" x14ac:dyDescent="0.3">
      <c r="A6167" t="s">
        <v>7258</v>
      </c>
      <c r="B6167" s="1">
        <v>45272</v>
      </c>
      <c r="C6167" t="s">
        <v>1041</v>
      </c>
      <c r="D6167" t="s">
        <v>1042</v>
      </c>
      <c r="E6167" t="s">
        <v>27</v>
      </c>
      <c r="F6167" t="s">
        <v>38</v>
      </c>
      <c r="G6167" t="s">
        <v>90</v>
      </c>
      <c r="H6167">
        <v>3</v>
      </c>
      <c r="I6167">
        <v>3889.15</v>
      </c>
      <c r="J6167">
        <v>0.25</v>
      </c>
      <c r="K6167">
        <v>8750.59</v>
      </c>
      <c r="L6167">
        <v>2961.93</v>
      </c>
      <c r="M6167">
        <f t="shared" si="290"/>
        <v>8750.5875000000015</v>
      </c>
      <c r="N6167" t="str">
        <f t="shared" si="288"/>
        <v>Q4</v>
      </c>
      <c r="O6167" s="2">
        <f t="shared" si="289"/>
        <v>33.848346225797343</v>
      </c>
      <c r="P6167" t="str">
        <f>VLOOKUP(retail_sales_2023!C6167,customers!A:J,5,)</f>
        <v>Delhi</v>
      </c>
      <c r="Q6167" t="str">
        <f>VLOOKUP(C6167,customers!A:J,10,0)</f>
        <v>Premium</v>
      </c>
    </row>
    <row r="6168" spans="1:17" x14ac:dyDescent="0.3">
      <c r="A6168" t="s">
        <v>7259</v>
      </c>
      <c r="B6168" s="1">
        <v>45265</v>
      </c>
      <c r="C6168" t="s">
        <v>198</v>
      </c>
      <c r="D6168" t="s">
        <v>199</v>
      </c>
      <c r="E6168" t="s">
        <v>27</v>
      </c>
      <c r="F6168" t="s">
        <v>28</v>
      </c>
      <c r="G6168" t="s">
        <v>439</v>
      </c>
      <c r="H6168">
        <v>2</v>
      </c>
      <c r="I6168">
        <v>4597.32</v>
      </c>
      <c r="J6168">
        <v>0</v>
      </c>
      <c r="K6168">
        <v>9194.64</v>
      </c>
      <c r="L6168">
        <v>2036.18</v>
      </c>
      <c r="M6168">
        <f t="shared" si="290"/>
        <v>9194.64</v>
      </c>
      <c r="N6168" t="str">
        <f t="shared" si="288"/>
        <v>Q4</v>
      </c>
      <c r="O6168" s="2">
        <f t="shared" si="289"/>
        <v>22.145293344818288</v>
      </c>
      <c r="P6168" t="str">
        <f>VLOOKUP(retail_sales_2023!C6168,customers!A:J,5,)</f>
        <v>Delhi</v>
      </c>
      <c r="Q6168" t="str">
        <f>VLOOKUP(C6168,customers!A:J,10,0)</f>
        <v>Regular</v>
      </c>
    </row>
    <row r="6169" spans="1:17" x14ac:dyDescent="0.3">
      <c r="A6169" t="s">
        <v>7260</v>
      </c>
      <c r="B6169" s="1">
        <v>45222</v>
      </c>
      <c r="C6169" t="s">
        <v>682</v>
      </c>
      <c r="D6169" t="s">
        <v>683</v>
      </c>
      <c r="E6169" t="s">
        <v>27</v>
      </c>
      <c r="F6169" t="s">
        <v>22</v>
      </c>
      <c r="G6169" t="s">
        <v>210</v>
      </c>
      <c r="H6169">
        <v>4</v>
      </c>
      <c r="I6169">
        <v>30971.7</v>
      </c>
      <c r="J6169">
        <v>0.05</v>
      </c>
      <c r="K6169">
        <v>117692.46</v>
      </c>
      <c r="L6169">
        <v>21527.759999999998</v>
      </c>
      <c r="M6169">
        <f t="shared" si="290"/>
        <v>117692.45999999999</v>
      </c>
      <c r="N6169" t="str">
        <f t="shared" si="288"/>
        <v>Q4</v>
      </c>
      <c r="O6169" s="2">
        <f t="shared" si="289"/>
        <v>18.291537112912753</v>
      </c>
      <c r="P6169" t="str">
        <f>VLOOKUP(retail_sales_2023!C6169,customers!A:J,5,)</f>
        <v>Delhi</v>
      </c>
      <c r="Q6169" t="str">
        <f>VLOOKUP(C6169,customers!A:J,10,0)</f>
        <v>Regular</v>
      </c>
    </row>
    <row r="6170" spans="1:17" x14ac:dyDescent="0.3">
      <c r="A6170" t="s">
        <v>7261</v>
      </c>
      <c r="B6170" s="1">
        <v>44941</v>
      </c>
      <c r="C6170" t="s">
        <v>257</v>
      </c>
      <c r="D6170" t="s">
        <v>258</v>
      </c>
      <c r="E6170" t="s">
        <v>27</v>
      </c>
      <c r="F6170" t="s">
        <v>38</v>
      </c>
      <c r="G6170" t="s">
        <v>684</v>
      </c>
      <c r="H6170">
        <v>5</v>
      </c>
      <c r="I6170">
        <v>2761.21</v>
      </c>
      <c r="J6170">
        <v>0.05</v>
      </c>
      <c r="K6170">
        <v>13115.75</v>
      </c>
      <c r="L6170">
        <v>4034.92</v>
      </c>
      <c r="M6170">
        <f t="shared" si="290"/>
        <v>13115.747499999999</v>
      </c>
      <c r="N6170" t="str">
        <f t="shared" si="288"/>
        <v>Q1</v>
      </c>
      <c r="O6170" s="2">
        <f t="shared" si="289"/>
        <v>30.763928864151879</v>
      </c>
      <c r="P6170" t="str">
        <f>VLOOKUP(retail_sales_2023!C6170,customers!A:J,5,)</f>
        <v>Delhi</v>
      </c>
      <c r="Q6170" t="str">
        <f>VLOOKUP(C6170,customers!A:J,10,0)</f>
        <v>Regular</v>
      </c>
    </row>
    <row r="6171" spans="1:17" x14ac:dyDescent="0.3">
      <c r="A6171" t="s">
        <v>7262</v>
      </c>
      <c r="B6171" s="1">
        <v>44947</v>
      </c>
      <c r="C6171" t="s">
        <v>514</v>
      </c>
      <c r="D6171" t="s">
        <v>515</v>
      </c>
      <c r="E6171" t="s">
        <v>27</v>
      </c>
      <c r="F6171" t="s">
        <v>38</v>
      </c>
      <c r="G6171" t="s">
        <v>73</v>
      </c>
      <c r="H6171">
        <v>4</v>
      </c>
      <c r="I6171">
        <v>1557.97</v>
      </c>
      <c r="J6171">
        <v>0.05</v>
      </c>
      <c r="K6171">
        <v>5920.29</v>
      </c>
      <c r="L6171">
        <v>1526.43</v>
      </c>
      <c r="M6171">
        <f t="shared" si="290"/>
        <v>5920.2860000000001</v>
      </c>
      <c r="N6171" t="str">
        <f t="shared" si="288"/>
        <v>Q1</v>
      </c>
      <c r="O6171" s="2">
        <f t="shared" si="289"/>
        <v>25.783027520611324</v>
      </c>
      <c r="P6171" t="str">
        <f>VLOOKUP(retail_sales_2023!C6171,customers!A:J,5,)</f>
        <v>Delhi</v>
      </c>
      <c r="Q6171" t="str">
        <f>VLOOKUP(C6171,customers!A:J,10,0)</f>
        <v>Premium</v>
      </c>
    </row>
    <row r="6172" spans="1:17" x14ac:dyDescent="0.3">
      <c r="A6172" t="s">
        <v>7263</v>
      </c>
      <c r="B6172" s="1">
        <v>45195</v>
      </c>
      <c r="C6172" t="s">
        <v>115</v>
      </c>
      <c r="D6172" t="s">
        <v>116</v>
      </c>
      <c r="E6172" t="s">
        <v>15</v>
      </c>
      <c r="F6172" t="s">
        <v>22</v>
      </c>
      <c r="G6172" t="s">
        <v>23</v>
      </c>
      <c r="H6172">
        <v>1</v>
      </c>
      <c r="I6172">
        <v>7928.93</v>
      </c>
      <c r="J6172">
        <v>0.1</v>
      </c>
      <c r="K6172">
        <v>7136.04</v>
      </c>
      <c r="L6172">
        <v>-732.07</v>
      </c>
      <c r="M6172">
        <f t="shared" si="290"/>
        <v>7136.0370000000003</v>
      </c>
      <c r="N6172" t="str">
        <f t="shared" si="288"/>
        <v>Q3</v>
      </c>
      <c r="O6172" s="2">
        <f t="shared" si="289"/>
        <v>-10.258770971014737</v>
      </c>
      <c r="P6172" t="str">
        <f>VLOOKUP(retail_sales_2023!C6172,customers!A:J,5,)</f>
        <v>Coimbatore</v>
      </c>
      <c r="Q6172" t="str">
        <f>VLOOKUP(C6172,customers!A:J,10,0)</f>
        <v>Regular</v>
      </c>
    </row>
    <row r="6173" spans="1:17" x14ac:dyDescent="0.3">
      <c r="A6173" t="s">
        <v>7264</v>
      </c>
      <c r="B6173" s="1">
        <v>45198</v>
      </c>
      <c r="C6173" t="s">
        <v>123</v>
      </c>
      <c r="D6173" t="s">
        <v>124</v>
      </c>
      <c r="E6173" t="s">
        <v>33</v>
      </c>
      <c r="F6173" t="s">
        <v>38</v>
      </c>
      <c r="G6173" t="s">
        <v>65</v>
      </c>
      <c r="H6173">
        <v>3</v>
      </c>
      <c r="I6173">
        <v>388.86</v>
      </c>
      <c r="J6173">
        <v>0.2</v>
      </c>
      <c r="K6173">
        <v>933.26</v>
      </c>
      <c r="L6173">
        <v>232.49</v>
      </c>
      <c r="M6173">
        <f t="shared" si="290"/>
        <v>933.26400000000001</v>
      </c>
      <c r="N6173" t="str">
        <f t="shared" si="288"/>
        <v>Q3</v>
      </c>
      <c r="O6173" s="2">
        <f t="shared" si="289"/>
        <v>24.91160019715835</v>
      </c>
      <c r="P6173" t="str">
        <f>VLOOKUP(retail_sales_2023!C6173,customers!A:J,5,)</f>
        <v>Surat</v>
      </c>
      <c r="Q6173" t="str">
        <f>VLOOKUP(C6173,customers!A:J,10,0)</f>
        <v>Premium</v>
      </c>
    </row>
    <row r="6174" spans="1:17" x14ac:dyDescent="0.3">
      <c r="A6174" t="s">
        <v>7265</v>
      </c>
      <c r="B6174" s="1">
        <v>45138</v>
      </c>
      <c r="C6174" t="s">
        <v>644</v>
      </c>
      <c r="D6174" t="s">
        <v>645</v>
      </c>
      <c r="E6174" t="s">
        <v>15</v>
      </c>
      <c r="F6174" t="s">
        <v>43</v>
      </c>
      <c r="G6174" t="s">
        <v>154</v>
      </c>
      <c r="H6174">
        <v>1</v>
      </c>
      <c r="I6174">
        <v>58065.66</v>
      </c>
      <c r="J6174">
        <v>0</v>
      </c>
      <c r="K6174">
        <v>58065.66</v>
      </c>
      <c r="L6174">
        <v>6135.09</v>
      </c>
      <c r="M6174">
        <f t="shared" si="290"/>
        <v>58065.66</v>
      </c>
      <c r="N6174" t="str">
        <f t="shared" si="288"/>
        <v>Q3</v>
      </c>
      <c r="O6174" s="2">
        <f t="shared" si="289"/>
        <v>10.565780187463639</v>
      </c>
      <c r="P6174" t="str">
        <f>VLOOKUP(retail_sales_2023!C6174,customers!A:J,5,)</f>
        <v>Bengaluru</v>
      </c>
      <c r="Q6174" t="str">
        <f>VLOOKUP(C6174,customers!A:J,10,0)</f>
        <v>Regular</v>
      </c>
    </row>
    <row r="6175" spans="1:17" x14ac:dyDescent="0.3">
      <c r="A6175" t="s">
        <v>7266</v>
      </c>
      <c r="B6175" s="1">
        <v>44936</v>
      </c>
      <c r="C6175" t="s">
        <v>198</v>
      </c>
      <c r="D6175" t="s">
        <v>199</v>
      </c>
      <c r="E6175" t="s">
        <v>27</v>
      </c>
      <c r="F6175" t="s">
        <v>43</v>
      </c>
      <c r="G6175" t="s">
        <v>44</v>
      </c>
      <c r="H6175">
        <v>5</v>
      </c>
      <c r="I6175">
        <v>25079.02</v>
      </c>
      <c r="J6175">
        <v>0.05</v>
      </c>
      <c r="K6175">
        <v>119125.35</v>
      </c>
      <c r="L6175">
        <v>11791.86</v>
      </c>
      <c r="M6175">
        <f t="shared" si="290"/>
        <v>119125.345</v>
      </c>
      <c r="N6175" t="str">
        <f t="shared" si="288"/>
        <v>Q1</v>
      </c>
      <c r="O6175" s="2">
        <f t="shared" si="289"/>
        <v>9.8986991433813198</v>
      </c>
      <c r="P6175" t="str">
        <f>VLOOKUP(retail_sales_2023!C6175,customers!A:J,5,)</f>
        <v>Delhi</v>
      </c>
      <c r="Q6175" t="str">
        <f>VLOOKUP(C6175,customers!A:J,10,0)</f>
        <v>Regular</v>
      </c>
    </row>
    <row r="6176" spans="1:17" x14ac:dyDescent="0.3">
      <c r="A6176" t="s">
        <v>7267</v>
      </c>
      <c r="B6176" s="1">
        <v>45193</v>
      </c>
      <c r="C6176" t="s">
        <v>1300</v>
      </c>
      <c r="D6176" t="s">
        <v>1301</v>
      </c>
      <c r="E6176" t="s">
        <v>21</v>
      </c>
      <c r="F6176" t="s">
        <v>43</v>
      </c>
      <c r="G6176" t="s">
        <v>154</v>
      </c>
      <c r="H6176">
        <v>4</v>
      </c>
      <c r="I6176">
        <v>79246.850000000006</v>
      </c>
      <c r="J6176">
        <v>0.1</v>
      </c>
      <c r="K6176">
        <v>285288.65999999997</v>
      </c>
      <c r="L6176">
        <v>43755.9</v>
      </c>
      <c r="M6176">
        <f t="shared" si="290"/>
        <v>285288.66000000003</v>
      </c>
      <c r="N6176" t="str">
        <f t="shared" si="288"/>
        <v>Q3</v>
      </c>
      <c r="O6176" s="2">
        <f t="shared" si="289"/>
        <v>15.337412990758203</v>
      </c>
      <c r="P6176" t="str">
        <f>VLOOKUP(retail_sales_2023!C6176,customers!A:J,5,)</f>
        <v>Patna</v>
      </c>
      <c r="Q6176" t="str">
        <f>VLOOKUP(C6176,customers!A:J,10,0)</f>
        <v>Premium</v>
      </c>
    </row>
    <row r="6177" spans="1:17" x14ac:dyDescent="0.3">
      <c r="A6177" t="s">
        <v>7268</v>
      </c>
      <c r="B6177" s="1">
        <v>45015</v>
      </c>
      <c r="C6177" t="s">
        <v>580</v>
      </c>
      <c r="D6177" t="s">
        <v>581</v>
      </c>
      <c r="E6177" t="s">
        <v>21</v>
      </c>
      <c r="F6177" t="s">
        <v>28</v>
      </c>
      <c r="G6177" t="s">
        <v>672</v>
      </c>
      <c r="H6177">
        <v>1</v>
      </c>
      <c r="I6177">
        <v>2516.2199999999998</v>
      </c>
      <c r="J6177">
        <v>0.05</v>
      </c>
      <c r="K6177">
        <v>2390.41</v>
      </c>
      <c r="L6177">
        <v>622.99</v>
      </c>
      <c r="M6177">
        <f t="shared" si="290"/>
        <v>2390.4089999999997</v>
      </c>
      <c r="N6177" t="str">
        <f t="shared" si="288"/>
        <v>Q1</v>
      </c>
      <c r="O6177" s="2">
        <f t="shared" si="289"/>
        <v>26.062056299965281</v>
      </c>
      <c r="P6177" t="str">
        <f>VLOOKUP(retail_sales_2023!C6177,customers!A:J,5,)</f>
        <v>Patna</v>
      </c>
      <c r="Q6177" t="str">
        <f>VLOOKUP(C6177,customers!A:J,10,0)</f>
        <v>Regular</v>
      </c>
    </row>
    <row r="6178" spans="1:17" x14ac:dyDescent="0.3">
      <c r="A6178" t="s">
        <v>7269</v>
      </c>
      <c r="B6178" s="1">
        <v>45279</v>
      </c>
      <c r="C6178" t="s">
        <v>1216</v>
      </c>
      <c r="D6178" t="s">
        <v>1217</v>
      </c>
      <c r="E6178" t="s">
        <v>27</v>
      </c>
      <c r="F6178" t="s">
        <v>81</v>
      </c>
      <c r="G6178" t="s">
        <v>264</v>
      </c>
      <c r="H6178">
        <v>2</v>
      </c>
      <c r="I6178">
        <v>2338.58</v>
      </c>
      <c r="J6178">
        <v>0</v>
      </c>
      <c r="K6178">
        <v>4677.16</v>
      </c>
      <c r="L6178">
        <v>1681</v>
      </c>
      <c r="M6178">
        <f t="shared" si="290"/>
        <v>4677.16</v>
      </c>
      <c r="N6178" t="str">
        <f t="shared" si="288"/>
        <v>Q4</v>
      </c>
      <c r="O6178" s="2">
        <f t="shared" si="289"/>
        <v>35.940613534709101</v>
      </c>
      <c r="P6178" t="str">
        <f>VLOOKUP(retail_sales_2023!C6178,customers!A:J,5,)</f>
        <v>Jaipur</v>
      </c>
      <c r="Q6178" t="str">
        <f>VLOOKUP(C6178,customers!A:J,10,0)</f>
        <v>Occasional</v>
      </c>
    </row>
    <row r="6179" spans="1:17" x14ac:dyDescent="0.3">
      <c r="A6179" t="s">
        <v>7270</v>
      </c>
      <c r="B6179" s="1">
        <v>45163</v>
      </c>
      <c r="C6179" t="s">
        <v>832</v>
      </c>
      <c r="D6179" t="s">
        <v>833</v>
      </c>
      <c r="E6179" t="s">
        <v>33</v>
      </c>
      <c r="F6179" t="s">
        <v>38</v>
      </c>
      <c r="G6179" t="s">
        <v>90</v>
      </c>
      <c r="H6179">
        <v>4</v>
      </c>
      <c r="I6179">
        <v>1618.45</v>
      </c>
      <c r="J6179">
        <v>0.25</v>
      </c>
      <c r="K6179">
        <v>4855.3500000000004</v>
      </c>
      <c r="L6179">
        <v>1210.21</v>
      </c>
      <c r="M6179">
        <f t="shared" si="290"/>
        <v>4855.3500000000004</v>
      </c>
      <c r="N6179" t="str">
        <f t="shared" si="288"/>
        <v>Q3</v>
      </c>
      <c r="O6179" s="2">
        <f t="shared" si="289"/>
        <v>24.925288599174106</v>
      </c>
      <c r="P6179" t="str">
        <f>VLOOKUP(retail_sales_2023!C6179,customers!A:J,5,)</f>
        <v>Surat</v>
      </c>
      <c r="Q6179" t="str">
        <f>VLOOKUP(C6179,customers!A:J,10,0)</f>
        <v>Premium</v>
      </c>
    </row>
    <row r="6180" spans="1:17" x14ac:dyDescent="0.3">
      <c r="A6180" t="s">
        <v>7271</v>
      </c>
      <c r="B6180" s="1">
        <v>45102</v>
      </c>
      <c r="C6180" t="s">
        <v>1021</v>
      </c>
      <c r="D6180" t="s">
        <v>1022</v>
      </c>
      <c r="E6180" t="s">
        <v>27</v>
      </c>
      <c r="F6180" t="s">
        <v>43</v>
      </c>
      <c r="G6180" t="s">
        <v>110</v>
      </c>
      <c r="H6180">
        <v>2</v>
      </c>
      <c r="I6180">
        <v>27667.33</v>
      </c>
      <c r="J6180">
        <v>0.25</v>
      </c>
      <c r="K6180">
        <v>41501</v>
      </c>
      <c r="L6180">
        <v>3882.98</v>
      </c>
      <c r="M6180">
        <f t="shared" si="290"/>
        <v>41500.995000000003</v>
      </c>
      <c r="N6180" t="str">
        <f t="shared" si="288"/>
        <v>Q2</v>
      </c>
      <c r="O6180" s="2">
        <f t="shared" si="289"/>
        <v>9.356352858967254</v>
      </c>
      <c r="P6180" t="str">
        <f>VLOOKUP(retail_sales_2023!C6180,customers!A:J,5,)</f>
        <v>Delhi</v>
      </c>
      <c r="Q6180" t="str">
        <f>VLOOKUP(C6180,customers!A:J,10,0)</f>
        <v>Premium</v>
      </c>
    </row>
    <row r="6181" spans="1:17" x14ac:dyDescent="0.3">
      <c r="A6181" t="s">
        <v>7272</v>
      </c>
      <c r="B6181" s="1">
        <v>45261</v>
      </c>
      <c r="C6181" t="s">
        <v>3538</v>
      </c>
      <c r="D6181" t="s">
        <v>13093</v>
      </c>
      <c r="E6181" t="s">
        <v>27</v>
      </c>
      <c r="F6181" t="s">
        <v>81</v>
      </c>
      <c r="G6181" t="s">
        <v>105</v>
      </c>
      <c r="H6181">
        <v>5</v>
      </c>
      <c r="I6181">
        <v>1621.37</v>
      </c>
      <c r="J6181">
        <v>0.2</v>
      </c>
      <c r="K6181">
        <v>6485.48</v>
      </c>
      <c r="L6181">
        <v>1695.53</v>
      </c>
      <c r="M6181">
        <f t="shared" si="290"/>
        <v>6485.48</v>
      </c>
      <c r="N6181" t="str">
        <f t="shared" si="288"/>
        <v>Q4</v>
      </c>
      <c r="O6181" s="2">
        <f t="shared" si="289"/>
        <v>26.143477429581157</v>
      </c>
      <c r="P6181" t="str">
        <f>VLOOKUP(retail_sales_2023!C6181,customers!A:J,5,)</f>
        <v>Jaipur</v>
      </c>
      <c r="Q6181" t="str">
        <f>VLOOKUP(C6181,customers!A:J,10,0)</f>
        <v>Premium</v>
      </c>
    </row>
    <row r="6182" spans="1:17" x14ac:dyDescent="0.3">
      <c r="A6182" t="s">
        <v>7273</v>
      </c>
      <c r="B6182" s="1">
        <v>44985</v>
      </c>
      <c r="C6182" t="s">
        <v>202</v>
      </c>
      <c r="D6182" t="s">
        <v>203</v>
      </c>
      <c r="E6182" t="s">
        <v>27</v>
      </c>
      <c r="F6182" t="s">
        <v>43</v>
      </c>
      <c r="G6182" t="s">
        <v>154</v>
      </c>
      <c r="H6182">
        <v>5</v>
      </c>
      <c r="I6182">
        <v>46531.42</v>
      </c>
      <c r="J6182">
        <v>0.15</v>
      </c>
      <c r="K6182">
        <v>197758.53</v>
      </c>
      <c r="L6182">
        <v>-11103.54</v>
      </c>
      <c r="M6182">
        <f t="shared" si="290"/>
        <v>197758.53499999997</v>
      </c>
      <c r="N6182" t="str">
        <f t="shared" si="288"/>
        <v>Q1</v>
      </c>
      <c r="O6182" s="2">
        <f t="shared" si="289"/>
        <v>-5.6146958616652345</v>
      </c>
      <c r="P6182" t="str">
        <f>VLOOKUP(retail_sales_2023!C6182,customers!A:J,5,)</f>
        <v>Lucknow</v>
      </c>
      <c r="Q6182" t="str">
        <f>VLOOKUP(C6182,customers!A:J,10,0)</f>
        <v>Premium</v>
      </c>
    </row>
    <row r="6183" spans="1:17" x14ac:dyDescent="0.3">
      <c r="A6183" t="s">
        <v>7274</v>
      </c>
      <c r="B6183" s="1">
        <v>45139</v>
      </c>
      <c r="C6183" t="s">
        <v>400</v>
      </c>
      <c r="D6183" t="s">
        <v>401</v>
      </c>
      <c r="E6183" t="s">
        <v>33</v>
      </c>
      <c r="F6183" t="s">
        <v>28</v>
      </c>
      <c r="G6183" t="s">
        <v>29</v>
      </c>
      <c r="H6183">
        <v>1</v>
      </c>
      <c r="I6183">
        <v>3546.04</v>
      </c>
      <c r="J6183">
        <v>0.1</v>
      </c>
      <c r="K6183">
        <v>3191.44</v>
      </c>
      <c r="L6183">
        <v>908.27</v>
      </c>
      <c r="M6183">
        <f t="shared" si="290"/>
        <v>3191.4360000000001</v>
      </c>
      <c r="N6183" t="str">
        <f t="shared" si="288"/>
        <v>Q3</v>
      </c>
      <c r="O6183" s="2">
        <f t="shared" si="289"/>
        <v>28.459566841300475</v>
      </c>
      <c r="P6183" t="str">
        <f>VLOOKUP(retail_sales_2023!C6183,customers!A:J,5,)</f>
        <v>Ahmedabad</v>
      </c>
      <c r="Q6183" t="str">
        <f>VLOOKUP(C6183,customers!A:J,10,0)</f>
        <v>Premium</v>
      </c>
    </row>
    <row r="6184" spans="1:17" x14ac:dyDescent="0.3">
      <c r="A6184" t="s">
        <v>7275</v>
      </c>
      <c r="B6184" s="1">
        <v>44958</v>
      </c>
      <c r="C6184" t="s">
        <v>755</v>
      </c>
      <c r="D6184" t="s">
        <v>756</v>
      </c>
      <c r="E6184" t="s">
        <v>15</v>
      </c>
      <c r="F6184" t="s">
        <v>81</v>
      </c>
      <c r="G6184" t="s">
        <v>370</v>
      </c>
      <c r="H6184">
        <v>3</v>
      </c>
      <c r="I6184">
        <v>4499.3500000000004</v>
      </c>
      <c r="J6184">
        <v>0</v>
      </c>
      <c r="K6184">
        <v>13498.05</v>
      </c>
      <c r="L6184">
        <v>4374.47</v>
      </c>
      <c r="M6184">
        <f t="shared" si="290"/>
        <v>13498.050000000001</v>
      </c>
      <c r="N6184" t="str">
        <f t="shared" si="288"/>
        <v>Q1</v>
      </c>
      <c r="O6184" s="2">
        <f t="shared" si="289"/>
        <v>32.408162660532454</v>
      </c>
      <c r="P6184" t="str">
        <f>VLOOKUP(retail_sales_2023!C6184,customers!A:J,5,)</f>
        <v>Kochi</v>
      </c>
      <c r="Q6184" t="str">
        <f>VLOOKUP(C6184,customers!A:J,10,0)</f>
        <v>Regular</v>
      </c>
    </row>
    <row r="6185" spans="1:17" x14ac:dyDescent="0.3">
      <c r="A6185" t="s">
        <v>7276</v>
      </c>
      <c r="B6185" s="1">
        <v>44999</v>
      </c>
      <c r="C6185" t="s">
        <v>1227</v>
      </c>
      <c r="D6185" t="s">
        <v>1228</v>
      </c>
      <c r="E6185" t="s">
        <v>27</v>
      </c>
      <c r="F6185" t="s">
        <v>43</v>
      </c>
      <c r="G6185" t="s">
        <v>301</v>
      </c>
      <c r="H6185">
        <v>2</v>
      </c>
      <c r="I6185">
        <v>58202.39</v>
      </c>
      <c r="J6185">
        <v>0.15</v>
      </c>
      <c r="K6185">
        <v>98944.06</v>
      </c>
      <c r="L6185">
        <v>12996.05</v>
      </c>
      <c r="M6185">
        <f t="shared" si="290"/>
        <v>98944.062999999995</v>
      </c>
      <c r="N6185" t="str">
        <f t="shared" si="288"/>
        <v>Q1</v>
      </c>
      <c r="O6185" s="2">
        <f t="shared" si="289"/>
        <v>13.134745026634242</v>
      </c>
      <c r="P6185" t="str">
        <f>VLOOKUP(retail_sales_2023!C6185,customers!A:J,5,)</f>
        <v>Chandigarh</v>
      </c>
      <c r="Q6185" t="str">
        <f>VLOOKUP(C6185,customers!A:J,10,0)</f>
        <v>Premium</v>
      </c>
    </row>
    <row r="6186" spans="1:17" x14ac:dyDescent="0.3">
      <c r="A6186" t="s">
        <v>7277</v>
      </c>
      <c r="B6186" s="1">
        <v>45214</v>
      </c>
      <c r="C6186" t="s">
        <v>3118</v>
      </c>
      <c r="D6186" t="s">
        <v>3119</v>
      </c>
      <c r="E6186" t="s">
        <v>33</v>
      </c>
      <c r="F6186" t="s">
        <v>38</v>
      </c>
      <c r="G6186" t="s">
        <v>77</v>
      </c>
      <c r="H6186">
        <v>4</v>
      </c>
      <c r="I6186">
        <v>1881.24</v>
      </c>
      <c r="J6186">
        <v>0</v>
      </c>
      <c r="K6186">
        <v>7524.96</v>
      </c>
      <c r="L6186">
        <v>2031.56</v>
      </c>
      <c r="M6186">
        <f t="shared" si="290"/>
        <v>7524.96</v>
      </c>
      <c r="N6186" t="str">
        <f t="shared" si="288"/>
        <v>Q4</v>
      </c>
      <c r="O6186" s="2">
        <f t="shared" si="289"/>
        <v>26.997618591992516</v>
      </c>
      <c r="P6186" t="str">
        <f>VLOOKUP(retail_sales_2023!C6186,customers!A:J,5,)</f>
        <v>Surat</v>
      </c>
      <c r="Q6186" t="str">
        <f>VLOOKUP(C6186,customers!A:J,10,0)</f>
        <v>Premium</v>
      </c>
    </row>
    <row r="6187" spans="1:17" x14ac:dyDescent="0.3">
      <c r="A6187" t="s">
        <v>7278</v>
      </c>
      <c r="B6187" s="1">
        <v>45108</v>
      </c>
      <c r="C6187" t="s">
        <v>313</v>
      </c>
      <c r="D6187" t="s">
        <v>314</v>
      </c>
      <c r="E6187" t="s">
        <v>21</v>
      </c>
      <c r="F6187" t="s">
        <v>43</v>
      </c>
      <c r="G6187" t="s">
        <v>110</v>
      </c>
      <c r="H6187">
        <v>2</v>
      </c>
      <c r="I6187">
        <v>56444.61</v>
      </c>
      <c r="J6187">
        <v>0.05</v>
      </c>
      <c r="K6187">
        <v>107244.76</v>
      </c>
      <c r="L6187">
        <v>11493.19</v>
      </c>
      <c r="M6187">
        <f t="shared" si="290"/>
        <v>107244.75899999999</v>
      </c>
      <c r="N6187" t="str">
        <f t="shared" si="288"/>
        <v>Q3</v>
      </c>
      <c r="O6187" s="2">
        <f t="shared" si="289"/>
        <v>10.716784670878093</v>
      </c>
      <c r="P6187" t="str">
        <f>VLOOKUP(retail_sales_2023!C6187,customers!A:J,5,)</f>
        <v>Kolkata</v>
      </c>
      <c r="Q6187" t="str">
        <f>VLOOKUP(C6187,customers!A:J,10,0)</f>
        <v>Premium</v>
      </c>
    </row>
    <row r="6188" spans="1:17" x14ac:dyDescent="0.3">
      <c r="A6188" t="s">
        <v>7279</v>
      </c>
      <c r="B6188" s="1">
        <v>45228</v>
      </c>
      <c r="C6188" t="s">
        <v>1596</v>
      </c>
      <c r="D6188" t="s">
        <v>1597</v>
      </c>
      <c r="E6188" t="s">
        <v>21</v>
      </c>
      <c r="F6188" t="s">
        <v>81</v>
      </c>
      <c r="G6188" t="s">
        <v>370</v>
      </c>
      <c r="H6188">
        <v>5</v>
      </c>
      <c r="I6188">
        <v>1254.8699999999999</v>
      </c>
      <c r="J6188">
        <v>0</v>
      </c>
      <c r="K6188">
        <v>6274.35</v>
      </c>
      <c r="L6188">
        <v>1962.97</v>
      </c>
      <c r="M6188">
        <f t="shared" si="290"/>
        <v>6274.3499999999995</v>
      </c>
      <c r="N6188" t="str">
        <f t="shared" si="288"/>
        <v>Q4</v>
      </c>
      <c r="O6188" s="2">
        <f t="shared" si="289"/>
        <v>31.28563118091914</v>
      </c>
      <c r="P6188" t="str">
        <f>VLOOKUP(retail_sales_2023!C6188,customers!A:J,5,)</f>
        <v>Bhubaneswar</v>
      </c>
      <c r="Q6188" t="str">
        <f>VLOOKUP(C6188,customers!A:J,10,0)</f>
        <v>Regular</v>
      </c>
    </row>
    <row r="6189" spans="1:17" x14ac:dyDescent="0.3">
      <c r="A6189" t="s">
        <v>7280</v>
      </c>
      <c r="B6189" s="1">
        <v>44974</v>
      </c>
      <c r="C6189" t="s">
        <v>610</v>
      </c>
      <c r="D6189" t="s">
        <v>611</v>
      </c>
      <c r="E6189" t="s">
        <v>21</v>
      </c>
      <c r="F6189" t="s">
        <v>43</v>
      </c>
      <c r="G6189" t="s">
        <v>282</v>
      </c>
      <c r="H6189">
        <v>2</v>
      </c>
      <c r="I6189">
        <v>40254.89</v>
      </c>
      <c r="J6189">
        <v>0</v>
      </c>
      <c r="K6189">
        <v>80509.78</v>
      </c>
      <c r="L6189">
        <v>9708.84</v>
      </c>
      <c r="M6189">
        <f t="shared" si="290"/>
        <v>80509.78</v>
      </c>
      <c r="N6189" t="str">
        <f t="shared" si="288"/>
        <v>Q1</v>
      </c>
      <c r="O6189" s="2">
        <f t="shared" si="289"/>
        <v>12.059205726310518</v>
      </c>
      <c r="P6189" t="str">
        <f>VLOOKUP(retail_sales_2023!C6189,customers!A:J,5,)</f>
        <v>Patna</v>
      </c>
      <c r="Q6189" t="str">
        <f>VLOOKUP(C6189,customers!A:J,10,0)</f>
        <v>Regular</v>
      </c>
    </row>
    <row r="6190" spans="1:17" x14ac:dyDescent="0.3">
      <c r="A6190" t="s">
        <v>7281</v>
      </c>
      <c r="B6190" s="1">
        <v>45010</v>
      </c>
      <c r="C6190" t="s">
        <v>1596</v>
      </c>
      <c r="D6190" t="s">
        <v>1597</v>
      </c>
      <c r="E6190" t="s">
        <v>21</v>
      </c>
      <c r="F6190" t="s">
        <v>16</v>
      </c>
      <c r="G6190" t="s">
        <v>305</v>
      </c>
      <c r="H6190">
        <v>3</v>
      </c>
      <c r="I6190">
        <v>400.23</v>
      </c>
      <c r="J6190">
        <v>0</v>
      </c>
      <c r="K6190">
        <v>1200.69</v>
      </c>
      <c r="L6190">
        <v>344.24</v>
      </c>
      <c r="M6190">
        <f t="shared" si="290"/>
        <v>1200.69</v>
      </c>
      <c r="N6190" t="str">
        <f t="shared" si="288"/>
        <v>Q1</v>
      </c>
      <c r="O6190" s="2">
        <f t="shared" si="289"/>
        <v>28.67018131241203</v>
      </c>
      <c r="P6190" t="str">
        <f>VLOOKUP(retail_sales_2023!C6190,customers!A:J,5,)</f>
        <v>Bhubaneswar</v>
      </c>
      <c r="Q6190" t="str">
        <f>VLOOKUP(C6190,customers!A:J,10,0)</f>
        <v>Regular</v>
      </c>
    </row>
    <row r="6191" spans="1:17" x14ac:dyDescent="0.3">
      <c r="A6191" t="s">
        <v>7282</v>
      </c>
      <c r="B6191" s="1">
        <v>45161</v>
      </c>
      <c r="C6191" t="s">
        <v>1094</v>
      </c>
      <c r="D6191" t="s">
        <v>1095</v>
      </c>
      <c r="E6191" t="s">
        <v>27</v>
      </c>
      <c r="F6191" t="s">
        <v>16</v>
      </c>
      <c r="G6191" t="s">
        <v>286</v>
      </c>
      <c r="H6191">
        <v>1</v>
      </c>
      <c r="I6191">
        <v>695.76</v>
      </c>
      <c r="J6191">
        <v>0</v>
      </c>
      <c r="K6191">
        <v>695.76</v>
      </c>
      <c r="L6191">
        <v>227.54</v>
      </c>
      <c r="M6191">
        <f t="shared" si="290"/>
        <v>695.76</v>
      </c>
      <c r="N6191" t="str">
        <f t="shared" si="288"/>
        <v>Q3</v>
      </c>
      <c r="O6191" s="2">
        <f t="shared" si="289"/>
        <v>32.703805910083936</v>
      </c>
      <c r="P6191" t="str">
        <f>VLOOKUP(retail_sales_2023!C6191,customers!A:J,5,)</f>
        <v>Lucknow</v>
      </c>
      <c r="Q6191" t="str">
        <f>VLOOKUP(C6191,customers!A:J,10,0)</f>
        <v>Premium</v>
      </c>
    </row>
    <row r="6192" spans="1:17" x14ac:dyDescent="0.3">
      <c r="A6192" t="s">
        <v>7283</v>
      </c>
      <c r="B6192" s="1">
        <v>45062</v>
      </c>
      <c r="C6192" t="s">
        <v>335</v>
      </c>
      <c r="D6192" t="s">
        <v>336</v>
      </c>
      <c r="E6192" t="s">
        <v>33</v>
      </c>
      <c r="F6192" t="s">
        <v>43</v>
      </c>
      <c r="G6192" t="s">
        <v>178</v>
      </c>
      <c r="H6192">
        <v>3</v>
      </c>
      <c r="I6192">
        <v>75735.55</v>
      </c>
      <c r="J6192">
        <v>0</v>
      </c>
      <c r="K6192">
        <v>227206.65</v>
      </c>
      <c r="L6192">
        <v>22945.88</v>
      </c>
      <c r="M6192">
        <f t="shared" si="290"/>
        <v>227206.65000000002</v>
      </c>
      <c r="N6192" t="str">
        <f t="shared" si="288"/>
        <v>Q2</v>
      </c>
      <c r="O6192" s="2">
        <f t="shared" si="289"/>
        <v>10.099123419142881</v>
      </c>
      <c r="P6192" t="str">
        <f>VLOOKUP(retail_sales_2023!C6192,customers!A:J,5,)</f>
        <v>Surat</v>
      </c>
      <c r="Q6192" t="str">
        <f>VLOOKUP(C6192,customers!A:J,10,0)</f>
        <v>Occasional</v>
      </c>
    </row>
    <row r="6193" spans="1:17" x14ac:dyDescent="0.3">
      <c r="A6193" t="s">
        <v>7284</v>
      </c>
      <c r="B6193" s="1">
        <v>45106</v>
      </c>
      <c r="C6193" t="s">
        <v>892</v>
      </c>
      <c r="D6193" t="s">
        <v>893</v>
      </c>
      <c r="E6193" t="s">
        <v>27</v>
      </c>
      <c r="F6193" t="s">
        <v>52</v>
      </c>
      <c r="G6193" t="s">
        <v>69</v>
      </c>
      <c r="H6193">
        <v>1</v>
      </c>
      <c r="I6193">
        <v>519.48</v>
      </c>
      <c r="J6193">
        <v>0.05</v>
      </c>
      <c r="K6193">
        <v>493.51</v>
      </c>
      <c r="L6193">
        <v>43.36</v>
      </c>
      <c r="M6193">
        <f t="shared" si="290"/>
        <v>493.50599999999997</v>
      </c>
      <c r="N6193" t="str">
        <f t="shared" si="288"/>
        <v>Q2</v>
      </c>
      <c r="O6193" s="2">
        <f t="shared" si="289"/>
        <v>8.7860428360114291</v>
      </c>
      <c r="P6193" t="str">
        <f>VLOOKUP(retail_sales_2023!C6193,customers!A:J,5,)</f>
        <v>Amritsar</v>
      </c>
      <c r="Q6193" t="str">
        <f>VLOOKUP(C6193,customers!A:J,10,0)</f>
        <v>Premium</v>
      </c>
    </row>
    <row r="6194" spans="1:17" x14ac:dyDescent="0.3">
      <c r="A6194" t="s">
        <v>7285</v>
      </c>
      <c r="B6194" s="1">
        <v>45042</v>
      </c>
      <c r="C6194" t="s">
        <v>528</v>
      </c>
      <c r="D6194" t="s">
        <v>529</v>
      </c>
      <c r="E6194" t="s">
        <v>27</v>
      </c>
      <c r="F6194" t="s">
        <v>52</v>
      </c>
      <c r="G6194" t="s">
        <v>200</v>
      </c>
      <c r="H6194">
        <v>8</v>
      </c>
      <c r="I6194">
        <v>619.70000000000005</v>
      </c>
      <c r="J6194">
        <v>0.1</v>
      </c>
      <c r="K6194">
        <v>4461.84</v>
      </c>
      <c r="L6194">
        <v>298.02999999999997</v>
      </c>
      <c r="M6194">
        <f t="shared" si="290"/>
        <v>4461.84</v>
      </c>
      <c r="N6194" t="str">
        <f t="shared" si="288"/>
        <v>Q2</v>
      </c>
      <c r="O6194" s="2">
        <f t="shared" si="289"/>
        <v>6.6795313144352999</v>
      </c>
      <c r="P6194" t="str">
        <f>VLOOKUP(retail_sales_2023!C6194,customers!A:J,5,)</f>
        <v>Amritsar</v>
      </c>
      <c r="Q6194" t="str">
        <f>VLOOKUP(C6194,customers!A:J,10,0)</f>
        <v>Premium</v>
      </c>
    </row>
    <row r="6195" spans="1:17" x14ac:dyDescent="0.3">
      <c r="A6195" t="s">
        <v>7286</v>
      </c>
      <c r="B6195" s="1">
        <v>45238</v>
      </c>
      <c r="C6195" t="s">
        <v>1767</v>
      </c>
      <c r="D6195" t="s">
        <v>1768</v>
      </c>
      <c r="E6195" t="s">
        <v>27</v>
      </c>
      <c r="F6195" t="s">
        <v>38</v>
      </c>
      <c r="G6195" t="s">
        <v>77</v>
      </c>
      <c r="H6195">
        <v>1</v>
      </c>
      <c r="I6195">
        <v>401.56</v>
      </c>
      <c r="J6195">
        <v>0.05</v>
      </c>
      <c r="K6195">
        <v>381.48</v>
      </c>
      <c r="L6195">
        <v>133.49</v>
      </c>
      <c r="M6195">
        <f t="shared" si="290"/>
        <v>381.48199999999997</v>
      </c>
      <c r="N6195" t="str">
        <f t="shared" si="288"/>
        <v>Q4</v>
      </c>
      <c r="O6195" s="2">
        <f t="shared" si="289"/>
        <v>34.99266016567055</v>
      </c>
      <c r="P6195" t="str">
        <f>VLOOKUP(retail_sales_2023!C6195,customers!A:J,5,)</f>
        <v>Amritsar</v>
      </c>
      <c r="Q6195" t="str">
        <f>VLOOKUP(C6195,customers!A:J,10,0)</f>
        <v>Premium</v>
      </c>
    </row>
    <row r="6196" spans="1:17" x14ac:dyDescent="0.3">
      <c r="A6196" t="s">
        <v>7287</v>
      </c>
      <c r="B6196" s="1">
        <v>45153</v>
      </c>
      <c r="C6196" t="s">
        <v>698</v>
      </c>
      <c r="D6196" t="s">
        <v>699</v>
      </c>
      <c r="E6196" t="s">
        <v>27</v>
      </c>
      <c r="F6196" t="s">
        <v>52</v>
      </c>
      <c r="G6196" t="s">
        <v>200</v>
      </c>
      <c r="H6196">
        <v>8</v>
      </c>
      <c r="I6196">
        <v>311.19</v>
      </c>
      <c r="J6196">
        <v>0.1</v>
      </c>
      <c r="K6196">
        <v>2240.5700000000002</v>
      </c>
      <c r="L6196">
        <v>148.71</v>
      </c>
      <c r="M6196">
        <f t="shared" si="290"/>
        <v>2240.5680000000002</v>
      </c>
      <c r="N6196" t="str">
        <f t="shared" si="288"/>
        <v>Q3</v>
      </c>
      <c r="O6196" s="2">
        <f t="shared" si="289"/>
        <v>6.6371503679867176</v>
      </c>
      <c r="P6196" t="str">
        <f>VLOOKUP(retail_sales_2023!C6196,customers!A:J,5,)</f>
        <v>Jaipur</v>
      </c>
      <c r="Q6196" t="str">
        <f>VLOOKUP(C6196,customers!A:J,10,0)</f>
        <v>Premium</v>
      </c>
    </row>
    <row r="6197" spans="1:17" x14ac:dyDescent="0.3">
      <c r="A6197" t="s">
        <v>7288</v>
      </c>
      <c r="B6197" s="1">
        <v>45152</v>
      </c>
      <c r="C6197" t="s">
        <v>194</v>
      </c>
      <c r="D6197" t="s">
        <v>13093</v>
      </c>
      <c r="E6197" t="s">
        <v>33</v>
      </c>
      <c r="F6197" t="s">
        <v>43</v>
      </c>
      <c r="G6197" t="s">
        <v>110</v>
      </c>
      <c r="H6197">
        <v>1</v>
      </c>
      <c r="I6197">
        <v>29555.56</v>
      </c>
      <c r="J6197">
        <v>0.2</v>
      </c>
      <c r="K6197">
        <v>23644.45</v>
      </c>
      <c r="L6197">
        <v>3536.07</v>
      </c>
      <c r="M6197">
        <f t="shared" si="290"/>
        <v>23644.448000000004</v>
      </c>
      <c r="N6197" t="str">
        <f t="shared" si="288"/>
        <v>Q3</v>
      </c>
      <c r="O6197" s="2">
        <f t="shared" si="289"/>
        <v>14.955179756771674</v>
      </c>
      <c r="P6197" t="str">
        <f>VLOOKUP(retail_sales_2023!C6197,customers!A:J,5,)</f>
        <v>Surat</v>
      </c>
      <c r="Q6197" t="str">
        <f>VLOOKUP(C6197,customers!A:J,10,0)</f>
        <v>Regular</v>
      </c>
    </row>
    <row r="6198" spans="1:17" x14ac:dyDescent="0.3">
      <c r="A6198" t="s">
        <v>7289</v>
      </c>
      <c r="B6198" s="1">
        <v>44954</v>
      </c>
      <c r="C6198" t="s">
        <v>738</v>
      </c>
      <c r="D6198" t="s">
        <v>739</v>
      </c>
      <c r="E6198" t="s">
        <v>15</v>
      </c>
      <c r="F6198" t="s">
        <v>52</v>
      </c>
      <c r="G6198" t="s">
        <v>235</v>
      </c>
      <c r="H6198">
        <v>5</v>
      </c>
      <c r="I6198">
        <v>377.76</v>
      </c>
      <c r="J6198">
        <v>0</v>
      </c>
      <c r="K6198">
        <v>1888.8</v>
      </c>
      <c r="L6198">
        <v>158.66</v>
      </c>
      <c r="M6198">
        <f t="shared" si="290"/>
        <v>1888.8</v>
      </c>
      <c r="N6198" t="str">
        <f t="shared" si="288"/>
        <v>Q1</v>
      </c>
      <c r="O6198" s="2">
        <f t="shared" si="289"/>
        <v>8.4000423549343495</v>
      </c>
      <c r="P6198" t="str">
        <f>VLOOKUP(retail_sales_2023!C6198,customers!A:J,5,)</f>
        <v>Bengaluru</v>
      </c>
      <c r="Q6198" t="str">
        <f>VLOOKUP(C6198,customers!A:J,10,0)</f>
        <v>Premium</v>
      </c>
    </row>
    <row r="6199" spans="1:17" x14ac:dyDescent="0.3">
      <c r="A6199" t="s">
        <v>7290</v>
      </c>
      <c r="B6199" s="1">
        <v>45107</v>
      </c>
      <c r="C6199" t="s">
        <v>19</v>
      </c>
      <c r="D6199" t="s">
        <v>20</v>
      </c>
      <c r="E6199" t="s">
        <v>21</v>
      </c>
      <c r="F6199" t="s">
        <v>43</v>
      </c>
      <c r="G6199" t="s">
        <v>272</v>
      </c>
      <c r="H6199">
        <v>3</v>
      </c>
      <c r="I6199">
        <v>8217.5499999999993</v>
      </c>
      <c r="J6199">
        <v>0.05</v>
      </c>
      <c r="K6199">
        <v>23420.02</v>
      </c>
      <c r="L6199">
        <v>2933.95</v>
      </c>
      <c r="M6199">
        <f t="shared" si="290"/>
        <v>23420.017499999998</v>
      </c>
      <c r="N6199" t="str">
        <f t="shared" si="288"/>
        <v>Q2</v>
      </c>
      <c r="O6199" s="2">
        <f t="shared" si="289"/>
        <v>12.527529865474069</v>
      </c>
      <c r="P6199" t="str">
        <f>VLOOKUP(retail_sales_2023!C6199,customers!A:J,5,)</f>
        <v>Guwahati</v>
      </c>
      <c r="Q6199" t="str">
        <f>VLOOKUP(C6199,customers!A:J,10,0)</f>
        <v>Premium</v>
      </c>
    </row>
    <row r="6200" spans="1:17" x14ac:dyDescent="0.3">
      <c r="A6200" t="s">
        <v>7291</v>
      </c>
      <c r="B6200" s="1">
        <v>44927</v>
      </c>
      <c r="C6200" t="s">
        <v>1934</v>
      </c>
      <c r="D6200" t="s">
        <v>13093</v>
      </c>
      <c r="E6200" t="s">
        <v>15</v>
      </c>
      <c r="F6200" t="s">
        <v>43</v>
      </c>
      <c r="G6200" t="s">
        <v>110</v>
      </c>
      <c r="H6200">
        <v>3</v>
      </c>
      <c r="I6200">
        <v>48858.02</v>
      </c>
      <c r="J6200">
        <v>0.05</v>
      </c>
      <c r="K6200">
        <v>139245.35999999999</v>
      </c>
      <c r="L6200">
        <v>18224.97</v>
      </c>
      <c r="M6200">
        <f t="shared" si="290"/>
        <v>139245.35699999999</v>
      </c>
      <c r="N6200" t="str">
        <f t="shared" si="288"/>
        <v>Q1</v>
      </c>
      <c r="O6200" s="2">
        <f t="shared" si="289"/>
        <v>13.088385853575302</v>
      </c>
      <c r="P6200" t="str">
        <f>VLOOKUP(retail_sales_2023!C6200,customers!A:J,5,)</f>
        <v>Kochi</v>
      </c>
      <c r="Q6200" t="str">
        <f>VLOOKUP(C6200,customers!A:J,10,0)</f>
        <v>Premium</v>
      </c>
    </row>
    <row r="6201" spans="1:17" x14ac:dyDescent="0.3">
      <c r="A6201" t="s">
        <v>7292</v>
      </c>
      <c r="B6201" s="1">
        <v>44937</v>
      </c>
      <c r="C6201" t="s">
        <v>763</v>
      </c>
      <c r="D6201" t="s">
        <v>764</v>
      </c>
      <c r="E6201" t="s">
        <v>21</v>
      </c>
      <c r="F6201" t="s">
        <v>38</v>
      </c>
      <c r="G6201" t="s">
        <v>684</v>
      </c>
      <c r="H6201">
        <v>2</v>
      </c>
      <c r="I6201">
        <v>437.99</v>
      </c>
      <c r="J6201">
        <v>0</v>
      </c>
      <c r="K6201">
        <v>875.98</v>
      </c>
      <c r="L6201">
        <v>230.14</v>
      </c>
      <c r="M6201">
        <f t="shared" si="290"/>
        <v>875.98</v>
      </c>
      <c r="N6201" t="str">
        <f t="shared" si="288"/>
        <v>Q1</v>
      </c>
      <c r="O6201" s="2">
        <f t="shared" si="289"/>
        <v>26.272289321674009</v>
      </c>
      <c r="P6201" t="str">
        <f>VLOOKUP(retail_sales_2023!C6201,customers!A:J,5,)</f>
        <v>Bhubaneswar</v>
      </c>
      <c r="Q6201" t="str">
        <f>VLOOKUP(C6201,customers!A:J,10,0)</f>
        <v>Regular</v>
      </c>
    </row>
    <row r="6202" spans="1:17" x14ac:dyDescent="0.3">
      <c r="A6202" t="s">
        <v>7293</v>
      </c>
      <c r="B6202" s="1">
        <v>44980</v>
      </c>
      <c r="C6202" t="s">
        <v>1417</v>
      </c>
      <c r="D6202" t="s">
        <v>1418</v>
      </c>
      <c r="E6202" t="s">
        <v>27</v>
      </c>
      <c r="F6202" t="s">
        <v>43</v>
      </c>
      <c r="G6202" t="s">
        <v>110</v>
      </c>
      <c r="H6202">
        <v>5</v>
      </c>
      <c r="I6202">
        <v>22479.75</v>
      </c>
      <c r="J6202">
        <v>0.15</v>
      </c>
      <c r="K6202">
        <v>95538.94</v>
      </c>
      <c r="L6202">
        <v>13894.08</v>
      </c>
      <c r="M6202">
        <f t="shared" si="290"/>
        <v>95538.9375</v>
      </c>
      <c r="N6202" t="str">
        <f t="shared" si="288"/>
        <v>Q1</v>
      </c>
      <c r="O6202" s="2">
        <f t="shared" si="289"/>
        <v>14.542845043078771</v>
      </c>
      <c r="P6202" t="str">
        <f>VLOOKUP(retail_sales_2023!C6202,customers!A:J,5,)</f>
        <v>Amritsar</v>
      </c>
      <c r="Q6202" t="str">
        <f>VLOOKUP(C6202,customers!A:J,10,0)</f>
        <v>Premium</v>
      </c>
    </row>
    <row r="6203" spans="1:17" x14ac:dyDescent="0.3">
      <c r="A6203" t="s">
        <v>7294</v>
      </c>
      <c r="B6203" s="1">
        <v>45279</v>
      </c>
      <c r="C6203" t="s">
        <v>2687</v>
      </c>
      <c r="D6203" t="s">
        <v>2688</v>
      </c>
      <c r="E6203" t="s">
        <v>33</v>
      </c>
      <c r="F6203" t="s">
        <v>38</v>
      </c>
      <c r="G6203" t="s">
        <v>39</v>
      </c>
      <c r="H6203">
        <v>5</v>
      </c>
      <c r="I6203">
        <v>1075.6500000000001</v>
      </c>
      <c r="J6203">
        <v>0</v>
      </c>
      <c r="K6203">
        <v>5378.25</v>
      </c>
      <c r="L6203">
        <v>1548.78</v>
      </c>
      <c r="M6203">
        <f t="shared" si="290"/>
        <v>5378.25</v>
      </c>
      <c r="N6203" t="str">
        <f t="shared" si="288"/>
        <v>Q4</v>
      </c>
      <c r="O6203" s="2">
        <f t="shared" si="289"/>
        <v>28.797099428252682</v>
      </c>
      <c r="P6203" t="str">
        <f>VLOOKUP(retail_sales_2023!C6203,customers!A:J,5,)</f>
        <v>Surat</v>
      </c>
      <c r="Q6203" t="str">
        <f>VLOOKUP(C6203,customers!A:J,10,0)</f>
        <v>Regular</v>
      </c>
    </row>
    <row r="6204" spans="1:17" x14ac:dyDescent="0.3">
      <c r="A6204" t="s">
        <v>7295</v>
      </c>
      <c r="B6204" s="1">
        <v>44998</v>
      </c>
      <c r="C6204" t="s">
        <v>1900</v>
      </c>
      <c r="D6204" t="s">
        <v>1901</v>
      </c>
      <c r="E6204" t="s">
        <v>33</v>
      </c>
      <c r="F6204" t="s">
        <v>52</v>
      </c>
      <c r="G6204" t="s">
        <v>169</v>
      </c>
      <c r="H6204">
        <v>10</v>
      </c>
      <c r="I6204">
        <v>701.47</v>
      </c>
      <c r="J6204">
        <v>0.15</v>
      </c>
      <c r="K6204">
        <v>5962.5</v>
      </c>
      <c r="L6204">
        <v>338.91</v>
      </c>
      <c r="M6204">
        <f t="shared" si="290"/>
        <v>5962.4950000000008</v>
      </c>
      <c r="N6204" t="str">
        <f t="shared" si="288"/>
        <v>Q1</v>
      </c>
      <c r="O6204" s="2">
        <f t="shared" si="289"/>
        <v>5.6840251572327052</v>
      </c>
      <c r="P6204" t="str">
        <f>VLOOKUP(retail_sales_2023!C6204,customers!A:J,5,)</f>
        <v>Ahmedabad</v>
      </c>
      <c r="Q6204" t="str">
        <f>VLOOKUP(C6204,customers!A:J,10,0)</f>
        <v>Premium</v>
      </c>
    </row>
    <row r="6205" spans="1:17" x14ac:dyDescent="0.3">
      <c r="A6205" t="s">
        <v>7296</v>
      </c>
      <c r="B6205" s="1">
        <v>45073</v>
      </c>
      <c r="C6205" t="s">
        <v>1258</v>
      </c>
      <c r="D6205" t="s">
        <v>1259</v>
      </c>
      <c r="E6205" t="s">
        <v>33</v>
      </c>
      <c r="F6205" t="s">
        <v>28</v>
      </c>
      <c r="G6205" t="s">
        <v>672</v>
      </c>
      <c r="H6205">
        <v>5</v>
      </c>
      <c r="I6205">
        <v>5216.09</v>
      </c>
      <c r="J6205">
        <v>0</v>
      </c>
      <c r="K6205">
        <v>26080.45</v>
      </c>
      <c r="L6205">
        <v>5706.17</v>
      </c>
      <c r="M6205">
        <f t="shared" si="290"/>
        <v>26080.45</v>
      </c>
      <c r="N6205" t="str">
        <f t="shared" si="288"/>
        <v>Q2</v>
      </c>
      <c r="O6205" s="2">
        <f t="shared" si="289"/>
        <v>21.879108681023524</v>
      </c>
      <c r="P6205" t="str">
        <f>VLOOKUP(retail_sales_2023!C6205,customers!A:J,5,)</f>
        <v>Mumbai</v>
      </c>
      <c r="Q6205" t="str">
        <f>VLOOKUP(C6205,customers!A:J,10,0)</f>
        <v>Regular</v>
      </c>
    </row>
    <row r="6206" spans="1:17" x14ac:dyDescent="0.3">
      <c r="A6206" t="s">
        <v>7297</v>
      </c>
      <c r="B6206" s="1">
        <v>45115</v>
      </c>
      <c r="C6206" t="s">
        <v>472</v>
      </c>
      <c r="D6206" t="s">
        <v>13093</v>
      </c>
      <c r="E6206" t="s">
        <v>21</v>
      </c>
      <c r="F6206" t="s">
        <v>52</v>
      </c>
      <c r="G6206" t="s">
        <v>69</v>
      </c>
      <c r="H6206">
        <v>2</v>
      </c>
      <c r="I6206">
        <v>259.35000000000002</v>
      </c>
      <c r="J6206">
        <v>0</v>
      </c>
      <c r="K6206">
        <v>518.70000000000005</v>
      </c>
      <c r="L6206">
        <v>34.799999999999997</v>
      </c>
      <c r="M6206">
        <f t="shared" si="290"/>
        <v>518.70000000000005</v>
      </c>
      <c r="N6206" t="str">
        <f t="shared" si="288"/>
        <v>Q3</v>
      </c>
      <c r="O6206" s="2">
        <f t="shared" si="289"/>
        <v>6.7090803932909182</v>
      </c>
      <c r="P6206" t="str">
        <f>VLOOKUP(retail_sales_2023!C6206,customers!A:J,5,)</f>
        <v>Kolkata</v>
      </c>
      <c r="Q6206" t="str">
        <f>VLOOKUP(C6206,customers!A:J,10,0)</f>
        <v>Occasional</v>
      </c>
    </row>
    <row r="6207" spans="1:17" x14ac:dyDescent="0.3">
      <c r="A6207" t="s">
        <v>7298</v>
      </c>
      <c r="B6207" s="1">
        <v>45131</v>
      </c>
      <c r="C6207" t="s">
        <v>1590</v>
      </c>
      <c r="D6207" t="s">
        <v>1591</v>
      </c>
      <c r="E6207" t="s">
        <v>27</v>
      </c>
      <c r="F6207" t="s">
        <v>81</v>
      </c>
      <c r="G6207" t="s">
        <v>470</v>
      </c>
      <c r="H6207">
        <v>2</v>
      </c>
      <c r="I6207">
        <v>556.24</v>
      </c>
      <c r="J6207">
        <v>0.25</v>
      </c>
      <c r="K6207">
        <v>834.36</v>
      </c>
      <c r="L6207">
        <v>179.96</v>
      </c>
      <c r="M6207">
        <f t="shared" si="290"/>
        <v>834.36</v>
      </c>
      <c r="N6207" t="str">
        <f t="shared" si="288"/>
        <v>Q3</v>
      </c>
      <c r="O6207" s="2">
        <f t="shared" si="289"/>
        <v>21.568627450980394</v>
      </c>
      <c r="P6207" t="str">
        <f>VLOOKUP(retail_sales_2023!C6207,customers!A:J,5,)</f>
        <v>Lucknow</v>
      </c>
      <c r="Q6207" t="str">
        <f>VLOOKUP(C6207,customers!A:J,10,0)</f>
        <v>Regular</v>
      </c>
    </row>
    <row r="6208" spans="1:17" x14ac:dyDescent="0.3">
      <c r="A6208" t="s">
        <v>7299</v>
      </c>
      <c r="B6208" s="1">
        <v>45168</v>
      </c>
      <c r="C6208" t="s">
        <v>1662</v>
      </c>
      <c r="D6208" t="s">
        <v>1808</v>
      </c>
      <c r="E6208" t="s">
        <v>27</v>
      </c>
      <c r="F6208" t="s">
        <v>28</v>
      </c>
      <c r="G6208" t="s">
        <v>439</v>
      </c>
      <c r="H6208">
        <v>5</v>
      </c>
      <c r="I6208">
        <v>846.28</v>
      </c>
      <c r="J6208">
        <v>0.15</v>
      </c>
      <c r="K6208">
        <v>3596.69</v>
      </c>
      <c r="L6208">
        <v>776.47</v>
      </c>
      <c r="M6208">
        <f t="shared" si="290"/>
        <v>3596.6899999999996</v>
      </c>
      <c r="N6208" t="str">
        <f t="shared" si="288"/>
        <v>Q3</v>
      </c>
      <c r="O6208" s="2">
        <f t="shared" si="289"/>
        <v>21.588460501183032</v>
      </c>
      <c r="P6208" t="str">
        <f>VLOOKUP(retail_sales_2023!C6208,customers!A:J,5,)</f>
        <v>Jaipur</v>
      </c>
      <c r="Q6208" t="str">
        <f>VLOOKUP(C6208,customers!A:J,10,0)</f>
        <v>Occasional</v>
      </c>
    </row>
    <row r="6209" spans="1:17" x14ac:dyDescent="0.3">
      <c r="A6209" t="s">
        <v>7300</v>
      </c>
      <c r="B6209" s="1">
        <v>45241</v>
      </c>
      <c r="C6209" t="s">
        <v>1640</v>
      </c>
      <c r="D6209" t="s">
        <v>1641</v>
      </c>
      <c r="E6209" t="s">
        <v>27</v>
      </c>
      <c r="F6209" t="s">
        <v>52</v>
      </c>
      <c r="G6209" t="s">
        <v>169</v>
      </c>
      <c r="H6209">
        <v>8</v>
      </c>
      <c r="I6209">
        <v>62.39</v>
      </c>
      <c r="J6209">
        <v>0.05</v>
      </c>
      <c r="K6209">
        <v>474.16</v>
      </c>
      <c r="L6209">
        <v>30.91</v>
      </c>
      <c r="M6209">
        <f t="shared" si="290"/>
        <v>474.16399999999999</v>
      </c>
      <c r="N6209" t="str">
        <f t="shared" si="288"/>
        <v>Q4</v>
      </c>
      <c r="O6209" s="2">
        <f t="shared" si="289"/>
        <v>6.5188965749957823</v>
      </c>
      <c r="P6209" t="str">
        <f>VLOOKUP(retail_sales_2023!C6209,customers!A:J,5,)</f>
        <v>Lucknow</v>
      </c>
      <c r="Q6209" t="str">
        <f>VLOOKUP(C6209,customers!A:J,10,0)</f>
        <v>Regular</v>
      </c>
    </row>
    <row r="6210" spans="1:17" x14ac:dyDescent="0.3">
      <c r="A6210" t="s">
        <v>7301</v>
      </c>
      <c r="B6210" s="1">
        <v>44950</v>
      </c>
      <c r="C6210" t="s">
        <v>1841</v>
      </c>
      <c r="D6210" t="s">
        <v>1842</v>
      </c>
      <c r="E6210" t="s">
        <v>33</v>
      </c>
      <c r="F6210" t="s">
        <v>28</v>
      </c>
      <c r="G6210" t="s">
        <v>439</v>
      </c>
      <c r="H6210">
        <v>3</v>
      </c>
      <c r="I6210">
        <v>3715.77</v>
      </c>
      <c r="J6210">
        <v>0.25</v>
      </c>
      <c r="K6210">
        <v>8360.48</v>
      </c>
      <c r="L6210">
        <v>1349.45</v>
      </c>
      <c r="M6210">
        <f t="shared" si="290"/>
        <v>8360.4825000000001</v>
      </c>
      <c r="N6210" t="str">
        <f t="shared" si="288"/>
        <v>Q1</v>
      </c>
      <c r="O6210" s="2">
        <f t="shared" si="289"/>
        <v>16.140819665856508</v>
      </c>
      <c r="P6210" t="str">
        <f>VLOOKUP(retail_sales_2023!C6210,customers!A:J,5,)</f>
        <v>Nagpur</v>
      </c>
      <c r="Q6210" t="str">
        <f>VLOOKUP(C6210,customers!A:J,10,0)</f>
        <v>Premium</v>
      </c>
    </row>
    <row r="6211" spans="1:17" x14ac:dyDescent="0.3">
      <c r="A6211" t="s">
        <v>7302</v>
      </c>
      <c r="B6211" s="1">
        <v>45135</v>
      </c>
      <c r="C6211" t="s">
        <v>2353</v>
      </c>
      <c r="D6211" t="s">
        <v>2354</v>
      </c>
      <c r="E6211" t="s">
        <v>21</v>
      </c>
      <c r="F6211" t="s">
        <v>43</v>
      </c>
      <c r="G6211" t="s">
        <v>121</v>
      </c>
      <c r="H6211">
        <v>3</v>
      </c>
      <c r="I6211">
        <v>81664.11</v>
      </c>
      <c r="J6211">
        <v>0.2</v>
      </c>
      <c r="K6211">
        <v>195993.86</v>
      </c>
      <c r="L6211">
        <v>16526.650000000001</v>
      </c>
      <c r="M6211">
        <f t="shared" si="290"/>
        <v>195993.86400000003</v>
      </c>
      <c r="N6211" t="str">
        <f t="shared" ref="N6211:N6274" si="291">"Q"&amp;ROUNDUP(MONTH(B6211)/3,0)</f>
        <v>Q3</v>
      </c>
      <c r="O6211" s="2">
        <f t="shared" ref="O6211:O6274" si="292">(L6211/K6211)*100</f>
        <v>8.4322284381765851</v>
      </c>
      <c r="P6211" t="str">
        <f>VLOOKUP(retail_sales_2023!C6211,customers!A:J,5,)</f>
        <v>Guwahati</v>
      </c>
      <c r="Q6211" t="str">
        <f>VLOOKUP(C6211,customers!A:J,10,0)</f>
        <v>Premium</v>
      </c>
    </row>
    <row r="6212" spans="1:17" x14ac:dyDescent="0.3">
      <c r="A6212" t="s">
        <v>7303</v>
      </c>
      <c r="B6212" s="1">
        <v>45218</v>
      </c>
      <c r="C6212" t="s">
        <v>521</v>
      </c>
      <c r="D6212" t="s">
        <v>522</v>
      </c>
      <c r="E6212" t="s">
        <v>21</v>
      </c>
      <c r="F6212" t="s">
        <v>81</v>
      </c>
      <c r="G6212" t="s">
        <v>105</v>
      </c>
      <c r="H6212">
        <v>4</v>
      </c>
      <c r="I6212">
        <v>3383.01</v>
      </c>
      <c r="J6212">
        <v>0</v>
      </c>
      <c r="K6212">
        <v>13532.04</v>
      </c>
      <c r="L6212">
        <v>4944.47</v>
      </c>
      <c r="M6212">
        <f t="shared" si="290"/>
        <v>13532.04</v>
      </c>
      <c r="N6212" t="str">
        <f t="shared" si="291"/>
        <v>Q4</v>
      </c>
      <c r="O6212" s="2">
        <f t="shared" si="292"/>
        <v>36.538984513790972</v>
      </c>
      <c r="P6212" t="str">
        <f>VLOOKUP(retail_sales_2023!C6212,customers!A:J,5,)</f>
        <v>Patna</v>
      </c>
      <c r="Q6212" t="str">
        <f>VLOOKUP(C6212,customers!A:J,10,0)</f>
        <v>Regular</v>
      </c>
    </row>
    <row r="6213" spans="1:17" x14ac:dyDescent="0.3">
      <c r="A6213" t="s">
        <v>7304</v>
      </c>
      <c r="B6213" s="1">
        <v>45104</v>
      </c>
      <c r="C6213" t="s">
        <v>1857</v>
      </c>
      <c r="D6213" t="s">
        <v>1858</v>
      </c>
      <c r="E6213" t="s">
        <v>33</v>
      </c>
      <c r="F6213" t="s">
        <v>52</v>
      </c>
      <c r="G6213" t="s">
        <v>69</v>
      </c>
      <c r="H6213">
        <v>3</v>
      </c>
      <c r="I6213">
        <v>438.47</v>
      </c>
      <c r="J6213">
        <v>0</v>
      </c>
      <c r="K6213">
        <v>1315.41</v>
      </c>
      <c r="L6213">
        <v>101.25</v>
      </c>
      <c r="M6213">
        <f t="shared" ref="M6213:M6276" si="293">H6213*I6213*(1-J6213)</f>
        <v>1315.41</v>
      </c>
      <c r="N6213" t="str">
        <f t="shared" si="291"/>
        <v>Q2</v>
      </c>
      <c r="O6213" s="2">
        <f t="shared" si="292"/>
        <v>7.6972198782128753</v>
      </c>
      <c r="P6213" t="str">
        <f>VLOOKUP(retail_sales_2023!C6213,customers!A:J,5,)</f>
        <v>Surat</v>
      </c>
      <c r="Q6213" t="str">
        <f>VLOOKUP(C6213,customers!A:J,10,0)</f>
        <v>Regular</v>
      </c>
    </row>
    <row r="6214" spans="1:17" x14ac:dyDescent="0.3">
      <c r="A6214" t="s">
        <v>7305</v>
      </c>
      <c r="B6214" s="1">
        <v>45228</v>
      </c>
      <c r="C6214" t="s">
        <v>491</v>
      </c>
      <c r="D6214" t="s">
        <v>492</v>
      </c>
      <c r="E6214" t="s">
        <v>21</v>
      </c>
      <c r="F6214" t="s">
        <v>28</v>
      </c>
      <c r="G6214" t="s">
        <v>29</v>
      </c>
      <c r="H6214">
        <v>4</v>
      </c>
      <c r="I6214">
        <v>1122.53</v>
      </c>
      <c r="J6214">
        <v>0.15</v>
      </c>
      <c r="K6214">
        <v>3816.6</v>
      </c>
      <c r="L6214">
        <v>971.61</v>
      </c>
      <c r="M6214">
        <f t="shared" si="293"/>
        <v>3816.6019999999999</v>
      </c>
      <c r="N6214" t="str">
        <f t="shared" si="291"/>
        <v>Q4</v>
      </c>
      <c r="O6214" s="2">
        <f t="shared" si="292"/>
        <v>25.457475239742177</v>
      </c>
      <c r="P6214" t="str">
        <f>VLOOKUP(retail_sales_2023!C6214,customers!A:J,5,)</f>
        <v>Patna</v>
      </c>
      <c r="Q6214" t="str">
        <f>VLOOKUP(C6214,customers!A:J,10,0)</f>
        <v>Premium</v>
      </c>
    </row>
    <row r="6215" spans="1:17" x14ac:dyDescent="0.3">
      <c r="A6215" t="s">
        <v>7306</v>
      </c>
      <c r="B6215" s="1">
        <v>45054</v>
      </c>
      <c r="C6215" t="s">
        <v>463</v>
      </c>
      <c r="D6215" t="s">
        <v>464</v>
      </c>
      <c r="E6215" t="s">
        <v>33</v>
      </c>
      <c r="F6215" t="s">
        <v>81</v>
      </c>
      <c r="G6215" t="s">
        <v>264</v>
      </c>
      <c r="H6215">
        <v>5</v>
      </c>
      <c r="I6215">
        <v>3196.4</v>
      </c>
      <c r="J6215">
        <v>0.1</v>
      </c>
      <c r="K6215">
        <v>14383.8</v>
      </c>
      <c r="L6215">
        <v>4526.8500000000004</v>
      </c>
      <c r="M6215">
        <f t="shared" si="293"/>
        <v>14383.800000000001</v>
      </c>
      <c r="N6215" t="str">
        <f t="shared" si="291"/>
        <v>Q2</v>
      </c>
      <c r="O6215" s="2">
        <f t="shared" si="292"/>
        <v>31.471864180536439</v>
      </c>
      <c r="P6215" t="str">
        <f>VLOOKUP(retail_sales_2023!C6215,customers!A:J,5,)</f>
        <v>Nagpur</v>
      </c>
      <c r="Q6215" t="str">
        <f>VLOOKUP(C6215,customers!A:J,10,0)</f>
        <v>Regular</v>
      </c>
    </row>
    <row r="6216" spans="1:17" x14ac:dyDescent="0.3">
      <c r="A6216" t="s">
        <v>7307</v>
      </c>
      <c r="B6216" s="1">
        <v>45134</v>
      </c>
      <c r="C6216" t="s">
        <v>1758</v>
      </c>
      <c r="D6216" t="s">
        <v>1759</v>
      </c>
      <c r="E6216" t="s">
        <v>15</v>
      </c>
      <c r="F6216" t="s">
        <v>22</v>
      </c>
      <c r="G6216" t="s">
        <v>34</v>
      </c>
      <c r="H6216">
        <v>1</v>
      </c>
      <c r="I6216">
        <v>10354.209999999999</v>
      </c>
      <c r="J6216">
        <v>0</v>
      </c>
      <c r="K6216">
        <v>10354.209999999999</v>
      </c>
      <c r="L6216">
        <v>2619.67</v>
      </c>
      <c r="M6216">
        <f t="shared" si="293"/>
        <v>10354.209999999999</v>
      </c>
      <c r="N6216" t="str">
        <f t="shared" si="291"/>
        <v>Q3</v>
      </c>
      <c r="O6216" s="2">
        <f t="shared" si="292"/>
        <v>25.300529929371727</v>
      </c>
      <c r="P6216" t="str">
        <f>VLOOKUP(retail_sales_2023!C6216,customers!A:J,5,)</f>
        <v>Kochi</v>
      </c>
      <c r="Q6216" t="str">
        <f>VLOOKUP(C6216,customers!A:J,10,0)</f>
        <v>Premium</v>
      </c>
    </row>
    <row r="6217" spans="1:17" x14ac:dyDescent="0.3">
      <c r="A6217" t="s">
        <v>7308</v>
      </c>
      <c r="B6217" s="1">
        <v>45119</v>
      </c>
      <c r="C6217" t="s">
        <v>160</v>
      </c>
      <c r="D6217" t="s">
        <v>161</v>
      </c>
      <c r="E6217" t="s">
        <v>33</v>
      </c>
      <c r="F6217" t="s">
        <v>52</v>
      </c>
      <c r="G6217" t="s">
        <v>268</v>
      </c>
      <c r="H6217">
        <v>4</v>
      </c>
      <c r="I6217">
        <v>574.79</v>
      </c>
      <c r="J6217">
        <v>0</v>
      </c>
      <c r="K6217">
        <v>2299.16</v>
      </c>
      <c r="L6217">
        <v>208.91</v>
      </c>
      <c r="M6217">
        <f t="shared" si="293"/>
        <v>2299.16</v>
      </c>
      <c r="N6217" t="str">
        <f t="shared" si="291"/>
        <v>Q3</v>
      </c>
      <c r="O6217" s="2">
        <f t="shared" si="292"/>
        <v>9.0863619756780736</v>
      </c>
      <c r="P6217" t="str">
        <f>VLOOKUP(retail_sales_2023!C6217,customers!A:J,5,)</f>
        <v>Pune</v>
      </c>
      <c r="Q6217" t="str">
        <f>VLOOKUP(C6217,customers!A:J,10,0)</f>
        <v>Premium</v>
      </c>
    </row>
    <row r="6218" spans="1:17" x14ac:dyDescent="0.3">
      <c r="A6218" t="s">
        <v>7309</v>
      </c>
      <c r="B6218" s="1">
        <v>45064</v>
      </c>
      <c r="C6218" t="s">
        <v>628</v>
      </c>
      <c r="D6218" t="s">
        <v>629</v>
      </c>
      <c r="E6218" t="s">
        <v>27</v>
      </c>
      <c r="F6218" t="s">
        <v>16</v>
      </c>
      <c r="G6218" t="s">
        <v>356</v>
      </c>
      <c r="H6218">
        <v>1</v>
      </c>
      <c r="I6218">
        <v>584.30999999999995</v>
      </c>
      <c r="J6218">
        <v>0.15</v>
      </c>
      <c r="K6218">
        <v>496.66</v>
      </c>
      <c r="L6218">
        <v>-47.04</v>
      </c>
      <c r="M6218">
        <f t="shared" si="293"/>
        <v>496.66349999999994</v>
      </c>
      <c r="N6218" t="str">
        <f t="shared" si="291"/>
        <v>Q2</v>
      </c>
      <c r="O6218" s="2">
        <f t="shared" si="292"/>
        <v>-9.4712680707123571</v>
      </c>
      <c r="P6218" t="str">
        <f>VLOOKUP(retail_sales_2023!C6218,customers!A:J,5,)</f>
        <v>Chandigarh</v>
      </c>
      <c r="Q6218" t="str">
        <f>VLOOKUP(C6218,customers!A:J,10,0)</f>
        <v>Premium</v>
      </c>
    </row>
    <row r="6219" spans="1:17" x14ac:dyDescent="0.3">
      <c r="A6219" t="s">
        <v>7310</v>
      </c>
      <c r="B6219" s="1">
        <v>45121</v>
      </c>
      <c r="C6219" t="s">
        <v>2294</v>
      </c>
      <c r="D6219" t="s">
        <v>2295</v>
      </c>
      <c r="E6219" t="s">
        <v>27</v>
      </c>
      <c r="F6219" t="s">
        <v>28</v>
      </c>
      <c r="G6219" t="s">
        <v>325</v>
      </c>
      <c r="H6219">
        <v>1</v>
      </c>
      <c r="I6219">
        <v>1673.62</v>
      </c>
      <c r="J6219">
        <v>0.05</v>
      </c>
      <c r="K6219">
        <v>1589.94</v>
      </c>
      <c r="L6219">
        <v>384.36</v>
      </c>
      <c r="M6219">
        <f t="shared" si="293"/>
        <v>1589.9389999999999</v>
      </c>
      <c r="N6219" t="str">
        <f t="shared" si="291"/>
        <v>Q3</v>
      </c>
      <c r="O6219" s="2">
        <f t="shared" si="292"/>
        <v>24.174497150835879</v>
      </c>
      <c r="P6219" t="str">
        <f>VLOOKUP(retail_sales_2023!C6219,customers!A:J,5,)</f>
        <v>Amritsar</v>
      </c>
      <c r="Q6219" t="str">
        <f>VLOOKUP(C6219,customers!A:J,10,0)</f>
        <v>Regular</v>
      </c>
    </row>
    <row r="6220" spans="1:17" x14ac:dyDescent="0.3">
      <c r="A6220" t="s">
        <v>7311</v>
      </c>
      <c r="B6220" s="1">
        <v>45227</v>
      </c>
      <c r="C6220" t="s">
        <v>1324</v>
      </c>
      <c r="D6220" t="s">
        <v>1325</v>
      </c>
      <c r="E6220" t="s">
        <v>33</v>
      </c>
      <c r="F6220" t="s">
        <v>52</v>
      </c>
      <c r="G6220" t="s">
        <v>169</v>
      </c>
      <c r="H6220">
        <v>3</v>
      </c>
      <c r="I6220">
        <v>80.290000000000006</v>
      </c>
      <c r="J6220">
        <v>0</v>
      </c>
      <c r="K6220">
        <v>240.87</v>
      </c>
      <c r="L6220">
        <v>19.29</v>
      </c>
      <c r="M6220">
        <f t="shared" si="293"/>
        <v>240.87</v>
      </c>
      <c r="N6220" t="str">
        <f t="shared" si="291"/>
        <v>Q4</v>
      </c>
      <c r="O6220" s="2">
        <f t="shared" si="292"/>
        <v>8.0084692987918782</v>
      </c>
      <c r="P6220" t="str">
        <f>VLOOKUP(retail_sales_2023!C6220,customers!A:J,5,)</f>
        <v>Mumbai</v>
      </c>
      <c r="Q6220" t="str">
        <f>VLOOKUP(C6220,customers!A:J,10,0)</f>
        <v>Regular</v>
      </c>
    </row>
    <row r="6221" spans="1:17" x14ac:dyDescent="0.3">
      <c r="A6221" t="s">
        <v>7312</v>
      </c>
      <c r="B6221" s="1">
        <v>45180</v>
      </c>
      <c r="C6221" t="s">
        <v>1974</v>
      </c>
      <c r="D6221" t="s">
        <v>1975</v>
      </c>
      <c r="E6221" t="s">
        <v>15</v>
      </c>
      <c r="F6221" t="s">
        <v>52</v>
      </c>
      <c r="G6221" t="s">
        <v>268</v>
      </c>
      <c r="H6221">
        <v>2</v>
      </c>
      <c r="I6221">
        <v>570.17999999999995</v>
      </c>
      <c r="J6221">
        <v>0.05</v>
      </c>
      <c r="K6221">
        <v>1083.3399999999999</v>
      </c>
      <c r="L6221">
        <v>95.4</v>
      </c>
      <c r="M6221">
        <f t="shared" si="293"/>
        <v>1083.3419999999999</v>
      </c>
      <c r="N6221" t="str">
        <f t="shared" si="291"/>
        <v>Q3</v>
      </c>
      <c r="O6221" s="2">
        <f t="shared" si="292"/>
        <v>8.806099654771355</v>
      </c>
      <c r="P6221" t="str">
        <f>VLOOKUP(retail_sales_2023!C6221,customers!A:J,5,)</f>
        <v>Kochi</v>
      </c>
      <c r="Q6221" t="str">
        <f>VLOOKUP(C6221,customers!A:J,10,0)</f>
        <v>Premium</v>
      </c>
    </row>
    <row r="6222" spans="1:17" x14ac:dyDescent="0.3">
      <c r="A6222" t="s">
        <v>7313</v>
      </c>
      <c r="B6222" s="1">
        <v>45180</v>
      </c>
      <c r="C6222" t="s">
        <v>960</v>
      </c>
      <c r="D6222" t="s">
        <v>961</v>
      </c>
      <c r="E6222" t="s">
        <v>27</v>
      </c>
      <c r="F6222" t="s">
        <v>43</v>
      </c>
      <c r="G6222" t="s">
        <v>121</v>
      </c>
      <c r="H6222">
        <v>2</v>
      </c>
      <c r="I6222">
        <v>79313.81</v>
      </c>
      <c r="J6222">
        <v>0.05</v>
      </c>
      <c r="K6222">
        <v>150696.24</v>
      </c>
      <c r="L6222">
        <v>22717.33</v>
      </c>
      <c r="M6222">
        <f t="shared" si="293"/>
        <v>150696.239</v>
      </c>
      <c r="N6222" t="str">
        <f t="shared" si="291"/>
        <v>Q3</v>
      </c>
      <c r="O6222" s="2">
        <f t="shared" si="292"/>
        <v>15.07491494147432</v>
      </c>
      <c r="P6222" t="str">
        <f>VLOOKUP(retail_sales_2023!C6222,customers!A:J,5,)</f>
        <v>Lucknow</v>
      </c>
      <c r="Q6222" t="str">
        <f>VLOOKUP(C6222,customers!A:J,10,0)</f>
        <v>Premium</v>
      </c>
    </row>
    <row r="6223" spans="1:17" x14ac:dyDescent="0.3">
      <c r="A6223" t="s">
        <v>7314</v>
      </c>
      <c r="B6223" s="1">
        <v>45007</v>
      </c>
      <c r="C6223" t="s">
        <v>1814</v>
      </c>
      <c r="D6223" t="s">
        <v>1815</v>
      </c>
      <c r="E6223" t="s">
        <v>15</v>
      </c>
      <c r="F6223" t="s">
        <v>81</v>
      </c>
      <c r="G6223" t="s">
        <v>150</v>
      </c>
      <c r="H6223">
        <v>1</v>
      </c>
      <c r="I6223">
        <v>2081.71</v>
      </c>
      <c r="J6223">
        <v>0.05</v>
      </c>
      <c r="K6223">
        <v>1977.62</v>
      </c>
      <c r="L6223">
        <v>588.99</v>
      </c>
      <c r="M6223">
        <f t="shared" si="293"/>
        <v>1977.6244999999999</v>
      </c>
      <c r="N6223" t="str">
        <f t="shared" si="291"/>
        <v>Q1</v>
      </c>
      <c r="O6223" s="2">
        <f t="shared" si="292"/>
        <v>29.782769187204821</v>
      </c>
      <c r="P6223" t="str">
        <f>VLOOKUP(retail_sales_2023!C6223,customers!A:J,5,)</f>
        <v>Coimbatore</v>
      </c>
      <c r="Q6223" t="str">
        <f>VLOOKUP(C6223,customers!A:J,10,0)</f>
        <v>Regular</v>
      </c>
    </row>
    <row r="6224" spans="1:17" x14ac:dyDescent="0.3">
      <c r="A6224" t="s">
        <v>7315</v>
      </c>
      <c r="B6224" s="1">
        <v>45180</v>
      </c>
      <c r="C6224" t="s">
        <v>1743</v>
      </c>
      <c r="D6224" t="s">
        <v>1744</v>
      </c>
      <c r="E6224" t="s">
        <v>15</v>
      </c>
      <c r="F6224" t="s">
        <v>43</v>
      </c>
      <c r="G6224" t="s">
        <v>154</v>
      </c>
      <c r="H6224">
        <v>5</v>
      </c>
      <c r="I6224">
        <v>63619.3</v>
      </c>
      <c r="J6224">
        <v>0</v>
      </c>
      <c r="K6224">
        <v>318096.5</v>
      </c>
      <c r="L6224">
        <v>27503.73</v>
      </c>
      <c r="M6224">
        <f t="shared" si="293"/>
        <v>318096.5</v>
      </c>
      <c r="N6224" t="str">
        <f t="shared" si="291"/>
        <v>Q3</v>
      </c>
      <c r="O6224" s="2">
        <f t="shared" si="292"/>
        <v>8.6463478849971622</v>
      </c>
      <c r="P6224" t="str">
        <f>VLOOKUP(retail_sales_2023!C6224,customers!A:J,5,)</f>
        <v>Hyderabad</v>
      </c>
      <c r="Q6224" t="str">
        <f>VLOOKUP(C6224,customers!A:J,10,0)</f>
        <v>Premium</v>
      </c>
    </row>
    <row r="6225" spans="1:17" x14ac:dyDescent="0.3">
      <c r="A6225" t="s">
        <v>7316</v>
      </c>
      <c r="B6225" s="1">
        <v>45288</v>
      </c>
      <c r="C6225" t="s">
        <v>1640</v>
      </c>
      <c r="D6225" t="s">
        <v>1641</v>
      </c>
      <c r="E6225" t="s">
        <v>27</v>
      </c>
      <c r="F6225" t="s">
        <v>22</v>
      </c>
      <c r="G6225" t="s">
        <v>516</v>
      </c>
      <c r="H6225">
        <v>1</v>
      </c>
      <c r="I6225">
        <v>44056.22</v>
      </c>
      <c r="J6225">
        <v>0.2</v>
      </c>
      <c r="K6225">
        <v>35244.980000000003</v>
      </c>
      <c r="L6225">
        <v>8349.4599999999991</v>
      </c>
      <c r="M6225">
        <f t="shared" si="293"/>
        <v>35244.976000000002</v>
      </c>
      <c r="N6225" t="str">
        <f t="shared" si="291"/>
        <v>Q4</v>
      </c>
      <c r="O6225" s="2">
        <f t="shared" si="292"/>
        <v>23.689785041727923</v>
      </c>
      <c r="P6225" t="str">
        <f>VLOOKUP(retail_sales_2023!C6225,customers!A:J,5,)</f>
        <v>Lucknow</v>
      </c>
      <c r="Q6225" t="str">
        <f>VLOOKUP(C6225,customers!A:J,10,0)</f>
        <v>Regular</v>
      </c>
    </row>
    <row r="6226" spans="1:17" x14ac:dyDescent="0.3">
      <c r="A6226" t="s">
        <v>7317</v>
      </c>
      <c r="B6226" s="1">
        <v>44937</v>
      </c>
      <c r="C6226" t="s">
        <v>1472</v>
      </c>
      <c r="D6226" t="s">
        <v>1473</v>
      </c>
      <c r="E6226" t="s">
        <v>27</v>
      </c>
      <c r="F6226" t="s">
        <v>52</v>
      </c>
      <c r="G6226" t="s">
        <v>69</v>
      </c>
      <c r="H6226">
        <v>6</v>
      </c>
      <c r="I6226">
        <v>103.35</v>
      </c>
      <c r="J6226">
        <v>0</v>
      </c>
      <c r="K6226">
        <v>620.1</v>
      </c>
      <c r="L6226">
        <v>40.51</v>
      </c>
      <c r="M6226">
        <f t="shared" si="293"/>
        <v>620.09999999999991</v>
      </c>
      <c r="N6226" t="str">
        <f t="shared" si="291"/>
        <v>Q1</v>
      </c>
      <c r="O6226" s="2">
        <f t="shared" si="292"/>
        <v>6.532817287534268</v>
      </c>
      <c r="P6226" t="str">
        <f>VLOOKUP(retail_sales_2023!C6226,customers!A:J,5,)</f>
        <v>Delhi</v>
      </c>
      <c r="Q6226" t="str">
        <f>VLOOKUP(C6226,customers!A:J,10,0)</f>
        <v>Premium</v>
      </c>
    </row>
    <row r="6227" spans="1:17" x14ac:dyDescent="0.3">
      <c r="A6227" t="s">
        <v>7318</v>
      </c>
      <c r="B6227" s="1">
        <v>45136</v>
      </c>
      <c r="C6227" t="s">
        <v>1830</v>
      </c>
      <c r="D6227" t="s">
        <v>1831</v>
      </c>
      <c r="E6227" t="s">
        <v>21</v>
      </c>
      <c r="F6227" t="s">
        <v>81</v>
      </c>
      <c r="G6227" t="s">
        <v>82</v>
      </c>
      <c r="H6227">
        <v>1</v>
      </c>
      <c r="I6227">
        <v>2212.48</v>
      </c>
      <c r="J6227">
        <v>0.3</v>
      </c>
      <c r="K6227">
        <v>1548.74</v>
      </c>
      <c r="L6227">
        <v>437.32</v>
      </c>
      <c r="M6227">
        <f t="shared" si="293"/>
        <v>1548.7359999999999</v>
      </c>
      <c r="N6227" t="str">
        <f t="shared" si="291"/>
        <v>Q3</v>
      </c>
      <c r="O6227" s="2">
        <f t="shared" si="292"/>
        <v>28.237147616772347</v>
      </c>
      <c r="P6227" t="str">
        <f>VLOOKUP(retail_sales_2023!C6227,customers!A:J,5,)</f>
        <v>Ranchi</v>
      </c>
      <c r="Q6227" t="str">
        <f>VLOOKUP(C6227,customers!A:J,10,0)</f>
        <v>Occasional</v>
      </c>
    </row>
    <row r="6228" spans="1:17" x14ac:dyDescent="0.3">
      <c r="A6228" t="s">
        <v>7319</v>
      </c>
      <c r="B6228" s="1">
        <v>45233</v>
      </c>
      <c r="C6228" t="s">
        <v>1276</v>
      </c>
      <c r="D6228" t="s">
        <v>1861</v>
      </c>
      <c r="E6228" t="s">
        <v>27</v>
      </c>
      <c r="F6228" t="s">
        <v>22</v>
      </c>
      <c r="G6228" t="s">
        <v>182</v>
      </c>
      <c r="H6228">
        <v>1</v>
      </c>
      <c r="I6228">
        <v>22253.4</v>
      </c>
      <c r="J6228">
        <v>0</v>
      </c>
      <c r="K6228">
        <v>22253.4</v>
      </c>
      <c r="L6228">
        <v>6956.57</v>
      </c>
      <c r="M6228">
        <f t="shared" si="293"/>
        <v>22253.4</v>
      </c>
      <c r="N6228" t="str">
        <f t="shared" si="291"/>
        <v>Q4</v>
      </c>
      <c r="O6228" s="2">
        <f t="shared" si="292"/>
        <v>31.260706229160483</v>
      </c>
      <c r="P6228" t="str">
        <f>VLOOKUP(retail_sales_2023!C6228,customers!A:J,5,)</f>
        <v>Jaipur</v>
      </c>
      <c r="Q6228" t="str">
        <f>VLOOKUP(C6228,customers!A:J,10,0)</f>
        <v>Premium</v>
      </c>
    </row>
    <row r="6229" spans="1:17" x14ac:dyDescent="0.3">
      <c r="A6229" t="s">
        <v>7320</v>
      </c>
      <c r="B6229" s="1">
        <v>45108</v>
      </c>
      <c r="C6229" t="s">
        <v>667</v>
      </c>
      <c r="D6229" t="s">
        <v>668</v>
      </c>
      <c r="E6229" t="s">
        <v>33</v>
      </c>
      <c r="F6229" t="s">
        <v>16</v>
      </c>
      <c r="G6229" t="s">
        <v>86</v>
      </c>
      <c r="H6229">
        <v>3</v>
      </c>
      <c r="I6229">
        <v>825.57</v>
      </c>
      <c r="J6229">
        <v>0.15</v>
      </c>
      <c r="K6229">
        <v>2105.1999999999998</v>
      </c>
      <c r="L6229">
        <v>833.69</v>
      </c>
      <c r="M6229">
        <f t="shared" si="293"/>
        <v>2105.2035000000001</v>
      </c>
      <c r="N6229" t="str">
        <f t="shared" si="291"/>
        <v>Q3</v>
      </c>
      <c r="O6229" s="2">
        <f t="shared" si="292"/>
        <v>39.601463043891322</v>
      </c>
      <c r="P6229" t="str">
        <f>VLOOKUP(retail_sales_2023!C6229,customers!A:J,5,)</f>
        <v>Nagpur</v>
      </c>
      <c r="Q6229" t="str">
        <f>VLOOKUP(C6229,customers!A:J,10,0)</f>
        <v>Occasional</v>
      </c>
    </row>
    <row r="6230" spans="1:17" x14ac:dyDescent="0.3">
      <c r="A6230" t="s">
        <v>7321</v>
      </c>
      <c r="B6230" s="1">
        <v>45159</v>
      </c>
      <c r="C6230" t="s">
        <v>1814</v>
      </c>
      <c r="D6230" t="s">
        <v>1815</v>
      </c>
      <c r="E6230" t="s">
        <v>15</v>
      </c>
      <c r="F6230" t="s">
        <v>16</v>
      </c>
      <c r="G6230" t="s">
        <v>286</v>
      </c>
      <c r="H6230">
        <v>3</v>
      </c>
      <c r="I6230">
        <v>791.65</v>
      </c>
      <c r="J6230">
        <v>0</v>
      </c>
      <c r="K6230">
        <v>2374.9499999999998</v>
      </c>
      <c r="L6230">
        <v>814.16</v>
      </c>
      <c r="M6230">
        <f t="shared" si="293"/>
        <v>2374.9499999999998</v>
      </c>
      <c r="N6230" t="str">
        <f t="shared" si="291"/>
        <v>Q3</v>
      </c>
      <c r="O6230" s="2">
        <f t="shared" si="292"/>
        <v>34.281142760900231</v>
      </c>
      <c r="P6230" t="str">
        <f>VLOOKUP(retail_sales_2023!C6230,customers!A:J,5,)</f>
        <v>Coimbatore</v>
      </c>
      <c r="Q6230" t="str">
        <f>VLOOKUP(C6230,customers!A:J,10,0)</f>
        <v>Regular</v>
      </c>
    </row>
    <row r="6231" spans="1:17" x14ac:dyDescent="0.3">
      <c r="A6231" t="s">
        <v>7322</v>
      </c>
      <c r="B6231" s="1">
        <v>45143</v>
      </c>
      <c r="C6231" t="s">
        <v>1789</v>
      </c>
      <c r="D6231" t="s">
        <v>1790</v>
      </c>
      <c r="E6231" t="s">
        <v>33</v>
      </c>
      <c r="F6231" t="s">
        <v>43</v>
      </c>
      <c r="G6231" t="s">
        <v>178</v>
      </c>
      <c r="H6231">
        <v>4</v>
      </c>
      <c r="I6231">
        <v>52191.69</v>
      </c>
      <c r="J6231">
        <v>0.05</v>
      </c>
      <c r="K6231">
        <v>198328.42</v>
      </c>
      <c r="L6231">
        <v>18956.759999999998</v>
      </c>
      <c r="M6231">
        <f t="shared" si="293"/>
        <v>198328.42199999999</v>
      </c>
      <c r="N6231" t="str">
        <f t="shared" si="291"/>
        <v>Q3</v>
      </c>
      <c r="O6231" s="2">
        <f t="shared" si="292"/>
        <v>9.5582670400944032</v>
      </c>
      <c r="P6231" t="str">
        <f>VLOOKUP(retail_sales_2023!C6231,customers!A:J,5,)</f>
        <v>Surat</v>
      </c>
      <c r="Q6231" t="str">
        <f>VLOOKUP(C6231,customers!A:J,10,0)</f>
        <v>Occasional</v>
      </c>
    </row>
    <row r="6232" spans="1:17" x14ac:dyDescent="0.3">
      <c r="A6232" t="s">
        <v>7323</v>
      </c>
      <c r="B6232" s="1">
        <v>45229</v>
      </c>
      <c r="C6232" t="s">
        <v>1177</v>
      </c>
      <c r="D6232" t="s">
        <v>1178</v>
      </c>
      <c r="E6232" t="s">
        <v>27</v>
      </c>
      <c r="F6232" t="s">
        <v>81</v>
      </c>
      <c r="G6232" t="s">
        <v>264</v>
      </c>
      <c r="H6232">
        <v>5</v>
      </c>
      <c r="I6232">
        <v>1570.74</v>
      </c>
      <c r="J6232">
        <v>0.15</v>
      </c>
      <c r="K6232">
        <v>6675.64</v>
      </c>
      <c r="L6232">
        <v>1529.08</v>
      </c>
      <c r="M6232">
        <f t="shared" si="293"/>
        <v>6675.6449999999995</v>
      </c>
      <c r="N6232" t="str">
        <f t="shared" si="291"/>
        <v>Q4</v>
      </c>
      <c r="O6232" s="2">
        <f t="shared" si="292"/>
        <v>22.905369372824179</v>
      </c>
      <c r="P6232" t="str">
        <f>VLOOKUP(retail_sales_2023!C6232,customers!A:J,5,)</f>
        <v>Amritsar</v>
      </c>
      <c r="Q6232" t="str">
        <f>VLOOKUP(C6232,customers!A:J,10,0)</f>
        <v>Regular</v>
      </c>
    </row>
    <row r="6233" spans="1:17" x14ac:dyDescent="0.3">
      <c r="A6233" t="s">
        <v>7324</v>
      </c>
      <c r="B6233" s="1">
        <v>45100</v>
      </c>
      <c r="C6233" t="s">
        <v>826</v>
      </c>
      <c r="D6233" t="s">
        <v>827</v>
      </c>
      <c r="E6233" t="s">
        <v>33</v>
      </c>
      <c r="F6233" t="s">
        <v>16</v>
      </c>
      <c r="G6233" t="s">
        <v>356</v>
      </c>
      <c r="H6233">
        <v>5</v>
      </c>
      <c r="I6233">
        <v>990.35</v>
      </c>
      <c r="J6233">
        <v>0.15</v>
      </c>
      <c r="K6233">
        <v>4208.99</v>
      </c>
      <c r="L6233">
        <v>1300.94</v>
      </c>
      <c r="M6233">
        <f t="shared" si="293"/>
        <v>4208.9875000000002</v>
      </c>
      <c r="N6233" t="str">
        <f t="shared" si="291"/>
        <v>Q2</v>
      </c>
      <c r="O6233" s="2">
        <f t="shared" si="292"/>
        <v>30.908602776438055</v>
      </c>
      <c r="P6233" t="str">
        <f>VLOOKUP(retail_sales_2023!C6233,customers!A:J,5,)</f>
        <v>Mumbai</v>
      </c>
      <c r="Q6233" t="str">
        <f>VLOOKUP(C6233,customers!A:J,10,0)</f>
        <v>Premium</v>
      </c>
    </row>
    <row r="6234" spans="1:17" x14ac:dyDescent="0.3">
      <c r="A6234" t="s">
        <v>7325</v>
      </c>
      <c r="B6234" s="1">
        <v>45116</v>
      </c>
      <c r="C6234" t="s">
        <v>755</v>
      </c>
      <c r="D6234" t="s">
        <v>756</v>
      </c>
      <c r="E6234" t="s">
        <v>15</v>
      </c>
      <c r="F6234" t="s">
        <v>22</v>
      </c>
      <c r="G6234" t="s">
        <v>423</v>
      </c>
      <c r="H6234">
        <v>1</v>
      </c>
      <c r="I6234">
        <v>14994.09</v>
      </c>
      <c r="J6234">
        <v>0.15</v>
      </c>
      <c r="K6234">
        <v>12744.98</v>
      </c>
      <c r="L6234">
        <v>2332.2600000000002</v>
      </c>
      <c r="M6234">
        <f t="shared" si="293"/>
        <v>12744.976500000001</v>
      </c>
      <c r="N6234" t="str">
        <f t="shared" si="291"/>
        <v>Q3</v>
      </c>
      <c r="O6234" s="2">
        <f t="shared" si="292"/>
        <v>18.299440250200476</v>
      </c>
      <c r="P6234" t="str">
        <f>VLOOKUP(retail_sales_2023!C6234,customers!A:J,5,)</f>
        <v>Kochi</v>
      </c>
      <c r="Q6234" t="str">
        <f>VLOOKUP(C6234,customers!A:J,10,0)</f>
        <v>Regular</v>
      </c>
    </row>
    <row r="6235" spans="1:17" x14ac:dyDescent="0.3">
      <c r="A6235" t="s">
        <v>7326</v>
      </c>
      <c r="B6235" s="1">
        <v>44942</v>
      </c>
      <c r="C6235" t="s">
        <v>441</v>
      </c>
      <c r="D6235" t="s">
        <v>442</v>
      </c>
      <c r="E6235" t="s">
        <v>15</v>
      </c>
      <c r="F6235" t="s">
        <v>43</v>
      </c>
      <c r="G6235" t="s">
        <v>272</v>
      </c>
      <c r="H6235">
        <v>4</v>
      </c>
      <c r="I6235">
        <v>45802.82</v>
      </c>
      <c r="J6235">
        <v>0.25</v>
      </c>
      <c r="K6235">
        <v>137408.46</v>
      </c>
      <c r="L6235">
        <v>19251.580000000002</v>
      </c>
      <c r="M6235">
        <f t="shared" si="293"/>
        <v>137408.46</v>
      </c>
      <c r="N6235" t="str">
        <f t="shared" si="291"/>
        <v>Q1</v>
      </c>
      <c r="O6235" s="2">
        <f t="shared" si="292"/>
        <v>14.010476501956287</v>
      </c>
      <c r="P6235" t="str">
        <f>VLOOKUP(retail_sales_2023!C6235,customers!A:J,5,)</f>
        <v>Chennai</v>
      </c>
      <c r="Q6235" t="str">
        <f>VLOOKUP(C6235,customers!A:J,10,0)</f>
        <v>Regular</v>
      </c>
    </row>
    <row r="6236" spans="1:17" x14ac:dyDescent="0.3">
      <c r="A6236" t="s">
        <v>7327</v>
      </c>
      <c r="B6236" s="1">
        <v>45212</v>
      </c>
      <c r="C6236" t="s">
        <v>345</v>
      </c>
      <c r="D6236" t="s">
        <v>346</v>
      </c>
      <c r="E6236" t="s">
        <v>33</v>
      </c>
      <c r="F6236" t="s">
        <v>38</v>
      </c>
      <c r="G6236" t="s">
        <v>90</v>
      </c>
      <c r="H6236">
        <v>5</v>
      </c>
      <c r="I6236">
        <v>1598.77</v>
      </c>
      <c r="J6236">
        <v>0.05</v>
      </c>
      <c r="K6236">
        <v>7594.16</v>
      </c>
      <c r="L6236">
        <v>1688.02</v>
      </c>
      <c r="M6236">
        <f t="shared" si="293"/>
        <v>7594.1575000000003</v>
      </c>
      <c r="N6236" t="str">
        <f t="shared" si="291"/>
        <v>Q4</v>
      </c>
      <c r="O6236" s="2">
        <f t="shared" si="292"/>
        <v>22.227869836821977</v>
      </c>
      <c r="P6236" t="str">
        <f>VLOOKUP(retail_sales_2023!C6236,customers!A:J,5,)</f>
        <v>Ahmedabad</v>
      </c>
      <c r="Q6236" t="str">
        <f>VLOOKUP(C6236,customers!A:J,10,0)</f>
        <v>Premium</v>
      </c>
    </row>
    <row r="6237" spans="1:17" x14ac:dyDescent="0.3">
      <c r="A6237" t="s">
        <v>7328</v>
      </c>
      <c r="B6237" s="1">
        <v>45046</v>
      </c>
      <c r="C6237" t="s">
        <v>2119</v>
      </c>
      <c r="D6237" t="s">
        <v>2120</v>
      </c>
      <c r="E6237" t="s">
        <v>21</v>
      </c>
      <c r="F6237" t="s">
        <v>16</v>
      </c>
      <c r="G6237" t="s">
        <v>17</v>
      </c>
      <c r="H6237">
        <v>2</v>
      </c>
      <c r="I6237">
        <v>930.33</v>
      </c>
      <c r="J6237">
        <v>0.1</v>
      </c>
      <c r="K6237">
        <v>1674.59</v>
      </c>
      <c r="L6237">
        <v>680.39</v>
      </c>
      <c r="M6237">
        <f t="shared" si="293"/>
        <v>1674.5940000000001</v>
      </c>
      <c r="N6237" t="str">
        <f t="shared" si="291"/>
        <v>Q2</v>
      </c>
      <c r="O6237" s="2">
        <f t="shared" si="292"/>
        <v>40.630243820875563</v>
      </c>
      <c r="P6237" t="str">
        <f>VLOOKUP(retail_sales_2023!C6237,customers!A:J,5,)</f>
        <v>Ranchi</v>
      </c>
      <c r="Q6237" t="str">
        <f>VLOOKUP(C6237,customers!A:J,10,0)</f>
        <v>Premium</v>
      </c>
    </row>
    <row r="6238" spans="1:17" x14ac:dyDescent="0.3">
      <c r="A6238" t="s">
        <v>7329</v>
      </c>
      <c r="B6238" s="1">
        <v>45258</v>
      </c>
      <c r="C6238" t="s">
        <v>1827</v>
      </c>
      <c r="D6238" t="s">
        <v>1828</v>
      </c>
      <c r="E6238" t="s">
        <v>33</v>
      </c>
      <c r="F6238" t="s">
        <v>16</v>
      </c>
      <c r="G6238" t="s">
        <v>898</v>
      </c>
      <c r="H6238">
        <v>1</v>
      </c>
      <c r="I6238">
        <v>942.49</v>
      </c>
      <c r="J6238">
        <v>0</v>
      </c>
      <c r="K6238">
        <v>942.49</v>
      </c>
      <c r="L6238">
        <v>257.19</v>
      </c>
      <c r="M6238">
        <f t="shared" si="293"/>
        <v>942.49</v>
      </c>
      <c r="N6238" t="str">
        <f t="shared" si="291"/>
        <v>Q4</v>
      </c>
      <c r="O6238" s="2">
        <f t="shared" si="292"/>
        <v>27.288353192076308</v>
      </c>
      <c r="P6238" t="str">
        <f>VLOOKUP(retail_sales_2023!C6238,customers!A:J,5,)</f>
        <v>Mumbai</v>
      </c>
      <c r="Q6238" t="str">
        <f>VLOOKUP(C6238,customers!A:J,10,0)</f>
        <v>Regular</v>
      </c>
    </row>
    <row r="6239" spans="1:17" x14ac:dyDescent="0.3">
      <c r="A6239" t="s">
        <v>7330</v>
      </c>
      <c r="B6239" s="1">
        <v>45266</v>
      </c>
      <c r="C6239" t="s">
        <v>303</v>
      </c>
      <c r="D6239" t="s">
        <v>304</v>
      </c>
      <c r="E6239" t="s">
        <v>27</v>
      </c>
      <c r="F6239" t="s">
        <v>28</v>
      </c>
      <c r="G6239" t="s">
        <v>57</v>
      </c>
      <c r="H6239">
        <v>3</v>
      </c>
      <c r="I6239">
        <v>6675.53</v>
      </c>
      <c r="J6239">
        <v>0.3</v>
      </c>
      <c r="K6239">
        <v>14018.61</v>
      </c>
      <c r="L6239">
        <v>2422.48</v>
      </c>
      <c r="M6239">
        <f t="shared" si="293"/>
        <v>14018.612999999999</v>
      </c>
      <c r="N6239" t="str">
        <f t="shared" si="291"/>
        <v>Q4</v>
      </c>
      <c r="O6239" s="2">
        <f t="shared" si="292"/>
        <v>17.280457905598343</v>
      </c>
      <c r="P6239" t="str">
        <f>VLOOKUP(retail_sales_2023!C6239,customers!A:J,5,)</f>
        <v>Jaipur</v>
      </c>
      <c r="Q6239" t="str">
        <f>VLOOKUP(C6239,customers!A:J,10,0)</f>
        <v>Premium</v>
      </c>
    </row>
    <row r="6240" spans="1:17" x14ac:dyDescent="0.3">
      <c r="A6240" t="s">
        <v>7331</v>
      </c>
      <c r="B6240" s="1">
        <v>44988</v>
      </c>
      <c r="C6240" t="s">
        <v>1853</v>
      </c>
      <c r="D6240" t="s">
        <v>1854</v>
      </c>
      <c r="E6240" t="s">
        <v>33</v>
      </c>
      <c r="F6240" t="s">
        <v>52</v>
      </c>
      <c r="G6240" t="s">
        <v>268</v>
      </c>
      <c r="H6240">
        <v>9</v>
      </c>
      <c r="I6240">
        <v>303.98</v>
      </c>
      <c r="J6240">
        <v>0</v>
      </c>
      <c r="K6240">
        <v>2735.82</v>
      </c>
      <c r="L6240">
        <v>178.5</v>
      </c>
      <c r="M6240">
        <f t="shared" si="293"/>
        <v>2735.82</v>
      </c>
      <c r="N6240" t="str">
        <f t="shared" si="291"/>
        <v>Q1</v>
      </c>
      <c r="O6240" s="2">
        <f t="shared" si="292"/>
        <v>6.524552053863192</v>
      </c>
      <c r="P6240" t="str">
        <f>VLOOKUP(retail_sales_2023!C6240,customers!A:J,5,)</f>
        <v>Surat</v>
      </c>
      <c r="Q6240" t="str">
        <f>VLOOKUP(C6240,customers!A:J,10,0)</f>
        <v>Premium</v>
      </c>
    </row>
    <row r="6241" spans="1:17" x14ac:dyDescent="0.3">
      <c r="A6241" t="s">
        <v>7332</v>
      </c>
      <c r="B6241" s="1">
        <v>45017</v>
      </c>
      <c r="C6241" t="s">
        <v>2086</v>
      </c>
      <c r="D6241" t="s">
        <v>2087</v>
      </c>
      <c r="E6241" t="s">
        <v>33</v>
      </c>
      <c r="F6241" t="s">
        <v>52</v>
      </c>
      <c r="G6241" t="s">
        <v>117</v>
      </c>
      <c r="H6241">
        <v>3</v>
      </c>
      <c r="I6241">
        <v>507.04</v>
      </c>
      <c r="J6241">
        <v>0.15</v>
      </c>
      <c r="K6241">
        <v>1292.95</v>
      </c>
      <c r="L6241">
        <v>86.84</v>
      </c>
      <c r="M6241">
        <f t="shared" si="293"/>
        <v>1292.952</v>
      </c>
      <c r="N6241" t="str">
        <f t="shared" si="291"/>
        <v>Q2</v>
      </c>
      <c r="O6241" s="2">
        <f t="shared" si="292"/>
        <v>6.7164236822769636</v>
      </c>
      <c r="P6241" t="str">
        <f>VLOOKUP(retail_sales_2023!C6241,customers!A:J,5,)</f>
        <v>Pune</v>
      </c>
      <c r="Q6241" t="str">
        <f>VLOOKUP(C6241,customers!A:J,10,0)</f>
        <v>Premium</v>
      </c>
    </row>
    <row r="6242" spans="1:17" x14ac:dyDescent="0.3">
      <c r="A6242" t="s">
        <v>7333</v>
      </c>
      <c r="B6242" s="1">
        <v>44942</v>
      </c>
      <c r="C6242" t="s">
        <v>564</v>
      </c>
      <c r="D6242" t="s">
        <v>565</v>
      </c>
      <c r="E6242" t="s">
        <v>27</v>
      </c>
      <c r="F6242" t="s">
        <v>43</v>
      </c>
      <c r="G6242" t="s">
        <v>154</v>
      </c>
      <c r="H6242">
        <v>1</v>
      </c>
      <c r="I6242">
        <v>23362.400000000001</v>
      </c>
      <c r="J6242">
        <v>0.1</v>
      </c>
      <c r="K6242">
        <v>21026.16</v>
      </c>
      <c r="L6242">
        <v>2251.0700000000002</v>
      </c>
      <c r="M6242">
        <f t="shared" si="293"/>
        <v>21026.160000000003</v>
      </c>
      <c r="N6242" t="str">
        <f t="shared" si="291"/>
        <v>Q1</v>
      </c>
      <c r="O6242" s="2">
        <f t="shared" si="292"/>
        <v>10.706044280077769</v>
      </c>
      <c r="P6242" t="str">
        <f>VLOOKUP(retail_sales_2023!C6242,customers!A:J,5,)</f>
        <v>Lucknow</v>
      </c>
      <c r="Q6242" t="str">
        <f>VLOOKUP(C6242,customers!A:J,10,0)</f>
        <v>Premium</v>
      </c>
    </row>
    <row r="6243" spans="1:17" x14ac:dyDescent="0.3">
      <c r="A6243" t="s">
        <v>7334</v>
      </c>
      <c r="B6243" s="1">
        <v>44987</v>
      </c>
      <c r="C6243" t="s">
        <v>372</v>
      </c>
      <c r="D6243" t="s">
        <v>373</v>
      </c>
      <c r="E6243" t="s">
        <v>33</v>
      </c>
      <c r="F6243" t="s">
        <v>81</v>
      </c>
      <c r="G6243" t="s">
        <v>370</v>
      </c>
      <c r="H6243">
        <v>4</v>
      </c>
      <c r="I6243">
        <v>4236.97</v>
      </c>
      <c r="J6243">
        <v>0</v>
      </c>
      <c r="K6243">
        <v>16947.88</v>
      </c>
      <c r="L6243">
        <v>6441.83</v>
      </c>
      <c r="M6243">
        <f t="shared" si="293"/>
        <v>16947.88</v>
      </c>
      <c r="N6243" t="str">
        <f t="shared" si="291"/>
        <v>Q1</v>
      </c>
      <c r="O6243" s="2">
        <f t="shared" si="292"/>
        <v>38.009650764579398</v>
      </c>
      <c r="P6243" t="str">
        <f>VLOOKUP(retail_sales_2023!C6243,customers!A:J,5,)</f>
        <v>Pune</v>
      </c>
      <c r="Q6243" t="str">
        <f>VLOOKUP(C6243,customers!A:J,10,0)</f>
        <v>Premium</v>
      </c>
    </row>
    <row r="6244" spans="1:17" x14ac:dyDescent="0.3">
      <c r="A6244" t="s">
        <v>7335</v>
      </c>
      <c r="B6244" s="1">
        <v>44978</v>
      </c>
      <c r="C6244" t="s">
        <v>1223</v>
      </c>
      <c r="D6244" t="s">
        <v>1224</v>
      </c>
      <c r="E6244" t="s">
        <v>15</v>
      </c>
      <c r="F6244" t="s">
        <v>22</v>
      </c>
      <c r="G6244" t="s">
        <v>23</v>
      </c>
      <c r="H6244">
        <v>3</v>
      </c>
      <c r="I6244">
        <v>6215.85</v>
      </c>
      <c r="J6244">
        <v>0.05</v>
      </c>
      <c r="K6244">
        <v>17715.169999999998</v>
      </c>
      <c r="L6244">
        <v>3491.61</v>
      </c>
      <c r="M6244">
        <f t="shared" si="293"/>
        <v>17715.172500000001</v>
      </c>
      <c r="N6244" t="str">
        <f t="shared" si="291"/>
        <v>Q1</v>
      </c>
      <c r="O6244" s="2">
        <f t="shared" si="292"/>
        <v>19.709717716510767</v>
      </c>
      <c r="P6244" t="str">
        <f>VLOOKUP(retail_sales_2023!C6244,customers!A:J,5,)</f>
        <v>Chennai</v>
      </c>
      <c r="Q6244" t="str">
        <f>VLOOKUP(C6244,customers!A:J,10,0)</f>
        <v>Premium</v>
      </c>
    </row>
    <row r="6245" spans="1:17" x14ac:dyDescent="0.3">
      <c r="A6245" t="s">
        <v>7336</v>
      </c>
      <c r="B6245" s="1">
        <v>45192</v>
      </c>
      <c r="C6245" t="s">
        <v>1016</v>
      </c>
      <c r="D6245" t="s">
        <v>1017</v>
      </c>
      <c r="E6245" t="s">
        <v>21</v>
      </c>
      <c r="F6245" t="s">
        <v>81</v>
      </c>
      <c r="G6245" t="s">
        <v>158</v>
      </c>
      <c r="H6245">
        <v>5</v>
      </c>
      <c r="I6245">
        <v>1937.09</v>
      </c>
      <c r="J6245">
        <v>0</v>
      </c>
      <c r="K6245">
        <v>9685.4500000000007</v>
      </c>
      <c r="L6245">
        <v>3502.89</v>
      </c>
      <c r="M6245">
        <f t="shared" si="293"/>
        <v>9685.4499999999989</v>
      </c>
      <c r="N6245" t="str">
        <f t="shared" si="291"/>
        <v>Q3</v>
      </c>
      <c r="O6245" s="2">
        <f t="shared" si="292"/>
        <v>36.166517817964056</v>
      </c>
      <c r="P6245" t="str">
        <f>VLOOKUP(retail_sales_2023!C6245,customers!A:J,5,)</f>
        <v>Kolkata</v>
      </c>
      <c r="Q6245" t="str">
        <f>VLOOKUP(C6245,customers!A:J,10,0)</f>
        <v>Regular</v>
      </c>
    </row>
    <row r="6246" spans="1:17" x14ac:dyDescent="0.3">
      <c r="A6246" t="s">
        <v>7337</v>
      </c>
      <c r="B6246" s="1">
        <v>45291</v>
      </c>
      <c r="C6246" t="s">
        <v>437</v>
      </c>
      <c r="D6246" t="s">
        <v>438</v>
      </c>
      <c r="E6246" t="s">
        <v>21</v>
      </c>
      <c r="F6246" t="s">
        <v>52</v>
      </c>
      <c r="G6246" t="s">
        <v>226</v>
      </c>
      <c r="H6246">
        <v>9</v>
      </c>
      <c r="I6246">
        <v>716.82</v>
      </c>
      <c r="J6246">
        <v>0.15</v>
      </c>
      <c r="K6246">
        <v>5483.67</v>
      </c>
      <c r="L6246">
        <v>541.17999999999995</v>
      </c>
      <c r="M6246">
        <f t="shared" si="293"/>
        <v>5483.6729999999998</v>
      </c>
      <c r="N6246" t="str">
        <f t="shared" si="291"/>
        <v>Q4</v>
      </c>
      <c r="O6246" s="2">
        <f t="shared" si="292"/>
        <v>9.8689381381447081</v>
      </c>
      <c r="P6246" t="str">
        <f>VLOOKUP(retail_sales_2023!C6246,customers!A:J,5,)</f>
        <v>Kolkata</v>
      </c>
      <c r="Q6246" t="str">
        <f>VLOOKUP(C6246,customers!A:J,10,0)</f>
        <v>Premium</v>
      </c>
    </row>
    <row r="6247" spans="1:17" x14ac:dyDescent="0.3">
      <c r="A6247" t="s">
        <v>7338</v>
      </c>
      <c r="B6247" s="1">
        <v>45089</v>
      </c>
      <c r="C6247" t="s">
        <v>904</v>
      </c>
      <c r="D6247" t="s">
        <v>905</v>
      </c>
      <c r="E6247" t="s">
        <v>33</v>
      </c>
      <c r="F6247" t="s">
        <v>52</v>
      </c>
      <c r="G6247" t="s">
        <v>133</v>
      </c>
      <c r="H6247">
        <v>2</v>
      </c>
      <c r="I6247">
        <v>218.32</v>
      </c>
      <c r="J6247">
        <v>0.2</v>
      </c>
      <c r="K6247">
        <v>349.31</v>
      </c>
      <c r="L6247">
        <v>21.01</v>
      </c>
      <c r="M6247">
        <f t="shared" si="293"/>
        <v>349.31200000000001</v>
      </c>
      <c r="N6247" t="str">
        <f t="shared" si="291"/>
        <v>Q2</v>
      </c>
      <c r="O6247" s="2">
        <f t="shared" si="292"/>
        <v>6.0147147233116716</v>
      </c>
      <c r="P6247" t="str">
        <f>VLOOKUP(retail_sales_2023!C6247,customers!A:J,5,)</f>
        <v>Ahmedabad</v>
      </c>
      <c r="Q6247" t="str">
        <f>VLOOKUP(C6247,customers!A:J,10,0)</f>
        <v>Premium</v>
      </c>
    </row>
    <row r="6248" spans="1:17" x14ac:dyDescent="0.3">
      <c r="A6248" t="s">
        <v>7339</v>
      </c>
      <c r="B6248" s="1">
        <v>45115</v>
      </c>
      <c r="C6248" t="s">
        <v>820</v>
      </c>
      <c r="D6248" t="s">
        <v>821</v>
      </c>
      <c r="E6248" t="s">
        <v>33</v>
      </c>
      <c r="F6248" t="s">
        <v>52</v>
      </c>
      <c r="G6248" t="s">
        <v>53</v>
      </c>
      <c r="H6248">
        <v>3</v>
      </c>
      <c r="I6248">
        <v>659.05</v>
      </c>
      <c r="J6248">
        <v>0</v>
      </c>
      <c r="K6248">
        <v>1977.15</v>
      </c>
      <c r="L6248">
        <v>198.74</v>
      </c>
      <c r="M6248">
        <f t="shared" si="293"/>
        <v>1977.1499999999999</v>
      </c>
      <c r="N6248" t="str">
        <f t="shared" si="291"/>
        <v>Q3</v>
      </c>
      <c r="O6248" s="2">
        <f t="shared" si="292"/>
        <v>10.051842298257593</v>
      </c>
      <c r="P6248" t="str">
        <f>VLOOKUP(retail_sales_2023!C6248,customers!A:J,5,)</f>
        <v>Surat</v>
      </c>
      <c r="Q6248" t="str">
        <f>VLOOKUP(C6248,customers!A:J,10,0)</f>
        <v>Occasional</v>
      </c>
    </row>
    <row r="6249" spans="1:17" x14ac:dyDescent="0.3">
      <c r="A6249" t="s">
        <v>7340</v>
      </c>
      <c r="B6249" s="1">
        <v>44948</v>
      </c>
      <c r="C6249" t="s">
        <v>194</v>
      </c>
      <c r="D6249" t="s">
        <v>13093</v>
      </c>
      <c r="E6249" t="s">
        <v>33</v>
      </c>
      <c r="F6249" t="s">
        <v>28</v>
      </c>
      <c r="G6249" t="s">
        <v>97</v>
      </c>
      <c r="H6249">
        <v>2</v>
      </c>
      <c r="I6249">
        <v>4381.17</v>
      </c>
      <c r="J6249">
        <v>0.15</v>
      </c>
      <c r="K6249">
        <v>7447.99</v>
      </c>
      <c r="L6249">
        <v>1480.14</v>
      </c>
      <c r="M6249">
        <f t="shared" si="293"/>
        <v>7447.9889999999996</v>
      </c>
      <c r="N6249" t="str">
        <f t="shared" si="291"/>
        <v>Q1</v>
      </c>
      <c r="O6249" s="2">
        <f t="shared" si="292"/>
        <v>19.873012718867777</v>
      </c>
      <c r="P6249" t="str">
        <f>VLOOKUP(retail_sales_2023!C6249,customers!A:J,5,)</f>
        <v>Surat</v>
      </c>
      <c r="Q6249" t="str">
        <f>VLOOKUP(C6249,customers!A:J,10,0)</f>
        <v>Regular</v>
      </c>
    </row>
    <row r="6250" spans="1:17" x14ac:dyDescent="0.3">
      <c r="A6250" t="s">
        <v>7341</v>
      </c>
      <c r="B6250" s="1">
        <v>45274</v>
      </c>
      <c r="C6250" t="s">
        <v>719</v>
      </c>
      <c r="D6250" t="s">
        <v>720</v>
      </c>
      <c r="E6250" t="s">
        <v>33</v>
      </c>
      <c r="F6250" t="s">
        <v>43</v>
      </c>
      <c r="G6250" t="s">
        <v>44</v>
      </c>
      <c r="H6250">
        <v>1</v>
      </c>
      <c r="I6250">
        <v>17653.16</v>
      </c>
      <c r="J6250">
        <v>0</v>
      </c>
      <c r="K6250">
        <v>17653.16</v>
      </c>
      <c r="L6250">
        <v>1571.63</v>
      </c>
      <c r="M6250">
        <f t="shared" si="293"/>
        <v>17653.16</v>
      </c>
      <c r="N6250" t="str">
        <f t="shared" si="291"/>
        <v>Q4</v>
      </c>
      <c r="O6250" s="2">
        <f t="shared" si="292"/>
        <v>8.9028253298559576</v>
      </c>
      <c r="P6250" t="str">
        <f>VLOOKUP(retail_sales_2023!C6250,customers!A:J,5,)</f>
        <v>Pune</v>
      </c>
      <c r="Q6250" t="str">
        <f>VLOOKUP(C6250,customers!A:J,10,0)</f>
        <v>Regular</v>
      </c>
    </row>
    <row r="6251" spans="1:17" x14ac:dyDescent="0.3">
      <c r="A6251" t="s">
        <v>7342</v>
      </c>
      <c r="B6251" s="1">
        <v>44961</v>
      </c>
      <c r="C6251" t="s">
        <v>228</v>
      </c>
      <c r="D6251" t="s">
        <v>229</v>
      </c>
      <c r="E6251" t="s">
        <v>21</v>
      </c>
      <c r="F6251" t="s">
        <v>52</v>
      </c>
      <c r="G6251" t="s">
        <v>169</v>
      </c>
      <c r="H6251">
        <v>3</v>
      </c>
      <c r="I6251">
        <v>570.28</v>
      </c>
      <c r="J6251">
        <v>0.15</v>
      </c>
      <c r="K6251">
        <v>1454.21</v>
      </c>
      <c r="L6251">
        <v>130.24</v>
      </c>
      <c r="M6251">
        <f t="shared" si="293"/>
        <v>1454.2139999999999</v>
      </c>
      <c r="N6251" t="str">
        <f t="shared" si="291"/>
        <v>Q1</v>
      </c>
      <c r="O6251" s="2">
        <f t="shared" si="292"/>
        <v>8.9560654926042318</v>
      </c>
      <c r="P6251" t="str">
        <f>VLOOKUP(retail_sales_2023!C6251,customers!A:J,5,)</f>
        <v>Ranchi</v>
      </c>
      <c r="Q6251" t="str">
        <f>VLOOKUP(C6251,customers!A:J,10,0)</f>
        <v>Occasional</v>
      </c>
    </row>
    <row r="6252" spans="1:17" x14ac:dyDescent="0.3">
      <c r="A6252" t="s">
        <v>7343</v>
      </c>
      <c r="B6252" s="1">
        <v>45208</v>
      </c>
      <c r="C6252" t="s">
        <v>2481</v>
      </c>
      <c r="D6252" t="s">
        <v>2482</v>
      </c>
      <c r="E6252" t="s">
        <v>27</v>
      </c>
      <c r="F6252" t="s">
        <v>81</v>
      </c>
      <c r="G6252" t="s">
        <v>158</v>
      </c>
      <c r="H6252">
        <v>5</v>
      </c>
      <c r="I6252">
        <v>1238.06</v>
      </c>
      <c r="J6252">
        <v>0</v>
      </c>
      <c r="K6252">
        <v>6190.3</v>
      </c>
      <c r="L6252">
        <v>-692.14</v>
      </c>
      <c r="M6252">
        <f t="shared" si="293"/>
        <v>6190.2999999999993</v>
      </c>
      <c r="N6252" t="str">
        <f t="shared" si="291"/>
        <v>Q4</v>
      </c>
      <c r="O6252" s="2">
        <f t="shared" si="292"/>
        <v>-11.181041306560264</v>
      </c>
      <c r="P6252" t="str">
        <f>VLOOKUP(retail_sales_2023!C6252,customers!A:J,5,)</f>
        <v>Chandigarh</v>
      </c>
      <c r="Q6252" t="str">
        <f>VLOOKUP(C6252,customers!A:J,10,0)</f>
        <v>Regular</v>
      </c>
    </row>
    <row r="6253" spans="1:17" x14ac:dyDescent="0.3">
      <c r="A6253" t="s">
        <v>7344</v>
      </c>
      <c r="B6253" s="1">
        <v>45057</v>
      </c>
      <c r="C6253" t="s">
        <v>257</v>
      </c>
      <c r="D6253" t="s">
        <v>258</v>
      </c>
      <c r="E6253" t="s">
        <v>27</v>
      </c>
      <c r="F6253" t="s">
        <v>38</v>
      </c>
      <c r="G6253" t="s">
        <v>65</v>
      </c>
      <c r="H6253">
        <v>1</v>
      </c>
      <c r="I6253">
        <v>3387.43</v>
      </c>
      <c r="J6253">
        <v>0.05</v>
      </c>
      <c r="K6253">
        <v>3218.06</v>
      </c>
      <c r="L6253">
        <v>735.09</v>
      </c>
      <c r="M6253">
        <f t="shared" si="293"/>
        <v>3218.0584999999996</v>
      </c>
      <c r="N6253" t="str">
        <f t="shared" si="291"/>
        <v>Q2</v>
      </c>
      <c r="O6253" s="2">
        <f t="shared" si="292"/>
        <v>22.84264432608466</v>
      </c>
      <c r="P6253" t="str">
        <f>VLOOKUP(retail_sales_2023!C6253,customers!A:J,5,)</f>
        <v>Delhi</v>
      </c>
      <c r="Q6253" t="str">
        <f>VLOOKUP(C6253,customers!A:J,10,0)</f>
        <v>Regular</v>
      </c>
    </row>
    <row r="6254" spans="1:17" x14ac:dyDescent="0.3">
      <c r="A6254" t="s">
        <v>7345</v>
      </c>
      <c r="B6254" s="1">
        <v>45068</v>
      </c>
      <c r="C6254" t="s">
        <v>1486</v>
      </c>
      <c r="D6254" t="s">
        <v>1487</v>
      </c>
      <c r="E6254" t="s">
        <v>33</v>
      </c>
      <c r="F6254" t="s">
        <v>16</v>
      </c>
      <c r="G6254" t="s">
        <v>305</v>
      </c>
      <c r="H6254">
        <v>1</v>
      </c>
      <c r="I6254">
        <v>384.15</v>
      </c>
      <c r="J6254">
        <v>0.15</v>
      </c>
      <c r="K6254">
        <v>326.52999999999997</v>
      </c>
      <c r="L6254">
        <v>95.44</v>
      </c>
      <c r="M6254">
        <f t="shared" si="293"/>
        <v>326.52749999999997</v>
      </c>
      <c r="N6254" t="str">
        <f t="shared" si="291"/>
        <v>Q2</v>
      </c>
      <c r="O6254" s="2">
        <f t="shared" si="292"/>
        <v>29.228554803540259</v>
      </c>
      <c r="P6254" t="str">
        <f>VLOOKUP(retail_sales_2023!C6254,customers!A:J,5,)</f>
        <v>Mumbai</v>
      </c>
      <c r="Q6254" t="str">
        <f>VLOOKUP(C6254,customers!A:J,10,0)</f>
        <v>Premium</v>
      </c>
    </row>
    <row r="6255" spans="1:17" x14ac:dyDescent="0.3">
      <c r="A6255" t="s">
        <v>7346</v>
      </c>
      <c r="B6255" s="1">
        <v>44991</v>
      </c>
      <c r="C6255" t="s">
        <v>208</v>
      </c>
      <c r="D6255" t="s">
        <v>209</v>
      </c>
      <c r="E6255" t="s">
        <v>21</v>
      </c>
      <c r="F6255" t="s">
        <v>38</v>
      </c>
      <c r="G6255" t="s">
        <v>65</v>
      </c>
      <c r="H6255">
        <v>2</v>
      </c>
      <c r="I6255">
        <v>2881.95</v>
      </c>
      <c r="J6255">
        <v>0.05</v>
      </c>
      <c r="K6255">
        <v>5475.7</v>
      </c>
      <c r="L6255">
        <v>1879.87</v>
      </c>
      <c r="M6255">
        <f t="shared" si="293"/>
        <v>5475.704999999999</v>
      </c>
      <c r="N6255" t="str">
        <f t="shared" si="291"/>
        <v>Q1</v>
      </c>
      <c r="O6255" s="2">
        <f t="shared" si="292"/>
        <v>34.331135745201522</v>
      </c>
      <c r="P6255" t="str">
        <f>VLOOKUP(retail_sales_2023!C6255,customers!A:J,5,)</f>
        <v>Bhubaneswar</v>
      </c>
      <c r="Q6255" t="str">
        <f>VLOOKUP(C6255,customers!A:J,10,0)</f>
        <v>Regular</v>
      </c>
    </row>
    <row r="6256" spans="1:17" x14ac:dyDescent="0.3">
      <c r="A6256" t="s">
        <v>7347</v>
      </c>
      <c r="B6256" s="1">
        <v>45032</v>
      </c>
      <c r="C6256" t="s">
        <v>892</v>
      </c>
      <c r="D6256" t="s">
        <v>893</v>
      </c>
      <c r="E6256" t="s">
        <v>27</v>
      </c>
      <c r="F6256" t="s">
        <v>28</v>
      </c>
      <c r="G6256" t="s">
        <v>325</v>
      </c>
      <c r="H6256">
        <v>2</v>
      </c>
      <c r="I6256">
        <v>702.86</v>
      </c>
      <c r="J6256">
        <v>0.05</v>
      </c>
      <c r="K6256">
        <v>1335.43</v>
      </c>
      <c r="L6256">
        <v>257.88</v>
      </c>
      <c r="M6256">
        <f t="shared" si="293"/>
        <v>1335.434</v>
      </c>
      <c r="N6256" t="str">
        <f t="shared" si="291"/>
        <v>Q2</v>
      </c>
      <c r="O6256" s="2">
        <f t="shared" si="292"/>
        <v>19.310634027990982</v>
      </c>
      <c r="P6256" t="str">
        <f>VLOOKUP(retail_sales_2023!C6256,customers!A:J,5,)</f>
        <v>Amritsar</v>
      </c>
      <c r="Q6256" t="str">
        <f>VLOOKUP(C6256,customers!A:J,10,0)</f>
        <v>Premium</v>
      </c>
    </row>
    <row r="6257" spans="1:17" x14ac:dyDescent="0.3">
      <c r="A6257" t="s">
        <v>7348</v>
      </c>
      <c r="B6257" s="1">
        <v>45083</v>
      </c>
      <c r="C6257" t="s">
        <v>657</v>
      </c>
      <c r="D6257" t="s">
        <v>658</v>
      </c>
      <c r="E6257" t="s">
        <v>33</v>
      </c>
      <c r="F6257" t="s">
        <v>52</v>
      </c>
      <c r="G6257" t="s">
        <v>226</v>
      </c>
      <c r="H6257">
        <v>3</v>
      </c>
      <c r="I6257">
        <v>697.74</v>
      </c>
      <c r="J6257">
        <v>0.15</v>
      </c>
      <c r="K6257">
        <v>1779.24</v>
      </c>
      <c r="L6257">
        <v>137.41999999999999</v>
      </c>
      <c r="M6257">
        <f t="shared" si="293"/>
        <v>1779.2370000000001</v>
      </c>
      <c r="N6257" t="str">
        <f t="shared" si="291"/>
        <v>Q2</v>
      </c>
      <c r="O6257" s="2">
        <f t="shared" si="292"/>
        <v>7.7235224028236766</v>
      </c>
      <c r="P6257" t="str">
        <f>VLOOKUP(retail_sales_2023!C6257,customers!A:J,5,)</f>
        <v>Pune</v>
      </c>
      <c r="Q6257" t="str">
        <f>VLOOKUP(C6257,customers!A:J,10,0)</f>
        <v>Occasional</v>
      </c>
    </row>
    <row r="6258" spans="1:17" x14ac:dyDescent="0.3">
      <c r="A6258" t="s">
        <v>7349</v>
      </c>
      <c r="B6258" s="1">
        <v>45076</v>
      </c>
      <c r="C6258" t="s">
        <v>963</v>
      </c>
      <c r="D6258" t="s">
        <v>964</v>
      </c>
      <c r="E6258" t="s">
        <v>15</v>
      </c>
      <c r="F6258" t="s">
        <v>52</v>
      </c>
      <c r="G6258" t="s">
        <v>169</v>
      </c>
      <c r="H6258">
        <v>3</v>
      </c>
      <c r="I6258">
        <v>638.62</v>
      </c>
      <c r="J6258">
        <v>0.1</v>
      </c>
      <c r="K6258">
        <v>1724.27</v>
      </c>
      <c r="L6258">
        <v>-224.34</v>
      </c>
      <c r="M6258">
        <f t="shared" si="293"/>
        <v>1724.2740000000001</v>
      </c>
      <c r="N6258" t="str">
        <f t="shared" si="291"/>
        <v>Q2</v>
      </c>
      <c r="O6258" s="2">
        <f t="shared" si="292"/>
        <v>-13.010723378589201</v>
      </c>
      <c r="P6258" t="str">
        <f>VLOOKUP(retail_sales_2023!C6258,customers!A:J,5,)</f>
        <v>Chennai</v>
      </c>
      <c r="Q6258" t="str">
        <f>VLOOKUP(C6258,customers!A:J,10,0)</f>
        <v>Regular</v>
      </c>
    </row>
    <row r="6259" spans="1:17" x14ac:dyDescent="0.3">
      <c r="A6259" t="s">
        <v>7350</v>
      </c>
      <c r="B6259" s="1">
        <v>44941</v>
      </c>
      <c r="C6259" t="s">
        <v>1192</v>
      </c>
      <c r="D6259" t="s">
        <v>1193</v>
      </c>
      <c r="E6259" t="s">
        <v>33</v>
      </c>
      <c r="F6259" t="s">
        <v>28</v>
      </c>
      <c r="G6259" t="s">
        <v>325</v>
      </c>
      <c r="H6259">
        <v>1</v>
      </c>
      <c r="I6259">
        <v>698.29</v>
      </c>
      <c r="J6259">
        <v>0.05</v>
      </c>
      <c r="K6259">
        <v>663.38</v>
      </c>
      <c r="L6259">
        <v>156.6</v>
      </c>
      <c r="M6259">
        <f t="shared" si="293"/>
        <v>663.37549999999999</v>
      </c>
      <c r="N6259" t="str">
        <f t="shared" si="291"/>
        <v>Q1</v>
      </c>
      <c r="O6259" s="2">
        <f t="shared" si="292"/>
        <v>23.606379450691911</v>
      </c>
      <c r="P6259" t="str">
        <f>VLOOKUP(retail_sales_2023!C6259,customers!A:J,5,)</f>
        <v>Ahmedabad</v>
      </c>
      <c r="Q6259" t="str">
        <f>VLOOKUP(C6259,customers!A:J,10,0)</f>
        <v>Regular</v>
      </c>
    </row>
    <row r="6260" spans="1:17" x14ac:dyDescent="0.3">
      <c r="A6260" t="s">
        <v>7351</v>
      </c>
      <c r="B6260" s="1">
        <v>45096</v>
      </c>
      <c r="C6260" t="s">
        <v>1878</v>
      </c>
      <c r="D6260" t="s">
        <v>1879</v>
      </c>
      <c r="E6260" t="s">
        <v>33</v>
      </c>
      <c r="F6260" t="s">
        <v>38</v>
      </c>
      <c r="G6260" t="s">
        <v>39</v>
      </c>
      <c r="H6260">
        <v>2</v>
      </c>
      <c r="I6260">
        <v>1149.05</v>
      </c>
      <c r="J6260">
        <v>0.3</v>
      </c>
      <c r="K6260">
        <v>1608.67</v>
      </c>
      <c r="L6260">
        <v>485.81</v>
      </c>
      <c r="M6260">
        <f t="shared" si="293"/>
        <v>1608.6699999999998</v>
      </c>
      <c r="N6260" t="str">
        <f t="shared" si="291"/>
        <v>Q2</v>
      </c>
      <c r="O6260" s="2">
        <f t="shared" si="292"/>
        <v>30.199481559300541</v>
      </c>
      <c r="P6260" t="str">
        <f>VLOOKUP(retail_sales_2023!C6260,customers!A:J,5,)</f>
        <v>Mumbai</v>
      </c>
      <c r="Q6260" t="str">
        <f>VLOOKUP(C6260,customers!A:J,10,0)</f>
        <v>Regular</v>
      </c>
    </row>
    <row r="6261" spans="1:17" x14ac:dyDescent="0.3">
      <c r="A6261" t="s">
        <v>7352</v>
      </c>
      <c r="B6261" s="1">
        <v>44968</v>
      </c>
      <c r="C6261" t="s">
        <v>388</v>
      </c>
      <c r="D6261" t="s">
        <v>1930</v>
      </c>
      <c r="E6261" t="s">
        <v>21</v>
      </c>
      <c r="F6261" t="s">
        <v>16</v>
      </c>
      <c r="G6261" t="s">
        <v>898</v>
      </c>
      <c r="H6261">
        <v>2</v>
      </c>
      <c r="I6261">
        <v>547.95000000000005</v>
      </c>
      <c r="J6261">
        <v>0.2</v>
      </c>
      <c r="K6261">
        <v>876.72</v>
      </c>
      <c r="L6261">
        <v>241.39</v>
      </c>
      <c r="M6261">
        <f t="shared" si="293"/>
        <v>876.72000000000014</v>
      </c>
      <c r="N6261" t="str">
        <f t="shared" si="291"/>
        <v>Q1</v>
      </c>
      <c r="O6261" s="2">
        <f t="shared" si="292"/>
        <v>27.533305958572861</v>
      </c>
      <c r="P6261" t="str">
        <f>VLOOKUP(retail_sales_2023!C6261,customers!A:J,5,)</f>
        <v>Patna</v>
      </c>
      <c r="Q6261" t="str">
        <f>VLOOKUP(C6261,customers!A:J,10,0)</f>
        <v>Premium</v>
      </c>
    </row>
    <row r="6262" spans="1:17" x14ac:dyDescent="0.3">
      <c r="A6262" t="s">
        <v>7353</v>
      </c>
      <c r="B6262" s="1">
        <v>45283</v>
      </c>
      <c r="C6262" t="s">
        <v>1969</v>
      </c>
      <c r="D6262" t="s">
        <v>1970</v>
      </c>
      <c r="E6262" t="s">
        <v>33</v>
      </c>
      <c r="F6262" t="s">
        <v>43</v>
      </c>
      <c r="G6262" t="s">
        <v>243</v>
      </c>
      <c r="H6262">
        <v>3</v>
      </c>
      <c r="I6262">
        <v>35271.68</v>
      </c>
      <c r="J6262">
        <v>0.05</v>
      </c>
      <c r="K6262">
        <v>100524.29</v>
      </c>
      <c r="L6262">
        <v>11587.05</v>
      </c>
      <c r="M6262">
        <f t="shared" si="293"/>
        <v>100524.288</v>
      </c>
      <c r="N6262" t="str">
        <f t="shared" si="291"/>
        <v>Q4</v>
      </c>
      <c r="O6262" s="2">
        <f t="shared" si="292"/>
        <v>11.526617099210549</v>
      </c>
      <c r="P6262" t="str">
        <f>VLOOKUP(retail_sales_2023!C6262,customers!A:J,5,)</f>
        <v>Ahmedabad</v>
      </c>
      <c r="Q6262" t="str">
        <f>VLOOKUP(C6262,customers!A:J,10,0)</f>
        <v>Premium</v>
      </c>
    </row>
    <row r="6263" spans="1:17" x14ac:dyDescent="0.3">
      <c r="A6263" t="s">
        <v>7354</v>
      </c>
      <c r="B6263" s="1">
        <v>45107</v>
      </c>
      <c r="C6263" t="s">
        <v>2321</v>
      </c>
      <c r="D6263" t="s">
        <v>2322</v>
      </c>
      <c r="E6263" t="s">
        <v>33</v>
      </c>
      <c r="F6263" t="s">
        <v>22</v>
      </c>
      <c r="G6263" t="s">
        <v>182</v>
      </c>
      <c r="H6263">
        <v>4</v>
      </c>
      <c r="I6263">
        <v>18812.73</v>
      </c>
      <c r="J6263">
        <v>0</v>
      </c>
      <c r="K6263">
        <v>75250.92</v>
      </c>
      <c r="L6263">
        <v>16012.83</v>
      </c>
      <c r="M6263">
        <f t="shared" si="293"/>
        <v>75250.92</v>
      </c>
      <c r="N6263" t="str">
        <f t="shared" si="291"/>
        <v>Q2</v>
      </c>
      <c r="O6263" s="2">
        <f t="shared" si="292"/>
        <v>21.279248147398068</v>
      </c>
      <c r="P6263" t="str">
        <f>VLOOKUP(retail_sales_2023!C6263,customers!A:J,5,)</f>
        <v>Mumbai</v>
      </c>
      <c r="Q6263" t="str">
        <f>VLOOKUP(C6263,customers!A:J,10,0)</f>
        <v>Premium</v>
      </c>
    </row>
    <row r="6264" spans="1:17" x14ac:dyDescent="0.3">
      <c r="A6264" t="s">
        <v>7355</v>
      </c>
      <c r="B6264" s="1">
        <v>45010</v>
      </c>
      <c r="C6264" t="s">
        <v>580</v>
      </c>
      <c r="D6264" t="s">
        <v>581</v>
      </c>
      <c r="E6264" t="s">
        <v>21</v>
      </c>
      <c r="F6264" t="s">
        <v>43</v>
      </c>
      <c r="G6264" t="s">
        <v>110</v>
      </c>
      <c r="H6264">
        <v>4</v>
      </c>
      <c r="I6264">
        <v>79834.66</v>
      </c>
      <c r="J6264">
        <v>0.1</v>
      </c>
      <c r="K6264">
        <v>287404.78000000003</v>
      </c>
      <c r="L6264">
        <v>27890.55</v>
      </c>
      <c r="M6264">
        <f t="shared" si="293"/>
        <v>287404.77600000001</v>
      </c>
      <c r="N6264" t="str">
        <f t="shared" si="291"/>
        <v>Q1</v>
      </c>
      <c r="O6264" s="2">
        <f t="shared" si="292"/>
        <v>9.7042749254205152</v>
      </c>
      <c r="P6264" t="str">
        <f>VLOOKUP(retail_sales_2023!C6264,customers!A:J,5,)</f>
        <v>Patna</v>
      </c>
      <c r="Q6264" t="str">
        <f>VLOOKUP(C6264,customers!A:J,10,0)</f>
        <v>Regular</v>
      </c>
    </row>
    <row r="6265" spans="1:17" x14ac:dyDescent="0.3">
      <c r="A6265" t="s">
        <v>7356</v>
      </c>
      <c r="B6265" s="1">
        <v>44985</v>
      </c>
      <c r="C6265" t="s">
        <v>1389</v>
      </c>
      <c r="D6265" t="s">
        <v>1390</v>
      </c>
      <c r="E6265" t="s">
        <v>15</v>
      </c>
      <c r="F6265" t="s">
        <v>43</v>
      </c>
      <c r="G6265" t="s">
        <v>178</v>
      </c>
      <c r="H6265">
        <v>3</v>
      </c>
      <c r="I6265">
        <v>58221.02</v>
      </c>
      <c r="J6265">
        <v>0.1</v>
      </c>
      <c r="K6265">
        <v>157196.75</v>
      </c>
      <c r="L6265">
        <v>20839.509999999998</v>
      </c>
      <c r="M6265">
        <f t="shared" si="293"/>
        <v>157196.75400000002</v>
      </c>
      <c r="N6265" t="str">
        <f t="shared" si="291"/>
        <v>Q1</v>
      </c>
      <c r="O6265" s="2">
        <f t="shared" si="292"/>
        <v>13.256959829004098</v>
      </c>
      <c r="P6265" t="str">
        <f>VLOOKUP(retail_sales_2023!C6265,customers!A:J,5,)</f>
        <v>Bengaluru</v>
      </c>
      <c r="Q6265" t="str">
        <f>VLOOKUP(C6265,customers!A:J,10,0)</f>
        <v>Occasional</v>
      </c>
    </row>
    <row r="6266" spans="1:17" x14ac:dyDescent="0.3">
      <c r="A6266" t="s">
        <v>7357</v>
      </c>
      <c r="B6266" s="1">
        <v>45286</v>
      </c>
      <c r="C6266" t="s">
        <v>476</v>
      </c>
      <c r="D6266" t="s">
        <v>477</v>
      </c>
      <c r="E6266" t="s">
        <v>33</v>
      </c>
      <c r="F6266" t="s">
        <v>81</v>
      </c>
      <c r="G6266" t="s">
        <v>264</v>
      </c>
      <c r="H6266">
        <v>5</v>
      </c>
      <c r="I6266">
        <v>1141.07</v>
      </c>
      <c r="J6266">
        <v>0</v>
      </c>
      <c r="K6266">
        <v>5705.35</v>
      </c>
      <c r="L6266">
        <v>-715.86</v>
      </c>
      <c r="M6266">
        <f t="shared" si="293"/>
        <v>5705.3499999999995</v>
      </c>
      <c r="N6266" t="str">
        <f t="shared" si="291"/>
        <v>Q4</v>
      </c>
      <c r="O6266" s="2">
        <f t="shared" si="292"/>
        <v>-12.547170638085307</v>
      </c>
      <c r="P6266" t="str">
        <f>VLOOKUP(retail_sales_2023!C6266,customers!A:J,5,)</f>
        <v>Mumbai</v>
      </c>
      <c r="Q6266" t="str">
        <f>VLOOKUP(C6266,customers!A:J,10,0)</f>
        <v>Regular</v>
      </c>
    </row>
    <row r="6267" spans="1:17" x14ac:dyDescent="0.3">
      <c r="A6267" t="s">
        <v>7358</v>
      </c>
      <c r="B6267" s="1">
        <v>45135</v>
      </c>
      <c r="C6267" t="s">
        <v>115</v>
      </c>
      <c r="D6267" t="s">
        <v>116</v>
      </c>
      <c r="E6267" t="s">
        <v>15</v>
      </c>
      <c r="F6267" t="s">
        <v>38</v>
      </c>
      <c r="G6267" t="s">
        <v>39</v>
      </c>
      <c r="H6267">
        <v>1</v>
      </c>
      <c r="I6267">
        <v>273.57</v>
      </c>
      <c r="J6267">
        <v>0</v>
      </c>
      <c r="K6267">
        <v>273.57</v>
      </c>
      <c r="L6267">
        <v>95.14</v>
      </c>
      <c r="M6267">
        <f t="shared" si="293"/>
        <v>273.57</v>
      </c>
      <c r="N6267" t="str">
        <f t="shared" si="291"/>
        <v>Q3</v>
      </c>
      <c r="O6267" s="2">
        <f t="shared" si="292"/>
        <v>34.777205102898712</v>
      </c>
      <c r="P6267" t="str">
        <f>VLOOKUP(retail_sales_2023!C6267,customers!A:J,5,)</f>
        <v>Coimbatore</v>
      </c>
      <c r="Q6267" t="str">
        <f>VLOOKUP(C6267,customers!A:J,10,0)</f>
        <v>Regular</v>
      </c>
    </row>
    <row r="6268" spans="1:17" x14ac:dyDescent="0.3">
      <c r="A6268" t="s">
        <v>7359</v>
      </c>
      <c r="B6268" s="1">
        <v>44940</v>
      </c>
      <c r="C6268" t="s">
        <v>788</v>
      </c>
      <c r="D6268" t="s">
        <v>789</v>
      </c>
      <c r="E6268" t="s">
        <v>27</v>
      </c>
      <c r="F6268" t="s">
        <v>38</v>
      </c>
      <c r="G6268" t="s">
        <v>141</v>
      </c>
      <c r="H6268">
        <v>2</v>
      </c>
      <c r="I6268">
        <v>2243.08</v>
      </c>
      <c r="J6268">
        <v>0</v>
      </c>
      <c r="K6268">
        <v>4486.16</v>
      </c>
      <c r="L6268">
        <v>1091.7</v>
      </c>
      <c r="M6268">
        <f t="shared" si="293"/>
        <v>4486.16</v>
      </c>
      <c r="N6268" t="str">
        <f t="shared" si="291"/>
        <v>Q1</v>
      </c>
      <c r="O6268" s="2">
        <f t="shared" si="292"/>
        <v>24.334843162080713</v>
      </c>
      <c r="P6268" t="str">
        <f>VLOOKUP(retail_sales_2023!C6268,customers!A:J,5,)</f>
        <v>Amritsar</v>
      </c>
      <c r="Q6268" t="str">
        <f>VLOOKUP(C6268,customers!A:J,10,0)</f>
        <v>Premium</v>
      </c>
    </row>
    <row r="6269" spans="1:17" x14ac:dyDescent="0.3">
      <c r="A6269" t="s">
        <v>7360</v>
      </c>
      <c r="B6269" s="1">
        <v>45114</v>
      </c>
      <c r="C6269" t="s">
        <v>1135</v>
      </c>
      <c r="D6269" t="s">
        <v>1136</v>
      </c>
      <c r="E6269" t="s">
        <v>33</v>
      </c>
      <c r="F6269" t="s">
        <v>43</v>
      </c>
      <c r="G6269" t="s">
        <v>178</v>
      </c>
      <c r="H6269">
        <v>1</v>
      </c>
      <c r="I6269">
        <v>32602.07</v>
      </c>
      <c r="J6269">
        <v>0.2</v>
      </c>
      <c r="K6269">
        <v>26081.66</v>
      </c>
      <c r="L6269">
        <v>3064.65</v>
      </c>
      <c r="M6269">
        <f t="shared" si="293"/>
        <v>26081.656000000003</v>
      </c>
      <c r="N6269" t="str">
        <f t="shared" si="291"/>
        <v>Q3</v>
      </c>
      <c r="O6269" s="2">
        <f t="shared" si="292"/>
        <v>11.750210684442632</v>
      </c>
      <c r="P6269" t="str">
        <f>VLOOKUP(retail_sales_2023!C6269,customers!A:J,5,)</f>
        <v>Ahmedabad</v>
      </c>
      <c r="Q6269" t="str">
        <f>VLOOKUP(C6269,customers!A:J,10,0)</f>
        <v>Premium</v>
      </c>
    </row>
    <row r="6270" spans="1:17" x14ac:dyDescent="0.3">
      <c r="A6270" t="s">
        <v>7361</v>
      </c>
      <c r="B6270" s="1">
        <v>44981</v>
      </c>
      <c r="C6270" t="s">
        <v>1872</v>
      </c>
      <c r="D6270" t="s">
        <v>1873</v>
      </c>
      <c r="E6270" t="s">
        <v>33</v>
      </c>
      <c r="F6270" t="s">
        <v>43</v>
      </c>
      <c r="G6270" t="s">
        <v>301</v>
      </c>
      <c r="H6270">
        <v>1</v>
      </c>
      <c r="I6270">
        <v>54225.04</v>
      </c>
      <c r="J6270">
        <v>0</v>
      </c>
      <c r="K6270">
        <v>54225.04</v>
      </c>
      <c r="L6270">
        <v>5941.85</v>
      </c>
      <c r="M6270">
        <f t="shared" si="293"/>
        <v>54225.04</v>
      </c>
      <c r="N6270" t="str">
        <f t="shared" si="291"/>
        <v>Q1</v>
      </c>
      <c r="O6270" s="2">
        <f t="shared" si="292"/>
        <v>10.957760473758988</v>
      </c>
      <c r="P6270" t="str">
        <f>VLOOKUP(retail_sales_2023!C6270,customers!A:J,5,)</f>
        <v>Surat</v>
      </c>
      <c r="Q6270" t="str">
        <f>VLOOKUP(C6270,customers!A:J,10,0)</f>
        <v>Premium</v>
      </c>
    </row>
    <row r="6271" spans="1:17" x14ac:dyDescent="0.3">
      <c r="A6271" t="s">
        <v>7362</v>
      </c>
      <c r="B6271" s="1">
        <v>44986</v>
      </c>
      <c r="C6271" t="s">
        <v>251</v>
      </c>
      <c r="D6271" t="s">
        <v>252</v>
      </c>
      <c r="E6271" t="s">
        <v>15</v>
      </c>
      <c r="F6271" t="s">
        <v>16</v>
      </c>
      <c r="G6271" t="s">
        <v>171</v>
      </c>
      <c r="H6271">
        <v>2</v>
      </c>
      <c r="I6271">
        <v>599.96</v>
      </c>
      <c r="J6271">
        <v>0.25</v>
      </c>
      <c r="K6271">
        <v>899.94</v>
      </c>
      <c r="L6271">
        <v>374.25</v>
      </c>
      <c r="M6271">
        <f t="shared" si="293"/>
        <v>899.94</v>
      </c>
      <c r="N6271" t="str">
        <f t="shared" si="291"/>
        <v>Q1</v>
      </c>
      <c r="O6271" s="2">
        <f t="shared" si="292"/>
        <v>41.586105740382692</v>
      </c>
      <c r="P6271" t="str">
        <f>VLOOKUP(retail_sales_2023!C6271,customers!A:J,5,)</f>
        <v>Chennai</v>
      </c>
      <c r="Q6271" t="str">
        <f>VLOOKUP(C6271,customers!A:J,10,0)</f>
        <v>Occasional</v>
      </c>
    </row>
    <row r="6272" spans="1:17" x14ac:dyDescent="0.3">
      <c r="A6272" t="s">
        <v>7363</v>
      </c>
      <c r="B6272" s="1">
        <v>44991</v>
      </c>
      <c r="C6272" t="s">
        <v>547</v>
      </c>
      <c r="D6272" t="s">
        <v>548</v>
      </c>
      <c r="E6272" t="s">
        <v>33</v>
      </c>
      <c r="F6272" t="s">
        <v>28</v>
      </c>
      <c r="G6272" t="s">
        <v>280</v>
      </c>
      <c r="H6272">
        <v>1</v>
      </c>
      <c r="I6272">
        <v>1311.05</v>
      </c>
      <c r="J6272">
        <v>0.15</v>
      </c>
      <c r="K6272">
        <v>1114.3900000000001</v>
      </c>
      <c r="L6272">
        <v>245.17</v>
      </c>
      <c r="M6272">
        <f t="shared" si="293"/>
        <v>1114.3924999999999</v>
      </c>
      <c r="N6272" t="str">
        <f t="shared" si="291"/>
        <v>Q1</v>
      </c>
      <c r="O6272" s="2">
        <f t="shared" si="292"/>
        <v>22.000376887804087</v>
      </c>
      <c r="P6272" t="str">
        <f>VLOOKUP(retail_sales_2023!C6272,customers!A:J,5,)</f>
        <v>Pune</v>
      </c>
      <c r="Q6272" t="str">
        <f>VLOOKUP(C6272,customers!A:J,10,0)</f>
        <v>Regular</v>
      </c>
    </row>
    <row r="6273" spans="1:17" x14ac:dyDescent="0.3">
      <c r="A6273" t="s">
        <v>7364</v>
      </c>
      <c r="B6273" s="1">
        <v>44946</v>
      </c>
      <c r="C6273" t="s">
        <v>554</v>
      </c>
      <c r="D6273" t="s">
        <v>555</v>
      </c>
      <c r="E6273" t="s">
        <v>33</v>
      </c>
      <c r="F6273" t="s">
        <v>43</v>
      </c>
      <c r="G6273" t="s">
        <v>44</v>
      </c>
      <c r="H6273">
        <v>2</v>
      </c>
      <c r="I6273">
        <v>70622.460000000006</v>
      </c>
      <c r="J6273">
        <v>0</v>
      </c>
      <c r="K6273">
        <v>141244.92000000001</v>
      </c>
      <c r="L6273">
        <v>20850.060000000001</v>
      </c>
      <c r="M6273">
        <f t="shared" si="293"/>
        <v>141244.92000000001</v>
      </c>
      <c r="N6273" t="str">
        <f t="shared" si="291"/>
        <v>Q1</v>
      </c>
      <c r="O6273" s="2">
        <f t="shared" si="292"/>
        <v>14.761635321114557</v>
      </c>
      <c r="P6273" t="str">
        <f>VLOOKUP(retail_sales_2023!C6273,customers!A:J,5,)</f>
        <v>Ahmedabad</v>
      </c>
      <c r="Q6273" t="str">
        <f>VLOOKUP(C6273,customers!A:J,10,0)</f>
        <v>Occasional</v>
      </c>
    </row>
    <row r="6274" spans="1:17" x14ac:dyDescent="0.3">
      <c r="A6274" t="s">
        <v>7365</v>
      </c>
      <c r="B6274" s="1">
        <v>45194</v>
      </c>
      <c r="C6274" t="s">
        <v>107</v>
      </c>
      <c r="D6274" t="s">
        <v>108</v>
      </c>
      <c r="E6274" t="s">
        <v>15</v>
      </c>
      <c r="F6274" t="s">
        <v>28</v>
      </c>
      <c r="G6274" t="s">
        <v>280</v>
      </c>
      <c r="H6274">
        <v>3</v>
      </c>
      <c r="I6274">
        <v>5097.1099999999997</v>
      </c>
      <c r="J6274">
        <v>0.05</v>
      </c>
      <c r="K6274">
        <v>14526.76</v>
      </c>
      <c r="L6274">
        <v>2528.5</v>
      </c>
      <c r="M6274">
        <f t="shared" si="293"/>
        <v>14526.763499999997</v>
      </c>
      <c r="N6274" t="str">
        <f t="shared" si="291"/>
        <v>Q3</v>
      </c>
      <c r="O6274" s="2">
        <f t="shared" si="292"/>
        <v>17.40580831513703</v>
      </c>
      <c r="P6274" t="str">
        <f>VLOOKUP(retail_sales_2023!C6274,customers!A:J,5,)</f>
        <v>Chennai</v>
      </c>
      <c r="Q6274" t="str">
        <f>VLOOKUP(C6274,customers!A:J,10,0)</f>
        <v>Premium</v>
      </c>
    </row>
    <row r="6275" spans="1:17" x14ac:dyDescent="0.3">
      <c r="A6275" t="s">
        <v>7366</v>
      </c>
      <c r="B6275" s="1">
        <v>45139</v>
      </c>
      <c r="C6275" t="s">
        <v>500</v>
      </c>
      <c r="D6275" t="s">
        <v>501</v>
      </c>
      <c r="E6275" t="s">
        <v>15</v>
      </c>
      <c r="F6275" t="s">
        <v>52</v>
      </c>
      <c r="G6275" t="s">
        <v>53</v>
      </c>
      <c r="H6275">
        <v>10</v>
      </c>
      <c r="I6275">
        <v>123.21</v>
      </c>
      <c r="J6275">
        <v>0</v>
      </c>
      <c r="K6275">
        <v>1232.0999999999999</v>
      </c>
      <c r="L6275">
        <v>118.55</v>
      </c>
      <c r="M6275">
        <f t="shared" si="293"/>
        <v>1232.0999999999999</v>
      </c>
      <c r="N6275" t="str">
        <f t="shared" ref="N6275:N6338" si="294">"Q"&amp;ROUNDUP(MONTH(B6275)/3,0)</f>
        <v>Q3</v>
      </c>
      <c r="O6275" s="2">
        <f t="shared" ref="O6275:O6338" si="295">(L6275/K6275)*100</f>
        <v>9.6217839461082715</v>
      </c>
      <c r="P6275" t="str">
        <f>VLOOKUP(retail_sales_2023!C6275,customers!A:J,5,)</f>
        <v>Coimbatore</v>
      </c>
      <c r="Q6275" t="str">
        <f>VLOOKUP(C6275,customers!A:J,10,0)</f>
        <v>Premium</v>
      </c>
    </row>
    <row r="6276" spans="1:17" x14ac:dyDescent="0.3">
      <c r="A6276" t="s">
        <v>7367</v>
      </c>
      <c r="B6276" s="1">
        <v>45090</v>
      </c>
      <c r="C6276" t="s">
        <v>745</v>
      </c>
      <c r="D6276" t="s">
        <v>746</v>
      </c>
      <c r="E6276" t="s">
        <v>33</v>
      </c>
      <c r="F6276" t="s">
        <v>43</v>
      </c>
      <c r="G6276" t="s">
        <v>154</v>
      </c>
      <c r="H6276">
        <v>2</v>
      </c>
      <c r="I6276">
        <v>20634.77</v>
      </c>
      <c r="J6276">
        <v>0.05</v>
      </c>
      <c r="K6276">
        <v>39206.06</v>
      </c>
      <c r="L6276">
        <v>3513.17</v>
      </c>
      <c r="M6276">
        <f t="shared" si="293"/>
        <v>39206.063000000002</v>
      </c>
      <c r="N6276" t="str">
        <f t="shared" si="294"/>
        <v>Q2</v>
      </c>
      <c r="O6276" s="2">
        <f t="shared" si="295"/>
        <v>8.9607831034283993</v>
      </c>
      <c r="P6276" t="str">
        <f>VLOOKUP(retail_sales_2023!C6276,customers!A:J,5,)</f>
        <v>Ahmedabad</v>
      </c>
      <c r="Q6276" t="str">
        <f>VLOOKUP(C6276,customers!A:J,10,0)</f>
        <v>Regular</v>
      </c>
    </row>
    <row r="6277" spans="1:17" x14ac:dyDescent="0.3">
      <c r="A6277" t="s">
        <v>7368</v>
      </c>
      <c r="B6277" s="1">
        <v>45272</v>
      </c>
      <c r="C6277" t="s">
        <v>2233</v>
      </c>
      <c r="D6277" t="s">
        <v>2234</v>
      </c>
      <c r="E6277" t="s">
        <v>27</v>
      </c>
      <c r="F6277" t="s">
        <v>38</v>
      </c>
      <c r="G6277" t="s">
        <v>65</v>
      </c>
      <c r="H6277">
        <v>4</v>
      </c>
      <c r="I6277">
        <v>1080.6500000000001</v>
      </c>
      <c r="J6277">
        <v>0.05</v>
      </c>
      <c r="K6277">
        <v>4106.47</v>
      </c>
      <c r="L6277">
        <v>1138.82</v>
      </c>
      <c r="M6277">
        <f t="shared" ref="M6277:M6340" si="296">H6277*I6277*(1-J6277)</f>
        <v>4106.47</v>
      </c>
      <c r="N6277" t="str">
        <f t="shared" si="294"/>
        <v>Q4</v>
      </c>
      <c r="O6277" s="2">
        <f t="shared" si="295"/>
        <v>27.732334584204921</v>
      </c>
      <c r="P6277" t="str">
        <f>VLOOKUP(retail_sales_2023!C6277,customers!A:J,5,)</f>
        <v>Delhi</v>
      </c>
      <c r="Q6277" t="str">
        <f>VLOOKUP(C6277,customers!A:J,10,0)</f>
        <v>Regular</v>
      </c>
    </row>
    <row r="6278" spans="1:17" x14ac:dyDescent="0.3">
      <c r="A6278" t="s">
        <v>7369</v>
      </c>
      <c r="B6278" s="1">
        <v>44964</v>
      </c>
      <c r="C6278" t="s">
        <v>564</v>
      </c>
      <c r="D6278" t="s">
        <v>565</v>
      </c>
      <c r="E6278" t="s">
        <v>27</v>
      </c>
      <c r="F6278" t="s">
        <v>38</v>
      </c>
      <c r="G6278" t="s">
        <v>48</v>
      </c>
      <c r="H6278">
        <v>1</v>
      </c>
      <c r="I6278">
        <v>2452.2199999999998</v>
      </c>
      <c r="J6278">
        <v>0.15</v>
      </c>
      <c r="K6278">
        <v>2084.39</v>
      </c>
      <c r="L6278">
        <v>514.29</v>
      </c>
      <c r="M6278">
        <f t="shared" si="296"/>
        <v>2084.3869999999997</v>
      </c>
      <c r="N6278" t="str">
        <f t="shared" si="294"/>
        <v>Q1</v>
      </c>
      <c r="O6278" s="2">
        <f t="shared" si="295"/>
        <v>24.673405648655002</v>
      </c>
      <c r="P6278" t="str">
        <f>VLOOKUP(retail_sales_2023!C6278,customers!A:J,5,)</f>
        <v>Lucknow</v>
      </c>
      <c r="Q6278" t="str">
        <f>VLOOKUP(C6278,customers!A:J,10,0)</f>
        <v>Premium</v>
      </c>
    </row>
    <row r="6279" spans="1:17" x14ac:dyDescent="0.3">
      <c r="A6279" t="s">
        <v>7370</v>
      </c>
      <c r="B6279" s="1">
        <v>44965</v>
      </c>
      <c r="C6279" t="s">
        <v>1460</v>
      </c>
      <c r="D6279" t="s">
        <v>1461</v>
      </c>
      <c r="E6279" t="s">
        <v>33</v>
      </c>
      <c r="F6279" t="s">
        <v>52</v>
      </c>
      <c r="G6279" t="s">
        <v>200</v>
      </c>
      <c r="H6279">
        <v>6</v>
      </c>
      <c r="I6279">
        <v>201.2</v>
      </c>
      <c r="J6279">
        <v>0.15</v>
      </c>
      <c r="K6279">
        <v>1026.1199999999999</v>
      </c>
      <c r="L6279">
        <v>88.77</v>
      </c>
      <c r="M6279">
        <f t="shared" si="296"/>
        <v>1026.1199999999999</v>
      </c>
      <c r="N6279" t="str">
        <f t="shared" si="294"/>
        <v>Q1</v>
      </c>
      <c r="O6279" s="2">
        <f t="shared" si="295"/>
        <v>8.651034966670565</v>
      </c>
      <c r="P6279" t="str">
        <f>VLOOKUP(retail_sales_2023!C6279,customers!A:J,5,)</f>
        <v>Pune</v>
      </c>
      <c r="Q6279" t="str">
        <f>VLOOKUP(C6279,customers!A:J,10,0)</f>
        <v>Premium</v>
      </c>
    </row>
    <row r="6280" spans="1:17" x14ac:dyDescent="0.3">
      <c r="A6280" t="s">
        <v>7371</v>
      </c>
      <c r="B6280" s="1">
        <v>45168</v>
      </c>
      <c r="C6280" t="s">
        <v>1167</v>
      </c>
      <c r="D6280" t="s">
        <v>1168</v>
      </c>
      <c r="E6280" t="s">
        <v>21</v>
      </c>
      <c r="F6280" t="s">
        <v>38</v>
      </c>
      <c r="G6280" t="s">
        <v>684</v>
      </c>
      <c r="H6280">
        <v>5</v>
      </c>
      <c r="I6280">
        <v>3091.01</v>
      </c>
      <c r="J6280">
        <v>0.05</v>
      </c>
      <c r="K6280">
        <v>14682.3</v>
      </c>
      <c r="L6280">
        <v>4786.72</v>
      </c>
      <c r="M6280">
        <f t="shared" si="296"/>
        <v>14682.297500000001</v>
      </c>
      <c r="N6280" t="str">
        <f t="shared" si="294"/>
        <v>Q3</v>
      </c>
      <c r="O6280" s="2">
        <f t="shared" si="295"/>
        <v>32.601976529562812</v>
      </c>
      <c r="P6280" t="str">
        <f>VLOOKUP(retail_sales_2023!C6280,customers!A:J,5,)</f>
        <v>Bhubaneswar</v>
      </c>
      <c r="Q6280" t="str">
        <f>VLOOKUP(C6280,customers!A:J,10,0)</f>
        <v>Regular</v>
      </c>
    </row>
    <row r="6281" spans="1:17" x14ac:dyDescent="0.3">
      <c r="A6281" t="s">
        <v>7372</v>
      </c>
      <c r="B6281" s="1">
        <v>45199</v>
      </c>
      <c r="C6281" t="s">
        <v>2136</v>
      </c>
      <c r="D6281" t="s">
        <v>2137</v>
      </c>
      <c r="E6281" t="s">
        <v>27</v>
      </c>
      <c r="F6281" t="s">
        <v>43</v>
      </c>
      <c r="G6281" t="s">
        <v>154</v>
      </c>
      <c r="H6281">
        <v>1</v>
      </c>
      <c r="I6281">
        <v>8311.9599999999991</v>
      </c>
      <c r="J6281">
        <v>0.25</v>
      </c>
      <c r="K6281">
        <v>6233.97</v>
      </c>
      <c r="L6281">
        <v>906.23</v>
      </c>
      <c r="M6281">
        <f t="shared" si="296"/>
        <v>6233.9699999999993</v>
      </c>
      <c r="N6281" t="str">
        <f t="shared" si="294"/>
        <v>Q3</v>
      </c>
      <c r="O6281" s="2">
        <f t="shared" si="295"/>
        <v>14.536964406309302</v>
      </c>
      <c r="P6281" t="str">
        <f>VLOOKUP(retail_sales_2023!C6281,customers!A:J,5,)</f>
        <v>Chandigarh</v>
      </c>
      <c r="Q6281" t="str">
        <f>VLOOKUP(C6281,customers!A:J,10,0)</f>
        <v>Premium</v>
      </c>
    </row>
    <row r="6282" spans="1:17" x14ac:dyDescent="0.3">
      <c r="A6282" t="s">
        <v>7373</v>
      </c>
      <c r="B6282" s="1">
        <v>45070</v>
      </c>
      <c r="C6282" t="s">
        <v>2123</v>
      </c>
      <c r="D6282" t="s">
        <v>2124</v>
      </c>
      <c r="E6282" t="s">
        <v>21</v>
      </c>
      <c r="F6282" t="s">
        <v>52</v>
      </c>
      <c r="G6282" t="s">
        <v>133</v>
      </c>
      <c r="H6282">
        <v>10</v>
      </c>
      <c r="I6282">
        <v>262.14999999999998</v>
      </c>
      <c r="J6282">
        <v>0</v>
      </c>
      <c r="K6282">
        <v>2621.5</v>
      </c>
      <c r="L6282">
        <v>191.15</v>
      </c>
      <c r="M6282">
        <f t="shared" si="296"/>
        <v>2621.5</v>
      </c>
      <c r="N6282" t="str">
        <f t="shared" si="294"/>
        <v>Q2</v>
      </c>
      <c r="O6282" s="2">
        <f t="shared" si="295"/>
        <v>7.2916269311462907</v>
      </c>
      <c r="P6282" t="str">
        <f>VLOOKUP(retail_sales_2023!C6282,customers!A:J,5,)</f>
        <v>Ahmedabad</v>
      </c>
      <c r="Q6282" t="str">
        <f>VLOOKUP(C6282,customers!A:J,10,0)</f>
        <v>Occasional</v>
      </c>
    </row>
    <row r="6283" spans="1:17" x14ac:dyDescent="0.3">
      <c r="A6283" t="s">
        <v>7374</v>
      </c>
      <c r="B6283" s="1">
        <v>45205</v>
      </c>
      <c r="C6283" t="s">
        <v>1331</v>
      </c>
      <c r="D6283" t="s">
        <v>1332</v>
      </c>
      <c r="E6283" t="s">
        <v>27</v>
      </c>
      <c r="F6283" t="s">
        <v>81</v>
      </c>
      <c r="G6283" t="s">
        <v>370</v>
      </c>
      <c r="H6283">
        <v>1</v>
      </c>
      <c r="I6283">
        <v>4531.04</v>
      </c>
      <c r="J6283">
        <v>0.2</v>
      </c>
      <c r="K6283">
        <v>3624.83</v>
      </c>
      <c r="L6283">
        <v>803.66</v>
      </c>
      <c r="M6283">
        <f t="shared" si="296"/>
        <v>3624.8320000000003</v>
      </c>
      <c r="N6283" t="str">
        <f t="shared" si="294"/>
        <v>Q4</v>
      </c>
      <c r="O6283" s="2">
        <f t="shared" si="295"/>
        <v>22.170970776560555</v>
      </c>
      <c r="P6283" t="str">
        <f>VLOOKUP(retail_sales_2023!C6283,customers!A:J,5,)</f>
        <v>Jaipur</v>
      </c>
      <c r="Q6283" t="str">
        <f>VLOOKUP(C6283,customers!A:J,10,0)</f>
        <v>Premium</v>
      </c>
    </row>
    <row r="6284" spans="1:17" x14ac:dyDescent="0.3">
      <c r="A6284" t="s">
        <v>7375</v>
      </c>
      <c r="B6284" s="1">
        <v>45168</v>
      </c>
      <c r="C6284" t="s">
        <v>1356</v>
      </c>
      <c r="D6284" t="s">
        <v>1357</v>
      </c>
      <c r="E6284" t="s">
        <v>21</v>
      </c>
      <c r="F6284" t="s">
        <v>43</v>
      </c>
      <c r="G6284" t="s">
        <v>128</v>
      </c>
      <c r="H6284">
        <v>1</v>
      </c>
      <c r="I6284">
        <v>61443.09</v>
      </c>
      <c r="J6284">
        <v>0.1</v>
      </c>
      <c r="K6284">
        <v>55298.78</v>
      </c>
      <c r="L6284">
        <v>4754.67</v>
      </c>
      <c r="M6284">
        <f t="shared" si="296"/>
        <v>55298.780999999995</v>
      </c>
      <c r="N6284" t="str">
        <f t="shared" si="294"/>
        <v>Q3</v>
      </c>
      <c r="O6284" s="2">
        <f t="shared" si="295"/>
        <v>8.5981462882182935</v>
      </c>
      <c r="P6284" t="str">
        <f>VLOOKUP(retail_sales_2023!C6284,customers!A:J,5,)</f>
        <v>Ranchi</v>
      </c>
      <c r="Q6284" t="str">
        <f>VLOOKUP(C6284,customers!A:J,10,0)</f>
        <v>Premium</v>
      </c>
    </row>
    <row r="6285" spans="1:17" x14ac:dyDescent="0.3">
      <c r="A6285" t="s">
        <v>7376</v>
      </c>
      <c r="B6285" s="1">
        <v>45270</v>
      </c>
      <c r="C6285" t="s">
        <v>1037</v>
      </c>
      <c r="D6285" t="s">
        <v>1038</v>
      </c>
      <c r="E6285" t="s">
        <v>27</v>
      </c>
      <c r="F6285" t="s">
        <v>81</v>
      </c>
      <c r="G6285" t="s">
        <v>150</v>
      </c>
      <c r="H6285">
        <v>1</v>
      </c>
      <c r="I6285">
        <v>397.99</v>
      </c>
      <c r="J6285">
        <v>0.1</v>
      </c>
      <c r="K6285">
        <v>358.19</v>
      </c>
      <c r="L6285">
        <v>96.52</v>
      </c>
      <c r="M6285">
        <f t="shared" si="296"/>
        <v>358.19100000000003</v>
      </c>
      <c r="N6285" t="str">
        <f t="shared" si="294"/>
        <v>Q4</v>
      </c>
      <c r="O6285" s="2">
        <f t="shared" si="295"/>
        <v>26.946592590524581</v>
      </c>
      <c r="P6285" t="str">
        <f>VLOOKUP(retail_sales_2023!C6285,customers!A:J,5,)</f>
        <v>Lucknow</v>
      </c>
      <c r="Q6285" t="str">
        <f>VLOOKUP(C6285,customers!A:J,10,0)</f>
        <v>Occasional</v>
      </c>
    </row>
    <row r="6286" spans="1:17" x14ac:dyDescent="0.3">
      <c r="A6286" t="s">
        <v>7377</v>
      </c>
      <c r="B6286" s="1">
        <v>45060</v>
      </c>
      <c r="C6286" t="s">
        <v>294</v>
      </c>
      <c r="D6286" t="s">
        <v>295</v>
      </c>
      <c r="E6286" t="s">
        <v>21</v>
      </c>
      <c r="F6286" t="s">
        <v>28</v>
      </c>
      <c r="G6286" t="s">
        <v>672</v>
      </c>
      <c r="H6286">
        <v>1</v>
      </c>
      <c r="I6286">
        <v>2310.44</v>
      </c>
      <c r="J6286">
        <v>0.15</v>
      </c>
      <c r="K6286">
        <v>1963.87</v>
      </c>
      <c r="L6286">
        <v>357.18</v>
      </c>
      <c r="M6286">
        <f t="shared" si="296"/>
        <v>1963.874</v>
      </c>
      <c r="N6286" t="str">
        <f t="shared" si="294"/>
        <v>Q2</v>
      </c>
      <c r="O6286" s="2">
        <f t="shared" si="295"/>
        <v>18.187558239598346</v>
      </c>
      <c r="P6286" t="str">
        <f>VLOOKUP(retail_sales_2023!C6286,customers!A:J,5,)</f>
        <v>Patna</v>
      </c>
      <c r="Q6286" t="str">
        <f>VLOOKUP(C6286,customers!A:J,10,0)</f>
        <v>Occasional</v>
      </c>
    </row>
    <row r="6287" spans="1:17" x14ac:dyDescent="0.3">
      <c r="A6287" t="s">
        <v>7378</v>
      </c>
      <c r="B6287" s="1">
        <v>45275</v>
      </c>
      <c r="C6287" t="s">
        <v>1034</v>
      </c>
      <c r="D6287" t="s">
        <v>1035</v>
      </c>
      <c r="E6287" t="s">
        <v>21</v>
      </c>
      <c r="F6287" t="s">
        <v>52</v>
      </c>
      <c r="G6287" t="s">
        <v>169</v>
      </c>
      <c r="H6287">
        <v>4</v>
      </c>
      <c r="I6287">
        <v>690.9</v>
      </c>
      <c r="J6287">
        <v>0</v>
      </c>
      <c r="K6287">
        <v>2763.6</v>
      </c>
      <c r="L6287">
        <v>179.61</v>
      </c>
      <c r="M6287">
        <f t="shared" si="296"/>
        <v>2763.6</v>
      </c>
      <c r="N6287" t="str">
        <f t="shared" si="294"/>
        <v>Q4</v>
      </c>
      <c r="O6287" s="2">
        <f t="shared" si="295"/>
        <v>6.4991315675206263</v>
      </c>
      <c r="P6287" t="str">
        <f>VLOOKUP(retail_sales_2023!C6287,customers!A:J,5,)</f>
        <v>Ranchi</v>
      </c>
      <c r="Q6287" t="str">
        <f>VLOOKUP(C6287,customers!A:J,10,0)</f>
        <v>Premium</v>
      </c>
    </row>
    <row r="6288" spans="1:17" x14ac:dyDescent="0.3">
      <c r="A6288" t="s">
        <v>7379</v>
      </c>
      <c r="B6288" s="1">
        <v>44948</v>
      </c>
      <c r="C6288" t="s">
        <v>31</v>
      </c>
      <c r="D6288" t="s">
        <v>32</v>
      </c>
      <c r="E6288" t="s">
        <v>33</v>
      </c>
      <c r="F6288" t="s">
        <v>28</v>
      </c>
      <c r="G6288" t="s">
        <v>97</v>
      </c>
      <c r="H6288">
        <v>3</v>
      </c>
      <c r="I6288">
        <v>680.15</v>
      </c>
      <c r="J6288">
        <v>0</v>
      </c>
      <c r="K6288">
        <v>2040.45</v>
      </c>
      <c r="L6288">
        <v>530.17999999999995</v>
      </c>
      <c r="M6288">
        <f t="shared" si="296"/>
        <v>2040.4499999999998</v>
      </c>
      <c r="N6288" t="str">
        <f t="shared" si="294"/>
        <v>Q1</v>
      </c>
      <c r="O6288" s="2">
        <f t="shared" si="295"/>
        <v>25.983484035384347</v>
      </c>
      <c r="P6288" t="str">
        <f>VLOOKUP(retail_sales_2023!C6288,customers!A:J,5,)</f>
        <v>Ahmedabad</v>
      </c>
      <c r="Q6288" t="str">
        <f>VLOOKUP(C6288,customers!A:J,10,0)</f>
        <v>Premium</v>
      </c>
    </row>
    <row r="6289" spans="1:17" x14ac:dyDescent="0.3">
      <c r="A6289" t="s">
        <v>7380</v>
      </c>
      <c r="B6289" s="1">
        <v>45161</v>
      </c>
      <c r="C6289" t="s">
        <v>583</v>
      </c>
      <c r="D6289" t="s">
        <v>584</v>
      </c>
      <c r="E6289" t="s">
        <v>27</v>
      </c>
      <c r="F6289" t="s">
        <v>52</v>
      </c>
      <c r="G6289" t="s">
        <v>169</v>
      </c>
      <c r="H6289">
        <v>7</v>
      </c>
      <c r="I6289">
        <v>398.17</v>
      </c>
      <c r="J6289">
        <v>0.15</v>
      </c>
      <c r="K6289">
        <v>2369.11</v>
      </c>
      <c r="L6289">
        <v>229.91</v>
      </c>
      <c r="M6289">
        <f t="shared" si="296"/>
        <v>2369.1115</v>
      </c>
      <c r="N6289" t="str">
        <f t="shared" si="294"/>
        <v>Q3</v>
      </c>
      <c r="O6289" s="2">
        <f t="shared" si="295"/>
        <v>9.7044881833262284</v>
      </c>
      <c r="P6289" t="str">
        <f>VLOOKUP(retail_sales_2023!C6289,customers!A:J,5,)</f>
        <v>Amritsar</v>
      </c>
      <c r="Q6289" t="str">
        <f>VLOOKUP(C6289,customers!A:J,10,0)</f>
        <v>Premium</v>
      </c>
    </row>
    <row r="6290" spans="1:17" x14ac:dyDescent="0.3">
      <c r="A6290" t="s">
        <v>7381</v>
      </c>
      <c r="B6290" s="1">
        <v>45168</v>
      </c>
      <c r="C6290" t="s">
        <v>67</v>
      </c>
      <c r="D6290" t="s">
        <v>68</v>
      </c>
      <c r="E6290" t="s">
        <v>33</v>
      </c>
      <c r="F6290" t="s">
        <v>43</v>
      </c>
      <c r="G6290" t="s">
        <v>121</v>
      </c>
      <c r="H6290">
        <v>4</v>
      </c>
      <c r="I6290">
        <v>58525.94</v>
      </c>
      <c r="J6290">
        <v>0</v>
      </c>
      <c r="K6290">
        <v>234103.76</v>
      </c>
      <c r="L6290">
        <v>36076.239999999998</v>
      </c>
      <c r="M6290">
        <f t="shared" si="296"/>
        <v>234103.76</v>
      </c>
      <c r="N6290" t="str">
        <f t="shared" si="294"/>
        <v>Q3</v>
      </c>
      <c r="O6290" s="2">
        <f t="shared" si="295"/>
        <v>15.410363336325736</v>
      </c>
      <c r="P6290" t="str">
        <f>VLOOKUP(retail_sales_2023!C6290,customers!A:J,5,)</f>
        <v>Surat</v>
      </c>
      <c r="Q6290" t="str">
        <f>VLOOKUP(C6290,customers!A:J,10,0)</f>
        <v>Premium</v>
      </c>
    </row>
    <row r="6291" spans="1:17" x14ac:dyDescent="0.3">
      <c r="A6291" t="s">
        <v>7382</v>
      </c>
      <c r="B6291" s="1">
        <v>45029</v>
      </c>
      <c r="C6291" t="s">
        <v>667</v>
      </c>
      <c r="D6291" t="s">
        <v>668</v>
      </c>
      <c r="E6291" t="s">
        <v>33</v>
      </c>
      <c r="F6291" t="s">
        <v>43</v>
      </c>
      <c r="G6291" t="s">
        <v>282</v>
      </c>
      <c r="H6291">
        <v>4</v>
      </c>
      <c r="I6291">
        <v>67135.09</v>
      </c>
      <c r="J6291">
        <v>0</v>
      </c>
      <c r="K6291">
        <v>268540.36</v>
      </c>
      <c r="L6291">
        <v>38634.339999999997</v>
      </c>
      <c r="M6291">
        <f t="shared" si="296"/>
        <v>268540.36</v>
      </c>
      <c r="N6291" t="str">
        <f t="shared" si="294"/>
        <v>Q2</v>
      </c>
      <c r="O6291" s="2">
        <f t="shared" si="295"/>
        <v>14.386790871956826</v>
      </c>
      <c r="P6291" t="str">
        <f>VLOOKUP(retail_sales_2023!C6291,customers!A:J,5,)</f>
        <v>Nagpur</v>
      </c>
      <c r="Q6291" t="str">
        <f>VLOOKUP(C6291,customers!A:J,10,0)</f>
        <v>Occasional</v>
      </c>
    </row>
    <row r="6292" spans="1:17" x14ac:dyDescent="0.3">
      <c r="A6292" t="s">
        <v>7383</v>
      </c>
      <c r="B6292" s="1">
        <v>45217</v>
      </c>
      <c r="C6292" t="s">
        <v>4200</v>
      </c>
      <c r="D6292" t="s">
        <v>4201</v>
      </c>
      <c r="E6292" t="s">
        <v>33</v>
      </c>
      <c r="F6292" t="s">
        <v>22</v>
      </c>
      <c r="G6292" t="s">
        <v>196</v>
      </c>
      <c r="H6292">
        <v>2</v>
      </c>
      <c r="I6292">
        <v>40720.07</v>
      </c>
      <c r="J6292">
        <v>0</v>
      </c>
      <c r="K6292">
        <v>81440.14</v>
      </c>
      <c r="L6292">
        <v>14356.14</v>
      </c>
      <c r="M6292">
        <f t="shared" si="296"/>
        <v>81440.14</v>
      </c>
      <c r="N6292" t="str">
        <f t="shared" si="294"/>
        <v>Q4</v>
      </c>
      <c r="O6292" s="2">
        <f t="shared" si="295"/>
        <v>17.627842977676607</v>
      </c>
      <c r="P6292" t="str">
        <f>VLOOKUP(retail_sales_2023!C6292,customers!A:J,5,)</f>
        <v>Pune</v>
      </c>
      <c r="Q6292" t="str">
        <f>VLOOKUP(C6292,customers!A:J,10,0)</f>
        <v>Regular</v>
      </c>
    </row>
    <row r="6293" spans="1:17" x14ac:dyDescent="0.3">
      <c r="A6293" t="s">
        <v>7384</v>
      </c>
      <c r="B6293" s="1">
        <v>45164</v>
      </c>
      <c r="C6293" t="s">
        <v>1041</v>
      </c>
      <c r="D6293" t="s">
        <v>13093</v>
      </c>
      <c r="E6293" t="s">
        <v>27</v>
      </c>
      <c r="F6293" t="s">
        <v>52</v>
      </c>
      <c r="G6293" t="s">
        <v>117</v>
      </c>
      <c r="H6293">
        <v>4</v>
      </c>
      <c r="I6293">
        <v>257.75</v>
      </c>
      <c r="J6293">
        <v>0</v>
      </c>
      <c r="K6293">
        <v>1031</v>
      </c>
      <c r="L6293">
        <v>74.069999999999993</v>
      </c>
      <c r="M6293">
        <f t="shared" si="296"/>
        <v>1031</v>
      </c>
      <c r="N6293" t="str">
        <f t="shared" si="294"/>
        <v>Q3</v>
      </c>
      <c r="O6293" s="2">
        <f t="shared" si="295"/>
        <v>7.1842870999030053</v>
      </c>
      <c r="P6293" t="str">
        <f>VLOOKUP(retail_sales_2023!C6293,customers!A:J,5,)</f>
        <v>Delhi</v>
      </c>
      <c r="Q6293" t="str">
        <f>VLOOKUP(C6293,customers!A:J,10,0)</f>
        <v>Premium</v>
      </c>
    </row>
    <row r="6294" spans="1:17" x14ac:dyDescent="0.3">
      <c r="A6294" t="s">
        <v>7385</v>
      </c>
      <c r="B6294" s="1">
        <v>45266</v>
      </c>
      <c r="C6294" t="s">
        <v>1361</v>
      </c>
      <c r="D6294" t="s">
        <v>1362</v>
      </c>
      <c r="E6294" t="s">
        <v>21</v>
      </c>
      <c r="F6294" t="s">
        <v>28</v>
      </c>
      <c r="G6294" t="s">
        <v>325</v>
      </c>
      <c r="H6294">
        <v>3</v>
      </c>
      <c r="I6294">
        <v>7308.01</v>
      </c>
      <c r="J6294">
        <v>0</v>
      </c>
      <c r="K6294">
        <v>21924.03</v>
      </c>
      <c r="L6294">
        <v>4269.5</v>
      </c>
      <c r="M6294">
        <f t="shared" si="296"/>
        <v>21924.03</v>
      </c>
      <c r="N6294" t="str">
        <f t="shared" si="294"/>
        <v>Q4</v>
      </c>
      <c r="O6294" s="2">
        <f t="shared" si="295"/>
        <v>19.474065671320464</v>
      </c>
      <c r="P6294" t="str">
        <f>VLOOKUP(retail_sales_2023!C6294,customers!A:J,5,)</f>
        <v>Guwahati</v>
      </c>
      <c r="Q6294" t="str">
        <f>VLOOKUP(C6294,customers!A:J,10,0)</f>
        <v>Premium</v>
      </c>
    </row>
    <row r="6295" spans="1:17" x14ac:dyDescent="0.3">
      <c r="A6295" t="s">
        <v>7386</v>
      </c>
      <c r="B6295" s="1">
        <v>45052</v>
      </c>
      <c r="C6295" t="s">
        <v>2123</v>
      </c>
      <c r="D6295" t="s">
        <v>2124</v>
      </c>
      <c r="E6295" t="s">
        <v>33</v>
      </c>
      <c r="F6295" t="s">
        <v>22</v>
      </c>
      <c r="G6295" t="s">
        <v>516</v>
      </c>
      <c r="H6295">
        <v>4</v>
      </c>
      <c r="I6295">
        <v>26021.16</v>
      </c>
      <c r="J6295">
        <v>0.05</v>
      </c>
      <c r="K6295">
        <v>98880.41</v>
      </c>
      <c r="L6295">
        <v>27659.360000000001</v>
      </c>
      <c r="M6295">
        <f t="shared" si="296"/>
        <v>98880.407999999996</v>
      </c>
      <c r="N6295" t="str">
        <f t="shared" si="294"/>
        <v>Q2</v>
      </c>
      <c r="O6295" s="2">
        <f t="shared" si="295"/>
        <v>27.972537735229857</v>
      </c>
      <c r="P6295" t="str">
        <f>VLOOKUP(retail_sales_2023!C6295,customers!A:J,5,)</f>
        <v>Ahmedabad</v>
      </c>
      <c r="Q6295" t="str">
        <f>VLOOKUP(C6295,customers!A:J,10,0)</f>
        <v>Occasional</v>
      </c>
    </row>
    <row r="6296" spans="1:17" x14ac:dyDescent="0.3">
      <c r="A6296" t="s">
        <v>7387</v>
      </c>
      <c r="B6296" s="1">
        <v>45134</v>
      </c>
      <c r="C6296" t="s">
        <v>1738</v>
      </c>
      <c r="D6296" t="s">
        <v>1739</v>
      </c>
      <c r="E6296" t="s">
        <v>33</v>
      </c>
      <c r="F6296" t="s">
        <v>52</v>
      </c>
      <c r="G6296" t="s">
        <v>117</v>
      </c>
      <c r="H6296">
        <v>1</v>
      </c>
      <c r="I6296">
        <v>287.01</v>
      </c>
      <c r="J6296">
        <v>0</v>
      </c>
      <c r="K6296">
        <v>287.01</v>
      </c>
      <c r="L6296">
        <v>19.41</v>
      </c>
      <c r="M6296">
        <f t="shared" si="296"/>
        <v>287.01</v>
      </c>
      <c r="N6296" t="str">
        <f t="shared" si="294"/>
        <v>Q3</v>
      </c>
      <c r="O6296" s="2">
        <f t="shared" si="295"/>
        <v>6.7628305633950045</v>
      </c>
      <c r="P6296" t="str">
        <f>VLOOKUP(retail_sales_2023!C6296,customers!A:J,5,)</f>
        <v>Surat</v>
      </c>
      <c r="Q6296" t="str">
        <f>VLOOKUP(C6296,customers!A:J,10,0)</f>
        <v>Occasional</v>
      </c>
    </row>
    <row r="6297" spans="1:17" x14ac:dyDescent="0.3">
      <c r="A6297" t="s">
        <v>7388</v>
      </c>
      <c r="B6297" s="1">
        <v>44962</v>
      </c>
      <c r="C6297" t="s">
        <v>1974</v>
      </c>
      <c r="D6297" t="s">
        <v>1975</v>
      </c>
      <c r="E6297" t="s">
        <v>15</v>
      </c>
      <c r="F6297" t="s">
        <v>16</v>
      </c>
      <c r="G6297" t="s">
        <v>356</v>
      </c>
      <c r="H6297">
        <v>5</v>
      </c>
      <c r="I6297">
        <v>412.29</v>
      </c>
      <c r="J6297">
        <v>0</v>
      </c>
      <c r="K6297">
        <v>2061.4499999999998</v>
      </c>
      <c r="L6297">
        <v>691.65</v>
      </c>
      <c r="M6297">
        <f t="shared" si="296"/>
        <v>2061.4500000000003</v>
      </c>
      <c r="N6297" t="str">
        <f t="shared" si="294"/>
        <v>Q1</v>
      </c>
      <c r="O6297" s="2">
        <f t="shared" si="295"/>
        <v>33.551626282471076</v>
      </c>
      <c r="P6297" t="str">
        <f>VLOOKUP(retail_sales_2023!C6297,customers!A:J,5,)</f>
        <v>Kochi</v>
      </c>
      <c r="Q6297" t="str">
        <f>VLOOKUP(C6297,customers!A:J,10,0)</f>
        <v>Premium</v>
      </c>
    </row>
    <row r="6298" spans="1:17" x14ac:dyDescent="0.3">
      <c r="A6298" t="s">
        <v>7389</v>
      </c>
      <c r="B6298" s="1">
        <v>44980</v>
      </c>
      <c r="C6298" t="s">
        <v>886</v>
      </c>
      <c r="D6298" t="s">
        <v>887</v>
      </c>
      <c r="E6298" t="s">
        <v>21</v>
      </c>
      <c r="F6298" t="s">
        <v>43</v>
      </c>
      <c r="G6298" t="s">
        <v>128</v>
      </c>
      <c r="H6298">
        <v>2</v>
      </c>
      <c r="I6298">
        <v>31281.94</v>
      </c>
      <c r="J6298">
        <v>0.25</v>
      </c>
      <c r="K6298">
        <v>46922.91</v>
      </c>
      <c r="L6298">
        <v>4816.8100000000004</v>
      </c>
      <c r="M6298">
        <f t="shared" si="296"/>
        <v>46922.909999999996</v>
      </c>
      <c r="N6298" t="str">
        <f t="shared" si="294"/>
        <v>Q1</v>
      </c>
      <c r="O6298" s="2">
        <f t="shared" si="295"/>
        <v>10.265369304674412</v>
      </c>
      <c r="P6298" t="str">
        <f>VLOOKUP(retail_sales_2023!C6298,customers!A:J,5,)</f>
        <v>Bhubaneswar</v>
      </c>
      <c r="Q6298" t="str">
        <f>VLOOKUP(C6298,customers!A:J,10,0)</f>
        <v>Premium</v>
      </c>
    </row>
    <row r="6299" spans="1:17" x14ac:dyDescent="0.3">
      <c r="A6299" t="s">
        <v>7390</v>
      </c>
      <c r="B6299" s="1">
        <v>45146</v>
      </c>
      <c r="C6299" t="s">
        <v>1476</v>
      </c>
      <c r="D6299" t="s">
        <v>1477</v>
      </c>
      <c r="E6299" t="s">
        <v>27</v>
      </c>
      <c r="F6299" t="s">
        <v>38</v>
      </c>
      <c r="G6299" t="s">
        <v>456</v>
      </c>
      <c r="H6299">
        <v>4</v>
      </c>
      <c r="I6299">
        <v>1057.32</v>
      </c>
      <c r="J6299">
        <v>0</v>
      </c>
      <c r="K6299">
        <v>4229.28</v>
      </c>
      <c r="L6299">
        <v>878.4</v>
      </c>
      <c r="M6299">
        <f t="shared" si="296"/>
        <v>4229.28</v>
      </c>
      <c r="N6299" t="str">
        <f t="shared" si="294"/>
        <v>Q3</v>
      </c>
      <c r="O6299" s="2">
        <f t="shared" si="295"/>
        <v>20.76949267960504</v>
      </c>
      <c r="P6299" t="str">
        <f>VLOOKUP(retail_sales_2023!C6299,customers!A:J,5,)</f>
        <v>Lucknow</v>
      </c>
      <c r="Q6299" t="str">
        <f>VLOOKUP(C6299,customers!A:J,10,0)</f>
        <v>Occasional</v>
      </c>
    </row>
    <row r="6300" spans="1:17" x14ac:dyDescent="0.3">
      <c r="A6300" t="s">
        <v>7391</v>
      </c>
      <c r="B6300" s="1">
        <v>45113</v>
      </c>
      <c r="C6300" t="s">
        <v>2454</v>
      </c>
      <c r="D6300" t="s">
        <v>2455</v>
      </c>
      <c r="E6300" t="s">
        <v>33</v>
      </c>
      <c r="F6300" t="s">
        <v>43</v>
      </c>
      <c r="G6300" t="s">
        <v>178</v>
      </c>
      <c r="H6300">
        <v>0</v>
      </c>
      <c r="I6300">
        <v>39265.81</v>
      </c>
      <c r="J6300">
        <v>0.05</v>
      </c>
      <c r="K6300">
        <v>0</v>
      </c>
      <c r="L6300">
        <v>0</v>
      </c>
      <c r="M6300">
        <f t="shared" si="296"/>
        <v>0</v>
      </c>
      <c r="N6300" t="str">
        <f t="shared" si="294"/>
        <v>Q3</v>
      </c>
      <c r="O6300" s="2">
        <v>0</v>
      </c>
      <c r="P6300" t="str">
        <f>VLOOKUP(retail_sales_2023!C6300,customers!A:J,5,)</f>
        <v>Pune</v>
      </c>
      <c r="Q6300" t="str">
        <f>VLOOKUP(C6300,customers!A:J,10,0)</f>
        <v>Regular</v>
      </c>
    </row>
    <row r="6301" spans="1:17" x14ac:dyDescent="0.3">
      <c r="A6301" t="s">
        <v>7392</v>
      </c>
      <c r="B6301" s="1">
        <v>45028</v>
      </c>
      <c r="C6301" t="s">
        <v>2938</v>
      </c>
      <c r="D6301" t="s">
        <v>2939</v>
      </c>
      <c r="E6301" t="s">
        <v>33</v>
      </c>
      <c r="F6301" t="s">
        <v>81</v>
      </c>
      <c r="G6301" t="s">
        <v>82</v>
      </c>
      <c r="H6301">
        <v>4</v>
      </c>
      <c r="I6301">
        <v>2898.7</v>
      </c>
      <c r="J6301">
        <v>0.05</v>
      </c>
      <c r="K6301">
        <v>11015.06</v>
      </c>
      <c r="L6301">
        <v>3120.36</v>
      </c>
      <c r="M6301">
        <f t="shared" si="296"/>
        <v>11015.06</v>
      </c>
      <c r="N6301" t="str">
        <f t="shared" si="294"/>
        <v>Q2</v>
      </c>
      <c r="O6301" s="2">
        <f t="shared" si="295"/>
        <v>28.328125312072743</v>
      </c>
      <c r="P6301" t="str">
        <f>VLOOKUP(retail_sales_2023!C6301,customers!A:J,5,)</f>
        <v>Mumbai</v>
      </c>
      <c r="Q6301" t="str">
        <f>VLOOKUP(C6301,customers!A:J,10,0)</f>
        <v>Regular</v>
      </c>
    </row>
    <row r="6302" spans="1:17" x14ac:dyDescent="0.3">
      <c r="A6302" t="s">
        <v>7393</v>
      </c>
      <c r="B6302" s="1">
        <v>45050</v>
      </c>
      <c r="C6302" t="s">
        <v>541</v>
      </c>
      <c r="D6302" t="s">
        <v>542</v>
      </c>
      <c r="E6302" t="s">
        <v>21</v>
      </c>
      <c r="F6302" t="s">
        <v>52</v>
      </c>
      <c r="G6302" t="s">
        <v>226</v>
      </c>
      <c r="H6302">
        <v>2</v>
      </c>
      <c r="I6302">
        <v>632.59</v>
      </c>
      <c r="J6302">
        <v>0.15</v>
      </c>
      <c r="K6302">
        <v>1075.4000000000001</v>
      </c>
      <c r="L6302">
        <v>104.47</v>
      </c>
      <c r="M6302">
        <f t="shared" si="296"/>
        <v>1075.403</v>
      </c>
      <c r="N6302" t="str">
        <f t="shared" si="294"/>
        <v>Q2</v>
      </c>
      <c r="O6302" s="2">
        <f t="shared" si="295"/>
        <v>9.7145248279709868</v>
      </c>
      <c r="P6302" t="str">
        <f>VLOOKUP(retail_sales_2023!C6302,customers!A:J,5,)</f>
        <v>Kolkata</v>
      </c>
      <c r="Q6302" t="str">
        <f>VLOOKUP(C6302,customers!A:J,10,0)</f>
        <v>Premium</v>
      </c>
    </row>
    <row r="6303" spans="1:17" x14ac:dyDescent="0.3">
      <c r="A6303" t="s">
        <v>7394</v>
      </c>
      <c r="B6303" s="1">
        <v>45069</v>
      </c>
      <c r="C6303" t="s">
        <v>1698</v>
      </c>
      <c r="D6303" t="s">
        <v>1699</v>
      </c>
      <c r="E6303" t="s">
        <v>15</v>
      </c>
      <c r="F6303" t="s">
        <v>52</v>
      </c>
      <c r="G6303" t="s">
        <v>235</v>
      </c>
      <c r="H6303">
        <v>7</v>
      </c>
      <c r="I6303">
        <v>151.54</v>
      </c>
      <c r="J6303">
        <v>0.1</v>
      </c>
      <c r="K6303">
        <v>954.7</v>
      </c>
      <c r="L6303">
        <v>72.61</v>
      </c>
      <c r="M6303">
        <f t="shared" si="296"/>
        <v>954.702</v>
      </c>
      <c r="N6303" t="str">
        <f t="shared" si="294"/>
        <v>Q2</v>
      </c>
      <c r="O6303" s="2">
        <f t="shared" si="295"/>
        <v>7.6055305331517751</v>
      </c>
      <c r="P6303" t="str">
        <f>VLOOKUP(retail_sales_2023!C6303,customers!A:J,5,)</f>
        <v>Hyderabad</v>
      </c>
      <c r="Q6303" t="str">
        <f>VLOOKUP(C6303,customers!A:J,10,0)</f>
        <v>Regular</v>
      </c>
    </row>
    <row r="6304" spans="1:17" x14ac:dyDescent="0.3">
      <c r="A6304" t="s">
        <v>7395</v>
      </c>
      <c r="B6304" s="1">
        <v>45238</v>
      </c>
      <c r="C6304" t="s">
        <v>1503</v>
      </c>
      <c r="D6304" t="s">
        <v>1504</v>
      </c>
      <c r="E6304" t="s">
        <v>33</v>
      </c>
      <c r="F6304" t="s">
        <v>28</v>
      </c>
      <c r="G6304" t="s">
        <v>280</v>
      </c>
      <c r="H6304">
        <v>1</v>
      </c>
      <c r="I6304">
        <v>1755.01</v>
      </c>
      <c r="J6304">
        <v>0.05</v>
      </c>
      <c r="K6304">
        <v>1667.26</v>
      </c>
      <c r="L6304">
        <v>362.11</v>
      </c>
      <c r="M6304">
        <f t="shared" si="296"/>
        <v>1667.2594999999999</v>
      </c>
      <c r="N6304" t="str">
        <f t="shared" si="294"/>
        <v>Q4</v>
      </c>
      <c r="O6304" s="2">
        <f t="shared" si="295"/>
        <v>21.718868082962466</v>
      </c>
      <c r="P6304" t="str">
        <f>VLOOKUP(retail_sales_2023!C6304,customers!A:J,5,)</f>
        <v>Mumbai</v>
      </c>
      <c r="Q6304" t="str">
        <f>VLOOKUP(C6304,customers!A:J,10,0)</f>
        <v>Premium</v>
      </c>
    </row>
    <row r="6305" spans="1:17" x14ac:dyDescent="0.3">
      <c r="A6305" t="s">
        <v>7396</v>
      </c>
      <c r="B6305" s="1">
        <v>45144</v>
      </c>
      <c r="C6305" t="s">
        <v>918</v>
      </c>
      <c r="D6305" t="s">
        <v>919</v>
      </c>
      <c r="E6305" t="s">
        <v>33</v>
      </c>
      <c r="F6305" t="s">
        <v>52</v>
      </c>
      <c r="G6305" t="s">
        <v>235</v>
      </c>
      <c r="H6305">
        <v>10</v>
      </c>
      <c r="I6305">
        <v>322.60000000000002</v>
      </c>
      <c r="J6305">
        <v>0.05</v>
      </c>
      <c r="K6305">
        <v>3064.7</v>
      </c>
      <c r="L6305">
        <v>179.27</v>
      </c>
      <c r="M6305">
        <f t="shared" si="296"/>
        <v>3064.7</v>
      </c>
      <c r="N6305" t="str">
        <f t="shared" si="294"/>
        <v>Q3</v>
      </c>
      <c r="O6305" s="2">
        <f t="shared" si="295"/>
        <v>5.8495121871635076</v>
      </c>
      <c r="P6305" t="str">
        <f>VLOOKUP(retail_sales_2023!C6305,customers!A:J,5,)</f>
        <v>Ahmedabad</v>
      </c>
      <c r="Q6305" t="str">
        <f>VLOOKUP(C6305,customers!A:J,10,0)</f>
        <v>Regular</v>
      </c>
    </row>
    <row r="6306" spans="1:17" x14ac:dyDescent="0.3">
      <c r="A6306" t="s">
        <v>7397</v>
      </c>
      <c r="B6306" s="1">
        <v>45090</v>
      </c>
      <c r="C6306" t="s">
        <v>205</v>
      </c>
      <c r="D6306" t="s">
        <v>206</v>
      </c>
      <c r="E6306" t="s">
        <v>15</v>
      </c>
      <c r="F6306" t="s">
        <v>22</v>
      </c>
      <c r="G6306" t="s">
        <v>196</v>
      </c>
      <c r="H6306">
        <v>1</v>
      </c>
      <c r="I6306">
        <v>25282.97</v>
      </c>
      <c r="J6306">
        <v>0.05</v>
      </c>
      <c r="K6306">
        <v>24018.82</v>
      </c>
      <c r="L6306">
        <v>4333.71</v>
      </c>
      <c r="M6306">
        <f t="shared" si="296"/>
        <v>24018.821499999998</v>
      </c>
      <c r="N6306" t="str">
        <f t="shared" si="294"/>
        <v>Q2</v>
      </c>
      <c r="O6306" s="2">
        <f t="shared" si="295"/>
        <v>18.042976299418541</v>
      </c>
      <c r="P6306" t="str">
        <f>VLOOKUP(retail_sales_2023!C6306,customers!A:J,5,)</f>
        <v>Coimbatore</v>
      </c>
      <c r="Q6306" t="str">
        <f>VLOOKUP(C6306,customers!A:J,10,0)</f>
        <v>Premium</v>
      </c>
    </row>
    <row r="6307" spans="1:17" x14ac:dyDescent="0.3">
      <c r="A6307" t="s">
        <v>7398</v>
      </c>
      <c r="B6307" s="1">
        <v>44953</v>
      </c>
      <c r="C6307" t="s">
        <v>112</v>
      </c>
      <c r="D6307" t="s">
        <v>113</v>
      </c>
      <c r="E6307" t="s">
        <v>33</v>
      </c>
      <c r="F6307" t="s">
        <v>38</v>
      </c>
      <c r="G6307" t="s">
        <v>77</v>
      </c>
      <c r="H6307">
        <v>4</v>
      </c>
      <c r="I6307">
        <v>3664.99</v>
      </c>
      <c r="J6307">
        <v>0.05</v>
      </c>
      <c r="K6307">
        <v>13926.96</v>
      </c>
      <c r="L6307">
        <v>-1482.74</v>
      </c>
      <c r="M6307">
        <f t="shared" si="296"/>
        <v>13926.961999999998</v>
      </c>
      <c r="N6307" t="str">
        <f t="shared" si="294"/>
        <v>Q1</v>
      </c>
      <c r="O6307" s="2">
        <f t="shared" si="295"/>
        <v>-10.646544543820045</v>
      </c>
      <c r="P6307" t="str">
        <f>VLOOKUP(retail_sales_2023!C6307,customers!A:J,5,)</f>
        <v>Surat</v>
      </c>
      <c r="Q6307" t="str">
        <f>VLOOKUP(C6307,customers!A:J,10,0)</f>
        <v>Occasional</v>
      </c>
    </row>
    <row r="6308" spans="1:17" x14ac:dyDescent="0.3">
      <c r="A6308" t="s">
        <v>7399</v>
      </c>
      <c r="B6308" s="1">
        <v>45003</v>
      </c>
      <c r="C6308" t="s">
        <v>294</v>
      </c>
      <c r="D6308" t="s">
        <v>295</v>
      </c>
      <c r="E6308" t="s">
        <v>21</v>
      </c>
      <c r="F6308" t="s">
        <v>81</v>
      </c>
      <c r="G6308" t="s">
        <v>264</v>
      </c>
      <c r="H6308">
        <v>5</v>
      </c>
      <c r="I6308">
        <v>1599.91</v>
      </c>
      <c r="J6308">
        <v>0.15</v>
      </c>
      <c r="K6308">
        <v>6799.62</v>
      </c>
      <c r="L6308">
        <v>2252.98</v>
      </c>
      <c r="M6308">
        <f t="shared" si="296"/>
        <v>6799.6175000000003</v>
      </c>
      <c r="N6308" t="str">
        <f t="shared" si="294"/>
        <v>Q1</v>
      </c>
      <c r="O6308" s="2">
        <f t="shared" si="295"/>
        <v>33.133910424406068</v>
      </c>
      <c r="P6308" t="str">
        <f>VLOOKUP(retail_sales_2023!C6308,customers!A:J,5,)</f>
        <v>Patna</v>
      </c>
      <c r="Q6308" t="str">
        <f>VLOOKUP(C6308,customers!A:J,10,0)</f>
        <v>Occasional</v>
      </c>
    </row>
    <row r="6309" spans="1:17" x14ac:dyDescent="0.3">
      <c r="A6309" t="s">
        <v>7400</v>
      </c>
      <c r="B6309" s="1">
        <v>45006</v>
      </c>
      <c r="C6309" t="s">
        <v>1072</v>
      </c>
      <c r="D6309" t="s">
        <v>1073</v>
      </c>
      <c r="E6309" t="s">
        <v>21</v>
      </c>
      <c r="F6309" t="s">
        <v>28</v>
      </c>
      <c r="G6309" t="s">
        <v>466</v>
      </c>
      <c r="H6309">
        <v>5</v>
      </c>
      <c r="I6309">
        <v>436.77</v>
      </c>
      <c r="J6309">
        <v>0</v>
      </c>
      <c r="K6309">
        <v>2183.85</v>
      </c>
      <c r="L6309">
        <v>-37.75</v>
      </c>
      <c r="M6309">
        <f t="shared" si="296"/>
        <v>2183.85</v>
      </c>
      <c r="N6309" t="str">
        <f t="shared" si="294"/>
        <v>Q1</v>
      </c>
      <c r="O6309" s="2">
        <f t="shared" si="295"/>
        <v>-1.7285985759095175</v>
      </c>
      <c r="P6309" t="str">
        <f>VLOOKUP(retail_sales_2023!C6309,customers!A:J,5,)</f>
        <v>Patna</v>
      </c>
      <c r="Q6309" t="str">
        <f>VLOOKUP(C6309,customers!A:J,10,0)</f>
        <v>Regular</v>
      </c>
    </row>
    <row r="6310" spans="1:17" x14ac:dyDescent="0.3">
      <c r="A6310" t="s">
        <v>7401</v>
      </c>
      <c r="B6310" s="1">
        <v>45144</v>
      </c>
      <c r="C6310" t="s">
        <v>2481</v>
      </c>
      <c r="D6310" t="s">
        <v>2482</v>
      </c>
      <c r="E6310" t="s">
        <v>27</v>
      </c>
      <c r="F6310" t="s">
        <v>16</v>
      </c>
      <c r="G6310" t="s">
        <v>286</v>
      </c>
      <c r="H6310">
        <v>3</v>
      </c>
      <c r="I6310">
        <v>922.32</v>
      </c>
      <c r="J6310">
        <v>0.1</v>
      </c>
      <c r="K6310">
        <v>2490.2600000000002</v>
      </c>
      <c r="L6310">
        <v>1101.04</v>
      </c>
      <c r="M6310">
        <f t="shared" si="296"/>
        <v>2490.2640000000001</v>
      </c>
      <c r="N6310" t="str">
        <f t="shared" si="294"/>
        <v>Q3</v>
      </c>
      <c r="O6310" s="2">
        <f t="shared" si="295"/>
        <v>44.213857187602898</v>
      </c>
      <c r="P6310" t="str">
        <f>VLOOKUP(retail_sales_2023!C6310,customers!A:J,5,)</f>
        <v>Chandigarh</v>
      </c>
      <c r="Q6310" t="str">
        <f>VLOOKUP(C6310,customers!A:J,10,0)</f>
        <v>Regular</v>
      </c>
    </row>
    <row r="6311" spans="1:17" x14ac:dyDescent="0.3">
      <c r="A6311" t="s">
        <v>7402</v>
      </c>
      <c r="B6311" s="1">
        <v>45000</v>
      </c>
      <c r="C6311" t="s">
        <v>1601</v>
      </c>
      <c r="D6311" t="s">
        <v>1602</v>
      </c>
      <c r="E6311" t="s">
        <v>21</v>
      </c>
      <c r="F6311" t="s">
        <v>28</v>
      </c>
      <c r="G6311" t="s">
        <v>57</v>
      </c>
      <c r="H6311">
        <v>3</v>
      </c>
      <c r="I6311">
        <v>7395.76</v>
      </c>
      <c r="J6311">
        <v>0</v>
      </c>
      <c r="K6311">
        <v>22187.279999999999</v>
      </c>
      <c r="L6311">
        <v>4590.63</v>
      </c>
      <c r="M6311">
        <f t="shared" si="296"/>
        <v>22187.279999999999</v>
      </c>
      <c r="N6311" t="str">
        <f t="shared" si="294"/>
        <v>Q1</v>
      </c>
      <c r="O6311" s="2">
        <f t="shared" si="295"/>
        <v>20.690368535485199</v>
      </c>
      <c r="P6311" t="str">
        <f>VLOOKUP(retail_sales_2023!C6311,customers!A:J,5,)</f>
        <v>Patna</v>
      </c>
      <c r="Q6311" t="str">
        <f>VLOOKUP(C6311,customers!A:J,10,0)</f>
        <v>Premium</v>
      </c>
    </row>
    <row r="6312" spans="1:17" x14ac:dyDescent="0.3">
      <c r="A6312" t="s">
        <v>7403</v>
      </c>
      <c r="B6312" s="1">
        <v>45246</v>
      </c>
      <c r="C6312" t="s">
        <v>2375</v>
      </c>
      <c r="D6312" t="s">
        <v>2376</v>
      </c>
      <c r="E6312" t="s">
        <v>27</v>
      </c>
      <c r="F6312" t="s">
        <v>81</v>
      </c>
      <c r="G6312" t="s">
        <v>333</v>
      </c>
      <c r="H6312">
        <v>4</v>
      </c>
      <c r="I6312">
        <v>4395.43</v>
      </c>
      <c r="J6312">
        <v>0</v>
      </c>
      <c r="K6312">
        <v>17581.72</v>
      </c>
      <c r="L6312">
        <v>5686</v>
      </c>
      <c r="M6312">
        <f t="shared" si="296"/>
        <v>17581.72</v>
      </c>
      <c r="N6312" t="str">
        <f t="shared" si="294"/>
        <v>Q4</v>
      </c>
      <c r="O6312" s="2">
        <f t="shared" si="295"/>
        <v>32.340408105691594</v>
      </c>
      <c r="P6312" t="str">
        <f>VLOOKUP(retail_sales_2023!C6312,customers!A:J,5,)</f>
        <v>Lucknow</v>
      </c>
      <c r="Q6312" t="str">
        <f>VLOOKUP(C6312,customers!A:J,10,0)</f>
        <v>Regular</v>
      </c>
    </row>
    <row r="6313" spans="1:17" x14ac:dyDescent="0.3">
      <c r="A6313" t="s">
        <v>7404</v>
      </c>
      <c r="B6313" s="1">
        <v>44986</v>
      </c>
      <c r="C6313" t="s">
        <v>1403</v>
      </c>
      <c r="D6313" t="s">
        <v>1404</v>
      </c>
      <c r="E6313" t="s">
        <v>27</v>
      </c>
      <c r="F6313" t="s">
        <v>81</v>
      </c>
      <c r="G6313" t="s">
        <v>333</v>
      </c>
      <c r="H6313">
        <v>5</v>
      </c>
      <c r="I6313">
        <v>2008</v>
      </c>
      <c r="J6313">
        <v>0.05</v>
      </c>
      <c r="K6313">
        <v>9538</v>
      </c>
      <c r="L6313">
        <v>2274.8000000000002</v>
      </c>
      <c r="M6313">
        <f t="shared" si="296"/>
        <v>9538</v>
      </c>
      <c r="N6313" t="str">
        <f t="shared" si="294"/>
        <v>Q1</v>
      </c>
      <c r="O6313" s="2">
        <f t="shared" si="295"/>
        <v>23.849863703082409</v>
      </c>
      <c r="P6313" t="str">
        <f>VLOOKUP(retail_sales_2023!C6313,customers!A:J,5,)</f>
        <v>Jaipur</v>
      </c>
      <c r="Q6313" t="str">
        <f>VLOOKUP(C6313,customers!A:J,10,0)</f>
        <v>Occasional</v>
      </c>
    </row>
    <row r="6314" spans="1:17" x14ac:dyDescent="0.3">
      <c r="A6314" t="s">
        <v>7405</v>
      </c>
      <c r="B6314" s="1">
        <v>45000</v>
      </c>
      <c r="C6314" t="s">
        <v>999</v>
      </c>
      <c r="D6314" t="s">
        <v>1000</v>
      </c>
      <c r="E6314" t="s">
        <v>33</v>
      </c>
      <c r="F6314" t="s">
        <v>52</v>
      </c>
      <c r="G6314" t="s">
        <v>53</v>
      </c>
      <c r="H6314">
        <v>8</v>
      </c>
      <c r="I6314">
        <v>93.12</v>
      </c>
      <c r="J6314">
        <v>0.2</v>
      </c>
      <c r="K6314">
        <v>595.97</v>
      </c>
      <c r="L6314">
        <v>53.75</v>
      </c>
      <c r="M6314">
        <f t="shared" si="296"/>
        <v>595.96800000000007</v>
      </c>
      <c r="N6314" t="str">
        <f t="shared" si="294"/>
        <v>Q1</v>
      </c>
      <c r="O6314" s="2">
        <f t="shared" si="295"/>
        <v>9.0189103478363002</v>
      </c>
      <c r="P6314" t="str">
        <f>VLOOKUP(retail_sales_2023!C6314,customers!A:J,5,)</f>
        <v>Surat</v>
      </c>
      <c r="Q6314" t="str">
        <f>VLOOKUP(C6314,customers!A:J,10,0)</f>
        <v>Premium</v>
      </c>
    </row>
    <row r="6315" spans="1:17" x14ac:dyDescent="0.3">
      <c r="A6315" t="s">
        <v>7406</v>
      </c>
      <c r="B6315" s="1">
        <v>45064</v>
      </c>
      <c r="C6315" t="s">
        <v>1361</v>
      </c>
      <c r="D6315" t="s">
        <v>1362</v>
      </c>
      <c r="E6315" t="s">
        <v>21</v>
      </c>
      <c r="F6315" t="s">
        <v>81</v>
      </c>
      <c r="G6315" t="s">
        <v>470</v>
      </c>
      <c r="H6315">
        <v>5</v>
      </c>
      <c r="I6315">
        <v>1367.09</v>
      </c>
      <c r="J6315">
        <v>0</v>
      </c>
      <c r="K6315">
        <v>6835.45</v>
      </c>
      <c r="L6315">
        <v>2155.59</v>
      </c>
      <c r="M6315">
        <f t="shared" si="296"/>
        <v>6835.45</v>
      </c>
      <c r="N6315" t="str">
        <f t="shared" si="294"/>
        <v>Q2</v>
      </c>
      <c r="O6315" s="2">
        <f t="shared" si="295"/>
        <v>31.535451213892284</v>
      </c>
      <c r="P6315" t="str">
        <f>VLOOKUP(retail_sales_2023!C6315,customers!A:J,5,)</f>
        <v>Guwahati</v>
      </c>
      <c r="Q6315" t="str">
        <f>VLOOKUP(C6315,customers!A:J,10,0)</f>
        <v>Premium</v>
      </c>
    </row>
    <row r="6316" spans="1:17" x14ac:dyDescent="0.3">
      <c r="A6316" t="s">
        <v>7407</v>
      </c>
      <c r="B6316" s="1">
        <v>45188</v>
      </c>
      <c r="C6316" t="s">
        <v>544</v>
      </c>
      <c r="D6316" t="s">
        <v>545</v>
      </c>
      <c r="E6316" t="s">
        <v>15</v>
      </c>
      <c r="F6316" t="s">
        <v>28</v>
      </c>
      <c r="G6316" t="s">
        <v>165</v>
      </c>
      <c r="H6316">
        <v>4</v>
      </c>
      <c r="I6316">
        <v>912.2</v>
      </c>
      <c r="J6316">
        <v>0</v>
      </c>
      <c r="K6316">
        <v>3648.8</v>
      </c>
      <c r="L6316">
        <v>604.21</v>
      </c>
      <c r="M6316">
        <f t="shared" si="296"/>
        <v>3648.8</v>
      </c>
      <c r="N6316" t="str">
        <f t="shared" si="294"/>
        <v>Q3</v>
      </c>
      <c r="O6316" s="2">
        <f t="shared" si="295"/>
        <v>16.559142731857047</v>
      </c>
      <c r="P6316" t="str">
        <f>VLOOKUP(retail_sales_2023!C6316,customers!A:J,5,)</f>
        <v>Bengaluru</v>
      </c>
      <c r="Q6316" t="str">
        <f>VLOOKUP(C6316,customers!A:J,10,0)</f>
        <v>Premium</v>
      </c>
    </row>
    <row r="6317" spans="1:17" x14ac:dyDescent="0.3">
      <c r="A6317" t="s">
        <v>7408</v>
      </c>
      <c r="B6317" s="1">
        <v>45063</v>
      </c>
      <c r="C6317" t="s">
        <v>1654</v>
      </c>
      <c r="D6317" t="s">
        <v>1655</v>
      </c>
      <c r="E6317" t="s">
        <v>33</v>
      </c>
      <c r="F6317" t="s">
        <v>81</v>
      </c>
      <c r="G6317" t="s">
        <v>158</v>
      </c>
      <c r="H6317">
        <v>1</v>
      </c>
      <c r="I6317">
        <v>3777.13</v>
      </c>
      <c r="J6317">
        <v>0.1</v>
      </c>
      <c r="K6317">
        <v>3399.42</v>
      </c>
      <c r="L6317">
        <v>785.41</v>
      </c>
      <c r="M6317">
        <f t="shared" si="296"/>
        <v>3399.4170000000004</v>
      </c>
      <c r="N6317" t="str">
        <f t="shared" si="294"/>
        <v>Q2</v>
      </c>
      <c r="O6317" s="2">
        <f t="shared" si="295"/>
        <v>23.104235428396606</v>
      </c>
      <c r="P6317" t="str">
        <f>VLOOKUP(retail_sales_2023!C6317,customers!A:J,5,)</f>
        <v>Ahmedabad</v>
      </c>
      <c r="Q6317" t="str">
        <f>VLOOKUP(C6317,customers!A:J,10,0)</f>
        <v>Premium</v>
      </c>
    </row>
    <row r="6318" spans="1:17" x14ac:dyDescent="0.3">
      <c r="A6318" t="s">
        <v>7409</v>
      </c>
      <c r="B6318" s="1">
        <v>45259</v>
      </c>
      <c r="C6318" t="s">
        <v>409</v>
      </c>
      <c r="D6318" t="s">
        <v>410</v>
      </c>
      <c r="E6318" t="s">
        <v>21</v>
      </c>
      <c r="F6318" t="s">
        <v>16</v>
      </c>
      <c r="G6318" t="s">
        <v>171</v>
      </c>
      <c r="H6318">
        <v>5</v>
      </c>
      <c r="I6318">
        <v>698.03</v>
      </c>
      <c r="J6318">
        <v>0.05</v>
      </c>
      <c r="K6318">
        <v>3315.64</v>
      </c>
      <c r="L6318">
        <v>1214.4000000000001</v>
      </c>
      <c r="M6318">
        <f t="shared" si="296"/>
        <v>3315.6424999999995</v>
      </c>
      <c r="N6318" t="str">
        <f t="shared" si="294"/>
        <v>Q4</v>
      </c>
      <c r="O6318" s="2">
        <f t="shared" si="295"/>
        <v>36.62641300020509</v>
      </c>
      <c r="P6318" t="str">
        <f>VLOOKUP(retail_sales_2023!C6318,customers!A:J,5,)</f>
        <v>Patna</v>
      </c>
      <c r="Q6318" t="str">
        <f>VLOOKUP(C6318,customers!A:J,10,0)</f>
        <v>Regular</v>
      </c>
    </row>
    <row r="6319" spans="1:17" x14ac:dyDescent="0.3">
      <c r="A6319" t="s">
        <v>7410</v>
      </c>
      <c r="B6319" s="1">
        <v>45077</v>
      </c>
      <c r="C6319" t="s">
        <v>476</v>
      </c>
      <c r="D6319" t="s">
        <v>477</v>
      </c>
      <c r="E6319" t="s">
        <v>33</v>
      </c>
      <c r="F6319" t="s">
        <v>81</v>
      </c>
      <c r="G6319" t="s">
        <v>239</v>
      </c>
      <c r="H6319">
        <v>3</v>
      </c>
      <c r="I6319">
        <v>384.54</v>
      </c>
      <c r="J6319">
        <v>0.25</v>
      </c>
      <c r="K6319">
        <v>865.22</v>
      </c>
      <c r="L6319">
        <v>219.69</v>
      </c>
      <c r="M6319">
        <f t="shared" si="296"/>
        <v>865.21500000000015</v>
      </c>
      <c r="N6319" t="str">
        <f t="shared" si="294"/>
        <v>Q2</v>
      </c>
      <c r="O6319" s="2">
        <f t="shared" si="295"/>
        <v>25.391229976191028</v>
      </c>
      <c r="P6319" t="str">
        <f>VLOOKUP(retail_sales_2023!C6319,customers!A:J,5,)</f>
        <v>Mumbai</v>
      </c>
      <c r="Q6319" t="str">
        <f>VLOOKUP(C6319,customers!A:J,10,0)</f>
        <v>Regular</v>
      </c>
    </row>
    <row r="6320" spans="1:17" x14ac:dyDescent="0.3">
      <c r="A6320" t="s">
        <v>7411</v>
      </c>
      <c r="B6320" s="1">
        <v>45178</v>
      </c>
      <c r="C6320" t="s">
        <v>1984</v>
      </c>
      <c r="D6320" t="s">
        <v>1985</v>
      </c>
      <c r="E6320" t="s">
        <v>27</v>
      </c>
      <c r="F6320" t="s">
        <v>22</v>
      </c>
      <c r="G6320" t="s">
        <v>196</v>
      </c>
      <c r="H6320">
        <v>5</v>
      </c>
      <c r="I6320">
        <v>15226.71</v>
      </c>
      <c r="J6320">
        <v>0.1</v>
      </c>
      <c r="K6320">
        <v>68520.19</v>
      </c>
      <c r="L6320">
        <v>17494.38</v>
      </c>
      <c r="M6320">
        <f t="shared" si="296"/>
        <v>68520.194999999992</v>
      </c>
      <c r="N6320" t="str">
        <f t="shared" si="294"/>
        <v>Q3</v>
      </c>
      <c r="O6320" s="2">
        <f t="shared" si="295"/>
        <v>25.531715542528417</v>
      </c>
      <c r="P6320" t="str">
        <f>VLOOKUP(retail_sales_2023!C6320,customers!A:J,5,)</f>
        <v>Chandigarh</v>
      </c>
      <c r="Q6320" t="str">
        <f>VLOOKUP(C6320,customers!A:J,10,0)</f>
        <v>Premium</v>
      </c>
    </row>
    <row r="6321" spans="1:17" x14ac:dyDescent="0.3">
      <c r="A6321" t="s">
        <v>7412</v>
      </c>
      <c r="B6321" s="1">
        <v>44989</v>
      </c>
      <c r="C6321" t="s">
        <v>221</v>
      </c>
      <c r="D6321" t="s">
        <v>222</v>
      </c>
      <c r="E6321" t="s">
        <v>27</v>
      </c>
      <c r="F6321" t="s">
        <v>28</v>
      </c>
      <c r="G6321" t="s">
        <v>325</v>
      </c>
      <c r="H6321">
        <v>2</v>
      </c>
      <c r="I6321">
        <v>2532.33</v>
      </c>
      <c r="J6321">
        <v>0.05</v>
      </c>
      <c r="K6321">
        <v>4811.43</v>
      </c>
      <c r="L6321">
        <v>823.65</v>
      </c>
      <c r="M6321">
        <f t="shared" si="296"/>
        <v>4811.4269999999997</v>
      </c>
      <c r="N6321" t="str">
        <f t="shared" si="294"/>
        <v>Q1</v>
      </c>
      <c r="O6321" s="2">
        <f t="shared" si="295"/>
        <v>17.11861130682562</v>
      </c>
      <c r="P6321" t="str">
        <f>VLOOKUP(retail_sales_2023!C6321,customers!A:J,5,)</f>
        <v>Lucknow</v>
      </c>
      <c r="Q6321" t="str">
        <f>VLOOKUP(C6321,customers!A:J,10,0)</f>
        <v>Premium</v>
      </c>
    </row>
    <row r="6322" spans="1:17" x14ac:dyDescent="0.3">
      <c r="A6322" t="s">
        <v>7413</v>
      </c>
      <c r="B6322" s="1">
        <v>44978</v>
      </c>
      <c r="C6322" t="s">
        <v>1240</v>
      </c>
      <c r="D6322" t="s">
        <v>1241</v>
      </c>
      <c r="E6322" t="s">
        <v>21</v>
      </c>
      <c r="F6322" t="s">
        <v>22</v>
      </c>
      <c r="G6322" t="s">
        <v>34</v>
      </c>
      <c r="H6322">
        <v>5</v>
      </c>
      <c r="I6322">
        <v>11623.23</v>
      </c>
      <c r="J6322">
        <v>0.25</v>
      </c>
      <c r="K6322">
        <v>43587.11</v>
      </c>
      <c r="L6322">
        <v>11112.3</v>
      </c>
      <c r="M6322">
        <f t="shared" si="296"/>
        <v>43587.112499999996</v>
      </c>
      <c r="N6322" t="str">
        <f t="shared" si="294"/>
        <v>Q1</v>
      </c>
      <c r="O6322" s="2">
        <f t="shared" si="295"/>
        <v>25.494463844930298</v>
      </c>
      <c r="P6322" t="str">
        <f>VLOOKUP(retail_sales_2023!C6322,customers!A:J,5,)</f>
        <v>Surat</v>
      </c>
      <c r="Q6322" t="str">
        <f>VLOOKUP(C6322,customers!A:J,10,0)</f>
        <v>Premium</v>
      </c>
    </row>
    <row r="6323" spans="1:17" x14ac:dyDescent="0.3">
      <c r="A6323" t="s">
        <v>7414</v>
      </c>
      <c r="B6323" s="1">
        <v>45242</v>
      </c>
      <c r="C6323" t="s">
        <v>826</v>
      </c>
      <c r="D6323" t="s">
        <v>827</v>
      </c>
      <c r="E6323" t="s">
        <v>33</v>
      </c>
      <c r="F6323" t="s">
        <v>28</v>
      </c>
      <c r="G6323" t="s">
        <v>29</v>
      </c>
      <c r="H6323">
        <v>2</v>
      </c>
      <c r="I6323">
        <v>3415.25</v>
      </c>
      <c r="J6323">
        <v>0.1</v>
      </c>
      <c r="K6323">
        <v>6147.45</v>
      </c>
      <c r="L6323">
        <v>1433.7</v>
      </c>
      <c r="M6323">
        <f t="shared" si="296"/>
        <v>6147.45</v>
      </c>
      <c r="N6323" t="str">
        <f t="shared" si="294"/>
        <v>Q4</v>
      </c>
      <c r="O6323" s="2">
        <f t="shared" si="295"/>
        <v>23.321865163604421</v>
      </c>
      <c r="P6323" t="str">
        <f>VLOOKUP(retail_sales_2023!C6323,customers!A:J,5,)</f>
        <v>Mumbai</v>
      </c>
      <c r="Q6323" t="str">
        <f>VLOOKUP(C6323,customers!A:J,10,0)</f>
        <v>Premium</v>
      </c>
    </row>
    <row r="6324" spans="1:17" x14ac:dyDescent="0.3">
      <c r="A6324" t="s">
        <v>7415</v>
      </c>
      <c r="B6324" s="1">
        <v>45006</v>
      </c>
      <c r="C6324" t="s">
        <v>875</v>
      </c>
      <c r="D6324" t="s">
        <v>876</v>
      </c>
      <c r="E6324" t="s">
        <v>15</v>
      </c>
      <c r="F6324" t="s">
        <v>52</v>
      </c>
      <c r="G6324" t="s">
        <v>268</v>
      </c>
      <c r="H6324">
        <v>5</v>
      </c>
      <c r="I6324">
        <v>643.65</v>
      </c>
      <c r="J6324">
        <v>0.3</v>
      </c>
      <c r="K6324">
        <v>2252.77</v>
      </c>
      <c r="L6324">
        <v>220.83</v>
      </c>
      <c r="M6324">
        <f t="shared" si="296"/>
        <v>2252.7749999999996</v>
      </c>
      <c r="N6324" t="str">
        <f t="shared" si="294"/>
        <v>Q1</v>
      </c>
      <c r="O6324" s="2">
        <f t="shared" si="295"/>
        <v>9.8025985786387437</v>
      </c>
      <c r="P6324" t="str">
        <f>VLOOKUP(retail_sales_2023!C6324,customers!A:J,5,)</f>
        <v>Chennai</v>
      </c>
      <c r="Q6324" t="str">
        <f>VLOOKUP(C6324,customers!A:J,10,0)</f>
        <v>Premium</v>
      </c>
    </row>
    <row r="6325" spans="1:17" x14ac:dyDescent="0.3">
      <c r="A6325" t="s">
        <v>7416</v>
      </c>
      <c r="B6325" s="1">
        <v>45006</v>
      </c>
      <c r="C6325" t="s">
        <v>589</v>
      </c>
      <c r="D6325" t="s">
        <v>590</v>
      </c>
      <c r="E6325" t="s">
        <v>15</v>
      </c>
      <c r="F6325" t="s">
        <v>22</v>
      </c>
      <c r="G6325" t="s">
        <v>34</v>
      </c>
      <c r="H6325">
        <v>5</v>
      </c>
      <c r="I6325">
        <v>26948.2</v>
      </c>
      <c r="J6325">
        <v>0.25</v>
      </c>
      <c r="K6325">
        <v>101055.75</v>
      </c>
      <c r="L6325">
        <v>31070.71</v>
      </c>
      <c r="M6325">
        <f t="shared" si="296"/>
        <v>101055.75</v>
      </c>
      <c r="N6325" t="str">
        <f t="shared" si="294"/>
        <v>Q1</v>
      </c>
      <c r="O6325" s="2">
        <f t="shared" si="295"/>
        <v>30.746107965157844</v>
      </c>
      <c r="P6325" t="str">
        <f>VLOOKUP(retail_sales_2023!C6325,customers!A:J,5,)</f>
        <v>Hyderabad</v>
      </c>
      <c r="Q6325" t="str">
        <f>VLOOKUP(C6325,customers!A:J,10,0)</f>
        <v>Premium</v>
      </c>
    </row>
    <row r="6326" spans="1:17" x14ac:dyDescent="0.3">
      <c r="A6326" t="s">
        <v>7417</v>
      </c>
      <c r="B6326" s="1">
        <v>45230</v>
      </c>
      <c r="C6326" t="s">
        <v>698</v>
      </c>
      <c r="D6326" t="s">
        <v>699</v>
      </c>
      <c r="E6326" t="s">
        <v>27</v>
      </c>
      <c r="F6326" t="s">
        <v>28</v>
      </c>
      <c r="G6326" t="s">
        <v>280</v>
      </c>
      <c r="H6326">
        <v>3</v>
      </c>
      <c r="I6326">
        <v>6449.1</v>
      </c>
      <c r="J6326">
        <v>0.1</v>
      </c>
      <c r="K6326">
        <v>17412.57</v>
      </c>
      <c r="L6326">
        <v>3610.91</v>
      </c>
      <c r="M6326">
        <f t="shared" si="296"/>
        <v>17412.570000000003</v>
      </c>
      <c r="N6326" t="str">
        <f t="shared" si="294"/>
        <v>Q4</v>
      </c>
      <c r="O6326" s="2">
        <f t="shared" si="295"/>
        <v>20.737375355849249</v>
      </c>
      <c r="P6326" t="str">
        <f>VLOOKUP(retail_sales_2023!C6326,customers!A:J,5,)</f>
        <v>Jaipur</v>
      </c>
      <c r="Q6326" t="str">
        <f>VLOOKUP(C6326,customers!A:J,10,0)</f>
        <v>Premium</v>
      </c>
    </row>
    <row r="6327" spans="1:17" x14ac:dyDescent="0.3">
      <c r="A6327" t="s">
        <v>7418</v>
      </c>
      <c r="B6327" s="1">
        <v>45088</v>
      </c>
      <c r="C6327" t="s">
        <v>722</v>
      </c>
      <c r="D6327" t="s">
        <v>723</v>
      </c>
      <c r="E6327" t="s">
        <v>15</v>
      </c>
      <c r="F6327" t="s">
        <v>43</v>
      </c>
      <c r="G6327" t="s">
        <v>110</v>
      </c>
      <c r="H6327">
        <v>4</v>
      </c>
      <c r="I6327">
        <v>81597.649999999994</v>
      </c>
      <c r="J6327">
        <v>0.15</v>
      </c>
      <c r="K6327">
        <v>277432.01</v>
      </c>
      <c r="L6327">
        <v>30023.05</v>
      </c>
      <c r="M6327">
        <f t="shared" si="296"/>
        <v>277432.00999999995</v>
      </c>
      <c r="N6327" t="str">
        <f t="shared" si="294"/>
        <v>Q2</v>
      </c>
      <c r="O6327" s="2">
        <f t="shared" si="295"/>
        <v>10.821768547904762</v>
      </c>
      <c r="P6327" t="str">
        <f>VLOOKUP(retail_sales_2023!C6327,customers!A:J,5,)</f>
        <v>Bengaluru</v>
      </c>
      <c r="Q6327" t="str">
        <f>VLOOKUP(C6327,customers!A:J,10,0)</f>
        <v>Premium</v>
      </c>
    </row>
    <row r="6328" spans="1:17" x14ac:dyDescent="0.3">
      <c r="A6328" t="s">
        <v>7419</v>
      </c>
      <c r="B6328" s="1">
        <v>45154</v>
      </c>
      <c r="C6328" t="s">
        <v>221</v>
      </c>
      <c r="D6328" t="s">
        <v>222</v>
      </c>
      <c r="E6328" t="s">
        <v>27</v>
      </c>
      <c r="F6328" t="s">
        <v>81</v>
      </c>
      <c r="G6328" t="s">
        <v>239</v>
      </c>
      <c r="H6328">
        <v>5</v>
      </c>
      <c r="I6328">
        <v>2295.9699999999998</v>
      </c>
      <c r="J6328">
        <v>0.2</v>
      </c>
      <c r="K6328">
        <v>9183.8799999999992</v>
      </c>
      <c r="L6328">
        <v>2358.8000000000002</v>
      </c>
      <c r="M6328">
        <f t="shared" si="296"/>
        <v>9183.8799999999992</v>
      </c>
      <c r="N6328" t="str">
        <f t="shared" si="294"/>
        <v>Q3</v>
      </c>
      <c r="O6328" s="2">
        <f t="shared" si="295"/>
        <v>25.684133503486549</v>
      </c>
      <c r="P6328" t="str">
        <f>VLOOKUP(retail_sales_2023!C6328,customers!A:J,5,)</f>
        <v>Lucknow</v>
      </c>
      <c r="Q6328" t="str">
        <f>VLOOKUP(C6328,customers!A:J,10,0)</f>
        <v>Premium</v>
      </c>
    </row>
    <row r="6329" spans="1:17" x14ac:dyDescent="0.3">
      <c r="A6329" t="s">
        <v>7420</v>
      </c>
      <c r="B6329" s="1">
        <v>45257</v>
      </c>
      <c r="C6329" t="s">
        <v>382</v>
      </c>
      <c r="D6329" t="s">
        <v>383</v>
      </c>
      <c r="E6329" t="s">
        <v>27</v>
      </c>
      <c r="F6329" t="s">
        <v>22</v>
      </c>
      <c r="G6329" t="s">
        <v>315</v>
      </c>
      <c r="H6329">
        <v>1</v>
      </c>
      <c r="I6329">
        <v>35606.54</v>
      </c>
      <c r="J6329">
        <v>0.05</v>
      </c>
      <c r="K6329">
        <v>33826.21</v>
      </c>
      <c r="L6329">
        <v>7341.97</v>
      </c>
      <c r="M6329">
        <f t="shared" si="296"/>
        <v>33826.212999999996</v>
      </c>
      <c r="N6329" t="str">
        <f t="shared" si="294"/>
        <v>Q4</v>
      </c>
      <c r="O6329" s="2">
        <f t="shared" si="295"/>
        <v>21.70497374668933</v>
      </c>
      <c r="P6329" t="str">
        <f>VLOOKUP(retail_sales_2023!C6329,customers!A:J,5,)</f>
        <v>Jaipur</v>
      </c>
      <c r="Q6329" t="str">
        <f>VLOOKUP(C6329,customers!A:J,10,0)</f>
        <v>Regular</v>
      </c>
    </row>
    <row r="6330" spans="1:17" x14ac:dyDescent="0.3">
      <c r="A6330" t="s">
        <v>7421</v>
      </c>
      <c r="B6330" s="1">
        <v>45204</v>
      </c>
      <c r="C6330" t="s">
        <v>858</v>
      </c>
      <c r="D6330" t="s">
        <v>859</v>
      </c>
      <c r="E6330" t="s">
        <v>27</v>
      </c>
      <c r="F6330" t="s">
        <v>43</v>
      </c>
      <c r="G6330" t="s">
        <v>301</v>
      </c>
      <c r="H6330">
        <v>2</v>
      </c>
      <c r="I6330">
        <v>58625.5</v>
      </c>
      <c r="J6330">
        <v>0.15</v>
      </c>
      <c r="K6330">
        <v>99663.35</v>
      </c>
      <c r="L6330">
        <v>14525.42</v>
      </c>
      <c r="M6330">
        <f t="shared" si="296"/>
        <v>99663.349999999991</v>
      </c>
      <c r="N6330" t="str">
        <f t="shared" si="294"/>
        <v>Q4</v>
      </c>
      <c r="O6330" s="2">
        <f t="shared" si="295"/>
        <v>14.574485003765176</v>
      </c>
      <c r="P6330" t="str">
        <f>VLOOKUP(retail_sales_2023!C6330,customers!A:J,5,)</f>
        <v>Chandigarh</v>
      </c>
      <c r="Q6330" t="str">
        <f>VLOOKUP(C6330,customers!A:J,10,0)</f>
        <v>Occasional</v>
      </c>
    </row>
    <row r="6331" spans="1:17" x14ac:dyDescent="0.3">
      <c r="A6331" t="s">
        <v>7422</v>
      </c>
      <c r="B6331" s="1">
        <v>44957</v>
      </c>
      <c r="C6331" t="s">
        <v>103</v>
      </c>
      <c r="D6331" t="s">
        <v>104</v>
      </c>
      <c r="E6331" t="s">
        <v>15</v>
      </c>
      <c r="F6331" t="s">
        <v>28</v>
      </c>
      <c r="G6331" t="s">
        <v>280</v>
      </c>
      <c r="H6331">
        <v>5</v>
      </c>
      <c r="I6331">
        <v>7355.87</v>
      </c>
      <c r="J6331">
        <v>0</v>
      </c>
      <c r="K6331">
        <v>36779.35</v>
      </c>
      <c r="L6331">
        <v>6618.18</v>
      </c>
      <c r="M6331">
        <f t="shared" si="296"/>
        <v>36779.35</v>
      </c>
      <c r="N6331" t="str">
        <f t="shared" si="294"/>
        <v>Q1</v>
      </c>
      <c r="O6331" s="2">
        <f t="shared" si="295"/>
        <v>17.994282117546938</v>
      </c>
      <c r="P6331" t="str">
        <f>VLOOKUP(retail_sales_2023!C6331,customers!A:J,5,)</f>
        <v>Coimbatore</v>
      </c>
      <c r="Q6331" t="str">
        <f>VLOOKUP(C6331,customers!A:J,10,0)</f>
        <v>Regular</v>
      </c>
    </row>
    <row r="6332" spans="1:17" x14ac:dyDescent="0.3">
      <c r="A6332" t="s">
        <v>7423</v>
      </c>
      <c r="B6332" s="1">
        <v>45074</v>
      </c>
      <c r="C6332" t="s">
        <v>400</v>
      </c>
      <c r="D6332" t="s">
        <v>401</v>
      </c>
      <c r="E6332" t="s">
        <v>27</v>
      </c>
      <c r="F6332" t="s">
        <v>22</v>
      </c>
      <c r="G6332" t="s">
        <v>182</v>
      </c>
      <c r="H6332">
        <v>5</v>
      </c>
      <c r="I6332">
        <v>15376.95</v>
      </c>
      <c r="J6332">
        <v>0.1</v>
      </c>
      <c r="K6332">
        <v>69196.28</v>
      </c>
      <c r="L6332">
        <v>21591.5</v>
      </c>
      <c r="M6332">
        <f t="shared" si="296"/>
        <v>69196.275000000009</v>
      </c>
      <c r="N6332" t="str">
        <f t="shared" si="294"/>
        <v>Q2</v>
      </c>
      <c r="O6332" s="2">
        <f t="shared" si="295"/>
        <v>31.203266996433914</v>
      </c>
      <c r="P6332" t="str">
        <f>VLOOKUP(retail_sales_2023!C6332,customers!A:J,5,)</f>
        <v>Ahmedabad</v>
      </c>
      <c r="Q6332" t="str">
        <f>VLOOKUP(C6332,customers!A:J,10,0)</f>
        <v>Premium</v>
      </c>
    </row>
    <row r="6333" spans="1:17" x14ac:dyDescent="0.3">
      <c r="A6333" t="s">
        <v>7424</v>
      </c>
      <c r="B6333" s="1">
        <v>45140</v>
      </c>
      <c r="C6333" t="s">
        <v>1146</v>
      </c>
      <c r="D6333" t="s">
        <v>1147</v>
      </c>
      <c r="E6333" t="s">
        <v>27</v>
      </c>
      <c r="F6333" t="s">
        <v>81</v>
      </c>
      <c r="G6333" t="s">
        <v>239</v>
      </c>
      <c r="H6333">
        <v>4</v>
      </c>
      <c r="I6333">
        <v>3118.02</v>
      </c>
      <c r="J6333">
        <v>0.1</v>
      </c>
      <c r="K6333">
        <v>11224.87</v>
      </c>
      <c r="L6333">
        <v>3157.6</v>
      </c>
      <c r="M6333">
        <f t="shared" si="296"/>
        <v>11224.871999999999</v>
      </c>
      <c r="N6333" t="str">
        <f t="shared" si="294"/>
        <v>Q3</v>
      </c>
      <c r="O6333" s="2">
        <f t="shared" si="295"/>
        <v>28.130392601428788</v>
      </c>
      <c r="P6333" t="str">
        <f>VLOOKUP(retail_sales_2023!C6333,customers!A:J,5,)</f>
        <v>Jaipur</v>
      </c>
      <c r="Q6333" t="str">
        <f>VLOOKUP(C6333,customers!A:J,10,0)</f>
        <v>Premium</v>
      </c>
    </row>
    <row r="6334" spans="1:17" x14ac:dyDescent="0.3">
      <c r="A6334" t="s">
        <v>7425</v>
      </c>
      <c r="B6334" s="1">
        <v>45237</v>
      </c>
      <c r="C6334" t="s">
        <v>1671</v>
      </c>
      <c r="D6334" t="s">
        <v>1672</v>
      </c>
      <c r="E6334" t="s">
        <v>15</v>
      </c>
      <c r="F6334" t="s">
        <v>81</v>
      </c>
      <c r="G6334" t="s">
        <v>333</v>
      </c>
      <c r="H6334">
        <v>2</v>
      </c>
      <c r="I6334">
        <v>3636.98</v>
      </c>
      <c r="J6334">
        <v>0</v>
      </c>
      <c r="K6334">
        <v>7273.96</v>
      </c>
      <c r="L6334">
        <v>1615.35</v>
      </c>
      <c r="M6334">
        <f t="shared" si="296"/>
        <v>7273.96</v>
      </c>
      <c r="N6334" t="str">
        <f t="shared" si="294"/>
        <v>Q4</v>
      </c>
      <c r="O6334" s="2">
        <f t="shared" si="295"/>
        <v>22.207298362927482</v>
      </c>
      <c r="P6334" t="str">
        <f>VLOOKUP(retail_sales_2023!C6334,customers!A:J,5,)</f>
        <v>Hyderabad</v>
      </c>
      <c r="Q6334" t="str">
        <f>VLOOKUP(C6334,customers!A:J,10,0)</f>
        <v>Occasional</v>
      </c>
    </row>
    <row r="6335" spans="1:17" x14ac:dyDescent="0.3">
      <c r="A6335" t="s">
        <v>7426</v>
      </c>
      <c r="B6335" s="1">
        <v>45000</v>
      </c>
      <c r="C6335" t="s">
        <v>103</v>
      </c>
      <c r="D6335" t="s">
        <v>104</v>
      </c>
      <c r="E6335" t="s">
        <v>15</v>
      </c>
      <c r="F6335" t="s">
        <v>22</v>
      </c>
      <c r="G6335" t="s">
        <v>315</v>
      </c>
      <c r="H6335">
        <v>5</v>
      </c>
      <c r="I6335">
        <v>33769.99</v>
      </c>
      <c r="J6335">
        <v>0</v>
      </c>
      <c r="K6335">
        <v>168849.95</v>
      </c>
      <c r="L6335">
        <v>43691.53</v>
      </c>
      <c r="M6335">
        <f t="shared" si="296"/>
        <v>168849.94999999998</v>
      </c>
      <c r="N6335" t="str">
        <f t="shared" si="294"/>
        <v>Q1</v>
      </c>
      <c r="O6335" s="2">
        <f t="shared" si="295"/>
        <v>25.875950807210778</v>
      </c>
      <c r="P6335" t="str">
        <f>VLOOKUP(retail_sales_2023!C6335,customers!A:J,5,)</f>
        <v>Coimbatore</v>
      </c>
      <c r="Q6335" t="str">
        <f>VLOOKUP(C6335,customers!A:J,10,0)</f>
        <v>Regular</v>
      </c>
    </row>
    <row r="6336" spans="1:17" x14ac:dyDescent="0.3">
      <c r="A6336" t="s">
        <v>7427</v>
      </c>
      <c r="B6336" s="1">
        <v>45076</v>
      </c>
      <c r="C6336" t="s">
        <v>1659</v>
      </c>
      <c r="D6336" t="s">
        <v>1781</v>
      </c>
      <c r="E6336" t="s">
        <v>15</v>
      </c>
      <c r="F6336" t="s">
        <v>81</v>
      </c>
      <c r="G6336" t="s">
        <v>370</v>
      </c>
      <c r="H6336">
        <v>1</v>
      </c>
      <c r="I6336">
        <v>3185.08</v>
      </c>
      <c r="J6336">
        <v>0.1</v>
      </c>
      <c r="K6336">
        <v>2866.57</v>
      </c>
      <c r="L6336">
        <v>1042.06</v>
      </c>
      <c r="M6336">
        <f t="shared" si="296"/>
        <v>2866.5720000000001</v>
      </c>
      <c r="N6336" t="str">
        <f t="shared" si="294"/>
        <v>Q2</v>
      </c>
      <c r="O6336" s="2">
        <f t="shared" si="295"/>
        <v>36.352156061076471</v>
      </c>
      <c r="P6336" t="str">
        <f>VLOOKUP(retail_sales_2023!C6336,customers!A:J,5,)</f>
        <v>Coimbatore</v>
      </c>
      <c r="Q6336" t="str">
        <f>VLOOKUP(C6336,customers!A:J,10,0)</f>
        <v>Regular</v>
      </c>
    </row>
    <row r="6337" spans="1:17" x14ac:dyDescent="0.3">
      <c r="A6337" t="s">
        <v>7428</v>
      </c>
      <c r="B6337" s="1">
        <v>45197</v>
      </c>
      <c r="C6337" t="s">
        <v>736</v>
      </c>
      <c r="D6337" t="s">
        <v>1482</v>
      </c>
      <c r="E6337" t="s">
        <v>33</v>
      </c>
      <c r="F6337" t="s">
        <v>22</v>
      </c>
      <c r="G6337" t="s">
        <v>182</v>
      </c>
      <c r="H6337">
        <v>3</v>
      </c>
      <c r="I6337">
        <v>11447.77</v>
      </c>
      <c r="J6337">
        <v>0.15</v>
      </c>
      <c r="K6337">
        <v>29191.81</v>
      </c>
      <c r="L6337">
        <v>8719.8700000000008</v>
      </c>
      <c r="M6337">
        <f t="shared" si="296"/>
        <v>29191.813499999997</v>
      </c>
      <c r="N6337" t="str">
        <f t="shared" si="294"/>
        <v>Q3</v>
      </c>
      <c r="O6337" s="2">
        <f t="shared" si="295"/>
        <v>29.870946679907824</v>
      </c>
      <c r="P6337" t="str">
        <f>VLOOKUP(retail_sales_2023!C6337,customers!A:J,5,)</f>
        <v>Pune</v>
      </c>
      <c r="Q6337" t="str">
        <f>VLOOKUP(C6337,customers!A:J,10,0)</f>
        <v>Premium</v>
      </c>
    </row>
    <row r="6338" spans="1:17" x14ac:dyDescent="0.3">
      <c r="A6338" t="s">
        <v>7429</v>
      </c>
      <c r="B6338" s="1">
        <v>45151</v>
      </c>
      <c r="C6338" t="s">
        <v>1472</v>
      </c>
      <c r="D6338" t="s">
        <v>1473</v>
      </c>
      <c r="E6338" t="s">
        <v>27</v>
      </c>
      <c r="F6338" t="s">
        <v>52</v>
      </c>
      <c r="G6338" t="s">
        <v>117</v>
      </c>
      <c r="H6338">
        <v>6</v>
      </c>
      <c r="I6338">
        <v>680.49</v>
      </c>
      <c r="J6338">
        <v>0.2</v>
      </c>
      <c r="K6338">
        <v>3266.35</v>
      </c>
      <c r="L6338">
        <v>241.67</v>
      </c>
      <c r="M6338">
        <f t="shared" si="296"/>
        <v>3266.3520000000003</v>
      </c>
      <c r="N6338" t="str">
        <f t="shared" si="294"/>
        <v>Q3</v>
      </c>
      <c r="O6338" s="2">
        <f t="shared" si="295"/>
        <v>7.3987784530133025</v>
      </c>
      <c r="P6338" t="str">
        <f>VLOOKUP(retail_sales_2023!C6338,customers!A:J,5,)</f>
        <v>Delhi</v>
      </c>
      <c r="Q6338" t="str">
        <f>VLOOKUP(C6338,customers!A:J,10,0)</f>
        <v>Premium</v>
      </c>
    </row>
    <row r="6339" spans="1:17" x14ac:dyDescent="0.3">
      <c r="A6339" t="s">
        <v>7430</v>
      </c>
      <c r="B6339" s="1">
        <v>45270</v>
      </c>
      <c r="C6339" t="s">
        <v>1727</v>
      </c>
      <c r="D6339" t="s">
        <v>3505</v>
      </c>
      <c r="E6339" t="s">
        <v>21</v>
      </c>
      <c r="F6339" t="s">
        <v>52</v>
      </c>
      <c r="G6339" t="s">
        <v>117</v>
      </c>
      <c r="H6339">
        <v>3</v>
      </c>
      <c r="I6339">
        <v>294.70999999999998</v>
      </c>
      <c r="J6339">
        <v>0.1</v>
      </c>
      <c r="K6339">
        <v>795.72</v>
      </c>
      <c r="L6339">
        <v>82.29</v>
      </c>
      <c r="M6339">
        <f t="shared" si="296"/>
        <v>795.71699999999987</v>
      </c>
      <c r="N6339" t="str">
        <f t="shared" ref="N6339:N6402" si="297">"Q"&amp;ROUNDUP(MONTH(B6339)/3,0)</f>
        <v>Q4</v>
      </c>
      <c r="O6339" s="2">
        <f t="shared" ref="O6339:O6402" si="298">(L6339/K6339)*100</f>
        <v>10.341577439300256</v>
      </c>
      <c r="P6339" t="str">
        <f>VLOOKUP(retail_sales_2023!C6339,customers!A:J,5,)</f>
        <v>Kolkata</v>
      </c>
      <c r="Q6339" t="str">
        <f>VLOOKUP(C6339,customers!A:J,10,0)</f>
        <v>Regular</v>
      </c>
    </row>
    <row r="6340" spans="1:17" x14ac:dyDescent="0.3">
      <c r="A6340" t="s">
        <v>7431</v>
      </c>
      <c r="B6340" s="1">
        <v>45252</v>
      </c>
      <c r="C6340" t="s">
        <v>1648</v>
      </c>
      <c r="D6340" t="s">
        <v>1649</v>
      </c>
      <c r="E6340" t="s">
        <v>15</v>
      </c>
      <c r="F6340" t="s">
        <v>52</v>
      </c>
      <c r="G6340" t="s">
        <v>235</v>
      </c>
      <c r="H6340">
        <v>5</v>
      </c>
      <c r="I6340">
        <v>510.23</v>
      </c>
      <c r="J6340">
        <v>0.15</v>
      </c>
      <c r="K6340">
        <v>2168.48</v>
      </c>
      <c r="L6340">
        <v>166.32</v>
      </c>
      <c r="M6340">
        <f t="shared" si="296"/>
        <v>2168.4775</v>
      </c>
      <c r="N6340" t="str">
        <f t="shared" si="297"/>
        <v>Q4</v>
      </c>
      <c r="O6340" s="2">
        <f t="shared" si="298"/>
        <v>7.6698885855530143</v>
      </c>
      <c r="P6340" t="str">
        <f>VLOOKUP(retail_sales_2023!C6340,customers!A:J,5,)</f>
        <v>Hyderabad</v>
      </c>
      <c r="Q6340" t="str">
        <f>VLOOKUP(C6340,customers!A:J,10,0)</f>
        <v>Premium</v>
      </c>
    </row>
    <row r="6341" spans="1:17" x14ac:dyDescent="0.3">
      <c r="A6341" t="s">
        <v>7432</v>
      </c>
      <c r="B6341" s="1">
        <v>45161</v>
      </c>
      <c r="C6341" t="s">
        <v>1853</v>
      </c>
      <c r="D6341" t="s">
        <v>1854</v>
      </c>
      <c r="E6341" t="s">
        <v>33</v>
      </c>
      <c r="F6341" t="s">
        <v>52</v>
      </c>
      <c r="G6341" t="s">
        <v>133</v>
      </c>
      <c r="H6341">
        <v>4</v>
      </c>
      <c r="I6341">
        <v>117.96</v>
      </c>
      <c r="J6341">
        <v>0</v>
      </c>
      <c r="K6341">
        <v>471.84</v>
      </c>
      <c r="L6341">
        <v>40.44</v>
      </c>
      <c r="M6341">
        <f t="shared" ref="M6341:M6404" si="299">H6341*I6341*(1-J6341)</f>
        <v>471.84</v>
      </c>
      <c r="N6341" t="str">
        <f t="shared" si="297"/>
        <v>Q3</v>
      </c>
      <c r="O6341" s="2">
        <f t="shared" si="298"/>
        <v>8.5707019328585954</v>
      </c>
      <c r="P6341" t="str">
        <f>VLOOKUP(retail_sales_2023!C6341,customers!A:J,5,)</f>
        <v>Surat</v>
      </c>
      <c r="Q6341" t="str">
        <f>VLOOKUP(C6341,customers!A:J,10,0)</f>
        <v>Premium</v>
      </c>
    </row>
    <row r="6342" spans="1:17" x14ac:dyDescent="0.3">
      <c r="A6342" t="s">
        <v>7433</v>
      </c>
      <c r="B6342" s="1">
        <v>44958</v>
      </c>
      <c r="C6342" t="s">
        <v>1157</v>
      </c>
      <c r="D6342" t="s">
        <v>1158</v>
      </c>
      <c r="E6342" t="s">
        <v>27</v>
      </c>
      <c r="F6342" t="s">
        <v>43</v>
      </c>
      <c r="G6342" t="s">
        <v>282</v>
      </c>
      <c r="H6342">
        <v>2</v>
      </c>
      <c r="I6342">
        <v>41511.39</v>
      </c>
      <c r="J6342">
        <v>0.2</v>
      </c>
      <c r="K6342">
        <v>66418.22</v>
      </c>
      <c r="L6342">
        <v>5616.73</v>
      </c>
      <c r="M6342">
        <f t="shared" si="299"/>
        <v>66418.224000000002</v>
      </c>
      <c r="N6342" t="str">
        <f t="shared" si="297"/>
        <v>Q1</v>
      </c>
      <c r="O6342" s="2">
        <f t="shared" si="298"/>
        <v>8.4566102494164994</v>
      </c>
      <c r="P6342" t="str">
        <f>VLOOKUP(retail_sales_2023!C6342,customers!A:J,5,)</f>
        <v>Lucknow</v>
      </c>
      <c r="Q6342" t="str">
        <f>VLOOKUP(C6342,customers!A:J,10,0)</f>
        <v>Occasional</v>
      </c>
    </row>
    <row r="6343" spans="1:17" x14ac:dyDescent="0.3">
      <c r="A6343" t="s">
        <v>7434</v>
      </c>
      <c r="B6343" s="1">
        <v>45238</v>
      </c>
      <c r="C6343" t="s">
        <v>889</v>
      </c>
      <c r="D6343" t="s">
        <v>13093</v>
      </c>
      <c r="E6343" t="s">
        <v>21</v>
      </c>
      <c r="F6343" t="s">
        <v>38</v>
      </c>
      <c r="G6343" t="s">
        <v>48</v>
      </c>
      <c r="H6343">
        <v>1</v>
      </c>
      <c r="I6343">
        <v>279.74</v>
      </c>
      <c r="J6343">
        <v>0.1</v>
      </c>
      <c r="K6343">
        <v>251.77</v>
      </c>
      <c r="L6343">
        <v>62</v>
      </c>
      <c r="M6343">
        <f t="shared" si="299"/>
        <v>251.76600000000002</v>
      </c>
      <c r="N6343" t="str">
        <f t="shared" si="297"/>
        <v>Q4</v>
      </c>
      <c r="O6343" s="2">
        <f t="shared" si="298"/>
        <v>24.625650395201969</v>
      </c>
      <c r="P6343" t="str">
        <f>VLOOKUP(retail_sales_2023!C6343,customers!A:J,5,)</f>
        <v>Patna</v>
      </c>
      <c r="Q6343" t="str">
        <f>VLOOKUP(C6343,customers!A:J,10,0)</f>
        <v>Premium</v>
      </c>
    </row>
    <row r="6344" spans="1:17" x14ac:dyDescent="0.3">
      <c r="A6344" t="s">
        <v>7435</v>
      </c>
      <c r="B6344" s="1">
        <v>45135</v>
      </c>
      <c r="C6344" t="s">
        <v>335</v>
      </c>
      <c r="D6344" t="s">
        <v>336</v>
      </c>
      <c r="E6344" t="s">
        <v>33</v>
      </c>
      <c r="F6344" t="s">
        <v>81</v>
      </c>
      <c r="G6344" t="s">
        <v>264</v>
      </c>
      <c r="H6344">
        <v>4</v>
      </c>
      <c r="I6344">
        <v>2567.3200000000002</v>
      </c>
      <c r="J6344">
        <v>0.05</v>
      </c>
      <c r="K6344">
        <v>9755.82</v>
      </c>
      <c r="L6344">
        <v>3375.84</v>
      </c>
      <c r="M6344">
        <f t="shared" si="299"/>
        <v>9755.8160000000007</v>
      </c>
      <c r="N6344" t="str">
        <f t="shared" si="297"/>
        <v>Q3</v>
      </c>
      <c r="O6344" s="2">
        <f t="shared" si="298"/>
        <v>34.603344465150037</v>
      </c>
      <c r="P6344" t="str">
        <f>VLOOKUP(retail_sales_2023!C6344,customers!A:J,5,)</f>
        <v>Surat</v>
      </c>
      <c r="Q6344" t="str">
        <f>VLOOKUP(C6344,customers!A:J,10,0)</f>
        <v>Occasional</v>
      </c>
    </row>
    <row r="6345" spans="1:17" x14ac:dyDescent="0.3">
      <c r="A6345" t="s">
        <v>7436</v>
      </c>
      <c r="B6345" s="1">
        <v>44938</v>
      </c>
      <c r="C6345" t="s">
        <v>809</v>
      </c>
      <c r="D6345" t="s">
        <v>810</v>
      </c>
      <c r="E6345" t="s">
        <v>33</v>
      </c>
      <c r="F6345" t="s">
        <v>81</v>
      </c>
      <c r="G6345" t="s">
        <v>239</v>
      </c>
      <c r="H6345">
        <v>1</v>
      </c>
      <c r="I6345">
        <v>911.28</v>
      </c>
      <c r="J6345">
        <v>0</v>
      </c>
      <c r="K6345">
        <v>911.28</v>
      </c>
      <c r="L6345">
        <v>318.39999999999998</v>
      </c>
      <c r="M6345">
        <f t="shared" si="299"/>
        <v>911.28</v>
      </c>
      <c r="N6345" t="str">
        <f t="shared" si="297"/>
        <v>Q1</v>
      </c>
      <c r="O6345" s="2">
        <f t="shared" si="298"/>
        <v>34.93986480554824</v>
      </c>
      <c r="P6345" t="str">
        <f>VLOOKUP(retail_sales_2023!C6345,customers!A:J,5,)</f>
        <v>Ahmedabad</v>
      </c>
      <c r="Q6345" t="str">
        <f>VLOOKUP(C6345,customers!A:J,10,0)</f>
        <v>Premium</v>
      </c>
    </row>
    <row r="6346" spans="1:17" x14ac:dyDescent="0.3">
      <c r="A6346" t="s">
        <v>7437</v>
      </c>
      <c r="B6346" s="1">
        <v>45261</v>
      </c>
      <c r="C6346" t="s">
        <v>1151</v>
      </c>
      <c r="D6346" t="s">
        <v>1152</v>
      </c>
      <c r="E6346" t="s">
        <v>21</v>
      </c>
      <c r="F6346" t="s">
        <v>38</v>
      </c>
      <c r="G6346" t="s">
        <v>39</v>
      </c>
      <c r="H6346">
        <v>5</v>
      </c>
      <c r="I6346">
        <v>526.11</v>
      </c>
      <c r="J6346">
        <v>0</v>
      </c>
      <c r="K6346">
        <v>2630.55</v>
      </c>
      <c r="L6346">
        <v>749.81</v>
      </c>
      <c r="M6346">
        <f t="shared" si="299"/>
        <v>2630.55</v>
      </c>
      <c r="N6346" t="str">
        <f t="shared" si="297"/>
        <v>Q4</v>
      </c>
      <c r="O6346" s="2">
        <f t="shared" si="298"/>
        <v>28.50392503468856</v>
      </c>
      <c r="P6346" t="str">
        <f>VLOOKUP(retail_sales_2023!C6346,customers!A:J,5,)</f>
        <v>Patna</v>
      </c>
      <c r="Q6346" t="str">
        <f>VLOOKUP(C6346,customers!A:J,10,0)</f>
        <v>Premium</v>
      </c>
    </row>
    <row r="6347" spans="1:17" x14ac:dyDescent="0.3">
      <c r="A6347" t="s">
        <v>7438</v>
      </c>
      <c r="B6347" s="1">
        <v>45025</v>
      </c>
      <c r="C6347" t="s">
        <v>1262</v>
      </c>
      <c r="D6347" t="s">
        <v>1263</v>
      </c>
      <c r="E6347" t="s">
        <v>27</v>
      </c>
      <c r="F6347" t="s">
        <v>81</v>
      </c>
      <c r="G6347" t="s">
        <v>158</v>
      </c>
      <c r="H6347">
        <v>2</v>
      </c>
      <c r="I6347">
        <v>3718.23</v>
      </c>
      <c r="J6347">
        <v>0.1</v>
      </c>
      <c r="K6347">
        <v>6692.81</v>
      </c>
      <c r="L6347">
        <v>2328.81</v>
      </c>
      <c r="M6347">
        <f t="shared" si="299"/>
        <v>6692.8140000000003</v>
      </c>
      <c r="N6347" t="str">
        <f t="shared" si="297"/>
        <v>Q2</v>
      </c>
      <c r="O6347" s="2">
        <f t="shared" si="298"/>
        <v>34.795698667674714</v>
      </c>
      <c r="P6347" t="str">
        <f>VLOOKUP(retail_sales_2023!C6347,customers!A:J,5,)</f>
        <v>Jaipur</v>
      </c>
      <c r="Q6347" t="str">
        <f>VLOOKUP(C6347,customers!A:J,10,0)</f>
        <v>Occasional</v>
      </c>
    </row>
    <row r="6348" spans="1:17" x14ac:dyDescent="0.3">
      <c r="A6348" t="s">
        <v>7439</v>
      </c>
      <c r="B6348" s="1">
        <v>45202</v>
      </c>
      <c r="C6348" t="s">
        <v>1072</v>
      </c>
      <c r="D6348" t="s">
        <v>1073</v>
      </c>
      <c r="E6348" t="s">
        <v>21</v>
      </c>
      <c r="F6348" t="s">
        <v>52</v>
      </c>
      <c r="G6348" t="s">
        <v>117</v>
      </c>
      <c r="H6348">
        <v>4</v>
      </c>
      <c r="I6348">
        <v>765.95</v>
      </c>
      <c r="J6348">
        <v>0</v>
      </c>
      <c r="K6348">
        <v>3063.8</v>
      </c>
      <c r="L6348">
        <v>317.8</v>
      </c>
      <c r="M6348">
        <f t="shared" si="299"/>
        <v>3063.8</v>
      </c>
      <c r="N6348" t="str">
        <f t="shared" si="297"/>
        <v>Q4</v>
      </c>
      <c r="O6348" s="2">
        <f t="shared" si="298"/>
        <v>10.372739734969645</v>
      </c>
      <c r="P6348" t="str">
        <f>VLOOKUP(retail_sales_2023!C6348,customers!A:J,5,)</f>
        <v>Patna</v>
      </c>
      <c r="Q6348" t="str">
        <f>VLOOKUP(C6348,customers!A:J,10,0)</f>
        <v>Regular</v>
      </c>
    </row>
    <row r="6349" spans="1:17" x14ac:dyDescent="0.3">
      <c r="A6349" t="s">
        <v>7440</v>
      </c>
      <c r="B6349" s="1">
        <v>45216</v>
      </c>
      <c r="C6349" t="s">
        <v>514</v>
      </c>
      <c r="D6349" t="s">
        <v>515</v>
      </c>
      <c r="E6349" t="s">
        <v>27</v>
      </c>
      <c r="F6349" t="s">
        <v>81</v>
      </c>
      <c r="G6349" t="s">
        <v>82</v>
      </c>
      <c r="H6349">
        <v>1</v>
      </c>
      <c r="I6349">
        <v>4220.32</v>
      </c>
      <c r="J6349">
        <v>0</v>
      </c>
      <c r="K6349">
        <v>4220.32</v>
      </c>
      <c r="L6349">
        <v>1548.25</v>
      </c>
      <c r="M6349">
        <f t="shared" si="299"/>
        <v>4220.32</v>
      </c>
      <c r="N6349" t="str">
        <f t="shared" si="297"/>
        <v>Q4</v>
      </c>
      <c r="O6349" s="2">
        <f t="shared" si="298"/>
        <v>36.685606778632902</v>
      </c>
      <c r="P6349" t="str">
        <f>VLOOKUP(retail_sales_2023!C6349,customers!A:J,5,)</f>
        <v>Delhi</v>
      </c>
      <c r="Q6349" t="str">
        <f>VLOOKUP(C6349,customers!A:J,10,0)</f>
        <v>Premium</v>
      </c>
    </row>
    <row r="6350" spans="1:17" x14ac:dyDescent="0.3">
      <c r="A6350" t="s">
        <v>7441</v>
      </c>
      <c r="B6350" s="1">
        <v>45279</v>
      </c>
      <c r="C6350" t="s">
        <v>257</v>
      </c>
      <c r="D6350" t="s">
        <v>258</v>
      </c>
      <c r="E6350" t="s">
        <v>27</v>
      </c>
      <c r="F6350" t="s">
        <v>43</v>
      </c>
      <c r="G6350" t="s">
        <v>121</v>
      </c>
      <c r="H6350">
        <v>3</v>
      </c>
      <c r="I6350">
        <v>54774.6</v>
      </c>
      <c r="J6350">
        <v>0</v>
      </c>
      <c r="K6350">
        <v>164323.79999999999</v>
      </c>
      <c r="L6350">
        <v>14067.75</v>
      </c>
      <c r="M6350">
        <f t="shared" si="299"/>
        <v>164323.79999999999</v>
      </c>
      <c r="N6350" t="str">
        <f t="shared" si="297"/>
        <v>Q4</v>
      </c>
      <c r="O6350" s="2">
        <f t="shared" si="298"/>
        <v>8.5609935992229982</v>
      </c>
      <c r="P6350" t="str">
        <f>VLOOKUP(retail_sales_2023!C6350,customers!A:J,5,)</f>
        <v>Delhi</v>
      </c>
      <c r="Q6350" t="str">
        <f>VLOOKUP(C6350,customers!A:J,10,0)</f>
        <v>Regular</v>
      </c>
    </row>
    <row r="6351" spans="1:17" x14ac:dyDescent="0.3">
      <c r="A6351" t="s">
        <v>7442</v>
      </c>
      <c r="B6351" s="1">
        <v>44952</v>
      </c>
      <c r="C6351" t="s">
        <v>1044</v>
      </c>
      <c r="D6351" t="s">
        <v>1045</v>
      </c>
      <c r="E6351" t="s">
        <v>33</v>
      </c>
      <c r="F6351" t="s">
        <v>43</v>
      </c>
      <c r="G6351" t="s">
        <v>154</v>
      </c>
      <c r="H6351">
        <v>1</v>
      </c>
      <c r="I6351">
        <v>3068.55</v>
      </c>
      <c r="J6351">
        <v>0.2</v>
      </c>
      <c r="K6351">
        <v>2454.84</v>
      </c>
      <c r="L6351">
        <v>274.3</v>
      </c>
      <c r="M6351">
        <f t="shared" si="299"/>
        <v>2454.84</v>
      </c>
      <c r="N6351" t="str">
        <f t="shared" si="297"/>
        <v>Q1</v>
      </c>
      <c r="O6351" s="2">
        <f t="shared" si="298"/>
        <v>11.173844323866321</v>
      </c>
      <c r="P6351" t="str">
        <f>VLOOKUP(retail_sales_2023!C6351,customers!A:J,5,)</f>
        <v>Ahmedabad</v>
      </c>
      <c r="Q6351" t="str">
        <f>VLOOKUP(C6351,customers!A:J,10,0)</f>
        <v>Premium</v>
      </c>
    </row>
    <row r="6352" spans="1:17" x14ac:dyDescent="0.3">
      <c r="A6352" t="s">
        <v>7443</v>
      </c>
      <c r="B6352" s="1">
        <v>45160</v>
      </c>
      <c r="C6352" t="s">
        <v>832</v>
      </c>
      <c r="D6352" t="s">
        <v>833</v>
      </c>
      <c r="E6352" t="s">
        <v>33</v>
      </c>
      <c r="F6352" t="s">
        <v>81</v>
      </c>
      <c r="G6352" t="s">
        <v>333</v>
      </c>
      <c r="H6352">
        <v>1</v>
      </c>
      <c r="I6352">
        <v>3868.97</v>
      </c>
      <c r="J6352">
        <v>0</v>
      </c>
      <c r="K6352">
        <v>3868.97</v>
      </c>
      <c r="L6352">
        <v>1054.5999999999999</v>
      </c>
      <c r="M6352">
        <f t="shared" si="299"/>
        <v>3868.97</v>
      </c>
      <c r="N6352" t="str">
        <f t="shared" si="297"/>
        <v>Q3</v>
      </c>
      <c r="O6352" s="2">
        <f t="shared" si="298"/>
        <v>27.257900681576753</v>
      </c>
      <c r="P6352" t="str">
        <f>VLOOKUP(retail_sales_2023!C6352,customers!A:J,5,)</f>
        <v>Surat</v>
      </c>
      <c r="Q6352" t="str">
        <f>VLOOKUP(C6352,customers!A:J,10,0)</f>
        <v>Premium</v>
      </c>
    </row>
    <row r="6353" spans="1:17" x14ac:dyDescent="0.3">
      <c r="A6353" t="s">
        <v>7444</v>
      </c>
      <c r="B6353" s="1">
        <v>44945</v>
      </c>
      <c r="C6353" t="s">
        <v>1160</v>
      </c>
      <c r="D6353" t="s">
        <v>1161</v>
      </c>
      <c r="E6353" t="s">
        <v>21</v>
      </c>
      <c r="F6353" t="s">
        <v>52</v>
      </c>
      <c r="G6353" t="s">
        <v>53</v>
      </c>
      <c r="H6353">
        <v>10</v>
      </c>
      <c r="I6353">
        <v>341.08</v>
      </c>
      <c r="J6353">
        <v>0.05</v>
      </c>
      <c r="K6353">
        <v>3240.26</v>
      </c>
      <c r="L6353">
        <v>185.52</v>
      </c>
      <c r="M6353">
        <f t="shared" si="299"/>
        <v>3240.2599999999998</v>
      </c>
      <c r="N6353" t="str">
        <f t="shared" si="297"/>
        <v>Q1</v>
      </c>
      <c r="O6353" s="2">
        <f t="shared" si="298"/>
        <v>5.7254664749125075</v>
      </c>
      <c r="P6353" t="str">
        <f>VLOOKUP(retail_sales_2023!C6353,customers!A:J,5,)</f>
        <v>Kolkata</v>
      </c>
      <c r="Q6353" t="str">
        <f>VLOOKUP(C6353,customers!A:J,10,0)</f>
        <v>Premium</v>
      </c>
    </row>
    <row r="6354" spans="1:17" x14ac:dyDescent="0.3">
      <c r="A6354" t="s">
        <v>7445</v>
      </c>
      <c r="B6354" s="1">
        <v>45259</v>
      </c>
      <c r="C6354" t="s">
        <v>1659</v>
      </c>
      <c r="D6354" t="s">
        <v>1781</v>
      </c>
      <c r="E6354" t="s">
        <v>15</v>
      </c>
      <c r="F6354" t="s">
        <v>16</v>
      </c>
      <c r="G6354" t="s">
        <v>305</v>
      </c>
      <c r="H6354">
        <v>2</v>
      </c>
      <c r="I6354">
        <v>769.69</v>
      </c>
      <c r="J6354">
        <v>0.1</v>
      </c>
      <c r="K6354">
        <v>1385.44</v>
      </c>
      <c r="L6354">
        <v>406.5</v>
      </c>
      <c r="M6354">
        <f t="shared" si="299"/>
        <v>1385.4420000000002</v>
      </c>
      <c r="N6354" t="str">
        <f t="shared" si="297"/>
        <v>Q4</v>
      </c>
      <c r="O6354" s="2">
        <f t="shared" si="298"/>
        <v>29.340859221619127</v>
      </c>
      <c r="P6354" t="str">
        <f>VLOOKUP(retail_sales_2023!C6354,customers!A:J,5,)</f>
        <v>Coimbatore</v>
      </c>
      <c r="Q6354" t="str">
        <f>VLOOKUP(C6354,customers!A:J,10,0)</f>
        <v>Regular</v>
      </c>
    </row>
    <row r="6355" spans="1:17" x14ac:dyDescent="0.3">
      <c r="A6355" t="s">
        <v>7446</v>
      </c>
      <c r="B6355" s="1">
        <v>45186</v>
      </c>
      <c r="C6355" t="s">
        <v>2353</v>
      </c>
      <c r="D6355" t="s">
        <v>2354</v>
      </c>
      <c r="E6355" t="s">
        <v>21</v>
      </c>
      <c r="F6355" t="s">
        <v>38</v>
      </c>
      <c r="G6355" t="s">
        <v>39</v>
      </c>
      <c r="H6355">
        <v>1</v>
      </c>
      <c r="I6355">
        <v>1822.07</v>
      </c>
      <c r="J6355">
        <v>0.05</v>
      </c>
      <c r="K6355">
        <v>1730.97</v>
      </c>
      <c r="L6355">
        <v>390.18</v>
      </c>
      <c r="M6355">
        <f t="shared" si="299"/>
        <v>1730.9664999999998</v>
      </c>
      <c r="N6355" t="str">
        <f t="shared" si="297"/>
        <v>Q3</v>
      </c>
      <c r="O6355" s="2">
        <f t="shared" si="298"/>
        <v>22.54111856357996</v>
      </c>
      <c r="P6355" t="str">
        <f>VLOOKUP(retail_sales_2023!C6355,customers!A:J,5,)</f>
        <v>Guwahati</v>
      </c>
      <c r="Q6355" t="str">
        <f>VLOOKUP(C6355,customers!A:J,10,0)</f>
        <v>Premium</v>
      </c>
    </row>
    <row r="6356" spans="1:17" x14ac:dyDescent="0.3">
      <c r="A6356" t="s">
        <v>7447</v>
      </c>
      <c r="B6356" s="1">
        <v>45289</v>
      </c>
      <c r="C6356" t="s">
        <v>901</v>
      </c>
      <c r="D6356" t="s">
        <v>902</v>
      </c>
      <c r="E6356" t="s">
        <v>21</v>
      </c>
      <c r="F6356" t="s">
        <v>52</v>
      </c>
      <c r="G6356" t="s">
        <v>200</v>
      </c>
      <c r="H6356">
        <v>6</v>
      </c>
      <c r="I6356">
        <v>78.900000000000006</v>
      </c>
      <c r="J6356">
        <v>0.25</v>
      </c>
      <c r="K6356">
        <v>355.05</v>
      </c>
      <c r="L6356">
        <v>33.36</v>
      </c>
      <c r="M6356">
        <f t="shared" si="299"/>
        <v>355.05</v>
      </c>
      <c r="N6356" t="str">
        <f t="shared" si="297"/>
        <v>Q4</v>
      </c>
      <c r="O6356" s="2">
        <f t="shared" si="298"/>
        <v>9.3958597380650613</v>
      </c>
      <c r="P6356" t="str">
        <f>VLOOKUP(retail_sales_2023!C6356,customers!A:J,5,)</f>
        <v>Ranchi</v>
      </c>
      <c r="Q6356" t="str">
        <f>VLOOKUP(C6356,customers!A:J,10,0)</f>
        <v>Regular</v>
      </c>
    </row>
    <row r="6357" spans="1:17" x14ac:dyDescent="0.3">
      <c r="A6357" t="s">
        <v>7448</v>
      </c>
      <c r="B6357" s="1">
        <v>45141</v>
      </c>
      <c r="C6357" t="s">
        <v>88</v>
      </c>
      <c r="D6357" t="s">
        <v>89</v>
      </c>
      <c r="E6357" t="s">
        <v>15</v>
      </c>
      <c r="F6357" t="s">
        <v>43</v>
      </c>
      <c r="G6357" t="s">
        <v>243</v>
      </c>
      <c r="H6357">
        <v>2</v>
      </c>
      <c r="I6357">
        <v>81403.039999999994</v>
      </c>
      <c r="J6357">
        <v>0.2</v>
      </c>
      <c r="K6357">
        <v>130244.86</v>
      </c>
      <c r="L6357">
        <v>11487.29</v>
      </c>
      <c r="M6357">
        <f t="shared" si="299"/>
        <v>130244.864</v>
      </c>
      <c r="N6357" t="str">
        <f t="shared" si="297"/>
        <v>Q3</v>
      </c>
      <c r="O6357" s="2">
        <f t="shared" si="298"/>
        <v>8.8197645573115135</v>
      </c>
      <c r="P6357" t="str">
        <f>VLOOKUP(retail_sales_2023!C6357,customers!A:J,5,)</f>
        <v>Coimbatore</v>
      </c>
      <c r="Q6357" t="str">
        <f>VLOOKUP(C6357,customers!A:J,10,0)</f>
        <v>Regular</v>
      </c>
    </row>
    <row r="6358" spans="1:17" x14ac:dyDescent="0.3">
      <c r="A6358" t="s">
        <v>7449</v>
      </c>
      <c r="B6358" s="1">
        <v>44960</v>
      </c>
      <c r="C6358" t="s">
        <v>1974</v>
      </c>
      <c r="D6358" t="s">
        <v>1975</v>
      </c>
      <c r="E6358" t="s">
        <v>15</v>
      </c>
      <c r="F6358" t="s">
        <v>22</v>
      </c>
      <c r="G6358" t="s">
        <v>34</v>
      </c>
      <c r="H6358">
        <v>5</v>
      </c>
      <c r="I6358">
        <v>42132.54</v>
      </c>
      <c r="J6358">
        <v>0.05</v>
      </c>
      <c r="K6358">
        <v>200129.57</v>
      </c>
      <c r="L6358">
        <v>47493.91</v>
      </c>
      <c r="M6358">
        <f t="shared" si="299"/>
        <v>200129.565</v>
      </c>
      <c r="N6358" t="str">
        <f t="shared" si="297"/>
        <v>Q1</v>
      </c>
      <c r="O6358" s="2">
        <f t="shared" si="298"/>
        <v>23.73158049557594</v>
      </c>
      <c r="P6358" t="str">
        <f>VLOOKUP(retail_sales_2023!C6358,customers!A:J,5,)</f>
        <v>Kochi</v>
      </c>
      <c r="Q6358" t="str">
        <f>VLOOKUP(C6358,customers!A:J,10,0)</f>
        <v>Premium</v>
      </c>
    </row>
    <row r="6359" spans="1:17" x14ac:dyDescent="0.3">
      <c r="A6359" t="s">
        <v>7450</v>
      </c>
      <c r="B6359" s="1">
        <v>45181</v>
      </c>
      <c r="C6359" t="s">
        <v>2514</v>
      </c>
      <c r="D6359" t="s">
        <v>2515</v>
      </c>
      <c r="E6359" t="s">
        <v>21</v>
      </c>
      <c r="F6359" t="s">
        <v>16</v>
      </c>
      <c r="G6359" t="s">
        <v>17</v>
      </c>
      <c r="H6359">
        <v>2</v>
      </c>
      <c r="I6359">
        <v>846.97</v>
      </c>
      <c r="J6359">
        <v>0</v>
      </c>
      <c r="K6359">
        <v>1693.94</v>
      </c>
      <c r="L6359">
        <v>735.73</v>
      </c>
      <c r="M6359">
        <f t="shared" si="299"/>
        <v>1693.94</v>
      </c>
      <c r="N6359" t="str">
        <f t="shared" si="297"/>
        <v>Q3</v>
      </c>
      <c r="O6359" s="2">
        <f t="shared" si="298"/>
        <v>43.433061383520077</v>
      </c>
      <c r="P6359" t="str">
        <f>VLOOKUP(retail_sales_2023!C6359,customers!A:J,5,)</f>
        <v>Guwahati</v>
      </c>
      <c r="Q6359" t="str">
        <f>VLOOKUP(C6359,customers!A:J,10,0)</f>
        <v>Regular</v>
      </c>
    </row>
    <row r="6360" spans="1:17" x14ac:dyDescent="0.3">
      <c r="A6360" t="s">
        <v>7451</v>
      </c>
      <c r="B6360" s="1">
        <v>45081</v>
      </c>
      <c r="C6360" t="s">
        <v>1827</v>
      </c>
      <c r="D6360" t="s">
        <v>1828</v>
      </c>
      <c r="E6360" t="s">
        <v>33</v>
      </c>
      <c r="F6360" t="s">
        <v>81</v>
      </c>
      <c r="G6360" t="s">
        <v>105</v>
      </c>
      <c r="H6360">
        <v>1</v>
      </c>
      <c r="I6360">
        <v>4176.6499999999996</v>
      </c>
      <c r="J6360">
        <v>0.3</v>
      </c>
      <c r="K6360">
        <v>2923.65</v>
      </c>
      <c r="L6360">
        <v>702.4</v>
      </c>
      <c r="M6360">
        <f t="shared" si="299"/>
        <v>2923.6549999999997</v>
      </c>
      <c r="N6360" t="str">
        <f t="shared" si="297"/>
        <v>Q2</v>
      </c>
      <c r="O6360" s="2">
        <f t="shared" si="298"/>
        <v>24.024763566090332</v>
      </c>
      <c r="P6360" t="str">
        <f>VLOOKUP(retail_sales_2023!C6360,customers!A:J,5,)</f>
        <v>Mumbai</v>
      </c>
      <c r="Q6360" t="str">
        <f>VLOOKUP(C6360,customers!A:J,10,0)</f>
        <v>Regular</v>
      </c>
    </row>
    <row r="6361" spans="1:17" x14ac:dyDescent="0.3">
      <c r="A6361" t="s">
        <v>7452</v>
      </c>
      <c r="B6361" s="1">
        <v>45233</v>
      </c>
      <c r="C6361" t="s">
        <v>167</v>
      </c>
      <c r="D6361" t="s">
        <v>168</v>
      </c>
      <c r="E6361" t="s">
        <v>33</v>
      </c>
      <c r="F6361" t="s">
        <v>52</v>
      </c>
      <c r="G6361" t="s">
        <v>226</v>
      </c>
      <c r="H6361">
        <v>9</v>
      </c>
      <c r="I6361">
        <v>83.34</v>
      </c>
      <c r="J6361">
        <v>0.1</v>
      </c>
      <c r="K6361">
        <v>675.05</v>
      </c>
      <c r="L6361">
        <v>43.33</v>
      </c>
      <c r="M6361">
        <f t="shared" si="299"/>
        <v>675.05400000000009</v>
      </c>
      <c r="N6361" t="str">
        <f t="shared" si="297"/>
        <v>Q4</v>
      </c>
      <c r="O6361" s="2">
        <f t="shared" si="298"/>
        <v>6.4187837937930521</v>
      </c>
      <c r="P6361" t="str">
        <f>VLOOKUP(retail_sales_2023!C6361,customers!A:J,5,)</f>
        <v>Surat</v>
      </c>
      <c r="Q6361" t="str">
        <f>VLOOKUP(C6361,customers!A:J,10,0)</f>
        <v>Regular</v>
      </c>
    </row>
    <row r="6362" spans="1:17" x14ac:dyDescent="0.3">
      <c r="A6362" t="s">
        <v>7453</v>
      </c>
      <c r="B6362" s="1">
        <v>45086</v>
      </c>
      <c r="C6362" t="s">
        <v>729</v>
      </c>
      <c r="D6362" t="s">
        <v>730</v>
      </c>
      <c r="E6362" t="s">
        <v>21</v>
      </c>
      <c r="F6362" t="s">
        <v>52</v>
      </c>
      <c r="G6362" t="s">
        <v>53</v>
      </c>
      <c r="H6362">
        <v>8</v>
      </c>
      <c r="I6362">
        <v>156.44999999999999</v>
      </c>
      <c r="J6362">
        <v>0</v>
      </c>
      <c r="K6362">
        <v>1251.5999999999999</v>
      </c>
      <c r="L6362">
        <v>105.7</v>
      </c>
      <c r="M6362">
        <f t="shared" si="299"/>
        <v>1251.5999999999999</v>
      </c>
      <c r="N6362" t="str">
        <f t="shared" si="297"/>
        <v>Q2</v>
      </c>
      <c r="O6362" s="2">
        <f t="shared" si="298"/>
        <v>8.4451901565995531</v>
      </c>
      <c r="P6362" t="str">
        <f>VLOOKUP(retail_sales_2023!C6362,customers!A:J,5,)</f>
        <v>Patna</v>
      </c>
      <c r="Q6362" t="str">
        <f>VLOOKUP(C6362,customers!A:J,10,0)</f>
        <v>Premium</v>
      </c>
    </row>
    <row r="6363" spans="1:17" x14ac:dyDescent="0.3">
      <c r="A6363" t="s">
        <v>7454</v>
      </c>
      <c r="B6363" s="1">
        <v>45282</v>
      </c>
      <c r="C6363" t="s">
        <v>31</v>
      </c>
      <c r="D6363" t="s">
        <v>32</v>
      </c>
      <c r="E6363" t="s">
        <v>33</v>
      </c>
      <c r="F6363" t="s">
        <v>28</v>
      </c>
      <c r="G6363" t="s">
        <v>439</v>
      </c>
      <c r="H6363">
        <v>3</v>
      </c>
      <c r="I6363">
        <v>3602.07</v>
      </c>
      <c r="J6363">
        <v>0.05</v>
      </c>
      <c r="K6363">
        <v>10265.9</v>
      </c>
      <c r="L6363">
        <v>1697.86</v>
      </c>
      <c r="M6363">
        <f t="shared" si="299"/>
        <v>10265.8995</v>
      </c>
      <c r="N6363" t="str">
        <f t="shared" si="297"/>
        <v>Q4</v>
      </c>
      <c r="O6363" s="2">
        <f t="shared" si="298"/>
        <v>16.538832445280004</v>
      </c>
      <c r="P6363" t="str">
        <f>VLOOKUP(retail_sales_2023!C6363,customers!A:J,5,)</f>
        <v>Ahmedabad</v>
      </c>
      <c r="Q6363" t="str">
        <f>VLOOKUP(C6363,customers!A:J,10,0)</f>
        <v>Premium</v>
      </c>
    </row>
    <row r="6364" spans="1:17" x14ac:dyDescent="0.3">
      <c r="A6364" t="s">
        <v>7455</v>
      </c>
      <c r="B6364" s="1">
        <v>45013</v>
      </c>
      <c r="C6364" t="s">
        <v>2748</v>
      </c>
      <c r="D6364" t="s">
        <v>2749</v>
      </c>
      <c r="E6364" t="s">
        <v>33</v>
      </c>
      <c r="F6364" t="s">
        <v>52</v>
      </c>
      <c r="G6364" t="s">
        <v>133</v>
      </c>
      <c r="H6364">
        <v>3</v>
      </c>
      <c r="I6364">
        <v>639.33000000000004</v>
      </c>
      <c r="J6364">
        <v>0.05</v>
      </c>
      <c r="K6364">
        <v>1822.09</v>
      </c>
      <c r="L6364">
        <v>149.05000000000001</v>
      </c>
      <c r="M6364">
        <f t="shared" si="299"/>
        <v>1822.0905000000002</v>
      </c>
      <c r="N6364" t="str">
        <f t="shared" si="297"/>
        <v>Q1</v>
      </c>
      <c r="O6364" s="2">
        <f t="shared" si="298"/>
        <v>8.1801667316104041</v>
      </c>
      <c r="P6364" t="str">
        <f>VLOOKUP(retail_sales_2023!C6364,customers!A:J,5,)</f>
        <v>Nagpur</v>
      </c>
      <c r="Q6364" t="str">
        <f>VLOOKUP(C6364,customers!A:J,10,0)</f>
        <v>Premium</v>
      </c>
    </row>
    <row r="6365" spans="1:17" x14ac:dyDescent="0.3">
      <c r="A6365" t="s">
        <v>7456</v>
      </c>
      <c r="B6365" s="1">
        <v>45252</v>
      </c>
      <c r="C6365" t="s">
        <v>1094</v>
      </c>
      <c r="D6365" t="s">
        <v>1095</v>
      </c>
      <c r="E6365" t="s">
        <v>27</v>
      </c>
      <c r="F6365" t="s">
        <v>81</v>
      </c>
      <c r="G6365" t="s">
        <v>158</v>
      </c>
      <c r="H6365">
        <v>3</v>
      </c>
      <c r="I6365">
        <v>3606.47</v>
      </c>
      <c r="J6365">
        <v>0.3</v>
      </c>
      <c r="K6365">
        <v>7573.59</v>
      </c>
      <c r="L6365">
        <v>2728.8</v>
      </c>
      <c r="M6365">
        <f t="shared" si="299"/>
        <v>7573.5869999999995</v>
      </c>
      <c r="N6365" t="str">
        <f t="shared" si="297"/>
        <v>Q4</v>
      </c>
      <c r="O6365" s="2">
        <f t="shared" si="298"/>
        <v>36.030469037801097</v>
      </c>
      <c r="P6365" t="str">
        <f>VLOOKUP(retail_sales_2023!C6365,customers!A:J,5,)</f>
        <v>Lucknow</v>
      </c>
      <c r="Q6365" t="str">
        <f>VLOOKUP(C6365,customers!A:J,10,0)</f>
        <v>Premium</v>
      </c>
    </row>
    <row r="6366" spans="1:17" x14ac:dyDescent="0.3">
      <c r="A6366" t="s">
        <v>7457</v>
      </c>
      <c r="B6366" s="1">
        <v>45080</v>
      </c>
      <c r="C6366" t="s">
        <v>1386</v>
      </c>
      <c r="D6366" t="s">
        <v>1387</v>
      </c>
      <c r="E6366" t="s">
        <v>21</v>
      </c>
      <c r="F6366" t="s">
        <v>52</v>
      </c>
      <c r="G6366" t="s">
        <v>235</v>
      </c>
      <c r="H6366">
        <v>3</v>
      </c>
      <c r="I6366">
        <v>119.75</v>
      </c>
      <c r="J6366">
        <v>0.3</v>
      </c>
      <c r="K6366">
        <v>251.47</v>
      </c>
      <c r="L6366">
        <v>14.15</v>
      </c>
      <c r="M6366">
        <f t="shared" si="299"/>
        <v>251.47499999999999</v>
      </c>
      <c r="N6366" t="str">
        <f t="shared" si="297"/>
        <v>Q2</v>
      </c>
      <c r="O6366" s="2">
        <f t="shared" si="298"/>
        <v>5.6269137471666602</v>
      </c>
      <c r="P6366" t="str">
        <f>VLOOKUP(retail_sales_2023!C6366,customers!A:J,5,)</f>
        <v>Patna</v>
      </c>
      <c r="Q6366" t="str">
        <f>VLOOKUP(C6366,customers!A:J,10,0)</f>
        <v>Premium</v>
      </c>
    </row>
    <row r="6367" spans="1:17" x14ac:dyDescent="0.3">
      <c r="A6367" t="s">
        <v>7458</v>
      </c>
      <c r="B6367" s="1">
        <v>45090</v>
      </c>
      <c r="C6367" t="s">
        <v>1738</v>
      </c>
      <c r="D6367" t="s">
        <v>1739</v>
      </c>
      <c r="E6367" t="s">
        <v>33</v>
      </c>
      <c r="F6367" t="s">
        <v>28</v>
      </c>
      <c r="G6367" t="s">
        <v>165</v>
      </c>
      <c r="H6367">
        <v>5</v>
      </c>
      <c r="I6367">
        <v>7439.26</v>
      </c>
      <c r="J6367">
        <v>0.15</v>
      </c>
      <c r="K6367">
        <v>31616.86</v>
      </c>
      <c r="L6367">
        <v>6350.37</v>
      </c>
      <c r="M6367">
        <f t="shared" si="299"/>
        <v>31616.855000000003</v>
      </c>
      <c r="N6367" t="str">
        <f t="shared" si="297"/>
        <v>Q2</v>
      </c>
      <c r="O6367" s="2">
        <f t="shared" si="298"/>
        <v>20.085391148899667</v>
      </c>
      <c r="P6367" t="str">
        <f>VLOOKUP(retail_sales_2023!C6367,customers!A:J,5,)</f>
        <v>Surat</v>
      </c>
      <c r="Q6367" t="str">
        <f>VLOOKUP(C6367,customers!A:J,10,0)</f>
        <v>Occasional</v>
      </c>
    </row>
    <row r="6368" spans="1:17" x14ac:dyDescent="0.3">
      <c r="A6368" t="s">
        <v>7459</v>
      </c>
      <c r="B6368" s="1">
        <v>45291</v>
      </c>
      <c r="C6368" t="s">
        <v>99</v>
      </c>
      <c r="D6368" t="s">
        <v>100</v>
      </c>
      <c r="E6368" t="s">
        <v>15</v>
      </c>
      <c r="F6368" t="s">
        <v>81</v>
      </c>
      <c r="G6368" t="s">
        <v>264</v>
      </c>
      <c r="H6368">
        <v>2</v>
      </c>
      <c r="I6368">
        <v>2646.47</v>
      </c>
      <c r="J6368">
        <v>0</v>
      </c>
      <c r="K6368">
        <v>5292.94</v>
      </c>
      <c r="L6368">
        <v>1919.57</v>
      </c>
      <c r="M6368">
        <f t="shared" si="299"/>
        <v>5292.94</v>
      </c>
      <c r="N6368" t="str">
        <f t="shared" si="297"/>
        <v>Q4</v>
      </c>
      <c r="O6368" s="2">
        <f t="shared" si="298"/>
        <v>36.266611750747224</v>
      </c>
      <c r="P6368" t="str">
        <f>VLOOKUP(retail_sales_2023!C6368,customers!A:J,5,)</f>
        <v>Kochi</v>
      </c>
      <c r="Q6368" t="str">
        <f>VLOOKUP(C6368,customers!A:J,10,0)</f>
        <v>Regular</v>
      </c>
    </row>
    <row r="6369" spans="1:17" x14ac:dyDescent="0.3">
      <c r="A6369" t="s">
        <v>7460</v>
      </c>
      <c r="B6369" s="1">
        <v>44985</v>
      </c>
      <c r="C6369" t="s">
        <v>1872</v>
      </c>
      <c r="D6369" t="s">
        <v>1873</v>
      </c>
      <c r="E6369" t="s">
        <v>33</v>
      </c>
      <c r="F6369" t="s">
        <v>28</v>
      </c>
      <c r="G6369" t="s">
        <v>325</v>
      </c>
      <c r="H6369">
        <v>4</v>
      </c>
      <c r="I6369">
        <v>7481.11</v>
      </c>
      <c r="J6369">
        <v>0.1</v>
      </c>
      <c r="K6369">
        <v>26932</v>
      </c>
      <c r="L6369">
        <v>5686.07</v>
      </c>
      <c r="M6369">
        <f t="shared" si="299"/>
        <v>26931.995999999999</v>
      </c>
      <c r="N6369" t="str">
        <f t="shared" si="297"/>
        <v>Q1</v>
      </c>
      <c r="O6369" s="2">
        <f t="shared" si="298"/>
        <v>21.112691222337737</v>
      </c>
      <c r="P6369" t="str">
        <f>VLOOKUP(retail_sales_2023!C6369,customers!A:J,5,)</f>
        <v>Surat</v>
      </c>
      <c r="Q6369" t="str">
        <f>VLOOKUP(C6369,customers!A:J,10,0)</f>
        <v>Premium</v>
      </c>
    </row>
    <row r="6370" spans="1:17" x14ac:dyDescent="0.3">
      <c r="A6370" t="s">
        <v>7461</v>
      </c>
      <c r="B6370" s="1">
        <v>45191</v>
      </c>
      <c r="C6370" t="s">
        <v>729</v>
      </c>
      <c r="D6370" t="s">
        <v>730</v>
      </c>
      <c r="E6370" t="s">
        <v>21</v>
      </c>
      <c r="F6370" t="s">
        <v>81</v>
      </c>
      <c r="G6370" t="s">
        <v>105</v>
      </c>
      <c r="H6370">
        <v>3</v>
      </c>
      <c r="I6370">
        <v>1967.49</v>
      </c>
      <c r="J6370">
        <v>0.05</v>
      </c>
      <c r="K6370">
        <v>5607.35</v>
      </c>
      <c r="L6370">
        <v>1689.53</v>
      </c>
      <c r="M6370">
        <f t="shared" si="299"/>
        <v>5607.3464999999997</v>
      </c>
      <c r="N6370" t="str">
        <f t="shared" si="297"/>
        <v>Q3</v>
      </c>
      <c r="O6370" s="2">
        <f t="shared" si="298"/>
        <v>30.130632116775303</v>
      </c>
      <c r="P6370" t="str">
        <f>VLOOKUP(retail_sales_2023!C6370,customers!A:J,5,)</f>
        <v>Patna</v>
      </c>
      <c r="Q6370" t="str">
        <f>VLOOKUP(C6370,customers!A:J,10,0)</f>
        <v>Premium</v>
      </c>
    </row>
    <row r="6371" spans="1:17" x14ac:dyDescent="0.3">
      <c r="A6371" t="s">
        <v>7462</v>
      </c>
      <c r="B6371" s="1">
        <v>45238</v>
      </c>
      <c r="C6371" t="s">
        <v>95</v>
      </c>
      <c r="D6371" t="s">
        <v>96</v>
      </c>
      <c r="E6371" t="s">
        <v>15</v>
      </c>
      <c r="F6371" t="s">
        <v>81</v>
      </c>
      <c r="G6371" t="s">
        <v>239</v>
      </c>
      <c r="H6371">
        <v>2</v>
      </c>
      <c r="I6371">
        <v>4369.2700000000004</v>
      </c>
      <c r="J6371">
        <v>0.1</v>
      </c>
      <c r="K6371">
        <v>7864.69</v>
      </c>
      <c r="L6371">
        <v>2433.2600000000002</v>
      </c>
      <c r="M6371">
        <f t="shared" si="299"/>
        <v>7864.6860000000006</v>
      </c>
      <c r="N6371" t="str">
        <f t="shared" si="297"/>
        <v>Q4</v>
      </c>
      <c r="O6371" s="2">
        <f t="shared" si="298"/>
        <v>30.939045277054788</v>
      </c>
      <c r="P6371" t="str">
        <f>VLOOKUP(retail_sales_2023!C6371,customers!A:J,5,)</f>
        <v>Bengaluru</v>
      </c>
      <c r="Q6371" t="str">
        <f>VLOOKUP(C6371,customers!A:J,10,0)</f>
        <v>Premium</v>
      </c>
    </row>
    <row r="6372" spans="1:17" x14ac:dyDescent="0.3">
      <c r="A6372" t="s">
        <v>7463</v>
      </c>
      <c r="B6372" s="1">
        <v>45197</v>
      </c>
      <c r="C6372" t="s">
        <v>829</v>
      </c>
      <c r="D6372" t="s">
        <v>830</v>
      </c>
      <c r="E6372" t="s">
        <v>15</v>
      </c>
      <c r="F6372" t="s">
        <v>38</v>
      </c>
      <c r="G6372" t="s">
        <v>456</v>
      </c>
      <c r="H6372">
        <v>1</v>
      </c>
      <c r="I6372">
        <v>3016.72</v>
      </c>
      <c r="J6372">
        <v>0.15</v>
      </c>
      <c r="K6372">
        <v>2564.21</v>
      </c>
      <c r="L6372">
        <v>805.32</v>
      </c>
      <c r="M6372">
        <f t="shared" si="299"/>
        <v>2564.212</v>
      </c>
      <c r="N6372" t="str">
        <f t="shared" si="297"/>
        <v>Q3</v>
      </c>
      <c r="O6372" s="2">
        <f t="shared" si="298"/>
        <v>31.406164081724981</v>
      </c>
      <c r="P6372" t="str">
        <f>VLOOKUP(retail_sales_2023!C6372,customers!A:J,5,)</f>
        <v>Chennai</v>
      </c>
      <c r="Q6372" t="str">
        <f>VLOOKUP(C6372,customers!A:J,10,0)</f>
        <v>Regular</v>
      </c>
    </row>
    <row r="6373" spans="1:17" x14ac:dyDescent="0.3">
      <c r="A6373" t="s">
        <v>7464</v>
      </c>
      <c r="B6373" s="1">
        <v>45016</v>
      </c>
      <c r="C6373" t="s">
        <v>797</v>
      </c>
      <c r="D6373" t="s">
        <v>798</v>
      </c>
      <c r="E6373" t="s">
        <v>15</v>
      </c>
      <c r="F6373" t="s">
        <v>81</v>
      </c>
      <c r="G6373" t="s">
        <v>470</v>
      </c>
      <c r="H6373">
        <v>1</v>
      </c>
      <c r="I6373">
        <v>854.25</v>
      </c>
      <c r="J6373">
        <v>0.3</v>
      </c>
      <c r="K6373">
        <v>597.97</v>
      </c>
      <c r="L6373">
        <v>230.09</v>
      </c>
      <c r="M6373">
        <f t="shared" si="299"/>
        <v>597.97499999999991</v>
      </c>
      <c r="N6373" t="str">
        <f t="shared" si="297"/>
        <v>Q1</v>
      </c>
      <c r="O6373" s="2">
        <f t="shared" si="298"/>
        <v>38.47851898924695</v>
      </c>
      <c r="P6373" t="str">
        <f>VLOOKUP(retail_sales_2023!C6373,customers!A:J,5,)</f>
        <v>Kochi</v>
      </c>
      <c r="Q6373" t="str">
        <f>VLOOKUP(C6373,customers!A:J,10,0)</f>
        <v>Occasional</v>
      </c>
    </row>
    <row r="6374" spans="1:17" x14ac:dyDescent="0.3">
      <c r="A6374" t="s">
        <v>7465</v>
      </c>
      <c r="B6374" s="1">
        <v>44955</v>
      </c>
      <c r="C6374" t="s">
        <v>1576</v>
      </c>
      <c r="D6374" t="s">
        <v>1577</v>
      </c>
      <c r="E6374" t="s">
        <v>33</v>
      </c>
      <c r="F6374" t="s">
        <v>22</v>
      </c>
      <c r="G6374" t="s">
        <v>210</v>
      </c>
      <c r="H6374">
        <v>2</v>
      </c>
      <c r="I6374">
        <v>3000.21</v>
      </c>
      <c r="J6374">
        <v>0.3</v>
      </c>
      <c r="K6374">
        <v>4200.29</v>
      </c>
      <c r="L6374">
        <v>752.47</v>
      </c>
      <c r="M6374">
        <f t="shared" si="299"/>
        <v>4200.2939999999999</v>
      </c>
      <c r="N6374" t="str">
        <f t="shared" si="297"/>
        <v>Q1</v>
      </c>
      <c r="O6374" s="2">
        <f t="shared" si="298"/>
        <v>17.914715412507231</v>
      </c>
      <c r="P6374" t="str">
        <f>VLOOKUP(retail_sales_2023!C6374,customers!A:J,5,)</f>
        <v>Pune</v>
      </c>
      <c r="Q6374" t="str">
        <f>VLOOKUP(C6374,customers!A:J,10,0)</f>
        <v>Regular</v>
      </c>
    </row>
    <row r="6375" spans="1:17" x14ac:dyDescent="0.3">
      <c r="A6375" t="s">
        <v>7466</v>
      </c>
      <c r="B6375" s="1">
        <v>45196</v>
      </c>
      <c r="C6375" t="s">
        <v>437</v>
      </c>
      <c r="D6375" t="s">
        <v>13093</v>
      </c>
      <c r="E6375" t="s">
        <v>21</v>
      </c>
      <c r="F6375" t="s">
        <v>43</v>
      </c>
      <c r="G6375" t="s">
        <v>44</v>
      </c>
      <c r="H6375">
        <v>4</v>
      </c>
      <c r="I6375">
        <v>39767.01</v>
      </c>
      <c r="J6375">
        <v>0</v>
      </c>
      <c r="K6375">
        <v>159068.04</v>
      </c>
      <c r="L6375">
        <v>21956.48</v>
      </c>
      <c r="M6375">
        <f t="shared" si="299"/>
        <v>159068.04</v>
      </c>
      <c r="N6375" t="str">
        <f t="shared" si="297"/>
        <v>Q3</v>
      </c>
      <c r="O6375" s="2">
        <f t="shared" si="298"/>
        <v>13.803200190308498</v>
      </c>
      <c r="P6375" t="str">
        <f>VLOOKUP(retail_sales_2023!C6375,customers!A:J,5,)</f>
        <v>Kolkata</v>
      </c>
      <c r="Q6375" t="str">
        <f>VLOOKUP(C6375,customers!A:J,10,0)</f>
        <v>Premium</v>
      </c>
    </row>
    <row r="6376" spans="1:17" x14ac:dyDescent="0.3">
      <c r="A6376" t="s">
        <v>7467</v>
      </c>
      <c r="B6376" s="1">
        <v>45109</v>
      </c>
      <c r="C6376" t="s">
        <v>1403</v>
      </c>
      <c r="D6376" t="s">
        <v>1404</v>
      </c>
      <c r="E6376" t="s">
        <v>27</v>
      </c>
      <c r="F6376" t="s">
        <v>28</v>
      </c>
      <c r="G6376" t="s">
        <v>280</v>
      </c>
      <c r="H6376">
        <v>3</v>
      </c>
      <c r="I6376">
        <v>6015.09</v>
      </c>
      <c r="J6376">
        <v>0.2</v>
      </c>
      <c r="K6376">
        <v>14436.22</v>
      </c>
      <c r="L6376">
        <v>3560.06</v>
      </c>
      <c r="M6376">
        <f t="shared" si="299"/>
        <v>14436.216</v>
      </c>
      <c r="N6376" t="str">
        <f t="shared" si="297"/>
        <v>Q3</v>
      </c>
      <c r="O6376" s="2">
        <f t="shared" si="298"/>
        <v>24.6606106030526</v>
      </c>
      <c r="P6376" t="str">
        <f>VLOOKUP(retail_sales_2023!C6376,customers!A:J,5,)</f>
        <v>Jaipur</v>
      </c>
      <c r="Q6376" t="str">
        <f>VLOOKUP(C6376,customers!A:J,10,0)</f>
        <v>Occasional</v>
      </c>
    </row>
    <row r="6377" spans="1:17" x14ac:dyDescent="0.3">
      <c r="A6377" t="s">
        <v>7468</v>
      </c>
      <c r="B6377" s="1">
        <v>45221</v>
      </c>
      <c r="C6377" t="s">
        <v>826</v>
      </c>
      <c r="D6377" t="s">
        <v>827</v>
      </c>
      <c r="E6377" t="s">
        <v>33</v>
      </c>
      <c r="F6377" t="s">
        <v>22</v>
      </c>
      <c r="G6377" t="s">
        <v>34</v>
      </c>
      <c r="H6377">
        <v>3</v>
      </c>
      <c r="I6377">
        <v>16227.55</v>
      </c>
      <c r="J6377">
        <v>0.1</v>
      </c>
      <c r="K6377">
        <v>43814.38</v>
      </c>
      <c r="L6377">
        <v>7792.61</v>
      </c>
      <c r="M6377">
        <f t="shared" si="299"/>
        <v>43814.384999999995</v>
      </c>
      <c r="N6377" t="str">
        <f t="shared" si="297"/>
        <v>Q4</v>
      </c>
      <c r="O6377" s="2">
        <f t="shared" si="298"/>
        <v>17.785507862943629</v>
      </c>
      <c r="P6377" t="str">
        <f>VLOOKUP(retail_sales_2023!C6377,customers!A:J,5,)</f>
        <v>Mumbai</v>
      </c>
      <c r="Q6377" t="str">
        <f>VLOOKUP(C6377,customers!A:J,10,0)</f>
        <v>Premium</v>
      </c>
    </row>
    <row r="6378" spans="1:17" x14ac:dyDescent="0.3">
      <c r="A6378" t="s">
        <v>7469</v>
      </c>
      <c r="B6378" s="1">
        <v>45273</v>
      </c>
      <c r="C6378" t="s">
        <v>1002</v>
      </c>
      <c r="D6378" t="s">
        <v>1003</v>
      </c>
      <c r="E6378" t="s">
        <v>21</v>
      </c>
      <c r="F6378" t="s">
        <v>22</v>
      </c>
      <c r="G6378" t="s">
        <v>1039</v>
      </c>
      <c r="H6378">
        <v>2</v>
      </c>
      <c r="I6378">
        <v>16375.11</v>
      </c>
      <c r="J6378">
        <v>0.25</v>
      </c>
      <c r="K6378">
        <v>24562.67</v>
      </c>
      <c r="L6378">
        <v>5815.03</v>
      </c>
      <c r="M6378">
        <f t="shared" si="299"/>
        <v>24562.665000000001</v>
      </c>
      <c r="N6378" t="str">
        <f t="shared" si="297"/>
        <v>Q4</v>
      </c>
      <c r="O6378" s="2">
        <f t="shared" si="298"/>
        <v>23.674258539482882</v>
      </c>
      <c r="P6378" t="str">
        <f>VLOOKUP(retail_sales_2023!C6378,customers!A:J,5,)</f>
        <v>Bhubaneswar</v>
      </c>
      <c r="Q6378" t="str">
        <f>VLOOKUP(C6378,customers!A:J,10,0)</f>
        <v>Premium</v>
      </c>
    </row>
    <row r="6379" spans="1:17" x14ac:dyDescent="0.3">
      <c r="A6379" t="s">
        <v>7470</v>
      </c>
      <c r="B6379" s="1">
        <v>45044</v>
      </c>
      <c r="C6379" t="s">
        <v>1814</v>
      </c>
      <c r="D6379" t="s">
        <v>1815</v>
      </c>
      <c r="E6379" t="s">
        <v>15</v>
      </c>
      <c r="F6379" t="s">
        <v>28</v>
      </c>
      <c r="G6379" t="s">
        <v>466</v>
      </c>
      <c r="H6379">
        <v>5</v>
      </c>
      <c r="I6379">
        <v>7272.86</v>
      </c>
      <c r="J6379">
        <v>0.3</v>
      </c>
      <c r="K6379">
        <v>25455.01</v>
      </c>
      <c r="L6379">
        <v>6799.56</v>
      </c>
      <c r="M6379">
        <f t="shared" si="299"/>
        <v>25455.009999999995</v>
      </c>
      <c r="N6379" t="str">
        <f t="shared" si="297"/>
        <v>Q2</v>
      </c>
      <c r="O6379" s="2">
        <f t="shared" si="298"/>
        <v>26.712069647586077</v>
      </c>
      <c r="P6379" t="str">
        <f>VLOOKUP(retail_sales_2023!C6379,customers!A:J,5,)</f>
        <v>Coimbatore</v>
      </c>
      <c r="Q6379" t="str">
        <f>VLOOKUP(C6379,customers!A:J,10,0)</f>
        <v>Regular</v>
      </c>
    </row>
    <row r="6380" spans="1:17" x14ac:dyDescent="0.3">
      <c r="A6380" t="s">
        <v>7471</v>
      </c>
      <c r="B6380" s="1">
        <v>45012</v>
      </c>
      <c r="C6380" t="s">
        <v>2155</v>
      </c>
      <c r="D6380" t="s">
        <v>2286</v>
      </c>
      <c r="E6380" t="s">
        <v>15</v>
      </c>
      <c r="F6380" t="s">
        <v>28</v>
      </c>
      <c r="G6380" t="s">
        <v>280</v>
      </c>
      <c r="H6380">
        <v>4</v>
      </c>
      <c r="I6380">
        <v>6400.87</v>
      </c>
      <c r="J6380">
        <v>0</v>
      </c>
      <c r="K6380">
        <v>25603.48</v>
      </c>
      <c r="L6380">
        <v>7298.3</v>
      </c>
      <c r="M6380">
        <f t="shared" si="299"/>
        <v>25603.48</v>
      </c>
      <c r="N6380" t="str">
        <f t="shared" si="297"/>
        <v>Q1</v>
      </c>
      <c r="O6380" s="2">
        <f t="shared" si="298"/>
        <v>28.505109461682554</v>
      </c>
      <c r="P6380" t="str">
        <f>VLOOKUP(retail_sales_2023!C6380,customers!A:J,5,)</f>
        <v>Bengaluru</v>
      </c>
      <c r="Q6380" t="str">
        <f>VLOOKUP(C6380,customers!A:J,10,0)</f>
        <v>Regular</v>
      </c>
    </row>
    <row r="6381" spans="1:17" x14ac:dyDescent="0.3">
      <c r="A6381" t="s">
        <v>7472</v>
      </c>
      <c r="B6381" s="1">
        <v>45070</v>
      </c>
      <c r="C6381" t="s">
        <v>1412</v>
      </c>
      <c r="D6381" t="s">
        <v>1413</v>
      </c>
      <c r="E6381" t="s">
        <v>33</v>
      </c>
      <c r="F6381" t="s">
        <v>16</v>
      </c>
      <c r="G6381" t="s">
        <v>898</v>
      </c>
      <c r="H6381">
        <v>1</v>
      </c>
      <c r="I6381">
        <v>219.54</v>
      </c>
      <c r="J6381">
        <v>0.2</v>
      </c>
      <c r="K6381">
        <v>175.63</v>
      </c>
      <c r="L6381">
        <v>70.739999999999995</v>
      </c>
      <c r="M6381">
        <f t="shared" si="299"/>
        <v>175.63200000000001</v>
      </c>
      <c r="N6381" t="str">
        <f t="shared" si="297"/>
        <v>Q2</v>
      </c>
      <c r="O6381" s="2">
        <f t="shared" si="298"/>
        <v>40.277856858167738</v>
      </c>
      <c r="P6381" t="str">
        <f>VLOOKUP(retail_sales_2023!C6381,customers!A:J,5,)</f>
        <v>Surat</v>
      </c>
      <c r="Q6381" t="str">
        <f>VLOOKUP(C6381,customers!A:J,10,0)</f>
        <v>Occasional</v>
      </c>
    </row>
    <row r="6382" spans="1:17" x14ac:dyDescent="0.3">
      <c r="A6382" t="s">
        <v>7473</v>
      </c>
      <c r="B6382" s="1">
        <v>45006</v>
      </c>
      <c r="C6382" t="s">
        <v>46</v>
      </c>
      <c r="D6382" t="s">
        <v>47</v>
      </c>
      <c r="E6382" t="s">
        <v>21</v>
      </c>
      <c r="F6382" t="s">
        <v>43</v>
      </c>
      <c r="G6382" t="s">
        <v>282</v>
      </c>
      <c r="H6382">
        <v>1</v>
      </c>
      <c r="I6382">
        <v>76862.47</v>
      </c>
      <c r="J6382">
        <v>0.15</v>
      </c>
      <c r="K6382">
        <v>65333.1</v>
      </c>
      <c r="L6382">
        <v>5488.4</v>
      </c>
      <c r="M6382">
        <f t="shared" si="299"/>
        <v>65333.099499999997</v>
      </c>
      <c r="N6382" t="str">
        <f t="shared" si="297"/>
        <v>Q1</v>
      </c>
      <c r="O6382" s="2">
        <f t="shared" si="298"/>
        <v>8.4006422471916995</v>
      </c>
      <c r="P6382" t="str">
        <f>VLOOKUP(retail_sales_2023!C6382,customers!A:J,5,)</f>
        <v>Bhubaneswar</v>
      </c>
      <c r="Q6382" t="str">
        <f>VLOOKUP(C6382,customers!A:J,10,0)</f>
        <v>Premium</v>
      </c>
    </row>
    <row r="6383" spans="1:17" x14ac:dyDescent="0.3">
      <c r="A6383" t="s">
        <v>7474</v>
      </c>
      <c r="B6383" s="1">
        <v>44984</v>
      </c>
      <c r="C6383" t="s">
        <v>103</v>
      </c>
      <c r="D6383" t="s">
        <v>104</v>
      </c>
      <c r="E6383" t="s">
        <v>15</v>
      </c>
      <c r="F6383" t="s">
        <v>38</v>
      </c>
      <c r="G6383" t="s">
        <v>48</v>
      </c>
      <c r="H6383">
        <v>4</v>
      </c>
      <c r="I6383">
        <v>3544.1</v>
      </c>
      <c r="J6383">
        <v>0</v>
      </c>
      <c r="K6383">
        <v>14176.4</v>
      </c>
      <c r="L6383">
        <v>3337.79</v>
      </c>
      <c r="M6383">
        <f t="shared" si="299"/>
        <v>14176.4</v>
      </c>
      <c r="N6383" t="str">
        <f t="shared" si="297"/>
        <v>Q1</v>
      </c>
      <c r="O6383" s="2">
        <f t="shared" si="298"/>
        <v>23.54469399847634</v>
      </c>
      <c r="P6383" t="str">
        <f>VLOOKUP(retail_sales_2023!C6383,customers!A:J,5,)</f>
        <v>Coimbatore</v>
      </c>
      <c r="Q6383" t="str">
        <f>VLOOKUP(C6383,customers!A:J,10,0)</f>
        <v>Regular</v>
      </c>
    </row>
    <row r="6384" spans="1:17" x14ac:dyDescent="0.3">
      <c r="A6384" t="s">
        <v>7475</v>
      </c>
      <c r="B6384" s="1">
        <v>45095</v>
      </c>
      <c r="C6384" t="s">
        <v>1090</v>
      </c>
      <c r="D6384" t="s">
        <v>1091</v>
      </c>
      <c r="E6384" t="s">
        <v>27</v>
      </c>
      <c r="F6384" t="s">
        <v>28</v>
      </c>
      <c r="G6384" t="s">
        <v>672</v>
      </c>
      <c r="H6384">
        <v>3</v>
      </c>
      <c r="I6384">
        <v>3773.99</v>
      </c>
      <c r="J6384">
        <v>0.1</v>
      </c>
      <c r="K6384">
        <v>10189.77</v>
      </c>
      <c r="L6384">
        <v>1861.46</v>
      </c>
      <c r="M6384">
        <f t="shared" si="299"/>
        <v>10189.772999999999</v>
      </c>
      <c r="N6384" t="str">
        <f t="shared" si="297"/>
        <v>Q2</v>
      </c>
      <c r="O6384" s="2">
        <f t="shared" si="298"/>
        <v>18.267929501843515</v>
      </c>
      <c r="P6384" t="str">
        <f>VLOOKUP(retail_sales_2023!C6384,customers!A:J,5,)</f>
        <v>Lucknow</v>
      </c>
      <c r="Q6384" t="str">
        <f>VLOOKUP(C6384,customers!A:J,10,0)</f>
        <v>Regular</v>
      </c>
    </row>
    <row r="6385" spans="1:17" x14ac:dyDescent="0.3">
      <c r="A6385" t="s">
        <v>7476</v>
      </c>
      <c r="B6385" s="1">
        <v>45158</v>
      </c>
      <c r="C6385" t="s">
        <v>573</v>
      </c>
      <c r="D6385" t="s">
        <v>574</v>
      </c>
      <c r="E6385" t="s">
        <v>21</v>
      </c>
      <c r="F6385" t="s">
        <v>52</v>
      </c>
      <c r="G6385" t="s">
        <v>937</v>
      </c>
      <c r="H6385">
        <v>8</v>
      </c>
      <c r="I6385">
        <v>412.36</v>
      </c>
      <c r="J6385">
        <v>0.15</v>
      </c>
      <c r="K6385">
        <v>2804.05</v>
      </c>
      <c r="L6385">
        <v>197.44</v>
      </c>
      <c r="M6385">
        <f t="shared" si="299"/>
        <v>2804.0480000000002</v>
      </c>
      <c r="N6385" t="str">
        <f t="shared" si="297"/>
        <v>Q3</v>
      </c>
      <c r="O6385" s="2">
        <f t="shared" si="298"/>
        <v>7.0412439150514423</v>
      </c>
      <c r="P6385" t="str">
        <f>VLOOKUP(retail_sales_2023!C6385,customers!A:J,5,)</f>
        <v>Kolkata</v>
      </c>
      <c r="Q6385" t="str">
        <f>VLOOKUP(C6385,customers!A:J,10,0)</f>
        <v>Premium</v>
      </c>
    </row>
    <row r="6386" spans="1:17" x14ac:dyDescent="0.3">
      <c r="A6386" t="s">
        <v>7477</v>
      </c>
      <c r="B6386" s="1">
        <v>44992</v>
      </c>
      <c r="C6386" t="s">
        <v>2569</v>
      </c>
      <c r="D6386" t="s">
        <v>2570</v>
      </c>
      <c r="E6386" t="s">
        <v>15</v>
      </c>
      <c r="F6386" t="s">
        <v>43</v>
      </c>
      <c r="G6386" t="s">
        <v>121</v>
      </c>
      <c r="H6386">
        <v>5</v>
      </c>
      <c r="I6386">
        <v>5148.8999999999996</v>
      </c>
      <c r="J6386">
        <v>0</v>
      </c>
      <c r="K6386">
        <v>25744.5</v>
      </c>
      <c r="L6386">
        <v>2718.25</v>
      </c>
      <c r="M6386">
        <f t="shared" si="299"/>
        <v>25744.5</v>
      </c>
      <c r="N6386" t="str">
        <f t="shared" si="297"/>
        <v>Q1</v>
      </c>
      <c r="O6386" s="2">
        <f t="shared" si="298"/>
        <v>10.558565907281167</v>
      </c>
      <c r="P6386" t="str">
        <f>VLOOKUP(retail_sales_2023!C6386,customers!A:J,5,)</f>
        <v>Hyderabad</v>
      </c>
      <c r="Q6386" t="str">
        <f>VLOOKUP(C6386,customers!A:J,10,0)</f>
        <v>Premium</v>
      </c>
    </row>
    <row r="6387" spans="1:17" x14ac:dyDescent="0.3">
      <c r="A6387" t="s">
        <v>7478</v>
      </c>
      <c r="B6387" s="1">
        <v>44991</v>
      </c>
      <c r="C6387" t="s">
        <v>763</v>
      </c>
      <c r="D6387" t="s">
        <v>764</v>
      </c>
      <c r="E6387" t="s">
        <v>21</v>
      </c>
      <c r="F6387" t="s">
        <v>28</v>
      </c>
      <c r="G6387" t="s">
        <v>439</v>
      </c>
      <c r="H6387">
        <v>4</v>
      </c>
      <c r="I6387">
        <v>3986.63</v>
      </c>
      <c r="J6387">
        <v>0.05</v>
      </c>
      <c r="K6387">
        <v>15149.19</v>
      </c>
      <c r="L6387">
        <v>4209.72</v>
      </c>
      <c r="M6387">
        <f t="shared" si="299"/>
        <v>15149.194</v>
      </c>
      <c r="N6387" t="str">
        <f t="shared" si="297"/>
        <v>Q1</v>
      </c>
      <c r="O6387" s="2">
        <f t="shared" si="298"/>
        <v>27.788416410382339</v>
      </c>
      <c r="P6387" t="str">
        <f>VLOOKUP(retail_sales_2023!C6387,customers!A:J,5,)</f>
        <v>Bhubaneswar</v>
      </c>
      <c r="Q6387" t="str">
        <f>VLOOKUP(C6387,customers!A:J,10,0)</f>
        <v>Regular</v>
      </c>
    </row>
    <row r="6388" spans="1:17" x14ac:dyDescent="0.3">
      <c r="A6388" t="s">
        <v>7479</v>
      </c>
      <c r="B6388" s="1">
        <v>45193</v>
      </c>
      <c r="C6388" t="s">
        <v>1025</v>
      </c>
      <c r="D6388" t="s">
        <v>1026</v>
      </c>
      <c r="E6388" t="s">
        <v>27</v>
      </c>
      <c r="F6388" t="s">
        <v>81</v>
      </c>
      <c r="G6388" t="s">
        <v>82</v>
      </c>
      <c r="H6388">
        <v>1</v>
      </c>
      <c r="I6388">
        <v>524.14</v>
      </c>
      <c r="J6388">
        <v>0.1</v>
      </c>
      <c r="K6388">
        <v>471.73</v>
      </c>
      <c r="L6388">
        <v>128.30000000000001</v>
      </c>
      <c r="M6388">
        <f t="shared" si="299"/>
        <v>471.726</v>
      </c>
      <c r="N6388" t="str">
        <f t="shared" si="297"/>
        <v>Q3</v>
      </c>
      <c r="O6388" s="2">
        <f t="shared" si="298"/>
        <v>27.197761431327244</v>
      </c>
      <c r="P6388" t="str">
        <f>VLOOKUP(retail_sales_2023!C6388,customers!A:J,5,)</f>
        <v>Jaipur</v>
      </c>
      <c r="Q6388" t="str">
        <f>VLOOKUP(C6388,customers!A:J,10,0)</f>
        <v>Premium</v>
      </c>
    </row>
    <row r="6389" spans="1:17" x14ac:dyDescent="0.3">
      <c r="A6389" t="s">
        <v>7480</v>
      </c>
      <c r="B6389" s="1">
        <v>45065</v>
      </c>
      <c r="C6389" t="s">
        <v>254</v>
      </c>
      <c r="D6389" t="s">
        <v>255</v>
      </c>
      <c r="E6389" t="s">
        <v>33</v>
      </c>
      <c r="F6389" t="s">
        <v>28</v>
      </c>
      <c r="G6389" t="s">
        <v>97</v>
      </c>
      <c r="H6389">
        <v>1</v>
      </c>
      <c r="I6389">
        <v>6477.88</v>
      </c>
      <c r="J6389">
        <v>0.15</v>
      </c>
      <c r="K6389">
        <v>5506.2</v>
      </c>
      <c r="L6389">
        <v>-759.97</v>
      </c>
      <c r="M6389">
        <f t="shared" si="299"/>
        <v>5506.1980000000003</v>
      </c>
      <c r="N6389" t="str">
        <f t="shared" si="297"/>
        <v>Q2</v>
      </c>
      <c r="O6389" s="2">
        <f t="shared" si="298"/>
        <v>-13.802077657912898</v>
      </c>
      <c r="P6389" t="str">
        <f>VLOOKUP(retail_sales_2023!C6389,customers!A:J,5,)</f>
        <v>Nagpur</v>
      </c>
      <c r="Q6389" t="str">
        <f>VLOOKUP(C6389,customers!A:J,10,0)</f>
        <v>Premium</v>
      </c>
    </row>
    <row r="6390" spans="1:17" x14ac:dyDescent="0.3">
      <c r="A6390" t="s">
        <v>7481</v>
      </c>
      <c r="B6390" s="1">
        <v>45213</v>
      </c>
      <c r="C6390" t="s">
        <v>1160</v>
      </c>
      <c r="D6390" t="s">
        <v>1161</v>
      </c>
      <c r="E6390" t="s">
        <v>21</v>
      </c>
      <c r="F6390" t="s">
        <v>43</v>
      </c>
      <c r="G6390" t="s">
        <v>128</v>
      </c>
      <c r="H6390">
        <v>5</v>
      </c>
      <c r="I6390">
        <v>23254.57</v>
      </c>
      <c r="J6390">
        <v>0.2</v>
      </c>
      <c r="K6390">
        <v>93018.28</v>
      </c>
      <c r="L6390">
        <v>11526.38</v>
      </c>
      <c r="M6390">
        <f t="shared" si="299"/>
        <v>93018.280000000013</v>
      </c>
      <c r="N6390" t="str">
        <f t="shared" si="297"/>
        <v>Q4</v>
      </c>
      <c r="O6390" s="2">
        <f t="shared" si="298"/>
        <v>12.391521322475539</v>
      </c>
      <c r="P6390" t="str">
        <f>VLOOKUP(retail_sales_2023!C6390,customers!A:J,5,)</f>
        <v>Kolkata</v>
      </c>
      <c r="Q6390" t="str">
        <f>VLOOKUP(C6390,customers!A:J,10,0)</f>
        <v>Premium</v>
      </c>
    </row>
    <row r="6391" spans="1:17" x14ac:dyDescent="0.3">
      <c r="A6391" t="s">
        <v>7482</v>
      </c>
      <c r="B6391" s="1">
        <v>45024</v>
      </c>
      <c r="C6391" t="s">
        <v>348</v>
      </c>
      <c r="D6391" t="s">
        <v>349</v>
      </c>
      <c r="E6391" t="s">
        <v>15</v>
      </c>
      <c r="F6391" t="s">
        <v>43</v>
      </c>
      <c r="G6391" t="s">
        <v>154</v>
      </c>
      <c r="H6391">
        <v>3</v>
      </c>
      <c r="I6391">
        <v>4942.2</v>
      </c>
      <c r="J6391">
        <v>0.25</v>
      </c>
      <c r="K6391">
        <v>11119.95</v>
      </c>
      <c r="L6391">
        <v>948.16</v>
      </c>
      <c r="M6391">
        <f t="shared" si="299"/>
        <v>11119.949999999999</v>
      </c>
      <c r="N6391" t="str">
        <f t="shared" si="297"/>
        <v>Q2</v>
      </c>
      <c r="O6391" s="2">
        <f t="shared" si="298"/>
        <v>8.5266570443212419</v>
      </c>
      <c r="P6391" t="str">
        <f>VLOOKUP(retail_sales_2023!C6391,customers!A:J,5,)</f>
        <v>Bengaluru</v>
      </c>
      <c r="Q6391" t="str">
        <f>VLOOKUP(C6391,customers!A:J,10,0)</f>
        <v>Premium</v>
      </c>
    </row>
    <row r="6392" spans="1:17" x14ac:dyDescent="0.3">
      <c r="A6392" t="s">
        <v>7483</v>
      </c>
      <c r="B6392" s="1">
        <v>44938</v>
      </c>
      <c r="C6392" t="s">
        <v>1900</v>
      </c>
      <c r="D6392" t="s">
        <v>1901</v>
      </c>
      <c r="E6392" t="s">
        <v>33</v>
      </c>
      <c r="F6392" t="s">
        <v>52</v>
      </c>
      <c r="G6392" t="s">
        <v>268</v>
      </c>
      <c r="H6392">
        <v>5</v>
      </c>
      <c r="I6392">
        <v>720.45</v>
      </c>
      <c r="J6392">
        <v>0</v>
      </c>
      <c r="K6392">
        <v>3602.25</v>
      </c>
      <c r="L6392">
        <v>372.14</v>
      </c>
      <c r="M6392">
        <f t="shared" si="299"/>
        <v>3602.25</v>
      </c>
      <c r="N6392" t="str">
        <f t="shared" si="297"/>
        <v>Q1</v>
      </c>
      <c r="O6392" s="2">
        <f t="shared" si="298"/>
        <v>10.330765493788604</v>
      </c>
      <c r="P6392" t="str">
        <f>VLOOKUP(retail_sales_2023!C6392,customers!A:J,5,)</f>
        <v>Ahmedabad</v>
      </c>
      <c r="Q6392" t="str">
        <f>VLOOKUP(C6392,customers!A:J,10,0)</f>
        <v>Premium</v>
      </c>
    </row>
    <row r="6393" spans="1:17" x14ac:dyDescent="0.3">
      <c r="A6393" t="s">
        <v>7484</v>
      </c>
      <c r="B6393" s="1">
        <v>45030</v>
      </c>
      <c r="C6393" t="s">
        <v>257</v>
      </c>
      <c r="D6393" t="s">
        <v>258</v>
      </c>
      <c r="E6393" t="s">
        <v>27</v>
      </c>
      <c r="F6393" t="s">
        <v>43</v>
      </c>
      <c r="G6393" t="s">
        <v>121</v>
      </c>
      <c r="H6393">
        <v>4</v>
      </c>
      <c r="I6393">
        <v>3598.48</v>
      </c>
      <c r="J6393">
        <v>0.25</v>
      </c>
      <c r="K6393">
        <v>10795.44</v>
      </c>
      <c r="L6393">
        <v>1018.72</v>
      </c>
      <c r="M6393">
        <f t="shared" si="299"/>
        <v>10795.44</v>
      </c>
      <c r="N6393" t="str">
        <f t="shared" si="297"/>
        <v>Q2</v>
      </c>
      <c r="O6393" s="2">
        <f t="shared" si="298"/>
        <v>9.4365769250720675</v>
      </c>
      <c r="P6393" t="str">
        <f>VLOOKUP(retail_sales_2023!C6393,customers!A:J,5,)</f>
        <v>Delhi</v>
      </c>
      <c r="Q6393" t="str">
        <f>VLOOKUP(C6393,customers!A:J,10,0)</f>
        <v>Regular</v>
      </c>
    </row>
    <row r="6394" spans="1:17" x14ac:dyDescent="0.3">
      <c r="A6394" t="s">
        <v>7485</v>
      </c>
      <c r="B6394" s="1">
        <v>45118</v>
      </c>
      <c r="C6394" t="s">
        <v>1536</v>
      </c>
      <c r="D6394" t="s">
        <v>1537</v>
      </c>
      <c r="E6394" t="s">
        <v>15</v>
      </c>
      <c r="F6394" t="s">
        <v>43</v>
      </c>
      <c r="G6394" t="s">
        <v>110</v>
      </c>
      <c r="H6394">
        <v>3</v>
      </c>
      <c r="I6394">
        <v>4735.87</v>
      </c>
      <c r="J6394">
        <v>0</v>
      </c>
      <c r="K6394">
        <v>14207.61</v>
      </c>
      <c r="L6394">
        <v>1349</v>
      </c>
      <c r="M6394">
        <f t="shared" si="299"/>
        <v>14207.61</v>
      </c>
      <c r="N6394" t="str">
        <f t="shared" si="297"/>
        <v>Q3</v>
      </c>
      <c r="O6394" s="2">
        <f t="shared" si="298"/>
        <v>9.4949115298069131</v>
      </c>
      <c r="P6394" t="str">
        <f>VLOOKUP(retail_sales_2023!C6394,customers!A:J,5,)</f>
        <v>Kochi</v>
      </c>
      <c r="Q6394" t="str">
        <f>VLOOKUP(C6394,customers!A:J,10,0)</f>
        <v>Regular</v>
      </c>
    </row>
    <row r="6395" spans="1:17" x14ac:dyDescent="0.3">
      <c r="A6395" t="s">
        <v>7486</v>
      </c>
      <c r="B6395" s="1">
        <v>45027</v>
      </c>
      <c r="C6395" t="s">
        <v>701</v>
      </c>
      <c r="D6395" t="s">
        <v>702</v>
      </c>
      <c r="E6395" t="s">
        <v>15</v>
      </c>
      <c r="F6395" t="s">
        <v>52</v>
      </c>
      <c r="G6395" t="s">
        <v>268</v>
      </c>
      <c r="H6395">
        <v>10</v>
      </c>
      <c r="I6395">
        <v>197.64</v>
      </c>
      <c r="J6395">
        <v>0</v>
      </c>
      <c r="K6395">
        <v>1976.4</v>
      </c>
      <c r="L6395">
        <v>183.54</v>
      </c>
      <c r="M6395">
        <f t="shared" si="299"/>
        <v>1976.3999999999999</v>
      </c>
      <c r="N6395" t="str">
        <f t="shared" si="297"/>
        <v>Q2</v>
      </c>
      <c r="O6395" s="2">
        <f t="shared" si="298"/>
        <v>9.2865816636308427</v>
      </c>
      <c r="P6395" t="str">
        <f>VLOOKUP(retail_sales_2023!C6395,customers!A:J,5,)</f>
        <v>Bengaluru</v>
      </c>
      <c r="Q6395" t="str">
        <f>VLOOKUP(C6395,customers!A:J,10,0)</f>
        <v>Premium</v>
      </c>
    </row>
    <row r="6396" spans="1:17" x14ac:dyDescent="0.3">
      <c r="A6396" t="s">
        <v>7487</v>
      </c>
      <c r="B6396" s="1">
        <v>45263</v>
      </c>
      <c r="C6396" t="s">
        <v>832</v>
      </c>
      <c r="D6396" t="s">
        <v>833</v>
      </c>
      <c r="E6396" t="s">
        <v>33</v>
      </c>
      <c r="F6396" t="s">
        <v>81</v>
      </c>
      <c r="G6396" t="s">
        <v>158</v>
      </c>
      <c r="H6396">
        <v>4</v>
      </c>
      <c r="I6396">
        <v>723.1</v>
      </c>
      <c r="J6396">
        <v>0.05</v>
      </c>
      <c r="K6396">
        <v>2747.78</v>
      </c>
      <c r="L6396">
        <v>937.87</v>
      </c>
      <c r="M6396">
        <f t="shared" si="299"/>
        <v>2747.7799999999997</v>
      </c>
      <c r="N6396" t="str">
        <f t="shared" si="297"/>
        <v>Q4</v>
      </c>
      <c r="O6396" s="2">
        <f t="shared" si="298"/>
        <v>34.131917402412128</v>
      </c>
      <c r="P6396" t="str">
        <f>VLOOKUP(retail_sales_2023!C6396,customers!A:J,5,)</f>
        <v>Surat</v>
      </c>
      <c r="Q6396" t="str">
        <f>VLOOKUP(C6396,customers!A:J,10,0)</f>
        <v>Premium</v>
      </c>
    </row>
    <row r="6397" spans="1:17" x14ac:dyDescent="0.3">
      <c r="A6397" t="s">
        <v>7488</v>
      </c>
      <c r="B6397" s="1">
        <v>45222</v>
      </c>
      <c r="C6397" t="s">
        <v>1984</v>
      </c>
      <c r="D6397" t="s">
        <v>1985</v>
      </c>
      <c r="E6397" t="s">
        <v>27</v>
      </c>
      <c r="F6397" t="s">
        <v>81</v>
      </c>
      <c r="G6397" t="s">
        <v>370</v>
      </c>
      <c r="H6397">
        <v>4</v>
      </c>
      <c r="I6397">
        <v>3463</v>
      </c>
      <c r="J6397">
        <v>0</v>
      </c>
      <c r="K6397">
        <v>13852</v>
      </c>
      <c r="L6397">
        <v>3409.82</v>
      </c>
      <c r="M6397">
        <f t="shared" si="299"/>
        <v>13852</v>
      </c>
      <c r="N6397" t="str">
        <f t="shared" si="297"/>
        <v>Q4</v>
      </c>
      <c r="O6397" s="2">
        <f t="shared" si="298"/>
        <v>24.616084319953799</v>
      </c>
      <c r="P6397" t="str">
        <f>VLOOKUP(retail_sales_2023!C6397,customers!A:J,5,)</f>
        <v>Chandigarh</v>
      </c>
      <c r="Q6397" t="str">
        <f>VLOOKUP(C6397,customers!A:J,10,0)</f>
        <v>Premium</v>
      </c>
    </row>
    <row r="6398" spans="1:17" x14ac:dyDescent="0.3">
      <c r="A6398" t="s">
        <v>7489</v>
      </c>
      <c r="B6398" s="1">
        <v>45171</v>
      </c>
      <c r="C6398" t="s">
        <v>1167</v>
      </c>
      <c r="D6398" t="s">
        <v>1168</v>
      </c>
      <c r="E6398" t="s">
        <v>21</v>
      </c>
      <c r="F6398" t="s">
        <v>16</v>
      </c>
      <c r="G6398" t="s">
        <v>86</v>
      </c>
      <c r="H6398">
        <v>5</v>
      </c>
      <c r="I6398">
        <v>575.33000000000004</v>
      </c>
      <c r="J6398">
        <v>0.15</v>
      </c>
      <c r="K6398">
        <v>2445.15</v>
      </c>
      <c r="L6398">
        <v>-286.55</v>
      </c>
      <c r="M6398">
        <f t="shared" si="299"/>
        <v>2445.1525000000001</v>
      </c>
      <c r="N6398" t="str">
        <f t="shared" si="297"/>
        <v>Q3</v>
      </c>
      <c r="O6398" s="2">
        <f t="shared" si="298"/>
        <v>-11.719117436558085</v>
      </c>
      <c r="P6398" t="str">
        <f>VLOOKUP(retail_sales_2023!C6398,customers!A:J,5,)</f>
        <v>Bhubaneswar</v>
      </c>
      <c r="Q6398" t="str">
        <f>VLOOKUP(C6398,customers!A:J,10,0)</f>
        <v>Regular</v>
      </c>
    </row>
    <row r="6399" spans="1:17" x14ac:dyDescent="0.3">
      <c r="A6399" t="s">
        <v>7490</v>
      </c>
      <c r="B6399" s="1">
        <v>45004</v>
      </c>
      <c r="C6399" t="s">
        <v>1872</v>
      </c>
      <c r="D6399" t="s">
        <v>1873</v>
      </c>
      <c r="E6399" t="s">
        <v>33</v>
      </c>
      <c r="F6399" t="s">
        <v>52</v>
      </c>
      <c r="G6399" t="s">
        <v>53</v>
      </c>
      <c r="H6399">
        <v>8</v>
      </c>
      <c r="I6399">
        <v>262.05</v>
      </c>
      <c r="J6399">
        <v>0.15</v>
      </c>
      <c r="K6399">
        <v>1781.94</v>
      </c>
      <c r="L6399">
        <v>116.56</v>
      </c>
      <c r="M6399">
        <f t="shared" si="299"/>
        <v>1781.94</v>
      </c>
      <c r="N6399" t="str">
        <f t="shared" si="297"/>
        <v>Q1</v>
      </c>
      <c r="O6399" s="2">
        <f t="shared" si="298"/>
        <v>6.5411854495662034</v>
      </c>
      <c r="P6399" t="str">
        <f>VLOOKUP(retail_sales_2023!C6399,customers!A:J,5,)</f>
        <v>Surat</v>
      </c>
      <c r="Q6399" t="str">
        <f>VLOOKUP(C6399,customers!A:J,10,0)</f>
        <v>Premium</v>
      </c>
    </row>
    <row r="6400" spans="1:17" x14ac:dyDescent="0.3">
      <c r="A6400" t="s">
        <v>7491</v>
      </c>
      <c r="B6400" s="1">
        <v>44989</v>
      </c>
      <c r="C6400" t="s">
        <v>2353</v>
      </c>
      <c r="D6400" t="s">
        <v>2354</v>
      </c>
      <c r="E6400" t="s">
        <v>21</v>
      </c>
      <c r="F6400" t="s">
        <v>22</v>
      </c>
      <c r="G6400" t="s">
        <v>315</v>
      </c>
      <c r="H6400">
        <v>3</v>
      </c>
      <c r="I6400">
        <v>44321.33</v>
      </c>
      <c r="J6400">
        <v>0.05</v>
      </c>
      <c r="K6400">
        <v>126315.79</v>
      </c>
      <c r="L6400">
        <v>22973.17</v>
      </c>
      <c r="M6400">
        <f t="shared" si="299"/>
        <v>126315.79049999999</v>
      </c>
      <c r="N6400" t="str">
        <f t="shared" si="297"/>
        <v>Q1</v>
      </c>
      <c r="O6400" s="2">
        <f t="shared" si="298"/>
        <v>18.187092840887111</v>
      </c>
      <c r="P6400" t="str">
        <f>VLOOKUP(retail_sales_2023!C6400,customers!A:J,5,)</f>
        <v>Guwahati</v>
      </c>
      <c r="Q6400" t="str">
        <f>VLOOKUP(C6400,customers!A:J,10,0)</f>
        <v>Premium</v>
      </c>
    </row>
    <row r="6401" spans="1:17" x14ac:dyDescent="0.3">
      <c r="A6401" t="s">
        <v>7492</v>
      </c>
      <c r="B6401" s="1">
        <v>44988</v>
      </c>
      <c r="C6401" t="s">
        <v>2508</v>
      </c>
      <c r="D6401" t="s">
        <v>2509</v>
      </c>
      <c r="E6401" t="s">
        <v>33</v>
      </c>
      <c r="F6401" t="s">
        <v>28</v>
      </c>
      <c r="G6401" t="s">
        <v>29</v>
      </c>
      <c r="H6401">
        <v>2</v>
      </c>
      <c r="I6401">
        <v>2913.68</v>
      </c>
      <c r="J6401">
        <v>0.1</v>
      </c>
      <c r="K6401">
        <v>5244.62</v>
      </c>
      <c r="L6401">
        <v>-611.13</v>
      </c>
      <c r="M6401">
        <f t="shared" si="299"/>
        <v>5244.6239999999998</v>
      </c>
      <c r="N6401" t="str">
        <f t="shared" si="297"/>
        <v>Q1</v>
      </c>
      <c r="O6401" s="2">
        <f t="shared" si="298"/>
        <v>-11.652512479455138</v>
      </c>
      <c r="P6401" t="str">
        <f>VLOOKUP(retail_sales_2023!C6401,customers!A:J,5,)</f>
        <v>Ahmedabad</v>
      </c>
      <c r="Q6401" t="str">
        <f>VLOOKUP(C6401,customers!A:J,10,0)</f>
        <v>Premium</v>
      </c>
    </row>
    <row r="6402" spans="1:17" x14ac:dyDescent="0.3">
      <c r="A6402" t="s">
        <v>7493</v>
      </c>
      <c r="B6402" s="1">
        <v>45268</v>
      </c>
      <c r="C6402" t="s">
        <v>368</v>
      </c>
      <c r="D6402" t="s">
        <v>369</v>
      </c>
      <c r="E6402" t="s">
        <v>21</v>
      </c>
      <c r="F6402" t="s">
        <v>81</v>
      </c>
      <c r="G6402" t="s">
        <v>239</v>
      </c>
      <c r="H6402">
        <v>3</v>
      </c>
      <c r="I6402">
        <v>4555.34</v>
      </c>
      <c r="J6402">
        <v>0</v>
      </c>
      <c r="K6402">
        <v>13666.02</v>
      </c>
      <c r="L6402">
        <v>3361.45</v>
      </c>
      <c r="M6402">
        <f t="shared" si="299"/>
        <v>13666.02</v>
      </c>
      <c r="N6402" t="str">
        <f t="shared" si="297"/>
        <v>Q4</v>
      </c>
      <c r="O6402" s="2">
        <f t="shared" si="298"/>
        <v>24.597139474404397</v>
      </c>
      <c r="P6402" t="str">
        <f>VLOOKUP(retail_sales_2023!C6402,customers!A:J,5,)</f>
        <v>Kolkata</v>
      </c>
      <c r="Q6402" t="str">
        <f>VLOOKUP(C6402,customers!A:J,10,0)</f>
        <v>Occasional</v>
      </c>
    </row>
    <row r="6403" spans="1:17" x14ac:dyDescent="0.3">
      <c r="A6403" t="s">
        <v>7494</v>
      </c>
      <c r="B6403" s="1">
        <v>45168</v>
      </c>
      <c r="C6403" t="s">
        <v>400</v>
      </c>
      <c r="D6403" t="s">
        <v>401</v>
      </c>
      <c r="E6403" t="s">
        <v>33</v>
      </c>
      <c r="F6403" t="s">
        <v>43</v>
      </c>
      <c r="G6403" t="s">
        <v>121</v>
      </c>
      <c r="H6403">
        <v>4</v>
      </c>
      <c r="I6403">
        <v>3936.88</v>
      </c>
      <c r="J6403">
        <v>0.2</v>
      </c>
      <c r="K6403">
        <v>12598.02</v>
      </c>
      <c r="L6403">
        <v>1940.53</v>
      </c>
      <c r="M6403">
        <f t="shared" si="299"/>
        <v>12598.016000000001</v>
      </c>
      <c r="N6403" t="str">
        <f t="shared" ref="N6403:N6466" si="300">"Q"&amp;ROUNDUP(MONTH(B6403)/3,0)</f>
        <v>Q3</v>
      </c>
      <c r="O6403" s="2">
        <f t="shared" ref="O6403:O6466" si="301">(L6403/K6403)*100</f>
        <v>15.403452288534227</v>
      </c>
      <c r="P6403" t="str">
        <f>VLOOKUP(retail_sales_2023!C6403,customers!A:J,5,)</f>
        <v>Ahmedabad</v>
      </c>
      <c r="Q6403" t="str">
        <f>VLOOKUP(C6403,customers!A:J,10,0)</f>
        <v>Premium</v>
      </c>
    </row>
    <row r="6404" spans="1:17" x14ac:dyDescent="0.3">
      <c r="A6404" t="s">
        <v>7495</v>
      </c>
      <c r="B6404" s="1">
        <v>44946</v>
      </c>
      <c r="C6404" t="s">
        <v>1252</v>
      </c>
      <c r="D6404" t="s">
        <v>1253</v>
      </c>
      <c r="E6404" t="s">
        <v>15</v>
      </c>
      <c r="F6404" t="s">
        <v>28</v>
      </c>
      <c r="G6404" t="s">
        <v>61</v>
      </c>
      <c r="H6404">
        <v>4</v>
      </c>
      <c r="I6404">
        <v>1445.29</v>
      </c>
      <c r="J6404">
        <v>0</v>
      </c>
      <c r="K6404">
        <v>5781.16</v>
      </c>
      <c r="L6404">
        <v>1568.12</v>
      </c>
      <c r="M6404">
        <f t="shared" si="299"/>
        <v>5781.16</v>
      </c>
      <c r="N6404" t="str">
        <f t="shared" si="300"/>
        <v>Q1</v>
      </c>
      <c r="O6404" s="2">
        <f t="shared" si="301"/>
        <v>27.124660102816733</v>
      </c>
      <c r="P6404" t="str">
        <f>VLOOKUP(retail_sales_2023!C6404,customers!A:J,5,)</f>
        <v>Chennai</v>
      </c>
      <c r="Q6404" t="str">
        <f>VLOOKUP(C6404,customers!A:J,10,0)</f>
        <v>Regular</v>
      </c>
    </row>
    <row r="6405" spans="1:17" x14ac:dyDescent="0.3">
      <c r="A6405" t="s">
        <v>7496</v>
      </c>
      <c r="B6405" s="1">
        <v>45127</v>
      </c>
      <c r="C6405" t="s">
        <v>1939</v>
      </c>
      <c r="D6405" t="s">
        <v>1940</v>
      </c>
      <c r="E6405" t="s">
        <v>27</v>
      </c>
      <c r="F6405" t="s">
        <v>43</v>
      </c>
      <c r="G6405" t="s">
        <v>121</v>
      </c>
      <c r="H6405">
        <v>2</v>
      </c>
      <c r="I6405">
        <v>77666.820000000007</v>
      </c>
      <c r="J6405">
        <v>0.1</v>
      </c>
      <c r="K6405">
        <v>139800.28</v>
      </c>
      <c r="L6405">
        <v>20618.55</v>
      </c>
      <c r="M6405">
        <f t="shared" ref="M6405:M6468" si="302">H6405*I6405*(1-J6405)</f>
        <v>139800.27600000001</v>
      </c>
      <c r="N6405" t="str">
        <f t="shared" si="300"/>
        <v>Q3</v>
      </c>
      <c r="O6405" s="2">
        <f t="shared" si="301"/>
        <v>14.748575610864298</v>
      </c>
      <c r="P6405" t="str">
        <f>VLOOKUP(retail_sales_2023!C6405,customers!A:J,5,)</f>
        <v>Chandigarh</v>
      </c>
      <c r="Q6405" t="str">
        <f>VLOOKUP(C6405,customers!A:J,10,0)</f>
        <v>Regular</v>
      </c>
    </row>
    <row r="6406" spans="1:17" x14ac:dyDescent="0.3">
      <c r="A6406" t="s">
        <v>7497</v>
      </c>
      <c r="B6406" s="1">
        <v>45124</v>
      </c>
      <c r="C6406" t="s">
        <v>886</v>
      </c>
      <c r="D6406" t="s">
        <v>887</v>
      </c>
      <c r="E6406" t="s">
        <v>21</v>
      </c>
      <c r="F6406" t="s">
        <v>22</v>
      </c>
      <c r="G6406" t="s">
        <v>210</v>
      </c>
      <c r="H6406">
        <v>4</v>
      </c>
      <c r="I6406">
        <v>26510.94</v>
      </c>
      <c r="J6406">
        <v>0</v>
      </c>
      <c r="K6406">
        <v>106043.76</v>
      </c>
      <c r="L6406">
        <v>33342.230000000003</v>
      </c>
      <c r="M6406">
        <f t="shared" si="302"/>
        <v>106043.76</v>
      </c>
      <c r="N6406" t="str">
        <f t="shared" si="300"/>
        <v>Q3</v>
      </c>
      <c r="O6406" s="2">
        <f t="shared" si="301"/>
        <v>31.44195377455496</v>
      </c>
      <c r="P6406" t="str">
        <f>VLOOKUP(retail_sales_2023!C6406,customers!A:J,5,)</f>
        <v>Bhubaneswar</v>
      </c>
      <c r="Q6406" t="str">
        <f>VLOOKUP(C6406,customers!A:J,10,0)</f>
        <v>Premium</v>
      </c>
    </row>
    <row r="6407" spans="1:17" x14ac:dyDescent="0.3">
      <c r="A6407" t="s">
        <v>7498</v>
      </c>
      <c r="B6407" s="1">
        <v>45195</v>
      </c>
      <c r="C6407" t="s">
        <v>1099</v>
      </c>
      <c r="D6407" t="s">
        <v>1100</v>
      </c>
      <c r="E6407" t="s">
        <v>27</v>
      </c>
      <c r="F6407" t="s">
        <v>52</v>
      </c>
      <c r="G6407" t="s">
        <v>226</v>
      </c>
      <c r="H6407">
        <v>3</v>
      </c>
      <c r="I6407">
        <v>234.03</v>
      </c>
      <c r="J6407">
        <v>0.2</v>
      </c>
      <c r="K6407">
        <v>561.66999999999996</v>
      </c>
      <c r="L6407">
        <v>55.95</v>
      </c>
      <c r="M6407">
        <f t="shared" si="302"/>
        <v>561.67200000000003</v>
      </c>
      <c r="N6407" t="str">
        <f t="shared" si="300"/>
        <v>Q3</v>
      </c>
      <c r="O6407" s="2">
        <f t="shared" si="301"/>
        <v>9.9613652144497671</v>
      </c>
      <c r="P6407" t="str">
        <f>VLOOKUP(retail_sales_2023!C6407,customers!A:J,5,)</f>
        <v>Chandigarh</v>
      </c>
      <c r="Q6407" t="str">
        <f>VLOOKUP(C6407,customers!A:J,10,0)</f>
        <v>Regular</v>
      </c>
    </row>
    <row r="6408" spans="1:17" x14ac:dyDescent="0.3">
      <c r="A6408" t="s">
        <v>7499</v>
      </c>
      <c r="B6408" s="1">
        <v>45274</v>
      </c>
      <c r="C6408" t="s">
        <v>2454</v>
      </c>
      <c r="D6408" t="s">
        <v>2455</v>
      </c>
      <c r="E6408" t="s">
        <v>33</v>
      </c>
      <c r="F6408" t="s">
        <v>43</v>
      </c>
      <c r="G6408" t="s">
        <v>110</v>
      </c>
      <c r="H6408">
        <v>3</v>
      </c>
      <c r="I6408">
        <v>55578.29</v>
      </c>
      <c r="J6408">
        <v>0.15</v>
      </c>
      <c r="K6408">
        <v>141724.64000000001</v>
      </c>
      <c r="L6408">
        <v>-4104.17</v>
      </c>
      <c r="M6408">
        <f t="shared" si="302"/>
        <v>141724.63949999999</v>
      </c>
      <c r="N6408" t="str">
        <f t="shared" si="300"/>
        <v>Q4</v>
      </c>
      <c r="O6408" s="2">
        <f t="shared" si="301"/>
        <v>-2.8958761158257307</v>
      </c>
      <c r="P6408" t="str">
        <f>VLOOKUP(retail_sales_2023!C6408,customers!A:J,5,)</f>
        <v>Pune</v>
      </c>
      <c r="Q6408" t="str">
        <f>VLOOKUP(C6408,customers!A:J,10,0)</f>
        <v>Regular</v>
      </c>
    </row>
    <row r="6409" spans="1:17" x14ac:dyDescent="0.3">
      <c r="A6409" t="s">
        <v>7500</v>
      </c>
      <c r="B6409" s="1">
        <v>45120</v>
      </c>
      <c r="C6409" t="s">
        <v>92</v>
      </c>
      <c r="D6409" t="s">
        <v>93</v>
      </c>
      <c r="E6409" t="s">
        <v>27</v>
      </c>
      <c r="F6409" t="s">
        <v>16</v>
      </c>
      <c r="G6409" t="s">
        <v>86</v>
      </c>
      <c r="H6409">
        <v>3</v>
      </c>
      <c r="I6409">
        <v>316.89</v>
      </c>
      <c r="J6409">
        <v>0.25</v>
      </c>
      <c r="K6409">
        <v>713</v>
      </c>
      <c r="L6409">
        <v>229.3</v>
      </c>
      <c r="M6409">
        <f t="shared" si="302"/>
        <v>713.00249999999994</v>
      </c>
      <c r="N6409" t="str">
        <f t="shared" si="300"/>
        <v>Q3</v>
      </c>
      <c r="O6409" s="2">
        <f t="shared" si="301"/>
        <v>32.159887798036465</v>
      </c>
      <c r="P6409" t="str">
        <f>VLOOKUP(retail_sales_2023!C6409,customers!A:J,5,)</f>
        <v>Jaipur</v>
      </c>
      <c r="Q6409" t="str">
        <f>VLOOKUP(C6409,customers!A:J,10,0)</f>
        <v>Premium</v>
      </c>
    </row>
    <row r="6410" spans="1:17" x14ac:dyDescent="0.3">
      <c r="A6410" t="s">
        <v>7501</v>
      </c>
      <c r="B6410" s="1">
        <v>45267</v>
      </c>
      <c r="C6410" t="s">
        <v>1969</v>
      </c>
      <c r="D6410" t="s">
        <v>1970</v>
      </c>
      <c r="E6410" t="s">
        <v>33</v>
      </c>
      <c r="F6410" t="s">
        <v>16</v>
      </c>
      <c r="G6410" t="s">
        <v>286</v>
      </c>
      <c r="H6410">
        <v>2</v>
      </c>
      <c r="I6410">
        <v>256.18</v>
      </c>
      <c r="J6410">
        <v>0.3</v>
      </c>
      <c r="K6410">
        <v>358.65</v>
      </c>
      <c r="L6410">
        <v>133.57</v>
      </c>
      <c r="M6410">
        <f t="shared" si="302"/>
        <v>358.65199999999999</v>
      </c>
      <c r="N6410" t="str">
        <f t="shared" si="300"/>
        <v>Q4</v>
      </c>
      <c r="O6410" s="2">
        <f t="shared" si="301"/>
        <v>37.242436916213578</v>
      </c>
      <c r="P6410" t="str">
        <f>VLOOKUP(retail_sales_2023!C6410,customers!A:J,5,)</f>
        <v>Ahmedabad</v>
      </c>
      <c r="Q6410" t="str">
        <f>VLOOKUP(C6410,customers!A:J,10,0)</f>
        <v>Premium</v>
      </c>
    </row>
    <row r="6411" spans="1:17" x14ac:dyDescent="0.3">
      <c r="A6411" t="s">
        <v>7502</v>
      </c>
      <c r="B6411" s="1">
        <v>45105</v>
      </c>
      <c r="C6411" t="s">
        <v>763</v>
      </c>
      <c r="D6411" t="s">
        <v>764</v>
      </c>
      <c r="E6411" t="s">
        <v>21</v>
      </c>
      <c r="F6411" t="s">
        <v>52</v>
      </c>
      <c r="G6411" t="s">
        <v>937</v>
      </c>
      <c r="H6411">
        <v>5</v>
      </c>
      <c r="I6411">
        <v>481.52</v>
      </c>
      <c r="J6411">
        <v>0</v>
      </c>
      <c r="K6411">
        <v>2407.6</v>
      </c>
      <c r="L6411">
        <v>242.48</v>
      </c>
      <c r="M6411">
        <f t="shared" si="302"/>
        <v>2407.6</v>
      </c>
      <c r="N6411" t="str">
        <f t="shared" si="300"/>
        <v>Q2</v>
      </c>
      <c r="O6411" s="2">
        <f t="shared" si="301"/>
        <v>10.071440438611065</v>
      </c>
      <c r="P6411" t="str">
        <f>VLOOKUP(retail_sales_2023!C6411,customers!A:J,5,)</f>
        <v>Bhubaneswar</v>
      </c>
      <c r="Q6411" t="str">
        <f>VLOOKUP(C6411,customers!A:J,10,0)</f>
        <v>Regular</v>
      </c>
    </row>
    <row r="6412" spans="1:17" x14ac:dyDescent="0.3">
      <c r="A6412" t="s">
        <v>7503</v>
      </c>
      <c r="B6412" s="1">
        <v>45193</v>
      </c>
      <c r="C6412" t="s">
        <v>1536</v>
      </c>
      <c r="D6412" t="s">
        <v>1537</v>
      </c>
      <c r="E6412" t="s">
        <v>15</v>
      </c>
      <c r="F6412" t="s">
        <v>16</v>
      </c>
      <c r="G6412" t="s">
        <v>286</v>
      </c>
      <c r="H6412">
        <v>2</v>
      </c>
      <c r="I6412">
        <v>504.72</v>
      </c>
      <c r="J6412">
        <v>0</v>
      </c>
      <c r="K6412">
        <v>1009.44</v>
      </c>
      <c r="L6412">
        <v>354.64</v>
      </c>
      <c r="M6412">
        <f t="shared" si="302"/>
        <v>1009.44</v>
      </c>
      <c r="N6412" t="str">
        <f t="shared" si="300"/>
        <v>Q3</v>
      </c>
      <c r="O6412" s="2">
        <f t="shared" si="301"/>
        <v>35.132350610239335</v>
      </c>
      <c r="P6412" t="str">
        <f>VLOOKUP(retail_sales_2023!C6412,customers!A:J,5,)</f>
        <v>Kochi</v>
      </c>
      <c r="Q6412" t="str">
        <f>VLOOKUP(C6412,customers!A:J,10,0)</f>
        <v>Regular</v>
      </c>
    </row>
    <row r="6413" spans="1:17" x14ac:dyDescent="0.3">
      <c r="A6413" t="s">
        <v>7504</v>
      </c>
      <c r="B6413" s="1">
        <v>44990</v>
      </c>
      <c r="C6413" t="s">
        <v>1590</v>
      </c>
      <c r="D6413" t="s">
        <v>1591</v>
      </c>
      <c r="E6413" t="s">
        <v>27</v>
      </c>
      <c r="F6413" t="s">
        <v>52</v>
      </c>
      <c r="G6413" t="s">
        <v>226</v>
      </c>
      <c r="H6413">
        <v>9</v>
      </c>
      <c r="I6413">
        <v>545.94000000000005</v>
      </c>
      <c r="J6413">
        <v>0.1</v>
      </c>
      <c r="K6413">
        <v>4422.1099999999997</v>
      </c>
      <c r="L6413">
        <v>284.61</v>
      </c>
      <c r="M6413">
        <f t="shared" si="302"/>
        <v>4422.1140000000014</v>
      </c>
      <c r="N6413" t="str">
        <f t="shared" si="300"/>
        <v>Q1</v>
      </c>
      <c r="O6413" s="2">
        <f t="shared" si="301"/>
        <v>6.4360678499630275</v>
      </c>
      <c r="P6413" t="str">
        <f>VLOOKUP(retail_sales_2023!C6413,customers!A:J,5,)</f>
        <v>Lucknow</v>
      </c>
      <c r="Q6413" t="str">
        <f>VLOOKUP(C6413,customers!A:J,10,0)</f>
        <v>Regular</v>
      </c>
    </row>
    <row r="6414" spans="1:17" x14ac:dyDescent="0.3">
      <c r="A6414" t="s">
        <v>7505</v>
      </c>
      <c r="B6414" s="1">
        <v>45126</v>
      </c>
      <c r="C6414" t="s">
        <v>278</v>
      </c>
      <c r="D6414" t="s">
        <v>279</v>
      </c>
      <c r="E6414" t="s">
        <v>33</v>
      </c>
      <c r="F6414" t="s">
        <v>38</v>
      </c>
      <c r="G6414" t="s">
        <v>65</v>
      </c>
      <c r="H6414">
        <v>2</v>
      </c>
      <c r="I6414">
        <v>2419.33</v>
      </c>
      <c r="J6414">
        <v>0.05</v>
      </c>
      <c r="K6414">
        <v>4596.7299999999996</v>
      </c>
      <c r="L6414">
        <v>1548.7</v>
      </c>
      <c r="M6414">
        <f t="shared" si="302"/>
        <v>4596.7269999999999</v>
      </c>
      <c r="N6414" t="str">
        <f t="shared" si="300"/>
        <v>Q3</v>
      </c>
      <c r="O6414" s="2">
        <f t="shared" si="301"/>
        <v>33.69134145359854</v>
      </c>
      <c r="P6414" t="str">
        <f>VLOOKUP(retail_sales_2023!C6414,customers!A:J,5,)</f>
        <v>Pune</v>
      </c>
      <c r="Q6414" t="str">
        <f>VLOOKUP(C6414,customers!A:J,10,0)</f>
        <v>Premium</v>
      </c>
    </row>
    <row r="6415" spans="1:17" x14ac:dyDescent="0.3">
      <c r="A6415" t="s">
        <v>7506</v>
      </c>
      <c r="B6415" s="1">
        <v>44932</v>
      </c>
      <c r="C6415" t="s">
        <v>1072</v>
      </c>
      <c r="D6415" t="s">
        <v>1073</v>
      </c>
      <c r="E6415" t="s">
        <v>21</v>
      </c>
      <c r="F6415" t="s">
        <v>38</v>
      </c>
      <c r="G6415" t="s">
        <v>395</v>
      </c>
      <c r="H6415">
        <v>2</v>
      </c>
      <c r="I6415">
        <v>1293.79</v>
      </c>
      <c r="J6415">
        <v>0</v>
      </c>
      <c r="K6415">
        <v>2587.58</v>
      </c>
      <c r="L6415">
        <v>814.91</v>
      </c>
      <c r="M6415">
        <f t="shared" si="302"/>
        <v>2587.58</v>
      </c>
      <c r="N6415" t="str">
        <f t="shared" si="300"/>
        <v>Q1</v>
      </c>
      <c r="O6415" s="2">
        <f t="shared" si="301"/>
        <v>31.493132579475802</v>
      </c>
      <c r="P6415" t="str">
        <f>VLOOKUP(retail_sales_2023!C6415,customers!A:J,5,)</f>
        <v>Patna</v>
      </c>
      <c r="Q6415" t="str">
        <f>VLOOKUP(C6415,customers!A:J,10,0)</f>
        <v>Regular</v>
      </c>
    </row>
    <row r="6416" spans="1:17" x14ac:dyDescent="0.3">
      <c r="A6416" t="s">
        <v>7507</v>
      </c>
      <c r="B6416" s="1">
        <v>45127</v>
      </c>
      <c r="C6416" t="s">
        <v>1827</v>
      </c>
      <c r="D6416" t="s">
        <v>1828</v>
      </c>
      <c r="E6416" t="s">
        <v>33</v>
      </c>
      <c r="F6416" t="s">
        <v>38</v>
      </c>
      <c r="G6416" t="s">
        <v>48</v>
      </c>
      <c r="H6416">
        <v>3</v>
      </c>
      <c r="I6416">
        <v>1246.3599999999999</v>
      </c>
      <c r="J6416">
        <v>0.2</v>
      </c>
      <c r="K6416">
        <v>2991.26</v>
      </c>
      <c r="L6416">
        <v>1079.57</v>
      </c>
      <c r="M6416">
        <f t="shared" si="302"/>
        <v>2991.2640000000001</v>
      </c>
      <c r="N6416" t="str">
        <f t="shared" si="300"/>
        <v>Q3</v>
      </c>
      <c r="O6416" s="2">
        <f t="shared" si="301"/>
        <v>36.090811230050207</v>
      </c>
      <c r="P6416" t="str">
        <f>VLOOKUP(retail_sales_2023!C6416,customers!A:J,5,)</f>
        <v>Mumbai</v>
      </c>
      <c r="Q6416" t="str">
        <f>VLOOKUP(C6416,customers!A:J,10,0)</f>
        <v>Regular</v>
      </c>
    </row>
    <row r="6417" spans="1:17" x14ac:dyDescent="0.3">
      <c r="A6417" t="s">
        <v>7508</v>
      </c>
      <c r="B6417" s="1">
        <v>45163</v>
      </c>
      <c r="C6417" t="s">
        <v>838</v>
      </c>
      <c r="D6417" t="s">
        <v>839</v>
      </c>
      <c r="E6417" t="s">
        <v>21</v>
      </c>
      <c r="F6417" t="s">
        <v>43</v>
      </c>
      <c r="G6417" t="s">
        <v>44</v>
      </c>
      <c r="H6417">
        <v>3</v>
      </c>
      <c r="I6417">
        <v>5915.83</v>
      </c>
      <c r="J6417">
        <v>0.05</v>
      </c>
      <c r="K6417">
        <v>16860.12</v>
      </c>
      <c r="L6417">
        <v>1824.97</v>
      </c>
      <c r="M6417">
        <f t="shared" si="302"/>
        <v>16860.115499999996</v>
      </c>
      <c r="N6417" t="str">
        <f t="shared" si="300"/>
        <v>Q3</v>
      </c>
      <c r="O6417" s="2">
        <f t="shared" si="301"/>
        <v>10.824181559799101</v>
      </c>
      <c r="P6417" t="str">
        <f>VLOOKUP(retail_sales_2023!C6417,customers!A:J,5,)</f>
        <v>Patna</v>
      </c>
      <c r="Q6417" t="str">
        <f>VLOOKUP(C6417,customers!A:J,10,0)</f>
        <v>Regular</v>
      </c>
    </row>
    <row r="6418" spans="1:17" x14ac:dyDescent="0.3">
      <c r="A6418" t="s">
        <v>7509</v>
      </c>
      <c r="B6418" s="1">
        <v>45212</v>
      </c>
      <c r="C6418" t="s">
        <v>1356</v>
      </c>
      <c r="D6418" t="s">
        <v>1357</v>
      </c>
      <c r="E6418" t="s">
        <v>21</v>
      </c>
      <c r="F6418" t="s">
        <v>52</v>
      </c>
      <c r="G6418" t="s">
        <v>937</v>
      </c>
      <c r="H6418">
        <v>10</v>
      </c>
      <c r="I6418">
        <v>521.37</v>
      </c>
      <c r="J6418">
        <v>0</v>
      </c>
      <c r="K6418">
        <v>5213.7</v>
      </c>
      <c r="L6418">
        <v>396.01</v>
      </c>
      <c r="M6418">
        <f t="shared" si="302"/>
        <v>5213.7</v>
      </c>
      <c r="N6418" t="str">
        <f t="shared" si="300"/>
        <v>Q4</v>
      </c>
      <c r="O6418" s="2">
        <f t="shared" si="301"/>
        <v>7.5955655292786322</v>
      </c>
      <c r="P6418" t="str">
        <f>VLOOKUP(retail_sales_2023!C6418,customers!A:J,5,)</f>
        <v>Ranchi</v>
      </c>
      <c r="Q6418" t="str">
        <f>VLOOKUP(C6418,customers!A:J,10,0)</f>
        <v>Premium</v>
      </c>
    </row>
    <row r="6419" spans="1:17" x14ac:dyDescent="0.3">
      <c r="A6419" t="s">
        <v>7510</v>
      </c>
      <c r="B6419" s="1">
        <v>45246</v>
      </c>
      <c r="C6419" t="s">
        <v>1536</v>
      </c>
      <c r="D6419" t="s">
        <v>1537</v>
      </c>
      <c r="E6419" t="s">
        <v>15</v>
      </c>
      <c r="F6419" t="s">
        <v>43</v>
      </c>
      <c r="G6419" t="s">
        <v>154</v>
      </c>
      <c r="H6419">
        <v>1</v>
      </c>
      <c r="I6419">
        <v>26044.84</v>
      </c>
      <c r="J6419">
        <v>0.05</v>
      </c>
      <c r="K6419">
        <v>24742.6</v>
      </c>
      <c r="L6419">
        <v>3109.96</v>
      </c>
      <c r="M6419">
        <f t="shared" si="302"/>
        <v>24742.597999999998</v>
      </c>
      <c r="N6419" t="str">
        <f t="shared" si="300"/>
        <v>Q4</v>
      </c>
      <c r="O6419" s="2">
        <f t="shared" si="301"/>
        <v>12.569253029188527</v>
      </c>
      <c r="P6419" t="str">
        <f>VLOOKUP(retail_sales_2023!C6419,customers!A:J,5,)</f>
        <v>Kochi</v>
      </c>
      <c r="Q6419" t="str">
        <f>VLOOKUP(C6419,customers!A:J,10,0)</f>
        <v>Regular</v>
      </c>
    </row>
    <row r="6420" spans="1:17" x14ac:dyDescent="0.3">
      <c r="A6420" t="s">
        <v>7511</v>
      </c>
      <c r="B6420" s="1">
        <v>45071</v>
      </c>
      <c r="C6420" t="s">
        <v>2025</v>
      </c>
      <c r="D6420" t="s">
        <v>2026</v>
      </c>
      <c r="E6420" t="s">
        <v>33</v>
      </c>
      <c r="F6420" t="s">
        <v>43</v>
      </c>
      <c r="G6420" t="s">
        <v>301</v>
      </c>
      <c r="H6420">
        <v>3</v>
      </c>
      <c r="I6420">
        <v>77243.67</v>
      </c>
      <c r="J6420">
        <v>0.05</v>
      </c>
      <c r="K6420">
        <v>220144.46</v>
      </c>
      <c r="L6420">
        <v>27429.46</v>
      </c>
      <c r="M6420">
        <f t="shared" si="302"/>
        <v>220144.4595</v>
      </c>
      <c r="N6420" t="str">
        <f t="shared" si="300"/>
        <v>Q2</v>
      </c>
      <c r="O6420" s="2">
        <f t="shared" si="301"/>
        <v>12.459754835529361</v>
      </c>
      <c r="P6420" t="str">
        <f>VLOOKUP(retail_sales_2023!C6420,customers!A:J,5,)</f>
        <v>Pune</v>
      </c>
      <c r="Q6420" t="str">
        <f>VLOOKUP(C6420,customers!A:J,10,0)</f>
        <v>Premium</v>
      </c>
    </row>
    <row r="6421" spans="1:17" x14ac:dyDescent="0.3">
      <c r="A6421" t="s">
        <v>7512</v>
      </c>
      <c r="B6421" s="1">
        <v>45159</v>
      </c>
      <c r="C6421" t="s">
        <v>248</v>
      </c>
      <c r="D6421" t="s">
        <v>249</v>
      </c>
      <c r="E6421" t="s">
        <v>33</v>
      </c>
      <c r="F6421" t="s">
        <v>28</v>
      </c>
      <c r="G6421" t="s">
        <v>57</v>
      </c>
      <c r="H6421">
        <v>3</v>
      </c>
      <c r="I6421">
        <v>3474.59</v>
      </c>
      <c r="J6421">
        <v>0</v>
      </c>
      <c r="K6421">
        <v>10423.77</v>
      </c>
      <c r="L6421">
        <v>2839.29</v>
      </c>
      <c r="M6421">
        <f t="shared" si="302"/>
        <v>10423.77</v>
      </c>
      <c r="N6421" t="str">
        <f t="shared" si="300"/>
        <v>Q3</v>
      </c>
      <c r="O6421" s="2">
        <f t="shared" si="301"/>
        <v>27.238609447445594</v>
      </c>
      <c r="P6421" t="str">
        <f>VLOOKUP(retail_sales_2023!C6421,customers!A:J,5,)</f>
        <v>Ahmedabad</v>
      </c>
      <c r="Q6421" t="str">
        <f>VLOOKUP(C6421,customers!A:J,10,0)</f>
        <v>Premium</v>
      </c>
    </row>
    <row r="6422" spans="1:17" x14ac:dyDescent="0.3">
      <c r="A6422" t="s">
        <v>7513</v>
      </c>
      <c r="B6422" s="1">
        <v>45250</v>
      </c>
      <c r="C6422" t="s">
        <v>738</v>
      </c>
      <c r="D6422" t="s">
        <v>739</v>
      </c>
      <c r="E6422" t="s">
        <v>15</v>
      </c>
      <c r="F6422" t="s">
        <v>16</v>
      </c>
      <c r="G6422" t="s">
        <v>319</v>
      </c>
      <c r="H6422">
        <v>2</v>
      </c>
      <c r="I6422">
        <v>934.5</v>
      </c>
      <c r="J6422">
        <v>0</v>
      </c>
      <c r="K6422">
        <v>1869</v>
      </c>
      <c r="L6422">
        <v>753.64</v>
      </c>
      <c r="M6422">
        <f t="shared" si="302"/>
        <v>1869</v>
      </c>
      <c r="N6422" t="str">
        <f t="shared" si="300"/>
        <v>Q4</v>
      </c>
      <c r="O6422" s="2">
        <f t="shared" si="301"/>
        <v>40.323167469234882</v>
      </c>
      <c r="P6422" t="str">
        <f>VLOOKUP(retail_sales_2023!C6422,customers!A:J,5,)</f>
        <v>Bengaluru</v>
      </c>
      <c r="Q6422" t="str">
        <f>VLOOKUP(C6422,customers!A:J,10,0)</f>
        <v>Premium</v>
      </c>
    </row>
    <row r="6423" spans="1:17" x14ac:dyDescent="0.3">
      <c r="A6423" t="s">
        <v>7514</v>
      </c>
      <c r="B6423" s="1">
        <v>45168</v>
      </c>
      <c r="C6423" t="s">
        <v>766</v>
      </c>
      <c r="D6423" t="s">
        <v>767</v>
      </c>
      <c r="E6423" t="s">
        <v>15</v>
      </c>
      <c r="F6423" t="s">
        <v>52</v>
      </c>
      <c r="G6423" t="s">
        <v>937</v>
      </c>
      <c r="H6423">
        <v>1</v>
      </c>
      <c r="I6423">
        <v>460.03</v>
      </c>
      <c r="J6423">
        <v>0</v>
      </c>
      <c r="K6423">
        <v>460.03</v>
      </c>
      <c r="L6423">
        <v>26.88</v>
      </c>
      <c r="M6423">
        <f t="shared" si="302"/>
        <v>460.03</v>
      </c>
      <c r="N6423" t="str">
        <f t="shared" si="300"/>
        <v>Q3</v>
      </c>
      <c r="O6423" s="2">
        <f t="shared" si="301"/>
        <v>5.84309718931374</v>
      </c>
      <c r="P6423" t="str">
        <f>VLOOKUP(retail_sales_2023!C6423,customers!A:J,5,)</f>
        <v>Coimbatore</v>
      </c>
      <c r="Q6423" t="str">
        <f>VLOOKUP(C6423,customers!A:J,10,0)</f>
        <v>Premium</v>
      </c>
    </row>
    <row r="6424" spans="1:17" x14ac:dyDescent="0.3">
      <c r="A6424" t="s">
        <v>7515</v>
      </c>
      <c r="B6424" s="1">
        <v>45064</v>
      </c>
      <c r="C6424" t="s">
        <v>25</v>
      </c>
      <c r="D6424" t="s">
        <v>26</v>
      </c>
      <c r="E6424" t="s">
        <v>27</v>
      </c>
      <c r="F6424" t="s">
        <v>28</v>
      </c>
      <c r="G6424" t="s">
        <v>672</v>
      </c>
      <c r="H6424">
        <v>4</v>
      </c>
      <c r="I6424">
        <v>4475.5600000000004</v>
      </c>
      <c r="J6424">
        <v>0</v>
      </c>
      <c r="K6424">
        <v>17902.240000000002</v>
      </c>
      <c r="L6424">
        <v>3232.24</v>
      </c>
      <c r="M6424">
        <f t="shared" si="302"/>
        <v>17902.240000000002</v>
      </c>
      <c r="N6424" t="str">
        <f t="shared" si="300"/>
        <v>Q2</v>
      </c>
      <c r="O6424" s="2">
        <f t="shared" si="301"/>
        <v>18.054947313855692</v>
      </c>
      <c r="P6424" t="str">
        <f>VLOOKUP(retail_sales_2023!C6424,customers!A:J,5,)</f>
        <v>Delhi</v>
      </c>
      <c r="Q6424" t="str">
        <f>VLOOKUP(C6424,customers!A:J,10,0)</f>
        <v>Premium</v>
      </c>
    </row>
    <row r="6425" spans="1:17" x14ac:dyDescent="0.3">
      <c r="A6425" t="s">
        <v>7516</v>
      </c>
      <c r="B6425" s="1">
        <v>45219</v>
      </c>
      <c r="C6425" t="s">
        <v>1114</v>
      </c>
      <c r="D6425" t="s">
        <v>1115</v>
      </c>
      <c r="E6425" t="s">
        <v>27</v>
      </c>
      <c r="F6425" t="s">
        <v>16</v>
      </c>
      <c r="G6425" t="s">
        <v>898</v>
      </c>
      <c r="H6425">
        <v>5</v>
      </c>
      <c r="I6425">
        <v>618.05999999999995</v>
      </c>
      <c r="J6425">
        <v>0</v>
      </c>
      <c r="K6425">
        <v>3090.3</v>
      </c>
      <c r="L6425">
        <v>880.88</v>
      </c>
      <c r="M6425">
        <f t="shared" si="302"/>
        <v>3090.2999999999997</v>
      </c>
      <c r="N6425" t="str">
        <f t="shared" si="300"/>
        <v>Q4</v>
      </c>
      <c r="O6425" s="2">
        <f t="shared" si="301"/>
        <v>28.504675921431577</v>
      </c>
      <c r="P6425" t="str">
        <f>VLOOKUP(retail_sales_2023!C6425,customers!A:J,5,)</f>
        <v>Lucknow</v>
      </c>
      <c r="Q6425" t="str">
        <f>VLOOKUP(C6425,customers!A:J,10,0)</f>
        <v>Regular</v>
      </c>
    </row>
    <row r="6426" spans="1:17" x14ac:dyDescent="0.3">
      <c r="A6426" t="s">
        <v>7517</v>
      </c>
      <c r="B6426" s="1">
        <v>45124</v>
      </c>
      <c r="C6426" t="s">
        <v>327</v>
      </c>
      <c r="D6426" t="s">
        <v>328</v>
      </c>
      <c r="E6426" t="s">
        <v>21</v>
      </c>
      <c r="F6426" t="s">
        <v>81</v>
      </c>
      <c r="G6426" t="s">
        <v>370</v>
      </c>
      <c r="H6426">
        <v>5</v>
      </c>
      <c r="I6426">
        <v>4299.2700000000004</v>
      </c>
      <c r="J6426">
        <v>0.1</v>
      </c>
      <c r="K6426">
        <v>19346.72</v>
      </c>
      <c r="L6426">
        <v>7528.16</v>
      </c>
      <c r="M6426">
        <f t="shared" si="302"/>
        <v>19346.715000000004</v>
      </c>
      <c r="N6426" t="str">
        <f t="shared" si="300"/>
        <v>Q3</v>
      </c>
      <c r="O6426" s="2">
        <f t="shared" si="301"/>
        <v>38.911815542893059</v>
      </c>
      <c r="P6426" t="str">
        <f>VLOOKUP(retail_sales_2023!C6426,customers!A:J,5,)</f>
        <v>Bhubaneswar</v>
      </c>
      <c r="Q6426" t="str">
        <f>VLOOKUP(C6426,customers!A:J,10,0)</f>
        <v>Occasional</v>
      </c>
    </row>
    <row r="6427" spans="1:17" x14ac:dyDescent="0.3">
      <c r="A6427" t="s">
        <v>7518</v>
      </c>
      <c r="B6427" s="1">
        <v>45248</v>
      </c>
      <c r="C6427" t="s">
        <v>385</v>
      </c>
      <c r="D6427" t="s">
        <v>386</v>
      </c>
      <c r="E6427" t="s">
        <v>15</v>
      </c>
      <c r="F6427" t="s">
        <v>52</v>
      </c>
      <c r="G6427" t="s">
        <v>53</v>
      </c>
      <c r="H6427">
        <v>10</v>
      </c>
      <c r="I6427">
        <v>490.08</v>
      </c>
      <c r="J6427">
        <v>0</v>
      </c>
      <c r="K6427">
        <v>4900.8</v>
      </c>
      <c r="L6427">
        <v>449.15</v>
      </c>
      <c r="M6427">
        <f t="shared" si="302"/>
        <v>4900.8</v>
      </c>
      <c r="N6427" t="str">
        <f t="shared" si="300"/>
        <v>Q4</v>
      </c>
      <c r="O6427" s="2">
        <f t="shared" si="301"/>
        <v>9.1648302317988879</v>
      </c>
      <c r="P6427" t="str">
        <f>VLOOKUP(retail_sales_2023!C6427,customers!A:J,5,)</f>
        <v>Hyderabad</v>
      </c>
      <c r="Q6427" t="str">
        <f>VLOOKUP(C6427,customers!A:J,10,0)</f>
        <v>Premium</v>
      </c>
    </row>
    <row r="6428" spans="1:17" x14ac:dyDescent="0.3">
      <c r="A6428" t="s">
        <v>7519</v>
      </c>
      <c r="B6428" s="1">
        <v>45162</v>
      </c>
      <c r="C6428" t="s">
        <v>2481</v>
      </c>
      <c r="D6428" t="s">
        <v>2482</v>
      </c>
      <c r="E6428" t="s">
        <v>27</v>
      </c>
      <c r="F6428" t="s">
        <v>81</v>
      </c>
      <c r="G6428" t="s">
        <v>101</v>
      </c>
      <c r="H6428">
        <v>2</v>
      </c>
      <c r="I6428">
        <v>4232.79</v>
      </c>
      <c r="J6428">
        <v>0</v>
      </c>
      <c r="K6428">
        <v>8465.58</v>
      </c>
      <c r="L6428">
        <v>2782.78</v>
      </c>
      <c r="M6428">
        <f t="shared" si="302"/>
        <v>8465.58</v>
      </c>
      <c r="N6428" t="str">
        <f t="shared" si="300"/>
        <v>Q3</v>
      </c>
      <c r="O6428" s="2">
        <f t="shared" si="301"/>
        <v>32.871699281088837</v>
      </c>
      <c r="P6428" t="str">
        <f>VLOOKUP(retail_sales_2023!C6428,customers!A:J,5,)</f>
        <v>Chandigarh</v>
      </c>
      <c r="Q6428" t="str">
        <f>VLOOKUP(C6428,customers!A:J,10,0)</f>
        <v>Regular</v>
      </c>
    </row>
    <row r="6429" spans="1:17" x14ac:dyDescent="0.3">
      <c r="A6429" t="s">
        <v>7520</v>
      </c>
      <c r="B6429" s="1">
        <v>45025</v>
      </c>
      <c r="C6429" t="s">
        <v>434</v>
      </c>
      <c r="D6429" t="s">
        <v>435</v>
      </c>
      <c r="E6429" t="s">
        <v>33</v>
      </c>
      <c r="F6429" t="s">
        <v>43</v>
      </c>
      <c r="G6429" t="s">
        <v>154</v>
      </c>
      <c r="H6429">
        <v>1</v>
      </c>
      <c r="I6429">
        <v>22782.71</v>
      </c>
      <c r="J6429">
        <v>0.15</v>
      </c>
      <c r="K6429">
        <v>19365.3</v>
      </c>
      <c r="L6429">
        <v>1647.72</v>
      </c>
      <c r="M6429">
        <f t="shared" si="302"/>
        <v>19365.303499999998</v>
      </c>
      <c r="N6429" t="str">
        <f t="shared" si="300"/>
        <v>Q2</v>
      </c>
      <c r="O6429" s="2">
        <f t="shared" si="301"/>
        <v>8.5086210903006929</v>
      </c>
      <c r="P6429" t="str">
        <f>VLOOKUP(retail_sales_2023!C6429,customers!A:J,5,)</f>
        <v>Mumbai</v>
      </c>
      <c r="Q6429" t="str">
        <f>VLOOKUP(C6429,customers!A:J,10,0)</f>
        <v>Premium</v>
      </c>
    </row>
    <row r="6430" spans="1:17" x14ac:dyDescent="0.3">
      <c r="A6430" t="s">
        <v>7521</v>
      </c>
      <c r="B6430" s="1">
        <v>45043</v>
      </c>
      <c r="C6430" t="s">
        <v>1216</v>
      </c>
      <c r="D6430" t="s">
        <v>1217</v>
      </c>
      <c r="E6430" t="s">
        <v>27</v>
      </c>
      <c r="F6430" t="s">
        <v>43</v>
      </c>
      <c r="G6430" t="s">
        <v>272</v>
      </c>
      <c r="H6430">
        <v>5</v>
      </c>
      <c r="I6430">
        <v>62320.78</v>
      </c>
      <c r="J6430">
        <v>0</v>
      </c>
      <c r="K6430">
        <v>311603.90000000002</v>
      </c>
      <c r="L6430">
        <v>26860.82</v>
      </c>
      <c r="M6430">
        <f t="shared" si="302"/>
        <v>311603.90000000002</v>
      </c>
      <c r="N6430" t="str">
        <f t="shared" si="300"/>
        <v>Q2</v>
      </c>
      <c r="O6430" s="2">
        <f t="shared" si="301"/>
        <v>8.6201809412526593</v>
      </c>
      <c r="P6430" t="str">
        <f>VLOOKUP(retail_sales_2023!C6430,customers!A:J,5,)</f>
        <v>Jaipur</v>
      </c>
      <c r="Q6430" t="str">
        <f>VLOOKUP(C6430,customers!A:J,10,0)</f>
        <v>Occasional</v>
      </c>
    </row>
    <row r="6431" spans="1:17" x14ac:dyDescent="0.3">
      <c r="A6431" t="s">
        <v>7522</v>
      </c>
      <c r="B6431" s="1">
        <v>45075</v>
      </c>
      <c r="C6431" t="s">
        <v>778</v>
      </c>
      <c r="D6431" t="s">
        <v>779</v>
      </c>
      <c r="E6431" t="s">
        <v>15</v>
      </c>
      <c r="F6431" t="s">
        <v>52</v>
      </c>
      <c r="G6431" t="s">
        <v>937</v>
      </c>
      <c r="H6431">
        <v>10</v>
      </c>
      <c r="I6431">
        <v>520.04999999999995</v>
      </c>
      <c r="J6431">
        <v>0.15</v>
      </c>
      <c r="K6431">
        <v>4420.43</v>
      </c>
      <c r="L6431">
        <v>274.64</v>
      </c>
      <c r="M6431">
        <f t="shared" si="302"/>
        <v>4420.4250000000002</v>
      </c>
      <c r="N6431" t="str">
        <f t="shared" si="300"/>
        <v>Q2</v>
      </c>
      <c r="O6431" s="2">
        <f t="shared" si="301"/>
        <v>6.2129702314028261</v>
      </c>
      <c r="P6431" t="str">
        <f>VLOOKUP(retail_sales_2023!C6431,customers!A:J,5,)</f>
        <v>Chennai</v>
      </c>
      <c r="Q6431" t="str">
        <f>VLOOKUP(C6431,customers!A:J,10,0)</f>
        <v>Premium</v>
      </c>
    </row>
    <row r="6432" spans="1:17" x14ac:dyDescent="0.3">
      <c r="A6432" t="s">
        <v>7523</v>
      </c>
      <c r="B6432" s="1">
        <v>45224</v>
      </c>
      <c r="C6432" t="s">
        <v>351</v>
      </c>
      <c r="D6432" t="s">
        <v>352</v>
      </c>
      <c r="E6432" t="s">
        <v>15</v>
      </c>
      <c r="F6432" t="s">
        <v>52</v>
      </c>
      <c r="G6432" t="s">
        <v>117</v>
      </c>
      <c r="H6432">
        <v>7</v>
      </c>
      <c r="I6432">
        <v>555.92999999999995</v>
      </c>
      <c r="J6432">
        <v>0.1</v>
      </c>
      <c r="K6432">
        <v>3502.36</v>
      </c>
      <c r="L6432">
        <v>-154.61000000000001</v>
      </c>
      <c r="M6432">
        <f t="shared" si="302"/>
        <v>3502.3589999999999</v>
      </c>
      <c r="N6432" t="str">
        <f t="shared" si="300"/>
        <v>Q4</v>
      </c>
      <c r="O6432" s="2">
        <f t="shared" si="301"/>
        <v>-4.414451969529118</v>
      </c>
      <c r="P6432" t="str">
        <f>VLOOKUP(retail_sales_2023!C6432,customers!A:J,5,)</f>
        <v>Chennai</v>
      </c>
      <c r="Q6432" t="str">
        <f>VLOOKUP(C6432,customers!A:J,10,0)</f>
        <v>Regular</v>
      </c>
    </row>
    <row r="6433" spans="1:17" x14ac:dyDescent="0.3">
      <c r="A6433" t="s">
        <v>7524</v>
      </c>
      <c r="B6433" s="1">
        <v>44989</v>
      </c>
      <c r="C6433" t="s">
        <v>678</v>
      </c>
      <c r="D6433" t="s">
        <v>679</v>
      </c>
      <c r="E6433" t="s">
        <v>27</v>
      </c>
      <c r="F6433" t="s">
        <v>43</v>
      </c>
      <c r="G6433" t="s">
        <v>110</v>
      </c>
      <c r="H6433">
        <v>1</v>
      </c>
      <c r="I6433">
        <v>71063.12</v>
      </c>
      <c r="J6433">
        <v>0</v>
      </c>
      <c r="K6433">
        <v>71063.12</v>
      </c>
      <c r="L6433">
        <v>8352.73</v>
      </c>
      <c r="M6433">
        <f t="shared" si="302"/>
        <v>71063.12</v>
      </c>
      <c r="N6433" t="str">
        <f t="shared" si="300"/>
        <v>Q1</v>
      </c>
      <c r="O6433" s="2">
        <f t="shared" si="301"/>
        <v>11.753959015590647</v>
      </c>
      <c r="P6433" t="str">
        <f>VLOOKUP(retail_sales_2023!C6433,customers!A:J,5,)</f>
        <v>Amritsar</v>
      </c>
      <c r="Q6433" t="str">
        <f>VLOOKUP(C6433,customers!A:J,10,0)</f>
        <v>Premium</v>
      </c>
    </row>
    <row r="6434" spans="1:17" x14ac:dyDescent="0.3">
      <c r="A6434" t="s">
        <v>7525</v>
      </c>
      <c r="B6434" s="1">
        <v>45060</v>
      </c>
      <c r="C6434" t="s">
        <v>1486</v>
      </c>
      <c r="D6434" t="s">
        <v>1487</v>
      </c>
      <c r="E6434" t="s">
        <v>33</v>
      </c>
      <c r="F6434" t="s">
        <v>52</v>
      </c>
      <c r="G6434" t="s">
        <v>69</v>
      </c>
      <c r="H6434">
        <v>6</v>
      </c>
      <c r="I6434">
        <v>732.73</v>
      </c>
      <c r="J6434">
        <v>0.05</v>
      </c>
      <c r="K6434">
        <v>4176.5600000000004</v>
      </c>
      <c r="L6434">
        <v>406.35</v>
      </c>
      <c r="M6434">
        <f t="shared" si="302"/>
        <v>4176.5609999999997</v>
      </c>
      <c r="N6434" t="str">
        <f t="shared" si="300"/>
        <v>Q2</v>
      </c>
      <c r="O6434" s="2">
        <f t="shared" si="301"/>
        <v>9.72929875304078</v>
      </c>
      <c r="P6434" t="str">
        <f>VLOOKUP(retail_sales_2023!C6434,customers!A:J,5,)</f>
        <v>Mumbai</v>
      </c>
      <c r="Q6434" t="str">
        <f>VLOOKUP(C6434,customers!A:J,10,0)</f>
        <v>Premium</v>
      </c>
    </row>
    <row r="6435" spans="1:17" x14ac:dyDescent="0.3">
      <c r="A6435" t="s">
        <v>7526</v>
      </c>
      <c r="B6435" s="1">
        <v>45143</v>
      </c>
      <c r="C6435" t="s">
        <v>1547</v>
      </c>
      <c r="D6435" t="s">
        <v>1548</v>
      </c>
      <c r="E6435" t="s">
        <v>21</v>
      </c>
      <c r="F6435" t="s">
        <v>81</v>
      </c>
      <c r="G6435" t="s">
        <v>105</v>
      </c>
      <c r="H6435">
        <v>1</v>
      </c>
      <c r="I6435">
        <v>2829.56</v>
      </c>
      <c r="J6435">
        <v>0.05</v>
      </c>
      <c r="K6435">
        <v>2688.08</v>
      </c>
      <c r="L6435">
        <v>1000.65</v>
      </c>
      <c r="M6435">
        <f t="shared" si="302"/>
        <v>2688.0819999999999</v>
      </c>
      <c r="N6435" t="str">
        <f t="shared" si="300"/>
        <v>Q3</v>
      </c>
      <c r="O6435" s="2">
        <f t="shared" si="301"/>
        <v>37.225454599565488</v>
      </c>
      <c r="P6435" t="str">
        <f>VLOOKUP(retail_sales_2023!C6435,customers!A:J,5,)</f>
        <v>Kolkata</v>
      </c>
      <c r="Q6435" t="str">
        <f>VLOOKUP(C6435,customers!A:J,10,0)</f>
        <v>Regular</v>
      </c>
    </row>
    <row r="6436" spans="1:17" x14ac:dyDescent="0.3">
      <c r="A6436" t="s">
        <v>7527</v>
      </c>
      <c r="B6436" s="1">
        <v>45065</v>
      </c>
      <c r="C6436" t="s">
        <v>580</v>
      </c>
      <c r="D6436" t="s">
        <v>581</v>
      </c>
      <c r="E6436" t="s">
        <v>21</v>
      </c>
      <c r="F6436" t="s">
        <v>52</v>
      </c>
      <c r="G6436" t="s">
        <v>117</v>
      </c>
      <c r="H6436">
        <v>8</v>
      </c>
      <c r="I6436">
        <v>716.76</v>
      </c>
      <c r="J6436">
        <v>0.25</v>
      </c>
      <c r="K6436">
        <v>4300.5600000000004</v>
      </c>
      <c r="L6436">
        <v>262.31</v>
      </c>
      <c r="M6436">
        <f t="shared" si="302"/>
        <v>4300.5599999999995</v>
      </c>
      <c r="N6436" t="str">
        <f t="shared" si="300"/>
        <v>Q2</v>
      </c>
      <c r="O6436" s="2">
        <f t="shared" si="301"/>
        <v>6.0994382126978808</v>
      </c>
      <c r="P6436" t="str">
        <f>VLOOKUP(retail_sales_2023!C6436,customers!A:J,5,)</f>
        <v>Patna</v>
      </c>
      <c r="Q6436" t="str">
        <f>VLOOKUP(C6436,customers!A:J,10,0)</f>
        <v>Regular</v>
      </c>
    </row>
    <row r="6437" spans="1:17" x14ac:dyDescent="0.3">
      <c r="A6437" t="s">
        <v>7528</v>
      </c>
      <c r="B6437" s="1">
        <v>45109</v>
      </c>
      <c r="C6437" t="s">
        <v>379</v>
      </c>
      <c r="D6437" t="s">
        <v>380</v>
      </c>
      <c r="E6437" t="s">
        <v>27</v>
      </c>
      <c r="F6437" t="s">
        <v>81</v>
      </c>
      <c r="G6437" t="s">
        <v>239</v>
      </c>
      <c r="H6437">
        <v>5</v>
      </c>
      <c r="I6437">
        <v>4328.1099999999997</v>
      </c>
      <c r="J6437">
        <v>0.05</v>
      </c>
      <c r="K6437">
        <v>20558.52</v>
      </c>
      <c r="L6437">
        <v>5694.96</v>
      </c>
      <c r="M6437">
        <f t="shared" si="302"/>
        <v>20558.522499999999</v>
      </c>
      <c r="N6437" t="str">
        <f t="shared" si="300"/>
        <v>Q3</v>
      </c>
      <c r="O6437" s="2">
        <f t="shared" si="301"/>
        <v>27.701215846276874</v>
      </c>
      <c r="P6437" t="str">
        <f>VLOOKUP(retail_sales_2023!C6437,customers!A:J,5,)</f>
        <v>Lucknow</v>
      </c>
      <c r="Q6437" t="str">
        <f>VLOOKUP(C6437,customers!A:J,10,0)</f>
        <v>Premium</v>
      </c>
    </row>
    <row r="6438" spans="1:17" x14ac:dyDescent="0.3">
      <c r="A6438" t="s">
        <v>7529</v>
      </c>
      <c r="B6438" s="1">
        <v>45211</v>
      </c>
      <c r="C6438" t="s">
        <v>84</v>
      </c>
      <c r="D6438" t="s">
        <v>85</v>
      </c>
      <c r="E6438" t="s">
        <v>33</v>
      </c>
      <c r="F6438" t="s">
        <v>28</v>
      </c>
      <c r="G6438" t="s">
        <v>466</v>
      </c>
      <c r="H6438">
        <v>2</v>
      </c>
      <c r="I6438">
        <v>4242.1000000000004</v>
      </c>
      <c r="J6438">
        <v>0</v>
      </c>
      <c r="K6438">
        <v>8484.2000000000007</v>
      </c>
      <c r="L6438">
        <v>1597.03</v>
      </c>
      <c r="M6438">
        <f t="shared" si="302"/>
        <v>8484.2000000000007</v>
      </c>
      <c r="N6438" t="str">
        <f t="shared" si="300"/>
        <v>Q4</v>
      </c>
      <c r="O6438" s="2">
        <f t="shared" si="301"/>
        <v>18.823577944885788</v>
      </c>
      <c r="P6438" t="str">
        <f>VLOOKUP(retail_sales_2023!C6438,customers!A:J,5,)</f>
        <v>Mumbai</v>
      </c>
      <c r="Q6438" t="str">
        <f>VLOOKUP(C6438,customers!A:J,10,0)</f>
        <v>Regular</v>
      </c>
    </row>
    <row r="6439" spans="1:17" x14ac:dyDescent="0.3">
      <c r="A6439" t="s">
        <v>7530</v>
      </c>
      <c r="B6439" s="1">
        <v>44956</v>
      </c>
      <c r="C6439" t="s">
        <v>698</v>
      </c>
      <c r="D6439" t="s">
        <v>699</v>
      </c>
      <c r="E6439" t="s">
        <v>27</v>
      </c>
      <c r="F6439" t="s">
        <v>22</v>
      </c>
      <c r="G6439" t="s">
        <v>196</v>
      </c>
      <c r="H6439">
        <v>2</v>
      </c>
      <c r="I6439">
        <v>30217.66</v>
      </c>
      <c r="J6439">
        <v>0.25</v>
      </c>
      <c r="K6439">
        <v>45326.49</v>
      </c>
      <c r="L6439">
        <v>14595.45</v>
      </c>
      <c r="M6439">
        <f t="shared" si="302"/>
        <v>45326.49</v>
      </c>
      <c r="N6439" t="str">
        <f t="shared" si="300"/>
        <v>Q1</v>
      </c>
      <c r="O6439" s="2">
        <f t="shared" si="301"/>
        <v>32.200706474293511</v>
      </c>
      <c r="P6439" t="str">
        <f>VLOOKUP(retail_sales_2023!C6439,customers!A:J,5,)</f>
        <v>Jaipur</v>
      </c>
      <c r="Q6439" t="str">
        <f>VLOOKUP(C6439,customers!A:J,10,0)</f>
        <v>Premium</v>
      </c>
    </row>
    <row r="6440" spans="1:17" x14ac:dyDescent="0.3">
      <c r="A6440" t="s">
        <v>7531</v>
      </c>
      <c r="B6440" s="1">
        <v>45006</v>
      </c>
      <c r="C6440" t="s">
        <v>313</v>
      </c>
      <c r="D6440" t="s">
        <v>314</v>
      </c>
      <c r="E6440" t="s">
        <v>21</v>
      </c>
      <c r="F6440" t="s">
        <v>43</v>
      </c>
      <c r="G6440" t="s">
        <v>243</v>
      </c>
      <c r="H6440">
        <v>1</v>
      </c>
      <c r="I6440">
        <v>4645.76</v>
      </c>
      <c r="J6440">
        <v>0.2</v>
      </c>
      <c r="K6440">
        <v>3716.61</v>
      </c>
      <c r="L6440">
        <v>401.97</v>
      </c>
      <c r="M6440">
        <f t="shared" si="302"/>
        <v>3716.6080000000002</v>
      </c>
      <c r="N6440" t="str">
        <f t="shared" si="300"/>
        <v>Q1</v>
      </c>
      <c r="O6440" s="2">
        <f t="shared" si="301"/>
        <v>10.815501222888599</v>
      </c>
      <c r="P6440" t="str">
        <f>VLOOKUP(retail_sales_2023!C6440,customers!A:J,5,)</f>
        <v>Kolkata</v>
      </c>
      <c r="Q6440" t="str">
        <f>VLOOKUP(C6440,customers!A:J,10,0)</f>
        <v>Premium</v>
      </c>
    </row>
    <row r="6441" spans="1:17" x14ac:dyDescent="0.3">
      <c r="A6441" t="s">
        <v>7532</v>
      </c>
      <c r="B6441" s="1">
        <v>45069</v>
      </c>
      <c r="C6441" t="s">
        <v>1240</v>
      </c>
      <c r="D6441" t="s">
        <v>1241</v>
      </c>
      <c r="E6441" t="s">
        <v>33</v>
      </c>
      <c r="F6441" t="s">
        <v>52</v>
      </c>
      <c r="G6441" t="s">
        <v>69</v>
      </c>
      <c r="H6441">
        <v>6</v>
      </c>
      <c r="I6441">
        <v>267.27999999999997</v>
      </c>
      <c r="J6441">
        <v>0.1</v>
      </c>
      <c r="K6441">
        <v>1443.31</v>
      </c>
      <c r="L6441">
        <v>100.43</v>
      </c>
      <c r="M6441">
        <f t="shared" si="302"/>
        <v>1443.3119999999999</v>
      </c>
      <c r="N6441" t="str">
        <f t="shared" si="300"/>
        <v>Q2</v>
      </c>
      <c r="O6441" s="2">
        <f t="shared" si="301"/>
        <v>6.9583111043365609</v>
      </c>
      <c r="P6441" t="str">
        <f>VLOOKUP(retail_sales_2023!C6441,customers!A:J,5,)</f>
        <v>Surat</v>
      </c>
      <c r="Q6441" t="str">
        <f>VLOOKUP(C6441,customers!A:J,10,0)</f>
        <v>Premium</v>
      </c>
    </row>
    <row r="6442" spans="1:17" x14ac:dyDescent="0.3">
      <c r="A6442" t="s">
        <v>7533</v>
      </c>
      <c r="B6442" s="1">
        <v>45244</v>
      </c>
      <c r="C6442" t="s">
        <v>693</v>
      </c>
      <c r="D6442" t="s">
        <v>694</v>
      </c>
      <c r="E6442" t="s">
        <v>27</v>
      </c>
      <c r="F6442" t="s">
        <v>28</v>
      </c>
      <c r="G6442" t="s">
        <v>165</v>
      </c>
      <c r="H6442">
        <v>3</v>
      </c>
      <c r="I6442">
        <v>5275.87</v>
      </c>
      <c r="J6442">
        <v>0.15</v>
      </c>
      <c r="K6442">
        <v>13453.47</v>
      </c>
      <c r="L6442">
        <v>2359.75</v>
      </c>
      <c r="M6442">
        <f t="shared" si="302"/>
        <v>13453.468500000001</v>
      </c>
      <c r="N6442" t="str">
        <f t="shared" si="300"/>
        <v>Q4</v>
      </c>
      <c r="O6442" s="2">
        <f t="shared" si="301"/>
        <v>17.540084454047918</v>
      </c>
      <c r="P6442" t="str">
        <f>VLOOKUP(retail_sales_2023!C6442,customers!A:J,5,)</f>
        <v>Delhi</v>
      </c>
      <c r="Q6442" t="str">
        <f>VLOOKUP(C6442,customers!A:J,10,0)</f>
        <v>Regular</v>
      </c>
    </row>
    <row r="6443" spans="1:17" x14ac:dyDescent="0.3">
      <c r="A6443" t="s">
        <v>7534</v>
      </c>
      <c r="B6443" s="1">
        <v>45116</v>
      </c>
      <c r="C6443" t="s">
        <v>3348</v>
      </c>
      <c r="D6443" t="s">
        <v>3349</v>
      </c>
      <c r="E6443" t="s">
        <v>15</v>
      </c>
      <c r="F6443" t="s">
        <v>52</v>
      </c>
      <c r="G6443" t="s">
        <v>133</v>
      </c>
      <c r="H6443">
        <v>8</v>
      </c>
      <c r="I6443">
        <v>169.56</v>
      </c>
      <c r="J6443">
        <v>0.05</v>
      </c>
      <c r="K6443">
        <v>1288.6600000000001</v>
      </c>
      <c r="L6443">
        <v>116.64</v>
      </c>
      <c r="M6443">
        <f t="shared" si="302"/>
        <v>1288.6559999999999</v>
      </c>
      <c r="N6443" t="str">
        <f t="shared" si="300"/>
        <v>Q3</v>
      </c>
      <c r="O6443" s="2">
        <f t="shared" si="301"/>
        <v>9.0512625517979917</v>
      </c>
      <c r="P6443" t="str">
        <f>VLOOKUP(retail_sales_2023!C6443,customers!A:J,5,)</f>
        <v>Kochi</v>
      </c>
      <c r="Q6443" t="str">
        <f>VLOOKUP(C6443,customers!A:J,10,0)</f>
        <v>Premium</v>
      </c>
    </row>
    <row r="6444" spans="1:17" x14ac:dyDescent="0.3">
      <c r="A6444" t="s">
        <v>7535</v>
      </c>
      <c r="B6444" s="1">
        <v>44933</v>
      </c>
      <c r="C6444" t="s">
        <v>1643</v>
      </c>
      <c r="D6444" t="s">
        <v>1644</v>
      </c>
      <c r="E6444" t="s">
        <v>15</v>
      </c>
      <c r="F6444" t="s">
        <v>16</v>
      </c>
      <c r="G6444" t="s">
        <v>286</v>
      </c>
      <c r="H6444">
        <v>2</v>
      </c>
      <c r="I6444">
        <v>535.80999999999995</v>
      </c>
      <c r="J6444">
        <v>0.15</v>
      </c>
      <c r="K6444">
        <v>910.88</v>
      </c>
      <c r="L6444">
        <v>282.93</v>
      </c>
      <c r="M6444">
        <f t="shared" si="302"/>
        <v>910.87699999999984</v>
      </c>
      <c r="N6444" t="str">
        <f t="shared" si="300"/>
        <v>Q1</v>
      </c>
      <c r="O6444" s="2">
        <f t="shared" si="301"/>
        <v>31.061171614263134</v>
      </c>
      <c r="P6444" t="str">
        <f>VLOOKUP(retail_sales_2023!C6444,customers!A:J,5,)</f>
        <v>Hyderabad</v>
      </c>
      <c r="Q6444" t="str">
        <f>VLOOKUP(C6444,customers!A:J,10,0)</f>
        <v>Premium</v>
      </c>
    </row>
    <row r="6445" spans="1:17" x14ac:dyDescent="0.3">
      <c r="A6445" t="s">
        <v>7536</v>
      </c>
      <c r="B6445" s="1">
        <v>45170</v>
      </c>
      <c r="C6445" t="s">
        <v>607</v>
      </c>
      <c r="D6445" t="s">
        <v>608</v>
      </c>
      <c r="E6445" t="s">
        <v>21</v>
      </c>
      <c r="F6445" t="s">
        <v>28</v>
      </c>
      <c r="G6445" t="s">
        <v>672</v>
      </c>
      <c r="H6445">
        <v>5</v>
      </c>
      <c r="I6445">
        <v>3834.77</v>
      </c>
      <c r="J6445">
        <v>0.05</v>
      </c>
      <c r="K6445">
        <v>18215.16</v>
      </c>
      <c r="L6445">
        <v>2821.89</v>
      </c>
      <c r="M6445">
        <f t="shared" si="302"/>
        <v>18215.157499999998</v>
      </c>
      <c r="N6445" t="str">
        <f t="shared" si="300"/>
        <v>Q3</v>
      </c>
      <c r="O6445" s="2">
        <f t="shared" si="301"/>
        <v>15.491985796446475</v>
      </c>
      <c r="P6445" t="str">
        <f>VLOOKUP(retail_sales_2023!C6445,customers!A:J,5,)</f>
        <v>Ranchi</v>
      </c>
      <c r="Q6445" t="str">
        <f>VLOOKUP(C6445,customers!A:J,10,0)</f>
        <v>Regular</v>
      </c>
    </row>
    <row r="6446" spans="1:17" x14ac:dyDescent="0.3">
      <c r="A6446" t="s">
        <v>7537</v>
      </c>
      <c r="B6446" s="1">
        <v>45218</v>
      </c>
      <c r="C6446" t="s">
        <v>693</v>
      </c>
      <c r="D6446" t="s">
        <v>694</v>
      </c>
      <c r="E6446" t="s">
        <v>27</v>
      </c>
      <c r="F6446" t="s">
        <v>81</v>
      </c>
      <c r="G6446" t="s">
        <v>105</v>
      </c>
      <c r="H6446">
        <v>3</v>
      </c>
      <c r="I6446">
        <v>2863.07</v>
      </c>
      <c r="J6446">
        <v>0.25</v>
      </c>
      <c r="K6446">
        <v>6441.91</v>
      </c>
      <c r="L6446">
        <v>2156.61</v>
      </c>
      <c r="M6446">
        <f t="shared" si="302"/>
        <v>6441.9075000000012</v>
      </c>
      <c r="N6446" t="str">
        <f t="shared" si="300"/>
        <v>Q4</v>
      </c>
      <c r="O6446" s="2">
        <f t="shared" si="301"/>
        <v>33.477803943240438</v>
      </c>
      <c r="P6446" t="str">
        <f>VLOOKUP(retail_sales_2023!C6446,customers!A:J,5,)</f>
        <v>Delhi</v>
      </c>
      <c r="Q6446" t="str">
        <f>VLOOKUP(C6446,customers!A:J,10,0)</f>
        <v>Regular</v>
      </c>
    </row>
    <row r="6447" spans="1:17" x14ac:dyDescent="0.3">
      <c r="A6447" t="s">
        <v>7538</v>
      </c>
      <c r="B6447" s="1">
        <v>45095</v>
      </c>
      <c r="C6447" t="s">
        <v>1486</v>
      </c>
      <c r="D6447" t="s">
        <v>1487</v>
      </c>
      <c r="E6447" t="s">
        <v>33</v>
      </c>
      <c r="F6447" t="s">
        <v>22</v>
      </c>
      <c r="G6447" t="s">
        <v>182</v>
      </c>
      <c r="H6447">
        <v>3</v>
      </c>
      <c r="I6447">
        <v>39236.15</v>
      </c>
      <c r="J6447">
        <v>0.15</v>
      </c>
      <c r="K6447">
        <v>100052.18</v>
      </c>
      <c r="L6447">
        <v>25003.31</v>
      </c>
      <c r="M6447">
        <f t="shared" si="302"/>
        <v>100052.18250000001</v>
      </c>
      <c r="N6447" t="str">
        <f t="shared" si="300"/>
        <v>Q2</v>
      </c>
      <c r="O6447" s="2">
        <f t="shared" si="301"/>
        <v>24.990270077073788</v>
      </c>
      <c r="P6447" t="str">
        <f>VLOOKUP(retail_sales_2023!C6447,customers!A:J,5,)</f>
        <v>Mumbai</v>
      </c>
      <c r="Q6447" t="str">
        <f>VLOOKUP(C6447,customers!A:J,10,0)</f>
        <v>Premium</v>
      </c>
    </row>
    <row r="6448" spans="1:17" x14ac:dyDescent="0.3">
      <c r="A6448" t="s">
        <v>7539</v>
      </c>
      <c r="B6448" s="1">
        <v>45242</v>
      </c>
      <c r="C6448" t="s">
        <v>1154</v>
      </c>
      <c r="D6448" t="s">
        <v>1155</v>
      </c>
      <c r="E6448" t="s">
        <v>15</v>
      </c>
      <c r="F6448" t="s">
        <v>22</v>
      </c>
      <c r="G6448" t="s">
        <v>423</v>
      </c>
      <c r="H6448">
        <v>5</v>
      </c>
      <c r="I6448">
        <v>43187.27</v>
      </c>
      <c r="J6448">
        <v>0</v>
      </c>
      <c r="K6448">
        <v>215936.35</v>
      </c>
      <c r="L6448">
        <v>68700.92</v>
      </c>
      <c r="M6448">
        <f t="shared" si="302"/>
        <v>215936.34999999998</v>
      </c>
      <c r="N6448" t="str">
        <f t="shared" si="300"/>
        <v>Q4</v>
      </c>
      <c r="O6448" s="2">
        <f t="shared" si="301"/>
        <v>31.815356701176061</v>
      </c>
      <c r="P6448" t="str">
        <f>VLOOKUP(retail_sales_2023!C6448,customers!A:J,5,)</f>
        <v>Chennai</v>
      </c>
      <c r="Q6448" t="str">
        <f>VLOOKUP(C6448,customers!A:J,10,0)</f>
        <v>Premium</v>
      </c>
    </row>
    <row r="6449" spans="1:17" x14ac:dyDescent="0.3">
      <c r="A6449" t="s">
        <v>7540</v>
      </c>
      <c r="B6449" s="1">
        <v>45047</v>
      </c>
      <c r="C6449" t="s">
        <v>1698</v>
      </c>
      <c r="D6449" t="s">
        <v>1699</v>
      </c>
      <c r="E6449" t="s">
        <v>15</v>
      </c>
      <c r="F6449" t="s">
        <v>43</v>
      </c>
      <c r="G6449" t="s">
        <v>154</v>
      </c>
      <c r="H6449">
        <v>4</v>
      </c>
      <c r="I6449">
        <v>29936.28</v>
      </c>
      <c r="J6449">
        <v>0</v>
      </c>
      <c r="K6449">
        <v>119745.12</v>
      </c>
      <c r="L6449">
        <v>18554.46</v>
      </c>
      <c r="M6449">
        <f t="shared" si="302"/>
        <v>119745.12</v>
      </c>
      <c r="N6449" t="str">
        <f t="shared" si="300"/>
        <v>Q2</v>
      </c>
      <c r="O6449" s="2">
        <f t="shared" si="301"/>
        <v>15.49496129779652</v>
      </c>
      <c r="P6449" t="str">
        <f>VLOOKUP(retail_sales_2023!C6449,customers!A:J,5,)</f>
        <v>Hyderabad</v>
      </c>
      <c r="Q6449" t="str">
        <f>VLOOKUP(C6449,customers!A:J,10,0)</f>
        <v>Regular</v>
      </c>
    </row>
    <row r="6450" spans="1:17" x14ac:dyDescent="0.3">
      <c r="A6450" t="s">
        <v>7541</v>
      </c>
      <c r="B6450" s="1">
        <v>44955</v>
      </c>
      <c r="C6450" t="s">
        <v>1585</v>
      </c>
      <c r="D6450" t="s">
        <v>1586</v>
      </c>
      <c r="E6450" t="s">
        <v>15</v>
      </c>
      <c r="F6450" t="s">
        <v>81</v>
      </c>
      <c r="G6450" t="s">
        <v>264</v>
      </c>
      <c r="H6450">
        <v>1</v>
      </c>
      <c r="I6450">
        <v>2697.14</v>
      </c>
      <c r="J6450">
        <v>0.05</v>
      </c>
      <c r="K6450">
        <v>2562.2800000000002</v>
      </c>
      <c r="L6450">
        <v>787.01</v>
      </c>
      <c r="M6450">
        <f t="shared" si="302"/>
        <v>2562.2829999999999</v>
      </c>
      <c r="N6450" t="str">
        <f t="shared" si="300"/>
        <v>Q1</v>
      </c>
      <c r="O6450" s="2">
        <f t="shared" si="301"/>
        <v>30.715222380067747</v>
      </c>
      <c r="P6450" t="str">
        <f>VLOOKUP(retail_sales_2023!C6450,customers!A:J,5,)</f>
        <v>Coimbatore</v>
      </c>
      <c r="Q6450" t="str">
        <f>VLOOKUP(C6450,customers!A:J,10,0)</f>
        <v>Premium</v>
      </c>
    </row>
    <row r="6451" spans="1:17" x14ac:dyDescent="0.3">
      <c r="A6451" t="s">
        <v>7542</v>
      </c>
      <c r="B6451" s="1">
        <v>44981</v>
      </c>
      <c r="C6451" t="s">
        <v>2168</v>
      </c>
      <c r="D6451" t="s">
        <v>2169</v>
      </c>
      <c r="E6451" t="s">
        <v>33</v>
      </c>
      <c r="F6451" t="s">
        <v>52</v>
      </c>
      <c r="G6451" t="s">
        <v>200</v>
      </c>
      <c r="H6451">
        <v>7</v>
      </c>
      <c r="I6451">
        <v>791.85</v>
      </c>
      <c r="J6451">
        <v>0</v>
      </c>
      <c r="K6451">
        <v>5542.95</v>
      </c>
      <c r="L6451">
        <v>375.32</v>
      </c>
      <c r="M6451">
        <f t="shared" si="302"/>
        <v>5542.95</v>
      </c>
      <c r="N6451" t="str">
        <f t="shared" si="300"/>
        <v>Q1</v>
      </c>
      <c r="O6451" s="2">
        <f t="shared" si="301"/>
        <v>6.7711236796290795</v>
      </c>
      <c r="P6451" t="str">
        <f>VLOOKUP(retail_sales_2023!C6451,customers!A:J,5,)</f>
        <v>Nagpur</v>
      </c>
      <c r="Q6451" t="str">
        <f>VLOOKUP(C6451,customers!A:J,10,0)</f>
        <v>Premium</v>
      </c>
    </row>
    <row r="6452" spans="1:17" x14ac:dyDescent="0.3">
      <c r="A6452" t="s">
        <v>7543</v>
      </c>
      <c r="B6452" s="1">
        <v>44961</v>
      </c>
      <c r="C6452" t="s">
        <v>667</v>
      </c>
      <c r="D6452" t="s">
        <v>668</v>
      </c>
      <c r="E6452" t="s">
        <v>33</v>
      </c>
      <c r="F6452" t="s">
        <v>81</v>
      </c>
      <c r="G6452" t="s">
        <v>264</v>
      </c>
      <c r="H6452">
        <v>4</v>
      </c>
      <c r="I6452">
        <v>2067.85</v>
      </c>
      <c r="J6452">
        <v>0</v>
      </c>
      <c r="K6452">
        <v>8271.4</v>
      </c>
      <c r="L6452">
        <v>2592.5700000000002</v>
      </c>
      <c r="M6452">
        <f t="shared" si="302"/>
        <v>8271.4</v>
      </c>
      <c r="N6452" t="str">
        <f t="shared" si="300"/>
        <v>Q1</v>
      </c>
      <c r="O6452" s="2">
        <f t="shared" si="301"/>
        <v>31.343787025171078</v>
      </c>
      <c r="P6452" t="str">
        <f>VLOOKUP(retail_sales_2023!C6452,customers!A:J,5,)</f>
        <v>Nagpur</v>
      </c>
      <c r="Q6452" t="str">
        <f>VLOOKUP(C6452,customers!A:J,10,0)</f>
        <v>Occasional</v>
      </c>
    </row>
    <row r="6453" spans="1:17" x14ac:dyDescent="0.3">
      <c r="A6453" t="s">
        <v>7544</v>
      </c>
      <c r="B6453" s="1">
        <v>45020</v>
      </c>
      <c r="C6453" t="s">
        <v>1811</v>
      </c>
      <c r="D6453" t="s">
        <v>1812</v>
      </c>
      <c r="E6453" t="s">
        <v>21</v>
      </c>
      <c r="F6453" t="s">
        <v>22</v>
      </c>
      <c r="G6453" t="s">
        <v>182</v>
      </c>
      <c r="H6453">
        <v>4</v>
      </c>
      <c r="I6453">
        <v>19566.11</v>
      </c>
      <c r="J6453">
        <v>0.1</v>
      </c>
      <c r="K6453">
        <v>70438</v>
      </c>
      <c r="L6453">
        <v>22676.21</v>
      </c>
      <c r="M6453">
        <f t="shared" si="302"/>
        <v>70437.995999999999</v>
      </c>
      <c r="N6453" t="str">
        <f t="shared" si="300"/>
        <v>Q2</v>
      </c>
      <c r="O6453" s="2">
        <f t="shared" si="301"/>
        <v>32.193148584570821</v>
      </c>
      <c r="P6453" t="str">
        <f>VLOOKUP(retail_sales_2023!C6453,customers!A:J,5,)</f>
        <v>Bhubaneswar</v>
      </c>
      <c r="Q6453" t="str">
        <f>VLOOKUP(C6453,customers!A:J,10,0)</f>
        <v>Premium</v>
      </c>
    </row>
    <row r="6454" spans="1:17" x14ac:dyDescent="0.3">
      <c r="A6454" t="s">
        <v>7545</v>
      </c>
      <c r="B6454" s="1">
        <v>45129</v>
      </c>
      <c r="C6454" t="s">
        <v>619</v>
      </c>
      <c r="D6454" t="s">
        <v>800</v>
      </c>
      <c r="E6454" t="s">
        <v>15</v>
      </c>
      <c r="F6454" t="s">
        <v>38</v>
      </c>
      <c r="G6454" t="s">
        <v>48</v>
      </c>
      <c r="H6454">
        <v>5</v>
      </c>
      <c r="I6454">
        <v>837.36</v>
      </c>
      <c r="J6454">
        <v>0.05</v>
      </c>
      <c r="K6454">
        <v>3977.46</v>
      </c>
      <c r="L6454">
        <v>1035.33</v>
      </c>
      <c r="M6454">
        <f t="shared" si="302"/>
        <v>3977.46</v>
      </c>
      <c r="N6454" t="str">
        <f t="shared" si="300"/>
        <v>Q3</v>
      </c>
      <c r="O6454" s="2">
        <f t="shared" si="301"/>
        <v>26.02992864793109</v>
      </c>
      <c r="P6454" t="str">
        <f>VLOOKUP(retail_sales_2023!C6454,customers!A:J,5,)</f>
        <v>Coimbatore</v>
      </c>
      <c r="Q6454" t="str">
        <f>VLOOKUP(C6454,customers!A:J,10,0)</f>
        <v>Premium</v>
      </c>
    </row>
    <row r="6455" spans="1:17" x14ac:dyDescent="0.3">
      <c r="A6455" t="s">
        <v>7546</v>
      </c>
      <c r="B6455" s="1">
        <v>45023</v>
      </c>
      <c r="C6455" t="s">
        <v>804</v>
      </c>
      <c r="D6455" t="s">
        <v>805</v>
      </c>
      <c r="E6455" t="s">
        <v>33</v>
      </c>
      <c r="F6455" t="s">
        <v>22</v>
      </c>
      <c r="G6455" t="s">
        <v>315</v>
      </c>
      <c r="H6455">
        <v>4</v>
      </c>
      <c r="I6455">
        <v>16408.88</v>
      </c>
      <c r="J6455">
        <v>0.05</v>
      </c>
      <c r="K6455">
        <v>62353.74</v>
      </c>
      <c r="L6455">
        <v>19394.14</v>
      </c>
      <c r="M6455">
        <f t="shared" si="302"/>
        <v>62353.743999999999</v>
      </c>
      <c r="N6455" t="str">
        <f t="shared" si="300"/>
        <v>Q2</v>
      </c>
      <c r="O6455" s="2">
        <f t="shared" si="301"/>
        <v>31.103410958187911</v>
      </c>
      <c r="P6455" t="str">
        <f>VLOOKUP(retail_sales_2023!C6455,customers!A:J,5,)</f>
        <v>Mumbai</v>
      </c>
      <c r="Q6455" t="str">
        <f>VLOOKUP(C6455,customers!A:J,10,0)</f>
        <v>Premium</v>
      </c>
    </row>
    <row r="6456" spans="1:17" x14ac:dyDescent="0.3">
      <c r="A6456" t="s">
        <v>7547</v>
      </c>
      <c r="B6456" s="1">
        <v>45271</v>
      </c>
      <c r="C6456" t="s">
        <v>1412</v>
      </c>
      <c r="D6456" t="s">
        <v>1413</v>
      </c>
      <c r="E6456" t="s">
        <v>33</v>
      </c>
      <c r="F6456" t="s">
        <v>38</v>
      </c>
      <c r="G6456" t="s">
        <v>39</v>
      </c>
      <c r="H6456">
        <v>1</v>
      </c>
      <c r="I6456">
        <v>1145.43</v>
      </c>
      <c r="J6456">
        <v>0</v>
      </c>
      <c r="K6456">
        <v>1145.43</v>
      </c>
      <c r="L6456">
        <v>230.34</v>
      </c>
      <c r="M6456">
        <f t="shared" si="302"/>
        <v>1145.43</v>
      </c>
      <c r="N6456" t="str">
        <f t="shared" si="300"/>
        <v>Q4</v>
      </c>
      <c r="O6456" s="2">
        <f t="shared" si="301"/>
        <v>20.109478536444829</v>
      </c>
      <c r="P6456" t="str">
        <f>VLOOKUP(retail_sales_2023!C6456,customers!A:J,5,)</f>
        <v>Surat</v>
      </c>
      <c r="Q6456" t="str">
        <f>VLOOKUP(C6456,customers!A:J,10,0)</f>
        <v>Occasional</v>
      </c>
    </row>
    <row r="6457" spans="1:17" x14ac:dyDescent="0.3">
      <c r="A6457" t="s">
        <v>7548</v>
      </c>
      <c r="B6457" s="1">
        <v>45208</v>
      </c>
      <c r="C6457" t="s">
        <v>1872</v>
      </c>
      <c r="D6457" t="s">
        <v>1873</v>
      </c>
      <c r="E6457" t="s">
        <v>33</v>
      </c>
      <c r="F6457" t="s">
        <v>28</v>
      </c>
      <c r="G6457" t="s">
        <v>466</v>
      </c>
      <c r="H6457">
        <v>3</v>
      </c>
      <c r="I6457">
        <v>879.37</v>
      </c>
      <c r="J6457">
        <v>0</v>
      </c>
      <c r="K6457">
        <v>2638.11</v>
      </c>
      <c r="L6457">
        <v>718.53</v>
      </c>
      <c r="M6457">
        <f t="shared" si="302"/>
        <v>2638.11</v>
      </c>
      <c r="N6457" t="str">
        <f t="shared" si="300"/>
        <v>Q4</v>
      </c>
      <c r="O6457" s="2">
        <f t="shared" si="301"/>
        <v>27.23654434424645</v>
      </c>
      <c r="P6457" t="str">
        <f>VLOOKUP(retail_sales_2023!C6457,customers!A:J,5,)</f>
        <v>Surat</v>
      </c>
      <c r="Q6457" t="str">
        <f>VLOOKUP(C6457,customers!A:J,10,0)</f>
        <v>Premium</v>
      </c>
    </row>
    <row r="6458" spans="1:17" x14ac:dyDescent="0.3">
      <c r="A6458" t="s">
        <v>7549</v>
      </c>
      <c r="B6458" s="1">
        <v>45047</v>
      </c>
      <c r="C6458" t="s">
        <v>2329</v>
      </c>
      <c r="D6458" t="s">
        <v>2330</v>
      </c>
      <c r="E6458" t="s">
        <v>15</v>
      </c>
      <c r="F6458" t="s">
        <v>52</v>
      </c>
      <c r="G6458" t="s">
        <v>937</v>
      </c>
      <c r="H6458">
        <v>5</v>
      </c>
      <c r="I6458">
        <v>544.41</v>
      </c>
      <c r="J6458">
        <v>0</v>
      </c>
      <c r="K6458">
        <v>2722.05</v>
      </c>
      <c r="L6458">
        <v>231.41</v>
      </c>
      <c r="M6458">
        <f t="shared" si="302"/>
        <v>2722.0499999999997</v>
      </c>
      <c r="N6458" t="str">
        <f t="shared" si="300"/>
        <v>Q2</v>
      </c>
      <c r="O6458" s="2">
        <f t="shared" si="301"/>
        <v>8.5013133483955095</v>
      </c>
      <c r="P6458" t="str">
        <f>VLOOKUP(retail_sales_2023!C6458,customers!A:J,5,)</f>
        <v>Chennai</v>
      </c>
      <c r="Q6458" t="str">
        <f>VLOOKUP(C6458,customers!A:J,10,0)</f>
        <v>Premium</v>
      </c>
    </row>
    <row r="6459" spans="1:17" x14ac:dyDescent="0.3">
      <c r="A6459" t="s">
        <v>7550</v>
      </c>
      <c r="B6459" s="1">
        <v>45186</v>
      </c>
      <c r="C6459" t="s">
        <v>414</v>
      </c>
      <c r="D6459" t="s">
        <v>415</v>
      </c>
      <c r="E6459" t="s">
        <v>33</v>
      </c>
      <c r="F6459" t="s">
        <v>28</v>
      </c>
      <c r="G6459" t="s">
        <v>165</v>
      </c>
      <c r="H6459">
        <v>1</v>
      </c>
      <c r="I6459">
        <v>2134.92</v>
      </c>
      <c r="J6459">
        <v>0.15</v>
      </c>
      <c r="K6459">
        <v>1814.68</v>
      </c>
      <c r="L6459">
        <v>325.44</v>
      </c>
      <c r="M6459">
        <f t="shared" si="302"/>
        <v>1814.682</v>
      </c>
      <c r="N6459" t="str">
        <f t="shared" si="300"/>
        <v>Q3</v>
      </c>
      <c r="O6459" s="2">
        <f t="shared" si="301"/>
        <v>17.933740383979544</v>
      </c>
      <c r="P6459" t="str">
        <f>VLOOKUP(retail_sales_2023!C6459,customers!A:J,5,)</f>
        <v>Pune</v>
      </c>
      <c r="Q6459" t="str">
        <f>VLOOKUP(C6459,customers!A:J,10,0)</f>
        <v>Premium</v>
      </c>
    </row>
    <row r="6460" spans="1:17" x14ac:dyDescent="0.3">
      <c r="A6460" t="s">
        <v>7551</v>
      </c>
      <c r="B6460" s="1">
        <v>45058</v>
      </c>
      <c r="C6460" t="s">
        <v>494</v>
      </c>
      <c r="D6460" t="s">
        <v>495</v>
      </c>
      <c r="E6460" t="s">
        <v>15</v>
      </c>
      <c r="F6460" t="s">
        <v>16</v>
      </c>
      <c r="G6460" t="s">
        <v>898</v>
      </c>
      <c r="H6460">
        <v>4</v>
      </c>
      <c r="I6460">
        <v>374.82</v>
      </c>
      <c r="J6460">
        <v>0</v>
      </c>
      <c r="K6460">
        <v>1499.28</v>
      </c>
      <c r="L6460">
        <v>412.06</v>
      </c>
      <c r="M6460">
        <f t="shared" si="302"/>
        <v>1499.28</v>
      </c>
      <c r="N6460" t="str">
        <f t="shared" si="300"/>
        <v>Q2</v>
      </c>
      <c r="O6460" s="2">
        <f t="shared" si="301"/>
        <v>27.483858918947764</v>
      </c>
      <c r="P6460" t="str">
        <f>VLOOKUP(retail_sales_2023!C6460,customers!A:J,5,)</f>
        <v>Kochi</v>
      </c>
      <c r="Q6460" t="str">
        <f>VLOOKUP(C6460,customers!A:J,10,0)</f>
        <v>Premium</v>
      </c>
    </row>
    <row r="6461" spans="1:17" x14ac:dyDescent="0.3">
      <c r="A6461" t="s">
        <v>7552</v>
      </c>
      <c r="B6461" s="1">
        <v>45047</v>
      </c>
      <c r="C6461" t="s">
        <v>1164</v>
      </c>
      <c r="D6461" t="s">
        <v>1165</v>
      </c>
      <c r="E6461" t="s">
        <v>21</v>
      </c>
      <c r="F6461" t="s">
        <v>43</v>
      </c>
      <c r="G6461" t="s">
        <v>128</v>
      </c>
      <c r="H6461">
        <v>3</v>
      </c>
      <c r="I6461">
        <v>48010.16</v>
      </c>
      <c r="J6461">
        <v>0.05</v>
      </c>
      <c r="K6461">
        <v>136828.96</v>
      </c>
      <c r="L6461">
        <v>18874.64</v>
      </c>
      <c r="M6461">
        <f t="shared" si="302"/>
        <v>136828.95600000001</v>
      </c>
      <c r="N6461" t="str">
        <f t="shared" si="300"/>
        <v>Q2</v>
      </c>
      <c r="O6461" s="2">
        <f t="shared" si="301"/>
        <v>13.794331258528898</v>
      </c>
      <c r="P6461" t="str">
        <f>VLOOKUP(retail_sales_2023!C6461,customers!A:J,5,)</f>
        <v>Bhubaneswar</v>
      </c>
      <c r="Q6461" t="str">
        <f>VLOOKUP(C6461,customers!A:J,10,0)</f>
        <v>Regular</v>
      </c>
    </row>
    <row r="6462" spans="1:17" x14ac:dyDescent="0.3">
      <c r="A6462" t="s">
        <v>7553</v>
      </c>
      <c r="B6462" s="1">
        <v>45212</v>
      </c>
      <c r="C6462" t="s">
        <v>1654</v>
      </c>
      <c r="D6462" t="s">
        <v>1655</v>
      </c>
      <c r="E6462" t="s">
        <v>33</v>
      </c>
      <c r="F6462" t="s">
        <v>22</v>
      </c>
      <c r="G6462" t="s">
        <v>516</v>
      </c>
      <c r="H6462">
        <v>4</v>
      </c>
      <c r="I6462">
        <v>41692.9</v>
      </c>
      <c r="J6462">
        <v>0.15</v>
      </c>
      <c r="K6462">
        <v>141755.85999999999</v>
      </c>
      <c r="L6462">
        <v>38159.61</v>
      </c>
      <c r="M6462">
        <f t="shared" si="302"/>
        <v>141755.86000000002</v>
      </c>
      <c r="N6462" t="str">
        <f t="shared" si="300"/>
        <v>Q4</v>
      </c>
      <c r="O6462" s="2">
        <f t="shared" si="301"/>
        <v>26.919246936246587</v>
      </c>
      <c r="P6462" t="str">
        <f>VLOOKUP(retail_sales_2023!C6462,customers!A:J,5,)</f>
        <v>Ahmedabad</v>
      </c>
      <c r="Q6462" t="str">
        <f>VLOOKUP(C6462,customers!A:J,10,0)</f>
        <v>Premium</v>
      </c>
    </row>
    <row r="6463" spans="1:17" x14ac:dyDescent="0.3">
      <c r="A6463" t="s">
        <v>7554</v>
      </c>
      <c r="B6463" s="1">
        <v>45025</v>
      </c>
      <c r="C6463" t="s">
        <v>918</v>
      </c>
      <c r="D6463" t="s">
        <v>919</v>
      </c>
      <c r="E6463" t="s">
        <v>33</v>
      </c>
      <c r="F6463" t="s">
        <v>38</v>
      </c>
      <c r="G6463" t="s">
        <v>65</v>
      </c>
      <c r="H6463">
        <v>3</v>
      </c>
      <c r="I6463">
        <v>3373.08</v>
      </c>
      <c r="J6463">
        <v>0.05</v>
      </c>
      <c r="K6463">
        <v>9613.2800000000007</v>
      </c>
      <c r="L6463">
        <v>2006.35</v>
      </c>
      <c r="M6463">
        <f t="shared" si="302"/>
        <v>9613.2780000000002</v>
      </c>
      <c r="N6463" t="str">
        <f t="shared" si="300"/>
        <v>Q2</v>
      </c>
      <c r="O6463" s="2">
        <f t="shared" si="301"/>
        <v>20.870608158713779</v>
      </c>
      <c r="P6463" t="str">
        <f>VLOOKUP(retail_sales_2023!C6463,customers!A:J,5,)</f>
        <v>Ahmedabad</v>
      </c>
      <c r="Q6463" t="str">
        <f>VLOOKUP(C6463,customers!A:J,10,0)</f>
        <v>Regular</v>
      </c>
    </row>
    <row r="6464" spans="1:17" x14ac:dyDescent="0.3">
      <c r="A6464" t="s">
        <v>7555</v>
      </c>
      <c r="B6464" s="1">
        <v>45265</v>
      </c>
      <c r="C6464" t="s">
        <v>2454</v>
      </c>
      <c r="D6464" t="s">
        <v>2455</v>
      </c>
      <c r="E6464" t="s">
        <v>33</v>
      </c>
      <c r="F6464" t="s">
        <v>22</v>
      </c>
      <c r="G6464" t="s">
        <v>146</v>
      </c>
      <c r="H6464">
        <v>5</v>
      </c>
      <c r="I6464">
        <v>13567.27</v>
      </c>
      <c r="J6464">
        <v>0</v>
      </c>
      <c r="K6464">
        <v>67836.350000000006</v>
      </c>
      <c r="L6464">
        <v>16683.61</v>
      </c>
      <c r="M6464">
        <f t="shared" si="302"/>
        <v>67836.350000000006</v>
      </c>
      <c r="N6464" t="str">
        <f t="shared" si="300"/>
        <v>Q4</v>
      </c>
      <c r="O6464" s="2">
        <f t="shared" si="301"/>
        <v>24.593908722978167</v>
      </c>
      <c r="P6464" t="str">
        <f>VLOOKUP(retail_sales_2023!C6464,customers!A:J,5,)</f>
        <v>Pune</v>
      </c>
      <c r="Q6464" t="str">
        <f>VLOOKUP(C6464,customers!A:J,10,0)</f>
        <v>Regular</v>
      </c>
    </row>
    <row r="6465" spans="1:17" x14ac:dyDescent="0.3">
      <c r="A6465" t="s">
        <v>7556</v>
      </c>
      <c r="B6465" s="1">
        <v>45164</v>
      </c>
      <c r="C6465" t="s">
        <v>25</v>
      </c>
      <c r="D6465" t="s">
        <v>26</v>
      </c>
      <c r="E6465" t="s">
        <v>27</v>
      </c>
      <c r="F6465" t="s">
        <v>52</v>
      </c>
      <c r="G6465" t="s">
        <v>235</v>
      </c>
      <c r="H6465">
        <v>7</v>
      </c>
      <c r="I6465">
        <v>226.57</v>
      </c>
      <c r="J6465">
        <v>0.05</v>
      </c>
      <c r="K6465">
        <v>1506.69</v>
      </c>
      <c r="L6465">
        <v>151.24</v>
      </c>
      <c r="M6465">
        <f t="shared" si="302"/>
        <v>1506.6904999999999</v>
      </c>
      <c r="N6465" t="str">
        <f t="shared" si="300"/>
        <v>Q3</v>
      </c>
      <c r="O6465" s="2">
        <f t="shared" si="301"/>
        <v>10.037897643178093</v>
      </c>
      <c r="P6465" t="str">
        <f>VLOOKUP(retail_sales_2023!C6465,customers!A:J,5,)</f>
        <v>Delhi</v>
      </c>
      <c r="Q6465" t="str">
        <f>VLOOKUP(C6465,customers!A:J,10,0)</f>
        <v>Premium</v>
      </c>
    </row>
    <row r="6466" spans="1:17" x14ac:dyDescent="0.3">
      <c r="A6466" t="s">
        <v>7557</v>
      </c>
      <c r="B6466" s="1">
        <v>45041</v>
      </c>
      <c r="C6466" t="s">
        <v>686</v>
      </c>
      <c r="D6466" t="s">
        <v>687</v>
      </c>
      <c r="E6466" t="s">
        <v>15</v>
      </c>
      <c r="F6466" t="s">
        <v>81</v>
      </c>
      <c r="G6466" t="s">
        <v>82</v>
      </c>
      <c r="H6466">
        <v>3</v>
      </c>
      <c r="I6466">
        <v>4545.07</v>
      </c>
      <c r="J6466">
        <v>0.15</v>
      </c>
      <c r="K6466">
        <v>11589.93</v>
      </c>
      <c r="L6466">
        <v>3080.73</v>
      </c>
      <c r="M6466">
        <f t="shared" si="302"/>
        <v>11589.928499999998</v>
      </c>
      <c r="N6466" t="str">
        <f t="shared" si="300"/>
        <v>Q2</v>
      </c>
      <c r="O6466" s="2">
        <f t="shared" si="301"/>
        <v>26.581092379332748</v>
      </c>
      <c r="P6466" t="str">
        <f>VLOOKUP(retail_sales_2023!C6466,customers!A:J,5,)</f>
        <v>Kochi</v>
      </c>
      <c r="Q6466" t="str">
        <f>VLOOKUP(C6466,customers!A:J,10,0)</f>
        <v>Premium</v>
      </c>
    </row>
    <row r="6467" spans="1:17" x14ac:dyDescent="0.3">
      <c r="A6467" t="s">
        <v>7558</v>
      </c>
      <c r="B6467" s="1">
        <v>45002</v>
      </c>
      <c r="C6467" t="s">
        <v>1146</v>
      </c>
      <c r="D6467" t="s">
        <v>1147</v>
      </c>
      <c r="E6467" t="s">
        <v>27</v>
      </c>
      <c r="F6467" t="s">
        <v>22</v>
      </c>
      <c r="G6467" t="s">
        <v>423</v>
      </c>
      <c r="H6467">
        <v>1</v>
      </c>
      <c r="I6467">
        <v>38368.47</v>
      </c>
      <c r="J6467">
        <v>0.15</v>
      </c>
      <c r="K6467">
        <v>32613.200000000001</v>
      </c>
      <c r="L6467">
        <v>10495.39</v>
      </c>
      <c r="M6467">
        <f t="shared" si="302"/>
        <v>32613.199499999999</v>
      </c>
      <c r="N6467" t="str">
        <f t="shared" ref="N6467:N6530" si="303">"Q"&amp;ROUNDUP(MONTH(B6467)/3,0)</f>
        <v>Q1</v>
      </c>
      <c r="O6467" s="2">
        <f t="shared" ref="O6467:O6530" si="304">(L6467/K6467)*100</f>
        <v>32.181417340218069</v>
      </c>
      <c r="P6467" t="str">
        <f>VLOOKUP(retail_sales_2023!C6467,customers!A:J,5,)</f>
        <v>Jaipur</v>
      </c>
      <c r="Q6467" t="str">
        <f>VLOOKUP(C6467,customers!A:J,10,0)</f>
        <v>Premium</v>
      </c>
    </row>
    <row r="6468" spans="1:17" x14ac:dyDescent="0.3">
      <c r="A6468" t="s">
        <v>7559</v>
      </c>
      <c r="B6468" s="1">
        <v>45215</v>
      </c>
      <c r="C6468" t="s">
        <v>755</v>
      </c>
      <c r="D6468" t="s">
        <v>756</v>
      </c>
      <c r="E6468" t="s">
        <v>27</v>
      </c>
      <c r="F6468" t="s">
        <v>28</v>
      </c>
      <c r="G6468" t="s">
        <v>325</v>
      </c>
      <c r="H6468">
        <v>0</v>
      </c>
      <c r="I6468">
        <v>6517.98</v>
      </c>
      <c r="J6468">
        <v>0.3</v>
      </c>
      <c r="K6468">
        <v>0</v>
      </c>
      <c r="L6468">
        <v>0</v>
      </c>
      <c r="M6468">
        <f t="shared" si="302"/>
        <v>0</v>
      </c>
      <c r="N6468" t="str">
        <f t="shared" si="303"/>
        <v>Q4</v>
      </c>
      <c r="O6468" s="2">
        <v>0</v>
      </c>
      <c r="P6468" t="str">
        <f>VLOOKUP(retail_sales_2023!C6468,customers!A:J,5,)</f>
        <v>Kochi</v>
      </c>
      <c r="Q6468" t="str">
        <f>VLOOKUP(C6468,customers!A:J,10,0)</f>
        <v>Regular</v>
      </c>
    </row>
    <row r="6469" spans="1:17" x14ac:dyDescent="0.3">
      <c r="A6469" t="s">
        <v>7560</v>
      </c>
      <c r="B6469" s="1">
        <v>44933</v>
      </c>
      <c r="C6469" t="s">
        <v>345</v>
      </c>
      <c r="D6469" t="s">
        <v>346</v>
      </c>
      <c r="E6469" t="s">
        <v>33</v>
      </c>
      <c r="F6469" t="s">
        <v>52</v>
      </c>
      <c r="G6469" t="s">
        <v>268</v>
      </c>
      <c r="H6469">
        <v>3</v>
      </c>
      <c r="I6469">
        <v>151.38</v>
      </c>
      <c r="J6469">
        <v>0</v>
      </c>
      <c r="K6469">
        <v>454.14</v>
      </c>
      <c r="L6469">
        <v>36.49</v>
      </c>
      <c r="M6469">
        <f t="shared" ref="M6469:M6532" si="305">H6469*I6469*(1-J6469)</f>
        <v>454.14</v>
      </c>
      <c r="N6469" t="str">
        <f t="shared" si="303"/>
        <v>Q1</v>
      </c>
      <c r="O6469" s="2">
        <f t="shared" si="304"/>
        <v>8.034967190734136</v>
      </c>
      <c r="P6469" t="str">
        <f>VLOOKUP(retail_sales_2023!C6469,customers!A:J,5,)</f>
        <v>Ahmedabad</v>
      </c>
      <c r="Q6469" t="str">
        <f>VLOOKUP(C6469,customers!A:J,10,0)</f>
        <v>Premium</v>
      </c>
    </row>
    <row r="6470" spans="1:17" x14ac:dyDescent="0.3">
      <c r="A6470" t="s">
        <v>7561</v>
      </c>
      <c r="B6470" s="1">
        <v>45258</v>
      </c>
      <c r="C6470" t="s">
        <v>829</v>
      </c>
      <c r="D6470" t="s">
        <v>830</v>
      </c>
      <c r="E6470" t="s">
        <v>15</v>
      </c>
      <c r="F6470" t="s">
        <v>38</v>
      </c>
      <c r="G6470" t="s">
        <v>73</v>
      </c>
      <c r="H6470">
        <v>1</v>
      </c>
      <c r="I6470">
        <v>1802.91</v>
      </c>
      <c r="J6470">
        <v>0</v>
      </c>
      <c r="K6470">
        <v>1802.91</v>
      </c>
      <c r="L6470">
        <v>465.73</v>
      </c>
      <c r="M6470">
        <f t="shared" si="305"/>
        <v>1802.91</v>
      </c>
      <c r="N6470" t="str">
        <f t="shared" si="303"/>
        <v>Q4</v>
      </c>
      <c r="O6470" s="2">
        <f t="shared" si="304"/>
        <v>25.832126950319207</v>
      </c>
      <c r="P6470" t="str">
        <f>VLOOKUP(retail_sales_2023!C6470,customers!A:J,5,)</f>
        <v>Chennai</v>
      </c>
      <c r="Q6470" t="str">
        <f>VLOOKUP(C6470,customers!A:J,10,0)</f>
        <v>Regular</v>
      </c>
    </row>
    <row r="6471" spans="1:17" x14ac:dyDescent="0.3">
      <c r="A6471" t="s">
        <v>7562</v>
      </c>
      <c r="B6471" s="1">
        <v>45074</v>
      </c>
      <c r="C6471" t="s">
        <v>1988</v>
      </c>
      <c r="D6471" t="s">
        <v>1989</v>
      </c>
      <c r="E6471" t="s">
        <v>15</v>
      </c>
      <c r="F6471" t="s">
        <v>38</v>
      </c>
      <c r="G6471" t="s">
        <v>456</v>
      </c>
      <c r="H6471">
        <v>2</v>
      </c>
      <c r="I6471">
        <v>2013.3</v>
      </c>
      <c r="J6471">
        <v>0.15</v>
      </c>
      <c r="K6471">
        <v>3422.61</v>
      </c>
      <c r="L6471">
        <v>1042.22</v>
      </c>
      <c r="M6471">
        <f t="shared" si="305"/>
        <v>3422.6099999999997</v>
      </c>
      <c r="N6471" t="str">
        <f t="shared" si="303"/>
        <v>Q2</v>
      </c>
      <c r="O6471" s="2">
        <f t="shared" si="304"/>
        <v>30.45103006185338</v>
      </c>
      <c r="P6471" t="str">
        <f>VLOOKUP(retail_sales_2023!C6471,customers!A:J,5,)</f>
        <v>Bengaluru</v>
      </c>
      <c r="Q6471" t="str">
        <f>VLOOKUP(C6471,customers!A:J,10,0)</f>
        <v>Premium</v>
      </c>
    </row>
    <row r="6472" spans="1:17" x14ac:dyDescent="0.3">
      <c r="A6472" t="s">
        <v>7563</v>
      </c>
      <c r="B6472" s="1">
        <v>45201</v>
      </c>
      <c r="C6472" t="s">
        <v>883</v>
      </c>
      <c r="D6472" t="s">
        <v>884</v>
      </c>
      <c r="E6472" t="s">
        <v>21</v>
      </c>
      <c r="F6472" t="s">
        <v>43</v>
      </c>
      <c r="G6472" t="s">
        <v>178</v>
      </c>
      <c r="H6472">
        <v>1</v>
      </c>
      <c r="I6472">
        <v>69995.12</v>
      </c>
      <c r="J6472">
        <v>0.15</v>
      </c>
      <c r="K6472">
        <v>59495.85</v>
      </c>
      <c r="L6472">
        <v>5926.68</v>
      </c>
      <c r="M6472">
        <f t="shared" si="305"/>
        <v>59495.851999999992</v>
      </c>
      <c r="N6472" t="str">
        <f t="shared" si="303"/>
        <v>Q4</v>
      </c>
      <c r="O6472" s="2">
        <f t="shared" si="304"/>
        <v>9.9615015164923264</v>
      </c>
      <c r="P6472" t="str">
        <f>VLOOKUP(retail_sales_2023!C6472,customers!A:J,5,)</f>
        <v>Bhubaneswar</v>
      </c>
      <c r="Q6472" t="str">
        <f>VLOOKUP(C6472,customers!A:J,10,0)</f>
        <v>Regular</v>
      </c>
    </row>
    <row r="6473" spans="1:17" x14ac:dyDescent="0.3">
      <c r="A6473" t="s">
        <v>7564</v>
      </c>
      <c r="B6473" s="1">
        <v>45182</v>
      </c>
      <c r="C6473" t="s">
        <v>215</v>
      </c>
      <c r="D6473" t="s">
        <v>216</v>
      </c>
      <c r="E6473" t="s">
        <v>27</v>
      </c>
      <c r="F6473" t="s">
        <v>22</v>
      </c>
      <c r="G6473" t="s">
        <v>34</v>
      </c>
      <c r="H6473">
        <v>1</v>
      </c>
      <c r="I6473">
        <v>36685.949999999997</v>
      </c>
      <c r="J6473">
        <v>0</v>
      </c>
      <c r="K6473">
        <v>36685.949999999997</v>
      </c>
      <c r="L6473">
        <v>10318.280000000001</v>
      </c>
      <c r="M6473">
        <f t="shared" si="305"/>
        <v>36685.949999999997</v>
      </c>
      <c r="N6473" t="str">
        <f t="shared" si="303"/>
        <v>Q3</v>
      </c>
      <c r="O6473" s="2">
        <f t="shared" si="304"/>
        <v>28.125971932033927</v>
      </c>
      <c r="P6473" t="str">
        <f>VLOOKUP(retail_sales_2023!C6473,customers!A:J,5,)</f>
        <v>Lucknow</v>
      </c>
      <c r="Q6473" t="str">
        <f>VLOOKUP(C6473,customers!A:J,10,0)</f>
        <v>Occasional</v>
      </c>
    </row>
    <row r="6474" spans="1:17" x14ac:dyDescent="0.3">
      <c r="A6474" t="s">
        <v>7565</v>
      </c>
      <c r="B6474" s="1">
        <v>45037</v>
      </c>
      <c r="C6474" t="s">
        <v>1590</v>
      </c>
      <c r="D6474" t="s">
        <v>1591</v>
      </c>
      <c r="E6474" t="s">
        <v>27</v>
      </c>
      <c r="F6474" t="s">
        <v>52</v>
      </c>
      <c r="G6474" t="s">
        <v>169</v>
      </c>
      <c r="H6474">
        <v>5</v>
      </c>
      <c r="I6474">
        <v>388.54</v>
      </c>
      <c r="J6474">
        <v>0</v>
      </c>
      <c r="K6474">
        <v>1942.7</v>
      </c>
      <c r="L6474">
        <v>131.85</v>
      </c>
      <c r="M6474">
        <f t="shared" si="305"/>
        <v>1942.7</v>
      </c>
      <c r="N6474" t="str">
        <f t="shared" si="303"/>
        <v>Q2</v>
      </c>
      <c r="O6474" s="2">
        <f t="shared" si="304"/>
        <v>6.7869460029855349</v>
      </c>
      <c r="P6474" t="str">
        <f>VLOOKUP(retail_sales_2023!C6474,customers!A:J,5,)</f>
        <v>Lucknow</v>
      </c>
      <c r="Q6474" t="str">
        <f>VLOOKUP(C6474,customers!A:J,10,0)</f>
        <v>Regular</v>
      </c>
    </row>
    <row r="6475" spans="1:17" x14ac:dyDescent="0.3">
      <c r="A6475" t="s">
        <v>7566</v>
      </c>
      <c r="B6475" s="1">
        <v>45176</v>
      </c>
      <c r="C6475" t="s">
        <v>1285</v>
      </c>
      <c r="D6475" t="s">
        <v>1286</v>
      </c>
      <c r="E6475" t="s">
        <v>27</v>
      </c>
      <c r="F6475" t="s">
        <v>22</v>
      </c>
      <c r="G6475" t="s">
        <v>23</v>
      </c>
      <c r="H6475">
        <v>2</v>
      </c>
      <c r="I6475">
        <v>40634.769999999997</v>
      </c>
      <c r="J6475">
        <v>0.05</v>
      </c>
      <c r="K6475">
        <v>77206.06</v>
      </c>
      <c r="L6475">
        <v>18742.86</v>
      </c>
      <c r="M6475">
        <f t="shared" si="305"/>
        <v>77206.062999999995</v>
      </c>
      <c r="N6475" t="str">
        <f t="shared" si="303"/>
        <v>Q3</v>
      </c>
      <c r="O6475" s="2">
        <f t="shared" si="304"/>
        <v>24.276410426849914</v>
      </c>
      <c r="P6475" t="str">
        <f>VLOOKUP(retail_sales_2023!C6475,customers!A:J,5,)</f>
        <v>Chandigarh</v>
      </c>
      <c r="Q6475" t="str">
        <f>VLOOKUP(C6475,customers!A:J,10,0)</f>
        <v>Occasional</v>
      </c>
    </row>
    <row r="6476" spans="1:17" x14ac:dyDescent="0.3">
      <c r="A6476" t="s">
        <v>7567</v>
      </c>
      <c r="B6476" s="1">
        <v>45065</v>
      </c>
      <c r="C6476" t="s">
        <v>2687</v>
      </c>
      <c r="D6476" t="s">
        <v>2688</v>
      </c>
      <c r="E6476" t="s">
        <v>33</v>
      </c>
      <c r="F6476" t="s">
        <v>38</v>
      </c>
      <c r="G6476" t="s">
        <v>65</v>
      </c>
      <c r="H6476">
        <v>5</v>
      </c>
      <c r="I6476">
        <v>3092.87</v>
      </c>
      <c r="J6476">
        <v>0.1</v>
      </c>
      <c r="K6476">
        <v>13917.91</v>
      </c>
      <c r="L6476">
        <v>3799.57</v>
      </c>
      <c r="M6476">
        <f t="shared" si="305"/>
        <v>13917.914999999999</v>
      </c>
      <c r="N6476" t="str">
        <f t="shared" si="303"/>
        <v>Q2</v>
      </c>
      <c r="O6476" s="2">
        <f t="shared" si="304"/>
        <v>27.299860395705966</v>
      </c>
      <c r="P6476" t="str">
        <f>VLOOKUP(retail_sales_2023!C6476,customers!A:J,5,)</f>
        <v>Surat</v>
      </c>
      <c r="Q6476" t="str">
        <f>VLOOKUP(C6476,customers!A:J,10,0)</f>
        <v>Regular</v>
      </c>
    </row>
    <row r="6477" spans="1:17" x14ac:dyDescent="0.3">
      <c r="A6477" t="s">
        <v>7568</v>
      </c>
      <c r="B6477" s="1">
        <v>45023</v>
      </c>
      <c r="C6477" t="s">
        <v>583</v>
      </c>
      <c r="D6477" t="s">
        <v>584</v>
      </c>
      <c r="E6477" t="s">
        <v>27</v>
      </c>
      <c r="F6477" t="s">
        <v>52</v>
      </c>
      <c r="G6477" t="s">
        <v>169</v>
      </c>
      <c r="H6477">
        <v>3</v>
      </c>
      <c r="I6477">
        <v>192.4</v>
      </c>
      <c r="J6477">
        <v>0.05</v>
      </c>
      <c r="K6477">
        <v>548.34</v>
      </c>
      <c r="L6477">
        <v>41.01</v>
      </c>
      <c r="M6477">
        <f t="shared" si="305"/>
        <v>548.34</v>
      </c>
      <c r="N6477" t="str">
        <f t="shared" si="303"/>
        <v>Q2</v>
      </c>
      <c r="O6477" s="2">
        <f t="shared" si="304"/>
        <v>7.4789364263048466</v>
      </c>
      <c r="P6477" t="str">
        <f>VLOOKUP(retail_sales_2023!C6477,customers!A:J,5,)</f>
        <v>Amritsar</v>
      </c>
      <c r="Q6477" t="str">
        <f>VLOOKUP(C6477,customers!A:J,10,0)</f>
        <v>Premium</v>
      </c>
    </row>
    <row r="6478" spans="1:17" x14ac:dyDescent="0.3">
      <c r="A6478" t="s">
        <v>7569</v>
      </c>
      <c r="B6478" s="1">
        <v>45255</v>
      </c>
      <c r="C6478" t="s">
        <v>156</v>
      </c>
      <c r="D6478" t="s">
        <v>157</v>
      </c>
      <c r="E6478" t="s">
        <v>27</v>
      </c>
      <c r="F6478" t="s">
        <v>22</v>
      </c>
      <c r="G6478" t="s">
        <v>516</v>
      </c>
      <c r="H6478">
        <v>0</v>
      </c>
      <c r="I6478">
        <v>20511.25</v>
      </c>
      <c r="J6478">
        <v>0.05</v>
      </c>
      <c r="K6478">
        <v>0</v>
      </c>
      <c r="L6478">
        <v>0</v>
      </c>
      <c r="M6478">
        <f t="shared" si="305"/>
        <v>0</v>
      </c>
      <c r="N6478" t="str">
        <f t="shared" si="303"/>
        <v>Q4</v>
      </c>
      <c r="O6478" s="2">
        <v>0</v>
      </c>
      <c r="P6478" t="str">
        <f>VLOOKUP(retail_sales_2023!C6478,customers!A:J,5,)</f>
        <v>Amritsar</v>
      </c>
      <c r="Q6478" t="str">
        <f>VLOOKUP(C6478,customers!A:J,10,0)</f>
        <v>Premium</v>
      </c>
    </row>
    <row r="6479" spans="1:17" x14ac:dyDescent="0.3">
      <c r="A6479" t="s">
        <v>7570</v>
      </c>
      <c r="B6479" s="1">
        <v>44978</v>
      </c>
      <c r="C6479" t="s">
        <v>2005</v>
      </c>
      <c r="D6479" t="s">
        <v>2006</v>
      </c>
      <c r="E6479" t="s">
        <v>27</v>
      </c>
      <c r="F6479" t="s">
        <v>43</v>
      </c>
      <c r="G6479" t="s">
        <v>272</v>
      </c>
      <c r="H6479">
        <v>5</v>
      </c>
      <c r="I6479">
        <v>53344.54</v>
      </c>
      <c r="J6479">
        <v>0.05</v>
      </c>
      <c r="K6479">
        <v>253386.57</v>
      </c>
      <c r="L6479">
        <v>33882</v>
      </c>
      <c r="M6479">
        <f t="shared" si="305"/>
        <v>253386.565</v>
      </c>
      <c r="N6479" t="str">
        <f t="shared" si="303"/>
        <v>Q1</v>
      </c>
      <c r="O6479" s="2">
        <f t="shared" si="304"/>
        <v>13.371663699461262</v>
      </c>
      <c r="P6479" t="str">
        <f>VLOOKUP(retail_sales_2023!C6479,customers!A:J,5,)</f>
        <v>Lucknow</v>
      </c>
      <c r="Q6479" t="str">
        <f>VLOOKUP(C6479,customers!A:J,10,0)</f>
        <v>Premium</v>
      </c>
    </row>
    <row r="6480" spans="1:17" x14ac:dyDescent="0.3">
      <c r="A6480" t="s">
        <v>7571</v>
      </c>
      <c r="B6480" s="1">
        <v>44951</v>
      </c>
      <c r="C6480" t="s">
        <v>390</v>
      </c>
      <c r="D6480" t="s">
        <v>391</v>
      </c>
      <c r="E6480" t="s">
        <v>33</v>
      </c>
      <c r="F6480" t="s">
        <v>22</v>
      </c>
      <c r="G6480" t="s">
        <v>1039</v>
      </c>
      <c r="H6480">
        <v>4</v>
      </c>
      <c r="I6480">
        <v>11616.29</v>
      </c>
      <c r="J6480">
        <v>0.2</v>
      </c>
      <c r="K6480">
        <v>37172.129999999997</v>
      </c>
      <c r="L6480">
        <v>9027.94</v>
      </c>
      <c r="M6480">
        <f t="shared" si="305"/>
        <v>37172.128000000004</v>
      </c>
      <c r="N6480" t="str">
        <f t="shared" si="303"/>
        <v>Q1</v>
      </c>
      <c r="O6480" s="2">
        <f t="shared" si="304"/>
        <v>24.286851466407768</v>
      </c>
      <c r="P6480" t="str">
        <f>VLOOKUP(retail_sales_2023!C6480,customers!A:J,5,)</f>
        <v>Mumbai</v>
      </c>
      <c r="Q6480" t="str">
        <f>VLOOKUP(C6480,customers!A:J,10,0)</f>
        <v>Occasional</v>
      </c>
    </row>
    <row r="6481" spans="1:17" x14ac:dyDescent="0.3">
      <c r="A6481" t="s">
        <v>7572</v>
      </c>
      <c r="B6481" s="1">
        <v>45192</v>
      </c>
      <c r="C6481" t="s">
        <v>497</v>
      </c>
      <c r="D6481" t="s">
        <v>498</v>
      </c>
      <c r="E6481" t="s">
        <v>27</v>
      </c>
      <c r="F6481" t="s">
        <v>22</v>
      </c>
      <c r="G6481" t="s">
        <v>315</v>
      </c>
      <c r="H6481">
        <v>5</v>
      </c>
      <c r="I6481">
        <v>3335.08</v>
      </c>
      <c r="J6481">
        <v>0</v>
      </c>
      <c r="K6481">
        <v>16675.400000000001</v>
      </c>
      <c r="L6481">
        <v>-242.22</v>
      </c>
      <c r="M6481">
        <f t="shared" si="305"/>
        <v>16675.400000000001</v>
      </c>
      <c r="N6481" t="str">
        <f t="shared" si="303"/>
        <v>Q3</v>
      </c>
      <c r="O6481" s="2">
        <f t="shared" si="304"/>
        <v>-1.4525588591578011</v>
      </c>
      <c r="P6481" t="str">
        <f>VLOOKUP(retail_sales_2023!C6481,customers!A:J,5,)</f>
        <v>Chandigarh</v>
      </c>
      <c r="Q6481" t="str">
        <f>VLOOKUP(C6481,customers!A:J,10,0)</f>
        <v>Regular</v>
      </c>
    </row>
    <row r="6482" spans="1:17" x14ac:dyDescent="0.3">
      <c r="A6482" t="s">
        <v>7573</v>
      </c>
      <c r="B6482" s="1">
        <v>44990</v>
      </c>
      <c r="C6482" t="s">
        <v>1436</v>
      </c>
      <c r="D6482" t="s">
        <v>1437</v>
      </c>
      <c r="E6482" t="s">
        <v>21</v>
      </c>
      <c r="F6482" t="s">
        <v>43</v>
      </c>
      <c r="G6482" t="s">
        <v>178</v>
      </c>
      <c r="H6482">
        <v>5</v>
      </c>
      <c r="I6482">
        <v>47939.29</v>
      </c>
      <c r="J6482">
        <v>0</v>
      </c>
      <c r="K6482">
        <v>239696.45</v>
      </c>
      <c r="L6482">
        <v>30235.23</v>
      </c>
      <c r="M6482">
        <f t="shared" si="305"/>
        <v>239696.45</v>
      </c>
      <c r="N6482" t="str">
        <f t="shared" si="303"/>
        <v>Q1</v>
      </c>
      <c r="O6482" s="2">
        <f t="shared" si="304"/>
        <v>12.613966539763105</v>
      </c>
      <c r="P6482" t="str">
        <f>VLOOKUP(retail_sales_2023!C6482,customers!A:J,5,)</f>
        <v>Ranchi</v>
      </c>
      <c r="Q6482" t="str">
        <f>VLOOKUP(C6482,customers!A:J,10,0)</f>
        <v>Premium</v>
      </c>
    </row>
    <row r="6483" spans="1:17" x14ac:dyDescent="0.3">
      <c r="A6483" t="s">
        <v>7574</v>
      </c>
      <c r="B6483" s="1">
        <v>45238</v>
      </c>
      <c r="C6483" t="s">
        <v>1120</v>
      </c>
      <c r="D6483" t="s">
        <v>1121</v>
      </c>
      <c r="E6483" t="s">
        <v>33</v>
      </c>
      <c r="F6483" t="s">
        <v>52</v>
      </c>
      <c r="G6483" t="s">
        <v>133</v>
      </c>
      <c r="H6483">
        <v>2</v>
      </c>
      <c r="I6483">
        <v>390.02</v>
      </c>
      <c r="J6483">
        <v>0</v>
      </c>
      <c r="K6483">
        <v>780.04</v>
      </c>
      <c r="L6483">
        <v>65.53</v>
      </c>
      <c r="M6483">
        <f t="shared" si="305"/>
        <v>780.04</v>
      </c>
      <c r="N6483" t="str">
        <f t="shared" si="303"/>
        <v>Q4</v>
      </c>
      <c r="O6483" s="2">
        <f t="shared" si="304"/>
        <v>8.4008512383980314</v>
      </c>
      <c r="P6483" t="str">
        <f>VLOOKUP(retail_sales_2023!C6483,customers!A:J,5,)</f>
        <v>Nagpur</v>
      </c>
      <c r="Q6483" t="str">
        <f>VLOOKUP(C6483,customers!A:J,10,0)</f>
        <v>Regular</v>
      </c>
    </row>
    <row r="6484" spans="1:17" x14ac:dyDescent="0.3">
      <c r="A6484" t="s">
        <v>7575</v>
      </c>
      <c r="B6484" s="1">
        <v>45144</v>
      </c>
      <c r="C6484" t="s">
        <v>1974</v>
      </c>
      <c r="D6484" t="s">
        <v>1975</v>
      </c>
      <c r="E6484" t="s">
        <v>15</v>
      </c>
      <c r="F6484" t="s">
        <v>43</v>
      </c>
      <c r="G6484" t="s">
        <v>44</v>
      </c>
      <c r="H6484">
        <v>5</v>
      </c>
      <c r="I6484">
        <v>10786.94</v>
      </c>
      <c r="J6484">
        <v>0.05</v>
      </c>
      <c r="K6484">
        <v>51237.97</v>
      </c>
      <c r="L6484">
        <v>7203.08</v>
      </c>
      <c r="M6484">
        <f t="shared" si="305"/>
        <v>51237.965000000004</v>
      </c>
      <c r="N6484" t="str">
        <f t="shared" si="303"/>
        <v>Q3</v>
      </c>
      <c r="O6484" s="2">
        <f t="shared" si="304"/>
        <v>14.058090123398721</v>
      </c>
      <c r="P6484" t="str">
        <f>VLOOKUP(retail_sales_2023!C6484,customers!A:J,5,)</f>
        <v>Kochi</v>
      </c>
      <c r="Q6484" t="str">
        <f>VLOOKUP(C6484,customers!A:J,10,0)</f>
        <v>Premium</v>
      </c>
    </row>
    <row r="6485" spans="1:17" x14ac:dyDescent="0.3">
      <c r="A6485" t="s">
        <v>7576</v>
      </c>
      <c r="B6485" s="1">
        <v>45139</v>
      </c>
      <c r="C6485" t="s">
        <v>1557</v>
      </c>
      <c r="D6485" t="s">
        <v>1558</v>
      </c>
      <c r="E6485" t="s">
        <v>27</v>
      </c>
      <c r="F6485" t="s">
        <v>28</v>
      </c>
      <c r="G6485" t="s">
        <v>325</v>
      </c>
      <c r="H6485">
        <v>4</v>
      </c>
      <c r="I6485">
        <v>792.98</v>
      </c>
      <c r="J6485">
        <v>0</v>
      </c>
      <c r="K6485">
        <v>3171.92</v>
      </c>
      <c r="L6485">
        <v>596.82000000000005</v>
      </c>
      <c r="M6485">
        <f t="shared" si="305"/>
        <v>3171.92</v>
      </c>
      <c r="N6485" t="str">
        <f t="shared" si="303"/>
        <v>Q3</v>
      </c>
      <c r="O6485" s="2">
        <f t="shared" si="304"/>
        <v>18.815733057580267</v>
      </c>
      <c r="P6485" t="str">
        <f>VLOOKUP(retail_sales_2023!C6485,customers!A:J,5,)</f>
        <v>Delhi</v>
      </c>
      <c r="Q6485" t="str">
        <f>VLOOKUP(C6485,customers!A:J,10,0)</f>
        <v>Premium</v>
      </c>
    </row>
    <row r="6486" spans="1:17" x14ac:dyDescent="0.3">
      <c r="A6486" t="s">
        <v>7577</v>
      </c>
      <c r="B6486" s="1">
        <v>45042</v>
      </c>
      <c r="C6486" t="s">
        <v>409</v>
      </c>
      <c r="D6486" t="s">
        <v>410</v>
      </c>
      <c r="E6486" t="s">
        <v>21</v>
      </c>
      <c r="F6486" t="s">
        <v>38</v>
      </c>
      <c r="G6486" t="s">
        <v>77</v>
      </c>
      <c r="H6486">
        <v>5</v>
      </c>
      <c r="I6486">
        <v>2062.65</v>
      </c>
      <c r="J6486">
        <v>0.2</v>
      </c>
      <c r="K6486">
        <v>8250.6</v>
      </c>
      <c r="L6486">
        <v>1686.1</v>
      </c>
      <c r="M6486">
        <f t="shared" si="305"/>
        <v>8250.6</v>
      </c>
      <c r="N6486" t="str">
        <f t="shared" si="303"/>
        <v>Q2</v>
      </c>
      <c r="O6486" s="2">
        <f t="shared" si="304"/>
        <v>20.436089496521461</v>
      </c>
      <c r="P6486" t="str">
        <f>VLOOKUP(retail_sales_2023!C6486,customers!A:J,5,)</f>
        <v>Patna</v>
      </c>
      <c r="Q6486" t="str">
        <f>VLOOKUP(C6486,customers!A:J,10,0)</f>
        <v>Regular</v>
      </c>
    </row>
    <row r="6487" spans="1:17" x14ac:dyDescent="0.3">
      <c r="A6487" t="s">
        <v>7578</v>
      </c>
      <c r="B6487" s="1">
        <v>45085</v>
      </c>
      <c r="C6487" t="s">
        <v>813</v>
      </c>
      <c r="D6487" t="s">
        <v>814</v>
      </c>
      <c r="E6487" t="s">
        <v>21</v>
      </c>
      <c r="F6487" t="s">
        <v>52</v>
      </c>
      <c r="G6487" t="s">
        <v>937</v>
      </c>
      <c r="H6487">
        <v>2</v>
      </c>
      <c r="I6487">
        <v>723.24</v>
      </c>
      <c r="J6487">
        <v>0.2</v>
      </c>
      <c r="K6487">
        <v>1157.18</v>
      </c>
      <c r="L6487">
        <v>-45.99</v>
      </c>
      <c r="M6487">
        <f t="shared" si="305"/>
        <v>1157.184</v>
      </c>
      <c r="N6487" t="str">
        <f t="shared" si="303"/>
        <v>Q2</v>
      </c>
      <c r="O6487" s="2">
        <f t="shared" si="304"/>
        <v>-3.9743168737793599</v>
      </c>
      <c r="P6487" t="str">
        <f>VLOOKUP(retail_sales_2023!C6487,customers!A:J,5,)</f>
        <v>Patna</v>
      </c>
      <c r="Q6487" t="str">
        <f>VLOOKUP(C6487,customers!A:J,10,0)</f>
        <v>Premium</v>
      </c>
    </row>
    <row r="6488" spans="1:17" x14ac:dyDescent="0.3">
      <c r="A6488" t="s">
        <v>7579</v>
      </c>
      <c r="B6488" s="1">
        <v>45244</v>
      </c>
      <c r="C6488" t="s">
        <v>331</v>
      </c>
      <c r="D6488" t="s">
        <v>332</v>
      </c>
      <c r="E6488" t="s">
        <v>15</v>
      </c>
      <c r="F6488" t="s">
        <v>22</v>
      </c>
      <c r="G6488" t="s">
        <v>210</v>
      </c>
      <c r="H6488">
        <v>3</v>
      </c>
      <c r="I6488">
        <v>39585.83</v>
      </c>
      <c r="J6488">
        <v>0.05</v>
      </c>
      <c r="K6488">
        <v>112819.62</v>
      </c>
      <c r="L6488">
        <v>22309.77</v>
      </c>
      <c r="M6488">
        <f t="shared" si="305"/>
        <v>112819.6155</v>
      </c>
      <c r="N6488" t="str">
        <f t="shared" si="303"/>
        <v>Q4</v>
      </c>
      <c r="O6488" s="2">
        <f t="shared" si="304"/>
        <v>19.774725353622006</v>
      </c>
      <c r="P6488" t="str">
        <f>VLOOKUP(retail_sales_2023!C6488,customers!A:J,5,)</f>
        <v>Kochi</v>
      </c>
      <c r="Q6488" t="str">
        <f>VLOOKUP(C6488,customers!A:J,10,0)</f>
        <v>Premium</v>
      </c>
    </row>
    <row r="6489" spans="1:17" x14ac:dyDescent="0.3">
      <c r="A6489" t="s">
        <v>7580</v>
      </c>
      <c r="B6489" s="1">
        <v>45283</v>
      </c>
      <c r="C6489" t="s">
        <v>208</v>
      </c>
      <c r="D6489" t="s">
        <v>209</v>
      </c>
      <c r="E6489" t="s">
        <v>21</v>
      </c>
      <c r="F6489" t="s">
        <v>16</v>
      </c>
      <c r="G6489" t="s">
        <v>898</v>
      </c>
      <c r="H6489">
        <v>4</v>
      </c>
      <c r="I6489">
        <v>471.81</v>
      </c>
      <c r="J6489">
        <v>0.15</v>
      </c>
      <c r="K6489">
        <v>1604.15</v>
      </c>
      <c r="L6489">
        <v>678.43</v>
      </c>
      <c r="M6489">
        <f t="shared" si="305"/>
        <v>1604.154</v>
      </c>
      <c r="N6489" t="str">
        <f t="shared" si="303"/>
        <v>Q4</v>
      </c>
      <c r="O6489" s="2">
        <f t="shared" si="304"/>
        <v>42.292179659009435</v>
      </c>
      <c r="P6489" t="str">
        <f>VLOOKUP(retail_sales_2023!C6489,customers!A:J,5,)</f>
        <v>Bhubaneswar</v>
      </c>
      <c r="Q6489" t="str">
        <f>VLOOKUP(C6489,customers!A:J,10,0)</f>
        <v>Regular</v>
      </c>
    </row>
    <row r="6490" spans="1:17" x14ac:dyDescent="0.3">
      <c r="A6490" t="s">
        <v>7581</v>
      </c>
      <c r="B6490" s="1">
        <v>45189</v>
      </c>
      <c r="C6490" t="s">
        <v>1025</v>
      </c>
      <c r="D6490" t="s">
        <v>1026</v>
      </c>
      <c r="E6490" t="s">
        <v>27</v>
      </c>
      <c r="F6490" t="s">
        <v>43</v>
      </c>
      <c r="G6490" t="s">
        <v>154</v>
      </c>
      <c r="H6490">
        <v>2</v>
      </c>
      <c r="I6490">
        <v>79476.800000000003</v>
      </c>
      <c r="J6490">
        <v>0.2</v>
      </c>
      <c r="K6490">
        <v>127162.88</v>
      </c>
      <c r="L6490">
        <v>17876.75</v>
      </c>
      <c r="M6490">
        <f t="shared" si="305"/>
        <v>127162.88</v>
      </c>
      <c r="N6490" t="str">
        <f t="shared" si="303"/>
        <v>Q3</v>
      </c>
      <c r="O6490" s="2">
        <f t="shared" si="304"/>
        <v>14.058151246653111</v>
      </c>
      <c r="P6490" t="str">
        <f>VLOOKUP(retail_sales_2023!C6490,customers!A:J,5,)</f>
        <v>Jaipur</v>
      </c>
      <c r="Q6490" t="str">
        <f>VLOOKUP(C6490,customers!A:J,10,0)</f>
        <v>Premium</v>
      </c>
    </row>
    <row r="6491" spans="1:17" x14ac:dyDescent="0.3">
      <c r="A6491" t="s">
        <v>7582</v>
      </c>
      <c r="B6491" s="1">
        <v>45100</v>
      </c>
      <c r="C6491" t="s">
        <v>4550</v>
      </c>
      <c r="D6491" t="s">
        <v>4551</v>
      </c>
      <c r="E6491" t="s">
        <v>21</v>
      </c>
      <c r="F6491" t="s">
        <v>81</v>
      </c>
      <c r="G6491" t="s">
        <v>150</v>
      </c>
      <c r="H6491">
        <v>2</v>
      </c>
      <c r="I6491">
        <v>1526.88</v>
      </c>
      <c r="J6491">
        <v>0.05</v>
      </c>
      <c r="K6491">
        <v>2901.07</v>
      </c>
      <c r="L6491">
        <v>844.2</v>
      </c>
      <c r="M6491">
        <f t="shared" si="305"/>
        <v>2901.0720000000001</v>
      </c>
      <c r="N6491" t="str">
        <f t="shared" si="303"/>
        <v>Q2</v>
      </c>
      <c r="O6491" s="2">
        <f t="shared" si="304"/>
        <v>29.099608075641058</v>
      </c>
      <c r="P6491" t="str">
        <f>VLOOKUP(retail_sales_2023!C6491,customers!A:J,5,)</f>
        <v>Ranchi</v>
      </c>
      <c r="Q6491" t="str">
        <f>VLOOKUP(C6491,customers!A:J,10,0)</f>
        <v>Premium</v>
      </c>
    </row>
    <row r="6492" spans="1:17" x14ac:dyDescent="0.3">
      <c r="A6492" t="s">
        <v>7583</v>
      </c>
      <c r="B6492" s="1">
        <v>45198</v>
      </c>
      <c r="C6492" t="s">
        <v>521</v>
      </c>
      <c r="D6492" t="s">
        <v>522</v>
      </c>
      <c r="E6492" t="s">
        <v>21</v>
      </c>
      <c r="F6492" t="s">
        <v>43</v>
      </c>
      <c r="G6492" t="s">
        <v>44</v>
      </c>
      <c r="H6492">
        <v>1</v>
      </c>
      <c r="I6492">
        <v>62644.7</v>
      </c>
      <c r="J6492">
        <v>0.2</v>
      </c>
      <c r="K6492">
        <v>50115.76</v>
      </c>
      <c r="L6492">
        <v>6651.66</v>
      </c>
      <c r="M6492">
        <f t="shared" si="305"/>
        <v>50115.76</v>
      </c>
      <c r="N6492" t="str">
        <f t="shared" si="303"/>
        <v>Q3</v>
      </c>
      <c r="O6492" s="2">
        <f t="shared" si="304"/>
        <v>13.27259129663004</v>
      </c>
      <c r="P6492" t="str">
        <f>VLOOKUP(retail_sales_2023!C6492,customers!A:J,5,)</f>
        <v>Patna</v>
      </c>
      <c r="Q6492" t="str">
        <f>VLOOKUP(C6492,customers!A:J,10,0)</f>
        <v>Regular</v>
      </c>
    </row>
    <row r="6493" spans="1:17" x14ac:dyDescent="0.3">
      <c r="A6493" t="s">
        <v>7584</v>
      </c>
      <c r="B6493" s="1">
        <v>45069</v>
      </c>
      <c r="C6493" t="s">
        <v>713</v>
      </c>
      <c r="D6493" t="s">
        <v>714</v>
      </c>
      <c r="E6493" t="s">
        <v>21</v>
      </c>
      <c r="F6493" t="s">
        <v>43</v>
      </c>
      <c r="G6493" t="s">
        <v>243</v>
      </c>
      <c r="H6493">
        <v>3</v>
      </c>
      <c r="I6493">
        <v>24036.3</v>
      </c>
      <c r="J6493">
        <v>0.1</v>
      </c>
      <c r="K6493">
        <v>64898.01</v>
      </c>
      <c r="L6493">
        <v>7902.96</v>
      </c>
      <c r="M6493">
        <f t="shared" si="305"/>
        <v>64898.009999999995</v>
      </c>
      <c r="N6493" t="str">
        <f t="shared" si="303"/>
        <v>Q2</v>
      </c>
      <c r="O6493" s="2">
        <f t="shared" si="304"/>
        <v>12.17750744591398</v>
      </c>
      <c r="P6493" t="str">
        <f>VLOOKUP(retail_sales_2023!C6493,customers!A:J,5,)</f>
        <v>Bhubaneswar</v>
      </c>
      <c r="Q6493" t="str">
        <f>VLOOKUP(C6493,customers!A:J,10,0)</f>
        <v>Premium</v>
      </c>
    </row>
    <row r="6494" spans="1:17" x14ac:dyDescent="0.3">
      <c r="A6494" t="s">
        <v>7585</v>
      </c>
      <c r="B6494" s="1">
        <v>45260</v>
      </c>
      <c r="C6494" t="s">
        <v>354</v>
      </c>
      <c r="D6494" t="s">
        <v>355</v>
      </c>
      <c r="E6494" t="s">
        <v>21</v>
      </c>
      <c r="F6494" t="s">
        <v>43</v>
      </c>
      <c r="G6494" t="s">
        <v>154</v>
      </c>
      <c r="H6494">
        <v>5</v>
      </c>
      <c r="I6494">
        <v>50907.24</v>
      </c>
      <c r="J6494">
        <v>0.15</v>
      </c>
      <c r="K6494">
        <v>216355.77</v>
      </c>
      <c r="L6494">
        <v>25389.03</v>
      </c>
      <c r="M6494">
        <f t="shared" si="305"/>
        <v>216355.77</v>
      </c>
      <c r="N6494" t="str">
        <f t="shared" si="303"/>
        <v>Q4</v>
      </c>
      <c r="O6494" s="2">
        <f t="shared" si="304"/>
        <v>11.734852275952704</v>
      </c>
      <c r="P6494" t="str">
        <f>VLOOKUP(retail_sales_2023!C6494,customers!A:J,5,)</f>
        <v>Ranchi</v>
      </c>
      <c r="Q6494" t="str">
        <f>VLOOKUP(C6494,customers!A:J,10,0)</f>
        <v>Premium</v>
      </c>
    </row>
    <row r="6495" spans="1:17" x14ac:dyDescent="0.3">
      <c r="A6495" t="s">
        <v>7586</v>
      </c>
      <c r="B6495" s="1">
        <v>45277</v>
      </c>
      <c r="C6495" t="s">
        <v>870</v>
      </c>
      <c r="D6495" t="s">
        <v>871</v>
      </c>
      <c r="E6495" t="s">
        <v>27</v>
      </c>
      <c r="F6495" t="s">
        <v>16</v>
      </c>
      <c r="G6495" t="s">
        <v>192</v>
      </c>
      <c r="H6495">
        <v>3</v>
      </c>
      <c r="I6495">
        <v>290.63</v>
      </c>
      <c r="J6495">
        <v>0.05</v>
      </c>
      <c r="K6495">
        <v>828.3</v>
      </c>
      <c r="L6495">
        <v>314.63</v>
      </c>
      <c r="M6495">
        <f t="shared" si="305"/>
        <v>828.29549999999995</v>
      </c>
      <c r="N6495" t="str">
        <f t="shared" si="303"/>
        <v>Q4</v>
      </c>
      <c r="O6495" s="2">
        <f t="shared" si="304"/>
        <v>37.98502957865508</v>
      </c>
      <c r="P6495" t="str">
        <f>VLOOKUP(retail_sales_2023!C6495,customers!A:J,5,)</f>
        <v>Lucknow</v>
      </c>
      <c r="Q6495" t="str">
        <f>VLOOKUP(C6495,customers!A:J,10,0)</f>
        <v>Premium</v>
      </c>
    </row>
    <row r="6496" spans="1:17" x14ac:dyDescent="0.3">
      <c r="A6496" t="s">
        <v>7587</v>
      </c>
      <c r="B6496" s="1">
        <v>44977</v>
      </c>
      <c r="C6496" t="s">
        <v>163</v>
      </c>
      <c r="D6496" t="s">
        <v>164</v>
      </c>
      <c r="E6496" t="s">
        <v>27</v>
      </c>
      <c r="F6496" t="s">
        <v>43</v>
      </c>
      <c r="G6496" t="s">
        <v>110</v>
      </c>
      <c r="H6496">
        <v>1</v>
      </c>
      <c r="I6496">
        <v>16427.580000000002</v>
      </c>
      <c r="J6496">
        <v>0.25</v>
      </c>
      <c r="K6496">
        <v>12320.69</v>
      </c>
      <c r="L6496">
        <v>1804.48</v>
      </c>
      <c r="M6496">
        <f t="shared" si="305"/>
        <v>12320.685000000001</v>
      </c>
      <c r="N6496" t="str">
        <f t="shared" si="303"/>
        <v>Q1</v>
      </c>
      <c r="O6496" s="2">
        <f t="shared" si="304"/>
        <v>14.645932979402939</v>
      </c>
      <c r="P6496" t="str">
        <f>VLOOKUP(retail_sales_2023!C6496,customers!A:J,5,)</f>
        <v>Lucknow</v>
      </c>
      <c r="Q6496" t="str">
        <f>VLOOKUP(C6496,customers!A:J,10,0)</f>
        <v>Occasional</v>
      </c>
    </row>
    <row r="6497" spans="1:17" x14ac:dyDescent="0.3">
      <c r="A6497" t="s">
        <v>7588</v>
      </c>
      <c r="B6497" s="1">
        <v>45032</v>
      </c>
      <c r="C6497" t="s">
        <v>1173</v>
      </c>
      <c r="D6497" t="s">
        <v>1174</v>
      </c>
      <c r="E6497" t="s">
        <v>15</v>
      </c>
      <c r="F6497" t="s">
        <v>43</v>
      </c>
      <c r="G6497" t="s">
        <v>178</v>
      </c>
      <c r="H6497">
        <v>4</v>
      </c>
      <c r="I6497">
        <v>46158.69</v>
      </c>
      <c r="J6497">
        <v>0</v>
      </c>
      <c r="K6497">
        <v>184634.76</v>
      </c>
      <c r="L6497">
        <v>15629.96</v>
      </c>
      <c r="M6497">
        <f t="shared" si="305"/>
        <v>184634.76</v>
      </c>
      <c r="N6497" t="str">
        <f t="shared" si="303"/>
        <v>Q2</v>
      </c>
      <c r="O6497" s="2">
        <f t="shared" si="304"/>
        <v>8.4653398959112565</v>
      </c>
      <c r="P6497" t="str">
        <f>VLOOKUP(retail_sales_2023!C6497,customers!A:J,5,)</f>
        <v>Coimbatore</v>
      </c>
      <c r="Q6497" t="str">
        <f>VLOOKUP(C6497,customers!A:J,10,0)</f>
        <v>Premium</v>
      </c>
    </row>
    <row r="6498" spans="1:17" x14ac:dyDescent="0.3">
      <c r="A6498" t="s">
        <v>7589</v>
      </c>
      <c r="B6498" s="1">
        <v>45257</v>
      </c>
      <c r="C6498" t="s">
        <v>1590</v>
      </c>
      <c r="D6498" t="s">
        <v>1591</v>
      </c>
      <c r="E6498" t="s">
        <v>27</v>
      </c>
      <c r="F6498" t="s">
        <v>38</v>
      </c>
      <c r="G6498" t="s">
        <v>65</v>
      </c>
      <c r="H6498">
        <v>2</v>
      </c>
      <c r="I6498">
        <v>734.45</v>
      </c>
      <c r="J6498">
        <v>0.3</v>
      </c>
      <c r="K6498">
        <v>1028.23</v>
      </c>
      <c r="L6498">
        <v>237.28</v>
      </c>
      <c r="M6498">
        <f t="shared" si="305"/>
        <v>1028.23</v>
      </c>
      <c r="N6498" t="str">
        <f t="shared" si="303"/>
        <v>Q4</v>
      </c>
      <c r="O6498" s="2">
        <f t="shared" si="304"/>
        <v>23.076549021133403</v>
      </c>
      <c r="P6498" t="str">
        <f>VLOOKUP(retail_sales_2023!C6498,customers!A:J,5,)</f>
        <v>Lucknow</v>
      </c>
      <c r="Q6498" t="str">
        <f>VLOOKUP(C6498,customers!A:J,10,0)</f>
        <v>Regular</v>
      </c>
    </row>
    <row r="6499" spans="1:17" x14ac:dyDescent="0.3">
      <c r="A6499" t="s">
        <v>7590</v>
      </c>
      <c r="B6499" s="1">
        <v>45173</v>
      </c>
      <c r="C6499" t="s">
        <v>1601</v>
      </c>
      <c r="D6499" t="s">
        <v>1602</v>
      </c>
      <c r="E6499" t="s">
        <v>21</v>
      </c>
      <c r="F6499" t="s">
        <v>52</v>
      </c>
      <c r="G6499" t="s">
        <v>69</v>
      </c>
      <c r="H6499">
        <v>2</v>
      </c>
      <c r="I6499">
        <v>430</v>
      </c>
      <c r="J6499">
        <v>0.15</v>
      </c>
      <c r="K6499">
        <v>731</v>
      </c>
      <c r="L6499">
        <v>46.12</v>
      </c>
      <c r="M6499">
        <f t="shared" si="305"/>
        <v>731</v>
      </c>
      <c r="N6499" t="str">
        <f t="shared" si="303"/>
        <v>Q3</v>
      </c>
      <c r="O6499" s="2">
        <f t="shared" si="304"/>
        <v>6.3091655266757858</v>
      </c>
      <c r="P6499" t="str">
        <f>VLOOKUP(retail_sales_2023!C6499,customers!A:J,5,)</f>
        <v>Patna</v>
      </c>
      <c r="Q6499" t="str">
        <f>VLOOKUP(C6499,customers!A:J,10,0)</f>
        <v>Premium</v>
      </c>
    </row>
    <row r="6500" spans="1:17" x14ac:dyDescent="0.3">
      <c r="A6500" t="s">
        <v>7591</v>
      </c>
      <c r="B6500" s="1">
        <v>45061</v>
      </c>
      <c r="C6500" t="s">
        <v>1671</v>
      </c>
      <c r="D6500" t="s">
        <v>1672</v>
      </c>
      <c r="E6500" t="s">
        <v>15</v>
      </c>
      <c r="F6500" t="s">
        <v>43</v>
      </c>
      <c r="G6500" t="s">
        <v>178</v>
      </c>
      <c r="H6500">
        <v>5</v>
      </c>
      <c r="I6500">
        <v>64300.86</v>
      </c>
      <c r="J6500">
        <v>0</v>
      </c>
      <c r="K6500">
        <v>321504.3</v>
      </c>
      <c r="L6500">
        <v>45776.98</v>
      </c>
      <c r="M6500">
        <f t="shared" si="305"/>
        <v>321504.3</v>
      </c>
      <c r="N6500" t="str">
        <f t="shared" si="303"/>
        <v>Q2</v>
      </c>
      <c r="O6500" s="2">
        <f t="shared" si="304"/>
        <v>14.238372550538205</v>
      </c>
      <c r="P6500" t="str">
        <f>VLOOKUP(retail_sales_2023!C6500,customers!A:J,5,)</f>
        <v>Hyderabad</v>
      </c>
      <c r="Q6500" t="str">
        <f>VLOOKUP(C6500,customers!A:J,10,0)</f>
        <v>Occasional</v>
      </c>
    </row>
    <row r="6501" spans="1:17" x14ac:dyDescent="0.3">
      <c r="A6501" t="s">
        <v>7592</v>
      </c>
      <c r="B6501" s="1">
        <v>45269</v>
      </c>
      <c r="C6501" t="s">
        <v>67</v>
      </c>
      <c r="D6501" t="s">
        <v>68</v>
      </c>
      <c r="E6501" t="s">
        <v>33</v>
      </c>
      <c r="F6501" t="s">
        <v>28</v>
      </c>
      <c r="G6501" t="s">
        <v>325</v>
      </c>
      <c r="H6501">
        <v>3</v>
      </c>
      <c r="I6501">
        <v>4178.16</v>
      </c>
      <c r="J6501">
        <v>0.05</v>
      </c>
      <c r="K6501">
        <v>11907.76</v>
      </c>
      <c r="L6501">
        <v>2948.44</v>
      </c>
      <c r="M6501">
        <f t="shared" si="305"/>
        <v>11907.755999999999</v>
      </c>
      <c r="N6501" t="str">
        <f t="shared" si="303"/>
        <v>Q4</v>
      </c>
      <c r="O6501" s="2">
        <f t="shared" si="304"/>
        <v>24.760660275316265</v>
      </c>
      <c r="P6501" t="str">
        <f>VLOOKUP(retail_sales_2023!C6501,customers!A:J,5,)</f>
        <v>Surat</v>
      </c>
      <c r="Q6501" t="str">
        <f>VLOOKUP(C6501,customers!A:J,10,0)</f>
        <v>Premium</v>
      </c>
    </row>
    <row r="6502" spans="1:17" x14ac:dyDescent="0.3">
      <c r="A6502" t="s">
        <v>7593</v>
      </c>
      <c r="B6502" s="1">
        <v>45065</v>
      </c>
      <c r="C6502" t="s">
        <v>1934</v>
      </c>
      <c r="D6502" t="s">
        <v>1935</v>
      </c>
      <c r="E6502" t="s">
        <v>15</v>
      </c>
      <c r="F6502" t="s">
        <v>43</v>
      </c>
      <c r="G6502" t="s">
        <v>301</v>
      </c>
      <c r="H6502">
        <v>3</v>
      </c>
      <c r="I6502">
        <v>80189.820000000007</v>
      </c>
      <c r="J6502">
        <v>0.25</v>
      </c>
      <c r="K6502">
        <v>180427.1</v>
      </c>
      <c r="L6502">
        <v>15825.16</v>
      </c>
      <c r="M6502">
        <f t="shared" si="305"/>
        <v>180427.09500000003</v>
      </c>
      <c r="N6502" t="str">
        <f t="shared" si="303"/>
        <v>Q2</v>
      </c>
      <c r="O6502" s="2">
        <f t="shared" si="304"/>
        <v>8.7709440544131123</v>
      </c>
      <c r="P6502" t="str">
        <f>VLOOKUP(retail_sales_2023!C6502,customers!A:J,5,)</f>
        <v>Kochi</v>
      </c>
      <c r="Q6502" t="str">
        <f>VLOOKUP(C6502,customers!A:J,10,0)</f>
        <v>Premium</v>
      </c>
    </row>
    <row r="6503" spans="1:17" x14ac:dyDescent="0.3">
      <c r="A6503" t="s">
        <v>7594</v>
      </c>
      <c r="B6503" s="1">
        <v>45146</v>
      </c>
      <c r="C6503" t="s">
        <v>1300</v>
      </c>
      <c r="D6503" t="s">
        <v>1301</v>
      </c>
      <c r="E6503" t="s">
        <v>21</v>
      </c>
      <c r="F6503" t="s">
        <v>43</v>
      </c>
      <c r="G6503" t="s">
        <v>121</v>
      </c>
      <c r="H6503">
        <v>2</v>
      </c>
      <c r="I6503">
        <v>14474.16</v>
      </c>
      <c r="J6503">
        <v>0.15</v>
      </c>
      <c r="K6503">
        <v>24606.07</v>
      </c>
      <c r="L6503">
        <v>3457.33</v>
      </c>
      <c r="M6503">
        <f t="shared" si="305"/>
        <v>24606.072</v>
      </c>
      <c r="N6503" t="str">
        <f t="shared" si="303"/>
        <v>Q3</v>
      </c>
      <c r="O6503" s="2">
        <f t="shared" si="304"/>
        <v>14.050720005266992</v>
      </c>
      <c r="P6503" t="str">
        <f>VLOOKUP(retail_sales_2023!C6503,customers!A:J,5,)</f>
        <v>Patna</v>
      </c>
      <c r="Q6503" t="str">
        <f>VLOOKUP(C6503,customers!A:J,10,0)</f>
        <v>Premium</v>
      </c>
    </row>
    <row r="6504" spans="1:17" x14ac:dyDescent="0.3">
      <c r="A6504" t="s">
        <v>7595</v>
      </c>
      <c r="B6504" s="1">
        <v>44960</v>
      </c>
      <c r="C6504" t="s">
        <v>63</v>
      </c>
      <c r="D6504" t="s">
        <v>64</v>
      </c>
      <c r="E6504" t="s">
        <v>21</v>
      </c>
      <c r="F6504" t="s">
        <v>81</v>
      </c>
      <c r="G6504" t="s">
        <v>333</v>
      </c>
      <c r="H6504">
        <v>3</v>
      </c>
      <c r="I6504">
        <v>3844.93</v>
      </c>
      <c r="J6504">
        <v>0</v>
      </c>
      <c r="K6504">
        <v>11534.79</v>
      </c>
      <c r="L6504">
        <v>4194.2</v>
      </c>
      <c r="M6504">
        <f t="shared" si="305"/>
        <v>11534.789999999999</v>
      </c>
      <c r="N6504" t="str">
        <f t="shared" si="303"/>
        <v>Q1</v>
      </c>
      <c r="O6504" s="2">
        <f t="shared" si="304"/>
        <v>36.361303500107063</v>
      </c>
      <c r="P6504" t="str">
        <f>VLOOKUP(retail_sales_2023!C6504,customers!A:J,5,)</f>
        <v>Guwahati</v>
      </c>
      <c r="Q6504" t="str">
        <f>VLOOKUP(C6504,customers!A:J,10,0)</f>
        <v>Regular</v>
      </c>
    </row>
    <row r="6505" spans="1:17" x14ac:dyDescent="0.3">
      <c r="A6505" t="s">
        <v>7596</v>
      </c>
      <c r="B6505" s="1">
        <v>45164</v>
      </c>
      <c r="C6505" t="s">
        <v>580</v>
      </c>
      <c r="D6505" t="s">
        <v>581</v>
      </c>
      <c r="E6505" t="s">
        <v>21</v>
      </c>
      <c r="F6505" t="s">
        <v>38</v>
      </c>
      <c r="G6505" t="s">
        <v>77</v>
      </c>
      <c r="H6505">
        <v>1</v>
      </c>
      <c r="I6505">
        <v>3378.64</v>
      </c>
      <c r="J6505">
        <v>0.1</v>
      </c>
      <c r="K6505">
        <v>3040.78</v>
      </c>
      <c r="L6505">
        <v>645.88</v>
      </c>
      <c r="M6505">
        <f t="shared" si="305"/>
        <v>3040.7759999999998</v>
      </c>
      <c r="N6505" t="str">
        <f t="shared" si="303"/>
        <v>Q3</v>
      </c>
      <c r="O6505" s="2">
        <f t="shared" si="304"/>
        <v>21.240602740086423</v>
      </c>
      <c r="P6505" t="str">
        <f>VLOOKUP(retail_sales_2023!C6505,customers!A:J,5,)</f>
        <v>Patna</v>
      </c>
      <c r="Q6505" t="str">
        <f>VLOOKUP(C6505,customers!A:J,10,0)</f>
        <v>Regular</v>
      </c>
    </row>
    <row r="6506" spans="1:17" x14ac:dyDescent="0.3">
      <c r="A6506" t="s">
        <v>7597</v>
      </c>
      <c r="B6506" s="1">
        <v>45068</v>
      </c>
      <c r="C6506" t="s">
        <v>791</v>
      </c>
      <c r="D6506" t="s">
        <v>792</v>
      </c>
      <c r="E6506" t="s">
        <v>33</v>
      </c>
      <c r="F6506" t="s">
        <v>52</v>
      </c>
      <c r="G6506" t="s">
        <v>200</v>
      </c>
      <c r="H6506">
        <v>4</v>
      </c>
      <c r="I6506">
        <v>420.49</v>
      </c>
      <c r="J6506">
        <v>0.25</v>
      </c>
      <c r="K6506">
        <v>1261.47</v>
      </c>
      <c r="L6506">
        <v>88.31</v>
      </c>
      <c r="M6506">
        <f t="shared" si="305"/>
        <v>1261.47</v>
      </c>
      <c r="N6506" t="str">
        <f t="shared" si="303"/>
        <v>Q2</v>
      </c>
      <c r="O6506" s="2">
        <f t="shared" si="304"/>
        <v>7.0005628354221665</v>
      </c>
      <c r="P6506" t="str">
        <f>VLOOKUP(retail_sales_2023!C6506,customers!A:J,5,)</f>
        <v>Pune</v>
      </c>
      <c r="Q6506" t="str">
        <f>VLOOKUP(C6506,customers!A:J,10,0)</f>
        <v>Premium</v>
      </c>
    </row>
    <row r="6507" spans="1:17" x14ac:dyDescent="0.3">
      <c r="A6507" t="s">
        <v>7598</v>
      </c>
      <c r="B6507" s="1">
        <v>45219</v>
      </c>
      <c r="C6507" t="s">
        <v>1590</v>
      </c>
      <c r="D6507" t="s">
        <v>1591</v>
      </c>
      <c r="E6507" t="s">
        <v>27</v>
      </c>
      <c r="F6507" t="s">
        <v>43</v>
      </c>
      <c r="G6507" t="s">
        <v>282</v>
      </c>
      <c r="H6507">
        <v>1</v>
      </c>
      <c r="I6507">
        <v>14422.7</v>
      </c>
      <c r="J6507">
        <v>0.25</v>
      </c>
      <c r="K6507">
        <v>10817.03</v>
      </c>
      <c r="L6507">
        <v>1466.62</v>
      </c>
      <c r="M6507">
        <f t="shared" si="305"/>
        <v>10817.025000000001</v>
      </c>
      <c r="N6507" t="str">
        <f t="shared" si="303"/>
        <v>Q4</v>
      </c>
      <c r="O6507" s="2">
        <f t="shared" si="304"/>
        <v>13.558435171206881</v>
      </c>
      <c r="P6507" t="str">
        <f>VLOOKUP(retail_sales_2023!C6507,customers!A:J,5,)</f>
        <v>Lucknow</v>
      </c>
      <c r="Q6507" t="str">
        <f>VLOOKUP(C6507,customers!A:J,10,0)</f>
        <v>Regular</v>
      </c>
    </row>
    <row r="6508" spans="1:17" x14ac:dyDescent="0.3">
      <c r="A6508" t="s">
        <v>7599</v>
      </c>
      <c r="B6508" s="1">
        <v>45017</v>
      </c>
      <c r="C6508" t="s">
        <v>2503</v>
      </c>
      <c r="D6508" t="s">
        <v>2504</v>
      </c>
      <c r="E6508" t="s">
        <v>15</v>
      </c>
      <c r="F6508" t="s">
        <v>43</v>
      </c>
      <c r="G6508" t="s">
        <v>272</v>
      </c>
      <c r="H6508">
        <v>5</v>
      </c>
      <c r="I6508">
        <v>45032.71</v>
      </c>
      <c r="J6508">
        <v>0.2</v>
      </c>
      <c r="K6508">
        <v>180130.84</v>
      </c>
      <c r="L6508">
        <v>23025.46</v>
      </c>
      <c r="M6508">
        <f t="shared" si="305"/>
        <v>180130.84</v>
      </c>
      <c r="N6508" t="str">
        <f t="shared" si="303"/>
        <v>Q2</v>
      </c>
      <c r="O6508" s="2">
        <f t="shared" si="304"/>
        <v>12.782630670017417</v>
      </c>
      <c r="P6508" t="str">
        <f>VLOOKUP(retail_sales_2023!C6508,customers!A:J,5,)</f>
        <v>Hyderabad</v>
      </c>
      <c r="Q6508" t="str">
        <f>VLOOKUP(C6508,customers!A:J,10,0)</f>
        <v>Regular</v>
      </c>
    </row>
    <row r="6509" spans="1:17" x14ac:dyDescent="0.3">
      <c r="A6509" t="s">
        <v>7600</v>
      </c>
      <c r="B6509" s="1">
        <v>45259</v>
      </c>
      <c r="C6509" t="s">
        <v>531</v>
      </c>
      <c r="D6509" t="s">
        <v>532</v>
      </c>
      <c r="E6509" t="s">
        <v>15</v>
      </c>
      <c r="F6509" t="s">
        <v>38</v>
      </c>
      <c r="G6509" t="s">
        <v>39</v>
      </c>
      <c r="H6509">
        <v>2</v>
      </c>
      <c r="I6509">
        <v>3638.44</v>
      </c>
      <c r="J6509">
        <v>0.15</v>
      </c>
      <c r="K6509">
        <v>6185.35</v>
      </c>
      <c r="L6509">
        <v>1274.2</v>
      </c>
      <c r="M6509">
        <f t="shared" si="305"/>
        <v>6185.348</v>
      </c>
      <c r="N6509" t="str">
        <f t="shared" si="303"/>
        <v>Q4</v>
      </c>
      <c r="O6509" s="2">
        <f t="shared" si="304"/>
        <v>20.600289393486221</v>
      </c>
      <c r="P6509" t="str">
        <f>VLOOKUP(retail_sales_2023!C6509,customers!A:J,5,)</f>
        <v>Hyderabad</v>
      </c>
      <c r="Q6509" t="str">
        <f>VLOOKUP(C6509,customers!A:J,10,0)</f>
        <v>Regular</v>
      </c>
    </row>
    <row r="6510" spans="1:17" x14ac:dyDescent="0.3">
      <c r="A6510" t="s">
        <v>7601</v>
      </c>
      <c r="B6510" s="1">
        <v>45022</v>
      </c>
      <c r="C6510" t="s">
        <v>633</v>
      </c>
      <c r="D6510" t="s">
        <v>634</v>
      </c>
      <c r="E6510" t="s">
        <v>21</v>
      </c>
      <c r="F6510" t="s">
        <v>81</v>
      </c>
      <c r="G6510" t="s">
        <v>105</v>
      </c>
      <c r="H6510">
        <v>5</v>
      </c>
      <c r="I6510">
        <v>3002.15</v>
      </c>
      <c r="J6510">
        <v>0.05</v>
      </c>
      <c r="K6510">
        <v>14260.21</v>
      </c>
      <c r="L6510">
        <v>5280.91</v>
      </c>
      <c r="M6510">
        <f t="shared" si="305"/>
        <v>14260.2125</v>
      </c>
      <c r="N6510" t="str">
        <f t="shared" si="303"/>
        <v>Q2</v>
      </c>
      <c r="O6510" s="2">
        <f t="shared" si="304"/>
        <v>37.032484093852759</v>
      </c>
      <c r="P6510" t="str">
        <f>VLOOKUP(retail_sales_2023!C6510,customers!A:J,5,)</f>
        <v>Kolkata</v>
      </c>
      <c r="Q6510" t="str">
        <f>VLOOKUP(C6510,customers!A:J,10,0)</f>
        <v>Premium</v>
      </c>
    </row>
    <row r="6511" spans="1:17" x14ac:dyDescent="0.3">
      <c r="A6511" t="s">
        <v>7602</v>
      </c>
      <c r="B6511" s="1">
        <v>45215</v>
      </c>
      <c r="C6511" t="s">
        <v>726</v>
      </c>
      <c r="D6511" t="s">
        <v>727</v>
      </c>
      <c r="E6511" t="s">
        <v>15</v>
      </c>
      <c r="F6511" t="s">
        <v>28</v>
      </c>
      <c r="G6511" t="s">
        <v>280</v>
      </c>
      <c r="H6511">
        <v>5</v>
      </c>
      <c r="I6511">
        <v>2783.29</v>
      </c>
      <c r="J6511">
        <v>0.2</v>
      </c>
      <c r="K6511">
        <v>11133.16</v>
      </c>
      <c r="L6511">
        <v>2695.36</v>
      </c>
      <c r="M6511">
        <f t="shared" si="305"/>
        <v>11133.160000000002</v>
      </c>
      <c r="N6511" t="str">
        <f t="shared" si="303"/>
        <v>Q4</v>
      </c>
      <c r="O6511" s="2">
        <f t="shared" si="304"/>
        <v>24.210197284508624</v>
      </c>
      <c r="P6511" t="str">
        <f>VLOOKUP(retail_sales_2023!C6511,customers!A:J,5,)</f>
        <v>Kochi</v>
      </c>
      <c r="Q6511" t="str">
        <f>VLOOKUP(C6511,customers!A:J,10,0)</f>
        <v>Occasional</v>
      </c>
    </row>
    <row r="6512" spans="1:17" x14ac:dyDescent="0.3">
      <c r="A6512" t="s">
        <v>7603</v>
      </c>
      <c r="B6512" s="1">
        <v>45171</v>
      </c>
      <c r="C6512" t="s">
        <v>788</v>
      </c>
      <c r="D6512" t="s">
        <v>789</v>
      </c>
      <c r="E6512" t="s">
        <v>27</v>
      </c>
      <c r="F6512" t="s">
        <v>81</v>
      </c>
      <c r="G6512" t="s">
        <v>264</v>
      </c>
      <c r="H6512">
        <v>5</v>
      </c>
      <c r="I6512">
        <v>2791.74</v>
      </c>
      <c r="J6512">
        <v>0.15</v>
      </c>
      <c r="K6512">
        <v>11864.89</v>
      </c>
      <c r="L6512">
        <v>2994.41</v>
      </c>
      <c r="M6512">
        <f t="shared" si="305"/>
        <v>11864.894999999999</v>
      </c>
      <c r="N6512" t="str">
        <f t="shared" si="303"/>
        <v>Q3</v>
      </c>
      <c r="O6512" s="2">
        <f t="shared" si="304"/>
        <v>25.237570681228398</v>
      </c>
      <c r="P6512" t="str">
        <f>VLOOKUP(retail_sales_2023!C6512,customers!A:J,5,)</f>
        <v>Amritsar</v>
      </c>
      <c r="Q6512" t="str">
        <f>VLOOKUP(C6512,customers!A:J,10,0)</f>
        <v>Premium</v>
      </c>
    </row>
    <row r="6513" spans="1:17" x14ac:dyDescent="0.3">
      <c r="A6513" t="s">
        <v>7604</v>
      </c>
      <c r="B6513" s="1">
        <v>45156</v>
      </c>
      <c r="C6513" t="s">
        <v>406</v>
      </c>
      <c r="D6513" t="s">
        <v>407</v>
      </c>
      <c r="E6513" t="s">
        <v>15</v>
      </c>
      <c r="F6513" t="s">
        <v>16</v>
      </c>
      <c r="G6513" t="s">
        <v>319</v>
      </c>
      <c r="H6513">
        <v>2</v>
      </c>
      <c r="I6513">
        <v>443.24</v>
      </c>
      <c r="J6513">
        <v>0</v>
      </c>
      <c r="K6513">
        <v>886.48</v>
      </c>
      <c r="L6513">
        <v>235.11</v>
      </c>
      <c r="M6513">
        <f t="shared" si="305"/>
        <v>886.48</v>
      </c>
      <c r="N6513" t="str">
        <f t="shared" si="303"/>
        <v>Q3</v>
      </c>
      <c r="O6513" s="2">
        <f t="shared" si="304"/>
        <v>26.521748939626388</v>
      </c>
      <c r="P6513" t="str">
        <f>VLOOKUP(retail_sales_2023!C6513,customers!A:J,5,)</f>
        <v>Hyderabad</v>
      </c>
      <c r="Q6513" t="str">
        <f>VLOOKUP(C6513,customers!A:J,10,0)</f>
        <v>Premium</v>
      </c>
    </row>
    <row r="6514" spans="1:17" x14ac:dyDescent="0.3">
      <c r="A6514" t="s">
        <v>7605</v>
      </c>
      <c r="B6514" s="1">
        <v>45168</v>
      </c>
      <c r="C6514" t="s">
        <v>327</v>
      </c>
      <c r="D6514" t="s">
        <v>328</v>
      </c>
      <c r="E6514" t="s">
        <v>21</v>
      </c>
      <c r="F6514" t="s">
        <v>43</v>
      </c>
      <c r="G6514" t="s">
        <v>121</v>
      </c>
      <c r="H6514">
        <v>3</v>
      </c>
      <c r="I6514">
        <v>54494.59</v>
      </c>
      <c r="J6514">
        <v>0.05</v>
      </c>
      <c r="K6514">
        <v>155309.57999999999</v>
      </c>
      <c r="L6514">
        <v>17916.63</v>
      </c>
      <c r="M6514">
        <f t="shared" si="305"/>
        <v>155309.58149999997</v>
      </c>
      <c r="N6514" t="str">
        <f t="shared" si="303"/>
        <v>Q3</v>
      </c>
      <c r="O6514" s="2">
        <f t="shared" si="304"/>
        <v>11.53607523759964</v>
      </c>
      <c r="P6514" t="str">
        <f>VLOOKUP(retail_sales_2023!C6514,customers!A:J,5,)</f>
        <v>Bhubaneswar</v>
      </c>
      <c r="Q6514" t="str">
        <f>VLOOKUP(C6514,customers!A:J,10,0)</f>
        <v>Occasional</v>
      </c>
    </row>
    <row r="6515" spans="1:17" x14ac:dyDescent="0.3">
      <c r="A6515" t="s">
        <v>7606</v>
      </c>
      <c r="B6515" s="1">
        <v>45259</v>
      </c>
      <c r="C6515" t="s">
        <v>913</v>
      </c>
      <c r="D6515" t="s">
        <v>914</v>
      </c>
      <c r="E6515" t="s">
        <v>33</v>
      </c>
      <c r="F6515" t="s">
        <v>43</v>
      </c>
      <c r="G6515" t="s">
        <v>128</v>
      </c>
      <c r="H6515">
        <v>1</v>
      </c>
      <c r="I6515">
        <v>27569.43</v>
      </c>
      <c r="J6515">
        <v>0.1</v>
      </c>
      <c r="K6515">
        <v>24812.49</v>
      </c>
      <c r="L6515">
        <v>3088.44</v>
      </c>
      <c r="M6515">
        <f t="shared" si="305"/>
        <v>24812.487000000001</v>
      </c>
      <c r="N6515" t="str">
        <f t="shared" si="303"/>
        <v>Q4</v>
      </c>
      <c r="O6515" s="2">
        <f t="shared" si="304"/>
        <v>12.447118366596822</v>
      </c>
      <c r="P6515" t="str">
        <f>VLOOKUP(retail_sales_2023!C6515,customers!A:J,5,)</f>
        <v>Ahmedabad</v>
      </c>
      <c r="Q6515" t="str">
        <f>VLOOKUP(C6515,customers!A:J,10,0)</f>
        <v>Premium</v>
      </c>
    </row>
    <row r="6516" spans="1:17" x14ac:dyDescent="0.3">
      <c r="A6516" t="s">
        <v>7607</v>
      </c>
      <c r="B6516" s="1">
        <v>45034</v>
      </c>
      <c r="C6516" t="s">
        <v>2593</v>
      </c>
      <c r="D6516" t="s">
        <v>2594</v>
      </c>
      <c r="E6516" t="s">
        <v>15</v>
      </c>
      <c r="F6516" t="s">
        <v>52</v>
      </c>
      <c r="G6516" t="s">
        <v>69</v>
      </c>
      <c r="H6516">
        <v>1</v>
      </c>
      <c r="I6516">
        <v>429.11</v>
      </c>
      <c r="J6516">
        <v>0</v>
      </c>
      <c r="K6516">
        <v>429.11</v>
      </c>
      <c r="L6516">
        <v>35.94</v>
      </c>
      <c r="M6516">
        <f t="shared" si="305"/>
        <v>429.11</v>
      </c>
      <c r="N6516" t="str">
        <f t="shared" si="303"/>
        <v>Q2</v>
      </c>
      <c r="O6516" s="2">
        <f t="shared" si="304"/>
        <v>8.3754748199762297</v>
      </c>
      <c r="P6516" t="str">
        <f>VLOOKUP(retail_sales_2023!C6516,customers!A:J,5,)</f>
        <v>Chennai</v>
      </c>
      <c r="Q6516" t="str">
        <f>VLOOKUP(C6516,customers!A:J,10,0)</f>
        <v>Premium</v>
      </c>
    </row>
    <row r="6517" spans="1:17" x14ac:dyDescent="0.3">
      <c r="A6517" t="s">
        <v>7608</v>
      </c>
      <c r="B6517" s="1">
        <v>45064</v>
      </c>
      <c r="C6517" t="s">
        <v>1687</v>
      </c>
      <c r="D6517" t="s">
        <v>1688</v>
      </c>
      <c r="E6517" t="s">
        <v>27</v>
      </c>
      <c r="F6517" t="s">
        <v>22</v>
      </c>
      <c r="G6517" t="s">
        <v>516</v>
      </c>
      <c r="H6517">
        <v>2</v>
      </c>
      <c r="I6517">
        <v>17355.560000000001</v>
      </c>
      <c r="J6517">
        <v>0.05</v>
      </c>
      <c r="K6517">
        <v>32975.56</v>
      </c>
      <c r="L6517">
        <v>7940.05</v>
      </c>
      <c r="M6517">
        <f t="shared" si="305"/>
        <v>32975.563999999998</v>
      </c>
      <c r="N6517" t="str">
        <f t="shared" si="303"/>
        <v>Q2</v>
      </c>
      <c r="O6517" s="2">
        <f t="shared" si="304"/>
        <v>24.078590325683631</v>
      </c>
      <c r="P6517" t="str">
        <f>VLOOKUP(retail_sales_2023!C6517,customers!A:J,5,)</f>
        <v>Chandigarh</v>
      </c>
      <c r="Q6517" t="str">
        <f>VLOOKUP(C6517,customers!A:J,10,0)</f>
        <v>Occasional</v>
      </c>
    </row>
    <row r="6518" spans="1:17" x14ac:dyDescent="0.3">
      <c r="A6518" t="s">
        <v>7609</v>
      </c>
      <c r="B6518" s="1">
        <v>45199</v>
      </c>
      <c r="C6518" t="s">
        <v>248</v>
      </c>
      <c r="D6518" t="s">
        <v>249</v>
      </c>
      <c r="E6518" t="s">
        <v>33</v>
      </c>
      <c r="F6518" t="s">
        <v>43</v>
      </c>
      <c r="G6518" t="s">
        <v>121</v>
      </c>
      <c r="H6518">
        <v>4</v>
      </c>
      <c r="I6518">
        <v>44251.26</v>
      </c>
      <c r="J6518">
        <v>0.2</v>
      </c>
      <c r="K6518">
        <v>141604.03</v>
      </c>
      <c r="L6518">
        <v>11962.24</v>
      </c>
      <c r="M6518">
        <f t="shared" si="305"/>
        <v>141604.03200000001</v>
      </c>
      <c r="N6518" t="str">
        <f t="shared" si="303"/>
        <v>Q3</v>
      </c>
      <c r="O6518" s="2">
        <f t="shared" si="304"/>
        <v>8.4476691800367547</v>
      </c>
      <c r="P6518" t="str">
        <f>VLOOKUP(retail_sales_2023!C6518,customers!A:J,5,)</f>
        <v>Ahmedabad</v>
      </c>
      <c r="Q6518" t="str">
        <f>VLOOKUP(C6518,customers!A:J,10,0)</f>
        <v>Premium</v>
      </c>
    </row>
    <row r="6519" spans="1:17" x14ac:dyDescent="0.3">
      <c r="A6519" t="s">
        <v>7610</v>
      </c>
      <c r="B6519" s="1">
        <v>45047</v>
      </c>
      <c r="C6519" t="s">
        <v>943</v>
      </c>
      <c r="D6519" t="s">
        <v>944</v>
      </c>
      <c r="E6519" t="s">
        <v>27</v>
      </c>
      <c r="F6519" t="s">
        <v>81</v>
      </c>
      <c r="G6519" t="s">
        <v>264</v>
      </c>
      <c r="H6519">
        <v>5</v>
      </c>
      <c r="I6519">
        <v>2643.19</v>
      </c>
      <c r="J6519">
        <v>0</v>
      </c>
      <c r="K6519">
        <v>13215.95</v>
      </c>
      <c r="L6519">
        <v>4966.17</v>
      </c>
      <c r="M6519">
        <f t="shared" si="305"/>
        <v>13215.95</v>
      </c>
      <c r="N6519" t="str">
        <f t="shared" si="303"/>
        <v>Q2</v>
      </c>
      <c r="O6519" s="2">
        <f t="shared" si="304"/>
        <v>37.577094344333929</v>
      </c>
      <c r="P6519" t="str">
        <f>VLOOKUP(retail_sales_2023!C6519,customers!A:J,5,)</f>
        <v>Lucknow</v>
      </c>
      <c r="Q6519" t="str">
        <f>VLOOKUP(C6519,customers!A:J,10,0)</f>
        <v>Premium</v>
      </c>
    </row>
    <row r="6520" spans="1:17" x14ac:dyDescent="0.3">
      <c r="A6520" t="s">
        <v>7611</v>
      </c>
      <c r="B6520" s="1">
        <v>45028</v>
      </c>
      <c r="C6520" t="s">
        <v>112</v>
      </c>
      <c r="D6520" t="s">
        <v>113</v>
      </c>
      <c r="E6520" t="s">
        <v>33</v>
      </c>
      <c r="F6520" t="s">
        <v>38</v>
      </c>
      <c r="G6520" t="s">
        <v>65</v>
      </c>
      <c r="H6520">
        <v>2</v>
      </c>
      <c r="I6520">
        <v>3309.72</v>
      </c>
      <c r="J6520">
        <v>0.05</v>
      </c>
      <c r="K6520">
        <v>6288.47</v>
      </c>
      <c r="L6520">
        <v>1716.81</v>
      </c>
      <c r="M6520">
        <f t="shared" si="305"/>
        <v>6288.4679999999989</v>
      </c>
      <c r="N6520" t="str">
        <f t="shared" si="303"/>
        <v>Q2</v>
      </c>
      <c r="O6520" s="2">
        <f t="shared" si="304"/>
        <v>27.300917393260999</v>
      </c>
      <c r="P6520" t="str">
        <f>VLOOKUP(retail_sales_2023!C6520,customers!A:J,5,)</f>
        <v>Surat</v>
      </c>
      <c r="Q6520" t="str">
        <f>VLOOKUP(C6520,customers!A:J,10,0)</f>
        <v>Occasional</v>
      </c>
    </row>
    <row r="6521" spans="1:17" x14ac:dyDescent="0.3">
      <c r="A6521" t="s">
        <v>7612</v>
      </c>
      <c r="B6521" s="1">
        <v>45161</v>
      </c>
      <c r="C6521" t="s">
        <v>943</v>
      </c>
      <c r="D6521" t="s">
        <v>944</v>
      </c>
      <c r="E6521" t="s">
        <v>27</v>
      </c>
      <c r="F6521" t="s">
        <v>52</v>
      </c>
      <c r="G6521" t="s">
        <v>69</v>
      </c>
      <c r="H6521">
        <v>10</v>
      </c>
      <c r="I6521">
        <v>109.42</v>
      </c>
      <c r="J6521">
        <v>0</v>
      </c>
      <c r="K6521">
        <v>1094.2</v>
      </c>
      <c r="L6521">
        <v>112.82</v>
      </c>
      <c r="M6521">
        <f t="shared" si="305"/>
        <v>1094.2</v>
      </c>
      <c r="N6521" t="str">
        <f t="shared" si="303"/>
        <v>Q3</v>
      </c>
      <c r="O6521" s="2">
        <f t="shared" si="304"/>
        <v>10.310729299945166</v>
      </c>
      <c r="P6521" t="str">
        <f>VLOOKUP(retail_sales_2023!C6521,customers!A:J,5,)</f>
        <v>Lucknow</v>
      </c>
      <c r="Q6521" t="str">
        <f>VLOOKUP(C6521,customers!A:J,10,0)</f>
        <v>Premium</v>
      </c>
    </row>
    <row r="6522" spans="1:17" x14ac:dyDescent="0.3">
      <c r="A6522" t="s">
        <v>7613</v>
      </c>
      <c r="B6522" s="1">
        <v>45116</v>
      </c>
      <c r="C6522" t="s">
        <v>2481</v>
      </c>
      <c r="D6522" t="s">
        <v>2482</v>
      </c>
      <c r="E6522" t="s">
        <v>27</v>
      </c>
      <c r="F6522" t="s">
        <v>81</v>
      </c>
      <c r="G6522" t="s">
        <v>264</v>
      </c>
      <c r="H6522">
        <v>4</v>
      </c>
      <c r="I6522">
        <v>2159.31</v>
      </c>
      <c r="J6522">
        <v>0.2</v>
      </c>
      <c r="K6522">
        <v>6909.79</v>
      </c>
      <c r="L6522">
        <v>-776.18</v>
      </c>
      <c r="M6522">
        <f t="shared" si="305"/>
        <v>6909.7920000000004</v>
      </c>
      <c r="N6522" t="str">
        <f t="shared" si="303"/>
        <v>Q3</v>
      </c>
      <c r="O6522" s="2">
        <f t="shared" si="304"/>
        <v>-11.233047603472754</v>
      </c>
      <c r="P6522" t="str">
        <f>VLOOKUP(retail_sales_2023!C6522,customers!A:J,5,)</f>
        <v>Chandigarh</v>
      </c>
      <c r="Q6522" t="str">
        <f>VLOOKUP(C6522,customers!A:J,10,0)</f>
        <v>Regular</v>
      </c>
    </row>
    <row r="6523" spans="1:17" x14ac:dyDescent="0.3">
      <c r="A6523" t="s">
        <v>7614</v>
      </c>
      <c r="B6523" s="1">
        <v>44967</v>
      </c>
      <c r="C6523" t="s">
        <v>46</v>
      </c>
      <c r="D6523" t="s">
        <v>47</v>
      </c>
      <c r="E6523" t="s">
        <v>21</v>
      </c>
      <c r="F6523" t="s">
        <v>28</v>
      </c>
      <c r="G6523" t="s">
        <v>165</v>
      </c>
      <c r="H6523">
        <v>1</v>
      </c>
      <c r="I6523">
        <v>410.21</v>
      </c>
      <c r="J6523">
        <v>0.05</v>
      </c>
      <c r="K6523">
        <v>389.7</v>
      </c>
      <c r="L6523">
        <v>63.73</v>
      </c>
      <c r="M6523">
        <f t="shared" si="305"/>
        <v>389.69949999999994</v>
      </c>
      <c r="N6523" t="str">
        <f t="shared" si="303"/>
        <v>Q1</v>
      </c>
      <c r="O6523" s="2">
        <f t="shared" si="304"/>
        <v>16.353605337439056</v>
      </c>
      <c r="P6523" t="str">
        <f>VLOOKUP(retail_sales_2023!C6523,customers!A:J,5,)</f>
        <v>Bhubaneswar</v>
      </c>
      <c r="Q6523" t="str">
        <f>VLOOKUP(C6523,customers!A:J,10,0)</f>
        <v>Premium</v>
      </c>
    </row>
    <row r="6524" spans="1:17" x14ac:dyDescent="0.3">
      <c r="A6524" t="s">
        <v>7615</v>
      </c>
      <c r="B6524" s="1">
        <v>44931</v>
      </c>
      <c r="C6524" t="s">
        <v>444</v>
      </c>
      <c r="D6524" t="s">
        <v>445</v>
      </c>
      <c r="E6524" t="s">
        <v>27</v>
      </c>
      <c r="F6524" t="s">
        <v>43</v>
      </c>
      <c r="G6524" t="s">
        <v>243</v>
      </c>
      <c r="H6524">
        <v>2</v>
      </c>
      <c r="I6524">
        <v>40053.53</v>
      </c>
      <c r="J6524">
        <v>0</v>
      </c>
      <c r="K6524">
        <v>80107.06</v>
      </c>
      <c r="L6524">
        <v>10379.280000000001</v>
      </c>
      <c r="M6524">
        <f t="shared" si="305"/>
        <v>80107.06</v>
      </c>
      <c r="N6524" t="str">
        <f t="shared" si="303"/>
        <v>Q1</v>
      </c>
      <c r="O6524" s="2">
        <f t="shared" si="304"/>
        <v>12.956760615106836</v>
      </c>
      <c r="P6524" t="str">
        <f>VLOOKUP(retail_sales_2023!C6524,customers!A:J,5,)</f>
        <v>Jaipur</v>
      </c>
      <c r="Q6524" t="str">
        <f>VLOOKUP(C6524,customers!A:J,10,0)</f>
        <v>Regular</v>
      </c>
    </row>
    <row r="6525" spans="1:17" x14ac:dyDescent="0.3">
      <c r="A6525" t="s">
        <v>7616</v>
      </c>
      <c r="B6525" s="1">
        <v>45074</v>
      </c>
      <c r="C6525" t="s">
        <v>2566</v>
      </c>
      <c r="D6525" t="s">
        <v>2567</v>
      </c>
      <c r="E6525" t="s">
        <v>15</v>
      </c>
      <c r="F6525" t="s">
        <v>43</v>
      </c>
      <c r="G6525" t="s">
        <v>282</v>
      </c>
      <c r="H6525">
        <v>4</v>
      </c>
      <c r="I6525">
        <v>34792.519999999997</v>
      </c>
      <c r="J6525">
        <v>0.1</v>
      </c>
      <c r="K6525">
        <v>125253.07</v>
      </c>
      <c r="L6525">
        <v>13712.64</v>
      </c>
      <c r="M6525">
        <f t="shared" si="305"/>
        <v>125253.07199999999</v>
      </c>
      <c r="N6525" t="str">
        <f t="shared" si="303"/>
        <v>Q2</v>
      </c>
      <c r="O6525" s="2">
        <f t="shared" si="304"/>
        <v>10.947947223968242</v>
      </c>
      <c r="P6525" t="str">
        <f>VLOOKUP(retail_sales_2023!C6525,customers!A:J,5,)</f>
        <v>Bengaluru</v>
      </c>
      <c r="Q6525" t="str">
        <f>VLOOKUP(C6525,customers!A:J,10,0)</f>
        <v>Premium</v>
      </c>
    </row>
    <row r="6526" spans="1:17" x14ac:dyDescent="0.3">
      <c r="A6526" t="s">
        <v>7617</v>
      </c>
      <c r="B6526" s="1">
        <v>45092</v>
      </c>
      <c r="C6526" t="s">
        <v>1154</v>
      </c>
      <c r="D6526" t="s">
        <v>1155</v>
      </c>
      <c r="E6526" t="s">
        <v>15</v>
      </c>
      <c r="F6526" t="s">
        <v>43</v>
      </c>
      <c r="G6526" t="s">
        <v>282</v>
      </c>
      <c r="H6526">
        <v>4</v>
      </c>
      <c r="I6526">
        <v>67056.259999999995</v>
      </c>
      <c r="J6526">
        <v>0.05</v>
      </c>
      <c r="K6526">
        <v>254813.79</v>
      </c>
      <c r="L6526">
        <v>34211.22</v>
      </c>
      <c r="M6526">
        <f t="shared" si="305"/>
        <v>254813.78799999997</v>
      </c>
      <c r="N6526" t="str">
        <f t="shared" si="303"/>
        <v>Q2</v>
      </c>
      <c r="O6526" s="2">
        <f t="shared" si="304"/>
        <v>13.425968822174028</v>
      </c>
      <c r="P6526" t="str">
        <f>VLOOKUP(retail_sales_2023!C6526,customers!A:J,5,)</f>
        <v>Chennai</v>
      </c>
      <c r="Q6526" t="str">
        <f>VLOOKUP(C6526,customers!A:J,10,0)</f>
        <v>Premium</v>
      </c>
    </row>
    <row r="6527" spans="1:17" x14ac:dyDescent="0.3">
      <c r="A6527" t="s">
        <v>7618</v>
      </c>
      <c r="B6527" s="1">
        <v>45152</v>
      </c>
      <c r="C6527" t="s">
        <v>770</v>
      </c>
      <c r="D6527" t="s">
        <v>771</v>
      </c>
      <c r="E6527" t="s">
        <v>27</v>
      </c>
      <c r="F6527" t="s">
        <v>81</v>
      </c>
      <c r="G6527" t="s">
        <v>239</v>
      </c>
      <c r="H6527">
        <v>5</v>
      </c>
      <c r="I6527">
        <v>3562.9</v>
      </c>
      <c r="J6527">
        <v>0</v>
      </c>
      <c r="K6527">
        <v>17814.5</v>
      </c>
      <c r="L6527">
        <v>5953.21</v>
      </c>
      <c r="M6527">
        <f t="shared" si="305"/>
        <v>17814.5</v>
      </c>
      <c r="N6527" t="str">
        <f t="shared" si="303"/>
        <v>Q3</v>
      </c>
      <c r="O6527" s="2">
        <f t="shared" si="304"/>
        <v>33.417777653035444</v>
      </c>
      <c r="P6527" t="str">
        <f>VLOOKUP(retail_sales_2023!C6527,customers!A:J,5,)</f>
        <v>Jaipur</v>
      </c>
      <c r="Q6527" t="str">
        <f>VLOOKUP(C6527,customers!A:J,10,0)</f>
        <v>Premium</v>
      </c>
    </row>
    <row r="6528" spans="1:17" x14ac:dyDescent="0.3">
      <c r="A6528" t="s">
        <v>7619</v>
      </c>
      <c r="B6528" s="1">
        <v>45143</v>
      </c>
      <c r="C6528" t="s">
        <v>208</v>
      </c>
      <c r="D6528" t="s">
        <v>209</v>
      </c>
      <c r="E6528" t="s">
        <v>21</v>
      </c>
      <c r="F6528" t="s">
        <v>38</v>
      </c>
      <c r="G6528" t="s">
        <v>39</v>
      </c>
      <c r="H6528">
        <v>2</v>
      </c>
      <c r="I6528">
        <v>3893.23</v>
      </c>
      <c r="J6528">
        <v>0</v>
      </c>
      <c r="K6528">
        <v>7786.46</v>
      </c>
      <c r="L6528">
        <v>2419.7600000000002</v>
      </c>
      <c r="M6528">
        <f t="shared" si="305"/>
        <v>7786.46</v>
      </c>
      <c r="N6528" t="str">
        <f t="shared" si="303"/>
        <v>Q3</v>
      </c>
      <c r="O6528" s="2">
        <f t="shared" si="304"/>
        <v>31.076509736131698</v>
      </c>
      <c r="P6528" t="str">
        <f>VLOOKUP(retail_sales_2023!C6528,customers!A:J,5,)</f>
        <v>Bhubaneswar</v>
      </c>
      <c r="Q6528" t="str">
        <f>VLOOKUP(C6528,customers!A:J,10,0)</f>
        <v>Regular</v>
      </c>
    </row>
    <row r="6529" spans="1:17" x14ac:dyDescent="0.3">
      <c r="A6529" t="s">
        <v>7620</v>
      </c>
      <c r="B6529" s="1">
        <v>45185</v>
      </c>
      <c r="C6529" t="s">
        <v>1878</v>
      </c>
      <c r="D6529" t="s">
        <v>1879</v>
      </c>
      <c r="E6529" t="s">
        <v>33</v>
      </c>
      <c r="F6529" t="s">
        <v>81</v>
      </c>
      <c r="G6529" t="s">
        <v>150</v>
      </c>
      <c r="H6529">
        <v>3</v>
      </c>
      <c r="I6529">
        <v>4355.12</v>
      </c>
      <c r="J6529">
        <v>0.05</v>
      </c>
      <c r="K6529">
        <v>12412.09</v>
      </c>
      <c r="L6529">
        <v>3810.57</v>
      </c>
      <c r="M6529">
        <f t="shared" si="305"/>
        <v>12412.092000000001</v>
      </c>
      <c r="N6529" t="str">
        <f t="shared" si="303"/>
        <v>Q3</v>
      </c>
      <c r="O6529" s="2">
        <f t="shared" si="304"/>
        <v>30.700470267295838</v>
      </c>
      <c r="P6529" t="str">
        <f>VLOOKUP(retail_sales_2023!C6529,customers!A:J,5,)</f>
        <v>Mumbai</v>
      </c>
      <c r="Q6529" t="str">
        <f>VLOOKUP(C6529,customers!A:J,10,0)</f>
        <v>Regular</v>
      </c>
    </row>
    <row r="6530" spans="1:17" x14ac:dyDescent="0.3">
      <c r="A6530" t="s">
        <v>7621</v>
      </c>
      <c r="B6530" s="1">
        <v>45248</v>
      </c>
      <c r="C6530" t="s">
        <v>379</v>
      </c>
      <c r="D6530" t="s">
        <v>380</v>
      </c>
      <c r="E6530" t="s">
        <v>27</v>
      </c>
      <c r="F6530" t="s">
        <v>43</v>
      </c>
      <c r="G6530" t="s">
        <v>110</v>
      </c>
      <c r="H6530">
        <v>5</v>
      </c>
      <c r="I6530">
        <v>78048.87</v>
      </c>
      <c r="J6530">
        <v>0.15</v>
      </c>
      <c r="K6530">
        <v>331707.7</v>
      </c>
      <c r="L6530">
        <v>35124.199999999997</v>
      </c>
      <c r="M6530">
        <f t="shared" si="305"/>
        <v>331707.69749999995</v>
      </c>
      <c r="N6530" t="str">
        <f t="shared" si="303"/>
        <v>Q4</v>
      </c>
      <c r="O6530" s="2">
        <f t="shared" si="304"/>
        <v>10.588901011342214</v>
      </c>
      <c r="P6530" t="str">
        <f>VLOOKUP(retail_sales_2023!C6530,customers!A:J,5,)</f>
        <v>Lucknow</v>
      </c>
      <c r="Q6530" t="str">
        <f>VLOOKUP(C6530,customers!A:J,10,0)</f>
        <v>Premium</v>
      </c>
    </row>
    <row r="6531" spans="1:17" x14ac:dyDescent="0.3">
      <c r="A6531" t="s">
        <v>7622</v>
      </c>
      <c r="B6531" s="1">
        <v>45159</v>
      </c>
      <c r="C6531" t="s">
        <v>1072</v>
      </c>
      <c r="D6531" t="s">
        <v>1073</v>
      </c>
      <c r="E6531" t="s">
        <v>21</v>
      </c>
      <c r="F6531" t="s">
        <v>22</v>
      </c>
      <c r="G6531" t="s">
        <v>196</v>
      </c>
      <c r="H6531">
        <v>4</v>
      </c>
      <c r="I6531">
        <v>18063.919999999998</v>
      </c>
      <c r="J6531">
        <v>0</v>
      </c>
      <c r="K6531">
        <v>72255.679999999993</v>
      </c>
      <c r="L6531">
        <v>15212.32</v>
      </c>
      <c r="M6531">
        <f t="shared" si="305"/>
        <v>72255.679999999993</v>
      </c>
      <c r="N6531" t="str">
        <f t="shared" ref="N6531:N6594" si="306">"Q"&amp;ROUNDUP(MONTH(B6531)/3,0)</f>
        <v>Q3</v>
      </c>
      <c r="O6531" s="2">
        <f t="shared" ref="O6531:O6594" si="307">(L6531/K6531)*100</f>
        <v>21.053459049862933</v>
      </c>
      <c r="P6531" t="str">
        <f>VLOOKUP(retail_sales_2023!C6531,customers!A:J,5,)</f>
        <v>Patna</v>
      </c>
      <c r="Q6531" t="str">
        <f>VLOOKUP(C6531,customers!A:J,10,0)</f>
        <v>Regular</v>
      </c>
    </row>
    <row r="6532" spans="1:17" x14ac:dyDescent="0.3">
      <c r="A6532" t="s">
        <v>7623</v>
      </c>
      <c r="B6532" s="1">
        <v>44959</v>
      </c>
      <c r="C6532" t="s">
        <v>358</v>
      </c>
      <c r="D6532" t="s">
        <v>359</v>
      </c>
      <c r="E6532" t="s">
        <v>15</v>
      </c>
      <c r="F6532" t="s">
        <v>38</v>
      </c>
      <c r="G6532" t="s">
        <v>684</v>
      </c>
      <c r="H6532">
        <v>2</v>
      </c>
      <c r="I6532">
        <v>1268.51</v>
      </c>
      <c r="J6532">
        <v>0</v>
      </c>
      <c r="K6532">
        <v>2537.02</v>
      </c>
      <c r="L6532">
        <v>882</v>
      </c>
      <c r="M6532">
        <f t="shared" si="305"/>
        <v>2537.02</v>
      </c>
      <c r="N6532" t="str">
        <f t="shared" si="306"/>
        <v>Q1</v>
      </c>
      <c r="O6532" s="2">
        <f t="shared" si="307"/>
        <v>34.765196963366471</v>
      </c>
      <c r="P6532" t="str">
        <f>VLOOKUP(retail_sales_2023!C6532,customers!A:J,5,)</f>
        <v>Chennai</v>
      </c>
      <c r="Q6532" t="str">
        <f>VLOOKUP(C6532,customers!A:J,10,0)</f>
        <v>Regular</v>
      </c>
    </row>
    <row r="6533" spans="1:17" x14ac:dyDescent="0.3">
      <c r="A6533" t="s">
        <v>7624</v>
      </c>
      <c r="B6533" s="1">
        <v>45186</v>
      </c>
      <c r="C6533" t="s">
        <v>2621</v>
      </c>
      <c r="D6533" t="s">
        <v>2622</v>
      </c>
      <c r="E6533" t="s">
        <v>27</v>
      </c>
      <c r="F6533" t="s">
        <v>52</v>
      </c>
      <c r="G6533" t="s">
        <v>53</v>
      </c>
      <c r="H6533">
        <v>10</v>
      </c>
      <c r="I6533">
        <v>411.35</v>
      </c>
      <c r="J6533">
        <v>0</v>
      </c>
      <c r="K6533">
        <v>4113.5</v>
      </c>
      <c r="L6533">
        <v>328.68</v>
      </c>
      <c r="M6533">
        <f t="shared" ref="M6533:M6596" si="308">H6533*I6533*(1-J6533)</f>
        <v>4113.5</v>
      </c>
      <c r="N6533" t="str">
        <f t="shared" si="306"/>
        <v>Q3</v>
      </c>
      <c r="O6533" s="2">
        <f t="shared" si="307"/>
        <v>7.9902759207487541</v>
      </c>
      <c r="P6533" t="str">
        <f>VLOOKUP(retail_sales_2023!C6533,customers!A:J,5,)</f>
        <v>Jaipur</v>
      </c>
      <c r="Q6533" t="str">
        <f>VLOOKUP(C6533,customers!A:J,10,0)</f>
        <v>Premium</v>
      </c>
    </row>
    <row r="6534" spans="1:17" x14ac:dyDescent="0.3">
      <c r="A6534" t="s">
        <v>7625</v>
      </c>
      <c r="B6534" s="1">
        <v>45052</v>
      </c>
      <c r="C6534" t="s">
        <v>2123</v>
      </c>
      <c r="D6534" t="s">
        <v>2124</v>
      </c>
      <c r="E6534" t="s">
        <v>33</v>
      </c>
      <c r="F6534" t="s">
        <v>43</v>
      </c>
      <c r="G6534" t="s">
        <v>154</v>
      </c>
      <c r="H6534">
        <v>5</v>
      </c>
      <c r="I6534">
        <v>9046.76</v>
      </c>
      <c r="J6534">
        <v>0</v>
      </c>
      <c r="K6534">
        <v>45233.8</v>
      </c>
      <c r="L6534">
        <v>5235.5</v>
      </c>
      <c r="M6534">
        <f t="shared" si="308"/>
        <v>45233.8</v>
      </c>
      <c r="N6534" t="str">
        <f t="shared" si="306"/>
        <v>Q2</v>
      </c>
      <c r="O6534" s="2">
        <f t="shared" si="307"/>
        <v>11.574309476541877</v>
      </c>
      <c r="P6534" t="str">
        <f>VLOOKUP(retail_sales_2023!C6534,customers!A:J,5,)</f>
        <v>Ahmedabad</v>
      </c>
      <c r="Q6534" t="str">
        <f>VLOOKUP(C6534,customers!A:J,10,0)</f>
        <v>Occasional</v>
      </c>
    </row>
    <row r="6535" spans="1:17" x14ac:dyDescent="0.3">
      <c r="A6535" t="s">
        <v>7626</v>
      </c>
      <c r="B6535" s="1">
        <v>44942</v>
      </c>
      <c r="C6535" t="s">
        <v>1827</v>
      </c>
      <c r="D6535" t="s">
        <v>1828</v>
      </c>
      <c r="E6535" t="s">
        <v>33</v>
      </c>
      <c r="F6535" t="s">
        <v>81</v>
      </c>
      <c r="G6535" t="s">
        <v>370</v>
      </c>
      <c r="H6535">
        <v>3</v>
      </c>
      <c r="I6535">
        <v>4258.5</v>
      </c>
      <c r="J6535">
        <v>0.15</v>
      </c>
      <c r="K6535">
        <v>10859.17</v>
      </c>
      <c r="L6535">
        <v>2318.0300000000002</v>
      </c>
      <c r="M6535">
        <f t="shared" si="308"/>
        <v>10859.174999999999</v>
      </c>
      <c r="N6535" t="str">
        <f t="shared" si="306"/>
        <v>Q1</v>
      </c>
      <c r="O6535" s="2">
        <f t="shared" si="307"/>
        <v>21.346290738610779</v>
      </c>
      <c r="P6535" t="str">
        <f>VLOOKUP(retail_sales_2023!C6535,customers!A:J,5,)</f>
        <v>Mumbai</v>
      </c>
      <c r="Q6535" t="str">
        <f>VLOOKUP(C6535,customers!A:J,10,0)</f>
        <v>Regular</v>
      </c>
    </row>
    <row r="6536" spans="1:17" x14ac:dyDescent="0.3">
      <c r="A6536" t="s">
        <v>7627</v>
      </c>
      <c r="B6536" s="1">
        <v>45052</v>
      </c>
      <c r="C6536" t="s">
        <v>1711</v>
      </c>
      <c r="D6536" t="s">
        <v>1712</v>
      </c>
      <c r="E6536" t="s">
        <v>21</v>
      </c>
      <c r="F6536" t="s">
        <v>22</v>
      </c>
      <c r="G6536" t="s">
        <v>210</v>
      </c>
      <c r="H6536">
        <v>4</v>
      </c>
      <c r="I6536">
        <v>14115.05</v>
      </c>
      <c r="J6536">
        <v>0</v>
      </c>
      <c r="K6536">
        <v>56460.2</v>
      </c>
      <c r="L6536">
        <v>12697.39</v>
      </c>
      <c r="M6536">
        <f t="shared" si="308"/>
        <v>56460.2</v>
      </c>
      <c r="N6536" t="str">
        <f t="shared" si="306"/>
        <v>Q2</v>
      </c>
      <c r="O6536" s="2">
        <f t="shared" si="307"/>
        <v>22.489098515414398</v>
      </c>
      <c r="P6536" t="str">
        <f>VLOOKUP(retail_sales_2023!C6536,customers!A:J,5,)</f>
        <v>Bhubaneswar</v>
      </c>
      <c r="Q6536" t="str">
        <f>VLOOKUP(C6536,customers!A:J,10,0)</f>
        <v>Regular</v>
      </c>
    </row>
    <row r="6537" spans="1:17" x14ac:dyDescent="0.3">
      <c r="A6537" t="s">
        <v>7628</v>
      </c>
      <c r="B6537" s="1">
        <v>45291</v>
      </c>
      <c r="C6537" t="s">
        <v>525</v>
      </c>
      <c r="D6537" t="s">
        <v>526</v>
      </c>
      <c r="E6537" t="s">
        <v>21</v>
      </c>
      <c r="F6537" t="s">
        <v>81</v>
      </c>
      <c r="G6537" t="s">
        <v>370</v>
      </c>
      <c r="H6537">
        <v>2</v>
      </c>
      <c r="I6537">
        <v>864.57</v>
      </c>
      <c r="J6537">
        <v>0.1</v>
      </c>
      <c r="K6537">
        <v>1556.23</v>
      </c>
      <c r="L6537">
        <v>375.06</v>
      </c>
      <c r="M6537">
        <f t="shared" si="308"/>
        <v>1556.2260000000001</v>
      </c>
      <c r="N6537" t="str">
        <f t="shared" si="306"/>
        <v>Q4</v>
      </c>
      <c r="O6537" s="2">
        <f t="shared" si="307"/>
        <v>24.100550689808063</v>
      </c>
      <c r="P6537" t="str">
        <f>VLOOKUP(retail_sales_2023!C6537,customers!A:J,5,)</f>
        <v>Patna</v>
      </c>
      <c r="Q6537" t="str">
        <f>VLOOKUP(C6537,customers!A:J,10,0)</f>
        <v>Occasional</v>
      </c>
    </row>
    <row r="6538" spans="1:17" x14ac:dyDescent="0.3">
      <c r="A6538" t="s">
        <v>7629</v>
      </c>
      <c r="B6538" s="1">
        <v>45264</v>
      </c>
      <c r="C6538" t="s">
        <v>732</v>
      </c>
      <c r="D6538" t="s">
        <v>733</v>
      </c>
      <c r="E6538" t="s">
        <v>15</v>
      </c>
      <c r="F6538" t="s">
        <v>22</v>
      </c>
      <c r="G6538" t="s">
        <v>423</v>
      </c>
      <c r="H6538">
        <v>3</v>
      </c>
      <c r="I6538">
        <v>27026.7</v>
      </c>
      <c r="J6538">
        <v>0.1</v>
      </c>
      <c r="K6538">
        <v>72972.09</v>
      </c>
      <c r="L6538">
        <v>13140.63</v>
      </c>
      <c r="M6538">
        <f t="shared" si="308"/>
        <v>72972.090000000011</v>
      </c>
      <c r="N6538" t="str">
        <f t="shared" si="306"/>
        <v>Q4</v>
      </c>
      <c r="O6538" s="2">
        <f t="shared" si="307"/>
        <v>18.007747893749514</v>
      </c>
      <c r="P6538" t="str">
        <f>VLOOKUP(retail_sales_2023!C6538,customers!A:J,5,)</f>
        <v>Kochi</v>
      </c>
      <c r="Q6538" t="str">
        <f>VLOOKUP(C6538,customers!A:J,10,0)</f>
        <v>Occasional</v>
      </c>
    </row>
    <row r="6539" spans="1:17" x14ac:dyDescent="0.3">
      <c r="A6539" t="s">
        <v>7630</v>
      </c>
      <c r="B6539" s="1">
        <v>45155</v>
      </c>
      <c r="C6539" t="s">
        <v>607</v>
      </c>
      <c r="D6539" t="s">
        <v>608</v>
      </c>
      <c r="E6539" t="s">
        <v>21</v>
      </c>
      <c r="F6539" t="s">
        <v>52</v>
      </c>
      <c r="G6539" t="s">
        <v>69</v>
      </c>
      <c r="H6539">
        <v>10</v>
      </c>
      <c r="I6539">
        <v>210.61</v>
      </c>
      <c r="J6539">
        <v>0.1</v>
      </c>
      <c r="K6539">
        <v>1895.49</v>
      </c>
      <c r="L6539">
        <v>148.4</v>
      </c>
      <c r="M6539">
        <f t="shared" si="308"/>
        <v>1895.4900000000005</v>
      </c>
      <c r="N6539" t="str">
        <f t="shared" si="306"/>
        <v>Q3</v>
      </c>
      <c r="O6539" s="2">
        <f t="shared" si="307"/>
        <v>7.8291101509372254</v>
      </c>
      <c r="P6539" t="str">
        <f>VLOOKUP(retail_sales_2023!C6539,customers!A:J,5,)</f>
        <v>Ranchi</v>
      </c>
      <c r="Q6539" t="str">
        <f>VLOOKUP(C6539,customers!A:J,10,0)</f>
        <v>Regular</v>
      </c>
    </row>
    <row r="6540" spans="1:17" x14ac:dyDescent="0.3">
      <c r="A6540" t="s">
        <v>7631</v>
      </c>
      <c r="B6540" s="1">
        <v>45142</v>
      </c>
      <c r="C6540" t="s">
        <v>180</v>
      </c>
      <c r="D6540" t="s">
        <v>181</v>
      </c>
      <c r="E6540" t="s">
        <v>15</v>
      </c>
      <c r="F6540" t="s">
        <v>43</v>
      </c>
      <c r="G6540" t="s">
        <v>121</v>
      </c>
      <c r="H6540">
        <v>2</v>
      </c>
      <c r="I6540">
        <v>54755.02</v>
      </c>
      <c r="J6540">
        <v>0.3</v>
      </c>
      <c r="K6540">
        <v>76657.03</v>
      </c>
      <c r="L6540">
        <v>11414.04</v>
      </c>
      <c r="M6540">
        <f t="shared" si="308"/>
        <v>76657.027999999991</v>
      </c>
      <c r="N6540" t="str">
        <f t="shared" si="306"/>
        <v>Q3</v>
      </c>
      <c r="O6540" s="2">
        <f t="shared" si="307"/>
        <v>14.88974983768612</v>
      </c>
      <c r="P6540" t="str">
        <f>VLOOKUP(retail_sales_2023!C6540,customers!A:J,5,)</f>
        <v>Kochi</v>
      </c>
      <c r="Q6540" t="str">
        <f>VLOOKUP(C6540,customers!A:J,10,0)</f>
        <v>Premium</v>
      </c>
    </row>
    <row r="6541" spans="1:17" x14ac:dyDescent="0.3">
      <c r="A6541" t="s">
        <v>7632</v>
      </c>
      <c r="B6541" s="1">
        <v>45156</v>
      </c>
      <c r="C6541" t="s">
        <v>1013</v>
      </c>
      <c r="D6541" t="s">
        <v>1014</v>
      </c>
      <c r="E6541" t="s">
        <v>15</v>
      </c>
      <c r="F6541" t="s">
        <v>28</v>
      </c>
      <c r="G6541" t="s">
        <v>57</v>
      </c>
      <c r="H6541">
        <v>3</v>
      </c>
      <c r="I6541">
        <v>1219.4100000000001</v>
      </c>
      <c r="J6541">
        <v>0</v>
      </c>
      <c r="K6541">
        <v>3658.23</v>
      </c>
      <c r="L6541">
        <v>-367.82</v>
      </c>
      <c r="M6541">
        <f t="shared" si="308"/>
        <v>3658.2300000000005</v>
      </c>
      <c r="N6541" t="str">
        <f t="shared" si="306"/>
        <v>Q3</v>
      </c>
      <c r="O6541" s="2">
        <f t="shared" si="307"/>
        <v>-10.054589241245083</v>
      </c>
      <c r="P6541" t="str">
        <f>VLOOKUP(retail_sales_2023!C6541,customers!A:J,5,)</f>
        <v>Bengaluru</v>
      </c>
      <c r="Q6541" t="str">
        <f>VLOOKUP(C6541,customers!A:J,10,0)</f>
        <v>Premium</v>
      </c>
    </row>
    <row r="6542" spans="1:17" x14ac:dyDescent="0.3">
      <c r="A6542" t="s">
        <v>7633</v>
      </c>
      <c r="B6542" s="1">
        <v>45026</v>
      </c>
      <c r="C6542" t="s">
        <v>736</v>
      </c>
      <c r="D6542" t="s">
        <v>1482</v>
      </c>
      <c r="E6542" t="s">
        <v>33</v>
      </c>
      <c r="F6542" t="s">
        <v>43</v>
      </c>
      <c r="G6542" t="s">
        <v>243</v>
      </c>
      <c r="H6542">
        <v>5</v>
      </c>
      <c r="I6542">
        <v>66571.759999999995</v>
      </c>
      <c r="J6542">
        <v>0</v>
      </c>
      <c r="K6542">
        <v>332858.8</v>
      </c>
      <c r="L6542">
        <v>48089.87</v>
      </c>
      <c r="M6542">
        <f t="shared" si="308"/>
        <v>332858.8</v>
      </c>
      <c r="N6542" t="str">
        <f t="shared" si="306"/>
        <v>Q2</v>
      </c>
      <c r="O6542" s="2">
        <f t="shared" si="307"/>
        <v>14.447528501574844</v>
      </c>
      <c r="P6542" t="str">
        <f>VLOOKUP(retail_sales_2023!C6542,customers!A:J,5,)</f>
        <v>Pune</v>
      </c>
      <c r="Q6542" t="str">
        <f>VLOOKUP(C6542,customers!A:J,10,0)</f>
        <v>Premium</v>
      </c>
    </row>
    <row r="6543" spans="1:17" x14ac:dyDescent="0.3">
      <c r="A6543" t="s">
        <v>7634</v>
      </c>
      <c r="B6543" s="1">
        <v>45193</v>
      </c>
      <c r="C6543" t="s">
        <v>853</v>
      </c>
      <c r="D6543" t="s">
        <v>854</v>
      </c>
      <c r="E6543" t="s">
        <v>27</v>
      </c>
      <c r="F6543" t="s">
        <v>52</v>
      </c>
      <c r="G6543" t="s">
        <v>133</v>
      </c>
      <c r="H6543">
        <v>7</v>
      </c>
      <c r="I6543">
        <v>772.62</v>
      </c>
      <c r="J6543">
        <v>0</v>
      </c>
      <c r="K6543">
        <v>5408.34</v>
      </c>
      <c r="L6543">
        <v>526.05999999999995</v>
      </c>
      <c r="M6543">
        <f t="shared" si="308"/>
        <v>5408.34</v>
      </c>
      <c r="N6543" t="str">
        <f t="shared" si="306"/>
        <v>Q3</v>
      </c>
      <c r="O6543" s="2">
        <f t="shared" si="307"/>
        <v>9.7268293043706553</v>
      </c>
      <c r="P6543" t="str">
        <f>VLOOKUP(retail_sales_2023!C6543,customers!A:J,5,)</f>
        <v>Chandigarh</v>
      </c>
      <c r="Q6543" t="str">
        <f>VLOOKUP(C6543,customers!A:J,10,0)</f>
        <v>Premium</v>
      </c>
    </row>
    <row r="6544" spans="1:17" x14ac:dyDescent="0.3">
      <c r="A6544" t="s">
        <v>7635</v>
      </c>
      <c r="B6544" s="1">
        <v>44976</v>
      </c>
      <c r="C6544" t="s">
        <v>986</v>
      </c>
      <c r="D6544" t="s">
        <v>987</v>
      </c>
      <c r="E6544" t="s">
        <v>15</v>
      </c>
      <c r="F6544" t="s">
        <v>81</v>
      </c>
      <c r="G6544" t="s">
        <v>239</v>
      </c>
      <c r="H6544">
        <v>4</v>
      </c>
      <c r="I6544">
        <v>682.62</v>
      </c>
      <c r="J6544">
        <v>0.15</v>
      </c>
      <c r="K6544">
        <v>2320.91</v>
      </c>
      <c r="L6544">
        <v>663.88</v>
      </c>
      <c r="M6544">
        <f t="shared" si="308"/>
        <v>2320.9079999999999</v>
      </c>
      <c r="N6544" t="str">
        <f t="shared" si="306"/>
        <v>Q1</v>
      </c>
      <c r="O6544" s="2">
        <f t="shared" si="307"/>
        <v>28.604297452292421</v>
      </c>
      <c r="P6544" t="str">
        <f>VLOOKUP(retail_sales_2023!C6544,customers!A:J,5,)</f>
        <v>Chennai</v>
      </c>
      <c r="Q6544" t="str">
        <f>VLOOKUP(C6544,customers!A:J,10,0)</f>
        <v>Occasional</v>
      </c>
    </row>
    <row r="6545" spans="1:17" x14ac:dyDescent="0.3">
      <c r="A6545" t="s">
        <v>7636</v>
      </c>
      <c r="B6545" s="1">
        <v>45044</v>
      </c>
      <c r="C6545" t="s">
        <v>1698</v>
      </c>
      <c r="D6545" t="s">
        <v>1699</v>
      </c>
      <c r="E6545" t="s">
        <v>15</v>
      </c>
      <c r="F6545" t="s">
        <v>81</v>
      </c>
      <c r="G6545" t="s">
        <v>239</v>
      </c>
      <c r="H6545">
        <v>5</v>
      </c>
      <c r="I6545">
        <v>869.24</v>
      </c>
      <c r="J6545">
        <v>0.15</v>
      </c>
      <c r="K6545">
        <v>3694.27</v>
      </c>
      <c r="L6545">
        <v>998.39</v>
      </c>
      <c r="M6545">
        <f t="shared" si="308"/>
        <v>3694.2699999999995</v>
      </c>
      <c r="N6545" t="str">
        <f t="shared" si="306"/>
        <v>Q2</v>
      </c>
      <c r="O6545" s="2">
        <f t="shared" si="307"/>
        <v>27.025366310529549</v>
      </c>
      <c r="P6545" t="str">
        <f>VLOOKUP(retail_sales_2023!C6545,customers!A:J,5,)</f>
        <v>Hyderabad</v>
      </c>
      <c r="Q6545" t="str">
        <f>VLOOKUP(C6545,customers!A:J,10,0)</f>
        <v>Regular</v>
      </c>
    </row>
    <row r="6546" spans="1:17" x14ac:dyDescent="0.3">
      <c r="A6546" t="s">
        <v>7637</v>
      </c>
      <c r="B6546" s="1">
        <v>45002</v>
      </c>
      <c r="C6546" t="s">
        <v>187</v>
      </c>
      <c r="D6546" t="s">
        <v>188</v>
      </c>
      <c r="E6546" t="s">
        <v>33</v>
      </c>
      <c r="F6546" t="s">
        <v>81</v>
      </c>
      <c r="G6546" t="s">
        <v>370</v>
      </c>
      <c r="H6546">
        <v>5</v>
      </c>
      <c r="I6546">
        <v>2999.3</v>
      </c>
      <c r="J6546">
        <v>0.05</v>
      </c>
      <c r="K6546">
        <v>14246.67</v>
      </c>
      <c r="L6546">
        <v>3908.35</v>
      </c>
      <c r="M6546">
        <f t="shared" si="308"/>
        <v>14246.674999999999</v>
      </c>
      <c r="N6546" t="str">
        <f t="shared" si="306"/>
        <v>Q1</v>
      </c>
      <c r="O6546" s="2">
        <f t="shared" si="307"/>
        <v>27.43342830289464</v>
      </c>
      <c r="P6546" t="str">
        <f>VLOOKUP(retail_sales_2023!C6546,customers!A:J,5,)</f>
        <v>Pune</v>
      </c>
      <c r="Q6546" t="str">
        <f>VLOOKUP(C6546,customers!A:J,10,0)</f>
        <v>Regular</v>
      </c>
    </row>
    <row r="6547" spans="1:17" x14ac:dyDescent="0.3">
      <c r="A6547" t="s">
        <v>7638</v>
      </c>
      <c r="B6547" s="1">
        <v>45227</v>
      </c>
      <c r="C6547" t="s">
        <v>913</v>
      </c>
      <c r="D6547" t="s">
        <v>914</v>
      </c>
      <c r="E6547" t="s">
        <v>33</v>
      </c>
      <c r="F6547" t="s">
        <v>81</v>
      </c>
      <c r="G6547" t="s">
        <v>470</v>
      </c>
      <c r="H6547">
        <v>3</v>
      </c>
      <c r="I6547">
        <v>3481.12</v>
      </c>
      <c r="J6547">
        <v>0.15</v>
      </c>
      <c r="K6547">
        <v>8876.86</v>
      </c>
      <c r="L6547">
        <v>2095.9299999999998</v>
      </c>
      <c r="M6547">
        <f t="shared" si="308"/>
        <v>8876.8559999999998</v>
      </c>
      <c r="N6547" t="str">
        <f t="shared" si="306"/>
        <v>Q4</v>
      </c>
      <c r="O6547" s="2">
        <f t="shared" si="307"/>
        <v>23.611164308099934</v>
      </c>
      <c r="P6547" t="str">
        <f>VLOOKUP(retail_sales_2023!C6547,customers!A:J,5,)</f>
        <v>Ahmedabad</v>
      </c>
      <c r="Q6547" t="str">
        <f>VLOOKUP(C6547,customers!A:J,10,0)</f>
        <v>Premium</v>
      </c>
    </row>
    <row r="6548" spans="1:17" x14ac:dyDescent="0.3">
      <c r="A6548" t="s">
        <v>7639</v>
      </c>
      <c r="B6548" s="1">
        <v>45258</v>
      </c>
      <c r="C6548" t="s">
        <v>1389</v>
      </c>
      <c r="D6548" t="s">
        <v>1390</v>
      </c>
      <c r="E6548" t="s">
        <v>15</v>
      </c>
      <c r="F6548" t="s">
        <v>43</v>
      </c>
      <c r="G6548" t="s">
        <v>44</v>
      </c>
      <c r="H6548">
        <v>1</v>
      </c>
      <c r="I6548">
        <v>79121.919999999998</v>
      </c>
      <c r="J6548">
        <v>0</v>
      </c>
      <c r="K6548">
        <v>79121.919999999998</v>
      </c>
      <c r="L6548">
        <v>11427.5</v>
      </c>
      <c r="M6548">
        <f t="shared" si="308"/>
        <v>79121.919999999998</v>
      </c>
      <c r="N6548" t="str">
        <f t="shared" si="306"/>
        <v>Q4</v>
      </c>
      <c r="O6548" s="2">
        <f t="shared" si="307"/>
        <v>14.442900273400848</v>
      </c>
      <c r="P6548" t="str">
        <f>VLOOKUP(retail_sales_2023!C6548,customers!A:J,5,)</f>
        <v>Bengaluru</v>
      </c>
      <c r="Q6548" t="str">
        <f>VLOOKUP(C6548,customers!A:J,10,0)</f>
        <v>Occasional</v>
      </c>
    </row>
    <row r="6549" spans="1:17" x14ac:dyDescent="0.3">
      <c r="A6549" t="s">
        <v>7640</v>
      </c>
      <c r="B6549" s="1">
        <v>45005</v>
      </c>
      <c r="C6549" t="s">
        <v>2119</v>
      </c>
      <c r="D6549" t="s">
        <v>2120</v>
      </c>
      <c r="E6549" t="s">
        <v>21</v>
      </c>
      <c r="F6549" t="s">
        <v>43</v>
      </c>
      <c r="G6549" t="s">
        <v>128</v>
      </c>
      <c r="H6549">
        <v>4</v>
      </c>
      <c r="I6549">
        <v>69534.11</v>
      </c>
      <c r="J6549">
        <v>0</v>
      </c>
      <c r="K6549">
        <v>278136.44</v>
      </c>
      <c r="L6549">
        <v>28475.34</v>
      </c>
      <c r="M6549">
        <f t="shared" si="308"/>
        <v>278136.44</v>
      </c>
      <c r="N6549" t="str">
        <f t="shared" si="306"/>
        <v>Q1</v>
      </c>
      <c r="O6549" s="2">
        <f t="shared" si="307"/>
        <v>10.237903382958379</v>
      </c>
      <c r="P6549" t="str">
        <f>VLOOKUP(retail_sales_2023!C6549,customers!A:J,5,)</f>
        <v>Ranchi</v>
      </c>
      <c r="Q6549" t="str">
        <f>VLOOKUP(C6549,customers!A:J,10,0)</f>
        <v>Premium</v>
      </c>
    </row>
    <row r="6550" spans="1:17" x14ac:dyDescent="0.3">
      <c r="A6550" t="s">
        <v>7641</v>
      </c>
      <c r="B6550" s="1">
        <v>45028</v>
      </c>
      <c r="C6550" t="s">
        <v>294</v>
      </c>
      <c r="D6550" t="s">
        <v>295</v>
      </c>
      <c r="E6550" t="s">
        <v>21</v>
      </c>
      <c r="F6550" t="s">
        <v>52</v>
      </c>
      <c r="G6550" t="s">
        <v>117</v>
      </c>
      <c r="H6550">
        <v>2</v>
      </c>
      <c r="I6550">
        <v>761.97</v>
      </c>
      <c r="J6550">
        <v>0</v>
      </c>
      <c r="K6550">
        <v>1523.94</v>
      </c>
      <c r="L6550">
        <v>139.55000000000001</v>
      </c>
      <c r="M6550">
        <f t="shared" si="308"/>
        <v>1523.94</v>
      </c>
      <c r="N6550" t="str">
        <f t="shared" si="306"/>
        <v>Q2</v>
      </c>
      <c r="O6550" s="2">
        <f t="shared" si="307"/>
        <v>9.1571846660629692</v>
      </c>
      <c r="P6550" t="str">
        <f>VLOOKUP(retail_sales_2023!C6550,customers!A:J,5,)</f>
        <v>Patna</v>
      </c>
      <c r="Q6550" t="str">
        <f>VLOOKUP(C6550,customers!A:J,10,0)</f>
        <v>Occasional</v>
      </c>
    </row>
    <row r="6551" spans="1:17" x14ac:dyDescent="0.3">
      <c r="A6551" t="s">
        <v>7642</v>
      </c>
      <c r="B6551" s="1">
        <v>45223</v>
      </c>
      <c r="C6551" t="s">
        <v>1195</v>
      </c>
      <c r="D6551" t="s">
        <v>1196</v>
      </c>
      <c r="E6551" t="s">
        <v>33</v>
      </c>
      <c r="F6551" t="s">
        <v>81</v>
      </c>
      <c r="G6551" t="s">
        <v>333</v>
      </c>
      <c r="H6551">
        <v>5</v>
      </c>
      <c r="I6551">
        <v>2656.5</v>
      </c>
      <c r="J6551">
        <v>0.05</v>
      </c>
      <c r="K6551">
        <v>12618.38</v>
      </c>
      <c r="L6551">
        <v>4208.08</v>
      </c>
      <c r="M6551">
        <f t="shared" si="308"/>
        <v>12618.375</v>
      </c>
      <c r="N6551" t="str">
        <f t="shared" si="306"/>
        <v>Q4</v>
      </c>
      <c r="O6551" s="2">
        <f t="shared" si="307"/>
        <v>33.348813397599372</v>
      </c>
      <c r="P6551" t="str">
        <f>VLOOKUP(retail_sales_2023!C6551,customers!A:J,5,)</f>
        <v>Surat</v>
      </c>
      <c r="Q6551" t="str">
        <f>VLOOKUP(C6551,customers!A:J,10,0)</f>
        <v>Premium</v>
      </c>
    </row>
    <row r="6552" spans="1:17" x14ac:dyDescent="0.3">
      <c r="A6552" t="s">
        <v>7643</v>
      </c>
      <c r="B6552" s="1">
        <v>45014</v>
      </c>
      <c r="C6552" t="s">
        <v>1436</v>
      </c>
      <c r="D6552" t="s">
        <v>1437</v>
      </c>
      <c r="E6552" t="s">
        <v>21</v>
      </c>
      <c r="F6552" t="s">
        <v>22</v>
      </c>
      <c r="G6552" t="s">
        <v>34</v>
      </c>
      <c r="H6552">
        <v>4</v>
      </c>
      <c r="I6552">
        <v>27464.81</v>
      </c>
      <c r="J6552">
        <v>0.1</v>
      </c>
      <c r="K6552">
        <v>98873.32</v>
      </c>
      <c r="L6552">
        <v>28380.89</v>
      </c>
      <c r="M6552">
        <f t="shared" si="308"/>
        <v>98873.316000000006</v>
      </c>
      <c r="N6552" t="str">
        <f t="shared" si="306"/>
        <v>Q1</v>
      </c>
      <c r="O6552" s="2">
        <f t="shared" si="307"/>
        <v>28.704295557183674</v>
      </c>
      <c r="P6552" t="str">
        <f>VLOOKUP(retail_sales_2023!C6552,customers!A:J,5,)</f>
        <v>Ranchi</v>
      </c>
      <c r="Q6552" t="str">
        <f>VLOOKUP(C6552,customers!A:J,10,0)</f>
        <v>Premium</v>
      </c>
    </row>
    <row r="6553" spans="1:17" x14ac:dyDescent="0.3">
      <c r="A6553" t="s">
        <v>7644</v>
      </c>
      <c r="B6553" s="1">
        <v>44956</v>
      </c>
      <c r="C6553" t="s">
        <v>194</v>
      </c>
      <c r="D6553" t="s">
        <v>195</v>
      </c>
      <c r="E6553" t="s">
        <v>33</v>
      </c>
      <c r="F6553" t="s">
        <v>81</v>
      </c>
      <c r="G6553" t="s">
        <v>470</v>
      </c>
      <c r="H6553">
        <v>5</v>
      </c>
      <c r="I6553">
        <v>4399.6000000000004</v>
      </c>
      <c r="J6553">
        <v>0.2</v>
      </c>
      <c r="K6553">
        <v>17598.400000000001</v>
      </c>
      <c r="L6553">
        <v>4901.08</v>
      </c>
      <c r="M6553">
        <f t="shared" si="308"/>
        <v>17598.400000000001</v>
      </c>
      <c r="N6553" t="str">
        <f t="shared" si="306"/>
        <v>Q1</v>
      </c>
      <c r="O6553" s="2">
        <f t="shared" si="307"/>
        <v>27.849577234294028</v>
      </c>
      <c r="P6553" t="str">
        <f>VLOOKUP(retail_sales_2023!C6553,customers!A:J,5,)</f>
        <v>Surat</v>
      </c>
      <c r="Q6553" t="str">
        <f>VLOOKUP(C6553,customers!A:J,10,0)</f>
        <v>Regular</v>
      </c>
    </row>
    <row r="6554" spans="1:17" x14ac:dyDescent="0.3">
      <c r="A6554" t="s">
        <v>7645</v>
      </c>
      <c r="B6554" s="1">
        <v>45059</v>
      </c>
      <c r="C6554" t="s">
        <v>278</v>
      </c>
      <c r="D6554" t="s">
        <v>279</v>
      </c>
      <c r="E6554" t="s">
        <v>33</v>
      </c>
      <c r="F6554" t="s">
        <v>52</v>
      </c>
      <c r="G6554" t="s">
        <v>169</v>
      </c>
      <c r="H6554">
        <v>8</v>
      </c>
      <c r="I6554">
        <v>135.36000000000001</v>
      </c>
      <c r="J6554">
        <v>0.05</v>
      </c>
      <c r="K6554">
        <v>1028.74</v>
      </c>
      <c r="L6554">
        <v>71.459999999999994</v>
      </c>
      <c r="M6554">
        <f t="shared" si="308"/>
        <v>1028.7360000000001</v>
      </c>
      <c r="N6554" t="str">
        <f t="shared" si="306"/>
        <v>Q2</v>
      </c>
      <c r="O6554" s="2">
        <f t="shared" si="307"/>
        <v>6.9463615685207136</v>
      </c>
      <c r="P6554" t="str">
        <f>VLOOKUP(retail_sales_2023!C6554,customers!A:J,5,)</f>
        <v>Pune</v>
      </c>
      <c r="Q6554" t="str">
        <f>VLOOKUP(C6554,customers!A:J,10,0)</f>
        <v>Premium</v>
      </c>
    </row>
    <row r="6555" spans="1:17" x14ac:dyDescent="0.3">
      <c r="A6555" t="s">
        <v>7646</v>
      </c>
      <c r="B6555" s="1">
        <v>44999</v>
      </c>
      <c r="C6555" t="s">
        <v>291</v>
      </c>
      <c r="D6555" t="s">
        <v>292</v>
      </c>
      <c r="E6555" t="s">
        <v>33</v>
      </c>
      <c r="F6555" t="s">
        <v>81</v>
      </c>
      <c r="G6555" t="s">
        <v>158</v>
      </c>
      <c r="H6555">
        <v>1</v>
      </c>
      <c r="I6555">
        <v>1484.57</v>
      </c>
      <c r="J6555">
        <v>0.05</v>
      </c>
      <c r="K6555">
        <v>1410.34</v>
      </c>
      <c r="L6555">
        <v>454.73</v>
      </c>
      <c r="M6555">
        <f t="shared" si="308"/>
        <v>1410.3414999999998</v>
      </c>
      <c r="N6555" t="str">
        <f t="shared" si="306"/>
        <v>Q1</v>
      </c>
      <c r="O6555" s="2">
        <f t="shared" si="307"/>
        <v>32.242579803451655</v>
      </c>
      <c r="P6555" t="str">
        <f>VLOOKUP(retail_sales_2023!C6555,customers!A:J,5,)</f>
        <v>Pune</v>
      </c>
      <c r="Q6555" t="str">
        <f>VLOOKUP(C6555,customers!A:J,10,0)</f>
        <v>Premium</v>
      </c>
    </row>
    <row r="6556" spans="1:17" x14ac:dyDescent="0.3">
      <c r="A6556" t="s">
        <v>7647</v>
      </c>
      <c r="B6556" s="1">
        <v>45073</v>
      </c>
      <c r="C6556" t="s">
        <v>1622</v>
      </c>
      <c r="D6556" t="s">
        <v>1623</v>
      </c>
      <c r="E6556" t="s">
        <v>33</v>
      </c>
      <c r="F6556" t="s">
        <v>81</v>
      </c>
      <c r="G6556" t="s">
        <v>470</v>
      </c>
      <c r="H6556">
        <v>3</v>
      </c>
      <c r="I6556">
        <v>2923.07</v>
      </c>
      <c r="J6556">
        <v>0</v>
      </c>
      <c r="K6556">
        <v>8769.2099999999991</v>
      </c>
      <c r="L6556">
        <v>2635.63</v>
      </c>
      <c r="M6556">
        <f t="shared" si="308"/>
        <v>8769.2100000000009</v>
      </c>
      <c r="N6556" t="str">
        <f t="shared" si="306"/>
        <v>Q2</v>
      </c>
      <c r="O6556" s="2">
        <f t="shared" si="307"/>
        <v>30.055501008642743</v>
      </c>
      <c r="P6556" t="str">
        <f>VLOOKUP(retail_sales_2023!C6556,customers!A:J,5,)</f>
        <v>Pune</v>
      </c>
      <c r="Q6556" t="str">
        <f>VLOOKUP(C6556,customers!A:J,10,0)</f>
        <v>Regular</v>
      </c>
    </row>
    <row r="6557" spans="1:17" x14ac:dyDescent="0.3">
      <c r="A6557" t="s">
        <v>7648</v>
      </c>
      <c r="B6557" s="1">
        <v>44954</v>
      </c>
      <c r="C6557" t="s">
        <v>2022</v>
      </c>
      <c r="D6557" t="s">
        <v>2023</v>
      </c>
      <c r="E6557" t="s">
        <v>21</v>
      </c>
      <c r="F6557" t="s">
        <v>28</v>
      </c>
      <c r="G6557" t="s">
        <v>439</v>
      </c>
      <c r="H6557">
        <v>1</v>
      </c>
      <c r="I6557">
        <v>1251.4100000000001</v>
      </c>
      <c r="J6557">
        <v>0</v>
      </c>
      <c r="K6557">
        <v>1251.4100000000001</v>
      </c>
      <c r="L6557">
        <v>328.21</v>
      </c>
      <c r="M6557">
        <f t="shared" si="308"/>
        <v>1251.4100000000001</v>
      </c>
      <c r="N6557" t="str">
        <f t="shared" si="306"/>
        <v>Q1</v>
      </c>
      <c r="O6557" s="2">
        <f t="shared" si="307"/>
        <v>26.227215700689619</v>
      </c>
      <c r="P6557" t="str">
        <f>VLOOKUP(retail_sales_2023!C6557,customers!A:J,5,)</f>
        <v>Patna</v>
      </c>
      <c r="Q6557" t="str">
        <f>VLOOKUP(C6557,customers!A:J,10,0)</f>
        <v>Regular</v>
      </c>
    </row>
    <row r="6558" spans="1:17" x14ac:dyDescent="0.3">
      <c r="A6558" t="s">
        <v>7649</v>
      </c>
      <c r="B6558" s="1">
        <v>45061</v>
      </c>
      <c r="C6558" t="s">
        <v>1185</v>
      </c>
      <c r="D6558" t="s">
        <v>1186</v>
      </c>
      <c r="E6558" t="s">
        <v>27</v>
      </c>
      <c r="F6558" t="s">
        <v>22</v>
      </c>
      <c r="G6558" t="s">
        <v>516</v>
      </c>
      <c r="H6558">
        <v>4</v>
      </c>
      <c r="I6558">
        <v>34434.800000000003</v>
      </c>
      <c r="J6558">
        <v>0.1</v>
      </c>
      <c r="K6558">
        <v>123965.28</v>
      </c>
      <c r="L6558">
        <v>34566.14</v>
      </c>
      <c r="M6558">
        <f t="shared" si="308"/>
        <v>123965.28000000001</v>
      </c>
      <c r="N6558" t="str">
        <f t="shared" si="306"/>
        <v>Q2</v>
      </c>
      <c r="O6558" s="2">
        <f t="shared" si="307"/>
        <v>27.883726798342245</v>
      </c>
      <c r="P6558" t="str">
        <f>VLOOKUP(retail_sales_2023!C6558,customers!A:J,5,)</f>
        <v>Lucknow</v>
      </c>
      <c r="Q6558" t="str">
        <f>VLOOKUP(C6558,customers!A:J,10,0)</f>
        <v>Regular</v>
      </c>
    </row>
    <row r="6559" spans="1:17" x14ac:dyDescent="0.3">
      <c r="A6559" t="s">
        <v>7650</v>
      </c>
      <c r="B6559" s="1">
        <v>45129</v>
      </c>
      <c r="C6559" t="s">
        <v>41</v>
      </c>
      <c r="D6559" t="s">
        <v>42</v>
      </c>
      <c r="E6559" t="s">
        <v>15</v>
      </c>
      <c r="F6559" t="s">
        <v>43</v>
      </c>
      <c r="G6559" t="s">
        <v>110</v>
      </c>
      <c r="H6559">
        <v>3</v>
      </c>
      <c r="I6559">
        <v>42390.52</v>
      </c>
      <c r="J6559">
        <v>0</v>
      </c>
      <c r="K6559">
        <v>127171.56</v>
      </c>
      <c r="L6559">
        <v>11184.01</v>
      </c>
      <c r="M6559">
        <f t="shared" si="308"/>
        <v>127171.56</v>
      </c>
      <c r="N6559" t="str">
        <f t="shared" si="306"/>
        <v>Q3</v>
      </c>
      <c r="O6559" s="2">
        <f t="shared" si="307"/>
        <v>8.794426992953456</v>
      </c>
      <c r="P6559" t="str">
        <f>VLOOKUP(retail_sales_2023!C6559,customers!A:J,5,)</f>
        <v>Kochi</v>
      </c>
      <c r="Q6559" t="str">
        <f>VLOOKUP(C6559,customers!A:J,10,0)</f>
        <v>Regular</v>
      </c>
    </row>
    <row r="6560" spans="1:17" x14ac:dyDescent="0.3">
      <c r="A6560" t="s">
        <v>7651</v>
      </c>
      <c r="B6560" s="1">
        <v>45005</v>
      </c>
      <c r="C6560" t="s">
        <v>647</v>
      </c>
      <c r="D6560" t="s">
        <v>648</v>
      </c>
      <c r="E6560" t="s">
        <v>27</v>
      </c>
      <c r="F6560" t="s">
        <v>43</v>
      </c>
      <c r="G6560" t="s">
        <v>128</v>
      </c>
      <c r="H6560">
        <v>4</v>
      </c>
      <c r="I6560">
        <v>4069.59</v>
      </c>
      <c r="J6560">
        <v>0.25</v>
      </c>
      <c r="K6560">
        <v>12208.77</v>
      </c>
      <c r="L6560">
        <v>1837.44</v>
      </c>
      <c r="M6560">
        <f t="shared" si="308"/>
        <v>12208.77</v>
      </c>
      <c r="N6560" t="str">
        <f t="shared" si="306"/>
        <v>Q1</v>
      </c>
      <c r="O6560" s="2">
        <f t="shared" si="307"/>
        <v>15.050164758612047</v>
      </c>
      <c r="P6560" t="str">
        <f>VLOOKUP(retail_sales_2023!C6560,customers!A:J,5,)</f>
        <v>Chandigarh</v>
      </c>
      <c r="Q6560" t="str">
        <f>VLOOKUP(C6560,customers!A:J,10,0)</f>
        <v>Regular</v>
      </c>
    </row>
    <row r="6561" spans="1:17" x14ac:dyDescent="0.3">
      <c r="A6561" t="s">
        <v>7652</v>
      </c>
      <c r="B6561" s="1">
        <v>44999</v>
      </c>
      <c r="C6561" t="s">
        <v>791</v>
      </c>
      <c r="D6561" t="s">
        <v>792</v>
      </c>
      <c r="E6561" t="s">
        <v>33</v>
      </c>
      <c r="F6561" t="s">
        <v>43</v>
      </c>
      <c r="G6561" t="s">
        <v>272</v>
      </c>
      <c r="H6561">
        <v>1</v>
      </c>
      <c r="I6561">
        <v>13121.8</v>
      </c>
      <c r="J6561">
        <v>0.05</v>
      </c>
      <c r="K6561">
        <v>12465.71</v>
      </c>
      <c r="L6561">
        <v>1498.99</v>
      </c>
      <c r="M6561">
        <f t="shared" si="308"/>
        <v>12465.71</v>
      </c>
      <c r="N6561" t="str">
        <f t="shared" si="306"/>
        <v>Q1</v>
      </c>
      <c r="O6561" s="2">
        <f t="shared" si="307"/>
        <v>12.024906724125623</v>
      </c>
      <c r="P6561" t="str">
        <f>VLOOKUP(retail_sales_2023!C6561,customers!A:J,5,)</f>
        <v>Pune</v>
      </c>
      <c r="Q6561" t="str">
        <f>VLOOKUP(C6561,customers!A:J,10,0)</f>
        <v>Premium</v>
      </c>
    </row>
    <row r="6562" spans="1:17" x14ac:dyDescent="0.3">
      <c r="A6562" t="s">
        <v>7653</v>
      </c>
      <c r="B6562" s="1">
        <v>45045</v>
      </c>
      <c r="C6562" t="s">
        <v>924</v>
      </c>
      <c r="D6562" t="s">
        <v>925</v>
      </c>
      <c r="E6562" t="s">
        <v>27</v>
      </c>
      <c r="F6562" t="s">
        <v>81</v>
      </c>
      <c r="G6562" t="s">
        <v>82</v>
      </c>
      <c r="H6562">
        <v>2</v>
      </c>
      <c r="I6562">
        <v>765.71</v>
      </c>
      <c r="J6562">
        <v>0.1</v>
      </c>
      <c r="K6562">
        <v>1378.28</v>
      </c>
      <c r="L6562">
        <v>526.86</v>
      </c>
      <c r="M6562">
        <f t="shared" si="308"/>
        <v>1378.278</v>
      </c>
      <c r="N6562" t="str">
        <f t="shared" si="306"/>
        <v>Q2</v>
      </c>
      <c r="O6562" s="2">
        <f t="shared" si="307"/>
        <v>38.225904750848891</v>
      </c>
      <c r="P6562" t="str">
        <f>VLOOKUP(retail_sales_2023!C6562,customers!A:J,5,)</f>
        <v>Lucknow</v>
      </c>
      <c r="Q6562" t="str">
        <f>VLOOKUP(C6562,customers!A:J,10,0)</f>
        <v>Regular</v>
      </c>
    </row>
    <row r="6563" spans="1:17" x14ac:dyDescent="0.3">
      <c r="A6563" t="s">
        <v>7654</v>
      </c>
      <c r="B6563" s="1">
        <v>45141</v>
      </c>
      <c r="C6563" t="s">
        <v>1984</v>
      </c>
      <c r="D6563" t="s">
        <v>1985</v>
      </c>
      <c r="E6563" t="s">
        <v>27</v>
      </c>
      <c r="F6563" t="s">
        <v>52</v>
      </c>
      <c r="G6563" t="s">
        <v>69</v>
      </c>
      <c r="H6563">
        <v>9</v>
      </c>
      <c r="I6563">
        <v>250.13</v>
      </c>
      <c r="J6563">
        <v>0.15</v>
      </c>
      <c r="K6563">
        <v>1913.49</v>
      </c>
      <c r="L6563">
        <v>186.48</v>
      </c>
      <c r="M6563">
        <f t="shared" si="308"/>
        <v>1913.4945</v>
      </c>
      <c r="N6563" t="str">
        <f t="shared" si="306"/>
        <v>Q3</v>
      </c>
      <c r="O6563" s="2">
        <f t="shared" si="307"/>
        <v>9.7455434833733126</v>
      </c>
      <c r="P6563" t="str">
        <f>VLOOKUP(retail_sales_2023!C6563,customers!A:J,5,)</f>
        <v>Chandigarh</v>
      </c>
      <c r="Q6563" t="str">
        <f>VLOOKUP(C6563,customers!A:J,10,0)</f>
        <v>Premium</v>
      </c>
    </row>
    <row r="6564" spans="1:17" x14ac:dyDescent="0.3">
      <c r="A6564" t="s">
        <v>7655</v>
      </c>
      <c r="B6564" s="1">
        <v>45194</v>
      </c>
      <c r="C6564" t="s">
        <v>636</v>
      </c>
      <c r="D6564" t="s">
        <v>637</v>
      </c>
      <c r="E6564" t="s">
        <v>21</v>
      </c>
      <c r="F6564" t="s">
        <v>22</v>
      </c>
      <c r="G6564" t="s">
        <v>315</v>
      </c>
      <c r="H6564">
        <v>2</v>
      </c>
      <c r="I6564">
        <v>35590.9</v>
      </c>
      <c r="J6564">
        <v>0.15</v>
      </c>
      <c r="K6564">
        <v>60504.53</v>
      </c>
      <c r="L6564">
        <v>19449.349999999999</v>
      </c>
      <c r="M6564">
        <f t="shared" si="308"/>
        <v>60504.53</v>
      </c>
      <c r="N6564" t="str">
        <f t="shared" si="306"/>
        <v>Q3</v>
      </c>
      <c r="O6564" s="2">
        <f t="shared" si="307"/>
        <v>32.145279039437206</v>
      </c>
      <c r="P6564" t="str">
        <f>VLOOKUP(retail_sales_2023!C6564,customers!A:J,5,)</f>
        <v>Ranchi</v>
      </c>
      <c r="Q6564" t="str">
        <f>VLOOKUP(C6564,customers!A:J,10,0)</f>
        <v>Premium</v>
      </c>
    </row>
    <row r="6565" spans="1:17" x14ac:dyDescent="0.3">
      <c r="A6565" t="s">
        <v>7656</v>
      </c>
      <c r="B6565" s="1">
        <v>44980</v>
      </c>
      <c r="C6565" t="s">
        <v>760</v>
      </c>
      <c r="D6565" t="s">
        <v>761</v>
      </c>
      <c r="E6565" t="s">
        <v>21</v>
      </c>
      <c r="F6565" t="s">
        <v>43</v>
      </c>
      <c r="G6565" t="s">
        <v>243</v>
      </c>
      <c r="H6565">
        <v>1</v>
      </c>
      <c r="I6565">
        <v>84910.85</v>
      </c>
      <c r="J6565">
        <v>0</v>
      </c>
      <c r="K6565">
        <v>84910.85</v>
      </c>
      <c r="L6565">
        <v>11413.23</v>
      </c>
      <c r="M6565">
        <f t="shared" si="308"/>
        <v>84910.85</v>
      </c>
      <c r="N6565" t="str">
        <f t="shared" si="306"/>
        <v>Q1</v>
      </c>
      <c r="O6565" s="2">
        <f t="shared" si="307"/>
        <v>13.441427096772674</v>
      </c>
      <c r="P6565" t="str">
        <f>VLOOKUP(retail_sales_2023!C6565,customers!A:J,5,)</f>
        <v>Guwahati</v>
      </c>
      <c r="Q6565" t="str">
        <f>VLOOKUP(C6565,customers!A:J,10,0)</f>
        <v>Regular</v>
      </c>
    </row>
    <row r="6566" spans="1:17" x14ac:dyDescent="0.3">
      <c r="A6566" t="s">
        <v>7657</v>
      </c>
      <c r="B6566" s="1">
        <v>44963</v>
      </c>
      <c r="C6566" t="s">
        <v>130</v>
      </c>
      <c r="D6566" t="s">
        <v>131</v>
      </c>
      <c r="E6566" t="s">
        <v>21</v>
      </c>
      <c r="F6566" t="s">
        <v>52</v>
      </c>
      <c r="G6566" t="s">
        <v>226</v>
      </c>
      <c r="H6566">
        <v>6</v>
      </c>
      <c r="I6566">
        <v>134.16999999999999</v>
      </c>
      <c r="J6566">
        <v>0</v>
      </c>
      <c r="K6566">
        <v>805.02</v>
      </c>
      <c r="L6566">
        <v>-12.29</v>
      </c>
      <c r="M6566">
        <f t="shared" si="308"/>
        <v>805.02</v>
      </c>
      <c r="N6566" t="str">
        <f t="shared" si="306"/>
        <v>Q1</v>
      </c>
      <c r="O6566" s="2">
        <f t="shared" si="307"/>
        <v>-1.526670144841122</v>
      </c>
      <c r="P6566" t="str">
        <f>VLOOKUP(retail_sales_2023!C6566,customers!A:J,5,)</f>
        <v>Bhubaneswar</v>
      </c>
      <c r="Q6566" t="str">
        <f>VLOOKUP(C6566,customers!A:J,10,0)</f>
        <v>Regular</v>
      </c>
    </row>
    <row r="6567" spans="1:17" x14ac:dyDescent="0.3">
      <c r="A6567" t="s">
        <v>7658</v>
      </c>
      <c r="B6567" s="1">
        <v>44953</v>
      </c>
      <c r="C6567" t="s">
        <v>670</v>
      </c>
      <c r="D6567" t="s">
        <v>671</v>
      </c>
      <c r="E6567" t="s">
        <v>27</v>
      </c>
      <c r="F6567" t="s">
        <v>28</v>
      </c>
      <c r="G6567" t="s">
        <v>29</v>
      </c>
      <c r="H6567">
        <v>5</v>
      </c>
      <c r="I6567">
        <v>7824.02</v>
      </c>
      <c r="J6567">
        <v>0.3</v>
      </c>
      <c r="K6567">
        <v>27384.07</v>
      </c>
      <c r="L6567">
        <v>6640.28</v>
      </c>
      <c r="M6567">
        <f t="shared" si="308"/>
        <v>27384.070000000003</v>
      </c>
      <c r="N6567" t="str">
        <f t="shared" si="306"/>
        <v>Q1</v>
      </c>
      <c r="O6567" s="2">
        <f t="shared" si="307"/>
        <v>24.248696413644865</v>
      </c>
      <c r="P6567" t="str">
        <f>VLOOKUP(retail_sales_2023!C6567,customers!A:J,5,)</f>
        <v>Amritsar</v>
      </c>
      <c r="Q6567" t="str">
        <f>VLOOKUP(C6567,customers!A:J,10,0)</f>
        <v>Premium</v>
      </c>
    </row>
    <row r="6568" spans="1:17" x14ac:dyDescent="0.3">
      <c r="A6568" t="s">
        <v>7659</v>
      </c>
      <c r="B6568" s="1">
        <v>44983</v>
      </c>
      <c r="C6568" t="s">
        <v>570</v>
      </c>
      <c r="D6568" t="s">
        <v>571</v>
      </c>
      <c r="E6568" t="s">
        <v>33</v>
      </c>
      <c r="F6568" t="s">
        <v>43</v>
      </c>
      <c r="G6568" t="s">
        <v>128</v>
      </c>
      <c r="H6568">
        <v>3</v>
      </c>
      <c r="I6568">
        <v>26604.66</v>
      </c>
      <c r="J6568">
        <v>0.05</v>
      </c>
      <c r="K6568">
        <v>75823.28</v>
      </c>
      <c r="L6568">
        <v>6530.69</v>
      </c>
      <c r="M6568">
        <f t="shared" si="308"/>
        <v>75823.280999999988</v>
      </c>
      <c r="N6568" t="str">
        <f t="shared" si="306"/>
        <v>Q1</v>
      </c>
      <c r="O6568" s="2">
        <f t="shared" si="307"/>
        <v>8.6130407442147039</v>
      </c>
      <c r="P6568" t="str">
        <f>VLOOKUP(retail_sales_2023!C6568,customers!A:J,5,)</f>
        <v>Pune</v>
      </c>
      <c r="Q6568" t="str">
        <f>VLOOKUP(C6568,customers!A:J,10,0)</f>
        <v>Premium</v>
      </c>
    </row>
    <row r="6569" spans="1:17" x14ac:dyDescent="0.3">
      <c r="A6569" t="s">
        <v>7660</v>
      </c>
      <c r="B6569" s="1">
        <v>45242</v>
      </c>
      <c r="C6569" t="s">
        <v>1472</v>
      </c>
      <c r="D6569" t="s">
        <v>1473</v>
      </c>
      <c r="E6569" t="s">
        <v>27</v>
      </c>
      <c r="F6569" t="s">
        <v>52</v>
      </c>
      <c r="G6569" t="s">
        <v>117</v>
      </c>
      <c r="H6569">
        <v>6</v>
      </c>
      <c r="I6569">
        <v>767</v>
      </c>
      <c r="J6569">
        <v>0.2</v>
      </c>
      <c r="K6569">
        <v>3681.6</v>
      </c>
      <c r="L6569">
        <v>375.79</v>
      </c>
      <c r="M6569">
        <f t="shared" si="308"/>
        <v>3681.6000000000004</v>
      </c>
      <c r="N6569" t="str">
        <f t="shared" si="306"/>
        <v>Q4</v>
      </c>
      <c r="O6569" s="2">
        <f t="shared" si="307"/>
        <v>10.207246849196002</v>
      </c>
      <c r="P6569" t="str">
        <f>VLOOKUP(retail_sales_2023!C6569,customers!A:J,5,)</f>
        <v>Delhi</v>
      </c>
      <c r="Q6569" t="str">
        <f>VLOOKUP(C6569,customers!A:J,10,0)</f>
        <v>Premium</v>
      </c>
    </row>
    <row r="6570" spans="1:17" x14ac:dyDescent="0.3">
      <c r="A6570" t="s">
        <v>7661</v>
      </c>
      <c r="B6570" s="1">
        <v>45182</v>
      </c>
      <c r="C6570" t="s">
        <v>1607</v>
      </c>
      <c r="D6570" t="s">
        <v>1608</v>
      </c>
      <c r="E6570" t="s">
        <v>27</v>
      </c>
      <c r="F6570" t="s">
        <v>43</v>
      </c>
      <c r="G6570" t="s">
        <v>243</v>
      </c>
      <c r="H6570">
        <v>2</v>
      </c>
      <c r="I6570">
        <v>46337.09</v>
      </c>
      <c r="J6570">
        <v>0.25</v>
      </c>
      <c r="K6570">
        <v>69505.63</v>
      </c>
      <c r="L6570">
        <v>6690.81</v>
      </c>
      <c r="M6570">
        <f t="shared" si="308"/>
        <v>69505.634999999995</v>
      </c>
      <c r="N6570" t="str">
        <f t="shared" si="306"/>
        <v>Q3</v>
      </c>
      <c r="O6570" s="2">
        <f t="shared" si="307"/>
        <v>9.6262849498666512</v>
      </c>
      <c r="P6570" t="str">
        <f>VLOOKUP(retail_sales_2023!C6570,customers!A:J,5,)</f>
        <v>Bengaluru</v>
      </c>
      <c r="Q6570" t="str">
        <f>VLOOKUP(C6570,customers!A:J,10,0)</f>
        <v>Regular</v>
      </c>
    </row>
    <row r="6571" spans="1:17" x14ac:dyDescent="0.3">
      <c r="A6571" t="s">
        <v>7662</v>
      </c>
      <c r="B6571" s="1">
        <v>44931</v>
      </c>
      <c r="C6571" t="s">
        <v>497</v>
      </c>
      <c r="D6571" t="s">
        <v>498</v>
      </c>
      <c r="E6571" t="s">
        <v>27</v>
      </c>
      <c r="F6571" t="s">
        <v>52</v>
      </c>
      <c r="G6571" t="s">
        <v>200</v>
      </c>
      <c r="H6571">
        <v>10</v>
      </c>
      <c r="I6571">
        <v>736.88</v>
      </c>
      <c r="J6571">
        <v>0</v>
      </c>
      <c r="K6571">
        <v>7368.8</v>
      </c>
      <c r="L6571">
        <v>-770.7</v>
      </c>
      <c r="M6571">
        <f t="shared" si="308"/>
        <v>7368.8</v>
      </c>
      <c r="N6571" t="str">
        <f t="shared" si="306"/>
        <v>Q1</v>
      </c>
      <c r="O6571" s="2">
        <f t="shared" si="307"/>
        <v>-10.458962110520032</v>
      </c>
      <c r="P6571" t="str">
        <f>VLOOKUP(retail_sales_2023!C6571,customers!A:J,5,)</f>
        <v>Chandigarh</v>
      </c>
      <c r="Q6571" t="str">
        <f>VLOOKUP(C6571,customers!A:J,10,0)</f>
        <v>Regular</v>
      </c>
    </row>
    <row r="6572" spans="1:17" x14ac:dyDescent="0.3">
      <c r="A6572" t="s">
        <v>7663</v>
      </c>
      <c r="B6572" s="1">
        <v>45236</v>
      </c>
      <c r="C6572" t="s">
        <v>2172</v>
      </c>
      <c r="D6572" t="s">
        <v>2173</v>
      </c>
      <c r="E6572" t="s">
        <v>15</v>
      </c>
      <c r="F6572" t="s">
        <v>43</v>
      </c>
      <c r="G6572" t="s">
        <v>154</v>
      </c>
      <c r="H6572">
        <v>5</v>
      </c>
      <c r="I6572">
        <v>42452.71</v>
      </c>
      <c r="J6572">
        <v>0.15</v>
      </c>
      <c r="K6572">
        <v>180424.02</v>
      </c>
      <c r="L6572">
        <v>28047.42</v>
      </c>
      <c r="M6572">
        <f t="shared" si="308"/>
        <v>180424.01749999999</v>
      </c>
      <c r="N6572" t="str">
        <f t="shared" si="306"/>
        <v>Q4</v>
      </c>
      <c r="O6572" s="2">
        <f t="shared" si="307"/>
        <v>15.545280500900047</v>
      </c>
      <c r="P6572" t="str">
        <f>VLOOKUP(retail_sales_2023!C6572,customers!A:J,5,)</f>
        <v>Hyderabad</v>
      </c>
      <c r="Q6572" t="str">
        <f>VLOOKUP(C6572,customers!A:J,10,0)</f>
        <v>Regular</v>
      </c>
    </row>
    <row r="6573" spans="1:17" x14ac:dyDescent="0.3">
      <c r="A6573" t="s">
        <v>7664</v>
      </c>
      <c r="B6573" s="1">
        <v>45036</v>
      </c>
      <c r="C6573" t="s">
        <v>112</v>
      </c>
      <c r="D6573" t="s">
        <v>113</v>
      </c>
      <c r="E6573" t="s">
        <v>33</v>
      </c>
      <c r="F6573" t="s">
        <v>28</v>
      </c>
      <c r="G6573" t="s">
        <v>97</v>
      </c>
      <c r="H6573">
        <v>3</v>
      </c>
      <c r="I6573">
        <v>2990.42</v>
      </c>
      <c r="J6573">
        <v>0.05</v>
      </c>
      <c r="K6573">
        <v>8522.7000000000007</v>
      </c>
      <c r="L6573">
        <v>1840.94</v>
      </c>
      <c r="M6573">
        <f t="shared" si="308"/>
        <v>8522.6970000000001</v>
      </c>
      <c r="N6573" t="str">
        <f t="shared" si="306"/>
        <v>Q2</v>
      </c>
      <c r="O6573" s="2">
        <f t="shared" si="307"/>
        <v>21.60043178804839</v>
      </c>
      <c r="P6573" t="str">
        <f>VLOOKUP(retail_sales_2023!C6573,customers!A:J,5,)</f>
        <v>Surat</v>
      </c>
      <c r="Q6573" t="str">
        <f>VLOOKUP(C6573,customers!A:J,10,0)</f>
        <v>Occasional</v>
      </c>
    </row>
    <row r="6574" spans="1:17" x14ac:dyDescent="0.3">
      <c r="A6574" t="s">
        <v>7665</v>
      </c>
      <c r="B6574" s="1">
        <v>45188</v>
      </c>
      <c r="C6574" t="s">
        <v>2353</v>
      </c>
      <c r="D6574" t="s">
        <v>2354</v>
      </c>
      <c r="E6574" t="s">
        <v>21</v>
      </c>
      <c r="F6574" t="s">
        <v>52</v>
      </c>
      <c r="G6574" t="s">
        <v>235</v>
      </c>
      <c r="H6574">
        <v>7</v>
      </c>
      <c r="I6574">
        <v>274.77</v>
      </c>
      <c r="J6574">
        <v>0.05</v>
      </c>
      <c r="K6574">
        <v>1827.22</v>
      </c>
      <c r="L6574">
        <v>-260.97000000000003</v>
      </c>
      <c r="M6574">
        <f t="shared" si="308"/>
        <v>1827.2204999999999</v>
      </c>
      <c r="N6574" t="str">
        <f t="shared" si="306"/>
        <v>Q3</v>
      </c>
      <c r="O6574" s="2">
        <f t="shared" si="307"/>
        <v>-14.28235242608991</v>
      </c>
      <c r="P6574" t="str">
        <f>VLOOKUP(retail_sales_2023!C6574,customers!A:J,5,)</f>
        <v>Guwahati</v>
      </c>
      <c r="Q6574" t="str">
        <f>VLOOKUP(C6574,customers!A:J,10,0)</f>
        <v>Premium</v>
      </c>
    </row>
    <row r="6575" spans="1:17" x14ac:dyDescent="0.3">
      <c r="A6575" t="s">
        <v>7666</v>
      </c>
      <c r="B6575" s="1">
        <v>45061</v>
      </c>
      <c r="C6575" t="s">
        <v>2136</v>
      </c>
      <c r="D6575" t="s">
        <v>2137</v>
      </c>
      <c r="E6575" t="s">
        <v>27</v>
      </c>
      <c r="F6575" t="s">
        <v>43</v>
      </c>
      <c r="G6575" t="s">
        <v>301</v>
      </c>
      <c r="H6575">
        <v>1</v>
      </c>
      <c r="I6575">
        <v>35297.86</v>
      </c>
      <c r="J6575">
        <v>0.15</v>
      </c>
      <c r="K6575">
        <v>30003.18</v>
      </c>
      <c r="L6575">
        <v>4267.72</v>
      </c>
      <c r="M6575">
        <f t="shared" si="308"/>
        <v>30003.181</v>
      </c>
      <c r="N6575" t="str">
        <f t="shared" si="306"/>
        <v>Q2</v>
      </c>
      <c r="O6575" s="2">
        <f t="shared" si="307"/>
        <v>14.224225565423399</v>
      </c>
      <c r="P6575" t="str">
        <f>VLOOKUP(retail_sales_2023!C6575,customers!A:J,5,)</f>
        <v>Chandigarh</v>
      </c>
      <c r="Q6575" t="str">
        <f>VLOOKUP(C6575,customers!A:J,10,0)</f>
        <v>Premium</v>
      </c>
    </row>
    <row r="6576" spans="1:17" x14ac:dyDescent="0.3">
      <c r="A6576" t="s">
        <v>7667</v>
      </c>
      <c r="B6576" s="1">
        <v>45187</v>
      </c>
      <c r="C6576" t="s">
        <v>2116</v>
      </c>
      <c r="D6576" t="s">
        <v>2117</v>
      </c>
      <c r="E6576" t="s">
        <v>27</v>
      </c>
      <c r="F6576" t="s">
        <v>28</v>
      </c>
      <c r="G6576" t="s">
        <v>466</v>
      </c>
      <c r="H6576">
        <v>4</v>
      </c>
      <c r="I6576">
        <v>2168.1</v>
      </c>
      <c r="J6576">
        <v>0.1</v>
      </c>
      <c r="K6576">
        <v>7805.16</v>
      </c>
      <c r="L6576">
        <v>2145.73</v>
      </c>
      <c r="M6576">
        <f t="shared" si="308"/>
        <v>7805.16</v>
      </c>
      <c r="N6576" t="str">
        <f t="shared" si="306"/>
        <v>Q3</v>
      </c>
      <c r="O6576" s="2">
        <f t="shared" si="307"/>
        <v>27.491172506393209</v>
      </c>
      <c r="P6576" t="str">
        <f>VLOOKUP(retail_sales_2023!C6576,customers!A:J,5,)</f>
        <v>Jaipur</v>
      </c>
      <c r="Q6576" t="str">
        <f>VLOOKUP(C6576,customers!A:J,10,0)</f>
        <v>Regular</v>
      </c>
    </row>
    <row r="6577" spans="1:17" x14ac:dyDescent="0.3">
      <c r="A6577" t="s">
        <v>7668</v>
      </c>
      <c r="B6577" s="1">
        <v>45202</v>
      </c>
      <c r="C6577" t="s">
        <v>390</v>
      </c>
      <c r="D6577" t="s">
        <v>391</v>
      </c>
      <c r="E6577" t="s">
        <v>33</v>
      </c>
      <c r="F6577" t="s">
        <v>81</v>
      </c>
      <c r="G6577" t="s">
        <v>101</v>
      </c>
      <c r="H6577">
        <v>1</v>
      </c>
      <c r="I6577">
        <v>376.71</v>
      </c>
      <c r="J6577">
        <v>0.2</v>
      </c>
      <c r="K6577">
        <v>301.37</v>
      </c>
      <c r="L6577">
        <v>75.52</v>
      </c>
      <c r="M6577">
        <f t="shared" si="308"/>
        <v>301.36799999999999</v>
      </c>
      <c r="N6577" t="str">
        <f t="shared" si="306"/>
        <v>Q4</v>
      </c>
      <c r="O6577" s="2">
        <f t="shared" si="307"/>
        <v>25.058897700501042</v>
      </c>
      <c r="P6577" t="str">
        <f>VLOOKUP(retail_sales_2023!C6577,customers!A:J,5,)</f>
        <v>Mumbai</v>
      </c>
      <c r="Q6577" t="str">
        <f>VLOOKUP(C6577,customers!A:J,10,0)</f>
        <v>Occasional</v>
      </c>
    </row>
    <row r="6578" spans="1:17" x14ac:dyDescent="0.3">
      <c r="A6578" t="s">
        <v>7669</v>
      </c>
      <c r="B6578" s="1">
        <v>45108</v>
      </c>
      <c r="C6578" t="s">
        <v>1659</v>
      </c>
      <c r="D6578" t="s">
        <v>1781</v>
      </c>
      <c r="E6578" t="s">
        <v>15</v>
      </c>
      <c r="F6578" t="s">
        <v>52</v>
      </c>
      <c r="G6578" t="s">
        <v>169</v>
      </c>
      <c r="H6578">
        <v>9</v>
      </c>
      <c r="I6578">
        <v>253.46</v>
      </c>
      <c r="J6578">
        <v>0</v>
      </c>
      <c r="K6578">
        <v>2281.14</v>
      </c>
      <c r="L6578">
        <v>180.47</v>
      </c>
      <c r="M6578">
        <f t="shared" si="308"/>
        <v>2281.14</v>
      </c>
      <c r="N6578" t="str">
        <f t="shared" si="306"/>
        <v>Q3</v>
      </c>
      <c r="O6578" s="2">
        <f t="shared" si="307"/>
        <v>7.9113951796031809</v>
      </c>
      <c r="P6578" t="str">
        <f>VLOOKUP(retail_sales_2023!C6578,customers!A:J,5,)</f>
        <v>Coimbatore</v>
      </c>
      <c r="Q6578" t="str">
        <f>VLOOKUP(C6578,customers!A:J,10,0)</f>
        <v>Regular</v>
      </c>
    </row>
    <row r="6579" spans="1:17" x14ac:dyDescent="0.3">
      <c r="A6579" t="s">
        <v>7670</v>
      </c>
      <c r="B6579" s="1">
        <v>45273</v>
      </c>
      <c r="C6579" t="s">
        <v>983</v>
      </c>
      <c r="D6579" t="s">
        <v>984</v>
      </c>
      <c r="E6579" t="s">
        <v>21</v>
      </c>
      <c r="F6579" t="s">
        <v>16</v>
      </c>
      <c r="G6579" t="s">
        <v>305</v>
      </c>
      <c r="H6579">
        <v>4</v>
      </c>
      <c r="I6579">
        <v>942.97</v>
      </c>
      <c r="J6579">
        <v>0.1</v>
      </c>
      <c r="K6579">
        <v>3394.69</v>
      </c>
      <c r="L6579">
        <v>948.05</v>
      </c>
      <c r="M6579">
        <f t="shared" si="308"/>
        <v>3394.692</v>
      </c>
      <c r="N6579" t="str">
        <f t="shared" si="306"/>
        <v>Q4</v>
      </c>
      <c r="O6579" s="2">
        <f t="shared" si="307"/>
        <v>27.927439618934276</v>
      </c>
      <c r="P6579" t="str">
        <f>VLOOKUP(retail_sales_2023!C6579,customers!A:J,5,)</f>
        <v>Patna</v>
      </c>
      <c r="Q6579" t="str">
        <f>VLOOKUP(C6579,customers!A:J,10,0)</f>
        <v>Premium</v>
      </c>
    </row>
    <row r="6580" spans="1:17" x14ac:dyDescent="0.3">
      <c r="A6580" t="s">
        <v>7671</v>
      </c>
      <c r="B6580" s="1">
        <v>45098</v>
      </c>
      <c r="C6580" t="s">
        <v>580</v>
      </c>
      <c r="D6580" t="s">
        <v>581</v>
      </c>
      <c r="E6580" t="s">
        <v>21</v>
      </c>
      <c r="F6580" t="s">
        <v>81</v>
      </c>
      <c r="G6580" t="s">
        <v>470</v>
      </c>
      <c r="H6580">
        <v>4</v>
      </c>
      <c r="I6580">
        <v>4592.79</v>
      </c>
      <c r="J6580">
        <v>0.15</v>
      </c>
      <c r="K6580">
        <v>15615.49</v>
      </c>
      <c r="L6580">
        <v>4293.8900000000003</v>
      </c>
      <c r="M6580">
        <f t="shared" si="308"/>
        <v>15615.485999999999</v>
      </c>
      <c r="N6580" t="str">
        <f t="shared" si="306"/>
        <v>Q2</v>
      </c>
      <c r="O6580" s="2">
        <f t="shared" si="307"/>
        <v>27.49763215883716</v>
      </c>
      <c r="P6580" t="str">
        <f>VLOOKUP(retail_sales_2023!C6580,customers!A:J,5,)</f>
        <v>Patna</v>
      </c>
      <c r="Q6580" t="str">
        <f>VLOOKUP(C6580,customers!A:J,10,0)</f>
        <v>Regular</v>
      </c>
    </row>
    <row r="6581" spans="1:17" x14ac:dyDescent="0.3">
      <c r="A6581" t="s">
        <v>7672</v>
      </c>
      <c r="B6581" s="1">
        <v>45205</v>
      </c>
      <c r="C6581" t="s">
        <v>1841</v>
      </c>
      <c r="D6581" t="s">
        <v>1842</v>
      </c>
      <c r="E6581" t="s">
        <v>33</v>
      </c>
      <c r="F6581" t="s">
        <v>81</v>
      </c>
      <c r="G6581" t="s">
        <v>82</v>
      </c>
      <c r="H6581">
        <v>5</v>
      </c>
      <c r="I6581">
        <v>2123.04</v>
      </c>
      <c r="J6581">
        <v>0.05</v>
      </c>
      <c r="K6581">
        <v>10084.44</v>
      </c>
      <c r="L6581">
        <v>2766.39</v>
      </c>
      <c r="M6581">
        <f t="shared" si="308"/>
        <v>10084.44</v>
      </c>
      <c r="N6581" t="str">
        <f t="shared" si="306"/>
        <v>Q4</v>
      </c>
      <c r="O6581" s="2">
        <f t="shared" si="307"/>
        <v>27.43226197984221</v>
      </c>
      <c r="P6581" t="str">
        <f>VLOOKUP(retail_sales_2023!C6581,customers!A:J,5,)</f>
        <v>Nagpur</v>
      </c>
      <c r="Q6581" t="str">
        <f>VLOOKUP(C6581,customers!A:J,10,0)</f>
        <v>Premium</v>
      </c>
    </row>
    <row r="6582" spans="1:17" x14ac:dyDescent="0.3">
      <c r="A6582" t="s">
        <v>7673</v>
      </c>
      <c r="B6582" s="1">
        <v>45000</v>
      </c>
      <c r="C6582" t="s">
        <v>202</v>
      </c>
      <c r="D6582" t="s">
        <v>203</v>
      </c>
      <c r="E6582" t="s">
        <v>27</v>
      </c>
      <c r="F6582" t="s">
        <v>52</v>
      </c>
      <c r="G6582" t="s">
        <v>268</v>
      </c>
      <c r="H6582">
        <v>2</v>
      </c>
      <c r="I6582">
        <v>495.78</v>
      </c>
      <c r="J6582">
        <v>0.1</v>
      </c>
      <c r="K6582">
        <v>892.4</v>
      </c>
      <c r="L6582">
        <v>57.76</v>
      </c>
      <c r="M6582">
        <f t="shared" si="308"/>
        <v>892.404</v>
      </c>
      <c r="N6582" t="str">
        <f t="shared" si="306"/>
        <v>Q1</v>
      </c>
      <c r="O6582" s="2">
        <f t="shared" si="307"/>
        <v>6.4724338861497088</v>
      </c>
      <c r="P6582" t="str">
        <f>VLOOKUP(retail_sales_2023!C6582,customers!A:J,5,)</f>
        <v>Lucknow</v>
      </c>
      <c r="Q6582" t="str">
        <f>VLOOKUP(C6582,customers!A:J,10,0)</f>
        <v>Premium</v>
      </c>
    </row>
    <row r="6583" spans="1:17" x14ac:dyDescent="0.3">
      <c r="A6583" t="s">
        <v>7674</v>
      </c>
      <c r="B6583" s="1">
        <v>45072</v>
      </c>
      <c r="C6583" t="s">
        <v>1352</v>
      </c>
      <c r="D6583" t="s">
        <v>1353</v>
      </c>
      <c r="E6583" t="s">
        <v>15</v>
      </c>
      <c r="F6583" t="s">
        <v>43</v>
      </c>
      <c r="G6583" t="s">
        <v>178</v>
      </c>
      <c r="H6583">
        <v>4</v>
      </c>
      <c r="I6583">
        <v>22011.07</v>
      </c>
      <c r="J6583">
        <v>0.2</v>
      </c>
      <c r="K6583">
        <v>70435.42</v>
      </c>
      <c r="L6583">
        <v>8310.92</v>
      </c>
      <c r="M6583">
        <f t="shared" si="308"/>
        <v>70435.423999999999</v>
      </c>
      <c r="N6583" t="str">
        <f t="shared" si="306"/>
        <v>Q2</v>
      </c>
      <c r="O6583" s="2">
        <f t="shared" si="307"/>
        <v>11.799347544175928</v>
      </c>
      <c r="P6583" t="str">
        <f>VLOOKUP(retail_sales_2023!C6583,customers!A:J,5,)</f>
        <v>Kochi</v>
      </c>
      <c r="Q6583" t="str">
        <f>VLOOKUP(C6583,customers!A:J,10,0)</f>
        <v>Premium</v>
      </c>
    </row>
    <row r="6584" spans="1:17" x14ac:dyDescent="0.3">
      <c r="A6584" t="s">
        <v>7675</v>
      </c>
      <c r="B6584" s="1">
        <v>45137</v>
      </c>
      <c r="C6584" t="s">
        <v>431</v>
      </c>
      <c r="D6584" t="s">
        <v>432</v>
      </c>
      <c r="E6584" t="s">
        <v>27</v>
      </c>
      <c r="F6584" t="s">
        <v>81</v>
      </c>
      <c r="G6584" t="s">
        <v>470</v>
      </c>
      <c r="H6584">
        <v>2</v>
      </c>
      <c r="I6584">
        <v>4758.8</v>
      </c>
      <c r="J6584">
        <v>0.3</v>
      </c>
      <c r="K6584">
        <v>6662.32</v>
      </c>
      <c r="L6584">
        <v>2458.85</v>
      </c>
      <c r="M6584">
        <f t="shared" si="308"/>
        <v>6662.32</v>
      </c>
      <c r="N6584" t="str">
        <f t="shared" si="306"/>
        <v>Q3</v>
      </c>
      <c r="O6584" s="2">
        <f t="shared" si="307"/>
        <v>36.906813242233937</v>
      </c>
      <c r="P6584" t="str">
        <f>VLOOKUP(retail_sales_2023!C6584,customers!A:J,5,)</f>
        <v>Delhi</v>
      </c>
      <c r="Q6584" t="str">
        <f>VLOOKUP(C6584,customers!A:J,10,0)</f>
        <v>Regular</v>
      </c>
    </row>
    <row r="6585" spans="1:17" x14ac:dyDescent="0.3">
      <c r="A6585" t="s">
        <v>7676</v>
      </c>
      <c r="B6585" s="1">
        <v>45074</v>
      </c>
      <c r="C6585" t="s">
        <v>1707</v>
      </c>
      <c r="D6585" t="s">
        <v>1708</v>
      </c>
      <c r="E6585" t="s">
        <v>15</v>
      </c>
      <c r="F6585" t="s">
        <v>81</v>
      </c>
      <c r="G6585" t="s">
        <v>82</v>
      </c>
      <c r="H6585">
        <v>3</v>
      </c>
      <c r="I6585">
        <v>3367.82</v>
      </c>
      <c r="J6585">
        <v>0</v>
      </c>
      <c r="K6585">
        <v>10103.459999999999</v>
      </c>
      <c r="L6585">
        <v>2345.65</v>
      </c>
      <c r="M6585">
        <f t="shared" si="308"/>
        <v>10103.460000000001</v>
      </c>
      <c r="N6585" t="str">
        <f t="shared" si="306"/>
        <v>Q2</v>
      </c>
      <c r="O6585" s="2">
        <f t="shared" si="307"/>
        <v>23.216304117599321</v>
      </c>
      <c r="P6585" t="str">
        <f>VLOOKUP(retail_sales_2023!C6585,customers!A:J,5,)</f>
        <v>Hyderabad</v>
      </c>
      <c r="Q6585" t="str">
        <f>VLOOKUP(C6585,customers!A:J,10,0)</f>
        <v>Regular</v>
      </c>
    </row>
    <row r="6586" spans="1:17" x14ac:dyDescent="0.3">
      <c r="A6586" t="s">
        <v>7677</v>
      </c>
      <c r="B6586" s="1">
        <v>44999</v>
      </c>
      <c r="C6586" t="s">
        <v>278</v>
      </c>
      <c r="D6586" t="s">
        <v>279</v>
      </c>
      <c r="E6586" t="s">
        <v>33</v>
      </c>
      <c r="F6586" t="s">
        <v>43</v>
      </c>
      <c r="G6586" t="s">
        <v>44</v>
      </c>
      <c r="H6586">
        <v>4</v>
      </c>
      <c r="I6586">
        <v>32894.49</v>
      </c>
      <c r="J6586">
        <v>0.05</v>
      </c>
      <c r="K6586">
        <v>124999.06</v>
      </c>
      <c r="L6586">
        <v>10817.36</v>
      </c>
      <c r="M6586">
        <f t="shared" si="308"/>
        <v>124999.06199999999</v>
      </c>
      <c r="N6586" t="str">
        <f t="shared" si="306"/>
        <v>Q1</v>
      </c>
      <c r="O6586" s="2">
        <f t="shared" si="307"/>
        <v>8.6539530777271452</v>
      </c>
      <c r="P6586" t="str">
        <f>VLOOKUP(retail_sales_2023!C6586,customers!A:J,5,)</f>
        <v>Pune</v>
      </c>
      <c r="Q6586" t="str">
        <f>VLOOKUP(C6586,customers!A:J,10,0)</f>
        <v>Premium</v>
      </c>
    </row>
    <row r="6587" spans="1:17" x14ac:dyDescent="0.3">
      <c r="A6587" t="s">
        <v>7678</v>
      </c>
      <c r="B6587" s="1">
        <v>45152</v>
      </c>
      <c r="C6587" t="s">
        <v>1223</v>
      </c>
      <c r="D6587" t="s">
        <v>1224</v>
      </c>
      <c r="E6587" t="s">
        <v>15</v>
      </c>
      <c r="F6587" t="s">
        <v>28</v>
      </c>
      <c r="G6587" t="s">
        <v>325</v>
      </c>
      <c r="H6587">
        <v>1</v>
      </c>
      <c r="I6587">
        <v>1921.49</v>
      </c>
      <c r="J6587">
        <v>0.2</v>
      </c>
      <c r="K6587">
        <v>1537.19</v>
      </c>
      <c r="L6587">
        <v>403.5</v>
      </c>
      <c r="M6587">
        <f t="shared" si="308"/>
        <v>1537.192</v>
      </c>
      <c r="N6587" t="str">
        <f t="shared" si="306"/>
        <v>Q3</v>
      </c>
      <c r="O6587" s="2">
        <f t="shared" si="307"/>
        <v>26.249194959634139</v>
      </c>
      <c r="P6587" t="str">
        <f>VLOOKUP(retail_sales_2023!C6587,customers!A:J,5,)</f>
        <v>Chennai</v>
      </c>
      <c r="Q6587" t="str">
        <f>VLOOKUP(C6587,customers!A:J,10,0)</f>
        <v>Premium</v>
      </c>
    </row>
    <row r="6588" spans="1:17" x14ac:dyDescent="0.3">
      <c r="A6588" t="s">
        <v>7679</v>
      </c>
      <c r="B6588" s="1">
        <v>45235</v>
      </c>
      <c r="C6588" t="s">
        <v>2580</v>
      </c>
      <c r="D6588" t="s">
        <v>2581</v>
      </c>
      <c r="E6588" t="s">
        <v>21</v>
      </c>
      <c r="F6588" t="s">
        <v>38</v>
      </c>
      <c r="G6588" t="s">
        <v>141</v>
      </c>
      <c r="H6588">
        <v>3</v>
      </c>
      <c r="I6588">
        <v>3097.57</v>
      </c>
      <c r="J6588">
        <v>0</v>
      </c>
      <c r="K6588">
        <v>9292.7099999999991</v>
      </c>
      <c r="L6588">
        <v>3160.15</v>
      </c>
      <c r="M6588">
        <f t="shared" si="308"/>
        <v>9292.7100000000009</v>
      </c>
      <c r="N6588" t="str">
        <f t="shared" si="306"/>
        <v>Q4</v>
      </c>
      <c r="O6588" s="2">
        <f t="shared" si="307"/>
        <v>34.006764442234832</v>
      </c>
      <c r="P6588" t="str">
        <f>VLOOKUP(retail_sales_2023!C6588,customers!A:J,5,)</f>
        <v>Patna</v>
      </c>
      <c r="Q6588" t="str">
        <f>VLOOKUP(C6588,customers!A:J,10,0)</f>
        <v>Premium</v>
      </c>
    </row>
    <row r="6589" spans="1:17" x14ac:dyDescent="0.3">
      <c r="A6589" t="s">
        <v>7680</v>
      </c>
      <c r="B6589" s="1">
        <v>45192</v>
      </c>
      <c r="C6589" t="s">
        <v>491</v>
      </c>
      <c r="D6589" t="s">
        <v>492</v>
      </c>
      <c r="E6589" t="s">
        <v>21</v>
      </c>
      <c r="F6589" t="s">
        <v>43</v>
      </c>
      <c r="G6589" t="s">
        <v>154</v>
      </c>
      <c r="H6589">
        <v>3</v>
      </c>
      <c r="I6589">
        <v>64472.72</v>
      </c>
      <c r="J6589">
        <v>0</v>
      </c>
      <c r="K6589">
        <v>193418.16</v>
      </c>
      <c r="L6589">
        <v>25265.53</v>
      </c>
      <c r="M6589">
        <f t="shared" si="308"/>
        <v>193418.16</v>
      </c>
      <c r="N6589" t="str">
        <f t="shared" si="306"/>
        <v>Q3</v>
      </c>
      <c r="O6589" s="2">
        <f t="shared" si="307"/>
        <v>13.062646237561145</v>
      </c>
      <c r="P6589" t="str">
        <f>VLOOKUP(retail_sales_2023!C6589,customers!A:J,5,)</f>
        <v>Patna</v>
      </c>
      <c r="Q6589" t="str">
        <f>VLOOKUP(C6589,customers!A:J,10,0)</f>
        <v>Premium</v>
      </c>
    </row>
    <row r="6590" spans="1:17" x14ac:dyDescent="0.3">
      <c r="A6590" t="s">
        <v>7681</v>
      </c>
      <c r="B6590" s="1">
        <v>44993</v>
      </c>
      <c r="C6590" t="s">
        <v>625</v>
      </c>
      <c r="D6590" t="s">
        <v>626</v>
      </c>
      <c r="E6590" t="s">
        <v>21</v>
      </c>
      <c r="F6590" t="s">
        <v>52</v>
      </c>
      <c r="G6590" t="s">
        <v>937</v>
      </c>
      <c r="H6590">
        <v>5</v>
      </c>
      <c r="I6590">
        <v>656.41</v>
      </c>
      <c r="J6590">
        <v>0</v>
      </c>
      <c r="K6590">
        <v>3282.05</v>
      </c>
      <c r="L6590">
        <v>184.5</v>
      </c>
      <c r="M6590">
        <f t="shared" si="308"/>
        <v>3282.0499999999997</v>
      </c>
      <c r="N6590" t="str">
        <f t="shared" si="306"/>
        <v>Q1</v>
      </c>
      <c r="O6590" s="2">
        <f t="shared" si="307"/>
        <v>5.6214865708931914</v>
      </c>
      <c r="P6590" t="str">
        <f>VLOOKUP(retail_sales_2023!C6590,customers!A:J,5,)</f>
        <v>Ranchi</v>
      </c>
      <c r="Q6590" t="str">
        <f>VLOOKUP(C6590,customers!A:J,10,0)</f>
        <v>Premium</v>
      </c>
    </row>
    <row r="6591" spans="1:17" x14ac:dyDescent="0.3">
      <c r="A6591" t="s">
        <v>7682</v>
      </c>
      <c r="B6591" s="1">
        <v>45288</v>
      </c>
      <c r="C6591" t="s">
        <v>148</v>
      </c>
      <c r="D6591" t="s">
        <v>149</v>
      </c>
      <c r="E6591" t="s">
        <v>21</v>
      </c>
      <c r="F6591" t="s">
        <v>28</v>
      </c>
      <c r="G6591" t="s">
        <v>439</v>
      </c>
      <c r="H6591">
        <v>4</v>
      </c>
      <c r="I6591">
        <v>4963.5600000000004</v>
      </c>
      <c r="J6591">
        <v>0</v>
      </c>
      <c r="K6591">
        <v>19854.240000000002</v>
      </c>
      <c r="L6591">
        <v>5167.18</v>
      </c>
      <c r="M6591">
        <f t="shared" si="308"/>
        <v>19854.240000000002</v>
      </c>
      <c r="N6591" t="str">
        <f t="shared" si="306"/>
        <v>Q4</v>
      </c>
      <c r="O6591" s="2">
        <f t="shared" si="307"/>
        <v>26.025574386126088</v>
      </c>
      <c r="P6591" t="str">
        <f>VLOOKUP(retail_sales_2023!C6591,customers!A:J,5,)</f>
        <v>Ranchi</v>
      </c>
      <c r="Q6591" t="str">
        <f>VLOOKUP(C6591,customers!A:J,10,0)</f>
        <v>Premium</v>
      </c>
    </row>
    <row r="6592" spans="1:17" x14ac:dyDescent="0.3">
      <c r="A6592" t="s">
        <v>7683</v>
      </c>
      <c r="B6592" s="1">
        <v>44981</v>
      </c>
      <c r="C6592" t="s">
        <v>364</v>
      </c>
      <c r="D6592" t="s">
        <v>365</v>
      </c>
      <c r="E6592" t="s">
        <v>15</v>
      </c>
      <c r="F6592" t="s">
        <v>52</v>
      </c>
      <c r="G6592" t="s">
        <v>69</v>
      </c>
      <c r="H6592">
        <v>9</v>
      </c>
      <c r="I6592">
        <v>763.31</v>
      </c>
      <c r="J6592">
        <v>0.15</v>
      </c>
      <c r="K6592">
        <v>5839.32</v>
      </c>
      <c r="L6592">
        <v>519.45000000000005</v>
      </c>
      <c r="M6592">
        <f t="shared" si="308"/>
        <v>5839.3214999999991</v>
      </c>
      <c r="N6592" t="str">
        <f t="shared" si="306"/>
        <v>Q1</v>
      </c>
      <c r="O6592" s="2">
        <f t="shared" si="307"/>
        <v>8.8957275847187702</v>
      </c>
      <c r="P6592" t="str">
        <f>VLOOKUP(retail_sales_2023!C6592,customers!A:J,5,)</f>
        <v>Bengaluru</v>
      </c>
      <c r="Q6592" t="str">
        <f>VLOOKUP(C6592,customers!A:J,10,0)</f>
        <v>Regular</v>
      </c>
    </row>
    <row r="6593" spans="1:17" x14ac:dyDescent="0.3">
      <c r="A6593" t="s">
        <v>7684</v>
      </c>
      <c r="B6593" s="1">
        <v>44991</v>
      </c>
      <c r="C6593" t="s">
        <v>425</v>
      </c>
      <c r="D6593" t="s">
        <v>426</v>
      </c>
      <c r="E6593" t="s">
        <v>33</v>
      </c>
      <c r="F6593" t="s">
        <v>28</v>
      </c>
      <c r="G6593" t="s">
        <v>672</v>
      </c>
      <c r="H6593">
        <v>5</v>
      </c>
      <c r="I6593">
        <v>6346.28</v>
      </c>
      <c r="J6593">
        <v>0.05</v>
      </c>
      <c r="K6593">
        <v>30144.83</v>
      </c>
      <c r="L6593">
        <v>8552.85</v>
      </c>
      <c r="M6593">
        <f t="shared" si="308"/>
        <v>30144.829999999998</v>
      </c>
      <c r="N6593" t="str">
        <f t="shared" si="306"/>
        <v>Q1</v>
      </c>
      <c r="O6593" s="2">
        <f t="shared" si="307"/>
        <v>28.372526897647127</v>
      </c>
      <c r="P6593" t="str">
        <f>VLOOKUP(retail_sales_2023!C6593,customers!A:J,5,)</f>
        <v>Nagpur</v>
      </c>
      <c r="Q6593" t="str">
        <f>VLOOKUP(C6593,customers!A:J,10,0)</f>
        <v>Premium</v>
      </c>
    </row>
    <row r="6594" spans="1:17" x14ac:dyDescent="0.3">
      <c r="A6594" t="s">
        <v>7685</v>
      </c>
      <c r="B6594" s="1">
        <v>45244</v>
      </c>
      <c r="C6594" t="s">
        <v>1758</v>
      </c>
      <c r="D6594" t="s">
        <v>1759</v>
      </c>
      <c r="E6594" t="s">
        <v>15</v>
      </c>
      <c r="F6594" t="s">
        <v>43</v>
      </c>
      <c r="G6594" t="s">
        <v>44</v>
      </c>
      <c r="H6594">
        <v>1</v>
      </c>
      <c r="I6594">
        <v>77393.850000000006</v>
      </c>
      <c r="J6594">
        <v>0</v>
      </c>
      <c r="K6594">
        <v>77393.850000000006</v>
      </c>
      <c r="L6594">
        <v>8263.58</v>
      </c>
      <c r="M6594">
        <f t="shared" si="308"/>
        <v>77393.850000000006</v>
      </c>
      <c r="N6594" t="str">
        <f t="shared" si="306"/>
        <v>Q4</v>
      </c>
      <c r="O6594" s="2">
        <f t="shared" si="307"/>
        <v>10.677308339099294</v>
      </c>
      <c r="P6594" t="str">
        <f>VLOOKUP(retail_sales_2023!C6594,customers!A:J,5,)</f>
        <v>Kochi</v>
      </c>
      <c r="Q6594" t="str">
        <f>VLOOKUP(C6594,customers!A:J,10,0)</f>
        <v>Premium</v>
      </c>
    </row>
    <row r="6595" spans="1:17" x14ac:dyDescent="0.3">
      <c r="A6595" t="s">
        <v>7686</v>
      </c>
      <c r="B6595" s="1">
        <v>45096</v>
      </c>
      <c r="C6595" t="s">
        <v>2329</v>
      </c>
      <c r="D6595" t="s">
        <v>2330</v>
      </c>
      <c r="E6595" t="s">
        <v>15</v>
      </c>
      <c r="F6595" t="s">
        <v>28</v>
      </c>
      <c r="G6595" t="s">
        <v>57</v>
      </c>
      <c r="H6595">
        <v>2</v>
      </c>
      <c r="I6595">
        <v>5924.01</v>
      </c>
      <c r="J6595">
        <v>0.25</v>
      </c>
      <c r="K6595">
        <v>8886.01</v>
      </c>
      <c r="L6595">
        <v>1404.12</v>
      </c>
      <c r="M6595">
        <f t="shared" si="308"/>
        <v>8886.0149999999994</v>
      </c>
      <c r="N6595" t="str">
        <f t="shared" ref="N6595:N6658" si="309">"Q"&amp;ROUNDUP(MONTH(B6595)/3,0)</f>
        <v>Q2</v>
      </c>
      <c r="O6595" s="2">
        <f t="shared" ref="O6595:O6658" si="310">(L6595/K6595)*100</f>
        <v>15.801467700351449</v>
      </c>
      <c r="P6595" t="str">
        <f>VLOOKUP(retail_sales_2023!C6595,customers!A:J,5,)</f>
        <v>Chennai</v>
      </c>
      <c r="Q6595" t="str">
        <f>VLOOKUP(C6595,customers!A:J,10,0)</f>
        <v>Premium</v>
      </c>
    </row>
    <row r="6596" spans="1:17" x14ac:dyDescent="0.3">
      <c r="A6596" t="s">
        <v>7687</v>
      </c>
      <c r="B6596" s="1">
        <v>45183</v>
      </c>
      <c r="C6596" t="s">
        <v>752</v>
      </c>
      <c r="D6596" t="s">
        <v>753</v>
      </c>
      <c r="E6596" t="s">
        <v>21</v>
      </c>
      <c r="F6596" t="s">
        <v>28</v>
      </c>
      <c r="G6596" t="s">
        <v>165</v>
      </c>
      <c r="H6596">
        <v>3</v>
      </c>
      <c r="I6596">
        <v>7821.89</v>
      </c>
      <c r="J6596">
        <v>0.05</v>
      </c>
      <c r="K6596">
        <v>22292.39</v>
      </c>
      <c r="L6596">
        <v>5565.46</v>
      </c>
      <c r="M6596">
        <f t="shared" si="308"/>
        <v>22292.386500000001</v>
      </c>
      <c r="N6596" t="str">
        <f t="shared" si="309"/>
        <v>Q3</v>
      </c>
      <c r="O6596" s="2">
        <f t="shared" si="310"/>
        <v>24.965739429464495</v>
      </c>
      <c r="P6596" t="str">
        <f>VLOOKUP(retail_sales_2023!C6596,customers!A:J,5,)</f>
        <v>Kolkata</v>
      </c>
      <c r="Q6596" t="str">
        <f>VLOOKUP(C6596,customers!A:J,10,0)</f>
        <v>Premium</v>
      </c>
    </row>
    <row r="6597" spans="1:17" x14ac:dyDescent="0.3">
      <c r="A6597" t="s">
        <v>7688</v>
      </c>
      <c r="B6597" s="1">
        <v>44933</v>
      </c>
      <c r="C6597" t="s">
        <v>1857</v>
      </c>
      <c r="D6597" t="s">
        <v>1858</v>
      </c>
      <c r="E6597" t="s">
        <v>33</v>
      </c>
      <c r="F6597" t="s">
        <v>43</v>
      </c>
      <c r="G6597" t="s">
        <v>272</v>
      </c>
      <c r="H6597">
        <v>2</v>
      </c>
      <c r="I6597">
        <v>2938.56</v>
      </c>
      <c r="J6597">
        <v>0.2</v>
      </c>
      <c r="K6597">
        <v>4701.7</v>
      </c>
      <c r="L6597">
        <v>502.91</v>
      </c>
      <c r="M6597">
        <f t="shared" ref="M6597:M6660" si="311">H6597*I6597*(1-J6597)</f>
        <v>4701.6959999999999</v>
      </c>
      <c r="N6597" t="str">
        <f t="shared" si="309"/>
        <v>Q1</v>
      </c>
      <c r="O6597" s="2">
        <f t="shared" si="310"/>
        <v>10.696343875619457</v>
      </c>
      <c r="P6597" t="str">
        <f>VLOOKUP(retail_sales_2023!C6597,customers!A:J,5,)</f>
        <v>Surat</v>
      </c>
      <c r="Q6597" t="str">
        <f>VLOOKUP(C6597,customers!A:J,10,0)</f>
        <v>Regular</v>
      </c>
    </row>
    <row r="6598" spans="1:17" x14ac:dyDescent="0.3">
      <c r="A6598" t="s">
        <v>7689</v>
      </c>
      <c r="B6598" s="1">
        <v>44975</v>
      </c>
      <c r="C6598" t="s">
        <v>1160</v>
      </c>
      <c r="D6598" t="s">
        <v>1161</v>
      </c>
      <c r="E6598" t="s">
        <v>21</v>
      </c>
      <c r="F6598" t="s">
        <v>52</v>
      </c>
      <c r="G6598" t="s">
        <v>268</v>
      </c>
      <c r="H6598">
        <v>10</v>
      </c>
      <c r="I6598">
        <v>488.89</v>
      </c>
      <c r="J6598">
        <v>0.05</v>
      </c>
      <c r="K6598">
        <v>4644.45</v>
      </c>
      <c r="L6598">
        <v>-515.55999999999995</v>
      </c>
      <c r="M6598">
        <f t="shared" si="311"/>
        <v>4644.454999999999</v>
      </c>
      <c r="N6598" t="str">
        <f t="shared" si="309"/>
        <v>Q1</v>
      </c>
      <c r="O6598" s="2">
        <f t="shared" si="310"/>
        <v>-11.100560884496549</v>
      </c>
      <c r="P6598" t="str">
        <f>VLOOKUP(retail_sales_2023!C6598,customers!A:J,5,)</f>
        <v>Kolkata</v>
      </c>
      <c r="Q6598" t="str">
        <f>VLOOKUP(C6598,customers!A:J,10,0)</f>
        <v>Premium</v>
      </c>
    </row>
    <row r="6599" spans="1:17" x14ac:dyDescent="0.3">
      <c r="A6599" t="s">
        <v>7690</v>
      </c>
      <c r="B6599" s="1">
        <v>45024</v>
      </c>
      <c r="C6599" t="s">
        <v>176</v>
      </c>
      <c r="D6599" t="s">
        <v>177</v>
      </c>
      <c r="E6599" t="s">
        <v>15</v>
      </c>
      <c r="F6599" t="s">
        <v>38</v>
      </c>
      <c r="G6599" t="s">
        <v>141</v>
      </c>
      <c r="H6599">
        <v>2</v>
      </c>
      <c r="I6599">
        <v>3901.59</v>
      </c>
      <c r="J6599">
        <v>0.1</v>
      </c>
      <c r="K6599">
        <v>7022.86</v>
      </c>
      <c r="L6599">
        <v>2283.09</v>
      </c>
      <c r="M6599">
        <f t="shared" si="311"/>
        <v>7022.8620000000001</v>
      </c>
      <c r="N6599" t="str">
        <f t="shared" si="309"/>
        <v>Q2</v>
      </c>
      <c r="O6599" s="2">
        <f t="shared" si="310"/>
        <v>32.509405000242069</v>
      </c>
      <c r="P6599" t="str">
        <f>VLOOKUP(retail_sales_2023!C6599,customers!A:J,5,)</f>
        <v>Hyderabad</v>
      </c>
      <c r="Q6599" t="str">
        <f>VLOOKUP(C6599,customers!A:J,10,0)</f>
        <v>Premium</v>
      </c>
    </row>
    <row r="6600" spans="1:17" x14ac:dyDescent="0.3">
      <c r="A6600" t="s">
        <v>7691</v>
      </c>
      <c r="B6600" s="1">
        <v>45053</v>
      </c>
      <c r="C6600" t="s">
        <v>1853</v>
      </c>
      <c r="D6600" t="s">
        <v>1854</v>
      </c>
      <c r="E6600" t="s">
        <v>33</v>
      </c>
      <c r="F6600" t="s">
        <v>52</v>
      </c>
      <c r="G6600" t="s">
        <v>226</v>
      </c>
      <c r="H6600">
        <v>7</v>
      </c>
      <c r="I6600">
        <v>716.26</v>
      </c>
      <c r="J6600">
        <v>0</v>
      </c>
      <c r="K6600">
        <v>5013.82</v>
      </c>
      <c r="L6600">
        <v>461.41</v>
      </c>
      <c r="M6600">
        <f t="shared" si="311"/>
        <v>5013.82</v>
      </c>
      <c r="N6600" t="str">
        <f t="shared" si="309"/>
        <v>Q2</v>
      </c>
      <c r="O6600" s="2">
        <f t="shared" si="310"/>
        <v>9.2027635615159706</v>
      </c>
      <c r="P6600" t="str">
        <f>VLOOKUP(retail_sales_2023!C6600,customers!A:J,5,)</f>
        <v>Surat</v>
      </c>
      <c r="Q6600" t="str">
        <f>VLOOKUP(C6600,customers!A:J,10,0)</f>
        <v>Premium</v>
      </c>
    </row>
    <row r="6601" spans="1:17" x14ac:dyDescent="0.3">
      <c r="A6601" t="s">
        <v>7692</v>
      </c>
      <c r="B6601" s="1">
        <v>45124</v>
      </c>
      <c r="C6601" t="s">
        <v>1830</v>
      </c>
      <c r="D6601" t="s">
        <v>1831</v>
      </c>
      <c r="E6601" t="s">
        <v>21</v>
      </c>
      <c r="F6601" t="s">
        <v>81</v>
      </c>
      <c r="G6601" t="s">
        <v>370</v>
      </c>
      <c r="H6601">
        <v>4</v>
      </c>
      <c r="I6601">
        <v>4319.28</v>
      </c>
      <c r="J6601">
        <v>0.05</v>
      </c>
      <c r="K6601">
        <v>16413.259999999998</v>
      </c>
      <c r="L6601">
        <v>5927.02</v>
      </c>
      <c r="M6601">
        <f t="shared" si="311"/>
        <v>16413.263999999999</v>
      </c>
      <c r="N6601" t="str">
        <f t="shared" si="309"/>
        <v>Q3</v>
      </c>
      <c r="O6601" s="2">
        <f t="shared" si="310"/>
        <v>36.111168652662549</v>
      </c>
      <c r="P6601" t="str">
        <f>VLOOKUP(retail_sales_2023!C6601,customers!A:J,5,)</f>
        <v>Ranchi</v>
      </c>
      <c r="Q6601" t="str">
        <f>VLOOKUP(C6601,customers!A:J,10,0)</f>
        <v>Occasional</v>
      </c>
    </row>
    <row r="6602" spans="1:17" x14ac:dyDescent="0.3">
      <c r="A6602" t="s">
        <v>7693</v>
      </c>
      <c r="B6602" s="1">
        <v>45289</v>
      </c>
      <c r="C6602" t="s">
        <v>1192</v>
      </c>
      <c r="D6602" t="s">
        <v>1193</v>
      </c>
      <c r="E6602" t="s">
        <v>33</v>
      </c>
      <c r="F6602" t="s">
        <v>52</v>
      </c>
      <c r="G6602" t="s">
        <v>69</v>
      </c>
      <c r="H6602">
        <v>10</v>
      </c>
      <c r="I6602">
        <v>217.82</v>
      </c>
      <c r="J6602">
        <v>0.15</v>
      </c>
      <c r="K6602">
        <v>1851.47</v>
      </c>
      <c r="L6602">
        <v>132.52000000000001</v>
      </c>
      <c r="M6602">
        <f t="shared" si="311"/>
        <v>1851.4699999999998</v>
      </c>
      <c r="N6602" t="str">
        <f t="shared" si="309"/>
        <v>Q4</v>
      </c>
      <c r="O6602" s="2">
        <f t="shared" si="310"/>
        <v>7.1575558880241115</v>
      </c>
      <c r="P6602" t="str">
        <f>VLOOKUP(retail_sales_2023!C6602,customers!A:J,5,)</f>
        <v>Ahmedabad</v>
      </c>
      <c r="Q6602" t="str">
        <f>VLOOKUP(C6602,customers!A:J,10,0)</f>
        <v>Regular</v>
      </c>
    </row>
    <row r="6603" spans="1:17" x14ac:dyDescent="0.3">
      <c r="A6603" t="s">
        <v>7694</v>
      </c>
      <c r="B6603" s="1">
        <v>45106</v>
      </c>
      <c r="C6603" t="s">
        <v>221</v>
      </c>
      <c r="D6603" t="s">
        <v>222</v>
      </c>
      <c r="E6603" t="s">
        <v>27</v>
      </c>
      <c r="F6603" t="s">
        <v>52</v>
      </c>
      <c r="G6603" t="s">
        <v>117</v>
      </c>
      <c r="H6603">
        <v>1</v>
      </c>
      <c r="I6603">
        <v>161.83000000000001</v>
      </c>
      <c r="J6603">
        <v>0.05</v>
      </c>
      <c r="K6603">
        <v>153.74</v>
      </c>
      <c r="L6603">
        <v>14.97</v>
      </c>
      <c r="M6603">
        <f t="shared" si="311"/>
        <v>153.73850000000002</v>
      </c>
      <c r="N6603" t="str">
        <f t="shared" si="309"/>
        <v>Q2</v>
      </c>
      <c r="O6603" s="2">
        <f t="shared" si="310"/>
        <v>9.7372186808898142</v>
      </c>
      <c r="P6603" t="str">
        <f>VLOOKUP(retail_sales_2023!C6603,customers!A:J,5,)</f>
        <v>Lucknow</v>
      </c>
      <c r="Q6603" t="str">
        <f>VLOOKUP(C6603,customers!A:J,10,0)</f>
        <v>Premium</v>
      </c>
    </row>
    <row r="6604" spans="1:17" x14ac:dyDescent="0.3">
      <c r="A6604" t="s">
        <v>7695</v>
      </c>
      <c r="B6604" s="1">
        <v>45051</v>
      </c>
      <c r="C6604" t="s">
        <v>126</v>
      </c>
      <c r="D6604" t="s">
        <v>127</v>
      </c>
      <c r="E6604" t="s">
        <v>15</v>
      </c>
      <c r="F6604" t="s">
        <v>43</v>
      </c>
      <c r="G6604" t="s">
        <v>272</v>
      </c>
      <c r="H6604">
        <v>5</v>
      </c>
      <c r="I6604">
        <v>84578.23</v>
      </c>
      <c r="J6604">
        <v>0.05</v>
      </c>
      <c r="K6604">
        <v>401746.59</v>
      </c>
      <c r="L6604">
        <v>35159.19</v>
      </c>
      <c r="M6604">
        <f t="shared" si="311"/>
        <v>401746.59249999997</v>
      </c>
      <c r="N6604" t="str">
        <f t="shared" si="309"/>
        <v>Q2</v>
      </c>
      <c r="O6604" s="2">
        <f t="shared" si="310"/>
        <v>8.7515839275698646</v>
      </c>
      <c r="P6604" t="str">
        <f>VLOOKUP(retail_sales_2023!C6604,customers!A:J,5,)</f>
        <v>Coimbatore</v>
      </c>
      <c r="Q6604" t="str">
        <f>VLOOKUP(C6604,customers!A:J,10,0)</f>
        <v>Premium</v>
      </c>
    </row>
    <row r="6605" spans="1:17" x14ac:dyDescent="0.3">
      <c r="A6605" t="s">
        <v>7696</v>
      </c>
      <c r="B6605" s="1">
        <v>45018</v>
      </c>
      <c r="C6605" t="s">
        <v>2741</v>
      </c>
      <c r="D6605" t="s">
        <v>2742</v>
      </c>
      <c r="E6605" t="s">
        <v>15</v>
      </c>
      <c r="F6605" t="s">
        <v>16</v>
      </c>
      <c r="G6605" t="s">
        <v>305</v>
      </c>
      <c r="H6605">
        <v>5</v>
      </c>
      <c r="I6605">
        <v>477.6</v>
      </c>
      <c r="J6605">
        <v>0</v>
      </c>
      <c r="K6605">
        <v>2388</v>
      </c>
      <c r="L6605">
        <v>1056.05</v>
      </c>
      <c r="M6605">
        <f t="shared" si="311"/>
        <v>2388</v>
      </c>
      <c r="N6605" t="str">
        <f t="shared" si="309"/>
        <v>Q2</v>
      </c>
      <c r="O6605" s="2">
        <f t="shared" si="310"/>
        <v>44.223199329983245</v>
      </c>
      <c r="P6605" t="str">
        <f>VLOOKUP(retail_sales_2023!C6605,customers!A:J,5,)</f>
        <v>Chennai</v>
      </c>
      <c r="Q6605" t="str">
        <f>VLOOKUP(C6605,customers!A:J,10,0)</f>
        <v>Regular</v>
      </c>
    </row>
    <row r="6606" spans="1:17" x14ac:dyDescent="0.3">
      <c r="A6606" t="s">
        <v>7697</v>
      </c>
      <c r="B6606" s="1">
        <v>45200</v>
      </c>
      <c r="C6606" t="s">
        <v>1648</v>
      </c>
      <c r="D6606" t="s">
        <v>13093</v>
      </c>
      <c r="E6606" t="s">
        <v>15</v>
      </c>
      <c r="F6606" t="s">
        <v>16</v>
      </c>
      <c r="G6606" t="s">
        <v>296</v>
      </c>
      <c r="H6606">
        <v>3</v>
      </c>
      <c r="I6606">
        <v>684.06</v>
      </c>
      <c r="J6606">
        <v>0</v>
      </c>
      <c r="K6606">
        <v>2052.1799999999998</v>
      </c>
      <c r="L6606">
        <v>921.54</v>
      </c>
      <c r="M6606">
        <f t="shared" si="311"/>
        <v>2052.1799999999998</v>
      </c>
      <c r="N6606" t="str">
        <f t="shared" si="309"/>
        <v>Q4</v>
      </c>
      <c r="O6606" s="2">
        <f t="shared" si="310"/>
        <v>44.905417653422212</v>
      </c>
      <c r="P6606" t="str">
        <f>VLOOKUP(retail_sales_2023!C6606,customers!A:J,5,)</f>
        <v>Hyderabad</v>
      </c>
      <c r="Q6606" t="str">
        <f>VLOOKUP(C6606,customers!A:J,10,0)</f>
        <v>Premium</v>
      </c>
    </row>
    <row r="6607" spans="1:17" x14ac:dyDescent="0.3">
      <c r="A6607" t="s">
        <v>7698</v>
      </c>
      <c r="B6607" s="1">
        <v>44974</v>
      </c>
      <c r="C6607" t="s">
        <v>160</v>
      </c>
      <c r="D6607" t="s">
        <v>161</v>
      </c>
      <c r="E6607" t="s">
        <v>33</v>
      </c>
      <c r="F6607" t="s">
        <v>28</v>
      </c>
      <c r="G6607" t="s">
        <v>672</v>
      </c>
      <c r="H6607">
        <v>2</v>
      </c>
      <c r="I6607">
        <v>2454.9699999999998</v>
      </c>
      <c r="J6607">
        <v>0</v>
      </c>
      <c r="K6607">
        <v>4909.9399999999996</v>
      </c>
      <c r="L6607">
        <v>1194.6400000000001</v>
      </c>
      <c r="M6607">
        <f t="shared" si="311"/>
        <v>4909.9399999999996</v>
      </c>
      <c r="N6607" t="str">
        <f t="shared" si="309"/>
        <v>Q1</v>
      </c>
      <c r="O6607" s="2">
        <f t="shared" si="310"/>
        <v>24.331050888605567</v>
      </c>
      <c r="P6607" t="str">
        <f>VLOOKUP(retail_sales_2023!C6607,customers!A:J,5,)</f>
        <v>Pune</v>
      </c>
      <c r="Q6607" t="str">
        <f>VLOOKUP(C6607,customers!A:J,10,0)</f>
        <v>Premium</v>
      </c>
    </row>
    <row r="6608" spans="1:17" x14ac:dyDescent="0.3">
      <c r="A6608" t="s">
        <v>7699</v>
      </c>
      <c r="B6608" s="1">
        <v>44969</v>
      </c>
      <c r="C6608" t="s">
        <v>358</v>
      </c>
      <c r="D6608" t="s">
        <v>359</v>
      </c>
      <c r="E6608" t="s">
        <v>15</v>
      </c>
      <c r="F6608" t="s">
        <v>16</v>
      </c>
      <c r="G6608" t="s">
        <v>319</v>
      </c>
      <c r="H6608">
        <v>5</v>
      </c>
      <c r="I6608">
        <v>535.44000000000005</v>
      </c>
      <c r="J6608">
        <v>0</v>
      </c>
      <c r="K6608">
        <v>2677.2</v>
      </c>
      <c r="L6608">
        <v>1208.0899999999999</v>
      </c>
      <c r="M6608">
        <f t="shared" si="311"/>
        <v>2677.2000000000003</v>
      </c>
      <c r="N6608" t="str">
        <f t="shared" si="309"/>
        <v>Q1</v>
      </c>
      <c r="O6608" s="2">
        <f t="shared" si="310"/>
        <v>45.125130733602269</v>
      </c>
      <c r="P6608" t="str">
        <f>VLOOKUP(retail_sales_2023!C6608,customers!A:J,5,)</f>
        <v>Chennai</v>
      </c>
      <c r="Q6608" t="str">
        <f>VLOOKUP(C6608,customers!A:J,10,0)</f>
        <v>Regular</v>
      </c>
    </row>
    <row r="6609" spans="1:17" x14ac:dyDescent="0.3">
      <c r="A6609" t="s">
        <v>7700</v>
      </c>
      <c r="B6609" s="1">
        <v>45113</v>
      </c>
      <c r="C6609" t="s">
        <v>846</v>
      </c>
      <c r="D6609" t="s">
        <v>847</v>
      </c>
      <c r="E6609" t="s">
        <v>15</v>
      </c>
      <c r="F6609" t="s">
        <v>28</v>
      </c>
      <c r="G6609" t="s">
        <v>29</v>
      </c>
      <c r="H6609">
        <v>4</v>
      </c>
      <c r="I6609">
        <v>3277.32</v>
      </c>
      <c r="J6609">
        <v>0</v>
      </c>
      <c r="K6609">
        <v>13109.28</v>
      </c>
      <c r="L6609">
        <v>3216.02</v>
      </c>
      <c r="M6609">
        <f t="shared" si="311"/>
        <v>13109.28</v>
      </c>
      <c r="N6609" t="str">
        <f t="shared" si="309"/>
        <v>Q3</v>
      </c>
      <c r="O6609" s="2">
        <f t="shared" si="310"/>
        <v>24.532392320554596</v>
      </c>
      <c r="P6609" t="str">
        <f>VLOOKUP(retail_sales_2023!C6609,customers!A:J,5,)</f>
        <v>Coimbatore</v>
      </c>
      <c r="Q6609" t="str">
        <f>VLOOKUP(C6609,customers!A:J,10,0)</f>
        <v>Premium</v>
      </c>
    </row>
    <row r="6610" spans="1:17" x14ac:dyDescent="0.3">
      <c r="A6610" t="s">
        <v>7701</v>
      </c>
      <c r="B6610" s="1">
        <v>45280</v>
      </c>
      <c r="C6610" t="s">
        <v>1472</v>
      </c>
      <c r="D6610" t="s">
        <v>1473</v>
      </c>
      <c r="E6610" t="s">
        <v>27</v>
      </c>
      <c r="F6610" t="s">
        <v>38</v>
      </c>
      <c r="G6610" t="s">
        <v>395</v>
      </c>
      <c r="H6610">
        <v>1</v>
      </c>
      <c r="I6610">
        <v>3450.74</v>
      </c>
      <c r="J6610">
        <v>0.15</v>
      </c>
      <c r="K6610">
        <v>2933.13</v>
      </c>
      <c r="L6610">
        <v>1027.8</v>
      </c>
      <c r="M6610">
        <f t="shared" si="311"/>
        <v>2933.1289999999999</v>
      </c>
      <c r="N6610" t="str">
        <f t="shared" si="309"/>
        <v>Q4</v>
      </c>
      <c r="O6610" s="2">
        <f t="shared" si="310"/>
        <v>35.041065346575159</v>
      </c>
      <c r="P6610" t="str">
        <f>VLOOKUP(retail_sales_2023!C6610,customers!A:J,5,)</f>
        <v>Delhi</v>
      </c>
      <c r="Q6610" t="str">
        <f>VLOOKUP(C6610,customers!A:J,10,0)</f>
        <v>Premium</v>
      </c>
    </row>
    <row r="6611" spans="1:17" x14ac:dyDescent="0.3">
      <c r="A6611" t="s">
        <v>7702</v>
      </c>
      <c r="B6611" s="1">
        <v>45137</v>
      </c>
      <c r="C6611" t="s">
        <v>13</v>
      </c>
      <c r="D6611" t="s">
        <v>14</v>
      </c>
      <c r="E6611" t="s">
        <v>15</v>
      </c>
      <c r="F6611" t="s">
        <v>81</v>
      </c>
      <c r="G6611" t="s">
        <v>370</v>
      </c>
      <c r="H6611">
        <v>3</v>
      </c>
      <c r="I6611">
        <v>3337.29</v>
      </c>
      <c r="J6611">
        <v>0</v>
      </c>
      <c r="K6611">
        <v>10011.870000000001</v>
      </c>
      <c r="L6611">
        <v>2642.75</v>
      </c>
      <c r="M6611">
        <f t="shared" si="311"/>
        <v>10011.869999999999</v>
      </c>
      <c r="N6611" t="str">
        <f t="shared" si="309"/>
        <v>Q3</v>
      </c>
      <c r="O6611" s="2">
        <f t="shared" si="310"/>
        <v>26.396167748882078</v>
      </c>
      <c r="P6611" t="str">
        <f>VLOOKUP(retail_sales_2023!C6611,customers!A:J,5,)</f>
        <v>Kochi</v>
      </c>
      <c r="Q6611" t="str">
        <f>VLOOKUP(C6611,customers!A:J,10,0)</f>
        <v>Regular</v>
      </c>
    </row>
    <row r="6612" spans="1:17" x14ac:dyDescent="0.3">
      <c r="A6612" t="s">
        <v>7703</v>
      </c>
      <c r="B6612" s="1">
        <v>45072</v>
      </c>
      <c r="C6612" t="s">
        <v>139</v>
      </c>
      <c r="D6612" t="s">
        <v>140</v>
      </c>
      <c r="E6612" t="s">
        <v>21</v>
      </c>
      <c r="F6612" t="s">
        <v>38</v>
      </c>
      <c r="G6612" t="s">
        <v>684</v>
      </c>
      <c r="H6612">
        <v>1</v>
      </c>
      <c r="I6612">
        <v>3332.21</v>
      </c>
      <c r="J6612">
        <v>0.05</v>
      </c>
      <c r="K6612">
        <v>3165.6</v>
      </c>
      <c r="L6612">
        <v>1140.9100000000001</v>
      </c>
      <c r="M6612">
        <f t="shared" si="311"/>
        <v>3165.5994999999998</v>
      </c>
      <c r="N6612" t="str">
        <f t="shared" si="309"/>
        <v>Q2</v>
      </c>
      <c r="O6612" s="2">
        <f t="shared" si="310"/>
        <v>36.040876926964877</v>
      </c>
      <c r="P6612" t="str">
        <f>VLOOKUP(retail_sales_2023!C6612,customers!A:J,5,)</f>
        <v>Ranchi</v>
      </c>
      <c r="Q6612" t="str">
        <f>VLOOKUP(C6612,customers!A:J,10,0)</f>
        <v>Premium</v>
      </c>
    </row>
    <row r="6613" spans="1:17" x14ac:dyDescent="0.3">
      <c r="A6613" t="s">
        <v>7704</v>
      </c>
      <c r="B6613" s="1">
        <v>45005</v>
      </c>
      <c r="C6613" t="s">
        <v>895</v>
      </c>
      <c r="D6613" t="s">
        <v>896</v>
      </c>
      <c r="E6613" t="s">
        <v>15</v>
      </c>
      <c r="F6613" t="s">
        <v>52</v>
      </c>
      <c r="G6613" t="s">
        <v>53</v>
      </c>
      <c r="H6613">
        <v>4</v>
      </c>
      <c r="I6613">
        <v>406.9</v>
      </c>
      <c r="J6613">
        <v>0.05</v>
      </c>
      <c r="K6613">
        <v>1546.22</v>
      </c>
      <c r="L6613">
        <v>131.19999999999999</v>
      </c>
      <c r="M6613">
        <f t="shared" si="311"/>
        <v>1546.2199999999998</v>
      </c>
      <c r="N6613" t="str">
        <f t="shared" si="309"/>
        <v>Q1</v>
      </c>
      <c r="O6613" s="2">
        <f t="shared" si="310"/>
        <v>8.4852090905563244</v>
      </c>
      <c r="P6613" t="str">
        <f>VLOOKUP(retail_sales_2023!C6613,customers!A:J,5,)</f>
        <v>Hyderabad</v>
      </c>
      <c r="Q6613" t="str">
        <f>VLOOKUP(C6613,customers!A:J,10,0)</f>
        <v>Regular</v>
      </c>
    </row>
    <row r="6614" spans="1:17" x14ac:dyDescent="0.3">
      <c r="A6614" t="s">
        <v>7705</v>
      </c>
      <c r="B6614" s="1">
        <v>45033</v>
      </c>
      <c r="C6614" t="s">
        <v>107</v>
      </c>
      <c r="D6614" t="s">
        <v>108</v>
      </c>
      <c r="E6614" t="s">
        <v>15</v>
      </c>
      <c r="F6614" t="s">
        <v>43</v>
      </c>
      <c r="G6614" t="s">
        <v>301</v>
      </c>
      <c r="H6614">
        <v>4</v>
      </c>
      <c r="I6614">
        <v>42595.45</v>
      </c>
      <c r="J6614">
        <v>0</v>
      </c>
      <c r="K6614">
        <v>170381.8</v>
      </c>
      <c r="L6614">
        <v>18782.61</v>
      </c>
      <c r="M6614">
        <f t="shared" si="311"/>
        <v>170381.8</v>
      </c>
      <c r="N6614" t="str">
        <f t="shared" si="309"/>
        <v>Q2</v>
      </c>
      <c r="O6614" s="2">
        <f t="shared" si="310"/>
        <v>11.023835879184281</v>
      </c>
      <c r="P6614" t="str">
        <f>VLOOKUP(retail_sales_2023!C6614,customers!A:J,5,)</f>
        <v>Chennai</v>
      </c>
      <c r="Q6614" t="str">
        <f>VLOOKUP(C6614,customers!A:J,10,0)</f>
        <v>Premium</v>
      </c>
    </row>
    <row r="6615" spans="1:17" x14ac:dyDescent="0.3">
      <c r="A6615" t="s">
        <v>7706</v>
      </c>
      <c r="B6615" s="1">
        <v>45090</v>
      </c>
      <c r="C6615" t="s">
        <v>1120</v>
      </c>
      <c r="D6615" t="s">
        <v>1121</v>
      </c>
      <c r="E6615" t="s">
        <v>33</v>
      </c>
      <c r="F6615" t="s">
        <v>38</v>
      </c>
      <c r="G6615" t="s">
        <v>395</v>
      </c>
      <c r="H6615">
        <v>2</v>
      </c>
      <c r="I6615">
        <v>2971.61</v>
      </c>
      <c r="J6615">
        <v>0.3</v>
      </c>
      <c r="K6615">
        <v>4160.25</v>
      </c>
      <c r="L6615">
        <v>1406.01</v>
      </c>
      <c r="M6615">
        <f t="shared" si="311"/>
        <v>4160.2539999999999</v>
      </c>
      <c r="N6615" t="str">
        <f t="shared" si="309"/>
        <v>Q2</v>
      </c>
      <c r="O6615" s="2">
        <f t="shared" si="310"/>
        <v>33.796286280872543</v>
      </c>
      <c r="P6615" t="str">
        <f>VLOOKUP(retail_sales_2023!C6615,customers!A:J,5,)</f>
        <v>Nagpur</v>
      </c>
      <c r="Q6615" t="str">
        <f>VLOOKUP(C6615,customers!A:J,10,0)</f>
        <v>Regular</v>
      </c>
    </row>
    <row r="6616" spans="1:17" x14ac:dyDescent="0.3">
      <c r="A6616" t="s">
        <v>7707</v>
      </c>
      <c r="B6616" s="1">
        <v>44987</v>
      </c>
      <c r="C6616" t="s">
        <v>251</v>
      </c>
      <c r="D6616" t="s">
        <v>252</v>
      </c>
      <c r="E6616" t="s">
        <v>15</v>
      </c>
      <c r="F6616" t="s">
        <v>81</v>
      </c>
      <c r="G6616" t="s">
        <v>333</v>
      </c>
      <c r="H6616">
        <v>5</v>
      </c>
      <c r="I6616">
        <v>728.6</v>
      </c>
      <c r="J6616">
        <v>0.1</v>
      </c>
      <c r="K6616">
        <v>3278.7</v>
      </c>
      <c r="L6616">
        <v>1070.93</v>
      </c>
      <c r="M6616">
        <f t="shared" si="311"/>
        <v>3278.7000000000003</v>
      </c>
      <c r="N6616" t="str">
        <f t="shared" si="309"/>
        <v>Q1</v>
      </c>
      <c r="O6616" s="2">
        <f t="shared" si="310"/>
        <v>32.663250678622632</v>
      </c>
      <c r="P6616" t="str">
        <f>VLOOKUP(retail_sales_2023!C6616,customers!A:J,5,)</f>
        <v>Chennai</v>
      </c>
      <c r="Q6616" t="str">
        <f>VLOOKUP(C6616,customers!A:J,10,0)</f>
        <v>Occasional</v>
      </c>
    </row>
    <row r="6617" spans="1:17" x14ac:dyDescent="0.3">
      <c r="A6617" t="s">
        <v>7708</v>
      </c>
      <c r="B6617" s="1">
        <v>45120</v>
      </c>
      <c r="C6617" t="s">
        <v>79</v>
      </c>
      <c r="D6617" t="s">
        <v>80</v>
      </c>
      <c r="E6617" t="s">
        <v>15</v>
      </c>
      <c r="F6617" t="s">
        <v>22</v>
      </c>
      <c r="G6617" t="s">
        <v>423</v>
      </c>
      <c r="H6617">
        <v>2</v>
      </c>
      <c r="I6617">
        <v>35348.47</v>
      </c>
      <c r="J6617">
        <v>0.2</v>
      </c>
      <c r="K6617">
        <v>56557.55</v>
      </c>
      <c r="L6617">
        <v>14588.83</v>
      </c>
      <c r="M6617">
        <f t="shared" si="311"/>
        <v>56557.552000000003</v>
      </c>
      <c r="N6617" t="str">
        <f t="shared" si="309"/>
        <v>Q3</v>
      </c>
      <c r="O6617" s="2">
        <f t="shared" si="310"/>
        <v>25.794664019215823</v>
      </c>
      <c r="P6617" t="str">
        <f>VLOOKUP(retail_sales_2023!C6617,customers!A:J,5,)</f>
        <v>Coimbatore</v>
      </c>
      <c r="Q6617" t="str">
        <f>VLOOKUP(C6617,customers!A:J,10,0)</f>
        <v>Regular</v>
      </c>
    </row>
    <row r="6618" spans="1:17" x14ac:dyDescent="0.3">
      <c r="A6618" t="s">
        <v>7709</v>
      </c>
      <c r="B6618" s="1">
        <v>45057</v>
      </c>
      <c r="C6618" t="s">
        <v>1988</v>
      </c>
      <c r="D6618" t="s">
        <v>1989</v>
      </c>
      <c r="E6618" t="s">
        <v>15</v>
      </c>
      <c r="F6618" t="s">
        <v>28</v>
      </c>
      <c r="G6618" t="s">
        <v>165</v>
      </c>
      <c r="H6618">
        <v>2</v>
      </c>
      <c r="I6618">
        <v>4787.22</v>
      </c>
      <c r="J6618">
        <v>0</v>
      </c>
      <c r="K6618">
        <v>9574.44</v>
      </c>
      <c r="L6618">
        <v>-306.41000000000003</v>
      </c>
      <c r="M6618">
        <f t="shared" si="311"/>
        <v>9574.44</v>
      </c>
      <c r="N6618" t="str">
        <f t="shared" si="309"/>
        <v>Q2</v>
      </c>
      <c r="O6618" s="2">
        <f t="shared" si="310"/>
        <v>-3.2002916097442777</v>
      </c>
      <c r="P6618" t="str">
        <f>VLOOKUP(retail_sales_2023!C6618,customers!A:J,5,)</f>
        <v>Bengaluru</v>
      </c>
      <c r="Q6618" t="str">
        <f>VLOOKUP(C6618,customers!A:J,10,0)</f>
        <v>Premium</v>
      </c>
    </row>
    <row r="6619" spans="1:17" x14ac:dyDescent="0.3">
      <c r="A6619" t="s">
        <v>7710</v>
      </c>
      <c r="B6619" s="1">
        <v>44992</v>
      </c>
      <c r="C6619" t="s">
        <v>2123</v>
      </c>
      <c r="D6619" t="s">
        <v>2124</v>
      </c>
      <c r="E6619" t="s">
        <v>33</v>
      </c>
      <c r="F6619" t="s">
        <v>38</v>
      </c>
      <c r="G6619" t="s">
        <v>65</v>
      </c>
      <c r="H6619">
        <v>2</v>
      </c>
      <c r="I6619">
        <v>2233.1999999999998</v>
      </c>
      <c r="J6619">
        <v>0.05</v>
      </c>
      <c r="K6619">
        <v>4243.08</v>
      </c>
      <c r="L6619">
        <v>1277.07</v>
      </c>
      <c r="M6619">
        <f t="shared" si="311"/>
        <v>4243.079999999999</v>
      </c>
      <c r="N6619" t="str">
        <f t="shared" si="309"/>
        <v>Q1</v>
      </c>
      <c r="O6619" s="2">
        <f t="shared" si="310"/>
        <v>30.097712039367629</v>
      </c>
      <c r="P6619" t="str">
        <f>VLOOKUP(retail_sales_2023!C6619,customers!A:J,5,)</f>
        <v>Ahmedabad</v>
      </c>
      <c r="Q6619" t="str">
        <f>VLOOKUP(C6619,customers!A:J,10,0)</f>
        <v>Occasional</v>
      </c>
    </row>
    <row r="6620" spans="1:17" x14ac:dyDescent="0.3">
      <c r="A6620" t="s">
        <v>7711</v>
      </c>
      <c r="B6620" s="1">
        <v>45264</v>
      </c>
      <c r="C6620" t="s">
        <v>454</v>
      </c>
      <c r="D6620" t="s">
        <v>455</v>
      </c>
      <c r="E6620" t="s">
        <v>33</v>
      </c>
      <c r="F6620" t="s">
        <v>81</v>
      </c>
      <c r="G6620" t="s">
        <v>101</v>
      </c>
      <c r="H6620">
        <v>4</v>
      </c>
      <c r="I6620">
        <v>3960.44</v>
      </c>
      <c r="J6620">
        <v>0.1</v>
      </c>
      <c r="K6620">
        <v>14257.58</v>
      </c>
      <c r="L6620">
        <v>4015.91</v>
      </c>
      <c r="M6620">
        <f t="shared" si="311"/>
        <v>14257.584000000001</v>
      </c>
      <c r="N6620" t="str">
        <f t="shared" si="309"/>
        <v>Q4</v>
      </c>
      <c r="O6620" s="2">
        <f t="shared" si="310"/>
        <v>28.166841778197981</v>
      </c>
      <c r="P6620" t="str">
        <f>VLOOKUP(retail_sales_2023!C6620,customers!A:J,5,)</f>
        <v>Mumbai</v>
      </c>
      <c r="Q6620" t="str">
        <f>VLOOKUP(C6620,customers!A:J,10,0)</f>
        <v>Premium</v>
      </c>
    </row>
    <row r="6621" spans="1:17" x14ac:dyDescent="0.3">
      <c r="A6621" t="s">
        <v>7712</v>
      </c>
      <c r="B6621" s="1">
        <v>44990</v>
      </c>
      <c r="C6621" t="s">
        <v>331</v>
      </c>
      <c r="D6621" t="s">
        <v>332</v>
      </c>
      <c r="E6621" t="s">
        <v>15</v>
      </c>
      <c r="F6621" t="s">
        <v>16</v>
      </c>
      <c r="G6621" t="s">
        <v>356</v>
      </c>
      <c r="H6621">
        <v>4</v>
      </c>
      <c r="I6621">
        <v>294.7</v>
      </c>
      <c r="J6621">
        <v>0.05</v>
      </c>
      <c r="K6621">
        <v>1119.8599999999999</v>
      </c>
      <c r="L6621">
        <v>448.16</v>
      </c>
      <c r="M6621">
        <f t="shared" si="311"/>
        <v>1119.8599999999999</v>
      </c>
      <c r="N6621" t="str">
        <f t="shared" si="309"/>
        <v>Q1</v>
      </c>
      <c r="O6621" s="2">
        <f t="shared" si="310"/>
        <v>40.019288125301387</v>
      </c>
      <c r="P6621" t="str">
        <f>VLOOKUP(retail_sales_2023!C6621,customers!A:J,5,)</f>
        <v>Kochi</v>
      </c>
      <c r="Q6621" t="str">
        <f>VLOOKUP(C6621,customers!A:J,10,0)</f>
        <v>Premium</v>
      </c>
    </row>
    <row r="6622" spans="1:17" x14ac:dyDescent="0.3">
      <c r="A6622" t="s">
        <v>7713</v>
      </c>
      <c r="B6622" s="1">
        <v>45120</v>
      </c>
      <c r="C6622" t="s">
        <v>1827</v>
      </c>
      <c r="D6622" t="s">
        <v>1828</v>
      </c>
      <c r="E6622" t="s">
        <v>33</v>
      </c>
      <c r="F6622" t="s">
        <v>22</v>
      </c>
      <c r="G6622" t="s">
        <v>516</v>
      </c>
      <c r="H6622">
        <v>5</v>
      </c>
      <c r="I6622">
        <v>3270.1</v>
      </c>
      <c r="J6622">
        <v>0.15</v>
      </c>
      <c r="K6622">
        <v>13897.92</v>
      </c>
      <c r="L6622">
        <v>2921.06</v>
      </c>
      <c r="M6622">
        <f t="shared" si="311"/>
        <v>13897.924999999999</v>
      </c>
      <c r="N6622" t="str">
        <f t="shared" si="309"/>
        <v>Q3</v>
      </c>
      <c r="O6622" s="2">
        <f t="shared" si="310"/>
        <v>21.017965278257467</v>
      </c>
      <c r="P6622" t="str">
        <f>VLOOKUP(retail_sales_2023!C6622,customers!A:J,5,)</f>
        <v>Mumbai</v>
      </c>
      <c r="Q6622" t="str">
        <f>VLOOKUP(C6622,customers!A:J,10,0)</f>
        <v>Regular</v>
      </c>
    </row>
    <row r="6623" spans="1:17" x14ac:dyDescent="0.3">
      <c r="A6623" t="s">
        <v>7714</v>
      </c>
      <c r="B6623" s="1">
        <v>45241</v>
      </c>
      <c r="C6623" t="s">
        <v>434</v>
      </c>
      <c r="D6623" t="s">
        <v>435</v>
      </c>
      <c r="E6623" t="s">
        <v>33</v>
      </c>
      <c r="F6623" t="s">
        <v>16</v>
      </c>
      <c r="G6623" t="s">
        <v>286</v>
      </c>
      <c r="H6623">
        <v>1</v>
      </c>
      <c r="I6623">
        <v>715.31</v>
      </c>
      <c r="J6623">
        <v>0.05</v>
      </c>
      <c r="K6623">
        <v>679.54</v>
      </c>
      <c r="L6623">
        <v>234.44</v>
      </c>
      <c r="M6623">
        <f t="shared" si="311"/>
        <v>679.54449999999997</v>
      </c>
      <c r="N6623" t="str">
        <f t="shared" si="309"/>
        <v>Q4</v>
      </c>
      <c r="O6623" s="2">
        <f t="shared" si="310"/>
        <v>34.499808694116609</v>
      </c>
      <c r="P6623" t="str">
        <f>VLOOKUP(retail_sales_2023!C6623,customers!A:J,5,)</f>
        <v>Mumbai</v>
      </c>
      <c r="Q6623" t="str">
        <f>VLOOKUP(C6623,customers!A:J,10,0)</f>
        <v>Premium</v>
      </c>
    </row>
    <row r="6624" spans="1:17" x14ac:dyDescent="0.3">
      <c r="A6624" t="s">
        <v>7715</v>
      </c>
      <c r="B6624" s="1">
        <v>45191</v>
      </c>
      <c r="C6624" t="s">
        <v>2521</v>
      </c>
      <c r="D6624" t="s">
        <v>2522</v>
      </c>
      <c r="E6624" t="s">
        <v>33</v>
      </c>
      <c r="F6624" t="s">
        <v>52</v>
      </c>
      <c r="G6624" t="s">
        <v>53</v>
      </c>
      <c r="H6624">
        <v>10</v>
      </c>
      <c r="I6624">
        <v>390.79</v>
      </c>
      <c r="J6624">
        <v>0.15</v>
      </c>
      <c r="K6624">
        <v>3321.72</v>
      </c>
      <c r="L6624">
        <v>242.5</v>
      </c>
      <c r="M6624">
        <f t="shared" si="311"/>
        <v>3321.7150000000001</v>
      </c>
      <c r="N6624" t="str">
        <f t="shared" si="309"/>
        <v>Q3</v>
      </c>
      <c r="O6624" s="2">
        <f t="shared" si="310"/>
        <v>7.3004347145454771</v>
      </c>
      <c r="P6624" t="str">
        <f>VLOOKUP(retail_sales_2023!C6624,customers!A:J,5,)</f>
        <v>Ahmedabad</v>
      </c>
      <c r="Q6624" t="str">
        <f>VLOOKUP(C6624,customers!A:J,10,0)</f>
        <v>Premium</v>
      </c>
    </row>
    <row r="6625" spans="1:17" x14ac:dyDescent="0.3">
      <c r="A6625" t="s">
        <v>7716</v>
      </c>
      <c r="B6625" s="1">
        <v>45281</v>
      </c>
      <c r="C6625" t="s">
        <v>1662</v>
      </c>
      <c r="D6625" t="s">
        <v>1808</v>
      </c>
      <c r="E6625" t="s">
        <v>27</v>
      </c>
      <c r="F6625" t="s">
        <v>81</v>
      </c>
      <c r="G6625" t="s">
        <v>158</v>
      </c>
      <c r="H6625">
        <v>1</v>
      </c>
      <c r="I6625">
        <v>2043.39</v>
      </c>
      <c r="J6625">
        <v>0.1</v>
      </c>
      <c r="K6625">
        <v>1839.05</v>
      </c>
      <c r="L6625">
        <v>528.84</v>
      </c>
      <c r="M6625">
        <f t="shared" si="311"/>
        <v>1839.0510000000002</v>
      </c>
      <c r="N6625" t="str">
        <f t="shared" si="309"/>
        <v>Q4</v>
      </c>
      <c r="O6625" s="2">
        <f t="shared" si="310"/>
        <v>28.756151273755474</v>
      </c>
      <c r="P6625" t="str">
        <f>VLOOKUP(retail_sales_2023!C6625,customers!A:J,5,)</f>
        <v>Jaipur</v>
      </c>
      <c r="Q6625" t="str">
        <f>VLOOKUP(C6625,customers!A:J,10,0)</f>
        <v>Occasional</v>
      </c>
    </row>
    <row r="6626" spans="1:17" x14ac:dyDescent="0.3">
      <c r="A6626" t="s">
        <v>7717</v>
      </c>
      <c r="B6626" s="1">
        <v>45042</v>
      </c>
      <c r="C6626" t="s">
        <v>364</v>
      </c>
      <c r="D6626" t="s">
        <v>365</v>
      </c>
      <c r="E6626" t="s">
        <v>15</v>
      </c>
      <c r="F6626" t="s">
        <v>43</v>
      </c>
      <c r="G6626" t="s">
        <v>121</v>
      </c>
      <c r="H6626">
        <v>3</v>
      </c>
      <c r="I6626">
        <v>16750.580000000002</v>
      </c>
      <c r="J6626">
        <v>0.05</v>
      </c>
      <c r="K6626">
        <v>47739.15</v>
      </c>
      <c r="L6626">
        <v>4826.96</v>
      </c>
      <c r="M6626">
        <f t="shared" si="311"/>
        <v>47739.153000000006</v>
      </c>
      <c r="N6626" t="str">
        <f t="shared" si="309"/>
        <v>Q2</v>
      </c>
      <c r="O6626" s="2">
        <f t="shared" si="310"/>
        <v>10.111114253186326</v>
      </c>
      <c r="P6626" t="str">
        <f>VLOOKUP(retail_sales_2023!C6626,customers!A:J,5,)</f>
        <v>Bengaluru</v>
      </c>
      <c r="Q6626" t="str">
        <f>VLOOKUP(C6626,customers!A:J,10,0)</f>
        <v>Regular</v>
      </c>
    </row>
    <row r="6627" spans="1:17" x14ac:dyDescent="0.3">
      <c r="A6627" t="s">
        <v>7718</v>
      </c>
      <c r="B6627" s="1">
        <v>45043</v>
      </c>
      <c r="C6627" t="s">
        <v>447</v>
      </c>
      <c r="D6627" t="s">
        <v>448</v>
      </c>
      <c r="E6627" t="s">
        <v>15</v>
      </c>
      <c r="F6627" t="s">
        <v>52</v>
      </c>
      <c r="G6627" t="s">
        <v>69</v>
      </c>
      <c r="H6627">
        <v>3</v>
      </c>
      <c r="I6627">
        <v>75.040000000000006</v>
      </c>
      <c r="J6627">
        <v>0.25</v>
      </c>
      <c r="K6627">
        <v>168.84</v>
      </c>
      <c r="L6627">
        <v>16.53</v>
      </c>
      <c r="M6627">
        <f t="shared" si="311"/>
        <v>168.84</v>
      </c>
      <c r="N6627" t="str">
        <f t="shared" si="309"/>
        <v>Q2</v>
      </c>
      <c r="O6627" s="2">
        <f t="shared" si="310"/>
        <v>9.7903340440653874</v>
      </c>
      <c r="P6627" t="str">
        <f>VLOOKUP(retail_sales_2023!C6627,customers!A:J,5,)</f>
        <v>Kochi</v>
      </c>
      <c r="Q6627" t="str">
        <f>VLOOKUP(C6627,customers!A:J,10,0)</f>
        <v>Occasional</v>
      </c>
    </row>
    <row r="6628" spans="1:17" x14ac:dyDescent="0.3">
      <c r="A6628" t="s">
        <v>7719</v>
      </c>
      <c r="B6628" s="1">
        <v>44939</v>
      </c>
      <c r="C6628" t="s">
        <v>1771</v>
      </c>
      <c r="D6628" t="s">
        <v>1772</v>
      </c>
      <c r="E6628" t="s">
        <v>33</v>
      </c>
      <c r="F6628" t="s">
        <v>81</v>
      </c>
      <c r="G6628" t="s">
        <v>370</v>
      </c>
      <c r="H6628">
        <v>5</v>
      </c>
      <c r="I6628">
        <v>3628.64</v>
      </c>
      <c r="J6628">
        <v>0.1</v>
      </c>
      <c r="K6628">
        <v>16328.88</v>
      </c>
      <c r="L6628">
        <v>6241.85</v>
      </c>
      <c r="M6628">
        <f t="shared" si="311"/>
        <v>16328.880000000001</v>
      </c>
      <c r="N6628" t="str">
        <f t="shared" si="309"/>
        <v>Q1</v>
      </c>
      <c r="O6628" s="2">
        <f t="shared" si="310"/>
        <v>38.225830552983432</v>
      </c>
      <c r="P6628" t="str">
        <f>VLOOKUP(retail_sales_2023!C6628,customers!A:J,5,)</f>
        <v>Ahmedabad</v>
      </c>
      <c r="Q6628" t="str">
        <f>VLOOKUP(C6628,customers!A:J,10,0)</f>
        <v>Premium</v>
      </c>
    </row>
    <row r="6629" spans="1:17" x14ac:dyDescent="0.3">
      <c r="A6629" t="s">
        <v>7720</v>
      </c>
      <c r="B6629" s="1">
        <v>45245</v>
      </c>
      <c r="C6629" t="s">
        <v>1041</v>
      </c>
      <c r="D6629" t="s">
        <v>1042</v>
      </c>
      <c r="E6629" t="s">
        <v>27</v>
      </c>
      <c r="F6629" t="s">
        <v>28</v>
      </c>
      <c r="G6629" t="s">
        <v>466</v>
      </c>
      <c r="H6629">
        <v>5</v>
      </c>
      <c r="I6629">
        <v>3073.1</v>
      </c>
      <c r="J6629">
        <v>0.25</v>
      </c>
      <c r="K6629">
        <v>11524.12</v>
      </c>
      <c r="L6629">
        <v>2409.1799999999998</v>
      </c>
      <c r="M6629">
        <f t="shared" si="311"/>
        <v>11524.125</v>
      </c>
      <c r="N6629" t="str">
        <f t="shared" si="309"/>
        <v>Q4</v>
      </c>
      <c r="O6629" s="2">
        <f t="shared" si="310"/>
        <v>20.905544197734834</v>
      </c>
      <c r="P6629" t="str">
        <f>VLOOKUP(retail_sales_2023!C6629,customers!A:J,5,)</f>
        <v>Delhi</v>
      </c>
      <c r="Q6629" t="str">
        <f>VLOOKUP(C6629,customers!A:J,10,0)</f>
        <v>Premium</v>
      </c>
    </row>
    <row r="6630" spans="1:17" x14ac:dyDescent="0.3">
      <c r="A6630" t="s">
        <v>7721</v>
      </c>
      <c r="B6630" s="1">
        <v>45215</v>
      </c>
      <c r="C6630" t="s">
        <v>63</v>
      </c>
      <c r="D6630" t="s">
        <v>64</v>
      </c>
      <c r="E6630" t="s">
        <v>21</v>
      </c>
      <c r="F6630" t="s">
        <v>52</v>
      </c>
      <c r="G6630" t="s">
        <v>200</v>
      </c>
      <c r="H6630">
        <v>10</v>
      </c>
      <c r="I6630">
        <v>504.93</v>
      </c>
      <c r="J6630">
        <v>0.3</v>
      </c>
      <c r="K6630">
        <v>3534.51</v>
      </c>
      <c r="L6630">
        <v>344.61</v>
      </c>
      <c r="M6630">
        <f t="shared" si="311"/>
        <v>3534.5099999999998</v>
      </c>
      <c r="N6630" t="str">
        <f t="shared" si="309"/>
        <v>Q4</v>
      </c>
      <c r="O6630" s="2">
        <f t="shared" si="310"/>
        <v>9.7498663181034999</v>
      </c>
      <c r="P6630" t="str">
        <f>VLOOKUP(retail_sales_2023!C6630,customers!A:J,5,)</f>
        <v>Guwahati</v>
      </c>
      <c r="Q6630" t="str">
        <f>VLOOKUP(C6630,customers!A:J,10,0)</f>
        <v>Regular</v>
      </c>
    </row>
    <row r="6631" spans="1:17" x14ac:dyDescent="0.3">
      <c r="A6631" t="s">
        <v>7722</v>
      </c>
      <c r="B6631" s="1">
        <v>45212</v>
      </c>
      <c r="C6631" t="s">
        <v>1934</v>
      </c>
      <c r="D6631" t="s">
        <v>1935</v>
      </c>
      <c r="E6631" t="s">
        <v>15</v>
      </c>
      <c r="F6631" t="s">
        <v>43</v>
      </c>
      <c r="G6631" t="s">
        <v>282</v>
      </c>
      <c r="H6631">
        <v>4</v>
      </c>
      <c r="I6631">
        <v>7683.84</v>
      </c>
      <c r="J6631">
        <v>0.05</v>
      </c>
      <c r="K6631">
        <v>29198.59</v>
      </c>
      <c r="L6631">
        <v>-3446.45</v>
      </c>
      <c r="M6631">
        <f t="shared" si="311"/>
        <v>29198.592000000001</v>
      </c>
      <c r="N6631" t="str">
        <f t="shared" si="309"/>
        <v>Q4</v>
      </c>
      <c r="O6631" s="2">
        <f t="shared" si="310"/>
        <v>-11.803480921510252</v>
      </c>
      <c r="P6631" t="str">
        <f>VLOOKUP(retail_sales_2023!C6631,customers!A:J,5,)</f>
        <v>Kochi</v>
      </c>
      <c r="Q6631" t="str">
        <f>VLOOKUP(C6631,customers!A:J,10,0)</f>
        <v>Premium</v>
      </c>
    </row>
    <row r="6632" spans="1:17" x14ac:dyDescent="0.3">
      <c r="A6632" t="s">
        <v>7723</v>
      </c>
      <c r="B6632" s="1">
        <v>45253</v>
      </c>
      <c r="C6632" t="s">
        <v>390</v>
      </c>
      <c r="D6632" t="s">
        <v>391</v>
      </c>
      <c r="E6632" t="s">
        <v>33</v>
      </c>
      <c r="F6632" t="s">
        <v>81</v>
      </c>
      <c r="G6632" t="s">
        <v>158</v>
      </c>
      <c r="H6632">
        <v>2</v>
      </c>
      <c r="I6632">
        <v>4504.97</v>
      </c>
      <c r="J6632">
        <v>0.3</v>
      </c>
      <c r="K6632">
        <v>6306.96</v>
      </c>
      <c r="L6632">
        <v>1883.52</v>
      </c>
      <c r="M6632">
        <f t="shared" si="311"/>
        <v>6306.9579999999996</v>
      </c>
      <c r="N6632" t="str">
        <f t="shared" si="309"/>
        <v>Q4</v>
      </c>
      <c r="O6632" s="2">
        <f t="shared" si="310"/>
        <v>29.86415008181438</v>
      </c>
      <c r="P6632" t="str">
        <f>VLOOKUP(retail_sales_2023!C6632,customers!A:J,5,)</f>
        <v>Mumbai</v>
      </c>
      <c r="Q6632" t="str">
        <f>VLOOKUP(C6632,customers!A:J,10,0)</f>
        <v>Occasional</v>
      </c>
    </row>
    <row r="6633" spans="1:17" x14ac:dyDescent="0.3">
      <c r="A6633" t="s">
        <v>7724</v>
      </c>
      <c r="B6633" s="1">
        <v>45084</v>
      </c>
      <c r="C6633" t="s">
        <v>1044</v>
      </c>
      <c r="D6633" t="s">
        <v>1045</v>
      </c>
      <c r="E6633" t="s">
        <v>33</v>
      </c>
      <c r="F6633" t="s">
        <v>38</v>
      </c>
      <c r="G6633" t="s">
        <v>39</v>
      </c>
      <c r="H6633">
        <v>5</v>
      </c>
      <c r="I6633">
        <v>3632.63</v>
      </c>
      <c r="J6633">
        <v>0.05</v>
      </c>
      <c r="K6633">
        <v>17254.990000000002</v>
      </c>
      <c r="L6633">
        <v>5999.44</v>
      </c>
      <c r="M6633">
        <f t="shared" si="311"/>
        <v>17254.9925</v>
      </c>
      <c r="N6633" t="str">
        <f t="shared" si="309"/>
        <v>Q2</v>
      </c>
      <c r="O6633" s="2">
        <f t="shared" si="310"/>
        <v>34.769304415708149</v>
      </c>
      <c r="P6633" t="str">
        <f>VLOOKUP(retail_sales_2023!C6633,customers!A:J,5,)</f>
        <v>Ahmedabad</v>
      </c>
      <c r="Q6633" t="str">
        <f>VLOOKUP(C6633,customers!A:J,10,0)</f>
        <v>Premium</v>
      </c>
    </row>
    <row r="6634" spans="1:17" x14ac:dyDescent="0.3">
      <c r="A6634" t="s">
        <v>7725</v>
      </c>
      <c r="B6634" s="1">
        <v>45218</v>
      </c>
      <c r="C6634" t="s">
        <v>2530</v>
      </c>
      <c r="D6634" t="s">
        <v>2531</v>
      </c>
      <c r="E6634" t="s">
        <v>27</v>
      </c>
      <c r="F6634" t="s">
        <v>81</v>
      </c>
      <c r="G6634" t="s">
        <v>264</v>
      </c>
      <c r="H6634">
        <v>4</v>
      </c>
      <c r="I6634">
        <v>1100.3499999999999</v>
      </c>
      <c r="J6634">
        <v>0.2</v>
      </c>
      <c r="K6634">
        <v>3521.12</v>
      </c>
      <c r="L6634">
        <v>1344.46</v>
      </c>
      <c r="M6634">
        <f t="shared" si="311"/>
        <v>3521.12</v>
      </c>
      <c r="N6634" t="str">
        <f t="shared" si="309"/>
        <v>Q4</v>
      </c>
      <c r="O6634" s="2">
        <f t="shared" si="310"/>
        <v>38.182737310855643</v>
      </c>
      <c r="P6634" t="str">
        <f>VLOOKUP(retail_sales_2023!C6634,customers!A:J,5,)</f>
        <v>Jaipur</v>
      </c>
      <c r="Q6634" t="str">
        <f>VLOOKUP(C6634,customers!A:J,10,0)</f>
        <v>Regular</v>
      </c>
    </row>
    <row r="6635" spans="1:17" x14ac:dyDescent="0.3">
      <c r="A6635" t="s">
        <v>7726</v>
      </c>
      <c r="B6635" s="1">
        <v>45071</v>
      </c>
      <c r="C6635" t="s">
        <v>904</v>
      </c>
      <c r="D6635" t="s">
        <v>905</v>
      </c>
      <c r="E6635" t="s">
        <v>33</v>
      </c>
      <c r="F6635" t="s">
        <v>43</v>
      </c>
      <c r="G6635" t="s">
        <v>301</v>
      </c>
      <c r="H6635">
        <v>2</v>
      </c>
      <c r="I6635">
        <v>62230.12</v>
      </c>
      <c r="J6635">
        <v>0.15</v>
      </c>
      <c r="K6635">
        <v>105791.2</v>
      </c>
      <c r="L6635">
        <v>16010.22</v>
      </c>
      <c r="M6635">
        <f t="shared" si="311"/>
        <v>105791.204</v>
      </c>
      <c r="N6635" t="str">
        <f t="shared" si="309"/>
        <v>Q2</v>
      </c>
      <c r="O6635" s="2">
        <f t="shared" si="310"/>
        <v>15.133791846580813</v>
      </c>
      <c r="P6635" t="str">
        <f>VLOOKUP(retail_sales_2023!C6635,customers!A:J,5,)</f>
        <v>Ahmedabad</v>
      </c>
      <c r="Q6635" t="str">
        <f>VLOOKUP(C6635,customers!A:J,10,0)</f>
        <v>Premium</v>
      </c>
    </row>
    <row r="6636" spans="1:17" x14ac:dyDescent="0.3">
      <c r="A6636" t="s">
        <v>7727</v>
      </c>
      <c r="B6636" s="1">
        <v>45044</v>
      </c>
      <c r="C6636" t="s">
        <v>1109</v>
      </c>
      <c r="D6636" t="s">
        <v>1110</v>
      </c>
      <c r="E6636" t="s">
        <v>15</v>
      </c>
      <c r="F6636" t="s">
        <v>81</v>
      </c>
      <c r="G6636" t="s">
        <v>158</v>
      </c>
      <c r="H6636">
        <v>4</v>
      </c>
      <c r="I6636">
        <v>1624.23</v>
      </c>
      <c r="J6636">
        <v>0.2</v>
      </c>
      <c r="K6636">
        <v>5197.54</v>
      </c>
      <c r="L6636">
        <v>1516.92</v>
      </c>
      <c r="M6636">
        <f t="shared" si="311"/>
        <v>5197.5360000000001</v>
      </c>
      <c r="N6636" t="str">
        <f t="shared" si="309"/>
        <v>Q2</v>
      </c>
      <c r="O6636" s="2">
        <f t="shared" si="310"/>
        <v>29.185345374927369</v>
      </c>
      <c r="P6636" t="str">
        <f>VLOOKUP(retail_sales_2023!C6636,customers!A:J,5,)</f>
        <v>Bengaluru</v>
      </c>
      <c r="Q6636" t="str">
        <f>VLOOKUP(C6636,customers!A:J,10,0)</f>
        <v>Premium</v>
      </c>
    </row>
    <row r="6637" spans="1:17" x14ac:dyDescent="0.3">
      <c r="A6637" t="s">
        <v>7728</v>
      </c>
      <c r="B6637" s="1">
        <v>45064</v>
      </c>
      <c r="C6637" t="s">
        <v>732</v>
      </c>
      <c r="D6637" t="s">
        <v>733</v>
      </c>
      <c r="E6637" t="s">
        <v>15</v>
      </c>
      <c r="F6637" t="s">
        <v>22</v>
      </c>
      <c r="G6637" t="s">
        <v>516</v>
      </c>
      <c r="H6637">
        <v>3</v>
      </c>
      <c r="I6637">
        <v>20628.71</v>
      </c>
      <c r="J6637">
        <v>0</v>
      </c>
      <c r="K6637">
        <v>61886.13</v>
      </c>
      <c r="L6637">
        <v>12233.01</v>
      </c>
      <c r="M6637">
        <f t="shared" si="311"/>
        <v>61886.13</v>
      </c>
      <c r="N6637" t="str">
        <f t="shared" si="309"/>
        <v>Q2</v>
      </c>
      <c r="O6637" s="2">
        <f t="shared" si="310"/>
        <v>19.766965554317263</v>
      </c>
      <c r="P6637" t="str">
        <f>VLOOKUP(retail_sales_2023!C6637,customers!A:J,5,)</f>
        <v>Kochi</v>
      </c>
      <c r="Q6637" t="str">
        <f>VLOOKUP(C6637,customers!A:J,10,0)</f>
        <v>Occasional</v>
      </c>
    </row>
    <row r="6638" spans="1:17" x14ac:dyDescent="0.3">
      <c r="A6638" t="s">
        <v>7729</v>
      </c>
      <c r="B6638" s="1">
        <v>45085</v>
      </c>
      <c r="C6638" t="s">
        <v>1245</v>
      </c>
      <c r="D6638" t="s">
        <v>1246</v>
      </c>
      <c r="E6638" t="s">
        <v>15</v>
      </c>
      <c r="F6638" t="s">
        <v>81</v>
      </c>
      <c r="G6638" t="s">
        <v>470</v>
      </c>
      <c r="H6638">
        <v>1</v>
      </c>
      <c r="I6638">
        <v>4527.84</v>
      </c>
      <c r="J6638">
        <v>0</v>
      </c>
      <c r="K6638">
        <v>4527.84</v>
      </c>
      <c r="L6638">
        <v>1746.63</v>
      </c>
      <c r="M6638">
        <f t="shared" si="311"/>
        <v>4527.84</v>
      </c>
      <c r="N6638" t="str">
        <f t="shared" si="309"/>
        <v>Q2</v>
      </c>
      <c r="O6638" s="2">
        <f t="shared" si="310"/>
        <v>38.575347185412909</v>
      </c>
      <c r="P6638" t="str">
        <f>VLOOKUP(retail_sales_2023!C6638,customers!A:J,5,)</f>
        <v>Hyderabad</v>
      </c>
      <c r="Q6638" t="str">
        <f>VLOOKUP(C6638,customers!A:J,10,0)</f>
        <v>Premium</v>
      </c>
    </row>
    <row r="6639" spans="1:17" x14ac:dyDescent="0.3">
      <c r="A6639" t="s">
        <v>7730</v>
      </c>
      <c r="B6639" s="1">
        <v>44946</v>
      </c>
      <c r="C6639" t="s">
        <v>1080</v>
      </c>
      <c r="D6639" t="s">
        <v>1081</v>
      </c>
      <c r="E6639" t="s">
        <v>15</v>
      </c>
      <c r="F6639" t="s">
        <v>16</v>
      </c>
      <c r="G6639" t="s">
        <v>171</v>
      </c>
      <c r="H6639">
        <v>4</v>
      </c>
      <c r="I6639">
        <v>771.83</v>
      </c>
      <c r="J6639">
        <v>0</v>
      </c>
      <c r="K6639">
        <v>3087.32</v>
      </c>
      <c r="L6639">
        <v>-150.9</v>
      </c>
      <c r="M6639">
        <f t="shared" si="311"/>
        <v>3087.32</v>
      </c>
      <c r="N6639" t="str">
        <f t="shared" si="309"/>
        <v>Q1</v>
      </c>
      <c r="O6639" s="2">
        <f t="shared" si="310"/>
        <v>-4.887734345646062</v>
      </c>
      <c r="P6639" t="str">
        <f>VLOOKUP(retail_sales_2023!C6639,customers!A:J,5,)</f>
        <v>Hyderabad</v>
      </c>
      <c r="Q6639" t="str">
        <f>VLOOKUP(C6639,customers!A:J,10,0)</f>
        <v>Regular</v>
      </c>
    </row>
    <row r="6640" spans="1:17" x14ac:dyDescent="0.3">
      <c r="A6640" t="s">
        <v>7731</v>
      </c>
      <c r="B6640" s="1">
        <v>45147</v>
      </c>
      <c r="C6640" t="s">
        <v>234</v>
      </c>
      <c r="D6640" t="s">
        <v>260</v>
      </c>
      <c r="E6640" t="s">
        <v>33</v>
      </c>
      <c r="F6640" t="s">
        <v>22</v>
      </c>
      <c r="G6640" t="s">
        <v>182</v>
      </c>
      <c r="H6640">
        <v>1</v>
      </c>
      <c r="I6640">
        <v>24261.05</v>
      </c>
      <c r="J6640">
        <v>0.05</v>
      </c>
      <c r="K6640">
        <v>23048</v>
      </c>
      <c r="L6640">
        <v>5946.38</v>
      </c>
      <c r="M6640">
        <f t="shared" si="311"/>
        <v>23047.997499999998</v>
      </c>
      <c r="N6640" t="str">
        <f t="shared" si="309"/>
        <v>Q3</v>
      </c>
      <c r="O6640" s="2">
        <f t="shared" si="310"/>
        <v>25.799982644914959</v>
      </c>
      <c r="P6640" t="str">
        <f>VLOOKUP(retail_sales_2023!C6640,customers!A:J,5,)</f>
        <v>Mumbai</v>
      </c>
      <c r="Q6640" t="str">
        <f>VLOOKUP(C6640,customers!A:J,10,0)</f>
        <v>Occasional</v>
      </c>
    </row>
    <row r="6641" spans="1:17" x14ac:dyDescent="0.3">
      <c r="A6641" t="s">
        <v>7732</v>
      </c>
      <c r="B6641" s="1">
        <v>45023</v>
      </c>
      <c r="C6641" t="s">
        <v>1412</v>
      </c>
      <c r="D6641" t="s">
        <v>1413</v>
      </c>
      <c r="E6641" t="s">
        <v>33</v>
      </c>
      <c r="F6641" t="s">
        <v>52</v>
      </c>
      <c r="G6641" t="s">
        <v>53</v>
      </c>
      <c r="H6641">
        <v>3</v>
      </c>
      <c r="I6641">
        <v>720.44</v>
      </c>
      <c r="J6641">
        <v>0</v>
      </c>
      <c r="K6641">
        <v>2161.3200000000002</v>
      </c>
      <c r="L6641">
        <v>137.83000000000001</v>
      </c>
      <c r="M6641">
        <f t="shared" si="311"/>
        <v>2161.3200000000002</v>
      </c>
      <c r="N6641" t="str">
        <f t="shared" si="309"/>
        <v>Q2</v>
      </c>
      <c r="O6641" s="2">
        <f t="shared" si="310"/>
        <v>6.3771213887809308</v>
      </c>
      <c r="P6641" t="str">
        <f>VLOOKUP(retail_sales_2023!C6641,customers!A:J,5,)</f>
        <v>Surat</v>
      </c>
      <c r="Q6641" t="str">
        <f>VLOOKUP(C6641,customers!A:J,10,0)</f>
        <v>Occasional</v>
      </c>
    </row>
    <row r="6642" spans="1:17" x14ac:dyDescent="0.3">
      <c r="A6642" t="s">
        <v>7733</v>
      </c>
      <c r="B6642" s="1">
        <v>44992</v>
      </c>
      <c r="C6642" t="s">
        <v>1177</v>
      </c>
      <c r="D6642" t="s">
        <v>1178</v>
      </c>
      <c r="E6642" t="s">
        <v>27</v>
      </c>
      <c r="F6642" t="s">
        <v>81</v>
      </c>
      <c r="G6642" t="s">
        <v>150</v>
      </c>
      <c r="H6642">
        <v>4</v>
      </c>
      <c r="I6642">
        <v>2891.86</v>
      </c>
      <c r="J6642">
        <v>0.05</v>
      </c>
      <c r="K6642">
        <v>10989.07</v>
      </c>
      <c r="L6642">
        <v>3665.94</v>
      </c>
      <c r="M6642">
        <f t="shared" si="311"/>
        <v>10989.067999999999</v>
      </c>
      <c r="N6642" t="str">
        <f t="shared" si="309"/>
        <v>Q1</v>
      </c>
      <c r="O6642" s="2">
        <f t="shared" si="310"/>
        <v>33.359874857472015</v>
      </c>
      <c r="P6642" t="str">
        <f>VLOOKUP(retail_sales_2023!C6642,customers!A:J,5,)</f>
        <v>Amritsar</v>
      </c>
      <c r="Q6642" t="str">
        <f>VLOOKUP(C6642,customers!A:J,10,0)</f>
        <v>Regular</v>
      </c>
    </row>
    <row r="6643" spans="1:17" x14ac:dyDescent="0.3">
      <c r="A6643" t="s">
        <v>7734</v>
      </c>
      <c r="B6643" s="1">
        <v>45038</v>
      </c>
      <c r="C6643" t="s">
        <v>2022</v>
      </c>
      <c r="D6643" t="s">
        <v>2023</v>
      </c>
      <c r="E6643" t="s">
        <v>21</v>
      </c>
      <c r="F6643" t="s">
        <v>43</v>
      </c>
      <c r="G6643" t="s">
        <v>272</v>
      </c>
      <c r="H6643">
        <v>3</v>
      </c>
      <c r="I6643">
        <v>66239.710000000006</v>
      </c>
      <c r="J6643">
        <v>0.05</v>
      </c>
      <c r="K6643">
        <v>188783.17</v>
      </c>
      <c r="L6643">
        <v>23848.29</v>
      </c>
      <c r="M6643">
        <f t="shared" si="311"/>
        <v>188783.1735</v>
      </c>
      <c r="N6643" t="str">
        <f t="shared" si="309"/>
        <v>Q2</v>
      </c>
      <c r="O6643" s="2">
        <f t="shared" si="310"/>
        <v>12.632635631661445</v>
      </c>
      <c r="P6643" t="str">
        <f>VLOOKUP(retail_sales_2023!C6643,customers!A:J,5,)</f>
        <v>Patna</v>
      </c>
      <c r="Q6643" t="str">
        <f>VLOOKUP(C6643,customers!A:J,10,0)</f>
        <v>Regular</v>
      </c>
    </row>
    <row r="6644" spans="1:17" x14ac:dyDescent="0.3">
      <c r="A6644" t="s">
        <v>7735</v>
      </c>
      <c r="B6644" s="1">
        <v>44978</v>
      </c>
      <c r="C6644" t="s">
        <v>514</v>
      </c>
      <c r="D6644" t="s">
        <v>13093</v>
      </c>
      <c r="E6644" t="s">
        <v>27</v>
      </c>
      <c r="F6644" t="s">
        <v>22</v>
      </c>
      <c r="G6644" t="s">
        <v>182</v>
      </c>
      <c r="H6644">
        <v>3</v>
      </c>
      <c r="I6644">
        <v>4066.26</v>
      </c>
      <c r="J6644">
        <v>0.3</v>
      </c>
      <c r="K6644">
        <v>8539.15</v>
      </c>
      <c r="L6644">
        <v>2181.2800000000002</v>
      </c>
      <c r="M6644">
        <f t="shared" si="311"/>
        <v>8539.1460000000006</v>
      </c>
      <c r="N6644" t="str">
        <f t="shared" si="309"/>
        <v>Q1</v>
      </c>
      <c r="O6644" s="2">
        <f t="shared" si="310"/>
        <v>25.544462856373297</v>
      </c>
      <c r="P6644" t="str">
        <f>VLOOKUP(retail_sales_2023!C6644,customers!A:J,5,)</f>
        <v>Delhi</v>
      </c>
      <c r="Q6644" t="str">
        <f>VLOOKUP(C6644,customers!A:J,10,0)</f>
        <v>Premium</v>
      </c>
    </row>
    <row r="6645" spans="1:17" x14ac:dyDescent="0.3">
      <c r="A6645" t="s">
        <v>7736</v>
      </c>
      <c r="B6645" s="1">
        <v>44977</v>
      </c>
      <c r="C6645" t="s">
        <v>538</v>
      </c>
      <c r="D6645" t="s">
        <v>539</v>
      </c>
      <c r="E6645" t="s">
        <v>33</v>
      </c>
      <c r="F6645" t="s">
        <v>16</v>
      </c>
      <c r="G6645" t="s">
        <v>296</v>
      </c>
      <c r="H6645">
        <v>1</v>
      </c>
      <c r="I6645">
        <v>489.85</v>
      </c>
      <c r="J6645">
        <v>0.05</v>
      </c>
      <c r="K6645">
        <v>465.36</v>
      </c>
      <c r="L6645">
        <v>163.6</v>
      </c>
      <c r="M6645">
        <f t="shared" si="311"/>
        <v>465.35750000000002</v>
      </c>
      <c r="N6645" t="str">
        <f t="shared" si="309"/>
        <v>Q1</v>
      </c>
      <c r="O6645" s="2">
        <f t="shared" si="310"/>
        <v>35.155578476878112</v>
      </c>
      <c r="P6645" t="str">
        <f>VLOOKUP(retail_sales_2023!C6645,customers!A:J,5,)</f>
        <v>Mumbai</v>
      </c>
      <c r="Q6645" t="str">
        <f>VLOOKUP(C6645,customers!A:J,10,0)</f>
        <v>Premium</v>
      </c>
    </row>
    <row r="6646" spans="1:17" x14ac:dyDescent="0.3">
      <c r="A6646" t="s">
        <v>7737</v>
      </c>
      <c r="B6646" s="1">
        <v>44977</v>
      </c>
      <c r="C6646" t="s">
        <v>1454</v>
      </c>
      <c r="D6646" t="s">
        <v>1455</v>
      </c>
      <c r="E6646" t="s">
        <v>27</v>
      </c>
      <c r="F6646" t="s">
        <v>52</v>
      </c>
      <c r="G6646" t="s">
        <v>133</v>
      </c>
      <c r="H6646">
        <v>5</v>
      </c>
      <c r="I6646">
        <v>482.87</v>
      </c>
      <c r="J6646">
        <v>0.05</v>
      </c>
      <c r="K6646">
        <v>2293.63</v>
      </c>
      <c r="L6646">
        <v>208.08</v>
      </c>
      <c r="M6646">
        <f t="shared" si="311"/>
        <v>2293.6324999999997</v>
      </c>
      <c r="N6646" t="str">
        <f t="shared" si="309"/>
        <v>Q1</v>
      </c>
      <c r="O6646" s="2">
        <f t="shared" si="310"/>
        <v>9.0720822451746805</v>
      </c>
      <c r="P6646" t="str">
        <f>VLOOKUP(retail_sales_2023!C6646,customers!A:J,5,)</f>
        <v>Delhi</v>
      </c>
      <c r="Q6646" t="str">
        <f>VLOOKUP(C6646,customers!A:J,10,0)</f>
        <v>Premium</v>
      </c>
    </row>
    <row r="6647" spans="1:17" x14ac:dyDescent="0.3">
      <c r="A6647" t="s">
        <v>7738</v>
      </c>
      <c r="B6647" s="1">
        <v>44964</v>
      </c>
      <c r="C6647" t="s">
        <v>1025</v>
      </c>
      <c r="D6647" t="s">
        <v>1026</v>
      </c>
      <c r="E6647" t="s">
        <v>27</v>
      </c>
      <c r="F6647" t="s">
        <v>43</v>
      </c>
      <c r="G6647" t="s">
        <v>110</v>
      </c>
      <c r="H6647">
        <v>1</v>
      </c>
      <c r="I6647">
        <v>64657.74</v>
      </c>
      <c r="J6647">
        <v>0</v>
      </c>
      <c r="K6647">
        <v>64657.74</v>
      </c>
      <c r="L6647">
        <v>8644.51</v>
      </c>
      <c r="M6647">
        <f t="shared" si="311"/>
        <v>64657.74</v>
      </c>
      <c r="N6647" t="str">
        <f t="shared" si="309"/>
        <v>Q1</v>
      </c>
      <c r="O6647" s="2">
        <f t="shared" si="310"/>
        <v>13.369644531343038</v>
      </c>
      <c r="P6647" t="str">
        <f>VLOOKUP(retail_sales_2023!C6647,customers!A:J,5,)</f>
        <v>Jaipur</v>
      </c>
      <c r="Q6647" t="str">
        <f>VLOOKUP(C6647,customers!A:J,10,0)</f>
        <v>Premium</v>
      </c>
    </row>
    <row r="6648" spans="1:17" x14ac:dyDescent="0.3">
      <c r="A6648" t="s">
        <v>7739</v>
      </c>
      <c r="B6648" s="1">
        <v>44985</v>
      </c>
      <c r="C6648" t="s">
        <v>1272</v>
      </c>
      <c r="D6648" t="s">
        <v>1273</v>
      </c>
      <c r="E6648" t="s">
        <v>21</v>
      </c>
      <c r="F6648" t="s">
        <v>52</v>
      </c>
      <c r="G6648" t="s">
        <v>200</v>
      </c>
      <c r="H6648">
        <v>2</v>
      </c>
      <c r="I6648">
        <v>111.79</v>
      </c>
      <c r="J6648">
        <v>0</v>
      </c>
      <c r="K6648">
        <v>223.58</v>
      </c>
      <c r="L6648">
        <v>21.75</v>
      </c>
      <c r="M6648">
        <f t="shared" si="311"/>
        <v>223.58</v>
      </c>
      <c r="N6648" t="str">
        <f t="shared" si="309"/>
        <v>Q1</v>
      </c>
      <c r="O6648" s="2">
        <f t="shared" si="310"/>
        <v>9.7280615439663656</v>
      </c>
      <c r="P6648" t="str">
        <f>VLOOKUP(retail_sales_2023!C6648,customers!A:J,5,)</f>
        <v>Guwahati</v>
      </c>
      <c r="Q6648" t="str">
        <f>VLOOKUP(C6648,customers!A:J,10,0)</f>
        <v>Regular</v>
      </c>
    </row>
    <row r="6649" spans="1:17" x14ac:dyDescent="0.3">
      <c r="A6649" t="s">
        <v>7740</v>
      </c>
      <c r="B6649" s="1">
        <v>45067</v>
      </c>
      <c r="C6649" t="s">
        <v>1379</v>
      </c>
      <c r="D6649" t="s">
        <v>1380</v>
      </c>
      <c r="E6649" t="s">
        <v>27</v>
      </c>
      <c r="F6649" t="s">
        <v>43</v>
      </c>
      <c r="G6649" t="s">
        <v>282</v>
      </c>
      <c r="H6649">
        <v>5</v>
      </c>
      <c r="I6649">
        <v>80484.5</v>
      </c>
      <c r="J6649">
        <v>0.15</v>
      </c>
      <c r="K6649">
        <v>342059.12</v>
      </c>
      <c r="L6649">
        <v>45017.89</v>
      </c>
      <c r="M6649">
        <f t="shared" si="311"/>
        <v>342059.125</v>
      </c>
      <c r="N6649" t="str">
        <f t="shared" si="309"/>
        <v>Q2</v>
      </c>
      <c r="O6649" s="2">
        <f t="shared" si="310"/>
        <v>13.160850674000448</v>
      </c>
      <c r="P6649" t="str">
        <f>VLOOKUP(retail_sales_2023!C6649,customers!A:J,5,)</f>
        <v>Lucknow</v>
      </c>
      <c r="Q6649" t="str">
        <f>VLOOKUP(C6649,customers!A:J,10,0)</f>
        <v>Premium</v>
      </c>
    </row>
    <row r="6650" spans="1:17" x14ac:dyDescent="0.3">
      <c r="A6650" t="s">
        <v>7741</v>
      </c>
      <c r="B6650" s="1">
        <v>45217</v>
      </c>
      <c r="C6650" t="s">
        <v>1585</v>
      </c>
      <c r="D6650" t="s">
        <v>1586</v>
      </c>
      <c r="E6650" t="s">
        <v>15</v>
      </c>
      <c r="F6650" t="s">
        <v>52</v>
      </c>
      <c r="G6650" t="s">
        <v>133</v>
      </c>
      <c r="H6650">
        <v>10</v>
      </c>
      <c r="I6650">
        <v>709.84</v>
      </c>
      <c r="J6650">
        <v>0.05</v>
      </c>
      <c r="K6650">
        <v>6743.48</v>
      </c>
      <c r="L6650">
        <v>516.48</v>
      </c>
      <c r="M6650">
        <f t="shared" si="311"/>
        <v>6743.4800000000005</v>
      </c>
      <c r="N6650" t="str">
        <f t="shared" si="309"/>
        <v>Q4</v>
      </c>
      <c r="O6650" s="2">
        <f t="shared" si="310"/>
        <v>7.6589535373427369</v>
      </c>
      <c r="P6650" t="str">
        <f>VLOOKUP(retail_sales_2023!C6650,customers!A:J,5,)</f>
        <v>Coimbatore</v>
      </c>
      <c r="Q6650" t="str">
        <f>VLOOKUP(C6650,customers!A:J,10,0)</f>
        <v>Premium</v>
      </c>
    </row>
    <row r="6651" spans="1:17" x14ac:dyDescent="0.3">
      <c r="A6651" t="s">
        <v>7742</v>
      </c>
      <c r="B6651" s="1">
        <v>44951</v>
      </c>
      <c r="C6651" t="s">
        <v>1227</v>
      </c>
      <c r="D6651" t="s">
        <v>1228</v>
      </c>
      <c r="E6651" t="s">
        <v>27</v>
      </c>
      <c r="F6651" t="s">
        <v>43</v>
      </c>
      <c r="G6651" t="s">
        <v>243</v>
      </c>
      <c r="H6651">
        <v>1</v>
      </c>
      <c r="I6651">
        <v>73931.77</v>
      </c>
      <c r="J6651">
        <v>0</v>
      </c>
      <c r="K6651">
        <v>73931.77</v>
      </c>
      <c r="L6651">
        <v>7263.71</v>
      </c>
      <c r="M6651">
        <f t="shared" si="311"/>
        <v>73931.77</v>
      </c>
      <c r="N6651" t="str">
        <f t="shared" si="309"/>
        <v>Q1</v>
      </c>
      <c r="O6651" s="2">
        <f t="shared" si="310"/>
        <v>9.8248831321095107</v>
      </c>
      <c r="P6651" t="str">
        <f>VLOOKUP(retail_sales_2023!C6651,customers!A:J,5,)</f>
        <v>Chandigarh</v>
      </c>
      <c r="Q6651" t="str">
        <f>VLOOKUP(C6651,customers!A:J,10,0)</f>
        <v>Premium</v>
      </c>
    </row>
    <row r="6652" spans="1:17" x14ac:dyDescent="0.3">
      <c r="A6652" t="s">
        <v>7743</v>
      </c>
      <c r="B6652" s="1">
        <v>45020</v>
      </c>
      <c r="C6652" t="s">
        <v>870</v>
      </c>
      <c r="D6652" t="s">
        <v>871</v>
      </c>
      <c r="E6652" t="s">
        <v>27</v>
      </c>
      <c r="F6652" t="s">
        <v>28</v>
      </c>
      <c r="G6652" t="s">
        <v>439</v>
      </c>
      <c r="H6652">
        <v>3</v>
      </c>
      <c r="I6652">
        <v>6455.58</v>
      </c>
      <c r="J6652">
        <v>0.1</v>
      </c>
      <c r="K6652">
        <v>17430.07</v>
      </c>
      <c r="L6652">
        <v>4965.21</v>
      </c>
      <c r="M6652">
        <f t="shared" si="311"/>
        <v>17430.065999999999</v>
      </c>
      <c r="N6652" t="str">
        <f t="shared" si="309"/>
        <v>Q2</v>
      </c>
      <c r="O6652" s="2">
        <f t="shared" si="310"/>
        <v>28.486460467456524</v>
      </c>
      <c r="P6652" t="str">
        <f>VLOOKUP(retail_sales_2023!C6652,customers!A:J,5,)</f>
        <v>Lucknow</v>
      </c>
      <c r="Q6652" t="str">
        <f>VLOOKUP(C6652,customers!A:J,10,0)</f>
        <v>Premium</v>
      </c>
    </row>
    <row r="6653" spans="1:17" x14ac:dyDescent="0.3">
      <c r="A6653" t="s">
        <v>7744</v>
      </c>
      <c r="B6653" s="1">
        <v>45032</v>
      </c>
      <c r="C6653" t="s">
        <v>215</v>
      </c>
      <c r="D6653" t="s">
        <v>216</v>
      </c>
      <c r="E6653" t="s">
        <v>27</v>
      </c>
      <c r="F6653" t="s">
        <v>43</v>
      </c>
      <c r="G6653" t="s">
        <v>178</v>
      </c>
      <c r="H6653">
        <v>1</v>
      </c>
      <c r="I6653">
        <v>56470.06</v>
      </c>
      <c r="J6653">
        <v>0.1</v>
      </c>
      <c r="K6653">
        <v>50823.05</v>
      </c>
      <c r="L6653">
        <v>4988.4799999999996</v>
      </c>
      <c r="M6653">
        <f t="shared" si="311"/>
        <v>50823.053999999996</v>
      </c>
      <c r="N6653" t="str">
        <f t="shared" si="309"/>
        <v>Q2</v>
      </c>
      <c r="O6653" s="2">
        <f t="shared" si="310"/>
        <v>9.8153888835872678</v>
      </c>
      <c r="P6653" t="str">
        <f>VLOOKUP(retail_sales_2023!C6653,customers!A:J,5,)</f>
        <v>Lucknow</v>
      </c>
      <c r="Q6653" t="str">
        <f>VLOOKUP(C6653,customers!A:J,10,0)</f>
        <v>Occasional</v>
      </c>
    </row>
    <row r="6654" spans="1:17" x14ac:dyDescent="0.3">
      <c r="A6654" t="s">
        <v>7745</v>
      </c>
      <c r="B6654" s="1">
        <v>45186</v>
      </c>
      <c r="C6654" t="s">
        <v>2294</v>
      </c>
      <c r="D6654" t="s">
        <v>2295</v>
      </c>
      <c r="E6654" t="s">
        <v>27</v>
      </c>
      <c r="F6654" t="s">
        <v>28</v>
      </c>
      <c r="G6654" t="s">
        <v>466</v>
      </c>
      <c r="H6654">
        <v>5</v>
      </c>
      <c r="I6654">
        <v>4107.21</v>
      </c>
      <c r="J6654">
        <v>0.2</v>
      </c>
      <c r="K6654">
        <v>16428.84</v>
      </c>
      <c r="L6654">
        <v>3270.34</v>
      </c>
      <c r="M6654">
        <f t="shared" si="311"/>
        <v>16428.84</v>
      </c>
      <c r="N6654" t="str">
        <f t="shared" si="309"/>
        <v>Q3</v>
      </c>
      <c r="O6654" s="2">
        <f t="shared" si="310"/>
        <v>19.906091969974753</v>
      </c>
      <c r="P6654" t="str">
        <f>VLOOKUP(retail_sales_2023!C6654,customers!A:J,5,)</f>
        <v>Amritsar</v>
      </c>
      <c r="Q6654" t="str">
        <f>VLOOKUP(C6654,customers!A:J,10,0)</f>
        <v>Regular</v>
      </c>
    </row>
    <row r="6655" spans="1:17" x14ac:dyDescent="0.3">
      <c r="A6655" t="s">
        <v>7746</v>
      </c>
      <c r="B6655" s="1">
        <v>45147</v>
      </c>
      <c r="C6655" t="s">
        <v>494</v>
      </c>
      <c r="D6655" t="s">
        <v>495</v>
      </c>
      <c r="E6655" t="s">
        <v>15</v>
      </c>
      <c r="F6655" t="s">
        <v>81</v>
      </c>
      <c r="G6655" t="s">
        <v>105</v>
      </c>
      <c r="H6655">
        <v>3</v>
      </c>
      <c r="I6655">
        <v>4558.66</v>
      </c>
      <c r="J6655">
        <v>0.1</v>
      </c>
      <c r="K6655">
        <v>12308.38</v>
      </c>
      <c r="L6655">
        <v>4052</v>
      </c>
      <c r="M6655">
        <f t="shared" si="311"/>
        <v>12308.382</v>
      </c>
      <c r="N6655" t="str">
        <f t="shared" si="309"/>
        <v>Q3</v>
      </c>
      <c r="O6655" s="2">
        <f t="shared" si="310"/>
        <v>32.920660558091321</v>
      </c>
      <c r="P6655" t="str">
        <f>VLOOKUP(retail_sales_2023!C6655,customers!A:J,5,)</f>
        <v>Kochi</v>
      </c>
      <c r="Q6655" t="str">
        <f>VLOOKUP(C6655,customers!A:J,10,0)</f>
        <v>Premium</v>
      </c>
    </row>
    <row r="6656" spans="1:17" x14ac:dyDescent="0.3">
      <c r="A6656" t="s">
        <v>7747</v>
      </c>
      <c r="B6656" s="1">
        <v>44964</v>
      </c>
      <c r="C6656" t="s">
        <v>1047</v>
      </c>
      <c r="D6656" t="s">
        <v>1048</v>
      </c>
      <c r="E6656" t="s">
        <v>21</v>
      </c>
      <c r="F6656" t="s">
        <v>43</v>
      </c>
      <c r="G6656" t="s">
        <v>301</v>
      </c>
      <c r="H6656">
        <v>1</v>
      </c>
      <c r="I6656">
        <v>37194.339999999997</v>
      </c>
      <c r="J6656">
        <v>0</v>
      </c>
      <c r="K6656">
        <v>37194.339999999997</v>
      </c>
      <c r="L6656">
        <v>4015.28</v>
      </c>
      <c r="M6656">
        <f t="shared" si="311"/>
        <v>37194.339999999997</v>
      </c>
      <c r="N6656" t="str">
        <f t="shared" si="309"/>
        <v>Q1</v>
      </c>
      <c r="O6656" s="2">
        <f t="shared" si="310"/>
        <v>10.795405967682182</v>
      </c>
      <c r="P6656" t="str">
        <f>VLOOKUP(retail_sales_2023!C6656,customers!A:J,5,)</f>
        <v>Bhubaneswar</v>
      </c>
      <c r="Q6656" t="str">
        <f>VLOOKUP(C6656,customers!A:J,10,0)</f>
        <v>Premium</v>
      </c>
    </row>
    <row r="6657" spans="1:17" x14ac:dyDescent="0.3">
      <c r="A6657" t="s">
        <v>7748</v>
      </c>
      <c r="B6657" s="1">
        <v>45074</v>
      </c>
      <c r="C6657" t="s">
        <v>2450</v>
      </c>
      <c r="D6657" t="s">
        <v>2451</v>
      </c>
      <c r="E6657" t="s">
        <v>21</v>
      </c>
      <c r="F6657" t="s">
        <v>81</v>
      </c>
      <c r="G6657" t="s">
        <v>264</v>
      </c>
      <c r="H6657">
        <v>4</v>
      </c>
      <c r="I6657">
        <v>936.4</v>
      </c>
      <c r="J6657">
        <v>0</v>
      </c>
      <c r="K6657">
        <v>3745.6</v>
      </c>
      <c r="L6657">
        <v>1146.57</v>
      </c>
      <c r="M6657">
        <f t="shared" si="311"/>
        <v>3745.6</v>
      </c>
      <c r="N6657" t="str">
        <f t="shared" si="309"/>
        <v>Q2</v>
      </c>
      <c r="O6657" s="2">
        <f t="shared" si="310"/>
        <v>30.611117043998291</v>
      </c>
      <c r="P6657" t="str">
        <f>VLOOKUP(retail_sales_2023!C6657,customers!A:J,5,)</f>
        <v>Kolkata</v>
      </c>
      <c r="Q6657" t="str">
        <f>VLOOKUP(C6657,customers!A:J,10,0)</f>
        <v>Regular</v>
      </c>
    </row>
    <row r="6658" spans="1:17" x14ac:dyDescent="0.3">
      <c r="A6658" t="s">
        <v>7749</v>
      </c>
      <c r="B6658" s="1">
        <v>44946</v>
      </c>
      <c r="C6658" t="s">
        <v>604</v>
      </c>
      <c r="D6658" t="s">
        <v>605</v>
      </c>
      <c r="E6658" t="s">
        <v>27</v>
      </c>
      <c r="F6658" t="s">
        <v>22</v>
      </c>
      <c r="G6658" t="s">
        <v>315</v>
      </c>
      <c r="H6658">
        <v>1</v>
      </c>
      <c r="I6658">
        <v>8558.7099999999991</v>
      </c>
      <c r="J6658">
        <v>0.05</v>
      </c>
      <c r="K6658">
        <v>8130.77</v>
      </c>
      <c r="L6658">
        <v>1891.77</v>
      </c>
      <c r="M6658">
        <f t="shared" si="311"/>
        <v>8130.7744999999986</v>
      </c>
      <c r="N6658" t="str">
        <f t="shared" si="309"/>
        <v>Q1</v>
      </c>
      <c r="O6658" s="2">
        <f t="shared" si="310"/>
        <v>23.266800069366123</v>
      </c>
      <c r="P6658" t="str">
        <f>VLOOKUP(retail_sales_2023!C6658,customers!A:J,5,)</f>
        <v>Delhi</v>
      </c>
      <c r="Q6658" t="str">
        <f>VLOOKUP(C6658,customers!A:J,10,0)</f>
        <v>Premium</v>
      </c>
    </row>
    <row r="6659" spans="1:17" x14ac:dyDescent="0.3">
      <c r="A6659" t="s">
        <v>7750</v>
      </c>
      <c r="B6659" s="1">
        <v>45205</v>
      </c>
      <c r="C6659" t="s">
        <v>3348</v>
      </c>
      <c r="D6659" t="s">
        <v>3349</v>
      </c>
      <c r="E6659" t="s">
        <v>15</v>
      </c>
      <c r="F6659" t="s">
        <v>22</v>
      </c>
      <c r="G6659" t="s">
        <v>516</v>
      </c>
      <c r="H6659">
        <v>3</v>
      </c>
      <c r="I6659">
        <v>19360.63</v>
      </c>
      <c r="J6659">
        <v>0.3</v>
      </c>
      <c r="K6659">
        <v>40657.32</v>
      </c>
      <c r="L6659">
        <v>11469.02</v>
      </c>
      <c r="M6659">
        <f t="shared" si="311"/>
        <v>40657.322999999997</v>
      </c>
      <c r="N6659" t="str">
        <f t="shared" ref="N6659:N6722" si="312">"Q"&amp;ROUNDUP(MONTH(B6659)/3,0)</f>
        <v>Q4</v>
      </c>
      <c r="O6659" s="2">
        <f t="shared" ref="O6659:O6722" si="313">(L6659/K6659)*100</f>
        <v>28.208991640373739</v>
      </c>
      <c r="P6659" t="str">
        <f>VLOOKUP(retail_sales_2023!C6659,customers!A:J,5,)</f>
        <v>Kochi</v>
      </c>
      <c r="Q6659" t="str">
        <f>VLOOKUP(C6659,customers!A:J,10,0)</f>
        <v>Premium</v>
      </c>
    </row>
    <row r="6660" spans="1:17" x14ac:dyDescent="0.3">
      <c r="A6660" t="s">
        <v>7751</v>
      </c>
      <c r="B6660" s="1">
        <v>45047</v>
      </c>
      <c r="C6660" t="s">
        <v>518</v>
      </c>
      <c r="D6660" t="s">
        <v>519</v>
      </c>
      <c r="E6660" t="s">
        <v>21</v>
      </c>
      <c r="F6660" t="s">
        <v>52</v>
      </c>
      <c r="G6660" t="s">
        <v>117</v>
      </c>
      <c r="H6660">
        <v>2</v>
      </c>
      <c r="I6660">
        <v>163.53</v>
      </c>
      <c r="J6660">
        <v>0.05</v>
      </c>
      <c r="K6660">
        <v>310.70999999999998</v>
      </c>
      <c r="L6660">
        <v>22.77</v>
      </c>
      <c r="M6660">
        <f t="shared" si="311"/>
        <v>310.70699999999999</v>
      </c>
      <c r="N6660" t="str">
        <f t="shared" si="312"/>
        <v>Q2</v>
      </c>
      <c r="O6660" s="2">
        <f t="shared" si="313"/>
        <v>7.3283769431302508</v>
      </c>
      <c r="P6660" t="str">
        <f>VLOOKUP(retail_sales_2023!C6660,customers!A:J,5,)</f>
        <v>Ranchi</v>
      </c>
      <c r="Q6660" t="str">
        <f>VLOOKUP(C6660,customers!A:J,10,0)</f>
        <v>Premium</v>
      </c>
    </row>
    <row r="6661" spans="1:17" x14ac:dyDescent="0.3">
      <c r="A6661" t="s">
        <v>7752</v>
      </c>
      <c r="B6661" s="1">
        <v>44981</v>
      </c>
      <c r="C6661" t="s">
        <v>67</v>
      </c>
      <c r="D6661" t="s">
        <v>68</v>
      </c>
      <c r="E6661" t="s">
        <v>33</v>
      </c>
      <c r="F6661" t="s">
        <v>38</v>
      </c>
      <c r="G6661" t="s">
        <v>395</v>
      </c>
      <c r="H6661">
        <v>1</v>
      </c>
      <c r="I6661">
        <v>3711.25</v>
      </c>
      <c r="J6661">
        <v>0</v>
      </c>
      <c r="K6661">
        <v>3711.25</v>
      </c>
      <c r="L6661">
        <v>931.54</v>
      </c>
      <c r="M6661">
        <f t="shared" ref="M6661:M6724" si="314">H6661*I6661*(1-J6661)</f>
        <v>3711.25</v>
      </c>
      <c r="N6661" t="str">
        <f t="shared" si="312"/>
        <v>Q1</v>
      </c>
      <c r="O6661" s="2">
        <f t="shared" si="313"/>
        <v>25.100437857864598</v>
      </c>
      <c r="P6661" t="str">
        <f>VLOOKUP(retail_sales_2023!C6661,customers!A:J,5,)</f>
        <v>Surat</v>
      </c>
      <c r="Q6661" t="str">
        <f>VLOOKUP(C6661,customers!A:J,10,0)</f>
        <v>Premium</v>
      </c>
    </row>
    <row r="6662" spans="1:17" x14ac:dyDescent="0.3">
      <c r="A6662" t="s">
        <v>7753</v>
      </c>
      <c r="B6662" s="1">
        <v>45254</v>
      </c>
      <c r="C6662" t="s">
        <v>139</v>
      </c>
      <c r="D6662" t="s">
        <v>140</v>
      </c>
      <c r="E6662" t="s">
        <v>21</v>
      </c>
      <c r="F6662" t="s">
        <v>28</v>
      </c>
      <c r="G6662" t="s">
        <v>29</v>
      </c>
      <c r="H6662">
        <v>1</v>
      </c>
      <c r="I6662">
        <v>2618.17</v>
      </c>
      <c r="J6662">
        <v>0</v>
      </c>
      <c r="K6662">
        <v>2618.17</v>
      </c>
      <c r="L6662">
        <v>561.17999999999995</v>
      </c>
      <c r="M6662">
        <f t="shared" si="314"/>
        <v>2618.17</v>
      </c>
      <c r="N6662" t="str">
        <f t="shared" si="312"/>
        <v>Q4</v>
      </c>
      <c r="O6662" s="2">
        <f t="shared" si="313"/>
        <v>21.434055084276419</v>
      </c>
      <c r="P6662" t="str">
        <f>VLOOKUP(retail_sales_2023!C6662,customers!A:J,5,)</f>
        <v>Ranchi</v>
      </c>
      <c r="Q6662" t="str">
        <f>VLOOKUP(C6662,customers!A:J,10,0)</f>
        <v>Premium</v>
      </c>
    </row>
    <row r="6663" spans="1:17" x14ac:dyDescent="0.3">
      <c r="A6663" t="s">
        <v>7754</v>
      </c>
      <c r="B6663" s="1">
        <v>45130</v>
      </c>
      <c r="C6663" t="s">
        <v>284</v>
      </c>
      <c r="D6663" t="s">
        <v>285</v>
      </c>
      <c r="E6663" t="s">
        <v>33</v>
      </c>
      <c r="F6663" t="s">
        <v>81</v>
      </c>
      <c r="G6663" t="s">
        <v>158</v>
      </c>
      <c r="H6663">
        <v>3</v>
      </c>
      <c r="I6663">
        <v>3670.55</v>
      </c>
      <c r="J6663">
        <v>0.05</v>
      </c>
      <c r="K6663">
        <v>10461.07</v>
      </c>
      <c r="L6663">
        <v>2225.5</v>
      </c>
      <c r="M6663">
        <f t="shared" si="314"/>
        <v>10461.067500000001</v>
      </c>
      <c r="N6663" t="str">
        <f t="shared" si="312"/>
        <v>Q3</v>
      </c>
      <c r="O6663" s="2">
        <f t="shared" si="313"/>
        <v>21.274114407034844</v>
      </c>
      <c r="P6663" t="str">
        <f>VLOOKUP(retail_sales_2023!C6663,customers!A:J,5,)</f>
        <v>Mumbai</v>
      </c>
      <c r="Q6663" t="str">
        <f>VLOOKUP(C6663,customers!A:J,10,0)</f>
        <v>Premium</v>
      </c>
    </row>
    <row r="6664" spans="1:17" x14ac:dyDescent="0.3">
      <c r="A6664" t="s">
        <v>7755</v>
      </c>
      <c r="B6664" s="1">
        <v>45276</v>
      </c>
      <c r="C6664" t="s">
        <v>19</v>
      </c>
      <c r="D6664" t="s">
        <v>20</v>
      </c>
      <c r="E6664" t="s">
        <v>21</v>
      </c>
      <c r="F6664" t="s">
        <v>52</v>
      </c>
      <c r="G6664" t="s">
        <v>133</v>
      </c>
      <c r="H6664">
        <v>8</v>
      </c>
      <c r="I6664">
        <v>542.17999999999995</v>
      </c>
      <c r="J6664">
        <v>0.15</v>
      </c>
      <c r="K6664">
        <v>3686.82</v>
      </c>
      <c r="L6664">
        <v>290.70999999999998</v>
      </c>
      <c r="M6664">
        <f t="shared" si="314"/>
        <v>3686.8239999999996</v>
      </c>
      <c r="N6664" t="str">
        <f t="shared" si="312"/>
        <v>Q4</v>
      </c>
      <c r="O6664" s="2">
        <f t="shared" si="313"/>
        <v>7.8851150856293488</v>
      </c>
      <c r="P6664" t="str">
        <f>VLOOKUP(retail_sales_2023!C6664,customers!A:J,5,)</f>
        <v>Guwahati</v>
      </c>
      <c r="Q6664" t="str">
        <f>VLOOKUP(C6664,customers!A:J,10,0)</f>
        <v>Premium</v>
      </c>
    </row>
    <row r="6665" spans="1:17" x14ac:dyDescent="0.3">
      <c r="A6665" t="s">
        <v>7756</v>
      </c>
      <c r="B6665" s="1">
        <v>45185</v>
      </c>
      <c r="C6665" t="s">
        <v>1262</v>
      </c>
      <c r="D6665" t="s">
        <v>1263</v>
      </c>
      <c r="E6665" t="s">
        <v>27</v>
      </c>
      <c r="F6665" t="s">
        <v>22</v>
      </c>
      <c r="G6665" t="s">
        <v>516</v>
      </c>
      <c r="H6665">
        <v>2</v>
      </c>
      <c r="I6665">
        <v>30314.6</v>
      </c>
      <c r="J6665">
        <v>0</v>
      </c>
      <c r="K6665">
        <v>60629.2</v>
      </c>
      <c r="L6665">
        <v>18986.89</v>
      </c>
      <c r="M6665">
        <f t="shared" si="314"/>
        <v>60629.2</v>
      </c>
      <c r="N6665" t="str">
        <f t="shared" si="312"/>
        <v>Q3</v>
      </c>
      <c r="O6665" s="2">
        <f t="shared" si="313"/>
        <v>31.316411893938895</v>
      </c>
      <c r="P6665" t="str">
        <f>VLOOKUP(retail_sales_2023!C6665,customers!A:J,5,)</f>
        <v>Jaipur</v>
      </c>
      <c r="Q6665" t="str">
        <f>VLOOKUP(C6665,customers!A:J,10,0)</f>
        <v>Occasional</v>
      </c>
    </row>
    <row r="6666" spans="1:17" x14ac:dyDescent="0.3">
      <c r="A6666" t="s">
        <v>7757</v>
      </c>
      <c r="B6666" s="1">
        <v>45161</v>
      </c>
      <c r="C6666" t="s">
        <v>1612</v>
      </c>
      <c r="D6666" t="s">
        <v>1613</v>
      </c>
      <c r="E6666" t="s">
        <v>15</v>
      </c>
      <c r="F6666" t="s">
        <v>16</v>
      </c>
      <c r="G6666" t="s">
        <v>319</v>
      </c>
      <c r="H6666">
        <v>3</v>
      </c>
      <c r="I6666">
        <v>602.65</v>
      </c>
      <c r="J6666">
        <v>0.2</v>
      </c>
      <c r="K6666">
        <v>1446.36</v>
      </c>
      <c r="L6666">
        <v>393.66</v>
      </c>
      <c r="M6666">
        <f t="shared" si="314"/>
        <v>1446.36</v>
      </c>
      <c r="N6666" t="str">
        <f t="shared" si="312"/>
        <v>Q3</v>
      </c>
      <c r="O6666" s="2">
        <f t="shared" si="313"/>
        <v>27.217290301169839</v>
      </c>
      <c r="P6666" t="str">
        <f>VLOOKUP(retail_sales_2023!C6666,customers!A:J,5,)</f>
        <v>Chennai</v>
      </c>
      <c r="Q6666" t="str">
        <f>VLOOKUP(C6666,customers!A:J,10,0)</f>
        <v>Premium</v>
      </c>
    </row>
    <row r="6667" spans="1:17" x14ac:dyDescent="0.3">
      <c r="A6667" t="s">
        <v>7758</v>
      </c>
      <c r="B6667" s="1">
        <v>45279</v>
      </c>
      <c r="C6667" t="s">
        <v>1758</v>
      </c>
      <c r="D6667" t="s">
        <v>1759</v>
      </c>
      <c r="E6667" t="s">
        <v>15</v>
      </c>
      <c r="F6667" t="s">
        <v>43</v>
      </c>
      <c r="G6667" t="s">
        <v>301</v>
      </c>
      <c r="H6667">
        <v>3</v>
      </c>
      <c r="I6667">
        <v>45959.85</v>
      </c>
      <c r="J6667">
        <v>0.15</v>
      </c>
      <c r="K6667">
        <v>117197.62</v>
      </c>
      <c r="L6667">
        <v>12963.1</v>
      </c>
      <c r="M6667">
        <f t="shared" si="314"/>
        <v>117197.61749999999</v>
      </c>
      <c r="N6667" t="str">
        <f t="shared" si="312"/>
        <v>Q4</v>
      </c>
      <c r="O6667" s="2">
        <f t="shared" si="313"/>
        <v>11.060890144356174</v>
      </c>
      <c r="P6667" t="str">
        <f>VLOOKUP(retail_sales_2023!C6667,customers!A:J,5,)</f>
        <v>Kochi</v>
      </c>
      <c r="Q6667" t="str">
        <f>VLOOKUP(C6667,customers!A:J,10,0)</f>
        <v>Premium</v>
      </c>
    </row>
    <row r="6668" spans="1:17" x14ac:dyDescent="0.3">
      <c r="A6668" t="s">
        <v>7759</v>
      </c>
      <c r="B6668" s="1">
        <v>45116</v>
      </c>
      <c r="C6668" t="s">
        <v>1830</v>
      </c>
      <c r="D6668" t="s">
        <v>1831</v>
      </c>
      <c r="E6668" t="s">
        <v>21</v>
      </c>
      <c r="F6668" t="s">
        <v>43</v>
      </c>
      <c r="G6668" t="s">
        <v>272</v>
      </c>
      <c r="H6668">
        <v>3</v>
      </c>
      <c r="I6668">
        <v>23116.14</v>
      </c>
      <c r="J6668">
        <v>0</v>
      </c>
      <c r="K6668">
        <v>69348.42</v>
      </c>
      <c r="L6668">
        <v>10072.59</v>
      </c>
      <c r="M6668">
        <f t="shared" si="314"/>
        <v>69348.42</v>
      </c>
      <c r="N6668" t="str">
        <f t="shared" si="312"/>
        <v>Q3</v>
      </c>
      <c r="O6668" s="2">
        <f t="shared" si="313"/>
        <v>14.524613538419478</v>
      </c>
      <c r="P6668" t="str">
        <f>VLOOKUP(retail_sales_2023!C6668,customers!A:J,5,)</f>
        <v>Ranchi</v>
      </c>
      <c r="Q6668" t="str">
        <f>VLOOKUP(C6668,customers!A:J,10,0)</f>
        <v>Occasional</v>
      </c>
    </row>
    <row r="6669" spans="1:17" x14ac:dyDescent="0.3">
      <c r="A6669" t="s">
        <v>7760</v>
      </c>
      <c r="B6669" s="1">
        <v>45102</v>
      </c>
      <c r="C6669" t="s">
        <v>3889</v>
      </c>
      <c r="D6669" t="s">
        <v>3890</v>
      </c>
      <c r="E6669" t="s">
        <v>27</v>
      </c>
      <c r="F6669" t="s">
        <v>28</v>
      </c>
      <c r="G6669" t="s">
        <v>439</v>
      </c>
      <c r="H6669">
        <v>2</v>
      </c>
      <c r="I6669">
        <v>1573.84</v>
      </c>
      <c r="J6669">
        <v>0.15</v>
      </c>
      <c r="K6669">
        <v>2675.53</v>
      </c>
      <c r="L6669">
        <v>438.81</v>
      </c>
      <c r="M6669">
        <f t="shared" si="314"/>
        <v>2675.5279999999998</v>
      </c>
      <c r="N6669" t="str">
        <f t="shared" si="312"/>
        <v>Q2</v>
      </c>
      <c r="O6669" s="2">
        <f t="shared" si="313"/>
        <v>16.40086263282415</v>
      </c>
      <c r="P6669" t="str">
        <f>VLOOKUP(retail_sales_2023!C6669,customers!A:J,5,)</f>
        <v>Jaipur</v>
      </c>
      <c r="Q6669" t="str">
        <f>VLOOKUP(C6669,customers!A:J,10,0)</f>
        <v>Premium</v>
      </c>
    </row>
    <row r="6670" spans="1:17" x14ac:dyDescent="0.3">
      <c r="A6670" t="s">
        <v>7761</v>
      </c>
      <c r="B6670" s="1">
        <v>45217</v>
      </c>
      <c r="C6670" t="s">
        <v>1335</v>
      </c>
      <c r="D6670" t="s">
        <v>1336</v>
      </c>
      <c r="E6670" t="s">
        <v>27</v>
      </c>
      <c r="F6670" t="s">
        <v>43</v>
      </c>
      <c r="G6670" t="s">
        <v>128</v>
      </c>
      <c r="H6670">
        <v>2</v>
      </c>
      <c r="I6670">
        <v>11867.82</v>
      </c>
      <c r="J6670">
        <v>0</v>
      </c>
      <c r="K6670">
        <v>23735.64</v>
      </c>
      <c r="L6670">
        <v>2509.52</v>
      </c>
      <c r="M6670">
        <f t="shared" si="314"/>
        <v>23735.64</v>
      </c>
      <c r="N6670" t="str">
        <f t="shared" si="312"/>
        <v>Q4</v>
      </c>
      <c r="O6670" s="2">
        <f t="shared" si="313"/>
        <v>10.572792644310413</v>
      </c>
      <c r="P6670" t="str">
        <f>VLOOKUP(retail_sales_2023!C6670,customers!A:J,5,)</f>
        <v>Chandigarh</v>
      </c>
      <c r="Q6670" t="str">
        <f>VLOOKUP(C6670,customers!A:J,10,0)</f>
        <v>Premium</v>
      </c>
    </row>
    <row r="6671" spans="1:17" x14ac:dyDescent="0.3">
      <c r="A6671" t="s">
        <v>7762</v>
      </c>
      <c r="B6671" s="1">
        <v>45164</v>
      </c>
      <c r="C6671" t="s">
        <v>444</v>
      </c>
      <c r="D6671" t="s">
        <v>445</v>
      </c>
      <c r="E6671" t="s">
        <v>27</v>
      </c>
      <c r="F6671" t="s">
        <v>28</v>
      </c>
      <c r="G6671" t="s">
        <v>97</v>
      </c>
      <c r="H6671">
        <v>3</v>
      </c>
      <c r="I6671">
        <v>2557.5700000000002</v>
      </c>
      <c r="J6671">
        <v>0.05</v>
      </c>
      <c r="K6671">
        <v>7289.07</v>
      </c>
      <c r="L6671">
        <v>1210.46</v>
      </c>
      <c r="M6671">
        <f t="shared" si="314"/>
        <v>7289.0745000000006</v>
      </c>
      <c r="N6671" t="str">
        <f t="shared" si="312"/>
        <v>Q3</v>
      </c>
      <c r="O6671" s="2">
        <f t="shared" si="313"/>
        <v>16.606508100484699</v>
      </c>
      <c r="P6671" t="str">
        <f>VLOOKUP(retail_sales_2023!C6671,customers!A:J,5,)</f>
        <v>Jaipur</v>
      </c>
      <c r="Q6671" t="str">
        <f>VLOOKUP(C6671,customers!A:J,10,0)</f>
        <v>Regular</v>
      </c>
    </row>
    <row r="6672" spans="1:17" x14ac:dyDescent="0.3">
      <c r="A6672" t="s">
        <v>7763</v>
      </c>
      <c r="B6672" s="1">
        <v>45281</v>
      </c>
      <c r="C6672" t="s">
        <v>310</v>
      </c>
      <c r="D6672" t="s">
        <v>311</v>
      </c>
      <c r="E6672" t="s">
        <v>21</v>
      </c>
      <c r="F6672" t="s">
        <v>52</v>
      </c>
      <c r="G6672" t="s">
        <v>268</v>
      </c>
      <c r="H6672">
        <v>9</v>
      </c>
      <c r="I6672">
        <v>734.17</v>
      </c>
      <c r="J6672">
        <v>0.05</v>
      </c>
      <c r="K6672">
        <v>6277.15</v>
      </c>
      <c r="L6672">
        <v>641.41999999999996</v>
      </c>
      <c r="M6672">
        <f t="shared" si="314"/>
        <v>6277.1534999999994</v>
      </c>
      <c r="N6672" t="str">
        <f t="shared" si="312"/>
        <v>Q4</v>
      </c>
      <c r="O6672" s="2">
        <f t="shared" si="313"/>
        <v>10.218331567670042</v>
      </c>
      <c r="P6672" t="str">
        <f>VLOOKUP(retail_sales_2023!C6672,customers!A:J,5,)</f>
        <v>Patna</v>
      </c>
      <c r="Q6672" t="str">
        <f>VLOOKUP(C6672,customers!A:J,10,0)</f>
        <v>Regular</v>
      </c>
    </row>
    <row r="6673" spans="1:17" x14ac:dyDescent="0.3">
      <c r="A6673" t="s">
        <v>7764</v>
      </c>
      <c r="B6673" s="1">
        <v>45019</v>
      </c>
      <c r="C6673" t="s">
        <v>636</v>
      </c>
      <c r="D6673" t="s">
        <v>637</v>
      </c>
      <c r="E6673" t="s">
        <v>21</v>
      </c>
      <c r="F6673" t="s">
        <v>28</v>
      </c>
      <c r="G6673" t="s">
        <v>165</v>
      </c>
      <c r="H6673">
        <v>5</v>
      </c>
      <c r="I6673">
        <v>3390.95</v>
      </c>
      <c r="J6673">
        <v>0</v>
      </c>
      <c r="K6673">
        <v>16954.75</v>
      </c>
      <c r="L6673">
        <v>4515.55</v>
      </c>
      <c r="M6673">
        <f t="shared" si="314"/>
        <v>16954.75</v>
      </c>
      <c r="N6673" t="str">
        <f t="shared" si="312"/>
        <v>Q2</v>
      </c>
      <c r="O6673" s="2">
        <f t="shared" si="313"/>
        <v>26.632949468438049</v>
      </c>
      <c r="P6673" t="str">
        <f>VLOOKUP(retail_sales_2023!C6673,customers!A:J,5,)</f>
        <v>Ranchi</v>
      </c>
      <c r="Q6673" t="str">
        <f>VLOOKUP(C6673,customers!A:J,10,0)</f>
        <v>Premium</v>
      </c>
    </row>
    <row r="6674" spans="1:17" x14ac:dyDescent="0.3">
      <c r="A6674" t="s">
        <v>7765</v>
      </c>
      <c r="B6674" s="1">
        <v>45257</v>
      </c>
      <c r="C6674" t="s">
        <v>331</v>
      </c>
      <c r="D6674" t="s">
        <v>332</v>
      </c>
      <c r="E6674" t="s">
        <v>15</v>
      </c>
      <c r="F6674" t="s">
        <v>38</v>
      </c>
      <c r="G6674" t="s">
        <v>73</v>
      </c>
      <c r="H6674">
        <v>4</v>
      </c>
      <c r="I6674">
        <v>3602.68</v>
      </c>
      <c r="J6674">
        <v>0.2</v>
      </c>
      <c r="K6674">
        <v>11528.58</v>
      </c>
      <c r="L6674">
        <v>2285.35</v>
      </c>
      <c r="M6674">
        <f t="shared" si="314"/>
        <v>11528.576000000001</v>
      </c>
      <c r="N6674" t="str">
        <f t="shared" si="312"/>
        <v>Q4</v>
      </c>
      <c r="O6674" s="2">
        <f t="shared" si="313"/>
        <v>19.823343377935529</v>
      </c>
      <c r="P6674" t="str">
        <f>VLOOKUP(retail_sales_2023!C6674,customers!A:J,5,)</f>
        <v>Kochi</v>
      </c>
      <c r="Q6674" t="str">
        <f>VLOOKUP(C6674,customers!A:J,10,0)</f>
        <v>Premium</v>
      </c>
    </row>
    <row r="6675" spans="1:17" x14ac:dyDescent="0.3">
      <c r="A6675" t="s">
        <v>7766</v>
      </c>
      <c r="B6675" s="1">
        <v>45171</v>
      </c>
      <c r="C6675" t="s">
        <v>1557</v>
      </c>
      <c r="D6675" t="s">
        <v>1558</v>
      </c>
      <c r="E6675" t="s">
        <v>27</v>
      </c>
      <c r="F6675" t="s">
        <v>28</v>
      </c>
      <c r="G6675" t="s">
        <v>466</v>
      </c>
      <c r="H6675">
        <v>1</v>
      </c>
      <c r="I6675">
        <v>5050.0600000000004</v>
      </c>
      <c r="J6675">
        <v>0.2</v>
      </c>
      <c r="K6675">
        <v>4040.05</v>
      </c>
      <c r="L6675">
        <v>1082.45</v>
      </c>
      <c r="M6675">
        <f t="shared" si="314"/>
        <v>4040.0480000000007</v>
      </c>
      <c r="N6675" t="str">
        <f t="shared" si="312"/>
        <v>Q3</v>
      </c>
      <c r="O6675" s="2">
        <f t="shared" si="313"/>
        <v>26.792985235331244</v>
      </c>
      <c r="P6675" t="str">
        <f>VLOOKUP(retail_sales_2023!C6675,customers!A:J,5,)</f>
        <v>Delhi</v>
      </c>
      <c r="Q6675" t="str">
        <f>VLOOKUP(C6675,customers!A:J,10,0)</f>
        <v>Premium</v>
      </c>
    </row>
    <row r="6676" spans="1:17" x14ac:dyDescent="0.3">
      <c r="A6676" t="s">
        <v>7767</v>
      </c>
      <c r="B6676" s="1">
        <v>44976</v>
      </c>
      <c r="C6676" t="s">
        <v>184</v>
      </c>
      <c r="D6676" t="s">
        <v>185</v>
      </c>
      <c r="E6676" t="s">
        <v>15</v>
      </c>
      <c r="F6676" t="s">
        <v>43</v>
      </c>
      <c r="G6676" t="s">
        <v>128</v>
      </c>
      <c r="H6676">
        <v>5</v>
      </c>
      <c r="I6676">
        <v>15078.92</v>
      </c>
      <c r="J6676">
        <v>0.05</v>
      </c>
      <c r="K6676">
        <v>71624.87</v>
      </c>
      <c r="L6676">
        <v>7482.45</v>
      </c>
      <c r="M6676">
        <f t="shared" si="314"/>
        <v>71624.87</v>
      </c>
      <c r="N6676" t="str">
        <f t="shared" si="312"/>
        <v>Q1</v>
      </c>
      <c r="O6676" s="2">
        <f t="shared" si="313"/>
        <v>10.446720531569552</v>
      </c>
      <c r="P6676" t="str">
        <f>VLOOKUP(retail_sales_2023!C6676,customers!A:J,5,)</f>
        <v>Hyderabad</v>
      </c>
      <c r="Q6676" t="str">
        <f>VLOOKUP(C6676,customers!A:J,10,0)</f>
        <v>Premium</v>
      </c>
    </row>
    <row r="6677" spans="1:17" x14ac:dyDescent="0.3">
      <c r="A6677" t="s">
        <v>7768</v>
      </c>
      <c r="B6677" s="1">
        <v>45254</v>
      </c>
      <c r="C6677" t="s">
        <v>1711</v>
      </c>
      <c r="D6677" t="s">
        <v>1712</v>
      </c>
      <c r="E6677" t="s">
        <v>21</v>
      </c>
      <c r="F6677" t="s">
        <v>28</v>
      </c>
      <c r="G6677" t="s">
        <v>97</v>
      </c>
      <c r="H6677">
        <v>1</v>
      </c>
      <c r="I6677">
        <v>3227.46</v>
      </c>
      <c r="J6677">
        <v>0.15</v>
      </c>
      <c r="K6677">
        <v>2743.34</v>
      </c>
      <c r="L6677">
        <v>704.9</v>
      </c>
      <c r="M6677">
        <f t="shared" si="314"/>
        <v>2743.3409999999999</v>
      </c>
      <c r="N6677" t="str">
        <f t="shared" si="312"/>
        <v>Q4</v>
      </c>
      <c r="O6677" s="2">
        <f t="shared" si="313"/>
        <v>25.694955783825552</v>
      </c>
      <c r="P6677" t="str">
        <f>VLOOKUP(retail_sales_2023!C6677,customers!A:J,5,)</f>
        <v>Bhubaneswar</v>
      </c>
      <c r="Q6677" t="str">
        <f>VLOOKUP(C6677,customers!A:J,10,0)</f>
        <v>Regular</v>
      </c>
    </row>
    <row r="6678" spans="1:17" x14ac:dyDescent="0.3">
      <c r="A6678" t="s">
        <v>7769</v>
      </c>
      <c r="B6678" s="1">
        <v>45262</v>
      </c>
      <c r="C6678" t="s">
        <v>221</v>
      </c>
      <c r="D6678" t="s">
        <v>222</v>
      </c>
      <c r="E6678" t="s">
        <v>21</v>
      </c>
      <c r="F6678" t="s">
        <v>28</v>
      </c>
      <c r="G6678" t="s">
        <v>280</v>
      </c>
      <c r="H6678">
        <v>1</v>
      </c>
      <c r="I6678">
        <v>827.63</v>
      </c>
      <c r="J6678">
        <v>0</v>
      </c>
      <c r="K6678">
        <v>827.63</v>
      </c>
      <c r="L6678">
        <v>230.86</v>
      </c>
      <c r="M6678">
        <f t="shared" si="314"/>
        <v>827.63</v>
      </c>
      <c r="N6678" t="str">
        <f t="shared" si="312"/>
        <v>Q4</v>
      </c>
      <c r="O6678" s="2">
        <f t="shared" si="313"/>
        <v>27.894107270156955</v>
      </c>
      <c r="P6678" t="str">
        <f>VLOOKUP(retail_sales_2023!C6678,customers!A:J,5,)</f>
        <v>Lucknow</v>
      </c>
      <c r="Q6678" t="str">
        <f>VLOOKUP(C6678,customers!A:J,10,0)</f>
        <v>Premium</v>
      </c>
    </row>
    <row r="6679" spans="1:17" x14ac:dyDescent="0.3">
      <c r="A6679" t="s">
        <v>7770</v>
      </c>
      <c r="B6679" s="1">
        <v>45271</v>
      </c>
      <c r="C6679" t="s">
        <v>224</v>
      </c>
      <c r="D6679" t="s">
        <v>225</v>
      </c>
      <c r="E6679" t="s">
        <v>33</v>
      </c>
      <c r="F6679" t="s">
        <v>81</v>
      </c>
      <c r="G6679" t="s">
        <v>150</v>
      </c>
      <c r="H6679">
        <v>1</v>
      </c>
      <c r="I6679">
        <v>4664.3999999999996</v>
      </c>
      <c r="J6679">
        <v>0</v>
      </c>
      <c r="K6679">
        <v>4664.3999999999996</v>
      </c>
      <c r="L6679">
        <v>1333.58</v>
      </c>
      <c r="M6679">
        <f t="shared" si="314"/>
        <v>4664.3999999999996</v>
      </c>
      <c r="N6679" t="str">
        <f t="shared" si="312"/>
        <v>Q4</v>
      </c>
      <c r="O6679" s="2">
        <f t="shared" si="313"/>
        <v>28.590601149129579</v>
      </c>
      <c r="P6679" t="str">
        <f>VLOOKUP(retail_sales_2023!C6679,customers!A:J,5,)</f>
        <v>Surat</v>
      </c>
      <c r="Q6679" t="str">
        <f>VLOOKUP(C6679,customers!A:J,10,0)</f>
        <v>Premium</v>
      </c>
    </row>
    <row r="6680" spans="1:17" x14ac:dyDescent="0.3">
      <c r="A6680" t="s">
        <v>7771</v>
      </c>
      <c r="B6680" s="1">
        <v>45132</v>
      </c>
      <c r="C6680" t="s">
        <v>892</v>
      </c>
      <c r="D6680" t="s">
        <v>893</v>
      </c>
      <c r="E6680" t="s">
        <v>27</v>
      </c>
      <c r="F6680" t="s">
        <v>43</v>
      </c>
      <c r="G6680" t="s">
        <v>128</v>
      </c>
      <c r="H6680">
        <v>4</v>
      </c>
      <c r="I6680">
        <v>78245.710000000006</v>
      </c>
      <c r="J6680">
        <v>0.05</v>
      </c>
      <c r="K6680">
        <v>297333.7</v>
      </c>
      <c r="L6680">
        <v>30144.68</v>
      </c>
      <c r="M6680">
        <f t="shared" si="314"/>
        <v>297333.69800000003</v>
      </c>
      <c r="N6680" t="str">
        <f t="shared" si="312"/>
        <v>Q3</v>
      </c>
      <c r="O6680" s="2">
        <f t="shared" si="313"/>
        <v>10.138332789051493</v>
      </c>
      <c r="P6680" t="str">
        <f>VLOOKUP(retail_sales_2023!C6680,customers!A:J,5,)</f>
        <v>Amritsar</v>
      </c>
      <c r="Q6680" t="str">
        <f>VLOOKUP(C6680,customers!A:J,10,0)</f>
        <v>Premium</v>
      </c>
    </row>
    <row r="6681" spans="1:17" x14ac:dyDescent="0.3">
      <c r="A6681" t="s">
        <v>7772</v>
      </c>
      <c r="B6681" s="1">
        <v>45017</v>
      </c>
      <c r="C6681" t="s">
        <v>1576</v>
      </c>
      <c r="D6681" t="s">
        <v>1577</v>
      </c>
      <c r="E6681" t="s">
        <v>33</v>
      </c>
      <c r="F6681" t="s">
        <v>28</v>
      </c>
      <c r="G6681" t="s">
        <v>466</v>
      </c>
      <c r="H6681">
        <v>2</v>
      </c>
      <c r="I6681">
        <v>4806.99</v>
      </c>
      <c r="J6681">
        <v>0.1</v>
      </c>
      <c r="K6681">
        <v>8652.58</v>
      </c>
      <c r="L6681">
        <v>2447.6</v>
      </c>
      <c r="M6681">
        <f t="shared" si="314"/>
        <v>8652.5820000000003</v>
      </c>
      <c r="N6681" t="str">
        <f t="shared" si="312"/>
        <v>Q2</v>
      </c>
      <c r="O6681" s="2">
        <f t="shared" si="313"/>
        <v>28.287516555755627</v>
      </c>
      <c r="P6681" t="str">
        <f>VLOOKUP(retail_sales_2023!C6681,customers!A:J,5,)</f>
        <v>Pune</v>
      </c>
      <c r="Q6681" t="str">
        <f>VLOOKUP(C6681,customers!A:J,10,0)</f>
        <v>Regular</v>
      </c>
    </row>
    <row r="6682" spans="1:17" x14ac:dyDescent="0.3">
      <c r="A6682" t="s">
        <v>7773</v>
      </c>
      <c r="B6682" s="1">
        <v>44931</v>
      </c>
      <c r="C6682" t="s">
        <v>809</v>
      </c>
      <c r="D6682" t="s">
        <v>810</v>
      </c>
      <c r="E6682" t="s">
        <v>33</v>
      </c>
      <c r="F6682" t="s">
        <v>22</v>
      </c>
      <c r="G6682" t="s">
        <v>146</v>
      </c>
      <c r="H6682">
        <v>2</v>
      </c>
      <c r="I6682">
        <v>35281.96</v>
      </c>
      <c r="J6682">
        <v>0.05</v>
      </c>
      <c r="K6682">
        <v>67035.72</v>
      </c>
      <c r="L6682">
        <v>19844.34</v>
      </c>
      <c r="M6682">
        <f t="shared" si="314"/>
        <v>67035.724000000002</v>
      </c>
      <c r="N6682" t="str">
        <f t="shared" si="312"/>
        <v>Q1</v>
      </c>
      <c r="O6682" s="2">
        <f t="shared" si="313"/>
        <v>29.602635729130679</v>
      </c>
      <c r="P6682" t="str">
        <f>VLOOKUP(retail_sales_2023!C6682,customers!A:J,5,)</f>
        <v>Ahmedabad</v>
      </c>
      <c r="Q6682" t="str">
        <f>VLOOKUP(C6682,customers!A:J,10,0)</f>
        <v>Premium</v>
      </c>
    </row>
    <row r="6683" spans="1:17" x14ac:dyDescent="0.3">
      <c r="A6683" t="s">
        <v>7774</v>
      </c>
      <c r="B6683" s="1">
        <v>45036</v>
      </c>
      <c r="C6683" t="s">
        <v>829</v>
      </c>
      <c r="D6683" t="s">
        <v>830</v>
      </c>
      <c r="E6683" t="s">
        <v>15</v>
      </c>
      <c r="F6683" t="s">
        <v>52</v>
      </c>
      <c r="G6683" t="s">
        <v>226</v>
      </c>
      <c r="H6683">
        <v>10</v>
      </c>
      <c r="I6683">
        <v>148.22999999999999</v>
      </c>
      <c r="J6683">
        <v>0</v>
      </c>
      <c r="K6683">
        <v>1482.3</v>
      </c>
      <c r="L6683">
        <v>120.01</v>
      </c>
      <c r="M6683">
        <f t="shared" si="314"/>
        <v>1482.3</v>
      </c>
      <c r="N6683" t="str">
        <f t="shared" si="312"/>
        <v>Q2</v>
      </c>
      <c r="O6683" s="2">
        <f t="shared" si="313"/>
        <v>8.0962018484787173</v>
      </c>
      <c r="P6683" t="str">
        <f>VLOOKUP(retail_sales_2023!C6683,customers!A:J,5,)</f>
        <v>Chennai</v>
      </c>
      <c r="Q6683" t="str">
        <f>VLOOKUP(C6683,customers!A:J,10,0)</f>
        <v>Regular</v>
      </c>
    </row>
    <row r="6684" spans="1:17" x14ac:dyDescent="0.3">
      <c r="A6684" t="s">
        <v>7775</v>
      </c>
      <c r="B6684" s="1">
        <v>44927</v>
      </c>
      <c r="C6684" t="s">
        <v>1896</v>
      </c>
      <c r="D6684" t="s">
        <v>1897</v>
      </c>
      <c r="E6684" t="s">
        <v>33</v>
      </c>
      <c r="F6684" t="s">
        <v>38</v>
      </c>
      <c r="G6684" t="s">
        <v>65</v>
      </c>
      <c r="H6684">
        <v>4</v>
      </c>
      <c r="I6684">
        <v>774.21</v>
      </c>
      <c r="J6684">
        <v>0.2</v>
      </c>
      <c r="K6684">
        <v>2477.4699999999998</v>
      </c>
      <c r="L6684">
        <v>795.72</v>
      </c>
      <c r="M6684">
        <f t="shared" si="314"/>
        <v>2477.4720000000002</v>
      </c>
      <c r="N6684" t="str">
        <f t="shared" si="312"/>
        <v>Q1</v>
      </c>
      <c r="O6684" s="2">
        <f t="shared" si="313"/>
        <v>32.118249665989907</v>
      </c>
      <c r="P6684" t="str">
        <f>VLOOKUP(retail_sales_2023!C6684,customers!A:J,5,)</f>
        <v>Mumbai</v>
      </c>
      <c r="Q6684" t="str">
        <f>VLOOKUP(C6684,customers!A:J,10,0)</f>
        <v>Premium</v>
      </c>
    </row>
    <row r="6685" spans="1:17" x14ac:dyDescent="0.3">
      <c r="A6685" t="s">
        <v>7776</v>
      </c>
      <c r="B6685" s="1">
        <v>45160</v>
      </c>
      <c r="C6685" t="s">
        <v>468</v>
      </c>
      <c r="D6685" t="s">
        <v>469</v>
      </c>
      <c r="E6685" t="s">
        <v>15</v>
      </c>
      <c r="F6685" t="s">
        <v>38</v>
      </c>
      <c r="G6685" t="s">
        <v>684</v>
      </c>
      <c r="H6685">
        <v>1</v>
      </c>
      <c r="I6685">
        <v>3143.23</v>
      </c>
      <c r="J6685">
        <v>0.15</v>
      </c>
      <c r="K6685">
        <v>2671.75</v>
      </c>
      <c r="L6685">
        <v>834.11</v>
      </c>
      <c r="M6685">
        <f t="shared" si="314"/>
        <v>2671.7455</v>
      </c>
      <c r="N6685" t="str">
        <f t="shared" si="312"/>
        <v>Q3</v>
      </c>
      <c r="O6685" s="2">
        <f t="shared" si="313"/>
        <v>31.219612613455599</v>
      </c>
      <c r="P6685" t="str">
        <f>VLOOKUP(retail_sales_2023!C6685,customers!A:J,5,)</f>
        <v>Bengaluru</v>
      </c>
      <c r="Q6685" t="str">
        <f>VLOOKUP(C6685,customers!A:J,10,0)</f>
        <v>Regular</v>
      </c>
    </row>
    <row r="6686" spans="1:17" x14ac:dyDescent="0.3">
      <c r="A6686" t="s">
        <v>7777</v>
      </c>
      <c r="B6686" s="1">
        <v>45213</v>
      </c>
      <c r="C6686" t="s">
        <v>1047</v>
      </c>
      <c r="D6686" t="s">
        <v>1048</v>
      </c>
      <c r="E6686" t="s">
        <v>21</v>
      </c>
      <c r="F6686" t="s">
        <v>38</v>
      </c>
      <c r="G6686" t="s">
        <v>90</v>
      </c>
      <c r="H6686">
        <v>2</v>
      </c>
      <c r="I6686">
        <v>3524.68</v>
      </c>
      <c r="J6686">
        <v>0</v>
      </c>
      <c r="K6686">
        <v>7049.36</v>
      </c>
      <c r="L6686">
        <v>1652.87</v>
      </c>
      <c r="M6686">
        <f t="shared" si="314"/>
        <v>7049.36</v>
      </c>
      <c r="N6686" t="str">
        <f t="shared" si="312"/>
        <v>Q4</v>
      </c>
      <c r="O6686" s="2">
        <f t="shared" si="313"/>
        <v>23.447093069441767</v>
      </c>
      <c r="P6686" t="str">
        <f>VLOOKUP(retail_sales_2023!C6686,customers!A:J,5,)</f>
        <v>Bhubaneswar</v>
      </c>
      <c r="Q6686" t="str">
        <f>VLOOKUP(C6686,customers!A:J,10,0)</f>
        <v>Premium</v>
      </c>
    </row>
    <row r="6687" spans="1:17" x14ac:dyDescent="0.3">
      <c r="A6687" t="s">
        <v>7778</v>
      </c>
      <c r="B6687" s="1">
        <v>45074</v>
      </c>
      <c r="C6687" t="s">
        <v>1476</v>
      </c>
      <c r="D6687" t="s">
        <v>1477</v>
      </c>
      <c r="E6687" t="s">
        <v>27</v>
      </c>
      <c r="F6687" t="s">
        <v>43</v>
      </c>
      <c r="G6687" t="s">
        <v>128</v>
      </c>
      <c r="H6687">
        <v>2</v>
      </c>
      <c r="I6687">
        <v>23467.119999999999</v>
      </c>
      <c r="J6687">
        <v>0</v>
      </c>
      <c r="K6687">
        <v>46934.239999999998</v>
      </c>
      <c r="L6687">
        <v>4316.75</v>
      </c>
      <c r="M6687">
        <f t="shared" si="314"/>
        <v>46934.239999999998</v>
      </c>
      <c r="N6687" t="str">
        <f t="shared" si="312"/>
        <v>Q2</v>
      </c>
      <c r="O6687" s="2">
        <f t="shared" si="313"/>
        <v>9.1974430607590545</v>
      </c>
      <c r="P6687" t="str">
        <f>VLOOKUP(retail_sales_2023!C6687,customers!A:J,5,)</f>
        <v>Lucknow</v>
      </c>
      <c r="Q6687" t="str">
        <f>VLOOKUP(C6687,customers!A:J,10,0)</f>
        <v>Occasional</v>
      </c>
    </row>
    <row r="6688" spans="1:17" x14ac:dyDescent="0.3">
      <c r="A6688" t="s">
        <v>7779</v>
      </c>
      <c r="B6688" s="1">
        <v>45018</v>
      </c>
      <c r="C6688" t="s">
        <v>835</v>
      </c>
      <c r="D6688" t="s">
        <v>836</v>
      </c>
      <c r="E6688" t="s">
        <v>21</v>
      </c>
      <c r="F6688" t="s">
        <v>43</v>
      </c>
      <c r="G6688" t="s">
        <v>282</v>
      </c>
      <c r="H6688">
        <v>4</v>
      </c>
      <c r="I6688">
        <v>23459.07</v>
      </c>
      <c r="J6688">
        <v>0.15</v>
      </c>
      <c r="K6688">
        <v>79760.84</v>
      </c>
      <c r="L6688">
        <v>8687.39</v>
      </c>
      <c r="M6688">
        <f t="shared" si="314"/>
        <v>79760.838000000003</v>
      </c>
      <c r="N6688" t="str">
        <f t="shared" si="312"/>
        <v>Q2</v>
      </c>
      <c r="O6688" s="2">
        <f t="shared" si="313"/>
        <v>10.891798531710549</v>
      </c>
      <c r="P6688" t="str">
        <f>VLOOKUP(retail_sales_2023!C6688,customers!A:J,5,)</f>
        <v>Guwahati</v>
      </c>
      <c r="Q6688" t="str">
        <f>VLOOKUP(C6688,customers!A:J,10,0)</f>
        <v>Regular</v>
      </c>
    </row>
    <row r="6689" spans="1:17" x14ac:dyDescent="0.3">
      <c r="A6689" t="s">
        <v>7780</v>
      </c>
      <c r="B6689" s="1">
        <v>45116</v>
      </c>
      <c r="C6689" t="s">
        <v>1476</v>
      </c>
      <c r="D6689" t="s">
        <v>1477</v>
      </c>
      <c r="E6689" t="s">
        <v>27</v>
      </c>
      <c r="F6689" t="s">
        <v>43</v>
      </c>
      <c r="G6689" t="s">
        <v>128</v>
      </c>
      <c r="H6689">
        <v>3</v>
      </c>
      <c r="I6689">
        <v>13661.98</v>
      </c>
      <c r="J6689">
        <v>0.25</v>
      </c>
      <c r="K6689">
        <v>30739.46</v>
      </c>
      <c r="L6689">
        <v>4164.74</v>
      </c>
      <c r="M6689">
        <f t="shared" si="314"/>
        <v>30739.455000000002</v>
      </c>
      <c r="N6689" t="str">
        <f t="shared" si="312"/>
        <v>Q3</v>
      </c>
      <c r="O6689" s="2">
        <f t="shared" si="313"/>
        <v>13.548513864589683</v>
      </c>
      <c r="P6689" t="str">
        <f>VLOOKUP(retail_sales_2023!C6689,customers!A:J,5,)</f>
        <v>Lucknow</v>
      </c>
      <c r="Q6689" t="str">
        <f>VLOOKUP(C6689,customers!A:J,10,0)</f>
        <v>Occasional</v>
      </c>
    </row>
    <row r="6690" spans="1:17" x14ac:dyDescent="0.3">
      <c r="A6690" t="s">
        <v>7781</v>
      </c>
      <c r="B6690" s="1">
        <v>44980</v>
      </c>
      <c r="C6690" t="s">
        <v>996</v>
      </c>
      <c r="D6690" t="s">
        <v>997</v>
      </c>
      <c r="E6690" t="s">
        <v>33</v>
      </c>
      <c r="F6690" t="s">
        <v>52</v>
      </c>
      <c r="G6690" t="s">
        <v>226</v>
      </c>
      <c r="H6690">
        <v>4</v>
      </c>
      <c r="I6690">
        <v>421.27</v>
      </c>
      <c r="J6690">
        <v>0.25</v>
      </c>
      <c r="K6690">
        <v>1263.81</v>
      </c>
      <c r="L6690">
        <v>93.41</v>
      </c>
      <c r="M6690">
        <f t="shared" si="314"/>
        <v>1263.81</v>
      </c>
      <c r="N6690" t="str">
        <f t="shared" si="312"/>
        <v>Q1</v>
      </c>
      <c r="O6690" s="2">
        <f t="shared" si="313"/>
        <v>7.3911426559372062</v>
      </c>
      <c r="P6690" t="str">
        <f>VLOOKUP(retail_sales_2023!C6690,customers!A:J,5,)</f>
        <v>Ahmedabad</v>
      </c>
      <c r="Q6690" t="str">
        <f>VLOOKUP(C6690,customers!A:J,10,0)</f>
        <v>Premium</v>
      </c>
    </row>
    <row r="6691" spans="1:17" x14ac:dyDescent="0.3">
      <c r="A6691" t="s">
        <v>7782</v>
      </c>
      <c r="B6691" s="1">
        <v>45108</v>
      </c>
      <c r="C6691" t="s">
        <v>2836</v>
      </c>
      <c r="D6691" t="s">
        <v>2837</v>
      </c>
      <c r="E6691" t="s">
        <v>27</v>
      </c>
      <c r="F6691" t="s">
        <v>52</v>
      </c>
      <c r="G6691" t="s">
        <v>117</v>
      </c>
      <c r="H6691">
        <v>2</v>
      </c>
      <c r="I6691">
        <v>462.99</v>
      </c>
      <c r="J6691">
        <v>0.1</v>
      </c>
      <c r="K6691">
        <v>833.38</v>
      </c>
      <c r="L6691">
        <v>58.98</v>
      </c>
      <c r="M6691">
        <f t="shared" si="314"/>
        <v>833.38200000000006</v>
      </c>
      <c r="N6691" t="str">
        <f t="shared" si="312"/>
        <v>Q3</v>
      </c>
      <c r="O6691" s="2">
        <f t="shared" si="313"/>
        <v>7.0772036765941095</v>
      </c>
      <c r="P6691" t="str">
        <f>VLOOKUP(retail_sales_2023!C6691,customers!A:J,5,)</f>
        <v>Jaipur</v>
      </c>
      <c r="Q6691" t="str">
        <f>VLOOKUP(C6691,customers!A:J,10,0)</f>
        <v>Occasional</v>
      </c>
    </row>
    <row r="6692" spans="1:17" x14ac:dyDescent="0.3">
      <c r="A6692" t="s">
        <v>7783</v>
      </c>
      <c r="B6692" s="1">
        <v>44932</v>
      </c>
      <c r="C6692" t="s">
        <v>589</v>
      </c>
      <c r="D6692" t="s">
        <v>590</v>
      </c>
      <c r="E6692" t="s">
        <v>15</v>
      </c>
      <c r="F6692" t="s">
        <v>52</v>
      </c>
      <c r="G6692" t="s">
        <v>226</v>
      </c>
      <c r="H6692">
        <v>3</v>
      </c>
      <c r="I6692">
        <v>582.88</v>
      </c>
      <c r="J6692">
        <v>0.05</v>
      </c>
      <c r="K6692">
        <v>1661.21</v>
      </c>
      <c r="L6692">
        <v>100.18</v>
      </c>
      <c r="M6692">
        <f t="shared" si="314"/>
        <v>1661.2079999999999</v>
      </c>
      <c r="N6692" t="str">
        <f t="shared" si="312"/>
        <v>Q1</v>
      </c>
      <c r="O6692" s="2">
        <f t="shared" si="313"/>
        <v>6.0305440010594689</v>
      </c>
      <c r="P6692" t="str">
        <f>VLOOKUP(retail_sales_2023!C6692,customers!A:J,5,)</f>
        <v>Hyderabad</v>
      </c>
      <c r="Q6692" t="str">
        <f>VLOOKUP(C6692,customers!A:J,10,0)</f>
        <v>Premium</v>
      </c>
    </row>
    <row r="6693" spans="1:17" x14ac:dyDescent="0.3">
      <c r="A6693" t="s">
        <v>7784</v>
      </c>
      <c r="B6693" s="1">
        <v>45264</v>
      </c>
      <c r="C6693" t="s">
        <v>1436</v>
      </c>
      <c r="D6693" t="s">
        <v>1437</v>
      </c>
      <c r="E6693" t="s">
        <v>21</v>
      </c>
      <c r="F6693" t="s">
        <v>52</v>
      </c>
      <c r="G6693" t="s">
        <v>268</v>
      </c>
      <c r="H6693">
        <v>6</v>
      </c>
      <c r="I6693">
        <v>367.57</v>
      </c>
      <c r="J6693">
        <v>0.05</v>
      </c>
      <c r="K6693">
        <v>2095.15</v>
      </c>
      <c r="L6693">
        <v>142.22</v>
      </c>
      <c r="M6693">
        <f t="shared" si="314"/>
        <v>2095.1489999999999</v>
      </c>
      <c r="N6693" t="str">
        <f t="shared" si="312"/>
        <v>Q4</v>
      </c>
      <c r="O6693" s="2">
        <f t="shared" si="313"/>
        <v>6.7880581342624629</v>
      </c>
      <c r="P6693" t="str">
        <f>VLOOKUP(retail_sales_2023!C6693,customers!A:J,5,)</f>
        <v>Ranchi</v>
      </c>
      <c r="Q6693" t="str">
        <f>VLOOKUP(C6693,customers!A:J,10,0)</f>
        <v>Premium</v>
      </c>
    </row>
    <row r="6694" spans="1:17" x14ac:dyDescent="0.3">
      <c r="A6694" t="s">
        <v>7785</v>
      </c>
      <c r="B6694" s="1">
        <v>45263</v>
      </c>
      <c r="C6694" t="s">
        <v>4200</v>
      </c>
      <c r="D6694" t="s">
        <v>4201</v>
      </c>
      <c r="E6694" t="s">
        <v>33</v>
      </c>
      <c r="F6694" t="s">
        <v>52</v>
      </c>
      <c r="G6694" t="s">
        <v>169</v>
      </c>
      <c r="H6694">
        <v>5</v>
      </c>
      <c r="I6694">
        <v>412.42</v>
      </c>
      <c r="J6694">
        <v>0</v>
      </c>
      <c r="K6694">
        <v>2062.1</v>
      </c>
      <c r="L6694">
        <v>210.19</v>
      </c>
      <c r="M6694">
        <f t="shared" si="314"/>
        <v>2062.1</v>
      </c>
      <c r="N6694" t="str">
        <f t="shared" si="312"/>
        <v>Q4</v>
      </c>
      <c r="O6694" s="2">
        <f t="shared" si="313"/>
        <v>10.193007128655255</v>
      </c>
      <c r="P6694" t="str">
        <f>VLOOKUP(retail_sales_2023!C6694,customers!A:J,5,)</f>
        <v>Pune</v>
      </c>
      <c r="Q6694" t="str">
        <f>VLOOKUP(C6694,customers!A:J,10,0)</f>
        <v>Regular</v>
      </c>
    </row>
    <row r="6695" spans="1:17" x14ac:dyDescent="0.3">
      <c r="A6695" t="s">
        <v>7786</v>
      </c>
      <c r="B6695" s="1">
        <v>45126</v>
      </c>
      <c r="C6695" t="s">
        <v>1276</v>
      </c>
      <c r="D6695" t="s">
        <v>1861</v>
      </c>
      <c r="E6695" t="s">
        <v>27</v>
      </c>
      <c r="F6695" t="s">
        <v>28</v>
      </c>
      <c r="G6695" t="s">
        <v>97</v>
      </c>
      <c r="H6695">
        <v>3</v>
      </c>
      <c r="I6695">
        <v>5290.33</v>
      </c>
      <c r="J6695">
        <v>0</v>
      </c>
      <c r="K6695">
        <v>15870.99</v>
      </c>
      <c r="L6695">
        <v>-1578.53</v>
      </c>
      <c r="M6695">
        <f t="shared" si="314"/>
        <v>15870.99</v>
      </c>
      <c r="N6695" t="str">
        <f t="shared" si="312"/>
        <v>Q3</v>
      </c>
      <c r="O6695" s="2">
        <f t="shared" si="313"/>
        <v>-9.9460084090532472</v>
      </c>
      <c r="P6695" t="str">
        <f>VLOOKUP(retail_sales_2023!C6695,customers!A:J,5,)</f>
        <v>Jaipur</v>
      </c>
      <c r="Q6695" t="str">
        <f>VLOOKUP(C6695,customers!A:J,10,0)</f>
        <v>Premium</v>
      </c>
    </row>
    <row r="6696" spans="1:17" x14ac:dyDescent="0.3">
      <c r="A6696" t="s">
        <v>7787</v>
      </c>
      <c r="B6696" s="1">
        <v>45107</v>
      </c>
      <c r="C6696" t="s">
        <v>804</v>
      </c>
      <c r="D6696" t="s">
        <v>805</v>
      </c>
      <c r="E6696" t="s">
        <v>33</v>
      </c>
      <c r="F6696" t="s">
        <v>28</v>
      </c>
      <c r="G6696" t="s">
        <v>672</v>
      </c>
      <c r="H6696">
        <v>2</v>
      </c>
      <c r="I6696">
        <v>1451.44</v>
      </c>
      <c r="J6696">
        <v>0</v>
      </c>
      <c r="K6696">
        <v>2902.88</v>
      </c>
      <c r="L6696">
        <v>821.54</v>
      </c>
      <c r="M6696">
        <f t="shared" si="314"/>
        <v>2902.88</v>
      </c>
      <c r="N6696" t="str">
        <f t="shared" si="312"/>
        <v>Q2</v>
      </c>
      <c r="O6696" s="2">
        <f t="shared" si="313"/>
        <v>28.300859835749321</v>
      </c>
      <c r="P6696" t="str">
        <f>VLOOKUP(retail_sales_2023!C6696,customers!A:J,5,)</f>
        <v>Mumbai</v>
      </c>
      <c r="Q6696" t="str">
        <f>VLOOKUP(C6696,customers!A:J,10,0)</f>
        <v>Premium</v>
      </c>
    </row>
    <row r="6697" spans="1:17" x14ac:dyDescent="0.3">
      <c r="A6697" t="s">
        <v>7788</v>
      </c>
      <c r="B6697" s="1">
        <v>45080</v>
      </c>
      <c r="C6697" t="s">
        <v>2593</v>
      </c>
      <c r="D6697" t="s">
        <v>2594</v>
      </c>
      <c r="E6697" t="s">
        <v>15</v>
      </c>
      <c r="F6697" t="s">
        <v>43</v>
      </c>
      <c r="G6697" t="s">
        <v>121</v>
      </c>
      <c r="H6697">
        <v>3</v>
      </c>
      <c r="I6697">
        <v>43196.56</v>
      </c>
      <c r="J6697">
        <v>0.15</v>
      </c>
      <c r="K6697">
        <v>110151.23</v>
      </c>
      <c r="L6697">
        <v>10846.39</v>
      </c>
      <c r="M6697">
        <f t="shared" si="314"/>
        <v>110151.22799999999</v>
      </c>
      <c r="N6697" t="str">
        <f t="shared" si="312"/>
        <v>Q2</v>
      </c>
      <c r="O6697" s="2">
        <f t="shared" si="313"/>
        <v>9.8468169624615172</v>
      </c>
      <c r="P6697" t="str">
        <f>VLOOKUP(retail_sales_2023!C6697,customers!A:J,5,)</f>
        <v>Chennai</v>
      </c>
      <c r="Q6697" t="str">
        <f>VLOOKUP(C6697,customers!A:J,10,0)</f>
        <v>Premium</v>
      </c>
    </row>
    <row r="6698" spans="1:17" x14ac:dyDescent="0.3">
      <c r="A6698" t="s">
        <v>7789</v>
      </c>
      <c r="B6698" s="1">
        <v>44941</v>
      </c>
      <c r="C6698" t="s">
        <v>1021</v>
      </c>
      <c r="D6698" t="s">
        <v>1022</v>
      </c>
      <c r="E6698" t="s">
        <v>27</v>
      </c>
      <c r="F6698" t="s">
        <v>43</v>
      </c>
      <c r="G6698" t="s">
        <v>44</v>
      </c>
      <c r="H6698">
        <v>4</v>
      </c>
      <c r="I6698">
        <v>55291.75</v>
      </c>
      <c r="J6698">
        <v>0.15</v>
      </c>
      <c r="K6698">
        <v>187991.95</v>
      </c>
      <c r="L6698">
        <v>24792.93</v>
      </c>
      <c r="M6698">
        <f t="shared" si="314"/>
        <v>187991.94999999998</v>
      </c>
      <c r="N6698" t="str">
        <f t="shared" si="312"/>
        <v>Q1</v>
      </c>
      <c r="O6698" s="2">
        <f t="shared" si="313"/>
        <v>13.188293434905058</v>
      </c>
      <c r="P6698" t="str">
        <f>VLOOKUP(retail_sales_2023!C6698,customers!A:J,5,)</f>
        <v>Delhi</v>
      </c>
      <c r="Q6698" t="str">
        <f>VLOOKUP(C6698,customers!A:J,10,0)</f>
        <v>Premium</v>
      </c>
    </row>
    <row r="6699" spans="1:17" x14ac:dyDescent="0.3">
      <c r="A6699" t="s">
        <v>7790</v>
      </c>
      <c r="B6699" s="1">
        <v>45193</v>
      </c>
      <c r="C6699" t="s">
        <v>2508</v>
      </c>
      <c r="D6699" t="s">
        <v>2509</v>
      </c>
      <c r="E6699" t="s">
        <v>33</v>
      </c>
      <c r="F6699" t="s">
        <v>43</v>
      </c>
      <c r="G6699" t="s">
        <v>243</v>
      </c>
      <c r="H6699">
        <v>1</v>
      </c>
      <c r="I6699">
        <v>77962.2</v>
      </c>
      <c r="J6699">
        <v>0</v>
      </c>
      <c r="K6699">
        <v>77962.2</v>
      </c>
      <c r="L6699">
        <v>10982.53</v>
      </c>
      <c r="M6699">
        <f t="shared" si="314"/>
        <v>77962.2</v>
      </c>
      <c r="N6699" t="str">
        <f t="shared" si="312"/>
        <v>Q3</v>
      </c>
      <c r="O6699" s="2">
        <f t="shared" si="313"/>
        <v>14.086993440410867</v>
      </c>
      <c r="P6699" t="str">
        <f>VLOOKUP(retail_sales_2023!C6699,customers!A:J,5,)</f>
        <v>Ahmedabad</v>
      </c>
      <c r="Q6699" t="str">
        <f>VLOOKUP(C6699,customers!A:J,10,0)</f>
        <v>Premium</v>
      </c>
    </row>
    <row r="6700" spans="1:17" x14ac:dyDescent="0.3">
      <c r="A6700" t="s">
        <v>7791</v>
      </c>
      <c r="B6700" s="1">
        <v>45005</v>
      </c>
      <c r="C6700" t="s">
        <v>417</v>
      </c>
      <c r="D6700" t="s">
        <v>418</v>
      </c>
      <c r="E6700" t="s">
        <v>27</v>
      </c>
      <c r="F6700" t="s">
        <v>52</v>
      </c>
      <c r="G6700" t="s">
        <v>937</v>
      </c>
      <c r="H6700">
        <v>7</v>
      </c>
      <c r="I6700">
        <v>792.87</v>
      </c>
      <c r="J6700">
        <v>0.15</v>
      </c>
      <c r="K6700">
        <v>4717.58</v>
      </c>
      <c r="L6700">
        <v>376.62</v>
      </c>
      <c r="M6700">
        <f t="shared" si="314"/>
        <v>4717.5765000000001</v>
      </c>
      <c r="N6700" t="str">
        <f t="shared" si="312"/>
        <v>Q1</v>
      </c>
      <c r="O6700" s="2">
        <f t="shared" si="313"/>
        <v>7.9833304363677984</v>
      </c>
      <c r="P6700" t="str">
        <f>VLOOKUP(retail_sales_2023!C6700,customers!A:J,5,)</f>
        <v>Lucknow</v>
      </c>
      <c r="Q6700" t="str">
        <f>VLOOKUP(C6700,customers!A:J,10,0)</f>
        <v>Occasional</v>
      </c>
    </row>
    <row r="6701" spans="1:17" x14ac:dyDescent="0.3">
      <c r="A6701" t="s">
        <v>7792</v>
      </c>
      <c r="B6701" s="1">
        <v>45179</v>
      </c>
      <c r="C6701" t="s">
        <v>176</v>
      </c>
      <c r="D6701" t="s">
        <v>177</v>
      </c>
      <c r="E6701" t="s">
        <v>15</v>
      </c>
      <c r="F6701" t="s">
        <v>28</v>
      </c>
      <c r="G6701" t="s">
        <v>466</v>
      </c>
      <c r="H6701">
        <v>5</v>
      </c>
      <c r="I6701">
        <v>3921.05</v>
      </c>
      <c r="J6701">
        <v>0</v>
      </c>
      <c r="K6701">
        <v>19605.25</v>
      </c>
      <c r="L6701">
        <v>5134.5</v>
      </c>
      <c r="M6701">
        <f t="shared" si="314"/>
        <v>19605.25</v>
      </c>
      <c r="N6701" t="str">
        <f t="shared" si="312"/>
        <v>Q3</v>
      </c>
      <c r="O6701" s="2">
        <f t="shared" si="313"/>
        <v>26.189413549941982</v>
      </c>
      <c r="P6701" t="str">
        <f>VLOOKUP(retail_sales_2023!C6701,customers!A:J,5,)</f>
        <v>Hyderabad</v>
      </c>
      <c r="Q6701" t="str">
        <f>VLOOKUP(C6701,customers!A:J,10,0)</f>
        <v>Premium</v>
      </c>
    </row>
    <row r="6702" spans="1:17" x14ac:dyDescent="0.3">
      <c r="A6702" t="s">
        <v>7793</v>
      </c>
      <c r="B6702" s="1">
        <v>45001</v>
      </c>
      <c r="C6702" t="s">
        <v>218</v>
      </c>
      <c r="D6702" t="s">
        <v>219</v>
      </c>
      <c r="E6702" t="s">
        <v>27</v>
      </c>
      <c r="F6702" t="s">
        <v>81</v>
      </c>
      <c r="G6702" t="s">
        <v>101</v>
      </c>
      <c r="H6702">
        <v>2</v>
      </c>
      <c r="I6702">
        <v>900.96</v>
      </c>
      <c r="J6702">
        <v>0</v>
      </c>
      <c r="K6702">
        <v>1801.92</v>
      </c>
      <c r="L6702">
        <v>447.15</v>
      </c>
      <c r="M6702">
        <f t="shared" si="314"/>
        <v>1801.92</v>
      </c>
      <c r="N6702" t="str">
        <f t="shared" si="312"/>
        <v>Q1</v>
      </c>
      <c r="O6702" s="2">
        <f t="shared" si="313"/>
        <v>24.815197123068724</v>
      </c>
      <c r="P6702" t="str">
        <f>VLOOKUP(retail_sales_2023!C6702,customers!A:J,5,)</f>
        <v>Lucknow</v>
      </c>
      <c r="Q6702" t="str">
        <f>VLOOKUP(C6702,customers!A:J,10,0)</f>
        <v>Premium</v>
      </c>
    </row>
    <row r="6703" spans="1:17" x14ac:dyDescent="0.3">
      <c r="A6703" t="s">
        <v>7794</v>
      </c>
      <c r="B6703" s="1">
        <v>45195</v>
      </c>
      <c r="C6703" t="s">
        <v>75</v>
      </c>
      <c r="D6703" t="s">
        <v>76</v>
      </c>
      <c r="E6703" t="s">
        <v>21</v>
      </c>
      <c r="F6703" t="s">
        <v>16</v>
      </c>
      <c r="G6703" t="s">
        <v>296</v>
      </c>
      <c r="H6703">
        <v>4</v>
      </c>
      <c r="I6703">
        <v>830.02</v>
      </c>
      <c r="J6703">
        <v>0.05</v>
      </c>
      <c r="K6703">
        <v>3154.08</v>
      </c>
      <c r="L6703">
        <v>-183.29</v>
      </c>
      <c r="M6703">
        <f t="shared" si="314"/>
        <v>3154.0759999999996</v>
      </c>
      <c r="N6703" t="str">
        <f t="shared" si="312"/>
        <v>Q3</v>
      </c>
      <c r="O6703" s="2">
        <f t="shared" si="313"/>
        <v>-5.8112032668797244</v>
      </c>
      <c r="P6703" t="str">
        <f>VLOOKUP(retail_sales_2023!C6703,customers!A:J,5,)</f>
        <v>Patna</v>
      </c>
      <c r="Q6703" t="str">
        <f>VLOOKUP(C6703,customers!A:J,10,0)</f>
        <v>Regular</v>
      </c>
    </row>
    <row r="6704" spans="1:17" x14ac:dyDescent="0.3">
      <c r="A6704" t="s">
        <v>7795</v>
      </c>
      <c r="B6704" s="1">
        <v>45269</v>
      </c>
      <c r="C6704" t="s">
        <v>139</v>
      </c>
      <c r="D6704" t="s">
        <v>140</v>
      </c>
      <c r="E6704" t="s">
        <v>21</v>
      </c>
      <c r="F6704" t="s">
        <v>22</v>
      </c>
      <c r="G6704" t="s">
        <v>34</v>
      </c>
      <c r="H6704">
        <v>3</v>
      </c>
      <c r="I6704">
        <v>24335.52</v>
      </c>
      <c r="J6704">
        <v>0.15</v>
      </c>
      <c r="K6704">
        <v>62055.58</v>
      </c>
      <c r="L6704">
        <v>16710.11</v>
      </c>
      <c r="M6704">
        <f t="shared" si="314"/>
        <v>62055.575999999994</v>
      </c>
      <c r="N6704" t="str">
        <f t="shared" si="312"/>
        <v>Q4</v>
      </c>
      <c r="O6704" s="2">
        <f t="shared" si="313"/>
        <v>26.927650986422176</v>
      </c>
      <c r="P6704" t="str">
        <f>VLOOKUP(retail_sales_2023!C6704,customers!A:J,5,)</f>
        <v>Ranchi</v>
      </c>
      <c r="Q6704" t="str">
        <f>VLOOKUP(C6704,customers!A:J,10,0)</f>
        <v>Premium</v>
      </c>
    </row>
    <row r="6705" spans="1:17" x14ac:dyDescent="0.3">
      <c r="A6705" t="s">
        <v>7796</v>
      </c>
      <c r="B6705" s="1">
        <v>45075</v>
      </c>
      <c r="C6705" t="s">
        <v>1687</v>
      </c>
      <c r="D6705" t="s">
        <v>1688</v>
      </c>
      <c r="E6705" t="s">
        <v>27</v>
      </c>
      <c r="F6705" t="s">
        <v>81</v>
      </c>
      <c r="G6705" t="s">
        <v>82</v>
      </c>
      <c r="H6705">
        <v>3</v>
      </c>
      <c r="I6705">
        <v>2603.56</v>
      </c>
      <c r="J6705">
        <v>0.05</v>
      </c>
      <c r="K6705">
        <v>7420.15</v>
      </c>
      <c r="L6705">
        <v>2370.27</v>
      </c>
      <c r="M6705">
        <f t="shared" si="314"/>
        <v>7420.1459999999997</v>
      </c>
      <c r="N6705" t="str">
        <f t="shared" si="312"/>
        <v>Q2</v>
      </c>
      <c r="O6705" s="2">
        <f t="shared" si="313"/>
        <v>31.943693860636241</v>
      </c>
      <c r="P6705" t="str">
        <f>VLOOKUP(retail_sales_2023!C6705,customers!A:J,5,)</f>
        <v>Chandigarh</v>
      </c>
      <c r="Q6705" t="str">
        <f>VLOOKUP(C6705,customers!A:J,10,0)</f>
        <v>Occasional</v>
      </c>
    </row>
    <row r="6706" spans="1:17" x14ac:dyDescent="0.3">
      <c r="A6706" t="s">
        <v>7797</v>
      </c>
      <c r="B6706" s="1">
        <v>45269</v>
      </c>
      <c r="C6706" t="s">
        <v>1041</v>
      </c>
      <c r="D6706" t="s">
        <v>1042</v>
      </c>
      <c r="E6706" t="s">
        <v>27</v>
      </c>
      <c r="F6706" t="s">
        <v>81</v>
      </c>
      <c r="G6706" t="s">
        <v>239</v>
      </c>
      <c r="H6706">
        <v>1</v>
      </c>
      <c r="I6706">
        <v>4504.97</v>
      </c>
      <c r="J6706">
        <v>0</v>
      </c>
      <c r="K6706">
        <v>4504.97</v>
      </c>
      <c r="L6706">
        <v>-295.89</v>
      </c>
      <c r="M6706">
        <f t="shared" si="314"/>
        <v>4504.97</v>
      </c>
      <c r="N6706" t="str">
        <f t="shared" si="312"/>
        <v>Q4</v>
      </c>
      <c r="O6706" s="2">
        <f t="shared" si="313"/>
        <v>-6.5680792546898195</v>
      </c>
      <c r="P6706" t="str">
        <f>VLOOKUP(retail_sales_2023!C6706,customers!A:J,5,)</f>
        <v>Delhi</v>
      </c>
      <c r="Q6706" t="str">
        <f>VLOOKUP(C6706,customers!A:J,10,0)</f>
        <v>Premium</v>
      </c>
    </row>
    <row r="6707" spans="1:17" x14ac:dyDescent="0.3">
      <c r="A6707" t="s">
        <v>7798</v>
      </c>
      <c r="B6707" s="1">
        <v>44931</v>
      </c>
      <c r="C6707" t="s">
        <v>883</v>
      </c>
      <c r="D6707" t="s">
        <v>884</v>
      </c>
      <c r="E6707" t="s">
        <v>21</v>
      </c>
      <c r="F6707" t="s">
        <v>52</v>
      </c>
      <c r="G6707" t="s">
        <v>117</v>
      </c>
      <c r="H6707">
        <v>6</v>
      </c>
      <c r="I6707">
        <v>698.69</v>
      </c>
      <c r="J6707">
        <v>0</v>
      </c>
      <c r="K6707">
        <v>4192.1400000000003</v>
      </c>
      <c r="L6707">
        <v>305.5</v>
      </c>
      <c r="M6707">
        <f t="shared" si="314"/>
        <v>4192.1400000000003</v>
      </c>
      <c r="N6707" t="str">
        <f t="shared" si="312"/>
        <v>Q1</v>
      </c>
      <c r="O6707" s="2">
        <f t="shared" si="313"/>
        <v>7.2874474612011992</v>
      </c>
      <c r="P6707" t="str">
        <f>VLOOKUP(retail_sales_2023!C6707,customers!A:J,5,)</f>
        <v>Bhubaneswar</v>
      </c>
      <c r="Q6707" t="str">
        <f>VLOOKUP(C6707,customers!A:J,10,0)</f>
        <v>Regular</v>
      </c>
    </row>
    <row r="6708" spans="1:17" x14ac:dyDescent="0.3">
      <c r="A6708" t="s">
        <v>7799</v>
      </c>
      <c r="B6708" s="1">
        <v>45128</v>
      </c>
      <c r="C6708" t="s">
        <v>853</v>
      </c>
      <c r="D6708" t="s">
        <v>854</v>
      </c>
      <c r="E6708" t="s">
        <v>27</v>
      </c>
      <c r="F6708" t="s">
        <v>28</v>
      </c>
      <c r="G6708" t="s">
        <v>57</v>
      </c>
      <c r="H6708">
        <v>3</v>
      </c>
      <c r="I6708">
        <v>2874.87</v>
      </c>
      <c r="J6708">
        <v>0.2</v>
      </c>
      <c r="K6708">
        <v>6899.69</v>
      </c>
      <c r="L6708">
        <v>1322.47</v>
      </c>
      <c r="M6708">
        <f t="shared" si="314"/>
        <v>6899.688000000001</v>
      </c>
      <c r="N6708" t="str">
        <f t="shared" si="312"/>
        <v>Q3</v>
      </c>
      <c r="O6708" s="2">
        <f t="shared" si="313"/>
        <v>19.167093014323832</v>
      </c>
      <c r="P6708" t="str">
        <f>VLOOKUP(retail_sales_2023!C6708,customers!A:J,5,)</f>
        <v>Chandigarh</v>
      </c>
      <c r="Q6708" t="str">
        <f>VLOOKUP(C6708,customers!A:J,10,0)</f>
        <v>Premium</v>
      </c>
    </row>
    <row r="6709" spans="1:17" x14ac:dyDescent="0.3">
      <c r="A6709" t="s">
        <v>7800</v>
      </c>
      <c r="B6709" s="1">
        <v>45086</v>
      </c>
      <c r="C6709" t="s">
        <v>1117</v>
      </c>
      <c r="D6709" t="s">
        <v>1118</v>
      </c>
      <c r="E6709" t="s">
        <v>33</v>
      </c>
      <c r="F6709" t="s">
        <v>28</v>
      </c>
      <c r="G6709" t="s">
        <v>57</v>
      </c>
      <c r="H6709">
        <v>1</v>
      </c>
      <c r="I6709">
        <v>2439.5700000000002</v>
      </c>
      <c r="J6709">
        <v>0.1</v>
      </c>
      <c r="K6709">
        <v>2195.61</v>
      </c>
      <c r="L6709">
        <v>-75.25</v>
      </c>
      <c r="M6709">
        <f t="shared" si="314"/>
        <v>2195.6130000000003</v>
      </c>
      <c r="N6709" t="str">
        <f t="shared" si="312"/>
        <v>Q2</v>
      </c>
      <c r="O6709" s="2">
        <f t="shared" si="313"/>
        <v>-3.4272935539553928</v>
      </c>
      <c r="P6709" t="str">
        <f>VLOOKUP(retail_sales_2023!C6709,customers!A:J,5,)</f>
        <v>Mumbai</v>
      </c>
      <c r="Q6709" t="str">
        <f>VLOOKUP(C6709,customers!A:J,10,0)</f>
        <v>Regular</v>
      </c>
    </row>
    <row r="6710" spans="1:17" x14ac:dyDescent="0.3">
      <c r="A6710" t="s">
        <v>7801</v>
      </c>
      <c r="B6710" s="1">
        <v>45213</v>
      </c>
      <c r="C6710" t="s">
        <v>13</v>
      </c>
      <c r="D6710" t="s">
        <v>14</v>
      </c>
      <c r="E6710" t="s">
        <v>15</v>
      </c>
      <c r="F6710" t="s">
        <v>81</v>
      </c>
      <c r="G6710" t="s">
        <v>158</v>
      </c>
      <c r="H6710">
        <v>2</v>
      </c>
      <c r="I6710">
        <v>2575.0500000000002</v>
      </c>
      <c r="J6710">
        <v>0.05</v>
      </c>
      <c r="K6710">
        <v>4892.6000000000004</v>
      </c>
      <c r="L6710">
        <v>1825.26</v>
      </c>
      <c r="M6710">
        <f t="shared" si="314"/>
        <v>4892.5950000000003</v>
      </c>
      <c r="N6710" t="str">
        <f t="shared" si="312"/>
        <v>Q4</v>
      </c>
      <c r="O6710" s="2">
        <f t="shared" si="313"/>
        <v>37.306544577525244</v>
      </c>
      <c r="P6710" t="str">
        <f>VLOOKUP(retail_sales_2023!C6710,customers!A:J,5,)</f>
        <v>Kochi</v>
      </c>
      <c r="Q6710" t="str">
        <f>VLOOKUP(C6710,customers!A:J,10,0)</f>
        <v>Regular</v>
      </c>
    </row>
    <row r="6711" spans="1:17" x14ac:dyDescent="0.3">
      <c r="A6711" t="s">
        <v>7802</v>
      </c>
      <c r="B6711" s="1">
        <v>45206</v>
      </c>
      <c r="C6711" t="s">
        <v>1425</v>
      </c>
      <c r="D6711" t="s">
        <v>1426</v>
      </c>
      <c r="E6711" t="s">
        <v>27</v>
      </c>
      <c r="F6711" t="s">
        <v>38</v>
      </c>
      <c r="G6711" t="s">
        <v>456</v>
      </c>
      <c r="H6711">
        <v>4</v>
      </c>
      <c r="I6711">
        <v>870.3</v>
      </c>
      <c r="J6711">
        <v>0.1</v>
      </c>
      <c r="K6711">
        <v>3133.08</v>
      </c>
      <c r="L6711">
        <v>643.47</v>
      </c>
      <c r="M6711">
        <f t="shared" si="314"/>
        <v>3133.08</v>
      </c>
      <c r="N6711" t="str">
        <f t="shared" si="312"/>
        <v>Q4</v>
      </c>
      <c r="O6711" s="2">
        <f t="shared" si="313"/>
        <v>20.53793710980888</v>
      </c>
      <c r="P6711" t="str">
        <f>VLOOKUP(retail_sales_2023!C6711,customers!A:J,5,)</f>
        <v>Delhi</v>
      </c>
      <c r="Q6711" t="str">
        <f>VLOOKUP(C6711,customers!A:J,10,0)</f>
        <v>Premium</v>
      </c>
    </row>
    <row r="6712" spans="1:17" x14ac:dyDescent="0.3">
      <c r="A6712" t="s">
        <v>7803</v>
      </c>
      <c r="B6712" s="1">
        <v>45000</v>
      </c>
      <c r="C6712" t="s">
        <v>1272</v>
      </c>
      <c r="D6712" t="s">
        <v>1273</v>
      </c>
      <c r="E6712" t="s">
        <v>21</v>
      </c>
      <c r="F6712" t="s">
        <v>81</v>
      </c>
      <c r="G6712" t="s">
        <v>370</v>
      </c>
      <c r="H6712">
        <v>4</v>
      </c>
      <c r="I6712">
        <v>4668.38</v>
      </c>
      <c r="J6712">
        <v>0.05</v>
      </c>
      <c r="K6712">
        <v>17739.84</v>
      </c>
      <c r="L6712">
        <v>4360.3900000000003</v>
      </c>
      <c r="M6712">
        <f t="shared" si="314"/>
        <v>17739.844000000001</v>
      </c>
      <c r="N6712" t="str">
        <f t="shared" si="312"/>
        <v>Q1</v>
      </c>
      <c r="O6712" s="2">
        <f t="shared" si="313"/>
        <v>24.579646716092142</v>
      </c>
      <c r="P6712" t="str">
        <f>VLOOKUP(retail_sales_2023!C6712,customers!A:J,5,)</f>
        <v>Guwahati</v>
      </c>
      <c r="Q6712" t="str">
        <f>VLOOKUP(C6712,customers!A:J,10,0)</f>
        <v>Regular</v>
      </c>
    </row>
    <row r="6713" spans="1:17" x14ac:dyDescent="0.3">
      <c r="A6713" t="s">
        <v>7804</v>
      </c>
      <c r="B6713" s="1">
        <v>45003</v>
      </c>
      <c r="C6713" t="s">
        <v>479</v>
      </c>
      <c r="D6713" t="s">
        <v>480</v>
      </c>
      <c r="E6713" t="s">
        <v>21</v>
      </c>
      <c r="F6713" t="s">
        <v>52</v>
      </c>
      <c r="G6713" t="s">
        <v>133</v>
      </c>
      <c r="H6713">
        <v>7</v>
      </c>
      <c r="I6713">
        <v>672.38</v>
      </c>
      <c r="J6713">
        <v>0.1</v>
      </c>
      <c r="K6713">
        <v>4235.99</v>
      </c>
      <c r="L6713">
        <v>433.73</v>
      </c>
      <c r="M6713">
        <f t="shared" si="314"/>
        <v>4235.9939999999997</v>
      </c>
      <c r="N6713" t="str">
        <f t="shared" si="312"/>
        <v>Q1</v>
      </c>
      <c r="O6713" s="2">
        <f t="shared" si="313"/>
        <v>10.239164870549743</v>
      </c>
      <c r="P6713" t="str">
        <f>VLOOKUP(retail_sales_2023!C6713,customers!A:J,5,)</f>
        <v>Bhubaneswar</v>
      </c>
      <c r="Q6713" t="str">
        <f>VLOOKUP(C6713,customers!A:J,10,0)</f>
        <v>Premium</v>
      </c>
    </row>
    <row r="6714" spans="1:17" x14ac:dyDescent="0.3">
      <c r="A6714" t="s">
        <v>7805</v>
      </c>
      <c r="B6714" s="1">
        <v>45160</v>
      </c>
      <c r="C6714" t="s">
        <v>1664</v>
      </c>
      <c r="D6714" t="s">
        <v>13093</v>
      </c>
      <c r="E6714" t="s">
        <v>21</v>
      </c>
      <c r="F6714" t="s">
        <v>43</v>
      </c>
      <c r="G6714" t="s">
        <v>128</v>
      </c>
      <c r="H6714">
        <v>4</v>
      </c>
      <c r="I6714">
        <v>28910.07</v>
      </c>
      <c r="J6714">
        <v>0.1</v>
      </c>
      <c r="K6714">
        <v>104076.25</v>
      </c>
      <c r="L6714">
        <v>14137.82</v>
      </c>
      <c r="M6714">
        <f t="shared" si="314"/>
        <v>104076.25200000001</v>
      </c>
      <c r="N6714" t="str">
        <f t="shared" si="312"/>
        <v>Q3</v>
      </c>
      <c r="O6714" s="2">
        <f t="shared" si="313"/>
        <v>13.5840981972352</v>
      </c>
      <c r="P6714" t="str">
        <f>VLOOKUP(retail_sales_2023!C6714,customers!A:J,5,)</f>
        <v>Patna</v>
      </c>
      <c r="Q6714" t="str">
        <f>VLOOKUP(C6714,customers!A:J,10,0)</f>
        <v>Premium</v>
      </c>
    </row>
    <row r="6715" spans="1:17" x14ac:dyDescent="0.3">
      <c r="A6715" t="s">
        <v>7806</v>
      </c>
      <c r="B6715" s="1">
        <v>45285</v>
      </c>
      <c r="C6715" t="s">
        <v>1607</v>
      </c>
      <c r="D6715" t="s">
        <v>1608</v>
      </c>
      <c r="E6715" t="s">
        <v>15</v>
      </c>
      <c r="F6715" t="s">
        <v>52</v>
      </c>
      <c r="G6715" t="s">
        <v>268</v>
      </c>
      <c r="H6715">
        <v>3</v>
      </c>
      <c r="I6715">
        <v>601.84</v>
      </c>
      <c r="J6715">
        <v>0</v>
      </c>
      <c r="K6715">
        <v>1805.52</v>
      </c>
      <c r="L6715">
        <v>150.5</v>
      </c>
      <c r="M6715">
        <f t="shared" si="314"/>
        <v>1805.52</v>
      </c>
      <c r="N6715" t="str">
        <f t="shared" si="312"/>
        <v>Q4</v>
      </c>
      <c r="O6715" s="2">
        <f t="shared" si="313"/>
        <v>8.3355487615756125</v>
      </c>
      <c r="P6715" t="str">
        <f>VLOOKUP(retail_sales_2023!C6715,customers!A:J,5,)</f>
        <v>Bengaluru</v>
      </c>
      <c r="Q6715" t="str">
        <f>VLOOKUP(C6715,customers!A:J,10,0)</f>
        <v>Regular</v>
      </c>
    </row>
    <row r="6716" spans="1:17" x14ac:dyDescent="0.3">
      <c r="A6716" t="s">
        <v>7807</v>
      </c>
      <c r="B6716" s="1">
        <v>45076</v>
      </c>
      <c r="C6716" t="s">
        <v>275</v>
      </c>
      <c r="D6716" t="s">
        <v>276</v>
      </c>
      <c r="E6716" t="s">
        <v>27</v>
      </c>
      <c r="F6716" t="s">
        <v>81</v>
      </c>
      <c r="G6716" t="s">
        <v>101</v>
      </c>
      <c r="H6716">
        <v>5</v>
      </c>
      <c r="I6716">
        <v>4034.04</v>
      </c>
      <c r="J6716">
        <v>0.1</v>
      </c>
      <c r="K6716">
        <v>18153.18</v>
      </c>
      <c r="L6716">
        <v>4090.04</v>
      </c>
      <c r="M6716">
        <f t="shared" si="314"/>
        <v>18153.18</v>
      </c>
      <c r="N6716" t="str">
        <f t="shared" si="312"/>
        <v>Q2</v>
      </c>
      <c r="O6716" s="2">
        <f t="shared" si="313"/>
        <v>22.530708118357225</v>
      </c>
      <c r="P6716" t="str">
        <f>VLOOKUP(retail_sales_2023!C6716,customers!A:J,5,)</f>
        <v>Lucknow</v>
      </c>
      <c r="Q6716" t="str">
        <f>VLOOKUP(C6716,customers!A:J,10,0)</f>
        <v>Premium</v>
      </c>
    </row>
    <row r="6717" spans="1:17" x14ac:dyDescent="0.3">
      <c r="A6717" t="s">
        <v>7808</v>
      </c>
      <c r="B6717" s="1">
        <v>45262</v>
      </c>
      <c r="C6717" t="s">
        <v>431</v>
      </c>
      <c r="D6717" t="s">
        <v>432</v>
      </c>
      <c r="E6717" t="s">
        <v>27</v>
      </c>
      <c r="F6717" t="s">
        <v>28</v>
      </c>
      <c r="G6717" t="s">
        <v>61</v>
      </c>
      <c r="H6717">
        <v>3</v>
      </c>
      <c r="I6717">
        <v>6909.99</v>
      </c>
      <c r="J6717">
        <v>0.15</v>
      </c>
      <c r="K6717">
        <v>17620.47</v>
      </c>
      <c r="L6717">
        <v>3887</v>
      </c>
      <c r="M6717">
        <f t="shared" si="314"/>
        <v>17620.4745</v>
      </c>
      <c r="N6717" t="str">
        <f t="shared" si="312"/>
        <v>Q4</v>
      </c>
      <c r="O6717" s="2">
        <f t="shared" si="313"/>
        <v>22.059570488187884</v>
      </c>
      <c r="P6717" t="str">
        <f>VLOOKUP(retail_sales_2023!C6717,customers!A:J,5,)</f>
        <v>Delhi</v>
      </c>
      <c r="Q6717" t="str">
        <f>VLOOKUP(C6717,customers!A:J,10,0)</f>
        <v>Regular</v>
      </c>
    </row>
    <row r="6718" spans="1:17" x14ac:dyDescent="0.3">
      <c r="A6718" t="s">
        <v>7809</v>
      </c>
      <c r="B6718" s="1">
        <v>45023</v>
      </c>
      <c r="C6718" t="s">
        <v>1738</v>
      </c>
      <c r="D6718" t="s">
        <v>1739</v>
      </c>
      <c r="E6718" t="s">
        <v>33</v>
      </c>
      <c r="F6718" t="s">
        <v>22</v>
      </c>
      <c r="G6718" t="s">
        <v>516</v>
      </c>
      <c r="H6718">
        <v>1</v>
      </c>
      <c r="I6718">
        <v>27469.66</v>
      </c>
      <c r="J6718">
        <v>0.05</v>
      </c>
      <c r="K6718">
        <v>26096.18</v>
      </c>
      <c r="L6718">
        <v>6761.08</v>
      </c>
      <c r="M6718">
        <f t="shared" si="314"/>
        <v>26096.177</v>
      </c>
      <c r="N6718" t="str">
        <f t="shared" si="312"/>
        <v>Q2</v>
      </c>
      <c r="O6718" s="2">
        <f t="shared" si="313"/>
        <v>25.908313017460792</v>
      </c>
      <c r="P6718" t="str">
        <f>VLOOKUP(retail_sales_2023!C6718,customers!A:J,5,)</f>
        <v>Surat</v>
      </c>
      <c r="Q6718" t="str">
        <f>VLOOKUP(C6718,customers!A:J,10,0)</f>
        <v>Occasional</v>
      </c>
    </row>
    <row r="6719" spans="1:17" x14ac:dyDescent="0.3">
      <c r="A6719" t="s">
        <v>7810</v>
      </c>
      <c r="B6719" s="1">
        <v>45152</v>
      </c>
      <c r="C6719" t="s">
        <v>983</v>
      </c>
      <c r="D6719" t="s">
        <v>984</v>
      </c>
      <c r="E6719" t="s">
        <v>21</v>
      </c>
      <c r="F6719" t="s">
        <v>22</v>
      </c>
      <c r="G6719" t="s">
        <v>315</v>
      </c>
      <c r="H6719">
        <v>4</v>
      </c>
      <c r="I6719">
        <v>9801.58</v>
      </c>
      <c r="J6719">
        <v>0.1</v>
      </c>
      <c r="K6719">
        <v>35285.69</v>
      </c>
      <c r="L6719">
        <v>6345.27</v>
      </c>
      <c r="M6719">
        <f t="shared" si="314"/>
        <v>35285.688000000002</v>
      </c>
      <c r="N6719" t="str">
        <f t="shared" si="312"/>
        <v>Q3</v>
      </c>
      <c r="O6719" s="2">
        <f t="shared" si="313"/>
        <v>17.982558935364448</v>
      </c>
      <c r="P6719" t="str">
        <f>VLOOKUP(retail_sales_2023!C6719,customers!A:J,5,)</f>
        <v>Patna</v>
      </c>
      <c r="Q6719" t="str">
        <f>VLOOKUP(C6719,customers!A:J,10,0)</f>
        <v>Premium</v>
      </c>
    </row>
    <row r="6720" spans="1:17" x14ac:dyDescent="0.3">
      <c r="A6720" t="s">
        <v>7811</v>
      </c>
      <c r="B6720" s="1">
        <v>45104</v>
      </c>
      <c r="C6720" t="s">
        <v>241</v>
      </c>
      <c r="D6720" t="s">
        <v>242</v>
      </c>
      <c r="E6720" t="s">
        <v>27</v>
      </c>
      <c r="F6720" t="s">
        <v>81</v>
      </c>
      <c r="G6720" t="s">
        <v>239</v>
      </c>
      <c r="H6720">
        <v>5</v>
      </c>
      <c r="I6720">
        <v>1128.48</v>
      </c>
      <c r="J6720">
        <v>0</v>
      </c>
      <c r="K6720">
        <v>5642.4</v>
      </c>
      <c r="L6720">
        <v>1511.94</v>
      </c>
      <c r="M6720">
        <f t="shared" si="314"/>
        <v>5642.4</v>
      </c>
      <c r="N6720" t="str">
        <f t="shared" si="312"/>
        <v>Q2</v>
      </c>
      <c r="O6720" s="2">
        <f t="shared" si="313"/>
        <v>26.79604423649511</v>
      </c>
      <c r="P6720" t="str">
        <f>VLOOKUP(retail_sales_2023!C6720,customers!A:J,5,)</f>
        <v>Amritsar</v>
      </c>
      <c r="Q6720" t="str">
        <f>VLOOKUP(C6720,customers!A:J,10,0)</f>
        <v>Premium</v>
      </c>
    </row>
    <row r="6721" spans="1:17" x14ac:dyDescent="0.3">
      <c r="A6721" t="s">
        <v>7812</v>
      </c>
      <c r="B6721" s="1">
        <v>45212</v>
      </c>
      <c r="C6721" t="s">
        <v>804</v>
      </c>
      <c r="D6721" t="s">
        <v>805</v>
      </c>
      <c r="E6721" t="s">
        <v>33</v>
      </c>
      <c r="F6721" t="s">
        <v>38</v>
      </c>
      <c r="G6721" t="s">
        <v>684</v>
      </c>
      <c r="H6721">
        <v>2</v>
      </c>
      <c r="I6721">
        <v>2139.5100000000002</v>
      </c>
      <c r="J6721">
        <v>0.05</v>
      </c>
      <c r="K6721">
        <v>4065.07</v>
      </c>
      <c r="L6721">
        <v>1417.4</v>
      </c>
      <c r="M6721">
        <f t="shared" si="314"/>
        <v>4065.0690000000004</v>
      </c>
      <c r="N6721" t="str">
        <f t="shared" si="312"/>
        <v>Q4</v>
      </c>
      <c r="O6721" s="2">
        <f t="shared" si="313"/>
        <v>34.867788254568808</v>
      </c>
      <c r="P6721" t="str">
        <f>VLOOKUP(retail_sales_2023!C6721,customers!A:J,5,)</f>
        <v>Mumbai</v>
      </c>
      <c r="Q6721" t="str">
        <f>VLOOKUP(C6721,customers!A:J,10,0)</f>
        <v>Premium</v>
      </c>
    </row>
    <row r="6722" spans="1:17" x14ac:dyDescent="0.3">
      <c r="A6722" t="s">
        <v>7813</v>
      </c>
      <c r="B6722" s="1">
        <v>44986</v>
      </c>
      <c r="C6722" t="s">
        <v>716</v>
      </c>
      <c r="D6722" t="s">
        <v>717</v>
      </c>
      <c r="E6722" t="s">
        <v>33</v>
      </c>
      <c r="F6722" t="s">
        <v>16</v>
      </c>
      <c r="G6722" t="s">
        <v>17</v>
      </c>
      <c r="H6722">
        <v>2</v>
      </c>
      <c r="I6722">
        <v>878.89</v>
      </c>
      <c r="J6722">
        <v>0</v>
      </c>
      <c r="K6722">
        <v>1757.78</v>
      </c>
      <c r="L6722">
        <v>454.99</v>
      </c>
      <c r="M6722">
        <f t="shared" si="314"/>
        <v>1757.78</v>
      </c>
      <c r="N6722" t="str">
        <f t="shared" si="312"/>
        <v>Q1</v>
      </c>
      <c r="O6722" s="2">
        <f t="shared" si="313"/>
        <v>25.884354128503002</v>
      </c>
      <c r="P6722" t="str">
        <f>VLOOKUP(retail_sales_2023!C6722,customers!A:J,5,)</f>
        <v>Ahmedabad</v>
      </c>
      <c r="Q6722" t="str">
        <f>VLOOKUP(C6722,customers!A:J,10,0)</f>
        <v>Premium</v>
      </c>
    </row>
    <row r="6723" spans="1:17" x14ac:dyDescent="0.3">
      <c r="A6723" t="s">
        <v>7814</v>
      </c>
      <c r="B6723" s="1">
        <v>44973</v>
      </c>
      <c r="C6723" t="s">
        <v>773</v>
      </c>
      <c r="D6723" t="s">
        <v>774</v>
      </c>
      <c r="E6723" t="s">
        <v>21</v>
      </c>
      <c r="F6723" t="s">
        <v>52</v>
      </c>
      <c r="G6723" t="s">
        <v>268</v>
      </c>
      <c r="H6723">
        <v>1</v>
      </c>
      <c r="I6723">
        <v>646.38</v>
      </c>
      <c r="J6723">
        <v>0.15</v>
      </c>
      <c r="K6723">
        <v>549.41999999999996</v>
      </c>
      <c r="L6723">
        <v>32.32</v>
      </c>
      <c r="M6723">
        <f t="shared" si="314"/>
        <v>549.423</v>
      </c>
      <c r="N6723" t="str">
        <f t="shared" ref="N6723:N6786" si="315">"Q"&amp;ROUNDUP(MONTH(B6723)/3,0)</f>
        <v>Q1</v>
      </c>
      <c r="O6723" s="2">
        <f t="shared" ref="O6723:O6786" si="316">(L6723/K6723)*100</f>
        <v>5.8825670707291335</v>
      </c>
      <c r="P6723" t="str">
        <f>VLOOKUP(retail_sales_2023!C6723,customers!A:J,5,)</f>
        <v>Ranchi</v>
      </c>
      <c r="Q6723" t="str">
        <f>VLOOKUP(C6723,customers!A:J,10,0)</f>
        <v>Premium</v>
      </c>
    </row>
    <row r="6724" spans="1:17" x14ac:dyDescent="0.3">
      <c r="A6724" t="s">
        <v>7815</v>
      </c>
      <c r="B6724" s="1">
        <v>44948</v>
      </c>
      <c r="C6724" t="s">
        <v>1103</v>
      </c>
      <c r="D6724" t="s">
        <v>1104</v>
      </c>
      <c r="E6724" t="s">
        <v>33</v>
      </c>
      <c r="F6724" t="s">
        <v>43</v>
      </c>
      <c r="G6724" t="s">
        <v>243</v>
      </c>
      <c r="H6724">
        <v>3</v>
      </c>
      <c r="I6724">
        <v>33903.57</v>
      </c>
      <c r="J6724">
        <v>0</v>
      </c>
      <c r="K6724">
        <v>101710.71</v>
      </c>
      <c r="L6724">
        <v>9190.0300000000007</v>
      </c>
      <c r="M6724">
        <f t="shared" si="314"/>
        <v>101710.70999999999</v>
      </c>
      <c r="N6724" t="str">
        <f t="shared" si="315"/>
        <v>Q1</v>
      </c>
      <c r="O6724" s="2">
        <f t="shared" si="316"/>
        <v>9.0354594909424968</v>
      </c>
      <c r="P6724" t="str">
        <f>VLOOKUP(retail_sales_2023!C6724,customers!A:J,5,)</f>
        <v>Mumbai</v>
      </c>
      <c r="Q6724" t="str">
        <f>VLOOKUP(C6724,customers!A:J,10,0)</f>
        <v>Regular</v>
      </c>
    </row>
    <row r="6725" spans="1:17" x14ac:dyDescent="0.3">
      <c r="A6725" t="s">
        <v>7816</v>
      </c>
      <c r="B6725" s="1">
        <v>45096</v>
      </c>
      <c r="C6725" t="s">
        <v>1216</v>
      </c>
      <c r="D6725" t="s">
        <v>1217</v>
      </c>
      <c r="E6725" t="s">
        <v>27</v>
      </c>
      <c r="F6725" t="s">
        <v>22</v>
      </c>
      <c r="G6725" t="s">
        <v>210</v>
      </c>
      <c r="H6725">
        <v>5</v>
      </c>
      <c r="I6725">
        <v>8288.32</v>
      </c>
      <c r="J6725">
        <v>0.3</v>
      </c>
      <c r="K6725">
        <v>29009.119999999999</v>
      </c>
      <c r="L6725">
        <v>6362.67</v>
      </c>
      <c r="M6725">
        <f t="shared" ref="M6725:M6788" si="317">H6725*I6725*(1-J6725)</f>
        <v>29009.119999999995</v>
      </c>
      <c r="N6725" t="str">
        <f t="shared" si="315"/>
        <v>Q2</v>
      </c>
      <c r="O6725" s="2">
        <f t="shared" si="316"/>
        <v>21.933343720871232</v>
      </c>
      <c r="P6725" t="str">
        <f>VLOOKUP(retail_sales_2023!C6725,customers!A:J,5,)</f>
        <v>Jaipur</v>
      </c>
      <c r="Q6725" t="str">
        <f>VLOOKUP(C6725,customers!A:J,10,0)</f>
        <v>Occasional</v>
      </c>
    </row>
    <row r="6726" spans="1:17" x14ac:dyDescent="0.3">
      <c r="A6726" t="s">
        <v>7817</v>
      </c>
      <c r="B6726" s="1">
        <v>45203</v>
      </c>
      <c r="C6726" t="s">
        <v>36</v>
      </c>
      <c r="D6726" t="s">
        <v>37</v>
      </c>
      <c r="E6726" t="s">
        <v>27</v>
      </c>
      <c r="F6726" t="s">
        <v>43</v>
      </c>
      <c r="G6726" t="s">
        <v>178</v>
      </c>
      <c r="H6726">
        <v>2</v>
      </c>
      <c r="I6726">
        <v>34369.46</v>
      </c>
      <c r="J6726">
        <v>0.05</v>
      </c>
      <c r="K6726">
        <v>65301.97</v>
      </c>
      <c r="L6726">
        <v>5921.78</v>
      </c>
      <c r="M6726">
        <f t="shared" si="317"/>
        <v>65301.973999999995</v>
      </c>
      <c r="N6726" t="str">
        <f t="shared" si="315"/>
        <v>Q4</v>
      </c>
      <c r="O6726" s="2">
        <f t="shared" si="316"/>
        <v>9.0683022273294345</v>
      </c>
      <c r="P6726" t="str">
        <f>VLOOKUP(retail_sales_2023!C6726,customers!A:J,5,)</f>
        <v>Lucknow</v>
      </c>
      <c r="Q6726" t="str">
        <f>VLOOKUP(C6726,customers!A:J,10,0)</f>
        <v>Premium</v>
      </c>
    </row>
    <row r="6727" spans="1:17" x14ac:dyDescent="0.3">
      <c r="A6727" t="s">
        <v>7818</v>
      </c>
      <c r="B6727" s="1">
        <v>45180</v>
      </c>
      <c r="C6727" t="s">
        <v>1255</v>
      </c>
      <c r="D6727" t="s">
        <v>1256</v>
      </c>
      <c r="E6727" t="s">
        <v>27</v>
      </c>
      <c r="F6727" t="s">
        <v>81</v>
      </c>
      <c r="G6727" t="s">
        <v>150</v>
      </c>
      <c r="H6727">
        <v>4</v>
      </c>
      <c r="I6727">
        <v>2530.3200000000002</v>
      </c>
      <c r="J6727">
        <v>0</v>
      </c>
      <c r="K6727">
        <v>10121.280000000001</v>
      </c>
      <c r="L6727">
        <v>3493.9</v>
      </c>
      <c r="M6727">
        <f t="shared" si="317"/>
        <v>10121.280000000001</v>
      </c>
      <c r="N6727" t="str">
        <f t="shared" si="315"/>
        <v>Q3</v>
      </c>
      <c r="O6727" s="2">
        <f t="shared" si="316"/>
        <v>34.520337348635742</v>
      </c>
      <c r="P6727" t="str">
        <f>VLOOKUP(retail_sales_2023!C6727,customers!A:J,5,)</f>
        <v>Chandigarh</v>
      </c>
      <c r="Q6727" t="str">
        <f>VLOOKUP(C6727,customers!A:J,10,0)</f>
        <v>Regular</v>
      </c>
    </row>
    <row r="6728" spans="1:17" x14ac:dyDescent="0.3">
      <c r="A6728" t="s">
        <v>7819</v>
      </c>
      <c r="B6728" s="1">
        <v>45174</v>
      </c>
      <c r="C6728" t="s">
        <v>1857</v>
      </c>
      <c r="D6728" t="s">
        <v>1858</v>
      </c>
      <c r="E6728" t="s">
        <v>33</v>
      </c>
      <c r="F6728" t="s">
        <v>52</v>
      </c>
      <c r="G6728" t="s">
        <v>69</v>
      </c>
      <c r="H6728">
        <v>9</v>
      </c>
      <c r="I6728">
        <v>266.88</v>
      </c>
      <c r="J6728">
        <v>0</v>
      </c>
      <c r="K6728">
        <v>2401.92</v>
      </c>
      <c r="L6728">
        <v>164.19</v>
      </c>
      <c r="M6728">
        <f t="shared" si="317"/>
        <v>2401.92</v>
      </c>
      <c r="N6728" t="str">
        <f t="shared" si="315"/>
        <v>Q3</v>
      </c>
      <c r="O6728" s="2">
        <f t="shared" si="316"/>
        <v>6.8357813749000798</v>
      </c>
      <c r="P6728" t="str">
        <f>VLOOKUP(retail_sales_2023!C6728,customers!A:J,5,)</f>
        <v>Surat</v>
      </c>
      <c r="Q6728" t="str">
        <f>VLOOKUP(C6728,customers!A:J,10,0)</f>
        <v>Regular</v>
      </c>
    </row>
    <row r="6729" spans="1:17" x14ac:dyDescent="0.3">
      <c r="A6729" t="s">
        <v>7820</v>
      </c>
      <c r="B6729" s="1">
        <v>45271</v>
      </c>
      <c r="C6729" t="s">
        <v>1568</v>
      </c>
      <c r="D6729" t="s">
        <v>1569</v>
      </c>
      <c r="E6729" t="s">
        <v>21</v>
      </c>
      <c r="F6729" t="s">
        <v>52</v>
      </c>
      <c r="G6729" t="s">
        <v>69</v>
      </c>
      <c r="H6729">
        <v>9</v>
      </c>
      <c r="I6729">
        <v>624.78</v>
      </c>
      <c r="J6729">
        <v>0.05</v>
      </c>
      <c r="K6729">
        <v>5341.87</v>
      </c>
      <c r="L6729">
        <v>301.22000000000003</v>
      </c>
      <c r="M6729">
        <f t="shared" si="317"/>
        <v>5341.8689999999997</v>
      </c>
      <c r="N6729" t="str">
        <f t="shared" si="315"/>
        <v>Q4</v>
      </c>
      <c r="O6729" s="2">
        <f t="shared" si="316"/>
        <v>5.6388493168122782</v>
      </c>
      <c r="P6729" t="str">
        <f>VLOOKUP(retail_sales_2023!C6729,customers!A:J,5,)</f>
        <v>Ranchi</v>
      </c>
      <c r="Q6729" t="str">
        <f>VLOOKUP(C6729,customers!A:J,10,0)</f>
        <v>Premium</v>
      </c>
    </row>
    <row r="6730" spans="1:17" x14ac:dyDescent="0.3">
      <c r="A6730" t="s">
        <v>7821</v>
      </c>
      <c r="B6730" s="1">
        <v>45077</v>
      </c>
      <c r="C6730" t="s">
        <v>1061</v>
      </c>
      <c r="D6730" t="s">
        <v>1062</v>
      </c>
      <c r="E6730" t="s">
        <v>27</v>
      </c>
      <c r="F6730" t="s">
        <v>28</v>
      </c>
      <c r="G6730" t="s">
        <v>672</v>
      </c>
      <c r="H6730">
        <v>2</v>
      </c>
      <c r="I6730">
        <v>1081.6500000000001</v>
      </c>
      <c r="J6730">
        <v>0.1</v>
      </c>
      <c r="K6730">
        <v>1946.97</v>
      </c>
      <c r="L6730">
        <v>389.3</v>
      </c>
      <c r="M6730">
        <f t="shared" si="317"/>
        <v>1946.9700000000003</v>
      </c>
      <c r="N6730" t="str">
        <f t="shared" si="315"/>
        <v>Q2</v>
      </c>
      <c r="O6730" s="2">
        <f t="shared" si="316"/>
        <v>19.995171985187241</v>
      </c>
      <c r="P6730" t="str">
        <f>VLOOKUP(retail_sales_2023!C6730,customers!A:J,5,)</f>
        <v>Jaipur</v>
      </c>
      <c r="Q6730" t="str">
        <f>VLOOKUP(C6730,customers!A:J,10,0)</f>
        <v>Regular</v>
      </c>
    </row>
    <row r="6731" spans="1:17" x14ac:dyDescent="0.3">
      <c r="A6731" t="s">
        <v>7822</v>
      </c>
      <c r="B6731" s="1">
        <v>45243</v>
      </c>
      <c r="C6731" t="s">
        <v>1051</v>
      </c>
      <c r="D6731" t="s">
        <v>1052</v>
      </c>
      <c r="E6731" t="s">
        <v>21</v>
      </c>
      <c r="F6731" t="s">
        <v>52</v>
      </c>
      <c r="G6731" t="s">
        <v>937</v>
      </c>
      <c r="H6731">
        <v>4</v>
      </c>
      <c r="I6731">
        <v>524.52</v>
      </c>
      <c r="J6731">
        <v>0</v>
      </c>
      <c r="K6731">
        <v>2098.08</v>
      </c>
      <c r="L6731">
        <v>193.73</v>
      </c>
      <c r="M6731">
        <f t="shared" si="317"/>
        <v>2098.08</v>
      </c>
      <c r="N6731" t="str">
        <f t="shared" si="315"/>
        <v>Q4</v>
      </c>
      <c r="O6731" s="2">
        <f t="shared" si="316"/>
        <v>9.2336803172424311</v>
      </c>
      <c r="P6731" t="str">
        <f>VLOOKUP(retail_sales_2023!C6731,customers!A:J,5,)</f>
        <v>Bhubaneswar</v>
      </c>
      <c r="Q6731" t="str">
        <f>VLOOKUP(C6731,customers!A:J,10,0)</f>
        <v>Regular</v>
      </c>
    </row>
    <row r="6732" spans="1:17" x14ac:dyDescent="0.3">
      <c r="A6732" t="s">
        <v>7823</v>
      </c>
      <c r="B6732" s="1">
        <v>44954</v>
      </c>
      <c r="C6732" t="s">
        <v>564</v>
      </c>
      <c r="D6732" t="s">
        <v>565</v>
      </c>
      <c r="E6732" t="s">
        <v>27</v>
      </c>
      <c r="F6732" t="s">
        <v>43</v>
      </c>
      <c r="G6732" t="s">
        <v>301</v>
      </c>
      <c r="H6732">
        <v>5</v>
      </c>
      <c r="I6732">
        <v>19617.34</v>
      </c>
      <c r="J6732">
        <v>0</v>
      </c>
      <c r="K6732">
        <v>98086.7</v>
      </c>
      <c r="L6732">
        <v>10070.08</v>
      </c>
      <c r="M6732">
        <f t="shared" si="317"/>
        <v>98086.7</v>
      </c>
      <c r="N6732" t="str">
        <f t="shared" si="315"/>
        <v>Q1</v>
      </c>
      <c r="O6732" s="2">
        <f t="shared" si="316"/>
        <v>10.266509118973318</v>
      </c>
      <c r="P6732" t="str">
        <f>VLOOKUP(retail_sales_2023!C6732,customers!A:J,5,)</f>
        <v>Lucknow</v>
      </c>
      <c r="Q6732" t="str">
        <f>VLOOKUP(C6732,customers!A:J,10,0)</f>
        <v>Premium</v>
      </c>
    </row>
    <row r="6733" spans="1:17" x14ac:dyDescent="0.3">
      <c r="A6733" t="s">
        <v>7824</v>
      </c>
      <c r="B6733" s="1">
        <v>45165</v>
      </c>
      <c r="C6733" t="s">
        <v>444</v>
      </c>
      <c r="D6733" t="s">
        <v>445</v>
      </c>
      <c r="E6733" t="s">
        <v>27</v>
      </c>
      <c r="F6733" t="s">
        <v>28</v>
      </c>
      <c r="G6733" t="s">
        <v>97</v>
      </c>
      <c r="H6733">
        <v>2</v>
      </c>
      <c r="I6733">
        <v>3620.26</v>
      </c>
      <c r="J6733">
        <v>0.15</v>
      </c>
      <c r="K6733">
        <v>6154.44</v>
      </c>
      <c r="L6733">
        <v>1139.73</v>
      </c>
      <c r="M6733">
        <f t="shared" si="317"/>
        <v>6154.442</v>
      </c>
      <c r="N6733" t="str">
        <f t="shared" si="315"/>
        <v>Q3</v>
      </c>
      <c r="O6733" s="2">
        <f t="shared" si="316"/>
        <v>18.518825433345683</v>
      </c>
      <c r="P6733" t="str">
        <f>VLOOKUP(retail_sales_2023!C6733,customers!A:J,5,)</f>
        <v>Jaipur</v>
      </c>
      <c r="Q6733" t="str">
        <f>VLOOKUP(C6733,customers!A:J,10,0)</f>
        <v>Regular</v>
      </c>
    </row>
    <row r="6734" spans="1:17" x14ac:dyDescent="0.3">
      <c r="A6734" t="s">
        <v>7825</v>
      </c>
      <c r="B6734" s="1">
        <v>45190</v>
      </c>
      <c r="C6734" t="s">
        <v>1131</v>
      </c>
      <c r="D6734" t="s">
        <v>1132</v>
      </c>
      <c r="E6734" t="s">
        <v>33</v>
      </c>
      <c r="F6734" t="s">
        <v>52</v>
      </c>
      <c r="G6734" t="s">
        <v>200</v>
      </c>
      <c r="H6734">
        <v>0</v>
      </c>
      <c r="I6734">
        <v>364.4</v>
      </c>
      <c r="J6734">
        <v>0</v>
      </c>
      <c r="K6734">
        <v>0</v>
      </c>
      <c r="L6734">
        <v>0</v>
      </c>
      <c r="M6734">
        <f t="shared" si="317"/>
        <v>0</v>
      </c>
      <c r="N6734" t="str">
        <f t="shared" si="315"/>
        <v>Q3</v>
      </c>
      <c r="O6734" s="2">
        <v>0</v>
      </c>
      <c r="P6734" t="str">
        <f>VLOOKUP(retail_sales_2023!C6734,customers!A:J,5,)</f>
        <v>Pune</v>
      </c>
      <c r="Q6734" t="str">
        <f>VLOOKUP(C6734,customers!A:J,10,0)</f>
        <v>Premium</v>
      </c>
    </row>
    <row r="6735" spans="1:17" x14ac:dyDescent="0.3">
      <c r="A6735" t="s">
        <v>7826</v>
      </c>
      <c r="B6735" s="1">
        <v>44966</v>
      </c>
      <c r="C6735" t="s">
        <v>657</v>
      </c>
      <c r="D6735" t="s">
        <v>658</v>
      </c>
      <c r="E6735" t="s">
        <v>33</v>
      </c>
      <c r="F6735" t="s">
        <v>81</v>
      </c>
      <c r="G6735" t="s">
        <v>158</v>
      </c>
      <c r="H6735">
        <v>3</v>
      </c>
      <c r="I6735">
        <v>597.39</v>
      </c>
      <c r="J6735">
        <v>0</v>
      </c>
      <c r="K6735">
        <v>1792.17</v>
      </c>
      <c r="L6735">
        <v>438.29</v>
      </c>
      <c r="M6735">
        <f t="shared" si="317"/>
        <v>1792.17</v>
      </c>
      <c r="N6735" t="str">
        <f t="shared" si="315"/>
        <v>Q1</v>
      </c>
      <c r="O6735" s="2">
        <f t="shared" si="316"/>
        <v>24.455827293169733</v>
      </c>
      <c r="P6735" t="str">
        <f>VLOOKUP(retail_sales_2023!C6735,customers!A:J,5,)</f>
        <v>Pune</v>
      </c>
      <c r="Q6735" t="str">
        <f>VLOOKUP(C6735,customers!A:J,10,0)</f>
        <v>Occasional</v>
      </c>
    </row>
    <row r="6736" spans="1:17" x14ac:dyDescent="0.3">
      <c r="A6736" t="s">
        <v>7827</v>
      </c>
      <c r="B6736" s="1">
        <v>45223</v>
      </c>
      <c r="C6736" t="s">
        <v>215</v>
      </c>
      <c r="D6736" t="s">
        <v>216</v>
      </c>
      <c r="E6736" t="s">
        <v>27</v>
      </c>
      <c r="F6736" t="s">
        <v>52</v>
      </c>
      <c r="G6736" t="s">
        <v>117</v>
      </c>
      <c r="H6736">
        <v>8</v>
      </c>
      <c r="I6736">
        <v>614.73</v>
      </c>
      <c r="J6736">
        <v>0.25</v>
      </c>
      <c r="K6736">
        <v>3688.38</v>
      </c>
      <c r="L6736">
        <v>-550.88</v>
      </c>
      <c r="M6736">
        <f t="shared" si="317"/>
        <v>3688.38</v>
      </c>
      <c r="N6736" t="str">
        <f t="shared" si="315"/>
        <v>Q4</v>
      </c>
      <c r="O6736" s="2">
        <f t="shared" si="316"/>
        <v>-14.935554362619902</v>
      </c>
      <c r="P6736" t="str">
        <f>VLOOKUP(retail_sales_2023!C6736,customers!A:J,5,)</f>
        <v>Lucknow</v>
      </c>
      <c r="Q6736" t="str">
        <f>VLOOKUP(C6736,customers!A:J,10,0)</f>
        <v>Occasional</v>
      </c>
    </row>
    <row r="6737" spans="1:17" x14ac:dyDescent="0.3">
      <c r="A6737" t="s">
        <v>7828</v>
      </c>
      <c r="B6737" s="1">
        <v>45128</v>
      </c>
      <c r="C6737" t="s">
        <v>816</v>
      </c>
      <c r="D6737" t="s">
        <v>817</v>
      </c>
      <c r="E6737" t="s">
        <v>33</v>
      </c>
      <c r="F6737" t="s">
        <v>52</v>
      </c>
      <c r="G6737" t="s">
        <v>226</v>
      </c>
      <c r="H6737">
        <v>6</v>
      </c>
      <c r="I6737">
        <v>199.1</v>
      </c>
      <c r="J6737">
        <v>0.15</v>
      </c>
      <c r="K6737">
        <v>1015.41</v>
      </c>
      <c r="L6737">
        <v>67.03</v>
      </c>
      <c r="M6737">
        <f t="shared" si="317"/>
        <v>1015.4099999999999</v>
      </c>
      <c r="N6737" t="str">
        <f t="shared" si="315"/>
        <v>Q3</v>
      </c>
      <c r="O6737" s="2">
        <f t="shared" si="316"/>
        <v>6.6012743620803418</v>
      </c>
      <c r="P6737" t="str">
        <f>VLOOKUP(retail_sales_2023!C6737,customers!A:J,5,)</f>
        <v>Mumbai</v>
      </c>
      <c r="Q6737" t="str">
        <f>VLOOKUP(C6737,customers!A:J,10,0)</f>
        <v>Premium</v>
      </c>
    </row>
    <row r="6738" spans="1:17" x14ac:dyDescent="0.3">
      <c r="A6738" t="s">
        <v>7829</v>
      </c>
      <c r="B6738" s="1">
        <v>45253</v>
      </c>
      <c r="C6738" t="s">
        <v>573</v>
      </c>
      <c r="D6738" t="s">
        <v>574</v>
      </c>
      <c r="E6738" t="s">
        <v>21</v>
      </c>
      <c r="F6738" t="s">
        <v>38</v>
      </c>
      <c r="G6738" t="s">
        <v>73</v>
      </c>
      <c r="H6738">
        <v>4</v>
      </c>
      <c r="I6738">
        <v>2684.32</v>
      </c>
      <c r="J6738">
        <v>0</v>
      </c>
      <c r="K6738">
        <v>10737.28</v>
      </c>
      <c r="L6738">
        <v>3115.23</v>
      </c>
      <c r="M6738">
        <f t="shared" si="317"/>
        <v>10737.28</v>
      </c>
      <c r="N6738" t="str">
        <f t="shared" si="315"/>
        <v>Q4</v>
      </c>
      <c r="O6738" s="2">
        <f t="shared" si="316"/>
        <v>29.013213774810755</v>
      </c>
      <c r="P6738" t="str">
        <f>VLOOKUP(retail_sales_2023!C6738,customers!A:J,5,)</f>
        <v>Kolkata</v>
      </c>
      <c r="Q6738" t="str">
        <f>VLOOKUP(C6738,customers!A:J,10,0)</f>
        <v>Premium</v>
      </c>
    </row>
    <row r="6739" spans="1:17" x14ac:dyDescent="0.3">
      <c r="A6739" t="s">
        <v>7830</v>
      </c>
      <c r="B6739" s="1">
        <v>44986</v>
      </c>
      <c r="C6739" t="s">
        <v>1412</v>
      </c>
      <c r="D6739" t="s">
        <v>1413</v>
      </c>
      <c r="E6739" t="s">
        <v>33</v>
      </c>
      <c r="F6739" t="s">
        <v>43</v>
      </c>
      <c r="G6739" t="s">
        <v>128</v>
      </c>
      <c r="H6739">
        <v>4</v>
      </c>
      <c r="I6739">
        <v>71457.34</v>
      </c>
      <c r="J6739">
        <v>0.05</v>
      </c>
      <c r="K6739">
        <v>271537.89</v>
      </c>
      <c r="L6739">
        <v>41675.11</v>
      </c>
      <c r="M6739">
        <f t="shared" si="317"/>
        <v>271537.89199999999</v>
      </c>
      <c r="N6739" t="str">
        <f t="shared" si="315"/>
        <v>Q1</v>
      </c>
      <c r="O6739" s="2">
        <f t="shared" si="316"/>
        <v>15.347806525269824</v>
      </c>
      <c r="P6739" t="str">
        <f>VLOOKUP(retail_sales_2023!C6739,customers!A:J,5,)</f>
        <v>Surat</v>
      </c>
      <c r="Q6739" t="str">
        <f>VLOOKUP(C6739,customers!A:J,10,0)</f>
        <v>Occasional</v>
      </c>
    </row>
    <row r="6740" spans="1:17" x14ac:dyDescent="0.3">
      <c r="A6740" t="s">
        <v>7831</v>
      </c>
      <c r="B6740" s="1">
        <v>45074</v>
      </c>
      <c r="C6740" t="s">
        <v>3538</v>
      </c>
      <c r="D6740" t="s">
        <v>3539</v>
      </c>
      <c r="E6740" t="s">
        <v>27</v>
      </c>
      <c r="F6740" t="s">
        <v>28</v>
      </c>
      <c r="G6740" t="s">
        <v>29</v>
      </c>
      <c r="H6740">
        <v>2</v>
      </c>
      <c r="I6740">
        <v>7612.4</v>
      </c>
      <c r="J6740">
        <v>0.1</v>
      </c>
      <c r="K6740">
        <v>13702.32</v>
      </c>
      <c r="L6740">
        <v>3671.4</v>
      </c>
      <c r="M6740">
        <f t="shared" si="317"/>
        <v>13702.32</v>
      </c>
      <c r="N6740" t="str">
        <f t="shared" si="315"/>
        <v>Q2</v>
      </c>
      <c r="O6740" s="2">
        <f t="shared" si="316"/>
        <v>26.794002767414572</v>
      </c>
      <c r="P6740" t="str">
        <f>VLOOKUP(retail_sales_2023!C6740,customers!A:J,5,)</f>
        <v>Jaipur</v>
      </c>
      <c r="Q6740" t="str">
        <f>VLOOKUP(C6740,customers!A:J,10,0)</f>
        <v>Premium</v>
      </c>
    </row>
    <row r="6741" spans="1:17" x14ac:dyDescent="0.3">
      <c r="A6741" t="s">
        <v>7832</v>
      </c>
      <c r="B6741" s="1">
        <v>45030</v>
      </c>
      <c r="C6741" t="s">
        <v>934</v>
      </c>
      <c r="D6741" t="s">
        <v>935</v>
      </c>
      <c r="E6741" t="s">
        <v>21</v>
      </c>
      <c r="F6741" t="s">
        <v>38</v>
      </c>
      <c r="G6741" t="s">
        <v>456</v>
      </c>
      <c r="H6741">
        <v>2</v>
      </c>
      <c r="I6741">
        <v>1674.59</v>
      </c>
      <c r="J6741">
        <v>0.25</v>
      </c>
      <c r="K6741">
        <v>2511.88</v>
      </c>
      <c r="L6741">
        <v>721.11</v>
      </c>
      <c r="M6741">
        <f t="shared" si="317"/>
        <v>2511.8849999999998</v>
      </c>
      <c r="N6741" t="str">
        <f t="shared" si="315"/>
        <v>Q2</v>
      </c>
      <c r="O6741" s="2">
        <f t="shared" si="316"/>
        <v>28.707979680557987</v>
      </c>
      <c r="P6741" t="str">
        <f>VLOOKUP(retail_sales_2023!C6741,customers!A:J,5,)</f>
        <v>Guwahati</v>
      </c>
      <c r="Q6741" t="str">
        <f>VLOOKUP(C6741,customers!A:J,10,0)</f>
        <v>Occasional</v>
      </c>
    </row>
    <row r="6742" spans="1:17" x14ac:dyDescent="0.3">
      <c r="A6742" t="s">
        <v>7833</v>
      </c>
      <c r="B6742" s="1">
        <v>45019</v>
      </c>
      <c r="C6742" t="s">
        <v>202</v>
      </c>
      <c r="D6742" t="s">
        <v>203</v>
      </c>
      <c r="E6742" t="s">
        <v>27</v>
      </c>
      <c r="F6742" t="s">
        <v>43</v>
      </c>
      <c r="G6742" t="s">
        <v>44</v>
      </c>
      <c r="H6742">
        <v>1</v>
      </c>
      <c r="I6742">
        <v>46945.4</v>
      </c>
      <c r="J6742">
        <v>0.1</v>
      </c>
      <c r="K6742">
        <v>42250.86</v>
      </c>
      <c r="L6742">
        <v>3595.37</v>
      </c>
      <c r="M6742">
        <f t="shared" si="317"/>
        <v>42250.86</v>
      </c>
      <c r="N6742" t="str">
        <f t="shared" si="315"/>
        <v>Q2</v>
      </c>
      <c r="O6742" s="2">
        <f t="shared" si="316"/>
        <v>8.5095782665725626</v>
      </c>
      <c r="P6742" t="str">
        <f>VLOOKUP(retail_sales_2023!C6742,customers!A:J,5,)</f>
        <v>Lucknow</v>
      </c>
      <c r="Q6742" t="str">
        <f>VLOOKUP(C6742,customers!A:J,10,0)</f>
        <v>Premium</v>
      </c>
    </row>
    <row r="6743" spans="1:17" x14ac:dyDescent="0.3">
      <c r="A6743" t="s">
        <v>7834</v>
      </c>
      <c r="B6743" s="1">
        <v>45016</v>
      </c>
      <c r="C6743" t="s">
        <v>804</v>
      </c>
      <c r="D6743" t="s">
        <v>805</v>
      </c>
      <c r="E6743" t="s">
        <v>33</v>
      </c>
      <c r="F6743" t="s">
        <v>22</v>
      </c>
      <c r="G6743" t="s">
        <v>182</v>
      </c>
      <c r="H6743">
        <v>5</v>
      </c>
      <c r="I6743">
        <v>14051.73</v>
      </c>
      <c r="J6743">
        <v>0</v>
      </c>
      <c r="K6743">
        <v>70258.649999999994</v>
      </c>
      <c r="L6743">
        <v>15651.27</v>
      </c>
      <c r="M6743">
        <f t="shared" si="317"/>
        <v>70258.649999999994</v>
      </c>
      <c r="N6743" t="str">
        <f t="shared" si="315"/>
        <v>Q1</v>
      </c>
      <c r="O6743" s="2">
        <f t="shared" si="316"/>
        <v>22.276644939804569</v>
      </c>
      <c r="P6743" t="str">
        <f>VLOOKUP(retail_sales_2023!C6743,customers!A:J,5,)</f>
        <v>Mumbai</v>
      </c>
      <c r="Q6743" t="str">
        <f>VLOOKUP(C6743,customers!A:J,10,0)</f>
        <v>Premium</v>
      </c>
    </row>
    <row r="6744" spans="1:17" x14ac:dyDescent="0.3">
      <c r="A6744" t="s">
        <v>7835</v>
      </c>
      <c r="B6744" s="1">
        <v>45171</v>
      </c>
      <c r="C6744" t="s">
        <v>570</v>
      </c>
      <c r="D6744" t="s">
        <v>571</v>
      </c>
      <c r="E6744" t="s">
        <v>33</v>
      </c>
      <c r="F6744" t="s">
        <v>52</v>
      </c>
      <c r="G6744" t="s">
        <v>133</v>
      </c>
      <c r="H6744">
        <v>9</v>
      </c>
      <c r="I6744">
        <v>510.47</v>
      </c>
      <c r="J6744">
        <v>0</v>
      </c>
      <c r="K6744">
        <v>4594.2299999999996</v>
      </c>
      <c r="L6744">
        <v>-336.79</v>
      </c>
      <c r="M6744">
        <f t="shared" si="317"/>
        <v>4594.2300000000005</v>
      </c>
      <c r="N6744" t="str">
        <f t="shared" si="315"/>
        <v>Q3</v>
      </c>
      <c r="O6744" s="2">
        <f t="shared" si="316"/>
        <v>-7.3307170080731714</v>
      </c>
      <c r="P6744" t="str">
        <f>VLOOKUP(retail_sales_2023!C6744,customers!A:J,5,)</f>
        <v>Pune</v>
      </c>
      <c r="Q6744" t="str">
        <f>VLOOKUP(C6744,customers!A:J,10,0)</f>
        <v>Premium</v>
      </c>
    </row>
    <row r="6745" spans="1:17" x14ac:dyDescent="0.3">
      <c r="A6745" t="s">
        <v>7836</v>
      </c>
      <c r="B6745" s="1">
        <v>45239</v>
      </c>
      <c r="C6745" t="s">
        <v>636</v>
      </c>
      <c r="D6745" t="s">
        <v>637</v>
      </c>
      <c r="E6745" t="s">
        <v>21</v>
      </c>
      <c r="F6745" t="s">
        <v>22</v>
      </c>
      <c r="G6745" t="s">
        <v>423</v>
      </c>
      <c r="H6745">
        <v>5</v>
      </c>
      <c r="I6745">
        <v>5680.58</v>
      </c>
      <c r="J6745">
        <v>0.15</v>
      </c>
      <c r="K6745">
        <v>24142.47</v>
      </c>
      <c r="L6745">
        <v>7121.06</v>
      </c>
      <c r="M6745">
        <f t="shared" si="317"/>
        <v>24142.465</v>
      </c>
      <c r="N6745" t="str">
        <f t="shared" si="315"/>
        <v>Q4</v>
      </c>
      <c r="O6745" s="2">
        <f t="shared" si="316"/>
        <v>29.495987775898659</v>
      </c>
      <c r="P6745" t="str">
        <f>VLOOKUP(retail_sales_2023!C6745,customers!A:J,5,)</f>
        <v>Ranchi</v>
      </c>
      <c r="Q6745" t="str">
        <f>VLOOKUP(C6745,customers!A:J,10,0)</f>
        <v>Premium</v>
      </c>
    </row>
    <row r="6746" spans="1:17" x14ac:dyDescent="0.3">
      <c r="A6746" t="s">
        <v>7837</v>
      </c>
      <c r="B6746" s="1">
        <v>45149</v>
      </c>
      <c r="C6746" t="s">
        <v>1234</v>
      </c>
      <c r="D6746" t="s">
        <v>1235</v>
      </c>
      <c r="E6746" t="s">
        <v>21</v>
      </c>
      <c r="F6746" t="s">
        <v>38</v>
      </c>
      <c r="G6746" t="s">
        <v>456</v>
      </c>
      <c r="H6746">
        <v>3</v>
      </c>
      <c r="I6746">
        <v>1702.44</v>
      </c>
      <c r="J6746">
        <v>0.05</v>
      </c>
      <c r="K6746">
        <v>4851.95</v>
      </c>
      <c r="L6746">
        <v>1193.68</v>
      </c>
      <c r="M6746">
        <f t="shared" si="317"/>
        <v>4851.9539999999997</v>
      </c>
      <c r="N6746" t="str">
        <f t="shared" si="315"/>
        <v>Q3</v>
      </c>
      <c r="O6746" s="2">
        <f t="shared" si="316"/>
        <v>24.602067210090791</v>
      </c>
      <c r="P6746" t="str">
        <f>VLOOKUP(retail_sales_2023!C6746,customers!A:J,5,)</f>
        <v>Patna</v>
      </c>
      <c r="Q6746" t="str">
        <f>VLOOKUP(C6746,customers!A:J,10,0)</f>
        <v>Regular</v>
      </c>
    </row>
    <row r="6747" spans="1:17" x14ac:dyDescent="0.3">
      <c r="A6747" t="s">
        <v>7838</v>
      </c>
      <c r="B6747" s="1">
        <v>45117</v>
      </c>
      <c r="C6747" t="s">
        <v>284</v>
      </c>
      <c r="D6747" t="s">
        <v>285</v>
      </c>
      <c r="E6747" t="s">
        <v>33</v>
      </c>
      <c r="F6747" t="s">
        <v>43</v>
      </c>
      <c r="G6747" t="s">
        <v>301</v>
      </c>
      <c r="H6747">
        <v>5</v>
      </c>
      <c r="I6747">
        <v>81565.66</v>
      </c>
      <c r="J6747">
        <v>0.3</v>
      </c>
      <c r="K6747">
        <v>285479.81</v>
      </c>
      <c r="L6747">
        <v>39081.65</v>
      </c>
      <c r="M6747">
        <f t="shared" si="317"/>
        <v>285479.81</v>
      </c>
      <c r="N6747" t="str">
        <f t="shared" si="315"/>
        <v>Q3</v>
      </c>
      <c r="O6747" s="2">
        <f t="shared" si="316"/>
        <v>13.689812249769959</v>
      </c>
      <c r="P6747" t="str">
        <f>VLOOKUP(retail_sales_2023!C6747,customers!A:J,5,)</f>
        <v>Mumbai</v>
      </c>
      <c r="Q6747" t="str">
        <f>VLOOKUP(C6747,customers!A:J,10,0)</f>
        <v>Premium</v>
      </c>
    </row>
    <row r="6748" spans="1:17" x14ac:dyDescent="0.3">
      <c r="A6748" t="s">
        <v>7839</v>
      </c>
      <c r="B6748" s="1">
        <v>45231</v>
      </c>
      <c r="C6748" t="s">
        <v>1687</v>
      </c>
      <c r="D6748" t="s">
        <v>1688</v>
      </c>
      <c r="E6748" t="s">
        <v>27</v>
      </c>
      <c r="F6748" t="s">
        <v>52</v>
      </c>
      <c r="G6748" t="s">
        <v>133</v>
      </c>
      <c r="H6748">
        <v>2</v>
      </c>
      <c r="I6748">
        <v>575.58000000000004</v>
      </c>
      <c r="J6748">
        <v>0.05</v>
      </c>
      <c r="K6748">
        <v>1093.5999999999999</v>
      </c>
      <c r="L6748">
        <v>78.45</v>
      </c>
      <c r="M6748">
        <f t="shared" si="317"/>
        <v>1093.6020000000001</v>
      </c>
      <c r="N6748" t="str">
        <f t="shared" si="315"/>
        <v>Q4</v>
      </c>
      <c r="O6748" s="2">
        <f t="shared" si="316"/>
        <v>7.1735552304316021</v>
      </c>
      <c r="P6748" t="str">
        <f>VLOOKUP(retail_sales_2023!C6748,customers!A:J,5,)</f>
        <v>Chandigarh</v>
      </c>
      <c r="Q6748" t="str">
        <f>VLOOKUP(C6748,customers!A:J,10,0)</f>
        <v>Occasional</v>
      </c>
    </row>
    <row r="6749" spans="1:17" x14ac:dyDescent="0.3">
      <c r="A6749" t="s">
        <v>7840</v>
      </c>
      <c r="B6749" s="1">
        <v>45115</v>
      </c>
      <c r="C6749" t="s">
        <v>303</v>
      </c>
      <c r="D6749" t="s">
        <v>304</v>
      </c>
      <c r="E6749" t="s">
        <v>27</v>
      </c>
      <c r="F6749" t="s">
        <v>43</v>
      </c>
      <c r="G6749" t="s">
        <v>178</v>
      </c>
      <c r="H6749">
        <v>3</v>
      </c>
      <c r="I6749">
        <v>77565.38</v>
      </c>
      <c r="J6749">
        <v>0.1</v>
      </c>
      <c r="K6749">
        <v>209426.53</v>
      </c>
      <c r="L6749">
        <v>20198.3</v>
      </c>
      <c r="M6749">
        <f t="shared" si="317"/>
        <v>209426.52600000001</v>
      </c>
      <c r="N6749" t="str">
        <f t="shared" si="315"/>
        <v>Q3</v>
      </c>
      <c r="O6749" s="2">
        <f t="shared" si="316"/>
        <v>9.64457559412363</v>
      </c>
      <c r="P6749" t="str">
        <f>VLOOKUP(retail_sales_2023!C6749,customers!A:J,5,)</f>
        <v>Jaipur</v>
      </c>
      <c r="Q6749" t="str">
        <f>VLOOKUP(C6749,customers!A:J,10,0)</f>
        <v>Premium</v>
      </c>
    </row>
    <row r="6750" spans="1:17" x14ac:dyDescent="0.3">
      <c r="A6750" t="s">
        <v>7841</v>
      </c>
      <c r="B6750" s="1">
        <v>45050</v>
      </c>
      <c r="C6750" t="s">
        <v>1476</v>
      </c>
      <c r="D6750" t="s">
        <v>1477</v>
      </c>
      <c r="E6750" t="s">
        <v>27</v>
      </c>
      <c r="F6750" t="s">
        <v>38</v>
      </c>
      <c r="G6750" t="s">
        <v>90</v>
      </c>
      <c r="H6750">
        <v>5</v>
      </c>
      <c r="I6750">
        <v>2679.43</v>
      </c>
      <c r="J6750">
        <v>0</v>
      </c>
      <c r="K6750">
        <v>13397.15</v>
      </c>
      <c r="L6750">
        <v>4425.1499999999996</v>
      </c>
      <c r="M6750">
        <f t="shared" si="317"/>
        <v>13397.15</v>
      </c>
      <c r="N6750" t="str">
        <f t="shared" si="315"/>
        <v>Q2</v>
      </c>
      <c r="O6750" s="2">
        <f t="shared" si="316"/>
        <v>33.030532613279689</v>
      </c>
      <c r="P6750" t="str">
        <f>VLOOKUP(retail_sales_2023!C6750,customers!A:J,5,)</f>
        <v>Lucknow</v>
      </c>
      <c r="Q6750" t="str">
        <f>VLOOKUP(C6750,customers!A:J,10,0)</f>
        <v>Occasional</v>
      </c>
    </row>
    <row r="6751" spans="1:17" x14ac:dyDescent="0.3">
      <c r="A6751" t="s">
        <v>7842</v>
      </c>
      <c r="B6751" s="1">
        <v>45210</v>
      </c>
      <c r="C6751" t="s">
        <v>1006</v>
      </c>
      <c r="D6751" t="s">
        <v>1007</v>
      </c>
      <c r="E6751" t="s">
        <v>15</v>
      </c>
      <c r="F6751" t="s">
        <v>81</v>
      </c>
      <c r="G6751" t="s">
        <v>264</v>
      </c>
      <c r="H6751">
        <v>3</v>
      </c>
      <c r="I6751">
        <v>4437.01</v>
      </c>
      <c r="J6751">
        <v>0.1</v>
      </c>
      <c r="K6751">
        <v>11979.93</v>
      </c>
      <c r="L6751">
        <v>3838.79</v>
      </c>
      <c r="M6751">
        <f t="shared" si="317"/>
        <v>11979.927000000001</v>
      </c>
      <c r="N6751" t="str">
        <f t="shared" si="315"/>
        <v>Q4</v>
      </c>
      <c r="O6751" s="2">
        <f t="shared" si="316"/>
        <v>32.043509436198711</v>
      </c>
      <c r="P6751" t="str">
        <f>VLOOKUP(retail_sales_2023!C6751,customers!A:J,5,)</f>
        <v>Hyderabad</v>
      </c>
      <c r="Q6751" t="str">
        <f>VLOOKUP(C6751,customers!A:J,10,0)</f>
        <v>Regular</v>
      </c>
    </row>
    <row r="6752" spans="1:17" x14ac:dyDescent="0.3">
      <c r="A6752" t="s">
        <v>7843</v>
      </c>
      <c r="B6752" s="1">
        <v>45185</v>
      </c>
      <c r="C6752" t="s">
        <v>450</v>
      </c>
      <c r="D6752" t="s">
        <v>451</v>
      </c>
      <c r="E6752" t="s">
        <v>21</v>
      </c>
      <c r="F6752" t="s">
        <v>43</v>
      </c>
      <c r="G6752" t="s">
        <v>272</v>
      </c>
      <c r="H6752">
        <v>4</v>
      </c>
      <c r="I6752">
        <v>66370.820000000007</v>
      </c>
      <c r="J6752">
        <v>0</v>
      </c>
      <c r="K6752">
        <v>265483.28000000003</v>
      </c>
      <c r="L6752">
        <v>25861.62</v>
      </c>
      <c r="M6752">
        <f t="shared" si="317"/>
        <v>265483.28000000003</v>
      </c>
      <c r="N6752" t="str">
        <f t="shared" si="315"/>
        <v>Q3</v>
      </c>
      <c r="O6752" s="2">
        <f t="shared" si="316"/>
        <v>9.7413366295610011</v>
      </c>
      <c r="P6752" t="str">
        <f>VLOOKUP(retail_sales_2023!C6752,customers!A:J,5,)</f>
        <v>Bhubaneswar</v>
      </c>
      <c r="Q6752" t="str">
        <f>VLOOKUP(C6752,customers!A:J,10,0)</f>
        <v>Regular</v>
      </c>
    </row>
    <row r="6753" spans="1:17" x14ac:dyDescent="0.3">
      <c r="A6753" t="s">
        <v>7844</v>
      </c>
      <c r="B6753" s="1">
        <v>45264</v>
      </c>
      <c r="C6753" t="s">
        <v>921</v>
      </c>
      <c r="D6753" t="s">
        <v>13093</v>
      </c>
      <c r="E6753" t="s">
        <v>15</v>
      </c>
      <c r="F6753" t="s">
        <v>52</v>
      </c>
      <c r="G6753" t="s">
        <v>268</v>
      </c>
      <c r="H6753">
        <v>6</v>
      </c>
      <c r="I6753">
        <v>628.70000000000005</v>
      </c>
      <c r="J6753">
        <v>0</v>
      </c>
      <c r="K6753">
        <v>3772.2</v>
      </c>
      <c r="L6753">
        <v>214.17</v>
      </c>
      <c r="M6753">
        <f t="shared" si="317"/>
        <v>3772.2000000000003</v>
      </c>
      <c r="N6753" t="str">
        <f t="shared" si="315"/>
        <v>Q4</v>
      </c>
      <c r="O6753" s="2">
        <f t="shared" si="316"/>
        <v>5.677588675043741</v>
      </c>
      <c r="P6753" t="str">
        <f>VLOOKUP(retail_sales_2023!C6753,customers!A:J,5,)</f>
        <v>Kochi</v>
      </c>
      <c r="Q6753" t="str">
        <f>VLOOKUP(C6753,customers!A:J,10,0)</f>
        <v>Premium</v>
      </c>
    </row>
    <row r="6754" spans="1:17" x14ac:dyDescent="0.3">
      <c r="A6754" t="s">
        <v>7845</v>
      </c>
      <c r="B6754" s="1">
        <v>45153</v>
      </c>
      <c r="C6754" t="s">
        <v>1395</v>
      </c>
      <c r="D6754" t="s">
        <v>1396</v>
      </c>
      <c r="E6754" t="s">
        <v>15</v>
      </c>
      <c r="F6754" t="s">
        <v>38</v>
      </c>
      <c r="G6754" t="s">
        <v>73</v>
      </c>
      <c r="H6754">
        <v>4</v>
      </c>
      <c r="I6754">
        <v>3727.6</v>
      </c>
      <c r="J6754">
        <v>0</v>
      </c>
      <c r="K6754">
        <v>14910.4</v>
      </c>
      <c r="L6754">
        <v>-1314.97</v>
      </c>
      <c r="M6754">
        <f t="shared" si="317"/>
        <v>14910.4</v>
      </c>
      <c r="N6754" t="str">
        <f t="shared" si="315"/>
        <v>Q3</v>
      </c>
      <c r="O6754" s="2">
        <f t="shared" si="316"/>
        <v>-8.819146367636014</v>
      </c>
      <c r="P6754" t="str">
        <f>VLOOKUP(retail_sales_2023!C6754,customers!A:J,5,)</f>
        <v>Coimbatore</v>
      </c>
      <c r="Q6754" t="str">
        <f>VLOOKUP(C6754,customers!A:J,10,0)</f>
        <v>Occasional</v>
      </c>
    </row>
    <row r="6755" spans="1:17" x14ac:dyDescent="0.3">
      <c r="A6755" t="s">
        <v>7846</v>
      </c>
      <c r="B6755" s="1">
        <v>45041</v>
      </c>
      <c r="C6755" t="s">
        <v>485</v>
      </c>
      <c r="D6755" t="s">
        <v>486</v>
      </c>
      <c r="E6755" t="s">
        <v>27</v>
      </c>
      <c r="F6755" t="s">
        <v>22</v>
      </c>
      <c r="G6755" t="s">
        <v>146</v>
      </c>
      <c r="H6755">
        <v>3</v>
      </c>
      <c r="I6755">
        <v>14052.96</v>
      </c>
      <c r="J6755">
        <v>0.05</v>
      </c>
      <c r="K6755">
        <v>40050.94</v>
      </c>
      <c r="L6755">
        <v>8968.9500000000007</v>
      </c>
      <c r="M6755">
        <f t="shared" si="317"/>
        <v>40050.935999999994</v>
      </c>
      <c r="N6755" t="str">
        <f t="shared" si="315"/>
        <v>Q2</v>
      </c>
      <c r="O6755" s="2">
        <f t="shared" si="316"/>
        <v>22.393856423844234</v>
      </c>
      <c r="P6755" t="str">
        <f>VLOOKUP(retail_sales_2023!C6755,customers!A:J,5,)</f>
        <v>Lucknow</v>
      </c>
      <c r="Q6755" t="str">
        <f>VLOOKUP(C6755,customers!A:J,10,0)</f>
        <v>Premium</v>
      </c>
    </row>
    <row r="6756" spans="1:17" x14ac:dyDescent="0.3">
      <c r="A6756" t="s">
        <v>7847</v>
      </c>
      <c r="B6756" s="1">
        <v>45130</v>
      </c>
      <c r="C6756" t="s">
        <v>278</v>
      </c>
      <c r="D6756" t="s">
        <v>279</v>
      </c>
      <c r="E6756" t="s">
        <v>33</v>
      </c>
      <c r="F6756" t="s">
        <v>52</v>
      </c>
      <c r="G6756" t="s">
        <v>117</v>
      </c>
      <c r="H6756">
        <v>1</v>
      </c>
      <c r="I6756">
        <v>110</v>
      </c>
      <c r="J6756">
        <v>0.15</v>
      </c>
      <c r="K6756">
        <v>93.5</v>
      </c>
      <c r="L6756">
        <v>6.04</v>
      </c>
      <c r="M6756">
        <f t="shared" si="317"/>
        <v>93.5</v>
      </c>
      <c r="N6756" t="str">
        <f t="shared" si="315"/>
        <v>Q3</v>
      </c>
      <c r="O6756" s="2">
        <f t="shared" si="316"/>
        <v>6.4598930481283432</v>
      </c>
      <c r="P6756" t="str">
        <f>VLOOKUP(retail_sales_2023!C6756,customers!A:J,5,)</f>
        <v>Pune</v>
      </c>
      <c r="Q6756" t="str">
        <f>VLOOKUP(C6756,customers!A:J,10,0)</f>
        <v>Premium</v>
      </c>
    </row>
    <row r="6757" spans="1:17" x14ac:dyDescent="0.3">
      <c r="A6757" t="s">
        <v>7848</v>
      </c>
      <c r="B6757" s="1">
        <v>45018</v>
      </c>
      <c r="C6757" t="s">
        <v>4155</v>
      </c>
      <c r="D6757" t="s">
        <v>4156</v>
      </c>
      <c r="E6757" t="s">
        <v>15</v>
      </c>
      <c r="F6757" t="s">
        <v>43</v>
      </c>
      <c r="G6757" t="s">
        <v>301</v>
      </c>
      <c r="H6757">
        <v>4</v>
      </c>
      <c r="I6757">
        <v>28481.11</v>
      </c>
      <c r="J6757">
        <v>0</v>
      </c>
      <c r="K6757">
        <v>113924.44</v>
      </c>
      <c r="L6757">
        <v>14463.68</v>
      </c>
      <c r="M6757">
        <f t="shared" si="317"/>
        <v>113924.44</v>
      </c>
      <c r="N6757" t="str">
        <f t="shared" si="315"/>
        <v>Q2</v>
      </c>
      <c r="O6757" s="2">
        <f t="shared" si="316"/>
        <v>12.695853497282936</v>
      </c>
      <c r="P6757" t="str">
        <f>VLOOKUP(retail_sales_2023!C6757,customers!A:J,5,)</f>
        <v>Hyderabad</v>
      </c>
      <c r="Q6757" t="str">
        <f>VLOOKUP(C6757,customers!A:J,10,0)</f>
        <v>Premium</v>
      </c>
    </row>
    <row r="6758" spans="1:17" x14ac:dyDescent="0.3">
      <c r="A6758" t="s">
        <v>7849</v>
      </c>
      <c r="B6758" s="1">
        <v>45265</v>
      </c>
      <c r="C6758" t="s">
        <v>497</v>
      </c>
      <c r="D6758" t="s">
        <v>498</v>
      </c>
      <c r="E6758" t="s">
        <v>27</v>
      </c>
      <c r="F6758" t="s">
        <v>43</v>
      </c>
      <c r="G6758" t="s">
        <v>154</v>
      </c>
      <c r="H6758">
        <v>2</v>
      </c>
      <c r="I6758">
        <v>43506.239999999998</v>
      </c>
      <c r="J6758">
        <v>0.2</v>
      </c>
      <c r="K6758">
        <v>69609.98</v>
      </c>
      <c r="L6758">
        <v>8968.2199999999993</v>
      </c>
      <c r="M6758">
        <f t="shared" si="317"/>
        <v>69609.983999999997</v>
      </c>
      <c r="N6758" t="str">
        <f t="shared" si="315"/>
        <v>Q4</v>
      </c>
      <c r="O6758" s="2">
        <f t="shared" si="316"/>
        <v>12.883526184032807</v>
      </c>
      <c r="P6758" t="str">
        <f>VLOOKUP(retail_sales_2023!C6758,customers!A:J,5,)</f>
        <v>Chandigarh</v>
      </c>
      <c r="Q6758" t="str">
        <f>VLOOKUP(C6758,customers!A:J,10,0)</f>
        <v>Regular</v>
      </c>
    </row>
    <row r="6759" spans="1:17" x14ac:dyDescent="0.3">
      <c r="A6759" t="s">
        <v>7850</v>
      </c>
      <c r="B6759" s="1">
        <v>45066</v>
      </c>
      <c r="C6759" t="s">
        <v>1182</v>
      </c>
      <c r="D6759" t="s">
        <v>1183</v>
      </c>
      <c r="E6759" t="s">
        <v>15</v>
      </c>
      <c r="F6759" t="s">
        <v>28</v>
      </c>
      <c r="G6759" t="s">
        <v>439</v>
      </c>
      <c r="H6759">
        <v>0</v>
      </c>
      <c r="I6759">
        <v>6884</v>
      </c>
      <c r="J6759">
        <v>0.05</v>
      </c>
      <c r="K6759">
        <v>0</v>
      </c>
      <c r="L6759">
        <v>0</v>
      </c>
      <c r="M6759">
        <f t="shared" si="317"/>
        <v>0</v>
      </c>
      <c r="N6759" t="str">
        <f t="shared" si="315"/>
        <v>Q2</v>
      </c>
      <c r="O6759" s="2">
        <v>0</v>
      </c>
      <c r="P6759" t="str">
        <f>VLOOKUP(retail_sales_2023!C6759,customers!A:J,5,)</f>
        <v>Bengaluru</v>
      </c>
      <c r="Q6759" t="str">
        <f>VLOOKUP(C6759,customers!A:J,10,0)</f>
        <v>Regular</v>
      </c>
    </row>
    <row r="6760" spans="1:17" x14ac:dyDescent="0.3">
      <c r="A6760" t="s">
        <v>7851</v>
      </c>
      <c r="B6760" s="1">
        <v>45161</v>
      </c>
      <c r="C6760" t="s">
        <v>1469</v>
      </c>
      <c r="D6760" t="s">
        <v>1470</v>
      </c>
      <c r="E6760" t="s">
        <v>21</v>
      </c>
      <c r="F6760" t="s">
        <v>38</v>
      </c>
      <c r="G6760" t="s">
        <v>395</v>
      </c>
      <c r="H6760">
        <v>4</v>
      </c>
      <c r="I6760">
        <v>1939.87</v>
      </c>
      <c r="J6760">
        <v>0</v>
      </c>
      <c r="K6760">
        <v>7759.48</v>
      </c>
      <c r="L6760">
        <v>1980.48</v>
      </c>
      <c r="M6760">
        <f t="shared" si="317"/>
        <v>7759.48</v>
      </c>
      <c r="N6760" t="str">
        <f t="shared" si="315"/>
        <v>Q3</v>
      </c>
      <c r="O6760" s="2">
        <f t="shared" si="316"/>
        <v>25.523359812770963</v>
      </c>
      <c r="P6760" t="str">
        <f>VLOOKUP(retail_sales_2023!C6760,customers!A:J,5,)</f>
        <v>Kolkata</v>
      </c>
      <c r="Q6760" t="str">
        <f>VLOOKUP(C6760,customers!A:J,10,0)</f>
        <v>Regular</v>
      </c>
    </row>
    <row r="6761" spans="1:17" x14ac:dyDescent="0.3">
      <c r="A6761" t="s">
        <v>7852</v>
      </c>
      <c r="B6761" s="1">
        <v>45065</v>
      </c>
      <c r="C6761" t="s">
        <v>829</v>
      </c>
      <c r="D6761" t="s">
        <v>830</v>
      </c>
      <c r="E6761" t="s">
        <v>15</v>
      </c>
      <c r="F6761" t="s">
        <v>81</v>
      </c>
      <c r="G6761" t="s">
        <v>239</v>
      </c>
      <c r="H6761">
        <v>2</v>
      </c>
      <c r="I6761">
        <v>3891.77</v>
      </c>
      <c r="J6761">
        <v>0</v>
      </c>
      <c r="K6761">
        <v>7783.54</v>
      </c>
      <c r="L6761">
        <v>2905.6</v>
      </c>
      <c r="M6761">
        <f t="shared" si="317"/>
        <v>7783.54</v>
      </c>
      <c r="N6761" t="str">
        <f t="shared" si="315"/>
        <v>Q2</v>
      </c>
      <c r="O6761" s="2">
        <f t="shared" si="316"/>
        <v>37.330058045567952</v>
      </c>
      <c r="P6761" t="str">
        <f>VLOOKUP(retail_sales_2023!C6761,customers!A:J,5,)</f>
        <v>Chennai</v>
      </c>
      <c r="Q6761" t="str">
        <f>VLOOKUP(C6761,customers!A:J,10,0)</f>
        <v>Regular</v>
      </c>
    </row>
    <row r="6762" spans="1:17" x14ac:dyDescent="0.3">
      <c r="A6762" t="s">
        <v>7853</v>
      </c>
      <c r="B6762" s="1">
        <v>45096</v>
      </c>
      <c r="C6762" t="s">
        <v>816</v>
      </c>
      <c r="D6762" t="s">
        <v>817</v>
      </c>
      <c r="E6762" t="s">
        <v>33</v>
      </c>
      <c r="F6762" t="s">
        <v>16</v>
      </c>
      <c r="G6762" t="s">
        <v>286</v>
      </c>
      <c r="H6762">
        <v>5</v>
      </c>
      <c r="I6762">
        <v>781.97</v>
      </c>
      <c r="J6762">
        <v>0</v>
      </c>
      <c r="K6762">
        <v>3909.85</v>
      </c>
      <c r="L6762">
        <v>1285.75</v>
      </c>
      <c r="M6762">
        <f t="shared" si="317"/>
        <v>3909.8500000000004</v>
      </c>
      <c r="N6762" t="str">
        <f t="shared" si="315"/>
        <v>Q2</v>
      </c>
      <c r="O6762" s="2">
        <f t="shared" si="316"/>
        <v>32.884893282350987</v>
      </c>
      <c r="P6762" t="str">
        <f>VLOOKUP(retail_sales_2023!C6762,customers!A:J,5,)</f>
        <v>Mumbai</v>
      </c>
      <c r="Q6762" t="str">
        <f>VLOOKUP(C6762,customers!A:J,10,0)</f>
        <v>Premium</v>
      </c>
    </row>
    <row r="6763" spans="1:17" x14ac:dyDescent="0.3">
      <c r="A6763" t="s">
        <v>7854</v>
      </c>
      <c r="B6763" s="1">
        <v>45277</v>
      </c>
      <c r="C6763" t="s">
        <v>488</v>
      </c>
      <c r="D6763" t="s">
        <v>489</v>
      </c>
      <c r="E6763" t="s">
        <v>33</v>
      </c>
      <c r="F6763" t="s">
        <v>43</v>
      </c>
      <c r="G6763" t="s">
        <v>110</v>
      </c>
      <c r="H6763">
        <v>4</v>
      </c>
      <c r="I6763">
        <v>61621.23</v>
      </c>
      <c r="J6763">
        <v>0</v>
      </c>
      <c r="K6763">
        <v>246484.92</v>
      </c>
      <c r="L6763">
        <v>21860.080000000002</v>
      </c>
      <c r="M6763">
        <f t="shared" si="317"/>
        <v>246484.92</v>
      </c>
      <c r="N6763" t="str">
        <f t="shared" si="315"/>
        <v>Q4</v>
      </c>
      <c r="O6763" s="2">
        <f t="shared" si="316"/>
        <v>8.8687291701252953</v>
      </c>
      <c r="P6763" t="str">
        <f>VLOOKUP(retail_sales_2023!C6763,customers!A:J,5,)</f>
        <v>Ahmedabad</v>
      </c>
      <c r="Q6763" t="str">
        <f>VLOOKUP(C6763,customers!A:J,10,0)</f>
        <v>Occasional</v>
      </c>
    </row>
    <row r="6764" spans="1:17" x14ac:dyDescent="0.3">
      <c r="A6764" t="s">
        <v>7855</v>
      </c>
      <c r="B6764" s="1">
        <v>44941</v>
      </c>
      <c r="C6764" t="s">
        <v>1025</v>
      </c>
      <c r="D6764" t="s">
        <v>1026</v>
      </c>
      <c r="E6764" t="s">
        <v>27</v>
      </c>
      <c r="F6764" t="s">
        <v>52</v>
      </c>
      <c r="G6764" t="s">
        <v>268</v>
      </c>
      <c r="H6764">
        <v>5</v>
      </c>
      <c r="I6764">
        <v>221.23</v>
      </c>
      <c r="J6764">
        <v>0.05</v>
      </c>
      <c r="K6764">
        <v>1050.8399999999999</v>
      </c>
      <c r="L6764">
        <v>103.64</v>
      </c>
      <c r="M6764">
        <f t="shared" si="317"/>
        <v>1050.8424999999997</v>
      </c>
      <c r="N6764" t="str">
        <f t="shared" si="315"/>
        <v>Q1</v>
      </c>
      <c r="O6764" s="2">
        <f t="shared" si="316"/>
        <v>9.8625861215789286</v>
      </c>
      <c r="P6764" t="str">
        <f>VLOOKUP(retail_sales_2023!C6764,customers!A:J,5,)</f>
        <v>Jaipur</v>
      </c>
      <c r="Q6764" t="str">
        <f>VLOOKUP(C6764,customers!A:J,10,0)</f>
        <v>Premium</v>
      </c>
    </row>
    <row r="6765" spans="1:17" x14ac:dyDescent="0.3">
      <c r="A6765" t="s">
        <v>7856</v>
      </c>
      <c r="B6765" s="1">
        <v>45188</v>
      </c>
      <c r="C6765" t="s">
        <v>1536</v>
      </c>
      <c r="D6765" t="s">
        <v>1537</v>
      </c>
      <c r="E6765" t="s">
        <v>15</v>
      </c>
      <c r="F6765" t="s">
        <v>16</v>
      </c>
      <c r="G6765" t="s">
        <v>286</v>
      </c>
      <c r="H6765">
        <v>3</v>
      </c>
      <c r="I6765">
        <v>940.13</v>
      </c>
      <c r="J6765">
        <v>0</v>
      </c>
      <c r="K6765">
        <v>2820.39</v>
      </c>
      <c r="L6765">
        <v>1004.87</v>
      </c>
      <c r="M6765">
        <f t="shared" si="317"/>
        <v>2820.39</v>
      </c>
      <c r="N6765" t="str">
        <f t="shared" si="315"/>
        <v>Q3</v>
      </c>
      <c r="O6765" s="2">
        <f t="shared" si="316"/>
        <v>35.628760561482636</v>
      </c>
      <c r="P6765" t="str">
        <f>VLOOKUP(retail_sales_2023!C6765,customers!A:J,5,)</f>
        <v>Kochi</v>
      </c>
      <c r="Q6765" t="str">
        <f>VLOOKUP(C6765,customers!A:J,10,0)</f>
        <v>Regular</v>
      </c>
    </row>
    <row r="6766" spans="1:17" x14ac:dyDescent="0.3">
      <c r="A6766" t="s">
        <v>7857</v>
      </c>
      <c r="B6766" s="1">
        <v>45084</v>
      </c>
      <c r="C6766" t="s">
        <v>1711</v>
      </c>
      <c r="D6766" t="s">
        <v>1712</v>
      </c>
      <c r="E6766" t="s">
        <v>21</v>
      </c>
      <c r="F6766" t="s">
        <v>16</v>
      </c>
      <c r="G6766" t="s">
        <v>356</v>
      </c>
      <c r="H6766">
        <v>2</v>
      </c>
      <c r="I6766">
        <v>848.22</v>
      </c>
      <c r="J6766">
        <v>0.1</v>
      </c>
      <c r="K6766">
        <v>1526.8</v>
      </c>
      <c r="L6766">
        <v>614.98</v>
      </c>
      <c r="M6766">
        <f t="shared" si="317"/>
        <v>1526.796</v>
      </c>
      <c r="N6766" t="str">
        <f t="shared" si="315"/>
        <v>Q2</v>
      </c>
      <c r="O6766" s="2">
        <f t="shared" si="316"/>
        <v>40.279014933193608</v>
      </c>
      <c r="P6766" t="str">
        <f>VLOOKUP(retail_sales_2023!C6766,customers!A:J,5,)</f>
        <v>Bhubaneswar</v>
      </c>
      <c r="Q6766" t="str">
        <f>VLOOKUP(C6766,customers!A:J,10,0)</f>
        <v>Regular</v>
      </c>
    </row>
    <row r="6767" spans="1:17" x14ac:dyDescent="0.3">
      <c r="A6767" t="s">
        <v>7858</v>
      </c>
      <c r="B6767" s="1">
        <v>45159</v>
      </c>
      <c r="C6767" t="s">
        <v>766</v>
      </c>
      <c r="D6767" t="s">
        <v>767</v>
      </c>
      <c r="E6767" t="s">
        <v>15</v>
      </c>
      <c r="F6767" t="s">
        <v>52</v>
      </c>
      <c r="G6767" t="s">
        <v>268</v>
      </c>
      <c r="H6767">
        <v>3</v>
      </c>
      <c r="I6767">
        <v>721.36</v>
      </c>
      <c r="J6767">
        <v>0.1</v>
      </c>
      <c r="K6767">
        <v>1947.67</v>
      </c>
      <c r="L6767">
        <v>202.34</v>
      </c>
      <c r="M6767">
        <f t="shared" si="317"/>
        <v>1947.672</v>
      </c>
      <c r="N6767" t="str">
        <f t="shared" si="315"/>
        <v>Q3</v>
      </c>
      <c r="O6767" s="2">
        <f t="shared" si="316"/>
        <v>10.388823568674365</v>
      </c>
      <c r="P6767" t="str">
        <f>VLOOKUP(retail_sales_2023!C6767,customers!A:J,5,)</f>
        <v>Coimbatore</v>
      </c>
      <c r="Q6767" t="str">
        <f>VLOOKUP(C6767,customers!A:J,10,0)</f>
        <v>Premium</v>
      </c>
    </row>
    <row r="6768" spans="1:17" x14ac:dyDescent="0.3">
      <c r="A6768" t="s">
        <v>7859</v>
      </c>
      <c r="B6768" s="1">
        <v>45159</v>
      </c>
      <c r="C6768" t="s">
        <v>858</v>
      </c>
      <c r="D6768" t="s">
        <v>859</v>
      </c>
      <c r="E6768" t="s">
        <v>27</v>
      </c>
      <c r="F6768" t="s">
        <v>28</v>
      </c>
      <c r="G6768" t="s">
        <v>466</v>
      </c>
      <c r="H6768">
        <v>3</v>
      </c>
      <c r="I6768">
        <v>2181.52</v>
      </c>
      <c r="J6768">
        <v>0</v>
      </c>
      <c r="K6768">
        <v>6544.56</v>
      </c>
      <c r="L6768">
        <v>1201.02</v>
      </c>
      <c r="M6768">
        <f t="shared" si="317"/>
        <v>6544.5599999999995</v>
      </c>
      <c r="N6768" t="str">
        <f t="shared" si="315"/>
        <v>Q3</v>
      </c>
      <c r="O6768" s="2">
        <f t="shared" si="316"/>
        <v>18.351424694708278</v>
      </c>
      <c r="P6768" t="str">
        <f>VLOOKUP(retail_sales_2023!C6768,customers!A:J,5,)</f>
        <v>Chandigarh</v>
      </c>
      <c r="Q6768" t="str">
        <f>VLOOKUP(C6768,customers!A:J,10,0)</f>
        <v>Occasional</v>
      </c>
    </row>
    <row r="6769" spans="1:17" x14ac:dyDescent="0.3">
      <c r="A6769" t="s">
        <v>7860</v>
      </c>
      <c r="B6769" s="1">
        <v>44990</v>
      </c>
      <c r="C6769" t="s">
        <v>1984</v>
      </c>
      <c r="D6769" t="s">
        <v>1985</v>
      </c>
      <c r="E6769" t="s">
        <v>27</v>
      </c>
      <c r="F6769" t="s">
        <v>22</v>
      </c>
      <c r="G6769" t="s">
        <v>210</v>
      </c>
      <c r="H6769">
        <v>4</v>
      </c>
      <c r="I6769">
        <v>12890.04</v>
      </c>
      <c r="J6769">
        <v>0.1</v>
      </c>
      <c r="K6769">
        <v>46404.14</v>
      </c>
      <c r="L6769">
        <v>9355.61</v>
      </c>
      <c r="M6769">
        <f t="shared" si="317"/>
        <v>46404.144000000008</v>
      </c>
      <c r="N6769" t="str">
        <f t="shared" si="315"/>
        <v>Q1</v>
      </c>
      <c r="O6769" s="2">
        <f t="shared" si="316"/>
        <v>20.161153724646123</v>
      </c>
      <c r="P6769" t="str">
        <f>VLOOKUP(retail_sales_2023!C6769,customers!A:J,5,)</f>
        <v>Chandigarh</v>
      </c>
      <c r="Q6769" t="str">
        <f>VLOOKUP(C6769,customers!A:J,10,0)</f>
        <v>Premium</v>
      </c>
    </row>
    <row r="6770" spans="1:17" x14ac:dyDescent="0.3">
      <c r="A6770" t="s">
        <v>7861</v>
      </c>
      <c r="B6770" s="1">
        <v>45047</v>
      </c>
      <c r="C6770" t="s">
        <v>610</v>
      </c>
      <c r="D6770" t="s">
        <v>611</v>
      </c>
      <c r="E6770" t="s">
        <v>21</v>
      </c>
      <c r="F6770" t="s">
        <v>52</v>
      </c>
      <c r="G6770" t="s">
        <v>226</v>
      </c>
      <c r="H6770">
        <v>6</v>
      </c>
      <c r="I6770">
        <v>394.52</v>
      </c>
      <c r="J6770">
        <v>0.15</v>
      </c>
      <c r="K6770">
        <v>2012.05</v>
      </c>
      <c r="L6770">
        <v>187.54</v>
      </c>
      <c r="M6770">
        <f t="shared" si="317"/>
        <v>2012.0519999999999</v>
      </c>
      <c r="N6770" t="str">
        <f t="shared" si="315"/>
        <v>Q2</v>
      </c>
      <c r="O6770" s="2">
        <f t="shared" si="316"/>
        <v>9.3208419273874892</v>
      </c>
      <c r="P6770" t="str">
        <f>VLOOKUP(retail_sales_2023!C6770,customers!A:J,5,)</f>
        <v>Patna</v>
      </c>
      <c r="Q6770" t="str">
        <f>VLOOKUP(C6770,customers!A:J,10,0)</f>
        <v>Regular</v>
      </c>
    </row>
    <row r="6771" spans="1:17" x14ac:dyDescent="0.3">
      <c r="A6771" t="s">
        <v>7862</v>
      </c>
      <c r="B6771" s="1">
        <v>45100</v>
      </c>
      <c r="C6771" t="s">
        <v>1317</v>
      </c>
      <c r="D6771" t="s">
        <v>1318</v>
      </c>
      <c r="E6771" t="s">
        <v>33</v>
      </c>
      <c r="F6771" t="s">
        <v>43</v>
      </c>
      <c r="G6771" t="s">
        <v>154</v>
      </c>
      <c r="H6771">
        <v>2</v>
      </c>
      <c r="I6771">
        <v>54689.47</v>
      </c>
      <c r="J6771">
        <v>0.1</v>
      </c>
      <c r="K6771">
        <v>98441.05</v>
      </c>
      <c r="L6771">
        <v>10022.19</v>
      </c>
      <c r="M6771">
        <f t="shared" si="317"/>
        <v>98441.046000000002</v>
      </c>
      <c r="N6771" t="str">
        <f t="shared" si="315"/>
        <v>Q2</v>
      </c>
      <c r="O6771" s="2">
        <f t="shared" si="316"/>
        <v>10.18090522195771</v>
      </c>
      <c r="P6771" t="str">
        <f>VLOOKUP(retail_sales_2023!C6771,customers!A:J,5,)</f>
        <v>Pune</v>
      </c>
      <c r="Q6771" t="str">
        <f>VLOOKUP(C6771,customers!A:J,10,0)</f>
        <v>Regular</v>
      </c>
    </row>
    <row r="6772" spans="1:17" x14ac:dyDescent="0.3">
      <c r="A6772" t="s">
        <v>7863</v>
      </c>
      <c r="B6772" s="1">
        <v>45016</v>
      </c>
      <c r="C6772" t="s">
        <v>67</v>
      </c>
      <c r="D6772" t="s">
        <v>68</v>
      </c>
      <c r="E6772" t="s">
        <v>33</v>
      </c>
      <c r="F6772" t="s">
        <v>43</v>
      </c>
      <c r="G6772" t="s">
        <v>243</v>
      </c>
      <c r="H6772">
        <v>2</v>
      </c>
      <c r="I6772">
        <v>60878.22</v>
      </c>
      <c r="J6772">
        <v>0.05</v>
      </c>
      <c r="K6772">
        <v>115668.62</v>
      </c>
      <c r="L6772">
        <v>16249.02</v>
      </c>
      <c r="M6772">
        <f t="shared" si="317"/>
        <v>115668.618</v>
      </c>
      <c r="N6772" t="str">
        <f t="shared" si="315"/>
        <v>Q1</v>
      </c>
      <c r="O6772" s="2">
        <f t="shared" si="316"/>
        <v>14.047906856673833</v>
      </c>
      <c r="P6772" t="str">
        <f>VLOOKUP(retail_sales_2023!C6772,customers!A:J,5,)</f>
        <v>Surat</v>
      </c>
      <c r="Q6772" t="str">
        <f>VLOOKUP(C6772,customers!A:J,10,0)</f>
        <v>Premium</v>
      </c>
    </row>
    <row r="6773" spans="1:17" x14ac:dyDescent="0.3">
      <c r="A6773" t="s">
        <v>7864</v>
      </c>
      <c r="B6773" s="1">
        <v>45247</v>
      </c>
      <c r="C6773" t="s">
        <v>2569</v>
      </c>
      <c r="D6773" t="s">
        <v>2570</v>
      </c>
      <c r="E6773" t="s">
        <v>15</v>
      </c>
      <c r="F6773" t="s">
        <v>81</v>
      </c>
      <c r="G6773" t="s">
        <v>239</v>
      </c>
      <c r="H6773">
        <v>5</v>
      </c>
      <c r="I6773">
        <v>3646.75</v>
      </c>
      <c r="J6773">
        <v>0.05</v>
      </c>
      <c r="K6773">
        <v>17322.060000000001</v>
      </c>
      <c r="L6773">
        <v>-295.64999999999998</v>
      </c>
      <c r="M6773">
        <f t="shared" si="317"/>
        <v>17322.0625</v>
      </c>
      <c r="N6773" t="str">
        <f t="shared" si="315"/>
        <v>Q4</v>
      </c>
      <c r="O6773" s="2">
        <f t="shared" si="316"/>
        <v>-1.7067831424207049</v>
      </c>
      <c r="P6773" t="str">
        <f>VLOOKUP(retail_sales_2023!C6773,customers!A:J,5,)</f>
        <v>Hyderabad</v>
      </c>
      <c r="Q6773" t="str">
        <f>VLOOKUP(C6773,customers!A:J,10,0)</f>
        <v>Premium</v>
      </c>
    </row>
    <row r="6774" spans="1:17" x14ac:dyDescent="0.3">
      <c r="A6774" t="s">
        <v>7865</v>
      </c>
      <c r="B6774" s="1">
        <v>45039</v>
      </c>
      <c r="C6774" t="s">
        <v>194</v>
      </c>
      <c r="D6774" t="s">
        <v>195</v>
      </c>
      <c r="E6774" t="s">
        <v>33</v>
      </c>
      <c r="F6774" t="s">
        <v>38</v>
      </c>
      <c r="G6774" t="s">
        <v>48</v>
      </c>
      <c r="H6774">
        <v>5</v>
      </c>
      <c r="I6774">
        <v>1133.47</v>
      </c>
      <c r="J6774">
        <v>0.05</v>
      </c>
      <c r="K6774">
        <v>5383.98</v>
      </c>
      <c r="L6774">
        <v>1295.21</v>
      </c>
      <c r="M6774">
        <f t="shared" si="317"/>
        <v>5383.9825000000001</v>
      </c>
      <c r="N6774" t="str">
        <f t="shared" si="315"/>
        <v>Q2</v>
      </c>
      <c r="O6774" s="2">
        <f t="shared" si="316"/>
        <v>24.056738695166032</v>
      </c>
      <c r="P6774" t="str">
        <f>VLOOKUP(retail_sales_2023!C6774,customers!A:J,5,)</f>
        <v>Surat</v>
      </c>
      <c r="Q6774" t="str">
        <f>VLOOKUP(C6774,customers!A:J,10,0)</f>
        <v>Regular</v>
      </c>
    </row>
    <row r="6775" spans="1:17" x14ac:dyDescent="0.3">
      <c r="A6775" t="s">
        <v>7866</v>
      </c>
      <c r="B6775" s="1">
        <v>44988</v>
      </c>
      <c r="C6775" t="s">
        <v>797</v>
      </c>
      <c r="D6775" t="s">
        <v>798</v>
      </c>
      <c r="E6775" t="s">
        <v>15</v>
      </c>
      <c r="F6775" t="s">
        <v>52</v>
      </c>
      <c r="G6775" t="s">
        <v>133</v>
      </c>
      <c r="H6775">
        <v>7</v>
      </c>
      <c r="I6775">
        <v>76.47</v>
      </c>
      <c r="J6775">
        <v>0.05</v>
      </c>
      <c r="K6775">
        <v>508.53</v>
      </c>
      <c r="L6775">
        <v>31.79</v>
      </c>
      <c r="M6775">
        <f t="shared" si="317"/>
        <v>508.52549999999997</v>
      </c>
      <c r="N6775" t="str">
        <f t="shared" si="315"/>
        <v>Q1</v>
      </c>
      <c r="O6775" s="2">
        <f t="shared" si="316"/>
        <v>6.2513519359723126</v>
      </c>
      <c r="P6775" t="str">
        <f>VLOOKUP(retail_sales_2023!C6775,customers!A:J,5,)</f>
        <v>Kochi</v>
      </c>
      <c r="Q6775" t="str">
        <f>VLOOKUP(C6775,customers!A:J,10,0)</f>
        <v>Occasional</v>
      </c>
    </row>
    <row r="6776" spans="1:17" x14ac:dyDescent="0.3">
      <c r="A6776" t="s">
        <v>7867</v>
      </c>
      <c r="B6776" s="1">
        <v>45097</v>
      </c>
      <c r="C6776" t="s">
        <v>1827</v>
      </c>
      <c r="D6776" t="s">
        <v>1828</v>
      </c>
      <c r="E6776" t="s">
        <v>33</v>
      </c>
      <c r="F6776" t="s">
        <v>81</v>
      </c>
      <c r="G6776" t="s">
        <v>82</v>
      </c>
      <c r="H6776">
        <v>1</v>
      </c>
      <c r="I6776">
        <v>2539.9899999999998</v>
      </c>
      <c r="J6776">
        <v>0.1</v>
      </c>
      <c r="K6776">
        <v>2285.9899999999998</v>
      </c>
      <c r="L6776">
        <v>739.25</v>
      </c>
      <c r="M6776">
        <f t="shared" si="317"/>
        <v>2285.991</v>
      </c>
      <c r="N6776" t="str">
        <f t="shared" si="315"/>
        <v>Q2</v>
      </c>
      <c r="O6776" s="2">
        <f t="shared" si="316"/>
        <v>32.338286694167515</v>
      </c>
      <c r="P6776" t="str">
        <f>VLOOKUP(retail_sales_2023!C6776,customers!A:J,5,)</f>
        <v>Mumbai</v>
      </c>
      <c r="Q6776" t="str">
        <f>VLOOKUP(C6776,customers!A:J,10,0)</f>
        <v>Regular</v>
      </c>
    </row>
    <row r="6777" spans="1:17" x14ac:dyDescent="0.3">
      <c r="A6777" t="s">
        <v>7868</v>
      </c>
      <c r="B6777" s="1">
        <v>44992</v>
      </c>
      <c r="C6777" t="s">
        <v>644</v>
      </c>
      <c r="D6777" t="s">
        <v>645</v>
      </c>
      <c r="E6777" t="s">
        <v>15</v>
      </c>
      <c r="F6777" t="s">
        <v>43</v>
      </c>
      <c r="G6777" t="s">
        <v>44</v>
      </c>
      <c r="H6777">
        <v>1</v>
      </c>
      <c r="I6777">
        <v>32534.03</v>
      </c>
      <c r="J6777">
        <v>0.05</v>
      </c>
      <c r="K6777">
        <v>30907.33</v>
      </c>
      <c r="L6777">
        <v>3614.65</v>
      </c>
      <c r="M6777">
        <f t="shared" si="317"/>
        <v>30907.328499999996</v>
      </c>
      <c r="N6777" t="str">
        <f t="shared" si="315"/>
        <v>Q1</v>
      </c>
      <c r="O6777" s="2">
        <f t="shared" si="316"/>
        <v>11.695122160341899</v>
      </c>
      <c r="P6777" t="str">
        <f>VLOOKUP(retail_sales_2023!C6777,customers!A:J,5,)</f>
        <v>Bengaluru</v>
      </c>
      <c r="Q6777" t="str">
        <f>VLOOKUP(C6777,customers!A:J,10,0)</f>
        <v>Regular</v>
      </c>
    </row>
    <row r="6778" spans="1:17" x14ac:dyDescent="0.3">
      <c r="A6778" t="s">
        <v>7869</v>
      </c>
      <c r="B6778" s="1">
        <v>44988</v>
      </c>
      <c r="C6778" t="s">
        <v>564</v>
      </c>
      <c r="D6778" t="s">
        <v>565</v>
      </c>
      <c r="E6778" t="s">
        <v>27</v>
      </c>
      <c r="F6778" t="s">
        <v>16</v>
      </c>
      <c r="G6778" t="s">
        <v>286</v>
      </c>
      <c r="H6778">
        <v>1</v>
      </c>
      <c r="I6778">
        <v>538.29999999999995</v>
      </c>
      <c r="J6778">
        <v>0.1</v>
      </c>
      <c r="K6778">
        <v>484.47</v>
      </c>
      <c r="L6778">
        <v>206.7</v>
      </c>
      <c r="M6778">
        <f t="shared" si="317"/>
        <v>484.46999999999997</v>
      </c>
      <c r="N6778" t="str">
        <f t="shared" si="315"/>
        <v>Q1</v>
      </c>
      <c r="O6778" s="2">
        <f t="shared" si="316"/>
        <v>42.665180506532906</v>
      </c>
      <c r="P6778" t="str">
        <f>VLOOKUP(retail_sales_2023!C6778,customers!A:J,5,)</f>
        <v>Lucknow</v>
      </c>
      <c r="Q6778" t="str">
        <f>VLOOKUP(C6778,customers!A:J,10,0)</f>
        <v>Premium</v>
      </c>
    </row>
    <row r="6779" spans="1:17" x14ac:dyDescent="0.3">
      <c r="A6779" t="s">
        <v>7870</v>
      </c>
      <c r="B6779" s="1">
        <v>44969</v>
      </c>
      <c r="C6779" t="s">
        <v>180</v>
      </c>
      <c r="D6779" t="s">
        <v>181</v>
      </c>
      <c r="E6779" t="s">
        <v>15</v>
      </c>
      <c r="F6779" t="s">
        <v>81</v>
      </c>
      <c r="G6779" t="s">
        <v>101</v>
      </c>
      <c r="H6779">
        <v>2</v>
      </c>
      <c r="I6779">
        <v>2636.31</v>
      </c>
      <c r="J6779">
        <v>0.05</v>
      </c>
      <c r="K6779">
        <v>5008.99</v>
      </c>
      <c r="L6779">
        <v>1360.1</v>
      </c>
      <c r="M6779">
        <f t="shared" si="317"/>
        <v>5008.9889999999996</v>
      </c>
      <c r="N6779" t="str">
        <f t="shared" si="315"/>
        <v>Q1</v>
      </c>
      <c r="O6779" s="2">
        <f t="shared" si="316"/>
        <v>27.153178584904342</v>
      </c>
      <c r="P6779" t="str">
        <f>VLOOKUP(retail_sales_2023!C6779,customers!A:J,5,)</f>
        <v>Kochi</v>
      </c>
      <c r="Q6779" t="str">
        <f>VLOOKUP(C6779,customers!A:J,10,0)</f>
        <v>Premium</v>
      </c>
    </row>
    <row r="6780" spans="1:17" x14ac:dyDescent="0.3">
      <c r="A6780" t="s">
        <v>7871</v>
      </c>
      <c r="B6780" s="1">
        <v>45272</v>
      </c>
      <c r="C6780" t="s">
        <v>518</v>
      </c>
      <c r="D6780" t="s">
        <v>519</v>
      </c>
      <c r="E6780" t="s">
        <v>21</v>
      </c>
      <c r="F6780" t="s">
        <v>81</v>
      </c>
      <c r="G6780" t="s">
        <v>470</v>
      </c>
      <c r="H6780">
        <v>5</v>
      </c>
      <c r="I6780">
        <v>3821.74</v>
      </c>
      <c r="J6780">
        <v>0</v>
      </c>
      <c r="K6780">
        <v>19108.7</v>
      </c>
      <c r="L6780">
        <v>5761.9</v>
      </c>
      <c r="M6780">
        <f t="shared" si="317"/>
        <v>19108.699999999997</v>
      </c>
      <c r="N6780" t="str">
        <f t="shared" si="315"/>
        <v>Q4</v>
      </c>
      <c r="O6780" s="2">
        <f t="shared" si="316"/>
        <v>30.153280966261438</v>
      </c>
      <c r="P6780" t="str">
        <f>VLOOKUP(retail_sales_2023!C6780,customers!A:J,5,)</f>
        <v>Ranchi</v>
      </c>
      <c r="Q6780" t="str">
        <f>VLOOKUP(C6780,customers!A:J,10,0)</f>
        <v>Premium</v>
      </c>
    </row>
    <row r="6781" spans="1:17" x14ac:dyDescent="0.3">
      <c r="A6781" t="s">
        <v>7872</v>
      </c>
      <c r="B6781" s="1">
        <v>45141</v>
      </c>
      <c r="C6781" t="s">
        <v>913</v>
      </c>
      <c r="D6781" t="s">
        <v>914</v>
      </c>
      <c r="E6781" t="s">
        <v>33</v>
      </c>
      <c r="F6781" t="s">
        <v>16</v>
      </c>
      <c r="G6781" t="s">
        <v>86</v>
      </c>
      <c r="H6781">
        <v>5</v>
      </c>
      <c r="I6781">
        <v>904.29</v>
      </c>
      <c r="J6781">
        <v>0.25</v>
      </c>
      <c r="K6781">
        <v>3391.09</v>
      </c>
      <c r="L6781">
        <v>1132.24</v>
      </c>
      <c r="M6781">
        <f t="shared" si="317"/>
        <v>3391.0874999999996</v>
      </c>
      <c r="N6781" t="str">
        <f t="shared" si="315"/>
        <v>Q3</v>
      </c>
      <c r="O6781" s="2">
        <f t="shared" si="316"/>
        <v>33.388674438012558</v>
      </c>
      <c r="P6781" t="str">
        <f>VLOOKUP(retail_sales_2023!C6781,customers!A:J,5,)</f>
        <v>Ahmedabad</v>
      </c>
      <c r="Q6781" t="str">
        <f>VLOOKUP(C6781,customers!A:J,10,0)</f>
        <v>Premium</v>
      </c>
    </row>
    <row r="6782" spans="1:17" x14ac:dyDescent="0.3">
      <c r="A6782" t="s">
        <v>7873</v>
      </c>
      <c r="B6782" s="1">
        <v>45112</v>
      </c>
      <c r="C6782" t="s">
        <v>1135</v>
      </c>
      <c r="D6782" t="s">
        <v>1136</v>
      </c>
      <c r="E6782" t="s">
        <v>33</v>
      </c>
      <c r="F6782" t="s">
        <v>28</v>
      </c>
      <c r="G6782" t="s">
        <v>57</v>
      </c>
      <c r="H6782">
        <v>1</v>
      </c>
      <c r="I6782">
        <v>7929.74</v>
      </c>
      <c r="J6782">
        <v>0.2</v>
      </c>
      <c r="K6782">
        <v>6343.79</v>
      </c>
      <c r="L6782">
        <v>1609.86</v>
      </c>
      <c r="M6782">
        <f t="shared" si="317"/>
        <v>6343.7920000000004</v>
      </c>
      <c r="N6782" t="str">
        <f t="shared" si="315"/>
        <v>Q3</v>
      </c>
      <c r="O6782" s="2">
        <f t="shared" si="316"/>
        <v>25.376943436021683</v>
      </c>
      <c r="P6782" t="str">
        <f>VLOOKUP(retail_sales_2023!C6782,customers!A:J,5,)</f>
        <v>Ahmedabad</v>
      </c>
      <c r="Q6782" t="str">
        <f>VLOOKUP(C6782,customers!A:J,10,0)</f>
        <v>Premium</v>
      </c>
    </row>
    <row r="6783" spans="1:17" x14ac:dyDescent="0.3">
      <c r="A6783" t="s">
        <v>7874</v>
      </c>
      <c r="B6783" s="1">
        <v>45076</v>
      </c>
      <c r="C6783" t="s">
        <v>257</v>
      </c>
      <c r="D6783" t="s">
        <v>258</v>
      </c>
      <c r="E6783" t="s">
        <v>27</v>
      </c>
      <c r="F6783" t="s">
        <v>52</v>
      </c>
      <c r="G6783" t="s">
        <v>117</v>
      </c>
      <c r="H6783">
        <v>2</v>
      </c>
      <c r="I6783">
        <v>289.39</v>
      </c>
      <c r="J6783">
        <v>0</v>
      </c>
      <c r="K6783">
        <v>578.78</v>
      </c>
      <c r="L6783">
        <v>43.62</v>
      </c>
      <c r="M6783">
        <f t="shared" si="317"/>
        <v>578.78</v>
      </c>
      <c r="N6783" t="str">
        <f t="shared" si="315"/>
        <v>Q2</v>
      </c>
      <c r="O6783" s="2">
        <f t="shared" si="316"/>
        <v>7.536542382252323</v>
      </c>
      <c r="P6783" t="str">
        <f>VLOOKUP(retail_sales_2023!C6783,customers!A:J,5,)</f>
        <v>Delhi</v>
      </c>
      <c r="Q6783" t="str">
        <f>VLOOKUP(C6783,customers!A:J,10,0)</f>
        <v>Regular</v>
      </c>
    </row>
    <row r="6784" spans="1:17" x14ac:dyDescent="0.3">
      <c r="A6784" t="s">
        <v>7875</v>
      </c>
      <c r="B6784" s="1">
        <v>45195</v>
      </c>
      <c r="C6784" t="s">
        <v>368</v>
      </c>
      <c r="D6784" t="s">
        <v>369</v>
      </c>
      <c r="E6784" t="s">
        <v>21</v>
      </c>
      <c r="F6784" t="s">
        <v>81</v>
      </c>
      <c r="G6784" t="s">
        <v>158</v>
      </c>
      <c r="H6784">
        <v>1</v>
      </c>
      <c r="I6784">
        <v>3202.36</v>
      </c>
      <c r="J6784">
        <v>0</v>
      </c>
      <c r="K6784">
        <v>3202.36</v>
      </c>
      <c r="L6784">
        <v>850.24</v>
      </c>
      <c r="M6784">
        <f t="shared" si="317"/>
        <v>3202.36</v>
      </c>
      <c r="N6784" t="str">
        <f t="shared" si="315"/>
        <v>Q3</v>
      </c>
      <c r="O6784" s="2">
        <f t="shared" si="316"/>
        <v>26.550419065938868</v>
      </c>
      <c r="P6784" t="str">
        <f>VLOOKUP(retail_sales_2023!C6784,customers!A:J,5,)</f>
        <v>Kolkata</v>
      </c>
      <c r="Q6784" t="str">
        <f>VLOOKUP(C6784,customers!A:J,10,0)</f>
        <v>Occasional</v>
      </c>
    </row>
    <row r="6785" spans="1:17" x14ac:dyDescent="0.3">
      <c r="A6785" t="s">
        <v>7876</v>
      </c>
      <c r="B6785" s="1">
        <v>45115</v>
      </c>
      <c r="C6785" t="s">
        <v>560</v>
      </c>
      <c r="D6785" t="s">
        <v>561</v>
      </c>
      <c r="E6785" t="s">
        <v>27</v>
      </c>
      <c r="F6785" t="s">
        <v>22</v>
      </c>
      <c r="G6785" t="s">
        <v>23</v>
      </c>
      <c r="H6785">
        <v>4</v>
      </c>
      <c r="I6785">
        <v>5606.04</v>
      </c>
      <c r="J6785">
        <v>0.15</v>
      </c>
      <c r="K6785">
        <v>19060.54</v>
      </c>
      <c r="L6785">
        <v>4397.82</v>
      </c>
      <c r="M6785">
        <f t="shared" si="317"/>
        <v>19060.536</v>
      </c>
      <c r="N6785" t="str">
        <f t="shared" si="315"/>
        <v>Q3</v>
      </c>
      <c r="O6785" s="2">
        <f t="shared" si="316"/>
        <v>23.072903495913543</v>
      </c>
      <c r="P6785" t="str">
        <f>VLOOKUP(retail_sales_2023!C6785,customers!A:J,5,)</f>
        <v>Chandigarh</v>
      </c>
      <c r="Q6785" t="str">
        <f>VLOOKUP(C6785,customers!A:J,10,0)</f>
        <v>Premium</v>
      </c>
    </row>
    <row r="6786" spans="1:17" x14ac:dyDescent="0.3">
      <c r="A6786" t="s">
        <v>7877</v>
      </c>
      <c r="B6786" s="1">
        <v>45031</v>
      </c>
      <c r="C6786" t="s">
        <v>368</v>
      </c>
      <c r="D6786" t="s">
        <v>369</v>
      </c>
      <c r="E6786" t="s">
        <v>21</v>
      </c>
      <c r="F6786" t="s">
        <v>38</v>
      </c>
      <c r="G6786" t="s">
        <v>395</v>
      </c>
      <c r="H6786">
        <v>1</v>
      </c>
      <c r="I6786">
        <v>2615.5</v>
      </c>
      <c r="J6786">
        <v>0</v>
      </c>
      <c r="K6786">
        <v>2615.5</v>
      </c>
      <c r="L6786">
        <v>617.73</v>
      </c>
      <c r="M6786">
        <f t="shared" si="317"/>
        <v>2615.5</v>
      </c>
      <c r="N6786" t="str">
        <f t="shared" si="315"/>
        <v>Q2</v>
      </c>
      <c r="O6786" s="2">
        <f t="shared" si="316"/>
        <v>23.618046262664883</v>
      </c>
      <c r="P6786" t="str">
        <f>VLOOKUP(retail_sales_2023!C6786,customers!A:J,5,)</f>
        <v>Kolkata</v>
      </c>
      <c r="Q6786" t="str">
        <f>VLOOKUP(C6786,customers!A:J,10,0)</f>
        <v>Occasional</v>
      </c>
    </row>
    <row r="6787" spans="1:17" x14ac:dyDescent="0.3">
      <c r="A6787" t="s">
        <v>7878</v>
      </c>
      <c r="B6787" s="1">
        <v>45189</v>
      </c>
      <c r="C6787" t="s">
        <v>1789</v>
      </c>
      <c r="D6787" t="s">
        <v>1790</v>
      </c>
      <c r="E6787" t="s">
        <v>33</v>
      </c>
      <c r="F6787" t="s">
        <v>81</v>
      </c>
      <c r="G6787" t="s">
        <v>470</v>
      </c>
      <c r="H6787">
        <v>3</v>
      </c>
      <c r="I6787">
        <v>1093.1300000000001</v>
      </c>
      <c r="J6787">
        <v>0.2</v>
      </c>
      <c r="K6787">
        <v>2623.51</v>
      </c>
      <c r="L6787">
        <v>676.09</v>
      </c>
      <c r="M6787">
        <f t="shared" si="317"/>
        <v>2623.5120000000006</v>
      </c>
      <c r="N6787" t="str">
        <f t="shared" ref="N6787:N6850" si="318">"Q"&amp;ROUNDUP(MONTH(B6787)/3,0)</f>
        <v>Q3</v>
      </c>
      <c r="O6787" s="2">
        <f t="shared" ref="O6787:O6850" si="319">(L6787/K6787)*100</f>
        <v>25.770437314894927</v>
      </c>
      <c r="P6787" t="str">
        <f>VLOOKUP(retail_sales_2023!C6787,customers!A:J,5,)</f>
        <v>Surat</v>
      </c>
      <c r="Q6787" t="str">
        <f>VLOOKUP(C6787,customers!A:J,10,0)</f>
        <v>Occasional</v>
      </c>
    </row>
    <row r="6788" spans="1:17" x14ac:dyDescent="0.3">
      <c r="A6788" t="s">
        <v>7879</v>
      </c>
      <c r="B6788" s="1">
        <v>45188</v>
      </c>
      <c r="C6788" t="s">
        <v>901</v>
      </c>
      <c r="D6788" t="s">
        <v>902</v>
      </c>
      <c r="E6788" t="s">
        <v>21</v>
      </c>
      <c r="F6788" t="s">
        <v>16</v>
      </c>
      <c r="G6788" t="s">
        <v>171</v>
      </c>
      <c r="H6788">
        <v>5</v>
      </c>
      <c r="I6788">
        <v>890.87</v>
      </c>
      <c r="J6788">
        <v>0.05</v>
      </c>
      <c r="K6788">
        <v>4231.63</v>
      </c>
      <c r="L6788">
        <v>1746.62</v>
      </c>
      <c r="M6788">
        <f t="shared" si="317"/>
        <v>4231.6324999999997</v>
      </c>
      <c r="N6788" t="str">
        <f t="shared" si="318"/>
        <v>Q3</v>
      </c>
      <c r="O6788" s="2">
        <f t="shared" si="319"/>
        <v>41.275347797420849</v>
      </c>
      <c r="P6788" t="str">
        <f>VLOOKUP(retail_sales_2023!C6788,customers!A:J,5,)</f>
        <v>Ranchi</v>
      </c>
      <c r="Q6788" t="str">
        <f>VLOOKUP(C6788,customers!A:J,10,0)</f>
        <v>Regular</v>
      </c>
    </row>
    <row r="6789" spans="1:17" x14ac:dyDescent="0.3">
      <c r="A6789" t="s">
        <v>7880</v>
      </c>
      <c r="B6789" s="1">
        <v>45264</v>
      </c>
      <c r="C6789" t="s">
        <v>1054</v>
      </c>
      <c r="D6789" t="s">
        <v>1055</v>
      </c>
      <c r="E6789" t="s">
        <v>15</v>
      </c>
      <c r="F6789" t="s">
        <v>43</v>
      </c>
      <c r="G6789" t="s">
        <v>272</v>
      </c>
      <c r="H6789">
        <v>2</v>
      </c>
      <c r="I6789">
        <v>9388.0400000000009</v>
      </c>
      <c r="J6789">
        <v>0.05</v>
      </c>
      <c r="K6789">
        <v>17837.28</v>
      </c>
      <c r="L6789">
        <v>2290.11</v>
      </c>
      <c r="M6789">
        <f t="shared" ref="M6789:M6852" si="320">H6789*I6789*(1-J6789)</f>
        <v>17837.276000000002</v>
      </c>
      <c r="N6789" t="str">
        <f t="shared" si="318"/>
        <v>Q4</v>
      </c>
      <c r="O6789" s="2">
        <f t="shared" si="319"/>
        <v>12.838896961868626</v>
      </c>
      <c r="P6789" t="str">
        <f>VLOOKUP(retail_sales_2023!C6789,customers!A:J,5,)</f>
        <v>Chennai</v>
      </c>
      <c r="Q6789" t="str">
        <f>VLOOKUP(C6789,customers!A:J,10,0)</f>
        <v>Premium</v>
      </c>
    </row>
    <row r="6790" spans="1:17" x14ac:dyDescent="0.3">
      <c r="A6790" t="s">
        <v>7881</v>
      </c>
      <c r="B6790" s="1">
        <v>45180</v>
      </c>
      <c r="C6790" t="s">
        <v>1568</v>
      </c>
      <c r="D6790" t="s">
        <v>1569</v>
      </c>
      <c r="E6790" t="s">
        <v>21</v>
      </c>
      <c r="F6790" t="s">
        <v>43</v>
      </c>
      <c r="G6790" t="s">
        <v>243</v>
      </c>
      <c r="H6790">
        <v>4</v>
      </c>
      <c r="I6790">
        <v>50871.22</v>
      </c>
      <c r="J6790">
        <v>0.05</v>
      </c>
      <c r="K6790">
        <v>193310.64</v>
      </c>
      <c r="L6790">
        <v>18017.59</v>
      </c>
      <c r="M6790">
        <f t="shared" si="320"/>
        <v>193310.636</v>
      </c>
      <c r="N6790" t="str">
        <f t="shared" si="318"/>
        <v>Q3</v>
      </c>
      <c r="O6790" s="2">
        <f t="shared" si="319"/>
        <v>9.3205371416700071</v>
      </c>
      <c r="P6790" t="str">
        <f>VLOOKUP(retail_sales_2023!C6790,customers!A:J,5,)</f>
        <v>Ranchi</v>
      </c>
      <c r="Q6790" t="str">
        <f>VLOOKUP(C6790,customers!A:J,10,0)</f>
        <v>Premium</v>
      </c>
    </row>
    <row r="6791" spans="1:17" x14ac:dyDescent="0.3">
      <c r="A6791" t="s">
        <v>7882</v>
      </c>
      <c r="B6791" s="1">
        <v>45091</v>
      </c>
      <c r="C6791" t="s">
        <v>31</v>
      </c>
      <c r="D6791" t="s">
        <v>32</v>
      </c>
      <c r="E6791" t="s">
        <v>33</v>
      </c>
      <c r="F6791" t="s">
        <v>38</v>
      </c>
      <c r="G6791" t="s">
        <v>73</v>
      </c>
      <c r="H6791">
        <v>5</v>
      </c>
      <c r="I6791">
        <v>2913.21</v>
      </c>
      <c r="J6791">
        <v>0.15</v>
      </c>
      <c r="K6791">
        <v>12381.14</v>
      </c>
      <c r="L6791">
        <v>3348.15</v>
      </c>
      <c r="M6791">
        <f t="shared" si="320"/>
        <v>12381.1425</v>
      </c>
      <c r="N6791" t="str">
        <f t="shared" si="318"/>
        <v>Q2</v>
      </c>
      <c r="O6791" s="2">
        <f t="shared" si="319"/>
        <v>27.042340204536902</v>
      </c>
      <c r="P6791" t="str">
        <f>VLOOKUP(retail_sales_2023!C6791,customers!A:J,5,)</f>
        <v>Ahmedabad</v>
      </c>
      <c r="Q6791" t="str">
        <f>VLOOKUP(C6791,customers!A:J,10,0)</f>
        <v>Premium</v>
      </c>
    </row>
    <row r="6792" spans="1:17" x14ac:dyDescent="0.3">
      <c r="A6792" t="s">
        <v>7883</v>
      </c>
      <c r="B6792" s="1">
        <v>44928</v>
      </c>
      <c r="C6792" t="s">
        <v>541</v>
      </c>
      <c r="D6792" t="s">
        <v>542</v>
      </c>
      <c r="E6792" t="s">
        <v>21</v>
      </c>
      <c r="F6792" t="s">
        <v>38</v>
      </c>
      <c r="G6792" t="s">
        <v>90</v>
      </c>
      <c r="H6792">
        <v>2</v>
      </c>
      <c r="I6792">
        <v>241.93</v>
      </c>
      <c r="J6792">
        <v>0</v>
      </c>
      <c r="K6792">
        <v>483.86</v>
      </c>
      <c r="L6792">
        <v>171.41</v>
      </c>
      <c r="M6792">
        <f t="shared" si="320"/>
        <v>483.86</v>
      </c>
      <c r="N6792" t="str">
        <f t="shared" si="318"/>
        <v>Q1</v>
      </c>
      <c r="O6792" s="2">
        <f t="shared" si="319"/>
        <v>35.42553631215641</v>
      </c>
      <c r="P6792" t="str">
        <f>VLOOKUP(retail_sales_2023!C6792,customers!A:J,5,)</f>
        <v>Kolkata</v>
      </c>
      <c r="Q6792" t="str">
        <f>VLOOKUP(C6792,customers!A:J,10,0)</f>
        <v>Premium</v>
      </c>
    </row>
    <row r="6793" spans="1:17" x14ac:dyDescent="0.3">
      <c r="A6793" t="s">
        <v>7884</v>
      </c>
      <c r="B6793" s="1">
        <v>45017</v>
      </c>
      <c r="C6793" t="s">
        <v>3348</v>
      </c>
      <c r="D6793" t="s">
        <v>3349</v>
      </c>
      <c r="E6793" t="s">
        <v>27</v>
      </c>
      <c r="F6793" t="s">
        <v>43</v>
      </c>
      <c r="G6793" t="s">
        <v>272</v>
      </c>
      <c r="H6793">
        <v>4</v>
      </c>
      <c r="I6793">
        <v>55723.97</v>
      </c>
      <c r="J6793">
        <v>0.2</v>
      </c>
      <c r="K6793">
        <v>178316.7</v>
      </c>
      <c r="L6793">
        <v>16189.79</v>
      </c>
      <c r="M6793">
        <f t="shared" si="320"/>
        <v>178316.70400000003</v>
      </c>
      <c r="N6793" t="str">
        <f t="shared" si="318"/>
        <v>Q2</v>
      </c>
      <c r="O6793" s="2">
        <f t="shared" si="319"/>
        <v>9.079233745353072</v>
      </c>
      <c r="P6793" t="str">
        <f>VLOOKUP(retail_sales_2023!C6793,customers!A:J,5,)</f>
        <v>Kochi</v>
      </c>
      <c r="Q6793" t="str">
        <f>VLOOKUP(C6793,customers!A:J,10,0)</f>
        <v>Premium</v>
      </c>
    </row>
    <row r="6794" spans="1:17" x14ac:dyDescent="0.3">
      <c r="A6794" t="s">
        <v>7885</v>
      </c>
      <c r="B6794" s="1">
        <v>45090</v>
      </c>
      <c r="C6794" t="s">
        <v>1177</v>
      </c>
      <c r="D6794" t="s">
        <v>1178</v>
      </c>
      <c r="E6794" t="s">
        <v>27</v>
      </c>
      <c r="F6794" t="s">
        <v>22</v>
      </c>
      <c r="G6794" t="s">
        <v>146</v>
      </c>
      <c r="H6794">
        <v>5</v>
      </c>
      <c r="I6794">
        <v>35502.83</v>
      </c>
      <c r="J6794">
        <v>0</v>
      </c>
      <c r="K6794">
        <v>177514.15</v>
      </c>
      <c r="L6794">
        <v>41557.379999999997</v>
      </c>
      <c r="M6794">
        <f t="shared" si="320"/>
        <v>177514.15000000002</v>
      </c>
      <c r="N6794" t="str">
        <f t="shared" si="318"/>
        <v>Q2</v>
      </c>
      <c r="O6794" s="2">
        <f t="shared" si="319"/>
        <v>23.410742185904613</v>
      </c>
      <c r="P6794" t="str">
        <f>VLOOKUP(retail_sales_2023!C6794,customers!A:J,5,)</f>
        <v>Amritsar</v>
      </c>
      <c r="Q6794" t="str">
        <f>VLOOKUP(C6794,customers!A:J,10,0)</f>
        <v>Regular</v>
      </c>
    </row>
    <row r="6795" spans="1:17" x14ac:dyDescent="0.3">
      <c r="A6795" t="s">
        <v>7886</v>
      </c>
      <c r="B6795" s="1">
        <v>45172</v>
      </c>
      <c r="C6795" t="s">
        <v>139</v>
      </c>
      <c r="D6795" t="s">
        <v>140</v>
      </c>
      <c r="E6795" t="s">
        <v>21</v>
      </c>
      <c r="F6795" t="s">
        <v>38</v>
      </c>
      <c r="G6795" t="s">
        <v>48</v>
      </c>
      <c r="H6795">
        <v>3</v>
      </c>
      <c r="I6795">
        <v>973.79</v>
      </c>
      <c r="J6795">
        <v>0</v>
      </c>
      <c r="K6795">
        <v>2921.37</v>
      </c>
      <c r="L6795">
        <v>783.67</v>
      </c>
      <c r="M6795">
        <f t="shared" si="320"/>
        <v>2921.37</v>
      </c>
      <c r="N6795" t="str">
        <f t="shared" si="318"/>
        <v>Q3</v>
      </c>
      <c r="O6795" s="2">
        <f t="shared" si="319"/>
        <v>26.8254277958629</v>
      </c>
      <c r="P6795" t="str">
        <f>VLOOKUP(retail_sales_2023!C6795,customers!A:J,5,)</f>
        <v>Ranchi</v>
      </c>
      <c r="Q6795" t="str">
        <f>VLOOKUP(C6795,customers!A:J,10,0)</f>
        <v>Premium</v>
      </c>
    </row>
    <row r="6796" spans="1:17" x14ac:dyDescent="0.3">
      <c r="A6796" t="s">
        <v>7887</v>
      </c>
      <c r="B6796" s="1">
        <v>45228</v>
      </c>
      <c r="C6796" t="s">
        <v>1044</v>
      </c>
      <c r="D6796" t="s">
        <v>1045</v>
      </c>
      <c r="E6796" t="s">
        <v>33</v>
      </c>
      <c r="F6796" t="s">
        <v>28</v>
      </c>
      <c r="G6796" t="s">
        <v>29</v>
      </c>
      <c r="H6796">
        <v>5</v>
      </c>
      <c r="I6796">
        <v>3569.96</v>
      </c>
      <c r="J6796">
        <v>0.1</v>
      </c>
      <c r="K6796">
        <v>16064.82</v>
      </c>
      <c r="L6796">
        <v>2645.42</v>
      </c>
      <c r="M6796">
        <f t="shared" si="320"/>
        <v>16064.82</v>
      </c>
      <c r="N6796" t="str">
        <f t="shared" si="318"/>
        <v>Q4</v>
      </c>
      <c r="O6796" s="2">
        <f t="shared" si="319"/>
        <v>16.467162408293401</v>
      </c>
      <c r="P6796" t="str">
        <f>VLOOKUP(retail_sales_2023!C6796,customers!A:J,5,)</f>
        <v>Ahmedabad</v>
      </c>
      <c r="Q6796" t="str">
        <f>VLOOKUP(C6796,customers!A:J,10,0)</f>
        <v>Premium</v>
      </c>
    </row>
    <row r="6797" spans="1:17" x14ac:dyDescent="0.3">
      <c r="A6797" t="s">
        <v>7888</v>
      </c>
      <c r="B6797" s="1">
        <v>45133</v>
      </c>
      <c r="C6797" t="s">
        <v>160</v>
      </c>
      <c r="D6797" t="s">
        <v>161</v>
      </c>
      <c r="E6797" t="s">
        <v>33</v>
      </c>
      <c r="F6797" t="s">
        <v>52</v>
      </c>
      <c r="G6797" t="s">
        <v>200</v>
      </c>
      <c r="H6797">
        <v>1</v>
      </c>
      <c r="I6797">
        <v>718.31</v>
      </c>
      <c r="J6797">
        <v>0.1</v>
      </c>
      <c r="K6797">
        <v>646.48</v>
      </c>
      <c r="L6797">
        <v>50.44</v>
      </c>
      <c r="M6797">
        <f t="shared" si="320"/>
        <v>646.47899999999993</v>
      </c>
      <c r="N6797" t="str">
        <f t="shared" si="318"/>
        <v>Q3</v>
      </c>
      <c r="O6797" s="2">
        <f t="shared" si="319"/>
        <v>7.8022521965103326</v>
      </c>
      <c r="P6797" t="str">
        <f>VLOOKUP(retail_sales_2023!C6797,customers!A:J,5,)</f>
        <v>Pune</v>
      </c>
      <c r="Q6797" t="str">
        <f>VLOOKUP(C6797,customers!A:J,10,0)</f>
        <v>Premium</v>
      </c>
    </row>
    <row r="6798" spans="1:17" x14ac:dyDescent="0.3">
      <c r="A6798" t="s">
        <v>7889</v>
      </c>
      <c r="B6798" s="1">
        <v>45108</v>
      </c>
      <c r="C6798" t="s">
        <v>447</v>
      </c>
      <c r="D6798" t="s">
        <v>448</v>
      </c>
      <c r="E6798" t="s">
        <v>15</v>
      </c>
      <c r="F6798" t="s">
        <v>22</v>
      </c>
      <c r="G6798" t="s">
        <v>23</v>
      </c>
      <c r="H6798">
        <v>5</v>
      </c>
      <c r="I6798">
        <v>21712.560000000001</v>
      </c>
      <c r="J6798">
        <v>0.15</v>
      </c>
      <c r="K6798">
        <v>92278.38</v>
      </c>
      <c r="L6798">
        <v>17280.55</v>
      </c>
      <c r="M6798">
        <f t="shared" si="320"/>
        <v>92278.38</v>
      </c>
      <c r="N6798" t="str">
        <f t="shared" si="318"/>
        <v>Q3</v>
      </c>
      <c r="O6798" s="2">
        <f t="shared" si="319"/>
        <v>18.72654244688734</v>
      </c>
      <c r="P6798" t="str">
        <f>VLOOKUP(retail_sales_2023!C6798,customers!A:J,5,)</f>
        <v>Kochi</v>
      </c>
      <c r="Q6798" t="str">
        <f>VLOOKUP(C6798,customers!A:J,10,0)</f>
        <v>Occasional</v>
      </c>
    </row>
    <row r="6799" spans="1:17" x14ac:dyDescent="0.3">
      <c r="A6799" t="s">
        <v>7890</v>
      </c>
      <c r="B6799" s="1">
        <v>45273</v>
      </c>
      <c r="C6799" t="s">
        <v>547</v>
      </c>
      <c r="D6799" t="s">
        <v>548</v>
      </c>
      <c r="E6799" t="s">
        <v>33</v>
      </c>
      <c r="F6799" t="s">
        <v>81</v>
      </c>
      <c r="G6799" t="s">
        <v>239</v>
      </c>
      <c r="H6799">
        <v>5</v>
      </c>
      <c r="I6799">
        <v>727.43</v>
      </c>
      <c r="J6799">
        <v>0</v>
      </c>
      <c r="K6799">
        <v>3637.15</v>
      </c>
      <c r="L6799">
        <v>1153.8</v>
      </c>
      <c r="M6799">
        <f t="shared" si="320"/>
        <v>3637.1499999999996</v>
      </c>
      <c r="N6799" t="str">
        <f t="shared" si="318"/>
        <v>Q4</v>
      </c>
      <c r="O6799" s="2">
        <f t="shared" si="319"/>
        <v>31.722639979104517</v>
      </c>
      <c r="P6799" t="str">
        <f>VLOOKUP(retail_sales_2023!C6799,customers!A:J,5,)</f>
        <v>Pune</v>
      </c>
      <c r="Q6799" t="str">
        <f>VLOOKUP(C6799,customers!A:J,10,0)</f>
        <v>Regular</v>
      </c>
    </row>
    <row r="6800" spans="1:17" x14ac:dyDescent="0.3">
      <c r="A6800" t="s">
        <v>7891</v>
      </c>
      <c r="B6800" s="1">
        <v>44967</v>
      </c>
      <c r="C6800" t="s">
        <v>218</v>
      </c>
      <c r="D6800" t="s">
        <v>219</v>
      </c>
      <c r="E6800" t="s">
        <v>27</v>
      </c>
      <c r="F6800" t="s">
        <v>22</v>
      </c>
      <c r="G6800" t="s">
        <v>34</v>
      </c>
      <c r="H6800">
        <v>5</v>
      </c>
      <c r="I6800">
        <v>35169.230000000003</v>
      </c>
      <c r="J6800">
        <v>0.1</v>
      </c>
      <c r="K6800">
        <v>158261.54</v>
      </c>
      <c r="L6800">
        <v>35730.26</v>
      </c>
      <c r="M6800">
        <f t="shared" si="320"/>
        <v>158261.53500000003</v>
      </c>
      <c r="N6800" t="str">
        <f t="shared" si="318"/>
        <v>Q1</v>
      </c>
      <c r="O6800" s="2">
        <f t="shared" si="319"/>
        <v>22.576716996435142</v>
      </c>
      <c r="P6800" t="str">
        <f>VLOOKUP(retail_sales_2023!C6800,customers!A:J,5,)</f>
        <v>Lucknow</v>
      </c>
      <c r="Q6800" t="str">
        <f>VLOOKUP(C6800,customers!A:J,10,0)</f>
        <v>Premium</v>
      </c>
    </row>
    <row r="6801" spans="1:17" x14ac:dyDescent="0.3">
      <c r="A6801" t="s">
        <v>7892</v>
      </c>
      <c r="B6801" s="1">
        <v>44956</v>
      </c>
      <c r="C6801" t="s">
        <v>148</v>
      </c>
      <c r="D6801" t="s">
        <v>149</v>
      </c>
      <c r="E6801" t="s">
        <v>21</v>
      </c>
      <c r="F6801" t="s">
        <v>43</v>
      </c>
      <c r="G6801" t="s">
        <v>243</v>
      </c>
      <c r="H6801">
        <v>5</v>
      </c>
      <c r="I6801">
        <v>37107.919999999998</v>
      </c>
      <c r="J6801">
        <v>0</v>
      </c>
      <c r="K6801">
        <v>185539.6</v>
      </c>
      <c r="L6801">
        <v>18502.64</v>
      </c>
      <c r="M6801">
        <f t="shared" si="320"/>
        <v>185539.59999999998</v>
      </c>
      <c r="N6801" t="str">
        <f t="shared" si="318"/>
        <v>Q1</v>
      </c>
      <c r="O6801" s="2">
        <f t="shared" si="319"/>
        <v>9.9723401365530577</v>
      </c>
      <c r="P6801" t="str">
        <f>VLOOKUP(retail_sales_2023!C6801,customers!A:J,5,)</f>
        <v>Ranchi</v>
      </c>
      <c r="Q6801" t="str">
        <f>VLOOKUP(C6801,customers!A:J,10,0)</f>
        <v>Premium</v>
      </c>
    </row>
    <row r="6802" spans="1:17" x14ac:dyDescent="0.3">
      <c r="A6802" t="s">
        <v>7893</v>
      </c>
      <c r="B6802" s="1">
        <v>44930</v>
      </c>
      <c r="C6802" t="s">
        <v>1154</v>
      </c>
      <c r="D6802" t="s">
        <v>1155</v>
      </c>
      <c r="E6802" t="s">
        <v>15</v>
      </c>
      <c r="F6802" t="s">
        <v>28</v>
      </c>
      <c r="G6802" t="s">
        <v>280</v>
      </c>
      <c r="H6802">
        <v>3</v>
      </c>
      <c r="I6802">
        <v>6848.3</v>
      </c>
      <c r="J6802">
        <v>0</v>
      </c>
      <c r="K6802">
        <v>20544.900000000001</v>
      </c>
      <c r="L6802">
        <v>5402.89</v>
      </c>
      <c r="M6802">
        <f t="shared" si="320"/>
        <v>20544.900000000001</v>
      </c>
      <c r="N6802" t="str">
        <f t="shared" si="318"/>
        <v>Q1</v>
      </c>
      <c r="O6802" s="2">
        <f t="shared" si="319"/>
        <v>26.297962024638714</v>
      </c>
      <c r="P6802" t="str">
        <f>VLOOKUP(retail_sales_2023!C6802,customers!A:J,5,)</f>
        <v>Chennai</v>
      </c>
      <c r="Q6802" t="str">
        <f>VLOOKUP(C6802,customers!A:J,10,0)</f>
        <v>Premium</v>
      </c>
    </row>
    <row r="6803" spans="1:17" x14ac:dyDescent="0.3">
      <c r="A6803" t="s">
        <v>7894</v>
      </c>
      <c r="B6803" s="1">
        <v>45127</v>
      </c>
      <c r="C6803" t="s">
        <v>437</v>
      </c>
      <c r="D6803" t="s">
        <v>438</v>
      </c>
      <c r="E6803" t="s">
        <v>21</v>
      </c>
      <c r="F6803" t="s">
        <v>38</v>
      </c>
      <c r="G6803" t="s">
        <v>395</v>
      </c>
      <c r="H6803">
        <v>4</v>
      </c>
      <c r="I6803">
        <v>1873.45</v>
      </c>
      <c r="J6803">
        <v>0.2</v>
      </c>
      <c r="K6803">
        <v>5995.04</v>
      </c>
      <c r="L6803">
        <v>1282.3499999999999</v>
      </c>
      <c r="M6803">
        <f t="shared" si="320"/>
        <v>5995.0400000000009</v>
      </c>
      <c r="N6803" t="str">
        <f t="shared" si="318"/>
        <v>Q3</v>
      </c>
      <c r="O6803" s="2">
        <f t="shared" si="319"/>
        <v>21.390182550908751</v>
      </c>
      <c r="P6803" t="str">
        <f>VLOOKUP(retail_sales_2023!C6803,customers!A:J,5,)</f>
        <v>Kolkata</v>
      </c>
      <c r="Q6803" t="str">
        <f>VLOOKUP(C6803,customers!A:J,10,0)</f>
        <v>Premium</v>
      </c>
    </row>
    <row r="6804" spans="1:17" x14ac:dyDescent="0.3">
      <c r="A6804" t="s">
        <v>7895</v>
      </c>
      <c r="B6804" s="1">
        <v>45078</v>
      </c>
      <c r="C6804" t="s">
        <v>567</v>
      </c>
      <c r="D6804" t="s">
        <v>568</v>
      </c>
      <c r="E6804" t="s">
        <v>27</v>
      </c>
      <c r="F6804" t="s">
        <v>52</v>
      </c>
      <c r="G6804" t="s">
        <v>235</v>
      </c>
      <c r="H6804">
        <v>9</v>
      </c>
      <c r="I6804">
        <v>150.06</v>
      </c>
      <c r="J6804">
        <v>0</v>
      </c>
      <c r="K6804">
        <v>1350.54</v>
      </c>
      <c r="L6804">
        <v>100.5</v>
      </c>
      <c r="M6804">
        <f t="shared" si="320"/>
        <v>1350.54</v>
      </c>
      <c r="N6804" t="str">
        <f t="shared" si="318"/>
        <v>Q2</v>
      </c>
      <c r="O6804" s="2">
        <f t="shared" si="319"/>
        <v>7.4414678573015243</v>
      </c>
      <c r="P6804" t="str">
        <f>VLOOKUP(retail_sales_2023!C6804,customers!A:J,5,)</f>
        <v>Amritsar</v>
      </c>
      <c r="Q6804" t="str">
        <f>VLOOKUP(C6804,customers!A:J,10,0)</f>
        <v>Premium</v>
      </c>
    </row>
    <row r="6805" spans="1:17" x14ac:dyDescent="0.3">
      <c r="A6805" t="s">
        <v>7896</v>
      </c>
      <c r="B6805" s="1">
        <v>45166</v>
      </c>
      <c r="C6805" t="s">
        <v>2741</v>
      </c>
      <c r="D6805" t="s">
        <v>2742</v>
      </c>
      <c r="E6805" t="s">
        <v>15</v>
      </c>
      <c r="F6805" t="s">
        <v>52</v>
      </c>
      <c r="G6805" t="s">
        <v>169</v>
      </c>
      <c r="H6805">
        <v>2</v>
      </c>
      <c r="I6805">
        <v>243.05</v>
      </c>
      <c r="J6805">
        <v>0.1</v>
      </c>
      <c r="K6805">
        <v>437.49</v>
      </c>
      <c r="L6805">
        <v>44.59</v>
      </c>
      <c r="M6805">
        <f t="shared" si="320"/>
        <v>437.49</v>
      </c>
      <c r="N6805" t="str">
        <f t="shared" si="318"/>
        <v>Q3</v>
      </c>
      <c r="O6805" s="2">
        <f t="shared" si="319"/>
        <v>10.192232965324923</v>
      </c>
      <c r="P6805" t="str">
        <f>VLOOKUP(retail_sales_2023!C6805,customers!A:J,5,)</f>
        <v>Chennai</v>
      </c>
      <c r="Q6805" t="str">
        <f>VLOOKUP(C6805,customers!A:J,10,0)</f>
        <v>Regular</v>
      </c>
    </row>
    <row r="6806" spans="1:17" x14ac:dyDescent="0.3">
      <c r="A6806" t="s">
        <v>7897</v>
      </c>
      <c r="B6806" s="1">
        <v>44953</v>
      </c>
      <c r="C6806" t="s">
        <v>1622</v>
      </c>
      <c r="D6806" t="s">
        <v>1623</v>
      </c>
      <c r="E6806" t="s">
        <v>33</v>
      </c>
      <c r="F6806" t="s">
        <v>28</v>
      </c>
      <c r="G6806" t="s">
        <v>29</v>
      </c>
      <c r="H6806">
        <v>1</v>
      </c>
      <c r="I6806">
        <v>860.6</v>
      </c>
      <c r="J6806">
        <v>0.05</v>
      </c>
      <c r="K6806">
        <v>817.57</v>
      </c>
      <c r="L6806">
        <v>151.6</v>
      </c>
      <c r="M6806">
        <f t="shared" si="320"/>
        <v>817.56999999999994</v>
      </c>
      <c r="N6806" t="str">
        <f t="shared" si="318"/>
        <v>Q1</v>
      </c>
      <c r="O6806" s="2">
        <f t="shared" si="319"/>
        <v>18.542754748828845</v>
      </c>
      <c r="P6806" t="str">
        <f>VLOOKUP(retail_sales_2023!C6806,customers!A:J,5,)</f>
        <v>Pune</v>
      </c>
      <c r="Q6806" t="str">
        <f>VLOOKUP(C6806,customers!A:J,10,0)</f>
        <v>Regular</v>
      </c>
    </row>
    <row r="6807" spans="1:17" x14ac:dyDescent="0.3">
      <c r="A6807" t="s">
        <v>7898</v>
      </c>
      <c r="B6807" s="1">
        <v>45200</v>
      </c>
      <c r="C6807" t="s">
        <v>580</v>
      </c>
      <c r="D6807" t="s">
        <v>581</v>
      </c>
      <c r="E6807" t="s">
        <v>21</v>
      </c>
      <c r="F6807" t="s">
        <v>81</v>
      </c>
      <c r="G6807" t="s">
        <v>82</v>
      </c>
      <c r="H6807">
        <v>5</v>
      </c>
      <c r="I6807">
        <v>931.76</v>
      </c>
      <c r="J6807">
        <v>0.15</v>
      </c>
      <c r="K6807">
        <v>3959.98</v>
      </c>
      <c r="L6807">
        <v>1112.3699999999999</v>
      </c>
      <c r="M6807">
        <f t="shared" si="320"/>
        <v>3959.98</v>
      </c>
      <c r="N6807" t="str">
        <f t="shared" si="318"/>
        <v>Q4</v>
      </c>
      <c r="O6807" s="2">
        <f t="shared" si="319"/>
        <v>28.090293385320127</v>
      </c>
      <c r="P6807" t="str">
        <f>VLOOKUP(retail_sales_2023!C6807,customers!A:J,5,)</f>
        <v>Patna</v>
      </c>
      <c r="Q6807" t="str">
        <f>VLOOKUP(C6807,customers!A:J,10,0)</f>
        <v>Regular</v>
      </c>
    </row>
    <row r="6808" spans="1:17" x14ac:dyDescent="0.3">
      <c r="A6808" t="s">
        <v>7899</v>
      </c>
      <c r="B6808" s="1">
        <v>45146</v>
      </c>
      <c r="C6808" t="s">
        <v>1182</v>
      </c>
      <c r="D6808" t="s">
        <v>1183</v>
      </c>
      <c r="E6808" t="s">
        <v>15</v>
      </c>
      <c r="F6808" t="s">
        <v>43</v>
      </c>
      <c r="G6808" t="s">
        <v>243</v>
      </c>
      <c r="H6808">
        <v>5</v>
      </c>
      <c r="I6808">
        <v>78196.509999999995</v>
      </c>
      <c r="J6808">
        <v>0</v>
      </c>
      <c r="K6808">
        <v>390982.55</v>
      </c>
      <c r="L6808">
        <v>53244.09</v>
      </c>
      <c r="M6808">
        <f t="shared" si="320"/>
        <v>390982.55</v>
      </c>
      <c r="N6808" t="str">
        <f t="shared" si="318"/>
        <v>Q3</v>
      </c>
      <c r="O6808" s="2">
        <f t="shared" si="319"/>
        <v>13.618022083082733</v>
      </c>
      <c r="P6808" t="str">
        <f>VLOOKUP(retail_sales_2023!C6808,customers!A:J,5,)</f>
        <v>Bengaluru</v>
      </c>
      <c r="Q6808" t="str">
        <f>VLOOKUP(C6808,customers!A:J,10,0)</f>
        <v>Regular</v>
      </c>
    </row>
    <row r="6809" spans="1:17" x14ac:dyDescent="0.3">
      <c r="A6809" t="s">
        <v>7900</v>
      </c>
      <c r="B6809" s="1">
        <v>45165</v>
      </c>
      <c r="C6809" t="s">
        <v>678</v>
      </c>
      <c r="D6809" t="s">
        <v>679</v>
      </c>
      <c r="E6809" t="s">
        <v>27</v>
      </c>
      <c r="F6809" t="s">
        <v>52</v>
      </c>
      <c r="G6809" t="s">
        <v>937</v>
      </c>
      <c r="H6809">
        <v>3</v>
      </c>
      <c r="I6809">
        <v>272.58</v>
      </c>
      <c r="J6809">
        <v>0</v>
      </c>
      <c r="K6809">
        <v>817.74</v>
      </c>
      <c r="L6809">
        <v>47.69</v>
      </c>
      <c r="M6809">
        <f t="shared" si="320"/>
        <v>817.74</v>
      </c>
      <c r="N6809" t="str">
        <f t="shared" si="318"/>
        <v>Q3</v>
      </c>
      <c r="O6809" s="2">
        <f t="shared" si="319"/>
        <v>5.8319270183676961</v>
      </c>
      <c r="P6809" t="str">
        <f>VLOOKUP(retail_sales_2023!C6809,customers!A:J,5,)</f>
        <v>Amritsar</v>
      </c>
      <c r="Q6809" t="str">
        <f>VLOOKUP(C6809,customers!A:J,10,0)</f>
        <v>Premium</v>
      </c>
    </row>
    <row r="6810" spans="1:17" x14ac:dyDescent="0.3">
      <c r="A6810" t="s">
        <v>7901</v>
      </c>
      <c r="B6810" s="1">
        <v>45187</v>
      </c>
      <c r="C6810" t="s">
        <v>610</v>
      </c>
      <c r="D6810" t="s">
        <v>611</v>
      </c>
      <c r="E6810" t="s">
        <v>21</v>
      </c>
      <c r="F6810" t="s">
        <v>38</v>
      </c>
      <c r="G6810" t="s">
        <v>73</v>
      </c>
      <c r="H6810">
        <v>3</v>
      </c>
      <c r="I6810">
        <v>292.85000000000002</v>
      </c>
      <c r="J6810">
        <v>0</v>
      </c>
      <c r="K6810">
        <v>878.55</v>
      </c>
      <c r="L6810">
        <v>225.42</v>
      </c>
      <c r="M6810">
        <f t="shared" si="320"/>
        <v>878.55000000000007</v>
      </c>
      <c r="N6810" t="str">
        <f t="shared" si="318"/>
        <v>Q3</v>
      </c>
      <c r="O6810" s="2">
        <f t="shared" si="319"/>
        <v>25.658186785043537</v>
      </c>
      <c r="P6810" t="str">
        <f>VLOOKUP(retail_sales_2023!C6810,customers!A:J,5,)</f>
        <v>Patna</v>
      </c>
      <c r="Q6810" t="str">
        <f>VLOOKUP(C6810,customers!A:J,10,0)</f>
        <v>Regular</v>
      </c>
    </row>
    <row r="6811" spans="1:17" x14ac:dyDescent="0.3">
      <c r="A6811" t="s">
        <v>7902</v>
      </c>
      <c r="B6811" s="1">
        <v>45242</v>
      </c>
      <c r="C6811" t="s">
        <v>298</v>
      </c>
      <c r="D6811" t="s">
        <v>299</v>
      </c>
      <c r="E6811" t="s">
        <v>33</v>
      </c>
      <c r="F6811" t="s">
        <v>38</v>
      </c>
      <c r="G6811" t="s">
        <v>39</v>
      </c>
      <c r="H6811">
        <v>1</v>
      </c>
      <c r="I6811">
        <v>766.9</v>
      </c>
      <c r="J6811">
        <v>0.1</v>
      </c>
      <c r="K6811">
        <v>690.21</v>
      </c>
      <c r="L6811">
        <v>242.37</v>
      </c>
      <c r="M6811">
        <f t="shared" si="320"/>
        <v>690.21</v>
      </c>
      <c r="N6811" t="str">
        <f t="shared" si="318"/>
        <v>Q4</v>
      </c>
      <c r="O6811" s="2">
        <f t="shared" si="319"/>
        <v>35.115399660972749</v>
      </c>
      <c r="P6811" t="str">
        <f>VLOOKUP(retail_sales_2023!C6811,customers!A:J,5,)</f>
        <v>Mumbai</v>
      </c>
      <c r="Q6811" t="str">
        <f>VLOOKUP(C6811,customers!A:J,10,0)</f>
        <v>Regular</v>
      </c>
    </row>
    <row r="6812" spans="1:17" x14ac:dyDescent="0.3">
      <c r="A6812" t="s">
        <v>7903</v>
      </c>
      <c r="B6812" s="1">
        <v>45197</v>
      </c>
      <c r="C6812" t="s">
        <v>503</v>
      </c>
      <c r="D6812" t="s">
        <v>504</v>
      </c>
      <c r="E6812" t="s">
        <v>21</v>
      </c>
      <c r="F6812" t="s">
        <v>81</v>
      </c>
      <c r="G6812" t="s">
        <v>158</v>
      </c>
      <c r="H6812">
        <v>2</v>
      </c>
      <c r="I6812">
        <v>1261.71</v>
      </c>
      <c r="J6812">
        <v>0</v>
      </c>
      <c r="K6812">
        <v>2523.42</v>
      </c>
      <c r="L6812">
        <v>982.43</v>
      </c>
      <c r="M6812">
        <f t="shared" si="320"/>
        <v>2523.42</v>
      </c>
      <c r="N6812" t="str">
        <f t="shared" si="318"/>
        <v>Q3</v>
      </c>
      <c r="O6812" s="2">
        <f t="shared" si="319"/>
        <v>38.932480522465539</v>
      </c>
      <c r="P6812" t="str">
        <f>VLOOKUP(retail_sales_2023!C6812,customers!A:J,5,)</f>
        <v>Patna</v>
      </c>
      <c r="Q6812" t="str">
        <f>VLOOKUP(C6812,customers!A:J,10,0)</f>
        <v>Premium</v>
      </c>
    </row>
    <row r="6813" spans="1:17" x14ac:dyDescent="0.3">
      <c r="A6813" t="s">
        <v>7904</v>
      </c>
      <c r="B6813" s="1">
        <v>45164</v>
      </c>
      <c r="C6813" t="s">
        <v>1016</v>
      </c>
      <c r="D6813" t="s">
        <v>1017</v>
      </c>
      <c r="E6813" t="s">
        <v>21</v>
      </c>
      <c r="F6813" t="s">
        <v>22</v>
      </c>
      <c r="G6813" t="s">
        <v>315</v>
      </c>
      <c r="H6813">
        <v>1</v>
      </c>
      <c r="I6813">
        <v>3549.74</v>
      </c>
      <c r="J6813">
        <v>0</v>
      </c>
      <c r="K6813">
        <v>3549.74</v>
      </c>
      <c r="L6813">
        <v>886.91</v>
      </c>
      <c r="M6813">
        <f t="shared" si="320"/>
        <v>3549.74</v>
      </c>
      <c r="N6813" t="str">
        <f t="shared" si="318"/>
        <v>Q3</v>
      </c>
      <c r="O6813" s="2">
        <f t="shared" si="319"/>
        <v>24.985210184407872</v>
      </c>
      <c r="P6813" t="str">
        <f>VLOOKUP(retail_sales_2023!C6813,customers!A:J,5,)</f>
        <v>Kolkata</v>
      </c>
      <c r="Q6813" t="str">
        <f>VLOOKUP(C6813,customers!A:J,10,0)</f>
        <v>Regular</v>
      </c>
    </row>
    <row r="6814" spans="1:17" x14ac:dyDescent="0.3">
      <c r="A6814" t="s">
        <v>7905</v>
      </c>
      <c r="B6814" s="1">
        <v>45178</v>
      </c>
      <c r="C6814" t="s">
        <v>46</v>
      </c>
      <c r="D6814" t="s">
        <v>47</v>
      </c>
      <c r="E6814" t="s">
        <v>21</v>
      </c>
      <c r="F6814" t="s">
        <v>52</v>
      </c>
      <c r="G6814" t="s">
        <v>226</v>
      </c>
      <c r="H6814">
        <v>10</v>
      </c>
      <c r="I6814">
        <v>293.41000000000003</v>
      </c>
      <c r="J6814">
        <v>0.2</v>
      </c>
      <c r="K6814">
        <v>2347.2800000000002</v>
      </c>
      <c r="L6814">
        <v>217.56</v>
      </c>
      <c r="M6814">
        <f t="shared" si="320"/>
        <v>2347.2800000000002</v>
      </c>
      <c r="N6814" t="str">
        <f t="shared" si="318"/>
        <v>Q3</v>
      </c>
      <c r="O6814" s="2">
        <f t="shared" si="319"/>
        <v>9.2686002522068094</v>
      </c>
      <c r="P6814" t="str">
        <f>VLOOKUP(retail_sales_2023!C6814,customers!A:J,5,)</f>
        <v>Bhubaneswar</v>
      </c>
      <c r="Q6814" t="str">
        <f>VLOOKUP(C6814,customers!A:J,10,0)</f>
        <v>Premium</v>
      </c>
    </row>
    <row r="6815" spans="1:17" x14ac:dyDescent="0.3">
      <c r="A6815" t="s">
        <v>7906</v>
      </c>
      <c r="B6815" s="1">
        <v>45083</v>
      </c>
      <c r="C6815" t="s">
        <v>2123</v>
      </c>
      <c r="D6815" t="s">
        <v>2124</v>
      </c>
      <c r="E6815" t="s">
        <v>33</v>
      </c>
      <c r="F6815" t="s">
        <v>16</v>
      </c>
      <c r="G6815" t="s">
        <v>192</v>
      </c>
      <c r="H6815">
        <v>4</v>
      </c>
      <c r="I6815">
        <v>302.13</v>
      </c>
      <c r="J6815">
        <v>0.25</v>
      </c>
      <c r="K6815">
        <v>906.39</v>
      </c>
      <c r="L6815">
        <v>302.18</v>
      </c>
      <c r="M6815">
        <f t="shared" si="320"/>
        <v>906.39</v>
      </c>
      <c r="N6815" t="str">
        <f t="shared" si="318"/>
        <v>Q2</v>
      </c>
      <c r="O6815" s="2">
        <f t="shared" si="319"/>
        <v>33.338849722525623</v>
      </c>
      <c r="P6815" t="str">
        <f>VLOOKUP(retail_sales_2023!C6815,customers!A:J,5,)</f>
        <v>Ahmedabad</v>
      </c>
      <c r="Q6815" t="str">
        <f>VLOOKUP(C6815,customers!A:J,10,0)</f>
        <v>Occasional</v>
      </c>
    </row>
    <row r="6816" spans="1:17" x14ac:dyDescent="0.3">
      <c r="A6816" t="s">
        <v>7907</v>
      </c>
      <c r="B6816" s="1">
        <v>45148</v>
      </c>
      <c r="C6816" t="s">
        <v>738</v>
      </c>
      <c r="D6816" t="s">
        <v>739</v>
      </c>
      <c r="E6816" t="s">
        <v>15</v>
      </c>
      <c r="F6816" t="s">
        <v>43</v>
      </c>
      <c r="G6816" t="s">
        <v>178</v>
      </c>
      <c r="H6816">
        <v>3</v>
      </c>
      <c r="I6816">
        <v>14425.42</v>
      </c>
      <c r="J6816">
        <v>0.05</v>
      </c>
      <c r="K6816">
        <v>41112.449999999997</v>
      </c>
      <c r="L6816">
        <v>5182.08</v>
      </c>
      <c r="M6816">
        <f t="shared" si="320"/>
        <v>41112.447</v>
      </c>
      <c r="N6816" t="str">
        <f t="shared" si="318"/>
        <v>Q3</v>
      </c>
      <c r="O6816" s="2">
        <f t="shared" si="319"/>
        <v>12.604648956702896</v>
      </c>
      <c r="P6816" t="str">
        <f>VLOOKUP(retail_sales_2023!C6816,customers!A:J,5,)</f>
        <v>Bengaluru</v>
      </c>
      <c r="Q6816" t="str">
        <f>VLOOKUP(C6816,customers!A:J,10,0)</f>
        <v>Premium</v>
      </c>
    </row>
    <row r="6817" spans="1:17" x14ac:dyDescent="0.3">
      <c r="A6817" t="s">
        <v>7908</v>
      </c>
      <c r="B6817" s="1">
        <v>45260</v>
      </c>
      <c r="C6817" t="s">
        <v>1811</v>
      </c>
      <c r="D6817" t="s">
        <v>1812</v>
      </c>
      <c r="E6817" t="s">
        <v>21</v>
      </c>
      <c r="F6817" t="s">
        <v>28</v>
      </c>
      <c r="G6817" t="s">
        <v>672</v>
      </c>
      <c r="H6817">
        <v>4</v>
      </c>
      <c r="I6817">
        <v>3689.16</v>
      </c>
      <c r="J6817">
        <v>0.15</v>
      </c>
      <c r="K6817">
        <v>12543.14</v>
      </c>
      <c r="L6817">
        <v>2157.02</v>
      </c>
      <c r="M6817">
        <f t="shared" si="320"/>
        <v>12543.143999999998</v>
      </c>
      <c r="N6817" t="str">
        <f t="shared" si="318"/>
        <v>Q4</v>
      </c>
      <c r="O6817" s="2">
        <f t="shared" si="319"/>
        <v>17.196810368057761</v>
      </c>
      <c r="P6817" t="str">
        <f>VLOOKUP(retail_sales_2023!C6817,customers!A:J,5,)</f>
        <v>Bhubaneswar</v>
      </c>
      <c r="Q6817" t="str">
        <f>VLOOKUP(C6817,customers!A:J,10,0)</f>
        <v>Premium</v>
      </c>
    </row>
    <row r="6818" spans="1:17" x14ac:dyDescent="0.3">
      <c r="A6818" t="s">
        <v>7909</v>
      </c>
      <c r="B6818" s="1">
        <v>45179</v>
      </c>
      <c r="C6818" t="s">
        <v>2046</v>
      </c>
      <c r="D6818" t="s">
        <v>2047</v>
      </c>
      <c r="E6818" t="s">
        <v>15</v>
      </c>
      <c r="F6818" t="s">
        <v>28</v>
      </c>
      <c r="G6818" t="s">
        <v>439</v>
      </c>
      <c r="H6818">
        <v>1</v>
      </c>
      <c r="I6818">
        <v>1352.62</v>
      </c>
      <c r="J6818">
        <v>0.25</v>
      </c>
      <c r="K6818">
        <v>1014.46</v>
      </c>
      <c r="L6818">
        <v>169.41</v>
      </c>
      <c r="M6818">
        <f t="shared" si="320"/>
        <v>1014.4649999999999</v>
      </c>
      <c r="N6818" t="str">
        <f t="shared" si="318"/>
        <v>Q3</v>
      </c>
      <c r="O6818" s="2">
        <f t="shared" si="319"/>
        <v>16.699524870374386</v>
      </c>
      <c r="P6818" t="str">
        <f>VLOOKUP(retail_sales_2023!C6818,customers!A:J,5,)</f>
        <v>Bengaluru</v>
      </c>
      <c r="Q6818" t="str">
        <f>VLOOKUP(C6818,customers!A:J,10,0)</f>
        <v>Premium</v>
      </c>
    </row>
    <row r="6819" spans="1:17" x14ac:dyDescent="0.3">
      <c r="A6819" t="s">
        <v>7910</v>
      </c>
      <c r="B6819" s="1">
        <v>45184</v>
      </c>
      <c r="C6819" t="s">
        <v>1276</v>
      </c>
      <c r="D6819" t="s">
        <v>1861</v>
      </c>
      <c r="E6819" t="s">
        <v>27</v>
      </c>
      <c r="F6819" t="s">
        <v>52</v>
      </c>
      <c r="G6819" t="s">
        <v>235</v>
      </c>
      <c r="H6819">
        <v>7</v>
      </c>
      <c r="I6819">
        <v>360.75</v>
      </c>
      <c r="J6819">
        <v>0</v>
      </c>
      <c r="K6819">
        <v>2525.25</v>
      </c>
      <c r="L6819">
        <v>145.09</v>
      </c>
      <c r="M6819">
        <f t="shared" si="320"/>
        <v>2525.25</v>
      </c>
      <c r="N6819" t="str">
        <f t="shared" si="318"/>
        <v>Q3</v>
      </c>
      <c r="O6819" s="2">
        <f t="shared" si="319"/>
        <v>5.7455697455697461</v>
      </c>
      <c r="P6819" t="str">
        <f>VLOOKUP(retail_sales_2023!C6819,customers!A:J,5,)</f>
        <v>Jaipur</v>
      </c>
      <c r="Q6819" t="str">
        <f>VLOOKUP(C6819,customers!A:J,10,0)</f>
        <v>Premium</v>
      </c>
    </row>
    <row r="6820" spans="1:17" x14ac:dyDescent="0.3">
      <c r="A6820" t="s">
        <v>7911</v>
      </c>
      <c r="B6820" s="1">
        <v>45106</v>
      </c>
      <c r="C6820" t="s">
        <v>601</v>
      </c>
      <c r="D6820" t="s">
        <v>602</v>
      </c>
      <c r="E6820" t="s">
        <v>15</v>
      </c>
      <c r="F6820" t="s">
        <v>43</v>
      </c>
      <c r="G6820" t="s">
        <v>301</v>
      </c>
      <c r="H6820">
        <v>3</v>
      </c>
      <c r="I6820">
        <v>24299.88</v>
      </c>
      <c r="J6820">
        <v>0</v>
      </c>
      <c r="K6820">
        <v>72899.64</v>
      </c>
      <c r="L6820">
        <v>8170.27</v>
      </c>
      <c r="M6820">
        <f t="shared" si="320"/>
        <v>72899.64</v>
      </c>
      <c r="N6820" t="str">
        <f t="shared" si="318"/>
        <v>Q2</v>
      </c>
      <c r="O6820" s="2">
        <f t="shared" si="319"/>
        <v>11.207558775324543</v>
      </c>
      <c r="P6820" t="str">
        <f>VLOOKUP(retail_sales_2023!C6820,customers!A:J,5,)</f>
        <v>Bengaluru</v>
      </c>
      <c r="Q6820" t="str">
        <f>VLOOKUP(C6820,customers!A:J,10,0)</f>
        <v>Regular</v>
      </c>
    </row>
    <row r="6821" spans="1:17" x14ac:dyDescent="0.3">
      <c r="A6821" t="s">
        <v>7912</v>
      </c>
      <c r="B6821" s="1">
        <v>44941</v>
      </c>
      <c r="C6821" t="s">
        <v>2136</v>
      </c>
      <c r="D6821" t="s">
        <v>2137</v>
      </c>
      <c r="E6821" t="s">
        <v>27</v>
      </c>
      <c r="F6821" t="s">
        <v>81</v>
      </c>
      <c r="G6821" t="s">
        <v>470</v>
      </c>
      <c r="H6821">
        <v>4</v>
      </c>
      <c r="I6821">
        <v>2395.79</v>
      </c>
      <c r="J6821">
        <v>0.15</v>
      </c>
      <c r="K6821">
        <v>8145.69</v>
      </c>
      <c r="L6821">
        <v>2860.13</v>
      </c>
      <c r="M6821">
        <f t="shared" si="320"/>
        <v>8145.6859999999997</v>
      </c>
      <c r="N6821" t="str">
        <f t="shared" si="318"/>
        <v>Q1</v>
      </c>
      <c r="O6821" s="2">
        <f t="shared" si="319"/>
        <v>35.112188163310911</v>
      </c>
      <c r="P6821" t="str">
        <f>VLOOKUP(retail_sales_2023!C6821,customers!A:J,5,)</f>
        <v>Chandigarh</v>
      </c>
      <c r="Q6821" t="str">
        <f>VLOOKUP(C6821,customers!A:J,10,0)</f>
        <v>Premium</v>
      </c>
    </row>
    <row r="6822" spans="1:17" x14ac:dyDescent="0.3">
      <c r="A6822" t="s">
        <v>7913</v>
      </c>
      <c r="B6822" s="1">
        <v>44953</v>
      </c>
      <c r="C6822" t="s">
        <v>1425</v>
      </c>
      <c r="D6822" t="s">
        <v>13093</v>
      </c>
      <c r="E6822" t="s">
        <v>27</v>
      </c>
      <c r="F6822" t="s">
        <v>28</v>
      </c>
      <c r="G6822" t="s">
        <v>672</v>
      </c>
      <c r="H6822">
        <v>3</v>
      </c>
      <c r="I6822">
        <v>2114.37</v>
      </c>
      <c r="J6822">
        <v>0.15</v>
      </c>
      <c r="K6822">
        <v>5391.64</v>
      </c>
      <c r="L6822">
        <v>1175.1099999999999</v>
      </c>
      <c r="M6822">
        <f t="shared" si="320"/>
        <v>5391.6434999999992</v>
      </c>
      <c r="N6822" t="str">
        <f t="shared" si="318"/>
        <v>Q1</v>
      </c>
      <c r="O6822" s="2">
        <f t="shared" si="319"/>
        <v>21.795038244393169</v>
      </c>
      <c r="P6822" t="str">
        <f>VLOOKUP(retail_sales_2023!C6822,customers!A:J,5,)</f>
        <v>Delhi</v>
      </c>
      <c r="Q6822" t="str">
        <f>VLOOKUP(C6822,customers!A:J,10,0)</f>
        <v>Premium</v>
      </c>
    </row>
    <row r="6823" spans="1:17" x14ac:dyDescent="0.3">
      <c r="A6823" t="s">
        <v>7914</v>
      </c>
      <c r="B6823" s="1">
        <v>44969</v>
      </c>
      <c r="C6823" t="s">
        <v>835</v>
      </c>
      <c r="D6823" t="s">
        <v>836</v>
      </c>
      <c r="E6823" t="s">
        <v>21</v>
      </c>
      <c r="F6823" t="s">
        <v>16</v>
      </c>
      <c r="G6823" t="s">
        <v>86</v>
      </c>
      <c r="H6823">
        <v>1</v>
      </c>
      <c r="I6823">
        <v>937.23</v>
      </c>
      <c r="J6823">
        <v>0.2</v>
      </c>
      <c r="K6823">
        <v>749.78</v>
      </c>
      <c r="L6823">
        <v>209.99</v>
      </c>
      <c r="M6823">
        <f t="shared" si="320"/>
        <v>749.78400000000011</v>
      </c>
      <c r="N6823" t="str">
        <f t="shared" si="318"/>
        <v>Q1</v>
      </c>
      <c r="O6823" s="2">
        <f t="shared" si="319"/>
        <v>28.006882018725491</v>
      </c>
      <c r="P6823" t="str">
        <f>VLOOKUP(retail_sales_2023!C6823,customers!A:J,5,)</f>
        <v>Guwahati</v>
      </c>
      <c r="Q6823" t="str">
        <f>VLOOKUP(C6823,customers!A:J,10,0)</f>
        <v>Regular</v>
      </c>
    </row>
    <row r="6824" spans="1:17" x14ac:dyDescent="0.3">
      <c r="A6824" t="s">
        <v>7915</v>
      </c>
      <c r="B6824" s="1">
        <v>44930</v>
      </c>
      <c r="C6824" t="s">
        <v>996</v>
      </c>
      <c r="D6824" t="s">
        <v>997</v>
      </c>
      <c r="E6824" t="s">
        <v>33</v>
      </c>
      <c r="F6824" t="s">
        <v>22</v>
      </c>
      <c r="G6824" t="s">
        <v>210</v>
      </c>
      <c r="H6824">
        <v>1</v>
      </c>
      <c r="I6824">
        <v>35993.120000000003</v>
      </c>
      <c r="J6824">
        <v>0.25</v>
      </c>
      <c r="K6824">
        <v>26994.84</v>
      </c>
      <c r="L6824">
        <v>5768.4</v>
      </c>
      <c r="M6824">
        <f t="shared" si="320"/>
        <v>26994.840000000004</v>
      </c>
      <c r="N6824" t="str">
        <f t="shared" si="318"/>
        <v>Q1</v>
      </c>
      <c r="O6824" s="2">
        <f t="shared" si="319"/>
        <v>21.368528207613007</v>
      </c>
      <c r="P6824" t="str">
        <f>VLOOKUP(retail_sales_2023!C6824,customers!A:J,5,)</f>
        <v>Ahmedabad</v>
      </c>
      <c r="Q6824" t="str">
        <f>VLOOKUP(C6824,customers!A:J,10,0)</f>
        <v>Premium</v>
      </c>
    </row>
    <row r="6825" spans="1:17" x14ac:dyDescent="0.3">
      <c r="A6825" t="s">
        <v>7916</v>
      </c>
      <c r="B6825" s="1">
        <v>45213</v>
      </c>
      <c r="C6825" t="s">
        <v>1231</v>
      </c>
      <c r="D6825" t="s">
        <v>1232</v>
      </c>
      <c r="E6825" t="s">
        <v>15</v>
      </c>
      <c r="F6825" t="s">
        <v>81</v>
      </c>
      <c r="G6825" t="s">
        <v>101</v>
      </c>
      <c r="H6825">
        <v>4</v>
      </c>
      <c r="I6825">
        <v>4372.68</v>
      </c>
      <c r="J6825">
        <v>0</v>
      </c>
      <c r="K6825">
        <v>17490.72</v>
      </c>
      <c r="L6825">
        <v>4074.85</v>
      </c>
      <c r="M6825">
        <f t="shared" si="320"/>
        <v>17490.72</v>
      </c>
      <c r="N6825" t="str">
        <f t="shared" si="318"/>
        <v>Q4</v>
      </c>
      <c r="O6825" s="2">
        <f t="shared" si="319"/>
        <v>23.29721132120347</v>
      </c>
      <c r="P6825" t="str">
        <f>VLOOKUP(retail_sales_2023!C6825,customers!A:J,5,)</f>
        <v>Coimbatore</v>
      </c>
      <c r="Q6825" t="str">
        <f>VLOOKUP(C6825,customers!A:J,10,0)</f>
        <v>Regular</v>
      </c>
    </row>
    <row r="6826" spans="1:17" x14ac:dyDescent="0.3">
      <c r="A6826" t="s">
        <v>7917</v>
      </c>
      <c r="B6826" s="1">
        <v>44958</v>
      </c>
      <c r="C6826" t="s">
        <v>1173</v>
      </c>
      <c r="D6826" t="s">
        <v>1174</v>
      </c>
      <c r="E6826" t="s">
        <v>15</v>
      </c>
      <c r="F6826" t="s">
        <v>52</v>
      </c>
      <c r="G6826" t="s">
        <v>226</v>
      </c>
      <c r="H6826">
        <v>5</v>
      </c>
      <c r="I6826">
        <v>275.02999999999997</v>
      </c>
      <c r="J6826">
        <v>0</v>
      </c>
      <c r="K6826">
        <v>1375.15</v>
      </c>
      <c r="L6826">
        <v>101.6</v>
      </c>
      <c r="M6826">
        <f t="shared" si="320"/>
        <v>1375.1499999999999</v>
      </c>
      <c r="N6826" t="str">
        <f t="shared" si="318"/>
        <v>Q1</v>
      </c>
      <c r="O6826" s="2">
        <f t="shared" si="319"/>
        <v>7.3882849143729761</v>
      </c>
      <c r="P6826" t="str">
        <f>VLOOKUP(retail_sales_2023!C6826,customers!A:J,5,)</f>
        <v>Coimbatore</v>
      </c>
      <c r="Q6826" t="str">
        <f>VLOOKUP(C6826,customers!A:J,10,0)</f>
        <v>Premium</v>
      </c>
    </row>
    <row r="6827" spans="1:17" x14ac:dyDescent="0.3">
      <c r="A6827" t="s">
        <v>7918</v>
      </c>
      <c r="B6827" s="1">
        <v>45134</v>
      </c>
      <c r="C6827" t="s">
        <v>1707</v>
      </c>
      <c r="D6827" t="s">
        <v>1708</v>
      </c>
      <c r="E6827" t="s">
        <v>15</v>
      </c>
      <c r="F6827" t="s">
        <v>28</v>
      </c>
      <c r="G6827" t="s">
        <v>439</v>
      </c>
      <c r="H6827">
        <v>5</v>
      </c>
      <c r="I6827">
        <v>5626.04</v>
      </c>
      <c r="J6827">
        <v>0.1</v>
      </c>
      <c r="K6827">
        <v>25317.18</v>
      </c>
      <c r="L6827">
        <v>4684.92</v>
      </c>
      <c r="M6827">
        <f t="shared" si="320"/>
        <v>25317.18</v>
      </c>
      <c r="N6827" t="str">
        <f t="shared" si="318"/>
        <v>Q3</v>
      </c>
      <c r="O6827" s="2">
        <f t="shared" si="319"/>
        <v>18.504904574680118</v>
      </c>
      <c r="P6827" t="str">
        <f>VLOOKUP(retail_sales_2023!C6827,customers!A:J,5,)</f>
        <v>Hyderabad</v>
      </c>
      <c r="Q6827" t="str">
        <f>VLOOKUP(C6827,customers!A:J,10,0)</f>
        <v>Regular</v>
      </c>
    </row>
    <row r="6828" spans="1:17" x14ac:dyDescent="0.3">
      <c r="A6828" t="s">
        <v>7919</v>
      </c>
      <c r="B6828" s="1">
        <v>45025</v>
      </c>
      <c r="C6828" t="s">
        <v>1841</v>
      </c>
      <c r="D6828" t="s">
        <v>1842</v>
      </c>
      <c r="E6828" t="s">
        <v>33</v>
      </c>
      <c r="F6828" t="s">
        <v>38</v>
      </c>
      <c r="G6828" t="s">
        <v>141</v>
      </c>
      <c r="H6828">
        <v>5</v>
      </c>
      <c r="I6828">
        <v>272.43</v>
      </c>
      <c r="J6828">
        <v>0.05</v>
      </c>
      <c r="K6828">
        <v>1294.04</v>
      </c>
      <c r="L6828">
        <v>455.28</v>
      </c>
      <c r="M6828">
        <f t="shared" si="320"/>
        <v>1294.0425</v>
      </c>
      <c r="N6828" t="str">
        <f t="shared" si="318"/>
        <v>Q2</v>
      </c>
      <c r="O6828" s="2">
        <f t="shared" si="319"/>
        <v>35.182838243021855</v>
      </c>
      <c r="P6828" t="str">
        <f>VLOOKUP(retail_sales_2023!C6828,customers!A:J,5,)</f>
        <v>Nagpur</v>
      </c>
      <c r="Q6828" t="str">
        <f>VLOOKUP(C6828,customers!A:J,10,0)</f>
        <v>Premium</v>
      </c>
    </row>
    <row r="6829" spans="1:17" x14ac:dyDescent="0.3">
      <c r="A6829" t="s">
        <v>7920</v>
      </c>
      <c r="B6829" s="1">
        <v>45139</v>
      </c>
      <c r="C6829" t="s">
        <v>2569</v>
      </c>
      <c r="D6829" t="s">
        <v>2570</v>
      </c>
      <c r="E6829" t="s">
        <v>15</v>
      </c>
      <c r="F6829" t="s">
        <v>81</v>
      </c>
      <c r="G6829" t="s">
        <v>150</v>
      </c>
      <c r="H6829">
        <v>4</v>
      </c>
      <c r="I6829">
        <v>1688.08</v>
      </c>
      <c r="J6829">
        <v>0.2</v>
      </c>
      <c r="K6829">
        <v>5401.86</v>
      </c>
      <c r="L6829">
        <v>1515.13</v>
      </c>
      <c r="M6829">
        <f t="shared" si="320"/>
        <v>5401.8559999999998</v>
      </c>
      <c r="N6829" t="str">
        <f t="shared" si="318"/>
        <v>Q3</v>
      </c>
      <c r="O6829" s="2">
        <f t="shared" si="319"/>
        <v>28.048301881203884</v>
      </c>
      <c r="P6829" t="str">
        <f>VLOOKUP(retail_sales_2023!C6829,customers!A:J,5,)</f>
        <v>Hyderabad</v>
      </c>
      <c r="Q6829" t="str">
        <f>VLOOKUP(C6829,customers!A:J,10,0)</f>
        <v>Premium</v>
      </c>
    </row>
    <row r="6830" spans="1:17" x14ac:dyDescent="0.3">
      <c r="A6830" t="s">
        <v>7921</v>
      </c>
      <c r="B6830" s="1">
        <v>45131</v>
      </c>
      <c r="C6830" t="s">
        <v>1262</v>
      </c>
      <c r="D6830" t="s">
        <v>1263</v>
      </c>
      <c r="E6830" t="s">
        <v>27</v>
      </c>
      <c r="F6830" t="s">
        <v>16</v>
      </c>
      <c r="G6830" t="s">
        <v>898</v>
      </c>
      <c r="H6830">
        <v>5</v>
      </c>
      <c r="I6830">
        <v>456.18</v>
      </c>
      <c r="J6830">
        <v>0.25</v>
      </c>
      <c r="K6830">
        <v>1710.68</v>
      </c>
      <c r="L6830">
        <v>492.32</v>
      </c>
      <c r="M6830">
        <f t="shared" si="320"/>
        <v>1710.6750000000002</v>
      </c>
      <c r="N6830" t="str">
        <f t="shared" si="318"/>
        <v>Q3</v>
      </c>
      <c r="O6830" s="2">
        <f t="shared" si="319"/>
        <v>28.779198915051325</v>
      </c>
      <c r="P6830" t="str">
        <f>VLOOKUP(retail_sales_2023!C6830,customers!A:J,5,)</f>
        <v>Jaipur</v>
      </c>
      <c r="Q6830" t="str">
        <f>VLOOKUP(C6830,customers!A:J,10,0)</f>
        <v>Occasional</v>
      </c>
    </row>
    <row r="6831" spans="1:17" x14ac:dyDescent="0.3">
      <c r="A6831" t="s">
        <v>7922</v>
      </c>
      <c r="B6831" s="1">
        <v>45282</v>
      </c>
      <c r="C6831" t="s">
        <v>107</v>
      </c>
      <c r="D6831" t="s">
        <v>108</v>
      </c>
      <c r="E6831" t="s">
        <v>15</v>
      </c>
      <c r="F6831" t="s">
        <v>38</v>
      </c>
      <c r="G6831" t="s">
        <v>48</v>
      </c>
      <c r="H6831">
        <v>5</v>
      </c>
      <c r="I6831">
        <v>2888.99</v>
      </c>
      <c r="J6831">
        <v>0.05</v>
      </c>
      <c r="K6831">
        <v>13722.7</v>
      </c>
      <c r="L6831">
        <v>4599.57</v>
      </c>
      <c r="M6831">
        <f t="shared" si="320"/>
        <v>13722.702499999998</v>
      </c>
      <c r="N6831" t="str">
        <f t="shared" si="318"/>
        <v>Q4</v>
      </c>
      <c r="O6831" s="2">
        <f t="shared" si="319"/>
        <v>33.517966580920664</v>
      </c>
      <c r="P6831" t="str">
        <f>VLOOKUP(retail_sales_2023!C6831,customers!A:J,5,)</f>
        <v>Chennai</v>
      </c>
      <c r="Q6831" t="str">
        <f>VLOOKUP(C6831,customers!A:J,10,0)</f>
        <v>Premium</v>
      </c>
    </row>
    <row r="6832" spans="1:17" x14ac:dyDescent="0.3">
      <c r="A6832" t="s">
        <v>7923</v>
      </c>
      <c r="B6832" s="1">
        <v>45065</v>
      </c>
      <c r="C6832" t="s">
        <v>892</v>
      </c>
      <c r="D6832" t="s">
        <v>893</v>
      </c>
      <c r="E6832" t="s">
        <v>27</v>
      </c>
      <c r="F6832" t="s">
        <v>22</v>
      </c>
      <c r="G6832" t="s">
        <v>196</v>
      </c>
      <c r="H6832">
        <v>4</v>
      </c>
      <c r="I6832">
        <v>22932.97</v>
      </c>
      <c r="J6832">
        <v>0</v>
      </c>
      <c r="K6832">
        <v>91731.88</v>
      </c>
      <c r="L6832">
        <v>24943.5</v>
      </c>
      <c r="M6832">
        <f t="shared" si="320"/>
        <v>91731.88</v>
      </c>
      <c r="N6832" t="str">
        <f t="shared" si="318"/>
        <v>Q2</v>
      </c>
      <c r="O6832" s="2">
        <f t="shared" si="319"/>
        <v>27.191746206444257</v>
      </c>
      <c r="P6832" t="str">
        <f>VLOOKUP(retail_sales_2023!C6832,customers!A:J,5,)</f>
        <v>Amritsar</v>
      </c>
      <c r="Q6832" t="str">
        <f>VLOOKUP(C6832,customers!A:J,10,0)</f>
        <v>Premium</v>
      </c>
    </row>
    <row r="6833" spans="1:17" x14ac:dyDescent="0.3">
      <c r="A6833" t="s">
        <v>7924</v>
      </c>
      <c r="B6833" s="1">
        <v>44959</v>
      </c>
      <c r="C6833" t="s">
        <v>1335</v>
      </c>
      <c r="D6833" t="s">
        <v>1336</v>
      </c>
      <c r="E6833" t="s">
        <v>27</v>
      </c>
      <c r="F6833" t="s">
        <v>52</v>
      </c>
      <c r="G6833" t="s">
        <v>235</v>
      </c>
      <c r="H6833">
        <v>6</v>
      </c>
      <c r="I6833">
        <v>795.28</v>
      </c>
      <c r="J6833">
        <v>0.2</v>
      </c>
      <c r="K6833">
        <v>3817.34</v>
      </c>
      <c r="L6833">
        <v>250.04</v>
      </c>
      <c r="M6833">
        <f t="shared" si="320"/>
        <v>3817.3440000000005</v>
      </c>
      <c r="N6833" t="str">
        <f t="shared" si="318"/>
        <v>Q1</v>
      </c>
      <c r="O6833" s="2">
        <f t="shared" si="319"/>
        <v>6.5501108101452834</v>
      </c>
      <c r="P6833" t="str">
        <f>VLOOKUP(retail_sales_2023!C6833,customers!A:J,5,)</f>
        <v>Chandigarh</v>
      </c>
      <c r="Q6833" t="str">
        <f>VLOOKUP(C6833,customers!A:J,10,0)</f>
        <v>Premium</v>
      </c>
    </row>
    <row r="6834" spans="1:17" x14ac:dyDescent="0.3">
      <c r="A6834" t="s">
        <v>7925</v>
      </c>
      <c r="B6834" s="1">
        <v>45121</v>
      </c>
      <c r="C6834" t="s">
        <v>1648</v>
      </c>
      <c r="D6834" t="s">
        <v>1649</v>
      </c>
      <c r="E6834" t="s">
        <v>15</v>
      </c>
      <c r="F6834" t="s">
        <v>43</v>
      </c>
      <c r="G6834" t="s">
        <v>121</v>
      </c>
      <c r="H6834">
        <v>2</v>
      </c>
      <c r="I6834">
        <v>43259.53</v>
      </c>
      <c r="J6834">
        <v>0.05</v>
      </c>
      <c r="K6834">
        <v>82193.11</v>
      </c>
      <c r="L6834">
        <v>10994.28</v>
      </c>
      <c r="M6834">
        <f t="shared" si="320"/>
        <v>82193.106999999989</v>
      </c>
      <c r="N6834" t="str">
        <f t="shared" si="318"/>
        <v>Q3</v>
      </c>
      <c r="O6834" s="2">
        <f t="shared" si="319"/>
        <v>13.376157685236635</v>
      </c>
      <c r="P6834" t="str">
        <f>VLOOKUP(retail_sales_2023!C6834,customers!A:J,5,)</f>
        <v>Hyderabad</v>
      </c>
      <c r="Q6834" t="str">
        <f>VLOOKUP(C6834,customers!A:J,10,0)</f>
        <v>Premium</v>
      </c>
    </row>
    <row r="6835" spans="1:17" x14ac:dyDescent="0.3">
      <c r="A6835" t="s">
        <v>7926</v>
      </c>
      <c r="B6835" s="1">
        <v>45233</v>
      </c>
      <c r="C6835" t="s">
        <v>2037</v>
      </c>
      <c r="D6835" t="s">
        <v>2038</v>
      </c>
      <c r="E6835" t="s">
        <v>33</v>
      </c>
      <c r="F6835" t="s">
        <v>22</v>
      </c>
      <c r="G6835" t="s">
        <v>516</v>
      </c>
      <c r="H6835">
        <v>1</v>
      </c>
      <c r="I6835">
        <v>4125.88</v>
      </c>
      <c r="J6835">
        <v>0.1</v>
      </c>
      <c r="K6835">
        <v>3713.29</v>
      </c>
      <c r="L6835">
        <v>1019.24</v>
      </c>
      <c r="M6835">
        <f t="shared" si="320"/>
        <v>3713.2920000000004</v>
      </c>
      <c r="N6835" t="str">
        <f t="shared" si="318"/>
        <v>Q4</v>
      </c>
      <c r="O6835" s="2">
        <f t="shared" si="319"/>
        <v>27.448435215132672</v>
      </c>
      <c r="P6835" t="str">
        <f>VLOOKUP(retail_sales_2023!C6835,customers!A:J,5,)</f>
        <v>Mumbai</v>
      </c>
      <c r="Q6835" t="str">
        <f>VLOOKUP(C6835,customers!A:J,10,0)</f>
        <v>Premium</v>
      </c>
    </row>
    <row r="6836" spans="1:17" x14ac:dyDescent="0.3">
      <c r="A6836" t="s">
        <v>7927</v>
      </c>
      <c r="B6836" s="1">
        <v>45004</v>
      </c>
      <c r="C6836" t="s">
        <v>2647</v>
      </c>
      <c r="D6836" t="s">
        <v>3856</v>
      </c>
      <c r="E6836" t="s">
        <v>27</v>
      </c>
      <c r="F6836" t="s">
        <v>43</v>
      </c>
      <c r="G6836" t="s">
        <v>282</v>
      </c>
      <c r="H6836">
        <v>4</v>
      </c>
      <c r="I6836">
        <v>17835.099999999999</v>
      </c>
      <c r="J6836">
        <v>0</v>
      </c>
      <c r="K6836">
        <v>71340.399999999994</v>
      </c>
      <c r="L6836">
        <v>7039.89</v>
      </c>
      <c r="M6836">
        <f t="shared" si="320"/>
        <v>71340.399999999994</v>
      </c>
      <c r="N6836" t="str">
        <f t="shared" si="318"/>
        <v>Q1</v>
      </c>
      <c r="O6836" s="2">
        <f t="shared" si="319"/>
        <v>9.8680270926431604</v>
      </c>
      <c r="P6836" t="str">
        <f>VLOOKUP(retail_sales_2023!C6836,customers!A:J,5,)</f>
        <v>Jaipur</v>
      </c>
      <c r="Q6836" t="str">
        <f>VLOOKUP(C6836,customers!A:J,10,0)</f>
        <v>Regular</v>
      </c>
    </row>
    <row r="6837" spans="1:17" x14ac:dyDescent="0.3">
      <c r="A6837" t="s">
        <v>7928</v>
      </c>
      <c r="B6837" s="1">
        <v>44987</v>
      </c>
      <c r="C6837" t="s">
        <v>1568</v>
      </c>
      <c r="D6837" t="s">
        <v>1569</v>
      </c>
      <c r="E6837" t="s">
        <v>21</v>
      </c>
      <c r="F6837" t="s">
        <v>52</v>
      </c>
      <c r="G6837" t="s">
        <v>117</v>
      </c>
      <c r="H6837">
        <v>3</v>
      </c>
      <c r="I6837">
        <v>684.98</v>
      </c>
      <c r="J6837">
        <v>0</v>
      </c>
      <c r="K6837">
        <v>2054.94</v>
      </c>
      <c r="L6837">
        <v>211.67</v>
      </c>
      <c r="M6837">
        <f t="shared" si="320"/>
        <v>2054.94</v>
      </c>
      <c r="N6837" t="str">
        <f t="shared" si="318"/>
        <v>Q1</v>
      </c>
      <c r="O6837" s="2">
        <f t="shared" si="319"/>
        <v>10.300544054814251</v>
      </c>
      <c r="P6837" t="str">
        <f>VLOOKUP(retail_sales_2023!C6837,customers!A:J,5,)</f>
        <v>Ranchi</v>
      </c>
      <c r="Q6837" t="str">
        <f>VLOOKUP(C6837,customers!A:J,10,0)</f>
        <v>Premium</v>
      </c>
    </row>
    <row r="6838" spans="1:17" x14ac:dyDescent="0.3">
      <c r="A6838" t="s">
        <v>7929</v>
      </c>
      <c r="B6838" s="1">
        <v>44999</v>
      </c>
      <c r="C6838" t="s">
        <v>245</v>
      </c>
      <c r="D6838" t="s">
        <v>246</v>
      </c>
      <c r="E6838" t="s">
        <v>27</v>
      </c>
      <c r="F6838" t="s">
        <v>22</v>
      </c>
      <c r="G6838" t="s">
        <v>423</v>
      </c>
      <c r="H6838">
        <v>4</v>
      </c>
      <c r="I6838">
        <v>44720.82</v>
      </c>
      <c r="J6838">
        <v>0.15</v>
      </c>
      <c r="K6838">
        <v>152050.79</v>
      </c>
      <c r="L6838">
        <v>-11182.12</v>
      </c>
      <c r="M6838">
        <f t="shared" si="320"/>
        <v>152050.788</v>
      </c>
      <c r="N6838" t="str">
        <f t="shared" si="318"/>
        <v>Q1</v>
      </c>
      <c r="O6838" s="2">
        <f t="shared" si="319"/>
        <v>-7.3542005273369515</v>
      </c>
      <c r="P6838" t="str">
        <f>VLOOKUP(retail_sales_2023!C6838,customers!A:J,5,)</f>
        <v>Chandigarh</v>
      </c>
      <c r="Q6838" t="str">
        <f>VLOOKUP(C6838,customers!A:J,10,0)</f>
        <v>Premium</v>
      </c>
    </row>
    <row r="6839" spans="1:17" x14ac:dyDescent="0.3">
      <c r="A6839" t="s">
        <v>7930</v>
      </c>
      <c r="B6839" s="1">
        <v>45049</v>
      </c>
      <c r="C6839" t="s">
        <v>892</v>
      </c>
      <c r="D6839" t="s">
        <v>893</v>
      </c>
      <c r="E6839" t="s">
        <v>27</v>
      </c>
      <c r="F6839" t="s">
        <v>43</v>
      </c>
      <c r="G6839" t="s">
        <v>243</v>
      </c>
      <c r="H6839">
        <v>1</v>
      </c>
      <c r="I6839">
        <v>64100.99</v>
      </c>
      <c r="J6839">
        <v>0</v>
      </c>
      <c r="K6839">
        <v>64100.99</v>
      </c>
      <c r="L6839">
        <v>6850.56</v>
      </c>
      <c r="M6839">
        <f t="shared" si="320"/>
        <v>64100.99</v>
      </c>
      <c r="N6839" t="str">
        <f t="shared" si="318"/>
        <v>Q2</v>
      </c>
      <c r="O6839" s="2">
        <f t="shared" si="319"/>
        <v>10.687136033312434</v>
      </c>
      <c r="P6839" t="str">
        <f>VLOOKUP(retail_sales_2023!C6839,customers!A:J,5,)</f>
        <v>Amritsar</v>
      </c>
      <c r="Q6839" t="str">
        <f>VLOOKUP(C6839,customers!A:J,10,0)</f>
        <v>Premium</v>
      </c>
    </row>
    <row r="6840" spans="1:17" x14ac:dyDescent="0.3">
      <c r="A6840" t="s">
        <v>7931</v>
      </c>
      <c r="B6840" s="1">
        <v>45166</v>
      </c>
      <c r="C6840" t="s">
        <v>1047</v>
      </c>
      <c r="D6840" t="s">
        <v>1048</v>
      </c>
      <c r="E6840" t="s">
        <v>21</v>
      </c>
      <c r="F6840" t="s">
        <v>38</v>
      </c>
      <c r="G6840" t="s">
        <v>141</v>
      </c>
      <c r="H6840">
        <v>4</v>
      </c>
      <c r="I6840">
        <v>751.71</v>
      </c>
      <c r="J6840">
        <v>0</v>
      </c>
      <c r="K6840">
        <v>3006.84</v>
      </c>
      <c r="L6840">
        <v>1022.04</v>
      </c>
      <c r="M6840">
        <f t="shared" si="320"/>
        <v>3006.84</v>
      </c>
      <c r="N6840" t="str">
        <f t="shared" si="318"/>
        <v>Q3</v>
      </c>
      <c r="O6840" s="2">
        <f t="shared" si="319"/>
        <v>33.990501656223806</v>
      </c>
      <c r="P6840" t="str">
        <f>VLOOKUP(retail_sales_2023!C6840,customers!A:J,5,)</f>
        <v>Bhubaneswar</v>
      </c>
      <c r="Q6840" t="str">
        <f>VLOOKUP(C6840,customers!A:J,10,0)</f>
        <v>Premium</v>
      </c>
    </row>
    <row r="6841" spans="1:17" x14ac:dyDescent="0.3">
      <c r="A6841" t="s">
        <v>7932</v>
      </c>
      <c r="B6841" s="1">
        <v>45269</v>
      </c>
      <c r="C6841" t="s">
        <v>921</v>
      </c>
      <c r="D6841" t="s">
        <v>922</v>
      </c>
      <c r="E6841" t="s">
        <v>15</v>
      </c>
      <c r="F6841" t="s">
        <v>22</v>
      </c>
      <c r="G6841" t="s">
        <v>146</v>
      </c>
      <c r="H6841">
        <v>4</v>
      </c>
      <c r="I6841">
        <v>18043.43</v>
      </c>
      <c r="J6841">
        <v>0.05</v>
      </c>
      <c r="K6841">
        <v>68565.03</v>
      </c>
      <c r="L6841">
        <v>19854.990000000002</v>
      </c>
      <c r="M6841">
        <f t="shared" si="320"/>
        <v>68565.034</v>
      </c>
      <c r="N6841" t="str">
        <f t="shared" si="318"/>
        <v>Q4</v>
      </c>
      <c r="O6841" s="2">
        <f t="shared" si="319"/>
        <v>28.957895883659646</v>
      </c>
      <c r="P6841" t="str">
        <f>VLOOKUP(retail_sales_2023!C6841,customers!A:J,5,)</f>
        <v>Kochi</v>
      </c>
      <c r="Q6841" t="str">
        <f>VLOOKUP(C6841,customers!A:J,10,0)</f>
        <v>Premium</v>
      </c>
    </row>
    <row r="6842" spans="1:17" x14ac:dyDescent="0.3">
      <c r="A6842" t="s">
        <v>7933</v>
      </c>
      <c r="B6842" s="1">
        <v>44992</v>
      </c>
      <c r="C6842" t="s">
        <v>2329</v>
      </c>
      <c r="D6842" t="s">
        <v>2330</v>
      </c>
      <c r="E6842" t="s">
        <v>15</v>
      </c>
      <c r="F6842" t="s">
        <v>52</v>
      </c>
      <c r="G6842" t="s">
        <v>117</v>
      </c>
      <c r="H6842">
        <v>7</v>
      </c>
      <c r="I6842">
        <v>211.25</v>
      </c>
      <c r="J6842">
        <v>0</v>
      </c>
      <c r="K6842">
        <v>1478.75</v>
      </c>
      <c r="L6842">
        <v>135.49</v>
      </c>
      <c r="M6842">
        <f t="shared" si="320"/>
        <v>1478.75</v>
      </c>
      <c r="N6842" t="str">
        <f t="shared" si="318"/>
        <v>Q1</v>
      </c>
      <c r="O6842" s="2">
        <f t="shared" si="319"/>
        <v>9.1624683009298398</v>
      </c>
      <c r="P6842" t="str">
        <f>VLOOKUP(retail_sales_2023!C6842,customers!A:J,5,)</f>
        <v>Chennai</v>
      </c>
      <c r="Q6842" t="str">
        <f>VLOOKUP(C6842,customers!A:J,10,0)</f>
        <v>Premium</v>
      </c>
    </row>
    <row r="6843" spans="1:17" x14ac:dyDescent="0.3">
      <c r="A6843" t="s">
        <v>7934</v>
      </c>
      <c r="B6843" s="1">
        <v>45010</v>
      </c>
      <c r="C6843" t="s">
        <v>732</v>
      </c>
      <c r="D6843" t="s">
        <v>733</v>
      </c>
      <c r="E6843" t="s">
        <v>15</v>
      </c>
      <c r="F6843" t="s">
        <v>52</v>
      </c>
      <c r="G6843" t="s">
        <v>268</v>
      </c>
      <c r="H6843">
        <v>3</v>
      </c>
      <c r="I6843">
        <v>361.08</v>
      </c>
      <c r="J6843">
        <v>0</v>
      </c>
      <c r="K6843">
        <v>1083.24</v>
      </c>
      <c r="L6843">
        <v>96.25</v>
      </c>
      <c r="M6843">
        <f t="shared" si="320"/>
        <v>1083.24</v>
      </c>
      <c r="N6843" t="str">
        <f t="shared" si="318"/>
        <v>Q1</v>
      </c>
      <c r="O6843" s="2">
        <f t="shared" si="319"/>
        <v>8.8853808943539754</v>
      </c>
      <c r="P6843" t="str">
        <f>VLOOKUP(retail_sales_2023!C6843,customers!A:J,5,)</f>
        <v>Kochi</v>
      </c>
      <c r="Q6843" t="str">
        <f>VLOOKUP(C6843,customers!A:J,10,0)</f>
        <v>Occasional</v>
      </c>
    </row>
    <row r="6844" spans="1:17" x14ac:dyDescent="0.3">
      <c r="A6844" t="s">
        <v>7935</v>
      </c>
      <c r="B6844" s="1">
        <v>45074</v>
      </c>
      <c r="C6844" t="s">
        <v>1013</v>
      </c>
      <c r="D6844" t="s">
        <v>1014</v>
      </c>
      <c r="E6844" t="s">
        <v>15</v>
      </c>
      <c r="F6844" t="s">
        <v>22</v>
      </c>
      <c r="G6844" t="s">
        <v>23</v>
      </c>
      <c r="H6844">
        <v>1</v>
      </c>
      <c r="I6844">
        <v>42904.66</v>
      </c>
      <c r="J6844">
        <v>0</v>
      </c>
      <c r="K6844">
        <v>42904.66</v>
      </c>
      <c r="L6844">
        <v>9870.81</v>
      </c>
      <c r="M6844">
        <f t="shared" si="320"/>
        <v>42904.66</v>
      </c>
      <c r="N6844" t="str">
        <f t="shared" si="318"/>
        <v>Q2</v>
      </c>
      <c r="O6844" s="2">
        <f t="shared" si="319"/>
        <v>23.006382057333632</v>
      </c>
      <c r="P6844" t="str">
        <f>VLOOKUP(retail_sales_2023!C6844,customers!A:J,5,)</f>
        <v>Bengaluru</v>
      </c>
      <c r="Q6844" t="str">
        <f>VLOOKUP(C6844,customers!A:J,10,0)</f>
        <v>Premium</v>
      </c>
    </row>
    <row r="6845" spans="1:17" x14ac:dyDescent="0.3">
      <c r="A6845" t="s">
        <v>7936</v>
      </c>
      <c r="B6845" s="1">
        <v>44953</v>
      </c>
      <c r="C6845" t="s">
        <v>1433</v>
      </c>
      <c r="D6845" t="s">
        <v>1434</v>
      </c>
      <c r="E6845" t="s">
        <v>15</v>
      </c>
      <c r="F6845" t="s">
        <v>81</v>
      </c>
      <c r="G6845" t="s">
        <v>82</v>
      </c>
      <c r="H6845">
        <v>5</v>
      </c>
      <c r="I6845">
        <v>4400.34</v>
      </c>
      <c r="J6845">
        <v>0.15</v>
      </c>
      <c r="K6845">
        <v>18701.439999999999</v>
      </c>
      <c r="L6845">
        <v>5464.15</v>
      </c>
      <c r="M6845">
        <f t="shared" si="320"/>
        <v>18701.445</v>
      </c>
      <c r="N6845" t="str">
        <f t="shared" si="318"/>
        <v>Q1</v>
      </c>
      <c r="O6845" s="2">
        <f t="shared" si="319"/>
        <v>29.217803548817635</v>
      </c>
      <c r="P6845" t="str">
        <f>VLOOKUP(retail_sales_2023!C6845,customers!A:J,5,)</f>
        <v>Coimbatore</v>
      </c>
      <c r="Q6845" t="str">
        <f>VLOOKUP(C6845,customers!A:J,10,0)</f>
        <v>Premium</v>
      </c>
    </row>
    <row r="6846" spans="1:17" x14ac:dyDescent="0.3">
      <c r="A6846" t="s">
        <v>7937</v>
      </c>
      <c r="B6846" s="1">
        <v>45168</v>
      </c>
      <c r="C6846" t="s">
        <v>503</v>
      </c>
      <c r="D6846" t="s">
        <v>504</v>
      </c>
      <c r="E6846" t="s">
        <v>21</v>
      </c>
      <c r="F6846" t="s">
        <v>52</v>
      </c>
      <c r="G6846" t="s">
        <v>226</v>
      </c>
      <c r="H6846">
        <v>6</v>
      </c>
      <c r="I6846">
        <v>478.26</v>
      </c>
      <c r="J6846">
        <v>0</v>
      </c>
      <c r="K6846">
        <v>2869.56</v>
      </c>
      <c r="L6846">
        <v>283.32</v>
      </c>
      <c r="M6846">
        <f t="shared" si="320"/>
        <v>2869.56</v>
      </c>
      <c r="N6846" t="str">
        <f t="shared" si="318"/>
        <v>Q3</v>
      </c>
      <c r="O6846" s="2">
        <f t="shared" si="319"/>
        <v>9.8732906787103261</v>
      </c>
      <c r="P6846" t="str">
        <f>VLOOKUP(retail_sales_2023!C6846,customers!A:J,5,)</f>
        <v>Patna</v>
      </c>
      <c r="Q6846" t="str">
        <f>VLOOKUP(C6846,customers!A:J,10,0)</f>
        <v>Premium</v>
      </c>
    </row>
    <row r="6847" spans="1:17" x14ac:dyDescent="0.3">
      <c r="A6847" t="s">
        <v>7938</v>
      </c>
      <c r="B6847" s="1">
        <v>44998</v>
      </c>
      <c r="C6847" t="s">
        <v>497</v>
      </c>
      <c r="D6847" t="s">
        <v>498</v>
      </c>
      <c r="E6847" t="s">
        <v>27</v>
      </c>
      <c r="F6847" t="s">
        <v>28</v>
      </c>
      <c r="G6847" t="s">
        <v>325</v>
      </c>
      <c r="H6847">
        <v>4</v>
      </c>
      <c r="I6847">
        <v>3948.78</v>
      </c>
      <c r="J6847">
        <v>0</v>
      </c>
      <c r="K6847">
        <v>15795.12</v>
      </c>
      <c r="L6847">
        <v>3251.54</v>
      </c>
      <c r="M6847">
        <f t="shared" si="320"/>
        <v>15795.12</v>
      </c>
      <c r="N6847" t="str">
        <f t="shared" si="318"/>
        <v>Q1</v>
      </c>
      <c r="O6847" s="2">
        <f t="shared" si="319"/>
        <v>20.585725211331095</v>
      </c>
      <c r="P6847" t="str">
        <f>VLOOKUP(retail_sales_2023!C6847,customers!A:J,5,)</f>
        <v>Chandigarh</v>
      </c>
      <c r="Q6847" t="str">
        <f>VLOOKUP(C6847,customers!A:J,10,0)</f>
        <v>Regular</v>
      </c>
    </row>
    <row r="6848" spans="1:17" x14ac:dyDescent="0.3">
      <c r="A6848" t="s">
        <v>7939</v>
      </c>
      <c r="B6848" s="1">
        <v>45288</v>
      </c>
      <c r="C6848" t="s">
        <v>924</v>
      </c>
      <c r="D6848" t="s">
        <v>925</v>
      </c>
      <c r="E6848" t="s">
        <v>27</v>
      </c>
      <c r="F6848" t="s">
        <v>22</v>
      </c>
      <c r="G6848" t="s">
        <v>1039</v>
      </c>
      <c r="H6848">
        <v>4</v>
      </c>
      <c r="I6848">
        <v>9513.67</v>
      </c>
      <c r="J6848">
        <v>0</v>
      </c>
      <c r="K6848">
        <v>38054.68</v>
      </c>
      <c r="L6848">
        <v>9587.3799999999992</v>
      </c>
      <c r="M6848">
        <f t="shared" si="320"/>
        <v>38054.68</v>
      </c>
      <c r="N6848" t="str">
        <f t="shared" si="318"/>
        <v>Q4</v>
      </c>
      <c r="O6848" s="2">
        <f t="shared" si="319"/>
        <v>25.193694967346985</v>
      </c>
      <c r="P6848" t="str">
        <f>VLOOKUP(retail_sales_2023!C6848,customers!A:J,5,)</f>
        <v>Lucknow</v>
      </c>
      <c r="Q6848" t="str">
        <f>VLOOKUP(C6848,customers!A:J,10,0)</f>
        <v>Regular</v>
      </c>
    </row>
    <row r="6849" spans="1:17" x14ac:dyDescent="0.3">
      <c r="A6849" t="s">
        <v>7940</v>
      </c>
      <c r="B6849" s="1">
        <v>45097</v>
      </c>
      <c r="C6849" t="s">
        <v>1399</v>
      </c>
      <c r="D6849" t="s">
        <v>1400</v>
      </c>
      <c r="E6849" t="s">
        <v>21</v>
      </c>
      <c r="F6849" t="s">
        <v>38</v>
      </c>
      <c r="G6849" t="s">
        <v>39</v>
      </c>
      <c r="H6849">
        <v>2</v>
      </c>
      <c r="I6849">
        <v>452.5</v>
      </c>
      <c r="J6849">
        <v>0</v>
      </c>
      <c r="K6849">
        <v>905</v>
      </c>
      <c r="L6849">
        <v>244.1</v>
      </c>
      <c r="M6849">
        <f t="shared" si="320"/>
        <v>905</v>
      </c>
      <c r="N6849" t="str">
        <f t="shared" si="318"/>
        <v>Q2</v>
      </c>
      <c r="O6849" s="2">
        <f t="shared" si="319"/>
        <v>26.972375690607738</v>
      </c>
      <c r="P6849" t="str">
        <f>VLOOKUP(retail_sales_2023!C6849,customers!A:J,5,)</f>
        <v>Bhubaneswar</v>
      </c>
      <c r="Q6849" t="str">
        <f>VLOOKUP(C6849,customers!A:J,10,0)</f>
        <v>Premium</v>
      </c>
    </row>
    <row r="6850" spans="1:17" x14ac:dyDescent="0.3">
      <c r="A6850" t="s">
        <v>7941</v>
      </c>
      <c r="B6850" s="1">
        <v>45032</v>
      </c>
      <c r="C6850" t="s">
        <v>820</v>
      </c>
      <c r="D6850" t="s">
        <v>821</v>
      </c>
      <c r="E6850" t="s">
        <v>33</v>
      </c>
      <c r="F6850" t="s">
        <v>81</v>
      </c>
      <c r="G6850" t="s">
        <v>333</v>
      </c>
      <c r="H6850">
        <v>4</v>
      </c>
      <c r="I6850">
        <v>2073.85</v>
      </c>
      <c r="J6850">
        <v>0.05</v>
      </c>
      <c r="K6850">
        <v>7880.63</v>
      </c>
      <c r="L6850">
        <v>2877.05</v>
      </c>
      <c r="M6850">
        <f t="shared" si="320"/>
        <v>7880.6299999999992</v>
      </c>
      <c r="N6850" t="str">
        <f t="shared" si="318"/>
        <v>Q2</v>
      </c>
      <c r="O6850" s="2">
        <f t="shared" si="319"/>
        <v>36.507868025779665</v>
      </c>
      <c r="P6850" t="str">
        <f>VLOOKUP(retail_sales_2023!C6850,customers!A:J,5,)</f>
        <v>Surat</v>
      </c>
      <c r="Q6850" t="str">
        <f>VLOOKUP(C6850,customers!A:J,10,0)</f>
        <v>Occasional</v>
      </c>
    </row>
    <row r="6851" spans="1:17" x14ac:dyDescent="0.3">
      <c r="A6851" t="s">
        <v>7942</v>
      </c>
      <c r="B6851" s="1">
        <v>45223</v>
      </c>
      <c r="C6851" t="s">
        <v>13</v>
      </c>
      <c r="D6851" t="s">
        <v>14</v>
      </c>
      <c r="E6851" t="s">
        <v>15</v>
      </c>
      <c r="F6851" t="s">
        <v>52</v>
      </c>
      <c r="G6851" t="s">
        <v>117</v>
      </c>
      <c r="H6851">
        <v>6</v>
      </c>
      <c r="I6851">
        <v>98.51</v>
      </c>
      <c r="J6851">
        <v>0.25</v>
      </c>
      <c r="K6851">
        <v>443.3</v>
      </c>
      <c r="L6851">
        <v>27.22</v>
      </c>
      <c r="M6851">
        <f t="shared" si="320"/>
        <v>443.29500000000007</v>
      </c>
      <c r="N6851" t="str">
        <f t="shared" ref="N6851:N6914" si="321">"Q"&amp;ROUNDUP(MONTH(B6851)/3,0)</f>
        <v>Q4</v>
      </c>
      <c r="O6851" s="2">
        <f t="shared" ref="O6851:O6914" si="322">(L6851/K6851)*100</f>
        <v>6.1403113016016242</v>
      </c>
      <c r="P6851" t="str">
        <f>VLOOKUP(retail_sales_2023!C6851,customers!A:J,5,)</f>
        <v>Kochi</v>
      </c>
      <c r="Q6851" t="str">
        <f>VLOOKUP(C6851,customers!A:J,10,0)</f>
        <v>Regular</v>
      </c>
    </row>
    <row r="6852" spans="1:17" x14ac:dyDescent="0.3">
      <c r="A6852" t="s">
        <v>7943</v>
      </c>
      <c r="B6852" s="1">
        <v>45234</v>
      </c>
      <c r="C6852" t="s">
        <v>1969</v>
      </c>
      <c r="D6852" t="s">
        <v>1970</v>
      </c>
      <c r="E6852" t="s">
        <v>33</v>
      </c>
      <c r="F6852" t="s">
        <v>81</v>
      </c>
      <c r="G6852" t="s">
        <v>158</v>
      </c>
      <c r="H6852">
        <v>4</v>
      </c>
      <c r="I6852">
        <v>3945.18</v>
      </c>
      <c r="J6852">
        <v>0</v>
      </c>
      <c r="K6852">
        <v>15780.72</v>
      </c>
      <c r="L6852">
        <v>5125.04</v>
      </c>
      <c r="M6852">
        <f t="shared" si="320"/>
        <v>15780.72</v>
      </c>
      <c r="N6852" t="str">
        <f t="shared" si="321"/>
        <v>Q4</v>
      </c>
      <c r="O6852" s="2">
        <f t="shared" si="322"/>
        <v>32.476591689099102</v>
      </c>
      <c r="P6852" t="str">
        <f>VLOOKUP(retail_sales_2023!C6852,customers!A:J,5,)</f>
        <v>Ahmedabad</v>
      </c>
      <c r="Q6852" t="str">
        <f>VLOOKUP(C6852,customers!A:J,10,0)</f>
        <v>Premium</v>
      </c>
    </row>
    <row r="6853" spans="1:17" x14ac:dyDescent="0.3">
      <c r="A6853" t="s">
        <v>7944</v>
      </c>
      <c r="B6853" s="1">
        <v>45150</v>
      </c>
      <c r="C6853" t="s">
        <v>1743</v>
      </c>
      <c r="D6853" t="s">
        <v>1744</v>
      </c>
      <c r="E6853" t="s">
        <v>15</v>
      </c>
      <c r="F6853" t="s">
        <v>22</v>
      </c>
      <c r="G6853" t="s">
        <v>210</v>
      </c>
      <c r="H6853">
        <v>5</v>
      </c>
      <c r="I6853">
        <v>9194.94</v>
      </c>
      <c r="J6853">
        <v>0</v>
      </c>
      <c r="K6853">
        <v>45974.7</v>
      </c>
      <c r="L6853">
        <v>13873.5</v>
      </c>
      <c r="M6853">
        <f t="shared" ref="M6853:M6916" si="323">H6853*I6853*(1-J6853)</f>
        <v>45974.700000000004</v>
      </c>
      <c r="N6853" t="str">
        <f t="shared" si="321"/>
        <v>Q3</v>
      </c>
      <c r="O6853" s="2">
        <f t="shared" si="322"/>
        <v>30.176379617485271</v>
      </c>
      <c r="P6853" t="str">
        <f>VLOOKUP(retail_sales_2023!C6853,customers!A:J,5,)</f>
        <v>Hyderabad</v>
      </c>
      <c r="Q6853" t="str">
        <f>VLOOKUP(C6853,customers!A:J,10,0)</f>
        <v>Premium</v>
      </c>
    </row>
    <row r="6854" spans="1:17" x14ac:dyDescent="0.3">
      <c r="A6854" t="s">
        <v>7945</v>
      </c>
      <c r="B6854" s="1">
        <v>45192</v>
      </c>
      <c r="C6854" t="s">
        <v>1711</v>
      </c>
      <c r="D6854" t="s">
        <v>1712</v>
      </c>
      <c r="E6854" t="s">
        <v>21</v>
      </c>
      <c r="F6854" t="s">
        <v>16</v>
      </c>
      <c r="G6854" t="s">
        <v>319</v>
      </c>
      <c r="H6854">
        <v>3</v>
      </c>
      <c r="I6854">
        <v>970.26</v>
      </c>
      <c r="J6854">
        <v>0.2</v>
      </c>
      <c r="K6854">
        <v>2328.62</v>
      </c>
      <c r="L6854">
        <v>989.84</v>
      </c>
      <c r="M6854">
        <f t="shared" si="323"/>
        <v>2328.6239999999998</v>
      </c>
      <c r="N6854" t="str">
        <f t="shared" si="321"/>
        <v>Q3</v>
      </c>
      <c r="O6854" s="2">
        <f t="shared" si="322"/>
        <v>42.50757959649922</v>
      </c>
      <c r="P6854" t="str">
        <f>VLOOKUP(retail_sales_2023!C6854,customers!A:J,5,)</f>
        <v>Bhubaneswar</v>
      </c>
      <c r="Q6854" t="str">
        <f>VLOOKUP(C6854,customers!A:J,10,0)</f>
        <v>Regular</v>
      </c>
    </row>
    <row r="6855" spans="1:17" x14ac:dyDescent="0.3">
      <c r="A6855" t="s">
        <v>7946</v>
      </c>
      <c r="B6855" s="1">
        <v>44951</v>
      </c>
      <c r="C6855" t="s">
        <v>403</v>
      </c>
      <c r="D6855" t="s">
        <v>404</v>
      </c>
      <c r="E6855" t="s">
        <v>27</v>
      </c>
      <c r="F6855" t="s">
        <v>16</v>
      </c>
      <c r="G6855" t="s">
        <v>319</v>
      </c>
      <c r="H6855">
        <v>3</v>
      </c>
      <c r="I6855">
        <v>392.32</v>
      </c>
      <c r="J6855">
        <v>0.1</v>
      </c>
      <c r="K6855">
        <v>1059.26</v>
      </c>
      <c r="L6855">
        <v>376.45</v>
      </c>
      <c r="M6855">
        <f t="shared" si="323"/>
        <v>1059.2640000000001</v>
      </c>
      <c r="N6855" t="str">
        <f t="shared" si="321"/>
        <v>Q1</v>
      </c>
      <c r="O6855" s="2">
        <f t="shared" si="322"/>
        <v>35.538961161565616</v>
      </c>
      <c r="P6855" t="str">
        <f>VLOOKUP(retail_sales_2023!C6855,customers!A:J,5,)</f>
        <v>Jaipur</v>
      </c>
      <c r="Q6855" t="str">
        <f>VLOOKUP(C6855,customers!A:J,10,0)</f>
        <v>Regular</v>
      </c>
    </row>
    <row r="6856" spans="1:17" x14ac:dyDescent="0.3">
      <c r="A6856" t="s">
        <v>7947</v>
      </c>
      <c r="B6856" s="1">
        <v>45095</v>
      </c>
      <c r="C6856" t="s">
        <v>826</v>
      </c>
      <c r="D6856" t="s">
        <v>827</v>
      </c>
      <c r="E6856" t="s">
        <v>33</v>
      </c>
      <c r="F6856" t="s">
        <v>38</v>
      </c>
      <c r="G6856" t="s">
        <v>141</v>
      </c>
      <c r="H6856">
        <v>4</v>
      </c>
      <c r="I6856">
        <v>3961.56</v>
      </c>
      <c r="J6856">
        <v>0.2</v>
      </c>
      <c r="K6856">
        <v>12676.99</v>
      </c>
      <c r="L6856">
        <v>3001.23</v>
      </c>
      <c r="M6856">
        <f t="shared" si="323"/>
        <v>12676.992</v>
      </c>
      <c r="N6856" t="str">
        <f t="shared" si="321"/>
        <v>Q2</v>
      </c>
      <c r="O6856" s="2">
        <f t="shared" si="322"/>
        <v>23.674626232252294</v>
      </c>
      <c r="P6856" t="str">
        <f>VLOOKUP(retail_sales_2023!C6856,customers!A:J,5,)</f>
        <v>Mumbai</v>
      </c>
      <c r="Q6856" t="str">
        <f>VLOOKUP(C6856,customers!A:J,10,0)</f>
        <v>Premium</v>
      </c>
    </row>
    <row r="6857" spans="1:17" x14ac:dyDescent="0.3">
      <c r="A6857" t="s">
        <v>7948</v>
      </c>
      <c r="B6857" s="1">
        <v>45001</v>
      </c>
      <c r="C6857" t="s">
        <v>294</v>
      </c>
      <c r="D6857" t="s">
        <v>295</v>
      </c>
      <c r="E6857" t="s">
        <v>21</v>
      </c>
      <c r="F6857" t="s">
        <v>22</v>
      </c>
      <c r="G6857" t="s">
        <v>196</v>
      </c>
      <c r="H6857">
        <v>1</v>
      </c>
      <c r="I6857">
        <v>7879.84</v>
      </c>
      <c r="J6857">
        <v>0.1</v>
      </c>
      <c r="K6857">
        <v>7091.86</v>
      </c>
      <c r="L6857">
        <v>1565.45</v>
      </c>
      <c r="M6857">
        <f t="shared" si="323"/>
        <v>7091.8560000000007</v>
      </c>
      <c r="N6857" t="str">
        <f t="shared" si="321"/>
        <v>Q1</v>
      </c>
      <c r="O6857" s="2">
        <f t="shared" si="322"/>
        <v>22.073898807929094</v>
      </c>
      <c r="P6857" t="str">
        <f>VLOOKUP(retail_sales_2023!C6857,customers!A:J,5,)</f>
        <v>Patna</v>
      </c>
      <c r="Q6857" t="str">
        <f>VLOOKUP(C6857,customers!A:J,10,0)</f>
        <v>Occasional</v>
      </c>
    </row>
    <row r="6858" spans="1:17" x14ac:dyDescent="0.3">
      <c r="A6858" t="s">
        <v>7949</v>
      </c>
      <c r="B6858" s="1">
        <v>45147</v>
      </c>
      <c r="C6858" t="s">
        <v>1784</v>
      </c>
      <c r="D6858" t="s">
        <v>1785</v>
      </c>
      <c r="E6858" t="s">
        <v>21</v>
      </c>
      <c r="F6858" t="s">
        <v>22</v>
      </c>
      <c r="G6858" t="s">
        <v>1039</v>
      </c>
      <c r="H6858">
        <v>5</v>
      </c>
      <c r="I6858">
        <v>14941.49</v>
      </c>
      <c r="J6858">
        <v>0.15</v>
      </c>
      <c r="K6858">
        <v>63501.33</v>
      </c>
      <c r="L6858">
        <v>12020.79</v>
      </c>
      <c r="M6858">
        <f t="shared" si="323"/>
        <v>63501.332499999997</v>
      </c>
      <c r="N6858" t="str">
        <f t="shared" si="321"/>
        <v>Q3</v>
      </c>
      <c r="O6858" s="2">
        <f t="shared" si="322"/>
        <v>18.929981466529913</v>
      </c>
      <c r="P6858" t="str">
        <f>VLOOKUP(retail_sales_2023!C6858,customers!A:J,5,)</f>
        <v>Bhubaneswar</v>
      </c>
      <c r="Q6858" t="str">
        <f>VLOOKUP(C6858,customers!A:J,10,0)</f>
        <v>Premium</v>
      </c>
    </row>
    <row r="6859" spans="1:17" x14ac:dyDescent="0.3">
      <c r="A6859" t="s">
        <v>7950</v>
      </c>
      <c r="B6859" s="1">
        <v>45261</v>
      </c>
      <c r="C6859" t="s">
        <v>1331</v>
      </c>
      <c r="D6859" t="s">
        <v>1332</v>
      </c>
      <c r="E6859" t="s">
        <v>27</v>
      </c>
      <c r="F6859" t="s">
        <v>81</v>
      </c>
      <c r="G6859" t="s">
        <v>101</v>
      </c>
      <c r="H6859">
        <v>1</v>
      </c>
      <c r="I6859">
        <v>2642.25</v>
      </c>
      <c r="J6859">
        <v>0.05</v>
      </c>
      <c r="K6859">
        <v>2510.14</v>
      </c>
      <c r="L6859">
        <v>971.96</v>
      </c>
      <c r="M6859">
        <f t="shared" si="323"/>
        <v>2510.1374999999998</v>
      </c>
      <c r="N6859" t="str">
        <f t="shared" si="321"/>
        <v>Q4</v>
      </c>
      <c r="O6859" s="2">
        <f t="shared" si="322"/>
        <v>38.721346219732766</v>
      </c>
      <c r="P6859" t="str">
        <f>VLOOKUP(retail_sales_2023!C6859,customers!A:J,5,)</f>
        <v>Jaipur</v>
      </c>
      <c r="Q6859" t="str">
        <f>VLOOKUP(C6859,customers!A:J,10,0)</f>
        <v>Premium</v>
      </c>
    </row>
    <row r="6860" spans="1:17" x14ac:dyDescent="0.3">
      <c r="A6860" t="s">
        <v>7951</v>
      </c>
      <c r="B6860" s="1">
        <v>45152</v>
      </c>
      <c r="C6860" t="s">
        <v>1506</v>
      </c>
      <c r="D6860" t="s">
        <v>1507</v>
      </c>
      <c r="E6860" t="s">
        <v>27</v>
      </c>
      <c r="F6860" t="s">
        <v>52</v>
      </c>
      <c r="G6860" t="s">
        <v>268</v>
      </c>
      <c r="H6860">
        <v>10</v>
      </c>
      <c r="I6860">
        <v>314.88</v>
      </c>
      <c r="J6860">
        <v>0</v>
      </c>
      <c r="K6860">
        <v>3148.8</v>
      </c>
      <c r="L6860">
        <v>230.12</v>
      </c>
      <c r="M6860">
        <f t="shared" si="323"/>
        <v>3148.8</v>
      </c>
      <c r="N6860" t="str">
        <f t="shared" si="321"/>
        <v>Q3</v>
      </c>
      <c r="O6860" s="2">
        <f t="shared" si="322"/>
        <v>7.3081808943089426</v>
      </c>
      <c r="P6860" t="str">
        <f>VLOOKUP(retail_sales_2023!C6860,customers!A:J,5,)</f>
        <v>Chandigarh</v>
      </c>
      <c r="Q6860" t="str">
        <f>VLOOKUP(C6860,customers!A:J,10,0)</f>
        <v>Premium</v>
      </c>
    </row>
    <row r="6861" spans="1:17" x14ac:dyDescent="0.3">
      <c r="A6861" t="s">
        <v>7952</v>
      </c>
      <c r="B6861" s="1">
        <v>45241</v>
      </c>
      <c r="C6861" t="s">
        <v>99</v>
      </c>
      <c r="D6861" t="s">
        <v>100</v>
      </c>
      <c r="E6861" t="s">
        <v>15</v>
      </c>
      <c r="F6861" t="s">
        <v>52</v>
      </c>
      <c r="G6861" t="s">
        <v>53</v>
      </c>
      <c r="H6861">
        <v>2</v>
      </c>
      <c r="I6861">
        <v>666.09</v>
      </c>
      <c r="J6861">
        <v>0.15</v>
      </c>
      <c r="K6861">
        <v>1132.3499999999999</v>
      </c>
      <c r="L6861">
        <v>73.06</v>
      </c>
      <c r="M6861">
        <f t="shared" si="323"/>
        <v>1132.3530000000001</v>
      </c>
      <c r="N6861" t="str">
        <f t="shared" si="321"/>
        <v>Q4</v>
      </c>
      <c r="O6861" s="2">
        <f t="shared" si="322"/>
        <v>6.4520687066719669</v>
      </c>
      <c r="P6861" t="str">
        <f>VLOOKUP(retail_sales_2023!C6861,customers!A:J,5,)</f>
        <v>Kochi</v>
      </c>
      <c r="Q6861" t="str">
        <f>VLOOKUP(C6861,customers!A:J,10,0)</f>
        <v>Regular</v>
      </c>
    </row>
    <row r="6862" spans="1:17" x14ac:dyDescent="0.3">
      <c r="A6862" t="s">
        <v>7953</v>
      </c>
      <c r="B6862" s="1">
        <v>45056</v>
      </c>
      <c r="C6862" t="s">
        <v>1886</v>
      </c>
      <c r="D6862" t="s">
        <v>1887</v>
      </c>
      <c r="E6862" t="s">
        <v>21</v>
      </c>
      <c r="F6862" t="s">
        <v>43</v>
      </c>
      <c r="G6862" t="s">
        <v>121</v>
      </c>
      <c r="H6862">
        <v>5</v>
      </c>
      <c r="I6862">
        <v>63812.14</v>
      </c>
      <c r="J6862">
        <v>0.05</v>
      </c>
      <c r="K6862">
        <v>303107.65999999997</v>
      </c>
      <c r="L6862">
        <v>31982.27</v>
      </c>
      <c r="M6862">
        <f t="shared" si="323"/>
        <v>303107.66499999998</v>
      </c>
      <c r="N6862" t="str">
        <f t="shared" si="321"/>
        <v>Q2</v>
      </c>
      <c r="O6862" s="2">
        <f t="shared" si="322"/>
        <v>10.551455545531249</v>
      </c>
      <c r="P6862" t="str">
        <f>VLOOKUP(retail_sales_2023!C6862,customers!A:J,5,)</f>
        <v>Kolkata</v>
      </c>
      <c r="Q6862" t="str">
        <f>VLOOKUP(C6862,customers!A:J,10,0)</f>
        <v>Regular</v>
      </c>
    </row>
    <row r="6863" spans="1:17" x14ac:dyDescent="0.3">
      <c r="A6863" t="s">
        <v>7954</v>
      </c>
      <c r="B6863" s="1">
        <v>44942</v>
      </c>
      <c r="C6863" t="s">
        <v>660</v>
      </c>
      <c r="D6863" t="s">
        <v>661</v>
      </c>
      <c r="E6863" t="s">
        <v>21</v>
      </c>
      <c r="F6863" t="s">
        <v>28</v>
      </c>
      <c r="G6863" t="s">
        <v>165</v>
      </c>
      <c r="H6863">
        <v>5</v>
      </c>
      <c r="I6863">
        <v>5529.06</v>
      </c>
      <c r="J6863">
        <v>0</v>
      </c>
      <c r="K6863">
        <v>27645.3</v>
      </c>
      <c r="L6863">
        <v>5698.52</v>
      </c>
      <c r="M6863">
        <f t="shared" si="323"/>
        <v>27645.300000000003</v>
      </c>
      <c r="N6863" t="str">
        <f t="shared" si="321"/>
        <v>Q1</v>
      </c>
      <c r="O6863" s="2">
        <f t="shared" si="322"/>
        <v>20.612979421456814</v>
      </c>
      <c r="P6863" t="str">
        <f>VLOOKUP(retail_sales_2023!C6863,customers!A:J,5,)</f>
        <v>Ranchi</v>
      </c>
      <c r="Q6863" t="str">
        <f>VLOOKUP(C6863,customers!A:J,10,0)</f>
        <v>Regular</v>
      </c>
    </row>
    <row r="6864" spans="1:17" x14ac:dyDescent="0.3">
      <c r="A6864" t="s">
        <v>7955</v>
      </c>
      <c r="B6864" s="1">
        <v>45094</v>
      </c>
      <c r="C6864" t="s">
        <v>126</v>
      </c>
      <c r="D6864" t="s">
        <v>127</v>
      </c>
      <c r="E6864" t="s">
        <v>15</v>
      </c>
      <c r="F6864" t="s">
        <v>52</v>
      </c>
      <c r="G6864" t="s">
        <v>69</v>
      </c>
      <c r="H6864">
        <v>5</v>
      </c>
      <c r="I6864">
        <v>528.04999999999995</v>
      </c>
      <c r="J6864">
        <v>0.15</v>
      </c>
      <c r="K6864">
        <v>2244.21</v>
      </c>
      <c r="L6864">
        <v>225.45</v>
      </c>
      <c r="M6864">
        <f t="shared" si="323"/>
        <v>2244.2125000000001</v>
      </c>
      <c r="N6864" t="str">
        <f t="shared" si="321"/>
        <v>Q2</v>
      </c>
      <c r="O6864" s="2">
        <f t="shared" si="322"/>
        <v>10.045851324073949</v>
      </c>
      <c r="P6864" t="str">
        <f>VLOOKUP(retail_sales_2023!C6864,customers!A:J,5,)</f>
        <v>Coimbatore</v>
      </c>
      <c r="Q6864" t="str">
        <f>VLOOKUP(C6864,customers!A:J,10,0)</f>
        <v>Premium</v>
      </c>
    </row>
    <row r="6865" spans="1:17" x14ac:dyDescent="0.3">
      <c r="A6865" t="s">
        <v>7956</v>
      </c>
      <c r="B6865" s="1">
        <v>45154</v>
      </c>
      <c r="C6865" t="s">
        <v>1568</v>
      </c>
      <c r="D6865" t="s">
        <v>1569</v>
      </c>
      <c r="E6865" t="s">
        <v>21</v>
      </c>
      <c r="F6865" t="s">
        <v>52</v>
      </c>
      <c r="G6865" t="s">
        <v>53</v>
      </c>
      <c r="H6865">
        <v>8</v>
      </c>
      <c r="I6865">
        <v>721.19</v>
      </c>
      <c r="J6865">
        <v>0.2</v>
      </c>
      <c r="K6865">
        <v>4615.62</v>
      </c>
      <c r="L6865">
        <v>359.77</v>
      </c>
      <c r="M6865">
        <f t="shared" si="323"/>
        <v>4615.6160000000009</v>
      </c>
      <c r="N6865" t="str">
        <f t="shared" si="321"/>
        <v>Q3</v>
      </c>
      <c r="O6865" s="2">
        <f t="shared" si="322"/>
        <v>7.7946191410904708</v>
      </c>
      <c r="P6865" t="str">
        <f>VLOOKUP(retail_sales_2023!C6865,customers!A:J,5,)</f>
        <v>Ranchi</v>
      </c>
      <c r="Q6865" t="str">
        <f>VLOOKUP(C6865,customers!A:J,10,0)</f>
        <v>Premium</v>
      </c>
    </row>
    <row r="6866" spans="1:17" x14ac:dyDescent="0.3">
      <c r="A6866" t="s">
        <v>7957</v>
      </c>
      <c r="B6866" s="1">
        <v>44938</v>
      </c>
      <c r="C6866" t="s">
        <v>2062</v>
      </c>
      <c r="D6866" t="s">
        <v>2063</v>
      </c>
      <c r="E6866" t="s">
        <v>15</v>
      </c>
      <c r="F6866" t="s">
        <v>22</v>
      </c>
      <c r="G6866" t="s">
        <v>516</v>
      </c>
      <c r="H6866">
        <v>5</v>
      </c>
      <c r="I6866">
        <v>40066.86</v>
      </c>
      <c r="J6866">
        <v>0.2</v>
      </c>
      <c r="K6866">
        <v>160267.44</v>
      </c>
      <c r="L6866">
        <v>43129.61</v>
      </c>
      <c r="M6866">
        <f t="shared" si="323"/>
        <v>160267.44</v>
      </c>
      <c r="N6866" t="str">
        <f t="shared" si="321"/>
        <v>Q1</v>
      </c>
      <c r="O6866" s="2">
        <f t="shared" si="322"/>
        <v>26.911024472594057</v>
      </c>
      <c r="P6866" t="str">
        <f>VLOOKUP(retail_sales_2023!C6866,customers!A:J,5,)</f>
        <v>Chennai</v>
      </c>
      <c r="Q6866" t="str">
        <f>VLOOKUP(C6866,customers!A:J,10,0)</f>
        <v>Premium</v>
      </c>
    </row>
    <row r="6867" spans="1:17" x14ac:dyDescent="0.3">
      <c r="A6867" t="s">
        <v>7958</v>
      </c>
      <c r="B6867" s="1">
        <v>44936</v>
      </c>
      <c r="C6867" t="s">
        <v>1065</v>
      </c>
      <c r="D6867" t="s">
        <v>1066</v>
      </c>
      <c r="E6867" t="s">
        <v>21</v>
      </c>
      <c r="F6867" t="s">
        <v>52</v>
      </c>
      <c r="G6867" t="s">
        <v>53</v>
      </c>
      <c r="H6867">
        <v>1</v>
      </c>
      <c r="I6867">
        <v>104.55</v>
      </c>
      <c r="J6867">
        <v>0.15</v>
      </c>
      <c r="K6867">
        <v>88.87</v>
      </c>
      <c r="L6867">
        <v>6.83</v>
      </c>
      <c r="M6867">
        <f t="shared" si="323"/>
        <v>88.867499999999993</v>
      </c>
      <c r="N6867" t="str">
        <f t="shared" si="321"/>
        <v>Q1</v>
      </c>
      <c r="O6867" s="2">
        <f t="shared" si="322"/>
        <v>7.6853831439180826</v>
      </c>
      <c r="P6867" t="str">
        <f>VLOOKUP(retail_sales_2023!C6867,customers!A:J,5,)</f>
        <v>Chennai</v>
      </c>
      <c r="Q6867" t="str">
        <f>VLOOKUP(C6867,customers!A:J,10,0)</f>
        <v>Premium</v>
      </c>
    </row>
    <row r="6868" spans="1:17" x14ac:dyDescent="0.3">
      <c r="A6868" t="s">
        <v>7959</v>
      </c>
      <c r="B6868" s="1">
        <v>45007</v>
      </c>
      <c r="C6868" t="s">
        <v>2514</v>
      </c>
      <c r="D6868" t="s">
        <v>2515</v>
      </c>
      <c r="E6868" t="s">
        <v>21</v>
      </c>
      <c r="F6868" t="s">
        <v>43</v>
      </c>
      <c r="G6868" t="s">
        <v>121</v>
      </c>
      <c r="H6868">
        <v>1</v>
      </c>
      <c r="I6868">
        <v>4949.38</v>
      </c>
      <c r="J6868">
        <v>0.1</v>
      </c>
      <c r="K6868">
        <v>4454.4399999999996</v>
      </c>
      <c r="L6868">
        <v>501.54</v>
      </c>
      <c r="M6868">
        <f t="shared" si="323"/>
        <v>4454.442</v>
      </c>
      <c r="N6868" t="str">
        <f t="shared" si="321"/>
        <v>Q1</v>
      </c>
      <c r="O6868" s="2">
        <f t="shared" si="322"/>
        <v>11.25932777184113</v>
      </c>
      <c r="P6868" t="str">
        <f>VLOOKUP(retail_sales_2023!C6868,customers!A:J,5,)</f>
        <v>Guwahati</v>
      </c>
      <c r="Q6868" t="str">
        <f>VLOOKUP(C6868,customers!A:J,10,0)</f>
        <v>Regular</v>
      </c>
    </row>
    <row r="6869" spans="1:17" x14ac:dyDescent="0.3">
      <c r="A6869" t="s">
        <v>7960</v>
      </c>
      <c r="B6869" s="1">
        <v>45066</v>
      </c>
      <c r="C6869" t="s">
        <v>832</v>
      </c>
      <c r="D6869" t="s">
        <v>833</v>
      </c>
      <c r="E6869" t="s">
        <v>33</v>
      </c>
      <c r="F6869" t="s">
        <v>43</v>
      </c>
      <c r="G6869" t="s">
        <v>272</v>
      </c>
      <c r="H6869">
        <v>4</v>
      </c>
      <c r="I6869">
        <v>69131.67</v>
      </c>
      <c r="J6869">
        <v>0.1</v>
      </c>
      <c r="K6869">
        <v>248874.01</v>
      </c>
      <c r="L6869">
        <v>25109.96</v>
      </c>
      <c r="M6869">
        <f t="shared" si="323"/>
        <v>248874.01199999999</v>
      </c>
      <c r="N6869" t="str">
        <f t="shared" si="321"/>
        <v>Q2</v>
      </c>
      <c r="O6869" s="2">
        <f t="shared" si="322"/>
        <v>10.089426372806063</v>
      </c>
      <c r="P6869" t="str">
        <f>VLOOKUP(retail_sales_2023!C6869,customers!A:J,5,)</f>
        <v>Surat</v>
      </c>
      <c r="Q6869" t="str">
        <f>VLOOKUP(C6869,customers!A:J,10,0)</f>
        <v>Premium</v>
      </c>
    </row>
    <row r="6870" spans="1:17" x14ac:dyDescent="0.3">
      <c r="A6870" t="s">
        <v>7961</v>
      </c>
      <c r="B6870" s="1">
        <v>45239</v>
      </c>
      <c r="C6870" t="s">
        <v>889</v>
      </c>
      <c r="D6870" t="s">
        <v>13093</v>
      </c>
      <c r="E6870" t="s">
        <v>27</v>
      </c>
      <c r="F6870" t="s">
        <v>81</v>
      </c>
      <c r="G6870" t="s">
        <v>101</v>
      </c>
      <c r="H6870">
        <v>4</v>
      </c>
      <c r="I6870">
        <v>4630.42</v>
      </c>
      <c r="J6870">
        <v>0</v>
      </c>
      <c r="K6870">
        <v>18521.68</v>
      </c>
      <c r="L6870">
        <v>4101.7299999999996</v>
      </c>
      <c r="M6870">
        <f t="shared" si="323"/>
        <v>18521.68</v>
      </c>
      <c r="N6870" t="str">
        <f t="shared" si="321"/>
        <v>Q4</v>
      </c>
      <c r="O6870" s="2">
        <f t="shared" si="322"/>
        <v>22.145561309773193</v>
      </c>
      <c r="P6870" t="str">
        <f>VLOOKUP(retail_sales_2023!C6870,customers!A:J,5,)</f>
        <v>Patna</v>
      </c>
      <c r="Q6870" t="str">
        <f>VLOOKUP(C6870,customers!A:J,10,0)</f>
        <v>Premium</v>
      </c>
    </row>
    <row r="6871" spans="1:17" x14ac:dyDescent="0.3">
      <c r="A6871" t="s">
        <v>7962</v>
      </c>
      <c r="B6871" s="1">
        <v>45226</v>
      </c>
      <c r="C6871" t="s">
        <v>674</v>
      </c>
      <c r="D6871" t="s">
        <v>675</v>
      </c>
      <c r="E6871" t="s">
        <v>27</v>
      </c>
      <c r="F6871" t="s">
        <v>81</v>
      </c>
      <c r="G6871" t="s">
        <v>82</v>
      </c>
      <c r="H6871">
        <v>2</v>
      </c>
      <c r="I6871">
        <v>2541.4899999999998</v>
      </c>
      <c r="J6871">
        <v>0.05</v>
      </c>
      <c r="K6871">
        <v>4828.83</v>
      </c>
      <c r="L6871">
        <v>1866.14</v>
      </c>
      <c r="M6871">
        <f t="shared" si="323"/>
        <v>4828.8309999999992</v>
      </c>
      <c r="N6871" t="str">
        <f t="shared" si="321"/>
        <v>Q4</v>
      </c>
      <c r="O6871" s="2">
        <f t="shared" si="322"/>
        <v>38.645800328443954</v>
      </c>
      <c r="P6871" t="str">
        <f>VLOOKUP(retail_sales_2023!C6871,customers!A:J,5,)</f>
        <v>Jaipur</v>
      </c>
      <c r="Q6871" t="str">
        <f>VLOOKUP(C6871,customers!A:J,10,0)</f>
        <v>Premium</v>
      </c>
    </row>
    <row r="6872" spans="1:17" x14ac:dyDescent="0.3">
      <c r="A6872" t="s">
        <v>7963</v>
      </c>
      <c r="B6872" s="1">
        <v>45169</v>
      </c>
      <c r="C6872" t="s">
        <v>573</v>
      </c>
      <c r="D6872" t="s">
        <v>574</v>
      </c>
      <c r="E6872" t="s">
        <v>21</v>
      </c>
      <c r="F6872" t="s">
        <v>52</v>
      </c>
      <c r="G6872" t="s">
        <v>268</v>
      </c>
      <c r="H6872">
        <v>1</v>
      </c>
      <c r="I6872">
        <v>641.29999999999995</v>
      </c>
      <c r="J6872">
        <v>0.2</v>
      </c>
      <c r="K6872">
        <v>513.04</v>
      </c>
      <c r="L6872">
        <v>49.18</v>
      </c>
      <c r="M6872">
        <f t="shared" si="323"/>
        <v>513.04</v>
      </c>
      <c r="N6872" t="str">
        <f t="shared" si="321"/>
        <v>Q3</v>
      </c>
      <c r="O6872" s="2">
        <f t="shared" si="322"/>
        <v>9.5859971932013099</v>
      </c>
      <c r="P6872" t="str">
        <f>VLOOKUP(retail_sales_2023!C6872,customers!A:J,5,)</f>
        <v>Kolkata</v>
      </c>
      <c r="Q6872" t="str">
        <f>VLOOKUP(C6872,customers!A:J,10,0)</f>
        <v>Premium</v>
      </c>
    </row>
    <row r="6873" spans="1:17" x14ac:dyDescent="0.3">
      <c r="A6873" t="s">
        <v>7964</v>
      </c>
      <c r="B6873" s="1">
        <v>45155</v>
      </c>
      <c r="C6873" t="s">
        <v>409</v>
      </c>
      <c r="D6873" t="s">
        <v>410</v>
      </c>
      <c r="E6873" t="s">
        <v>21</v>
      </c>
      <c r="F6873" t="s">
        <v>28</v>
      </c>
      <c r="G6873" t="s">
        <v>466</v>
      </c>
      <c r="H6873">
        <v>1</v>
      </c>
      <c r="I6873">
        <v>7902.54</v>
      </c>
      <c r="J6873">
        <v>0.2</v>
      </c>
      <c r="K6873">
        <v>6322.03</v>
      </c>
      <c r="L6873">
        <v>1740.98</v>
      </c>
      <c r="M6873">
        <f t="shared" si="323"/>
        <v>6322.0320000000002</v>
      </c>
      <c r="N6873" t="str">
        <f t="shared" si="321"/>
        <v>Q3</v>
      </c>
      <c r="O6873" s="2">
        <f t="shared" si="322"/>
        <v>27.538306524961133</v>
      </c>
      <c r="P6873" t="str">
        <f>VLOOKUP(retail_sales_2023!C6873,customers!A:J,5,)</f>
        <v>Patna</v>
      </c>
      <c r="Q6873" t="str">
        <f>VLOOKUP(C6873,customers!A:J,10,0)</f>
        <v>Regular</v>
      </c>
    </row>
    <row r="6874" spans="1:17" x14ac:dyDescent="0.3">
      <c r="A6874" t="s">
        <v>7965</v>
      </c>
      <c r="B6874" s="1">
        <v>45092</v>
      </c>
      <c r="C6874" t="s">
        <v>119</v>
      </c>
      <c r="D6874" t="s">
        <v>120</v>
      </c>
      <c r="E6874" t="s">
        <v>15</v>
      </c>
      <c r="F6874" t="s">
        <v>52</v>
      </c>
      <c r="G6874" t="s">
        <v>69</v>
      </c>
      <c r="H6874">
        <v>0</v>
      </c>
      <c r="I6874">
        <v>573.86</v>
      </c>
      <c r="J6874">
        <v>0.15</v>
      </c>
      <c r="K6874">
        <v>0</v>
      </c>
      <c r="L6874">
        <v>0</v>
      </c>
      <c r="M6874">
        <f t="shared" si="323"/>
        <v>0</v>
      </c>
      <c r="N6874" t="str">
        <f t="shared" si="321"/>
        <v>Q2</v>
      </c>
      <c r="O6874" s="2">
        <v>0</v>
      </c>
      <c r="P6874" t="str">
        <f>VLOOKUP(retail_sales_2023!C6874,customers!A:J,5,)</f>
        <v>Kochi</v>
      </c>
      <c r="Q6874" t="str">
        <f>VLOOKUP(C6874,customers!A:J,10,0)</f>
        <v>Premium</v>
      </c>
    </row>
    <row r="6875" spans="1:17" x14ac:dyDescent="0.3">
      <c r="A6875" t="s">
        <v>7966</v>
      </c>
      <c r="B6875" s="1">
        <v>45116</v>
      </c>
      <c r="C6875" t="s">
        <v>393</v>
      </c>
      <c r="D6875" t="s">
        <v>394</v>
      </c>
      <c r="E6875" t="s">
        <v>33</v>
      </c>
      <c r="F6875" t="s">
        <v>52</v>
      </c>
      <c r="G6875" t="s">
        <v>268</v>
      </c>
      <c r="H6875">
        <v>5</v>
      </c>
      <c r="I6875">
        <v>182.48</v>
      </c>
      <c r="J6875">
        <v>0.15</v>
      </c>
      <c r="K6875">
        <v>775.54</v>
      </c>
      <c r="L6875">
        <v>57.52</v>
      </c>
      <c r="M6875">
        <f t="shared" si="323"/>
        <v>775.54</v>
      </c>
      <c r="N6875" t="str">
        <f t="shared" si="321"/>
        <v>Q3</v>
      </c>
      <c r="O6875" s="2">
        <f t="shared" si="322"/>
        <v>7.4167676715578832</v>
      </c>
      <c r="P6875" t="str">
        <f>VLOOKUP(retail_sales_2023!C6875,customers!A:J,5,)</f>
        <v>Ahmedabad</v>
      </c>
      <c r="Q6875" t="str">
        <f>VLOOKUP(C6875,customers!A:J,10,0)</f>
        <v>Premium</v>
      </c>
    </row>
    <row r="6876" spans="1:17" x14ac:dyDescent="0.3">
      <c r="A6876" t="s">
        <v>7967</v>
      </c>
      <c r="B6876" s="1">
        <v>45168</v>
      </c>
      <c r="C6876" t="s">
        <v>560</v>
      </c>
      <c r="D6876" t="s">
        <v>561</v>
      </c>
      <c r="E6876" t="s">
        <v>27</v>
      </c>
      <c r="F6876" t="s">
        <v>81</v>
      </c>
      <c r="G6876" t="s">
        <v>470</v>
      </c>
      <c r="H6876">
        <v>3</v>
      </c>
      <c r="I6876">
        <v>4419.88</v>
      </c>
      <c r="J6876">
        <v>0.1</v>
      </c>
      <c r="K6876">
        <v>11933.68</v>
      </c>
      <c r="L6876">
        <v>4454.03</v>
      </c>
      <c r="M6876">
        <f t="shared" si="323"/>
        <v>11933.675999999999</v>
      </c>
      <c r="N6876" t="str">
        <f t="shared" si="321"/>
        <v>Q3</v>
      </c>
      <c r="O6876" s="2">
        <f t="shared" si="322"/>
        <v>37.323189493936489</v>
      </c>
      <c r="P6876" t="str">
        <f>VLOOKUP(retail_sales_2023!C6876,customers!A:J,5,)</f>
        <v>Chandigarh</v>
      </c>
      <c r="Q6876" t="str">
        <f>VLOOKUP(C6876,customers!A:J,10,0)</f>
        <v>Premium</v>
      </c>
    </row>
    <row r="6877" spans="1:17" x14ac:dyDescent="0.3">
      <c r="A6877" t="s">
        <v>7968</v>
      </c>
      <c r="B6877" s="1">
        <v>44951</v>
      </c>
      <c r="C6877" t="s">
        <v>586</v>
      </c>
      <c r="D6877" t="s">
        <v>587</v>
      </c>
      <c r="E6877" t="s">
        <v>33</v>
      </c>
      <c r="F6877" t="s">
        <v>43</v>
      </c>
      <c r="G6877" t="s">
        <v>154</v>
      </c>
      <c r="H6877">
        <v>3</v>
      </c>
      <c r="I6877">
        <v>23640.67</v>
      </c>
      <c r="J6877">
        <v>0.2</v>
      </c>
      <c r="K6877">
        <v>56737.61</v>
      </c>
      <c r="L6877">
        <v>7969</v>
      </c>
      <c r="M6877">
        <f t="shared" si="323"/>
        <v>56737.608</v>
      </c>
      <c r="N6877" t="str">
        <f t="shared" si="321"/>
        <v>Q1</v>
      </c>
      <c r="O6877" s="2">
        <f t="shared" si="322"/>
        <v>14.045357215434349</v>
      </c>
      <c r="P6877" t="str">
        <f>VLOOKUP(retail_sales_2023!C6877,customers!A:J,5,)</f>
        <v>Mumbai</v>
      </c>
      <c r="Q6877" t="str">
        <f>VLOOKUP(C6877,customers!A:J,10,0)</f>
        <v>Premium</v>
      </c>
    </row>
    <row r="6878" spans="1:17" x14ac:dyDescent="0.3">
      <c r="A6878" t="s">
        <v>7969</v>
      </c>
      <c r="B6878" s="1">
        <v>45055</v>
      </c>
      <c r="C6878" t="s">
        <v>813</v>
      </c>
      <c r="D6878" t="s">
        <v>814</v>
      </c>
      <c r="E6878" t="s">
        <v>21</v>
      </c>
      <c r="F6878" t="s">
        <v>52</v>
      </c>
      <c r="G6878" t="s">
        <v>200</v>
      </c>
      <c r="H6878">
        <v>4</v>
      </c>
      <c r="I6878">
        <v>190.86</v>
      </c>
      <c r="J6878">
        <v>0</v>
      </c>
      <c r="K6878">
        <v>763.44</v>
      </c>
      <c r="L6878">
        <v>78.599999999999994</v>
      </c>
      <c r="M6878">
        <f t="shared" si="323"/>
        <v>763.44</v>
      </c>
      <c r="N6878" t="str">
        <f t="shared" si="321"/>
        <v>Q2</v>
      </c>
      <c r="O6878" s="2">
        <f t="shared" si="322"/>
        <v>10.295504558314994</v>
      </c>
      <c r="P6878" t="str">
        <f>VLOOKUP(retail_sales_2023!C6878,customers!A:J,5,)</f>
        <v>Patna</v>
      </c>
      <c r="Q6878" t="str">
        <f>VLOOKUP(C6878,customers!A:J,10,0)</f>
        <v>Premium</v>
      </c>
    </row>
    <row r="6879" spans="1:17" x14ac:dyDescent="0.3">
      <c r="A6879" t="s">
        <v>7970</v>
      </c>
      <c r="B6879" s="1">
        <v>45186</v>
      </c>
      <c r="C6879" t="s">
        <v>610</v>
      </c>
      <c r="D6879" t="s">
        <v>611</v>
      </c>
      <c r="E6879" t="s">
        <v>21</v>
      </c>
      <c r="F6879" t="s">
        <v>16</v>
      </c>
      <c r="G6879" t="s">
        <v>356</v>
      </c>
      <c r="H6879">
        <v>5</v>
      </c>
      <c r="I6879">
        <v>386.74</v>
      </c>
      <c r="J6879">
        <v>0</v>
      </c>
      <c r="K6879">
        <v>1933.7</v>
      </c>
      <c r="L6879">
        <v>856.63</v>
      </c>
      <c r="M6879">
        <f t="shared" si="323"/>
        <v>1933.7</v>
      </c>
      <c r="N6879" t="str">
        <f t="shared" si="321"/>
        <v>Q3</v>
      </c>
      <c r="O6879" s="2">
        <f t="shared" si="322"/>
        <v>44.300046542897036</v>
      </c>
      <c r="P6879" t="str">
        <f>VLOOKUP(retail_sales_2023!C6879,customers!A:J,5,)</f>
        <v>Patna</v>
      </c>
      <c r="Q6879" t="str">
        <f>VLOOKUP(C6879,customers!A:J,10,0)</f>
        <v>Regular</v>
      </c>
    </row>
    <row r="6880" spans="1:17" x14ac:dyDescent="0.3">
      <c r="A6880" t="s">
        <v>7971</v>
      </c>
      <c r="B6880" s="1">
        <v>45117</v>
      </c>
      <c r="C6880" t="s">
        <v>205</v>
      </c>
      <c r="D6880" t="s">
        <v>206</v>
      </c>
      <c r="E6880" t="s">
        <v>15</v>
      </c>
      <c r="F6880" t="s">
        <v>81</v>
      </c>
      <c r="G6880" t="s">
        <v>158</v>
      </c>
      <c r="H6880">
        <v>1</v>
      </c>
      <c r="I6880">
        <v>4923.9799999999996</v>
      </c>
      <c r="J6880">
        <v>0.15</v>
      </c>
      <c r="K6880">
        <v>4185.38</v>
      </c>
      <c r="L6880">
        <v>1089.4000000000001</v>
      </c>
      <c r="M6880">
        <f t="shared" si="323"/>
        <v>4185.3829999999998</v>
      </c>
      <c r="N6880" t="str">
        <f t="shared" si="321"/>
        <v>Q3</v>
      </c>
      <c r="O6880" s="2">
        <f t="shared" si="322"/>
        <v>26.028699902995665</v>
      </c>
      <c r="P6880" t="str">
        <f>VLOOKUP(retail_sales_2023!C6880,customers!A:J,5,)</f>
        <v>Coimbatore</v>
      </c>
      <c r="Q6880" t="str">
        <f>VLOOKUP(C6880,customers!A:J,10,0)</f>
        <v>Premium</v>
      </c>
    </row>
    <row r="6881" spans="1:17" x14ac:dyDescent="0.3">
      <c r="A6881" t="s">
        <v>7972</v>
      </c>
      <c r="B6881" s="1">
        <v>45191</v>
      </c>
      <c r="C6881" t="s">
        <v>491</v>
      </c>
      <c r="D6881" t="s">
        <v>492</v>
      </c>
      <c r="E6881" t="s">
        <v>21</v>
      </c>
      <c r="F6881" t="s">
        <v>81</v>
      </c>
      <c r="G6881" t="s">
        <v>264</v>
      </c>
      <c r="H6881">
        <v>1</v>
      </c>
      <c r="I6881">
        <v>4542.05</v>
      </c>
      <c r="J6881">
        <v>0.05</v>
      </c>
      <c r="K6881">
        <v>4314.95</v>
      </c>
      <c r="L6881">
        <v>1432.37</v>
      </c>
      <c r="M6881">
        <f t="shared" si="323"/>
        <v>4314.9475000000002</v>
      </c>
      <c r="N6881" t="str">
        <f t="shared" si="321"/>
        <v>Q3</v>
      </c>
      <c r="O6881" s="2">
        <f t="shared" si="322"/>
        <v>33.195517908666375</v>
      </c>
      <c r="P6881" t="str">
        <f>VLOOKUP(retail_sales_2023!C6881,customers!A:J,5,)</f>
        <v>Patna</v>
      </c>
      <c r="Q6881" t="str">
        <f>VLOOKUP(C6881,customers!A:J,10,0)</f>
        <v>Premium</v>
      </c>
    </row>
    <row r="6882" spans="1:17" x14ac:dyDescent="0.3">
      <c r="A6882" t="s">
        <v>7973</v>
      </c>
      <c r="B6882" s="1">
        <v>45117</v>
      </c>
      <c r="C6882" t="s">
        <v>331</v>
      </c>
      <c r="D6882" t="s">
        <v>332</v>
      </c>
      <c r="E6882" t="s">
        <v>15</v>
      </c>
      <c r="F6882" t="s">
        <v>52</v>
      </c>
      <c r="G6882" t="s">
        <v>268</v>
      </c>
      <c r="H6882">
        <v>7</v>
      </c>
      <c r="I6882">
        <v>240.16</v>
      </c>
      <c r="J6882">
        <v>0</v>
      </c>
      <c r="K6882">
        <v>1681.12</v>
      </c>
      <c r="L6882">
        <v>148.81</v>
      </c>
      <c r="M6882">
        <f t="shared" si="323"/>
        <v>1681.12</v>
      </c>
      <c r="N6882" t="str">
        <f t="shared" si="321"/>
        <v>Q3</v>
      </c>
      <c r="O6882" s="2">
        <f t="shared" si="322"/>
        <v>8.8518368706576567</v>
      </c>
      <c r="P6882" t="str">
        <f>VLOOKUP(retail_sales_2023!C6882,customers!A:J,5,)</f>
        <v>Kochi</v>
      </c>
      <c r="Q6882" t="str">
        <f>VLOOKUP(C6882,customers!A:J,10,0)</f>
        <v>Premium</v>
      </c>
    </row>
    <row r="6883" spans="1:17" x14ac:dyDescent="0.3">
      <c r="A6883" t="s">
        <v>7974</v>
      </c>
      <c r="B6883" s="1">
        <v>45261</v>
      </c>
      <c r="C6883" t="s">
        <v>983</v>
      </c>
      <c r="D6883" t="s">
        <v>984</v>
      </c>
      <c r="E6883" t="s">
        <v>21</v>
      </c>
      <c r="F6883" t="s">
        <v>22</v>
      </c>
      <c r="G6883" t="s">
        <v>34</v>
      </c>
      <c r="H6883">
        <v>3</v>
      </c>
      <c r="I6883">
        <v>27675.83</v>
      </c>
      <c r="J6883">
        <v>0</v>
      </c>
      <c r="K6883">
        <v>83027.490000000005</v>
      </c>
      <c r="L6883">
        <v>19302.05</v>
      </c>
      <c r="M6883">
        <f t="shared" si="323"/>
        <v>83027.490000000005</v>
      </c>
      <c r="N6883" t="str">
        <f t="shared" si="321"/>
        <v>Q4</v>
      </c>
      <c r="O6883" s="2">
        <f t="shared" si="322"/>
        <v>23.247782150225184</v>
      </c>
      <c r="P6883" t="str">
        <f>VLOOKUP(retail_sales_2023!C6883,customers!A:J,5,)</f>
        <v>Patna</v>
      </c>
      <c r="Q6883" t="str">
        <f>VLOOKUP(C6883,customers!A:J,10,0)</f>
        <v>Premium</v>
      </c>
    </row>
    <row r="6884" spans="1:17" x14ac:dyDescent="0.3">
      <c r="A6884" t="s">
        <v>7975</v>
      </c>
      <c r="B6884" s="1">
        <v>45290</v>
      </c>
      <c r="C6884" t="s">
        <v>361</v>
      </c>
      <c r="D6884" t="s">
        <v>362</v>
      </c>
      <c r="E6884" t="s">
        <v>15</v>
      </c>
      <c r="F6884" t="s">
        <v>16</v>
      </c>
      <c r="G6884" t="s">
        <v>319</v>
      </c>
      <c r="H6884">
        <v>1</v>
      </c>
      <c r="I6884">
        <v>949.94</v>
      </c>
      <c r="J6884">
        <v>0.05</v>
      </c>
      <c r="K6884">
        <v>902.44</v>
      </c>
      <c r="L6884">
        <v>312.29000000000002</v>
      </c>
      <c r="M6884">
        <f t="shared" si="323"/>
        <v>902.44299999999998</v>
      </c>
      <c r="N6884" t="str">
        <f t="shared" si="321"/>
        <v>Q4</v>
      </c>
      <c r="O6884" s="2">
        <f t="shared" si="322"/>
        <v>34.605070697220867</v>
      </c>
      <c r="P6884" t="str">
        <f>VLOOKUP(retail_sales_2023!C6884,customers!A:J,5,)</f>
        <v>Hyderabad</v>
      </c>
      <c r="Q6884" t="str">
        <f>VLOOKUP(C6884,customers!A:J,10,0)</f>
        <v>Premium</v>
      </c>
    </row>
    <row r="6885" spans="1:17" x14ac:dyDescent="0.3">
      <c r="A6885" t="s">
        <v>7976</v>
      </c>
      <c r="B6885" s="1">
        <v>45250</v>
      </c>
      <c r="C6885" t="s">
        <v>729</v>
      </c>
      <c r="D6885" t="s">
        <v>730</v>
      </c>
      <c r="E6885" t="s">
        <v>21</v>
      </c>
      <c r="F6885" t="s">
        <v>38</v>
      </c>
      <c r="G6885" t="s">
        <v>48</v>
      </c>
      <c r="H6885">
        <v>2</v>
      </c>
      <c r="I6885">
        <v>1121.19</v>
      </c>
      <c r="J6885">
        <v>0</v>
      </c>
      <c r="K6885">
        <v>2242.38</v>
      </c>
      <c r="L6885">
        <v>-118.91</v>
      </c>
      <c r="M6885">
        <f t="shared" si="323"/>
        <v>2242.38</v>
      </c>
      <c r="N6885" t="str">
        <f t="shared" si="321"/>
        <v>Q4</v>
      </c>
      <c r="O6885" s="2">
        <f t="shared" si="322"/>
        <v>-5.3028478669984569</v>
      </c>
      <c r="P6885" t="str">
        <f>VLOOKUP(retail_sales_2023!C6885,customers!A:J,5,)</f>
        <v>Patna</v>
      </c>
      <c r="Q6885" t="str">
        <f>VLOOKUP(C6885,customers!A:J,10,0)</f>
        <v>Premium</v>
      </c>
    </row>
    <row r="6886" spans="1:17" x14ac:dyDescent="0.3">
      <c r="A6886" t="s">
        <v>7977</v>
      </c>
      <c r="B6886" s="1">
        <v>45124</v>
      </c>
      <c r="C6886" t="s">
        <v>1087</v>
      </c>
      <c r="D6886" t="s">
        <v>1088</v>
      </c>
      <c r="E6886" t="s">
        <v>15</v>
      </c>
      <c r="F6886" t="s">
        <v>52</v>
      </c>
      <c r="G6886" t="s">
        <v>200</v>
      </c>
      <c r="H6886">
        <v>7</v>
      </c>
      <c r="I6886">
        <v>668.8</v>
      </c>
      <c r="J6886">
        <v>0.05</v>
      </c>
      <c r="K6886">
        <v>4447.5200000000004</v>
      </c>
      <c r="L6886">
        <v>454.43</v>
      </c>
      <c r="M6886">
        <f t="shared" si="323"/>
        <v>4447.5199999999995</v>
      </c>
      <c r="N6886" t="str">
        <f t="shared" si="321"/>
        <v>Q3</v>
      </c>
      <c r="O6886" s="2">
        <f t="shared" si="322"/>
        <v>10.217604417742921</v>
      </c>
      <c r="P6886" t="str">
        <f>VLOOKUP(retail_sales_2023!C6886,customers!A:J,5,)</f>
        <v>Kochi</v>
      </c>
      <c r="Q6886" t="str">
        <f>VLOOKUP(C6886,customers!A:J,10,0)</f>
        <v>Regular</v>
      </c>
    </row>
    <row r="6887" spans="1:17" x14ac:dyDescent="0.3">
      <c r="A6887" t="s">
        <v>7978</v>
      </c>
      <c r="B6887" s="1">
        <v>45187</v>
      </c>
      <c r="C6887" t="s">
        <v>1192</v>
      </c>
      <c r="D6887" t="s">
        <v>1193</v>
      </c>
      <c r="E6887" t="s">
        <v>33</v>
      </c>
      <c r="F6887" t="s">
        <v>28</v>
      </c>
      <c r="G6887" t="s">
        <v>672</v>
      </c>
      <c r="H6887">
        <v>2</v>
      </c>
      <c r="I6887">
        <v>7366.42</v>
      </c>
      <c r="J6887">
        <v>0.15</v>
      </c>
      <c r="K6887">
        <v>12522.91</v>
      </c>
      <c r="L6887">
        <v>2967.93</v>
      </c>
      <c r="M6887">
        <f t="shared" si="323"/>
        <v>12522.914000000001</v>
      </c>
      <c r="N6887" t="str">
        <f t="shared" si="321"/>
        <v>Q3</v>
      </c>
      <c r="O6887" s="2">
        <f t="shared" si="322"/>
        <v>23.700002635170257</v>
      </c>
      <c r="P6887" t="str">
        <f>VLOOKUP(retail_sales_2023!C6887,customers!A:J,5,)</f>
        <v>Ahmedabad</v>
      </c>
      <c r="Q6887" t="str">
        <f>VLOOKUP(C6887,customers!A:J,10,0)</f>
        <v>Regular</v>
      </c>
    </row>
    <row r="6888" spans="1:17" x14ac:dyDescent="0.3">
      <c r="A6888" t="s">
        <v>7979</v>
      </c>
      <c r="B6888" s="1">
        <v>45170</v>
      </c>
      <c r="C6888" t="s">
        <v>745</v>
      </c>
      <c r="D6888" t="s">
        <v>746</v>
      </c>
      <c r="E6888" t="s">
        <v>33</v>
      </c>
      <c r="F6888" t="s">
        <v>52</v>
      </c>
      <c r="G6888" t="s">
        <v>268</v>
      </c>
      <c r="H6888">
        <v>7</v>
      </c>
      <c r="I6888">
        <v>129.19</v>
      </c>
      <c r="J6888">
        <v>0.05</v>
      </c>
      <c r="K6888">
        <v>859.11</v>
      </c>
      <c r="L6888">
        <v>48.5</v>
      </c>
      <c r="M6888">
        <f t="shared" si="323"/>
        <v>859.11349999999993</v>
      </c>
      <c r="N6888" t="str">
        <f t="shared" si="321"/>
        <v>Q3</v>
      </c>
      <c r="O6888" s="2">
        <f t="shared" si="322"/>
        <v>5.6453771926761416</v>
      </c>
      <c r="P6888" t="str">
        <f>VLOOKUP(retail_sales_2023!C6888,customers!A:J,5,)</f>
        <v>Ahmedabad</v>
      </c>
      <c r="Q6888" t="str">
        <f>VLOOKUP(C6888,customers!A:J,10,0)</f>
        <v>Regular</v>
      </c>
    </row>
    <row r="6889" spans="1:17" x14ac:dyDescent="0.3">
      <c r="A6889" t="s">
        <v>7980</v>
      </c>
      <c r="B6889" s="1">
        <v>45089</v>
      </c>
      <c r="C6889" t="s">
        <v>1727</v>
      </c>
      <c r="D6889" t="s">
        <v>3505</v>
      </c>
      <c r="E6889" t="s">
        <v>21</v>
      </c>
      <c r="F6889" t="s">
        <v>81</v>
      </c>
      <c r="G6889" t="s">
        <v>239</v>
      </c>
      <c r="H6889">
        <v>1</v>
      </c>
      <c r="I6889">
        <v>3871.12</v>
      </c>
      <c r="J6889">
        <v>0</v>
      </c>
      <c r="K6889">
        <v>3871.12</v>
      </c>
      <c r="L6889">
        <v>1402.29</v>
      </c>
      <c r="M6889">
        <f t="shared" si="323"/>
        <v>3871.12</v>
      </c>
      <c r="N6889" t="str">
        <f t="shared" si="321"/>
        <v>Q2</v>
      </c>
      <c r="O6889" s="2">
        <f t="shared" si="322"/>
        <v>36.224400173593175</v>
      </c>
      <c r="P6889" t="str">
        <f>VLOOKUP(retail_sales_2023!C6889,customers!A:J,5,)</f>
        <v>Kolkata</v>
      </c>
      <c r="Q6889" t="str">
        <f>VLOOKUP(C6889,customers!A:J,10,0)</f>
        <v>Regular</v>
      </c>
    </row>
    <row r="6890" spans="1:17" x14ac:dyDescent="0.3">
      <c r="A6890" t="s">
        <v>7981</v>
      </c>
      <c r="B6890" s="1">
        <v>45236</v>
      </c>
      <c r="C6890" t="s">
        <v>237</v>
      </c>
      <c r="D6890" t="s">
        <v>238</v>
      </c>
      <c r="E6890" t="s">
        <v>33</v>
      </c>
      <c r="F6890" t="s">
        <v>52</v>
      </c>
      <c r="G6890" t="s">
        <v>226</v>
      </c>
      <c r="H6890">
        <v>2</v>
      </c>
      <c r="I6890">
        <v>191.68</v>
      </c>
      <c r="J6890">
        <v>0.05</v>
      </c>
      <c r="K6890">
        <v>364.19</v>
      </c>
      <c r="L6890">
        <v>34.17</v>
      </c>
      <c r="M6890">
        <f t="shared" si="323"/>
        <v>364.19200000000001</v>
      </c>
      <c r="N6890" t="str">
        <f t="shared" si="321"/>
        <v>Q4</v>
      </c>
      <c r="O6890" s="2">
        <f t="shared" si="322"/>
        <v>9.382465196737968</v>
      </c>
      <c r="P6890" t="str">
        <f>VLOOKUP(retail_sales_2023!C6890,customers!A:J,5,)</f>
        <v>Ahmedabad</v>
      </c>
      <c r="Q6890" t="str">
        <f>VLOOKUP(C6890,customers!A:J,10,0)</f>
        <v>Regular</v>
      </c>
    </row>
    <row r="6891" spans="1:17" x14ac:dyDescent="0.3">
      <c r="A6891" t="s">
        <v>7982</v>
      </c>
      <c r="B6891" s="1">
        <v>45263</v>
      </c>
      <c r="C6891" t="s">
        <v>1433</v>
      </c>
      <c r="D6891" t="s">
        <v>1434</v>
      </c>
      <c r="E6891" t="s">
        <v>15</v>
      </c>
      <c r="F6891" t="s">
        <v>52</v>
      </c>
      <c r="G6891" t="s">
        <v>235</v>
      </c>
      <c r="H6891">
        <v>1</v>
      </c>
      <c r="I6891">
        <v>304.26</v>
      </c>
      <c r="J6891">
        <v>0.3</v>
      </c>
      <c r="K6891">
        <v>212.98</v>
      </c>
      <c r="L6891">
        <v>17.7</v>
      </c>
      <c r="M6891">
        <f t="shared" si="323"/>
        <v>212.98199999999997</v>
      </c>
      <c r="N6891" t="str">
        <f t="shared" si="321"/>
        <v>Q4</v>
      </c>
      <c r="O6891" s="2">
        <f t="shared" si="322"/>
        <v>8.3106394966663544</v>
      </c>
      <c r="P6891" t="str">
        <f>VLOOKUP(retail_sales_2023!C6891,customers!A:J,5,)</f>
        <v>Coimbatore</v>
      </c>
      <c r="Q6891" t="str">
        <f>VLOOKUP(C6891,customers!A:J,10,0)</f>
        <v>Premium</v>
      </c>
    </row>
    <row r="6892" spans="1:17" x14ac:dyDescent="0.3">
      <c r="A6892" t="s">
        <v>7983</v>
      </c>
      <c r="B6892" s="1">
        <v>44987</v>
      </c>
      <c r="C6892" t="s">
        <v>1072</v>
      </c>
      <c r="D6892" t="s">
        <v>1073</v>
      </c>
      <c r="E6892" t="s">
        <v>21</v>
      </c>
      <c r="F6892" t="s">
        <v>52</v>
      </c>
      <c r="G6892" t="s">
        <v>133</v>
      </c>
      <c r="H6892">
        <v>7</v>
      </c>
      <c r="I6892">
        <v>129.32</v>
      </c>
      <c r="J6892">
        <v>0.15</v>
      </c>
      <c r="K6892">
        <v>769.45</v>
      </c>
      <c r="L6892">
        <v>-55.54</v>
      </c>
      <c r="M6892">
        <f t="shared" si="323"/>
        <v>769.45399999999995</v>
      </c>
      <c r="N6892" t="str">
        <f t="shared" si="321"/>
        <v>Q1</v>
      </c>
      <c r="O6892" s="2">
        <f t="shared" si="322"/>
        <v>-7.2181428292936518</v>
      </c>
      <c r="P6892" t="str">
        <f>VLOOKUP(retail_sales_2023!C6892,customers!A:J,5,)</f>
        <v>Patna</v>
      </c>
      <c r="Q6892" t="str">
        <f>VLOOKUP(C6892,customers!A:J,10,0)</f>
        <v>Regular</v>
      </c>
    </row>
    <row r="6893" spans="1:17" x14ac:dyDescent="0.3">
      <c r="A6893" t="s">
        <v>7984</v>
      </c>
      <c r="B6893" s="1">
        <v>45210</v>
      </c>
      <c r="C6893" t="s">
        <v>983</v>
      </c>
      <c r="D6893" t="s">
        <v>984</v>
      </c>
      <c r="E6893" t="s">
        <v>21</v>
      </c>
      <c r="F6893" t="s">
        <v>38</v>
      </c>
      <c r="G6893" t="s">
        <v>48</v>
      </c>
      <c r="H6893">
        <v>3</v>
      </c>
      <c r="I6893">
        <v>3963.8</v>
      </c>
      <c r="J6893">
        <v>0</v>
      </c>
      <c r="K6893">
        <v>11891.4</v>
      </c>
      <c r="L6893">
        <v>4102.8500000000004</v>
      </c>
      <c r="M6893">
        <f t="shared" si="323"/>
        <v>11891.400000000001</v>
      </c>
      <c r="N6893" t="str">
        <f t="shared" si="321"/>
        <v>Q4</v>
      </c>
      <c r="O6893" s="2">
        <f t="shared" si="322"/>
        <v>34.50266579208504</v>
      </c>
      <c r="P6893" t="str">
        <f>VLOOKUP(retail_sales_2023!C6893,customers!A:J,5,)</f>
        <v>Patna</v>
      </c>
      <c r="Q6893" t="str">
        <f>VLOOKUP(C6893,customers!A:J,10,0)</f>
        <v>Premium</v>
      </c>
    </row>
    <row r="6894" spans="1:17" x14ac:dyDescent="0.3">
      <c r="A6894" t="s">
        <v>7985</v>
      </c>
      <c r="B6894" s="1">
        <v>45051</v>
      </c>
      <c r="C6894" t="s">
        <v>1664</v>
      </c>
      <c r="D6894" t="s">
        <v>1665</v>
      </c>
      <c r="E6894" t="s">
        <v>21</v>
      </c>
      <c r="F6894" t="s">
        <v>81</v>
      </c>
      <c r="G6894" t="s">
        <v>370</v>
      </c>
      <c r="H6894">
        <v>3</v>
      </c>
      <c r="I6894">
        <v>2327.52</v>
      </c>
      <c r="J6894">
        <v>0.25</v>
      </c>
      <c r="K6894">
        <v>5236.92</v>
      </c>
      <c r="L6894">
        <v>1928.41</v>
      </c>
      <c r="M6894">
        <f t="shared" si="323"/>
        <v>5236.92</v>
      </c>
      <c r="N6894" t="str">
        <f t="shared" si="321"/>
        <v>Q2</v>
      </c>
      <c r="O6894" s="2">
        <f t="shared" si="322"/>
        <v>36.823361823361822</v>
      </c>
      <c r="P6894" t="str">
        <f>VLOOKUP(retail_sales_2023!C6894,customers!A:J,5,)</f>
        <v>Patna</v>
      </c>
      <c r="Q6894" t="str">
        <f>VLOOKUP(C6894,customers!A:J,10,0)</f>
        <v>Premium</v>
      </c>
    </row>
    <row r="6895" spans="1:17" x14ac:dyDescent="0.3">
      <c r="A6895" t="s">
        <v>7986</v>
      </c>
      <c r="B6895" s="1">
        <v>45017</v>
      </c>
      <c r="C6895" t="s">
        <v>184</v>
      </c>
      <c r="D6895" t="s">
        <v>185</v>
      </c>
      <c r="E6895" t="s">
        <v>15</v>
      </c>
      <c r="F6895" t="s">
        <v>81</v>
      </c>
      <c r="G6895" t="s">
        <v>150</v>
      </c>
      <c r="H6895">
        <v>1</v>
      </c>
      <c r="I6895">
        <v>1695.78</v>
      </c>
      <c r="J6895">
        <v>0.15</v>
      </c>
      <c r="K6895">
        <v>1441.41</v>
      </c>
      <c r="L6895">
        <v>458.66</v>
      </c>
      <c r="M6895">
        <f t="shared" si="323"/>
        <v>1441.413</v>
      </c>
      <c r="N6895" t="str">
        <f t="shared" si="321"/>
        <v>Q2</v>
      </c>
      <c r="O6895" s="2">
        <f t="shared" si="322"/>
        <v>31.820231578801312</v>
      </c>
      <c r="P6895" t="str">
        <f>VLOOKUP(retail_sales_2023!C6895,customers!A:J,5,)</f>
        <v>Hyderabad</v>
      </c>
      <c r="Q6895" t="str">
        <f>VLOOKUP(C6895,customers!A:J,10,0)</f>
        <v>Premium</v>
      </c>
    </row>
    <row r="6896" spans="1:17" x14ac:dyDescent="0.3">
      <c r="A6896" t="s">
        <v>7987</v>
      </c>
      <c r="B6896" s="1">
        <v>45042</v>
      </c>
      <c r="C6896" t="s">
        <v>2123</v>
      </c>
      <c r="D6896" t="s">
        <v>2124</v>
      </c>
      <c r="E6896" t="s">
        <v>33</v>
      </c>
      <c r="F6896" t="s">
        <v>22</v>
      </c>
      <c r="G6896" t="s">
        <v>182</v>
      </c>
      <c r="H6896">
        <v>5</v>
      </c>
      <c r="I6896">
        <v>40358.089999999997</v>
      </c>
      <c r="J6896">
        <v>0</v>
      </c>
      <c r="K6896">
        <v>201790.45</v>
      </c>
      <c r="L6896">
        <v>60659.17</v>
      </c>
      <c r="M6896">
        <f t="shared" si="323"/>
        <v>201790.44999999998</v>
      </c>
      <c r="N6896" t="str">
        <f t="shared" si="321"/>
        <v>Q2</v>
      </c>
      <c r="O6896" s="2">
        <f t="shared" si="322"/>
        <v>30.060476102808632</v>
      </c>
      <c r="P6896" t="str">
        <f>VLOOKUP(retail_sales_2023!C6896,customers!A:J,5,)</f>
        <v>Ahmedabad</v>
      </c>
      <c r="Q6896" t="str">
        <f>VLOOKUP(C6896,customers!A:J,10,0)</f>
        <v>Occasional</v>
      </c>
    </row>
    <row r="6897" spans="1:17" x14ac:dyDescent="0.3">
      <c r="A6897" t="s">
        <v>7988</v>
      </c>
      <c r="B6897" s="1">
        <v>45100</v>
      </c>
      <c r="C6897" t="s">
        <v>550</v>
      </c>
      <c r="D6897" t="s">
        <v>551</v>
      </c>
      <c r="E6897" t="s">
        <v>15</v>
      </c>
      <c r="F6897" t="s">
        <v>43</v>
      </c>
      <c r="G6897" t="s">
        <v>282</v>
      </c>
      <c r="H6897">
        <v>4</v>
      </c>
      <c r="I6897">
        <v>63266.16</v>
      </c>
      <c r="J6897">
        <v>0.05</v>
      </c>
      <c r="K6897">
        <v>240411.41</v>
      </c>
      <c r="L6897">
        <v>20655.009999999998</v>
      </c>
      <c r="M6897">
        <f t="shared" si="323"/>
        <v>240411.408</v>
      </c>
      <c r="N6897" t="str">
        <f t="shared" si="321"/>
        <v>Q2</v>
      </c>
      <c r="O6897" s="2">
        <f t="shared" si="322"/>
        <v>8.591526500343722</v>
      </c>
      <c r="P6897" t="str">
        <f>VLOOKUP(retail_sales_2023!C6897,customers!A:J,5,)</f>
        <v>Coimbatore</v>
      </c>
      <c r="Q6897" t="str">
        <f>VLOOKUP(C6897,customers!A:J,10,0)</f>
        <v>Occasional</v>
      </c>
    </row>
    <row r="6898" spans="1:17" x14ac:dyDescent="0.3">
      <c r="A6898" t="s">
        <v>7989</v>
      </c>
      <c r="B6898" s="1">
        <v>45002</v>
      </c>
      <c r="C6898" t="s">
        <v>1044</v>
      </c>
      <c r="D6898" t="s">
        <v>1045</v>
      </c>
      <c r="E6898" t="s">
        <v>33</v>
      </c>
      <c r="F6898" t="s">
        <v>28</v>
      </c>
      <c r="G6898" t="s">
        <v>672</v>
      </c>
      <c r="H6898">
        <v>3</v>
      </c>
      <c r="I6898">
        <v>5350.15</v>
      </c>
      <c r="J6898">
        <v>0.1</v>
      </c>
      <c r="K6898">
        <v>14445.4</v>
      </c>
      <c r="L6898">
        <v>3090.32</v>
      </c>
      <c r="M6898">
        <f t="shared" si="323"/>
        <v>14445.404999999999</v>
      </c>
      <c r="N6898" t="str">
        <f t="shared" si="321"/>
        <v>Q1</v>
      </c>
      <c r="O6898" s="2">
        <f t="shared" si="322"/>
        <v>21.393107840558244</v>
      </c>
      <c r="P6898" t="str">
        <f>VLOOKUP(retail_sales_2023!C6898,customers!A:J,5,)</f>
        <v>Ahmedabad</v>
      </c>
      <c r="Q6898" t="str">
        <f>VLOOKUP(C6898,customers!A:J,10,0)</f>
        <v>Premium</v>
      </c>
    </row>
    <row r="6899" spans="1:17" x14ac:dyDescent="0.3">
      <c r="A6899" t="s">
        <v>7990</v>
      </c>
      <c r="B6899" s="1">
        <v>45023</v>
      </c>
      <c r="C6899" t="s">
        <v>107</v>
      </c>
      <c r="D6899" t="s">
        <v>108</v>
      </c>
      <c r="E6899" t="s">
        <v>15</v>
      </c>
      <c r="F6899" t="s">
        <v>81</v>
      </c>
      <c r="G6899" t="s">
        <v>239</v>
      </c>
      <c r="H6899">
        <v>5</v>
      </c>
      <c r="I6899">
        <v>4099.2</v>
      </c>
      <c r="J6899">
        <v>0.1</v>
      </c>
      <c r="K6899">
        <v>18446.400000000001</v>
      </c>
      <c r="L6899">
        <v>-1571.91</v>
      </c>
      <c r="M6899">
        <f t="shared" si="323"/>
        <v>18446.400000000001</v>
      </c>
      <c r="N6899" t="str">
        <f t="shared" si="321"/>
        <v>Q2</v>
      </c>
      <c r="O6899" s="2">
        <f t="shared" si="322"/>
        <v>-8.5215001301066877</v>
      </c>
      <c r="P6899" t="str">
        <f>VLOOKUP(retail_sales_2023!C6899,customers!A:J,5,)</f>
        <v>Chennai</v>
      </c>
      <c r="Q6899" t="str">
        <f>VLOOKUP(C6899,customers!A:J,10,0)</f>
        <v>Premium</v>
      </c>
    </row>
    <row r="6900" spans="1:17" x14ac:dyDescent="0.3">
      <c r="A6900" t="s">
        <v>7991</v>
      </c>
      <c r="B6900" s="1">
        <v>45193</v>
      </c>
      <c r="C6900" t="s">
        <v>968</v>
      </c>
      <c r="D6900" t="s">
        <v>969</v>
      </c>
      <c r="E6900" t="s">
        <v>27</v>
      </c>
      <c r="F6900" t="s">
        <v>52</v>
      </c>
      <c r="G6900" t="s">
        <v>200</v>
      </c>
      <c r="H6900">
        <v>7</v>
      </c>
      <c r="I6900">
        <v>718.47</v>
      </c>
      <c r="J6900">
        <v>0</v>
      </c>
      <c r="K6900">
        <v>5029.29</v>
      </c>
      <c r="L6900">
        <v>323.16000000000003</v>
      </c>
      <c r="M6900">
        <f t="shared" si="323"/>
        <v>5029.29</v>
      </c>
      <c r="N6900" t="str">
        <f t="shared" si="321"/>
        <v>Q3</v>
      </c>
      <c r="O6900" s="2">
        <f t="shared" si="322"/>
        <v>6.4255590749390077</v>
      </c>
      <c r="P6900" t="str">
        <f>VLOOKUP(retail_sales_2023!C6900,customers!A:J,5,)</f>
        <v>Jaipur</v>
      </c>
      <c r="Q6900" t="str">
        <f>VLOOKUP(C6900,customers!A:J,10,0)</f>
        <v>Premium</v>
      </c>
    </row>
    <row r="6901" spans="1:17" x14ac:dyDescent="0.3">
      <c r="A6901" t="s">
        <v>7992</v>
      </c>
      <c r="B6901" s="1">
        <v>45049</v>
      </c>
      <c r="C6901" t="s">
        <v>1834</v>
      </c>
      <c r="D6901" t="s">
        <v>1835</v>
      </c>
      <c r="E6901" t="s">
        <v>27</v>
      </c>
      <c r="F6901" t="s">
        <v>81</v>
      </c>
      <c r="G6901" t="s">
        <v>264</v>
      </c>
      <c r="H6901">
        <v>3</v>
      </c>
      <c r="I6901">
        <v>3312.05</v>
      </c>
      <c r="J6901">
        <v>0.2</v>
      </c>
      <c r="K6901">
        <v>7948.92</v>
      </c>
      <c r="L6901">
        <v>2558.81</v>
      </c>
      <c r="M6901">
        <f t="shared" si="323"/>
        <v>7948.9200000000019</v>
      </c>
      <c r="N6901" t="str">
        <f t="shared" si="321"/>
        <v>Q2</v>
      </c>
      <c r="O6901" s="2">
        <f t="shared" si="322"/>
        <v>32.19066237929178</v>
      </c>
      <c r="P6901" t="str">
        <f>VLOOKUP(retail_sales_2023!C6901,customers!A:J,5,)</f>
        <v>Delhi</v>
      </c>
      <c r="Q6901" t="str">
        <f>VLOOKUP(C6901,customers!A:J,10,0)</f>
        <v>Premium</v>
      </c>
    </row>
    <row r="6902" spans="1:17" x14ac:dyDescent="0.3">
      <c r="A6902" t="s">
        <v>7993</v>
      </c>
      <c r="B6902" s="1">
        <v>45081</v>
      </c>
      <c r="C6902" t="s">
        <v>670</v>
      </c>
      <c r="D6902" t="s">
        <v>671</v>
      </c>
      <c r="E6902" t="s">
        <v>27</v>
      </c>
      <c r="F6902" t="s">
        <v>81</v>
      </c>
      <c r="G6902" t="s">
        <v>101</v>
      </c>
      <c r="H6902">
        <v>5</v>
      </c>
      <c r="I6902">
        <v>2480.2800000000002</v>
      </c>
      <c r="J6902">
        <v>0.05</v>
      </c>
      <c r="K6902">
        <v>11781.33</v>
      </c>
      <c r="L6902">
        <v>2989.95</v>
      </c>
      <c r="M6902">
        <f t="shared" si="323"/>
        <v>11781.33</v>
      </c>
      <c r="N6902" t="str">
        <f t="shared" si="321"/>
        <v>Q2</v>
      </c>
      <c r="O6902" s="2">
        <f t="shared" si="322"/>
        <v>25.378713608735175</v>
      </c>
      <c r="P6902" t="str">
        <f>VLOOKUP(retail_sales_2023!C6902,customers!A:J,5,)</f>
        <v>Amritsar</v>
      </c>
      <c r="Q6902" t="str">
        <f>VLOOKUP(C6902,customers!A:J,10,0)</f>
        <v>Premium</v>
      </c>
    </row>
    <row r="6903" spans="1:17" x14ac:dyDescent="0.3">
      <c r="A6903" t="s">
        <v>7994</v>
      </c>
      <c r="B6903" s="1">
        <v>44928</v>
      </c>
      <c r="C6903" t="s">
        <v>2233</v>
      </c>
      <c r="D6903" t="s">
        <v>2234</v>
      </c>
      <c r="E6903" t="s">
        <v>27</v>
      </c>
      <c r="F6903" t="s">
        <v>22</v>
      </c>
      <c r="G6903" t="s">
        <v>315</v>
      </c>
      <c r="H6903">
        <v>3</v>
      </c>
      <c r="I6903">
        <v>37833.800000000003</v>
      </c>
      <c r="J6903">
        <v>0</v>
      </c>
      <c r="K6903">
        <v>113501.4</v>
      </c>
      <c r="L6903">
        <v>34596.89</v>
      </c>
      <c r="M6903">
        <f t="shared" si="323"/>
        <v>113501.40000000001</v>
      </c>
      <c r="N6903" t="str">
        <f t="shared" si="321"/>
        <v>Q1</v>
      </c>
      <c r="O6903" s="2">
        <f t="shared" si="322"/>
        <v>30.481465426858172</v>
      </c>
      <c r="P6903" t="str">
        <f>VLOOKUP(retail_sales_2023!C6903,customers!A:J,5,)</f>
        <v>Delhi</v>
      </c>
      <c r="Q6903" t="str">
        <f>VLOOKUP(C6903,customers!A:J,10,0)</f>
        <v>Regular</v>
      </c>
    </row>
    <row r="6904" spans="1:17" x14ac:dyDescent="0.3">
      <c r="A6904" t="s">
        <v>7995</v>
      </c>
      <c r="B6904" s="1">
        <v>45203</v>
      </c>
      <c r="C6904" t="s">
        <v>1300</v>
      </c>
      <c r="D6904" t="s">
        <v>1301</v>
      </c>
      <c r="E6904" t="s">
        <v>21</v>
      </c>
      <c r="F6904" t="s">
        <v>38</v>
      </c>
      <c r="G6904" t="s">
        <v>141</v>
      </c>
      <c r="H6904">
        <v>1</v>
      </c>
      <c r="I6904">
        <v>982.27</v>
      </c>
      <c r="J6904">
        <v>0</v>
      </c>
      <c r="K6904">
        <v>982.27</v>
      </c>
      <c r="L6904">
        <v>257.3</v>
      </c>
      <c r="M6904">
        <f t="shared" si="323"/>
        <v>982.27</v>
      </c>
      <c r="N6904" t="str">
        <f t="shared" si="321"/>
        <v>Q4</v>
      </c>
      <c r="O6904" s="2">
        <f t="shared" si="322"/>
        <v>26.194427194152318</v>
      </c>
      <c r="P6904" t="str">
        <f>VLOOKUP(retail_sales_2023!C6904,customers!A:J,5,)</f>
        <v>Patna</v>
      </c>
      <c r="Q6904" t="str">
        <f>VLOOKUP(C6904,customers!A:J,10,0)</f>
        <v>Premium</v>
      </c>
    </row>
    <row r="6905" spans="1:17" x14ac:dyDescent="0.3">
      <c r="A6905" t="s">
        <v>7996</v>
      </c>
      <c r="B6905" s="1">
        <v>44971</v>
      </c>
      <c r="C6905" t="s">
        <v>1727</v>
      </c>
      <c r="D6905" t="s">
        <v>3505</v>
      </c>
      <c r="E6905" t="s">
        <v>21</v>
      </c>
      <c r="F6905" t="s">
        <v>81</v>
      </c>
      <c r="G6905" t="s">
        <v>333</v>
      </c>
      <c r="H6905">
        <v>2</v>
      </c>
      <c r="I6905">
        <v>3120.12</v>
      </c>
      <c r="J6905">
        <v>0</v>
      </c>
      <c r="K6905">
        <v>6240.24</v>
      </c>
      <c r="L6905">
        <v>1918.77</v>
      </c>
      <c r="M6905">
        <f t="shared" si="323"/>
        <v>6240.24</v>
      </c>
      <c r="N6905" t="str">
        <f t="shared" si="321"/>
        <v>Q1</v>
      </c>
      <c r="O6905" s="2">
        <f t="shared" si="322"/>
        <v>30.748336602438371</v>
      </c>
      <c r="P6905" t="str">
        <f>VLOOKUP(retail_sales_2023!C6905,customers!A:J,5,)</f>
        <v>Kolkata</v>
      </c>
      <c r="Q6905" t="str">
        <f>VLOOKUP(C6905,customers!A:J,10,0)</f>
        <v>Regular</v>
      </c>
    </row>
    <row r="6906" spans="1:17" x14ac:dyDescent="0.3">
      <c r="A6906" t="s">
        <v>7997</v>
      </c>
      <c r="B6906" s="1">
        <v>45259</v>
      </c>
      <c r="C6906" t="s">
        <v>459</v>
      </c>
      <c r="D6906" t="s">
        <v>460</v>
      </c>
      <c r="E6906" t="s">
        <v>27</v>
      </c>
      <c r="F6906" t="s">
        <v>52</v>
      </c>
      <c r="G6906" t="s">
        <v>69</v>
      </c>
      <c r="H6906">
        <v>2</v>
      </c>
      <c r="I6906">
        <v>156.38</v>
      </c>
      <c r="J6906">
        <v>0</v>
      </c>
      <c r="K6906">
        <v>312.76</v>
      </c>
      <c r="L6906">
        <v>28.55</v>
      </c>
      <c r="M6906">
        <f t="shared" si="323"/>
        <v>312.76</v>
      </c>
      <c r="N6906" t="str">
        <f t="shared" si="321"/>
        <v>Q4</v>
      </c>
      <c r="O6906" s="2">
        <f t="shared" si="322"/>
        <v>9.128405166901139</v>
      </c>
      <c r="P6906" t="str">
        <f>VLOOKUP(retail_sales_2023!C6906,customers!A:J,5,)</f>
        <v>Chandigarh</v>
      </c>
      <c r="Q6906" t="str">
        <f>VLOOKUP(C6906,customers!A:J,10,0)</f>
        <v>Premium</v>
      </c>
    </row>
    <row r="6907" spans="1:17" x14ac:dyDescent="0.3">
      <c r="A6907" t="s">
        <v>7998</v>
      </c>
      <c r="B6907" s="1">
        <v>45144</v>
      </c>
      <c r="C6907" t="s">
        <v>921</v>
      </c>
      <c r="D6907" t="s">
        <v>922</v>
      </c>
      <c r="E6907" t="s">
        <v>15</v>
      </c>
      <c r="F6907" t="s">
        <v>28</v>
      </c>
      <c r="G6907" t="s">
        <v>325</v>
      </c>
      <c r="H6907">
        <v>1</v>
      </c>
      <c r="I6907">
        <v>5395.18</v>
      </c>
      <c r="J6907">
        <v>0.1</v>
      </c>
      <c r="K6907">
        <v>4855.66</v>
      </c>
      <c r="L6907">
        <v>1117.07</v>
      </c>
      <c r="M6907">
        <f t="shared" si="323"/>
        <v>4855.6620000000003</v>
      </c>
      <c r="N6907" t="str">
        <f t="shared" si="321"/>
        <v>Q3</v>
      </c>
      <c r="O6907" s="2">
        <f t="shared" si="322"/>
        <v>23.005523450982977</v>
      </c>
      <c r="P6907" t="str">
        <f>VLOOKUP(retail_sales_2023!C6907,customers!A:J,5,)</f>
        <v>Kochi</v>
      </c>
      <c r="Q6907" t="str">
        <f>VLOOKUP(C6907,customers!A:J,10,0)</f>
        <v>Premium</v>
      </c>
    </row>
    <row r="6908" spans="1:17" x14ac:dyDescent="0.3">
      <c r="A6908" t="s">
        <v>7999</v>
      </c>
      <c r="B6908" s="1">
        <v>45222</v>
      </c>
      <c r="C6908" t="s">
        <v>2437</v>
      </c>
      <c r="D6908" t="s">
        <v>2438</v>
      </c>
      <c r="E6908" t="s">
        <v>15</v>
      </c>
      <c r="F6908" t="s">
        <v>52</v>
      </c>
      <c r="G6908" t="s">
        <v>226</v>
      </c>
      <c r="H6908">
        <v>10</v>
      </c>
      <c r="I6908">
        <v>741</v>
      </c>
      <c r="J6908">
        <v>0</v>
      </c>
      <c r="K6908">
        <v>7410</v>
      </c>
      <c r="L6908">
        <v>662.06</v>
      </c>
      <c r="M6908">
        <f t="shared" si="323"/>
        <v>7410</v>
      </c>
      <c r="N6908" t="str">
        <f t="shared" si="321"/>
        <v>Q4</v>
      </c>
      <c r="O6908" s="2">
        <f t="shared" si="322"/>
        <v>8.9346828609986488</v>
      </c>
      <c r="P6908" t="str">
        <f>VLOOKUP(retail_sales_2023!C6908,customers!A:J,5,)</f>
        <v>Chennai</v>
      </c>
      <c r="Q6908" t="str">
        <f>VLOOKUP(C6908,customers!A:J,10,0)</f>
        <v>Premium</v>
      </c>
    </row>
    <row r="6909" spans="1:17" x14ac:dyDescent="0.3">
      <c r="A6909" t="s">
        <v>8000</v>
      </c>
      <c r="B6909" s="1">
        <v>45113</v>
      </c>
      <c r="C6909" t="s">
        <v>1872</v>
      </c>
      <c r="D6909" t="s">
        <v>1873</v>
      </c>
      <c r="E6909" t="s">
        <v>33</v>
      </c>
      <c r="F6909" t="s">
        <v>28</v>
      </c>
      <c r="G6909" t="s">
        <v>280</v>
      </c>
      <c r="H6909">
        <v>5</v>
      </c>
      <c r="I6909">
        <v>3641.2</v>
      </c>
      <c r="J6909">
        <v>0.15</v>
      </c>
      <c r="K6909">
        <v>15475.1</v>
      </c>
      <c r="L6909">
        <v>2890.5</v>
      </c>
      <c r="M6909">
        <f t="shared" si="323"/>
        <v>15475.1</v>
      </c>
      <c r="N6909" t="str">
        <f t="shared" si="321"/>
        <v>Q3</v>
      </c>
      <c r="O6909" s="2">
        <f t="shared" si="322"/>
        <v>18.678393031385905</v>
      </c>
      <c r="P6909" t="str">
        <f>VLOOKUP(retail_sales_2023!C6909,customers!A:J,5,)</f>
        <v>Surat</v>
      </c>
      <c r="Q6909" t="str">
        <f>VLOOKUP(C6909,customers!A:J,10,0)</f>
        <v>Premium</v>
      </c>
    </row>
    <row r="6910" spans="1:17" x14ac:dyDescent="0.3">
      <c r="A6910" t="s">
        <v>8001</v>
      </c>
      <c r="B6910" s="1">
        <v>45051</v>
      </c>
      <c r="C6910" t="s">
        <v>797</v>
      </c>
      <c r="D6910" t="s">
        <v>798</v>
      </c>
      <c r="E6910" t="s">
        <v>15</v>
      </c>
      <c r="F6910" t="s">
        <v>81</v>
      </c>
      <c r="G6910" t="s">
        <v>105</v>
      </c>
      <c r="H6910">
        <v>4</v>
      </c>
      <c r="I6910">
        <v>4040.79</v>
      </c>
      <c r="J6910">
        <v>0.1</v>
      </c>
      <c r="K6910">
        <v>14546.84</v>
      </c>
      <c r="L6910">
        <v>4023.75</v>
      </c>
      <c r="M6910">
        <f t="shared" si="323"/>
        <v>14546.844000000001</v>
      </c>
      <c r="N6910" t="str">
        <f t="shared" si="321"/>
        <v>Q2</v>
      </c>
      <c r="O6910" s="2">
        <f t="shared" si="322"/>
        <v>27.660646573413882</v>
      </c>
      <c r="P6910" t="str">
        <f>VLOOKUP(retail_sales_2023!C6910,customers!A:J,5,)</f>
        <v>Kochi</v>
      </c>
      <c r="Q6910" t="str">
        <f>VLOOKUP(C6910,customers!A:J,10,0)</f>
        <v>Occasional</v>
      </c>
    </row>
    <row r="6911" spans="1:17" x14ac:dyDescent="0.3">
      <c r="A6911" t="s">
        <v>8002</v>
      </c>
      <c r="B6911" s="1">
        <v>45142</v>
      </c>
      <c r="C6911" t="s">
        <v>580</v>
      </c>
      <c r="D6911" t="s">
        <v>581</v>
      </c>
      <c r="E6911" t="s">
        <v>21</v>
      </c>
      <c r="F6911" t="s">
        <v>38</v>
      </c>
      <c r="G6911" t="s">
        <v>77</v>
      </c>
      <c r="H6911">
        <v>3</v>
      </c>
      <c r="I6911">
        <v>3903.81</v>
      </c>
      <c r="J6911">
        <v>0.05</v>
      </c>
      <c r="K6911">
        <v>11125.86</v>
      </c>
      <c r="L6911">
        <v>2400</v>
      </c>
      <c r="M6911">
        <f t="shared" si="323"/>
        <v>11125.8585</v>
      </c>
      <c r="N6911" t="str">
        <f t="shared" si="321"/>
        <v>Q3</v>
      </c>
      <c r="O6911" s="2">
        <f t="shared" si="322"/>
        <v>21.571366168547868</v>
      </c>
      <c r="P6911" t="str">
        <f>VLOOKUP(retail_sales_2023!C6911,customers!A:J,5,)</f>
        <v>Patna</v>
      </c>
      <c r="Q6911" t="str">
        <f>VLOOKUP(C6911,customers!A:J,10,0)</f>
        <v>Regular</v>
      </c>
    </row>
    <row r="6912" spans="1:17" x14ac:dyDescent="0.3">
      <c r="A6912" t="s">
        <v>8003</v>
      </c>
      <c r="B6912" s="1">
        <v>45128</v>
      </c>
      <c r="C6912" t="s">
        <v>948</v>
      </c>
      <c r="D6912" t="s">
        <v>949</v>
      </c>
      <c r="E6912" t="s">
        <v>27</v>
      </c>
      <c r="F6912" t="s">
        <v>28</v>
      </c>
      <c r="G6912" t="s">
        <v>165</v>
      </c>
      <c r="H6912">
        <v>5</v>
      </c>
      <c r="I6912">
        <v>3413.1</v>
      </c>
      <c r="J6912">
        <v>0.1</v>
      </c>
      <c r="K6912">
        <v>15358.95</v>
      </c>
      <c r="L6912">
        <v>3445.79</v>
      </c>
      <c r="M6912">
        <f t="shared" si="323"/>
        <v>15358.95</v>
      </c>
      <c r="N6912" t="str">
        <f t="shared" si="321"/>
        <v>Q3</v>
      </c>
      <c r="O6912" s="2">
        <f t="shared" si="322"/>
        <v>22.435062292669745</v>
      </c>
      <c r="P6912" t="str">
        <f>VLOOKUP(retail_sales_2023!C6912,customers!A:J,5,)</f>
        <v>Chandigarh</v>
      </c>
      <c r="Q6912" t="str">
        <f>VLOOKUP(C6912,customers!A:J,10,0)</f>
        <v>Regular</v>
      </c>
    </row>
    <row r="6913" spans="1:17" x14ac:dyDescent="0.3">
      <c r="A6913" t="s">
        <v>8004</v>
      </c>
      <c r="B6913" s="1">
        <v>45063</v>
      </c>
      <c r="C6913" t="s">
        <v>726</v>
      </c>
      <c r="D6913" t="s">
        <v>727</v>
      </c>
      <c r="E6913" t="s">
        <v>15</v>
      </c>
      <c r="F6913" t="s">
        <v>43</v>
      </c>
      <c r="G6913" t="s">
        <v>178</v>
      </c>
      <c r="H6913">
        <v>2</v>
      </c>
      <c r="I6913">
        <v>22624.59</v>
      </c>
      <c r="J6913">
        <v>0.15</v>
      </c>
      <c r="K6913">
        <v>38461.800000000003</v>
      </c>
      <c r="L6913">
        <v>5616.77</v>
      </c>
      <c r="M6913">
        <f t="shared" si="323"/>
        <v>38461.803</v>
      </c>
      <c r="N6913" t="str">
        <f t="shared" si="321"/>
        <v>Q2</v>
      </c>
      <c r="O6913" s="2">
        <f t="shared" si="322"/>
        <v>14.603502696181666</v>
      </c>
      <c r="P6913" t="str">
        <f>VLOOKUP(retail_sales_2023!C6913,customers!A:J,5,)</f>
        <v>Kochi</v>
      </c>
      <c r="Q6913" t="str">
        <f>VLOOKUP(C6913,customers!A:J,10,0)</f>
        <v>Occasional</v>
      </c>
    </row>
    <row r="6914" spans="1:17" x14ac:dyDescent="0.3">
      <c r="A6914" t="s">
        <v>8005</v>
      </c>
      <c r="B6914" s="1">
        <v>44986</v>
      </c>
      <c r="C6914" t="s">
        <v>510</v>
      </c>
      <c r="D6914" t="s">
        <v>511</v>
      </c>
      <c r="E6914" t="s">
        <v>21</v>
      </c>
      <c r="F6914" t="s">
        <v>81</v>
      </c>
      <c r="G6914" t="s">
        <v>370</v>
      </c>
      <c r="H6914">
        <v>5</v>
      </c>
      <c r="I6914">
        <v>3453.5</v>
      </c>
      <c r="J6914">
        <v>0.15</v>
      </c>
      <c r="K6914">
        <v>14677.38</v>
      </c>
      <c r="L6914">
        <v>4571.8900000000003</v>
      </c>
      <c r="M6914">
        <f t="shared" si="323"/>
        <v>14677.375</v>
      </c>
      <c r="N6914" t="str">
        <f t="shared" si="321"/>
        <v>Q1</v>
      </c>
      <c r="O6914" s="2">
        <f t="shared" si="322"/>
        <v>31.149224180337363</v>
      </c>
      <c r="P6914" t="str">
        <f>VLOOKUP(retail_sales_2023!C6914,customers!A:J,5,)</f>
        <v>Ranchi</v>
      </c>
      <c r="Q6914" t="str">
        <f>VLOOKUP(C6914,customers!A:J,10,0)</f>
        <v>Premium</v>
      </c>
    </row>
    <row r="6915" spans="1:17" x14ac:dyDescent="0.3">
      <c r="A6915" t="s">
        <v>8006</v>
      </c>
      <c r="B6915" s="1">
        <v>45221</v>
      </c>
      <c r="C6915" t="s">
        <v>986</v>
      </c>
      <c r="D6915" t="s">
        <v>987</v>
      </c>
      <c r="E6915" t="s">
        <v>15</v>
      </c>
      <c r="F6915" t="s">
        <v>38</v>
      </c>
      <c r="G6915" t="s">
        <v>456</v>
      </c>
      <c r="H6915">
        <v>1</v>
      </c>
      <c r="I6915">
        <v>884.73</v>
      </c>
      <c r="J6915">
        <v>0.05</v>
      </c>
      <c r="K6915">
        <v>840.49</v>
      </c>
      <c r="L6915">
        <v>284.36</v>
      </c>
      <c r="M6915">
        <f t="shared" si="323"/>
        <v>840.49349999999993</v>
      </c>
      <c r="N6915" t="str">
        <f t="shared" ref="N6915:N6978" si="324">"Q"&amp;ROUNDUP(MONTH(B6915)/3,0)</f>
        <v>Q4</v>
      </c>
      <c r="O6915" s="2">
        <f t="shared" ref="O6915:O6978" si="325">(L6915/K6915)*100</f>
        <v>33.832645242656071</v>
      </c>
      <c r="P6915" t="str">
        <f>VLOOKUP(retail_sales_2023!C6915,customers!A:J,5,)</f>
        <v>Chennai</v>
      </c>
      <c r="Q6915" t="str">
        <f>VLOOKUP(C6915,customers!A:J,10,0)</f>
        <v>Occasional</v>
      </c>
    </row>
    <row r="6916" spans="1:17" x14ac:dyDescent="0.3">
      <c r="A6916" t="s">
        <v>8007</v>
      </c>
      <c r="B6916" s="1">
        <v>45247</v>
      </c>
      <c r="C6916" t="s">
        <v>1557</v>
      </c>
      <c r="D6916" t="s">
        <v>1558</v>
      </c>
      <c r="E6916" t="s">
        <v>27</v>
      </c>
      <c r="F6916" t="s">
        <v>81</v>
      </c>
      <c r="G6916" t="s">
        <v>150</v>
      </c>
      <c r="H6916">
        <v>5</v>
      </c>
      <c r="I6916">
        <v>1186.47</v>
      </c>
      <c r="J6916">
        <v>0</v>
      </c>
      <c r="K6916">
        <v>5932.35</v>
      </c>
      <c r="L6916">
        <v>1277.93</v>
      </c>
      <c r="M6916">
        <f t="shared" si="323"/>
        <v>5932.35</v>
      </c>
      <c r="N6916" t="str">
        <f t="shared" si="324"/>
        <v>Q4</v>
      </c>
      <c r="O6916" s="2">
        <f t="shared" si="325"/>
        <v>21.541716183300043</v>
      </c>
      <c r="P6916" t="str">
        <f>VLOOKUP(retail_sales_2023!C6916,customers!A:J,5,)</f>
        <v>Delhi</v>
      </c>
      <c r="Q6916" t="str">
        <f>VLOOKUP(C6916,customers!A:J,10,0)</f>
        <v>Premium</v>
      </c>
    </row>
    <row r="6917" spans="1:17" x14ac:dyDescent="0.3">
      <c r="A6917" t="s">
        <v>8008</v>
      </c>
      <c r="B6917" s="1">
        <v>44932</v>
      </c>
      <c r="C6917" t="s">
        <v>148</v>
      </c>
      <c r="D6917" t="s">
        <v>149</v>
      </c>
      <c r="E6917" t="s">
        <v>21</v>
      </c>
      <c r="F6917" t="s">
        <v>52</v>
      </c>
      <c r="G6917" t="s">
        <v>200</v>
      </c>
      <c r="H6917">
        <v>9</v>
      </c>
      <c r="I6917">
        <v>500.33</v>
      </c>
      <c r="J6917">
        <v>0.1</v>
      </c>
      <c r="K6917">
        <v>4052.67</v>
      </c>
      <c r="L6917">
        <v>331.14</v>
      </c>
      <c r="M6917">
        <f t="shared" ref="M6917:M6980" si="326">H6917*I6917*(1-J6917)</f>
        <v>4052.6730000000002</v>
      </c>
      <c r="N6917" t="str">
        <f t="shared" si="324"/>
        <v>Q1</v>
      </c>
      <c r="O6917" s="2">
        <f t="shared" si="325"/>
        <v>8.1709095485198642</v>
      </c>
      <c r="P6917" t="str">
        <f>VLOOKUP(retail_sales_2023!C6917,customers!A:J,5,)</f>
        <v>Ranchi</v>
      </c>
      <c r="Q6917" t="str">
        <f>VLOOKUP(C6917,customers!A:J,10,0)</f>
        <v>Premium</v>
      </c>
    </row>
    <row r="6918" spans="1:17" x14ac:dyDescent="0.3">
      <c r="A6918" t="s">
        <v>8009</v>
      </c>
      <c r="B6918" s="1">
        <v>45205</v>
      </c>
      <c r="C6918" t="s">
        <v>5047</v>
      </c>
      <c r="D6918" t="s">
        <v>5048</v>
      </c>
      <c r="E6918" t="s">
        <v>27</v>
      </c>
      <c r="F6918" t="s">
        <v>22</v>
      </c>
      <c r="G6918" t="s">
        <v>423</v>
      </c>
      <c r="H6918">
        <v>4</v>
      </c>
      <c r="I6918">
        <v>23787.25</v>
      </c>
      <c r="J6918">
        <v>0.15</v>
      </c>
      <c r="K6918">
        <v>80876.649999999994</v>
      </c>
      <c r="L6918">
        <v>18837.03</v>
      </c>
      <c r="M6918">
        <f t="shared" si="326"/>
        <v>80876.649999999994</v>
      </c>
      <c r="N6918" t="str">
        <f t="shared" si="324"/>
        <v>Q4</v>
      </c>
      <c r="O6918" s="2">
        <f t="shared" si="325"/>
        <v>23.291061140638245</v>
      </c>
      <c r="P6918" t="str">
        <f>VLOOKUP(retail_sales_2023!C6918,customers!A:J,5,)</f>
        <v>Lucknow</v>
      </c>
      <c r="Q6918" t="str">
        <f>VLOOKUP(C6918,customers!A:J,10,0)</f>
        <v>Premium</v>
      </c>
    </row>
    <row r="6919" spans="1:17" x14ac:dyDescent="0.3">
      <c r="A6919" t="s">
        <v>8010</v>
      </c>
      <c r="B6919" s="1">
        <v>45242</v>
      </c>
      <c r="C6919" t="s">
        <v>2136</v>
      </c>
      <c r="D6919" t="s">
        <v>2137</v>
      </c>
      <c r="E6919" t="s">
        <v>27</v>
      </c>
      <c r="F6919" t="s">
        <v>81</v>
      </c>
      <c r="G6919" t="s">
        <v>158</v>
      </c>
      <c r="H6919">
        <v>2</v>
      </c>
      <c r="I6919">
        <v>2039.32</v>
      </c>
      <c r="J6919">
        <v>0.1</v>
      </c>
      <c r="K6919">
        <v>3670.78</v>
      </c>
      <c r="L6919">
        <v>831.38</v>
      </c>
      <c r="M6919">
        <f t="shared" si="326"/>
        <v>3670.7759999999998</v>
      </c>
      <c r="N6919" t="str">
        <f t="shared" si="324"/>
        <v>Q4</v>
      </c>
      <c r="O6919" s="2">
        <f t="shared" si="325"/>
        <v>22.648592397256166</v>
      </c>
      <c r="P6919" t="str">
        <f>VLOOKUP(retail_sales_2023!C6919,customers!A:J,5,)</f>
        <v>Chandigarh</v>
      </c>
      <c r="Q6919" t="str">
        <f>VLOOKUP(C6919,customers!A:J,10,0)</f>
        <v>Premium</v>
      </c>
    </row>
    <row r="6920" spans="1:17" x14ac:dyDescent="0.3">
      <c r="A6920" t="s">
        <v>8011</v>
      </c>
      <c r="B6920" s="1">
        <v>45039</v>
      </c>
      <c r="C6920" t="s">
        <v>385</v>
      </c>
      <c r="D6920" t="s">
        <v>386</v>
      </c>
      <c r="E6920" t="s">
        <v>15</v>
      </c>
      <c r="F6920" t="s">
        <v>81</v>
      </c>
      <c r="G6920" t="s">
        <v>82</v>
      </c>
      <c r="H6920">
        <v>4</v>
      </c>
      <c r="I6920">
        <v>4721.0200000000004</v>
      </c>
      <c r="J6920">
        <v>0</v>
      </c>
      <c r="K6920">
        <v>18884.080000000002</v>
      </c>
      <c r="L6920">
        <v>5074.2700000000004</v>
      </c>
      <c r="M6920">
        <f t="shared" si="326"/>
        <v>18884.080000000002</v>
      </c>
      <c r="N6920" t="str">
        <f t="shared" si="324"/>
        <v>Q2</v>
      </c>
      <c r="O6920" s="2">
        <f t="shared" si="325"/>
        <v>26.870623297507741</v>
      </c>
      <c r="P6920" t="str">
        <f>VLOOKUP(retail_sales_2023!C6920,customers!A:J,5,)</f>
        <v>Hyderabad</v>
      </c>
      <c r="Q6920" t="str">
        <f>VLOOKUP(C6920,customers!A:J,10,0)</f>
        <v>Premium</v>
      </c>
    </row>
    <row r="6921" spans="1:17" x14ac:dyDescent="0.3">
      <c r="A6921" t="s">
        <v>8012</v>
      </c>
      <c r="B6921" s="1">
        <v>45146</v>
      </c>
      <c r="C6921" t="s">
        <v>2005</v>
      </c>
      <c r="D6921" t="s">
        <v>2006</v>
      </c>
      <c r="E6921" t="s">
        <v>27</v>
      </c>
      <c r="F6921" t="s">
        <v>22</v>
      </c>
      <c r="G6921" t="s">
        <v>210</v>
      </c>
      <c r="H6921">
        <v>3</v>
      </c>
      <c r="I6921">
        <v>25244.97</v>
      </c>
      <c r="J6921">
        <v>0</v>
      </c>
      <c r="K6921">
        <v>75734.91</v>
      </c>
      <c r="L6921">
        <v>18255.61</v>
      </c>
      <c r="M6921">
        <f t="shared" si="326"/>
        <v>75734.91</v>
      </c>
      <c r="N6921" t="str">
        <f t="shared" si="324"/>
        <v>Q3</v>
      </c>
      <c r="O6921" s="2">
        <f t="shared" si="325"/>
        <v>24.104617012154634</v>
      </c>
      <c r="P6921" t="str">
        <f>VLOOKUP(retail_sales_2023!C6921,customers!A:J,5,)</f>
        <v>Lucknow</v>
      </c>
      <c r="Q6921" t="str">
        <f>VLOOKUP(C6921,customers!A:J,10,0)</f>
        <v>Premium</v>
      </c>
    </row>
    <row r="6922" spans="1:17" x14ac:dyDescent="0.3">
      <c r="A6922" t="s">
        <v>8013</v>
      </c>
      <c r="B6922" s="1">
        <v>45199</v>
      </c>
      <c r="C6922" t="s">
        <v>531</v>
      </c>
      <c r="D6922" t="s">
        <v>532</v>
      </c>
      <c r="E6922" t="s">
        <v>15</v>
      </c>
      <c r="F6922" t="s">
        <v>81</v>
      </c>
      <c r="G6922" t="s">
        <v>264</v>
      </c>
      <c r="H6922">
        <v>1</v>
      </c>
      <c r="I6922">
        <v>1574.44</v>
      </c>
      <c r="J6922">
        <v>0.15</v>
      </c>
      <c r="K6922">
        <v>1338.27</v>
      </c>
      <c r="L6922">
        <v>440.41</v>
      </c>
      <c r="M6922">
        <f t="shared" si="326"/>
        <v>1338.2740000000001</v>
      </c>
      <c r="N6922" t="str">
        <f t="shared" si="324"/>
        <v>Q3</v>
      </c>
      <c r="O6922" s="2">
        <f t="shared" si="325"/>
        <v>32.908904780051863</v>
      </c>
      <c r="P6922" t="str">
        <f>VLOOKUP(retail_sales_2023!C6922,customers!A:J,5,)</f>
        <v>Hyderabad</v>
      </c>
      <c r="Q6922" t="str">
        <f>VLOOKUP(C6922,customers!A:J,10,0)</f>
        <v>Regular</v>
      </c>
    </row>
    <row r="6923" spans="1:17" x14ac:dyDescent="0.3">
      <c r="A6923" t="s">
        <v>8014</v>
      </c>
      <c r="B6923" s="1">
        <v>45194</v>
      </c>
      <c r="C6923" t="s">
        <v>586</v>
      </c>
      <c r="D6923" t="s">
        <v>587</v>
      </c>
      <c r="E6923" t="s">
        <v>33</v>
      </c>
      <c r="F6923" t="s">
        <v>43</v>
      </c>
      <c r="G6923" t="s">
        <v>282</v>
      </c>
      <c r="H6923">
        <v>1</v>
      </c>
      <c r="I6923">
        <v>49290.09</v>
      </c>
      <c r="J6923">
        <v>0.05</v>
      </c>
      <c r="K6923">
        <v>46825.59</v>
      </c>
      <c r="L6923">
        <v>7255.77</v>
      </c>
      <c r="M6923">
        <f t="shared" si="326"/>
        <v>46825.585499999994</v>
      </c>
      <c r="N6923" t="str">
        <f t="shared" si="324"/>
        <v>Q3</v>
      </c>
      <c r="O6923" s="2">
        <f t="shared" si="325"/>
        <v>15.495309295622331</v>
      </c>
      <c r="P6923" t="str">
        <f>VLOOKUP(retail_sales_2023!C6923,customers!A:J,5,)</f>
        <v>Mumbai</v>
      </c>
      <c r="Q6923" t="str">
        <f>VLOOKUP(C6923,customers!A:J,10,0)</f>
        <v>Premium</v>
      </c>
    </row>
    <row r="6924" spans="1:17" x14ac:dyDescent="0.3">
      <c r="A6924" t="s">
        <v>8015</v>
      </c>
      <c r="B6924" s="1">
        <v>45081</v>
      </c>
      <c r="C6924" t="s">
        <v>883</v>
      </c>
      <c r="D6924" t="s">
        <v>884</v>
      </c>
      <c r="E6924" t="s">
        <v>21</v>
      </c>
      <c r="F6924" t="s">
        <v>22</v>
      </c>
      <c r="G6924" t="s">
        <v>34</v>
      </c>
      <c r="H6924">
        <v>2</v>
      </c>
      <c r="I6924">
        <v>39852.550000000003</v>
      </c>
      <c r="J6924">
        <v>0</v>
      </c>
      <c r="K6924">
        <v>79705.100000000006</v>
      </c>
      <c r="L6924">
        <v>16145.28</v>
      </c>
      <c r="M6924">
        <f t="shared" si="326"/>
        <v>79705.100000000006</v>
      </c>
      <c r="N6924" t="str">
        <f t="shared" si="324"/>
        <v>Q2</v>
      </c>
      <c r="O6924" s="2">
        <f t="shared" si="325"/>
        <v>20.256269674086099</v>
      </c>
      <c r="P6924" t="str">
        <f>VLOOKUP(retail_sales_2023!C6924,customers!A:J,5,)</f>
        <v>Bhubaneswar</v>
      </c>
      <c r="Q6924" t="str">
        <f>VLOOKUP(C6924,customers!A:J,10,0)</f>
        <v>Regular</v>
      </c>
    </row>
    <row r="6925" spans="1:17" x14ac:dyDescent="0.3">
      <c r="A6925" t="s">
        <v>8016</v>
      </c>
      <c r="B6925" s="1">
        <v>45084</v>
      </c>
      <c r="C6925" t="s">
        <v>275</v>
      </c>
      <c r="D6925" t="s">
        <v>276</v>
      </c>
      <c r="E6925" t="s">
        <v>27</v>
      </c>
      <c r="F6925" t="s">
        <v>38</v>
      </c>
      <c r="G6925" t="s">
        <v>65</v>
      </c>
      <c r="H6925">
        <v>2</v>
      </c>
      <c r="I6925">
        <v>970.43</v>
      </c>
      <c r="J6925">
        <v>0.25</v>
      </c>
      <c r="K6925">
        <v>1455.64</v>
      </c>
      <c r="L6925">
        <v>374.06</v>
      </c>
      <c r="M6925">
        <f t="shared" si="326"/>
        <v>1455.645</v>
      </c>
      <c r="N6925" t="str">
        <f t="shared" si="324"/>
        <v>Q2</v>
      </c>
      <c r="O6925" s="2">
        <f t="shared" si="325"/>
        <v>25.697287790937317</v>
      </c>
      <c r="P6925" t="str">
        <f>VLOOKUP(retail_sales_2023!C6925,customers!A:J,5,)</f>
        <v>Lucknow</v>
      </c>
      <c r="Q6925" t="str">
        <f>VLOOKUP(C6925,customers!A:J,10,0)</f>
        <v>Premium</v>
      </c>
    </row>
    <row r="6926" spans="1:17" x14ac:dyDescent="0.3">
      <c r="A6926" t="s">
        <v>8017</v>
      </c>
      <c r="B6926" s="1">
        <v>44955</v>
      </c>
      <c r="C6926" t="s">
        <v>202</v>
      </c>
      <c r="D6926" t="s">
        <v>203</v>
      </c>
      <c r="E6926" t="s">
        <v>27</v>
      </c>
      <c r="F6926" t="s">
        <v>43</v>
      </c>
      <c r="G6926" t="s">
        <v>301</v>
      </c>
      <c r="H6926">
        <v>1</v>
      </c>
      <c r="I6926">
        <v>69322.61</v>
      </c>
      <c r="J6926">
        <v>0.05</v>
      </c>
      <c r="K6926">
        <v>65856.479999999996</v>
      </c>
      <c r="L6926">
        <v>8618.2199999999993</v>
      </c>
      <c r="M6926">
        <f t="shared" si="326"/>
        <v>65856.479500000001</v>
      </c>
      <c r="N6926" t="str">
        <f t="shared" si="324"/>
        <v>Q1</v>
      </c>
      <c r="O6926" s="2">
        <f t="shared" si="325"/>
        <v>13.086365988586088</v>
      </c>
      <c r="P6926" t="str">
        <f>VLOOKUP(retail_sales_2023!C6926,customers!A:J,5,)</f>
        <v>Lucknow</v>
      </c>
      <c r="Q6926" t="str">
        <f>VLOOKUP(C6926,customers!A:J,10,0)</f>
        <v>Premium</v>
      </c>
    </row>
    <row r="6927" spans="1:17" x14ac:dyDescent="0.3">
      <c r="A6927" t="s">
        <v>8018</v>
      </c>
      <c r="B6927" s="1">
        <v>45238</v>
      </c>
      <c r="C6927" t="s">
        <v>1771</v>
      </c>
      <c r="D6927" t="s">
        <v>1772</v>
      </c>
      <c r="E6927" t="s">
        <v>33</v>
      </c>
      <c r="F6927" t="s">
        <v>22</v>
      </c>
      <c r="G6927" t="s">
        <v>210</v>
      </c>
      <c r="H6927">
        <v>4</v>
      </c>
      <c r="I6927">
        <v>18525.259999999998</v>
      </c>
      <c r="J6927">
        <v>0.05</v>
      </c>
      <c r="K6927">
        <v>70395.990000000005</v>
      </c>
      <c r="L6927">
        <v>17383.88</v>
      </c>
      <c r="M6927">
        <f t="shared" si="326"/>
        <v>70395.987999999998</v>
      </c>
      <c r="N6927" t="str">
        <f t="shared" si="324"/>
        <v>Q4</v>
      </c>
      <c r="O6927" s="2">
        <f t="shared" si="325"/>
        <v>24.694417963295919</v>
      </c>
      <c r="P6927" t="str">
        <f>VLOOKUP(retail_sales_2023!C6927,customers!A:J,5,)</f>
        <v>Ahmedabad</v>
      </c>
      <c r="Q6927" t="str">
        <f>VLOOKUP(C6927,customers!A:J,10,0)</f>
        <v>Premium</v>
      </c>
    </row>
    <row r="6928" spans="1:17" x14ac:dyDescent="0.3">
      <c r="A6928" t="s">
        <v>8019</v>
      </c>
      <c r="B6928" s="1">
        <v>45063</v>
      </c>
      <c r="C6928" t="s">
        <v>951</v>
      </c>
      <c r="D6928" t="s">
        <v>952</v>
      </c>
      <c r="E6928" t="s">
        <v>15</v>
      </c>
      <c r="F6928" t="s">
        <v>38</v>
      </c>
      <c r="G6928" t="s">
        <v>73</v>
      </c>
      <c r="H6928">
        <v>2</v>
      </c>
      <c r="I6928">
        <v>635.15</v>
      </c>
      <c r="J6928">
        <v>0.1</v>
      </c>
      <c r="K6928">
        <v>1143.27</v>
      </c>
      <c r="L6928">
        <v>237.8</v>
      </c>
      <c r="M6928">
        <f t="shared" si="326"/>
        <v>1143.27</v>
      </c>
      <c r="N6928" t="str">
        <f t="shared" si="324"/>
        <v>Q2</v>
      </c>
      <c r="O6928" s="2">
        <f t="shared" si="325"/>
        <v>20.799986005055676</v>
      </c>
      <c r="P6928" t="str">
        <f>VLOOKUP(retail_sales_2023!C6928,customers!A:J,5,)</f>
        <v>Chennai</v>
      </c>
      <c r="Q6928" t="str">
        <f>VLOOKUP(C6928,customers!A:J,10,0)</f>
        <v>Regular</v>
      </c>
    </row>
    <row r="6929" spans="1:17" x14ac:dyDescent="0.3">
      <c r="A6929" t="s">
        <v>8020</v>
      </c>
      <c r="B6929" s="1">
        <v>45054</v>
      </c>
      <c r="C6929" t="s">
        <v>507</v>
      </c>
      <c r="D6929" t="s">
        <v>508</v>
      </c>
      <c r="E6929" t="s">
        <v>15</v>
      </c>
      <c r="F6929" t="s">
        <v>52</v>
      </c>
      <c r="G6929" t="s">
        <v>133</v>
      </c>
      <c r="H6929">
        <v>7</v>
      </c>
      <c r="I6929">
        <v>259.69</v>
      </c>
      <c r="J6929">
        <v>0</v>
      </c>
      <c r="K6929">
        <v>1817.83</v>
      </c>
      <c r="L6929">
        <v>110.33</v>
      </c>
      <c r="M6929">
        <f t="shared" si="326"/>
        <v>1817.83</v>
      </c>
      <c r="N6929" t="str">
        <f t="shared" si="324"/>
        <v>Q2</v>
      </c>
      <c r="O6929" s="2">
        <f t="shared" si="325"/>
        <v>6.0693244142741625</v>
      </c>
      <c r="P6929" t="str">
        <f>VLOOKUP(retail_sales_2023!C6929,customers!A:J,5,)</f>
        <v>Nagpur</v>
      </c>
      <c r="Q6929" t="str">
        <f>VLOOKUP(C6929,customers!A:J,10,0)</f>
        <v>Premium</v>
      </c>
    </row>
    <row r="6930" spans="1:17" x14ac:dyDescent="0.3">
      <c r="A6930" t="s">
        <v>8021</v>
      </c>
      <c r="B6930" s="1">
        <v>45137</v>
      </c>
      <c r="C6930" t="s">
        <v>667</v>
      </c>
      <c r="D6930" t="s">
        <v>668</v>
      </c>
      <c r="E6930" t="s">
        <v>33</v>
      </c>
      <c r="F6930" t="s">
        <v>38</v>
      </c>
      <c r="G6930" t="s">
        <v>395</v>
      </c>
      <c r="H6930">
        <v>1</v>
      </c>
      <c r="I6930">
        <v>2312.52</v>
      </c>
      <c r="J6930">
        <v>0</v>
      </c>
      <c r="K6930">
        <v>2312.52</v>
      </c>
      <c r="L6930">
        <v>475.78</v>
      </c>
      <c r="M6930">
        <f t="shared" si="326"/>
        <v>2312.52</v>
      </c>
      <c r="N6930" t="str">
        <f t="shared" si="324"/>
        <v>Q3</v>
      </c>
      <c r="O6930" s="2">
        <f t="shared" si="325"/>
        <v>20.574092332174423</v>
      </c>
      <c r="P6930" t="str">
        <f>VLOOKUP(retail_sales_2023!C6930,customers!A:J,5,)</f>
        <v>Nagpur</v>
      </c>
      <c r="Q6930" t="str">
        <f>VLOOKUP(C6930,customers!A:J,10,0)</f>
        <v>Occasional</v>
      </c>
    </row>
    <row r="6931" spans="1:17" x14ac:dyDescent="0.3">
      <c r="A6931" t="s">
        <v>8022</v>
      </c>
      <c r="B6931" s="1">
        <v>45039</v>
      </c>
      <c r="C6931" t="s">
        <v>237</v>
      </c>
      <c r="D6931" t="s">
        <v>238</v>
      </c>
      <c r="E6931" t="s">
        <v>33</v>
      </c>
      <c r="F6931" t="s">
        <v>81</v>
      </c>
      <c r="G6931" t="s">
        <v>105</v>
      </c>
      <c r="H6931">
        <v>1</v>
      </c>
      <c r="I6931">
        <v>3729.68</v>
      </c>
      <c r="J6931">
        <v>0.15</v>
      </c>
      <c r="K6931">
        <v>3170.23</v>
      </c>
      <c r="L6931">
        <v>952.03</v>
      </c>
      <c r="M6931">
        <f t="shared" si="326"/>
        <v>3170.2279999999996</v>
      </c>
      <c r="N6931" t="str">
        <f t="shared" si="324"/>
        <v>Q2</v>
      </c>
      <c r="O6931" s="2">
        <f t="shared" si="325"/>
        <v>30.030313258028595</v>
      </c>
      <c r="P6931" t="str">
        <f>VLOOKUP(retail_sales_2023!C6931,customers!A:J,5,)</f>
        <v>Ahmedabad</v>
      </c>
      <c r="Q6931" t="str">
        <f>VLOOKUP(C6931,customers!A:J,10,0)</f>
        <v>Regular</v>
      </c>
    </row>
    <row r="6932" spans="1:17" x14ac:dyDescent="0.3">
      <c r="A6932" t="s">
        <v>8023</v>
      </c>
      <c r="B6932" s="1">
        <v>45009</v>
      </c>
      <c r="C6932" t="s">
        <v>1896</v>
      </c>
      <c r="D6932" t="s">
        <v>1897</v>
      </c>
      <c r="E6932" t="s">
        <v>33</v>
      </c>
      <c r="F6932" t="s">
        <v>43</v>
      </c>
      <c r="G6932" t="s">
        <v>44</v>
      </c>
      <c r="H6932">
        <v>5</v>
      </c>
      <c r="I6932">
        <v>74243.39</v>
      </c>
      <c r="J6932">
        <v>0</v>
      </c>
      <c r="K6932">
        <v>371216.95</v>
      </c>
      <c r="L6932">
        <v>54572.09</v>
      </c>
      <c r="M6932">
        <f t="shared" si="326"/>
        <v>371216.95</v>
      </c>
      <c r="N6932" t="str">
        <f t="shared" si="324"/>
        <v>Q1</v>
      </c>
      <c r="O6932" s="2">
        <f t="shared" si="325"/>
        <v>14.70086158511889</v>
      </c>
      <c r="P6932" t="str">
        <f>VLOOKUP(retail_sales_2023!C6932,customers!A:J,5,)</f>
        <v>Mumbai</v>
      </c>
      <c r="Q6932" t="str">
        <f>VLOOKUP(C6932,customers!A:J,10,0)</f>
        <v>Premium</v>
      </c>
    </row>
    <row r="6933" spans="1:17" x14ac:dyDescent="0.3">
      <c r="A6933" t="s">
        <v>8024</v>
      </c>
      <c r="B6933" s="1">
        <v>45101</v>
      </c>
      <c r="C6933" t="s">
        <v>521</v>
      </c>
      <c r="D6933" t="s">
        <v>522</v>
      </c>
      <c r="E6933" t="s">
        <v>21</v>
      </c>
      <c r="F6933" t="s">
        <v>43</v>
      </c>
      <c r="G6933" t="s">
        <v>128</v>
      </c>
      <c r="H6933">
        <v>1</v>
      </c>
      <c r="I6933">
        <v>48522.3</v>
      </c>
      <c r="J6933">
        <v>0.1</v>
      </c>
      <c r="K6933">
        <v>43670.07</v>
      </c>
      <c r="L6933">
        <v>4719.51</v>
      </c>
      <c r="M6933">
        <f t="shared" si="326"/>
        <v>43670.070000000007</v>
      </c>
      <c r="N6933" t="str">
        <f t="shared" si="324"/>
        <v>Q2</v>
      </c>
      <c r="O6933" s="2">
        <f t="shared" si="325"/>
        <v>10.807195866642761</v>
      </c>
      <c r="P6933" t="str">
        <f>VLOOKUP(retail_sales_2023!C6933,customers!A:J,5,)</f>
        <v>Patna</v>
      </c>
      <c r="Q6933" t="str">
        <f>VLOOKUP(C6933,customers!A:J,10,0)</f>
        <v>Regular</v>
      </c>
    </row>
    <row r="6934" spans="1:17" x14ac:dyDescent="0.3">
      <c r="A6934" t="s">
        <v>8025</v>
      </c>
      <c r="B6934" s="1">
        <v>45049</v>
      </c>
      <c r="C6934" t="s">
        <v>2530</v>
      </c>
      <c r="D6934" t="s">
        <v>2531</v>
      </c>
      <c r="E6934" t="s">
        <v>27</v>
      </c>
      <c r="F6934" t="s">
        <v>81</v>
      </c>
      <c r="G6934" t="s">
        <v>264</v>
      </c>
      <c r="H6934">
        <v>4</v>
      </c>
      <c r="I6934">
        <v>1442.95</v>
      </c>
      <c r="J6934">
        <v>0.1</v>
      </c>
      <c r="K6934">
        <v>5194.62</v>
      </c>
      <c r="L6934">
        <v>1781.4</v>
      </c>
      <c r="M6934">
        <f t="shared" si="326"/>
        <v>5194.62</v>
      </c>
      <c r="N6934" t="str">
        <f t="shared" si="324"/>
        <v>Q2</v>
      </c>
      <c r="O6934" s="2">
        <f t="shared" si="325"/>
        <v>34.293172551601472</v>
      </c>
      <c r="P6934" t="str">
        <f>VLOOKUP(retail_sales_2023!C6934,customers!A:J,5,)</f>
        <v>Jaipur</v>
      </c>
      <c r="Q6934" t="str">
        <f>VLOOKUP(C6934,customers!A:J,10,0)</f>
        <v>Regular</v>
      </c>
    </row>
    <row r="6935" spans="1:17" x14ac:dyDescent="0.3">
      <c r="A6935" t="s">
        <v>8026</v>
      </c>
      <c r="B6935" s="1">
        <v>45187</v>
      </c>
      <c r="C6935" t="s">
        <v>2580</v>
      </c>
      <c r="D6935" t="s">
        <v>2581</v>
      </c>
      <c r="E6935" t="s">
        <v>21</v>
      </c>
      <c r="F6935" t="s">
        <v>52</v>
      </c>
      <c r="G6935" t="s">
        <v>53</v>
      </c>
      <c r="H6935">
        <v>7</v>
      </c>
      <c r="I6935">
        <v>318.14999999999998</v>
      </c>
      <c r="J6935">
        <v>0.25</v>
      </c>
      <c r="K6935">
        <v>1670.29</v>
      </c>
      <c r="L6935">
        <v>127.88</v>
      </c>
      <c r="M6935">
        <f t="shared" si="326"/>
        <v>1670.2874999999999</v>
      </c>
      <c r="N6935" t="str">
        <f t="shared" si="324"/>
        <v>Q3</v>
      </c>
      <c r="O6935" s="2">
        <f t="shared" si="325"/>
        <v>7.6561555179040761</v>
      </c>
      <c r="P6935" t="str">
        <f>VLOOKUP(retail_sales_2023!C6935,customers!A:J,5,)</f>
        <v>Patna</v>
      </c>
      <c r="Q6935" t="str">
        <f>VLOOKUP(C6935,customers!A:J,10,0)</f>
        <v>Premium</v>
      </c>
    </row>
    <row r="6936" spans="1:17" x14ac:dyDescent="0.3">
      <c r="A6936" t="s">
        <v>8027</v>
      </c>
      <c r="B6936" s="1">
        <v>45185</v>
      </c>
      <c r="C6936" t="s">
        <v>719</v>
      </c>
      <c r="D6936" t="s">
        <v>720</v>
      </c>
      <c r="E6936" t="s">
        <v>33</v>
      </c>
      <c r="F6936" t="s">
        <v>22</v>
      </c>
      <c r="G6936" t="s">
        <v>315</v>
      </c>
      <c r="H6936">
        <v>3</v>
      </c>
      <c r="I6936">
        <v>24511.37</v>
      </c>
      <c r="J6936">
        <v>0.3</v>
      </c>
      <c r="K6936">
        <v>51473.88</v>
      </c>
      <c r="L6936">
        <v>14401.03</v>
      </c>
      <c r="M6936">
        <f t="shared" si="326"/>
        <v>51473.877</v>
      </c>
      <c r="N6936" t="str">
        <f t="shared" si="324"/>
        <v>Q3</v>
      </c>
      <c r="O6936" s="2">
        <f t="shared" si="325"/>
        <v>27.977354728262181</v>
      </c>
      <c r="P6936" t="str">
        <f>VLOOKUP(retail_sales_2023!C6936,customers!A:J,5,)</f>
        <v>Pune</v>
      </c>
      <c r="Q6936" t="str">
        <f>VLOOKUP(C6936,customers!A:J,10,0)</f>
        <v>Regular</v>
      </c>
    </row>
    <row r="6937" spans="1:17" x14ac:dyDescent="0.3">
      <c r="A6937" t="s">
        <v>8028</v>
      </c>
      <c r="B6937" s="1">
        <v>45093</v>
      </c>
      <c r="C6937" t="s">
        <v>313</v>
      </c>
      <c r="D6937" t="s">
        <v>314</v>
      </c>
      <c r="E6937" t="s">
        <v>21</v>
      </c>
      <c r="F6937" t="s">
        <v>38</v>
      </c>
      <c r="G6937" t="s">
        <v>684</v>
      </c>
      <c r="H6937">
        <v>4</v>
      </c>
      <c r="I6937">
        <v>1701.56</v>
      </c>
      <c r="J6937">
        <v>0</v>
      </c>
      <c r="K6937">
        <v>6806.24</v>
      </c>
      <c r="L6937">
        <v>1748.89</v>
      </c>
      <c r="M6937">
        <f t="shared" si="326"/>
        <v>6806.24</v>
      </c>
      <c r="N6937" t="str">
        <f t="shared" si="324"/>
        <v>Q2</v>
      </c>
      <c r="O6937" s="2">
        <f t="shared" si="325"/>
        <v>25.69539128799455</v>
      </c>
      <c r="P6937" t="str">
        <f>VLOOKUP(retail_sales_2023!C6937,customers!A:J,5,)</f>
        <v>Kolkata</v>
      </c>
      <c r="Q6937" t="str">
        <f>VLOOKUP(C6937,customers!A:J,10,0)</f>
        <v>Premium</v>
      </c>
    </row>
    <row r="6938" spans="1:17" x14ac:dyDescent="0.3">
      <c r="A6938" t="s">
        <v>8029</v>
      </c>
      <c r="B6938" s="1">
        <v>45237</v>
      </c>
      <c r="C6938" t="s">
        <v>614</v>
      </c>
      <c r="D6938" t="s">
        <v>615</v>
      </c>
      <c r="E6938" t="s">
        <v>15</v>
      </c>
      <c r="F6938" t="s">
        <v>43</v>
      </c>
      <c r="G6938" t="s">
        <v>272</v>
      </c>
      <c r="H6938">
        <v>5</v>
      </c>
      <c r="I6938">
        <v>4456.09</v>
      </c>
      <c r="J6938">
        <v>0.1</v>
      </c>
      <c r="K6938">
        <v>20052.41</v>
      </c>
      <c r="L6938">
        <v>2151.0500000000002</v>
      </c>
      <c r="M6938">
        <f t="shared" si="326"/>
        <v>20052.405000000002</v>
      </c>
      <c r="N6938" t="str">
        <f t="shared" si="324"/>
        <v>Q4</v>
      </c>
      <c r="O6938" s="2">
        <f t="shared" si="325"/>
        <v>10.727139530859384</v>
      </c>
      <c r="P6938" t="str">
        <f>VLOOKUP(retail_sales_2023!C6938,customers!A:J,5,)</f>
        <v>Kochi</v>
      </c>
      <c r="Q6938" t="str">
        <f>VLOOKUP(C6938,customers!A:J,10,0)</f>
        <v>Regular</v>
      </c>
    </row>
    <row r="6939" spans="1:17" x14ac:dyDescent="0.3">
      <c r="A6939" t="s">
        <v>8030</v>
      </c>
      <c r="B6939" s="1">
        <v>44961</v>
      </c>
      <c r="C6939" t="s">
        <v>1886</v>
      </c>
      <c r="D6939" t="s">
        <v>1887</v>
      </c>
      <c r="E6939" t="s">
        <v>21</v>
      </c>
      <c r="F6939" t="s">
        <v>28</v>
      </c>
      <c r="G6939" t="s">
        <v>57</v>
      </c>
      <c r="H6939">
        <v>2</v>
      </c>
      <c r="I6939">
        <v>7278.3</v>
      </c>
      <c r="J6939">
        <v>0.05</v>
      </c>
      <c r="K6939">
        <v>13828.77</v>
      </c>
      <c r="L6939">
        <v>3059.39</v>
      </c>
      <c r="M6939">
        <f t="shared" si="326"/>
        <v>13828.77</v>
      </c>
      <c r="N6939" t="str">
        <f t="shared" si="324"/>
        <v>Q1</v>
      </c>
      <c r="O6939" s="2">
        <f t="shared" si="325"/>
        <v>22.123370335901164</v>
      </c>
      <c r="P6939" t="str">
        <f>VLOOKUP(retail_sales_2023!C6939,customers!A:J,5,)</f>
        <v>Kolkata</v>
      </c>
      <c r="Q6939" t="str">
        <f>VLOOKUP(C6939,customers!A:J,10,0)</f>
        <v>Regular</v>
      </c>
    </row>
    <row r="6940" spans="1:17" x14ac:dyDescent="0.3">
      <c r="A6940" t="s">
        <v>8031</v>
      </c>
      <c r="B6940" s="1">
        <v>44930</v>
      </c>
      <c r="C6940" t="s">
        <v>657</v>
      </c>
      <c r="D6940" t="s">
        <v>658</v>
      </c>
      <c r="E6940" t="s">
        <v>33</v>
      </c>
      <c r="F6940" t="s">
        <v>52</v>
      </c>
      <c r="G6940" t="s">
        <v>226</v>
      </c>
      <c r="H6940">
        <v>2</v>
      </c>
      <c r="I6940">
        <v>155.9</v>
      </c>
      <c r="J6940">
        <v>0</v>
      </c>
      <c r="K6940">
        <v>311.8</v>
      </c>
      <c r="L6940">
        <v>17.73</v>
      </c>
      <c r="M6940">
        <f t="shared" si="326"/>
        <v>311.8</v>
      </c>
      <c r="N6940" t="str">
        <f t="shared" si="324"/>
        <v>Q1</v>
      </c>
      <c r="O6940" s="2">
        <f t="shared" si="325"/>
        <v>5.6863373957665173</v>
      </c>
      <c r="P6940" t="str">
        <f>VLOOKUP(retail_sales_2023!C6940,customers!A:J,5,)</f>
        <v>Pune</v>
      </c>
      <c r="Q6940" t="str">
        <f>VLOOKUP(C6940,customers!A:J,10,0)</f>
        <v>Occasional</v>
      </c>
    </row>
    <row r="6941" spans="1:17" x14ac:dyDescent="0.3">
      <c r="A6941" t="s">
        <v>8032</v>
      </c>
      <c r="B6941" s="1">
        <v>45243</v>
      </c>
      <c r="C6941" t="s">
        <v>1365</v>
      </c>
      <c r="D6941" t="s">
        <v>1366</v>
      </c>
      <c r="E6941" t="s">
        <v>27</v>
      </c>
      <c r="F6941" t="s">
        <v>43</v>
      </c>
      <c r="G6941" t="s">
        <v>44</v>
      </c>
      <c r="H6941">
        <v>5</v>
      </c>
      <c r="I6941">
        <v>19536.8</v>
      </c>
      <c r="J6941">
        <v>0.15</v>
      </c>
      <c r="K6941">
        <v>83031.399999999994</v>
      </c>
      <c r="L6941">
        <v>7592.33</v>
      </c>
      <c r="M6941">
        <f t="shared" si="326"/>
        <v>83031.399999999994</v>
      </c>
      <c r="N6941" t="str">
        <f t="shared" si="324"/>
        <v>Q4</v>
      </c>
      <c r="O6941" s="2">
        <f t="shared" si="325"/>
        <v>9.1439262736747793</v>
      </c>
      <c r="P6941" t="str">
        <f>VLOOKUP(retail_sales_2023!C6941,customers!A:J,5,)</f>
        <v>Lucknow</v>
      </c>
      <c r="Q6941" t="str">
        <f>VLOOKUP(C6941,customers!A:J,10,0)</f>
        <v>Premium</v>
      </c>
    </row>
    <row r="6942" spans="1:17" x14ac:dyDescent="0.3">
      <c r="A6942" t="s">
        <v>8033</v>
      </c>
      <c r="B6942" s="1">
        <v>45113</v>
      </c>
      <c r="C6942" t="s">
        <v>1335</v>
      </c>
      <c r="D6942" t="s">
        <v>1336</v>
      </c>
      <c r="E6942" t="s">
        <v>27</v>
      </c>
      <c r="F6942" t="s">
        <v>28</v>
      </c>
      <c r="G6942" t="s">
        <v>672</v>
      </c>
      <c r="H6942">
        <v>3</v>
      </c>
      <c r="I6942">
        <v>6486.18</v>
      </c>
      <c r="J6942">
        <v>0.05</v>
      </c>
      <c r="K6942">
        <v>18485.61</v>
      </c>
      <c r="L6942">
        <v>5132.97</v>
      </c>
      <c r="M6942">
        <f t="shared" si="326"/>
        <v>18485.613000000001</v>
      </c>
      <c r="N6942" t="str">
        <f t="shared" si="324"/>
        <v>Q3</v>
      </c>
      <c r="O6942" s="2">
        <f t="shared" si="325"/>
        <v>27.767382304397852</v>
      </c>
      <c r="P6942" t="str">
        <f>VLOOKUP(retail_sales_2023!C6942,customers!A:J,5,)</f>
        <v>Chandigarh</v>
      </c>
      <c r="Q6942" t="str">
        <f>VLOOKUP(C6942,customers!A:J,10,0)</f>
        <v>Premium</v>
      </c>
    </row>
    <row r="6943" spans="1:17" x14ac:dyDescent="0.3">
      <c r="A6943" t="s">
        <v>8034</v>
      </c>
      <c r="B6943" s="1">
        <v>44939</v>
      </c>
      <c r="C6943" t="s">
        <v>716</v>
      </c>
      <c r="D6943" t="s">
        <v>717</v>
      </c>
      <c r="E6943" t="s">
        <v>33</v>
      </c>
      <c r="F6943" t="s">
        <v>81</v>
      </c>
      <c r="G6943" t="s">
        <v>239</v>
      </c>
      <c r="H6943">
        <v>2</v>
      </c>
      <c r="I6943">
        <v>3035.83</v>
      </c>
      <c r="J6943">
        <v>0.1</v>
      </c>
      <c r="K6943">
        <v>5464.49</v>
      </c>
      <c r="L6943">
        <v>1336.27</v>
      </c>
      <c r="M6943">
        <f t="shared" si="326"/>
        <v>5464.4939999999997</v>
      </c>
      <c r="N6943" t="str">
        <f t="shared" si="324"/>
        <v>Q1</v>
      </c>
      <c r="O6943" s="2">
        <f t="shared" si="325"/>
        <v>24.453700162320729</v>
      </c>
      <c r="P6943" t="str">
        <f>VLOOKUP(retail_sales_2023!C6943,customers!A:J,5,)</f>
        <v>Ahmedabad</v>
      </c>
      <c r="Q6943" t="str">
        <f>VLOOKUP(C6943,customers!A:J,10,0)</f>
        <v>Premium</v>
      </c>
    </row>
    <row r="6944" spans="1:17" x14ac:dyDescent="0.3">
      <c r="A6944" t="s">
        <v>8035</v>
      </c>
      <c r="B6944" s="1">
        <v>45269</v>
      </c>
      <c r="C6944" t="s">
        <v>2136</v>
      </c>
      <c r="D6944" t="s">
        <v>2137</v>
      </c>
      <c r="E6944" t="s">
        <v>27</v>
      </c>
      <c r="F6944" t="s">
        <v>43</v>
      </c>
      <c r="G6944" t="s">
        <v>243</v>
      </c>
      <c r="H6944">
        <v>2</v>
      </c>
      <c r="I6944">
        <v>46573.23</v>
      </c>
      <c r="J6944">
        <v>0.05</v>
      </c>
      <c r="K6944">
        <v>88489.14</v>
      </c>
      <c r="L6944">
        <v>11316.87</v>
      </c>
      <c r="M6944">
        <f t="shared" si="326"/>
        <v>88489.137000000002</v>
      </c>
      <c r="N6944" t="str">
        <f t="shared" si="324"/>
        <v>Q4</v>
      </c>
      <c r="O6944" s="2">
        <f t="shared" si="325"/>
        <v>12.78899308999952</v>
      </c>
      <c r="P6944" t="str">
        <f>VLOOKUP(retail_sales_2023!C6944,customers!A:J,5,)</f>
        <v>Chandigarh</v>
      </c>
      <c r="Q6944" t="str">
        <f>VLOOKUP(C6944,customers!A:J,10,0)</f>
        <v>Premium</v>
      </c>
    </row>
    <row r="6945" spans="1:17" x14ac:dyDescent="0.3">
      <c r="A6945" t="s">
        <v>8036</v>
      </c>
      <c r="B6945" s="1">
        <v>45105</v>
      </c>
      <c r="C6945" t="s">
        <v>251</v>
      </c>
      <c r="D6945" t="s">
        <v>252</v>
      </c>
      <c r="E6945" t="s">
        <v>15</v>
      </c>
      <c r="F6945" t="s">
        <v>52</v>
      </c>
      <c r="G6945" t="s">
        <v>53</v>
      </c>
      <c r="H6945">
        <v>5</v>
      </c>
      <c r="I6945">
        <v>187.92</v>
      </c>
      <c r="J6945">
        <v>0.05</v>
      </c>
      <c r="K6945">
        <v>892.62</v>
      </c>
      <c r="L6945">
        <v>63.95</v>
      </c>
      <c r="M6945">
        <f t="shared" si="326"/>
        <v>892.61999999999989</v>
      </c>
      <c r="N6945" t="str">
        <f t="shared" si="324"/>
        <v>Q2</v>
      </c>
      <c r="O6945" s="2">
        <f t="shared" si="325"/>
        <v>7.1643028388339944</v>
      </c>
      <c r="P6945" t="str">
        <f>VLOOKUP(retail_sales_2023!C6945,customers!A:J,5,)</f>
        <v>Chennai</v>
      </c>
      <c r="Q6945" t="str">
        <f>VLOOKUP(C6945,customers!A:J,10,0)</f>
        <v>Occasional</v>
      </c>
    </row>
    <row r="6946" spans="1:17" x14ac:dyDescent="0.3">
      <c r="A6946" t="s">
        <v>8037</v>
      </c>
      <c r="B6946" s="1">
        <v>45058</v>
      </c>
      <c r="C6946" t="s">
        <v>425</v>
      </c>
      <c r="D6946" t="s">
        <v>426</v>
      </c>
      <c r="E6946" t="s">
        <v>33</v>
      </c>
      <c r="F6946" t="s">
        <v>22</v>
      </c>
      <c r="G6946" t="s">
        <v>315</v>
      </c>
      <c r="H6946">
        <v>4</v>
      </c>
      <c r="I6946">
        <v>20539.169999999998</v>
      </c>
      <c r="J6946">
        <v>0.05</v>
      </c>
      <c r="K6946">
        <v>78048.850000000006</v>
      </c>
      <c r="L6946">
        <v>15531.45</v>
      </c>
      <c r="M6946">
        <f t="shared" si="326"/>
        <v>78048.84599999999</v>
      </c>
      <c r="N6946" t="str">
        <f t="shared" si="324"/>
        <v>Q2</v>
      </c>
      <c r="O6946" s="2">
        <f t="shared" si="325"/>
        <v>19.899652589371915</v>
      </c>
      <c r="P6946" t="str">
        <f>VLOOKUP(retail_sales_2023!C6946,customers!A:J,5,)</f>
        <v>Nagpur</v>
      </c>
      <c r="Q6946" t="str">
        <f>VLOOKUP(C6946,customers!A:J,10,0)</f>
        <v>Premium</v>
      </c>
    </row>
    <row r="6947" spans="1:17" x14ac:dyDescent="0.3">
      <c r="A6947" t="s">
        <v>8038</v>
      </c>
      <c r="B6947" s="1">
        <v>44985</v>
      </c>
      <c r="C6947" t="s">
        <v>152</v>
      </c>
      <c r="D6947" t="s">
        <v>153</v>
      </c>
      <c r="E6947" t="s">
        <v>27</v>
      </c>
      <c r="F6947" t="s">
        <v>28</v>
      </c>
      <c r="G6947" t="s">
        <v>439</v>
      </c>
      <c r="H6947">
        <v>5</v>
      </c>
      <c r="I6947">
        <v>6452.91</v>
      </c>
      <c r="J6947">
        <v>0.3</v>
      </c>
      <c r="K6947">
        <v>22585.18</v>
      </c>
      <c r="L6947">
        <v>5736.98</v>
      </c>
      <c r="M6947">
        <f t="shared" si="326"/>
        <v>22585.184999999998</v>
      </c>
      <c r="N6947" t="str">
        <f t="shared" si="324"/>
        <v>Q1</v>
      </c>
      <c r="O6947" s="2">
        <f t="shared" si="325"/>
        <v>25.401524362435897</v>
      </c>
      <c r="P6947" t="str">
        <f>VLOOKUP(retail_sales_2023!C6947,customers!A:J,5,)</f>
        <v>Lucknow</v>
      </c>
      <c r="Q6947" t="str">
        <f>VLOOKUP(C6947,customers!A:J,10,0)</f>
        <v>Premium</v>
      </c>
    </row>
    <row r="6948" spans="1:17" x14ac:dyDescent="0.3">
      <c r="A6948" t="s">
        <v>8039</v>
      </c>
      <c r="B6948" s="1">
        <v>45127</v>
      </c>
      <c r="C6948" t="s">
        <v>218</v>
      </c>
      <c r="D6948" t="s">
        <v>219</v>
      </c>
      <c r="E6948" t="s">
        <v>27</v>
      </c>
      <c r="F6948" t="s">
        <v>43</v>
      </c>
      <c r="G6948" t="s">
        <v>282</v>
      </c>
      <c r="H6948">
        <v>3</v>
      </c>
      <c r="I6948">
        <v>25095.96</v>
      </c>
      <c r="J6948">
        <v>0</v>
      </c>
      <c r="K6948">
        <v>75287.88</v>
      </c>
      <c r="L6948">
        <v>-5766.75</v>
      </c>
      <c r="M6948">
        <f t="shared" si="326"/>
        <v>75287.88</v>
      </c>
      <c r="N6948" t="str">
        <f t="shared" si="324"/>
        <v>Q3</v>
      </c>
      <c r="O6948" s="2">
        <f t="shared" si="325"/>
        <v>-7.6595993936872704</v>
      </c>
      <c r="P6948" t="str">
        <f>VLOOKUP(retail_sales_2023!C6948,customers!A:J,5,)</f>
        <v>Lucknow</v>
      </c>
      <c r="Q6948" t="str">
        <f>VLOOKUP(C6948,customers!A:J,10,0)</f>
        <v>Premium</v>
      </c>
    </row>
    <row r="6949" spans="1:17" x14ac:dyDescent="0.3">
      <c r="A6949" t="s">
        <v>8040</v>
      </c>
      <c r="B6949" s="1">
        <v>44974</v>
      </c>
      <c r="C6949" t="s">
        <v>491</v>
      </c>
      <c r="D6949" t="s">
        <v>492</v>
      </c>
      <c r="E6949" t="s">
        <v>21</v>
      </c>
      <c r="F6949" t="s">
        <v>81</v>
      </c>
      <c r="G6949" t="s">
        <v>333</v>
      </c>
      <c r="H6949">
        <v>5</v>
      </c>
      <c r="I6949">
        <v>490.11</v>
      </c>
      <c r="J6949">
        <v>0</v>
      </c>
      <c r="K6949">
        <v>2450.5500000000002</v>
      </c>
      <c r="L6949">
        <v>772.59</v>
      </c>
      <c r="M6949">
        <f t="shared" si="326"/>
        <v>2450.5500000000002</v>
      </c>
      <c r="N6949" t="str">
        <f t="shared" si="324"/>
        <v>Q1</v>
      </c>
      <c r="O6949" s="2">
        <f t="shared" si="325"/>
        <v>31.527208177756012</v>
      </c>
      <c r="P6949" t="str">
        <f>VLOOKUP(retail_sales_2023!C6949,customers!A:J,5,)</f>
        <v>Patna</v>
      </c>
      <c r="Q6949" t="str">
        <f>VLOOKUP(C6949,customers!A:J,10,0)</f>
        <v>Premium</v>
      </c>
    </row>
    <row r="6950" spans="1:17" x14ac:dyDescent="0.3">
      <c r="A6950" t="s">
        <v>8041</v>
      </c>
      <c r="B6950" s="1">
        <v>45033</v>
      </c>
      <c r="C6950" t="s">
        <v>1072</v>
      </c>
      <c r="D6950" t="s">
        <v>1073</v>
      </c>
      <c r="E6950" t="s">
        <v>21</v>
      </c>
      <c r="F6950" t="s">
        <v>81</v>
      </c>
      <c r="G6950" t="s">
        <v>239</v>
      </c>
      <c r="H6950">
        <v>3</v>
      </c>
      <c r="I6950">
        <v>1635.56</v>
      </c>
      <c r="J6950">
        <v>0</v>
      </c>
      <c r="K6950">
        <v>4906.68</v>
      </c>
      <c r="L6950">
        <v>1523.68</v>
      </c>
      <c r="M6950">
        <f t="shared" si="326"/>
        <v>4906.68</v>
      </c>
      <c r="N6950" t="str">
        <f t="shared" si="324"/>
        <v>Q2</v>
      </c>
      <c r="O6950" s="2">
        <f t="shared" si="325"/>
        <v>31.053176485933459</v>
      </c>
      <c r="P6950" t="str">
        <f>VLOOKUP(retail_sales_2023!C6950,customers!A:J,5,)</f>
        <v>Patna</v>
      </c>
      <c r="Q6950" t="str">
        <f>VLOOKUP(C6950,customers!A:J,10,0)</f>
        <v>Regular</v>
      </c>
    </row>
    <row r="6951" spans="1:17" x14ac:dyDescent="0.3">
      <c r="A6951" t="s">
        <v>8042</v>
      </c>
      <c r="B6951" s="1">
        <v>45002</v>
      </c>
      <c r="C6951" t="s">
        <v>641</v>
      </c>
      <c r="D6951" t="s">
        <v>642</v>
      </c>
      <c r="E6951" t="s">
        <v>33</v>
      </c>
      <c r="F6951" t="s">
        <v>81</v>
      </c>
      <c r="G6951" t="s">
        <v>101</v>
      </c>
      <c r="H6951">
        <v>4</v>
      </c>
      <c r="I6951">
        <v>682.08</v>
      </c>
      <c r="J6951">
        <v>0.05</v>
      </c>
      <c r="K6951">
        <v>2591.9</v>
      </c>
      <c r="L6951">
        <v>839.45</v>
      </c>
      <c r="M6951">
        <f t="shared" si="326"/>
        <v>2591.904</v>
      </c>
      <c r="N6951" t="str">
        <f t="shared" si="324"/>
        <v>Q1</v>
      </c>
      <c r="O6951" s="2">
        <f t="shared" si="325"/>
        <v>32.387437786951658</v>
      </c>
      <c r="P6951" t="str">
        <f>VLOOKUP(retail_sales_2023!C6951,customers!A:J,5,)</f>
        <v>Surat</v>
      </c>
      <c r="Q6951" t="str">
        <f>VLOOKUP(C6951,customers!A:J,10,0)</f>
        <v>Regular</v>
      </c>
    </row>
    <row r="6952" spans="1:17" x14ac:dyDescent="0.3">
      <c r="A6952" t="s">
        <v>8043</v>
      </c>
      <c r="B6952" s="1">
        <v>45230</v>
      </c>
      <c r="C6952" t="s">
        <v>996</v>
      </c>
      <c r="D6952" t="s">
        <v>997</v>
      </c>
      <c r="E6952" t="s">
        <v>33</v>
      </c>
      <c r="F6952" t="s">
        <v>52</v>
      </c>
      <c r="G6952" t="s">
        <v>53</v>
      </c>
      <c r="H6952">
        <v>3</v>
      </c>
      <c r="I6952">
        <v>282.23</v>
      </c>
      <c r="J6952">
        <v>0.1</v>
      </c>
      <c r="K6952">
        <v>762.02</v>
      </c>
      <c r="L6952">
        <v>62.31</v>
      </c>
      <c r="M6952">
        <f t="shared" si="326"/>
        <v>762.02100000000007</v>
      </c>
      <c r="N6952" t="str">
        <f t="shared" si="324"/>
        <v>Q4</v>
      </c>
      <c r="O6952" s="2">
        <f t="shared" si="325"/>
        <v>8.1769507362011495</v>
      </c>
      <c r="P6952" t="str">
        <f>VLOOKUP(retail_sales_2023!C6952,customers!A:J,5,)</f>
        <v>Ahmedabad</v>
      </c>
      <c r="Q6952" t="str">
        <f>VLOOKUP(C6952,customers!A:J,10,0)</f>
        <v>Premium</v>
      </c>
    </row>
    <row r="6953" spans="1:17" x14ac:dyDescent="0.3">
      <c r="A6953" t="s">
        <v>8044</v>
      </c>
      <c r="B6953" s="1">
        <v>45203</v>
      </c>
      <c r="C6953" t="s">
        <v>409</v>
      </c>
      <c r="D6953" t="s">
        <v>410</v>
      </c>
      <c r="E6953" t="s">
        <v>21</v>
      </c>
      <c r="F6953" t="s">
        <v>22</v>
      </c>
      <c r="G6953" t="s">
        <v>196</v>
      </c>
      <c r="H6953">
        <v>4</v>
      </c>
      <c r="I6953">
        <v>37887.83</v>
      </c>
      <c r="J6953">
        <v>0</v>
      </c>
      <c r="K6953">
        <v>151551.32</v>
      </c>
      <c r="L6953">
        <v>46165.13</v>
      </c>
      <c r="M6953">
        <f t="shared" si="326"/>
        <v>151551.32</v>
      </c>
      <c r="N6953" t="str">
        <f t="shared" si="324"/>
        <v>Q4</v>
      </c>
      <c r="O6953" s="2">
        <f t="shared" si="325"/>
        <v>30.461714223274335</v>
      </c>
      <c r="P6953" t="str">
        <f>VLOOKUP(retail_sales_2023!C6953,customers!A:J,5,)</f>
        <v>Patna</v>
      </c>
      <c r="Q6953" t="str">
        <f>VLOOKUP(C6953,customers!A:J,10,0)</f>
        <v>Regular</v>
      </c>
    </row>
    <row r="6954" spans="1:17" x14ac:dyDescent="0.3">
      <c r="A6954" t="s">
        <v>8045</v>
      </c>
      <c r="B6954" s="1">
        <v>45085</v>
      </c>
      <c r="C6954" t="s">
        <v>4550</v>
      </c>
      <c r="D6954" t="s">
        <v>4551</v>
      </c>
      <c r="E6954" t="s">
        <v>21</v>
      </c>
      <c r="F6954" t="s">
        <v>52</v>
      </c>
      <c r="G6954" t="s">
        <v>117</v>
      </c>
      <c r="H6954">
        <v>3</v>
      </c>
      <c r="I6954">
        <v>152.81</v>
      </c>
      <c r="J6954">
        <v>0.3</v>
      </c>
      <c r="K6954">
        <v>320.89999999999998</v>
      </c>
      <c r="L6954">
        <v>23.1</v>
      </c>
      <c r="M6954">
        <f t="shared" si="326"/>
        <v>320.90100000000001</v>
      </c>
      <c r="N6954" t="str">
        <f t="shared" si="324"/>
        <v>Q2</v>
      </c>
      <c r="O6954" s="2">
        <f t="shared" si="325"/>
        <v>7.1985042069180434</v>
      </c>
      <c r="P6954" t="str">
        <f>VLOOKUP(retail_sales_2023!C6954,customers!A:J,5,)</f>
        <v>Ranchi</v>
      </c>
      <c r="Q6954" t="str">
        <f>VLOOKUP(C6954,customers!A:J,10,0)</f>
        <v>Premium</v>
      </c>
    </row>
    <row r="6955" spans="1:17" x14ac:dyDescent="0.3">
      <c r="A6955" t="s">
        <v>8046</v>
      </c>
      <c r="B6955" s="1">
        <v>44993</v>
      </c>
      <c r="C6955" t="s">
        <v>713</v>
      </c>
      <c r="D6955" t="s">
        <v>714</v>
      </c>
      <c r="E6955" t="s">
        <v>21</v>
      </c>
      <c r="F6955" t="s">
        <v>16</v>
      </c>
      <c r="G6955" t="s">
        <v>171</v>
      </c>
      <c r="H6955">
        <v>2</v>
      </c>
      <c r="I6955">
        <v>710.84</v>
      </c>
      <c r="J6955">
        <v>0.15</v>
      </c>
      <c r="K6955">
        <v>1208.43</v>
      </c>
      <c r="L6955">
        <v>527.17999999999995</v>
      </c>
      <c r="M6955">
        <f t="shared" si="326"/>
        <v>1208.4280000000001</v>
      </c>
      <c r="N6955" t="str">
        <f t="shared" si="324"/>
        <v>Q1</v>
      </c>
      <c r="O6955" s="2">
        <f t="shared" si="325"/>
        <v>43.62519963920127</v>
      </c>
      <c r="P6955" t="str">
        <f>VLOOKUP(retail_sales_2023!C6955,customers!A:J,5,)</f>
        <v>Bhubaneswar</v>
      </c>
      <c r="Q6955" t="str">
        <f>VLOOKUP(C6955,customers!A:J,10,0)</f>
        <v>Premium</v>
      </c>
    </row>
    <row r="6956" spans="1:17" x14ac:dyDescent="0.3">
      <c r="A6956" t="s">
        <v>8047</v>
      </c>
      <c r="B6956" s="1">
        <v>45081</v>
      </c>
      <c r="C6956" t="s">
        <v>1988</v>
      </c>
      <c r="D6956" t="s">
        <v>1989</v>
      </c>
      <c r="E6956" t="s">
        <v>15</v>
      </c>
      <c r="F6956" t="s">
        <v>52</v>
      </c>
      <c r="G6956" t="s">
        <v>226</v>
      </c>
      <c r="H6956">
        <v>6</v>
      </c>
      <c r="I6956">
        <v>492.71</v>
      </c>
      <c r="J6956">
        <v>0</v>
      </c>
      <c r="K6956">
        <v>2956.26</v>
      </c>
      <c r="L6956">
        <v>206.96</v>
      </c>
      <c r="M6956">
        <f t="shared" si="326"/>
        <v>2956.2599999999998</v>
      </c>
      <c r="N6956" t="str">
        <f t="shared" si="324"/>
        <v>Q2</v>
      </c>
      <c r="O6956" s="2">
        <f t="shared" si="325"/>
        <v>7.0007374182243769</v>
      </c>
      <c r="P6956" t="str">
        <f>VLOOKUP(retail_sales_2023!C6956,customers!A:J,5,)</f>
        <v>Bengaluru</v>
      </c>
      <c r="Q6956" t="str">
        <f>VLOOKUP(C6956,customers!A:J,10,0)</f>
        <v>Premium</v>
      </c>
    </row>
    <row r="6957" spans="1:17" x14ac:dyDescent="0.3">
      <c r="A6957" t="s">
        <v>8048</v>
      </c>
      <c r="B6957" s="1">
        <v>45105</v>
      </c>
      <c r="C6957" t="s">
        <v>348</v>
      </c>
      <c r="D6957" t="s">
        <v>349</v>
      </c>
      <c r="E6957" t="s">
        <v>15</v>
      </c>
      <c r="F6957" t="s">
        <v>22</v>
      </c>
      <c r="G6957" t="s">
        <v>315</v>
      </c>
      <c r="H6957">
        <v>5</v>
      </c>
      <c r="I6957">
        <v>40544.65</v>
      </c>
      <c r="J6957">
        <v>0.05</v>
      </c>
      <c r="K6957">
        <v>192587.09</v>
      </c>
      <c r="L6957">
        <v>48268.59</v>
      </c>
      <c r="M6957">
        <f t="shared" si="326"/>
        <v>192587.08749999999</v>
      </c>
      <c r="N6957" t="str">
        <f t="shared" si="324"/>
        <v>Q2</v>
      </c>
      <c r="O6957" s="2">
        <f t="shared" si="325"/>
        <v>25.063253201447715</v>
      </c>
      <c r="P6957" t="str">
        <f>VLOOKUP(retail_sales_2023!C6957,customers!A:J,5,)</f>
        <v>Bengaluru</v>
      </c>
      <c r="Q6957" t="str">
        <f>VLOOKUP(C6957,customers!A:J,10,0)</f>
        <v>Premium</v>
      </c>
    </row>
    <row r="6958" spans="1:17" x14ac:dyDescent="0.3">
      <c r="A6958" t="s">
        <v>8049</v>
      </c>
      <c r="B6958" s="1">
        <v>45239</v>
      </c>
      <c r="C6958" t="s">
        <v>1044</v>
      </c>
      <c r="D6958" t="s">
        <v>1045</v>
      </c>
      <c r="E6958" t="s">
        <v>33</v>
      </c>
      <c r="F6958" t="s">
        <v>81</v>
      </c>
      <c r="G6958" t="s">
        <v>333</v>
      </c>
      <c r="H6958">
        <v>2</v>
      </c>
      <c r="I6958">
        <v>4352.08</v>
      </c>
      <c r="J6958">
        <v>0.2</v>
      </c>
      <c r="K6958">
        <v>6963.33</v>
      </c>
      <c r="L6958">
        <v>-705.61</v>
      </c>
      <c r="M6958">
        <f t="shared" si="326"/>
        <v>6963.3280000000004</v>
      </c>
      <c r="N6958" t="str">
        <f t="shared" si="324"/>
        <v>Q4</v>
      </c>
      <c r="O6958" s="2">
        <f t="shared" si="325"/>
        <v>-10.133226487901622</v>
      </c>
      <c r="P6958" t="str">
        <f>VLOOKUP(retail_sales_2023!C6958,customers!A:J,5,)</f>
        <v>Ahmedabad</v>
      </c>
      <c r="Q6958" t="str">
        <f>VLOOKUP(C6958,customers!A:J,10,0)</f>
        <v>Premium</v>
      </c>
    </row>
    <row r="6959" spans="1:17" x14ac:dyDescent="0.3">
      <c r="A6959" t="s">
        <v>8050</v>
      </c>
      <c r="B6959" s="1">
        <v>44927</v>
      </c>
      <c r="C6959" t="s">
        <v>698</v>
      </c>
      <c r="D6959" t="s">
        <v>699</v>
      </c>
      <c r="E6959" t="s">
        <v>27</v>
      </c>
      <c r="F6959" t="s">
        <v>16</v>
      </c>
      <c r="G6959" t="s">
        <v>171</v>
      </c>
      <c r="H6959">
        <v>5</v>
      </c>
      <c r="I6959">
        <v>834.35</v>
      </c>
      <c r="J6959">
        <v>0</v>
      </c>
      <c r="K6959">
        <v>4171.75</v>
      </c>
      <c r="L6959">
        <v>1689.06</v>
      </c>
      <c r="M6959">
        <f t="shared" si="326"/>
        <v>4171.75</v>
      </c>
      <c r="N6959" t="str">
        <f t="shared" si="324"/>
        <v>Q1</v>
      </c>
      <c r="O6959" s="2">
        <f t="shared" si="325"/>
        <v>40.488044585605557</v>
      </c>
      <c r="P6959" t="str">
        <f>VLOOKUP(retail_sales_2023!C6959,customers!A:J,5,)</f>
        <v>Jaipur</v>
      </c>
      <c r="Q6959" t="str">
        <f>VLOOKUP(C6959,customers!A:J,10,0)</f>
        <v>Premium</v>
      </c>
    </row>
    <row r="6960" spans="1:17" x14ac:dyDescent="0.3">
      <c r="A6960" t="s">
        <v>8051</v>
      </c>
      <c r="B6960" s="1">
        <v>44927</v>
      </c>
      <c r="C6960" t="s">
        <v>2086</v>
      </c>
      <c r="D6960" t="s">
        <v>2087</v>
      </c>
      <c r="E6960" t="s">
        <v>33</v>
      </c>
      <c r="F6960" t="s">
        <v>81</v>
      </c>
      <c r="G6960" t="s">
        <v>150</v>
      </c>
      <c r="H6960">
        <v>5</v>
      </c>
      <c r="I6960">
        <v>3041.8</v>
      </c>
      <c r="J6960">
        <v>0</v>
      </c>
      <c r="K6960">
        <v>15209</v>
      </c>
      <c r="L6960">
        <v>4110.8500000000004</v>
      </c>
      <c r="M6960">
        <f t="shared" si="326"/>
        <v>15209</v>
      </c>
      <c r="N6960" t="str">
        <f t="shared" si="324"/>
        <v>Q1</v>
      </c>
      <c r="O6960" s="2">
        <f t="shared" si="325"/>
        <v>27.029061739759356</v>
      </c>
      <c r="P6960" t="str">
        <f>VLOOKUP(retail_sales_2023!C6960,customers!A:J,5,)</f>
        <v>Pune</v>
      </c>
      <c r="Q6960" t="str">
        <f>VLOOKUP(C6960,customers!A:J,10,0)</f>
        <v>Premium</v>
      </c>
    </row>
    <row r="6961" spans="1:17" x14ac:dyDescent="0.3">
      <c r="A6961" t="s">
        <v>8052</v>
      </c>
      <c r="B6961" s="1">
        <v>44954</v>
      </c>
      <c r="C6961" t="s">
        <v>2237</v>
      </c>
      <c r="D6961" t="s">
        <v>2238</v>
      </c>
      <c r="E6961" t="s">
        <v>15</v>
      </c>
      <c r="F6961" t="s">
        <v>52</v>
      </c>
      <c r="G6961" t="s">
        <v>133</v>
      </c>
      <c r="H6961">
        <v>5</v>
      </c>
      <c r="I6961">
        <v>716.12</v>
      </c>
      <c r="J6961">
        <v>0.05</v>
      </c>
      <c r="K6961">
        <v>3401.57</v>
      </c>
      <c r="L6961">
        <v>228.01</v>
      </c>
      <c r="M6961">
        <f t="shared" si="326"/>
        <v>3401.5699999999997</v>
      </c>
      <c r="N6961" t="str">
        <f t="shared" si="324"/>
        <v>Q1</v>
      </c>
      <c r="O6961" s="2">
        <f t="shared" si="325"/>
        <v>6.7030812242582103</v>
      </c>
      <c r="P6961" t="str">
        <f>VLOOKUP(retail_sales_2023!C6961,customers!A:J,5,)</f>
        <v>Kochi</v>
      </c>
      <c r="Q6961" t="str">
        <f>VLOOKUP(C6961,customers!A:J,10,0)</f>
        <v>Regular</v>
      </c>
    </row>
    <row r="6962" spans="1:17" x14ac:dyDescent="0.3">
      <c r="A6962" t="s">
        <v>8053</v>
      </c>
      <c r="B6962" s="1">
        <v>45146</v>
      </c>
      <c r="C6962" t="s">
        <v>2454</v>
      </c>
      <c r="D6962" t="s">
        <v>2455</v>
      </c>
      <c r="E6962" t="s">
        <v>33</v>
      </c>
      <c r="F6962" t="s">
        <v>52</v>
      </c>
      <c r="G6962" t="s">
        <v>937</v>
      </c>
      <c r="H6962">
        <v>10</v>
      </c>
      <c r="I6962">
        <v>573.04999999999995</v>
      </c>
      <c r="J6962">
        <v>0.1</v>
      </c>
      <c r="K6962">
        <v>5157.45</v>
      </c>
      <c r="L6962">
        <v>343.07</v>
      </c>
      <c r="M6962">
        <f t="shared" si="326"/>
        <v>5157.45</v>
      </c>
      <c r="N6962" t="str">
        <f t="shared" si="324"/>
        <v>Q3</v>
      </c>
      <c r="O6962" s="2">
        <f t="shared" si="325"/>
        <v>6.6519307021880971</v>
      </c>
      <c r="P6962" t="str">
        <f>VLOOKUP(retail_sales_2023!C6962,customers!A:J,5,)</f>
        <v>Pune</v>
      </c>
      <c r="Q6962" t="str">
        <f>VLOOKUP(C6962,customers!A:J,10,0)</f>
        <v>Regular</v>
      </c>
    </row>
    <row r="6963" spans="1:17" x14ac:dyDescent="0.3">
      <c r="A6963" t="s">
        <v>8054</v>
      </c>
      <c r="B6963" s="1">
        <v>45045</v>
      </c>
      <c r="C6963" t="s">
        <v>1664</v>
      </c>
      <c r="D6963" t="s">
        <v>1665</v>
      </c>
      <c r="E6963" t="s">
        <v>21</v>
      </c>
      <c r="F6963" t="s">
        <v>43</v>
      </c>
      <c r="G6963" t="s">
        <v>44</v>
      </c>
      <c r="H6963">
        <v>3</v>
      </c>
      <c r="I6963">
        <v>77449.5</v>
      </c>
      <c r="J6963">
        <v>0.1</v>
      </c>
      <c r="K6963">
        <v>209113.65</v>
      </c>
      <c r="L6963">
        <v>20547.13</v>
      </c>
      <c r="M6963">
        <f t="shared" si="326"/>
        <v>209113.65</v>
      </c>
      <c r="N6963" t="str">
        <f t="shared" si="324"/>
        <v>Q2</v>
      </c>
      <c r="O6963" s="2">
        <f t="shared" si="325"/>
        <v>9.8258195961860952</v>
      </c>
      <c r="P6963" t="str">
        <f>VLOOKUP(retail_sales_2023!C6963,customers!A:J,5,)</f>
        <v>Patna</v>
      </c>
      <c r="Q6963" t="str">
        <f>VLOOKUP(C6963,customers!A:J,10,0)</f>
        <v>Premium</v>
      </c>
    </row>
    <row r="6964" spans="1:17" x14ac:dyDescent="0.3">
      <c r="A6964" t="s">
        <v>8055</v>
      </c>
      <c r="B6964" s="1">
        <v>45291</v>
      </c>
      <c r="C6964" t="s">
        <v>1146</v>
      </c>
      <c r="D6964" t="s">
        <v>1147</v>
      </c>
      <c r="E6964" t="s">
        <v>27</v>
      </c>
      <c r="F6964" t="s">
        <v>28</v>
      </c>
      <c r="G6964" t="s">
        <v>280</v>
      </c>
      <c r="H6964">
        <v>3</v>
      </c>
      <c r="I6964">
        <v>474.06</v>
      </c>
      <c r="J6964">
        <v>0</v>
      </c>
      <c r="K6964">
        <v>1422.18</v>
      </c>
      <c r="L6964">
        <v>244.81</v>
      </c>
      <c r="M6964">
        <f t="shared" si="326"/>
        <v>1422.18</v>
      </c>
      <c r="N6964" t="str">
        <f t="shared" si="324"/>
        <v>Q4</v>
      </c>
      <c r="O6964" s="2">
        <f t="shared" si="325"/>
        <v>17.213714157139041</v>
      </c>
      <c r="P6964" t="str">
        <f>VLOOKUP(retail_sales_2023!C6964,customers!A:J,5,)</f>
        <v>Jaipur</v>
      </c>
      <c r="Q6964" t="str">
        <f>VLOOKUP(C6964,customers!A:J,10,0)</f>
        <v>Premium</v>
      </c>
    </row>
    <row r="6965" spans="1:17" x14ac:dyDescent="0.3">
      <c r="A6965" t="s">
        <v>8056</v>
      </c>
      <c r="B6965" s="1">
        <v>45124</v>
      </c>
      <c r="C6965" t="s">
        <v>1208</v>
      </c>
      <c r="D6965" t="s">
        <v>1209</v>
      </c>
      <c r="E6965" t="s">
        <v>27</v>
      </c>
      <c r="F6965" t="s">
        <v>52</v>
      </c>
      <c r="G6965" t="s">
        <v>268</v>
      </c>
      <c r="H6965">
        <v>7</v>
      </c>
      <c r="I6965">
        <v>283.14</v>
      </c>
      <c r="J6965">
        <v>0.05</v>
      </c>
      <c r="K6965">
        <v>1882.88</v>
      </c>
      <c r="L6965">
        <v>185.87</v>
      </c>
      <c r="M6965">
        <f t="shared" si="326"/>
        <v>1882.8809999999999</v>
      </c>
      <c r="N6965" t="str">
        <f t="shared" si="324"/>
        <v>Q3</v>
      </c>
      <c r="O6965" s="2">
        <f t="shared" si="325"/>
        <v>9.8715797076818497</v>
      </c>
      <c r="P6965" t="str">
        <f>VLOOKUP(retail_sales_2023!C6965,customers!A:J,5,)</f>
        <v>Delhi</v>
      </c>
      <c r="Q6965" t="str">
        <f>VLOOKUP(C6965,customers!A:J,10,0)</f>
        <v>Regular</v>
      </c>
    </row>
    <row r="6966" spans="1:17" x14ac:dyDescent="0.3">
      <c r="A6966" t="s">
        <v>8057</v>
      </c>
      <c r="B6966" s="1">
        <v>45166</v>
      </c>
      <c r="C6966" t="s">
        <v>388</v>
      </c>
      <c r="D6966" t="s">
        <v>1930</v>
      </c>
      <c r="E6966" t="s">
        <v>21</v>
      </c>
      <c r="F6966" t="s">
        <v>43</v>
      </c>
      <c r="G6966" t="s">
        <v>154</v>
      </c>
      <c r="H6966">
        <v>4</v>
      </c>
      <c r="I6966">
        <v>9657.7000000000007</v>
      </c>
      <c r="J6966">
        <v>0.1</v>
      </c>
      <c r="K6966">
        <v>34767.72</v>
      </c>
      <c r="L6966">
        <v>3565.53</v>
      </c>
      <c r="M6966">
        <f t="shared" si="326"/>
        <v>34767.72</v>
      </c>
      <c r="N6966" t="str">
        <f t="shared" si="324"/>
        <v>Q3</v>
      </c>
      <c r="O6966" s="2">
        <f t="shared" si="325"/>
        <v>10.255288526253663</v>
      </c>
      <c r="P6966" t="str">
        <f>VLOOKUP(retail_sales_2023!C6966,customers!A:J,5,)</f>
        <v>Patna</v>
      </c>
      <c r="Q6966" t="str">
        <f>VLOOKUP(C6966,customers!A:J,10,0)</f>
        <v>Premium</v>
      </c>
    </row>
    <row r="6967" spans="1:17" x14ac:dyDescent="0.3">
      <c r="A6967" t="s">
        <v>8058</v>
      </c>
      <c r="B6967" s="1">
        <v>45235</v>
      </c>
      <c r="C6967" t="s">
        <v>1622</v>
      </c>
      <c r="D6967" t="s">
        <v>1623</v>
      </c>
      <c r="E6967" t="s">
        <v>33</v>
      </c>
      <c r="F6967" t="s">
        <v>43</v>
      </c>
      <c r="G6967" t="s">
        <v>243</v>
      </c>
      <c r="H6967">
        <v>3</v>
      </c>
      <c r="I6967">
        <v>5587.07</v>
      </c>
      <c r="J6967">
        <v>0</v>
      </c>
      <c r="K6967">
        <v>16761.21</v>
      </c>
      <c r="L6967">
        <v>1730.49</v>
      </c>
      <c r="M6967">
        <f t="shared" si="326"/>
        <v>16761.21</v>
      </c>
      <c r="N6967" t="str">
        <f t="shared" si="324"/>
        <v>Q4</v>
      </c>
      <c r="O6967" s="2">
        <f t="shared" si="325"/>
        <v>10.324373956295519</v>
      </c>
      <c r="P6967" t="str">
        <f>VLOOKUP(retail_sales_2023!C6967,customers!A:J,5,)</f>
        <v>Pune</v>
      </c>
      <c r="Q6967" t="str">
        <f>VLOOKUP(C6967,customers!A:J,10,0)</f>
        <v>Regular</v>
      </c>
    </row>
    <row r="6968" spans="1:17" x14ac:dyDescent="0.3">
      <c r="A6968" t="s">
        <v>8059</v>
      </c>
      <c r="B6968" s="1">
        <v>45148</v>
      </c>
      <c r="C6968" t="s">
        <v>538</v>
      </c>
      <c r="D6968" t="s">
        <v>539</v>
      </c>
      <c r="E6968" t="s">
        <v>33</v>
      </c>
      <c r="F6968" t="s">
        <v>52</v>
      </c>
      <c r="G6968" t="s">
        <v>937</v>
      </c>
      <c r="H6968">
        <v>8</v>
      </c>
      <c r="I6968">
        <v>557.45000000000005</v>
      </c>
      <c r="J6968">
        <v>0.15</v>
      </c>
      <c r="K6968">
        <v>3790.66</v>
      </c>
      <c r="L6968">
        <v>316.99</v>
      </c>
      <c r="M6968">
        <f t="shared" si="326"/>
        <v>3790.6600000000003</v>
      </c>
      <c r="N6968" t="str">
        <f t="shared" si="324"/>
        <v>Q3</v>
      </c>
      <c r="O6968" s="2">
        <f t="shared" si="325"/>
        <v>8.3623959943650981</v>
      </c>
      <c r="P6968" t="str">
        <f>VLOOKUP(retail_sales_2023!C6968,customers!A:J,5,)</f>
        <v>Mumbai</v>
      </c>
      <c r="Q6968" t="str">
        <f>VLOOKUP(C6968,customers!A:J,10,0)</f>
        <v>Premium</v>
      </c>
    </row>
    <row r="6969" spans="1:17" x14ac:dyDescent="0.3">
      <c r="A6969" t="s">
        <v>8060</v>
      </c>
      <c r="B6969" s="1">
        <v>45069</v>
      </c>
      <c r="C6969" t="s">
        <v>654</v>
      </c>
      <c r="D6969" t="s">
        <v>655</v>
      </c>
      <c r="E6969" t="s">
        <v>15</v>
      </c>
      <c r="F6969" t="s">
        <v>22</v>
      </c>
      <c r="G6969" t="s">
        <v>182</v>
      </c>
      <c r="H6969">
        <v>4</v>
      </c>
      <c r="I6969">
        <v>23835.69</v>
      </c>
      <c r="J6969">
        <v>0</v>
      </c>
      <c r="K6969">
        <v>95342.76</v>
      </c>
      <c r="L6969">
        <v>26499.56</v>
      </c>
      <c r="M6969">
        <f t="shared" si="326"/>
        <v>95342.76</v>
      </c>
      <c r="N6969" t="str">
        <f t="shared" si="324"/>
        <v>Q2</v>
      </c>
      <c r="O6969" s="2">
        <f t="shared" si="325"/>
        <v>27.793992957619441</v>
      </c>
      <c r="P6969" t="str">
        <f>VLOOKUP(retail_sales_2023!C6969,customers!A:J,5,)</f>
        <v>Kochi</v>
      </c>
      <c r="Q6969" t="str">
        <f>VLOOKUP(C6969,customers!A:J,10,0)</f>
        <v>Premium</v>
      </c>
    </row>
    <row r="6970" spans="1:17" x14ac:dyDescent="0.3">
      <c r="A6970" t="s">
        <v>8061</v>
      </c>
      <c r="B6970" s="1">
        <v>45271</v>
      </c>
      <c r="C6970" t="s">
        <v>570</v>
      </c>
      <c r="D6970" t="s">
        <v>571</v>
      </c>
      <c r="E6970" t="s">
        <v>33</v>
      </c>
      <c r="F6970" t="s">
        <v>81</v>
      </c>
      <c r="G6970" t="s">
        <v>105</v>
      </c>
      <c r="H6970">
        <v>2</v>
      </c>
      <c r="I6970">
        <v>1261.97</v>
      </c>
      <c r="J6970">
        <v>0</v>
      </c>
      <c r="K6970">
        <v>2523.94</v>
      </c>
      <c r="L6970">
        <v>928.5</v>
      </c>
      <c r="M6970">
        <f t="shared" si="326"/>
        <v>2523.94</v>
      </c>
      <c r="N6970" t="str">
        <f t="shared" si="324"/>
        <v>Q4</v>
      </c>
      <c r="O6970" s="2">
        <f t="shared" si="325"/>
        <v>36.787720785755603</v>
      </c>
      <c r="P6970" t="str">
        <f>VLOOKUP(retail_sales_2023!C6970,customers!A:J,5,)</f>
        <v>Pune</v>
      </c>
      <c r="Q6970" t="str">
        <f>VLOOKUP(C6970,customers!A:J,10,0)</f>
        <v>Premium</v>
      </c>
    </row>
    <row r="6971" spans="1:17" x14ac:dyDescent="0.3">
      <c r="A6971" t="s">
        <v>8062</v>
      </c>
      <c r="B6971" s="1">
        <v>45256</v>
      </c>
      <c r="C6971" t="s">
        <v>1399</v>
      </c>
      <c r="D6971" t="s">
        <v>1400</v>
      </c>
      <c r="E6971" t="s">
        <v>21</v>
      </c>
      <c r="F6971" t="s">
        <v>38</v>
      </c>
      <c r="G6971" t="s">
        <v>395</v>
      </c>
      <c r="H6971">
        <v>4</v>
      </c>
      <c r="I6971">
        <v>2653.96</v>
      </c>
      <c r="J6971">
        <v>0.05</v>
      </c>
      <c r="K6971">
        <v>10085.049999999999</v>
      </c>
      <c r="L6971">
        <v>2702.75</v>
      </c>
      <c r="M6971">
        <f t="shared" si="326"/>
        <v>10085.047999999999</v>
      </c>
      <c r="N6971" t="str">
        <f t="shared" si="324"/>
        <v>Q4</v>
      </c>
      <c r="O6971" s="2">
        <f t="shared" si="325"/>
        <v>26.79956966004135</v>
      </c>
      <c r="P6971" t="str">
        <f>VLOOKUP(retail_sales_2023!C6971,customers!A:J,5,)</f>
        <v>Bhubaneswar</v>
      </c>
      <c r="Q6971" t="str">
        <f>VLOOKUP(C6971,customers!A:J,10,0)</f>
        <v>Premium</v>
      </c>
    </row>
    <row r="6972" spans="1:17" x14ac:dyDescent="0.3">
      <c r="A6972" t="s">
        <v>8063</v>
      </c>
      <c r="B6972" s="1">
        <v>45021</v>
      </c>
      <c r="C6972" t="s">
        <v>36</v>
      </c>
      <c r="D6972" t="s">
        <v>37</v>
      </c>
      <c r="E6972" t="s">
        <v>27</v>
      </c>
      <c r="F6972" t="s">
        <v>81</v>
      </c>
      <c r="G6972" t="s">
        <v>82</v>
      </c>
      <c r="H6972">
        <v>5</v>
      </c>
      <c r="I6972">
        <v>1294.1600000000001</v>
      </c>
      <c r="J6972">
        <v>0</v>
      </c>
      <c r="K6972">
        <v>6470.8</v>
      </c>
      <c r="L6972">
        <v>2331.14</v>
      </c>
      <c r="M6972">
        <f t="shared" si="326"/>
        <v>6470.8</v>
      </c>
      <c r="N6972" t="str">
        <f t="shared" si="324"/>
        <v>Q2</v>
      </c>
      <c r="O6972" s="2">
        <f t="shared" si="325"/>
        <v>36.025530073561221</v>
      </c>
      <c r="P6972" t="str">
        <f>VLOOKUP(retail_sales_2023!C6972,customers!A:J,5,)</f>
        <v>Lucknow</v>
      </c>
      <c r="Q6972" t="str">
        <f>VLOOKUP(C6972,customers!A:J,10,0)</f>
        <v>Premium</v>
      </c>
    </row>
    <row r="6973" spans="1:17" x14ac:dyDescent="0.3">
      <c r="A6973" t="s">
        <v>8064</v>
      </c>
      <c r="B6973" s="1">
        <v>44966</v>
      </c>
      <c r="C6973" t="s">
        <v>726</v>
      </c>
      <c r="D6973" t="s">
        <v>727</v>
      </c>
      <c r="E6973" t="s">
        <v>15</v>
      </c>
      <c r="F6973" t="s">
        <v>28</v>
      </c>
      <c r="G6973" t="s">
        <v>280</v>
      </c>
      <c r="H6973">
        <v>3</v>
      </c>
      <c r="I6973">
        <v>1309.32</v>
      </c>
      <c r="J6973">
        <v>0.2</v>
      </c>
      <c r="K6973">
        <v>3142.37</v>
      </c>
      <c r="L6973">
        <v>783.45</v>
      </c>
      <c r="M6973">
        <f t="shared" si="326"/>
        <v>3142.3680000000004</v>
      </c>
      <c r="N6973" t="str">
        <f t="shared" si="324"/>
        <v>Q1</v>
      </c>
      <c r="O6973" s="2">
        <f t="shared" si="325"/>
        <v>24.931818977396045</v>
      </c>
      <c r="P6973" t="str">
        <f>VLOOKUP(retail_sales_2023!C6973,customers!A:J,5,)</f>
        <v>Kochi</v>
      </c>
      <c r="Q6973" t="str">
        <f>VLOOKUP(C6973,customers!A:J,10,0)</f>
        <v>Occasional</v>
      </c>
    </row>
    <row r="6974" spans="1:17" x14ac:dyDescent="0.3">
      <c r="A6974" t="s">
        <v>8065</v>
      </c>
      <c r="B6974" s="1">
        <v>45180</v>
      </c>
      <c r="C6974" t="s">
        <v>1117</v>
      </c>
      <c r="D6974" t="s">
        <v>1118</v>
      </c>
      <c r="E6974" t="s">
        <v>33</v>
      </c>
      <c r="F6974" t="s">
        <v>43</v>
      </c>
      <c r="G6974" t="s">
        <v>282</v>
      </c>
      <c r="H6974">
        <v>2</v>
      </c>
      <c r="I6974">
        <v>66797.149999999994</v>
      </c>
      <c r="J6974">
        <v>0.05</v>
      </c>
      <c r="K6974">
        <v>126914.58</v>
      </c>
      <c r="L6974">
        <v>-6854.89</v>
      </c>
      <c r="M6974">
        <f t="shared" si="326"/>
        <v>126914.58499999998</v>
      </c>
      <c r="N6974" t="str">
        <f t="shared" si="324"/>
        <v>Q3</v>
      </c>
      <c r="O6974" s="2">
        <f t="shared" si="325"/>
        <v>-5.4011840089609882</v>
      </c>
      <c r="P6974" t="str">
        <f>VLOOKUP(retail_sales_2023!C6974,customers!A:J,5,)</f>
        <v>Mumbai</v>
      </c>
      <c r="Q6974" t="str">
        <f>VLOOKUP(C6974,customers!A:J,10,0)</f>
        <v>Regular</v>
      </c>
    </row>
    <row r="6975" spans="1:17" x14ac:dyDescent="0.3">
      <c r="A6975" t="s">
        <v>8066</v>
      </c>
      <c r="B6975" s="1">
        <v>45042</v>
      </c>
      <c r="C6975" t="s">
        <v>212</v>
      </c>
      <c r="D6975" t="s">
        <v>213</v>
      </c>
      <c r="E6975" t="s">
        <v>33</v>
      </c>
      <c r="F6975" t="s">
        <v>52</v>
      </c>
      <c r="G6975" t="s">
        <v>69</v>
      </c>
      <c r="H6975">
        <v>7</v>
      </c>
      <c r="I6975">
        <v>640.87</v>
      </c>
      <c r="J6975">
        <v>0.2</v>
      </c>
      <c r="K6975">
        <v>3588.87</v>
      </c>
      <c r="L6975">
        <v>243.2</v>
      </c>
      <c r="M6975">
        <f t="shared" si="326"/>
        <v>3588.8720000000003</v>
      </c>
      <c r="N6975" t="str">
        <f t="shared" si="324"/>
        <v>Q2</v>
      </c>
      <c r="O6975" s="2">
        <f t="shared" si="325"/>
        <v>6.7765062540576837</v>
      </c>
      <c r="P6975" t="str">
        <f>VLOOKUP(retail_sales_2023!C6975,customers!A:J,5,)</f>
        <v>Nagpur</v>
      </c>
      <c r="Q6975" t="str">
        <f>VLOOKUP(C6975,customers!A:J,10,0)</f>
        <v>Premium</v>
      </c>
    </row>
    <row r="6976" spans="1:17" x14ac:dyDescent="0.3">
      <c r="A6976" t="s">
        <v>8067</v>
      </c>
      <c r="B6976" s="1">
        <v>45176</v>
      </c>
      <c r="C6976" t="s">
        <v>794</v>
      </c>
      <c r="D6976" t="s">
        <v>795</v>
      </c>
      <c r="E6976" t="s">
        <v>15</v>
      </c>
      <c r="F6976" t="s">
        <v>43</v>
      </c>
      <c r="G6976" t="s">
        <v>121</v>
      </c>
      <c r="H6976">
        <v>1</v>
      </c>
      <c r="I6976">
        <v>65105.97</v>
      </c>
      <c r="J6976">
        <v>0.3</v>
      </c>
      <c r="K6976">
        <v>45574.18</v>
      </c>
      <c r="L6976">
        <v>5369.99</v>
      </c>
      <c r="M6976">
        <f t="shared" si="326"/>
        <v>45574.178999999996</v>
      </c>
      <c r="N6976" t="str">
        <f t="shared" si="324"/>
        <v>Q3</v>
      </c>
      <c r="O6976" s="2">
        <f t="shared" si="325"/>
        <v>11.782965705581537</v>
      </c>
      <c r="P6976" t="str">
        <f>VLOOKUP(retail_sales_2023!C6976,customers!A:J,5,)</f>
        <v>Chennai</v>
      </c>
      <c r="Q6976" t="str">
        <f>VLOOKUP(C6976,customers!A:J,10,0)</f>
        <v>Regular</v>
      </c>
    </row>
    <row r="6977" spans="1:17" x14ac:dyDescent="0.3">
      <c r="A6977" t="s">
        <v>8068</v>
      </c>
      <c r="B6977" s="1">
        <v>45107</v>
      </c>
      <c r="C6977" t="s">
        <v>741</v>
      </c>
      <c r="D6977" t="s">
        <v>742</v>
      </c>
      <c r="E6977" t="s">
        <v>15</v>
      </c>
      <c r="F6977" t="s">
        <v>16</v>
      </c>
      <c r="G6977" t="s">
        <v>898</v>
      </c>
      <c r="H6977">
        <v>3</v>
      </c>
      <c r="I6977">
        <v>292.08</v>
      </c>
      <c r="J6977">
        <v>0.05</v>
      </c>
      <c r="K6977">
        <v>832.43</v>
      </c>
      <c r="L6977">
        <v>344.8</v>
      </c>
      <c r="M6977">
        <f t="shared" si="326"/>
        <v>832.428</v>
      </c>
      <c r="N6977" t="str">
        <f t="shared" si="324"/>
        <v>Q2</v>
      </c>
      <c r="O6977" s="2">
        <f t="shared" si="325"/>
        <v>41.420900255877378</v>
      </c>
      <c r="P6977" t="str">
        <f>VLOOKUP(retail_sales_2023!C6977,customers!A:J,5,)</f>
        <v>Coimbatore</v>
      </c>
      <c r="Q6977" t="str">
        <f>VLOOKUP(C6977,customers!A:J,10,0)</f>
        <v>Regular</v>
      </c>
    </row>
    <row r="6978" spans="1:17" x14ac:dyDescent="0.3">
      <c r="A6978" t="s">
        <v>8069</v>
      </c>
      <c r="B6978" s="1">
        <v>45098</v>
      </c>
      <c r="C6978" t="s">
        <v>79</v>
      </c>
      <c r="D6978" t="s">
        <v>80</v>
      </c>
      <c r="E6978" t="s">
        <v>15</v>
      </c>
      <c r="F6978" t="s">
        <v>22</v>
      </c>
      <c r="G6978" t="s">
        <v>182</v>
      </c>
      <c r="H6978">
        <v>3</v>
      </c>
      <c r="I6978">
        <v>14294.56</v>
      </c>
      <c r="J6978">
        <v>0.1</v>
      </c>
      <c r="K6978">
        <v>38595.31</v>
      </c>
      <c r="L6978">
        <v>10214.94</v>
      </c>
      <c r="M6978">
        <f t="shared" si="326"/>
        <v>38595.311999999998</v>
      </c>
      <c r="N6978" t="str">
        <f t="shared" si="324"/>
        <v>Q2</v>
      </c>
      <c r="O6978" s="2">
        <f t="shared" si="325"/>
        <v>26.466790913196451</v>
      </c>
      <c r="P6978" t="str">
        <f>VLOOKUP(retail_sales_2023!C6978,customers!A:J,5,)</f>
        <v>Coimbatore</v>
      </c>
      <c r="Q6978" t="str">
        <f>VLOOKUP(C6978,customers!A:J,10,0)</f>
        <v>Regular</v>
      </c>
    </row>
    <row r="6979" spans="1:17" x14ac:dyDescent="0.3">
      <c r="A6979" t="s">
        <v>8070</v>
      </c>
      <c r="B6979" s="1">
        <v>45247</v>
      </c>
      <c r="C6979" t="s">
        <v>1784</v>
      </c>
      <c r="D6979" t="s">
        <v>1785</v>
      </c>
      <c r="E6979" t="s">
        <v>21</v>
      </c>
      <c r="F6979" t="s">
        <v>52</v>
      </c>
      <c r="G6979" t="s">
        <v>133</v>
      </c>
      <c r="H6979">
        <v>4</v>
      </c>
      <c r="I6979">
        <v>731.8</v>
      </c>
      <c r="J6979">
        <v>0.3</v>
      </c>
      <c r="K6979">
        <v>2049.04</v>
      </c>
      <c r="L6979">
        <v>196.79</v>
      </c>
      <c r="M6979">
        <f t="shared" si="326"/>
        <v>2049.04</v>
      </c>
      <c r="N6979" t="str">
        <f t="shared" ref="N6979:N7042" si="327">"Q"&amp;ROUNDUP(MONTH(B6979)/3,0)</f>
        <v>Q4</v>
      </c>
      <c r="O6979" s="2">
        <f t="shared" ref="O6979:O7042" si="328">(L6979/K6979)*100</f>
        <v>9.6040096825830634</v>
      </c>
      <c r="P6979" t="str">
        <f>VLOOKUP(retail_sales_2023!C6979,customers!A:J,5,)</f>
        <v>Bhubaneswar</v>
      </c>
      <c r="Q6979" t="str">
        <f>VLOOKUP(C6979,customers!A:J,10,0)</f>
        <v>Premium</v>
      </c>
    </row>
    <row r="6980" spans="1:17" x14ac:dyDescent="0.3">
      <c r="A6980" t="s">
        <v>8071</v>
      </c>
      <c r="B6980" s="1">
        <v>45152</v>
      </c>
      <c r="C6980" t="s">
        <v>148</v>
      </c>
      <c r="D6980" t="s">
        <v>149</v>
      </c>
      <c r="E6980" t="s">
        <v>21</v>
      </c>
      <c r="F6980" t="s">
        <v>43</v>
      </c>
      <c r="G6980" t="s">
        <v>121</v>
      </c>
      <c r="H6980">
        <v>3</v>
      </c>
      <c r="I6980">
        <v>2471.41</v>
      </c>
      <c r="J6980">
        <v>0.05</v>
      </c>
      <c r="K6980">
        <v>7043.52</v>
      </c>
      <c r="L6980">
        <v>709.69</v>
      </c>
      <c r="M6980">
        <f t="shared" si="326"/>
        <v>7043.5184999999992</v>
      </c>
      <c r="N6980" t="str">
        <f t="shared" si="327"/>
        <v>Q3</v>
      </c>
      <c r="O6980" s="2">
        <f t="shared" si="328"/>
        <v>10.075785970651038</v>
      </c>
      <c r="P6980" t="str">
        <f>VLOOKUP(retail_sales_2023!C6980,customers!A:J,5,)</f>
        <v>Ranchi</v>
      </c>
      <c r="Q6980" t="str">
        <f>VLOOKUP(C6980,customers!A:J,10,0)</f>
        <v>Premium</v>
      </c>
    </row>
    <row r="6981" spans="1:17" x14ac:dyDescent="0.3">
      <c r="A6981" t="s">
        <v>8072</v>
      </c>
      <c r="B6981" s="1">
        <v>45112</v>
      </c>
      <c r="C6981" t="s">
        <v>1827</v>
      </c>
      <c r="D6981" t="s">
        <v>1828</v>
      </c>
      <c r="E6981" t="s">
        <v>33</v>
      </c>
      <c r="F6981" t="s">
        <v>52</v>
      </c>
      <c r="G6981" t="s">
        <v>200</v>
      </c>
      <c r="H6981">
        <v>10</v>
      </c>
      <c r="I6981">
        <v>397.48</v>
      </c>
      <c r="J6981">
        <v>0.05</v>
      </c>
      <c r="K6981">
        <v>3776.06</v>
      </c>
      <c r="L6981">
        <v>262.72000000000003</v>
      </c>
      <c r="M6981">
        <f t="shared" ref="M6981:M7044" si="329">H6981*I6981*(1-J6981)</f>
        <v>3776.06</v>
      </c>
      <c r="N6981" t="str">
        <f t="shared" si="327"/>
        <v>Q3</v>
      </c>
      <c r="O6981" s="2">
        <f t="shared" si="328"/>
        <v>6.9575165648850925</v>
      </c>
      <c r="P6981" t="str">
        <f>VLOOKUP(retail_sales_2023!C6981,customers!A:J,5,)</f>
        <v>Mumbai</v>
      </c>
      <c r="Q6981" t="str">
        <f>VLOOKUP(C6981,customers!A:J,10,0)</f>
        <v>Regular</v>
      </c>
    </row>
    <row r="6982" spans="1:17" x14ac:dyDescent="0.3">
      <c r="A6982" t="s">
        <v>8073</v>
      </c>
      <c r="B6982" s="1">
        <v>45096</v>
      </c>
      <c r="C6982" t="s">
        <v>1223</v>
      </c>
      <c r="D6982" t="s">
        <v>1224</v>
      </c>
      <c r="E6982" t="s">
        <v>15</v>
      </c>
      <c r="F6982" t="s">
        <v>43</v>
      </c>
      <c r="G6982" t="s">
        <v>301</v>
      </c>
      <c r="H6982">
        <v>2</v>
      </c>
      <c r="I6982">
        <v>60800</v>
      </c>
      <c r="J6982">
        <v>0.05</v>
      </c>
      <c r="K6982">
        <v>115520</v>
      </c>
      <c r="L6982">
        <v>13213.51</v>
      </c>
      <c r="M6982">
        <f t="shared" si="329"/>
        <v>115520</v>
      </c>
      <c r="N6982" t="str">
        <f t="shared" si="327"/>
        <v>Q2</v>
      </c>
      <c r="O6982" s="2">
        <f t="shared" si="328"/>
        <v>11.438287742382272</v>
      </c>
      <c r="P6982" t="str">
        <f>VLOOKUP(retail_sales_2023!C6982,customers!A:J,5,)</f>
        <v>Chennai</v>
      </c>
      <c r="Q6982" t="str">
        <f>VLOOKUP(C6982,customers!A:J,10,0)</f>
        <v>Premium</v>
      </c>
    </row>
    <row r="6983" spans="1:17" x14ac:dyDescent="0.3">
      <c r="A6983" t="s">
        <v>8074</v>
      </c>
      <c r="B6983" s="1">
        <v>45254</v>
      </c>
      <c r="C6983" t="s">
        <v>804</v>
      </c>
      <c r="D6983" t="s">
        <v>805</v>
      </c>
      <c r="E6983" t="s">
        <v>33</v>
      </c>
      <c r="F6983" t="s">
        <v>81</v>
      </c>
      <c r="G6983" t="s">
        <v>105</v>
      </c>
      <c r="H6983">
        <v>2</v>
      </c>
      <c r="I6983">
        <v>1269.3499999999999</v>
      </c>
      <c r="J6983">
        <v>0</v>
      </c>
      <c r="K6983">
        <v>2538.6999999999998</v>
      </c>
      <c r="L6983">
        <v>889.34</v>
      </c>
      <c r="M6983">
        <f t="shared" si="329"/>
        <v>2538.6999999999998</v>
      </c>
      <c r="N6983" t="str">
        <f t="shared" si="327"/>
        <v>Q4</v>
      </c>
      <c r="O6983" s="2">
        <f t="shared" si="328"/>
        <v>35.031315240083508</v>
      </c>
      <c r="P6983" t="str">
        <f>VLOOKUP(retail_sales_2023!C6983,customers!A:J,5,)</f>
        <v>Mumbai</v>
      </c>
      <c r="Q6983" t="str">
        <f>VLOOKUP(C6983,customers!A:J,10,0)</f>
        <v>Premium</v>
      </c>
    </row>
    <row r="6984" spans="1:17" x14ac:dyDescent="0.3">
      <c r="A6984" t="s">
        <v>8075</v>
      </c>
      <c r="B6984" s="1">
        <v>45209</v>
      </c>
      <c r="C6984" t="s">
        <v>126</v>
      </c>
      <c r="D6984" t="s">
        <v>127</v>
      </c>
      <c r="E6984" t="s">
        <v>15</v>
      </c>
      <c r="F6984" t="s">
        <v>52</v>
      </c>
      <c r="G6984" t="s">
        <v>69</v>
      </c>
      <c r="H6984">
        <v>4</v>
      </c>
      <c r="I6984">
        <v>536.88</v>
      </c>
      <c r="J6984">
        <v>0.15</v>
      </c>
      <c r="K6984">
        <v>1825.39</v>
      </c>
      <c r="L6984">
        <v>155.44</v>
      </c>
      <c r="M6984">
        <f t="shared" si="329"/>
        <v>1825.3919999999998</v>
      </c>
      <c r="N6984" t="str">
        <f t="shared" si="327"/>
        <v>Q4</v>
      </c>
      <c r="O6984" s="2">
        <f t="shared" si="328"/>
        <v>8.5154405359950474</v>
      </c>
      <c r="P6984" t="str">
        <f>VLOOKUP(retail_sales_2023!C6984,customers!A:J,5,)</f>
        <v>Coimbatore</v>
      </c>
      <c r="Q6984" t="str">
        <f>VLOOKUP(C6984,customers!A:J,10,0)</f>
        <v>Premium</v>
      </c>
    </row>
    <row r="6985" spans="1:17" x14ac:dyDescent="0.3">
      <c r="A6985" t="s">
        <v>8076</v>
      </c>
      <c r="B6985" s="1">
        <v>45107</v>
      </c>
      <c r="C6985" t="s">
        <v>829</v>
      </c>
      <c r="D6985" t="s">
        <v>830</v>
      </c>
      <c r="E6985" t="s">
        <v>15</v>
      </c>
      <c r="F6985" t="s">
        <v>22</v>
      </c>
      <c r="G6985" t="s">
        <v>516</v>
      </c>
      <c r="H6985">
        <v>4</v>
      </c>
      <c r="I6985">
        <v>22408.62</v>
      </c>
      <c r="J6985">
        <v>0</v>
      </c>
      <c r="K6985">
        <v>89634.48</v>
      </c>
      <c r="L6985">
        <v>22410.42</v>
      </c>
      <c r="M6985">
        <f t="shared" si="329"/>
        <v>89634.48</v>
      </c>
      <c r="N6985" t="str">
        <f t="shared" si="327"/>
        <v>Q2</v>
      </c>
      <c r="O6985" s="2">
        <f t="shared" si="328"/>
        <v>25.002008155790044</v>
      </c>
      <c r="P6985" t="str">
        <f>VLOOKUP(retail_sales_2023!C6985,customers!A:J,5,)</f>
        <v>Chennai</v>
      </c>
      <c r="Q6985" t="str">
        <f>VLOOKUP(C6985,customers!A:J,10,0)</f>
        <v>Regular</v>
      </c>
    </row>
    <row r="6986" spans="1:17" x14ac:dyDescent="0.3">
      <c r="A6986" t="s">
        <v>8077</v>
      </c>
      <c r="B6986" s="1">
        <v>45275</v>
      </c>
      <c r="C6986" t="s">
        <v>500</v>
      </c>
      <c r="D6986" t="s">
        <v>501</v>
      </c>
      <c r="E6986" t="s">
        <v>15</v>
      </c>
      <c r="F6986" t="s">
        <v>43</v>
      </c>
      <c r="G6986" t="s">
        <v>301</v>
      </c>
      <c r="H6986">
        <v>1</v>
      </c>
      <c r="I6986">
        <v>74247.820000000007</v>
      </c>
      <c r="J6986">
        <v>0.1</v>
      </c>
      <c r="K6986">
        <v>66823.039999999994</v>
      </c>
      <c r="L6986">
        <v>6596.89</v>
      </c>
      <c r="M6986">
        <f t="shared" si="329"/>
        <v>66823.038000000015</v>
      </c>
      <c r="N6986" t="str">
        <f t="shared" si="327"/>
        <v>Q4</v>
      </c>
      <c r="O6986" s="2">
        <f t="shared" si="328"/>
        <v>9.8721788173659881</v>
      </c>
      <c r="P6986" t="str">
        <f>VLOOKUP(retail_sales_2023!C6986,customers!A:J,5,)</f>
        <v>Coimbatore</v>
      </c>
      <c r="Q6986" t="str">
        <f>VLOOKUP(C6986,customers!A:J,10,0)</f>
        <v>Premium</v>
      </c>
    </row>
    <row r="6987" spans="1:17" x14ac:dyDescent="0.3">
      <c r="A6987" t="s">
        <v>8078</v>
      </c>
      <c r="B6987" s="1">
        <v>45178</v>
      </c>
      <c r="C6987" t="s">
        <v>1047</v>
      </c>
      <c r="D6987" t="s">
        <v>1048</v>
      </c>
      <c r="E6987" t="s">
        <v>21</v>
      </c>
      <c r="F6987" t="s">
        <v>22</v>
      </c>
      <c r="G6987" t="s">
        <v>182</v>
      </c>
      <c r="H6987">
        <v>1</v>
      </c>
      <c r="I6987">
        <v>4600.8</v>
      </c>
      <c r="J6987">
        <v>0</v>
      </c>
      <c r="K6987">
        <v>4600.8</v>
      </c>
      <c r="L6987">
        <v>883.85</v>
      </c>
      <c r="M6987">
        <f t="shared" si="329"/>
        <v>4600.8</v>
      </c>
      <c r="N6987" t="str">
        <f t="shared" si="327"/>
        <v>Q3</v>
      </c>
      <c r="O6987" s="2">
        <f t="shared" si="328"/>
        <v>19.21078942792558</v>
      </c>
      <c r="P6987" t="str">
        <f>VLOOKUP(retail_sales_2023!C6987,customers!A:J,5,)</f>
        <v>Bhubaneswar</v>
      </c>
      <c r="Q6987" t="str">
        <f>VLOOKUP(C6987,customers!A:J,10,0)</f>
        <v>Premium</v>
      </c>
    </row>
    <row r="6988" spans="1:17" x14ac:dyDescent="0.3">
      <c r="A6988" t="s">
        <v>8079</v>
      </c>
      <c r="B6988" s="1">
        <v>45186</v>
      </c>
      <c r="C6988" t="s">
        <v>1031</v>
      </c>
      <c r="D6988" t="s">
        <v>1032</v>
      </c>
      <c r="E6988" t="s">
        <v>15</v>
      </c>
      <c r="F6988" t="s">
        <v>38</v>
      </c>
      <c r="G6988" t="s">
        <v>684</v>
      </c>
      <c r="H6988">
        <v>5</v>
      </c>
      <c r="I6988">
        <v>1441.12</v>
      </c>
      <c r="J6988">
        <v>0.05</v>
      </c>
      <c r="K6988">
        <v>6845.32</v>
      </c>
      <c r="L6988">
        <v>1497.6</v>
      </c>
      <c r="M6988">
        <f t="shared" si="329"/>
        <v>6845.3199999999988</v>
      </c>
      <c r="N6988" t="str">
        <f t="shared" si="327"/>
        <v>Q3</v>
      </c>
      <c r="O6988" s="2">
        <f t="shared" si="328"/>
        <v>21.877720837009811</v>
      </c>
      <c r="P6988" t="str">
        <f>VLOOKUP(retail_sales_2023!C6988,customers!A:J,5,)</f>
        <v>Bengaluru</v>
      </c>
      <c r="Q6988" t="str">
        <f>VLOOKUP(C6988,customers!A:J,10,0)</f>
        <v>Premium</v>
      </c>
    </row>
    <row r="6989" spans="1:17" x14ac:dyDescent="0.3">
      <c r="A6989" t="s">
        <v>8080</v>
      </c>
      <c r="B6989" s="1">
        <v>45102</v>
      </c>
      <c r="C6989" t="s">
        <v>494</v>
      </c>
      <c r="D6989" t="s">
        <v>495</v>
      </c>
      <c r="E6989" t="s">
        <v>15</v>
      </c>
      <c r="F6989" t="s">
        <v>52</v>
      </c>
      <c r="G6989" t="s">
        <v>200</v>
      </c>
      <c r="H6989">
        <v>10</v>
      </c>
      <c r="I6989">
        <v>110.6</v>
      </c>
      <c r="J6989">
        <v>0</v>
      </c>
      <c r="K6989">
        <v>1106</v>
      </c>
      <c r="L6989">
        <v>96.82</v>
      </c>
      <c r="M6989">
        <f t="shared" si="329"/>
        <v>1106</v>
      </c>
      <c r="N6989" t="str">
        <f t="shared" si="327"/>
        <v>Q2</v>
      </c>
      <c r="O6989" s="2">
        <f t="shared" si="328"/>
        <v>8.7540687160940323</v>
      </c>
      <c r="P6989" t="str">
        <f>VLOOKUP(retail_sales_2023!C6989,customers!A:J,5,)</f>
        <v>Kochi</v>
      </c>
      <c r="Q6989" t="str">
        <f>VLOOKUP(C6989,customers!A:J,10,0)</f>
        <v>Premium</v>
      </c>
    </row>
    <row r="6990" spans="1:17" x14ac:dyDescent="0.3">
      <c r="A6990" t="s">
        <v>8081</v>
      </c>
      <c r="B6990" s="1">
        <v>45024</v>
      </c>
      <c r="C6990" t="s">
        <v>491</v>
      </c>
      <c r="D6990" t="s">
        <v>492</v>
      </c>
      <c r="E6990" t="s">
        <v>21</v>
      </c>
      <c r="F6990" t="s">
        <v>43</v>
      </c>
      <c r="G6990" t="s">
        <v>128</v>
      </c>
      <c r="H6990">
        <v>2</v>
      </c>
      <c r="I6990">
        <v>41062.269999999997</v>
      </c>
      <c r="J6990">
        <v>0.2</v>
      </c>
      <c r="K6990">
        <v>65699.63</v>
      </c>
      <c r="L6990">
        <v>9140.07</v>
      </c>
      <c r="M6990">
        <f t="shared" si="329"/>
        <v>65699.631999999998</v>
      </c>
      <c r="N6990" t="str">
        <f t="shared" si="327"/>
        <v>Q2</v>
      </c>
      <c r="O6990" s="2">
        <f t="shared" si="328"/>
        <v>13.911904831123096</v>
      </c>
      <c r="P6990" t="str">
        <f>VLOOKUP(retail_sales_2023!C6990,customers!A:J,5,)</f>
        <v>Patna</v>
      </c>
      <c r="Q6990" t="str">
        <f>VLOOKUP(C6990,customers!A:J,10,0)</f>
        <v>Premium</v>
      </c>
    </row>
    <row r="6991" spans="1:17" x14ac:dyDescent="0.3">
      <c r="A6991" t="s">
        <v>8082</v>
      </c>
      <c r="B6991" s="1">
        <v>44987</v>
      </c>
      <c r="C6991" t="s">
        <v>215</v>
      </c>
      <c r="D6991" t="s">
        <v>216</v>
      </c>
      <c r="E6991" t="s">
        <v>27</v>
      </c>
      <c r="F6991" t="s">
        <v>52</v>
      </c>
      <c r="G6991" t="s">
        <v>235</v>
      </c>
      <c r="H6991">
        <v>8</v>
      </c>
      <c r="I6991">
        <v>502.15</v>
      </c>
      <c r="J6991">
        <v>0.1</v>
      </c>
      <c r="K6991">
        <v>3615.48</v>
      </c>
      <c r="L6991">
        <v>364.08</v>
      </c>
      <c r="M6991">
        <f t="shared" si="329"/>
        <v>3615.48</v>
      </c>
      <c r="N6991" t="str">
        <f t="shared" si="327"/>
        <v>Q1</v>
      </c>
      <c r="O6991" s="2">
        <f t="shared" si="328"/>
        <v>10.070032194895283</v>
      </c>
      <c r="P6991" t="str">
        <f>VLOOKUP(retail_sales_2023!C6991,customers!A:J,5,)</f>
        <v>Lucknow</v>
      </c>
      <c r="Q6991" t="str">
        <f>VLOOKUP(C6991,customers!A:J,10,0)</f>
        <v>Occasional</v>
      </c>
    </row>
    <row r="6992" spans="1:17" x14ac:dyDescent="0.3">
      <c r="A6992" t="s">
        <v>8083</v>
      </c>
      <c r="B6992" s="1">
        <v>44942</v>
      </c>
      <c r="C6992" t="s">
        <v>2741</v>
      </c>
      <c r="D6992" t="s">
        <v>2742</v>
      </c>
      <c r="E6992" t="s">
        <v>15</v>
      </c>
      <c r="F6992" t="s">
        <v>43</v>
      </c>
      <c r="G6992" t="s">
        <v>128</v>
      </c>
      <c r="H6992">
        <v>1</v>
      </c>
      <c r="I6992">
        <v>54411.64</v>
      </c>
      <c r="J6992">
        <v>0.05</v>
      </c>
      <c r="K6992">
        <v>51691.06</v>
      </c>
      <c r="L6992">
        <v>7932.84</v>
      </c>
      <c r="M6992">
        <f t="shared" si="329"/>
        <v>51691.057999999997</v>
      </c>
      <c r="N6992" t="str">
        <f t="shared" si="327"/>
        <v>Q1</v>
      </c>
      <c r="O6992" s="2">
        <f t="shared" si="328"/>
        <v>15.346638277489378</v>
      </c>
      <c r="P6992" t="str">
        <f>VLOOKUP(retail_sales_2023!C6992,customers!A:J,5,)</f>
        <v>Chennai</v>
      </c>
      <c r="Q6992" t="str">
        <f>VLOOKUP(C6992,customers!A:J,10,0)</f>
        <v>Regular</v>
      </c>
    </row>
    <row r="6993" spans="1:17" x14ac:dyDescent="0.3">
      <c r="A6993" t="s">
        <v>8084</v>
      </c>
      <c r="B6993" s="1">
        <v>45279</v>
      </c>
      <c r="C6993" t="s">
        <v>3348</v>
      </c>
      <c r="D6993" t="s">
        <v>3349</v>
      </c>
      <c r="E6993" t="s">
        <v>15</v>
      </c>
      <c r="F6993" t="s">
        <v>52</v>
      </c>
      <c r="G6993" t="s">
        <v>200</v>
      </c>
      <c r="H6993">
        <v>4</v>
      </c>
      <c r="I6993">
        <v>500.64</v>
      </c>
      <c r="J6993">
        <v>0</v>
      </c>
      <c r="K6993">
        <v>2002.56</v>
      </c>
      <c r="L6993">
        <v>169.82</v>
      </c>
      <c r="M6993">
        <f t="shared" si="329"/>
        <v>2002.56</v>
      </c>
      <c r="N6993" t="str">
        <f t="shared" si="327"/>
        <v>Q4</v>
      </c>
      <c r="O6993" s="2">
        <f t="shared" si="328"/>
        <v>8.4801454138702468</v>
      </c>
      <c r="P6993" t="str">
        <f>VLOOKUP(retail_sales_2023!C6993,customers!A:J,5,)</f>
        <v>Kochi</v>
      </c>
      <c r="Q6993" t="str">
        <f>VLOOKUP(C6993,customers!A:J,10,0)</f>
        <v>Premium</v>
      </c>
    </row>
    <row r="6994" spans="1:17" x14ac:dyDescent="0.3">
      <c r="A6994" t="s">
        <v>8085</v>
      </c>
      <c r="B6994" s="1">
        <v>45245</v>
      </c>
      <c r="C6994" t="s">
        <v>1285</v>
      </c>
      <c r="D6994" t="s">
        <v>1286</v>
      </c>
      <c r="E6994" t="s">
        <v>27</v>
      </c>
      <c r="F6994" t="s">
        <v>81</v>
      </c>
      <c r="G6994" t="s">
        <v>333</v>
      </c>
      <c r="H6994">
        <v>3</v>
      </c>
      <c r="I6994">
        <v>4166.2700000000004</v>
      </c>
      <c r="J6994">
        <v>0</v>
      </c>
      <c r="K6994">
        <v>12498.81</v>
      </c>
      <c r="L6994">
        <v>4445.37</v>
      </c>
      <c r="M6994">
        <f t="shared" si="329"/>
        <v>12498.810000000001</v>
      </c>
      <c r="N6994" t="str">
        <f t="shared" si="327"/>
        <v>Q4</v>
      </c>
      <c r="O6994" s="2">
        <f t="shared" si="328"/>
        <v>35.566345916131212</v>
      </c>
      <c r="P6994" t="str">
        <f>VLOOKUP(retail_sales_2023!C6994,customers!A:J,5,)</f>
        <v>Chandigarh</v>
      </c>
      <c r="Q6994" t="str">
        <f>VLOOKUP(C6994,customers!A:J,10,0)</f>
        <v>Occasional</v>
      </c>
    </row>
    <row r="6995" spans="1:17" x14ac:dyDescent="0.3">
      <c r="A6995" t="s">
        <v>8086</v>
      </c>
      <c r="B6995" s="1">
        <v>45021</v>
      </c>
      <c r="C6995" t="s">
        <v>1469</v>
      </c>
      <c r="D6995" t="s">
        <v>1470</v>
      </c>
      <c r="E6995" t="s">
        <v>21</v>
      </c>
      <c r="F6995" t="s">
        <v>81</v>
      </c>
      <c r="G6995" t="s">
        <v>264</v>
      </c>
      <c r="H6995">
        <v>3</v>
      </c>
      <c r="I6995">
        <v>1219.57</v>
      </c>
      <c r="J6995">
        <v>0.15</v>
      </c>
      <c r="K6995">
        <v>3109.9</v>
      </c>
      <c r="L6995">
        <v>-220.75</v>
      </c>
      <c r="M6995">
        <f t="shared" si="329"/>
        <v>3109.9034999999999</v>
      </c>
      <c r="N6995" t="str">
        <f t="shared" si="327"/>
        <v>Q2</v>
      </c>
      <c r="O6995" s="2">
        <f t="shared" si="328"/>
        <v>-7.0982989806746195</v>
      </c>
      <c r="P6995" t="str">
        <f>VLOOKUP(retail_sales_2023!C6995,customers!A:J,5,)</f>
        <v>Kolkata</v>
      </c>
      <c r="Q6995" t="str">
        <f>VLOOKUP(C6995,customers!A:J,10,0)</f>
        <v>Regular</v>
      </c>
    </row>
    <row r="6996" spans="1:17" x14ac:dyDescent="0.3">
      <c r="A6996" t="s">
        <v>8087</v>
      </c>
      <c r="B6996" s="1">
        <v>45040</v>
      </c>
      <c r="C6996" t="s">
        <v>1872</v>
      </c>
      <c r="D6996" t="s">
        <v>1873</v>
      </c>
      <c r="E6996" t="s">
        <v>33</v>
      </c>
      <c r="F6996" t="s">
        <v>38</v>
      </c>
      <c r="G6996" t="s">
        <v>65</v>
      </c>
      <c r="H6996">
        <v>2</v>
      </c>
      <c r="I6996">
        <v>915.4</v>
      </c>
      <c r="J6996">
        <v>0</v>
      </c>
      <c r="K6996">
        <v>1830.8</v>
      </c>
      <c r="L6996">
        <v>571.39</v>
      </c>
      <c r="M6996">
        <f t="shared" si="329"/>
        <v>1830.8</v>
      </c>
      <c r="N6996" t="str">
        <f t="shared" si="327"/>
        <v>Q2</v>
      </c>
      <c r="O6996" s="2">
        <f t="shared" si="328"/>
        <v>31.209853615905615</v>
      </c>
      <c r="P6996" t="str">
        <f>VLOOKUP(retail_sales_2023!C6996,customers!A:J,5,)</f>
        <v>Surat</v>
      </c>
      <c r="Q6996" t="str">
        <f>VLOOKUP(C6996,customers!A:J,10,0)</f>
        <v>Premium</v>
      </c>
    </row>
    <row r="6997" spans="1:17" x14ac:dyDescent="0.3">
      <c r="A6997" t="s">
        <v>8088</v>
      </c>
      <c r="B6997" s="1">
        <v>45179</v>
      </c>
      <c r="C6997" t="s">
        <v>1601</v>
      </c>
      <c r="D6997" t="s">
        <v>1602</v>
      </c>
      <c r="E6997" t="s">
        <v>21</v>
      </c>
      <c r="F6997" t="s">
        <v>81</v>
      </c>
      <c r="G6997" t="s">
        <v>264</v>
      </c>
      <c r="H6997">
        <v>5</v>
      </c>
      <c r="I6997">
        <v>2047.17</v>
      </c>
      <c r="J6997">
        <v>0</v>
      </c>
      <c r="K6997">
        <v>10235.85</v>
      </c>
      <c r="L6997">
        <v>2400.27</v>
      </c>
      <c r="M6997">
        <f t="shared" si="329"/>
        <v>10235.85</v>
      </c>
      <c r="N6997" t="str">
        <f t="shared" si="327"/>
        <v>Q3</v>
      </c>
      <c r="O6997" s="2">
        <f t="shared" si="328"/>
        <v>23.449640235056197</v>
      </c>
      <c r="P6997" t="str">
        <f>VLOOKUP(retail_sales_2023!C6997,customers!A:J,5,)</f>
        <v>Patna</v>
      </c>
      <c r="Q6997" t="str">
        <f>VLOOKUP(C6997,customers!A:J,10,0)</f>
        <v>Premium</v>
      </c>
    </row>
    <row r="6998" spans="1:17" x14ac:dyDescent="0.3">
      <c r="A6998" t="s">
        <v>8089</v>
      </c>
      <c r="B6998" s="1">
        <v>45147</v>
      </c>
      <c r="C6998" t="s">
        <v>420</v>
      </c>
      <c r="D6998" t="s">
        <v>421</v>
      </c>
      <c r="E6998" t="s">
        <v>33</v>
      </c>
      <c r="F6998" t="s">
        <v>22</v>
      </c>
      <c r="G6998" t="s">
        <v>1039</v>
      </c>
      <c r="H6998">
        <v>5</v>
      </c>
      <c r="I6998">
        <v>24252.43</v>
      </c>
      <c r="J6998">
        <v>0.25</v>
      </c>
      <c r="K6998">
        <v>90946.61</v>
      </c>
      <c r="L6998">
        <v>25542.66</v>
      </c>
      <c r="M6998">
        <f t="shared" si="329"/>
        <v>90946.612499999988</v>
      </c>
      <c r="N6998" t="str">
        <f t="shared" si="327"/>
        <v>Q3</v>
      </c>
      <c r="O6998" s="2">
        <f t="shared" si="328"/>
        <v>28.08533490143283</v>
      </c>
      <c r="P6998" t="str">
        <f>VLOOKUP(retail_sales_2023!C6998,customers!A:J,5,)</f>
        <v>Surat</v>
      </c>
      <c r="Q6998" t="str">
        <f>VLOOKUP(C6998,customers!A:J,10,0)</f>
        <v>Premium</v>
      </c>
    </row>
    <row r="6999" spans="1:17" x14ac:dyDescent="0.3">
      <c r="A6999" t="s">
        <v>8090</v>
      </c>
      <c r="B6999" s="1">
        <v>45195</v>
      </c>
      <c r="C6999" t="s">
        <v>999</v>
      </c>
      <c r="D6999" t="s">
        <v>1000</v>
      </c>
      <c r="E6999" t="s">
        <v>33</v>
      </c>
      <c r="F6999" t="s">
        <v>28</v>
      </c>
      <c r="G6999" t="s">
        <v>97</v>
      </c>
      <c r="H6999">
        <v>3</v>
      </c>
      <c r="I6999">
        <v>3517.41</v>
      </c>
      <c r="J6999">
        <v>0</v>
      </c>
      <c r="K6999">
        <v>10552.23</v>
      </c>
      <c r="L6999">
        <v>2757.29</v>
      </c>
      <c r="M6999">
        <f t="shared" si="329"/>
        <v>10552.23</v>
      </c>
      <c r="N6999" t="str">
        <f t="shared" si="327"/>
        <v>Q3</v>
      </c>
      <c r="O6999" s="2">
        <f t="shared" si="328"/>
        <v>26.129927039118744</v>
      </c>
      <c r="P6999" t="str">
        <f>VLOOKUP(retail_sales_2023!C6999,customers!A:J,5,)</f>
        <v>Surat</v>
      </c>
      <c r="Q6999" t="str">
        <f>VLOOKUP(C6999,customers!A:J,10,0)</f>
        <v>Premium</v>
      </c>
    </row>
    <row r="7000" spans="1:17" x14ac:dyDescent="0.3">
      <c r="A7000" t="s">
        <v>8091</v>
      </c>
      <c r="B7000" s="1">
        <v>45287</v>
      </c>
      <c r="C7000" t="s">
        <v>476</v>
      </c>
      <c r="D7000" t="s">
        <v>477</v>
      </c>
      <c r="E7000" t="s">
        <v>33</v>
      </c>
      <c r="F7000" t="s">
        <v>81</v>
      </c>
      <c r="G7000" t="s">
        <v>470</v>
      </c>
      <c r="H7000">
        <v>3</v>
      </c>
      <c r="I7000">
        <v>3690.3</v>
      </c>
      <c r="J7000">
        <v>0.15</v>
      </c>
      <c r="K7000">
        <v>9410.27</v>
      </c>
      <c r="L7000">
        <v>2526.63</v>
      </c>
      <c r="M7000">
        <f t="shared" si="329"/>
        <v>9410.2650000000012</v>
      </c>
      <c r="N7000" t="str">
        <f t="shared" si="327"/>
        <v>Q4</v>
      </c>
      <c r="O7000" s="2">
        <f t="shared" si="328"/>
        <v>26.849707819223038</v>
      </c>
      <c r="P7000" t="str">
        <f>VLOOKUP(retail_sales_2023!C7000,customers!A:J,5,)</f>
        <v>Mumbai</v>
      </c>
      <c r="Q7000" t="str">
        <f>VLOOKUP(C7000,customers!A:J,10,0)</f>
        <v>Regular</v>
      </c>
    </row>
    <row r="7001" spans="1:17" x14ac:dyDescent="0.3">
      <c r="A7001" t="s">
        <v>8092</v>
      </c>
      <c r="B7001" s="1">
        <v>45065</v>
      </c>
      <c r="C7001" t="s">
        <v>107</v>
      </c>
      <c r="D7001" t="s">
        <v>108</v>
      </c>
      <c r="E7001" t="s">
        <v>15</v>
      </c>
      <c r="F7001" t="s">
        <v>81</v>
      </c>
      <c r="G7001" t="s">
        <v>370</v>
      </c>
      <c r="H7001">
        <v>1</v>
      </c>
      <c r="I7001">
        <v>3093.89</v>
      </c>
      <c r="J7001">
        <v>0.05</v>
      </c>
      <c r="K7001">
        <v>2939.2</v>
      </c>
      <c r="L7001">
        <v>1097.82</v>
      </c>
      <c r="M7001">
        <f t="shared" si="329"/>
        <v>2939.1954999999998</v>
      </c>
      <c r="N7001" t="str">
        <f t="shared" si="327"/>
        <v>Q2</v>
      </c>
      <c r="O7001" s="2">
        <f t="shared" si="328"/>
        <v>37.350979858464889</v>
      </c>
      <c r="P7001" t="str">
        <f>VLOOKUP(retail_sales_2023!C7001,customers!A:J,5,)</f>
        <v>Chennai</v>
      </c>
      <c r="Q7001" t="str">
        <f>VLOOKUP(C7001,customers!A:J,10,0)</f>
        <v>Premium</v>
      </c>
    </row>
    <row r="7002" spans="1:17" x14ac:dyDescent="0.3">
      <c r="A7002" t="s">
        <v>8093</v>
      </c>
      <c r="B7002" s="1">
        <v>45131</v>
      </c>
      <c r="C7002" t="s">
        <v>2621</v>
      </c>
      <c r="D7002" t="s">
        <v>2622</v>
      </c>
      <c r="E7002" t="s">
        <v>27</v>
      </c>
      <c r="F7002" t="s">
        <v>43</v>
      </c>
      <c r="G7002" t="s">
        <v>243</v>
      </c>
      <c r="H7002">
        <v>3</v>
      </c>
      <c r="I7002">
        <v>56703.29</v>
      </c>
      <c r="J7002">
        <v>0.05</v>
      </c>
      <c r="K7002">
        <v>161604.38</v>
      </c>
      <c r="L7002">
        <v>21546.11</v>
      </c>
      <c r="M7002">
        <f t="shared" si="329"/>
        <v>161604.37649999998</v>
      </c>
      <c r="N7002" t="str">
        <f t="shared" si="327"/>
        <v>Q3</v>
      </c>
      <c r="O7002" s="2">
        <f t="shared" si="328"/>
        <v>13.332627494378555</v>
      </c>
      <c r="P7002" t="str">
        <f>VLOOKUP(retail_sales_2023!C7002,customers!A:J,5,)</f>
        <v>Jaipur</v>
      </c>
      <c r="Q7002" t="str">
        <f>VLOOKUP(C7002,customers!A:J,10,0)</f>
        <v>Premium</v>
      </c>
    </row>
    <row r="7003" spans="1:17" x14ac:dyDescent="0.3">
      <c r="A7003" t="s">
        <v>8094</v>
      </c>
      <c r="B7003" s="1">
        <v>44967</v>
      </c>
      <c r="C7003" t="s">
        <v>870</v>
      </c>
      <c r="D7003" t="s">
        <v>871</v>
      </c>
      <c r="E7003" t="s">
        <v>27</v>
      </c>
      <c r="F7003" t="s">
        <v>81</v>
      </c>
      <c r="G7003" t="s">
        <v>264</v>
      </c>
      <c r="H7003">
        <v>2</v>
      </c>
      <c r="I7003">
        <v>1043.72</v>
      </c>
      <c r="J7003">
        <v>0</v>
      </c>
      <c r="K7003">
        <v>2087.44</v>
      </c>
      <c r="L7003">
        <v>643.29999999999995</v>
      </c>
      <c r="M7003">
        <f t="shared" si="329"/>
        <v>2087.44</v>
      </c>
      <c r="N7003" t="str">
        <f t="shared" si="327"/>
        <v>Q1</v>
      </c>
      <c r="O7003" s="2">
        <f t="shared" si="328"/>
        <v>30.817652243896827</v>
      </c>
      <c r="P7003" t="str">
        <f>VLOOKUP(retail_sales_2023!C7003,customers!A:J,5,)</f>
        <v>Lucknow</v>
      </c>
      <c r="Q7003" t="str">
        <f>VLOOKUP(C7003,customers!A:J,10,0)</f>
        <v>Premium</v>
      </c>
    </row>
    <row r="7004" spans="1:17" x14ac:dyDescent="0.3">
      <c r="A7004" t="s">
        <v>8095</v>
      </c>
      <c r="B7004" s="1">
        <v>44946</v>
      </c>
      <c r="C7004" t="s">
        <v>1021</v>
      </c>
      <c r="D7004" t="s">
        <v>1022</v>
      </c>
      <c r="E7004" t="s">
        <v>27</v>
      </c>
      <c r="F7004" t="s">
        <v>38</v>
      </c>
      <c r="G7004" t="s">
        <v>141</v>
      </c>
      <c r="H7004">
        <v>4</v>
      </c>
      <c r="I7004">
        <v>1344.79</v>
      </c>
      <c r="J7004">
        <v>0.1</v>
      </c>
      <c r="K7004">
        <v>4841.24</v>
      </c>
      <c r="L7004">
        <v>1398.67</v>
      </c>
      <c r="M7004">
        <f t="shared" si="329"/>
        <v>4841.2439999999997</v>
      </c>
      <c r="N7004" t="str">
        <f t="shared" si="327"/>
        <v>Q1</v>
      </c>
      <c r="O7004" s="2">
        <f t="shared" si="328"/>
        <v>28.890738736356802</v>
      </c>
      <c r="P7004" t="str">
        <f>VLOOKUP(retail_sales_2023!C7004,customers!A:J,5,)</f>
        <v>Delhi</v>
      </c>
      <c r="Q7004" t="str">
        <f>VLOOKUP(C7004,customers!A:J,10,0)</f>
        <v>Premium</v>
      </c>
    </row>
    <row r="7005" spans="1:17" x14ac:dyDescent="0.3">
      <c r="A7005" t="s">
        <v>8096</v>
      </c>
      <c r="B7005" s="1">
        <v>45147</v>
      </c>
      <c r="C7005" t="s">
        <v>636</v>
      </c>
      <c r="D7005" t="s">
        <v>637</v>
      </c>
      <c r="E7005" t="s">
        <v>21</v>
      </c>
      <c r="F7005" t="s">
        <v>16</v>
      </c>
      <c r="G7005" t="s">
        <v>17</v>
      </c>
      <c r="H7005">
        <v>4</v>
      </c>
      <c r="I7005">
        <v>385.04</v>
      </c>
      <c r="J7005">
        <v>0</v>
      </c>
      <c r="K7005">
        <v>1540.16</v>
      </c>
      <c r="L7005">
        <v>422.36</v>
      </c>
      <c r="M7005">
        <f t="shared" si="329"/>
        <v>1540.16</v>
      </c>
      <c r="N7005" t="str">
        <f t="shared" si="327"/>
        <v>Q3</v>
      </c>
      <c r="O7005" s="2">
        <f t="shared" si="328"/>
        <v>27.423124870143361</v>
      </c>
      <c r="P7005" t="str">
        <f>VLOOKUP(retail_sales_2023!C7005,customers!A:J,5,)</f>
        <v>Ranchi</v>
      </c>
      <c r="Q7005" t="str">
        <f>VLOOKUP(C7005,customers!A:J,10,0)</f>
        <v>Premium</v>
      </c>
    </row>
    <row r="7006" spans="1:17" x14ac:dyDescent="0.3">
      <c r="A7006" t="s">
        <v>8097</v>
      </c>
      <c r="B7006" s="1">
        <v>44981</v>
      </c>
      <c r="C7006" t="s">
        <v>567</v>
      </c>
      <c r="D7006" t="s">
        <v>568</v>
      </c>
      <c r="E7006" t="s">
        <v>27</v>
      </c>
      <c r="F7006" t="s">
        <v>52</v>
      </c>
      <c r="G7006" t="s">
        <v>53</v>
      </c>
      <c r="H7006">
        <v>3</v>
      </c>
      <c r="I7006">
        <v>536.80999999999995</v>
      </c>
      <c r="J7006">
        <v>0.3</v>
      </c>
      <c r="K7006">
        <v>1127.3</v>
      </c>
      <c r="L7006">
        <v>64.819999999999993</v>
      </c>
      <c r="M7006">
        <f t="shared" si="329"/>
        <v>1127.3009999999997</v>
      </c>
      <c r="N7006" t="str">
        <f t="shared" si="327"/>
        <v>Q1</v>
      </c>
      <c r="O7006" s="2">
        <f t="shared" si="328"/>
        <v>5.7500221768828172</v>
      </c>
      <c r="P7006" t="str">
        <f>VLOOKUP(retail_sales_2023!C7006,customers!A:J,5,)</f>
        <v>Amritsar</v>
      </c>
      <c r="Q7006" t="str">
        <f>VLOOKUP(C7006,customers!A:J,10,0)</f>
        <v>Premium</v>
      </c>
    </row>
    <row r="7007" spans="1:17" x14ac:dyDescent="0.3">
      <c r="A7007" t="s">
        <v>8098</v>
      </c>
      <c r="B7007" s="1">
        <v>45027</v>
      </c>
      <c r="C7007" t="s">
        <v>963</v>
      </c>
      <c r="D7007" t="s">
        <v>964</v>
      </c>
      <c r="E7007" t="s">
        <v>15</v>
      </c>
      <c r="F7007" t="s">
        <v>52</v>
      </c>
      <c r="G7007" t="s">
        <v>69</v>
      </c>
      <c r="H7007">
        <v>9</v>
      </c>
      <c r="I7007">
        <v>601.54999999999995</v>
      </c>
      <c r="J7007">
        <v>0</v>
      </c>
      <c r="K7007">
        <v>5413.95</v>
      </c>
      <c r="L7007">
        <v>479.77</v>
      </c>
      <c r="M7007">
        <f t="shared" si="329"/>
        <v>5413.95</v>
      </c>
      <c r="N7007" t="str">
        <f t="shared" si="327"/>
        <v>Q2</v>
      </c>
      <c r="O7007" s="2">
        <f t="shared" si="328"/>
        <v>8.8617368095383213</v>
      </c>
      <c r="P7007" t="str">
        <f>VLOOKUP(retail_sales_2023!C7007,customers!A:J,5,)</f>
        <v>Chennai</v>
      </c>
      <c r="Q7007" t="str">
        <f>VLOOKUP(C7007,customers!A:J,10,0)</f>
        <v>Regular</v>
      </c>
    </row>
    <row r="7008" spans="1:17" x14ac:dyDescent="0.3">
      <c r="A7008" t="s">
        <v>8099</v>
      </c>
      <c r="B7008" s="1">
        <v>45043</v>
      </c>
      <c r="C7008" t="s">
        <v>444</v>
      </c>
      <c r="D7008" t="s">
        <v>445</v>
      </c>
      <c r="E7008" t="s">
        <v>27</v>
      </c>
      <c r="F7008" t="s">
        <v>52</v>
      </c>
      <c r="G7008" t="s">
        <v>235</v>
      </c>
      <c r="H7008">
        <v>2</v>
      </c>
      <c r="I7008">
        <v>176.44</v>
      </c>
      <c r="J7008">
        <v>0.2</v>
      </c>
      <c r="K7008">
        <v>282.3</v>
      </c>
      <c r="L7008">
        <v>28.66</v>
      </c>
      <c r="M7008">
        <f t="shared" si="329"/>
        <v>282.30400000000003</v>
      </c>
      <c r="N7008" t="str">
        <f t="shared" si="327"/>
        <v>Q2</v>
      </c>
      <c r="O7008" s="2">
        <f t="shared" si="328"/>
        <v>10.152320226709174</v>
      </c>
      <c r="P7008" t="str">
        <f>VLOOKUP(retail_sales_2023!C7008,customers!A:J,5,)</f>
        <v>Jaipur</v>
      </c>
      <c r="Q7008" t="str">
        <f>VLOOKUP(C7008,customers!A:J,10,0)</f>
        <v>Regular</v>
      </c>
    </row>
    <row r="7009" spans="1:17" x14ac:dyDescent="0.3">
      <c r="A7009" t="s">
        <v>8100</v>
      </c>
      <c r="B7009" s="1">
        <v>45136</v>
      </c>
      <c r="C7009" t="s">
        <v>1361</v>
      </c>
      <c r="D7009" t="s">
        <v>1362</v>
      </c>
      <c r="E7009" t="s">
        <v>21</v>
      </c>
      <c r="F7009" t="s">
        <v>38</v>
      </c>
      <c r="G7009" t="s">
        <v>395</v>
      </c>
      <c r="H7009">
        <v>5</v>
      </c>
      <c r="I7009">
        <v>1193.24</v>
      </c>
      <c r="J7009">
        <v>0.05</v>
      </c>
      <c r="K7009">
        <v>5667.89</v>
      </c>
      <c r="L7009">
        <v>1859.29</v>
      </c>
      <c r="M7009">
        <f t="shared" si="329"/>
        <v>5667.8899999999994</v>
      </c>
      <c r="N7009" t="str">
        <f t="shared" si="327"/>
        <v>Q3</v>
      </c>
      <c r="O7009" s="2">
        <f t="shared" si="328"/>
        <v>32.803918212950492</v>
      </c>
      <c r="P7009" t="str">
        <f>VLOOKUP(retail_sales_2023!C7009,customers!A:J,5,)</f>
        <v>Guwahati</v>
      </c>
      <c r="Q7009" t="str">
        <f>VLOOKUP(C7009,customers!A:J,10,0)</f>
        <v>Premium</v>
      </c>
    </row>
    <row r="7010" spans="1:17" x14ac:dyDescent="0.3">
      <c r="A7010" t="s">
        <v>8101</v>
      </c>
      <c r="B7010" s="1">
        <v>45240</v>
      </c>
      <c r="C7010" t="s">
        <v>794</v>
      </c>
      <c r="D7010" t="s">
        <v>795</v>
      </c>
      <c r="E7010" t="s">
        <v>15</v>
      </c>
      <c r="F7010" t="s">
        <v>52</v>
      </c>
      <c r="G7010" t="s">
        <v>117</v>
      </c>
      <c r="H7010">
        <v>7</v>
      </c>
      <c r="I7010">
        <v>673.53</v>
      </c>
      <c r="J7010">
        <v>0.05</v>
      </c>
      <c r="K7010">
        <v>4478.97</v>
      </c>
      <c r="L7010">
        <v>262.52</v>
      </c>
      <c r="M7010">
        <f t="shared" si="329"/>
        <v>4478.9745000000003</v>
      </c>
      <c r="N7010" t="str">
        <f t="shared" si="327"/>
        <v>Q4</v>
      </c>
      <c r="O7010" s="2">
        <f t="shared" si="328"/>
        <v>5.8611689741168167</v>
      </c>
      <c r="P7010" t="str">
        <f>VLOOKUP(retail_sales_2023!C7010,customers!A:J,5,)</f>
        <v>Chennai</v>
      </c>
      <c r="Q7010" t="str">
        <f>VLOOKUP(C7010,customers!A:J,10,0)</f>
        <v>Regular</v>
      </c>
    </row>
    <row r="7011" spans="1:17" x14ac:dyDescent="0.3">
      <c r="A7011" t="s">
        <v>8102</v>
      </c>
      <c r="B7011" s="1">
        <v>44941</v>
      </c>
      <c r="C7011" t="s">
        <v>364</v>
      </c>
      <c r="D7011" t="s">
        <v>365</v>
      </c>
      <c r="E7011" t="s">
        <v>15</v>
      </c>
      <c r="F7011" t="s">
        <v>43</v>
      </c>
      <c r="G7011" t="s">
        <v>128</v>
      </c>
      <c r="H7011">
        <v>5</v>
      </c>
      <c r="I7011">
        <v>35480.97</v>
      </c>
      <c r="J7011">
        <v>0.2</v>
      </c>
      <c r="K7011">
        <v>141923.88</v>
      </c>
      <c r="L7011">
        <v>20864.66</v>
      </c>
      <c r="M7011">
        <f t="shared" si="329"/>
        <v>141923.88</v>
      </c>
      <c r="N7011" t="str">
        <f t="shared" si="327"/>
        <v>Q1</v>
      </c>
      <c r="O7011" s="2">
        <f t="shared" si="328"/>
        <v>14.701303262002138</v>
      </c>
      <c r="P7011" t="str">
        <f>VLOOKUP(retail_sales_2023!C7011,customers!A:J,5,)</f>
        <v>Bengaluru</v>
      </c>
      <c r="Q7011" t="str">
        <f>VLOOKUP(C7011,customers!A:J,10,0)</f>
        <v>Regular</v>
      </c>
    </row>
    <row r="7012" spans="1:17" x14ac:dyDescent="0.3">
      <c r="A7012" t="s">
        <v>8103</v>
      </c>
      <c r="B7012" s="1">
        <v>45036</v>
      </c>
      <c r="C7012" t="s">
        <v>441</v>
      </c>
      <c r="D7012" t="s">
        <v>442</v>
      </c>
      <c r="E7012" t="s">
        <v>15</v>
      </c>
      <c r="F7012" t="s">
        <v>28</v>
      </c>
      <c r="G7012" t="s">
        <v>439</v>
      </c>
      <c r="H7012">
        <v>4</v>
      </c>
      <c r="I7012">
        <v>7260.25</v>
      </c>
      <c r="J7012">
        <v>0</v>
      </c>
      <c r="K7012">
        <v>29041</v>
      </c>
      <c r="L7012">
        <v>7031.58</v>
      </c>
      <c r="M7012">
        <f t="shared" si="329"/>
        <v>29041</v>
      </c>
      <c r="N7012" t="str">
        <f t="shared" si="327"/>
        <v>Q2</v>
      </c>
      <c r="O7012" s="2">
        <f t="shared" si="328"/>
        <v>24.212595984986741</v>
      </c>
      <c r="P7012" t="str">
        <f>VLOOKUP(retail_sales_2023!C7012,customers!A:J,5,)</f>
        <v>Chennai</v>
      </c>
      <c r="Q7012" t="str">
        <f>VLOOKUP(C7012,customers!A:J,10,0)</f>
        <v>Regular</v>
      </c>
    </row>
    <row r="7013" spans="1:17" x14ac:dyDescent="0.3">
      <c r="A7013" t="s">
        <v>8104</v>
      </c>
      <c r="B7013" s="1">
        <v>45219</v>
      </c>
      <c r="C7013" t="s">
        <v>1103</v>
      </c>
      <c r="D7013" t="s">
        <v>1104</v>
      </c>
      <c r="E7013" t="s">
        <v>33</v>
      </c>
      <c r="F7013" t="s">
        <v>43</v>
      </c>
      <c r="G7013" t="s">
        <v>243</v>
      </c>
      <c r="H7013">
        <v>3</v>
      </c>
      <c r="I7013">
        <v>44321.59</v>
      </c>
      <c r="J7013">
        <v>0</v>
      </c>
      <c r="K7013">
        <v>132964.76999999999</v>
      </c>
      <c r="L7013">
        <v>14708.25</v>
      </c>
      <c r="M7013">
        <f t="shared" si="329"/>
        <v>132964.76999999999</v>
      </c>
      <c r="N7013" t="str">
        <f t="shared" si="327"/>
        <v>Q4</v>
      </c>
      <c r="O7013" s="2">
        <f t="shared" si="328"/>
        <v>11.061764706545953</v>
      </c>
      <c r="P7013" t="str">
        <f>VLOOKUP(retail_sales_2023!C7013,customers!A:J,5,)</f>
        <v>Mumbai</v>
      </c>
      <c r="Q7013" t="str">
        <f>VLOOKUP(C7013,customers!A:J,10,0)</f>
        <v>Regular</v>
      </c>
    </row>
    <row r="7014" spans="1:17" x14ac:dyDescent="0.3">
      <c r="A7014" t="s">
        <v>8105</v>
      </c>
      <c r="B7014" s="1">
        <v>44946</v>
      </c>
      <c r="C7014" t="s">
        <v>993</v>
      </c>
      <c r="D7014" t="s">
        <v>994</v>
      </c>
      <c r="E7014" t="s">
        <v>21</v>
      </c>
      <c r="F7014" t="s">
        <v>16</v>
      </c>
      <c r="G7014" t="s">
        <v>305</v>
      </c>
      <c r="H7014">
        <v>1</v>
      </c>
      <c r="I7014">
        <v>565.74</v>
      </c>
      <c r="J7014">
        <v>0</v>
      </c>
      <c r="K7014">
        <v>565.74</v>
      </c>
      <c r="L7014">
        <v>254.66</v>
      </c>
      <c r="M7014">
        <f t="shared" si="329"/>
        <v>565.74</v>
      </c>
      <c r="N7014" t="str">
        <f t="shared" si="327"/>
        <v>Q1</v>
      </c>
      <c r="O7014" s="2">
        <f t="shared" si="328"/>
        <v>45.013610492452358</v>
      </c>
      <c r="P7014" t="str">
        <f>VLOOKUP(retail_sales_2023!C7014,customers!A:J,5,)</f>
        <v>Guwahati</v>
      </c>
      <c r="Q7014" t="str">
        <f>VLOOKUP(C7014,customers!A:J,10,0)</f>
        <v>Regular</v>
      </c>
    </row>
    <row r="7015" spans="1:17" x14ac:dyDescent="0.3">
      <c r="A7015" t="s">
        <v>8106</v>
      </c>
      <c r="B7015" s="1">
        <v>44938</v>
      </c>
      <c r="C7015" t="s">
        <v>2687</v>
      </c>
      <c r="D7015" t="s">
        <v>2688</v>
      </c>
      <c r="E7015" t="s">
        <v>33</v>
      </c>
      <c r="F7015" t="s">
        <v>28</v>
      </c>
      <c r="G7015" t="s">
        <v>165</v>
      </c>
      <c r="H7015">
        <v>5</v>
      </c>
      <c r="I7015">
        <v>3732.19</v>
      </c>
      <c r="J7015">
        <v>0.15</v>
      </c>
      <c r="K7015">
        <v>15861.81</v>
      </c>
      <c r="L7015">
        <v>4180.82</v>
      </c>
      <c r="M7015">
        <f t="shared" si="329"/>
        <v>15861.807500000001</v>
      </c>
      <c r="N7015" t="str">
        <f t="shared" si="327"/>
        <v>Q1</v>
      </c>
      <c r="O7015" s="2">
        <f t="shared" si="328"/>
        <v>26.357773797567869</v>
      </c>
      <c r="P7015" t="str">
        <f>VLOOKUP(retail_sales_2023!C7015,customers!A:J,5,)</f>
        <v>Surat</v>
      </c>
      <c r="Q7015" t="str">
        <f>VLOOKUP(C7015,customers!A:J,10,0)</f>
        <v>Regular</v>
      </c>
    </row>
    <row r="7016" spans="1:17" x14ac:dyDescent="0.3">
      <c r="A7016" t="s">
        <v>8107</v>
      </c>
      <c r="B7016" s="1">
        <v>45242</v>
      </c>
      <c r="C7016" t="s">
        <v>861</v>
      </c>
      <c r="D7016" t="s">
        <v>862</v>
      </c>
      <c r="E7016" t="s">
        <v>21</v>
      </c>
      <c r="F7016" t="s">
        <v>16</v>
      </c>
      <c r="G7016" t="s">
        <v>305</v>
      </c>
      <c r="H7016">
        <v>5</v>
      </c>
      <c r="I7016">
        <v>907.98</v>
      </c>
      <c r="J7016">
        <v>0.3</v>
      </c>
      <c r="K7016">
        <v>3177.93</v>
      </c>
      <c r="L7016">
        <v>1234.98</v>
      </c>
      <c r="M7016">
        <f t="shared" si="329"/>
        <v>3177.9299999999994</v>
      </c>
      <c r="N7016" t="str">
        <f t="shared" si="327"/>
        <v>Q4</v>
      </c>
      <c r="O7016" s="2">
        <f t="shared" si="328"/>
        <v>38.861145462612456</v>
      </c>
      <c r="P7016" t="str">
        <f>VLOOKUP(retail_sales_2023!C7016,customers!A:J,5,)</f>
        <v>Bhubaneswar</v>
      </c>
      <c r="Q7016" t="str">
        <f>VLOOKUP(C7016,customers!A:J,10,0)</f>
        <v>Premium</v>
      </c>
    </row>
    <row r="7017" spans="1:17" x14ac:dyDescent="0.3">
      <c r="A7017" t="s">
        <v>8108</v>
      </c>
      <c r="B7017" s="1">
        <v>45105</v>
      </c>
      <c r="C7017" t="s">
        <v>444</v>
      </c>
      <c r="D7017" t="s">
        <v>445</v>
      </c>
      <c r="E7017" t="s">
        <v>27</v>
      </c>
      <c r="F7017" t="s">
        <v>52</v>
      </c>
      <c r="G7017" t="s">
        <v>200</v>
      </c>
      <c r="H7017">
        <v>2</v>
      </c>
      <c r="I7017">
        <v>732.8</v>
      </c>
      <c r="J7017">
        <v>0.05</v>
      </c>
      <c r="K7017">
        <v>1392.32</v>
      </c>
      <c r="L7017">
        <v>102.47</v>
      </c>
      <c r="M7017">
        <f t="shared" si="329"/>
        <v>1392.32</v>
      </c>
      <c r="N7017" t="str">
        <f t="shared" si="327"/>
        <v>Q2</v>
      </c>
      <c r="O7017" s="2">
        <f t="shared" si="328"/>
        <v>7.3596586991496213</v>
      </c>
      <c r="P7017" t="str">
        <f>VLOOKUP(retail_sales_2023!C7017,customers!A:J,5,)</f>
        <v>Jaipur</v>
      </c>
      <c r="Q7017" t="str">
        <f>VLOOKUP(C7017,customers!A:J,10,0)</f>
        <v>Regular</v>
      </c>
    </row>
    <row r="7018" spans="1:17" x14ac:dyDescent="0.3">
      <c r="A7018" t="s">
        <v>8109</v>
      </c>
      <c r="B7018" s="1">
        <v>45103</v>
      </c>
      <c r="C7018" t="s">
        <v>892</v>
      </c>
      <c r="D7018" t="s">
        <v>893</v>
      </c>
      <c r="E7018" t="s">
        <v>27</v>
      </c>
      <c r="F7018" t="s">
        <v>28</v>
      </c>
      <c r="G7018" t="s">
        <v>29</v>
      </c>
      <c r="H7018">
        <v>1</v>
      </c>
      <c r="I7018">
        <v>3651.04</v>
      </c>
      <c r="J7018">
        <v>0.15</v>
      </c>
      <c r="K7018">
        <v>3103.38</v>
      </c>
      <c r="L7018">
        <v>537.79</v>
      </c>
      <c r="M7018">
        <f t="shared" si="329"/>
        <v>3103.384</v>
      </c>
      <c r="N7018" t="str">
        <f t="shared" si="327"/>
        <v>Q2</v>
      </c>
      <c r="O7018" s="2">
        <f t="shared" si="328"/>
        <v>17.329170130631759</v>
      </c>
      <c r="P7018" t="str">
        <f>VLOOKUP(retail_sales_2023!C7018,customers!A:J,5,)</f>
        <v>Amritsar</v>
      </c>
      <c r="Q7018" t="str">
        <f>VLOOKUP(C7018,customers!A:J,10,0)</f>
        <v>Premium</v>
      </c>
    </row>
    <row r="7019" spans="1:17" x14ac:dyDescent="0.3">
      <c r="A7019" t="s">
        <v>8110</v>
      </c>
      <c r="B7019" s="1">
        <v>45035</v>
      </c>
      <c r="C7019" t="s">
        <v>1331</v>
      </c>
      <c r="D7019" t="s">
        <v>1332</v>
      </c>
      <c r="E7019" t="s">
        <v>27</v>
      </c>
      <c r="F7019" t="s">
        <v>52</v>
      </c>
      <c r="G7019" t="s">
        <v>268</v>
      </c>
      <c r="H7019">
        <v>2</v>
      </c>
      <c r="I7019">
        <v>255.43</v>
      </c>
      <c r="J7019">
        <v>0.05</v>
      </c>
      <c r="K7019">
        <v>485.32</v>
      </c>
      <c r="L7019">
        <v>34.82</v>
      </c>
      <c r="M7019">
        <f t="shared" si="329"/>
        <v>485.31700000000001</v>
      </c>
      <c r="N7019" t="str">
        <f t="shared" si="327"/>
        <v>Q2</v>
      </c>
      <c r="O7019" s="2">
        <f t="shared" si="328"/>
        <v>7.1746476551553613</v>
      </c>
      <c r="P7019" t="str">
        <f>VLOOKUP(retail_sales_2023!C7019,customers!A:J,5,)</f>
        <v>Jaipur</v>
      </c>
      <c r="Q7019" t="str">
        <f>VLOOKUP(C7019,customers!A:J,10,0)</f>
        <v>Premium</v>
      </c>
    </row>
    <row r="7020" spans="1:17" x14ac:dyDescent="0.3">
      <c r="A7020" t="s">
        <v>8111</v>
      </c>
      <c r="B7020" s="1">
        <v>44967</v>
      </c>
      <c r="C7020" t="s">
        <v>732</v>
      </c>
      <c r="D7020" t="s">
        <v>733</v>
      </c>
      <c r="E7020" t="s">
        <v>15</v>
      </c>
      <c r="F7020" t="s">
        <v>28</v>
      </c>
      <c r="G7020" t="s">
        <v>280</v>
      </c>
      <c r="H7020">
        <v>3</v>
      </c>
      <c r="I7020">
        <v>3633.96</v>
      </c>
      <c r="J7020">
        <v>0.05</v>
      </c>
      <c r="K7020">
        <v>10356.790000000001</v>
      </c>
      <c r="L7020">
        <v>2797.46</v>
      </c>
      <c r="M7020">
        <f t="shared" si="329"/>
        <v>10356.786</v>
      </c>
      <c r="N7020" t="str">
        <f t="shared" si="327"/>
        <v>Q1</v>
      </c>
      <c r="O7020" s="2">
        <f t="shared" si="328"/>
        <v>27.010878853389901</v>
      </c>
      <c r="P7020" t="str">
        <f>VLOOKUP(retail_sales_2023!C7020,customers!A:J,5,)</f>
        <v>Kochi</v>
      </c>
      <c r="Q7020" t="str">
        <f>VLOOKUP(C7020,customers!A:J,10,0)</f>
        <v>Occasional</v>
      </c>
    </row>
    <row r="7021" spans="1:17" x14ac:dyDescent="0.3">
      <c r="A7021" t="s">
        <v>8112</v>
      </c>
      <c r="B7021" s="1">
        <v>44945</v>
      </c>
      <c r="C7021" t="s">
        <v>820</v>
      </c>
      <c r="D7021" t="s">
        <v>821</v>
      </c>
      <c r="E7021" t="s">
        <v>33</v>
      </c>
      <c r="F7021" t="s">
        <v>81</v>
      </c>
      <c r="G7021" t="s">
        <v>264</v>
      </c>
      <c r="H7021">
        <v>5</v>
      </c>
      <c r="I7021">
        <v>991.39</v>
      </c>
      <c r="J7021">
        <v>0</v>
      </c>
      <c r="K7021">
        <v>4956.95</v>
      </c>
      <c r="L7021">
        <v>1755.06</v>
      </c>
      <c r="M7021">
        <f t="shared" si="329"/>
        <v>4956.95</v>
      </c>
      <c r="N7021" t="str">
        <f t="shared" si="327"/>
        <v>Q1</v>
      </c>
      <c r="O7021" s="2">
        <f t="shared" si="328"/>
        <v>35.40604605654687</v>
      </c>
      <c r="P7021" t="str">
        <f>VLOOKUP(retail_sales_2023!C7021,customers!A:J,5,)</f>
        <v>Surat</v>
      </c>
      <c r="Q7021" t="str">
        <f>VLOOKUP(C7021,customers!A:J,10,0)</f>
        <v>Occasional</v>
      </c>
    </row>
    <row r="7022" spans="1:17" x14ac:dyDescent="0.3">
      <c r="A7022" t="s">
        <v>8113</v>
      </c>
      <c r="B7022" s="1">
        <v>45231</v>
      </c>
      <c r="C7022" t="s">
        <v>1031</v>
      </c>
      <c r="D7022" t="s">
        <v>1032</v>
      </c>
      <c r="E7022" t="s">
        <v>15</v>
      </c>
      <c r="F7022" t="s">
        <v>52</v>
      </c>
      <c r="G7022" t="s">
        <v>226</v>
      </c>
      <c r="H7022">
        <v>4</v>
      </c>
      <c r="I7022">
        <v>65.760000000000005</v>
      </c>
      <c r="J7022">
        <v>0</v>
      </c>
      <c r="K7022">
        <v>263.04000000000002</v>
      </c>
      <c r="L7022">
        <v>19.22</v>
      </c>
      <c r="M7022">
        <f t="shared" si="329"/>
        <v>263.04000000000002</v>
      </c>
      <c r="N7022" t="str">
        <f t="shared" si="327"/>
        <v>Q4</v>
      </c>
      <c r="O7022" s="2">
        <f t="shared" si="328"/>
        <v>7.3068734793187335</v>
      </c>
      <c r="P7022" t="str">
        <f>VLOOKUP(retail_sales_2023!C7022,customers!A:J,5,)</f>
        <v>Bengaluru</v>
      </c>
      <c r="Q7022" t="str">
        <f>VLOOKUP(C7022,customers!A:J,10,0)</f>
        <v>Premium</v>
      </c>
    </row>
    <row r="7023" spans="1:17" x14ac:dyDescent="0.3">
      <c r="A7023" t="s">
        <v>8114</v>
      </c>
      <c r="B7023" s="1">
        <v>45208</v>
      </c>
      <c r="C7023" t="s">
        <v>160</v>
      </c>
      <c r="D7023" t="s">
        <v>161</v>
      </c>
      <c r="E7023" t="s">
        <v>33</v>
      </c>
      <c r="F7023" t="s">
        <v>81</v>
      </c>
      <c r="G7023" t="s">
        <v>333</v>
      </c>
      <c r="H7023">
        <v>1</v>
      </c>
      <c r="I7023">
        <v>4743.72</v>
      </c>
      <c r="J7023">
        <v>0.1</v>
      </c>
      <c r="K7023">
        <v>4269.3500000000004</v>
      </c>
      <c r="L7023">
        <v>1595.42</v>
      </c>
      <c r="M7023">
        <f t="shared" si="329"/>
        <v>4269.348</v>
      </c>
      <c r="N7023" t="str">
        <f t="shared" si="327"/>
        <v>Q4</v>
      </c>
      <c r="O7023" s="2">
        <f t="shared" si="328"/>
        <v>37.369154555143055</v>
      </c>
      <c r="P7023" t="str">
        <f>VLOOKUP(retail_sales_2023!C7023,customers!A:J,5,)</f>
        <v>Pune</v>
      </c>
      <c r="Q7023" t="str">
        <f>VLOOKUP(C7023,customers!A:J,10,0)</f>
        <v>Premium</v>
      </c>
    </row>
    <row r="7024" spans="1:17" x14ac:dyDescent="0.3">
      <c r="A7024" t="s">
        <v>8115</v>
      </c>
      <c r="B7024" s="1">
        <v>45124</v>
      </c>
      <c r="C7024" t="s">
        <v>1167</v>
      </c>
      <c r="D7024" t="s">
        <v>1168</v>
      </c>
      <c r="E7024" t="s">
        <v>21</v>
      </c>
      <c r="F7024" t="s">
        <v>81</v>
      </c>
      <c r="G7024" t="s">
        <v>105</v>
      </c>
      <c r="H7024">
        <v>2</v>
      </c>
      <c r="I7024">
        <v>2417.3000000000002</v>
      </c>
      <c r="J7024">
        <v>0.25</v>
      </c>
      <c r="K7024">
        <v>3625.95</v>
      </c>
      <c r="L7024">
        <v>937.56</v>
      </c>
      <c r="M7024">
        <f t="shared" si="329"/>
        <v>3625.9500000000003</v>
      </c>
      <c r="N7024" t="str">
        <f t="shared" si="327"/>
        <v>Q3</v>
      </c>
      <c r="O7024" s="2">
        <f t="shared" si="328"/>
        <v>25.85694783436065</v>
      </c>
      <c r="P7024" t="str">
        <f>VLOOKUP(retail_sales_2023!C7024,customers!A:J,5,)</f>
        <v>Bhubaneswar</v>
      </c>
      <c r="Q7024" t="str">
        <f>VLOOKUP(C7024,customers!A:J,10,0)</f>
        <v>Regular</v>
      </c>
    </row>
    <row r="7025" spans="1:17" x14ac:dyDescent="0.3">
      <c r="A7025" t="s">
        <v>8116</v>
      </c>
      <c r="B7025" s="1">
        <v>45033</v>
      </c>
      <c r="C7025" t="s">
        <v>92</v>
      </c>
      <c r="D7025" t="s">
        <v>93</v>
      </c>
      <c r="E7025" t="s">
        <v>27</v>
      </c>
      <c r="F7025" t="s">
        <v>38</v>
      </c>
      <c r="G7025" t="s">
        <v>39</v>
      </c>
      <c r="H7025">
        <v>2</v>
      </c>
      <c r="I7025">
        <v>235.95</v>
      </c>
      <c r="J7025">
        <v>0.15</v>
      </c>
      <c r="K7025">
        <v>401.11</v>
      </c>
      <c r="L7025">
        <v>110.19</v>
      </c>
      <c r="M7025">
        <f t="shared" si="329"/>
        <v>401.11499999999995</v>
      </c>
      <c r="N7025" t="str">
        <f t="shared" si="327"/>
        <v>Q2</v>
      </c>
      <c r="O7025" s="2">
        <f t="shared" si="328"/>
        <v>27.471267233427238</v>
      </c>
      <c r="P7025" t="str">
        <f>VLOOKUP(retail_sales_2023!C7025,customers!A:J,5,)</f>
        <v>Jaipur</v>
      </c>
      <c r="Q7025" t="str">
        <f>VLOOKUP(C7025,customers!A:J,10,0)</f>
        <v>Premium</v>
      </c>
    </row>
    <row r="7026" spans="1:17" x14ac:dyDescent="0.3">
      <c r="A7026" t="s">
        <v>8117</v>
      </c>
      <c r="B7026" s="1">
        <v>45087</v>
      </c>
      <c r="C7026" t="s">
        <v>1486</v>
      </c>
      <c r="D7026" t="s">
        <v>1487</v>
      </c>
      <c r="E7026" t="s">
        <v>33</v>
      </c>
      <c r="F7026" t="s">
        <v>22</v>
      </c>
      <c r="G7026" t="s">
        <v>423</v>
      </c>
      <c r="H7026">
        <v>2</v>
      </c>
      <c r="I7026">
        <v>34011.449999999997</v>
      </c>
      <c r="J7026">
        <v>0.05</v>
      </c>
      <c r="K7026">
        <v>64621.75</v>
      </c>
      <c r="L7026">
        <v>11383.48</v>
      </c>
      <c r="M7026">
        <f t="shared" si="329"/>
        <v>64621.75499999999</v>
      </c>
      <c r="N7026" t="str">
        <f t="shared" si="327"/>
        <v>Q2</v>
      </c>
      <c r="O7026" s="2">
        <f t="shared" si="328"/>
        <v>17.615555134300756</v>
      </c>
      <c r="P7026" t="str">
        <f>VLOOKUP(retail_sales_2023!C7026,customers!A:J,5,)</f>
        <v>Mumbai</v>
      </c>
      <c r="Q7026" t="str">
        <f>VLOOKUP(C7026,customers!A:J,10,0)</f>
        <v>Premium</v>
      </c>
    </row>
    <row r="7027" spans="1:17" x14ac:dyDescent="0.3">
      <c r="A7027" t="s">
        <v>8118</v>
      </c>
      <c r="B7027" s="1">
        <v>45270</v>
      </c>
      <c r="C7027" t="s">
        <v>1547</v>
      </c>
      <c r="D7027" t="s">
        <v>1548</v>
      </c>
      <c r="E7027" t="s">
        <v>21</v>
      </c>
      <c r="F7027" t="s">
        <v>43</v>
      </c>
      <c r="G7027" t="s">
        <v>243</v>
      </c>
      <c r="H7027">
        <v>5</v>
      </c>
      <c r="I7027">
        <v>55779.73</v>
      </c>
      <c r="J7027">
        <v>0.05</v>
      </c>
      <c r="K7027">
        <v>264953.71999999997</v>
      </c>
      <c r="L7027">
        <v>38159.49</v>
      </c>
      <c r="M7027">
        <f t="shared" si="329"/>
        <v>264953.71750000003</v>
      </c>
      <c r="N7027" t="str">
        <f t="shared" si="327"/>
        <v>Q4</v>
      </c>
      <c r="O7027" s="2">
        <f t="shared" si="328"/>
        <v>14.402322790561312</v>
      </c>
      <c r="P7027" t="str">
        <f>VLOOKUP(retail_sales_2023!C7027,customers!A:J,5,)</f>
        <v>Kolkata</v>
      </c>
      <c r="Q7027" t="str">
        <f>VLOOKUP(C7027,customers!A:J,10,0)</f>
        <v>Regular</v>
      </c>
    </row>
    <row r="7028" spans="1:17" x14ac:dyDescent="0.3">
      <c r="A7028" t="s">
        <v>8119</v>
      </c>
      <c r="B7028" s="1">
        <v>45093</v>
      </c>
      <c r="C7028" t="s">
        <v>507</v>
      </c>
      <c r="D7028" t="s">
        <v>508</v>
      </c>
      <c r="E7028" t="s">
        <v>33</v>
      </c>
      <c r="F7028" t="s">
        <v>52</v>
      </c>
      <c r="G7028" t="s">
        <v>169</v>
      </c>
      <c r="H7028">
        <v>5</v>
      </c>
      <c r="I7028">
        <v>256.27999999999997</v>
      </c>
      <c r="J7028">
        <v>0.1</v>
      </c>
      <c r="K7028">
        <v>1153.26</v>
      </c>
      <c r="L7028">
        <v>98.94</v>
      </c>
      <c r="M7028">
        <f t="shared" si="329"/>
        <v>1153.26</v>
      </c>
      <c r="N7028" t="str">
        <f t="shared" si="327"/>
        <v>Q2</v>
      </c>
      <c r="O7028" s="2">
        <f t="shared" si="328"/>
        <v>8.579158212371885</v>
      </c>
      <c r="P7028" t="str">
        <f>VLOOKUP(retail_sales_2023!C7028,customers!A:J,5,)</f>
        <v>Nagpur</v>
      </c>
      <c r="Q7028" t="str">
        <f>VLOOKUP(C7028,customers!A:J,10,0)</f>
        <v>Premium</v>
      </c>
    </row>
    <row r="7029" spans="1:17" x14ac:dyDescent="0.3">
      <c r="A7029" t="s">
        <v>8120</v>
      </c>
      <c r="B7029" s="1">
        <v>45150</v>
      </c>
      <c r="C7029" t="s">
        <v>1094</v>
      </c>
      <c r="D7029" t="s">
        <v>1095</v>
      </c>
      <c r="E7029" t="s">
        <v>27</v>
      </c>
      <c r="F7029" t="s">
        <v>52</v>
      </c>
      <c r="G7029" t="s">
        <v>69</v>
      </c>
      <c r="H7029">
        <v>10</v>
      </c>
      <c r="I7029">
        <v>170.94</v>
      </c>
      <c r="J7029">
        <v>0.1</v>
      </c>
      <c r="K7029">
        <v>1538.46</v>
      </c>
      <c r="L7029">
        <v>139.22</v>
      </c>
      <c r="M7029">
        <f t="shared" si="329"/>
        <v>1538.46</v>
      </c>
      <c r="N7029" t="str">
        <f t="shared" si="327"/>
        <v>Q3</v>
      </c>
      <c r="O7029" s="2">
        <f t="shared" si="328"/>
        <v>9.0493090493090484</v>
      </c>
      <c r="P7029" t="str">
        <f>VLOOKUP(retail_sales_2023!C7029,customers!A:J,5,)</f>
        <v>Lucknow</v>
      </c>
      <c r="Q7029" t="str">
        <f>VLOOKUP(C7029,customers!A:J,10,0)</f>
        <v>Premium</v>
      </c>
    </row>
    <row r="7030" spans="1:17" x14ac:dyDescent="0.3">
      <c r="A7030" t="s">
        <v>8121</v>
      </c>
      <c r="B7030" s="1">
        <v>45031</v>
      </c>
      <c r="C7030" t="s">
        <v>1425</v>
      </c>
      <c r="D7030" t="s">
        <v>1426</v>
      </c>
      <c r="E7030" t="s">
        <v>27</v>
      </c>
      <c r="F7030" t="s">
        <v>81</v>
      </c>
      <c r="G7030" t="s">
        <v>370</v>
      </c>
      <c r="H7030">
        <v>2</v>
      </c>
      <c r="I7030">
        <v>1402.22</v>
      </c>
      <c r="J7030">
        <v>0</v>
      </c>
      <c r="K7030">
        <v>2804.44</v>
      </c>
      <c r="L7030">
        <v>991.6</v>
      </c>
      <c r="M7030">
        <f t="shared" si="329"/>
        <v>2804.44</v>
      </c>
      <c r="N7030" t="str">
        <f t="shared" si="327"/>
        <v>Q2</v>
      </c>
      <c r="O7030" s="2">
        <f t="shared" si="328"/>
        <v>35.358217683387771</v>
      </c>
      <c r="P7030" t="str">
        <f>VLOOKUP(retail_sales_2023!C7030,customers!A:J,5,)</f>
        <v>Delhi</v>
      </c>
      <c r="Q7030" t="str">
        <f>VLOOKUP(C7030,customers!A:J,10,0)</f>
        <v>Premium</v>
      </c>
    </row>
    <row r="7031" spans="1:17" x14ac:dyDescent="0.3">
      <c r="A7031" t="s">
        <v>8122</v>
      </c>
      <c r="B7031" s="1">
        <v>45159</v>
      </c>
      <c r="C7031" t="s">
        <v>2741</v>
      </c>
      <c r="D7031" t="s">
        <v>2742</v>
      </c>
      <c r="E7031" t="s">
        <v>15</v>
      </c>
      <c r="F7031" t="s">
        <v>52</v>
      </c>
      <c r="G7031" t="s">
        <v>200</v>
      </c>
      <c r="H7031">
        <v>0</v>
      </c>
      <c r="I7031">
        <v>529.57000000000005</v>
      </c>
      <c r="J7031">
        <v>0.05</v>
      </c>
      <c r="K7031">
        <v>0</v>
      </c>
      <c r="L7031">
        <v>0</v>
      </c>
      <c r="M7031">
        <f t="shared" si="329"/>
        <v>0</v>
      </c>
      <c r="N7031" t="str">
        <f t="shared" si="327"/>
        <v>Q3</v>
      </c>
      <c r="O7031" s="2">
        <v>0</v>
      </c>
      <c r="P7031" t="str">
        <f>VLOOKUP(retail_sales_2023!C7031,customers!A:J,5,)</f>
        <v>Chennai</v>
      </c>
      <c r="Q7031" t="str">
        <f>VLOOKUP(C7031,customers!A:J,10,0)</f>
        <v>Regular</v>
      </c>
    </row>
    <row r="7032" spans="1:17" x14ac:dyDescent="0.3">
      <c r="A7032" t="s">
        <v>8123</v>
      </c>
      <c r="B7032" s="1">
        <v>45028</v>
      </c>
      <c r="C7032" t="s">
        <v>126</v>
      </c>
      <c r="D7032" t="s">
        <v>127</v>
      </c>
      <c r="E7032" t="s">
        <v>15</v>
      </c>
      <c r="F7032" t="s">
        <v>43</v>
      </c>
      <c r="G7032" t="s">
        <v>282</v>
      </c>
      <c r="H7032">
        <v>4</v>
      </c>
      <c r="I7032">
        <v>28051.41</v>
      </c>
      <c r="J7032">
        <v>0</v>
      </c>
      <c r="K7032">
        <v>112205.64</v>
      </c>
      <c r="L7032">
        <v>12782.03</v>
      </c>
      <c r="M7032">
        <f t="shared" si="329"/>
        <v>112205.64</v>
      </c>
      <c r="N7032" t="str">
        <f t="shared" si="327"/>
        <v>Q2</v>
      </c>
      <c r="O7032" s="2">
        <f t="shared" si="328"/>
        <v>11.391610974279013</v>
      </c>
      <c r="P7032" t="str">
        <f>VLOOKUP(retail_sales_2023!C7032,customers!A:J,5,)</f>
        <v>Coimbatore</v>
      </c>
      <c r="Q7032" t="str">
        <f>VLOOKUP(C7032,customers!A:J,10,0)</f>
        <v>Premium</v>
      </c>
    </row>
    <row r="7033" spans="1:17" x14ac:dyDescent="0.3">
      <c r="A7033" t="s">
        <v>8124</v>
      </c>
      <c r="B7033" s="1">
        <v>45274</v>
      </c>
      <c r="C7033" t="s">
        <v>2481</v>
      </c>
      <c r="D7033" t="s">
        <v>2482</v>
      </c>
      <c r="E7033" t="s">
        <v>27</v>
      </c>
      <c r="F7033" t="s">
        <v>22</v>
      </c>
      <c r="G7033" t="s">
        <v>315</v>
      </c>
      <c r="H7033">
        <v>1</v>
      </c>
      <c r="I7033">
        <v>28307.58</v>
      </c>
      <c r="J7033">
        <v>0</v>
      </c>
      <c r="K7033">
        <v>28307.58</v>
      </c>
      <c r="L7033">
        <v>9094.98</v>
      </c>
      <c r="M7033">
        <f t="shared" si="329"/>
        <v>28307.58</v>
      </c>
      <c r="N7033" t="str">
        <f t="shared" si="327"/>
        <v>Q4</v>
      </c>
      <c r="O7033" s="2">
        <f t="shared" si="328"/>
        <v>32.129132903625099</v>
      </c>
      <c r="P7033" t="str">
        <f>VLOOKUP(retail_sales_2023!C7033,customers!A:J,5,)</f>
        <v>Chandigarh</v>
      </c>
      <c r="Q7033" t="str">
        <f>VLOOKUP(C7033,customers!A:J,10,0)</f>
        <v>Regular</v>
      </c>
    </row>
    <row r="7034" spans="1:17" x14ac:dyDescent="0.3">
      <c r="A7034" t="s">
        <v>8125</v>
      </c>
      <c r="B7034" s="1">
        <v>45076</v>
      </c>
      <c r="C7034" t="s">
        <v>1727</v>
      </c>
      <c r="D7034" t="s">
        <v>3505</v>
      </c>
      <c r="E7034" t="s">
        <v>21</v>
      </c>
      <c r="F7034" t="s">
        <v>81</v>
      </c>
      <c r="G7034" t="s">
        <v>150</v>
      </c>
      <c r="H7034">
        <v>3</v>
      </c>
      <c r="I7034">
        <v>4572.99</v>
      </c>
      <c r="J7034">
        <v>0.25</v>
      </c>
      <c r="K7034">
        <v>10289.23</v>
      </c>
      <c r="L7034">
        <v>2258.9499999999998</v>
      </c>
      <c r="M7034">
        <f t="shared" si="329"/>
        <v>10289.227499999999</v>
      </c>
      <c r="N7034" t="str">
        <f t="shared" si="327"/>
        <v>Q2</v>
      </c>
      <c r="O7034" s="2">
        <f t="shared" si="328"/>
        <v>21.954509715498631</v>
      </c>
      <c r="P7034" t="str">
        <f>VLOOKUP(retail_sales_2023!C7034,customers!A:J,5,)</f>
        <v>Kolkata</v>
      </c>
      <c r="Q7034" t="str">
        <f>VLOOKUP(C7034,customers!A:J,10,0)</f>
        <v>Regular</v>
      </c>
    </row>
    <row r="7035" spans="1:17" x14ac:dyDescent="0.3">
      <c r="A7035" t="s">
        <v>8126</v>
      </c>
      <c r="B7035" s="1">
        <v>45285</v>
      </c>
      <c r="C7035" t="s">
        <v>13</v>
      </c>
      <c r="D7035" t="s">
        <v>14</v>
      </c>
      <c r="E7035" t="s">
        <v>15</v>
      </c>
      <c r="F7035" t="s">
        <v>28</v>
      </c>
      <c r="G7035" t="s">
        <v>57</v>
      </c>
      <c r="H7035">
        <v>1</v>
      </c>
      <c r="I7035">
        <v>1699.15</v>
      </c>
      <c r="J7035">
        <v>0</v>
      </c>
      <c r="K7035">
        <v>1699.15</v>
      </c>
      <c r="L7035">
        <v>415.6</v>
      </c>
      <c r="M7035">
        <f t="shared" si="329"/>
        <v>1699.15</v>
      </c>
      <c r="N7035" t="str">
        <f t="shared" si="327"/>
        <v>Q4</v>
      </c>
      <c r="O7035" s="2">
        <f t="shared" si="328"/>
        <v>24.459288467763294</v>
      </c>
      <c r="P7035" t="str">
        <f>VLOOKUP(retail_sales_2023!C7035,customers!A:J,5,)</f>
        <v>Kochi</v>
      </c>
      <c r="Q7035" t="str">
        <f>VLOOKUP(C7035,customers!A:J,10,0)</f>
        <v>Regular</v>
      </c>
    </row>
    <row r="7036" spans="1:17" x14ac:dyDescent="0.3">
      <c r="A7036" t="s">
        <v>8127</v>
      </c>
      <c r="B7036" s="1">
        <v>45116</v>
      </c>
      <c r="C7036" t="s">
        <v>1245</v>
      </c>
      <c r="D7036" t="s">
        <v>1246</v>
      </c>
      <c r="E7036" t="s">
        <v>15</v>
      </c>
      <c r="F7036" t="s">
        <v>43</v>
      </c>
      <c r="G7036" t="s">
        <v>44</v>
      </c>
      <c r="H7036">
        <v>1</v>
      </c>
      <c r="I7036">
        <v>69686.25</v>
      </c>
      <c r="J7036">
        <v>0.15</v>
      </c>
      <c r="K7036">
        <v>59233.31</v>
      </c>
      <c r="L7036">
        <v>8327.15</v>
      </c>
      <c r="M7036">
        <f t="shared" si="329"/>
        <v>59233.3125</v>
      </c>
      <c r="N7036" t="str">
        <f t="shared" si="327"/>
        <v>Q3</v>
      </c>
      <c r="O7036" s="2">
        <f t="shared" si="328"/>
        <v>14.058221632388937</v>
      </c>
      <c r="P7036" t="str">
        <f>VLOOKUP(retail_sales_2023!C7036,customers!A:J,5,)</f>
        <v>Hyderabad</v>
      </c>
      <c r="Q7036" t="str">
        <f>VLOOKUP(C7036,customers!A:J,10,0)</f>
        <v>Premium</v>
      </c>
    </row>
    <row r="7037" spans="1:17" x14ac:dyDescent="0.3">
      <c r="A7037" t="s">
        <v>8128</v>
      </c>
      <c r="B7037" s="1">
        <v>45153</v>
      </c>
      <c r="C7037" t="s">
        <v>996</v>
      </c>
      <c r="D7037" t="s">
        <v>997</v>
      </c>
      <c r="E7037" t="s">
        <v>33</v>
      </c>
      <c r="F7037" t="s">
        <v>43</v>
      </c>
      <c r="G7037" t="s">
        <v>282</v>
      </c>
      <c r="H7037">
        <v>2</v>
      </c>
      <c r="I7037">
        <v>55041.21</v>
      </c>
      <c r="J7037">
        <v>0.05</v>
      </c>
      <c r="K7037">
        <v>104578.3</v>
      </c>
      <c r="L7037">
        <v>11375.04</v>
      </c>
      <c r="M7037">
        <f t="shared" si="329"/>
        <v>104578.299</v>
      </c>
      <c r="N7037" t="str">
        <f t="shared" si="327"/>
        <v>Q3</v>
      </c>
      <c r="O7037" s="2">
        <f t="shared" si="328"/>
        <v>10.877055756308909</v>
      </c>
      <c r="P7037" t="str">
        <f>VLOOKUP(retail_sales_2023!C7037,customers!A:J,5,)</f>
        <v>Ahmedabad</v>
      </c>
      <c r="Q7037" t="str">
        <f>VLOOKUP(C7037,customers!A:J,10,0)</f>
        <v>Premium</v>
      </c>
    </row>
    <row r="7038" spans="1:17" x14ac:dyDescent="0.3">
      <c r="A7038" t="s">
        <v>8129</v>
      </c>
      <c r="B7038" s="1">
        <v>45150</v>
      </c>
      <c r="C7038" t="s">
        <v>2471</v>
      </c>
      <c r="D7038" t="s">
        <v>2472</v>
      </c>
      <c r="E7038" t="s">
        <v>27</v>
      </c>
      <c r="F7038" t="s">
        <v>52</v>
      </c>
      <c r="G7038" t="s">
        <v>117</v>
      </c>
      <c r="H7038">
        <v>5</v>
      </c>
      <c r="I7038">
        <v>117.8</v>
      </c>
      <c r="J7038">
        <v>0</v>
      </c>
      <c r="K7038">
        <v>589</v>
      </c>
      <c r="L7038">
        <v>47.64</v>
      </c>
      <c r="M7038">
        <f t="shared" si="329"/>
        <v>589</v>
      </c>
      <c r="N7038" t="str">
        <f t="shared" si="327"/>
        <v>Q3</v>
      </c>
      <c r="O7038" s="2">
        <f t="shared" si="328"/>
        <v>8.0882852292020377</v>
      </c>
      <c r="P7038" t="str">
        <f>VLOOKUP(retail_sales_2023!C7038,customers!A:J,5,)</f>
        <v>Jaipur</v>
      </c>
      <c r="Q7038" t="str">
        <f>VLOOKUP(C7038,customers!A:J,10,0)</f>
        <v>Regular</v>
      </c>
    </row>
    <row r="7039" spans="1:17" x14ac:dyDescent="0.3">
      <c r="A7039" t="s">
        <v>8130</v>
      </c>
      <c r="B7039" s="1">
        <v>44931</v>
      </c>
      <c r="C7039" t="s">
        <v>657</v>
      </c>
      <c r="D7039" t="s">
        <v>658</v>
      </c>
      <c r="E7039" t="s">
        <v>33</v>
      </c>
      <c r="F7039" t="s">
        <v>52</v>
      </c>
      <c r="G7039" t="s">
        <v>69</v>
      </c>
      <c r="H7039">
        <v>9</v>
      </c>
      <c r="I7039">
        <v>420.52</v>
      </c>
      <c r="J7039">
        <v>0.05</v>
      </c>
      <c r="K7039">
        <v>3595.45</v>
      </c>
      <c r="L7039">
        <v>276.5</v>
      </c>
      <c r="M7039">
        <f t="shared" si="329"/>
        <v>3595.4459999999995</v>
      </c>
      <c r="N7039" t="str">
        <f t="shared" si="327"/>
        <v>Q1</v>
      </c>
      <c r="O7039" s="2">
        <f t="shared" si="328"/>
        <v>7.6902752089446382</v>
      </c>
      <c r="P7039" t="str">
        <f>VLOOKUP(retail_sales_2023!C7039,customers!A:J,5,)</f>
        <v>Pune</v>
      </c>
      <c r="Q7039" t="str">
        <f>VLOOKUP(C7039,customers!A:J,10,0)</f>
        <v>Occasional</v>
      </c>
    </row>
    <row r="7040" spans="1:17" x14ac:dyDescent="0.3">
      <c r="A7040" t="s">
        <v>8131</v>
      </c>
      <c r="B7040" s="1">
        <v>44934</v>
      </c>
      <c r="C7040" t="s">
        <v>13</v>
      </c>
      <c r="D7040" t="s">
        <v>14</v>
      </c>
      <c r="E7040" t="s">
        <v>15</v>
      </c>
      <c r="F7040" t="s">
        <v>22</v>
      </c>
      <c r="G7040" t="s">
        <v>182</v>
      </c>
      <c r="H7040">
        <v>3</v>
      </c>
      <c r="I7040">
        <v>33694.04</v>
      </c>
      <c r="J7040">
        <v>0.15</v>
      </c>
      <c r="K7040">
        <v>85919.8</v>
      </c>
      <c r="L7040">
        <v>22732.86</v>
      </c>
      <c r="M7040">
        <f t="shared" si="329"/>
        <v>85919.801999999996</v>
      </c>
      <c r="N7040" t="str">
        <f t="shared" si="327"/>
        <v>Q1</v>
      </c>
      <c r="O7040" s="2">
        <f t="shared" si="328"/>
        <v>26.458231979124719</v>
      </c>
      <c r="P7040" t="str">
        <f>VLOOKUP(retail_sales_2023!C7040,customers!A:J,5,)</f>
        <v>Kochi</v>
      </c>
      <c r="Q7040" t="str">
        <f>VLOOKUP(C7040,customers!A:J,10,0)</f>
        <v>Regular</v>
      </c>
    </row>
    <row r="7041" spans="1:17" x14ac:dyDescent="0.3">
      <c r="A7041" t="s">
        <v>8132</v>
      </c>
      <c r="B7041" s="1">
        <v>45104</v>
      </c>
      <c r="C7041" t="s">
        <v>570</v>
      </c>
      <c r="D7041" t="s">
        <v>571</v>
      </c>
      <c r="E7041" t="s">
        <v>21</v>
      </c>
      <c r="F7041" t="s">
        <v>28</v>
      </c>
      <c r="G7041" t="s">
        <v>61</v>
      </c>
      <c r="H7041">
        <v>3</v>
      </c>
      <c r="I7041">
        <v>5726.2</v>
      </c>
      <c r="J7041">
        <v>0.05</v>
      </c>
      <c r="K7041">
        <v>16319.67</v>
      </c>
      <c r="L7041">
        <v>3675.27</v>
      </c>
      <c r="M7041">
        <f t="shared" si="329"/>
        <v>16319.669999999998</v>
      </c>
      <c r="N7041" t="str">
        <f t="shared" si="327"/>
        <v>Q2</v>
      </c>
      <c r="O7041" s="2">
        <f t="shared" si="328"/>
        <v>22.520492142304349</v>
      </c>
      <c r="P7041" t="str">
        <f>VLOOKUP(retail_sales_2023!C7041,customers!A:J,5,)</f>
        <v>Pune</v>
      </c>
      <c r="Q7041" t="str">
        <f>VLOOKUP(C7041,customers!A:J,10,0)</f>
        <v>Premium</v>
      </c>
    </row>
    <row r="7042" spans="1:17" x14ac:dyDescent="0.3">
      <c r="A7042" t="s">
        <v>8133</v>
      </c>
      <c r="B7042" s="1">
        <v>45069</v>
      </c>
      <c r="C7042" t="s">
        <v>1028</v>
      </c>
      <c r="D7042" t="s">
        <v>1029</v>
      </c>
      <c r="E7042" t="s">
        <v>21</v>
      </c>
      <c r="F7042" t="s">
        <v>38</v>
      </c>
      <c r="G7042" t="s">
        <v>141</v>
      </c>
      <c r="H7042">
        <v>3</v>
      </c>
      <c r="I7042">
        <v>1032.1400000000001</v>
      </c>
      <c r="J7042">
        <v>0.1</v>
      </c>
      <c r="K7042">
        <v>2786.78</v>
      </c>
      <c r="L7042">
        <v>862.38</v>
      </c>
      <c r="M7042">
        <f t="shared" si="329"/>
        <v>2786.7780000000002</v>
      </c>
      <c r="N7042" t="str">
        <f t="shared" si="327"/>
        <v>Q2</v>
      </c>
      <c r="O7042" s="2">
        <f t="shared" si="328"/>
        <v>30.945392173045594</v>
      </c>
      <c r="P7042" t="str">
        <f>VLOOKUP(retail_sales_2023!C7042,customers!A:J,5,)</f>
        <v>Bhubaneswar</v>
      </c>
      <c r="Q7042" t="str">
        <f>VLOOKUP(C7042,customers!A:J,10,0)</f>
        <v>Regular</v>
      </c>
    </row>
    <row r="7043" spans="1:17" x14ac:dyDescent="0.3">
      <c r="A7043" t="s">
        <v>8134</v>
      </c>
      <c r="B7043" s="1">
        <v>45014</v>
      </c>
      <c r="C7043" t="s">
        <v>1223</v>
      </c>
      <c r="D7043" t="s">
        <v>1224</v>
      </c>
      <c r="E7043" t="s">
        <v>15</v>
      </c>
      <c r="F7043" t="s">
        <v>43</v>
      </c>
      <c r="G7043" t="s">
        <v>243</v>
      </c>
      <c r="H7043">
        <v>5</v>
      </c>
      <c r="I7043">
        <v>70499.88</v>
      </c>
      <c r="J7043">
        <v>0.1</v>
      </c>
      <c r="K7043">
        <v>317249.46000000002</v>
      </c>
      <c r="L7043">
        <v>48056.160000000003</v>
      </c>
      <c r="M7043">
        <f t="shared" si="329"/>
        <v>317249.46000000002</v>
      </c>
      <c r="N7043" t="str">
        <f t="shared" ref="N7043:N7106" si="330">"Q"&amp;ROUNDUP(MONTH(B7043)/3,0)</f>
        <v>Q1</v>
      </c>
      <c r="O7043" s="2">
        <f t="shared" ref="O7043:O7106" si="331">(L7043/K7043)*100</f>
        <v>15.147751551728408</v>
      </c>
      <c r="P7043" t="str">
        <f>VLOOKUP(retail_sales_2023!C7043,customers!A:J,5,)</f>
        <v>Chennai</v>
      </c>
      <c r="Q7043" t="str">
        <f>VLOOKUP(C7043,customers!A:J,10,0)</f>
        <v>Premium</v>
      </c>
    </row>
    <row r="7044" spans="1:17" x14ac:dyDescent="0.3">
      <c r="A7044" t="s">
        <v>8135</v>
      </c>
      <c r="B7044" s="1">
        <v>44985</v>
      </c>
      <c r="C7044" t="s">
        <v>614</v>
      </c>
      <c r="D7044" t="s">
        <v>615</v>
      </c>
      <c r="E7044" t="s">
        <v>15</v>
      </c>
      <c r="F7044" t="s">
        <v>52</v>
      </c>
      <c r="G7044" t="s">
        <v>937</v>
      </c>
      <c r="H7044">
        <v>5</v>
      </c>
      <c r="I7044">
        <v>749.88</v>
      </c>
      <c r="J7044">
        <v>0</v>
      </c>
      <c r="K7044">
        <v>3749.4</v>
      </c>
      <c r="L7044">
        <v>302.52999999999997</v>
      </c>
      <c r="M7044">
        <f t="shared" si="329"/>
        <v>3749.4</v>
      </c>
      <c r="N7044" t="str">
        <f t="shared" si="330"/>
        <v>Q1</v>
      </c>
      <c r="O7044" s="2">
        <f t="shared" si="331"/>
        <v>8.0687576678935287</v>
      </c>
      <c r="P7044" t="str">
        <f>VLOOKUP(retail_sales_2023!C7044,customers!A:J,5,)</f>
        <v>Kochi</v>
      </c>
      <c r="Q7044" t="str">
        <f>VLOOKUP(C7044,customers!A:J,10,0)</f>
        <v>Regular</v>
      </c>
    </row>
    <row r="7045" spans="1:17" x14ac:dyDescent="0.3">
      <c r="A7045" t="s">
        <v>8136</v>
      </c>
      <c r="B7045" s="1">
        <v>45283</v>
      </c>
      <c r="C7045" t="s">
        <v>156</v>
      </c>
      <c r="D7045" t="s">
        <v>157</v>
      </c>
      <c r="E7045" t="s">
        <v>27</v>
      </c>
      <c r="F7045" t="s">
        <v>28</v>
      </c>
      <c r="G7045" t="s">
        <v>672</v>
      </c>
      <c r="H7045">
        <v>4</v>
      </c>
      <c r="I7045">
        <v>7149.44</v>
      </c>
      <c r="J7045">
        <v>0</v>
      </c>
      <c r="K7045">
        <v>28597.759999999998</v>
      </c>
      <c r="L7045">
        <v>6390.16</v>
      </c>
      <c r="M7045">
        <f t="shared" ref="M7045:M7108" si="332">H7045*I7045*(1-J7045)</f>
        <v>28597.759999999998</v>
      </c>
      <c r="N7045" t="str">
        <f t="shared" si="330"/>
        <v>Q4</v>
      </c>
      <c r="O7045" s="2">
        <f t="shared" si="331"/>
        <v>22.344966878524751</v>
      </c>
      <c r="P7045" t="str">
        <f>VLOOKUP(retail_sales_2023!C7045,customers!A:J,5,)</f>
        <v>Amritsar</v>
      </c>
      <c r="Q7045" t="str">
        <f>VLOOKUP(C7045,customers!A:J,10,0)</f>
        <v>Premium</v>
      </c>
    </row>
    <row r="7046" spans="1:17" x14ac:dyDescent="0.3">
      <c r="A7046" t="s">
        <v>8137</v>
      </c>
      <c r="B7046" s="1">
        <v>45102</v>
      </c>
      <c r="C7046" t="s">
        <v>345</v>
      </c>
      <c r="D7046" t="s">
        <v>346</v>
      </c>
      <c r="E7046" t="s">
        <v>33</v>
      </c>
      <c r="F7046" t="s">
        <v>52</v>
      </c>
      <c r="G7046" t="s">
        <v>937</v>
      </c>
      <c r="H7046">
        <v>10</v>
      </c>
      <c r="I7046">
        <v>395.69</v>
      </c>
      <c r="J7046">
        <v>0.3</v>
      </c>
      <c r="K7046">
        <v>2769.83</v>
      </c>
      <c r="L7046">
        <v>158.30000000000001</v>
      </c>
      <c r="M7046">
        <f t="shared" si="332"/>
        <v>2769.83</v>
      </c>
      <c r="N7046" t="str">
        <f t="shared" si="330"/>
        <v>Q2</v>
      </c>
      <c r="O7046" s="2">
        <f t="shared" si="331"/>
        <v>5.715152193455916</v>
      </c>
      <c r="P7046" t="str">
        <f>VLOOKUP(retail_sales_2023!C7046,customers!A:J,5,)</f>
        <v>Ahmedabad</v>
      </c>
      <c r="Q7046" t="str">
        <f>VLOOKUP(C7046,customers!A:J,10,0)</f>
        <v>Premium</v>
      </c>
    </row>
    <row r="7047" spans="1:17" x14ac:dyDescent="0.3">
      <c r="A7047" t="s">
        <v>8138</v>
      </c>
      <c r="B7047" s="1">
        <v>45214</v>
      </c>
      <c r="C7047" t="s">
        <v>1576</v>
      </c>
      <c r="D7047" t="s">
        <v>1577</v>
      </c>
      <c r="E7047" t="s">
        <v>33</v>
      </c>
      <c r="F7047" t="s">
        <v>28</v>
      </c>
      <c r="G7047" t="s">
        <v>57</v>
      </c>
      <c r="H7047">
        <v>3</v>
      </c>
      <c r="I7047">
        <v>5059.03</v>
      </c>
      <c r="J7047">
        <v>0</v>
      </c>
      <c r="K7047">
        <v>15177.09</v>
      </c>
      <c r="L7047">
        <v>3419.35</v>
      </c>
      <c r="M7047">
        <f t="shared" si="332"/>
        <v>15177.09</v>
      </c>
      <c r="N7047" t="str">
        <f t="shared" si="330"/>
        <v>Q4</v>
      </c>
      <c r="O7047" s="2">
        <f t="shared" si="331"/>
        <v>22.52968124983116</v>
      </c>
      <c r="P7047" t="str">
        <f>VLOOKUP(retail_sales_2023!C7047,customers!A:J,5,)</f>
        <v>Pune</v>
      </c>
      <c r="Q7047" t="str">
        <f>VLOOKUP(C7047,customers!A:J,10,0)</f>
        <v>Regular</v>
      </c>
    </row>
    <row r="7048" spans="1:17" x14ac:dyDescent="0.3">
      <c r="A7048" t="s">
        <v>8139</v>
      </c>
      <c r="B7048" s="1">
        <v>44983</v>
      </c>
      <c r="C7048" t="s">
        <v>224</v>
      </c>
      <c r="D7048" t="s">
        <v>225</v>
      </c>
      <c r="E7048" t="s">
        <v>33</v>
      </c>
      <c r="F7048" t="s">
        <v>16</v>
      </c>
      <c r="G7048" t="s">
        <v>319</v>
      </c>
      <c r="H7048">
        <v>1</v>
      </c>
      <c r="I7048">
        <v>942.93</v>
      </c>
      <c r="J7048">
        <v>0</v>
      </c>
      <c r="K7048">
        <v>942.93</v>
      </c>
      <c r="L7048">
        <v>256.52</v>
      </c>
      <c r="M7048">
        <f t="shared" si="332"/>
        <v>942.93</v>
      </c>
      <c r="N7048" t="str">
        <f t="shared" si="330"/>
        <v>Q1</v>
      </c>
      <c r="O7048" s="2">
        <f t="shared" si="331"/>
        <v>27.204564495773809</v>
      </c>
      <c r="P7048" t="str">
        <f>VLOOKUP(retail_sales_2023!C7048,customers!A:J,5,)</f>
        <v>Surat</v>
      </c>
      <c r="Q7048" t="str">
        <f>VLOOKUP(C7048,customers!A:J,10,0)</f>
        <v>Premium</v>
      </c>
    </row>
    <row r="7049" spans="1:17" x14ac:dyDescent="0.3">
      <c r="A7049" t="s">
        <v>8140</v>
      </c>
      <c r="B7049" s="1">
        <v>45142</v>
      </c>
      <c r="C7049" t="s">
        <v>59</v>
      </c>
      <c r="D7049" t="s">
        <v>60</v>
      </c>
      <c r="E7049" t="s">
        <v>33</v>
      </c>
      <c r="F7049" t="s">
        <v>22</v>
      </c>
      <c r="G7049" t="s">
        <v>23</v>
      </c>
      <c r="H7049">
        <v>3</v>
      </c>
      <c r="I7049">
        <v>22315.3</v>
      </c>
      <c r="J7049">
        <v>0</v>
      </c>
      <c r="K7049">
        <v>66945.899999999994</v>
      </c>
      <c r="L7049">
        <v>20930.53</v>
      </c>
      <c r="M7049">
        <f t="shared" si="332"/>
        <v>66945.899999999994</v>
      </c>
      <c r="N7049" t="str">
        <f t="shared" si="330"/>
        <v>Q3</v>
      </c>
      <c r="O7049" s="2">
        <f t="shared" si="331"/>
        <v>31.264842208410077</v>
      </c>
      <c r="P7049" t="str">
        <f>VLOOKUP(retail_sales_2023!C7049,customers!A:J,5,)</f>
        <v>Nagpur</v>
      </c>
      <c r="Q7049" t="str">
        <f>VLOOKUP(C7049,customers!A:J,10,0)</f>
        <v>Premium</v>
      </c>
    </row>
    <row r="7050" spans="1:17" x14ac:dyDescent="0.3">
      <c r="A7050" t="s">
        <v>8141</v>
      </c>
      <c r="B7050" s="1">
        <v>45222</v>
      </c>
      <c r="C7050" t="s">
        <v>788</v>
      </c>
      <c r="D7050" t="s">
        <v>789</v>
      </c>
      <c r="E7050" t="s">
        <v>27</v>
      </c>
      <c r="F7050" t="s">
        <v>81</v>
      </c>
      <c r="G7050" t="s">
        <v>239</v>
      </c>
      <c r="H7050">
        <v>5</v>
      </c>
      <c r="I7050">
        <v>4439.21</v>
      </c>
      <c r="J7050">
        <v>0.25</v>
      </c>
      <c r="K7050">
        <v>16647.04</v>
      </c>
      <c r="L7050">
        <v>4706.8900000000003</v>
      </c>
      <c r="M7050">
        <f t="shared" si="332"/>
        <v>16647.037499999999</v>
      </c>
      <c r="N7050" t="str">
        <f t="shared" si="330"/>
        <v>Q4</v>
      </c>
      <c r="O7050" s="2">
        <f t="shared" si="331"/>
        <v>28.274636211602783</v>
      </c>
      <c r="P7050" t="str">
        <f>VLOOKUP(retail_sales_2023!C7050,customers!A:J,5,)</f>
        <v>Amritsar</v>
      </c>
      <c r="Q7050" t="str">
        <f>VLOOKUP(C7050,customers!A:J,10,0)</f>
        <v>Premium</v>
      </c>
    </row>
    <row r="7051" spans="1:17" x14ac:dyDescent="0.3">
      <c r="A7051" t="s">
        <v>8142</v>
      </c>
      <c r="B7051" s="1">
        <v>45238</v>
      </c>
      <c r="C7051" t="s">
        <v>1013</v>
      </c>
      <c r="D7051" t="s">
        <v>1014</v>
      </c>
      <c r="E7051" t="s">
        <v>15</v>
      </c>
      <c r="F7051" t="s">
        <v>22</v>
      </c>
      <c r="G7051" t="s">
        <v>423</v>
      </c>
      <c r="H7051">
        <v>5</v>
      </c>
      <c r="I7051">
        <v>5095.18</v>
      </c>
      <c r="J7051">
        <v>0.05</v>
      </c>
      <c r="K7051">
        <v>24202.1</v>
      </c>
      <c r="L7051">
        <v>4762.43</v>
      </c>
      <c r="M7051">
        <f t="shared" si="332"/>
        <v>24202.105</v>
      </c>
      <c r="N7051" t="str">
        <f t="shared" si="330"/>
        <v>Q4</v>
      </c>
      <c r="O7051" s="2">
        <f t="shared" si="331"/>
        <v>19.677755236115875</v>
      </c>
      <c r="P7051" t="str">
        <f>VLOOKUP(retail_sales_2023!C7051,customers!A:J,5,)</f>
        <v>Bengaluru</v>
      </c>
      <c r="Q7051" t="str">
        <f>VLOOKUP(C7051,customers!A:J,10,0)</f>
        <v>Premium</v>
      </c>
    </row>
    <row r="7052" spans="1:17" x14ac:dyDescent="0.3">
      <c r="A7052" t="s">
        <v>8143</v>
      </c>
      <c r="B7052" s="1">
        <v>45279</v>
      </c>
      <c r="C7052" t="s">
        <v>1601</v>
      </c>
      <c r="D7052" t="s">
        <v>1602</v>
      </c>
      <c r="E7052" t="s">
        <v>21</v>
      </c>
      <c r="F7052" t="s">
        <v>81</v>
      </c>
      <c r="G7052" t="s">
        <v>370</v>
      </c>
      <c r="H7052">
        <v>5</v>
      </c>
      <c r="I7052">
        <v>587.71</v>
      </c>
      <c r="J7052">
        <v>0.05</v>
      </c>
      <c r="K7052">
        <v>2791.62</v>
      </c>
      <c r="L7052">
        <v>743.41</v>
      </c>
      <c r="M7052">
        <f t="shared" si="332"/>
        <v>2791.6224999999999</v>
      </c>
      <c r="N7052" t="str">
        <f t="shared" si="330"/>
        <v>Q4</v>
      </c>
      <c r="O7052" s="2">
        <f t="shared" si="331"/>
        <v>26.630057099461961</v>
      </c>
      <c r="P7052" t="str">
        <f>VLOOKUP(retail_sales_2023!C7052,customers!A:J,5,)</f>
        <v>Patna</v>
      </c>
      <c r="Q7052" t="str">
        <f>VLOOKUP(C7052,customers!A:J,10,0)</f>
        <v>Premium</v>
      </c>
    </row>
    <row r="7053" spans="1:17" x14ac:dyDescent="0.3">
      <c r="A7053" t="s">
        <v>8144</v>
      </c>
      <c r="B7053" s="1">
        <v>45112</v>
      </c>
      <c r="C7053" t="s">
        <v>580</v>
      </c>
      <c r="D7053" t="s">
        <v>581</v>
      </c>
      <c r="E7053" t="s">
        <v>21</v>
      </c>
      <c r="F7053" t="s">
        <v>52</v>
      </c>
      <c r="G7053" t="s">
        <v>235</v>
      </c>
      <c r="H7053">
        <v>10</v>
      </c>
      <c r="I7053">
        <v>416.87</v>
      </c>
      <c r="J7053">
        <v>0.15</v>
      </c>
      <c r="K7053">
        <v>3543.39</v>
      </c>
      <c r="L7053">
        <v>235.29</v>
      </c>
      <c r="M7053">
        <f t="shared" si="332"/>
        <v>3543.3949999999995</v>
      </c>
      <c r="N7053" t="str">
        <f t="shared" si="330"/>
        <v>Q3</v>
      </c>
      <c r="O7053" s="2">
        <f t="shared" si="331"/>
        <v>6.6402512847866024</v>
      </c>
      <c r="P7053" t="str">
        <f>VLOOKUP(retail_sales_2023!C7053,customers!A:J,5,)</f>
        <v>Patna</v>
      </c>
      <c r="Q7053" t="str">
        <f>VLOOKUP(C7053,customers!A:J,10,0)</f>
        <v>Regular</v>
      </c>
    </row>
    <row r="7054" spans="1:17" x14ac:dyDescent="0.3">
      <c r="A7054" t="s">
        <v>8145</v>
      </c>
      <c r="B7054" s="1">
        <v>45189</v>
      </c>
      <c r="C7054" t="s">
        <v>853</v>
      </c>
      <c r="D7054" t="s">
        <v>854</v>
      </c>
      <c r="E7054" t="s">
        <v>27</v>
      </c>
      <c r="F7054" t="s">
        <v>22</v>
      </c>
      <c r="G7054" t="s">
        <v>423</v>
      </c>
      <c r="H7054">
        <v>4</v>
      </c>
      <c r="I7054">
        <v>33971.18</v>
      </c>
      <c r="J7054">
        <v>0.15</v>
      </c>
      <c r="K7054">
        <v>115502.01</v>
      </c>
      <c r="L7054">
        <v>26738.799999999999</v>
      </c>
      <c r="M7054">
        <f t="shared" si="332"/>
        <v>115502.012</v>
      </c>
      <c r="N7054" t="str">
        <f t="shared" si="330"/>
        <v>Q3</v>
      </c>
      <c r="O7054" s="2">
        <f t="shared" si="331"/>
        <v>23.150073319070376</v>
      </c>
      <c r="P7054" t="str">
        <f>VLOOKUP(retail_sales_2023!C7054,customers!A:J,5,)</f>
        <v>Chandigarh</v>
      </c>
      <c r="Q7054" t="str">
        <f>VLOOKUP(C7054,customers!A:J,10,0)</f>
        <v>Premium</v>
      </c>
    </row>
    <row r="7055" spans="1:17" x14ac:dyDescent="0.3">
      <c r="A7055" t="s">
        <v>8146</v>
      </c>
      <c r="B7055" s="1">
        <v>45099</v>
      </c>
      <c r="C7055" t="s">
        <v>479</v>
      </c>
      <c r="D7055" t="s">
        <v>480</v>
      </c>
      <c r="E7055" t="s">
        <v>21</v>
      </c>
      <c r="F7055" t="s">
        <v>52</v>
      </c>
      <c r="G7055" t="s">
        <v>53</v>
      </c>
      <c r="H7055">
        <v>7</v>
      </c>
      <c r="I7055">
        <v>230.85</v>
      </c>
      <c r="J7055">
        <v>0</v>
      </c>
      <c r="K7055">
        <v>1615.95</v>
      </c>
      <c r="L7055">
        <v>110.3</v>
      </c>
      <c r="M7055">
        <f t="shared" si="332"/>
        <v>1615.95</v>
      </c>
      <c r="N7055" t="str">
        <f t="shared" si="330"/>
        <v>Q2</v>
      </c>
      <c r="O7055" s="2">
        <f t="shared" si="331"/>
        <v>6.8257062409109182</v>
      </c>
      <c r="P7055" t="str">
        <f>VLOOKUP(retail_sales_2023!C7055,customers!A:J,5,)</f>
        <v>Bhubaneswar</v>
      </c>
      <c r="Q7055" t="str">
        <f>VLOOKUP(C7055,customers!A:J,10,0)</f>
        <v>Premium</v>
      </c>
    </row>
    <row r="7056" spans="1:17" x14ac:dyDescent="0.3">
      <c r="A7056" t="s">
        <v>8147</v>
      </c>
      <c r="B7056" s="1">
        <v>45126</v>
      </c>
      <c r="C7056" t="s">
        <v>75</v>
      </c>
      <c r="D7056" t="s">
        <v>76</v>
      </c>
      <c r="E7056" t="s">
        <v>21</v>
      </c>
      <c r="F7056" t="s">
        <v>81</v>
      </c>
      <c r="G7056" t="s">
        <v>150</v>
      </c>
      <c r="H7056">
        <v>4</v>
      </c>
      <c r="I7056">
        <v>2381.48</v>
      </c>
      <c r="J7056">
        <v>0.3</v>
      </c>
      <c r="K7056">
        <v>6668.14</v>
      </c>
      <c r="L7056">
        <v>1886.67</v>
      </c>
      <c r="M7056">
        <f t="shared" si="332"/>
        <v>6668.1439999999993</v>
      </c>
      <c r="N7056" t="str">
        <f t="shared" si="330"/>
        <v>Q3</v>
      </c>
      <c r="O7056" s="2">
        <f t="shared" si="331"/>
        <v>28.293797070847344</v>
      </c>
      <c r="P7056" t="str">
        <f>VLOOKUP(retail_sales_2023!C7056,customers!A:J,5,)</f>
        <v>Patna</v>
      </c>
      <c r="Q7056" t="str">
        <f>VLOOKUP(C7056,customers!A:J,10,0)</f>
        <v>Regular</v>
      </c>
    </row>
    <row r="7057" spans="1:17" x14ac:dyDescent="0.3">
      <c r="A7057" t="s">
        <v>8148</v>
      </c>
      <c r="B7057" s="1">
        <v>45273</v>
      </c>
      <c r="C7057" t="s">
        <v>167</v>
      </c>
      <c r="D7057" t="s">
        <v>168</v>
      </c>
      <c r="E7057" t="s">
        <v>33</v>
      </c>
      <c r="F7057" t="s">
        <v>52</v>
      </c>
      <c r="G7057" t="s">
        <v>235</v>
      </c>
      <c r="H7057">
        <v>2</v>
      </c>
      <c r="I7057">
        <v>640.19000000000005</v>
      </c>
      <c r="J7057">
        <v>0.1</v>
      </c>
      <c r="K7057">
        <v>1152.3399999999999</v>
      </c>
      <c r="L7057">
        <v>107.29</v>
      </c>
      <c r="M7057">
        <f t="shared" si="332"/>
        <v>1152.3420000000001</v>
      </c>
      <c r="N7057" t="str">
        <f t="shared" si="330"/>
        <v>Q4</v>
      </c>
      <c r="O7057" s="2">
        <f t="shared" si="331"/>
        <v>9.3106201294756765</v>
      </c>
      <c r="P7057" t="str">
        <f>VLOOKUP(retail_sales_2023!C7057,customers!A:J,5,)</f>
        <v>Surat</v>
      </c>
      <c r="Q7057" t="str">
        <f>VLOOKUP(C7057,customers!A:J,10,0)</f>
        <v>Regular</v>
      </c>
    </row>
    <row r="7058" spans="1:17" x14ac:dyDescent="0.3">
      <c r="A7058" t="s">
        <v>8149</v>
      </c>
      <c r="B7058" s="1">
        <v>44934</v>
      </c>
      <c r="C7058" t="s">
        <v>732</v>
      </c>
      <c r="D7058" t="s">
        <v>733</v>
      </c>
      <c r="E7058" t="s">
        <v>15</v>
      </c>
      <c r="F7058" t="s">
        <v>43</v>
      </c>
      <c r="G7058" t="s">
        <v>110</v>
      </c>
      <c r="H7058">
        <v>3</v>
      </c>
      <c r="I7058">
        <v>45555.03</v>
      </c>
      <c r="J7058">
        <v>0</v>
      </c>
      <c r="K7058">
        <v>136665.09</v>
      </c>
      <c r="L7058">
        <v>18416.759999999998</v>
      </c>
      <c r="M7058">
        <f t="shared" si="332"/>
        <v>136665.09</v>
      </c>
      <c r="N7058" t="str">
        <f t="shared" si="330"/>
        <v>Q1</v>
      </c>
      <c r="O7058" s="2">
        <f t="shared" si="331"/>
        <v>13.475833513884197</v>
      </c>
      <c r="P7058" t="str">
        <f>VLOOKUP(retail_sales_2023!C7058,customers!A:J,5,)</f>
        <v>Kochi</v>
      </c>
      <c r="Q7058" t="str">
        <f>VLOOKUP(C7058,customers!A:J,10,0)</f>
        <v>Occasional</v>
      </c>
    </row>
    <row r="7059" spans="1:17" x14ac:dyDescent="0.3">
      <c r="A7059" t="s">
        <v>8150</v>
      </c>
      <c r="B7059" s="1">
        <v>45090</v>
      </c>
      <c r="C7059" t="s">
        <v>573</v>
      </c>
      <c r="D7059" t="s">
        <v>574</v>
      </c>
      <c r="E7059" t="s">
        <v>21</v>
      </c>
      <c r="F7059" t="s">
        <v>81</v>
      </c>
      <c r="G7059" t="s">
        <v>101</v>
      </c>
      <c r="H7059">
        <v>1</v>
      </c>
      <c r="I7059">
        <v>4896.8999999999996</v>
      </c>
      <c r="J7059">
        <v>0.1</v>
      </c>
      <c r="K7059">
        <v>4407.21</v>
      </c>
      <c r="L7059">
        <v>1293.44</v>
      </c>
      <c r="M7059">
        <f t="shared" si="332"/>
        <v>4407.21</v>
      </c>
      <c r="N7059" t="str">
        <f t="shared" si="330"/>
        <v>Q2</v>
      </c>
      <c r="O7059" s="2">
        <f t="shared" si="331"/>
        <v>29.348272489851858</v>
      </c>
      <c r="P7059" t="str">
        <f>VLOOKUP(retail_sales_2023!C7059,customers!A:J,5,)</f>
        <v>Kolkata</v>
      </c>
      <c r="Q7059" t="str">
        <f>VLOOKUP(C7059,customers!A:J,10,0)</f>
        <v>Premium</v>
      </c>
    </row>
    <row r="7060" spans="1:17" x14ac:dyDescent="0.3">
      <c r="A7060" t="s">
        <v>8151</v>
      </c>
      <c r="B7060" s="1">
        <v>45243</v>
      </c>
      <c r="C7060" t="s">
        <v>2748</v>
      </c>
      <c r="D7060" t="s">
        <v>2749</v>
      </c>
      <c r="E7060" t="s">
        <v>33</v>
      </c>
      <c r="F7060" t="s">
        <v>43</v>
      </c>
      <c r="G7060" t="s">
        <v>272</v>
      </c>
      <c r="H7060">
        <v>4</v>
      </c>
      <c r="I7060">
        <v>66293.34</v>
      </c>
      <c r="J7060">
        <v>0.1</v>
      </c>
      <c r="K7060">
        <v>238656.02</v>
      </c>
      <c r="L7060">
        <v>34986.949999999997</v>
      </c>
      <c r="M7060">
        <f t="shared" si="332"/>
        <v>238656.024</v>
      </c>
      <c r="N7060" t="str">
        <f t="shared" si="330"/>
        <v>Q4</v>
      </c>
      <c r="O7060" s="2">
        <f t="shared" si="331"/>
        <v>14.659990558796714</v>
      </c>
      <c r="P7060" t="str">
        <f>VLOOKUP(retail_sales_2023!C7060,customers!A:J,5,)</f>
        <v>Nagpur</v>
      </c>
      <c r="Q7060" t="str">
        <f>VLOOKUP(C7060,customers!A:J,10,0)</f>
        <v>Premium</v>
      </c>
    </row>
    <row r="7061" spans="1:17" x14ac:dyDescent="0.3">
      <c r="A7061" t="s">
        <v>8152</v>
      </c>
      <c r="B7061" s="1">
        <v>45204</v>
      </c>
      <c r="C7061" t="s">
        <v>123</v>
      </c>
      <c r="D7061" t="s">
        <v>124</v>
      </c>
      <c r="E7061" t="s">
        <v>33</v>
      </c>
      <c r="F7061" t="s">
        <v>43</v>
      </c>
      <c r="G7061" t="s">
        <v>44</v>
      </c>
      <c r="H7061">
        <v>5</v>
      </c>
      <c r="I7061">
        <v>73189.399999999994</v>
      </c>
      <c r="J7061">
        <v>0.05</v>
      </c>
      <c r="K7061">
        <v>347649.65</v>
      </c>
      <c r="L7061">
        <v>39569.03</v>
      </c>
      <c r="M7061">
        <f t="shared" si="332"/>
        <v>347649.64999999997</v>
      </c>
      <c r="N7061" t="str">
        <f t="shared" si="330"/>
        <v>Q4</v>
      </c>
      <c r="O7061" s="2">
        <f t="shared" si="331"/>
        <v>11.381869649516402</v>
      </c>
      <c r="P7061" t="str">
        <f>VLOOKUP(retail_sales_2023!C7061,customers!A:J,5,)</f>
        <v>Surat</v>
      </c>
      <c r="Q7061" t="str">
        <f>VLOOKUP(C7061,customers!A:J,10,0)</f>
        <v>Premium</v>
      </c>
    </row>
    <row r="7062" spans="1:17" x14ac:dyDescent="0.3">
      <c r="A7062" t="s">
        <v>8153</v>
      </c>
      <c r="B7062" s="1">
        <v>45018</v>
      </c>
      <c r="C7062" t="s">
        <v>625</v>
      </c>
      <c r="D7062" t="s">
        <v>626</v>
      </c>
      <c r="E7062" t="s">
        <v>21</v>
      </c>
      <c r="F7062" t="s">
        <v>38</v>
      </c>
      <c r="G7062" t="s">
        <v>77</v>
      </c>
      <c r="H7062">
        <v>5</v>
      </c>
      <c r="I7062">
        <v>1500.39</v>
      </c>
      <c r="J7062">
        <v>0</v>
      </c>
      <c r="K7062">
        <v>7501.95</v>
      </c>
      <c r="L7062">
        <v>2393.5300000000002</v>
      </c>
      <c r="M7062">
        <f t="shared" si="332"/>
        <v>7501.9500000000007</v>
      </c>
      <c r="N7062" t="str">
        <f t="shared" si="330"/>
        <v>Q2</v>
      </c>
      <c r="O7062" s="2">
        <f t="shared" si="331"/>
        <v>31.905437919474274</v>
      </c>
      <c r="P7062" t="str">
        <f>VLOOKUP(retail_sales_2023!C7062,customers!A:J,5,)</f>
        <v>Ranchi</v>
      </c>
      <c r="Q7062" t="str">
        <f>VLOOKUP(C7062,customers!A:J,10,0)</f>
        <v>Premium</v>
      </c>
    </row>
    <row r="7063" spans="1:17" x14ac:dyDescent="0.3">
      <c r="A7063" t="s">
        <v>8154</v>
      </c>
      <c r="B7063" s="1">
        <v>44995</v>
      </c>
      <c r="C7063" t="s">
        <v>284</v>
      </c>
      <c r="D7063" t="s">
        <v>285</v>
      </c>
      <c r="E7063" t="s">
        <v>33</v>
      </c>
      <c r="F7063" t="s">
        <v>28</v>
      </c>
      <c r="G7063" t="s">
        <v>57</v>
      </c>
      <c r="H7063">
        <v>2</v>
      </c>
      <c r="I7063">
        <v>7749.62</v>
      </c>
      <c r="J7063">
        <v>0.15</v>
      </c>
      <c r="K7063">
        <v>13174.35</v>
      </c>
      <c r="L7063">
        <v>2994.28</v>
      </c>
      <c r="M7063">
        <f t="shared" si="332"/>
        <v>13174.353999999999</v>
      </c>
      <c r="N7063" t="str">
        <f t="shared" si="330"/>
        <v>Q1</v>
      </c>
      <c r="O7063" s="2">
        <f t="shared" si="331"/>
        <v>22.728104232846402</v>
      </c>
      <c r="P7063" t="str">
        <f>VLOOKUP(retail_sales_2023!C7063,customers!A:J,5,)</f>
        <v>Mumbai</v>
      </c>
      <c r="Q7063" t="str">
        <f>VLOOKUP(C7063,customers!A:J,10,0)</f>
        <v>Premium</v>
      </c>
    </row>
    <row r="7064" spans="1:17" x14ac:dyDescent="0.3">
      <c r="A7064" t="s">
        <v>8155</v>
      </c>
      <c r="B7064" s="1">
        <v>45050</v>
      </c>
      <c r="C7064" t="s">
        <v>1974</v>
      </c>
      <c r="D7064" t="s">
        <v>1975</v>
      </c>
      <c r="E7064" t="s">
        <v>15</v>
      </c>
      <c r="F7064" t="s">
        <v>28</v>
      </c>
      <c r="G7064" t="s">
        <v>165</v>
      </c>
      <c r="H7064">
        <v>3</v>
      </c>
      <c r="I7064">
        <v>2909.52</v>
      </c>
      <c r="J7064">
        <v>0</v>
      </c>
      <c r="K7064">
        <v>8728.56</v>
      </c>
      <c r="L7064">
        <v>1751.14</v>
      </c>
      <c r="M7064">
        <f t="shared" si="332"/>
        <v>8728.56</v>
      </c>
      <c r="N7064" t="str">
        <f t="shared" si="330"/>
        <v>Q2</v>
      </c>
      <c r="O7064" s="2">
        <f t="shared" si="331"/>
        <v>20.062186660800869</v>
      </c>
      <c r="P7064" t="str">
        <f>VLOOKUP(retail_sales_2023!C7064,customers!A:J,5,)</f>
        <v>Kochi</v>
      </c>
      <c r="Q7064" t="str">
        <f>VLOOKUP(C7064,customers!A:J,10,0)</f>
        <v>Premium</v>
      </c>
    </row>
    <row r="7065" spans="1:17" x14ac:dyDescent="0.3">
      <c r="A7065" t="s">
        <v>8156</v>
      </c>
      <c r="B7065" s="1">
        <v>45150</v>
      </c>
      <c r="C7065" t="s">
        <v>1280</v>
      </c>
      <c r="D7065" t="s">
        <v>1281</v>
      </c>
      <c r="E7065" t="s">
        <v>21</v>
      </c>
      <c r="F7065" t="s">
        <v>28</v>
      </c>
      <c r="G7065" t="s">
        <v>466</v>
      </c>
      <c r="H7065">
        <v>4</v>
      </c>
      <c r="I7065">
        <v>3399.27</v>
      </c>
      <c r="J7065">
        <v>0.25</v>
      </c>
      <c r="K7065">
        <v>10197.81</v>
      </c>
      <c r="L7065">
        <v>2158.46</v>
      </c>
      <c r="M7065">
        <f t="shared" si="332"/>
        <v>10197.81</v>
      </c>
      <c r="N7065" t="str">
        <f t="shared" si="330"/>
        <v>Q3</v>
      </c>
      <c r="O7065" s="2">
        <f t="shared" si="331"/>
        <v>21.165916995904023</v>
      </c>
      <c r="P7065" t="str">
        <f>VLOOKUP(retail_sales_2023!C7065,customers!A:J,5,)</f>
        <v>Guwahati</v>
      </c>
      <c r="Q7065" t="str">
        <f>VLOOKUP(C7065,customers!A:J,10,0)</f>
        <v>Premium</v>
      </c>
    </row>
    <row r="7066" spans="1:17" x14ac:dyDescent="0.3">
      <c r="A7066" t="s">
        <v>8157</v>
      </c>
      <c r="B7066" s="1">
        <v>45020</v>
      </c>
      <c r="C7066" t="s">
        <v>1051</v>
      </c>
      <c r="D7066" t="s">
        <v>1052</v>
      </c>
      <c r="E7066" t="s">
        <v>21</v>
      </c>
      <c r="F7066" t="s">
        <v>81</v>
      </c>
      <c r="G7066" t="s">
        <v>239</v>
      </c>
      <c r="H7066">
        <v>2</v>
      </c>
      <c r="I7066">
        <v>1308.76</v>
      </c>
      <c r="J7066">
        <v>0</v>
      </c>
      <c r="K7066">
        <v>2617.52</v>
      </c>
      <c r="L7066">
        <v>753.09</v>
      </c>
      <c r="M7066">
        <f t="shared" si="332"/>
        <v>2617.52</v>
      </c>
      <c r="N7066" t="str">
        <f t="shared" si="330"/>
        <v>Q2</v>
      </c>
      <c r="O7066" s="2">
        <f t="shared" si="331"/>
        <v>28.77112686818057</v>
      </c>
      <c r="P7066" t="str">
        <f>VLOOKUP(retail_sales_2023!C7066,customers!A:J,5,)</f>
        <v>Bhubaneswar</v>
      </c>
      <c r="Q7066" t="str">
        <f>VLOOKUP(C7066,customers!A:J,10,0)</f>
        <v>Regular</v>
      </c>
    </row>
    <row r="7067" spans="1:17" x14ac:dyDescent="0.3">
      <c r="A7067" t="s">
        <v>8158</v>
      </c>
      <c r="B7067" s="1">
        <v>44963</v>
      </c>
      <c r="C7067" t="s">
        <v>701</v>
      </c>
      <c r="D7067" t="s">
        <v>702</v>
      </c>
      <c r="E7067" t="s">
        <v>15</v>
      </c>
      <c r="F7067" t="s">
        <v>43</v>
      </c>
      <c r="G7067" t="s">
        <v>178</v>
      </c>
      <c r="H7067">
        <v>3</v>
      </c>
      <c r="I7067">
        <v>64038.99</v>
      </c>
      <c r="J7067">
        <v>0.1</v>
      </c>
      <c r="K7067">
        <v>172905.27</v>
      </c>
      <c r="L7067">
        <v>17901.36</v>
      </c>
      <c r="M7067">
        <f t="shared" si="332"/>
        <v>172905.27300000002</v>
      </c>
      <c r="N7067" t="str">
        <f t="shared" si="330"/>
        <v>Q1</v>
      </c>
      <c r="O7067" s="2">
        <f t="shared" si="331"/>
        <v>10.353276103151744</v>
      </c>
      <c r="P7067" t="str">
        <f>VLOOKUP(retail_sales_2023!C7067,customers!A:J,5,)</f>
        <v>Bengaluru</v>
      </c>
      <c r="Q7067" t="str">
        <f>VLOOKUP(C7067,customers!A:J,10,0)</f>
        <v>Premium</v>
      </c>
    </row>
    <row r="7068" spans="1:17" x14ac:dyDescent="0.3">
      <c r="A7068" t="s">
        <v>8159</v>
      </c>
      <c r="B7068" s="1">
        <v>45284</v>
      </c>
      <c r="C7068" t="s">
        <v>1245</v>
      </c>
      <c r="D7068" t="s">
        <v>1246</v>
      </c>
      <c r="E7068" t="s">
        <v>15</v>
      </c>
      <c r="F7068" t="s">
        <v>81</v>
      </c>
      <c r="G7068" t="s">
        <v>239</v>
      </c>
      <c r="H7068">
        <v>5</v>
      </c>
      <c r="I7068">
        <v>4814.08</v>
      </c>
      <c r="J7068">
        <v>0</v>
      </c>
      <c r="K7068">
        <v>24070.400000000001</v>
      </c>
      <c r="L7068">
        <v>8144.28</v>
      </c>
      <c r="M7068">
        <f t="shared" si="332"/>
        <v>24070.400000000001</v>
      </c>
      <c r="N7068" t="str">
        <f t="shared" si="330"/>
        <v>Q4</v>
      </c>
      <c r="O7068" s="2">
        <f t="shared" si="331"/>
        <v>33.835249933528317</v>
      </c>
      <c r="P7068" t="str">
        <f>VLOOKUP(retail_sales_2023!C7068,customers!A:J,5,)</f>
        <v>Hyderabad</v>
      </c>
      <c r="Q7068" t="str">
        <f>VLOOKUP(C7068,customers!A:J,10,0)</f>
        <v>Premium</v>
      </c>
    </row>
    <row r="7069" spans="1:17" x14ac:dyDescent="0.3">
      <c r="A7069" t="s">
        <v>8160</v>
      </c>
      <c r="B7069" s="1">
        <v>45242</v>
      </c>
      <c r="C7069" t="s">
        <v>1258</v>
      </c>
      <c r="D7069" t="s">
        <v>1259</v>
      </c>
      <c r="E7069" t="s">
        <v>33</v>
      </c>
      <c r="F7069" t="s">
        <v>81</v>
      </c>
      <c r="G7069" t="s">
        <v>239</v>
      </c>
      <c r="H7069">
        <v>1</v>
      </c>
      <c r="I7069">
        <v>780.77</v>
      </c>
      <c r="J7069">
        <v>0.05</v>
      </c>
      <c r="K7069">
        <v>741.73</v>
      </c>
      <c r="L7069">
        <v>263.31</v>
      </c>
      <c r="M7069">
        <f t="shared" si="332"/>
        <v>741.73149999999998</v>
      </c>
      <c r="N7069" t="str">
        <f t="shared" si="330"/>
        <v>Q4</v>
      </c>
      <c r="O7069" s="2">
        <f t="shared" si="331"/>
        <v>35.499440497215964</v>
      </c>
      <c r="P7069" t="str">
        <f>VLOOKUP(retail_sales_2023!C7069,customers!A:J,5,)</f>
        <v>Mumbai</v>
      </c>
      <c r="Q7069" t="str">
        <f>VLOOKUP(C7069,customers!A:J,10,0)</f>
        <v>Regular</v>
      </c>
    </row>
    <row r="7070" spans="1:17" x14ac:dyDescent="0.3">
      <c r="A7070" t="s">
        <v>8161</v>
      </c>
      <c r="B7070" s="1">
        <v>45111</v>
      </c>
      <c r="C7070" t="s">
        <v>1601</v>
      </c>
      <c r="D7070" t="s">
        <v>1602</v>
      </c>
      <c r="E7070" t="s">
        <v>21</v>
      </c>
      <c r="F7070" t="s">
        <v>43</v>
      </c>
      <c r="G7070" t="s">
        <v>178</v>
      </c>
      <c r="H7070">
        <v>1</v>
      </c>
      <c r="I7070">
        <v>63135.8</v>
      </c>
      <c r="J7070">
        <v>0</v>
      </c>
      <c r="K7070">
        <v>63135.8</v>
      </c>
      <c r="L7070">
        <v>9051.7000000000007</v>
      </c>
      <c r="M7070">
        <f t="shared" si="332"/>
        <v>63135.8</v>
      </c>
      <c r="N7070" t="str">
        <f t="shared" si="330"/>
        <v>Q3</v>
      </c>
      <c r="O7070" s="2">
        <f t="shared" si="331"/>
        <v>14.336873849701753</v>
      </c>
      <c r="P7070" t="str">
        <f>VLOOKUP(retail_sales_2023!C7070,customers!A:J,5,)</f>
        <v>Patna</v>
      </c>
      <c r="Q7070" t="str">
        <f>VLOOKUP(C7070,customers!A:J,10,0)</f>
        <v>Premium</v>
      </c>
    </row>
    <row r="7071" spans="1:17" x14ac:dyDescent="0.3">
      <c r="A7071" t="s">
        <v>8162</v>
      </c>
      <c r="B7071" s="1">
        <v>44977</v>
      </c>
      <c r="C7071" t="s">
        <v>1285</v>
      </c>
      <c r="D7071" t="s">
        <v>1286</v>
      </c>
      <c r="E7071" t="s">
        <v>27</v>
      </c>
      <c r="F7071" t="s">
        <v>52</v>
      </c>
      <c r="G7071" t="s">
        <v>169</v>
      </c>
      <c r="H7071">
        <v>4</v>
      </c>
      <c r="I7071">
        <v>547.48</v>
      </c>
      <c r="J7071">
        <v>0</v>
      </c>
      <c r="K7071">
        <v>2189.92</v>
      </c>
      <c r="L7071">
        <v>162.72</v>
      </c>
      <c r="M7071">
        <f t="shared" si="332"/>
        <v>2189.92</v>
      </c>
      <c r="N7071" t="str">
        <f t="shared" si="330"/>
        <v>Q1</v>
      </c>
      <c r="O7071" s="2">
        <f t="shared" si="331"/>
        <v>7.4304084167458164</v>
      </c>
      <c r="P7071" t="str">
        <f>VLOOKUP(retail_sales_2023!C7071,customers!A:J,5,)</f>
        <v>Chandigarh</v>
      </c>
      <c r="Q7071" t="str">
        <f>VLOOKUP(C7071,customers!A:J,10,0)</f>
        <v>Occasional</v>
      </c>
    </row>
    <row r="7072" spans="1:17" x14ac:dyDescent="0.3">
      <c r="A7072" t="s">
        <v>8163</v>
      </c>
      <c r="B7072" s="1">
        <v>45096</v>
      </c>
      <c r="C7072" t="s">
        <v>403</v>
      </c>
      <c r="D7072" t="s">
        <v>404</v>
      </c>
      <c r="E7072" t="s">
        <v>27</v>
      </c>
      <c r="F7072" t="s">
        <v>81</v>
      </c>
      <c r="G7072" t="s">
        <v>370</v>
      </c>
      <c r="H7072">
        <v>2</v>
      </c>
      <c r="I7072">
        <v>779.39</v>
      </c>
      <c r="J7072">
        <v>0.15</v>
      </c>
      <c r="K7072">
        <v>1324.96</v>
      </c>
      <c r="L7072">
        <v>-161.38999999999999</v>
      </c>
      <c r="M7072">
        <f t="shared" si="332"/>
        <v>1324.963</v>
      </c>
      <c r="N7072" t="str">
        <f t="shared" si="330"/>
        <v>Q2</v>
      </c>
      <c r="O7072" s="2">
        <f t="shared" si="331"/>
        <v>-12.180745079096726</v>
      </c>
      <c r="P7072" t="str">
        <f>VLOOKUP(retail_sales_2023!C7072,customers!A:J,5,)</f>
        <v>Jaipur</v>
      </c>
      <c r="Q7072" t="str">
        <f>VLOOKUP(C7072,customers!A:J,10,0)</f>
        <v>Regular</v>
      </c>
    </row>
    <row r="7073" spans="1:17" x14ac:dyDescent="0.3">
      <c r="A7073" t="s">
        <v>8164</v>
      </c>
      <c r="B7073" s="1">
        <v>44980</v>
      </c>
      <c r="C7073" t="s">
        <v>1463</v>
      </c>
      <c r="D7073" t="s">
        <v>1464</v>
      </c>
      <c r="E7073" t="s">
        <v>15</v>
      </c>
      <c r="F7073" t="s">
        <v>22</v>
      </c>
      <c r="G7073" t="s">
        <v>34</v>
      </c>
      <c r="H7073">
        <v>4</v>
      </c>
      <c r="I7073">
        <v>17902.41</v>
      </c>
      <c r="J7073">
        <v>0</v>
      </c>
      <c r="K7073">
        <v>71609.64</v>
      </c>
      <c r="L7073">
        <v>17731.669999999998</v>
      </c>
      <c r="M7073">
        <f t="shared" si="332"/>
        <v>71609.64</v>
      </c>
      <c r="N7073" t="str">
        <f t="shared" si="330"/>
        <v>Q1</v>
      </c>
      <c r="O7073" s="2">
        <f t="shared" si="331"/>
        <v>24.761568414531894</v>
      </c>
      <c r="P7073" t="str">
        <f>VLOOKUP(retail_sales_2023!C7073,customers!A:J,5,)</f>
        <v>Coimbatore</v>
      </c>
      <c r="Q7073" t="str">
        <f>VLOOKUP(C7073,customers!A:J,10,0)</f>
        <v>Premium</v>
      </c>
    </row>
    <row r="7074" spans="1:17" x14ac:dyDescent="0.3">
      <c r="A7074" t="s">
        <v>8165</v>
      </c>
      <c r="B7074" s="1">
        <v>45037</v>
      </c>
      <c r="C7074" t="s">
        <v>2521</v>
      </c>
      <c r="D7074" t="s">
        <v>2522</v>
      </c>
      <c r="E7074" t="s">
        <v>33</v>
      </c>
      <c r="F7074" t="s">
        <v>43</v>
      </c>
      <c r="G7074" t="s">
        <v>110</v>
      </c>
      <c r="H7074">
        <v>1</v>
      </c>
      <c r="I7074">
        <v>13431.65</v>
      </c>
      <c r="J7074">
        <v>0</v>
      </c>
      <c r="K7074">
        <v>13431.65</v>
      </c>
      <c r="L7074">
        <v>1459.84</v>
      </c>
      <c r="M7074">
        <f t="shared" si="332"/>
        <v>13431.65</v>
      </c>
      <c r="N7074" t="str">
        <f t="shared" si="330"/>
        <v>Q2</v>
      </c>
      <c r="O7074" s="2">
        <f t="shared" si="331"/>
        <v>10.868657238686238</v>
      </c>
      <c r="P7074" t="str">
        <f>VLOOKUP(retail_sales_2023!C7074,customers!A:J,5,)</f>
        <v>Ahmedabad</v>
      </c>
      <c r="Q7074" t="str">
        <f>VLOOKUP(C7074,customers!A:J,10,0)</f>
        <v>Premium</v>
      </c>
    </row>
    <row r="7075" spans="1:17" x14ac:dyDescent="0.3">
      <c r="A7075" t="s">
        <v>8166</v>
      </c>
      <c r="B7075" s="1">
        <v>45208</v>
      </c>
      <c r="C7075" t="s">
        <v>1103</v>
      </c>
      <c r="D7075" t="s">
        <v>1104</v>
      </c>
      <c r="E7075" t="s">
        <v>33</v>
      </c>
      <c r="F7075" t="s">
        <v>52</v>
      </c>
      <c r="G7075" t="s">
        <v>133</v>
      </c>
      <c r="H7075">
        <v>9</v>
      </c>
      <c r="I7075">
        <v>174.48</v>
      </c>
      <c r="J7075">
        <v>0.15</v>
      </c>
      <c r="K7075">
        <v>1334.77</v>
      </c>
      <c r="L7075">
        <v>78.89</v>
      </c>
      <c r="M7075">
        <f t="shared" si="332"/>
        <v>1334.7719999999999</v>
      </c>
      <c r="N7075" t="str">
        <f t="shared" si="330"/>
        <v>Q4</v>
      </c>
      <c r="O7075" s="2">
        <f t="shared" si="331"/>
        <v>5.9103815638649362</v>
      </c>
      <c r="P7075" t="str">
        <f>VLOOKUP(retail_sales_2023!C7075,customers!A:J,5,)</f>
        <v>Mumbai</v>
      </c>
      <c r="Q7075" t="str">
        <f>VLOOKUP(C7075,customers!A:J,10,0)</f>
        <v>Regular</v>
      </c>
    </row>
    <row r="7076" spans="1:17" x14ac:dyDescent="0.3">
      <c r="A7076" t="s">
        <v>8167</v>
      </c>
      <c r="B7076" s="1">
        <v>44969</v>
      </c>
      <c r="C7076" t="s">
        <v>1087</v>
      </c>
      <c r="D7076" t="s">
        <v>1088</v>
      </c>
      <c r="E7076" t="s">
        <v>15</v>
      </c>
      <c r="F7076" t="s">
        <v>28</v>
      </c>
      <c r="G7076" t="s">
        <v>165</v>
      </c>
      <c r="H7076">
        <v>2</v>
      </c>
      <c r="I7076">
        <v>5743.58</v>
      </c>
      <c r="J7076">
        <v>0.15</v>
      </c>
      <c r="K7076">
        <v>9764.09</v>
      </c>
      <c r="L7076">
        <v>1803.99</v>
      </c>
      <c r="M7076">
        <f t="shared" si="332"/>
        <v>9764.0859999999993</v>
      </c>
      <c r="N7076" t="str">
        <f t="shared" si="330"/>
        <v>Q1</v>
      </c>
      <c r="O7076" s="2">
        <f t="shared" si="331"/>
        <v>18.475761694126131</v>
      </c>
      <c r="P7076" t="str">
        <f>VLOOKUP(retail_sales_2023!C7076,customers!A:J,5,)</f>
        <v>Kochi</v>
      </c>
      <c r="Q7076" t="str">
        <f>VLOOKUP(C7076,customers!A:J,10,0)</f>
        <v>Regular</v>
      </c>
    </row>
    <row r="7077" spans="1:17" x14ac:dyDescent="0.3">
      <c r="A7077" t="s">
        <v>8168</v>
      </c>
      <c r="B7077" s="1">
        <v>45064</v>
      </c>
      <c r="C7077" t="s">
        <v>678</v>
      </c>
      <c r="D7077" t="s">
        <v>679</v>
      </c>
      <c r="E7077" t="s">
        <v>27</v>
      </c>
      <c r="F7077" t="s">
        <v>43</v>
      </c>
      <c r="G7077" t="s">
        <v>154</v>
      </c>
      <c r="H7077">
        <v>2</v>
      </c>
      <c r="I7077">
        <v>55237.02</v>
      </c>
      <c r="J7077">
        <v>0.1</v>
      </c>
      <c r="K7077">
        <v>99426.64</v>
      </c>
      <c r="L7077">
        <v>14754.32</v>
      </c>
      <c r="M7077">
        <f t="shared" si="332"/>
        <v>99426.635999999999</v>
      </c>
      <c r="N7077" t="str">
        <f t="shared" si="330"/>
        <v>Q2</v>
      </c>
      <c r="O7077" s="2">
        <f t="shared" si="331"/>
        <v>14.839403202200135</v>
      </c>
      <c r="P7077" t="str">
        <f>VLOOKUP(retail_sales_2023!C7077,customers!A:J,5,)</f>
        <v>Amritsar</v>
      </c>
      <c r="Q7077" t="str">
        <f>VLOOKUP(C7077,customers!A:J,10,0)</f>
        <v>Premium</v>
      </c>
    </row>
    <row r="7078" spans="1:17" x14ac:dyDescent="0.3">
      <c r="A7078" t="s">
        <v>8169</v>
      </c>
      <c r="B7078" s="1">
        <v>44997</v>
      </c>
      <c r="C7078" t="s">
        <v>531</v>
      </c>
      <c r="D7078" t="s">
        <v>532</v>
      </c>
      <c r="E7078" t="s">
        <v>15</v>
      </c>
      <c r="F7078" t="s">
        <v>43</v>
      </c>
      <c r="G7078" t="s">
        <v>282</v>
      </c>
      <c r="H7078">
        <v>4</v>
      </c>
      <c r="I7078">
        <v>37062.25</v>
      </c>
      <c r="J7078">
        <v>0</v>
      </c>
      <c r="K7078">
        <v>148249</v>
      </c>
      <c r="L7078">
        <v>19622.919999999998</v>
      </c>
      <c r="M7078">
        <f t="shared" si="332"/>
        <v>148249</v>
      </c>
      <c r="N7078" t="str">
        <f t="shared" si="330"/>
        <v>Q1</v>
      </c>
      <c r="O7078" s="2">
        <f t="shared" si="331"/>
        <v>13.236460279664616</v>
      </c>
      <c r="P7078" t="str">
        <f>VLOOKUP(retail_sales_2023!C7078,customers!A:J,5,)</f>
        <v>Hyderabad</v>
      </c>
      <c r="Q7078" t="str">
        <f>VLOOKUP(C7078,customers!A:J,10,0)</f>
        <v>Regular</v>
      </c>
    </row>
    <row r="7079" spans="1:17" x14ac:dyDescent="0.3">
      <c r="A7079" t="s">
        <v>8170</v>
      </c>
      <c r="B7079" s="1">
        <v>45148</v>
      </c>
      <c r="C7079" t="s">
        <v>2836</v>
      </c>
      <c r="D7079" t="s">
        <v>2837</v>
      </c>
      <c r="E7079" t="s">
        <v>27</v>
      </c>
      <c r="F7079" t="s">
        <v>38</v>
      </c>
      <c r="G7079" t="s">
        <v>395</v>
      </c>
      <c r="H7079">
        <v>5</v>
      </c>
      <c r="I7079">
        <v>2308.0100000000002</v>
      </c>
      <c r="J7079">
        <v>0</v>
      </c>
      <c r="K7079">
        <v>11540.05</v>
      </c>
      <c r="L7079">
        <v>3137</v>
      </c>
      <c r="M7079">
        <f t="shared" si="332"/>
        <v>11540.050000000001</v>
      </c>
      <c r="N7079" t="str">
        <f t="shared" si="330"/>
        <v>Q3</v>
      </c>
      <c r="O7079" s="2">
        <f t="shared" si="331"/>
        <v>27.183591058964218</v>
      </c>
      <c r="P7079" t="str">
        <f>VLOOKUP(retail_sales_2023!C7079,customers!A:J,5,)</f>
        <v>Jaipur</v>
      </c>
      <c r="Q7079" t="str">
        <f>VLOOKUP(C7079,customers!A:J,10,0)</f>
        <v>Occasional</v>
      </c>
    </row>
    <row r="7080" spans="1:17" x14ac:dyDescent="0.3">
      <c r="A7080" t="s">
        <v>8171</v>
      </c>
      <c r="B7080" s="1">
        <v>45080</v>
      </c>
      <c r="C7080" t="s">
        <v>126</v>
      </c>
      <c r="D7080" t="s">
        <v>127</v>
      </c>
      <c r="E7080" t="s">
        <v>15</v>
      </c>
      <c r="F7080" t="s">
        <v>16</v>
      </c>
      <c r="G7080" t="s">
        <v>319</v>
      </c>
      <c r="H7080">
        <v>1</v>
      </c>
      <c r="I7080">
        <v>544.66999999999996</v>
      </c>
      <c r="J7080">
        <v>0.15</v>
      </c>
      <c r="K7080">
        <v>462.97</v>
      </c>
      <c r="L7080">
        <v>-7.16</v>
      </c>
      <c r="M7080">
        <f t="shared" si="332"/>
        <v>462.96949999999993</v>
      </c>
      <c r="N7080" t="str">
        <f t="shared" si="330"/>
        <v>Q2</v>
      </c>
      <c r="O7080" s="2">
        <f t="shared" si="331"/>
        <v>-1.5465364926453118</v>
      </c>
      <c r="P7080" t="str">
        <f>VLOOKUP(retail_sales_2023!C7080,customers!A:J,5,)</f>
        <v>Coimbatore</v>
      </c>
      <c r="Q7080" t="str">
        <f>VLOOKUP(C7080,customers!A:J,10,0)</f>
        <v>Premium</v>
      </c>
    </row>
    <row r="7081" spans="1:17" x14ac:dyDescent="0.3">
      <c r="A7081" t="s">
        <v>8172</v>
      </c>
      <c r="B7081" s="1">
        <v>45051</v>
      </c>
      <c r="C7081" t="s">
        <v>1300</v>
      </c>
      <c r="D7081" t="s">
        <v>1301</v>
      </c>
      <c r="E7081" t="s">
        <v>21</v>
      </c>
      <c r="F7081" t="s">
        <v>52</v>
      </c>
      <c r="G7081" t="s">
        <v>133</v>
      </c>
      <c r="H7081">
        <v>3</v>
      </c>
      <c r="I7081">
        <v>425.59</v>
      </c>
      <c r="J7081">
        <v>0.15</v>
      </c>
      <c r="K7081">
        <v>1085.25</v>
      </c>
      <c r="L7081">
        <v>97.33</v>
      </c>
      <c r="M7081">
        <f t="shared" si="332"/>
        <v>1085.2545</v>
      </c>
      <c r="N7081" t="str">
        <f t="shared" si="330"/>
        <v>Q2</v>
      </c>
      <c r="O7081" s="2">
        <f t="shared" si="331"/>
        <v>8.9684404515088687</v>
      </c>
      <c r="P7081" t="str">
        <f>VLOOKUP(retail_sales_2023!C7081,customers!A:J,5,)</f>
        <v>Patna</v>
      </c>
      <c r="Q7081" t="str">
        <f>VLOOKUP(C7081,customers!A:J,10,0)</f>
        <v>Premium</v>
      </c>
    </row>
    <row r="7082" spans="1:17" x14ac:dyDescent="0.3">
      <c r="A7082" t="s">
        <v>8173</v>
      </c>
      <c r="B7082" s="1">
        <v>45232</v>
      </c>
      <c r="C7082" t="s">
        <v>951</v>
      </c>
      <c r="D7082" t="s">
        <v>952</v>
      </c>
      <c r="E7082" t="s">
        <v>15</v>
      </c>
      <c r="F7082" t="s">
        <v>52</v>
      </c>
      <c r="G7082" t="s">
        <v>169</v>
      </c>
      <c r="H7082">
        <v>8</v>
      </c>
      <c r="I7082">
        <v>409.93</v>
      </c>
      <c r="J7082">
        <v>0</v>
      </c>
      <c r="K7082">
        <v>3279.44</v>
      </c>
      <c r="L7082">
        <v>317.05</v>
      </c>
      <c r="M7082">
        <f t="shared" si="332"/>
        <v>3279.44</v>
      </c>
      <c r="N7082" t="str">
        <f t="shared" si="330"/>
        <v>Q4</v>
      </c>
      <c r="O7082" s="2">
        <f t="shared" si="331"/>
        <v>9.6678091381455378</v>
      </c>
      <c r="P7082" t="str">
        <f>VLOOKUP(retail_sales_2023!C7082,customers!A:J,5,)</f>
        <v>Chennai</v>
      </c>
      <c r="Q7082" t="str">
        <f>VLOOKUP(C7082,customers!A:J,10,0)</f>
        <v>Regular</v>
      </c>
    </row>
    <row r="7083" spans="1:17" x14ac:dyDescent="0.3">
      <c r="A7083" t="s">
        <v>8174</v>
      </c>
      <c r="B7083" s="1">
        <v>45083</v>
      </c>
      <c r="C7083" t="s">
        <v>719</v>
      </c>
      <c r="D7083" t="s">
        <v>720</v>
      </c>
      <c r="E7083" t="s">
        <v>33</v>
      </c>
      <c r="F7083" t="s">
        <v>81</v>
      </c>
      <c r="G7083" t="s">
        <v>370</v>
      </c>
      <c r="H7083">
        <v>1</v>
      </c>
      <c r="I7083">
        <v>1765.67</v>
      </c>
      <c r="J7083">
        <v>0.3</v>
      </c>
      <c r="K7083">
        <v>1235.97</v>
      </c>
      <c r="L7083">
        <v>458.41</v>
      </c>
      <c r="M7083">
        <f t="shared" si="332"/>
        <v>1235.9690000000001</v>
      </c>
      <c r="N7083" t="str">
        <f t="shared" si="330"/>
        <v>Q2</v>
      </c>
      <c r="O7083" s="2">
        <f t="shared" si="331"/>
        <v>37.089087922846026</v>
      </c>
      <c r="P7083" t="str">
        <f>VLOOKUP(retail_sales_2023!C7083,customers!A:J,5,)</f>
        <v>Pune</v>
      </c>
      <c r="Q7083" t="str">
        <f>VLOOKUP(C7083,customers!A:J,10,0)</f>
        <v>Regular</v>
      </c>
    </row>
    <row r="7084" spans="1:17" x14ac:dyDescent="0.3">
      <c r="A7084" t="s">
        <v>8175</v>
      </c>
      <c r="B7084" s="1">
        <v>45173</v>
      </c>
      <c r="C7084" t="s">
        <v>218</v>
      </c>
      <c r="D7084" t="s">
        <v>219</v>
      </c>
      <c r="E7084" t="s">
        <v>27</v>
      </c>
      <c r="F7084" t="s">
        <v>28</v>
      </c>
      <c r="G7084" t="s">
        <v>466</v>
      </c>
      <c r="H7084">
        <v>4</v>
      </c>
      <c r="I7084">
        <v>3512.29</v>
      </c>
      <c r="J7084">
        <v>0.25</v>
      </c>
      <c r="K7084">
        <v>10536.87</v>
      </c>
      <c r="L7084">
        <v>2731.55</v>
      </c>
      <c r="M7084">
        <f t="shared" si="332"/>
        <v>10536.869999999999</v>
      </c>
      <c r="N7084" t="str">
        <f t="shared" si="330"/>
        <v>Q3</v>
      </c>
      <c r="O7084" s="2">
        <f t="shared" si="331"/>
        <v>25.923732569539155</v>
      </c>
      <c r="P7084" t="str">
        <f>VLOOKUP(retail_sales_2023!C7084,customers!A:J,5,)</f>
        <v>Lucknow</v>
      </c>
      <c r="Q7084" t="str">
        <f>VLOOKUP(C7084,customers!A:J,10,0)</f>
        <v>Premium</v>
      </c>
    </row>
    <row r="7085" spans="1:17" x14ac:dyDescent="0.3">
      <c r="A7085" t="s">
        <v>8176</v>
      </c>
      <c r="B7085" s="1">
        <v>45073</v>
      </c>
      <c r="C7085" t="s">
        <v>2454</v>
      </c>
      <c r="D7085" t="s">
        <v>2455</v>
      </c>
      <c r="E7085" t="s">
        <v>33</v>
      </c>
      <c r="F7085" t="s">
        <v>43</v>
      </c>
      <c r="G7085" t="s">
        <v>282</v>
      </c>
      <c r="H7085">
        <v>3</v>
      </c>
      <c r="I7085">
        <v>56738.98</v>
      </c>
      <c r="J7085">
        <v>0</v>
      </c>
      <c r="K7085">
        <v>170216.94</v>
      </c>
      <c r="L7085">
        <v>15788.65</v>
      </c>
      <c r="M7085">
        <f t="shared" si="332"/>
        <v>170216.94</v>
      </c>
      <c r="N7085" t="str">
        <f t="shared" si="330"/>
        <v>Q2</v>
      </c>
      <c r="O7085" s="2">
        <f t="shared" si="331"/>
        <v>9.2756044139907576</v>
      </c>
      <c r="P7085" t="str">
        <f>VLOOKUP(retail_sales_2023!C7085,customers!A:J,5,)</f>
        <v>Pune</v>
      </c>
      <c r="Q7085" t="str">
        <f>VLOOKUP(C7085,customers!A:J,10,0)</f>
        <v>Regular</v>
      </c>
    </row>
    <row r="7086" spans="1:17" x14ac:dyDescent="0.3">
      <c r="A7086" t="s">
        <v>8177</v>
      </c>
      <c r="B7086" s="1">
        <v>44990</v>
      </c>
      <c r="C7086" t="s">
        <v>1789</v>
      </c>
      <c r="D7086" t="s">
        <v>1790</v>
      </c>
      <c r="E7086" t="s">
        <v>33</v>
      </c>
      <c r="F7086" t="s">
        <v>16</v>
      </c>
      <c r="G7086" t="s">
        <v>286</v>
      </c>
      <c r="H7086">
        <v>2</v>
      </c>
      <c r="I7086">
        <v>274.02</v>
      </c>
      <c r="J7086">
        <v>0</v>
      </c>
      <c r="K7086">
        <v>548.04</v>
      </c>
      <c r="L7086">
        <v>136.59</v>
      </c>
      <c r="M7086">
        <f t="shared" si="332"/>
        <v>548.04</v>
      </c>
      <c r="N7086" t="str">
        <f t="shared" si="330"/>
        <v>Q1</v>
      </c>
      <c r="O7086" s="2">
        <f t="shared" si="331"/>
        <v>24.923363258156343</v>
      </c>
      <c r="P7086" t="str">
        <f>VLOOKUP(retail_sales_2023!C7086,customers!A:J,5,)</f>
        <v>Surat</v>
      </c>
      <c r="Q7086" t="str">
        <f>VLOOKUP(C7086,customers!A:J,10,0)</f>
        <v>Occasional</v>
      </c>
    </row>
    <row r="7087" spans="1:17" x14ac:dyDescent="0.3">
      <c r="A7087" t="s">
        <v>8178</v>
      </c>
      <c r="B7087" s="1">
        <v>45081</v>
      </c>
      <c r="C7087" t="s">
        <v>348</v>
      </c>
      <c r="D7087" t="s">
        <v>349</v>
      </c>
      <c r="E7087" t="s">
        <v>15</v>
      </c>
      <c r="F7087" t="s">
        <v>43</v>
      </c>
      <c r="G7087" t="s">
        <v>128</v>
      </c>
      <c r="H7087">
        <v>5</v>
      </c>
      <c r="I7087">
        <v>82030.97</v>
      </c>
      <c r="J7087">
        <v>0.2</v>
      </c>
      <c r="K7087">
        <v>328123.88</v>
      </c>
      <c r="L7087">
        <v>40938.639999999999</v>
      </c>
      <c r="M7087">
        <f t="shared" si="332"/>
        <v>328123.88</v>
      </c>
      <c r="N7087" t="str">
        <f t="shared" si="330"/>
        <v>Q2</v>
      </c>
      <c r="O7087" s="2">
        <f t="shared" si="331"/>
        <v>12.476580491489981</v>
      </c>
      <c r="P7087" t="str">
        <f>VLOOKUP(retail_sales_2023!C7087,customers!A:J,5,)</f>
        <v>Bengaluru</v>
      </c>
      <c r="Q7087" t="str">
        <f>VLOOKUP(C7087,customers!A:J,10,0)</f>
        <v>Premium</v>
      </c>
    </row>
    <row r="7088" spans="1:17" x14ac:dyDescent="0.3">
      <c r="A7088" t="s">
        <v>8179</v>
      </c>
      <c r="B7088" s="1">
        <v>44995</v>
      </c>
      <c r="C7088" t="s">
        <v>2178</v>
      </c>
      <c r="D7088" t="s">
        <v>2179</v>
      </c>
      <c r="E7088" t="s">
        <v>33</v>
      </c>
      <c r="F7088" t="s">
        <v>16</v>
      </c>
      <c r="G7088" t="s">
        <v>305</v>
      </c>
      <c r="H7088">
        <v>2</v>
      </c>
      <c r="I7088">
        <v>434.33</v>
      </c>
      <c r="J7088">
        <v>0.1</v>
      </c>
      <c r="K7088">
        <v>781.79</v>
      </c>
      <c r="L7088">
        <v>312.92</v>
      </c>
      <c r="M7088">
        <f t="shared" si="332"/>
        <v>781.79399999999998</v>
      </c>
      <c r="N7088" t="str">
        <f t="shared" si="330"/>
        <v>Q1</v>
      </c>
      <c r="O7088" s="2">
        <f t="shared" si="331"/>
        <v>40.02609396385219</v>
      </c>
      <c r="P7088" t="str">
        <f>VLOOKUP(retail_sales_2023!C7088,customers!A:J,5,)</f>
        <v>Ahmedabad</v>
      </c>
      <c r="Q7088" t="str">
        <f>VLOOKUP(C7088,customers!A:J,10,0)</f>
        <v>Premium</v>
      </c>
    </row>
    <row r="7089" spans="1:17" x14ac:dyDescent="0.3">
      <c r="A7089" t="s">
        <v>8180</v>
      </c>
      <c r="B7089" s="1">
        <v>45172</v>
      </c>
      <c r="C7089" t="s">
        <v>797</v>
      </c>
      <c r="D7089" t="s">
        <v>798</v>
      </c>
      <c r="E7089" t="s">
        <v>15</v>
      </c>
      <c r="F7089" t="s">
        <v>43</v>
      </c>
      <c r="G7089" t="s">
        <v>128</v>
      </c>
      <c r="H7089">
        <v>4</v>
      </c>
      <c r="I7089">
        <v>24280.32</v>
      </c>
      <c r="J7089">
        <v>0.1</v>
      </c>
      <c r="K7089">
        <v>87409.15</v>
      </c>
      <c r="L7089">
        <v>12871.57</v>
      </c>
      <c r="M7089">
        <f t="shared" si="332"/>
        <v>87409.152000000002</v>
      </c>
      <c r="N7089" t="str">
        <f t="shared" si="330"/>
        <v>Q3</v>
      </c>
      <c r="O7089" s="2">
        <f t="shared" si="331"/>
        <v>14.725655151663183</v>
      </c>
      <c r="P7089" t="str">
        <f>VLOOKUP(retail_sales_2023!C7089,customers!A:J,5,)</f>
        <v>Kochi</v>
      </c>
      <c r="Q7089" t="str">
        <f>VLOOKUP(C7089,customers!A:J,10,0)</f>
        <v>Occasional</v>
      </c>
    </row>
    <row r="7090" spans="1:17" x14ac:dyDescent="0.3">
      <c r="A7090" t="s">
        <v>8181</v>
      </c>
      <c r="B7090" s="1">
        <v>44971</v>
      </c>
      <c r="C7090" t="s">
        <v>595</v>
      </c>
      <c r="D7090" t="s">
        <v>596</v>
      </c>
      <c r="E7090" t="s">
        <v>27</v>
      </c>
      <c r="F7090" t="s">
        <v>22</v>
      </c>
      <c r="G7090" t="s">
        <v>210</v>
      </c>
      <c r="H7090">
        <v>2</v>
      </c>
      <c r="I7090">
        <v>2218.9899999999998</v>
      </c>
      <c r="J7090">
        <v>0.1</v>
      </c>
      <c r="K7090">
        <v>3994.18</v>
      </c>
      <c r="L7090">
        <v>918.78</v>
      </c>
      <c r="M7090">
        <f t="shared" si="332"/>
        <v>3994.1819999999998</v>
      </c>
      <c r="N7090" t="str">
        <f t="shared" si="330"/>
        <v>Q1</v>
      </c>
      <c r="O7090" s="2">
        <f t="shared" si="331"/>
        <v>23.002969320361125</v>
      </c>
      <c r="P7090" t="str">
        <f>VLOOKUP(retail_sales_2023!C7090,customers!A:J,5,)</f>
        <v>Lucknow</v>
      </c>
      <c r="Q7090" t="str">
        <f>VLOOKUP(C7090,customers!A:J,10,0)</f>
        <v>Occasional</v>
      </c>
    </row>
    <row r="7091" spans="1:17" x14ac:dyDescent="0.3">
      <c r="A7091" t="s">
        <v>8182</v>
      </c>
      <c r="B7091" s="1">
        <v>45124</v>
      </c>
      <c r="C7091" t="s">
        <v>202</v>
      </c>
      <c r="D7091" t="s">
        <v>203</v>
      </c>
      <c r="E7091" t="s">
        <v>27</v>
      </c>
      <c r="F7091" t="s">
        <v>38</v>
      </c>
      <c r="G7091" t="s">
        <v>395</v>
      </c>
      <c r="H7091">
        <v>1</v>
      </c>
      <c r="I7091">
        <v>242.46</v>
      </c>
      <c r="J7091">
        <v>0</v>
      </c>
      <c r="K7091">
        <v>242.46</v>
      </c>
      <c r="L7091">
        <v>82.79</v>
      </c>
      <c r="M7091">
        <f t="shared" si="332"/>
        <v>242.46</v>
      </c>
      <c r="N7091" t="str">
        <f t="shared" si="330"/>
        <v>Q3</v>
      </c>
      <c r="O7091" s="2">
        <f t="shared" si="331"/>
        <v>34.145838488822896</v>
      </c>
      <c r="P7091" t="str">
        <f>VLOOKUP(retail_sales_2023!C7091,customers!A:J,5,)</f>
        <v>Lucknow</v>
      </c>
      <c r="Q7091" t="str">
        <f>VLOOKUP(C7091,customers!A:J,10,0)</f>
        <v>Premium</v>
      </c>
    </row>
    <row r="7092" spans="1:17" x14ac:dyDescent="0.3">
      <c r="A7092" t="s">
        <v>8183</v>
      </c>
      <c r="B7092" s="1">
        <v>45234</v>
      </c>
      <c r="C7092" t="s">
        <v>1443</v>
      </c>
      <c r="D7092" t="s">
        <v>1444</v>
      </c>
      <c r="E7092" t="s">
        <v>21</v>
      </c>
      <c r="F7092" t="s">
        <v>16</v>
      </c>
      <c r="G7092" t="s">
        <v>296</v>
      </c>
      <c r="H7092">
        <v>2</v>
      </c>
      <c r="I7092">
        <v>527.71</v>
      </c>
      <c r="J7092">
        <v>0.3</v>
      </c>
      <c r="K7092">
        <v>738.79</v>
      </c>
      <c r="L7092">
        <v>264.76</v>
      </c>
      <c r="M7092">
        <f t="shared" si="332"/>
        <v>738.79399999999998</v>
      </c>
      <c r="N7092" t="str">
        <f t="shared" si="330"/>
        <v>Q4</v>
      </c>
      <c r="O7092" s="2">
        <f t="shared" si="331"/>
        <v>35.836976678081726</v>
      </c>
      <c r="P7092" t="str">
        <f>VLOOKUP(retail_sales_2023!C7092,customers!A:J,5,)</f>
        <v>Patna</v>
      </c>
      <c r="Q7092" t="str">
        <f>VLOOKUP(C7092,customers!A:J,10,0)</f>
        <v>Regular</v>
      </c>
    </row>
    <row r="7093" spans="1:17" x14ac:dyDescent="0.3">
      <c r="A7093" t="s">
        <v>8184</v>
      </c>
      <c r="B7093" s="1">
        <v>45130</v>
      </c>
      <c r="C7093" t="s">
        <v>291</v>
      </c>
      <c r="D7093" t="s">
        <v>292</v>
      </c>
      <c r="E7093" t="s">
        <v>33</v>
      </c>
      <c r="F7093" t="s">
        <v>81</v>
      </c>
      <c r="G7093" t="s">
        <v>239</v>
      </c>
      <c r="H7093">
        <v>4</v>
      </c>
      <c r="I7093">
        <v>3080.52</v>
      </c>
      <c r="J7093">
        <v>0</v>
      </c>
      <c r="K7093">
        <v>12322.08</v>
      </c>
      <c r="L7093">
        <v>4232.3999999999996</v>
      </c>
      <c r="M7093">
        <f t="shared" si="332"/>
        <v>12322.08</v>
      </c>
      <c r="N7093" t="str">
        <f t="shared" si="330"/>
        <v>Q3</v>
      </c>
      <c r="O7093" s="2">
        <f t="shared" si="331"/>
        <v>34.348097074519885</v>
      </c>
      <c r="P7093" t="str">
        <f>VLOOKUP(retail_sales_2023!C7093,customers!A:J,5,)</f>
        <v>Pune</v>
      </c>
      <c r="Q7093" t="str">
        <f>VLOOKUP(C7093,customers!A:J,10,0)</f>
        <v>Premium</v>
      </c>
    </row>
    <row r="7094" spans="1:17" x14ac:dyDescent="0.3">
      <c r="A7094" t="s">
        <v>8185</v>
      </c>
      <c r="B7094" s="1">
        <v>44975</v>
      </c>
      <c r="C7094" t="s">
        <v>1622</v>
      </c>
      <c r="D7094" t="s">
        <v>1623</v>
      </c>
      <c r="E7094" t="s">
        <v>33</v>
      </c>
      <c r="F7094" t="s">
        <v>52</v>
      </c>
      <c r="G7094" t="s">
        <v>133</v>
      </c>
      <c r="H7094">
        <v>9</v>
      </c>
      <c r="I7094">
        <v>177.13</v>
      </c>
      <c r="J7094">
        <v>0.05</v>
      </c>
      <c r="K7094">
        <v>1514.46</v>
      </c>
      <c r="L7094">
        <v>138.22999999999999</v>
      </c>
      <c r="M7094">
        <f t="shared" si="332"/>
        <v>1514.4614999999999</v>
      </c>
      <c r="N7094" t="str">
        <f t="shared" si="330"/>
        <v>Q1</v>
      </c>
      <c r="O7094" s="2">
        <f t="shared" si="331"/>
        <v>9.1273457205868755</v>
      </c>
      <c r="P7094" t="str">
        <f>VLOOKUP(retail_sales_2023!C7094,customers!A:J,5,)</f>
        <v>Pune</v>
      </c>
      <c r="Q7094" t="str">
        <f>VLOOKUP(C7094,customers!A:J,10,0)</f>
        <v>Regular</v>
      </c>
    </row>
    <row r="7095" spans="1:17" x14ac:dyDescent="0.3">
      <c r="A7095" t="s">
        <v>8186</v>
      </c>
      <c r="B7095" s="1">
        <v>45039</v>
      </c>
      <c r="C7095" t="s">
        <v>313</v>
      </c>
      <c r="D7095" t="s">
        <v>314</v>
      </c>
      <c r="E7095" t="s">
        <v>21</v>
      </c>
      <c r="F7095" t="s">
        <v>16</v>
      </c>
      <c r="G7095" t="s">
        <v>86</v>
      </c>
      <c r="H7095">
        <v>1</v>
      </c>
      <c r="I7095">
        <v>790.6</v>
      </c>
      <c r="J7095">
        <v>0.3</v>
      </c>
      <c r="K7095">
        <v>553.41999999999996</v>
      </c>
      <c r="L7095">
        <v>135.96</v>
      </c>
      <c r="M7095">
        <f t="shared" si="332"/>
        <v>553.41999999999996</v>
      </c>
      <c r="N7095" t="str">
        <f t="shared" si="330"/>
        <v>Q2</v>
      </c>
      <c r="O7095" s="2">
        <f t="shared" si="331"/>
        <v>24.567236456940485</v>
      </c>
      <c r="P7095" t="str">
        <f>VLOOKUP(retail_sales_2023!C7095,customers!A:J,5,)</f>
        <v>Kolkata</v>
      </c>
      <c r="Q7095" t="str">
        <f>VLOOKUP(C7095,customers!A:J,10,0)</f>
        <v>Premium</v>
      </c>
    </row>
    <row r="7096" spans="1:17" x14ac:dyDescent="0.3">
      <c r="A7096" t="s">
        <v>8187</v>
      </c>
      <c r="B7096" s="1">
        <v>45289</v>
      </c>
      <c r="C7096" t="s">
        <v>956</v>
      </c>
      <c r="D7096" t="s">
        <v>957</v>
      </c>
      <c r="E7096" t="s">
        <v>15</v>
      </c>
      <c r="F7096" t="s">
        <v>52</v>
      </c>
      <c r="G7096" t="s">
        <v>53</v>
      </c>
      <c r="H7096">
        <v>4</v>
      </c>
      <c r="I7096">
        <v>619.86</v>
      </c>
      <c r="J7096">
        <v>0</v>
      </c>
      <c r="K7096">
        <v>2479.44</v>
      </c>
      <c r="L7096">
        <v>178.96</v>
      </c>
      <c r="M7096">
        <f t="shared" si="332"/>
        <v>2479.44</v>
      </c>
      <c r="N7096" t="str">
        <f t="shared" si="330"/>
        <v>Q4</v>
      </c>
      <c r="O7096" s="2">
        <f t="shared" si="331"/>
        <v>7.217758848772303</v>
      </c>
      <c r="P7096" t="str">
        <f>VLOOKUP(retail_sales_2023!C7096,customers!A:J,5,)</f>
        <v>Chennai</v>
      </c>
      <c r="Q7096" t="str">
        <f>VLOOKUP(C7096,customers!A:J,10,0)</f>
        <v>Premium</v>
      </c>
    </row>
    <row r="7097" spans="1:17" x14ac:dyDescent="0.3">
      <c r="A7097" t="s">
        <v>8188</v>
      </c>
      <c r="B7097" s="1">
        <v>45192</v>
      </c>
      <c r="C7097" t="s">
        <v>1320</v>
      </c>
      <c r="D7097" t="s">
        <v>1321</v>
      </c>
      <c r="E7097" t="s">
        <v>15</v>
      </c>
      <c r="F7097" t="s">
        <v>81</v>
      </c>
      <c r="G7097" t="s">
        <v>333</v>
      </c>
      <c r="H7097">
        <v>2</v>
      </c>
      <c r="I7097">
        <v>3665.62</v>
      </c>
      <c r="J7097">
        <v>0.25</v>
      </c>
      <c r="K7097">
        <v>5498.43</v>
      </c>
      <c r="L7097">
        <v>1804.33</v>
      </c>
      <c r="M7097">
        <f t="shared" si="332"/>
        <v>5498.43</v>
      </c>
      <c r="N7097" t="str">
        <f t="shared" si="330"/>
        <v>Q3</v>
      </c>
      <c r="O7097" s="2">
        <f t="shared" si="331"/>
        <v>32.81536729575533</v>
      </c>
      <c r="P7097" t="str">
        <f>VLOOKUP(retail_sales_2023!C7097,customers!A:J,5,)</f>
        <v>Kochi</v>
      </c>
      <c r="Q7097" t="str">
        <f>VLOOKUP(C7097,customers!A:J,10,0)</f>
        <v>Premium</v>
      </c>
    </row>
    <row r="7098" spans="1:17" x14ac:dyDescent="0.3">
      <c r="A7098" t="s">
        <v>8189</v>
      </c>
      <c r="B7098" s="1">
        <v>45024</v>
      </c>
      <c r="C7098" t="s">
        <v>317</v>
      </c>
      <c r="D7098" t="s">
        <v>318</v>
      </c>
      <c r="E7098" t="s">
        <v>21</v>
      </c>
      <c r="F7098" t="s">
        <v>81</v>
      </c>
      <c r="G7098" t="s">
        <v>105</v>
      </c>
      <c r="H7098">
        <v>4</v>
      </c>
      <c r="I7098">
        <v>3014.58</v>
      </c>
      <c r="J7098">
        <v>0</v>
      </c>
      <c r="K7098">
        <v>12058.32</v>
      </c>
      <c r="L7098">
        <v>3878.14</v>
      </c>
      <c r="M7098">
        <f t="shared" si="332"/>
        <v>12058.32</v>
      </c>
      <c r="N7098" t="str">
        <f t="shared" si="330"/>
        <v>Q2</v>
      </c>
      <c r="O7098" s="2">
        <f t="shared" si="331"/>
        <v>32.161528305767305</v>
      </c>
      <c r="P7098" t="str">
        <f>VLOOKUP(retail_sales_2023!C7098,customers!A:J,5,)</f>
        <v>Patna</v>
      </c>
      <c r="Q7098" t="str">
        <f>VLOOKUP(C7098,customers!A:J,10,0)</f>
        <v>Regular</v>
      </c>
    </row>
    <row r="7099" spans="1:17" x14ac:dyDescent="0.3">
      <c r="A7099" t="s">
        <v>8190</v>
      </c>
      <c r="B7099" s="1">
        <v>45162</v>
      </c>
      <c r="C7099" t="s">
        <v>1160</v>
      </c>
      <c r="D7099" t="s">
        <v>1161</v>
      </c>
      <c r="E7099" t="s">
        <v>21</v>
      </c>
      <c r="F7099" t="s">
        <v>38</v>
      </c>
      <c r="G7099" t="s">
        <v>456</v>
      </c>
      <c r="H7099">
        <v>4</v>
      </c>
      <c r="I7099">
        <v>3866.78</v>
      </c>
      <c r="J7099">
        <v>0</v>
      </c>
      <c r="K7099">
        <v>15467.12</v>
      </c>
      <c r="L7099">
        <v>5198.6899999999996</v>
      </c>
      <c r="M7099">
        <f t="shared" si="332"/>
        <v>15467.12</v>
      </c>
      <c r="N7099" t="str">
        <f t="shared" si="330"/>
        <v>Q3</v>
      </c>
      <c r="O7099" s="2">
        <f t="shared" si="331"/>
        <v>33.611234670707923</v>
      </c>
      <c r="P7099" t="str">
        <f>VLOOKUP(retail_sales_2023!C7099,customers!A:J,5,)</f>
        <v>Kolkata</v>
      </c>
      <c r="Q7099" t="str">
        <f>VLOOKUP(C7099,customers!A:J,10,0)</f>
        <v>Premium</v>
      </c>
    </row>
    <row r="7100" spans="1:17" x14ac:dyDescent="0.3">
      <c r="A7100" t="s">
        <v>8191</v>
      </c>
      <c r="B7100" s="1">
        <v>45264</v>
      </c>
      <c r="C7100" t="s">
        <v>335</v>
      </c>
      <c r="D7100" t="s">
        <v>13093</v>
      </c>
      <c r="E7100" t="s">
        <v>33</v>
      </c>
      <c r="F7100" t="s">
        <v>38</v>
      </c>
      <c r="G7100" t="s">
        <v>456</v>
      </c>
      <c r="H7100">
        <v>1</v>
      </c>
      <c r="I7100">
        <v>1235.92</v>
      </c>
      <c r="J7100">
        <v>0</v>
      </c>
      <c r="K7100">
        <v>1235.92</v>
      </c>
      <c r="L7100">
        <v>386.74</v>
      </c>
      <c r="M7100">
        <f t="shared" si="332"/>
        <v>1235.92</v>
      </c>
      <c r="N7100" t="str">
        <f t="shared" si="330"/>
        <v>Q4</v>
      </c>
      <c r="O7100" s="2">
        <f t="shared" si="331"/>
        <v>31.29166936371286</v>
      </c>
      <c r="P7100" t="str">
        <f>VLOOKUP(retail_sales_2023!C7100,customers!A:J,5,)</f>
        <v>Surat</v>
      </c>
      <c r="Q7100" t="str">
        <f>VLOOKUP(C7100,customers!A:J,10,0)</f>
        <v>Occasional</v>
      </c>
    </row>
    <row r="7101" spans="1:17" x14ac:dyDescent="0.3">
      <c r="A7101" t="s">
        <v>8192</v>
      </c>
      <c r="B7101" s="1">
        <v>45053</v>
      </c>
      <c r="C7101" t="s">
        <v>564</v>
      </c>
      <c r="D7101" t="s">
        <v>565</v>
      </c>
      <c r="E7101" t="s">
        <v>27</v>
      </c>
      <c r="F7101" t="s">
        <v>81</v>
      </c>
      <c r="G7101" t="s">
        <v>264</v>
      </c>
      <c r="H7101">
        <v>3</v>
      </c>
      <c r="I7101">
        <v>327.95</v>
      </c>
      <c r="J7101">
        <v>0.15</v>
      </c>
      <c r="K7101">
        <v>836.27</v>
      </c>
      <c r="L7101">
        <v>267.67</v>
      </c>
      <c r="M7101">
        <f t="shared" si="332"/>
        <v>836.27249999999992</v>
      </c>
      <c r="N7101" t="str">
        <f t="shared" si="330"/>
        <v>Q2</v>
      </c>
      <c r="O7101" s="2">
        <f t="shared" si="331"/>
        <v>32.007605199277748</v>
      </c>
      <c r="P7101" t="str">
        <f>VLOOKUP(retail_sales_2023!C7101,customers!A:J,5,)</f>
        <v>Lucknow</v>
      </c>
      <c r="Q7101" t="str">
        <f>VLOOKUP(C7101,customers!A:J,10,0)</f>
        <v>Premium</v>
      </c>
    </row>
    <row r="7102" spans="1:17" x14ac:dyDescent="0.3">
      <c r="A7102" t="s">
        <v>8193</v>
      </c>
      <c r="B7102" s="1">
        <v>45099</v>
      </c>
      <c r="C7102" t="s">
        <v>231</v>
      </c>
      <c r="D7102" t="s">
        <v>232</v>
      </c>
      <c r="E7102" t="s">
        <v>27</v>
      </c>
      <c r="F7102" t="s">
        <v>43</v>
      </c>
      <c r="G7102" t="s">
        <v>282</v>
      </c>
      <c r="H7102">
        <v>3</v>
      </c>
      <c r="I7102">
        <v>77282.100000000006</v>
      </c>
      <c r="J7102">
        <v>0.3</v>
      </c>
      <c r="K7102">
        <v>162292.41</v>
      </c>
      <c r="L7102">
        <v>24793.9</v>
      </c>
      <c r="M7102">
        <f t="shared" si="332"/>
        <v>162292.41</v>
      </c>
      <c r="N7102" t="str">
        <f t="shared" si="330"/>
        <v>Q2</v>
      </c>
      <c r="O7102" s="2">
        <f t="shared" si="331"/>
        <v>15.277301014878022</v>
      </c>
      <c r="P7102" t="str">
        <f>VLOOKUP(retail_sales_2023!C7102,customers!A:J,5,)</f>
        <v>Delhi</v>
      </c>
      <c r="Q7102" t="str">
        <f>VLOOKUP(C7102,customers!A:J,10,0)</f>
        <v>Regular</v>
      </c>
    </row>
    <row r="7103" spans="1:17" x14ac:dyDescent="0.3">
      <c r="A7103" t="s">
        <v>8194</v>
      </c>
      <c r="B7103" s="1">
        <v>45277</v>
      </c>
      <c r="C7103" t="s">
        <v>1536</v>
      </c>
      <c r="D7103" t="s">
        <v>1537</v>
      </c>
      <c r="E7103" t="s">
        <v>15</v>
      </c>
      <c r="F7103" t="s">
        <v>52</v>
      </c>
      <c r="G7103" t="s">
        <v>235</v>
      </c>
      <c r="H7103">
        <v>4</v>
      </c>
      <c r="I7103">
        <v>609.69000000000005</v>
      </c>
      <c r="J7103">
        <v>0.1</v>
      </c>
      <c r="K7103">
        <v>2194.88</v>
      </c>
      <c r="L7103">
        <v>-174.47</v>
      </c>
      <c r="M7103">
        <f t="shared" si="332"/>
        <v>2194.8840000000005</v>
      </c>
      <c r="N7103" t="str">
        <f t="shared" si="330"/>
        <v>Q4</v>
      </c>
      <c r="O7103" s="2">
        <f t="shared" si="331"/>
        <v>-7.9489539291441895</v>
      </c>
      <c r="P7103" t="str">
        <f>VLOOKUP(retail_sales_2023!C7103,customers!A:J,5,)</f>
        <v>Kochi</v>
      </c>
      <c r="Q7103" t="str">
        <f>VLOOKUP(C7103,customers!A:J,10,0)</f>
        <v>Regular</v>
      </c>
    </row>
    <row r="7104" spans="1:17" x14ac:dyDescent="0.3">
      <c r="A7104" t="s">
        <v>8195</v>
      </c>
      <c r="B7104" s="1">
        <v>45159</v>
      </c>
      <c r="C7104" t="s">
        <v>1707</v>
      </c>
      <c r="D7104" t="s">
        <v>1708</v>
      </c>
      <c r="E7104" t="s">
        <v>15</v>
      </c>
      <c r="F7104" t="s">
        <v>38</v>
      </c>
      <c r="G7104" t="s">
        <v>456</v>
      </c>
      <c r="H7104">
        <v>2</v>
      </c>
      <c r="I7104">
        <v>3336.43</v>
      </c>
      <c r="J7104">
        <v>0.1</v>
      </c>
      <c r="K7104">
        <v>6005.57</v>
      </c>
      <c r="L7104">
        <v>2076.89</v>
      </c>
      <c r="M7104">
        <f t="shared" si="332"/>
        <v>6005.5739999999996</v>
      </c>
      <c r="N7104" t="str">
        <f t="shared" si="330"/>
        <v>Q3</v>
      </c>
      <c r="O7104" s="2">
        <f t="shared" si="331"/>
        <v>34.582729033214164</v>
      </c>
      <c r="P7104" t="str">
        <f>VLOOKUP(retail_sales_2023!C7104,customers!A:J,5,)</f>
        <v>Hyderabad</v>
      </c>
      <c r="Q7104" t="str">
        <f>VLOOKUP(C7104,customers!A:J,10,0)</f>
        <v>Regular</v>
      </c>
    </row>
    <row r="7105" spans="1:17" x14ac:dyDescent="0.3">
      <c r="A7105" t="s">
        <v>8196</v>
      </c>
      <c r="B7105" s="1">
        <v>45030</v>
      </c>
      <c r="C7105" t="s">
        <v>701</v>
      </c>
      <c r="D7105" t="s">
        <v>702</v>
      </c>
      <c r="E7105" t="s">
        <v>15</v>
      </c>
      <c r="F7105" t="s">
        <v>16</v>
      </c>
      <c r="G7105" t="s">
        <v>17</v>
      </c>
      <c r="H7105">
        <v>4</v>
      </c>
      <c r="I7105">
        <v>600.46</v>
      </c>
      <c r="J7105">
        <v>0</v>
      </c>
      <c r="K7105">
        <v>2401.84</v>
      </c>
      <c r="L7105">
        <v>1005.4</v>
      </c>
      <c r="M7105">
        <f t="shared" si="332"/>
        <v>2401.84</v>
      </c>
      <c r="N7105" t="str">
        <f t="shared" si="330"/>
        <v>Q2</v>
      </c>
      <c r="O7105" s="2">
        <f t="shared" si="331"/>
        <v>41.859574326349794</v>
      </c>
      <c r="P7105" t="str">
        <f>VLOOKUP(retail_sales_2023!C7105,customers!A:J,5,)</f>
        <v>Bengaluru</v>
      </c>
      <c r="Q7105" t="str">
        <f>VLOOKUP(C7105,customers!A:J,10,0)</f>
        <v>Premium</v>
      </c>
    </row>
    <row r="7106" spans="1:17" x14ac:dyDescent="0.3">
      <c r="A7106" t="s">
        <v>8197</v>
      </c>
      <c r="B7106" s="1">
        <v>45161</v>
      </c>
      <c r="C7106" t="s">
        <v>79</v>
      </c>
      <c r="D7106" t="s">
        <v>13093</v>
      </c>
      <c r="E7106" t="s">
        <v>15</v>
      </c>
      <c r="F7106" t="s">
        <v>38</v>
      </c>
      <c r="G7106" t="s">
        <v>90</v>
      </c>
      <c r="H7106">
        <v>2</v>
      </c>
      <c r="I7106">
        <v>3184.72</v>
      </c>
      <c r="J7106">
        <v>0</v>
      </c>
      <c r="K7106">
        <v>6369.44</v>
      </c>
      <c r="L7106">
        <v>1765.72</v>
      </c>
      <c r="M7106">
        <f t="shared" si="332"/>
        <v>6369.44</v>
      </c>
      <c r="N7106" t="str">
        <f t="shared" si="330"/>
        <v>Q3</v>
      </c>
      <c r="O7106" s="2">
        <f t="shared" si="331"/>
        <v>27.721746338767616</v>
      </c>
      <c r="P7106" t="str">
        <f>VLOOKUP(retail_sales_2023!C7106,customers!A:J,5,)</f>
        <v>Coimbatore</v>
      </c>
      <c r="Q7106" t="str">
        <f>VLOOKUP(C7106,customers!A:J,10,0)</f>
        <v>Regular</v>
      </c>
    </row>
    <row r="7107" spans="1:17" x14ac:dyDescent="0.3">
      <c r="A7107" t="s">
        <v>8198</v>
      </c>
      <c r="B7107" s="1">
        <v>45183</v>
      </c>
      <c r="C7107" t="s">
        <v>385</v>
      </c>
      <c r="D7107" t="s">
        <v>386</v>
      </c>
      <c r="E7107" t="s">
        <v>15</v>
      </c>
      <c r="F7107" t="s">
        <v>16</v>
      </c>
      <c r="G7107" t="s">
        <v>296</v>
      </c>
      <c r="H7107">
        <v>5</v>
      </c>
      <c r="I7107">
        <v>383.22</v>
      </c>
      <c r="J7107">
        <v>0.15</v>
      </c>
      <c r="K7107">
        <v>1628.69</v>
      </c>
      <c r="L7107">
        <v>647.35</v>
      </c>
      <c r="M7107">
        <f t="shared" si="332"/>
        <v>1628.6850000000002</v>
      </c>
      <c r="N7107" t="str">
        <f t="shared" ref="N7107:N7170" si="333">"Q"&amp;ROUNDUP(MONTH(B7107)/3,0)</f>
        <v>Q3</v>
      </c>
      <c r="O7107" s="2">
        <f t="shared" ref="O7107:O7170" si="334">(L7107/K7107)*100</f>
        <v>39.746667567185902</v>
      </c>
      <c r="P7107" t="str">
        <f>VLOOKUP(retail_sales_2023!C7107,customers!A:J,5,)</f>
        <v>Hyderabad</v>
      </c>
      <c r="Q7107" t="str">
        <f>VLOOKUP(C7107,customers!A:J,10,0)</f>
        <v>Premium</v>
      </c>
    </row>
    <row r="7108" spans="1:17" x14ac:dyDescent="0.3">
      <c r="A7108" t="s">
        <v>8199</v>
      </c>
      <c r="B7108" s="1">
        <v>44936</v>
      </c>
      <c r="C7108" t="s">
        <v>791</v>
      </c>
      <c r="D7108" t="s">
        <v>792</v>
      </c>
      <c r="E7108" t="s">
        <v>33</v>
      </c>
      <c r="F7108" t="s">
        <v>28</v>
      </c>
      <c r="G7108" t="s">
        <v>672</v>
      </c>
      <c r="H7108">
        <v>4</v>
      </c>
      <c r="I7108">
        <v>7830.74</v>
      </c>
      <c r="J7108">
        <v>0</v>
      </c>
      <c r="K7108">
        <v>31322.959999999999</v>
      </c>
      <c r="L7108">
        <v>7242.65</v>
      </c>
      <c r="M7108">
        <f t="shared" si="332"/>
        <v>31322.959999999999</v>
      </c>
      <c r="N7108" t="str">
        <f t="shared" si="333"/>
        <v>Q1</v>
      </c>
      <c r="O7108" s="2">
        <f t="shared" si="334"/>
        <v>23.122495447428978</v>
      </c>
      <c r="P7108" t="str">
        <f>VLOOKUP(retail_sales_2023!C7108,customers!A:J,5,)</f>
        <v>Pune</v>
      </c>
      <c r="Q7108" t="str">
        <f>VLOOKUP(C7108,customers!A:J,10,0)</f>
        <v>Premium</v>
      </c>
    </row>
    <row r="7109" spans="1:17" x14ac:dyDescent="0.3">
      <c r="A7109" t="s">
        <v>8200</v>
      </c>
      <c r="B7109" s="1">
        <v>45216</v>
      </c>
      <c r="C7109" t="s">
        <v>752</v>
      </c>
      <c r="D7109" t="s">
        <v>753</v>
      </c>
      <c r="E7109" t="s">
        <v>21</v>
      </c>
      <c r="F7109" t="s">
        <v>28</v>
      </c>
      <c r="G7109" t="s">
        <v>29</v>
      </c>
      <c r="H7109">
        <v>1</v>
      </c>
      <c r="I7109">
        <v>2300.92</v>
      </c>
      <c r="J7109">
        <v>0</v>
      </c>
      <c r="K7109">
        <v>2300.92</v>
      </c>
      <c r="L7109">
        <v>510.02</v>
      </c>
      <c r="M7109">
        <f t="shared" ref="M7109:M7172" si="335">H7109*I7109*(1-J7109)</f>
        <v>2300.92</v>
      </c>
      <c r="N7109" t="str">
        <f t="shared" si="333"/>
        <v>Q4</v>
      </c>
      <c r="O7109" s="2">
        <f t="shared" si="334"/>
        <v>22.165916242198772</v>
      </c>
      <c r="P7109" t="str">
        <f>VLOOKUP(retail_sales_2023!C7109,customers!A:J,5,)</f>
        <v>Kolkata</v>
      </c>
      <c r="Q7109" t="str">
        <f>VLOOKUP(C7109,customers!A:J,10,0)</f>
        <v>Premium</v>
      </c>
    </row>
    <row r="7110" spans="1:17" x14ac:dyDescent="0.3">
      <c r="A7110" t="s">
        <v>8201</v>
      </c>
      <c r="B7110" s="1">
        <v>45026</v>
      </c>
      <c r="C7110" t="s">
        <v>379</v>
      </c>
      <c r="D7110" t="s">
        <v>380</v>
      </c>
      <c r="E7110" t="s">
        <v>27</v>
      </c>
      <c r="F7110" t="s">
        <v>81</v>
      </c>
      <c r="G7110" t="s">
        <v>150</v>
      </c>
      <c r="H7110">
        <v>5</v>
      </c>
      <c r="I7110">
        <v>322.31</v>
      </c>
      <c r="J7110">
        <v>0.3</v>
      </c>
      <c r="K7110">
        <v>1128.08</v>
      </c>
      <c r="L7110">
        <v>285.11</v>
      </c>
      <c r="M7110">
        <f t="shared" si="335"/>
        <v>1128.0849999999998</v>
      </c>
      <c r="N7110" t="str">
        <f t="shared" si="333"/>
        <v>Q2</v>
      </c>
      <c r="O7110" s="2">
        <f t="shared" si="334"/>
        <v>25.273916743493373</v>
      </c>
      <c r="P7110" t="str">
        <f>VLOOKUP(retail_sales_2023!C7110,customers!A:J,5,)</f>
        <v>Lucknow</v>
      </c>
      <c r="Q7110" t="str">
        <f>VLOOKUP(C7110,customers!A:J,10,0)</f>
        <v>Premium</v>
      </c>
    </row>
    <row r="7111" spans="1:17" x14ac:dyDescent="0.3">
      <c r="A7111" t="s">
        <v>8202</v>
      </c>
      <c r="B7111" s="1">
        <v>45161</v>
      </c>
      <c r="C7111" t="s">
        <v>234</v>
      </c>
      <c r="D7111" t="s">
        <v>260</v>
      </c>
      <c r="E7111" t="s">
        <v>33</v>
      </c>
      <c r="F7111" t="s">
        <v>52</v>
      </c>
      <c r="G7111" t="s">
        <v>69</v>
      </c>
      <c r="H7111">
        <v>9</v>
      </c>
      <c r="I7111">
        <v>333.57</v>
      </c>
      <c r="J7111">
        <v>0</v>
      </c>
      <c r="K7111">
        <v>3002.13</v>
      </c>
      <c r="L7111">
        <v>291.76</v>
      </c>
      <c r="M7111">
        <f t="shared" si="335"/>
        <v>3002.13</v>
      </c>
      <c r="N7111" t="str">
        <f t="shared" si="333"/>
        <v>Q3</v>
      </c>
      <c r="O7111" s="2">
        <f t="shared" si="334"/>
        <v>9.7184332457288658</v>
      </c>
      <c r="P7111" t="str">
        <f>VLOOKUP(retail_sales_2023!C7111,customers!A:J,5,)</f>
        <v>Mumbai</v>
      </c>
      <c r="Q7111" t="str">
        <f>VLOOKUP(C7111,customers!A:J,10,0)</f>
        <v>Occasional</v>
      </c>
    </row>
    <row r="7112" spans="1:17" x14ac:dyDescent="0.3">
      <c r="A7112" t="s">
        <v>8203</v>
      </c>
      <c r="B7112" s="1">
        <v>45160</v>
      </c>
      <c r="C7112" t="s">
        <v>2294</v>
      </c>
      <c r="D7112" t="s">
        <v>2295</v>
      </c>
      <c r="E7112" t="s">
        <v>27</v>
      </c>
      <c r="F7112" t="s">
        <v>81</v>
      </c>
      <c r="G7112" t="s">
        <v>105</v>
      </c>
      <c r="H7112">
        <v>1</v>
      </c>
      <c r="I7112">
        <v>1220.28</v>
      </c>
      <c r="J7112">
        <v>0.1</v>
      </c>
      <c r="K7112">
        <v>1098.25</v>
      </c>
      <c r="L7112">
        <v>275.77</v>
      </c>
      <c r="M7112">
        <f t="shared" si="335"/>
        <v>1098.252</v>
      </c>
      <c r="N7112" t="str">
        <f t="shared" si="333"/>
        <v>Q3</v>
      </c>
      <c r="O7112" s="2">
        <f t="shared" si="334"/>
        <v>25.109947643979059</v>
      </c>
      <c r="P7112" t="str">
        <f>VLOOKUP(retail_sales_2023!C7112,customers!A:J,5,)</f>
        <v>Amritsar</v>
      </c>
      <c r="Q7112" t="str">
        <f>VLOOKUP(C7112,customers!A:J,10,0)</f>
        <v>Regular</v>
      </c>
    </row>
    <row r="7113" spans="1:17" x14ac:dyDescent="0.3">
      <c r="A7113" t="s">
        <v>8204</v>
      </c>
      <c r="B7113" s="1">
        <v>45287</v>
      </c>
      <c r="C7113" t="s">
        <v>4155</v>
      </c>
      <c r="D7113" t="s">
        <v>4156</v>
      </c>
      <c r="E7113" t="s">
        <v>15</v>
      </c>
      <c r="F7113" t="s">
        <v>28</v>
      </c>
      <c r="G7113" t="s">
        <v>29</v>
      </c>
      <c r="H7113">
        <v>4</v>
      </c>
      <c r="I7113">
        <v>5008.51</v>
      </c>
      <c r="J7113">
        <v>0.1</v>
      </c>
      <c r="K7113">
        <v>18030.64</v>
      </c>
      <c r="L7113">
        <v>3639.26</v>
      </c>
      <c r="M7113">
        <f t="shared" si="335"/>
        <v>18030.636000000002</v>
      </c>
      <c r="N7113" t="str">
        <f t="shared" si="333"/>
        <v>Q4</v>
      </c>
      <c r="O7113" s="2">
        <f t="shared" si="334"/>
        <v>20.183753876734272</v>
      </c>
      <c r="P7113" t="str">
        <f>VLOOKUP(retail_sales_2023!C7113,customers!A:J,5,)</f>
        <v>Hyderabad</v>
      </c>
      <c r="Q7113" t="str">
        <f>VLOOKUP(C7113,customers!A:J,10,0)</f>
        <v>Premium</v>
      </c>
    </row>
    <row r="7114" spans="1:17" x14ac:dyDescent="0.3">
      <c r="A7114" t="s">
        <v>8205</v>
      </c>
      <c r="B7114" s="1">
        <v>45084</v>
      </c>
      <c r="C7114" t="s">
        <v>521</v>
      </c>
      <c r="D7114" t="s">
        <v>522</v>
      </c>
      <c r="E7114" t="s">
        <v>21</v>
      </c>
      <c r="F7114" t="s">
        <v>52</v>
      </c>
      <c r="G7114" t="s">
        <v>169</v>
      </c>
      <c r="H7114">
        <v>8</v>
      </c>
      <c r="I7114">
        <v>76.489999999999995</v>
      </c>
      <c r="J7114">
        <v>0.1</v>
      </c>
      <c r="K7114">
        <v>550.73</v>
      </c>
      <c r="L7114">
        <v>56.32</v>
      </c>
      <c r="M7114">
        <f t="shared" si="335"/>
        <v>550.72799999999995</v>
      </c>
      <c r="N7114" t="str">
        <f t="shared" si="333"/>
        <v>Q2</v>
      </c>
      <c r="O7114" s="2">
        <f t="shared" si="334"/>
        <v>10.226426742686979</v>
      </c>
      <c r="P7114" t="str">
        <f>VLOOKUP(retail_sales_2023!C7114,customers!A:J,5,)</f>
        <v>Patna</v>
      </c>
      <c r="Q7114" t="str">
        <f>VLOOKUP(C7114,customers!A:J,10,0)</f>
        <v>Regular</v>
      </c>
    </row>
    <row r="7115" spans="1:17" x14ac:dyDescent="0.3">
      <c r="A7115" t="s">
        <v>8206</v>
      </c>
      <c r="B7115" s="1">
        <v>45111</v>
      </c>
      <c r="C7115" t="s">
        <v>173</v>
      </c>
      <c r="D7115" t="s">
        <v>174</v>
      </c>
      <c r="E7115" t="s">
        <v>27</v>
      </c>
      <c r="F7115" t="s">
        <v>43</v>
      </c>
      <c r="G7115" t="s">
        <v>128</v>
      </c>
      <c r="H7115">
        <v>4</v>
      </c>
      <c r="I7115">
        <v>22755.73</v>
      </c>
      <c r="J7115">
        <v>0.05</v>
      </c>
      <c r="K7115">
        <v>86471.77</v>
      </c>
      <c r="L7115">
        <v>7815.73</v>
      </c>
      <c r="M7115">
        <f t="shared" si="335"/>
        <v>86471.77399999999</v>
      </c>
      <c r="N7115" t="str">
        <f t="shared" si="333"/>
        <v>Q3</v>
      </c>
      <c r="O7115" s="2">
        <f t="shared" si="334"/>
        <v>9.0384757938920401</v>
      </c>
      <c r="P7115" t="str">
        <f>VLOOKUP(retail_sales_2023!C7115,customers!A:J,5,)</f>
        <v>Chandigarh</v>
      </c>
      <c r="Q7115" t="str">
        <f>VLOOKUP(C7115,customers!A:J,10,0)</f>
        <v>Regular</v>
      </c>
    </row>
    <row r="7116" spans="1:17" x14ac:dyDescent="0.3">
      <c r="A7116" t="s">
        <v>8207</v>
      </c>
      <c r="B7116" s="1">
        <v>45186</v>
      </c>
      <c r="C7116" t="s">
        <v>342</v>
      </c>
      <c r="D7116" t="s">
        <v>343</v>
      </c>
      <c r="E7116" t="s">
        <v>15</v>
      </c>
      <c r="F7116" t="s">
        <v>52</v>
      </c>
      <c r="G7116" t="s">
        <v>200</v>
      </c>
      <c r="H7116">
        <v>2</v>
      </c>
      <c r="I7116">
        <v>704.55</v>
      </c>
      <c r="J7116">
        <v>0.1</v>
      </c>
      <c r="K7116">
        <v>1268.19</v>
      </c>
      <c r="L7116">
        <v>95.93</v>
      </c>
      <c r="M7116">
        <f t="shared" si="335"/>
        <v>1268.19</v>
      </c>
      <c r="N7116" t="str">
        <f t="shared" si="333"/>
        <v>Q3</v>
      </c>
      <c r="O7116" s="2">
        <f t="shared" si="334"/>
        <v>7.5643239577665806</v>
      </c>
      <c r="P7116" t="str">
        <f>VLOOKUP(retail_sales_2023!C7116,customers!A:J,5,)</f>
        <v>Coimbatore</v>
      </c>
      <c r="Q7116" t="str">
        <f>VLOOKUP(C7116,customers!A:J,10,0)</f>
        <v>Premium</v>
      </c>
    </row>
    <row r="7117" spans="1:17" x14ac:dyDescent="0.3">
      <c r="A7117" t="s">
        <v>8208</v>
      </c>
      <c r="B7117" s="1">
        <v>45115</v>
      </c>
      <c r="C7117" t="s">
        <v>1771</v>
      </c>
      <c r="D7117" t="s">
        <v>1772</v>
      </c>
      <c r="E7117" t="s">
        <v>33</v>
      </c>
      <c r="F7117" t="s">
        <v>52</v>
      </c>
      <c r="G7117" t="s">
        <v>268</v>
      </c>
      <c r="H7117">
        <v>8</v>
      </c>
      <c r="I7117">
        <v>178.26</v>
      </c>
      <c r="J7117">
        <v>0.05</v>
      </c>
      <c r="K7117">
        <v>1354.78</v>
      </c>
      <c r="L7117">
        <v>88.1</v>
      </c>
      <c r="M7117">
        <f t="shared" si="335"/>
        <v>1354.7759999999998</v>
      </c>
      <c r="N7117" t="str">
        <f t="shared" si="333"/>
        <v>Q3</v>
      </c>
      <c r="O7117" s="2">
        <f t="shared" si="334"/>
        <v>6.5029008399887802</v>
      </c>
      <c r="P7117" t="str">
        <f>VLOOKUP(retail_sales_2023!C7117,customers!A:J,5,)</f>
        <v>Ahmedabad</v>
      </c>
      <c r="Q7117" t="str">
        <f>VLOOKUP(C7117,customers!A:J,10,0)</f>
        <v>Premium</v>
      </c>
    </row>
    <row r="7118" spans="1:17" x14ac:dyDescent="0.3">
      <c r="A7118" t="s">
        <v>8209</v>
      </c>
      <c r="B7118" s="1">
        <v>45226</v>
      </c>
      <c r="C7118" t="s">
        <v>431</v>
      </c>
      <c r="D7118" t="s">
        <v>432</v>
      </c>
      <c r="E7118" t="s">
        <v>27</v>
      </c>
      <c r="F7118" t="s">
        <v>16</v>
      </c>
      <c r="G7118" t="s">
        <v>305</v>
      </c>
      <c r="H7118">
        <v>3</v>
      </c>
      <c r="I7118">
        <v>585.4</v>
      </c>
      <c r="J7118">
        <v>0.3</v>
      </c>
      <c r="K7118">
        <v>1229.3399999999999</v>
      </c>
      <c r="L7118">
        <v>434.65</v>
      </c>
      <c r="M7118">
        <f t="shared" si="335"/>
        <v>1229.3399999999997</v>
      </c>
      <c r="N7118" t="str">
        <f t="shared" si="333"/>
        <v>Q4</v>
      </c>
      <c r="O7118" s="2">
        <f t="shared" si="334"/>
        <v>35.356370084760933</v>
      </c>
      <c r="P7118" t="str">
        <f>VLOOKUP(retail_sales_2023!C7118,customers!A:J,5,)</f>
        <v>Delhi</v>
      </c>
      <c r="Q7118" t="str">
        <f>VLOOKUP(C7118,customers!A:J,10,0)</f>
        <v>Regular</v>
      </c>
    </row>
    <row r="7119" spans="1:17" x14ac:dyDescent="0.3">
      <c r="A7119" t="s">
        <v>8210</v>
      </c>
      <c r="B7119" s="1">
        <v>45191</v>
      </c>
      <c r="C7119" t="s">
        <v>303</v>
      </c>
      <c r="D7119" t="s">
        <v>304</v>
      </c>
      <c r="E7119" t="s">
        <v>27</v>
      </c>
      <c r="F7119" t="s">
        <v>81</v>
      </c>
      <c r="G7119" t="s">
        <v>150</v>
      </c>
      <c r="H7119">
        <v>3</v>
      </c>
      <c r="I7119">
        <v>3949.99</v>
      </c>
      <c r="J7119">
        <v>0.25</v>
      </c>
      <c r="K7119">
        <v>8887.48</v>
      </c>
      <c r="L7119">
        <v>3075.55</v>
      </c>
      <c r="M7119">
        <f t="shared" si="335"/>
        <v>8887.4774999999991</v>
      </c>
      <c r="N7119" t="str">
        <f t="shared" si="333"/>
        <v>Q3</v>
      </c>
      <c r="O7119" s="2">
        <f t="shared" si="334"/>
        <v>34.605422459459831</v>
      </c>
      <c r="P7119" t="str">
        <f>VLOOKUP(retail_sales_2023!C7119,customers!A:J,5,)</f>
        <v>Jaipur</v>
      </c>
      <c r="Q7119" t="str">
        <f>VLOOKUP(C7119,customers!A:J,10,0)</f>
        <v>Premium</v>
      </c>
    </row>
    <row r="7120" spans="1:17" x14ac:dyDescent="0.3">
      <c r="A7120" t="s">
        <v>8211</v>
      </c>
      <c r="B7120" s="1">
        <v>45265</v>
      </c>
      <c r="C7120" t="s">
        <v>554</v>
      </c>
      <c r="D7120" t="s">
        <v>555</v>
      </c>
      <c r="E7120" t="s">
        <v>33</v>
      </c>
      <c r="F7120" t="s">
        <v>22</v>
      </c>
      <c r="G7120" t="s">
        <v>23</v>
      </c>
      <c r="H7120">
        <v>3</v>
      </c>
      <c r="I7120">
        <v>9076.6299999999992</v>
      </c>
      <c r="J7120">
        <v>0</v>
      </c>
      <c r="K7120">
        <v>27229.89</v>
      </c>
      <c r="L7120">
        <v>5495.72</v>
      </c>
      <c r="M7120">
        <f t="shared" si="335"/>
        <v>27229.89</v>
      </c>
      <c r="N7120" t="str">
        <f t="shared" si="333"/>
        <v>Q4</v>
      </c>
      <c r="O7120" s="2">
        <f t="shared" si="334"/>
        <v>20.182674259793192</v>
      </c>
      <c r="P7120" t="str">
        <f>VLOOKUP(retail_sales_2023!C7120,customers!A:J,5,)</f>
        <v>Ahmedabad</v>
      </c>
      <c r="Q7120" t="str">
        <f>VLOOKUP(C7120,customers!A:J,10,0)</f>
        <v>Occasional</v>
      </c>
    </row>
    <row r="7121" spans="1:17" x14ac:dyDescent="0.3">
      <c r="A7121" t="s">
        <v>8212</v>
      </c>
      <c r="B7121" s="1">
        <v>45267</v>
      </c>
      <c r="C7121" t="s">
        <v>628</v>
      </c>
      <c r="D7121" t="s">
        <v>629</v>
      </c>
      <c r="E7121" t="s">
        <v>27</v>
      </c>
      <c r="F7121" t="s">
        <v>43</v>
      </c>
      <c r="G7121" t="s">
        <v>128</v>
      </c>
      <c r="H7121">
        <v>5</v>
      </c>
      <c r="I7121">
        <v>41138.28</v>
      </c>
      <c r="J7121">
        <v>0.15</v>
      </c>
      <c r="K7121">
        <v>174837.69</v>
      </c>
      <c r="L7121">
        <v>22756.22</v>
      </c>
      <c r="M7121">
        <f t="shared" si="335"/>
        <v>174837.69</v>
      </c>
      <c r="N7121" t="str">
        <f t="shared" si="333"/>
        <v>Q4</v>
      </c>
      <c r="O7121" s="2">
        <f t="shared" si="334"/>
        <v>13.015626092978009</v>
      </c>
      <c r="P7121" t="str">
        <f>VLOOKUP(retail_sales_2023!C7121,customers!A:J,5,)</f>
        <v>Chandigarh</v>
      </c>
      <c r="Q7121" t="str">
        <f>VLOOKUP(C7121,customers!A:J,10,0)</f>
        <v>Premium</v>
      </c>
    </row>
    <row r="7122" spans="1:17" x14ac:dyDescent="0.3">
      <c r="A7122" t="s">
        <v>8213</v>
      </c>
      <c r="B7122" s="1">
        <v>45217</v>
      </c>
      <c r="C7122" t="s">
        <v>1572</v>
      </c>
      <c r="D7122" t="s">
        <v>1573</v>
      </c>
      <c r="E7122" t="s">
        <v>15</v>
      </c>
      <c r="F7122" t="s">
        <v>22</v>
      </c>
      <c r="G7122" t="s">
        <v>516</v>
      </c>
      <c r="H7122">
        <v>5</v>
      </c>
      <c r="I7122">
        <v>8991.3700000000008</v>
      </c>
      <c r="J7122">
        <v>0.15</v>
      </c>
      <c r="K7122">
        <v>38213.32</v>
      </c>
      <c r="L7122">
        <v>-2882.88</v>
      </c>
      <c r="M7122">
        <f t="shared" si="335"/>
        <v>38213.322500000002</v>
      </c>
      <c r="N7122" t="str">
        <f t="shared" si="333"/>
        <v>Q4</v>
      </c>
      <c r="O7122" s="2">
        <f t="shared" si="334"/>
        <v>-7.5441756958045003</v>
      </c>
      <c r="P7122" t="str">
        <f>VLOOKUP(retail_sales_2023!C7122,customers!A:J,5,)</f>
        <v>Kochi</v>
      </c>
      <c r="Q7122" t="str">
        <f>VLOOKUP(C7122,customers!A:J,10,0)</f>
        <v>Regular</v>
      </c>
    </row>
    <row r="7123" spans="1:17" x14ac:dyDescent="0.3">
      <c r="A7123" t="s">
        <v>8214</v>
      </c>
      <c r="B7123" s="1">
        <v>45062</v>
      </c>
      <c r="C7123" t="s">
        <v>1192</v>
      </c>
      <c r="D7123" t="s">
        <v>13093</v>
      </c>
      <c r="E7123" t="s">
        <v>33</v>
      </c>
      <c r="F7123" t="s">
        <v>43</v>
      </c>
      <c r="G7123" t="s">
        <v>44</v>
      </c>
      <c r="H7123">
        <v>4</v>
      </c>
      <c r="I7123">
        <v>38824.54</v>
      </c>
      <c r="J7123">
        <v>0.2</v>
      </c>
      <c r="K7123">
        <v>124238.53</v>
      </c>
      <c r="L7123">
        <v>18409.36</v>
      </c>
      <c r="M7123">
        <f t="shared" si="335"/>
        <v>124238.52800000001</v>
      </c>
      <c r="N7123" t="str">
        <f t="shared" si="333"/>
        <v>Q2</v>
      </c>
      <c r="O7123" s="2">
        <f t="shared" si="334"/>
        <v>14.817754202339644</v>
      </c>
      <c r="P7123" t="str">
        <f>VLOOKUP(retail_sales_2023!C7123,customers!A:J,5,)</f>
        <v>Ahmedabad</v>
      </c>
      <c r="Q7123" t="str">
        <f>VLOOKUP(C7123,customers!A:J,10,0)</f>
        <v>Regular</v>
      </c>
    </row>
    <row r="7124" spans="1:17" x14ac:dyDescent="0.3">
      <c r="A7124" t="s">
        <v>8215</v>
      </c>
      <c r="B7124" s="1">
        <v>45051</v>
      </c>
      <c r="C7124" t="s">
        <v>488</v>
      </c>
      <c r="D7124" t="s">
        <v>489</v>
      </c>
      <c r="E7124" t="s">
        <v>33</v>
      </c>
      <c r="F7124" t="s">
        <v>81</v>
      </c>
      <c r="G7124" t="s">
        <v>264</v>
      </c>
      <c r="H7124">
        <v>4</v>
      </c>
      <c r="I7124">
        <v>670.39</v>
      </c>
      <c r="J7124">
        <v>0.05</v>
      </c>
      <c r="K7124">
        <v>2547.48</v>
      </c>
      <c r="L7124">
        <v>638.54</v>
      </c>
      <c r="M7124">
        <f t="shared" si="335"/>
        <v>2547.482</v>
      </c>
      <c r="N7124" t="str">
        <f t="shared" si="333"/>
        <v>Q2</v>
      </c>
      <c r="O7124" s="2">
        <f t="shared" si="334"/>
        <v>25.065554979823197</v>
      </c>
      <c r="P7124" t="str">
        <f>VLOOKUP(retail_sales_2023!C7124,customers!A:J,5,)</f>
        <v>Ahmedabad</v>
      </c>
      <c r="Q7124" t="str">
        <f>VLOOKUP(C7124,customers!A:J,10,0)</f>
        <v>Occasional</v>
      </c>
    </row>
    <row r="7125" spans="1:17" x14ac:dyDescent="0.3">
      <c r="A7125" t="s">
        <v>8216</v>
      </c>
      <c r="B7125" s="1">
        <v>44965</v>
      </c>
      <c r="C7125" t="s">
        <v>3538</v>
      </c>
      <c r="D7125" t="s">
        <v>3539</v>
      </c>
      <c r="E7125" t="s">
        <v>27</v>
      </c>
      <c r="F7125" t="s">
        <v>38</v>
      </c>
      <c r="G7125" t="s">
        <v>456</v>
      </c>
      <c r="H7125">
        <v>3</v>
      </c>
      <c r="I7125">
        <v>494.24</v>
      </c>
      <c r="J7125">
        <v>0</v>
      </c>
      <c r="K7125">
        <v>1482.72</v>
      </c>
      <c r="L7125">
        <v>539.23</v>
      </c>
      <c r="M7125">
        <f t="shared" si="335"/>
        <v>1482.72</v>
      </c>
      <c r="N7125" t="str">
        <f t="shared" si="333"/>
        <v>Q1</v>
      </c>
      <c r="O7125" s="2">
        <f t="shared" si="334"/>
        <v>36.367621668285317</v>
      </c>
      <c r="P7125" t="str">
        <f>VLOOKUP(retail_sales_2023!C7125,customers!A:J,5,)</f>
        <v>Jaipur</v>
      </c>
      <c r="Q7125" t="str">
        <f>VLOOKUP(C7125,customers!A:J,10,0)</f>
        <v>Premium</v>
      </c>
    </row>
    <row r="7126" spans="1:17" x14ac:dyDescent="0.3">
      <c r="A7126" t="s">
        <v>8217</v>
      </c>
      <c r="B7126" s="1">
        <v>44943</v>
      </c>
      <c r="C7126" t="s">
        <v>1177</v>
      </c>
      <c r="D7126" t="s">
        <v>1178</v>
      </c>
      <c r="E7126" t="s">
        <v>27</v>
      </c>
      <c r="F7126" t="s">
        <v>81</v>
      </c>
      <c r="G7126" t="s">
        <v>105</v>
      </c>
      <c r="H7126">
        <v>5</v>
      </c>
      <c r="I7126">
        <v>649.16</v>
      </c>
      <c r="J7126">
        <v>0.05</v>
      </c>
      <c r="K7126">
        <v>3083.51</v>
      </c>
      <c r="L7126">
        <v>1183.95</v>
      </c>
      <c r="M7126">
        <f t="shared" si="335"/>
        <v>3083.5099999999998</v>
      </c>
      <c r="N7126" t="str">
        <f t="shared" si="333"/>
        <v>Q1</v>
      </c>
      <c r="O7126" s="2">
        <f t="shared" si="334"/>
        <v>38.396178381130589</v>
      </c>
      <c r="P7126" t="str">
        <f>VLOOKUP(retail_sales_2023!C7126,customers!A:J,5,)</f>
        <v>Amritsar</v>
      </c>
      <c r="Q7126" t="str">
        <f>VLOOKUP(C7126,customers!A:J,10,0)</f>
        <v>Regular</v>
      </c>
    </row>
    <row r="7127" spans="1:17" x14ac:dyDescent="0.3">
      <c r="A7127" t="s">
        <v>8218</v>
      </c>
      <c r="B7127" s="1">
        <v>45032</v>
      </c>
      <c r="C7127" t="s">
        <v>31</v>
      </c>
      <c r="D7127" t="s">
        <v>32</v>
      </c>
      <c r="E7127" t="s">
        <v>33</v>
      </c>
      <c r="F7127" t="s">
        <v>22</v>
      </c>
      <c r="G7127" t="s">
        <v>423</v>
      </c>
      <c r="H7127">
        <v>2</v>
      </c>
      <c r="I7127">
        <v>35551.410000000003</v>
      </c>
      <c r="J7127">
        <v>0.25</v>
      </c>
      <c r="K7127">
        <v>53327.12</v>
      </c>
      <c r="L7127">
        <v>14581.41</v>
      </c>
      <c r="M7127">
        <f t="shared" si="335"/>
        <v>53327.115000000005</v>
      </c>
      <c r="N7127" t="str">
        <f t="shared" si="333"/>
        <v>Q2</v>
      </c>
      <c r="O7127" s="2">
        <f t="shared" si="334"/>
        <v>27.343329247857373</v>
      </c>
      <c r="P7127" t="str">
        <f>VLOOKUP(retail_sales_2023!C7127,customers!A:J,5,)</f>
        <v>Ahmedabad</v>
      </c>
      <c r="Q7127" t="str">
        <f>VLOOKUP(C7127,customers!A:J,10,0)</f>
        <v>Premium</v>
      </c>
    </row>
    <row r="7128" spans="1:17" x14ac:dyDescent="0.3">
      <c r="A7128" t="s">
        <v>8219</v>
      </c>
      <c r="B7128" s="1">
        <v>44965</v>
      </c>
      <c r="C7128" t="s">
        <v>2178</v>
      </c>
      <c r="D7128" t="s">
        <v>2179</v>
      </c>
      <c r="E7128" t="s">
        <v>33</v>
      </c>
      <c r="F7128" t="s">
        <v>28</v>
      </c>
      <c r="G7128" t="s">
        <v>61</v>
      </c>
      <c r="H7128">
        <v>4</v>
      </c>
      <c r="I7128">
        <v>4227.66</v>
      </c>
      <c r="J7128">
        <v>0.1</v>
      </c>
      <c r="K7128">
        <v>15219.58</v>
      </c>
      <c r="L7128">
        <v>2687.48</v>
      </c>
      <c r="M7128">
        <f t="shared" si="335"/>
        <v>15219.575999999999</v>
      </c>
      <c r="N7128" t="str">
        <f t="shared" si="333"/>
        <v>Q1</v>
      </c>
      <c r="O7128" s="2">
        <f t="shared" si="334"/>
        <v>17.658043126025817</v>
      </c>
      <c r="P7128" t="str">
        <f>VLOOKUP(retail_sales_2023!C7128,customers!A:J,5,)</f>
        <v>Ahmedabad</v>
      </c>
      <c r="Q7128" t="str">
        <f>VLOOKUP(C7128,customers!A:J,10,0)</f>
        <v>Premium</v>
      </c>
    </row>
    <row r="7129" spans="1:17" x14ac:dyDescent="0.3">
      <c r="A7129" t="s">
        <v>8220</v>
      </c>
      <c r="B7129" s="1">
        <v>45279</v>
      </c>
      <c r="C7129" t="s">
        <v>1547</v>
      </c>
      <c r="D7129" t="s">
        <v>1548</v>
      </c>
      <c r="E7129" t="s">
        <v>21</v>
      </c>
      <c r="F7129" t="s">
        <v>52</v>
      </c>
      <c r="G7129" t="s">
        <v>117</v>
      </c>
      <c r="H7129">
        <v>5</v>
      </c>
      <c r="I7129">
        <v>103.02</v>
      </c>
      <c r="J7129">
        <v>0.05</v>
      </c>
      <c r="K7129">
        <v>489.34</v>
      </c>
      <c r="L7129">
        <v>32.07</v>
      </c>
      <c r="M7129">
        <f t="shared" si="335"/>
        <v>489.34499999999997</v>
      </c>
      <c r="N7129" t="str">
        <f t="shared" si="333"/>
        <v>Q4</v>
      </c>
      <c r="O7129" s="2">
        <f t="shared" si="334"/>
        <v>6.5537254260841147</v>
      </c>
      <c r="P7129" t="str">
        <f>VLOOKUP(retail_sales_2023!C7129,customers!A:J,5,)</f>
        <v>Kolkata</v>
      </c>
      <c r="Q7129" t="str">
        <f>VLOOKUP(C7129,customers!A:J,10,0)</f>
        <v>Regular</v>
      </c>
    </row>
    <row r="7130" spans="1:17" x14ac:dyDescent="0.3">
      <c r="A7130" t="s">
        <v>8221</v>
      </c>
      <c r="B7130" s="1">
        <v>45175</v>
      </c>
      <c r="C7130" t="s">
        <v>2375</v>
      </c>
      <c r="D7130" t="s">
        <v>2376</v>
      </c>
      <c r="E7130" t="s">
        <v>27</v>
      </c>
      <c r="F7130" t="s">
        <v>52</v>
      </c>
      <c r="G7130" t="s">
        <v>200</v>
      </c>
      <c r="H7130">
        <v>9</v>
      </c>
      <c r="I7130">
        <v>388.99</v>
      </c>
      <c r="J7130">
        <v>0.15</v>
      </c>
      <c r="K7130">
        <v>2975.77</v>
      </c>
      <c r="L7130">
        <v>190.77</v>
      </c>
      <c r="M7130">
        <f t="shared" si="335"/>
        <v>2975.7734999999998</v>
      </c>
      <c r="N7130" t="str">
        <f t="shared" si="333"/>
        <v>Q3</v>
      </c>
      <c r="O7130" s="2">
        <f t="shared" si="334"/>
        <v>6.4107777146755289</v>
      </c>
      <c r="P7130" t="str">
        <f>VLOOKUP(retail_sales_2023!C7130,customers!A:J,5,)</f>
        <v>Lucknow</v>
      </c>
      <c r="Q7130" t="str">
        <f>VLOOKUP(C7130,customers!A:J,10,0)</f>
        <v>Regular</v>
      </c>
    </row>
    <row r="7131" spans="1:17" x14ac:dyDescent="0.3">
      <c r="A7131" t="s">
        <v>8222</v>
      </c>
      <c r="B7131" s="1">
        <v>45123</v>
      </c>
      <c r="C7131" t="s">
        <v>2294</v>
      </c>
      <c r="D7131" t="s">
        <v>2295</v>
      </c>
      <c r="E7131" t="s">
        <v>27</v>
      </c>
      <c r="F7131" t="s">
        <v>28</v>
      </c>
      <c r="G7131" t="s">
        <v>61</v>
      </c>
      <c r="H7131">
        <v>5</v>
      </c>
      <c r="I7131">
        <v>1213.71</v>
      </c>
      <c r="J7131">
        <v>0.1</v>
      </c>
      <c r="K7131">
        <v>5461.7</v>
      </c>
      <c r="L7131">
        <v>1410.79</v>
      </c>
      <c r="M7131">
        <f t="shared" si="335"/>
        <v>5461.6950000000006</v>
      </c>
      <c r="N7131" t="str">
        <f t="shared" si="333"/>
        <v>Q3</v>
      </c>
      <c r="O7131" s="2">
        <f t="shared" si="334"/>
        <v>25.830602193456247</v>
      </c>
      <c r="P7131" t="str">
        <f>VLOOKUP(retail_sales_2023!C7131,customers!A:J,5,)</f>
        <v>Amritsar</v>
      </c>
      <c r="Q7131" t="str">
        <f>VLOOKUP(C7131,customers!A:J,10,0)</f>
        <v>Regular</v>
      </c>
    </row>
    <row r="7132" spans="1:17" x14ac:dyDescent="0.3">
      <c r="A7132" t="s">
        <v>8223</v>
      </c>
      <c r="B7132" s="1">
        <v>45256</v>
      </c>
      <c r="C7132" t="s">
        <v>1223</v>
      </c>
      <c r="D7132" t="s">
        <v>1224</v>
      </c>
      <c r="E7132" t="s">
        <v>15</v>
      </c>
      <c r="F7132" t="s">
        <v>22</v>
      </c>
      <c r="G7132" t="s">
        <v>423</v>
      </c>
      <c r="H7132">
        <v>5</v>
      </c>
      <c r="I7132">
        <v>28414.76</v>
      </c>
      <c r="J7132">
        <v>0.3</v>
      </c>
      <c r="K7132">
        <v>99451.66</v>
      </c>
      <c r="L7132">
        <v>24926.26</v>
      </c>
      <c r="M7132">
        <f t="shared" si="335"/>
        <v>99451.659999999989</v>
      </c>
      <c r="N7132" t="str">
        <f t="shared" si="333"/>
        <v>Q4</v>
      </c>
      <c r="O7132" s="2">
        <f t="shared" si="334"/>
        <v>25.063694261111376</v>
      </c>
      <c r="P7132" t="str">
        <f>VLOOKUP(retail_sales_2023!C7132,customers!A:J,5,)</f>
        <v>Chennai</v>
      </c>
      <c r="Q7132" t="str">
        <f>VLOOKUP(C7132,customers!A:J,10,0)</f>
        <v>Premium</v>
      </c>
    </row>
    <row r="7133" spans="1:17" x14ac:dyDescent="0.3">
      <c r="A7133" t="s">
        <v>8224</v>
      </c>
      <c r="B7133" s="1">
        <v>45260</v>
      </c>
      <c r="C7133" t="s">
        <v>278</v>
      </c>
      <c r="D7133" t="s">
        <v>279</v>
      </c>
      <c r="E7133" t="s">
        <v>33</v>
      </c>
      <c r="F7133" t="s">
        <v>52</v>
      </c>
      <c r="G7133" t="s">
        <v>937</v>
      </c>
      <c r="H7133">
        <v>2</v>
      </c>
      <c r="I7133">
        <v>225.92</v>
      </c>
      <c r="J7133">
        <v>0.15</v>
      </c>
      <c r="K7133">
        <v>384.06</v>
      </c>
      <c r="L7133">
        <v>-5.51</v>
      </c>
      <c r="M7133">
        <f t="shared" si="335"/>
        <v>384.06399999999996</v>
      </c>
      <c r="N7133" t="str">
        <f t="shared" si="333"/>
        <v>Q4</v>
      </c>
      <c r="O7133" s="2">
        <f t="shared" si="334"/>
        <v>-1.4346716658855385</v>
      </c>
      <c r="P7133" t="str">
        <f>VLOOKUP(retail_sales_2023!C7133,customers!A:J,5,)</f>
        <v>Pune</v>
      </c>
      <c r="Q7133" t="str">
        <f>VLOOKUP(C7133,customers!A:J,10,0)</f>
        <v>Premium</v>
      </c>
    </row>
    <row r="7134" spans="1:17" x14ac:dyDescent="0.3">
      <c r="A7134" t="s">
        <v>8225</v>
      </c>
      <c r="B7134" s="1">
        <v>44960</v>
      </c>
      <c r="C7134" t="s">
        <v>1338</v>
      </c>
      <c r="D7134" t="s">
        <v>1339</v>
      </c>
      <c r="E7134" t="s">
        <v>27</v>
      </c>
      <c r="F7134" t="s">
        <v>52</v>
      </c>
      <c r="G7134" t="s">
        <v>235</v>
      </c>
      <c r="H7134">
        <v>9</v>
      </c>
      <c r="I7134">
        <v>693.2</v>
      </c>
      <c r="J7134">
        <v>0</v>
      </c>
      <c r="K7134">
        <v>6238.8</v>
      </c>
      <c r="L7134">
        <v>573.54</v>
      </c>
      <c r="M7134">
        <f t="shared" si="335"/>
        <v>6238.8</v>
      </c>
      <c r="N7134" t="str">
        <f t="shared" si="333"/>
        <v>Q1</v>
      </c>
      <c r="O7134" s="2">
        <f t="shared" si="334"/>
        <v>9.1931140603962298</v>
      </c>
      <c r="P7134" t="str">
        <f>VLOOKUP(retail_sales_2023!C7134,customers!A:J,5,)</f>
        <v>Lucknow</v>
      </c>
      <c r="Q7134" t="str">
        <f>VLOOKUP(C7134,customers!A:J,10,0)</f>
        <v>Premium</v>
      </c>
    </row>
    <row r="7135" spans="1:17" x14ac:dyDescent="0.3">
      <c r="A7135" t="s">
        <v>8226</v>
      </c>
      <c r="B7135" s="1">
        <v>45184</v>
      </c>
      <c r="C7135" t="s">
        <v>92</v>
      </c>
      <c r="D7135" t="s">
        <v>93</v>
      </c>
      <c r="E7135" t="s">
        <v>27</v>
      </c>
      <c r="F7135" t="s">
        <v>22</v>
      </c>
      <c r="G7135" t="s">
        <v>146</v>
      </c>
      <c r="H7135">
        <v>4</v>
      </c>
      <c r="I7135">
        <v>27859.91</v>
      </c>
      <c r="J7135">
        <v>0</v>
      </c>
      <c r="K7135">
        <v>111439.64</v>
      </c>
      <c r="L7135">
        <v>-4315.1899999999996</v>
      </c>
      <c r="M7135">
        <f t="shared" si="335"/>
        <v>111439.64</v>
      </c>
      <c r="N7135" t="str">
        <f t="shared" si="333"/>
        <v>Q3</v>
      </c>
      <c r="O7135" s="2">
        <f t="shared" si="334"/>
        <v>-3.8722217695606331</v>
      </c>
      <c r="P7135" t="str">
        <f>VLOOKUP(retail_sales_2023!C7135,customers!A:J,5,)</f>
        <v>Jaipur</v>
      </c>
      <c r="Q7135" t="str">
        <f>VLOOKUP(C7135,customers!A:J,10,0)</f>
        <v>Premium</v>
      </c>
    </row>
    <row r="7136" spans="1:17" x14ac:dyDescent="0.3">
      <c r="A7136" t="s">
        <v>8227</v>
      </c>
      <c r="B7136" s="1">
        <v>45045</v>
      </c>
      <c r="C7136" t="s">
        <v>971</v>
      </c>
      <c r="D7136" t="s">
        <v>972</v>
      </c>
      <c r="E7136" t="s">
        <v>15</v>
      </c>
      <c r="F7136" t="s">
        <v>16</v>
      </c>
      <c r="G7136" t="s">
        <v>171</v>
      </c>
      <c r="H7136">
        <v>3</v>
      </c>
      <c r="I7136">
        <v>897.13</v>
      </c>
      <c r="J7136">
        <v>0</v>
      </c>
      <c r="K7136">
        <v>2691.39</v>
      </c>
      <c r="L7136">
        <v>841.16</v>
      </c>
      <c r="M7136">
        <f t="shared" si="335"/>
        <v>2691.39</v>
      </c>
      <c r="N7136" t="str">
        <f t="shared" si="333"/>
        <v>Q2</v>
      </c>
      <c r="O7136" s="2">
        <f t="shared" si="334"/>
        <v>31.253738774387958</v>
      </c>
      <c r="P7136" t="str">
        <f>VLOOKUP(retail_sales_2023!C7136,customers!A:J,5,)</f>
        <v>Chennai</v>
      </c>
      <c r="Q7136" t="str">
        <f>VLOOKUP(C7136,customers!A:J,10,0)</f>
        <v>Premium</v>
      </c>
    </row>
    <row r="7137" spans="1:17" x14ac:dyDescent="0.3">
      <c r="A7137" t="s">
        <v>8228</v>
      </c>
      <c r="B7137" s="1">
        <v>45204</v>
      </c>
      <c r="C7137" t="s">
        <v>846</v>
      </c>
      <c r="D7137" t="s">
        <v>847</v>
      </c>
      <c r="E7137" t="s">
        <v>15</v>
      </c>
      <c r="F7137" t="s">
        <v>43</v>
      </c>
      <c r="G7137" t="s">
        <v>243</v>
      </c>
      <c r="H7137">
        <v>4</v>
      </c>
      <c r="I7137">
        <v>83082.64</v>
      </c>
      <c r="J7137">
        <v>0</v>
      </c>
      <c r="K7137">
        <v>332330.56</v>
      </c>
      <c r="L7137">
        <v>30141.62</v>
      </c>
      <c r="M7137">
        <f t="shared" si="335"/>
        <v>332330.56</v>
      </c>
      <c r="N7137" t="str">
        <f t="shared" si="333"/>
        <v>Q4</v>
      </c>
      <c r="O7137" s="2">
        <f t="shared" si="334"/>
        <v>9.0697707728112622</v>
      </c>
      <c r="P7137" t="str">
        <f>VLOOKUP(retail_sales_2023!C7137,customers!A:J,5,)</f>
        <v>Coimbatore</v>
      </c>
      <c r="Q7137" t="str">
        <f>VLOOKUP(C7137,customers!A:J,10,0)</f>
        <v>Premium</v>
      </c>
    </row>
    <row r="7138" spans="1:17" x14ac:dyDescent="0.3">
      <c r="A7138" t="s">
        <v>8229</v>
      </c>
      <c r="B7138" s="1">
        <v>44946</v>
      </c>
      <c r="C7138" t="s">
        <v>190</v>
      </c>
      <c r="D7138" t="s">
        <v>191</v>
      </c>
      <c r="E7138" t="s">
        <v>33</v>
      </c>
      <c r="F7138" t="s">
        <v>81</v>
      </c>
      <c r="G7138" t="s">
        <v>158</v>
      </c>
      <c r="H7138">
        <v>1</v>
      </c>
      <c r="I7138">
        <v>4764.8100000000004</v>
      </c>
      <c r="J7138">
        <v>0</v>
      </c>
      <c r="K7138">
        <v>4764.8100000000004</v>
      </c>
      <c r="L7138">
        <v>1830.6</v>
      </c>
      <c r="M7138">
        <f t="shared" si="335"/>
        <v>4764.8100000000004</v>
      </c>
      <c r="N7138" t="str">
        <f t="shared" si="333"/>
        <v>Q1</v>
      </c>
      <c r="O7138" s="2">
        <f t="shared" si="334"/>
        <v>38.419160470197127</v>
      </c>
      <c r="P7138" t="str">
        <f>VLOOKUP(retail_sales_2023!C7138,customers!A:J,5,)</f>
        <v>Surat</v>
      </c>
      <c r="Q7138" t="str">
        <f>VLOOKUP(C7138,customers!A:J,10,0)</f>
        <v>Premium</v>
      </c>
    </row>
    <row r="7139" spans="1:17" x14ac:dyDescent="0.3">
      <c r="A7139" t="s">
        <v>8230</v>
      </c>
      <c r="B7139" s="1">
        <v>44945</v>
      </c>
      <c r="C7139" t="s">
        <v>31</v>
      </c>
      <c r="D7139" t="s">
        <v>32</v>
      </c>
      <c r="E7139" t="s">
        <v>33</v>
      </c>
      <c r="F7139" t="s">
        <v>81</v>
      </c>
      <c r="G7139" t="s">
        <v>150</v>
      </c>
      <c r="H7139">
        <v>5</v>
      </c>
      <c r="I7139">
        <v>831.38</v>
      </c>
      <c r="J7139">
        <v>0</v>
      </c>
      <c r="K7139">
        <v>4156.8999999999996</v>
      </c>
      <c r="L7139">
        <v>1543.2</v>
      </c>
      <c r="M7139">
        <f t="shared" si="335"/>
        <v>4156.8999999999996</v>
      </c>
      <c r="N7139" t="str">
        <f t="shared" si="333"/>
        <v>Q1</v>
      </c>
      <c r="O7139" s="2">
        <f t="shared" si="334"/>
        <v>37.123818229930961</v>
      </c>
      <c r="P7139" t="str">
        <f>VLOOKUP(retail_sales_2023!C7139,customers!A:J,5,)</f>
        <v>Ahmedabad</v>
      </c>
      <c r="Q7139" t="str">
        <f>VLOOKUP(C7139,customers!A:J,10,0)</f>
        <v>Premium</v>
      </c>
    </row>
    <row r="7140" spans="1:17" x14ac:dyDescent="0.3">
      <c r="A7140" t="s">
        <v>8231</v>
      </c>
      <c r="B7140" s="1">
        <v>45278</v>
      </c>
      <c r="C7140" t="s">
        <v>1906</v>
      </c>
      <c r="D7140" t="s">
        <v>1907</v>
      </c>
      <c r="E7140" t="s">
        <v>27</v>
      </c>
      <c r="F7140" t="s">
        <v>81</v>
      </c>
      <c r="G7140" t="s">
        <v>82</v>
      </c>
      <c r="H7140">
        <v>2</v>
      </c>
      <c r="I7140">
        <v>2145.71</v>
      </c>
      <c r="J7140">
        <v>0</v>
      </c>
      <c r="K7140">
        <v>4291.42</v>
      </c>
      <c r="L7140">
        <v>999.11</v>
      </c>
      <c r="M7140">
        <f t="shared" si="335"/>
        <v>4291.42</v>
      </c>
      <c r="N7140" t="str">
        <f t="shared" si="333"/>
        <v>Q4</v>
      </c>
      <c r="O7140" s="2">
        <f t="shared" si="334"/>
        <v>23.28157113496232</v>
      </c>
      <c r="P7140" t="str">
        <f>VLOOKUP(retail_sales_2023!C7140,customers!A:J,5,)</f>
        <v>Amritsar</v>
      </c>
      <c r="Q7140" t="str">
        <f>VLOOKUP(C7140,customers!A:J,10,0)</f>
        <v>Regular</v>
      </c>
    </row>
    <row r="7141" spans="1:17" x14ac:dyDescent="0.3">
      <c r="A7141" t="s">
        <v>8232</v>
      </c>
      <c r="B7141" s="1">
        <v>45068</v>
      </c>
      <c r="C7141" t="s">
        <v>1830</v>
      </c>
      <c r="D7141" t="s">
        <v>1831</v>
      </c>
      <c r="E7141" t="s">
        <v>21</v>
      </c>
      <c r="F7141" t="s">
        <v>28</v>
      </c>
      <c r="G7141" t="s">
        <v>672</v>
      </c>
      <c r="H7141">
        <v>1</v>
      </c>
      <c r="I7141">
        <v>1885.47</v>
      </c>
      <c r="J7141">
        <v>0.05</v>
      </c>
      <c r="K7141">
        <v>1791.2</v>
      </c>
      <c r="L7141">
        <v>317.89</v>
      </c>
      <c r="M7141">
        <f t="shared" si="335"/>
        <v>1791.1965</v>
      </c>
      <c r="N7141" t="str">
        <f t="shared" si="333"/>
        <v>Q2</v>
      </c>
      <c r="O7141" s="2">
        <f t="shared" si="334"/>
        <v>17.747320232246537</v>
      </c>
      <c r="P7141" t="str">
        <f>VLOOKUP(retail_sales_2023!C7141,customers!A:J,5,)</f>
        <v>Ranchi</v>
      </c>
      <c r="Q7141" t="str">
        <f>VLOOKUP(C7141,customers!A:J,10,0)</f>
        <v>Occasional</v>
      </c>
    </row>
    <row r="7142" spans="1:17" x14ac:dyDescent="0.3">
      <c r="A7142" t="s">
        <v>8233</v>
      </c>
      <c r="B7142" s="1">
        <v>44940</v>
      </c>
      <c r="C7142" t="s">
        <v>403</v>
      </c>
      <c r="D7142" t="s">
        <v>404</v>
      </c>
      <c r="E7142" t="s">
        <v>27</v>
      </c>
      <c r="F7142" t="s">
        <v>52</v>
      </c>
      <c r="G7142" t="s">
        <v>53</v>
      </c>
      <c r="H7142">
        <v>1</v>
      </c>
      <c r="I7142">
        <v>587.87</v>
      </c>
      <c r="J7142">
        <v>0</v>
      </c>
      <c r="K7142">
        <v>587.87</v>
      </c>
      <c r="L7142">
        <v>53.01</v>
      </c>
      <c r="M7142">
        <f t="shared" si="335"/>
        <v>587.87</v>
      </c>
      <c r="N7142" t="str">
        <f t="shared" si="333"/>
        <v>Q1</v>
      </c>
      <c r="O7142" s="2">
        <f t="shared" si="334"/>
        <v>9.0172997431404909</v>
      </c>
      <c r="P7142" t="str">
        <f>VLOOKUP(retail_sales_2023!C7142,customers!A:J,5,)</f>
        <v>Jaipur</v>
      </c>
      <c r="Q7142" t="str">
        <f>VLOOKUP(C7142,customers!A:J,10,0)</f>
        <v>Regular</v>
      </c>
    </row>
    <row r="7143" spans="1:17" x14ac:dyDescent="0.3">
      <c r="A7143" t="s">
        <v>8234</v>
      </c>
      <c r="B7143" s="1">
        <v>45034</v>
      </c>
      <c r="C7143" t="s">
        <v>1331</v>
      </c>
      <c r="D7143" t="s">
        <v>1332</v>
      </c>
      <c r="E7143" t="s">
        <v>27</v>
      </c>
      <c r="F7143" t="s">
        <v>38</v>
      </c>
      <c r="G7143" t="s">
        <v>48</v>
      </c>
      <c r="H7143">
        <v>5</v>
      </c>
      <c r="I7143">
        <v>912.42</v>
      </c>
      <c r="J7143">
        <v>0.05</v>
      </c>
      <c r="K7143">
        <v>4333.99</v>
      </c>
      <c r="L7143">
        <v>1121</v>
      </c>
      <c r="M7143">
        <f t="shared" si="335"/>
        <v>4333.994999999999</v>
      </c>
      <c r="N7143" t="str">
        <f t="shared" si="333"/>
        <v>Q2</v>
      </c>
      <c r="O7143" s="2">
        <f t="shared" si="334"/>
        <v>25.865311179767374</v>
      </c>
      <c r="P7143" t="str">
        <f>VLOOKUP(retail_sales_2023!C7143,customers!A:J,5,)</f>
        <v>Jaipur</v>
      </c>
      <c r="Q7143" t="str">
        <f>VLOOKUP(C7143,customers!A:J,10,0)</f>
        <v>Premium</v>
      </c>
    </row>
    <row r="7144" spans="1:17" x14ac:dyDescent="0.3">
      <c r="A7144" t="s">
        <v>8235</v>
      </c>
      <c r="B7144" s="1">
        <v>45021</v>
      </c>
      <c r="C7144" t="s">
        <v>482</v>
      </c>
      <c r="D7144" t="s">
        <v>483</v>
      </c>
      <c r="E7144" t="s">
        <v>15</v>
      </c>
      <c r="F7144" t="s">
        <v>52</v>
      </c>
      <c r="G7144" t="s">
        <v>53</v>
      </c>
      <c r="H7144">
        <v>4</v>
      </c>
      <c r="I7144">
        <v>655.09</v>
      </c>
      <c r="J7144">
        <v>0.05</v>
      </c>
      <c r="K7144">
        <v>2489.34</v>
      </c>
      <c r="L7144">
        <v>-64.760000000000005</v>
      </c>
      <c r="M7144">
        <f t="shared" si="335"/>
        <v>2489.3420000000001</v>
      </c>
      <c r="N7144" t="str">
        <f t="shared" si="333"/>
        <v>Q2</v>
      </c>
      <c r="O7144" s="2">
        <f t="shared" si="334"/>
        <v>-2.6014927651506023</v>
      </c>
      <c r="P7144" t="str">
        <f>VLOOKUP(retail_sales_2023!C7144,customers!A:J,5,)</f>
        <v>Bengaluru</v>
      </c>
      <c r="Q7144" t="str">
        <f>VLOOKUP(C7144,customers!A:J,10,0)</f>
        <v>Premium</v>
      </c>
    </row>
    <row r="7145" spans="1:17" x14ac:dyDescent="0.3">
      <c r="A7145" t="s">
        <v>8236</v>
      </c>
      <c r="B7145" s="1">
        <v>44960</v>
      </c>
      <c r="C7145" t="s">
        <v>773</v>
      </c>
      <c r="D7145" t="s">
        <v>774</v>
      </c>
      <c r="E7145" t="s">
        <v>21</v>
      </c>
      <c r="F7145" t="s">
        <v>43</v>
      </c>
      <c r="G7145" t="s">
        <v>301</v>
      </c>
      <c r="H7145">
        <v>1</v>
      </c>
      <c r="I7145">
        <v>74477.36</v>
      </c>
      <c r="J7145">
        <v>0.25</v>
      </c>
      <c r="K7145">
        <v>55858.02</v>
      </c>
      <c r="L7145">
        <v>7887.08</v>
      </c>
      <c r="M7145">
        <f t="shared" si="335"/>
        <v>55858.020000000004</v>
      </c>
      <c r="N7145" t="str">
        <f t="shared" si="333"/>
        <v>Q1</v>
      </c>
      <c r="O7145" s="2">
        <f t="shared" si="334"/>
        <v>14.119870342701013</v>
      </c>
      <c r="P7145" t="str">
        <f>VLOOKUP(retail_sales_2023!C7145,customers!A:J,5,)</f>
        <v>Ranchi</v>
      </c>
      <c r="Q7145" t="str">
        <f>VLOOKUP(C7145,customers!A:J,10,0)</f>
        <v>Premium</v>
      </c>
    </row>
    <row r="7146" spans="1:17" x14ac:dyDescent="0.3">
      <c r="A7146" t="s">
        <v>8237</v>
      </c>
      <c r="B7146" s="1">
        <v>45192</v>
      </c>
      <c r="C7146" t="s">
        <v>1847</v>
      </c>
      <c r="D7146" t="s">
        <v>1848</v>
      </c>
      <c r="E7146" t="s">
        <v>33</v>
      </c>
      <c r="F7146" t="s">
        <v>81</v>
      </c>
      <c r="G7146" t="s">
        <v>370</v>
      </c>
      <c r="H7146">
        <v>4</v>
      </c>
      <c r="I7146">
        <v>2874.33</v>
      </c>
      <c r="J7146">
        <v>0</v>
      </c>
      <c r="K7146">
        <v>11497.32</v>
      </c>
      <c r="L7146">
        <v>4414.84</v>
      </c>
      <c r="M7146">
        <f t="shared" si="335"/>
        <v>11497.32</v>
      </c>
      <c r="N7146" t="str">
        <f t="shared" si="333"/>
        <v>Q3</v>
      </c>
      <c r="O7146" s="2">
        <f t="shared" si="334"/>
        <v>38.398861647757911</v>
      </c>
      <c r="P7146" t="str">
        <f>VLOOKUP(retail_sales_2023!C7146,customers!A:J,5,)</f>
        <v>Mumbai</v>
      </c>
      <c r="Q7146" t="str">
        <f>VLOOKUP(C7146,customers!A:J,10,0)</f>
        <v>Premium</v>
      </c>
    </row>
    <row r="7147" spans="1:17" x14ac:dyDescent="0.3">
      <c r="A7147" t="s">
        <v>8238</v>
      </c>
      <c r="B7147" s="1">
        <v>45267</v>
      </c>
      <c r="C7147" t="s">
        <v>550</v>
      </c>
      <c r="D7147" t="s">
        <v>551</v>
      </c>
      <c r="E7147" t="s">
        <v>15</v>
      </c>
      <c r="F7147" t="s">
        <v>28</v>
      </c>
      <c r="G7147" t="s">
        <v>61</v>
      </c>
      <c r="H7147">
        <v>1</v>
      </c>
      <c r="I7147">
        <v>3133.32</v>
      </c>
      <c r="J7147">
        <v>0</v>
      </c>
      <c r="K7147">
        <v>3133.32</v>
      </c>
      <c r="L7147">
        <v>620.47</v>
      </c>
      <c r="M7147">
        <f t="shared" si="335"/>
        <v>3133.32</v>
      </c>
      <c r="N7147" t="str">
        <f t="shared" si="333"/>
        <v>Q4</v>
      </c>
      <c r="O7147" s="2">
        <f t="shared" si="334"/>
        <v>19.80231830773748</v>
      </c>
      <c r="P7147" t="str">
        <f>VLOOKUP(retail_sales_2023!C7147,customers!A:J,5,)</f>
        <v>Coimbatore</v>
      </c>
      <c r="Q7147" t="str">
        <f>VLOOKUP(C7147,customers!A:J,10,0)</f>
        <v>Occasional</v>
      </c>
    </row>
    <row r="7148" spans="1:17" x14ac:dyDescent="0.3">
      <c r="A7148" t="s">
        <v>8239</v>
      </c>
      <c r="B7148" s="1">
        <v>44948</v>
      </c>
      <c r="C7148" t="s">
        <v>180</v>
      </c>
      <c r="D7148" t="s">
        <v>181</v>
      </c>
      <c r="E7148" t="s">
        <v>15</v>
      </c>
      <c r="F7148" t="s">
        <v>43</v>
      </c>
      <c r="G7148" t="s">
        <v>282</v>
      </c>
      <c r="H7148">
        <v>5</v>
      </c>
      <c r="I7148">
        <v>40386.629999999997</v>
      </c>
      <c r="J7148">
        <v>0</v>
      </c>
      <c r="K7148">
        <v>201933.15</v>
      </c>
      <c r="L7148">
        <v>30168.5</v>
      </c>
      <c r="M7148">
        <f t="shared" si="335"/>
        <v>201933.15</v>
      </c>
      <c r="N7148" t="str">
        <f t="shared" si="333"/>
        <v>Q1</v>
      </c>
      <c r="O7148" s="2">
        <f t="shared" si="334"/>
        <v>14.939845191341789</v>
      </c>
      <c r="P7148" t="str">
        <f>VLOOKUP(retail_sales_2023!C7148,customers!A:J,5,)</f>
        <v>Kochi</v>
      </c>
      <c r="Q7148" t="str">
        <f>VLOOKUP(C7148,customers!A:J,10,0)</f>
        <v>Premium</v>
      </c>
    </row>
    <row r="7149" spans="1:17" x14ac:dyDescent="0.3">
      <c r="A7149" t="s">
        <v>8240</v>
      </c>
      <c r="B7149" s="1">
        <v>45288</v>
      </c>
      <c r="C7149" t="s">
        <v>1469</v>
      </c>
      <c r="D7149" t="s">
        <v>1470</v>
      </c>
      <c r="E7149" t="s">
        <v>21</v>
      </c>
      <c r="F7149" t="s">
        <v>16</v>
      </c>
      <c r="G7149" t="s">
        <v>305</v>
      </c>
      <c r="H7149">
        <v>1</v>
      </c>
      <c r="I7149">
        <v>412.33</v>
      </c>
      <c r="J7149">
        <v>0.15</v>
      </c>
      <c r="K7149">
        <v>350.48</v>
      </c>
      <c r="L7149">
        <v>115.3</v>
      </c>
      <c r="M7149">
        <f t="shared" si="335"/>
        <v>350.48049999999995</v>
      </c>
      <c r="N7149" t="str">
        <f t="shared" si="333"/>
        <v>Q4</v>
      </c>
      <c r="O7149" s="2">
        <f t="shared" si="334"/>
        <v>32.89774024195389</v>
      </c>
      <c r="P7149" t="str">
        <f>VLOOKUP(retail_sales_2023!C7149,customers!A:J,5,)</f>
        <v>Kolkata</v>
      </c>
      <c r="Q7149" t="str">
        <f>VLOOKUP(C7149,customers!A:J,10,0)</f>
        <v>Regular</v>
      </c>
    </row>
    <row r="7150" spans="1:17" x14ac:dyDescent="0.3">
      <c r="A7150" t="s">
        <v>8241</v>
      </c>
      <c r="B7150" s="1">
        <v>44976</v>
      </c>
      <c r="C7150" t="s">
        <v>1346</v>
      </c>
      <c r="D7150" t="s">
        <v>1347</v>
      </c>
      <c r="E7150" t="s">
        <v>27</v>
      </c>
      <c r="F7150" t="s">
        <v>43</v>
      </c>
      <c r="G7150" t="s">
        <v>301</v>
      </c>
      <c r="H7150">
        <v>1</v>
      </c>
      <c r="I7150">
        <v>66241.81</v>
      </c>
      <c r="J7150">
        <v>0</v>
      </c>
      <c r="K7150">
        <v>66241.81</v>
      </c>
      <c r="L7150">
        <v>7699.05</v>
      </c>
      <c r="M7150">
        <f t="shared" si="335"/>
        <v>66241.81</v>
      </c>
      <c r="N7150" t="str">
        <f t="shared" si="333"/>
        <v>Q1</v>
      </c>
      <c r="O7150" s="2">
        <f t="shared" si="334"/>
        <v>11.622644369168054</v>
      </c>
      <c r="P7150" t="str">
        <f>VLOOKUP(retail_sales_2023!C7150,customers!A:J,5,)</f>
        <v>Chandigarh</v>
      </c>
      <c r="Q7150" t="str">
        <f>VLOOKUP(C7150,customers!A:J,10,0)</f>
        <v>Occasional</v>
      </c>
    </row>
    <row r="7151" spans="1:17" x14ac:dyDescent="0.3">
      <c r="A7151" t="s">
        <v>8242</v>
      </c>
      <c r="B7151" s="1">
        <v>45030</v>
      </c>
      <c r="C7151" t="s">
        <v>1738</v>
      </c>
      <c r="D7151" t="s">
        <v>1739</v>
      </c>
      <c r="E7151" t="s">
        <v>33</v>
      </c>
      <c r="F7151" t="s">
        <v>81</v>
      </c>
      <c r="G7151" t="s">
        <v>470</v>
      </c>
      <c r="H7151">
        <v>3</v>
      </c>
      <c r="I7151">
        <v>915.08</v>
      </c>
      <c r="J7151">
        <v>0.1</v>
      </c>
      <c r="K7151">
        <v>2470.7199999999998</v>
      </c>
      <c r="L7151">
        <v>633.45000000000005</v>
      </c>
      <c r="M7151">
        <f t="shared" si="335"/>
        <v>2470.7160000000003</v>
      </c>
      <c r="N7151" t="str">
        <f t="shared" si="333"/>
        <v>Q2</v>
      </c>
      <c r="O7151" s="2">
        <f t="shared" si="334"/>
        <v>25.638275482450464</v>
      </c>
      <c r="P7151" t="str">
        <f>VLOOKUP(retail_sales_2023!C7151,customers!A:J,5,)</f>
        <v>Surat</v>
      </c>
      <c r="Q7151" t="str">
        <f>VLOOKUP(C7151,customers!A:J,10,0)</f>
        <v>Occasional</v>
      </c>
    </row>
    <row r="7152" spans="1:17" x14ac:dyDescent="0.3">
      <c r="A7152" t="s">
        <v>8243</v>
      </c>
      <c r="B7152" s="1">
        <v>44948</v>
      </c>
      <c r="C7152" t="s">
        <v>2647</v>
      </c>
      <c r="D7152" t="s">
        <v>3856</v>
      </c>
      <c r="E7152" t="s">
        <v>27</v>
      </c>
      <c r="F7152" t="s">
        <v>28</v>
      </c>
      <c r="G7152" t="s">
        <v>672</v>
      </c>
      <c r="H7152">
        <v>4</v>
      </c>
      <c r="I7152">
        <v>3134.08</v>
      </c>
      <c r="J7152">
        <v>0.3</v>
      </c>
      <c r="K7152">
        <v>8775.42</v>
      </c>
      <c r="L7152">
        <v>1523.77</v>
      </c>
      <c r="M7152">
        <f t="shared" si="335"/>
        <v>8775.4239999999991</v>
      </c>
      <c r="N7152" t="str">
        <f t="shared" si="333"/>
        <v>Q1</v>
      </c>
      <c r="O7152" s="2">
        <f t="shared" si="334"/>
        <v>17.36406918415301</v>
      </c>
      <c r="P7152" t="str">
        <f>VLOOKUP(retail_sales_2023!C7152,customers!A:J,5,)</f>
        <v>Jaipur</v>
      </c>
      <c r="Q7152" t="str">
        <f>VLOOKUP(C7152,customers!A:J,10,0)</f>
        <v>Regular</v>
      </c>
    </row>
    <row r="7153" spans="1:17" x14ac:dyDescent="0.3">
      <c r="A7153" t="s">
        <v>8244</v>
      </c>
      <c r="B7153" s="1">
        <v>45153</v>
      </c>
      <c r="C7153" t="s">
        <v>573</v>
      </c>
      <c r="D7153" t="s">
        <v>574</v>
      </c>
      <c r="E7153" t="s">
        <v>21</v>
      </c>
      <c r="F7153" t="s">
        <v>43</v>
      </c>
      <c r="G7153" t="s">
        <v>178</v>
      </c>
      <c r="H7153">
        <v>3</v>
      </c>
      <c r="I7153">
        <v>19810.8</v>
      </c>
      <c r="J7153">
        <v>0.05</v>
      </c>
      <c r="K7153">
        <v>56460.78</v>
      </c>
      <c r="L7153">
        <v>5182.78</v>
      </c>
      <c r="M7153">
        <f t="shared" si="335"/>
        <v>56460.779999999992</v>
      </c>
      <c r="N7153" t="str">
        <f t="shared" si="333"/>
        <v>Q3</v>
      </c>
      <c r="O7153" s="2">
        <f t="shared" si="334"/>
        <v>9.1794339362651378</v>
      </c>
      <c r="P7153" t="str">
        <f>VLOOKUP(retail_sales_2023!C7153,customers!A:J,5,)</f>
        <v>Kolkata</v>
      </c>
      <c r="Q7153" t="str">
        <f>VLOOKUP(C7153,customers!A:J,10,0)</f>
        <v>Premium</v>
      </c>
    </row>
    <row r="7154" spans="1:17" x14ac:dyDescent="0.3">
      <c r="A7154" t="s">
        <v>8245</v>
      </c>
      <c r="B7154" s="1">
        <v>44965</v>
      </c>
      <c r="C7154" t="s">
        <v>288</v>
      </c>
      <c r="D7154" t="s">
        <v>289</v>
      </c>
      <c r="E7154" t="s">
        <v>27</v>
      </c>
      <c r="F7154" t="s">
        <v>28</v>
      </c>
      <c r="G7154" t="s">
        <v>325</v>
      </c>
      <c r="H7154">
        <v>2</v>
      </c>
      <c r="I7154">
        <v>4557.3100000000004</v>
      </c>
      <c r="J7154">
        <v>0.2</v>
      </c>
      <c r="K7154">
        <v>7291.7</v>
      </c>
      <c r="L7154">
        <v>1960.37</v>
      </c>
      <c r="M7154">
        <f t="shared" si="335"/>
        <v>7291.6960000000008</v>
      </c>
      <c r="N7154" t="str">
        <f t="shared" si="333"/>
        <v>Q1</v>
      </c>
      <c r="O7154" s="2">
        <f t="shared" si="334"/>
        <v>26.884951383079393</v>
      </c>
      <c r="P7154" t="str">
        <f>VLOOKUP(retail_sales_2023!C7154,customers!A:J,5,)</f>
        <v>Delhi</v>
      </c>
      <c r="Q7154" t="str">
        <f>VLOOKUP(C7154,customers!A:J,10,0)</f>
        <v>Premium</v>
      </c>
    </row>
    <row r="7155" spans="1:17" x14ac:dyDescent="0.3">
      <c r="A7155" t="s">
        <v>8246</v>
      </c>
      <c r="B7155" s="1">
        <v>45222</v>
      </c>
      <c r="C7155" t="s">
        <v>732</v>
      </c>
      <c r="D7155" t="s">
        <v>733</v>
      </c>
      <c r="E7155" t="s">
        <v>15</v>
      </c>
      <c r="F7155" t="s">
        <v>22</v>
      </c>
      <c r="G7155" t="s">
        <v>210</v>
      </c>
      <c r="H7155">
        <v>1</v>
      </c>
      <c r="I7155">
        <v>43874.82</v>
      </c>
      <c r="J7155">
        <v>0</v>
      </c>
      <c r="K7155">
        <v>43874.82</v>
      </c>
      <c r="L7155">
        <v>13853.66</v>
      </c>
      <c r="M7155">
        <f t="shared" si="335"/>
        <v>43874.82</v>
      </c>
      <c r="N7155" t="str">
        <f t="shared" si="333"/>
        <v>Q4</v>
      </c>
      <c r="O7155" s="2">
        <f t="shared" si="334"/>
        <v>31.57542298749032</v>
      </c>
      <c r="P7155" t="str">
        <f>VLOOKUP(retail_sales_2023!C7155,customers!A:J,5,)</f>
        <v>Kochi</v>
      </c>
      <c r="Q7155" t="str">
        <f>VLOOKUP(C7155,customers!A:J,10,0)</f>
        <v>Occasional</v>
      </c>
    </row>
    <row r="7156" spans="1:17" x14ac:dyDescent="0.3">
      <c r="A7156" t="s">
        <v>8247</v>
      </c>
      <c r="B7156" s="1">
        <v>45140</v>
      </c>
      <c r="C7156" t="s">
        <v>525</v>
      </c>
      <c r="D7156" t="s">
        <v>526</v>
      </c>
      <c r="E7156" t="s">
        <v>21</v>
      </c>
      <c r="F7156" t="s">
        <v>81</v>
      </c>
      <c r="G7156" t="s">
        <v>470</v>
      </c>
      <c r="H7156">
        <v>5</v>
      </c>
      <c r="I7156">
        <v>3132.21</v>
      </c>
      <c r="J7156">
        <v>0.15</v>
      </c>
      <c r="K7156">
        <v>13311.89</v>
      </c>
      <c r="L7156">
        <v>3766.56</v>
      </c>
      <c r="M7156">
        <f t="shared" si="335"/>
        <v>13311.8925</v>
      </c>
      <c r="N7156" t="str">
        <f t="shared" si="333"/>
        <v>Q3</v>
      </c>
      <c r="O7156" s="2">
        <f t="shared" si="334"/>
        <v>28.294704959250716</v>
      </c>
      <c r="P7156" t="str">
        <f>VLOOKUP(retail_sales_2023!C7156,customers!A:J,5,)</f>
        <v>Patna</v>
      </c>
      <c r="Q7156" t="str">
        <f>VLOOKUP(C7156,customers!A:J,10,0)</f>
        <v>Occasional</v>
      </c>
    </row>
    <row r="7157" spans="1:17" x14ac:dyDescent="0.3">
      <c r="A7157" t="s">
        <v>8248</v>
      </c>
      <c r="B7157" s="1">
        <v>45207</v>
      </c>
      <c r="C7157" t="s">
        <v>755</v>
      </c>
      <c r="D7157" t="s">
        <v>756</v>
      </c>
      <c r="E7157" t="s">
        <v>15</v>
      </c>
      <c r="F7157" t="s">
        <v>43</v>
      </c>
      <c r="G7157" t="s">
        <v>282</v>
      </c>
      <c r="H7157">
        <v>4</v>
      </c>
      <c r="I7157">
        <v>20912.419999999998</v>
      </c>
      <c r="J7157">
        <v>0.2</v>
      </c>
      <c r="K7157">
        <v>66919.740000000005</v>
      </c>
      <c r="L7157">
        <v>-6724.65</v>
      </c>
      <c r="M7157">
        <f t="shared" si="335"/>
        <v>66919.743999999992</v>
      </c>
      <c r="N7157" t="str">
        <f t="shared" si="333"/>
        <v>Q4</v>
      </c>
      <c r="O7157" s="2">
        <f t="shared" si="334"/>
        <v>-10.048828641593644</v>
      </c>
      <c r="P7157" t="str">
        <f>VLOOKUP(retail_sales_2023!C7157,customers!A:J,5,)</f>
        <v>Kochi</v>
      </c>
      <c r="Q7157" t="str">
        <f>VLOOKUP(C7157,customers!A:J,10,0)</f>
        <v>Regular</v>
      </c>
    </row>
    <row r="7158" spans="1:17" x14ac:dyDescent="0.3">
      <c r="A7158" t="s">
        <v>8249</v>
      </c>
      <c r="B7158" s="1">
        <v>45181</v>
      </c>
      <c r="C7158" t="s">
        <v>3118</v>
      </c>
      <c r="D7158" t="s">
        <v>3119</v>
      </c>
      <c r="E7158" t="s">
        <v>33</v>
      </c>
      <c r="F7158" t="s">
        <v>43</v>
      </c>
      <c r="G7158" t="s">
        <v>121</v>
      </c>
      <c r="H7158">
        <v>1</v>
      </c>
      <c r="I7158">
        <v>51602.93</v>
      </c>
      <c r="J7158">
        <v>0.05</v>
      </c>
      <c r="K7158">
        <v>49022.78</v>
      </c>
      <c r="L7158">
        <v>5863.04</v>
      </c>
      <c r="M7158">
        <f t="shared" si="335"/>
        <v>49022.783499999998</v>
      </c>
      <c r="N7158" t="str">
        <f t="shared" si="333"/>
        <v>Q3</v>
      </c>
      <c r="O7158" s="2">
        <f t="shared" si="334"/>
        <v>11.959827655632749</v>
      </c>
      <c r="P7158" t="str">
        <f>VLOOKUP(retail_sales_2023!C7158,customers!A:J,5,)</f>
        <v>Surat</v>
      </c>
      <c r="Q7158" t="str">
        <f>VLOOKUP(C7158,customers!A:J,10,0)</f>
        <v>Premium</v>
      </c>
    </row>
    <row r="7159" spans="1:17" x14ac:dyDescent="0.3">
      <c r="A7159" t="s">
        <v>8250</v>
      </c>
      <c r="B7159" s="1">
        <v>45244</v>
      </c>
      <c r="C7159" t="s">
        <v>1425</v>
      </c>
      <c r="D7159" t="s">
        <v>1426</v>
      </c>
      <c r="E7159" t="s">
        <v>27</v>
      </c>
      <c r="F7159" t="s">
        <v>38</v>
      </c>
      <c r="G7159" t="s">
        <v>77</v>
      </c>
      <c r="H7159">
        <v>4</v>
      </c>
      <c r="I7159">
        <v>1320.05</v>
      </c>
      <c r="J7159">
        <v>0.05</v>
      </c>
      <c r="K7159">
        <v>5016.1899999999996</v>
      </c>
      <c r="L7159">
        <v>1478.12</v>
      </c>
      <c r="M7159">
        <f t="shared" si="335"/>
        <v>5016.1899999999996</v>
      </c>
      <c r="N7159" t="str">
        <f t="shared" si="333"/>
        <v>Q4</v>
      </c>
      <c r="O7159" s="2">
        <f t="shared" si="334"/>
        <v>29.466985899656912</v>
      </c>
      <c r="P7159" t="str">
        <f>VLOOKUP(retail_sales_2023!C7159,customers!A:J,5,)</f>
        <v>Delhi</v>
      </c>
      <c r="Q7159" t="str">
        <f>VLOOKUP(C7159,customers!A:J,10,0)</f>
        <v>Premium</v>
      </c>
    </row>
    <row r="7160" spans="1:17" x14ac:dyDescent="0.3">
      <c r="A7160" t="s">
        <v>8251</v>
      </c>
      <c r="B7160" s="1">
        <v>45088</v>
      </c>
      <c r="C7160" t="s">
        <v>1021</v>
      </c>
      <c r="D7160" t="s">
        <v>1022</v>
      </c>
      <c r="E7160" t="s">
        <v>15</v>
      </c>
      <c r="F7160" t="s">
        <v>81</v>
      </c>
      <c r="G7160" t="s">
        <v>82</v>
      </c>
      <c r="H7160">
        <v>1</v>
      </c>
      <c r="I7160">
        <v>2040.62</v>
      </c>
      <c r="J7160">
        <v>0</v>
      </c>
      <c r="K7160">
        <v>2040.62</v>
      </c>
      <c r="L7160">
        <v>-277.02</v>
      </c>
      <c r="M7160">
        <f t="shared" si="335"/>
        <v>2040.62</v>
      </c>
      <c r="N7160" t="str">
        <f t="shared" si="333"/>
        <v>Q2</v>
      </c>
      <c r="O7160" s="2">
        <f t="shared" si="334"/>
        <v>-13.575285942507669</v>
      </c>
      <c r="P7160" t="str">
        <f>VLOOKUP(retail_sales_2023!C7160,customers!A:J,5,)</f>
        <v>Delhi</v>
      </c>
      <c r="Q7160" t="str">
        <f>VLOOKUP(C7160,customers!A:J,10,0)</f>
        <v>Premium</v>
      </c>
    </row>
    <row r="7161" spans="1:17" x14ac:dyDescent="0.3">
      <c r="A7161" t="s">
        <v>8252</v>
      </c>
      <c r="B7161" s="1">
        <v>44929</v>
      </c>
      <c r="C7161" t="s">
        <v>934</v>
      </c>
      <c r="D7161" t="s">
        <v>935</v>
      </c>
      <c r="E7161" t="s">
        <v>21</v>
      </c>
      <c r="F7161" t="s">
        <v>52</v>
      </c>
      <c r="G7161" t="s">
        <v>226</v>
      </c>
      <c r="H7161">
        <v>9</v>
      </c>
      <c r="I7161">
        <v>620.41999999999996</v>
      </c>
      <c r="J7161">
        <v>0</v>
      </c>
      <c r="K7161">
        <v>5583.78</v>
      </c>
      <c r="L7161">
        <v>386.38</v>
      </c>
      <c r="M7161">
        <f t="shared" si="335"/>
        <v>5583.78</v>
      </c>
      <c r="N7161" t="str">
        <f t="shared" si="333"/>
        <v>Q1</v>
      </c>
      <c r="O7161" s="2">
        <f t="shared" si="334"/>
        <v>6.9196852311516581</v>
      </c>
      <c r="P7161" t="str">
        <f>VLOOKUP(retail_sales_2023!C7161,customers!A:J,5,)</f>
        <v>Guwahati</v>
      </c>
      <c r="Q7161" t="str">
        <f>VLOOKUP(C7161,customers!A:J,10,0)</f>
        <v>Occasional</v>
      </c>
    </row>
    <row r="7162" spans="1:17" x14ac:dyDescent="0.3">
      <c r="A7162" t="s">
        <v>8253</v>
      </c>
      <c r="B7162" s="1">
        <v>45208</v>
      </c>
      <c r="C7162" t="s">
        <v>163</v>
      </c>
      <c r="D7162" t="s">
        <v>164</v>
      </c>
      <c r="E7162" t="s">
        <v>27</v>
      </c>
      <c r="F7162" t="s">
        <v>16</v>
      </c>
      <c r="G7162" t="s">
        <v>171</v>
      </c>
      <c r="H7162">
        <v>3</v>
      </c>
      <c r="I7162">
        <v>936.41</v>
      </c>
      <c r="J7162">
        <v>0.1</v>
      </c>
      <c r="K7162">
        <v>2528.31</v>
      </c>
      <c r="L7162">
        <v>1068.22</v>
      </c>
      <c r="M7162">
        <f t="shared" si="335"/>
        <v>2528.3070000000002</v>
      </c>
      <c r="N7162" t="str">
        <f t="shared" si="333"/>
        <v>Q4</v>
      </c>
      <c r="O7162" s="2">
        <f t="shared" si="334"/>
        <v>42.250356957809764</v>
      </c>
      <c r="P7162" t="str">
        <f>VLOOKUP(retail_sales_2023!C7162,customers!A:J,5,)</f>
        <v>Lucknow</v>
      </c>
      <c r="Q7162" t="str">
        <f>VLOOKUP(C7162,customers!A:J,10,0)</f>
        <v>Occasional</v>
      </c>
    </row>
    <row r="7163" spans="1:17" x14ac:dyDescent="0.3">
      <c r="A7163" t="s">
        <v>8254</v>
      </c>
      <c r="B7163" s="1">
        <v>45217</v>
      </c>
      <c r="C7163" t="s">
        <v>1814</v>
      </c>
      <c r="D7163" t="s">
        <v>1815</v>
      </c>
      <c r="E7163" t="s">
        <v>15</v>
      </c>
      <c r="F7163" t="s">
        <v>43</v>
      </c>
      <c r="G7163" t="s">
        <v>128</v>
      </c>
      <c r="H7163">
        <v>3</v>
      </c>
      <c r="I7163">
        <v>23905.96</v>
      </c>
      <c r="J7163">
        <v>0.25</v>
      </c>
      <c r="K7163">
        <v>53788.41</v>
      </c>
      <c r="L7163">
        <v>8237.91</v>
      </c>
      <c r="M7163">
        <f t="shared" si="335"/>
        <v>53788.41</v>
      </c>
      <c r="N7163" t="str">
        <f t="shared" si="333"/>
        <v>Q4</v>
      </c>
      <c r="O7163" s="2">
        <f t="shared" si="334"/>
        <v>15.315399730164916</v>
      </c>
      <c r="P7163" t="str">
        <f>VLOOKUP(retail_sales_2023!C7163,customers!A:J,5,)</f>
        <v>Coimbatore</v>
      </c>
      <c r="Q7163" t="str">
        <f>VLOOKUP(C7163,customers!A:J,10,0)</f>
        <v>Regular</v>
      </c>
    </row>
    <row r="7164" spans="1:17" x14ac:dyDescent="0.3">
      <c r="A7164" t="s">
        <v>8255</v>
      </c>
      <c r="B7164" s="1">
        <v>45290</v>
      </c>
      <c r="C7164" t="s">
        <v>1300</v>
      </c>
      <c r="D7164" t="s">
        <v>1301</v>
      </c>
      <c r="E7164" t="s">
        <v>21</v>
      </c>
      <c r="F7164" t="s">
        <v>28</v>
      </c>
      <c r="G7164" t="s">
        <v>672</v>
      </c>
      <c r="H7164">
        <v>5</v>
      </c>
      <c r="I7164">
        <v>1086.2</v>
      </c>
      <c r="J7164">
        <v>0</v>
      </c>
      <c r="K7164">
        <v>5431</v>
      </c>
      <c r="L7164">
        <v>1098.6199999999999</v>
      </c>
      <c r="M7164">
        <f t="shared" si="335"/>
        <v>5431</v>
      </c>
      <c r="N7164" t="str">
        <f t="shared" si="333"/>
        <v>Q4</v>
      </c>
      <c r="O7164" s="2">
        <f t="shared" si="334"/>
        <v>20.228687166267719</v>
      </c>
      <c r="P7164" t="str">
        <f>VLOOKUP(retail_sales_2023!C7164,customers!A:J,5,)</f>
        <v>Patna</v>
      </c>
      <c r="Q7164" t="str">
        <f>VLOOKUP(C7164,customers!A:J,10,0)</f>
        <v>Premium</v>
      </c>
    </row>
    <row r="7165" spans="1:17" x14ac:dyDescent="0.3">
      <c r="A7165" t="s">
        <v>8256</v>
      </c>
      <c r="B7165" s="1">
        <v>45022</v>
      </c>
      <c r="C7165" t="s">
        <v>447</v>
      </c>
      <c r="D7165" t="s">
        <v>448</v>
      </c>
      <c r="E7165" t="s">
        <v>15</v>
      </c>
      <c r="F7165" t="s">
        <v>52</v>
      </c>
      <c r="G7165" t="s">
        <v>937</v>
      </c>
      <c r="H7165">
        <v>7</v>
      </c>
      <c r="I7165">
        <v>165.18</v>
      </c>
      <c r="J7165">
        <v>0.15</v>
      </c>
      <c r="K7165">
        <v>982.82</v>
      </c>
      <c r="L7165">
        <v>63.73</v>
      </c>
      <c r="M7165">
        <f t="shared" si="335"/>
        <v>982.82099999999991</v>
      </c>
      <c r="N7165" t="str">
        <f t="shared" si="333"/>
        <v>Q2</v>
      </c>
      <c r="O7165" s="2">
        <f t="shared" si="334"/>
        <v>6.4844020268207805</v>
      </c>
      <c r="P7165" t="str">
        <f>VLOOKUP(retail_sales_2023!C7165,customers!A:J,5,)</f>
        <v>Kochi</v>
      </c>
      <c r="Q7165" t="str">
        <f>VLOOKUP(C7165,customers!A:J,10,0)</f>
        <v>Occasional</v>
      </c>
    </row>
    <row r="7166" spans="1:17" x14ac:dyDescent="0.3">
      <c r="A7166" t="s">
        <v>8257</v>
      </c>
      <c r="B7166" s="1">
        <v>45007</v>
      </c>
      <c r="C7166" t="s">
        <v>187</v>
      </c>
      <c r="D7166" t="s">
        <v>188</v>
      </c>
      <c r="E7166" t="s">
        <v>33</v>
      </c>
      <c r="F7166" t="s">
        <v>43</v>
      </c>
      <c r="G7166" t="s">
        <v>44</v>
      </c>
      <c r="H7166">
        <v>5</v>
      </c>
      <c r="I7166">
        <v>56004.58</v>
      </c>
      <c r="J7166">
        <v>0.05</v>
      </c>
      <c r="K7166">
        <v>266021.76000000001</v>
      </c>
      <c r="L7166">
        <v>27901.87</v>
      </c>
      <c r="M7166">
        <f t="shared" si="335"/>
        <v>266021.755</v>
      </c>
      <c r="N7166" t="str">
        <f t="shared" si="333"/>
        <v>Q1</v>
      </c>
      <c r="O7166" s="2">
        <f t="shared" si="334"/>
        <v>10.488566799948996</v>
      </c>
      <c r="P7166" t="str">
        <f>VLOOKUP(retail_sales_2023!C7166,customers!A:J,5,)</f>
        <v>Pune</v>
      </c>
      <c r="Q7166" t="str">
        <f>VLOOKUP(C7166,customers!A:J,10,0)</f>
        <v>Regular</v>
      </c>
    </row>
    <row r="7167" spans="1:17" x14ac:dyDescent="0.3">
      <c r="A7167" t="s">
        <v>8258</v>
      </c>
      <c r="B7167" s="1">
        <v>45070</v>
      </c>
      <c r="C7167" t="s">
        <v>215</v>
      </c>
      <c r="D7167" t="s">
        <v>216</v>
      </c>
      <c r="E7167" t="s">
        <v>27</v>
      </c>
      <c r="F7167" t="s">
        <v>38</v>
      </c>
      <c r="G7167" t="s">
        <v>77</v>
      </c>
      <c r="H7167">
        <v>5</v>
      </c>
      <c r="I7167">
        <v>959.35</v>
      </c>
      <c r="J7167">
        <v>0</v>
      </c>
      <c r="K7167">
        <v>4796.75</v>
      </c>
      <c r="L7167">
        <v>1090.9100000000001</v>
      </c>
      <c r="M7167">
        <f t="shared" si="335"/>
        <v>4796.75</v>
      </c>
      <c r="N7167" t="str">
        <f t="shared" si="333"/>
        <v>Q2</v>
      </c>
      <c r="O7167" s="2">
        <f t="shared" si="334"/>
        <v>22.742690363266796</v>
      </c>
      <c r="P7167" t="str">
        <f>VLOOKUP(retail_sales_2023!C7167,customers!A:J,5,)</f>
        <v>Lucknow</v>
      </c>
      <c r="Q7167" t="str">
        <f>VLOOKUP(C7167,customers!A:J,10,0)</f>
        <v>Occasional</v>
      </c>
    </row>
    <row r="7168" spans="1:17" x14ac:dyDescent="0.3">
      <c r="A7168" t="s">
        <v>8259</v>
      </c>
      <c r="B7168" s="1">
        <v>45086</v>
      </c>
      <c r="C7168" t="s">
        <v>1199</v>
      </c>
      <c r="D7168" t="s">
        <v>1200</v>
      </c>
      <c r="E7168" t="s">
        <v>21</v>
      </c>
      <c r="F7168" t="s">
        <v>81</v>
      </c>
      <c r="G7168" t="s">
        <v>101</v>
      </c>
      <c r="H7168">
        <v>1</v>
      </c>
      <c r="I7168">
        <v>2914.86</v>
      </c>
      <c r="J7168">
        <v>0</v>
      </c>
      <c r="K7168">
        <v>2914.86</v>
      </c>
      <c r="L7168">
        <v>917.69</v>
      </c>
      <c r="M7168">
        <f t="shared" si="335"/>
        <v>2914.86</v>
      </c>
      <c r="N7168" t="str">
        <f t="shared" si="333"/>
        <v>Q2</v>
      </c>
      <c r="O7168" s="2">
        <f t="shared" si="334"/>
        <v>31.483158710881483</v>
      </c>
      <c r="P7168" t="str">
        <f>VLOOKUP(retail_sales_2023!C7168,customers!A:J,5,)</f>
        <v>Bhubaneswar</v>
      </c>
      <c r="Q7168" t="str">
        <f>VLOOKUP(C7168,customers!A:J,10,0)</f>
        <v>Premium</v>
      </c>
    </row>
    <row r="7169" spans="1:17" x14ac:dyDescent="0.3">
      <c r="A7169" t="s">
        <v>8260</v>
      </c>
      <c r="B7169" s="1">
        <v>45066</v>
      </c>
      <c r="C7169" t="s">
        <v>3968</v>
      </c>
      <c r="D7169" t="s">
        <v>3969</v>
      </c>
      <c r="E7169" t="s">
        <v>33</v>
      </c>
      <c r="F7169" t="s">
        <v>43</v>
      </c>
      <c r="G7169" t="s">
        <v>154</v>
      </c>
      <c r="H7169">
        <v>4</v>
      </c>
      <c r="I7169">
        <v>51127.92</v>
      </c>
      <c r="J7169">
        <v>0.15</v>
      </c>
      <c r="K7169">
        <v>173834.93</v>
      </c>
      <c r="L7169">
        <v>21105.83</v>
      </c>
      <c r="M7169">
        <f t="shared" si="335"/>
        <v>173834.92799999999</v>
      </c>
      <c r="N7169" t="str">
        <f t="shared" si="333"/>
        <v>Q2</v>
      </c>
      <c r="O7169" s="2">
        <f t="shared" si="334"/>
        <v>12.141305547740034</v>
      </c>
      <c r="P7169" t="str">
        <f>VLOOKUP(retail_sales_2023!C7169,customers!A:J,5,)</f>
        <v>Mumbai</v>
      </c>
      <c r="Q7169" t="str">
        <f>VLOOKUP(C7169,customers!A:J,10,0)</f>
        <v>Regular</v>
      </c>
    </row>
    <row r="7170" spans="1:17" x14ac:dyDescent="0.3">
      <c r="A7170" t="s">
        <v>8261</v>
      </c>
      <c r="B7170" s="1">
        <v>45230</v>
      </c>
      <c r="C7170" t="s">
        <v>1827</v>
      </c>
      <c r="D7170" t="s">
        <v>1828</v>
      </c>
      <c r="E7170" t="s">
        <v>33</v>
      </c>
      <c r="F7170" t="s">
        <v>16</v>
      </c>
      <c r="G7170" t="s">
        <v>192</v>
      </c>
      <c r="H7170">
        <v>4</v>
      </c>
      <c r="I7170">
        <v>283.01</v>
      </c>
      <c r="J7170">
        <v>0.15</v>
      </c>
      <c r="K7170">
        <v>962.23</v>
      </c>
      <c r="L7170">
        <v>290.48</v>
      </c>
      <c r="M7170">
        <f t="shared" si="335"/>
        <v>962.23399999999992</v>
      </c>
      <c r="N7170" t="str">
        <f t="shared" si="333"/>
        <v>Q4</v>
      </c>
      <c r="O7170" s="2">
        <f t="shared" si="334"/>
        <v>30.188208640345866</v>
      </c>
      <c r="P7170" t="str">
        <f>VLOOKUP(retail_sales_2023!C7170,customers!A:J,5,)</f>
        <v>Mumbai</v>
      </c>
      <c r="Q7170" t="str">
        <f>VLOOKUP(C7170,customers!A:J,10,0)</f>
        <v>Regular</v>
      </c>
    </row>
    <row r="7171" spans="1:17" x14ac:dyDescent="0.3">
      <c r="A7171" t="s">
        <v>8262</v>
      </c>
      <c r="B7171" s="1">
        <v>45217</v>
      </c>
      <c r="C7171" t="s">
        <v>67</v>
      </c>
      <c r="D7171" t="s">
        <v>68</v>
      </c>
      <c r="E7171" t="s">
        <v>33</v>
      </c>
      <c r="F7171" t="s">
        <v>81</v>
      </c>
      <c r="G7171" t="s">
        <v>239</v>
      </c>
      <c r="H7171">
        <v>4</v>
      </c>
      <c r="I7171">
        <v>1853.11</v>
      </c>
      <c r="J7171">
        <v>0.1</v>
      </c>
      <c r="K7171">
        <v>6671.2</v>
      </c>
      <c r="L7171">
        <v>1443.87</v>
      </c>
      <c r="M7171">
        <f t="shared" si="335"/>
        <v>6671.1959999999999</v>
      </c>
      <c r="N7171" t="str">
        <f t="shared" ref="N7171:N7234" si="336">"Q"&amp;ROUNDUP(MONTH(B7171)/3,0)</f>
        <v>Q4</v>
      </c>
      <c r="O7171" s="2">
        <f t="shared" ref="O7171:O7234" si="337">(L7171/K7171)*100</f>
        <v>21.643332533876965</v>
      </c>
      <c r="P7171" t="str">
        <f>VLOOKUP(retail_sales_2023!C7171,customers!A:J,5,)</f>
        <v>Surat</v>
      </c>
      <c r="Q7171" t="str">
        <f>VLOOKUP(C7171,customers!A:J,10,0)</f>
        <v>Premium</v>
      </c>
    </row>
    <row r="7172" spans="1:17" x14ac:dyDescent="0.3">
      <c r="A7172" t="s">
        <v>8263</v>
      </c>
      <c r="B7172" s="1">
        <v>45135</v>
      </c>
      <c r="C7172" t="s">
        <v>1640</v>
      </c>
      <c r="D7172" t="s">
        <v>1641</v>
      </c>
      <c r="E7172" t="s">
        <v>27</v>
      </c>
      <c r="F7172" t="s">
        <v>52</v>
      </c>
      <c r="G7172" t="s">
        <v>169</v>
      </c>
      <c r="H7172">
        <v>2</v>
      </c>
      <c r="I7172">
        <v>156.77000000000001</v>
      </c>
      <c r="J7172">
        <v>0</v>
      </c>
      <c r="K7172">
        <v>313.54000000000002</v>
      </c>
      <c r="L7172">
        <v>-34.479999999999997</v>
      </c>
      <c r="M7172">
        <f t="shared" si="335"/>
        <v>313.54000000000002</v>
      </c>
      <c r="N7172" t="str">
        <f t="shared" si="336"/>
        <v>Q3</v>
      </c>
      <c r="O7172" s="2">
        <f t="shared" si="337"/>
        <v>-10.997001977419147</v>
      </c>
      <c r="P7172" t="str">
        <f>VLOOKUP(retail_sales_2023!C7172,customers!A:J,5,)</f>
        <v>Lucknow</v>
      </c>
      <c r="Q7172" t="str">
        <f>VLOOKUP(C7172,customers!A:J,10,0)</f>
        <v>Regular</v>
      </c>
    </row>
    <row r="7173" spans="1:17" x14ac:dyDescent="0.3">
      <c r="A7173" t="s">
        <v>8264</v>
      </c>
      <c r="B7173" s="1">
        <v>44952</v>
      </c>
      <c r="C7173" t="s">
        <v>1061</v>
      </c>
      <c r="D7173" t="s">
        <v>1062</v>
      </c>
      <c r="E7173" t="s">
        <v>27</v>
      </c>
      <c r="F7173" t="s">
        <v>43</v>
      </c>
      <c r="G7173" t="s">
        <v>301</v>
      </c>
      <c r="H7173">
        <v>2</v>
      </c>
      <c r="I7173">
        <v>63039.7</v>
      </c>
      <c r="J7173">
        <v>0.3</v>
      </c>
      <c r="K7173">
        <v>88255.58</v>
      </c>
      <c r="L7173">
        <v>7485.32</v>
      </c>
      <c r="M7173">
        <f t="shared" ref="M7173:M7236" si="338">H7173*I7173*(1-J7173)</f>
        <v>88255.579999999987</v>
      </c>
      <c r="N7173" t="str">
        <f t="shared" si="336"/>
        <v>Q1</v>
      </c>
      <c r="O7173" s="2">
        <f t="shared" si="337"/>
        <v>8.4814127333365192</v>
      </c>
      <c r="P7173" t="str">
        <f>VLOOKUP(retail_sales_2023!C7173,customers!A:J,5,)</f>
        <v>Jaipur</v>
      </c>
      <c r="Q7173" t="str">
        <f>VLOOKUP(C7173,customers!A:J,10,0)</f>
        <v>Regular</v>
      </c>
    </row>
    <row r="7174" spans="1:17" x14ac:dyDescent="0.3">
      <c r="A7174" t="s">
        <v>8265</v>
      </c>
      <c r="B7174" s="1">
        <v>45138</v>
      </c>
      <c r="C7174" t="s">
        <v>1365</v>
      </c>
      <c r="D7174" t="s">
        <v>1366</v>
      </c>
      <c r="E7174" t="s">
        <v>27</v>
      </c>
      <c r="F7174" t="s">
        <v>81</v>
      </c>
      <c r="G7174" t="s">
        <v>333</v>
      </c>
      <c r="H7174">
        <v>2</v>
      </c>
      <c r="I7174">
        <v>677.48</v>
      </c>
      <c r="J7174">
        <v>0.25</v>
      </c>
      <c r="K7174">
        <v>1016.22</v>
      </c>
      <c r="L7174">
        <v>304.07</v>
      </c>
      <c r="M7174">
        <f t="shared" si="338"/>
        <v>1016.22</v>
      </c>
      <c r="N7174" t="str">
        <f t="shared" si="336"/>
        <v>Q3</v>
      </c>
      <c r="O7174" s="2">
        <f t="shared" si="337"/>
        <v>29.921670504418334</v>
      </c>
      <c r="P7174" t="str">
        <f>VLOOKUP(retail_sales_2023!C7174,customers!A:J,5,)</f>
        <v>Lucknow</v>
      </c>
      <c r="Q7174" t="str">
        <f>VLOOKUP(C7174,customers!A:J,10,0)</f>
        <v>Premium</v>
      </c>
    </row>
    <row r="7175" spans="1:17" x14ac:dyDescent="0.3">
      <c r="A7175" t="s">
        <v>8266</v>
      </c>
      <c r="B7175" s="1">
        <v>45169</v>
      </c>
      <c r="C7175" t="s">
        <v>447</v>
      </c>
      <c r="D7175" t="s">
        <v>448</v>
      </c>
      <c r="E7175" t="s">
        <v>15</v>
      </c>
      <c r="F7175" t="s">
        <v>38</v>
      </c>
      <c r="G7175" t="s">
        <v>39</v>
      </c>
      <c r="H7175">
        <v>3</v>
      </c>
      <c r="I7175">
        <v>226.04</v>
      </c>
      <c r="J7175">
        <v>0.05</v>
      </c>
      <c r="K7175">
        <v>644.21</v>
      </c>
      <c r="L7175">
        <v>225.3</v>
      </c>
      <c r="M7175">
        <f t="shared" si="338"/>
        <v>644.21399999999994</v>
      </c>
      <c r="N7175" t="str">
        <f t="shared" si="336"/>
        <v>Q3</v>
      </c>
      <c r="O7175" s="2">
        <f t="shared" si="337"/>
        <v>34.973067788454074</v>
      </c>
      <c r="P7175" t="str">
        <f>VLOOKUP(retail_sales_2023!C7175,customers!A:J,5,)</f>
        <v>Kochi</v>
      </c>
      <c r="Q7175" t="str">
        <f>VLOOKUP(C7175,customers!A:J,10,0)</f>
        <v>Occasional</v>
      </c>
    </row>
    <row r="7176" spans="1:17" x14ac:dyDescent="0.3">
      <c r="A7176" t="s">
        <v>8267</v>
      </c>
      <c r="B7176" s="1">
        <v>45110</v>
      </c>
      <c r="C7176" t="s">
        <v>647</v>
      </c>
      <c r="D7176" t="s">
        <v>648</v>
      </c>
      <c r="E7176" t="s">
        <v>27</v>
      </c>
      <c r="F7176" t="s">
        <v>81</v>
      </c>
      <c r="G7176" t="s">
        <v>105</v>
      </c>
      <c r="H7176">
        <v>5</v>
      </c>
      <c r="I7176">
        <v>1198.01</v>
      </c>
      <c r="J7176">
        <v>0</v>
      </c>
      <c r="K7176">
        <v>5990.05</v>
      </c>
      <c r="L7176">
        <v>2292.15</v>
      </c>
      <c r="M7176">
        <f t="shared" si="338"/>
        <v>5990.05</v>
      </c>
      <c r="N7176" t="str">
        <f t="shared" si="336"/>
        <v>Q3</v>
      </c>
      <c r="O7176" s="2">
        <f t="shared" si="337"/>
        <v>38.26595771320774</v>
      </c>
      <c r="P7176" t="str">
        <f>VLOOKUP(retail_sales_2023!C7176,customers!A:J,5,)</f>
        <v>Chandigarh</v>
      </c>
      <c r="Q7176" t="str">
        <f>VLOOKUP(C7176,customers!A:J,10,0)</f>
        <v>Regular</v>
      </c>
    </row>
    <row r="7177" spans="1:17" x14ac:dyDescent="0.3">
      <c r="A7177" t="s">
        <v>8268</v>
      </c>
      <c r="B7177" s="1">
        <v>45128</v>
      </c>
      <c r="C7177" t="s">
        <v>1648</v>
      </c>
      <c r="D7177" t="s">
        <v>1649</v>
      </c>
      <c r="E7177" t="s">
        <v>15</v>
      </c>
      <c r="F7177" t="s">
        <v>81</v>
      </c>
      <c r="G7177" t="s">
        <v>82</v>
      </c>
      <c r="H7177">
        <v>5</v>
      </c>
      <c r="I7177">
        <v>2445.8000000000002</v>
      </c>
      <c r="J7177">
        <v>0</v>
      </c>
      <c r="K7177">
        <v>12229</v>
      </c>
      <c r="L7177">
        <v>2621.61</v>
      </c>
      <c r="M7177">
        <f t="shared" si="338"/>
        <v>12229</v>
      </c>
      <c r="N7177" t="str">
        <f t="shared" si="336"/>
        <v>Q3</v>
      </c>
      <c r="O7177" s="2">
        <f t="shared" si="337"/>
        <v>21.437648213263554</v>
      </c>
      <c r="P7177" t="str">
        <f>VLOOKUP(retail_sales_2023!C7177,customers!A:J,5,)</f>
        <v>Hyderabad</v>
      </c>
      <c r="Q7177" t="str">
        <f>VLOOKUP(C7177,customers!A:J,10,0)</f>
        <v>Premium</v>
      </c>
    </row>
    <row r="7178" spans="1:17" x14ac:dyDescent="0.3">
      <c r="A7178" t="s">
        <v>8269</v>
      </c>
      <c r="B7178" s="1">
        <v>45014</v>
      </c>
      <c r="C7178" t="s">
        <v>738</v>
      </c>
      <c r="D7178" t="s">
        <v>739</v>
      </c>
      <c r="E7178" t="s">
        <v>15</v>
      </c>
      <c r="F7178" t="s">
        <v>38</v>
      </c>
      <c r="G7178" t="s">
        <v>77</v>
      </c>
      <c r="H7178">
        <v>1</v>
      </c>
      <c r="I7178">
        <v>2394.0100000000002</v>
      </c>
      <c r="J7178">
        <v>0.1</v>
      </c>
      <c r="K7178">
        <v>2154.61</v>
      </c>
      <c r="L7178">
        <v>683.35</v>
      </c>
      <c r="M7178">
        <f t="shared" si="338"/>
        <v>2154.6090000000004</v>
      </c>
      <c r="N7178" t="str">
        <f t="shared" si="336"/>
        <v>Q1</v>
      </c>
      <c r="O7178" s="2">
        <f t="shared" si="337"/>
        <v>31.715716533386551</v>
      </c>
      <c r="P7178" t="str">
        <f>VLOOKUP(retail_sales_2023!C7178,customers!A:J,5,)</f>
        <v>Bengaluru</v>
      </c>
      <c r="Q7178" t="str">
        <f>VLOOKUP(C7178,customers!A:J,10,0)</f>
        <v>Premium</v>
      </c>
    </row>
    <row r="7179" spans="1:17" x14ac:dyDescent="0.3">
      <c r="A7179" t="s">
        <v>8270</v>
      </c>
      <c r="B7179" s="1">
        <v>45038</v>
      </c>
      <c r="C7179" t="s">
        <v>1543</v>
      </c>
      <c r="D7179" t="s">
        <v>1544</v>
      </c>
      <c r="E7179" t="s">
        <v>33</v>
      </c>
      <c r="F7179" t="s">
        <v>22</v>
      </c>
      <c r="G7179" t="s">
        <v>182</v>
      </c>
      <c r="H7179">
        <v>2</v>
      </c>
      <c r="I7179">
        <v>28759.53</v>
      </c>
      <c r="J7179">
        <v>0.05</v>
      </c>
      <c r="K7179">
        <v>54643.11</v>
      </c>
      <c r="L7179">
        <v>17312.77</v>
      </c>
      <c r="M7179">
        <f t="shared" si="338"/>
        <v>54643.106999999996</v>
      </c>
      <c r="N7179" t="str">
        <f t="shared" si="336"/>
        <v>Q2</v>
      </c>
      <c r="O7179" s="2">
        <f t="shared" si="337"/>
        <v>31.683354040427052</v>
      </c>
      <c r="P7179" t="str">
        <f>VLOOKUP(retail_sales_2023!C7179,customers!A:J,5,)</f>
        <v>Ahmedabad</v>
      </c>
      <c r="Q7179" t="str">
        <f>VLOOKUP(C7179,customers!A:J,10,0)</f>
        <v>Regular</v>
      </c>
    </row>
    <row r="7180" spans="1:17" x14ac:dyDescent="0.3">
      <c r="A7180" t="s">
        <v>8271</v>
      </c>
      <c r="B7180" s="1">
        <v>45291</v>
      </c>
      <c r="C7180" t="s">
        <v>518</v>
      </c>
      <c r="D7180" t="s">
        <v>519</v>
      </c>
      <c r="E7180" t="s">
        <v>21</v>
      </c>
      <c r="F7180" t="s">
        <v>81</v>
      </c>
      <c r="G7180" t="s">
        <v>105</v>
      </c>
      <c r="H7180">
        <v>2</v>
      </c>
      <c r="I7180">
        <v>3070.56</v>
      </c>
      <c r="J7180">
        <v>0</v>
      </c>
      <c r="K7180">
        <v>6141.12</v>
      </c>
      <c r="L7180">
        <v>1330.94</v>
      </c>
      <c r="M7180">
        <f t="shared" si="338"/>
        <v>6141.12</v>
      </c>
      <c r="N7180" t="str">
        <f t="shared" si="336"/>
        <v>Q4</v>
      </c>
      <c r="O7180" s="2">
        <f t="shared" si="337"/>
        <v>21.672593924235318</v>
      </c>
      <c r="P7180" t="str">
        <f>VLOOKUP(retail_sales_2023!C7180,customers!A:J,5,)</f>
        <v>Ranchi</v>
      </c>
      <c r="Q7180" t="str">
        <f>VLOOKUP(C7180,customers!A:J,10,0)</f>
        <v>Premium</v>
      </c>
    </row>
    <row r="7181" spans="1:17" x14ac:dyDescent="0.3">
      <c r="A7181" t="s">
        <v>8272</v>
      </c>
      <c r="B7181" s="1">
        <v>45039</v>
      </c>
      <c r="C7181" t="s">
        <v>960</v>
      </c>
      <c r="D7181" t="s">
        <v>961</v>
      </c>
      <c r="E7181" t="s">
        <v>27</v>
      </c>
      <c r="F7181" t="s">
        <v>52</v>
      </c>
      <c r="G7181" t="s">
        <v>69</v>
      </c>
      <c r="H7181">
        <v>5</v>
      </c>
      <c r="I7181">
        <v>298.18</v>
      </c>
      <c r="J7181">
        <v>0.25</v>
      </c>
      <c r="K7181">
        <v>1118.18</v>
      </c>
      <c r="L7181">
        <v>114.44</v>
      </c>
      <c r="M7181">
        <f t="shared" si="338"/>
        <v>1118.1750000000002</v>
      </c>
      <c r="N7181" t="str">
        <f t="shared" si="336"/>
        <v>Q2</v>
      </c>
      <c r="O7181" s="2">
        <f t="shared" si="337"/>
        <v>10.234488186159652</v>
      </c>
      <c r="P7181" t="str">
        <f>VLOOKUP(retail_sales_2023!C7181,customers!A:J,5,)</f>
        <v>Lucknow</v>
      </c>
      <c r="Q7181" t="str">
        <f>VLOOKUP(C7181,customers!A:J,10,0)</f>
        <v>Premium</v>
      </c>
    </row>
    <row r="7182" spans="1:17" x14ac:dyDescent="0.3">
      <c r="A7182" t="s">
        <v>8273</v>
      </c>
      <c r="B7182" s="1">
        <v>45186</v>
      </c>
      <c r="C7182" t="s">
        <v>231</v>
      </c>
      <c r="D7182" t="s">
        <v>232</v>
      </c>
      <c r="E7182" t="s">
        <v>27</v>
      </c>
      <c r="F7182" t="s">
        <v>38</v>
      </c>
      <c r="G7182" t="s">
        <v>456</v>
      </c>
      <c r="H7182">
        <v>5</v>
      </c>
      <c r="I7182">
        <v>576.74</v>
      </c>
      <c r="J7182">
        <v>0.15</v>
      </c>
      <c r="K7182">
        <v>2451.14</v>
      </c>
      <c r="L7182">
        <v>694.72</v>
      </c>
      <c r="M7182">
        <f t="shared" si="338"/>
        <v>2451.145</v>
      </c>
      <c r="N7182" t="str">
        <f t="shared" si="336"/>
        <v>Q3</v>
      </c>
      <c r="O7182" s="2">
        <f t="shared" si="337"/>
        <v>28.342730321401472</v>
      </c>
      <c r="P7182" t="str">
        <f>VLOOKUP(retail_sales_2023!C7182,customers!A:J,5,)</f>
        <v>Delhi</v>
      </c>
      <c r="Q7182" t="str">
        <f>VLOOKUP(C7182,customers!A:J,10,0)</f>
        <v>Regular</v>
      </c>
    </row>
    <row r="7183" spans="1:17" x14ac:dyDescent="0.3">
      <c r="A7183" t="s">
        <v>8274</v>
      </c>
      <c r="B7183" s="1">
        <v>45255</v>
      </c>
      <c r="C7183" t="s">
        <v>934</v>
      </c>
      <c r="D7183" t="s">
        <v>935</v>
      </c>
      <c r="E7183" t="s">
        <v>21</v>
      </c>
      <c r="F7183" t="s">
        <v>38</v>
      </c>
      <c r="G7183" t="s">
        <v>684</v>
      </c>
      <c r="H7183">
        <v>3</v>
      </c>
      <c r="I7183">
        <v>349.75</v>
      </c>
      <c r="J7183">
        <v>0.2</v>
      </c>
      <c r="K7183">
        <v>839.4</v>
      </c>
      <c r="L7183">
        <v>180.52</v>
      </c>
      <c r="M7183">
        <f t="shared" si="338"/>
        <v>839.40000000000009</v>
      </c>
      <c r="N7183" t="str">
        <f t="shared" si="336"/>
        <v>Q4</v>
      </c>
      <c r="O7183" s="2">
        <f t="shared" si="337"/>
        <v>21.50583750297832</v>
      </c>
      <c r="P7183" t="str">
        <f>VLOOKUP(retail_sales_2023!C7183,customers!A:J,5,)</f>
        <v>Guwahati</v>
      </c>
      <c r="Q7183" t="str">
        <f>VLOOKUP(C7183,customers!A:J,10,0)</f>
        <v>Occasional</v>
      </c>
    </row>
    <row r="7184" spans="1:17" x14ac:dyDescent="0.3">
      <c r="A7184" t="s">
        <v>8275</v>
      </c>
      <c r="B7184" s="1">
        <v>45198</v>
      </c>
      <c r="C7184" t="s">
        <v>1506</v>
      </c>
      <c r="D7184" t="s">
        <v>1507</v>
      </c>
      <c r="E7184" t="s">
        <v>27</v>
      </c>
      <c r="F7184" t="s">
        <v>22</v>
      </c>
      <c r="G7184" t="s">
        <v>210</v>
      </c>
      <c r="H7184">
        <v>5</v>
      </c>
      <c r="I7184">
        <v>23860.86</v>
      </c>
      <c r="J7184">
        <v>0.25</v>
      </c>
      <c r="K7184">
        <v>89478.23</v>
      </c>
      <c r="L7184">
        <v>19344.8</v>
      </c>
      <c r="M7184">
        <f t="shared" si="338"/>
        <v>89478.225000000006</v>
      </c>
      <c r="N7184" t="str">
        <f t="shared" si="336"/>
        <v>Q3</v>
      </c>
      <c r="O7184" s="2">
        <f t="shared" si="337"/>
        <v>21.619560422686053</v>
      </c>
      <c r="P7184" t="str">
        <f>VLOOKUP(retail_sales_2023!C7184,customers!A:J,5,)</f>
        <v>Chandigarh</v>
      </c>
      <c r="Q7184" t="str">
        <f>VLOOKUP(C7184,customers!A:J,10,0)</f>
        <v>Premium</v>
      </c>
    </row>
    <row r="7185" spans="1:17" x14ac:dyDescent="0.3">
      <c r="A7185" t="s">
        <v>8276</v>
      </c>
      <c r="B7185" s="1">
        <v>45047</v>
      </c>
      <c r="C7185" t="s">
        <v>99</v>
      </c>
      <c r="D7185" t="s">
        <v>100</v>
      </c>
      <c r="E7185" t="s">
        <v>15</v>
      </c>
      <c r="F7185" t="s">
        <v>22</v>
      </c>
      <c r="G7185" t="s">
        <v>146</v>
      </c>
      <c r="H7185">
        <v>3</v>
      </c>
      <c r="I7185">
        <v>8661.27</v>
      </c>
      <c r="J7185">
        <v>0.2</v>
      </c>
      <c r="K7185">
        <v>20787.05</v>
      </c>
      <c r="L7185">
        <v>4720.74</v>
      </c>
      <c r="M7185">
        <f t="shared" si="338"/>
        <v>20787.048000000003</v>
      </c>
      <c r="N7185" t="str">
        <f t="shared" si="336"/>
        <v>Q2</v>
      </c>
      <c r="O7185" s="2">
        <f t="shared" si="337"/>
        <v>22.710004546099615</v>
      </c>
      <c r="P7185" t="str">
        <f>VLOOKUP(retail_sales_2023!C7185,customers!A:J,5,)</f>
        <v>Kochi</v>
      </c>
      <c r="Q7185" t="str">
        <f>VLOOKUP(C7185,customers!A:J,10,0)</f>
        <v>Regular</v>
      </c>
    </row>
    <row r="7186" spans="1:17" x14ac:dyDescent="0.3">
      <c r="A7186" t="s">
        <v>8277</v>
      </c>
      <c r="B7186" s="1">
        <v>45206</v>
      </c>
      <c r="C7186" t="s">
        <v>783</v>
      </c>
      <c r="D7186" t="s">
        <v>784</v>
      </c>
      <c r="E7186" t="s">
        <v>21</v>
      </c>
      <c r="F7186" t="s">
        <v>52</v>
      </c>
      <c r="G7186" t="s">
        <v>169</v>
      </c>
      <c r="H7186">
        <v>2</v>
      </c>
      <c r="I7186">
        <v>324.16000000000003</v>
      </c>
      <c r="J7186">
        <v>0</v>
      </c>
      <c r="K7186">
        <v>648.32000000000005</v>
      </c>
      <c r="L7186">
        <v>47.4</v>
      </c>
      <c r="M7186">
        <f t="shared" si="338"/>
        <v>648.32000000000005</v>
      </c>
      <c r="N7186" t="str">
        <f t="shared" si="336"/>
        <v>Q4</v>
      </c>
      <c r="O7186" s="2">
        <f t="shared" si="337"/>
        <v>7.3112043435340572</v>
      </c>
      <c r="P7186" t="str">
        <f>VLOOKUP(retail_sales_2023!C7186,customers!A:J,5,)</f>
        <v>Ranchi</v>
      </c>
      <c r="Q7186" t="str">
        <f>VLOOKUP(C7186,customers!A:J,10,0)</f>
        <v>Occasional</v>
      </c>
    </row>
    <row r="7187" spans="1:17" x14ac:dyDescent="0.3">
      <c r="A7187" t="s">
        <v>8278</v>
      </c>
      <c r="B7187" s="1">
        <v>45112</v>
      </c>
      <c r="C7187" t="s">
        <v>317</v>
      </c>
      <c r="D7187" t="s">
        <v>318</v>
      </c>
      <c r="E7187" t="s">
        <v>21</v>
      </c>
      <c r="F7187" t="s">
        <v>52</v>
      </c>
      <c r="G7187" t="s">
        <v>69</v>
      </c>
      <c r="H7187">
        <v>7</v>
      </c>
      <c r="I7187">
        <v>270.13</v>
      </c>
      <c r="J7187">
        <v>0.05</v>
      </c>
      <c r="K7187">
        <v>1796.36</v>
      </c>
      <c r="L7187">
        <v>142.44</v>
      </c>
      <c r="M7187">
        <f t="shared" si="338"/>
        <v>1796.3644999999997</v>
      </c>
      <c r="N7187" t="str">
        <f t="shared" si="336"/>
        <v>Q3</v>
      </c>
      <c r="O7187" s="2">
        <f t="shared" si="337"/>
        <v>7.9293682780734374</v>
      </c>
      <c r="P7187" t="str">
        <f>VLOOKUP(retail_sales_2023!C7187,customers!A:J,5,)</f>
        <v>Patna</v>
      </c>
      <c r="Q7187" t="str">
        <f>VLOOKUP(C7187,customers!A:J,10,0)</f>
        <v>Regular</v>
      </c>
    </row>
    <row r="7188" spans="1:17" x14ac:dyDescent="0.3">
      <c r="A7188" t="s">
        <v>8279</v>
      </c>
      <c r="B7188" s="1">
        <v>45099</v>
      </c>
      <c r="C7188" t="s">
        <v>1227</v>
      </c>
      <c r="D7188" t="s">
        <v>1228</v>
      </c>
      <c r="E7188" t="s">
        <v>27</v>
      </c>
      <c r="F7188" t="s">
        <v>43</v>
      </c>
      <c r="G7188" t="s">
        <v>301</v>
      </c>
      <c r="H7188">
        <v>5</v>
      </c>
      <c r="I7188">
        <v>3466.29</v>
      </c>
      <c r="J7188">
        <v>0</v>
      </c>
      <c r="K7188">
        <v>17331.45</v>
      </c>
      <c r="L7188">
        <v>1554.99</v>
      </c>
      <c r="M7188">
        <f t="shared" si="338"/>
        <v>17331.45</v>
      </c>
      <c r="N7188" t="str">
        <f t="shared" si="336"/>
        <v>Q2</v>
      </c>
      <c r="O7188" s="2">
        <f t="shared" si="337"/>
        <v>8.9720710038686899</v>
      </c>
      <c r="P7188" t="str">
        <f>VLOOKUP(retail_sales_2023!C7188,customers!A:J,5,)</f>
        <v>Chandigarh</v>
      </c>
      <c r="Q7188" t="str">
        <f>VLOOKUP(C7188,customers!A:J,10,0)</f>
        <v>Premium</v>
      </c>
    </row>
    <row r="7189" spans="1:17" x14ac:dyDescent="0.3">
      <c r="A7189" t="s">
        <v>8280</v>
      </c>
      <c r="B7189" s="1">
        <v>45193</v>
      </c>
      <c r="C7189" t="s">
        <v>607</v>
      </c>
      <c r="D7189" t="s">
        <v>608</v>
      </c>
      <c r="E7189" t="s">
        <v>21</v>
      </c>
      <c r="F7189" t="s">
        <v>81</v>
      </c>
      <c r="G7189" t="s">
        <v>264</v>
      </c>
      <c r="H7189">
        <v>4</v>
      </c>
      <c r="I7189">
        <v>2286.15</v>
      </c>
      <c r="J7189">
        <v>0.15</v>
      </c>
      <c r="K7189">
        <v>7772.91</v>
      </c>
      <c r="L7189">
        <v>2841.61</v>
      </c>
      <c r="M7189">
        <f t="shared" si="338"/>
        <v>7772.91</v>
      </c>
      <c r="N7189" t="str">
        <f t="shared" si="336"/>
        <v>Q3</v>
      </c>
      <c r="O7189" s="2">
        <f t="shared" si="337"/>
        <v>36.557865715671483</v>
      </c>
      <c r="P7189" t="str">
        <f>VLOOKUP(retail_sales_2023!C7189,customers!A:J,5,)</f>
        <v>Ranchi</v>
      </c>
      <c r="Q7189" t="str">
        <f>VLOOKUP(C7189,customers!A:J,10,0)</f>
        <v>Regular</v>
      </c>
    </row>
    <row r="7190" spans="1:17" x14ac:dyDescent="0.3">
      <c r="A7190" t="s">
        <v>8281</v>
      </c>
      <c r="B7190" s="1">
        <v>44937</v>
      </c>
      <c r="C7190" t="s">
        <v>1300</v>
      </c>
      <c r="D7190" t="s">
        <v>1301</v>
      </c>
      <c r="E7190" t="s">
        <v>21</v>
      </c>
      <c r="F7190" t="s">
        <v>43</v>
      </c>
      <c r="G7190" t="s">
        <v>243</v>
      </c>
      <c r="H7190">
        <v>4</v>
      </c>
      <c r="I7190">
        <v>26324.19</v>
      </c>
      <c r="J7190">
        <v>0</v>
      </c>
      <c r="K7190">
        <v>105296.76</v>
      </c>
      <c r="L7190">
        <v>12564.87</v>
      </c>
      <c r="M7190">
        <f t="shared" si="338"/>
        <v>105296.76</v>
      </c>
      <c r="N7190" t="str">
        <f t="shared" si="336"/>
        <v>Q1</v>
      </c>
      <c r="O7190" s="2">
        <f t="shared" si="337"/>
        <v>11.93281730605956</v>
      </c>
      <c r="P7190" t="str">
        <f>VLOOKUP(retail_sales_2023!C7190,customers!A:J,5,)</f>
        <v>Patna</v>
      </c>
      <c r="Q7190" t="str">
        <f>VLOOKUP(C7190,customers!A:J,10,0)</f>
        <v>Premium</v>
      </c>
    </row>
    <row r="7191" spans="1:17" x14ac:dyDescent="0.3">
      <c r="A7191" t="s">
        <v>8282</v>
      </c>
      <c r="B7191" s="1">
        <v>45210</v>
      </c>
      <c r="C7191" t="s">
        <v>1576</v>
      </c>
      <c r="D7191" t="s">
        <v>1577</v>
      </c>
      <c r="E7191" t="s">
        <v>33</v>
      </c>
      <c r="F7191" t="s">
        <v>43</v>
      </c>
      <c r="G7191" t="s">
        <v>110</v>
      </c>
      <c r="H7191">
        <v>3</v>
      </c>
      <c r="I7191">
        <v>50793.09</v>
      </c>
      <c r="J7191">
        <v>0</v>
      </c>
      <c r="K7191">
        <v>152379.26999999999</v>
      </c>
      <c r="L7191">
        <v>21201.99</v>
      </c>
      <c r="M7191">
        <f t="shared" si="338"/>
        <v>152379.26999999999</v>
      </c>
      <c r="N7191" t="str">
        <f t="shared" si="336"/>
        <v>Q4</v>
      </c>
      <c r="O7191" s="2">
        <f t="shared" si="337"/>
        <v>13.913959556309729</v>
      </c>
      <c r="P7191" t="str">
        <f>VLOOKUP(retail_sales_2023!C7191,customers!A:J,5,)</f>
        <v>Pune</v>
      </c>
      <c r="Q7191" t="str">
        <f>VLOOKUP(C7191,customers!A:J,10,0)</f>
        <v>Regular</v>
      </c>
    </row>
    <row r="7192" spans="1:17" x14ac:dyDescent="0.3">
      <c r="A7192" t="s">
        <v>8283</v>
      </c>
      <c r="B7192" s="1">
        <v>45165</v>
      </c>
      <c r="C7192" t="s">
        <v>2307</v>
      </c>
      <c r="D7192" t="s">
        <v>2308</v>
      </c>
      <c r="E7192" t="s">
        <v>27</v>
      </c>
      <c r="F7192" t="s">
        <v>52</v>
      </c>
      <c r="G7192" t="s">
        <v>133</v>
      </c>
      <c r="H7192">
        <v>9</v>
      </c>
      <c r="I7192">
        <v>719.17</v>
      </c>
      <c r="J7192">
        <v>0.1</v>
      </c>
      <c r="K7192">
        <v>5825.28</v>
      </c>
      <c r="L7192">
        <v>394.24</v>
      </c>
      <c r="M7192">
        <f t="shared" si="338"/>
        <v>5825.277</v>
      </c>
      <c r="N7192" t="str">
        <f t="shared" si="336"/>
        <v>Q3</v>
      </c>
      <c r="O7192" s="2">
        <f t="shared" si="337"/>
        <v>6.767743353109207</v>
      </c>
      <c r="P7192" t="str">
        <f>VLOOKUP(retail_sales_2023!C7192,customers!A:J,5,)</f>
        <v>Delhi</v>
      </c>
      <c r="Q7192" t="str">
        <f>VLOOKUP(C7192,customers!A:J,10,0)</f>
        <v>Premium</v>
      </c>
    </row>
    <row r="7193" spans="1:17" x14ac:dyDescent="0.3">
      <c r="A7193" t="s">
        <v>8284</v>
      </c>
      <c r="B7193" s="1">
        <v>45128</v>
      </c>
      <c r="C7193" t="s">
        <v>667</v>
      </c>
      <c r="D7193" t="s">
        <v>668</v>
      </c>
      <c r="E7193" t="s">
        <v>33</v>
      </c>
      <c r="F7193" t="s">
        <v>22</v>
      </c>
      <c r="G7193" t="s">
        <v>210</v>
      </c>
      <c r="H7193">
        <v>4</v>
      </c>
      <c r="I7193">
        <v>14865.56</v>
      </c>
      <c r="J7193">
        <v>0.25</v>
      </c>
      <c r="K7193">
        <v>44596.68</v>
      </c>
      <c r="L7193">
        <v>-3481.38</v>
      </c>
      <c r="M7193">
        <f t="shared" si="338"/>
        <v>44596.68</v>
      </c>
      <c r="N7193" t="str">
        <f t="shared" si="336"/>
        <v>Q3</v>
      </c>
      <c r="O7193" s="2">
        <f t="shared" si="337"/>
        <v>-7.8063658550367423</v>
      </c>
      <c r="P7193" t="str">
        <f>VLOOKUP(retail_sales_2023!C7193,customers!A:J,5,)</f>
        <v>Nagpur</v>
      </c>
      <c r="Q7193" t="str">
        <f>VLOOKUP(C7193,customers!A:J,10,0)</f>
        <v>Occasional</v>
      </c>
    </row>
    <row r="7194" spans="1:17" x14ac:dyDescent="0.3">
      <c r="A7194" t="s">
        <v>8285</v>
      </c>
      <c r="B7194" s="1">
        <v>45038</v>
      </c>
      <c r="C7194" t="s">
        <v>485</v>
      </c>
      <c r="D7194" t="s">
        <v>486</v>
      </c>
      <c r="E7194" t="s">
        <v>27</v>
      </c>
      <c r="F7194" t="s">
        <v>43</v>
      </c>
      <c r="G7194" t="s">
        <v>282</v>
      </c>
      <c r="H7194">
        <v>1</v>
      </c>
      <c r="I7194">
        <v>45141.08</v>
      </c>
      <c r="J7194">
        <v>0.25</v>
      </c>
      <c r="K7194">
        <v>33855.81</v>
      </c>
      <c r="L7194">
        <v>5073.3</v>
      </c>
      <c r="M7194">
        <f t="shared" si="338"/>
        <v>33855.81</v>
      </c>
      <c r="N7194" t="str">
        <f t="shared" si="336"/>
        <v>Q2</v>
      </c>
      <c r="O7194" s="2">
        <f t="shared" si="337"/>
        <v>14.985020296368631</v>
      </c>
      <c r="P7194" t="str">
        <f>VLOOKUP(retail_sales_2023!C7194,customers!A:J,5,)</f>
        <v>Lucknow</v>
      </c>
      <c r="Q7194" t="str">
        <f>VLOOKUP(C7194,customers!A:J,10,0)</f>
        <v>Premium</v>
      </c>
    </row>
    <row r="7195" spans="1:17" x14ac:dyDescent="0.3">
      <c r="A7195" t="s">
        <v>8286</v>
      </c>
      <c r="B7195" s="1">
        <v>45149</v>
      </c>
      <c r="C7195" t="s">
        <v>167</v>
      </c>
      <c r="D7195" t="s">
        <v>168</v>
      </c>
      <c r="E7195" t="s">
        <v>33</v>
      </c>
      <c r="F7195" t="s">
        <v>52</v>
      </c>
      <c r="G7195" t="s">
        <v>200</v>
      </c>
      <c r="H7195">
        <v>8</v>
      </c>
      <c r="I7195">
        <v>357.03</v>
      </c>
      <c r="J7195">
        <v>0.1</v>
      </c>
      <c r="K7195">
        <v>2570.62</v>
      </c>
      <c r="L7195">
        <v>215.03</v>
      </c>
      <c r="M7195">
        <f t="shared" si="338"/>
        <v>2570.616</v>
      </c>
      <c r="N7195" t="str">
        <f t="shared" si="336"/>
        <v>Q3</v>
      </c>
      <c r="O7195" s="2">
        <f t="shared" si="337"/>
        <v>8.3649080766507691</v>
      </c>
      <c r="P7195" t="str">
        <f>VLOOKUP(retail_sales_2023!C7195,customers!A:J,5,)</f>
        <v>Surat</v>
      </c>
      <c r="Q7195" t="str">
        <f>VLOOKUP(C7195,customers!A:J,10,0)</f>
        <v>Regular</v>
      </c>
    </row>
    <row r="7196" spans="1:17" x14ac:dyDescent="0.3">
      <c r="A7196" t="s">
        <v>8287</v>
      </c>
      <c r="B7196" s="1">
        <v>45234</v>
      </c>
      <c r="C7196" t="s">
        <v>2621</v>
      </c>
      <c r="D7196" t="s">
        <v>2622</v>
      </c>
      <c r="E7196" t="s">
        <v>27</v>
      </c>
      <c r="F7196" t="s">
        <v>52</v>
      </c>
      <c r="G7196" t="s">
        <v>117</v>
      </c>
      <c r="H7196">
        <v>3</v>
      </c>
      <c r="I7196">
        <v>338.9</v>
      </c>
      <c r="J7196">
        <v>0.1</v>
      </c>
      <c r="K7196">
        <v>915.03</v>
      </c>
      <c r="L7196">
        <v>74.5</v>
      </c>
      <c r="M7196">
        <f t="shared" si="338"/>
        <v>915.03</v>
      </c>
      <c r="N7196" t="str">
        <f t="shared" si="336"/>
        <v>Q4</v>
      </c>
      <c r="O7196" s="2">
        <f t="shared" si="337"/>
        <v>8.141809558156563</v>
      </c>
      <c r="P7196" t="str">
        <f>VLOOKUP(retail_sales_2023!C7196,customers!A:J,5,)</f>
        <v>Jaipur</v>
      </c>
      <c r="Q7196" t="str">
        <f>VLOOKUP(C7196,customers!A:J,10,0)</f>
        <v>Premium</v>
      </c>
    </row>
    <row r="7197" spans="1:17" x14ac:dyDescent="0.3">
      <c r="A7197" t="s">
        <v>8288</v>
      </c>
      <c r="B7197" s="1">
        <v>45030</v>
      </c>
      <c r="C7197" t="s">
        <v>385</v>
      </c>
      <c r="D7197" t="s">
        <v>386</v>
      </c>
      <c r="E7197" t="s">
        <v>15</v>
      </c>
      <c r="F7197" t="s">
        <v>28</v>
      </c>
      <c r="G7197" t="s">
        <v>466</v>
      </c>
      <c r="H7197">
        <v>4</v>
      </c>
      <c r="I7197">
        <v>6114.86</v>
      </c>
      <c r="J7197">
        <v>0</v>
      </c>
      <c r="K7197">
        <v>24459.439999999999</v>
      </c>
      <c r="L7197">
        <v>6457.14</v>
      </c>
      <c r="M7197">
        <f t="shared" si="338"/>
        <v>24459.439999999999</v>
      </c>
      <c r="N7197" t="str">
        <f t="shared" si="336"/>
        <v>Q2</v>
      </c>
      <c r="O7197" s="2">
        <f t="shared" si="337"/>
        <v>26.399377908897343</v>
      </c>
      <c r="P7197" t="str">
        <f>VLOOKUP(retail_sales_2023!C7197,customers!A:J,5,)</f>
        <v>Hyderabad</v>
      </c>
      <c r="Q7197" t="str">
        <f>VLOOKUP(C7197,customers!A:J,10,0)</f>
        <v>Premium</v>
      </c>
    </row>
    <row r="7198" spans="1:17" x14ac:dyDescent="0.3">
      <c r="A7198" t="s">
        <v>8289</v>
      </c>
      <c r="B7198" s="1">
        <v>45277</v>
      </c>
      <c r="C7198" t="s">
        <v>607</v>
      </c>
      <c r="D7198" t="s">
        <v>608</v>
      </c>
      <c r="E7198" t="s">
        <v>21</v>
      </c>
      <c r="F7198" t="s">
        <v>81</v>
      </c>
      <c r="G7198" t="s">
        <v>150</v>
      </c>
      <c r="H7198">
        <v>3</v>
      </c>
      <c r="I7198">
        <v>2107.04</v>
      </c>
      <c r="J7198">
        <v>0.25</v>
      </c>
      <c r="K7198">
        <v>4740.84</v>
      </c>
      <c r="L7198">
        <v>1735.39</v>
      </c>
      <c r="M7198">
        <f t="shared" si="338"/>
        <v>4740.84</v>
      </c>
      <c r="N7198" t="str">
        <f t="shared" si="336"/>
        <v>Q4</v>
      </c>
      <c r="O7198" s="2">
        <f t="shared" si="337"/>
        <v>36.605116392875523</v>
      </c>
      <c r="P7198" t="str">
        <f>VLOOKUP(retail_sales_2023!C7198,customers!A:J,5,)</f>
        <v>Ranchi</v>
      </c>
      <c r="Q7198" t="str">
        <f>VLOOKUP(C7198,customers!A:J,10,0)</f>
        <v>Regular</v>
      </c>
    </row>
    <row r="7199" spans="1:17" x14ac:dyDescent="0.3">
      <c r="A7199" t="s">
        <v>8290</v>
      </c>
      <c r="B7199" s="1">
        <v>45264</v>
      </c>
      <c r="C7199" t="s">
        <v>2005</v>
      </c>
      <c r="D7199" t="s">
        <v>2006</v>
      </c>
      <c r="E7199" t="s">
        <v>27</v>
      </c>
      <c r="F7199" t="s">
        <v>52</v>
      </c>
      <c r="G7199" t="s">
        <v>117</v>
      </c>
      <c r="H7199">
        <v>5</v>
      </c>
      <c r="I7199">
        <v>468.93</v>
      </c>
      <c r="J7199">
        <v>0.05</v>
      </c>
      <c r="K7199">
        <v>2227.42</v>
      </c>
      <c r="L7199">
        <v>156.47</v>
      </c>
      <c r="M7199">
        <f t="shared" si="338"/>
        <v>2227.4175</v>
      </c>
      <c r="N7199" t="str">
        <f t="shared" si="336"/>
        <v>Q4</v>
      </c>
      <c r="O7199" s="2">
        <f t="shared" si="337"/>
        <v>7.0247191818336914</v>
      </c>
      <c r="P7199" t="str">
        <f>VLOOKUP(retail_sales_2023!C7199,customers!A:J,5,)</f>
        <v>Lucknow</v>
      </c>
      <c r="Q7199" t="str">
        <f>VLOOKUP(C7199,customers!A:J,10,0)</f>
        <v>Premium</v>
      </c>
    </row>
    <row r="7200" spans="1:17" x14ac:dyDescent="0.3">
      <c r="A7200" t="s">
        <v>8291</v>
      </c>
      <c r="B7200" s="1">
        <v>44956</v>
      </c>
      <c r="C7200" t="s">
        <v>2454</v>
      </c>
      <c r="D7200" t="s">
        <v>2455</v>
      </c>
      <c r="E7200" t="s">
        <v>33</v>
      </c>
      <c r="F7200" t="s">
        <v>16</v>
      </c>
      <c r="G7200" t="s">
        <v>356</v>
      </c>
      <c r="H7200">
        <v>1</v>
      </c>
      <c r="I7200">
        <v>515.57000000000005</v>
      </c>
      <c r="J7200">
        <v>0.15</v>
      </c>
      <c r="K7200">
        <v>438.23</v>
      </c>
      <c r="L7200">
        <v>-48.79</v>
      </c>
      <c r="M7200">
        <f t="shared" si="338"/>
        <v>438.23450000000003</v>
      </c>
      <c r="N7200" t="str">
        <f t="shared" si="336"/>
        <v>Q1</v>
      </c>
      <c r="O7200" s="2">
        <f t="shared" si="337"/>
        <v>-11.133423088332609</v>
      </c>
      <c r="P7200" t="str">
        <f>VLOOKUP(retail_sales_2023!C7200,customers!A:J,5,)</f>
        <v>Pune</v>
      </c>
      <c r="Q7200" t="str">
        <f>VLOOKUP(C7200,customers!A:J,10,0)</f>
        <v>Regular</v>
      </c>
    </row>
    <row r="7201" spans="1:17" x14ac:dyDescent="0.3">
      <c r="A7201" t="s">
        <v>8292</v>
      </c>
      <c r="B7201" s="1">
        <v>45054</v>
      </c>
      <c r="C7201" t="s">
        <v>1412</v>
      </c>
      <c r="D7201" t="s">
        <v>1413</v>
      </c>
      <c r="E7201" t="s">
        <v>33</v>
      </c>
      <c r="F7201" t="s">
        <v>52</v>
      </c>
      <c r="G7201" t="s">
        <v>937</v>
      </c>
      <c r="H7201">
        <v>5</v>
      </c>
      <c r="I7201">
        <v>288.58999999999997</v>
      </c>
      <c r="J7201">
        <v>0.25</v>
      </c>
      <c r="K7201">
        <v>1082.21</v>
      </c>
      <c r="L7201">
        <v>-25.38</v>
      </c>
      <c r="M7201">
        <f t="shared" si="338"/>
        <v>1082.2124999999999</v>
      </c>
      <c r="N7201" t="str">
        <f t="shared" si="336"/>
        <v>Q2</v>
      </c>
      <c r="O7201" s="2">
        <f t="shared" si="337"/>
        <v>-2.3452010238308647</v>
      </c>
      <c r="P7201" t="str">
        <f>VLOOKUP(retail_sales_2023!C7201,customers!A:J,5,)</f>
        <v>Surat</v>
      </c>
      <c r="Q7201" t="str">
        <f>VLOOKUP(C7201,customers!A:J,10,0)</f>
        <v>Occasional</v>
      </c>
    </row>
    <row r="7202" spans="1:17" x14ac:dyDescent="0.3">
      <c r="A7202" t="s">
        <v>8293</v>
      </c>
      <c r="B7202" s="1">
        <v>45089</v>
      </c>
      <c r="C7202" t="s">
        <v>160</v>
      </c>
      <c r="D7202" t="s">
        <v>161</v>
      </c>
      <c r="E7202" t="s">
        <v>33</v>
      </c>
      <c r="F7202" t="s">
        <v>28</v>
      </c>
      <c r="G7202" t="s">
        <v>165</v>
      </c>
      <c r="H7202">
        <v>5</v>
      </c>
      <c r="I7202">
        <v>2795.37</v>
      </c>
      <c r="J7202">
        <v>0.25</v>
      </c>
      <c r="K7202">
        <v>10482.64</v>
      </c>
      <c r="L7202">
        <v>2491</v>
      </c>
      <c r="M7202">
        <f t="shared" si="338"/>
        <v>10482.637499999999</v>
      </c>
      <c r="N7202" t="str">
        <f t="shared" si="336"/>
        <v>Q2</v>
      </c>
      <c r="O7202" s="2">
        <f t="shared" si="337"/>
        <v>23.763097845580887</v>
      </c>
      <c r="P7202" t="str">
        <f>VLOOKUP(retail_sales_2023!C7202,customers!A:J,5,)</f>
        <v>Pune</v>
      </c>
      <c r="Q7202" t="str">
        <f>VLOOKUP(C7202,customers!A:J,10,0)</f>
        <v>Premium</v>
      </c>
    </row>
    <row r="7203" spans="1:17" x14ac:dyDescent="0.3">
      <c r="A7203" t="s">
        <v>8294</v>
      </c>
      <c r="B7203" s="1">
        <v>45202</v>
      </c>
      <c r="C7203" t="s">
        <v>1422</v>
      </c>
      <c r="D7203" t="s">
        <v>1423</v>
      </c>
      <c r="E7203" t="s">
        <v>33</v>
      </c>
      <c r="F7203" t="s">
        <v>28</v>
      </c>
      <c r="G7203" t="s">
        <v>280</v>
      </c>
      <c r="H7203">
        <v>1</v>
      </c>
      <c r="I7203">
        <v>5703.64</v>
      </c>
      <c r="J7203">
        <v>0.1</v>
      </c>
      <c r="K7203">
        <v>5133.28</v>
      </c>
      <c r="L7203">
        <v>978.54</v>
      </c>
      <c r="M7203">
        <f t="shared" si="338"/>
        <v>5133.2760000000007</v>
      </c>
      <c r="N7203" t="str">
        <f t="shared" si="336"/>
        <v>Q4</v>
      </c>
      <c r="O7203" s="2">
        <f t="shared" si="337"/>
        <v>19.06266558613596</v>
      </c>
      <c r="P7203" t="str">
        <f>VLOOKUP(retail_sales_2023!C7203,customers!A:J,5,)</f>
        <v>Mumbai</v>
      </c>
      <c r="Q7203" t="str">
        <f>VLOOKUP(C7203,customers!A:J,10,0)</f>
        <v>Premium</v>
      </c>
    </row>
    <row r="7204" spans="1:17" x14ac:dyDescent="0.3">
      <c r="A7204" t="s">
        <v>8295</v>
      </c>
      <c r="B7204" s="1">
        <v>44953</v>
      </c>
      <c r="C7204" t="s">
        <v>760</v>
      </c>
      <c r="D7204" t="s">
        <v>761</v>
      </c>
      <c r="E7204" t="s">
        <v>21</v>
      </c>
      <c r="F7204" t="s">
        <v>52</v>
      </c>
      <c r="G7204" t="s">
        <v>169</v>
      </c>
      <c r="H7204">
        <v>10</v>
      </c>
      <c r="I7204">
        <v>601.54999999999995</v>
      </c>
      <c r="J7204">
        <v>0.15</v>
      </c>
      <c r="K7204">
        <v>5113.18</v>
      </c>
      <c r="L7204">
        <v>468.18</v>
      </c>
      <c r="M7204">
        <f t="shared" si="338"/>
        <v>5113.1750000000002</v>
      </c>
      <c r="N7204" t="str">
        <f t="shared" si="336"/>
        <v>Q1</v>
      </c>
      <c r="O7204" s="2">
        <f t="shared" si="337"/>
        <v>9.1563371522222958</v>
      </c>
      <c r="P7204" t="str">
        <f>VLOOKUP(retail_sales_2023!C7204,customers!A:J,5,)</f>
        <v>Guwahati</v>
      </c>
      <c r="Q7204" t="str">
        <f>VLOOKUP(C7204,customers!A:J,10,0)</f>
        <v>Regular</v>
      </c>
    </row>
    <row r="7205" spans="1:17" x14ac:dyDescent="0.3">
      <c r="A7205" t="s">
        <v>8296</v>
      </c>
      <c r="B7205" s="1">
        <v>45070</v>
      </c>
      <c r="C7205" t="s">
        <v>1568</v>
      </c>
      <c r="D7205" t="s">
        <v>1569</v>
      </c>
      <c r="E7205" t="s">
        <v>21</v>
      </c>
      <c r="F7205" t="s">
        <v>81</v>
      </c>
      <c r="G7205" t="s">
        <v>333</v>
      </c>
      <c r="H7205">
        <v>1</v>
      </c>
      <c r="I7205">
        <v>1839.1</v>
      </c>
      <c r="J7205">
        <v>0.1</v>
      </c>
      <c r="K7205">
        <v>1655.19</v>
      </c>
      <c r="L7205">
        <v>601.28</v>
      </c>
      <c r="M7205">
        <f t="shared" si="338"/>
        <v>1655.19</v>
      </c>
      <c r="N7205" t="str">
        <f t="shared" si="336"/>
        <v>Q2</v>
      </c>
      <c r="O7205" s="2">
        <f t="shared" si="337"/>
        <v>36.326947359517639</v>
      </c>
      <c r="P7205" t="str">
        <f>VLOOKUP(retail_sales_2023!C7205,customers!A:J,5,)</f>
        <v>Ranchi</v>
      </c>
      <c r="Q7205" t="str">
        <f>VLOOKUP(C7205,customers!A:J,10,0)</f>
        <v>Premium</v>
      </c>
    </row>
    <row r="7206" spans="1:17" x14ac:dyDescent="0.3">
      <c r="A7206" t="s">
        <v>8297</v>
      </c>
      <c r="B7206" s="1">
        <v>45194</v>
      </c>
      <c r="C7206" t="s">
        <v>1536</v>
      </c>
      <c r="D7206" t="s">
        <v>1537</v>
      </c>
      <c r="E7206" t="s">
        <v>15</v>
      </c>
      <c r="F7206" t="s">
        <v>38</v>
      </c>
      <c r="G7206" t="s">
        <v>77</v>
      </c>
      <c r="H7206">
        <v>2</v>
      </c>
      <c r="I7206">
        <v>2183.39</v>
      </c>
      <c r="J7206">
        <v>0.05</v>
      </c>
      <c r="K7206">
        <v>4148.4399999999996</v>
      </c>
      <c r="L7206">
        <v>1430.14</v>
      </c>
      <c r="M7206">
        <f t="shared" si="338"/>
        <v>4148.4409999999998</v>
      </c>
      <c r="N7206" t="str">
        <f t="shared" si="336"/>
        <v>Q3</v>
      </c>
      <c r="O7206" s="2">
        <f t="shared" si="337"/>
        <v>34.474163782048194</v>
      </c>
      <c r="P7206" t="str">
        <f>VLOOKUP(retail_sales_2023!C7206,customers!A:J,5,)</f>
        <v>Kochi</v>
      </c>
      <c r="Q7206" t="str">
        <f>VLOOKUP(C7206,customers!A:J,10,0)</f>
        <v>Regular</v>
      </c>
    </row>
    <row r="7207" spans="1:17" x14ac:dyDescent="0.3">
      <c r="A7207" t="s">
        <v>8298</v>
      </c>
      <c r="B7207" s="1">
        <v>45260</v>
      </c>
      <c r="C7207" t="s">
        <v>1365</v>
      </c>
      <c r="D7207" t="s">
        <v>1366</v>
      </c>
      <c r="E7207" t="s">
        <v>27</v>
      </c>
      <c r="F7207" t="s">
        <v>43</v>
      </c>
      <c r="G7207" t="s">
        <v>301</v>
      </c>
      <c r="H7207">
        <v>1</v>
      </c>
      <c r="I7207">
        <v>11619.42</v>
      </c>
      <c r="J7207">
        <v>0.15</v>
      </c>
      <c r="K7207">
        <v>9876.51</v>
      </c>
      <c r="L7207">
        <v>1087.5</v>
      </c>
      <c r="M7207">
        <f t="shared" si="338"/>
        <v>9876.5069999999996</v>
      </c>
      <c r="N7207" t="str">
        <f t="shared" si="336"/>
        <v>Q4</v>
      </c>
      <c r="O7207" s="2">
        <f t="shared" si="337"/>
        <v>11.010974524401838</v>
      </c>
      <c r="P7207" t="str">
        <f>VLOOKUP(retail_sales_2023!C7207,customers!A:J,5,)</f>
        <v>Lucknow</v>
      </c>
      <c r="Q7207" t="str">
        <f>VLOOKUP(C7207,customers!A:J,10,0)</f>
        <v>Premium</v>
      </c>
    </row>
    <row r="7208" spans="1:17" x14ac:dyDescent="0.3">
      <c r="A7208" t="s">
        <v>8299</v>
      </c>
      <c r="B7208" s="1">
        <v>45112</v>
      </c>
      <c r="C7208" t="s">
        <v>1651</v>
      </c>
      <c r="D7208" t="s">
        <v>1652</v>
      </c>
      <c r="E7208" t="s">
        <v>33</v>
      </c>
      <c r="F7208" t="s">
        <v>81</v>
      </c>
      <c r="G7208" t="s">
        <v>158</v>
      </c>
      <c r="H7208">
        <v>2</v>
      </c>
      <c r="I7208">
        <v>1900.89</v>
      </c>
      <c r="J7208">
        <v>0.1</v>
      </c>
      <c r="K7208">
        <v>3421.6</v>
      </c>
      <c r="L7208">
        <v>996.2</v>
      </c>
      <c r="M7208">
        <f t="shared" si="338"/>
        <v>3421.6020000000003</v>
      </c>
      <c r="N7208" t="str">
        <f t="shared" si="336"/>
        <v>Q3</v>
      </c>
      <c r="O7208" s="2">
        <f t="shared" si="337"/>
        <v>29.115033902267946</v>
      </c>
      <c r="P7208" t="str">
        <f>VLOOKUP(retail_sales_2023!C7208,customers!A:J,5,)</f>
        <v>Surat</v>
      </c>
      <c r="Q7208" t="str">
        <f>VLOOKUP(C7208,customers!A:J,10,0)</f>
        <v>Premium</v>
      </c>
    </row>
    <row r="7209" spans="1:17" x14ac:dyDescent="0.3">
      <c r="A7209" t="s">
        <v>8300</v>
      </c>
      <c r="B7209" s="1">
        <v>45039</v>
      </c>
      <c r="C7209" t="s">
        <v>156</v>
      </c>
      <c r="D7209" t="s">
        <v>157</v>
      </c>
      <c r="E7209" t="s">
        <v>27</v>
      </c>
      <c r="F7209" t="s">
        <v>52</v>
      </c>
      <c r="G7209" t="s">
        <v>226</v>
      </c>
      <c r="H7209">
        <v>5</v>
      </c>
      <c r="I7209">
        <v>637.80999999999995</v>
      </c>
      <c r="J7209">
        <v>0.2</v>
      </c>
      <c r="K7209">
        <v>2551.2399999999998</v>
      </c>
      <c r="L7209">
        <v>247.6</v>
      </c>
      <c r="M7209">
        <f t="shared" si="338"/>
        <v>2551.2399999999998</v>
      </c>
      <c r="N7209" t="str">
        <f t="shared" si="336"/>
        <v>Q2</v>
      </c>
      <c r="O7209" s="2">
        <f t="shared" si="337"/>
        <v>9.7050845863188098</v>
      </c>
      <c r="P7209" t="str">
        <f>VLOOKUP(retail_sales_2023!C7209,customers!A:J,5,)</f>
        <v>Amritsar</v>
      </c>
      <c r="Q7209" t="str">
        <f>VLOOKUP(C7209,customers!A:J,10,0)</f>
        <v>Premium</v>
      </c>
    </row>
    <row r="7210" spans="1:17" x14ac:dyDescent="0.3">
      <c r="A7210" t="s">
        <v>8301</v>
      </c>
      <c r="B7210" s="1">
        <v>45171</v>
      </c>
      <c r="C7210" t="s">
        <v>1693</v>
      </c>
      <c r="D7210" t="s">
        <v>1694</v>
      </c>
      <c r="E7210" t="s">
        <v>15</v>
      </c>
      <c r="F7210" t="s">
        <v>52</v>
      </c>
      <c r="G7210" t="s">
        <v>226</v>
      </c>
      <c r="H7210">
        <v>10</v>
      </c>
      <c r="I7210">
        <v>207.27</v>
      </c>
      <c r="J7210">
        <v>0.05</v>
      </c>
      <c r="K7210">
        <v>1969.07</v>
      </c>
      <c r="L7210">
        <v>199.24</v>
      </c>
      <c r="M7210">
        <f t="shared" si="338"/>
        <v>1969.0650000000001</v>
      </c>
      <c r="N7210" t="str">
        <f t="shared" si="336"/>
        <v>Q3</v>
      </c>
      <c r="O7210" s="2">
        <f t="shared" si="337"/>
        <v>10.118482329221409</v>
      </c>
      <c r="P7210" t="str">
        <f>VLOOKUP(retail_sales_2023!C7210,customers!A:J,5,)</f>
        <v>Chennai</v>
      </c>
      <c r="Q7210" t="str">
        <f>VLOOKUP(C7210,customers!A:J,10,0)</f>
        <v>Premium</v>
      </c>
    </row>
    <row r="7211" spans="1:17" x14ac:dyDescent="0.3">
      <c r="A7211" t="s">
        <v>8302</v>
      </c>
      <c r="B7211" s="1">
        <v>45264</v>
      </c>
      <c r="C7211" t="s">
        <v>1141</v>
      </c>
      <c r="D7211" t="s">
        <v>1142</v>
      </c>
      <c r="E7211" t="s">
        <v>27</v>
      </c>
      <c r="F7211" t="s">
        <v>16</v>
      </c>
      <c r="G7211" t="s">
        <v>305</v>
      </c>
      <c r="H7211">
        <v>2</v>
      </c>
      <c r="I7211">
        <v>235.09</v>
      </c>
      <c r="J7211">
        <v>0.3</v>
      </c>
      <c r="K7211">
        <v>329.13</v>
      </c>
      <c r="L7211">
        <v>141.30000000000001</v>
      </c>
      <c r="M7211">
        <f t="shared" si="338"/>
        <v>329.12599999999998</v>
      </c>
      <c r="N7211" t="str">
        <f t="shared" si="336"/>
        <v>Q4</v>
      </c>
      <c r="O7211" s="2">
        <f t="shared" si="337"/>
        <v>42.931364506426036</v>
      </c>
      <c r="P7211" t="str">
        <f>VLOOKUP(retail_sales_2023!C7211,customers!A:J,5,)</f>
        <v>Amritsar</v>
      </c>
      <c r="Q7211" t="str">
        <f>VLOOKUP(C7211,customers!A:J,10,0)</f>
        <v>Regular</v>
      </c>
    </row>
    <row r="7212" spans="1:17" x14ac:dyDescent="0.3">
      <c r="A7212" t="s">
        <v>8303</v>
      </c>
      <c r="B7212" s="1">
        <v>45105</v>
      </c>
      <c r="C7212" t="s">
        <v>604</v>
      </c>
      <c r="D7212" t="s">
        <v>605</v>
      </c>
      <c r="E7212" t="s">
        <v>27</v>
      </c>
      <c r="F7212" t="s">
        <v>16</v>
      </c>
      <c r="G7212" t="s">
        <v>319</v>
      </c>
      <c r="H7212">
        <v>3</v>
      </c>
      <c r="I7212">
        <v>304.08999999999997</v>
      </c>
      <c r="J7212">
        <v>0</v>
      </c>
      <c r="K7212">
        <v>912.27</v>
      </c>
      <c r="L7212">
        <v>403.34</v>
      </c>
      <c r="M7212">
        <f t="shared" si="338"/>
        <v>912.27</v>
      </c>
      <c r="N7212" t="str">
        <f t="shared" si="336"/>
        <v>Q2</v>
      </c>
      <c r="O7212" s="2">
        <f t="shared" si="337"/>
        <v>44.212787880780908</v>
      </c>
      <c r="P7212" t="str">
        <f>VLOOKUP(retail_sales_2023!C7212,customers!A:J,5,)</f>
        <v>Delhi</v>
      </c>
      <c r="Q7212" t="str">
        <f>VLOOKUP(C7212,customers!A:J,10,0)</f>
        <v>Premium</v>
      </c>
    </row>
    <row r="7213" spans="1:17" x14ac:dyDescent="0.3">
      <c r="A7213" t="s">
        <v>8304</v>
      </c>
      <c r="B7213" s="1">
        <v>45025</v>
      </c>
      <c r="C7213" t="s">
        <v>1717</v>
      </c>
      <c r="D7213" t="s">
        <v>1718</v>
      </c>
      <c r="E7213" t="s">
        <v>15</v>
      </c>
      <c r="F7213" t="s">
        <v>28</v>
      </c>
      <c r="G7213" t="s">
        <v>61</v>
      </c>
      <c r="H7213">
        <v>1</v>
      </c>
      <c r="I7213">
        <v>7979.66</v>
      </c>
      <c r="J7213">
        <v>0</v>
      </c>
      <c r="K7213">
        <v>7979.66</v>
      </c>
      <c r="L7213">
        <v>1635.84</v>
      </c>
      <c r="M7213">
        <f t="shared" si="338"/>
        <v>7979.66</v>
      </c>
      <c r="N7213" t="str">
        <f t="shared" si="336"/>
        <v>Q2</v>
      </c>
      <c r="O7213" s="2">
        <f t="shared" si="337"/>
        <v>20.500121559063921</v>
      </c>
      <c r="P7213" t="str">
        <f>VLOOKUP(retail_sales_2023!C7213,customers!A:J,5,)</f>
        <v>Chennai</v>
      </c>
      <c r="Q7213" t="str">
        <f>VLOOKUP(C7213,customers!A:J,10,0)</f>
        <v>Premium</v>
      </c>
    </row>
    <row r="7214" spans="1:17" x14ac:dyDescent="0.3">
      <c r="A7214" t="s">
        <v>8305</v>
      </c>
      <c r="B7214" s="1">
        <v>45102</v>
      </c>
      <c r="C7214" t="s">
        <v>2521</v>
      </c>
      <c r="D7214" t="s">
        <v>2522</v>
      </c>
      <c r="E7214" t="s">
        <v>33</v>
      </c>
      <c r="F7214" t="s">
        <v>52</v>
      </c>
      <c r="G7214" t="s">
        <v>226</v>
      </c>
      <c r="H7214">
        <v>9</v>
      </c>
      <c r="I7214">
        <v>173.87</v>
      </c>
      <c r="J7214">
        <v>0.25</v>
      </c>
      <c r="K7214">
        <v>1173.6199999999999</v>
      </c>
      <c r="L7214">
        <v>79.069999999999993</v>
      </c>
      <c r="M7214">
        <f t="shared" si="338"/>
        <v>1173.6224999999999</v>
      </c>
      <c r="N7214" t="str">
        <f t="shared" si="336"/>
        <v>Q2</v>
      </c>
      <c r="O7214" s="2">
        <f t="shared" si="337"/>
        <v>6.7372744159097495</v>
      </c>
      <c r="P7214" t="str">
        <f>VLOOKUP(retail_sales_2023!C7214,customers!A:J,5,)</f>
        <v>Ahmedabad</v>
      </c>
      <c r="Q7214" t="str">
        <f>VLOOKUP(C7214,customers!A:J,10,0)</f>
        <v>Premium</v>
      </c>
    </row>
    <row r="7215" spans="1:17" x14ac:dyDescent="0.3">
      <c r="A7215" t="s">
        <v>8306</v>
      </c>
      <c r="B7215" s="1">
        <v>44927</v>
      </c>
      <c r="C7215" t="s">
        <v>1568</v>
      </c>
      <c r="D7215" t="s">
        <v>1569</v>
      </c>
      <c r="E7215" t="s">
        <v>21</v>
      </c>
      <c r="F7215" t="s">
        <v>52</v>
      </c>
      <c r="G7215" t="s">
        <v>235</v>
      </c>
      <c r="H7215">
        <v>3</v>
      </c>
      <c r="I7215">
        <v>235.71</v>
      </c>
      <c r="J7215">
        <v>0</v>
      </c>
      <c r="K7215">
        <v>707.13</v>
      </c>
      <c r="L7215">
        <v>71.489999999999995</v>
      </c>
      <c r="M7215">
        <f t="shared" si="338"/>
        <v>707.13</v>
      </c>
      <c r="N7215" t="str">
        <f t="shared" si="336"/>
        <v>Q1</v>
      </c>
      <c r="O7215" s="2">
        <f t="shared" si="337"/>
        <v>10.109880785711255</v>
      </c>
      <c r="P7215" t="str">
        <f>VLOOKUP(retail_sales_2023!C7215,customers!A:J,5,)</f>
        <v>Ranchi</v>
      </c>
      <c r="Q7215" t="str">
        <f>VLOOKUP(C7215,customers!A:J,10,0)</f>
        <v>Premium</v>
      </c>
    </row>
    <row r="7216" spans="1:17" x14ac:dyDescent="0.3">
      <c r="A7216" t="s">
        <v>8307</v>
      </c>
      <c r="B7216" s="1">
        <v>45089</v>
      </c>
      <c r="C7216" t="s">
        <v>1002</v>
      </c>
      <c r="D7216" t="s">
        <v>1003</v>
      </c>
      <c r="E7216" t="s">
        <v>21</v>
      </c>
      <c r="F7216" t="s">
        <v>43</v>
      </c>
      <c r="G7216" t="s">
        <v>178</v>
      </c>
      <c r="H7216">
        <v>1</v>
      </c>
      <c r="I7216">
        <v>35934.379999999997</v>
      </c>
      <c r="J7216">
        <v>0</v>
      </c>
      <c r="K7216">
        <v>35934.379999999997</v>
      </c>
      <c r="L7216">
        <v>4434.58</v>
      </c>
      <c r="M7216">
        <f t="shared" si="338"/>
        <v>35934.379999999997</v>
      </c>
      <c r="N7216" t="str">
        <f t="shared" si="336"/>
        <v>Q2</v>
      </c>
      <c r="O7216" s="2">
        <f t="shared" si="337"/>
        <v>12.340772263219792</v>
      </c>
      <c r="P7216" t="str">
        <f>VLOOKUP(retail_sales_2023!C7216,customers!A:J,5,)</f>
        <v>Bhubaneswar</v>
      </c>
      <c r="Q7216" t="str">
        <f>VLOOKUP(C7216,customers!A:J,10,0)</f>
        <v>Premium</v>
      </c>
    </row>
    <row r="7217" spans="1:17" x14ac:dyDescent="0.3">
      <c r="A7217" t="s">
        <v>8308</v>
      </c>
      <c r="B7217" s="1">
        <v>45098</v>
      </c>
      <c r="C7217" t="s">
        <v>1612</v>
      </c>
      <c r="D7217" t="s">
        <v>1613</v>
      </c>
      <c r="E7217" t="s">
        <v>15</v>
      </c>
      <c r="F7217" t="s">
        <v>52</v>
      </c>
      <c r="G7217" t="s">
        <v>226</v>
      </c>
      <c r="H7217">
        <v>3</v>
      </c>
      <c r="I7217">
        <v>592.23</v>
      </c>
      <c r="J7217">
        <v>0.1</v>
      </c>
      <c r="K7217">
        <v>1599.02</v>
      </c>
      <c r="L7217">
        <v>141.12</v>
      </c>
      <c r="M7217">
        <f t="shared" si="338"/>
        <v>1599.0210000000002</v>
      </c>
      <c r="N7217" t="str">
        <f t="shared" si="336"/>
        <v>Q2</v>
      </c>
      <c r="O7217" s="2">
        <f t="shared" si="337"/>
        <v>8.8254055609060558</v>
      </c>
      <c r="P7217" t="str">
        <f>VLOOKUP(retail_sales_2023!C7217,customers!A:J,5,)</f>
        <v>Chennai</v>
      </c>
      <c r="Q7217" t="str">
        <f>VLOOKUP(C7217,customers!A:J,10,0)</f>
        <v>Premium</v>
      </c>
    </row>
    <row r="7218" spans="1:17" x14ac:dyDescent="0.3">
      <c r="A7218" t="s">
        <v>8309</v>
      </c>
      <c r="B7218" s="1">
        <v>45175</v>
      </c>
      <c r="C7218" t="s">
        <v>1025</v>
      </c>
      <c r="D7218" t="s">
        <v>1026</v>
      </c>
      <c r="E7218" t="s">
        <v>27</v>
      </c>
      <c r="F7218" t="s">
        <v>52</v>
      </c>
      <c r="G7218" t="s">
        <v>133</v>
      </c>
      <c r="H7218">
        <v>3</v>
      </c>
      <c r="I7218">
        <v>304.45</v>
      </c>
      <c r="J7218">
        <v>0</v>
      </c>
      <c r="K7218">
        <v>913.35</v>
      </c>
      <c r="L7218">
        <v>92.74</v>
      </c>
      <c r="M7218">
        <f t="shared" si="338"/>
        <v>913.34999999999991</v>
      </c>
      <c r="N7218" t="str">
        <f t="shared" si="336"/>
        <v>Q3</v>
      </c>
      <c r="O7218" s="2">
        <f t="shared" si="337"/>
        <v>10.153829309684129</v>
      </c>
      <c r="P7218" t="str">
        <f>VLOOKUP(retail_sales_2023!C7218,customers!A:J,5,)</f>
        <v>Jaipur</v>
      </c>
      <c r="Q7218" t="str">
        <f>VLOOKUP(C7218,customers!A:J,10,0)</f>
        <v>Premium</v>
      </c>
    </row>
    <row r="7219" spans="1:17" x14ac:dyDescent="0.3">
      <c r="A7219" t="s">
        <v>8310</v>
      </c>
      <c r="B7219" s="1">
        <v>45194</v>
      </c>
      <c r="C7219" t="s">
        <v>2116</v>
      </c>
      <c r="D7219" t="s">
        <v>2117</v>
      </c>
      <c r="E7219" t="s">
        <v>27</v>
      </c>
      <c r="F7219" t="s">
        <v>81</v>
      </c>
      <c r="G7219" t="s">
        <v>333</v>
      </c>
      <c r="H7219">
        <v>4</v>
      </c>
      <c r="I7219">
        <v>4195.7700000000004</v>
      </c>
      <c r="J7219">
        <v>0</v>
      </c>
      <c r="K7219">
        <v>16783.080000000002</v>
      </c>
      <c r="L7219">
        <v>5402.01</v>
      </c>
      <c r="M7219">
        <f t="shared" si="338"/>
        <v>16783.080000000002</v>
      </c>
      <c r="N7219" t="str">
        <f t="shared" si="336"/>
        <v>Q3</v>
      </c>
      <c r="O7219" s="2">
        <f t="shared" si="337"/>
        <v>32.187238575994392</v>
      </c>
      <c r="P7219" t="str">
        <f>VLOOKUP(retail_sales_2023!C7219,customers!A:J,5,)</f>
        <v>Jaipur</v>
      </c>
      <c r="Q7219" t="str">
        <f>VLOOKUP(C7219,customers!A:J,10,0)</f>
        <v>Regular</v>
      </c>
    </row>
    <row r="7220" spans="1:17" x14ac:dyDescent="0.3">
      <c r="A7220" t="s">
        <v>8311</v>
      </c>
      <c r="B7220" s="1">
        <v>45273</v>
      </c>
      <c r="C7220" t="s">
        <v>858</v>
      </c>
      <c r="D7220" t="s">
        <v>859</v>
      </c>
      <c r="E7220" t="s">
        <v>27</v>
      </c>
      <c r="F7220" t="s">
        <v>43</v>
      </c>
      <c r="G7220" t="s">
        <v>272</v>
      </c>
      <c r="H7220">
        <v>5</v>
      </c>
      <c r="I7220">
        <v>35919.449999999997</v>
      </c>
      <c r="J7220">
        <v>0</v>
      </c>
      <c r="K7220">
        <v>179597.25</v>
      </c>
      <c r="L7220">
        <v>15537.06</v>
      </c>
      <c r="M7220">
        <f t="shared" si="338"/>
        <v>179597.25</v>
      </c>
      <c r="N7220" t="str">
        <f t="shared" si="336"/>
        <v>Q4</v>
      </c>
      <c r="O7220" s="2">
        <f t="shared" si="337"/>
        <v>8.6510567394545301</v>
      </c>
      <c r="P7220" t="str">
        <f>VLOOKUP(retail_sales_2023!C7220,customers!A:J,5,)</f>
        <v>Chandigarh</v>
      </c>
      <c r="Q7220" t="str">
        <f>VLOOKUP(C7220,customers!A:J,10,0)</f>
        <v>Occasional</v>
      </c>
    </row>
    <row r="7221" spans="1:17" x14ac:dyDescent="0.3">
      <c r="A7221" t="s">
        <v>8312</v>
      </c>
      <c r="B7221" s="1">
        <v>45185</v>
      </c>
      <c r="C7221" t="s">
        <v>479</v>
      </c>
      <c r="D7221" t="s">
        <v>480</v>
      </c>
      <c r="E7221" t="s">
        <v>21</v>
      </c>
      <c r="F7221" t="s">
        <v>81</v>
      </c>
      <c r="G7221" t="s">
        <v>82</v>
      </c>
      <c r="H7221">
        <v>4</v>
      </c>
      <c r="I7221">
        <v>4848.87</v>
      </c>
      <c r="J7221">
        <v>0</v>
      </c>
      <c r="K7221">
        <v>19395.48</v>
      </c>
      <c r="L7221">
        <v>6577.23</v>
      </c>
      <c r="M7221">
        <f t="shared" si="338"/>
        <v>19395.48</v>
      </c>
      <c r="N7221" t="str">
        <f t="shared" si="336"/>
        <v>Q3</v>
      </c>
      <c r="O7221" s="2">
        <f t="shared" si="337"/>
        <v>33.911148370651304</v>
      </c>
      <c r="P7221" t="str">
        <f>VLOOKUP(retail_sales_2023!C7221,customers!A:J,5,)</f>
        <v>Bhubaneswar</v>
      </c>
      <c r="Q7221" t="str">
        <f>VLOOKUP(C7221,customers!A:J,10,0)</f>
        <v>Premium</v>
      </c>
    </row>
    <row r="7222" spans="1:17" x14ac:dyDescent="0.3">
      <c r="A7222" t="s">
        <v>8313</v>
      </c>
      <c r="B7222" s="1">
        <v>45147</v>
      </c>
      <c r="C7222" t="s">
        <v>589</v>
      </c>
      <c r="D7222" t="s">
        <v>590</v>
      </c>
      <c r="E7222" t="s">
        <v>15</v>
      </c>
      <c r="F7222" t="s">
        <v>43</v>
      </c>
      <c r="G7222" t="s">
        <v>128</v>
      </c>
      <c r="H7222">
        <v>1</v>
      </c>
      <c r="I7222">
        <v>61006.42</v>
      </c>
      <c r="J7222">
        <v>0</v>
      </c>
      <c r="K7222">
        <v>61006.42</v>
      </c>
      <c r="L7222">
        <v>7367.51</v>
      </c>
      <c r="M7222">
        <f t="shared" si="338"/>
        <v>61006.42</v>
      </c>
      <c r="N7222" t="str">
        <f t="shared" si="336"/>
        <v>Q3</v>
      </c>
      <c r="O7222" s="2">
        <f t="shared" si="337"/>
        <v>12.076614231748069</v>
      </c>
      <c r="P7222" t="str">
        <f>VLOOKUP(retail_sales_2023!C7222,customers!A:J,5,)</f>
        <v>Hyderabad</v>
      </c>
      <c r="Q7222" t="str">
        <f>VLOOKUP(C7222,customers!A:J,10,0)</f>
        <v>Premium</v>
      </c>
    </row>
    <row r="7223" spans="1:17" x14ac:dyDescent="0.3">
      <c r="A7223" t="s">
        <v>8314</v>
      </c>
      <c r="B7223" s="1">
        <v>45188</v>
      </c>
      <c r="C7223" t="s">
        <v>2329</v>
      </c>
      <c r="D7223" t="s">
        <v>2330</v>
      </c>
      <c r="E7223" t="s">
        <v>15</v>
      </c>
      <c r="F7223" t="s">
        <v>22</v>
      </c>
      <c r="G7223" t="s">
        <v>210</v>
      </c>
      <c r="H7223">
        <v>2</v>
      </c>
      <c r="I7223">
        <v>37896.04</v>
      </c>
      <c r="J7223">
        <v>0</v>
      </c>
      <c r="K7223">
        <v>75792.08</v>
      </c>
      <c r="L7223">
        <v>24333.35</v>
      </c>
      <c r="M7223">
        <f t="shared" si="338"/>
        <v>75792.08</v>
      </c>
      <c r="N7223" t="str">
        <f t="shared" si="336"/>
        <v>Q3</v>
      </c>
      <c r="O7223" s="2">
        <f t="shared" si="337"/>
        <v>32.105399403209411</v>
      </c>
      <c r="P7223" t="str">
        <f>VLOOKUP(retail_sales_2023!C7223,customers!A:J,5,)</f>
        <v>Chennai</v>
      </c>
      <c r="Q7223" t="str">
        <f>VLOOKUP(C7223,customers!A:J,10,0)</f>
        <v>Premium</v>
      </c>
    </row>
    <row r="7224" spans="1:17" x14ac:dyDescent="0.3">
      <c r="A7224" t="s">
        <v>8315</v>
      </c>
      <c r="B7224" s="1">
        <v>44949</v>
      </c>
      <c r="C7224" t="s">
        <v>745</v>
      </c>
      <c r="D7224" t="s">
        <v>746</v>
      </c>
      <c r="E7224" t="s">
        <v>33</v>
      </c>
      <c r="F7224" t="s">
        <v>22</v>
      </c>
      <c r="G7224" t="s">
        <v>423</v>
      </c>
      <c r="H7224">
        <v>1</v>
      </c>
      <c r="I7224">
        <v>37011.97</v>
      </c>
      <c r="J7224">
        <v>0.15</v>
      </c>
      <c r="K7224">
        <v>31460.17</v>
      </c>
      <c r="L7224">
        <v>5623.01</v>
      </c>
      <c r="M7224">
        <f t="shared" si="338"/>
        <v>31460.174500000001</v>
      </c>
      <c r="N7224" t="str">
        <f t="shared" si="336"/>
        <v>Q1</v>
      </c>
      <c r="O7224" s="2">
        <f t="shared" si="337"/>
        <v>17.873425350212667</v>
      </c>
      <c r="P7224" t="str">
        <f>VLOOKUP(retail_sales_2023!C7224,customers!A:J,5,)</f>
        <v>Ahmedabad</v>
      </c>
      <c r="Q7224" t="str">
        <f>VLOOKUP(C7224,customers!A:J,10,0)</f>
        <v>Regular</v>
      </c>
    </row>
    <row r="7225" spans="1:17" x14ac:dyDescent="0.3">
      <c r="A7225" t="s">
        <v>8316</v>
      </c>
      <c r="B7225" s="1">
        <v>45088</v>
      </c>
      <c r="C7225" t="s">
        <v>1044</v>
      </c>
      <c r="D7225" t="s">
        <v>1045</v>
      </c>
      <c r="E7225" t="s">
        <v>33</v>
      </c>
      <c r="F7225" t="s">
        <v>16</v>
      </c>
      <c r="G7225" t="s">
        <v>192</v>
      </c>
      <c r="H7225">
        <v>2</v>
      </c>
      <c r="I7225">
        <v>373.69</v>
      </c>
      <c r="J7225">
        <v>0.1</v>
      </c>
      <c r="K7225">
        <v>672.64</v>
      </c>
      <c r="L7225">
        <v>263.83</v>
      </c>
      <c r="M7225">
        <f t="shared" si="338"/>
        <v>672.64200000000005</v>
      </c>
      <c r="N7225" t="str">
        <f t="shared" si="336"/>
        <v>Q2</v>
      </c>
      <c r="O7225" s="2">
        <f t="shared" si="337"/>
        <v>39.223061370123688</v>
      </c>
      <c r="P7225" t="str">
        <f>VLOOKUP(retail_sales_2023!C7225,customers!A:J,5,)</f>
        <v>Ahmedabad</v>
      </c>
      <c r="Q7225" t="str">
        <f>VLOOKUP(C7225,customers!A:J,10,0)</f>
        <v>Premium</v>
      </c>
    </row>
    <row r="7226" spans="1:17" x14ac:dyDescent="0.3">
      <c r="A7226" t="s">
        <v>8317</v>
      </c>
      <c r="B7226" s="1">
        <v>45230</v>
      </c>
      <c r="C7226" t="s">
        <v>160</v>
      </c>
      <c r="D7226" t="s">
        <v>161</v>
      </c>
      <c r="E7226" t="s">
        <v>33</v>
      </c>
      <c r="F7226" t="s">
        <v>43</v>
      </c>
      <c r="G7226" t="s">
        <v>301</v>
      </c>
      <c r="H7226">
        <v>2</v>
      </c>
      <c r="I7226">
        <v>2562.0300000000002</v>
      </c>
      <c r="J7226">
        <v>0</v>
      </c>
      <c r="K7226">
        <v>5124.0600000000004</v>
      </c>
      <c r="L7226">
        <v>793.74</v>
      </c>
      <c r="M7226">
        <f t="shared" si="338"/>
        <v>5124.0600000000004</v>
      </c>
      <c r="N7226" t="str">
        <f t="shared" si="336"/>
        <v>Q4</v>
      </c>
      <c r="O7226" s="2">
        <f t="shared" si="337"/>
        <v>15.490450931487921</v>
      </c>
      <c r="P7226" t="str">
        <f>VLOOKUP(retail_sales_2023!C7226,customers!A:J,5,)</f>
        <v>Pune</v>
      </c>
      <c r="Q7226" t="str">
        <f>VLOOKUP(C7226,customers!A:J,10,0)</f>
        <v>Premium</v>
      </c>
    </row>
    <row r="7227" spans="1:17" x14ac:dyDescent="0.3">
      <c r="A7227" t="s">
        <v>8318</v>
      </c>
      <c r="B7227" s="1">
        <v>45258</v>
      </c>
      <c r="C7227" t="s">
        <v>708</v>
      </c>
      <c r="D7227" t="s">
        <v>709</v>
      </c>
      <c r="E7227" t="s">
        <v>33</v>
      </c>
      <c r="F7227" t="s">
        <v>81</v>
      </c>
      <c r="G7227" t="s">
        <v>150</v>
      </c>
      <c r="H7227">
        <v>3</v>
      </c>
      <c r="I7227">
        <v>861.42</v>
      </c>
      <c r="J7227">
        <v>0</v>
      </c>
      <c r="K7227">
        <v>2584.2600000000002</v>
      </c>
      <c r="L7227">
        <v>997.65</v>
      </c>
      <c r="M7227">
        <f t="shared" si="338"/>
        <v>2584.2599999999998</v>
      </c>
      <c r="N7227" t="str">
        <f t="shared" si="336"/>
        <v>Q4</v>
      </c>
      <c r="O7227" s="2">
        <f t="shared" si="337"/>
        <v>38.604861739917808</v>
      </c>
      <c r="P7227" t="str">
        <f>VLOOKUP(retail_sales_2023!C7227,customers!A:J,5,)</f>
        <v>Mumbai</v>
      </c>
      <c r="Q7227" t="str">
        <f>VLOOKUP(C7227,customers!A:J,10,0)</f>
        <v>Premium</v>
      </c>
    </row>
    <row r="7228" spans="1:17" x14ac:dyDescent="0.3">
      <c r="A7228" t="s">
        <v>8319</v>
      </c>
      <c r="B7228" s="1">
        <v>45272</v>
      </c>
      <c r="C7228" t="s">
        <v>547</v>
      </c>
      <c r="D7228" t="s">
        <v>548</v>
      </c>
      <c r="E7228" t="s">
        <v>33</v>
      </c>
      <c r="F7228" t="s">
        <v>16</v>
      </c>
      <c r="G7228" t="s">
        <v>86</v>
      </c>
      <c r="H7228">
        <v>3</v>
      </c>
      <c r="I7228">
        <v>202.18</v>
      </c>
      <c r="J7228">
        <v>0.15</v>
      </c>
      <c r="K7228">
        <v>515.55999999999995</v>
      </c>
      <c r="L7228">
        <v>231</v>
      </c>
      <c r="M7228">
        <f t="shared" si="338"/>
        <v>515.55899999999997</v>
      </c>
      <c r="N7228" t="str">
        <f t="shared" si="336"/>
        <v>Q4</v>
      </c>
      <c r="O7228" s="2">
        <f t="shared" si="337"/>
        <v>44.805648227170458</v>
      </c>
      <c r="P7228" t="str">
        <f>VLOOKUP(retail_sales_2023!C7228,customers!A:J,5,)</f>
        <v>Pune</v>
      </c>
      <c r="Q7228" t="str">
        <f>VLOOKUP(C7228,customers!A:J,10,0)</f>
        <v>Regular</v>
      </c>
    </row>
    <row r="7229" spans="1:17" x14ac:dyDescent="0.3">
      <c r="A7229" t="s">
        <v>8320</v>
      </c>
      <c r="B7229" s="1">
        <v>45019</v>
      </c>
      <c r="C7229" t="s">
        <v>1305</v>
      </c>
      <c r="D7229" t="s">
        <v>1306</v>
      </c>
      <c r="E7229" t="s">
        <v>33</v>
      </c>
      <c r="F7229" t="s">
        <v>22</v>
      </c>
      <c r="G7229" t="s">
        <v>196</v>
      </c>
      <c r="H7229">
        <v>5</v>
      </c>
      <c r="I7229">
        <v>35740.15</v>
      </c>
      <c r="J7229">
        <v>0.1</v>
      </c>
      <c r="K7229">
        <v>160830.68</v>
      </c>
      <c r="L7229">
        <v>45885.49</v>
      </c>
      <c r="M7229">
        <f t="shared" si="338"/>
        <v>160830.67500000002</v>
      </c>
      <c r="N7229" t="str">
        <f t="shared" si="336"/>
        <v>Q2</v>
      </c>
      <c r="O7229" s="2">
        <f t="shared" si="337"/>
        <v>28.530309018154991</v>
      </c>
      <c r="P7229" t="str">
        <f>VLOOKUP(retail_sales_2023!C7229,customers!A:J,5,)</f>
        <v>Pune</v>
      </c>
      <c r="Q7229" t="str">
        <f>VLOOKUP(C7229,customers!A:J,10,0)</f>
        <v>Premium</v>
      </c>
    </row>
    <row r="7230" spans="1:17" x14ac:dyDescent="0.3">
      <c r="A7230" t="s">
        <v>8321</v>
      </c>
      <c r="B7230" s="1">
        <v>45285</v>
      </c>
      <c r="C7230" t="s">
        <v>580</v>
      </c>
      <c r="D7230" t="s">
        <v>581</v>
      </c>
      <c r="E7230" t="s">
        <v>21</v>
      </c>
      <c r="F7230" t="s">
        <v>43</v>
      </c>
      <c r="G7230" t="s">
        <v>282</v>
      </c>
      <c r="H7230">
        <v>1</v>
      </c>
      <c r="I7230">
        <v>2134.06</v>
      </c>
      <c r="J7230">
        <v>0.3</v>
      </c>
      <c r="K7230">
        <v>1493.84</v>
      </c>
      <c r="L7230">
        <v>199.98</v>
      </c>
      <c r="M7230">
        <f t="shared" si="338"/>
        <v>1493.8419999999999</v>
      </c>
      <c r="N7230" t="str">
        <f t="shared" si="336"/>
        <v>Q4</v>
      </c>
      <c r="O7230" s="2">
        <f t="shared" si="337"/>
        <v>13.38697584748032</v>
      </c>
      <c r="P7230" t="str">
        <f>VLOOKUP(retail_sales_2023!C7230,customers!A:J,5,)</f>
        <v>Patna</v>
      </c>
      <c r="Q7230" t="str">
        <f>VLOOKUP(C7230,customers!A:J,10,0)</f>
        <v>Regular</v>
      </c>
    </row>
    <row r="7231" spans="1:17" x14ac:dyDescent="0.3">
      <c r="A7231" t="s">
        <v>8322</v>
      </c>
      <c r="B7231" s="1">
        <v>45263</v>
      </c>
      <c r="C7231" t="s">
        <v>550</v>
      </c>
      <c r="D7231" t="s">
        <v>551</v>
      </c>
      <c r="E7231" t="s">
        <v>15</v>
      </c>
      <c r="F7231" t="s">
        <v>38</v>
      </c>
      <c r="G7231" t="s">
        <v>73</v>
      </c>
      <c r="H7231">
        <v>1</v>
      </c>
      <c r="I7231">
        <v>2492.73</v>
      </c>
      <c r="J7231">
        <v>0.05</v>
      </c>
      <c r="K7231">
        <v>2368.09</v>
      </c>
      <c r="L7231">
        <v>807.12</v>
      </c>
      <c r="M7231">
        <f t="shared" si="338"/>
        <v>2368.0934999999999</v>
      </c>
      <c r="N7231" t="str">
        <f t="shared" si="336"/>
        <v>Q4</v>
      </c>
      <c r="O7231" s="2">
        <f t="shared" si="337"/>
        <v>34.083164068933193</v>
      </c>
      <c r="P7231" t="str">
        <f>VLOOKUP(retail_sales_2023!C7231,customers!A:J,5,)</f>
        <v>Coimbatore</v>
      </c>
      <c r="Q7231" t="str">
        <f>VLOOKUP(C7231,customers!A:J,10,0)</f>
        <v>Occasional</v>
      </c>
    </row>
    <row r="7232" spans="1:17" x14ac:dyDescent="0.3">
      <c r="A7232" t="s">
        <v>8323</v>
      </c>
      <c r="B7232" s="1">
        <v>45076</v>
      </c>
      <c r="C7232" t="s">
        <v>1568</v>
      </c>
      <c r="D7232" t="s">
        <v>1569</v>
      </c>
      <c r="E7232" t="s">
        <v>21</v>
      </c>
      <c r="F7232" t="s">
        <v>43</v>
      </c>
      <c r="G7232" t="s">
        <v>128</v>
      </c>
      <c r="H7232">
        <v>3</v>
      </c>
      <c r="I7232">
        <v>31582.26</v>
      </c>
      <c r="J7232">
        <v>0</v>
      </c>
      <c r="K7232">
        <v>94746.78</v>
      </c>
      <c r="L7232">
        <v>10500.4</v>
      </c>
      <c r="M7232">
        <f t="shared" si="338"/>
        <v>94746.78</v>
      </c>
      <c r="N7232" t="str">
        <f t="shared" si="336"/>
        <v>Q2</v>
      </c>
      <c r="O7232" s="2">
        <f t="shared" si="337"/>
        <v>11.08259299155074</v>
      </c>
      <c r="P7232" t="str">
        <f>VLOOKUP(retail_sales_2023!C7232,customers!A:J,5,)</f>
        <v>Ranchi</v>
      </c>
      <c r="Q7232" t="str">
        <f>VLOOKUP(C7232,customers!A:J,10,0)</f>
        <v>Premium</v>
      </c>
    </row>
    <row r="7233" spans="1:17" x14ac:dyDescent="0.3">
      <c r="A7233" t="s">
        <v>8324</v>
      </c>
      <c r="B7233" s="1">
        <v>45009</v>
      </c>
      <c r="C7233" t="s">
        <v>1240</v>
      </c>
      <c r="D7233" t="s">
        <v>1241</v>
      </c>
      <c r="E7233" t="s">
        <v>33</v>
      </c>
      <c r="F7233" t="s">
        <v>16</v>
      </c>
      <c r="G7233" t="s">
        <v>192</v>
      </c>
      <c r="H7233">
        <v>4</v>
      </c>
      <c r="I7233">
        <v>401.18</v>
      </c>
      <c r="J7233">
        <v>0</v>
      </c>
      <c r="K7233">
        <v>1604.72</v>
      </c>
      <c r="L7233">
        <v>580.03</v>
      </c>
      <c r="M7233">
        <f t="shared" si="338"/>
        <v>1604.72</v>
      </c>
      <c r="N7233" t="str">
        <f t="shared" si="336"/>
        <v>Q1</v>
      </c>
      <c r="O7233" s="2">
        <f t="shared" si="337"/>
        <v>36.145246522757866</v>
      </c>
      <c r="P7233" t="str">
        <f>VLOOKUP(retail_sales_2023!C7233,customers!A:J,5,)</f>
        <v>Surat</v>
      </c>
      <c r="Q7233" t="str">
        <f>VLOOKUP(C7233,customers!A:J,10,0)</f>
        <v>Premium</v>
      </c>
    </row>
    <row r="7234" spans="1:17" x14ac:dyDescent="0.3">
      <c r="A7234" t="s">
        <v>8325</v>
      </c>
      <c r="B7234" s="1">
        <v>45018</v>
      </c>
      <c r="C7234" t="s">
        <v>294</v>
      </c>
      <c r="D7234" t="s">
        <v>295</v>
      </c>
      <c r="E7234" t="s">
        <v>21</v>
      </c>
      <c r="F7234" t="s">
        <v>81</v>
      </c>
      <c r="G7234" t="s">
        <v>370</v>
      </c>
      <c r="H7234">
        <v>1</v>
      </c>
      <c r="I7234">
        <v>542.29</v>
      </c>
      <c r="J7234">
        <v>0.1</v>
      </c>
      <c r="K7234">
        <v>488.06</v>
      </c>
      <c r="L7234">
        <v>133.13</v>
      </c>
      <c r="M7234">
        <f t="shared" si="338"/>
        <v>488.06099999999998</v>
      </c>
      <c r="N7234" t="str">
        <f t="shared" si="336"/>
        <v>Q2</v>
      </c>
      <c r="O7234" s="2">
        <f t="shared" si="337"/>
        <v>27.277383928205545</v>
      </c>
      <c r="P7234" t="str">
        <f>VLOOKUP(retail_sales_2023!C7234,customers!A:J,5,)</f>
        <v>Patna</v>
      </c>
      <c r="Q7234" t="str">
        <f>VLOOKUP(C7234,customers!A:J,10,0)</f>
        <v>Occasional</v>
      </c>
    </row>
    <row r="7235" spans="1:17" x14ac:dyDescent="0.3">
      <c r="A7235" t="s">
        <v>8326</v>
      </c>
      <c r="B7235" s="1">
        <v>45235</v>
      </c>
      <c r="C7235" t="s">
        <v>1037</v>
      </c>
      <c r="D7235" t="s">
        <v>1038</v>
      </c>
      <c r="E7235" t="s">
        <v>27</v>
      </c>
      <c r="F7235" t="s">
        <v>52</v>
      </c>
      <c r="G7235" t="s">
        <v>268</v>
      </c>
      <c r="H7235">
        <v>1</v>
      </c>
      <c r="I7235">
        <v>167.58</v>
      </c>
      <c r="J7235">
        <v>0.1</v>
      </c>
      <c r="K7235">
        <v>150.82</v>
      </c>
      <c r="L7235">
        <v>15.11</v>
      </c>
      <c r="M7235">
        <f t="shared" si="338"/>
        <v>150.822</v>
      </c>
      <c r="N7235" t="str">
        <f t="shared" ref="N7235:N7298" si="339">"Q"&amp;ROUNDUP(MONTH(B7235)/3,0)</f>
        <v>Q4</v>
      </c>
      <c r="O7235" s="2">
        <f t="shared" ref="O7235:O7298" si="340">(L7235/K7235)*100</f>
        <v>10.018565177032224</v>
      </c>
      <c r="P7235" t="str">
        <f>VLOOKUP(retail_sales_2023!C7235,customers!A:J,5,)</f>
        <v>Lucknow</v>
      </c>
      <c r="Q7235" t="str">
        <f>VLOOKUP(C7235,customers!A:J,10,0)</f>
        <v>Occasional</v>
      </c>
    </row>
    <row r="7236" spans="1:17" x14ac:dyDescent="0.3">
      <c r="A7236" t="s">
        <v>8327</v>
      </c>
      <c r="B7236" s="1">
        <v>44939</v>
      </c>
      <c r="C7236" t="s">
        <v>1607</v>
      </c>
      <c r="D7236" t="s">
        <v>1608</v>
      </c>
      <c r="E7236" t="s">
        <v>15</v>
      </c>
      <c r="F7236" t="s">
        <v>52</v>
      </c>
      <c r="G7236" t="s">
        <v>133</v>
      </c>
      <c r="H7236">
        <v>3</v>
      </c>
      <c r="I7236">
        <v>157.35</v>
      </c>
      <c r="J7236">
        <v>0.25</v>
      </c>
      <c r="K7236">
        <v>354.04</v>
      </c>
      <c r="L7236">
        <v>27.19</v>
      </c>
      <c r="M7236">
        <f t="shared" si="338"/>
        <v>354.03749999999997</v>
      </c>
      <c r="N7236" t="str">
        <f t="shared" si="339"/>
        <v>Q1</v>
      </c>
      <c r="O7236" s="2">
        <f t="shared" si="340"/>
        <v>7.6799231725228791</v>
      </c>
      <c r="P7236" t="str">
        <f>VLOOKUP(retail_sales_2023!C7236,customers!A:J,5,)</f>
        <v>Bengaluru</v>
      </c>
      <c r="Q7236" t="str">
        <f>VLOOKUP(C7236,customers!A:J,10,0)</f>
        <v>Regular</v>
      </c>
    </row>
    <row r="7237" spans="1:17" x14ac:dyDescent="0.3">
      <c r="A7237" t="s">
        <v>8328</v>
      </c>
      <c r="B7237" s="1">
        <v>45061</v>
      </c>
      <c r="C7237" t="s">
        <v>1648</v>
      </c>
      <c r="D7237" t="s">
        <v>1649</v>
      </c>
      <c r="E7237" t="s">
        <v>15</v>
      </c>
      <c r="F7237" t="s">
        <v>38</v>
      </c>
      <c r="G7237" t="s">
        <v>456</v>
      </c>
      <c r="H7237">
        <v>4</v>
      </c>
      <c r="I7237">
        <v>2730.64</v>
      </c>
      <c r="J7237">
        <v>0.25</v>
      </c>
      <c r="K7237">
        <v>8191.92</v>
      </c>
      <c r="L7237">
        <v>1961.06</v>
      </c>
      <c r="M7237">
        <f t="shared" ref="M7237:M7300" si="341">H7237*I7237*(1-J7237)</f>
        <v>8191.92</v>
      </c>
      <c r="N7237" t="str">
        <f t="shared" si="339"/>
        <v>Q2</v>
      </c>
      <c r="O7237" s="2">
        <f t="shared" si="340"/>
        <v>23.938954481977362</v>
      </c>
      <c r="P7237" t="str">
        <f>VLOOKUP(retail_sales_2023!C7237,customers!A:J,5,)</f>
        <v>Hyderabad</v>
      </c>
      <c r="Q7237" t="str">
        <f>VLOOKUP(C7237,customers!A:J,10,0)</f>
        <v>Premium</v>
      </c>
    </row>
    <row r="7238" spans="1:17" x14ac:dyDescent="0.3">
      <c r="A7238" t="s">
        <v>8329</v>
      </c>
      <c r="B7238" s="1">
        <v>45141</v>
      </c>
      <c r="C7238" t="s">
        <v>2580</v>
      </c>
      <c r="D7238" t="s">
        <v>2581</v>
      </c>
      <c r="E7238" t="s">
        <v>21</v>
      </c>
      <c r="F7238" t="s">
        <v>43</v>
      </c>
      <c r="G7238" t="s">
        <v>154</v>
      </c>
      <c r="H7238">
        <v>1</v>
      </c>
      <c r="I7238">
        <v>78143.649999999994</v>
      </c>
      <c r="J7238">
        <v>0.1</v>
      </c>
      <c r="K7238">
        <v>70329.289999999994</v>
      </c>
      <c r="L7238">
        <v>9888.84</v>
      </c>
      <c r="M7238">
        <f t="shared" si="341"/>
        <v>70329.285000000003</v>
      </c>
      <c r="N7238" t="str">
        <f t="shared" si="339"/>
        <v>Q3</v>
      </c>
      <c r="O7238" s="2">
        <f t="shared" si="340"/>
        <v>14.060770413010001</v>
      </c>
      <c r="P7238" t="str">
        <f>VLOOKUP(retail_sales_2023!C7238,customers!A:J,5,)</f>
        <v>Patna</v>
      </c>
      <c r="Q7238" t="str">
        <f>VLOOKUP(C7238,customers!A:J,10,0)</f>
        <v>Premium</v>
      </c>
    </row>
    <row r="7239" spans="1:17" x14ac:dyDescent="0.3">
      <c r="A7239" t="s">
        <v>8330</v>
      </c>
      <c r="B7239" s="1">
        <v>45149</v>
      </c>
      <c r="C7239" t="s">
        <v>1469</v>
      </c>
      <c r="D7239" t="s">
        <v>1470</v>
      </c>
      <c r="E7239" t="s">
        <v>21</v>
      </c>
      <c r="F7239" t="s">
        <v>22</v>
      </c>
      <c r="G7239" t="s">
        <v>210</v>
      </c>
      <c r="H7239">
        <v>5</v>
      </c>
      <c r="I7239">
        <v>10558.36</v>
      </c>
      <c r="J7239">
        <v>0.05</v>
      </c>
      <c r="K7239">
        <v>50152.21</v>
      </c>
      <c r="L7239">
        <v>11350.96</v>
      </c>
      <c r="M7239">
        <f t="shared" si="341"/>
        <v>50152.21</v>
      </c>
      <c r="N7239" t="str">
        <f t="shared" si="339"/>
        <v>Q3</v>
      </c>
      <c r="O7239" s="2">
        <f t="shared" si="340"/>
        <v>22.633020558814852</v>
      </c>
      <c r="P7239" t="str">
        <f>VLOOKUP(retail_sales_2023!C7239,customers!A:J,5,)</f>
        <v>Kolkata</v>
      </c>
      <c r="Q7239" t="str">
        <f>VLOOKUP(C7239,customers!A:J,10,0)</f>
        <v>Regular</v>
      </c>
    </row>
    <row r="7240" spans="1:17" x14ac:dyDescent="0.3">
      <c r="A7240" t="s">
        <v>8331</v>
      </c>
      <c r="B7240" s="1">
        <v>45235</v>
      </c>
      <c r="C7240" t="s">
        <v>79</v>
      </c>
      <c r="D7240" t="s">
        <v>80</v>
      </c>
      <c r="E7240" t="s">
        <v>15</v>
      </c>
      <c r="F7240" t="s">
        <v>81</v>
      </c>
      <c r="G7240" t="s">
        <v>470</v>
      </c>
      <c r="H7240">
        <v>2</v>
      </c>
      <c r="I7240">
        <v>4110.34</v>
      </c>
      <c r="J7240">
        <v>0.15</v>
      </c>
      <c r="K7240">
        <v>6987.58</v>
      </c>
      <c r="L7240">
        <v>2103.2399999999998</v>
      </c>
      <c r="M7240">
        <f t="shared" si="341"/>
        <v>6987.5780000000004</v>
      </c>
      <c r="N7240" t="str">
        <f t="shared" si="339"/>
        <v>Q4</v>
      </c>
      <c r="O7240" s="2">
        <f t="shared" si="340"/>
        <v>30.099691166326537</v>
      </c>
      <c r="P7240" t="str">
        <f>VLOOKUP(retail_sales_2023!C7240,customers!A:J,5,)</f>
        <v>Coimbatore</v>
      </c>
      <c r="Q7240" t="str">
        <f>VLOOKUP(C7240,customers!A:J,10,0)</f>
        <v>Regular</v>
      </c>
    </row>
    <row r="7241" spans="1:17" x14ac:dyDescent="0.3">
      <c r="A7241" t="s">
        <v>8332</v>
      </c>
      <c r="B7241" s="1">
        <v>45104</v>
      </c>
      <c r="C7241" t="s">
        <v>1767</v>
      </c>
      <c r="D7241" t="s">
        <v>1768</v>
      </c>
      <c r="E7241" t="s">
        <v>27</v>
      </c>
      <c r="F7241" t="s">
        <v>52</v>
      </c>
      <c r="G7241" t="s">
        <v>200</v>
      </c>
      <c r="H7241">
        <v>9</v>
      </c>
      <c r="I7241">
        <v>670.57</v>
      </c>
      <c r="J7241">
        <v>0.15</v>
      </c>
      <c r="K7241">
        <v>5129.8599999999997</v>
      </c>
      <c r="L7241">
        <v>401.06</v>
      </c>
      <c r="M7241">
        <f t="shared" si="341"/>
        <v>5129.8604999999998</v>
      </c>
      <c r="N7241" t="str">
        <f t="shared" si="339"/>
        <v>Q2</v>
      </c>
      <c r="O7241" s="2">
        <f t="shared" si="340"/>
        <v>7.8181470839360143</v>
      </c>
      <c r="P7241" t="str">
        <f>VLOOKUP(retail_sales_2023!C7241,customers!A:J,5,)</f>
        <v>Amritsar</v>
      </c>
      <c r="Q7241" t="str">
        <f>VLOOKUP(C7241,customers!A:J,10,0)</f>
        <v>Premium</v>
      </c>
    </row>
    <row r="7242" spans="1:17" x14ac:dyDescent="0.3">
      <c r="A7242" t="s">
        <v>8333</v>
      </c>
      <c r="B7242" s="1">
        <v>45027</v>
      </c>
      <c r="C7242" t="s">
        <v>400</v>
      </c>
      <c r="D7242" t="s">
        <v>13093</v>
      </c>
      <c r="E7242" t="s">
        <v>33</v>
      </c>
      <c r="F7242" t="s">
        <v>28</v>
      </c>
      <c r="G7242" t="s">
        <v>97</v>
      </c>
      <c r="H7242">
        <v>2</v>
      </c>
      <c r="I7242">
        <v>5265.89</v>
      </c>
      <c r="J7242">
        <v>0.3</v>
      </c>
      <c r="K7242">
        <v>7372.25</v>
      </c>
      <c r="L7242">
        <v>1453.95</v>
      </c>
      <c r="M7242">
        <f t="shared" si="341"/>
        <v>7372.2460000000001</v>
      </c>
      <c r="N7242" t="str">
        <f t="shared" si="339"/>
        <v>Q2</v>
      </c>
      <c r="O7242" s="2">
        <f t="shared" si="340"/>
        <v>19.721930211265217</v>
      </c>
      <c r="P7242" t="str">
        <f>VLOOKUP(retail_sales_2023!C7242,customers!A:J,5,)</f>
        <v>Ahmedabad</v>
      </c>
      <c r="Q7242" t="str">
        <f>VLOOKUP(C7242,customers!A:J,10,0)</f>
        <v>Premium</v>
      </c>
    </row>
    <row r="7243" spans="1:17" x14ac:dyDescent="0.3">
      <c r="A7243" t="s">
        <v>8334</v>
      </c>
      <c r="B7243" s="1">
        <v>45210</v>
      </c>
      <c r="C7243" t="s">
        <v>173</v>
      </c>
      <c r="D7243" t="s">
        <v>174</v>
      </c>
      <c r="E7243" t="s">
        <v>27</v>
      </c>
      <c r="F7243" t="s">
        <v>81</v>
      </c>
      <c r="G7243" t="s">
        <v>158</v>
      </c>
      <c r="H7243">
        <v>5</v>
      </c>
      <c r="I7243">
        <v>3614.45</v>
      </c>
      <c r="J7243">
        <v>0</v>
      </c>
      <c r="K7243">
        <v>18072.25</v>
      </c>
      <c r="L7243">
        <v>6764.78</v>
      </c>
      <c r="M7243">
        <f t="shared" si="341"/>
        <v>18072.25</v>
      </c>
      <c r="N7243" t="str">
        <f t="shared" si="339"/>
        <v>Q4</v>
      </c>
      <c r="O7243" s="2">
        <f t="shared" si="340"/>
        <v>37.431863769038166</v>
      </c>
      <c r="P7243" t="str">
        <f>VLOOKUP(retail_sales_2023!C7243,customers!A:J,5,)</f>
        <v>Chandigarh</v>
      </c>
      <c r="Q7243" t="str">
        <f>VLOOKUP(C7243,customers!A:J,10,0)</f>
        <v>Regular</v>
      </c>
    </row>
    <row r="7244" spans="1:17" x14ac:dyDescent="0.3">
      <c r="A7244" t="s">
        <v>8335</v>
      </c>
      <c r="B7244" s="1">
        <v>45267</v>
      </c>
      <c r="C7244" t="s">
        <v>960</v>
      </c>
      <c r="D7244" t="s">
        <v>961</v>
      </c>
      <c r="E7244" t="s">
        <v>27</v>
      </c>
      <c r="F7244" t="s">
        <v>22</v>
      </c>
      <c r="G7244" t="s">
        <v>423</v>
      </c>
      <c r="H7244">
        <v>3</v>
      </c>
      <c r="I7244">
        <v>4438.13</v>
      </c>
      <c r="J7244">
        <v>0.05</v>
      </c>
      <c r="K7244">
        <v>12648.67</v>
      </c>
      <c r="L7244">
        <v>2844.23</v>
      </c>
      <c r="M7244">
        <f t="shared" si="341"/>
        <v>12648.670499999998</v>
      </c>
      <c r="N7244" t="str">
        <f t="shared" si="339"/>
        <v>Q4</v>
      </c>
      <c r="O7244" s="2">
        <f t="shared" si="340"/>
        <v>22.486395802878882</v>
      </c>
      <c r="P7244" t="str">
        <f>VLOOKUP(retail_sales_2023!C7244,customers!A:J,5,)</f>
        <v>Lucknow</v>
      </c>
      <c r="Q7244" t="str">
        <f>VLOOKUP(C7244,customers!A:J,10,0)</f>
        <v>Premium</v>
      </c>
    </row>
    <row r="7245" spans="1:17" x14ac:dyDescent="0.3">
      <c r="A7245" t="s">
        <v>8336</v>
      </c>
      <c r="B7245" s="1">
        <v>45028</v>
      </c>
      <c r="C7245" t="s">
        <v>1572</v>
      </c>
      <c r="D7245" t="s">
        <v>1573</v>
      </c>
      <c r="E7245" t="s">
        <v>15</v>
      </c>
      <c r="F7245" t="s">
        <v>28</v>
      </c>
      <c r="G7245" t="s">
        <v>29</v>
      </c>
      <c r="H7245">
        <v>4</v>
      </c>
      <c r="I7245">
        <v>6638.79</v>
      </c>
      <c r="J7245">
        <v>0</v>
      </c>
      <c r="K7245">
        <v>26555.16</v>
      </c>
      <c r="L7245">
        <v>4295.91</v>
      </c>
      <c r="M7245">
        <f t="shared" si="341"/>
        <v>26555.16</v>
      </c>
      <c r="N7245" t="str">
        <f t="shared" si="339"/>
        <v>Q2</v>
      </c>
      <c r="O7245" s="2">
        <f t="shared" si="340"/>
        <v>16.177307913038369</v>
      </c>
      <c r="P7245" t="str">
        <f>VLOOKUP(retail_sales_2023!C7245,customers!A:J,5,)</f>
        <v>Kochi</v>
      </c>
      <c r="Q7245" t="str">
        <f>VLOOKUP(C7245,customers!A:J,10,0)</f>
        <v>Regular</v>
      </c>
    </row>
    <row r="7246" spans="1:17" x14ac:dyDescent="0.3">
      <c r="A7246" t="s">
        <v>8337</v>
      </c>
      <c r="B7246" s="1">
        <v>44950</v>
      </c>
      <c r="C7246" t="s">
        <v>2379</v>
      </c>
      <c r="D7246" t="s">
        <v>2380</v>
      </c>
      <c r="E7246" t="s">
        <v>21</v>
      </c>
      <c r="F7246" t="s">
        <v>81</v>
      </c>
      <c r="G7246" t="s">
        <v>158</v>
      </c>
      <c r="H7246">
        <v>2</v>
      </c>
      <c r="I7246">
        <v>3608.95</v>
      </c>
      <c r="J7246">
        <v>0</v>
      </c>
      <c r="K7246">
        <v>7217.9</v>
      </c>
      <c r="L7246">
        <v>2679.97</v>
      </c>
      <c r="M7246">
        <f t="shared" si="341"/>
        <v>7217.9</v>
      </c>
      <c r="N7246" t="str">
        <f t="shared" si="339"/>
        <v>Q1</v>
      </c>
      <c r="O7246" s="2">
        <f t="shared" si="340"/>
        <v>37.129497499272638</v>
      </c>
      <c r="P7246" t="str">
        <f>VLOOKUP(retail_sales_2023!C7246,customers!A:J,5,)</f>
        <v>Bhubaneswar</v>
      </c>
      <c r="Q7246" t="str">
        <f>VLOOKUP(C7246,customers!A:J,10,0)</f>
        <v>Premium</v>
      </c>
    </row>
    <row r="7247" spans="1:17" x14ac:dyDescent="0.3">
      <c r="A7247" t="s">
        <v>8338</v>
      </c>
      <c r="B7247" s="1">
        <v>45279</v>
      </c>
      <c r="C7247" t="s">
        <v>971</v>
      </c>
      <c r="D7247" t="s">
        <v>972</v>
      </c>
      <c r="E7247" t="s">
        <v>15</v>
      </c>
      <c r="F7247" t="s">
        <v>43</v>
      </c>
      <c r="G7247" t="s">
        <v>110</v>
      </c>
      <c r="H7247">
        <v>1</v>
      </c>
      <c r="I7247">
        <v>19287.900000000001</v>
      </c>
      <c r="J7247">
        <v>0.1</v>
      </c>
      <c r="K7247">
        <v>17359.11</v>
      </c>
      <c r="L7247">
        <v>1727.44</v>
      </c>
      <c r="M7247">
        <f t="shared" si="341"/>
        <v>17359.11</v>
      </c>
      <c r="N7247" t="str">
        <f t="shared" si="339"/>
        <v>Q4</v>
      </c>
      <c r="O7247" s="2">
        <f t="shared" si="340"/>
        <v>9.9512014152799306</v>
      </c>
      <c r="P7247" t="str">
        <f>VLOOKUP(retail_sales_2023!C7247,customers!A:J,5,)</f>
        <v>Chennai</v>
      </c>
      <c r="Q7247" t="str">
        <f>VLOOKUP(C7247,customers!A:J,10,0)</f>
        <v>Premium</v>
      </c>
    </row>
    <row r="7248" spans="1:17" x14ac:dyDescent="0.3">
      <c r="A7248" t="s">
        <v>8339</v>
      </c>
      <c r="B7248" s="1">
        <v>45134</v>
      </c>
      <c r="C7248" t="s">
        <v>2329</v>
      </c>
      <c r="D7248" t="s">
        <v>2330</v>
      </c>
      <c r="E7248" t="s">
        <v>15</v>
      </c>
      <c r="F7248" t="s">
        <v>43</v>
      </c>
      <c r="G7248" t="s">
        <v>44</v>
      </c>
      <c r="H7248">
        <v>1</v>
      </c>
      <c r="I7248">
        <v>33261.410000000003</v>
      </c>
      <c r="J7248">
        <v>0.3</v>
      </c>
      <c r="K7248">
        <v>23282.99</v>
      </c>
      <c r="L7248">
        <v>2170.98</v>
      </c>
      <c r="M7248">
        <f t="shared" si="341"/>
        <v>23282.987000000001</v>
      </c>
      <c r="N7248" t="str">
        <f t="shared" si="339"/>
        <v>Q3</v>
      </c>
      <c r="O7248" s="2">
        <f t="shared" si="340"/>
        <v>9.324317881852803</v>
      </c>
      <c r="P7248" t="str">
        <f>VLOOKUP(retail_sales_2023!C7248,customers!A:J,5,)</f>
        <v>Chennai</v>
      </c>
      <c r="Q7248" t="str">
        <f>VLOOKUP(C7248,customers!A:J,10,0)</f>
        <v>Premium</v>
      </c>
    </row>
    <row r="7249" spans="1:17" x14ac:dyDescent="0.3">
      <c r="A7249" t="s">
        <v>8340</v>
      </c>
      <c r="B7249" s="1">
        <v>45286</v>
      </c>
      <c r="C7249" t="s">
        <v>1182</v>
      </c>
      <c r="D7249" t="s">
        <v>1183</v>
      </c>
      <c r="E7249" t="s">
        <v>15</v>
      </c>
      <c r="F7249" t="s">
        <v>28</v>
      </c>
      <c r="G7249" t="s">
        <v>280</v>
      </c>
      <c r="H7249">
        <v>5</v>
      </c>
      <c r="I7249">
        <v>6784.5</v>
      </c>
      <c r="J7249">
        <v>0</v>
      </c>
      <c r="K7249">
        <v>33922.5</v>
      </c>
      <c r="L7249">
        <v>9537.0400000000009</v>
      </c>
      <c r="M7249">
        <f t="shared" si="341"/>
        <v>33922.5</v>
      </c>
      <c r="N7249" t="str">
        <f t="shared" si="339"/>
        <v>Q4</v>
      </c>
      <c r="O7249" s="2">
        <f t="shared" si="340"/>
        <v>28.114201488687453</v>
      </c>
      <c r="P7249" t="str">
        <f>VLOOKUP(retail_sales_2023!C7249,customers!A:J,5,)</f>
        <v>Bengaluru</v>
      </c>
      <c r="Q7249" t="str">
        <f>VLOOKUP(C7249,customers!A:J,10,0)</f>
        <v>Regular</v>
      </c>
    </row>
    <row r="7250" spans="1:17" x14ac:dyDescent="0.3">
      <c r="A7250" t="s">
        <v>8341</v>
      </c>
      <c r="B7250" s="1">
        <v>44999</v>
      </c>
      <c r="C7250" t="s">
        <v>690</v>
      </c>
      <c r="D7250" t="s">
        <v>691</v>
      </c>
      <c r="E7250" t="s">
        <v>33</v>
      </c>
      <c r="F7250" t="s">
        <v>52</v>
      </c>
      <c r="G7250" t="s">
        <v>69</v>
      </c>
      <c r="H7250">
        <v>9</v>
      </c>
      <c r="I7250">
        <v>129.82</v>
      </c>
      <c r="J7250">
        <v>0.1</v>
      </c>
      <c r="K7250">
        <v>1051.54</v>
      </c>
      <c r="L7250">
        <v>93.73</v>
      </c>
      <c r="M7250">
        <f t="shared" si="341"/>
        <v>1051.5419999999999</v>
      </c>
      <c r="N7250" t="str">
        <f t="shared" si="339"/>
        <v>Q1</v>
      </c>
      <c r="O7250" s="2">
        <f t="shared" si="340"/>
        <v>8.9135933963520184</v>
      </c>
      <c r="P7250" t="str">
        <f>VLOOKUP(retail_sales_2023!C7250,customers!A:J,5,)</f>
        <v>Surat</v>
      </c>
      <c r="Q7250" t="str">
        <f>VLOOKUP(C7250,customers!A:J,10,0)</f>
        <v>Premium</v>
      </c>
    </row>
    <row r="7251" spans="1:17" x14ac:dyDescent="0.3">
      <c r="A7251" t="s">
        <v>8342</v>
      </c>
      <c r="B7251" s="1">
        <v>45201</v>
      </c>
      <c r="C7251" t="s">
        <v>1857</v>
      </c>
      <c r="D7251" t="s">
        <v>1858</v>
      </c>
      <c r="E7251" t="s">
        <v>33</v>
      </c>
      <c r="F7251" t="s">
        <v>28</v>
      </c>
      <c r="G7251" t="s">
        <v>97</v>
      </c>
      <c r="H7251">
        <v>4</v>
      </c>
      <c r="I7251">
        <v>4007</v>
      </c>
      <c r="J7251">
        <v>0.2</v>
      </c>
      <c r="K7251">
        <v>12822.4</v>
      </c>
      <c r="L7251">
        <v>2757.41</v>
      </c>
      <c r="M7251">
        <f t="shared" si="341"/>
        <v>12822.400000000001</v>
      </c>
      <c r="N7251" t="str">
        <f t="shared" si="339"/>
        <v>Q4</v>
      </c>
      <c r="O7251" s="2">
        <f t="shared" si="340"/>
        <v>21.504632518093338</v>
      </c>
      <c r="P7251" t="str">
        <f>VLOOKUP(retail_sales_2023!C7251,customers!A:J,5,)</f>
        <v>Surat</v>
      </c>
      <c r="Q7251" t="str">
        <f>VLOOKUP(C7251,customers!A:J,10,0)</f>
        <v>Regular</v>
      </c>
    </row>
    <row r="7252" spans="1:17" x14ac:dyDescent="0.3">
      <c r="A7252" t="s">
        <v>8343</v>
      </c>
      <c r="B7252" s="1">
        <v>44941</v>
      </c>
      <c r="C7252" t="s">
        <v>180</v>
      </c>
      <c r="D7252" t="s">
        <v>181</v>
      </c>
      <c r="E7252" t="s">
        <v>15</v>
      </c>
      <c r="F7252" t="s">
        <v>52</v>
      </c>
      <c r="G7252" t="s">
        <v>200</v>
      </c>
      <c r="H7252">
        <v>5</v>
      </c>
      <c r="I7252">
        <v>79.42</v>
      </c>
      <c r="J7252">
        <v>0.25</v>
      </c>
      <c r="K7252">
        <v>297.83</v>
      </c>
      <c r="L7252">
        <v>28.89</v>
      </c>
      <c r="M7252">
        <f t="shared" si="341"/>
        <v>297.82500000000005</v>
      </c>
      <c r="N7252" t="str">
        <f t="shared" si="339"/>
        <v>Q1</v>
      </c>
      <c r="O7252" s="2">
        <f t="shared" si="340"/>
        <v>9.7001645233858245</v>
      </c>
      <c r="P7252" t="str">
        <f>VLOOKUP(retail_sales_2023!C7252,customers!A:J,5,)</f>
        <v>Kochi</v>
      </c>
      <c r="Q7252" t="str">
        <f>VLOOKUP(C7252,customers!A:J,10,0)</f>
        <v>Premium</v>
      </c>
    </row>
    <row r="7253" spans="1:17" x14ac:dyDescent="0.3">
      <c r="A7253" t="s">
        <v>8344</v>
      </c>
      <c r="B7253" s="1">
        <v>45048</v>
      </c>
      <c r="C7253" t="s">
        <v>2136</v>
      </c>
      <c r="D7253" t="s">
        <v>2137</v>
      </c>
      <c r="E7253" t="s">
        <v>27</v>
      </c>
      <c r="F7253" t="s">
        <v>28</v>
      </c>
      <c r="G7253" t="s">
        <v>439</v>
      </c>
      <c r="H7253">
        <v>2</v>
      </c>
      <c r="I7253">
        <v>3063.82</v>
      </c>
      <c r="J7253">
        <v>0</v>
      </c>
      <c r="K7253">
        <v>6127.64</v>
      </c>
      <c r="L7253">
        <v>1604.99</v>
      </c>
      <c r="M7253">
        <f t="shared" si="341"/>
        <v>6127.64</v>
      </c>
      <c r="N7253" t="str">
        <f t="shared" si="339"/>
        <v>Q2</v>
      </c>
      <c r="O7253" s="2">
        <f t="shared" si="340"/>
        <v>26.192628809786473</v>
      </c>
      <c r="P7253" t="str">
        <f>VLOOKUP(retail_sales_2023!C7253,customers!A:J,5,)</f>
        <v>Chandigarh</v>
      </c>
      <c r="Q7253" t="str">
        <f>VLOOKUP(C7253,customers!A:J,10,0)</f>
        <v>Premium</v>
      </c>
    </row>
    <row r="7254" spans="1:17" x14ac:dyDescent="0.3">
      <c r="A7254" t="s">
        <v>8345</v>
      </c>
      <c r="B7254" s="1">
        <v>45278</v>
      </c>
      <c r="C7254" t="s">
        <v>2481</v>
      </c>
      <c r="D7254" t="s">
        <v>2482</v>
      </c>
      <c r="E7254" t="s">
        <v>27</v>
      </c>
      <c r="F7254" t="s">
        <v>43</v>
      </c>
      <c r="G7254" t="s">
        <v>301</v>
      </c>
      <c r="H7254">
        <v>5</v>
      </c>
      <c r="I7254">
        <v>28004.79</v>
      </c>
      <c r="J7254">
        <v>0</v>
      </c>
      <c r="K7254">
        <v>140023.95000000001</v>
      </c>
      <c r="L7254">
        <v>-3460.65</v>
      </c>
      <c r="M7254">
        <f t="shared" si="341"/>
        <v>140023.95000000001</v>
      </c>
      <c r="N7254" t="str">
        <f t="shared" si="339"/>
        <v>Q4</v>
      </c>
      <c r="O7254" s="2">
        <f t="shared" si="340"/>
        <v>-2.4714700592291532</v>
      </c>
      <c r="P7254" t="str">
        <f>VLOOKUP(retail_sales_2023!C7254,customers!A:J,5,)</f>
        <v>Chandigarh</v>
      </c>
      <c r="Q7254" t="str">
        <f>VLOOKUP(C7254,customers!A:J,10,0)</f>
        <v>Regular</v>
      </c>
    </row>
    <row r="7255" spans="1:17" x14ac:dyDescent="0.3">
      <c r="A7255" t="s">
        <v>8346</v>
      </c>
      <c r="B7255" s="1">
        <v>45224</v>
      </c>
      <c r="C7255" t="s">
        <v>275</v>
      </c>
      <c r="D7255" t="s">
        <v>276</v>
      </c>
      <c r="E7255" t="s">
        <v>27</v>
      </c>
      <c r="F7255" t="s">
        <v>43</v>
      </c>
      <c r="G7255" t="s">
        <v>243</v>
      </c>
      <c r="H7255">
        <v>5</v>
      </c>
      <c r="I7255">
        <v>75800.73</v>
      </c>
      <c r="J7255">
        <v>0.1</v>
      </c>
      <c r="K7255">
        <v>341103.28</v>
      </c>
      <c r="L7255">
        <v>38391.08</v>
      </c>
      <c r="M7255">
        <f t="shared" si="341"/>
        <v>341103.28499999997</v>
      </c>
      <c r="N7255" t="str">
        <f t="shared" si="339"/>
        <v>Q4</v>
      </c>
      <c r="O7255" s="2">
        <f t="shared" si="340"/>
        <v>11.254972394284804</v>
      </c>
      <c r="P7255" t="str">
        <f>VLOOKUP(retail_sales_2023!C7255,customers!A:J,5,)</f>
        <v>Lucknow</v>
      </c>
      <c r="Q7255" t="str">
        <f>VLOOKUP(C7255,customers!A:J,10,0)</f>
        <v>Premium</v>
      </c>
    </row>
    <row r="7256" spans="1:17" x14ac:dyDescent="0.3">
      <c r="A7256" t="s">
        <v>8347</v>
      </c>
      <c r="B7256" s="1">
        <v>45237</v>
      </c>
      <c r="C7256" t="s">
        <v>1425</v>
      </c>
      <c r="D7256" t="s">
        <v>1426</v>
      </c>
      <c r="E7256" t="s">
        <v>27</v>
      </c>
      <c r="F7256" t="s">
        <v>43</v>
      </c>
      <c r="G7256" t="s">
        <v>110</v>
      </c>
      <c r="H7256">
        <v>2</v>
      </c>
      <c r="I7256">
        <v>16396.580000000002</v>
      </c>
      <c r="J7256">
        <v>0.1</v>
      </c>
      <c r="K7256">
        <v>29513.84</v>
      </c>
      <c r="L7256">
        <v>-659.5</v>
      </c>
      <c r="M7256">
        <f t="shared" si="341"/>
        <v>29513.844000000005</v>
      </c>
      <c r="N7256" t="str">
        <f t="shared" si="339"/>
        <v>Q4</v>
      </c>
      <c r="O7256" s="2">
        <f t="shared" si="340"/>
        <v>-2.2345448779284562</v>
      </c>
      <c r="P7256" t="str">
        <f>VLOOKUP(retail_sales_2023!C7256,customers!A:J,5,)</f>
        <v>Delhi</v>
      </c>
      <c r="Q7256" t="str">
        <f>VLOOKUP(C7256,customers!A:J,10,0)</f>
        <v>Premium</v>
      </c>
    </row>
    <row r="7257" spans="1:17" x14ac:dyDescent="0.3">
      <c r="A7257" t="s">
        <v>8348</v>
      </c>
      <c r="B7257" s="1">
        <v>45037</v>
      </c>
      <c r="C7257" t="s">
        <v>589</v>
      </c>
      <c r="D7257" t="s">
        <v>590</v>
      </c>
      <c r="E7257" t="s">
        <v>15</v>
      </c>
      <c r="F7257" t="s">
        <v>22</v>
      </c>
      <c r="G7257" t="s">
        <v>34</v>
      </c>
      <c r="H7257">
        <v>2</v>
      </c>
      <c r="I7257">
        <v>40715.15</v>
      </c>
      <c r="J7257">
        <v>0</v>
      </c>
      <c r="K7257">
        <v>81430.3</v>
      </c>
      <c r="L7257">
        <v>19381.96</v>
      </c>
      <c r="M7257">
        <f t="shared" si="341"/>
        <v>81430.3</v>
      </c>
      <c r="N7257" t="str">
        <f t="shared" si="339"/>
        <v>Q2</v>
      </c>
      <c r="O7257" s="2">
        <f t="shared" si="340"/>
        <v>23.801901749103219</v>
      </c>
      <c r="P7257" t="str">
        <f>VLOOKUP(retail_sales_2023!C7257,customers!A:J,5,)</f>
        <v>Hyderabad</v>
      </c>
      <c r="Q7257" t="str">
        <f>VLOOKUP(C7257,customers!A:J,10,0)</f>
        <v>Premium</v>
      </c>
    </row>
    <row r="7258" spans="1:17" x14ac:dyDescent="0.3">
      <c r="A7258" t="s">
        <v>8349</v>
      </c>
      <c r="B7258" s="1">
        <v>45182</v>
      </c>
      <c r="C7258" t="s">
        <v>783</v>
      </c>
      <c r="D7258" t="s">
        <v>784</v>
      </c>
      <c r="E7258" t="s">
        <v>21</v>
      </c>
      <c r="F7258" t="s">
        <v>38</v>
      </c>
      <c r="G7258" t="s">
        <v>90</v>
      </c>
      <c r="H7258">
        <v>5</v>
      </c>
      <c r="I7258">
        <v>2084.36</v>
      </c>
      <c r="J7258">
        <v>0.05</v>
      </c>
      <c r="K7258">
        <v>9900.7099999999991</v>
      </c>
      <c r="L7258">
        <v>2218.12</v>
      </c>
      <c r="M7258">
        <f t="shared" si="341"/>
        <v>9900.7100000000009</v>
      </c>
      <c r="N7258" t="str">
        <f t="shared" si="339"/>
        <v>Q3</v>
      </c>
      <c r="O7258" s="2">
        <f t="shared" si="340"/>
        <v>22.40364579913966</v>
      </c>
      <c r="P7258" t="str">
        <f>VLOOKUP(retail_sales_2023!C7258,customers!A:J,5,)</f>
        <v>Ranchi</v>
      </c>
      <c r="Q7258" t="str">
        <f>VLOOKUP(C7258,customers!A:J,10,0)</f>
        <v>Occasional</v>
      </c>
    </row>
    <row r="7259" spans="1:17" x14ac:dyDescent="0.3">
      <c r="A7259" t="s">
        <v>8350</v>
      </c>
      <c r="B7259" s="1">
        <v>45031</v>
      </c>
      <c r="C7259" t="s">
        <v>2580</v>
      </c>
      <c r="D7259" t="s">
        <v>2581</v>
      </c>
      <c r="E7259" t="s">
        <v>21</v>
      </c>
      <c r="F7259" t="s">
        <v>81</v>
      </c>
      <c r="G7259" t="s">
        <v>105</v>
      </c>
      <c r="H7259">
        <v>4</v>
      </c>
      <c r="I7259">
        <v>2184.9699999999998</v>
      </c>
      <c r="J7259">
        <v>0.05</v>
      </c>
      <c r="K7259">
        <v>8302.89</v>
      </c>
      <c r="L7259">
        <v>1943.62</v>
      </c>
      <c r="M7259">
        <f t="shared" si="341"/>
        <v>8302.8859999999986</v>
      </c>
      <c r="N7259" t="str">
        <f t="shared" si="339"/>
        <v>Q2</v>
      </c>
      <c r="O7259" s="2">
        <f t="shared" si="340"/>
        <v>23.408957603918637</v>
      </c>
      <c r="P7259" t="str">
        <f>VLOOKUP(retail_sales_2023!C7259,customers!A:J,5,)</f>
        <v>Patna</v>
      </c>
      <c r="Q7259" t="str">
        <f>VLOOKUP(C7259,customers!A:J,10,0)</f>
        <v>Premium</v>
      </c>
    </row>
    <row r="7260" spans="1:17" x14ac:dyDescent="0.3">
      <c r="A7260" t="s">
        <v>8351</v>
      </c>
      <c r="B7260" s="1">
        <v>45018</v>
      </c>
      <c r="C7260" t="s">
        <v>1141</v>
      </c>
      <c r="D7260" t="s">
        <v>1142</v>
      </c>
      <c r="E7260" t="s">
        <v>27</v>
      </c>
      <c r="F7260" t="s">
        <v>43</v>
      </c>
      <c r="G7260" t="s">
        <v>44</v>
      </c>
      <c r="H7260">
        <v>1</v>
      </c>
      <c r="I7260">
        <v>38416.07</v>
      </c>
      <c r="J7260">
        <v>0</v>
      </c>
      <c r="K7260">
        <v>38416.07</v>
      </c>
      <c r="L7260">
        <v>5666.04</v>
      </c>
      <c r="M7260">
        <f t="shared" si="341"/>
        <v>38416.07</v>
      </c>
      <c r="N7260" t="str">
        <f t="shared" si="339"/>
        <v>Q2</v>
      </c>
      <c r="O7260" s="2">
        <f t="shared" si="340"/>
        <v>14.74914013848892</v>
      </c>
      <c r="P7260" t="str">
        <f>VLOOKUP(retail_sales_2023!C7260,customers!A:J,5,)</f>
        <v>Amritsar</v>
      </c>
      <c r="Q7260" t="str">
        <f>VLOOKUP(C7260,customers!A:J,10,0)</f>
        <v>Regular</v>
      </c>
    </row>
    <row r="7261" spans="1:17" x14ac:dyDescent="0.3">
      <c r="A7261" t="s">
        <v>8352</v>
      </c>
      <c r="B7261" s="1">
        <v>44987</v>
      </c>
      <c r="C7261" t="s">
        <v>231</v>
      </c>
      <c r="D7261" t="s">
        <v>232</v>
      </c>
      <c r="E7261" t="s">
        <v>27</v>
      </c>
      <c r="F7261" t="s">
        <v>28</v>
      </c>
      <c r="G7261" t="s">
        <v>57</v>
      </c>
      <c r="H7261">
        <v>1</v>
      </c>
      <c r="I7261">
        <v>2836.5</v>
      </c>
      <c r="J7261">
        <v>0</v>
      </c>
      <c r="K7261">
        <v>2836.5</v>
      </c>
      <c r="L7261">
        <v>588.41</v>
      </c>
      <c r="M7261">
        <f t="shared" si="341"/>
        <v>2836.5</v>
      </c>
      <c r="N7261" t="str">
        <f t="shared" si="339"/>
        <v>Q1</v>
      </c>
      <c r="O7261" s="2">
        <f t="shared" si="340"/>
        <v>20.744227040366646</v>
      </c>
      <c r="P7261" t="str">
        <f>VLOOKUP(retail_sales_2023!C7261,customers!A:J,5,)</f>
        <v>Delhi</v>
      </c>
      <c r="Q7261" t="str">
        <f>VLOOKUP(C7261,customers!A:J,10,0)</f>
        <v>Regular</v>
      </c>
    </row>
    <row r="7262" spans="1:17" x14ac:dyDescent="0.3">
      <c r="A7262" t="s">
        <v>8353</v>
      </c>
      <c r="B7262" s="1">
        <v>44978</v>
      </c>
      <c r="C7262" t="s">
        <v>63</v>
      </c>
      <c r="D7262" t="s">
        <v>64</v>
      </c>
      <c r="E7262" t="s">
        <v>21</v>
      </c>
      <c r="F7262" t="s">
        <v>16</v>
      </c>
      <c r="G7262" t="s">
        <v>305</v>
      </c>
      <c r="H7262">
        <v>1</v>
      </c>
      <c r="I7262">
        <v>361.79</v>
      </c>
      <c r="J7262">
        <v>0.05</v>
      </c>
      <c r="K7262">
        <v>343.7</v>
      </c>
      <c r="L7262">
        <v>154.31</v>
      </c>
      <c r="M7262">
        <f t="shared" si="341"/>
        <v>343.70049999999998</v>
      </c>
      <c r="N7262" t="str">
        <f t="shared" si="339"/>
        <v>Q1</v>
      </c>
      <c r="O7262" s="2">
        <f t="shared" si="340"/>
        <v>44.89671224905441</v>
      </c>
      <c r="P7262" t="str">
        <f>VLOOKUP(retail_sales_2023!C7262,customers!A:J,5,)</f>
        <v>Guwahati</v>
      </c>
      <c r="Q7262" t="str">
        <f>VLOOKUP(C7262,customers!A:J,10,0)</f>
        <v>Regular</v>
      </c>
    </row>
    <row r="7263" spans="1:17" x14ac:dyDescent="0.3">
      <c r="A7263" t="s">
        <v>8354</v>
      </c>
      <c r="B7263" s="1">
        <v>45157</v>
      </c>
      <c r="C7263" t="s">
        <v>3968</v>
      </c>
      <c r="D7263" t="s">
        <v>3969</v>
      </c>
      <c r="E7263" t="s">
        <v>33</v>
      </c>
      <c r="F7263" t="s">
        <v>52</v>
      </c>
      <c r="G7263" t="s">
        <v>235</v>
      </c>
      <c r="H7263">
        <v>2</v>
      </c>
      <c r="I7263">
        <v>196.97</v>
      </c>
      <c r="J7263">
        <v>0.2</v>
      </c>
      <c r="K7263">
        <v>315.14999999999998</v>
      </c>
      <c r="L7263">
        <v>24.56</v>
      </c>
      <c r="M7263">
        <f t="shared" si="341"/>
        <v>315.15200000000004</v>
      </c>
      <c r="N7263" t="str">
        <f t="shared" si="339"/>
        <v>Q3</v>
      </c>
      <c r="O7263" s="2">
        <f t="shared" si="340"/>
        <v>7.7931143899730282</v>
      </c>
      <c r="P7263" t="str">
        <f>VLOOKUP(retail_sales_2023!C7263,customers!A:J,5,)</f>
        <v>Mumbai</v>
      </c>
      <c r="Q7263" t="str">
        <f>VLOOKUP(C7263,customers!A:J,10,0)</f>
        <v>Regular</v>
      </c>
    </row>
    <row r="7264" spans="1:17" x14ac:dyDescent="0.3">
      <c r="A7264" t="s">
        <v>8355</v>
      </c>
      <c r="B7264" s="1">
        <v>45086</v>
      </c>
      <c r="C7264" t="s">
        <v>1784</v>
      </c>
      <c r="D7264" t="s">
        <v>1785</v>
      </c>
      <c r="E7264" t="s">
        <v>21</v>
      </c>
      <c r="F7264" t="s">
        <v>43</v>
      </c>
      <c r="G7264" t="s">
        <v>301</v>
      </c>
      <c r="H7264">
        <v>3</v>
      </c>
      <c r="I7264">
        <v>65169.61</v>
      </c>
      <c r="J7264">
        <v>0</v>
      </c>
      <c r="K7264">
        <v>195508.83</v>
      </c>
      <c r="L7264">
        <v>26516.59</v>
      </c>
      <c r="M7264">
        <f t="shared" si="341"/>
        <v>195508.83000000002</v>
      </c>
      <c r="N7264" t="str">
        <f t="shared" si="339"/>
        <v>Q2</v>
      </c>
      <c r="O7264" s="2">
        <f t="shared" si="340"/>
        <v>13.562860562359255</v>
      </c>
      <c r="P7264" t="str">
        <f>VLOOKUP(retail_sales_2023!C7264,customers!A:J,5,)</f>
        <v>Bhubaneswar</v>
      </c>
      <c r="Q7264" t="str">
        <f>VLOOKUP(C7264,customers!A:J,10,0)</f>
        <v>Premium</v>
      </c>
    </row>
    <row r="7265" spans="1:17" x14ac:dyDescent="0.3">
      <c r="A7265" t="s">
        <v>8356</v>
      </c>
      <c r="B7265" s="1">
        <v>45253</v>
      </c>
      <c r="C7265" t="s">
        <v>667</v>
      </c>
      <c r="D7265" t="s">
        <v>668</v>
      </c>
      <c r="E7265" t="s">
        <v>33</v>
      </c>
      <c r="F7265" t="s">
        <v>28</v>
      </c>
      <c r="G7265" t="s">
        <v>57</v>
      </c>
      <c r="H7265">
        <v>4</v>
      </c>
      <c r="I7265">
        <v>7444.08</v>
      </c>
      <c r="J7265">
        <v>0</v>
      </c>
      <c r="K7265">
        <v>29776.32</v>
      </c>
      <c r="L7265">
        <v>6127.5</v>
      </c>
      <c r="M7265">
        <f t="shared" si="341"/>
        <v>29776.32</v>
      </c>
      <c r="N7265" t="str">
        <f t="shared" si="339"/>
        <v>Q4</v>
      </c>
      <c r="O7265" s="2">
        <f t="shared" si="340"/>
        <v>20.578432794918918</v>
      </c>
      <c r="P7265" t="str">
        <f>VLOOKUP(retail_sales_2023!C7265,customers!A:J,5,)</f>
        <v>Nagpur</v>
      </c>
      <c r="Q7265" t="str">
        <f>VLOOKUP(C7265,customers!A:J,10,0)</f>
        <v>Occasional</v>
      </c>
    </row>
    <row r="7266" spans="1:17" x14ac:dyDescent="0.3">
      <c r="A7266" t="s">
        <v>8357</v>
      </c>
      <c r="B7266" s="1">
        <v>45143</v>
      </c>
      <c r="C7266" t="s">
        <v>2437</v>
      </c>
      <c r="D7266" t="s">
        <v>2438</v>
      </c>
      <c r="E7266" t="s">
        <v>15</v>
      </c>
      <c r="F7266" t="s">
        <v>16</v>
      </c>
      <c r="G7266" t="s">
        <v>305</v>
      </c>
      <c r="H7266">
        <v>4</v>
      </c>
      <c r="I7266">
        <v>457.49</v>
      </c>
      <c r="J7266">
        <v>0.05</v>
      </c>
      <c r="K7266">
        <v>1738.46</v>
      </c>
      <c r="L7266">
        <v>649.47</v>
      </c>
      <c r="M7266">
        <f t="shared" si="341"/>
        <v>1738.462</v>
      </c>
      <c r="N7266" t="str">
        <f t="shared" si="339"/>
        <v>Q3</v>
      </c>
      <c r="O7266" s="2">
        <f t="shared" si="340"/>
        <v>37.358926866306966</v>
      </c>
      <c r="P7266" t="str">
        <f>VLOOKUP(retail_sales_2023!C7266,customers!A:J,5,)</f>
        <v>Chennai</v>
      </c>
      <c r="Q7266" t="str">
        <f>VLOOKUP(C7266,customers!A:J,10,0)</f>
        <v>Premium</v>
      </c>
    </row>
    <row r="7267" spans="1:17" x14ac:dyDescent="0.3">
      <c r="A7267" t="s">
        <v>8358</v>
      </c>
      <c r="B7267" s="1">
        <v>45197</v>
      </c>
      <c r="C7267" t="s">
        <v>567</v>
      </c>
      <c r="D7267" t="s">
        <v>568</v>
      </c>
      <c r="E7267" t="s">
        <v>27</v>
      </c>
      <c r="F7267" t="s">
        <v>22</v>
      </c>
      <c r="G7267" t="s">
        <v>1039</v>
      </c>
      <c r="H7267">
        <v>3</v>
      </c>
      <c r="I7267">
        <v>26377.27</v>
      </c>
      <c r="J7267">
        <v>0.3</v>
      </c>
      <c r="K7267">
        <v>55392.27</v>
      </c>
      <c r="L7267">
        <v>13960.65</v>
      </c>
      <c r="M7267">
        <f t="shared" si="341"/>
        <v>55392.266999999993</v>
      </c>
      <c r="N7267" t="str">
        <f t="shared" si="339"/>
        <v>Q3</v>
      </c>
      <c r="O7267" s="2">
        <f t="shared" si="340"/>
        <v>25.203245868060652</v>
      </c>
      <c r="P7267" t="str">
        <f>VLOOKUP(retail_sales_2023!C7267,customers!A:J,5,)</f>
        <v>Amritsar</v>
      </c>
      <c r="Q7267" t="str">
        <f>VLOOKUP(C7267,customers!A:J,10,0)</f>
        <v>Premium</v>
      </c>
    </row>
    <row r="7268" spans="1:17" x14ac:dyDescent="0.3">
      <c r="A7268" t="s">
        <v>8359</v>
      </c>
      <c r="B7268" s="1">
        <v>45141</v>
      </c>
      <c r="C7268" t="s">
        <v>1399</v>
      </c>
      <c r="D7268" t="s">
        <v>1400</v>
      </c>
      <c r="E7268" t="s">
        <v>21</v>
      </c>
      <c r="F7268" t="s">
        <v>28</v>
      </c>
      <c r="G7268" t="s">
        <v>280</v>
      </c>
      <c r="H7268">
        <v>0</v>
      </c>
      <c r="I7268">
        <v>6228.7</v>
      </c>
      <c r="J7268">
        <v>0.3</v>
      </c>
      <c r="K7268">
        <v>0</v>
      </c>
      <c r="L7268">
        <v>0</v>
      </c>
      <c r="M7268">
        <f t="shared" si="341"/>
        <v>0</v>
      </c>
      <c r="N7268" t="str">
        <f t="shared" si="339"/>
        <v>Q3</v>
      </c>
      <c r="O7268" s="2">
        <v>0</v>
      </c>
      <c r="P7268" t="str">
        <f>VLOOKUP(retail_sales_2023!C7268,customers!A:J,5,)</f>
        <v>Bhubaneswar</v>
      </c>
      <c r="Q7268" t="str">
        <f>VLOOKUP(C7268,customers!A:J,10,0)</f>
        <v>Premium</v>
      </c>
    </row>
    <row r="7269" spans="1:17" x14ac:dyDescent="0.3">
      <c r="A7269" t="s">
        <v>8360</v>
      </c>
      <c r="B7269" s="1">
        <v>45183</v>
      </c>
      <c r="C7269" t="s">
        <v>1002</v>
      </c>
      <c r="D7269" t="s">
        <v>1003</v>
      </c>
      <c r="E7269" t="s">
        <v>21</v>
      </c>
      <c r="F7269" t="s">
        <v>52</v>
      </c>
      <c r="G7269" t="s">
        <v>53</v>
      </c>
      <c r="H7269">
        <v>1</v>
      </c>
      <c r="I7269">
        <v>168.12</v>
      </c>
      <c r="J7269">
        <v>0.1</v>
      </c>
      <c r="K7269">
        <v>151.31</v>
      </c>
      <c r="L7269">
        <v>12.87</v>
      </c>
      <c r="M7269">
        <f t="shared" si="341"/>
        <v>151.30800000000002</v>
      </c>
      <c r="N7269" t="str">
        <f t="shared" si="339"/>
        <v>Q3</v>
      </c>
      <c r="O7269" s="2">
        <f t="shared" si="340"/>
        <v>8.5057167404665908</v>
      </c>
      <c r="P7269" t="str">
        <f>VLOOKUP(retail_sales_2023!C7269,customers!A:J,5,)</f>
        <v>Bhubaneswar</v>
      </c>
      <c r="Q7269" t="str">
        <f>VLOOKUP(C7269,customers!A:J,10,0)</f>
        <v>Premium</v>
      </c>
    </row>
    <row r="7270" spans="1:17" x14ac:dyDescent="0.3">
      <c r="A7270" t="s">
        <v>8361</v>
      </c>
      <c r="B7270" s="1">
        <v>45097</v>
      </c>
      <c r="C7270" t="s">
        <v>4550</v>
      </c>
      <c r="D7270" t="s">
        <v>4551</v>
      </c>
      <c r="E7270" t="s">
        <v>21</v>
      </c>
      <c r="F7270" t="s">
        <v>43</v>
      </c>
      <c r="G7270" t="s">
        <v>301</v>
      </c>
      <c r="H7270">
        <v>1</v>
      </c>
      <c r="I7270">
        <v>21564.880000000001</v>
      </c>
      <c r="J7270">
        <v>0</v>
      </c>
      <c r="K7270">
        <v>21564.880000000001</v>
      </c>
      <c r="L7270">
        <v>-3198.67</v>
      </c>
      <c r="M7270">
        <f t="shared" si="341"/>
        <v>21564.880000000001</v>
      </c>
      <c r="N7270" t="str">
        <f t="shared" si="339"/>
        <v>Q2</v>
      </c>
      <c r="O7270" s="2">
        <f t="shared" si="340"/>
        <v>-14.832774399857545</v>
      </c>
      <c r="P7270" t="str">
        <f>VLOOKUP(retail_sales_2023!C7270,customers!A:J,5,)</f>
        <v>Ranchi</v>
      </c>
      <c r="Q7270" t="str">
        <f>VLOOKUP(C7270,customers!A:J,10,0)</f>
        <v>Premium</v>
      </c>
    </row>
    <row r="7271" spans="1:17" x14ac:dyDescent="0.3">
      <c r="A7271" t="s">
        <v>8362</v>
      </c>
      <c r="B7271" s="1">
        <v>45109</v>
      </c>
      <c r="C7271" t="s">
        <v>298</v>
      </c>
      <c r="D7271" t="s">
        <v>299</v>
      </c>
      <c r="E7271" t="s">
        <v>33</v>
      </c>
      <c r="F7271" t="s">
        <v>43</v>
      </c>
      <c r="G7271" t="s">
        <v>128</v>
      </c>
      <c r="H7271">
        <v>5</v>
      </c>
      <c r="I7271">
        <v>37204.5</v>
      </c>
      <c r="J7271">
        <v>0.15</v>
      </c>
      <c r="K7271">
        <v>158119.12</v>
      </c>
      <c r="L7271">
        <v>22636.54</v>
      </c>
      <c r="M7271">
        <f t="shared" si="341"/>
        <v>158119.125</v>
      </c>
      <c r="N7271" t="str">
        <f t="shared" si="339"/>
        <v>Q3</v>
      </c>
      <c r="O7271" s="2">
        <f t="shared" si="340"/>
        <v>14.316130775329386</v>
      </c>
      <c r="P7271" t="str">
        <f>VLOOKUP(retail_sales_2023!C7271,customers!A:J,5,)</f>
        <v>Mumbai</v>
      </c>
      <c r="Q7271" t="str">
        <f>VLOOKUP(C7271,customers!A:J,10,0)</f>
        <v>Regular</v>
      </c>
    </row>
    <row r="7272" spans="1:17" x14ac:dyDescent="0.3">
      <c r="A7272" t="s">
        <v>8363</v>
      </c>
      <c r="B7272" s="1">
        <v>45010</v>
      </c>
      <c r="C7272" t="s">
        <v>1285</v>
      </c>
      <c r="D7272" t="s">
        <v>1286</v>
      </c>
      <c r="E7272" t="s">
        <v>27</v>
      </c>
      <c r="F7272" t="s">
        <v>52</v>
      </c>
      <c r="G7272" t="s">
        <v>53</v>
      </c>
      <c r="H7272">
        <v>10</v>
      </c>
      <c r="I7272">
        <v>702.96</v>
      </c>
      <c r="J7272">
        <v>0.15</v>
      </c>
      <c r="K7272">
        <v>5975.16</v>
      </c>
      <c r="L7272">
        <v>400.31</v>
      </c>
      <c r="M7272">
        <f t="shared" si="341"/>
        <v>5975.16</v>
      </c>
      <c r="N7272" t="str">
        <f t="shared" si="339"/>
        <v>Q1</v>
      </c>
      <c r="O7272" s="2">
        <f t="shared" si="340"/>
        <v>6.6995695512756148</v>
      </c>
      <c r="P7272" t="str">
        <f>VLOOKUP(retail_sales_2023!C7272,customers!A:J,5,)</f>
        <v>Chandigarh</v>
      </c>
      <c r="Q7272" t="str">
        <f>VLOOKUP(C7272,customers!A:J,10,0)</f>
        <v>Occasional</v>
      </c>
    </row>
    <row r="7273" spans="1:17" x14ac:dyDescent="0.3">
      <c r="A7273" t="s">
        <v>8364</v>
      </c>
      <c r="B7273" s="1">
        <v>45134</v>
      </c>
      <c r="C7273" t="s">
        <v>861</v>
      </c>
      <c r="D7273" t="s">
        <v>862</v>
      </c>
      <c r="E7273" t="s">
        <v>21</v>
      </c>
      <c r="F7273" t="s">
        <v>43</v>
      </c>
      <c r="G7273" t="s">
        <v>243</v>
      </c>
      <c r="H7273">
        <v>3</v>
      </c>
      <c r="I7273">
        <v>84789.94</v>
      </c>
      <c r="J7273">
        <v>0.25</v>
      </c>
      <c r="K7273">
        <v>190777.36</v>
      </c>
      <c r="L7273">
        <v>16510.439999999999</v>
      </c>
      <c r="M7273">
        <f t="shared" si="341"/>
        <v>190777.36499999999</v>
      </c>
      <c r="N7273" t="str">
        <f t="shared" si="339"/>
        <v>Q3</v>
      </c>
      <c r="O7273" s="2">
        <f t="shared" si="340"/>
        <v>8.6542973442970386</v>
      </c>
      <c r="P7273" t="str">
        <f>VLOOKUP(retail_sales_2023!C7273,customers!A:J,5,)</f>
        <v>Bhubaneswar</v>
      </c>
      <c r="Q7273" t="str">
        <f>VLOOKUP(C7273,customers!A:J,10,0)</f>
        <v>Premium</v>
      </c>
    </row>
    <row r="7274" spans="1:17" x14ac:dyDescent="0.3">
      <c r="A7274" t="s">
        <v>8365</v>
      </c>
      <c r="B7274" s="1">
        <v>45207</v>
      </c>
      <c r="C7274" t="s">
        <v>190</v>
      </c>
      <c r="D7274" t="s">
        <v>191</v>
      </c>
      <c r="E7274" t="s">
        <v>33</v>
      </c>
      <c r="F7274" t="s">
        <v>43</v>
      </c>
      <c r="G7274" t="s">
        <v>154</v>
      </c>
      <c r="H7274">
        <v>4</v>
      </c>
      <c r="I7274">
        <v>10025.61</v>
      </c>
      <c r="J7274">
        <v>0.2</v>
      </c>
      <c r="K7274">
        <v>32081.95</v>
      </c>
      <c r="L7274">
        <v>3627.84</v>
      </c>
      <c r="M7274">
        <f t="shared" si="341"/>
        <v>32081.952000000005</v>
      </c>
      <c r="N7274" t="str">
        <f t="shared" si="339"/>
        <v>Q4</v>
      </c>
      <c r="O7274" s="2">
        <f t="shared" si="340"/>
        <v>11.308040814227315</v>
      </c>
      <c r="P7274" t="str">
        <f>VLOOKUP(retail_sales_2023!C7274,customers!A:J,5,)</f>
        <v>Surat</v>
      </c>
      <c r="Q7274" t="str">
        <f>VLOOKUP(C7274,customers!A:J,10,0)</f>
        <v>Premium</v>
      </c>
    </row>
    <row r="7275" spans="1:17" x14ac:dyDescent="0.3">
      <c r="A7275" t="s">
        <v>8366</v>
      </c>
      <c r="B7275" s="1">
        <v>45159</v>
      </c>
      <c r="C7275" t="s">
        <v>716</v>
      </c>
      <c r="D7275" t="s">
        <v>717</v>
      </c>
      <c r="E7275" t="s">
        <v>33</v>
      </c>
      <c r="F7275" t="s">
        <v>28</v>
      </c>
      <c r="G7275" t="s">
        <v>97</v>
      </c>
      <c r="H7275">
        <v>4</v>
      </c>
      <c r="I7275">
        <v>5952.83</v>
      </c>
      <c r="J7275">
        <v>0.1</v>
      </c>
      <c r="K7275">
        <v>21430.19</v>
      </c>
      <c r="L7275">
        <v>4996.7299999999996</v>
      </c>
      <c r="M7275">
        <f t="shared" si="341"/>
        <v>21430.188000000002</v>
      </c>
      <c r="N7275" t="str">
        <f t="shared" si="339"/>
        <v>Q3</v>
      </c>
      <c r="O7275" s="2">
        <f t="shared" si="340"/>
        <v>23.316312174553751</v>
      </c>
      <c r="P7275" t="str">
        <f>VLOOKUP(retail_sales_2023!C7275,customers!A:J,5,)</f>
        <v>Ahmedabad</v>
      </c>
      <c r="Q7275" t="str">
        <f>VLOOKUP(C7275,customers!A:J,10,0)</f>
        <v>Premium</v>
      </c>
    </row>
    <row r="7276" spans="1:17" x14ac:dyDescent="0.3">
      <c r="A7276" t="s">
        <v>8367</v>
      </c>
      <c r="B7276" s="1">
        <v>44983</v>
      </c>
      <c r="C7276" t="s">
        <v>1743</v>
      </c>
      <c r="D7276" t="s">
        <v>1744</v>
      </c>
      <c r="E7276" t="s">
        <v>15</v>
      </c>
      <c r="F7276" t="s">
        <v>22</v>
      </c>
      <c r="G7276" t="s">
        <v>1039</v>
      </c>
      <c r="H7276">
        <v>2</v>
      </c>
      <c r="I7276">
        <v>39821.29</v>
      </c>
      <c r="J7276">
        <v>0</v>
      </c>
      <c r="K7276">
        <v>79642.58</v>
      </c>
      <c r="L7276">
        <v>23051.43</v>
      </c>
      <c r="M7276">
        <f t="shared" si="341"/>
        <v>79642.58</v>
      </c>
      <c r="N7276" t="str">
        <f t="shared" si="339"/>
        <v>Q1</v>
      </c>
      <c r="O7276" s="2">
        <f t="shared" si="340"/>
        <v>28.943600270106767</v>
      </c>
      <c r="P7276" t="str">
        <f>VLOOKUP(retail_sales_2023!C7276,customers!A:J,5,)</f>
        <v>Hyderabad</v>
      </c>
      <c r="Q7276" t="str">
        <f>VLOOKUP(C7276,customers!A:J,10,0)</f>
        <v>Premium</v>
      </c>
    </row>
    <row r="7277" spans="1:17" x14ac:dyDescent="0.3">
      <c r="A7277" t="s">
        <v>8368</v>
      </c>
      <c r="B7277" s="1">
        <v>44931</v>
      </c>
      <c r="C7277" t="s">
        <v>1120</v>
      </c>
      <c r="D7277" t="s">
        <v>1121</v>
      </c>
      <c r="E7277" t="s">
        <v>33</v>
      </c>
      <c r="F7277" t="s">
        <v>52</v>
      </c>
      <c r="G7277" t="s">
        <v>937</v>
      </c>
      <c r="H7277">
        <v>9</v>
      </c>
      <c r="I7277">
        <v>74</v>
      </c>
      <c r="J7277">
        <v>0</v>
      </c>
      <c r="K7277">
        <v>666</v>
      </c>
      <c r="L7277">
        <v>68.760000000000005</v>
      </c>
      <c r="M7277">
        <f t="shared" si="341"/>
        <v>666</v>
      </c>
      <c r="N7277" t="str">
        <f t="shared" si="339"/>
        <v>Q1</v>
      </c>
      <c r="O7277" s="2">
        <f t="shared" si="340"/>
        <v>10.324324324324326</v>
      </c>
      <c r="P7277" t="str">
        <f>VLOOKUP(retail_sales_2023!C7277,customers!A:J,5,)</f>
        <v>Nagpur</v>
      </c>
      <c r="Q7277" t="str">
        <f>VLOOKUP(C7277,customers!A:J,10,0)</f>
        <v>Regular</v>
      </c>
    </row>
    <row r="7278" spans="1:17" x14ac:dyDescent="0.3">
      <c r="A7278" t="s">
        <v>8369</v>
      </c>
      <c r="B7278" s="1">
        <v>45243</v>
      </c>
      <c r="C7278" t="s">
        <v>1767</v>
      </c>
      <c r="D7278" t="s">
        <v>1768</v>
      </c>
      <c r="E7278" t="s">
        <v>27</v>
      </c>
      <c r="F7278" t="s">
        <v>16</v>
      </c>
      <c r="G7278" t="s">
        <v>171</v>
      </c>
      <c r="H7278">
        <v>2</v>
      </c>
      <c r="I7278">
        <v>273.29000000000002</v>
      </c>
      <c r="J7278">
        <v>0.2</v>
      </c>
      <c r="K7278">
        <v>437.26</v>
      </c>
      <c r="L7278">
        <v>135.63</v>
      </c>
      <c r="M7278">
        <f t="shared" si="341"/>
        <v>437.26400000000007</v>
      </c>
      <c r="N7278" t="str">
        <f t="shared" si="339"/>
        <v>Q4</v>
      </c>
      <c r="O7278" s="2">
        <f t="shared" si="340"/>
        <v>31.018158532680783</v>
      </c>
      <c r="P7278" t="str">
        <f>VLOOKUP(retail_sales_2023!C7278,customers!A:J,5,)</f>
        <v>Amritsar</v>
      </c>
      <c r="Q7278" t="str">
        <f>VLOOKUP(C7278,customers!A:J,10,0)</f>
        <v>Premium</v>
      </c>
    </row>
    <row r="7279" spans="1:17" x14ac:dyDescent="0.3">
      <c r="A7279" t="s">
        <v>8370</v>
      </c>
      <c r="B7279" s="1">
        <v>45055</v>
      </c>
      <c r="C7279" t="s">
        <v>550</v>
      </c>
      <c r="D7279" t="s">
        <v>551</v>
      </c>
      <c r="E7279" t="s">
        <v>15</v>
      </c>
      <c r="F7279" t="s">
        <v>22</v>
      </c>
      <c r="G7279" t="s">
        <v>1039</v>
      </c>
      <c r="H7279">
        <v>2</v>
      </c>
      <c r="I7279">
        <v>27090.44</v>
      </c>
      <c r="J7279">
        <v>0.3</v>
      </c>
      <c r="K7279">
        <v>37926.620000000003</v>
      </c>
      <c r="L7279">
        <v>11933.32</v>
      </c>
      <c r="M7279">
        <f t="shared" si="341"/>
        <v>37926.615999999995</v>
      </c>
      <c r="N7279" t="str">
        <f t="shared" si="339"/>
        <v>Q2</v>
      </c>
      <c r="O7279" s="2">
        <f t="shared" si="340"/>
        <v>31.464232773708805</v>
      </c>
      <c r="P7279" t="str">
        <f>VLOOKUP(retail_sales_2023!C7279,customers!A:J,5,)</f>
        <v>Coimbatore</v>
      </c>
      <c r="Q7279" t="str">
        <f>VLOOKUP(C7279,customers!A:J,10,0)</f>
        <v>Occasional</v>
      </c>
    </row>
    <row r="7280" spans="1:17" x14ac:dyDescent="0.3">
      <c r="A7280" t="s">
        <v>8371</v>
      </c>
      <c r="B7280" s="1">
        <v>45098</v>
      </c>
      <c r="C7280" t="s">
        <v>385</v>
      </c>
      <c r="D7280" t="s">
        <v>386</v>
      </c>
      <c r="E7280" t="s">
        <v>15</v>
      </c>
      <c r="F7280" t="s">
        <v>52</v>
      </c>
      <c r="G7280" t="s">
        <v>169</v>
      </c>
      <c r="H7280">
        <v>1</v>
      </c>
      <c r="I7280">
        <v>160.44999999999999</v>
      </c>
      <c r="J7280">
        <v>0.2</v>
      </c>
      <c r="K7280">
        <v>128.36000000000001</v>
      </c>
      <c r="L7280">
        <v>8.1300000000000008</v>
      </c>
      <c r="M7280">
        <f t="shared" si="341"/>
        <v>128.35999999999999</v>
      </c>
      <c r="N7280" t="str">
        <f t="shared" si="339"/>
        <v>Q2</v>
      </c>
      <c r="O7280" s="2">
        <f t="shared" si="340"/>
        <v>6.333748831411655</v>
      </c>
      <c r="P7280" t="str">
        <f>VLOOKUP(retail_sales_2023!C7280,customers!A:J,5,)</f>
        <v>Hyderabad</v>
      </c>
      <c r="Q7280" t="str">
        <f>VLOOKUP(C7280,customers!A:J,10,0)</f>
        <v>Premium</v>
      </c>
    </row>
    <row r="7281" spans="1:17" x14ac:dyDescent="0.3">
      <c r="A7281" t="s">
        <v>8372</v>
      </c>
      <c r="B7281" s="1">
        <v>45273</v>
      </c>
      <c r="C7281" t="s">
        <v>607</v>
      </c>
      <c r="D7281" t="s">
        <v>608</v>
      </c>
      <c r="E7281" t="s">
        <v>21</v>
      </c>
      <c r="F7281" t="s">
        <v>43</v>
      </c>
      <c r="G7281" t="s">
        <v>128</v>
      </c>
      <c r="H7281">
        <v>2</v>
      </c>
      <c r="I7281">
        <v>74283.86</v>
      </c>
      <c r="J7281">
        <v>0</v>
      </c>
      <c r="K7281">
        <v>148567.72</v>
      </c>
      <c r="L7281">
        <v>13292.27</v>
      </c>
      <c r="M7281">
        <f t="shared" si="341"/>
        <v>148567.72</v>
      </c>
      <c r="N7281" t="str">
        <f t="shared" si="339"/>
        <v>Q4</v>
      </c>
      <c r="O7281" s="2">
        <f t="shared" si="340"/>
        <v>8.9469435217825239</v>
      </c>
      <c r="P7281" t="str">
        <f>VLOOKUP(retail_sales_2023!C7281,customers!A:J,5,)</f>
        <v>Ranchi</v>
      </c>
      <c r="Q7281" t="str">
        <f>VLOOKUP(C7281,customers!A:J,10,0)</f>
        <v>Regular</v>
      </c>
    </row>
    <row r="7282" spans="1:17" x14ac:dyDescent="0.3">
      <c r="A7282" t="s">
        <v>8373</v>
      </c>
      <c r="B7282" s="1">
        <v>45284</v>
      </c>
      <c r="C7282" t="s">
        <v>1262</v>
      </c>
      <c r="D7282" t="s">
        <v>1263</v>
      </c>
      <c r="E7282" t="s">
        <v>27</v>
      </c>
      <c r="F7282" t="s">
        <v>81</v>
      </c>
      <c r="G7282" t="s">
        <v>150</v>
      </c>
      <c r="H7282">
        <v>5</v>
      </c>
      <c r="I7282">
        <v>3233.49</v>
      </c>
      <c r="J7282">
        <v>0.1</v>
      </c>
      <c r="K7282">
        <v>14550.7</v>
      </c>
      <c r="L7282">
        <v>5181.93</v>
      </c>
      <c r="M7282">
        <f t="shared" si="341"/>
        <v>14550.705</v>
      </c>
      <c r="N7282" t="str">
        <f t="shared" si="339"/>
        <v>Q4</v>
      </c>
      <c r="O7282" s="2">
        <f t="shared" si="340"/>
        <v>35.612925838619446</v>
      </c>
      <c r="P7282" t="str">
        <f>VLOOKUP(retail_sales_2023!C7282,customers!A:J,5,)</f>
        <v>Jaipur</v>
      </c>
      <c r="Q7282" t="str">
        <f>VLOOKUP(C7282,customers!A:J,10,0)</f>
        <v>Occasional</v>
      </c>
    </row>
    <row r="7283" spans="1:17" x14ac:dyDescent="0.3">
      <c r="A7283" t="s">
        <v>8374</v>
      </c>
      <c r="B7283" s="1">
        <v>45151</v>
      </c>
      <c r="C7283" t="s">
        <v>971</v>
      </c>
      <c r="D7283" t="s">
        <v>972</v>
      </c>
      <c r="E7283" t="s">
        <v>15</v>
      </c>
      <c r="F7283" t="s">
        <v>38</v>
      </c>
      <c r="G7283" t="s">
        <v>90</v>
      </c>
      <c r="H7283">
        <v>5</v>
      </c>
      <c r="I7283">
        <v>2069.16</v>
      </c>
      <c r="J7283">
        <v>0.05</v>
      </c>
      <c r="K7283">
        <v>9828.51</v>
      </c>
      <c r="L7283">
        <v>2417.02</v>
      </c>
      <c r="M7283">
        <f t="shared" si="341"/>
        <v>9828.5099999999984</v>
      </c>
      <c r="N7283" t="str">
        <f t="shared" si="339"/>
        <v>Q3</v>
      </c>
      <c r="O7283" s="2">
        <f t="shared" si="340"/>
        <v>24.591926955357422</v>
      </c>
      <c r="P7283" t="str">
        <f>VLOOKUP(retail_sales_2023!C7283,customers!A:J,5,)</f>
        <v>Chennai</v>
      </c>
      <c r="Q7283" t="str">
        <f>VLOOKUP(C7283,customers!A:J,10,0)</f>
        <v>Premium</v>
      </c>
    </row>
    <row r="7284" spans="1:17" x14ac:dyDescent="0.3">
      <c r="A7284" t="s">
        <v>8375</v>
      </c>
      <c r="B7284" s="1">
        <v>45169</v>
      </c>
      <c r="C7284" t="s">
        <v>1025</v>
      </c>
      <c r="D7284" t="s">
        <v>13093</v>
      </c>
      <c r="E7284" t="s">
        <v>27</v>
      </c>
      <c r="F7284" t="s">
        <v>52</v>
      </c>
      <c r="G7284" t="s">
        <v>937</v>
      </c>
      <c r="H7284">
        <v>1</v>
      </c>
      <c r="I7284">
        <v>276.11</v>
      </c>
      <c r="J7284">
        <v>0</v>
      </c>
      <c r="K7284">
        <v>276.11</v>
      </c>
      <c r="L7284">
        <v>18.350000000000001</v>
      </c>
      <c r="M7284">
        <f t="shared" si="341"/>
        <v>276.11</v>
      </c>
      <c r="N7284" t="str">
        <f t="shared" si="339"/>
        <v>Q3</v>
      </c>
      <c r="O7284" s="2">
        <f t="shared" si="340"/>
        <v>6.6459019955814718</v>
      </c>
      <c r="P7284" t="str">
        <f>VLOOKUP(retail_sales_2023!C7284,customers!A:J,5,)</f>
        <v>Jaipur</v>
      </c>
      <c r="Q7284" t="str">
        <f>VLOOKUP(C7284,customers!A:J,10,0)</f>
        <v>Premium</v>
      </c>
    </row>
    <row r="7285" spans="1:17" x14ac:dyDescent="0.3">
      <c r="A7285" t="s">
        <v>8376</v>
      </c>
      <c r="B7285" s="1">
        <v>45157</v>
      </c>
      <c r="C7285" t="s">
        <v>835</v>
      </c>
      <c r="D7285" t="s">
        <v>836</v>
      </c>
      <c r="E7285" t="s">
        <v>21</v>
      </c>
      <c r="F7285" t="s">
        <v>28</v>
      </c>
      <c r="G7285" t="s">
        <v>61</v>
      </c>
      <c r="H7285">
        <v>2</v>
      </c>
      <c r="I7285">
        <v>7869.83</v>
      </c>
      <c r="J7285">
        <v>0.25</v>
      </c>
      <c r="K7285">
        <v>11804.74</v>
      </c>
      <c r="L7285">
        <v>2683.35</v>
      </c>
      <c r="M7285">
        <f t="shared" si="341"/>
        <v>11804.744999999999</v>
      </c>
      <c r="N7285" t="str">
        <f t="shared" si="339"/>
        <v>Q3</v>
      </c>
      <c r="O7285" s="2">
        <f t="shared" si="340"/>
        <v>22.731123260656314</v>
      </c>
      <c r="P7285" t="str">
        <f>VLOOKUP(retail_sales_2023!C7285,customers!A:J,5,)</f>
        <v>Guwahati</v>
      </c>
      <c r="Q7285" t="str">
        <f>VLOOKUP(C7285,customers!A:J,10,0)</f>
        <v>Regular</v>
      </c>
    </row>
    <row r="7286" spans="1:17" x14ac:dyDescent="0.3">
      <c r="A7286" t="s">
        <v>8377</v>
      </c>
      <c r="B7286" s="1">
        <v>45290</v>
      </c>
      <c r="C7286" t="s">
        <v>2237</v>
      </c>
      <c r="D7286" t="s">
        <v>2238</v>
      </c>
      <c r="E7286" t="s">
        <v>15</v>
      </c>
      <c r="F7286" t="s">
        <v>52</v>
      </c>
      <c r="G7286" t="s">
        <v>69</v>
      </c>
      <c r="H7286">
        <v>9</v>
      </c>
      <c r="I7286">
        <v>222.35</v>
      </c>
      <c r="J7286">
        <v>0</v>
      </c>
      <c r="K7286">
        <v>2001.15</v>
      </c>
      <c r="L7286">
        <v>190.5</v>
      </c>
      <c r="M7286">
        <f t="shared" si="341"/>
        <v>2001.1499999999999</v>
      </c>
      <c r="N7286" t="str">
        <f t="shared" si="339"/>
        <v>Q4</v>
      </c>
      <c r="O7286" s="2">
        <f t="shared" si="340"/>
        <v>9.5195262723933727</v>
      </c>
      <c r="P7286" t="str">
        <f>VLOOKUP(retail_sales_2023!C7286,customers!A:J,5,)</f>
        <v>Kochi</v>
      </c>
      <c r="Q7286" t="str">
        <f>VLOOKUP(C7286,customers!A:J,10,0)</f>
        <v>Regular</v>
      </c>
    </row>
    <row r="7287" spans="1:17" x14ac:dyDescent="0.3">
      <c r="A7287" t="s">
        <v>8378</v>
      </c>
      <c r="B7287" s="1">
        <v>45058</v>
      </c>
      <c r="C7287" t="s">
        <v>583</v>
      </c>
      <c r="D7287" t="s">
        <v>584</v>
      </c>
      <c r="E7287" t="s">
        <v>27</v>
      </c>
      <c r="F7287" t="s">
        <v>16</v>
      </c>
      <c r="G7287" t="s">
        <v>86</v>
      </c>
      <c r="H7287">
        <v>5</v>
      </c>
      <c r="I7287">
        <v>556.30999999999995</v>
      </c>
      <c r="J7287">
        <v>0</v>
      </c>
      <c r="K7287">
        <v>2781.55</v>
      </c>
      <c r="L7287">
        <v>788.19</v>
      </c>
      <c r="M7287">
        <f t="shared" si="341"/>
        <v>2781.5499999999997</v>
      </c>
      <c r="N7287" t="str">
        <f t="shared" si="339"/>
        <v>Q2</v>
      </c>
      <c r="O7287" s="2">
        <f t="shared" si="340"/>
        <v>28.336359224173574</v>
      </c>
      <c r="P7287" t="str">
        <f>VLOOKUP(retail_sales_2023!C7287,customers!A:J,5,)</f>
        <v>Amritsar</v>
      </c>
      <c r="Q7287" t="str">
        <f>VLOOKUP(C7287,customers!A:J,10,0)</f>
        <v>Premium</v>
      </c>
    </row>
    <row r="7288" spans="1:17" x14ac:dyDescent="0.3">
      <c r="A7288" t="s">
        <v>8379</v>
      </c>
      <c r="B7288" s="1">
        <v>45146</v>
      </c>
      <c r="C7288" t="s">
        <v>1830</v>
      </c>
      <c r="D7288" t="s">
        <v>1831</v>
      </c>
      <c r="E7288" t="s">
        <v>21</v>
      </c>
      <c r="F7288" t="s">
        <v>43</v>
      </c>
      <c r="G7288" t="s">
        <v>282</v>
      </c>
      <c r="H7288">
        <v>1</v>
      </c>
      <c r="I7288">
        <v>31647.57</v>
      </c>
      <c r="J7288">
        <v>0.05</v>
      </c>
      <c r="K7288">
        <v>30065.19</v>
      </c>
      <c r="L7288">
        <v>2542.5500000000002</v>
      </c>
      <c r="M7288">
        <f t="shared" si="341"/>
        <v>30065.191499999997</v>
      </c>
      <c r="N7288" t="str">
        <f t="shared" si="339"/>
        <v>Q3</v>
      </c>
      <c r="O7288" s="2">
        <f t="shared" si="340"/>
        <v>8.4567900618622396</v>
      </c>
      <c r="P7288" t="str">
        <f>VLOOKUP(retail_sales_2023!C7288,customers!A:J,5,)</f>
        <v>Ranchi</v>
      </c>
      <c r="Q7288" t="str">
        <f>VLOOKUP(C7288,customers!A:J,10,0)</f>
        <v>Occasional</v>
      </c>
    </row>
    <row r="7289" spans="1:17" x14ac:dyDescent="0.3">
      <c r="A7289" t="s">
        <v>8380</v>
      </c>
      <c r="B7289" s="1">
        <v>45133</v>
      </c>
      <c r="C7289" t="s">
        <v>1814</v>
      </c>
      <c r="D7289" t="s">
        <v>1815</v>
      </c>
      <c r="E7289" t="s">
        <v>15</v>
      </c>
      <c r="F7289" t="s">
        <v>81</v>
      </c>
      <c r="G7289" t="s">
        <v>158</v>
      </c>
      <c r="H7289">
        <v>2</v>
      </c>
      <c r="I7289">
        <v>2225.65</v>
      </c>
      <c r="J7289">
        <v>0.1</v>
      </c>
      <c r="K7289">
        <v>4006.17</v>
      </c>
      <c r="L7289">
        <v>1351.24</v>
      </c>
      <c r="M7289">
        <f t="shared" si="341"/>
        <v>4006.17</v>
      </c>
      <c r="N7289" t="str">
        <f t="shared" si="339"/>
        <v>Q3</v>
      </c>
      <c r="O7289" s="2">
        <f t="shared" si="340"/>
        <v>33.728973059056408</v>
      </c>
      <c r="P7289" t="str">
        <f>VLOOKUP(retail_sales_2023!C7289,customers!A:J,5,)</f>
        <v>Coimbatore</v>
      </c>
      <c r="Q7289" t="str">
        <f>VLOOKUP(C7289,customers!A:J,10,0)</f>
        <v>Regular</v>
      </c>
    </row>
    <row r="7290" spans="1:17" x14ac:dyDescent="0.3">
      <c r="A7290" t="s">
        <v>8381</v>
      </c>
      <c r="B7290" s="1">
        <v>45276</v>
      </c>
      <c r="C7290" t="s">
        <v>507</v>
      </c>
      <c r="D7290" t="s">
        <v>508</v>
      </c>
      <c r="E7290" t="s">
        <v>33</v>
      </c>
      <c r="F7290" t="s">
        <v>28</v>
      </c>
      <c r="G7290" t="s">
        <v>280</v>
      </c>
      <c r="H7290">
        <v>1</v>
      </c>
      <c r="I7290">
        <v>5361.4</v>
      </c>
      <c r="J7290">
        <v>0.3</v>
      </c>
      <c r="K7290">
        <v>3752.98</v>
      </c>
      <c r="L7290">
        <v>1027.8699999999999</v>
      </c>
      <c r="M7290">
        <f t="shared" si="341"/>
        <v>3752.9799999999996</v>
      </c>
      <c r="N7290" t="str">
        <f t="shared" si="339"/>
        <v>Q4</v>
      </c>
      <c r="O7290" s="2">
        <f t="shared" si="340"/>
        <v>27.388102254741565</v>
      </c>
      <c r="P7290" t="str">
        <f>VLOOKUP(retail_sales_2023!C7290,customers!A:J,5,)</f>
        <v>Nagpur</v>
      </c>
      <c r="Q7290" t="str">
        <f>VLOOKUP(C7290,customers!A:J,10,0)</f>
        <v>Premium</v>
      </c>
    </row>
    <row r="7291" spans="1:17" x14ac:dyDescent="0.3">
      <c r="A7291" t="s">
        <v>8382</v>
      </c>
      <c r="B7291" s="1">
        <v>44978</v>
      </c>
      <c r="C7291" t="s">
        <v>184</v>
      </c>
      <c r="D7291" t="s">
        <v>185</v>
      </c>
      <c r="E7291" t="s">
        <v>15</v>
      </c>
      <c r="F7291" t="s">
        <v>16</v>
      </c>
      <c r="G7291" t="s">
        <v>356</v>
      </c>
      <c r="H7291">
        <v>2</v>
      </c>
      <c r="I7291">
        <v>414.1</v>
      </c>
      <c r="J7291">
        <v>0.3</v>
      </c>
      <c r="K7291">
        <v>579.74</v>
      </c>
      <c r="L7291">
        <v>187.95</v>
      </c>
      <c r="M7291">
        <f t="shared" si="341"/>
        <v>579.74</v>
      </c>
      <c r="N7291" t="str">
        <f t="shared" si="339"/>
        <v>Q1</v>
      </c>
      <c r="O7291" s="2">
        <f t="shared" si="340"/>
        <v>32.419705385172662</v>
      </c>
      <c r="P7291" t="str">
        <f>VLOOKUP(retail_sales_2023!C7291,customers!A:J,5,)</f>
        <v>Hyderabad</v>
      </c>
      <c r="Q7291" t="str">
        <f>VLOOKUP(C7291,customers!A:J,10,0)</f>
        <v>Premium</v>
      </c>
    </row>
    <row r="7292" spans="1:17" x14ac:dyDescent="0.3">
      <c r="A7292" t="s">
        <v>8383</v>
      </c>
      <c r="B7292" s="1">
        <v>45113</v>
      </c>
      <c r="C7292" t="s">
        <v>19</v>
      </c>
      <c r="D7292" t="s">
        <v>20</v>
      </c>
      <c r="E7292" t="s">
        <v>21</v>
      </c>
      <c r="F7292" t="s">
        <v>43</v>
      </c>
      <c r="G7292" t="s">
        <v>272</v>
      </c>
      <c r="H7292">
        <v>3</v>
      </c>
      <c r="I7292">
        <v>82084.320000000007</v>
      </c>
      <c r="J7292">
        <v>0.05</v>
      </c>
      <c r="K7292">
        <v>233940.31</v>
      </c>
      <c r="L7292">
        <v>33154.65</v>
      </c>
      <c r="M7292">
        <f t="shared" si="341"/>
        <v>233940.31200000001</v>
      </c>
      <c r="N7292" t="str">
        <f t="shared" si="339"/>
        <v>Q3</v>
      </c>
      <c r="O7292" s="2">
        <f t="shared" si="340"/>
        <v>14.172268986050332</v>
      </c>
      <c r="P7292" t="str">
        <f>VLOOKUP(retail_sales_2023!C7292,customers!A:J,5,)</f>
        <v>Guwahati</v>
      </c>
      <c r="Q7292" t="str">
        <f>VLOOKUP(C7292,customers!A:J,10,0)</f>
        <v>Premium</v>
      </c>
    </row>
    <row r="7293" spans="1:17" x14ac:dyDescent="0.3">
      <c r="A7293" t="s">
        <v>8384</v>
      </c>
      <c r="B7293" s="1">
        <v>45276</v>
      </c>
      <c r="C7293" t="s">
        <v>791</v>
      </c>
      <c r="D7293" t="s">
        <v>792</v>
      </c>
      <c r="E7293" t="s">
        <v>33</v>
      </c>
      <c r="F7293" t="s">
        <v>16</v>
      </c>
      <c r="G7293" t="s">
        <v>192</v>
      </c>
      <c r="H7293">
        <v>1</v>
      </c>
      <c r="I7293">
        <v>624.16</v>
      </c>
      <c r="J7293">
        <v>0</v>
      </c>
      <c r="K7293">
        <v>624.16</v>
      </c>
      <c r="L7293">
        <v>-75.12</v>
      </c>
      <c r="M7293">
        <f t="shared" si="341"/>
        <v>624.16</v>
      </c>
      <c r="N7293" t="str">
        <f t="shared" si="339"/>
        <v>Q4</v>
      </c>
      <c r="O7293" s="2">
        <f t="shared" si="340"/>
        <v>-12.035375544732121</v>
      </c>
      <c r="P7293" t="str">
        <f>VLOOKUP(retail_sales_2023!C7293,customers!A:J,5,)</f>
        <v>Pune</v>
      </c>
      <c r="Q7293" t="str">
        <f>VLOOKUP(C7293,customers!A:J,10,0)</f>
        <v>Premium</v>
      </c>
    </row>
    <row r="7294" spans="1:17" x14ac:dyDescent="0.3">
      <c r="A7294" t="s">
        <v>8385</v>
      </c>
      <c r="B7294" s="1">
        <v>45161</v>
      </c>
      <c r="C7294" t="s">
        <v>1913</v>
      </c>
      <c r="D7294" t="s">
        <v>1914</v>
      </c>
      <c r="E7294" t="s">
        <v>21</v>
      </c>
      <c r="F7294" t="s">
        <v>38</v>
      </c>
      <c r="G7294" t="s">
        <v>395</v>
      </c>
      <c r="H7294">
        <v>1</v>
      </c>
      <c r="I7294">
        <v>497.94</v>
      </c>
      <c r="J7294">
        <v>0.25</v>
      </c>
      <c r="K7294">
        <v>373.45</v>
      </c>
      <c r="L7294">
        <v>82.19</v>
      </c>
      <c r="M7294">
        <f t="shared" si="341"/>
        <v>373.45499999999998</v>
      </c>
      <c r="N7294" t="str">
        <f t="shared" si="339"/>
        <v>Q3</v>
      </c>
      <c r="O7294" s="2">
        <f t="shared" si="340"/>
        <v>22.008300977373143</v>
      </c>
      <c r="P7294" t="str">
        <f>VLOOKUP(retail_sales_2023!C7294,customers!A:J,5,)</f>
        <v>Patna</v>
      </c>
      <c r="Q7294" t="str">
        <f>VLOOKUP(C7294,customers!A:J,10,0)</f>
        <v>Premium</v>
      </c>
    </row>
    <row r="7295" spans="1:17" x14ac:dyDescent="0.3">
      <c r="A7295" t="s">
        <v>8386</v>
      </c>
      <c r="B7295" s="1">
        <v>45023</v>
      </c>
      <c r="C7295" t="s">
        <v>1054</v>
      </c>
      <c r="D7295" t="s">
        <v>1055</v>
      </c>
      <c r="E7295" t="s">
        <v>15</v>
      </c>
      <c r="F7295" t="s">
        <v>22</v>
      </c>
      <c r="G7295" t="s">
        <v>146</v>
      </c>
      <c r="H7295">
        <v>4</v>
      </c>
      <c r="I7295">
        <v>28107.06</v>
      </c>
      <c r="J7295">
        <v>0.1</v>
      </c>
      <c r="K7295">
        <v>101185.42</v>
      </c>
      <c r="L7295">
        <v>29318.94</v>
      </c>
      <c r="M7295">
        <f t="shared" si="341"/>
        <v>101185.41600000001</v>
      </c>
      <c r="N7295" t="str">
        <f t="shared" si="339"/>
        <v>Q2</v>
      </c>
      <c r="O7295" s="2">
        <f t="shared" si="340"/>
        <v>28.975459112587565</v>
      </c>
      <c r="P7295" t="str">
        <f>VLOOKUP(retail_sales_2023!C7295,customers!A:J,5,)</f>
        <v>Chennai</v>
      </c>
      <c r="Q7295" t="str">
        <f>VLOOKUP(C7295,customers!A:J,10,0)</f>
        <v>Premium</v>
      </c>
    </row>
    <row r="7296" spans="1:17" x14ac:dyDescent="0.3">
      <c r="A7296" t="s">
        <v>8387</v>
      </c>
      <c r="B7296" s="1">
        <v>45251</v>
      </c>
      <c r="C7296" t="s">
        <v>619</v>
      </c>
      <c r="D7296" t="s">
        <v>13093</v>
      </c>
      <c r="E7296" t="s">
        <v>15</v>
      </c>
      <c r="F7296" t="s">
        <v>38</v>
      </c>
      <c r="G7296" t="s">
        <v>65</v>
      </c>
      <c r="H7296">
        <v>1</v>
      </c>
      <c r="I7296">
        <v>1439.46</v>
      </c>
      <c r="J7296">
        <v>0</v>
      </c>
      <c r="K7296">
        <v>1439.46</v>
      </c>
      <c r="L7296">
        <v>412.2</v>
      </c>
      <c r="M7296">
        <f t="shared" si="341"/>
        <v>1439.46</v>
      </c>
      <c r="N7296" t="str">
        <f t="shared" si="339"/>
        <v>Q4</v>
      </c>
      <c r="O7296" s="2">
        <f t="shared" si="340"/>
        <v>28.635738401900714</v>
      </c>
      <c r="P7296" t="str">
        <f>VLOOKUP(retail_sales_2023!C7296,customers!A:J,5,)</f>
        <v>Coimbatore</v>
      </c>
      <c r="Q7296" t="str">
        <f>VLOOKUP(C7296,customers!A:J,10,0)</f>
        <v>Premium</v>
      </c>
    </row>
    <row r="7297" spans="1:17" x14ac:dyDescent="0.3">
      <c r="A7297" t="s">
        <v>8388</v>
      </c>
      <c r="B7297" s="1">
        <v>45204</v>
      </c>
      <c r="C7297" t="s">
        <v>2259</v>
      </c>
      <c r="D7297" t="s">
        <v>2260</v>
      </c>
      <c r="E7297" t="s">
        <v>21</v>
      </c>
      <c r="F7297" t="s">
        <v>52</v>
      </c>
      <c r="G7297" t="s">
        <v>117</v>
      </c>
      <c r="H7297">
        <v>6</v>
      </c>
      <c r="I7297">
        <v>198.78</v>
      </c>
      <c r="J7297">
        <v>0.15</v>
      </c>
      <c r="K7297">
        <v>1013.78</v>
      </c>
      <c r="L7297">
        <v>61.38</v>
      </c>
      <c r="M7297">
        <f t="shared" si="341"/>
        <v>1013.778</v>
      </c>
      <c r="N7297" t="str">
        <f t="shared" si="339"/>
        <v>Q4</v>
      </c>
      <c r="O7297" s="2">
        <f t="shared" si="340"/>
        <v>6.0545680522401311</v>
      </c>
      <c r="P7297" t="str">
        <f>VLOOKUP(retail_sales_2023!C7297,customers!A:J,5,)</f>
        <v>Bhubaneswar</v>
      </c>
      <c r="Q7297" t="str">
        <f>VLOOKUP(C7297,customers!A:J,10,0)</f>
        <v>Regular</v>
      </c>
    </row>
    <row r="7298" spans="1:17" x14ac:dyDescent="0.3">
      <c r="A7298" t="s">
        <v>8389</v>
      </c>
      <c r="B7298" s="1">
        <v>45240</v>
      </c>
      <c r="C7298" t="s">
        <v>1648</v>
      </c>
      <c r="D7298" t="s">
        <v>1649</v>
      </c>
      <c r="E7298" t="s">
        <v>15</v>
      </c>
      <c r="F7298" t="s">
        <v>16</v>
      </c>
      <c r="G7298" t="s">
        <v>17</v>
      </c>
      <c r="H7298">
        <v>5</v>
      </c>
      <c r="I7298">
        <v>344.81</v>
      </c>
      <c r="J7298">
        <v>0</v>
      </c>
      <c r="K7298">
        <v>1724.05</v>
      </c>
      <c r="L7298">
        <v>509.73</v>
      </c>
      <c r="M7298">
        <f t="shared" si="341"/>
        <v>1724.05</v>
      </c>
      <c r="N7298" t="str">
        <f t="shared" si="339"/>
        <v>Q4</v>
      </c>
      <c r="O7298" s="2">
        <f t="shared" si="340"/>
        <v>29.565847858240772</v>
      </c>
      <c r="P7298" t="str">
        <f>VLOOKUP(retail_sales_2023!C7298,customers!A:J,5,)</f>
        <v>Hyderabad</v>
      </c>
      <c r="Q7298" t="str">
        <f>VLOOKUP(C7298,customers!A:J,10,0)</f>
        <v>Premium</v>
      </c>
    </row>
    <row r="7299" spans="1:17" x14ac:dyDescent="0.3">
      <c r="A7299" t="s">
        <v>8390</v>
      </c>
      <c r="B7299" s="1">
        <v>45076</v>
      </c>
      <c r="C7299" t="s">
        <v>1292</v>
      </c>
      <c r="D7299" t="s">
        <v>13093</v>
      </c>
      <c r="E7299" t="s">
        <v>15</v>
      </c>
      <c r="F7299" t="s">
        <v>81</v>
      </c>
      <c r="G7299" t="s">
        <v>239</v>
      </c>
      <c r="H7299">
        <v>4</v>
      </c>
      <c r="I7299">
        <v>4523.68</v>
      </c>
      <c r="J7299">
        <v>0.15</v>
      </c>
      <c r="K7299">
        <v>15380.51</v>
      </c>
      <c r="L7299">
        <v>3644.36</v>
      </c>
      <c r="M7299">
        <f t="shared" si="341"/>
        <v>15380.512000000001</v>
      </c>
      <c r="N7299" t="str">
        <f t="shared" ref="N7299:N7362" si="342">"Q"&amp;ROUNDUP(MONTH(B7299)/3,0)</f>
        <v>Q2</v>
      </c>
      <c r="O7299" s="2">
        <f t="shared" ref="O7299:O7362" si="343">(L7299/K7299)*100</f>
        <v>23.694662920800415</v>
      </c>
      <c r="P7299" t="str">
        <f>VLOOKUP(retail_sales_2023!C7299,customers!A:J,5,)</f>
        <v>Hyderabad</v>
      </c>
      <c r="Q7299" t="str">
        <f>VLOOKUP(C7299,customers!A:J,10,0)</f>
        <v>Premium</v>
      </c>
    </row>
    <row r="7300" spans="1:17" x14ac:dyDescent="0.3">
      <c r="A7300" t="s">
        <v>8391</v>
      </c>
      <c r="B7300" s="1">
        <v>45225</v>
      </c>
      <c r="C7300" t="s">
        <v>385</v>
      </c>
      <c r="D7300" t="s">
        <v>386</v>
      </c>
      <c r="E7300" t="s">
        <v>15</v>
      </c>
      <c r="F7300" t="s">
        <v>81</v>
      </c>
      <c r="G7300" t="s">
        <v>82</v>
      </c>
      <c r="H7300">
        <v>1</v>
      </c>
      <c r="I7300">
        <v>376.34</v>
      </c>
      <c r="J7300">
        <v>0.15</v>
      </c>
      <c r="K7300">
        <v>319.89</v>
      </c>
      <c r="L7300">
        <v>107.34</v>
      </c>
      <c r="M7300">
        <f t="shared" si="341"/>
        <v>319.88899999999995</v>
      </c>
      <c r="N7300" t="str">
        <f t="shared" si="342"/>
        <v>Q4</v>
      </c>
      <c r="O7300" s="2">
        <f t="shared" si="343"/>
        <v>33.555284629091254</v>
      </c>
      <c r="P7300" t="str">
        <f>VLOOKUP(retail_sales_2023!C7300,customers!A:J,5,)</f>
        <v>Hyderabad</v>
      </c>
      <c r="Q7300" t="str">
        <f>VLOOKUP(C7300,customers!A:J,10,0)</f>
        <v>Premium</v>
      </c>
    </row>
    <row r="7301" spans="1:17" x14ac:dyDescent="0.3">
      <c r="A7301" t="s">
        <v>8392</v>
      </c>
      <c r="B7301" s="1">
        <v>44971</v>
      </c>
      <c r="C7301" t="s">
        <v>406</v>
      </c>
      <c r="D7301" t="s">
        <v>407</v>
      </c>
      <c r="E7301" t="s">
        <v>15</v>
      </c>
      <c r="F7301" t="s">
        <v>38</v>
      </c>
      <c r="G7301" t="s">
        <v>39</v>
      </c>
      <c r="H7301">
        <v>1</v>
      </c>
      <c r="I7301">
        <v>622.75</v>
      </c>
      <c r="J7301">
        <v>0.2</v>
      </c>
      <c r="K7301">
        <v>498.2</v>
      </c>
      <c r="L7301">
        <v>111.12</v>
      </c>
      <c r="M7301">
        <f t="shared" ref="M7301:M7364" si="344">H7301*I7301*(1-J7301)</f>
        <v>498.20000000000005</v>
      </c>
      <c r="N7301" t="str">
        <f t="shared" si="342"/>
        <v>Q1</v>
      </c>
      <c r="O7301" s="2">
        <f t="shared" si="343"/>
        <v>22.304295463669209</v>
      </c>
      <c r="P7301" t="str">
        <f>VLOOKUP(retail_sales_2023!C7301,customers!A:J,5,)</f>
        <v>Hyderabad</v>
      </c>
      <c r="Q7301" t="str">
        <f>VLOOKUP(C7301,customers!A:J,10,0)</f>
        <v>Premium</v>
      </c>
    </row>
    <row r="7302" spans="1:17" x14ac:dyDescent="0.3">
      <c r="A7302" t="s">
        <v>8393</v>
      </c>
      <c r="B7302" s="1">
        <v>45028</v>
      </c>
      <c r="C7302" t="s">
        <v>829</v>
      </c>
      <c r="D7302" t="s">
        <v>830</v>
      </c>
      <c r="E7302" t="s">
        <v>15</v>
      </c>
      <c r="F7302" t="s">
        <v>43</v>
      </c>
      <c r="G7302" t="s">
        <v>243</v>
      </c>
      <c r="H7302">
        <v>4</v>
      </c>
      <c r="I7302">
        <v>19672.740000000002</v>
      </c>
      <c r="J7302">
        <v>0.15</v>
      </c>
      <c r="K7302">
        <v>66887.320000000007</v>
      </c>
      <c r="L7302">
        <v>6591.83</v>
      </c>
      <c r="M7302">
        <f t="shared" si="344"/>
        <v>66887.316000000006</v>
      </c>
      <c r="N7302" t="str">
        <f t="shared" si="342"/>
        <v>Q2</v>
      </c>
      <c r="O7302" s="2">
        <f t="shared" si="343"/>
        <v>9.8551265023026779</v>
      </c>
      <c r="P7302" t="str">
        <f>VLOOKUP(retail_sales_2023!C7302,customers!A:J,5,)</f>
        <v>Chennai</v>
      </c>
      <c r="Q7302" t="str">
        <f>VLOOKUP(C7302,customers!A:J,10,0)</f>
        <v>Regular</v>
      </c>
    </row>
    <row r="7303" spans="1:17" x14ac:dyDescent="0.3">
      <c r="A7303" t="s">
        <v>8394</v>
      </c>
      <c r="B7303" s="1">
        <v>45168</v>
      </c>
      <c r="C7303" t="s">
        <v>59</v>
      </c>
      <c r="D7303" t="s">
        <v>60</v>
      </c>
      <c r="E7303" t="s">
        <v>33</v>
      </c>
      <c r="F7303" t="s">
        <v>43</v>
      </c>
      <c r="G7303" t="s">
        <v>243</v>
      </c>
      <c r="H7303">
        <v>5</v>
      </c>
      <c r="I7303">
        <v>7528.97</v>
      </c>
      <c r="J7303">
        <v>0.15</v>
      </c>
      <c r="K7303">
        <v>31998.12</v>
      </c>
      <c r="L7303">
        <v>3847.65</v>
      </c>
      <c r="M7303">
        <f t="shared" si="344"/>
        <v>31998.122499999998</v>
      </c>
      <c r="N7303" t="str">
        <f t="shared" si="342"/>
        <v>Q3</v>
      </c>
      <c r="O7303" s="2">
        <f t="shared" si="343"/>
        <v>12.02461269599589</v>
      </c>
      <c r="P7303" t="str">
        <f>VLOOKUP(retail_sales_2023!C7303,customers!A:J,5,)</f>
        <v>Nagpur</v>
      </c>
      <c r="Q7303" t="str">
        <f>VLOOKUP(C7303,customers!A:J,10,0)</f>
        <v>Premium</v>
      </c>
    </row>
    <row r="7304" spans="1:17" x14ac:dyDescent="0.3">
      <c r="A7304" t="s">
        <v>8395</v>
      </c>
      <c r="B7304" s="1">
        <v>45087</v>
      </c>
      <c r="C7304" t="s">
        <v>1664</v>
      </c>
      <c r="D7304" t="s">
        <v>13093</v>
      </c>
      <c r="E7304" t="s">
        <v>21</v>
      </c>
      <c r="F7304" t="s">
        <v>81</v>
      </c>
      <c r="G7304" t="s">
        <v>470</v>
      </c>
      <c r="H7304">
        <v>4</v>
      </c>
      <c r="I7304">
        <v>385.3</v>
      </c>
      <c r="J7304">
        <v>0</v>
      </c>
      <c r="K7304">
        <v>1541.2</v>
      </c>
      <c r="L7304">
        <v>-55.67</v>
      </c>
      <c r="M7304">
        <f t="shared" si="344"/>
        <v>1541.2</v>
      </c>
      <c r="N7304" t="str">
        <f t="shared" si="342"/>
        <v>Q2</v>
      </c>
      <c r="O7304" s="2">
        <f t="shared" si="343"/>
        <v>-3.6121204256423569</v>
      </c>
      <c r="P7304" t="str">
        <f>VLOOKUP(retail_sales_2023!C7304,customers!A:J,5,)</f>
        <v>Patna</v>
      </c>
      <c r="Q7304" t="str">
        <f>VLOOKUP(C7304,customers!A:J,10,0)</f>
        <v>Premium</v>
      </c>
    </row>
    <row r="7305" spans="1:17" x14ac:dyDescent="0.3">
      <c r="A7305" t="s">
        <v>8396</v>
      </c>
      <c r="B7305" s="1">
        <v>44964</v>
      </c>
      <c r="C7305" t="s">
        <v>335</v>
      </c>
      <c r="D7305" t="s">
        <v>336</v>
      </c>
      <c r="E7305" t="s">
        <v>33</v>
      </c>
      <c r="F7305" t="s">
        <v>52</v>
      </c>
      <c r="G7305" t="s">
        <v>200</v>
      </c>
      <c r="H7305">
        <v>10</v>
      </c>
      <c r="I7305">
        <v>774</v>
      </c>
      <c r="J7305">
        <v>0</v>
      </c>
      <c r="K7305">
        <v>7740</v>
      </c>
      <c r="L7305">
        <v>555.6</v>
      </c>
      <c r="M7305">
        <f t="shared" si="344"/>
        <v>7740</v>
      </c>
      <c r="N7305" t="str">
        <f t="shared" si="342"/>
        <v>Q1</v>
      </c>
      <c r="O7305" s="2">
        <f t="shared" si="343"/>
        <v>7.1782945736434112</v>
      </c>
      <c r="P7305" t="str">
        <f>VLOOKUP(retail_sales_2023!C7305,customers!A:J,5,)</f>
        <v>Surat</v>
      </c>
      <c r="Q7305" t="str">
        <f>VLOOKUP(C7305,customers!A:J,10,0)</f>
        <v>Occasional</v>
      </c>
    </row>
    <row r="7306" spans="1:17" x14ac:dyDescent="0.3">
      <c r="A7306" t="s">
        <v>8397</v>
      </c>
      <c r="B7306" s="1">
        <v>45263</v>
      </c>
      <c r="C7306" t="s">
        <v>886</v>
      </c>
      <c r="D7306" t="s">
        <v>887</v>
      </c>
      <c r="E7306" t="s">
        <v>21</v>
      </c>
      <c r="F7306" t="s">
        <v>43</v>
      </c>
      <c r="G7306" t="s">
        <v>154</v>
      </c>
      <c r="H7306">
        <v>3</v>
      </c>
      <c r="I7306">
        <v>80905.11</v>
      </c>
      <c r="J7306">
        <v>0.1</v>
      </c>
      <c r="K7306">
        <v>218443.8</v>
      </c>
      <c r="L7306">
        <v>24631.599999999999</v>
      </c>
      <c r="M7306">
        <f t="shared" si="344"/>
        <v>218443.79700000002</v>
      </c>
      <c r="N7306" t="str">
        <f t="shared" si="342"/>
        <v>Q4</v>
      </c>
      <c r="O7306" s="2">
        <f t="shared" si="343"/>
        <v>11.275943743882866</v>
      </c>
      <c r="P7306" t="str">
        <f>VLOOKUP(retail_sales_2023!C7306,customers!A:J,5,)</f>
        <v>Bhubaneswar</v>
      </c>
      <c r="Q7306" t="str">
        <f>VLOOKUP(C7306,customers!A:J,10,0)</f>
        <v>Premium</v>
      </c>
    </row>
    <row r="7307" spans="1:17" x14ac:dyDescent="0.3">
      <c r="A7307" t="s">
        <v>8398</v>
      </c>
      <c r="B7307" s="1">
        <v>45153</v>
      </c>
      <c r="C7307" t="s">
        <v>1208</v>
      </c>
      <c r="D7307" t="s">
        <v>1209</v>
      </c>
      <c r="E7307" t="s">
        <v>27</v>
      </c>
      <c r="F7307" t="s">
        <v>52</v>
      </c>
      <c r="G7307" t="s">
        <v>226</v>
      </c>
      <c r="H7307">
        <v>7</v>
      </c>
      <c r="I7307">
        <v>428.39</v>
      </c>
      <c r="J7307">
        <v>0.15</v>
      </c>
      <c r="K7307">
        <v>2548.92</v>
      </c>
      <c r="L7307">
        <v>169.61</v>
      </c>
      <c r="M7307">
        <f t="shared" si="344"/>
        <v>2548.9205000000002</v>
      </c>
      <c r="N7307" t="str">
        <f t="shared" si="342"/>
        <v>Q3</v>
      </c>
      <c r="O7307" s="2">
        <f t="shared" si="343"/>
        <v>6.6541907945325871</v>
      </c>
      <c r="P7307" t="str">
        <f>VLOOKUP(retail_sales_2023!C7307,customers!A:J,5,)</f>
        <v>Delhi</v>
      </c>
      <c r="Q7307" t="str">
        <f>VLOOKUP(C7307,customers!A:J,10,0)</f>
        <v>Regular</v>
      </c>
    </row>
    <row r="7308" spans="1:17" x14ac:dyDescent="0.3">
      <c r="A7308" t="s">
        <v>8399</v>
      </c>
      <c r="B7308" s="1">
        <v>45244</v>
      </c>
      <c r="C7308" t="s">
        <v>1177</v>
      </c>
      <c r="D7308" t="s">
        <v>1178</v>
      </c>
      <c r="E7308" t="s">
        <v>27</v>
      </c>
      <c r="F7308" t="s">
        <v>52</v>
      </c>
      <c r="G7308" t="s">
        <v>235</v>
      </c>
      <c r="H7308">
        <v>10</v>
      </c>
      <c r="I7308">
        <v>591.77</v>
      </c>
      <c r="J7308">
        <v>0.05</v>
      </c>
      <c r="K7308">
        <v>5621.81</v>
      </c>
      <c r="L7308">
        <v>581.85</v>
      </c>
      <c r="M7308">
        <f t="shared" si="344"/>
        <v>5621.8149999999996</v>
      </c>
      <c r="N7308" t="str">
        <f t="shared" si="342"/>
        <v>Q4</v>
      </c>
      <c r="O7308" s="2">
        <f t="shared" si="343"/>
        <v>10.349869526006747</v>
      </c>
      <c r="P7308" t="str">
        <f>VLOOKUP(retail_sales_2023!C7308,customers!A:J,5,)</f>
        <v>Amritsar</v>
      </c>
      <c r="Q7308" t="str">
        <f>VLOOKUP(C7308,customers!A:J,10,0)</f>
        <v>Regular</v>
      </c>
    </row>
    <row r="7309" spans="1:17" x14ac:dyDescent="0.3">
      <c r="A7309" t="s">
        <v>8400</v>
      </c>
      <c r="B7309" s="1">
        <v>44965</v>
      </c>
      <c r="C7309" t="s">
        <v>567</v>
      </c>
      <c r="D7309" t="s">
        <v>568</v>
      </c>
      <c r="E7309" t="s">
        <v>27</v>
      </c>
      <c r="F7309" t="s">
        <v>52</v>
      </c>
      <c r="G7309" t="s">
        <v>200</v>
      </c>
      <c r="H7309">
        <v>7</v>
      </c>
      <c r="I7309">
        <v>704.63</v>
      </c>
      <c r="J7309">
        <v>0</v>
      </c>
      <c r="K7309">
        <v>4932.41</v>
      </c>
      <c r="L7309">
        <v>461.75</v>
      </c>
      <c r="M7309">
        <f t="shared" si="344"/>
        <v>4932.41</v>
      </c>
      <c r="N7309" t="str">
        <f t="shared" si="342"/>
        <v>Q1</v>
      </c>
      <c r="O7309" s="2">
        <f t="shared" si="343"/>
        <v>9.3615494251288922</v>
      </c>
      <c r="P7309" t="str">
        <f>VLOOKUP(retail_sales_2023!C7309,customers!A:J,5,)</f>
        <v>Amritsar</v>
      </c>
      <c r="Q7309" t="str">
        <f>VLOOKUP(C7309,customers!A:J,10,0)</f>
        <v>Premium</v>
      </c>
    </row>
    <row r="7310" spans="1:17" x14ac:dyDescent="0.3">
      <c r="A7310" t="s">
        <v>8401</v>
      </c>
      <c r="B7310" s="1">
        <v>45115</v>
      </c>
      <c r="C7310" t="s">
        <v>1784</v>
      </c>
      <c r="D7310" t="s">
        <v>1785</v>
      </c>
      <c r="E7310" t="s">
        <v>21</v>
      </c>
      <c r="F7310" t="s">
        <v>38</v>
      </c>
      <c r="G7310" t="s">
        <v>65</v>
      </c>
      <c r="H7310">
        <v>3</v>
      </c>
      <c r="I7310">
        <v>3345.53</v>
      </c>
      <c r="J7310">
        <v>0.1</v>
      </c>
      <c r="K7310">
        <v>9032.93</v>
      </c>
      <c r="L7310">
        <v>2778.02</v>
      </c>
      <c r="M7310">
        <f t="shared" si="344"/>
        <v>9032.9310000000005</v>
      </c>
      <c r="N7310" t="str">
        <f t="shared" si="342"/>
        <v>Q3</v>
      </c>
      <c r="O7310" s="2">
        <f t="shared" si="343"/>
        <v>30.754362095134134</v>
      </c>
      <c r="P7310" t="str">
        <f>VLOOKUP(retail_sales_2023!C7310,customers!A:J,5,)</f>
        <v>Bhubaneswar</v>
      </c>
      <c r="Q7310" t="str">
        <f>VLOOKUP(C7310,customers!A:J,10,0)</f>
        <v>Premium</v>
      </c>
    </row>
    <row r="7311" spans="1:17" x14ac:dyDescent="0.3">
      <c r="A7311" t="s">
        <v>8402</v>
      </c>
      <c r="B7311" s="1">
        <v>45060</v>
      </c>
      <c r="C7311" t="s">
        <v>1080</v>
      </c>
      <c r="D7311" t="s">
        <v>1081</v>
      </c>
      <c r="E7311" t="s">
        <v>15</v>
      </c>
      <c r="F7311" t="s">
        <v>43</v>
      </c>
      <c r="G7311" t="s">
        <v>272</v>
      </c>
      <c r="H7311">
        <v>3</v>
      </c>
      <c r="I7311">
        <v>83312.88</v>
      </c>
      <c r="J7311">
        <v>0</v>
      </c>
      <c r="K7311">
        <v>249938.64</v>
      </c>
      <c r="L7311">
        <v>-2801.31</v>
      </c>
      <c r="M7311">
        <f t="shared" si="344"/>
        <v>249938.64</v>
      </c>
      <c r="N7311" t="str">
        <f t="shared" si="342"/>
        <v>Q2</v>
      </c>
      <c r="O7311" s="2">
        <f t="shared" si="343"/>
        <v>-1.1207990889283865</v>
      </c>
      <c r="P7311" t="str">
        <f>VLOOKUP(retail_sales_2023!C7311,customers!A:J,5,)</f>
        <v>Hyderabad</v>
      </c>
      <c r="Q7311" t="str">
        <f>VLOOKUP(C7311,customers!A:J,10,0)</f>
        <v>Regular</v>
      </c>
    </row>
    <row r="7312" spans="1:17" x14ac:dyDescent="0.3">
      <c r="A7312" t="s">
        <v>8403</v>
      </c>
      <c r="B7312" s="1">
        <v>45087</v>
      </c>
      <c r="C7312" t="s">
        <v>468</v>
      </c>
      <c r="D7312" t="s">
        <v>469</v>
      </c>
      <c r="E7312" t="s">
        <v>15</v>
      </c>
      <c r="F7312" t="s">
        <v>81</v>
      </c>
      <c r="G7312" t="s">
        <v>264</v>
      </c>
      <c r="H7312">
        <v>1</v>
      </c>
      <c r="I7312">
        <v>2244.16</v>
      </c>
      <c r="J7312">
        <v>0</v>
      </c>
      <c r="K7312">
        <v>2244.16</v>
      </c>
      <c r="L7312">
        <v>841</v>
      </c>
      <c r="M7312">
        <f t="shared" si="344"/>
        <v>2244.16</v>
      </c>
      <c r="N7312" t="str">
        <f t="shared" si="342"/>
        <v>Q2</v>
      </c>
      <c r="O7312" s="2">
        <f t="shared" si="343"/>
        <v>37.475046342506772</v>
      </c>
      <c r="P7312" t="str">
        <f>VLOOKUP(retail_sales_2023!C7312,customers!A:J,5,)</f>
        <v>Bengaluru</v>
      </c>
      <c r="Q7312" t="str">
        <f>VLOOKUP(C7312,customers!A:J,10,0)</f>
        <v>Regular</v>
      </c>
    </row>
    <row r="7313" spans="1:17" x14ac:dyDescent="0.3">
      <c r="A7313" t="s">
        <v>8404</v>
      </c>
      <c r="B7313" s="1">
        <v>45248</v>
      </c>
      <c r="C7313" t="s">
        <v>372</v>
      </c>
      <c r="D7313" t="s">
        <v>373</v>
      </c>
      <c r="E7313" t="s">
        <v>33</v>
      </c>
      <c r="F7313" t="s">
        <v>16</v>
      </c>
      <c r="G7313" t="s">
        <v>86</v>
      </c>
      <c r="H7313">
        <v>3</v>
      </c>
      <c r="I7313">
        <v>537.34</v>
      </c>
      <c r="J7313">
        <v>0.1</v>
      </c>
      <c r="K7313">
        <v>1450.82</v>
      </c>
      <c r="L7313">
        <v>363.82</v>
      </c>
      <c r="M7313">
        <f t="shared" si="344"/>
        <v>1450.818</v>
      </c>
      <c r="N7313" t="str">
        <f t="shared" si="342"/>
        <v>Q4</v>
      </c>
      <c r="O7313" s="2">
        <f t="shared" si="343"/>
        <v>25.076853089976701</v>
      </c>
      <c r="P7313" t="str">
        <f>VLOOKUP(retail_sales_2023!C7313,customers!A:J,5,)</f>
        <v>Pune</v>
      </c>
      <c r="Q7313" t="str">
        <f>VLOOKUP(C7313,customers!A:J,10,0)</f>
        <v>Premium</v>
      </c>
    </row>
    <row r="7314" spans="1:17" x14ac:dyDescent="0.3">
      <c r="A7314" t="s">
        <v>8405</v>
      </c>
      <c r="B7314" s="1">
        <v>45208</v>
      </c>
      <c r="C7314" t="s">
        <v>670</v>
      </c>
      <c r="D7314" t="s">
        <v>671</v>
      </c>
      <c r="E7314" t="s">
        <v>27</v>
      </c>
      <c r="F7314" t="s">
        <v>43</v>
      </c>
      <c r="G7314" t="s">
        <v>178</v>
      </c>
      <c r="H7314">
        <v>2</v>
      </c>
      <c r="I7314">
        <v>15286.48</v>
      </c>
      <c r="J7314">
        <v>0</v>
      </c>
      <c r="K7314">
        <v>30572.959999999999</v>
      </c>
      <c r="L7314">
        <v>3434.47</v>
      </c>
      <c r="M7314">
        <f t="shared" si="344"/>
        <v>30572.959999999999</v>
      </c>
      <c r="N7314" t="str">
        <f t="shared" si="342"/>
        <v>Q4</v>
      </c>
      <c r="O7314" s="2">
        <f t="shared" si="343"/>
        <v>11.233684929427834</v>
      </c>
      <c r="P7314" t="str">
        <f>VLOOKUP(retail_sales_2023!C7314,customers!A:J,5,)</f>
        <v>Amritsar</v>
      </c>
      <c r="Q7314" t="str">
        <f>VLOOKUP(C7314,customers!A:J,10,0)</f>
        <v>Premium</v>
      </c>
    </row>
    <row r="7315" spans="1:17" x14ac:dyDescent="0.3">
      <c r="A7315" t="s">
        <v>8406</v>
      </c>
      <c r="B7315" s="1">
        <v>45146</v>
      </c>
      <c r="C7315" t="s">
        <v>284</v>
      </c>
      <c r="D7315" t="s">
        <v>285</v>
      </c>
      <c r="E7315" t="s">
        <v>33</v>
      </c>
      <c r="F7315" t="s">
        <v>52</v>
      </c>
      <c r="G7315" t="s">
        <v>226</v>
      </c>
      <c r="H7315">
        <v>6</v>
      </c>
      <c r="I7315">
        <v>171.12</v>
      </c>
      <c r="J7315">
        <v>0</v>
      </c>
      <c r="K7315">
        <v>1026.72</v>
      </c>
      <c r="L7315">
        <v>105.95</v>
      </c>
      <c r="M7315">
        <f t="shared" si="344"/>
        <v>1026.72</v>
      </c>
      <c r="N7315" t="str">
        <f t="shared" si="342"/>
        <v>Q3</v>
      </c>
      <c r="O7315" s="2">
        <f t="shared" si="343"/>
        <v>10.319269128876423</v>
      </c>
      <c r="P7315" t="str">
        <f>VLOOKUP(retail_sales_2023!C7315,customers!A:J,5,)</f>
        <v>Mumbai</v>
      </c>
      <c r="Q7315" t="str">
        <f>VLOOKUP(C7315,customers!A:J,10,0)</f>
        <v>Premium</v>
      </c>
    </row>
    <row r="7316" spans="1:17" x14ac:dyDescent="0.3">
      <c r="A7316" t="s">
        <v>8407</v>
      </c>
      <c r="B7316" s="1">
        <v>45200</v>
      </c>
      <c r="C7316" t="s">
        <v>1811</v>
      </c>
      <c r="D7316" t="s">
        <v>1812</v>
      </c>
      <c r="E7316" t="s">
        <v>21</v>
      </c>
      <c r="F7316" t="s">
        <v>81</v>
      </c>
      <c r="G7316" t="s">
        <v>105</v>
      </c>
      <c r="H7316">
        <v>2</v>
      </c>
      <c r="I7316">
        <v>1293.2</v>
      </c>
      <c r="J7316">
        <v>0.1</v>
      </c>
      <c r="K7316">
        <v>2327.7600000000002</v>
      </c>
      <c r="L7316">
        <v>534.99</v>
      </c>
      <c r="M7316">
        <f t="shared" si="344"/>
        <v>2327.7600000000002</v>
      </c>
      <c r="N7316" t="str">
        <f t="shared" si="342"/>
        <v>Q4</v>
      </c>
      <c r="O7316" s="2">
        <f t="shared" si="343"/>
        <v>22.983039488607069</v>
      </c>
      <c r="P7316" t="str">
        <f>VLOOKUP(retail_sales_2023!C7316,customers!A:J,5,)</f>
        <v>Bhubaneswar</v>
      </c>
      <c r="Q7316" t="str">
        <f>VLOOKUP(C7316,customers!A:J,10,0)</f>
        <v>Premium</v>
      </c>
    </row>
    <row r="7317" spans="1:17" x14ac:dyDescent="0.3">
      <c r="A7317" t="s">
        <v>8408</v>
      </c>
      <c r="B7317" s="1">
        <v>45151</v>
      </c>
      <c r="C7317" t="s">
        <v>1034</v>
      </c>
      <c r="D7317" t="s">
        <v>1035</v>
      </c>
      <c r="E7317" t="s">
        <v>21</v>
      </c>
      <c r="F7317" t="s">
        <v>43</v>
      </c>
      <c r="G7317" t="s">
        <v>128</v>
      </c>
      <c r="H7317">
        <v>4</v>
      </c>
      <c r="I7317">
        <v>41402.01</v>
      </c>
      <c r="J7317">
        <v>0.15</v>
      </c>
      <c r="K7317">
        <v>140766.82999999999</v>
      </c>
      <c r="L7317">
        <v>19871.8</v>
      </c>
      <c r="M7317">
        <f t="shared" si="344"/>
        <v>140766.834</v>
      </c>
      <c r="N7317" t="str">
        <f t="shared" si="342"/>
        <v>Q3</v>
      </c>
      <c r="O7317" s="2">
        <f t="shared" si="343"/>
        <v>14.116819992323476</v>
      </c>
      <c r="P7317" t="str">
        <f>VLOOKUP(retail_sales_2023!C7317,customers!A:J,5,)</f>
        <v>Ranchi</v>
      </c>
      <c r="Q7317" t="str">
        <f>VLOOKUP(C7317,customers!A:J,10,0)</f>
        <v>Premium</v>
      </c>
    </row>
    <row r="7318" spans="1:17" x14ac:dyDescent="0.3">
      <c r="A7318" t="s">
        <v>8409</v>
      </c>
      <c r="B7318" s="1">
        <v>45268</v>
      </c>
      <c r="C7318" t="s">
        <v>755</v>
      </c>
      <c r="D7318" t="s">
        <v>756</v>
      </c>
      <c r="E7318" t="s">
        <v>15</v>
      </c>
      <c r="F7318" t="s">
        <v>52</v>
      </c>
      <c r="G7318" t="s">
        <v>133</v>
      </c>
      <c r="H7318">
        <v>10</v>
      </c>
      <c r="I7318">
        <v>403.85</v>
      </c>
      <c r="J7318">
        <v>0.15</v>
      </c>
      <c r="K7318">
        <v>3432.72</v>
      </c>
      <c r="L7318">
        <v>228.8</v>
      </c>
      <c r="M7318">
        <f t="shared" si="344"/>
        <v>3432.7249999999999</v>
      </c>
      <c r="N7318" t="str">
        <f t="shared" si="342"/>
        <v>Q4</v>
      </c>
      <c r="O7318" s="2">
        <f t="shared" si="343"/>
        <v>6.6652683586194046</v>
      </c>
      <c r="P7318" t="str">
        <f>VLOOKUP(retail_sales_2023!C7318,customers!A:J,5,)</f>
        <v>Kochi</v>
      </c>
      <c r="Q7318" t="str">
        <f>VLOOKUP(C7318,customers!A:J,10,0)</f>
        <v>Regular</v>
      </c>
    </row>
    <row r="7319" spans="1:17" x14ac:dyDescent="0.3">
      <c r="A7319" t="s">
        <v>8410</v>
      </c>
      <c r="B7319" s="1">
        <v>45094</v>
      </c>
      <c r="C7319" t="s">
        <v>95</v>
      </c>
      <c r="D7319" t="s">
        <v>96</v>
      </c>
      <c r="E7319" t="s">
        <v>15</v>
      </c>
      <c r="F7319" t="s">
        <v>16</v>
      </c>
      <c r="G7319" t="s">
        <v>17</v>
      </c>
      <c r="H7319">
        <v>1</v>
      </c>
      <c r="I7319">
        <v>994.38</v>
      </c>
      <c r="J7319">
        <v>0</v>
      </c>
      <c r="K7319">
        <v>994.38</v>
      </c>
      <c r="L7319">
        <v>315.68</v>
      </c>
      <c r="M7319">
        <f t="shared" si="344"/>
        <v>994.38</v>
      </c>
      <c r="N7319" t="str">
        <f t="shared" si="342"/>
        <v>Q2</v>
      </c>
      <c r="O7319" s="2">
        <f t="shared" si="343"/>
        <v>31.746414851465239</v>
      </c>
      <c r="P7319" t="str">
        <f>VLOOKUP(retail_sales_2023!C7319,customers!A:J,5,)</f>
        <v>Bengaluru</v>
      </c>
      <c r="Q7319" t="str">
        <f>VLOOKUP(C7319,customers!A:J,10,0)</f>
        <v>Premium</v>
      </c>
    </row>
    <row r="7320" spans="1:17" x14ac:dyDescent="0.3">
      <c r="A7320" t="s">
        <v>8411</v>
      </c>
      <c r="B7320" s="1">
        <v>44997</v>
      </c>
      <c r="C7320" t="s">
        <v>173</v>
      </c>
      <c r="D7320" t="s">
        <v>174</v>
      </c>
      <c r="E7320" t="s">
        <v>27</v>
      </c>
      <c r="F7320" t="s">
        <v>81</v>
      </c>
      <c r="G7320" t="s">
        <v>370</v>
      </c>
      <c r="H7320">
        <v>3</v>
      </c>
      <c r="I7320">
        <v>2632.85</v>
      </c>
      <c r="J7320">
        <v>0.3</v>
      </c>
      <c r="K7320">
        <v>5528.98</v>
      </c>
      <c r="L7320">
        <v>1299.96</v>
      </c>
      <c r="M7320">
        <f t="shared" si="344"/>
        <v>5528.9849999999988</v>
      </c>
      <c r="N7320" t="str">
        <f t="shared" si="342"/>
        <v>Q1</v>
      </c>
      <c r="O7320" s="2">
        <f t="shared" si="343"/>
        <v>23.511750811180367</v>
      </c>
      <c r="P7320" t="str">
        <f>VLOOKUP(retail_sales_2023!C7320,customers!A:J,5,)</f>
        <v>Chandigarh</v>
      </c>
      <c r="Q7320" t="str">
        <f>VLOOKUP(C7320,customers!A:J,10,0)</f>
        <v>Regular</v>
      </c>
    </row>
    <row r="7321" spans="1:17" x14ac:dyDescent="0.3">
      <c r="A7321" t="s">
        <v>8412</v>
      </c>
      <c r="B7321" s="1">
        <v>45226</v>
      </c>
      <c r="C7321" t="s">
        <v>2580</v>
      </c>
      <c r="D7321" t="s">
        <v>2581</v>
      </c>
      <c r="E7321" t="s">
        <v>21</v>
      </c>
      <c r="F7321" t="s">
        <v>81</v>
      </c>
      <c r="G7321" t="s">
        <v>239</v>
      </c>
      <c r="H7321">
        <v>2</v>
      </c>
      <c r="I7321">
        <v>2275.87</v>
      </c>
      <c r="J7321">
        <v>0.05</v>
      </c>
      <c r="K7321">
        <v>4324.1499999999996</v>
      </c>
      <c r="L7321">
        <v>1573.97</v>
      </c>
      <c r="M7321">
        <f t="shared" si="344"/>
        <v>4324.1529999999993</v>
      </c>
      <c r="N7321" t="str">
        <f t="shared" si="342"/>
        <v>Q4</v>
      </c>
      <c r="O7321" s="2">
        <f t="shared" si="343"/>
        <v>36.399523605795366</v>
      </c>
      <c r="P7321" t="str">
        <f>VLOOKUP(retail_sales_2023!C7321,customers!A:J,5,)</f>
        <v>Patna</v>
      </c>
      <c r="Q7321" t="str">
        <f>VLOOKUP(C7321,customers!A:J,10,0)</f>
        <v>Premium</v>
      </c>
    </row>
    <row r="7322" spans="1:17" x14ac:dyDescent="0.3">
      <c r="A7322" t="s">
        <v>8413</v>
      </c>
      <c r="B7322" s="1">
        <v>45271</v>
      </c>
      <c r="C7322" t="s">
        <v>726</v>
      </c>
      <c r="D7322" t="s">
        <v>727</v>
      </c>
      <c r="E7322" t="s">
        <v>15</v>
      </c>
      <c r="F7322" t="s">
        <v>52</v>
      </c>
      <c r="G7322" t="s">
        <v>117</v>
      </c>
      <c r="H7322">
        <v>2</v>
      </c>
      <c r="I7322">
        <v>696.26</v>
      </c>
      <c r="J7322">
        <v>0</v>
      </c>
      <c r="K7322">
        <v>1392.52</v>
      </c>
      <c r="L7322">
        <v>130.19</v>
      </c>
      <c r="M7322">
        <f t="shared" si="344"/>
        <v>1392.52</v>
      </c>
      <c r="N7322" t="str">
        <f t="shared" si="342"/>
        <v>Q4</v>
      </c>
      <c r="O7322" s="2">
        <f t="shared" si="343"/>
        <v>9.3492373538620619</v>
      </c>
      <c r="P7322" t="str">
        <f>VLOOKUP(retail_sales_2023!C7322,customers!A:J,5,)</f>
        <v>Kochi</v>
      </c>
      <c r="Q7322" t="str">
        <f>VLOOKUP(C7322,customers!A:J,10,0)</f>
        <v>Occasional</v>
      </c>
    </row>
    <row r="7323" spans="1:17" x14ac:dyDescent="0.3">
      <c r="A7323" t="s">
        <v>8414</v>
      </c>
      <c r="B7323" s="1">
        <v>45041</v>
      </c>
      <c r="C7323" t="s">
        <v>1557</v>
      </c>
      <c r="D7323" t="s">
        <v>1558</v>
      </c>
      <c r="E7323" t="s">
        <v>27</v>
      </c>
      <c r="F7323" t="s">
        <v>43</v>
      </c>
      <c r="G7323" t="s">
        <v>44</v>
      </c>
      <c r="H7323">
        <v>3</v>
      </c>
      <c r="I7323">
        <v>71972.03</v>
      </c>
      <c r="J7323">
        <v>0.1</v>
      </c>
      <c r="K7323">
        <v>194324.48000000001</v>
      </c>
      <c r="L7323">
        <v>25149.1</v>
      </c>
      <c r="M7323">
        <f t="shared" si="344"/>
        <v>194324.481</v>
      </c>
      <c r="N7323" t="str">
        <f t="shared" si="342"/>
        <v>Q2</v>
      </c>
      <c r="O7323" s="2">
        <f t="shared" si="343"/>
        <v>12.941807434657743</v>
      </c>
      <c r="P7323" t="str">
        <f>VLOOKUP(retail_sales_2023!C7323,customers!A:J,5,)</f>
        <v>Delhi</v>
      </c>
      <c r="Q7323" t="str">
        <f>VLOOKUP(C7323,customers!A:J,10,0)</f>
        <v>Premium</v>
      </c>
    </row>
    <row r="7324" spans="1:17" x14ac:dyDescent="0.3">
      <c r="A7324" t="s">
        <v>8415</v>
      </c>
      <c r="B7324" s="1">
        <v>45010</v>
      </c>
      <c r="C7324" t="s">
        <v>431</v>
      </c>
      <c r="D7324" t="s">
        <v>432</v>
      </c>
      <c r="E7324" t="s">
        <v>27</v>
      </c>
      <c r="F7324" t="s">
        <v>81</v>
      </c>
      <c r="G7324" t="s">
        <v>101</v>
      </c>
      <c r="H7324">
        <v>2</v>
      </c>
      <c r="I7324">
        <v>1662.49</v>
      </c>
      <c r="J7324">
        <v>0.05</v>
      </c>
      <c r="K7324">
        <v>3158.73</v>
      </c>
      <c r="L7324">
        <v>689.78</v>
      </c>
      <c r="M7324">
        <f t="shared" si="344"/>
        <v>3158.7309999999998</v>
      </c>
      <c r="N7324" t="str">
        <f t="shared" si="342"/>
        <v>Q1</v>
      </c>
      <c r="O7324" s="2">
        <f t="shared" si="343"/>
        <v>21.83725737875665</v>
      </c>
      <c r="P7324" t="str">
        <f>VLOOKUP(retail_sales_2023!C7324,customers!A:J,5,)</f>
        <v>Delhi</v>
      </c>
      <c r="Q7324" t="str">
        <f>VLOOKUP(C7324,customers!A:J,10,0)</f>
        <v>Regular</v>
      </c>
    </row>
    <row r="7325" spans="1:17" x14ac:dyDescent="0.3">
      <c r="A7325" t="s">
        <v>8416</v>
      </c>
      <c r="B7325" s="1">
        <v>45113</v>
      </c>
      <c r="C7325" t="s">
        <v>2191</v>
      </c>
      <c r="D7325" t="s">
        <v>2370</v>
      </c>
      <c r="E7325" t="s">
        <v>15</v>
      </c>
      <c r="F7325" t="s">
        <v>22</v>
      </c>
      <c r="G7325" t="s">
        <v>1039</v>
      </c>
      <c r="H7325">
        <v>3</v>
      </c>
      <c r="I7325">
        <v>35920.75</v>
      </c>
      <c r="J7325">
        <v>0.15</v>
      </c>
      <c r="K7325">
        <v>91597.91</v>
      </c>
      <c r="L7325">
        <v>16840.57</v>
      </c>
      <c r="M7325">
        <f t="shared" si="344"/>
        <v>91597.912499999991</v>
      </c>
      <c r="N7325" t="str">
        <f t="shared" si="342"/>
        <v>Q3</v>
      </c>
      <c r="O7325" s="2">
        <f t="shared" si="343"/>
        <v>18.385321237133027</v>
      </c>
      <c r="P7325" t="str">
        <f>VLOOKUP(retail_sales_2023!C7325,customers!A:J,5,)</f>
        <v>Hyderabad</v>
      </c>
      <c r="Q7325" t="str">
        <f>VLOOKUP(C7325,customers!A:J,10,0)</f>
        <v>Premium</v>
      </c>
    </row>
    <row r="7326" spans="1:17" x14ac:dyDescent="0.3">
      <c r="A7326" t="s">
        <v>8417</v>
      </c>
      <c r="B7326" s="1">
        <v>44981</v>
      </c>
      <c r="C7326" t="s">
        <v>1919</v>
      </c>
      <c r="D7326" t="s">
        <v>1920</v>
      </c>
      <c r="E7326" t="s">
        <v>15</v>
      </c>
      <c r="F7326" t="s">
        <v>52</v>
      </c>
      <c r="G7326" t="s">
        <v>133</v>
      </c>
      <c r="H7326">
        <v>8</v>
      </c>
      <c r="I7326">
        <v>65.2</v>
      </c>
      <c r="J7326">
        <v>0</v>
      </c>
      <c r="K7326">
        <v>521.6</v>
      </c>
      <c r="L7326">
        <v>47.93</v>
      </c>
      <c r="M7326">
        <f t="shared" si="344"/>
        <v>521.6</v>
      </c>
      <c r="N7326" t="str">
        <f t="shared" si="342"/>
        <v>Q1</v>
      </c>
      <c r="O7326" s="2">
        <f t="shared" si="343"/>
        <v>9.1890337423312864</v>
      </c>
      <c r="P7326" t="str">
        <f>VLOOKUP(retail_sales_2023!C7326,customers!A:J,5,)</f>
        <v>Bengaluru</v>
      </c>
      <c r="Q7326" t="str">
        <f>VLOOKUP(C7326,customers!A:J,10,0)</f>
        <v>Regular</v>
      </c>
    </row>
    <row r="7327" spans="1:17" x14ac:dyDescent="0.3">
      <c r="A7327" t="s">
        <v>8418</v>
      </c>
      <c r="B7327" s="1">
        <v>44937</v>
      </c>
      <c r="C7327" t="s">
        <v>993</v>
      </c>
      <c r="D7327" t="s">
        <v>994</v>
      </c>
      <c r="E7327" t="s">
        <v>21</v>
      </c>
      <c r="F7327" t="s">
        <v>38</v>
      </c>
      <c r="G7327" t="s">
        <v>65</v>
      </c>
      <c r="H7327">
        <v>1</v>
      </c>
      <c r="I7327">
        <v>3687.82</v>
      </c>
      <c r="J7327">
        <v>0.05</v>
      </c>
      <c r="K7327">
        <v>3503.43</v>
      </c>
      <c r="L7327">
        <v>1261.53</v>
      </c>
      <c r="M7327">
        <f t="shared" si="344"/>
        <v>3503.4290000000001</v>
      </c>
      <c r="N7327" t="str">
        <f t="shared" si="342"/>
        <v>Q1</v>
      </c>
      <c r="O7327" s="2">
        <f t="shared" si="343"/>
        <v>36.008426028206642</v>
      </c>
      <c r="P7327" t="str">
        <f>VLOOKUP(retail_sales_2023!C7327,customers!A:J,5,)</f>
        <v>Guwahati</v>
      </c>
      <c r="Q7327" t="str">
        <f>VLOOKUP(C7327,customers!A:J,10,0)</f>
        <v>Regular</v>
      </c>
    </row>
    <row r="7328" spans="1:17" x14ac:dyDescent="0.3">
      <c r="A7328" t="s">
        <v>8419</v>
      </c>
      <c r="B7328" s="1">
        <v>45249</v>
      </c>
      <c r="C7328" t="s">
        <v>1061</v>
      </c>
      <c r="D7328" t="s">
        <v>1062</v>
      </c>
      <c r="E7328" t="s">
        <v>27</v>
      </c>
      <c r="F7328" t="s">
        <v>43</v>
      </c>
      <c r="G7328" t="s">
        <v>110</v>
      </c>
      <c r="H7328">
        <v>5</v>
      </c>
      <c r="I7328">
        <v>70807.839999999997</v>
      </c>
      <c r="J7328">
        <v>0.05</v>
      </c>
      <c r="K7328">
        <v>336337.24</v>
      </c>
      <c r="L7328">
        <v>38337.15</v>
      </c>
      <c r="M7328">
        <f t="shared" si="344"/>
        <v>336337.23999999993</v>
      </c>
      <c r="N7328" t="str">
        <f t="shared" si="342"/>
        <v>Q4</v>
      </c>
      <c r="O7328" s="2">
        <f t="shared" si="343"/>
        <v>11.398425580230128</v>
      </c>
      <c r="P7328" t="str">
        <f>VLOOKUP(retail_sales_2023!C7328,customers!A:J,5,)</f>
        <v>Jaipur</v>
      </c>
      <c r="Q7328" t="str">
        <f>VLOOKUP(C7328,customers!A:J,10,0)</f>
        <v>Regular</v>
      </c>
    </row>
    <row r="7329" spans="1:17" x14ac:dyDescent="0.3">
      <c r="A7329" t="s">
        <v>8420</v>
      </c>
      <c r="B7329" s="1">
        <v>45189</v>
      </c>
      <c r="C7329" t="s">
        <v>686</v>
      </c>
      <c r="D7329" t="s">
        <v>687</v>
      </c>
      <c r="E7329" t="s">
        <v>15</v>
      </c>
      <c r="F7329" t="s">
        <v>43</v>
      </c>
      <c r="G7329" t="s">
        <v>301</v>
      </c>
      <c r="H7329">
        <v>4</v>
      </c>
      <c r="I7329">
        <v>5222.84</v>
      </c>
      <c r="J7329">
        <v>0.05</v>
      </c>
      <c r="K7329">
        <v>19846.79</v>
      </c>
      <c r="L7329">
        <v>2887.04</v>
      </c>
      <c r="M7329">
        <f t="shared" si="344"/>
        <v>19846.792000000001</v>
      </c>
      <c r="N7329" t="str">
        <f t="shared" si="342"/>
        <v>Q3</v>
      </c>
      <c r="O7329" s="2">
        <f t="shared" si="343"/>
        <v>14.546634493537743</v>
      </c>
      <c r="P7329" t="str">
        <f>VLOOKUP(retail_sales_2023!C7329,customers!A:J,5,)</f>
        <v>Kochi</v>
      </c>
      <c r="Q7329" t="str">
        <f>VLOOKUP(C7329,customers!A:J,10,0)</f>
        <v>Premium</v>
      </c>
    </row>
    <row r="7330" spans="1:17" x14ac:dyDescent="0.3">
      <c r="A7330" t="s">
        <v>8421</v>
      </c>
      <c r="B7330" s="1">
        <v>44935</v>
      </c>
      <c r="C7330" t="s">
        <v>567</v>
      </c>
      <c r="D7330" t="s">
        <v>568</v>
      </c>
      <c r="E7330" t="s">
        <v>27</v>
      </c>
      <c r="F7330" t="s">
        <v>28</v>
      </c>
      <c r="G7330" t="s">
        <v>61</v>
      </c>
      <c r="H7330">
        <v>5</v>
      </c>
      <c r="I7330">
        <v>6570.88</v>
      </c>
      <c r="J7330">
        <v>0.25</v>
      </c>
      <c r="K7330">
        <v>24640.799999999999</v>
      </c>
      <c r="L7330">
        <v>6893.09</v>
      </c>
      <c r="M7330">
        <f t="shared" si="344"/>
        <v>24640.800000000003</v>
      </c>
      <c r="N7330" t="str">
        <f t="shared" si="342"/>
        <v>Q1</v>
      </c>
      <c r="O7330" s="2">
        <f t="shared" si="343"/>
        <v>27.974294665757604</v>
      </c>
      <c r="P7330" t="str">
        <f>VLOOKUP(retail_sales_2023!C7330,customers!A:J,5,)</f>
        <v>Amritsar</v>
      </c>
      <c r="Q7330" t="str">
        <f>VLOOKUP(C7330,customers!A:J,10,0)</f>
        <v>Premium</v>
      </c>
    </row>
    <row r="7331" spans="1:17" x14ac:dyDescent="0.3">
      <c r="A7331" t="s">
        <v>8422</v>
      </c>
      <c r="B7331" s="1">
        <v>45264</v>
      </c>
      <c r="C7331" t="s">
        <v>918</v>
      </c>
      <c r="D7331" t="s">
        <v>919</v>
      </c>
      <c r="E7331" t="s">
        <v>33</v>
      </c>
      <c r="F7331" t="s">
        <v>22</v>
      </c>
      <c r="G7331" t="s">
        <v>182</v>
      </c>
      <c r="H7331">
        <v>2</v>
      </c>
      <c r="I7331">
        <v>34210.410000000003</v>
      </c>
      <c r="J7331">
        <v>0.2</v>
      </c>
      <c r="K7331">
        <v>54736.66</v>
      </c>
      <c r="L7331">
        <v>13301.65</v>
      </c>
      <c r="M7331">
        <f t="shared" si="344"/>
        <v>54736.65600000001</v>
      </c>
      <c r="N7331" t="str">
        <f t="shared" si="342"/>
        <v>Q4</v>
      </c>
      <c r="O7331" s="2">
        <f t="shared" si="343"/>
        <v>24.301172194284412</v>
      </c>
      <c r="P7331" t="str">
        <f>VLOOKUP(retail_sales_2023!C7331,customers!A:J,5,)</f>
        <v>Ahmedabad</v>
      </c>
      <c r="Q7331" t="str">
        <f>VLOOKUP(C7331,customers!A:J,10,0)</f>
        <v>Regular</v>
      </c>
    </row>
    <row r="7332" spans="1:17" x14ac:dyDescent="0.3">
      <c r="A7332" t="s">
        <v>8423</v>
      </c>
      <c r="B7332" s="1">
        <v>44996</v>
      </c>
      <c r="C7332" t="s">
        <v>176</v>
      </c>
      <c r="D7332" t="s">
        <v>177</v>
      </c>
      <c r="E7332" t="s">
        <v>15</v>
      </c>
      <c r="F7332" t="s">
        <v>81</v>
      </c>
      <c r="G7332" t="s">
        <v>239</v>
      </c>
      <c r="H7332">
        <v>3</v>
      </c>
      <c r="I7332">
        <v>3531.38</v>
      </c>
      <c r="J7332">
        <v>0.05</v>
      </c>
      <c r="K7332">
        <v>10064.43</v>
      </c>
      <c r="L7332">
        <v>2204.59</v>
      </c>
      <c r="M7332">
        <f t="shared" si="344"/>
        <v>10064.432999999999</v>
      </c>
      <c r="N7332" t="str">
        <f t="shared" si="342"/>
        <v>Q1</v>
      </c>
      <c r="O7332" s="2">
        <f t="shared" si="343"/>
        <v>21.904767582466171</v>
      </c>
      <c r="P7332" t="str">
        <f>VLOOKUP(retail_sales_2023!C7332,customers!A:J,5,)</f>
        <v>Hyderabad</v>
      </c>
      <c r="Q7332" t="str">
        <f>VLOOKUP(C7332,customers!A:J,10,0)</f>
        <v>Premium</v>
      </c>
    </row>
    <row r="7333" spans="1:17" x14ac:dyDescent="0.3">
      <c r="A7333" t="s">
        <v>8424</v>
      </c>
      <c r="B7333" s="1">
        <v>45094</v>
      </c>
      <c r="C7333" t="s">
        <v>580</v>
      </c>
      <c r="D7333" t="s">
        <v>581</v>
      </c>
      <c r="E7333" t="s">
        <v>21</v>
      </c>
      <c r="F7333" t="s">
        <v>52</v>
      </c>
      <c r="G7333" t="s">
        <v>53</v>
      </c>
      <c r="H7333">
        <v>3</v>
      </c>
      <c r="I7333">
        <v>212.32</v>
      </c>
      <c r="J7333">
        <v>0.1</v>
      </c>
      <c r="K7333">
        <v>573.26</v>
      </c>
      <c r="L7333">
        <v>-15.15</v>
      </c>
      <c r="M7333">
        <f t="shared" si="344"/>
        <v>573.26400000000001</v>
      </c>
      <c r="N7333" t="str">
        <f t="shared" si="342"/>
        <v>Q2</v>
      </c>
      <c r="O7333" s="2">
        <f t="shared" si="343"/>
        <v>-2.6427798904511044</v>
      </c>
      <c r="P7333" t="str">
        <f>VLOOKUP(retail_sales_2023!C7333,customers!A:J,5,)</f>
        <v>Patna</v>
      </c>
      <c r="Q7333" t="str">
        <f>VLOOKUP(C7333,customers!A:J,10,0)</f>
        <v>Regular</v>
      </c>
    </row>
    <row r="7334" spans="1:17" x14ac:dyDescent="0.3">
      <c r="A7334" t="s">
        <v>8425</v>
      </c>
      <c r="B7334" s="1">
        <v>45145</v>
      </c>
      <c r="C7334" t="s">
        <v>550</v>
      </c>
      <c r="D7334" t="s">
        <v>551</v>
      </c>
      <c r="E7334" t="s">
        <v>15</v>
      </c>
      <c r="F7334" t="s">
        <v>28</v>
      </c>
      <c r="G7334" t="s">
        <v>97</v>
      </c>
      <c r="H7334">
        <v>3</v>
      </c>
      <c r="I7334">
        <v>7088.33</v>
      </c>
      <c r="J7334">
        <v>0.1</v>
      </c>
      <c r="K7334">
        <v>19138.490000000002</v>
      </c>
      <c r="L7334">
        <v>3436.54</v>
      </c>
      <c r="M7334">
        <f t="shared" si="344"/>
        <v>19138.490999999998</v>
      </c>
      <c r="N7334" t="str">
        <f t="shared" si="342"/>
        <v>Q3</v>
      </c>
      <c r="O7334" s="2">
        <f t="shared" si="343"/>
        <v>17.95617104588711</v>
      </c>
      <c r="P7334" t="str">
        <f>VLOOKUP(retail_sales_2023!C7334,customers!A:J,5,)</f>
        <v>Coimbatore</v>
      </c>
      <c r="Q7334" t="str">
        <f>VLOOKUP(C7334,customers!A:J,10,0)</f>
        <v>Occasional</v>
      </c>
    </row>
    <row r="7335" spans="1:17" x14ac:dyDescent="0.3">
      <c r="A7335" t="s">
        <v>8426</v>
      </c>
      <c r="B7335" s="1">
        <v>45112</v>
      </c>
      <c r="C7335" t="s">
        <v>2046</v>
      </c>
      <c r="D7335" t="s">
        <v>2047</v>
      </c>
      <c r="E7335" t="s">
        <v>15</v>
      </c>
      <c r="F7335" t="s">
        <v>16</v>
      </c>
      <c r="G7335" t="s">
        <v>86</v>
      </c>
      <c r="H7335">
        <v>5</v>
      </c>
      <c r="I7335">
        <v>269.89999999999998</v>
      </c>
      <c r="J7335">
        <v>0.15</v>
      </c>
      <c r="K7335">
        <v>1147.08</v>
      </c>
      <c r="L7335">
        <v>406.59</v>
      </c>
      <c r="M7335">
        <f t="shared" si="344"/>
        <v>1147.075</v>
      </c>
      <c r="N7335" t="str">
        <f t="shared" si="342"/>
        <v>Q3</v>
      </c>
      <c r="O7335" s="2">
        <f t="shared" si="343"/>
        <v>35.445653311015796</v>
      </c>
      <c r="P7335" t="str">
        <f>VLOOKUP(retail_sales_2023!C7335,customers!A:J,5,)</f>
        <v>Bengaluru</v>
      </c>
      <c r="Q7335" t="str">
        <f>VLOOKUP(C7335,customers!A:J,10,0)</f>
        <v>Premium</v>
      </c>
    </row>
    <row r="7336" spans="1:17" x14ac:dyDescent="0.3">
      <c r="A7336" t="s">
        <v>8427</v>
      </c>
      <c r="B7336" s="1">
        <v>45116</v>
      </c>
      <c r="C7336" t="s">
        <v>557</v>
      </c>
      <c r="D7336" t="s">
        <v>558</v>
      </c>
      <c r="E7336" t="s">
        <v>27</v>
      </c>
      <c r="F7336" t="s">
        <v>81</v>
      </c>
      <c r="G7336" t="s">
        <v>470</v>
      </c>
      <c r="H7336">
        <v>2</v>
      </c>
      <c r="I7336">
        <v>4876.8999999999996</v>
      </c>
      <c r="J7336">
        <v>0.05</v>
      </c>
      <c r="K7336">
        <v>9266.11</v>
      </c>
      <c r="L7336">
        <v>2531.4</v>
      </c>
      <c r="M7336">
        <f t="shared" si="344"/>
        <v>9266.1099999999988</v>
      </c>
      <c r="N7336" t="str">
        <f t="shared" si="342"/>
        <v>Q3</v>
      </c>
      <c r="O7336" s="2">
        <f t="shared" si="343"/>
        <v>27.318907286876588</v>
      </c>
      <c r="P7336" t="str">
        <f>VLOOKUP(retail_sales_2023!C7336,customers!A:J,5,)</f>
        <v>Delhi</v>
      </c>
      <c r="Q7336" t="str">
        <f>VLOOKUP(C7336,customers!A:J,10,0)</f>
        <v>Occasional</v>
      </c>
    </row>
    <row r="7337" spans="1:17" x14ac:dyDescent="0.3">
      <c r="A7337" t="s">
        <v>8428</v>
      </c>
      <c r="B7337" s="1">
        <v>45251</v>
      </c>
      <c r="C7337" t="s">
        <v>221</v>
      </c>
      <c r="D7337" t="s">
        <v>222</v>
      </c>
      <c r="E7337" t="s">
        <v>27</v>
      </c>
      <c r="F7337" t="s">
        <v>52</v>
      </c>
      <c r="G7337" t="s">
        <v>169</v>
      </c>
      <c r="H7337">
        <v>1</v>
      </c>
      <c r="I7337">
        <v>382.56</v>
      </c>
      <c r="J7337">
        <v>0.25</v>
      </c>
      <c r="K7337">
        <v>286.92</v>
      </c>
      <c r="L7337">
        <v>29.44</v>
      </c>
      <c r="M7337">
        <f t="shared" si="344"/>
        <v>286.92</v>
      </c>
      <c r="N7337" t="str">
        <f t="shared" si="342"/>
        <v>Q4</v>
      </c>
      <c r="O7337" s="2">
        <f t="shared" si="343"/>
        <v>10.26069984664715</v>
      </c>
      <c r="P7337" t="str">
        <f>VLOOKUP(retail_sales_2023!C7337,customers!A:J,5,)</f>
        <v>Lucknow</v>
      </c>
      <c r="Q7337" t="str">
        <f>VLOOKUP(C7337,customers!A:J,10,0)</f>
        <v>Premium</v>
      </c>
    </row>
    <row r="7338" spans="1:17" x14ac:dyDescent="0.3">
      <c r="A7338" t="s">
        <v>8429</v>
      </c>
      <c r="B7338" s="1">
        <v>45176</v>
      </c>
      <c r="C7338" t="s">
        <v>996</v>
      </c>
      <c r="D7338" t="s">
        <v>997</v>
      </c>
      <c r="E7338" t="s">
        <v>33</v>
      </c>
      <c r="F7338" t="s">
        <v>43</v>
      </c>
      <c r="G7338" t="s">
        <v>282</v>
      </c>
      <c r="H7338">
        <v>2</v>
      </c>
      <c r="I7338">
        <v>59346.31</v>
      </c>
      <c r="J7338">
        <v>0</v>
      </c>
      <c r="K7338">
        <v>118692.62</v>
      </c>
      <c r="L7338">
        <v>14763.92</v>
      </c>
      <c r="M7338">
        <f t="shared" si="344"/>
        <v>118692.62</v>
      </c>
      <c r="N7338" t="str">
        <f t="shared" si="342"/>
        <v>Q3</v>
      </c>
      <c r="O7338" s="2">
        <f t="shared" si="343"/>
        <v>12.438785157830369</v>
      </c>
      <c r="P7338" t="str">
        <f>VLOOKUP(retail_sales_2023!C7338,customers!A:J,5,)</f>
        <v>Ahmedabad</v>
      </c>
      <c r="Q7338" t="str">
        <f>VLOOKUP(C7338,customers!A:J,10,0)</f>
        <v>Premium</v>
      </c>
    </row>
    <row r="7339" spans="1:17" x14ac:dyDescent="0.3">
      <c r="A7339" t="s">
        <v>8430</v>
      </c>
      <c r="B7339" s="1">
        <v>45120</v>
      </c>
      <c r="C7339" t="s">
        <v>406</v>
      </c>
      <c r="D7339" t="s">
        <v>407</v>
      </c>
      <c r="E7339" t="s">
        <v>15</v>
      </c>
      <c r="F7339" t="s">
        <v>52</v>
      </c>
      <c r="G7339" t="s">
        <v>235</v>
      </c>
      <c r="H7339">
        <v>3</v>
      </c>
      <c r="I7339">
        <v>105.47</v>
      </c>
      <c r="J7339">
        <v>0</v>
      </c>
      <c r="K7339">
        <v>316.41000000000003</v>
      </c>
      <c r="L7339">
        <v>22.37</v>
      </c>
      <c r="M7339">
        <f t="shared" si="344"/>
        <v>316.40999999999997</v>
      </c>
      <c r="N7339" t="str">
        <f t="shared" si="342"/>
        <v>Q3</v>
      </c>
      <c r="O7339" s="2">
        <f t="shared" si="343"/>
        <v>7.069940899465883</v>
      </c>
      <c r="P7339" t="str">
        <f>VLOOKUP(retail_sales_2023!C7339,customers!A:J,5,)</f>
        <v>Hyderabad</v>
      </c>
      <c r="Q7339" t="str">
        <f>VLOOKUP(C7339,customers!A:J,10,0)</f>
        <v>Premium</v>
      </c>
    </row>
    <row r="7340" spans="1:17" x14ac:dyDescent="0.3">
      <c r="A7340" t="s">
        <v>8431</v>
      </c>
      <c r="B7340" s="1">
        <v>45087</v>
      </c>
      <c r="C7340" t="s">
        <v>1151</v>
      </c>
      <c r="D7340" t="s">
        <v>1152</v>
      </c>
      <c r="E7340" t="s">
        <v>21</v>
      </c>
      <c r="F7340" t="s">
        <v>52</v>
      </c>
      <c r="G7340" t="s">
        <v>226</v>
      </c>
      <c r="H7340">
        <v>4</v>
      </c>
      <c r="I7340">
        <v>434.77</v>
      </c>
      <c r="J7340">
        <v>0.25</v>
      </c>
      <c r="K7340">
        <v>1304.31</v>
      </c>
      <c r="L7340">
        <v>90.68</v>
      </c>
      <c r="M7340">
        <f t="shared" si="344"/>
        <v>1304.31</v>
      </c>
      <c r="N7340" t="str">
        <f t="shared" si="342"/>
        <v>Q2</v>
      </c>
      <c r="O7340" s="2">
        <f t="shared" si="343"/>
        <v>6.9523349510469155</v>
      </c>
      <c r="P7340" t="str">
        <f>VLOOKUP(retail_sales_2023!C7340,customers!A:J,5,)</f>
        <v>Patna</v>
      </c>
      <c r="Q7340" t="str">
        <f>VLOOKUP(C7340,customers!A:J,10,0)</f>
        <v>Premium</v>
      </c>
    </row>
    <row r="7341" spans="1:17" x14ac:dyDescent="0.3">
      <c r="A7341" t="s">
        <v>8432</v>
      </c>
      <c r="B7341" s="1">
        <v>45053</v>
      </c>
      <c r="C7341" t="s">
        <v>1450</v>
      </c>
      <c r="D7341" t="s">
        <v>1451</v>
      </c>
      <c r="E7341" t="s">
        <v>21</v>
      </c>
      <c r="F7341" t="s">
        <v>52</v>
      </c>
      <c r="G7341" t="s">
        <v>937</v>
      </c>
      <c r="H7341">
        <v>3</v>
      </c>
      <c r="I7341">
        <v>769.41</v>
      </c>
      <c r="J7341">
        <v>0</v>
      </c>
      <c r="K7341">
        <v>2308.23</v>
      </c>
      <c r="L7341">
        <v>208.17</v>
      </c>
      <c r="M7341">
        <f t="shared" si="344"/>
        <v>2308.23</v>
      </c>
      <c r="N7341" t="str">
        <f t="shared" si="342"/>
        <v>Q2</v>
      </c>
      <c r="O7341" s="2">
        <f t="shared" si="343"/>
        <v>9.0185986665107016</v>
      </c>
      <c r="P7341" t="str">
        <f>VLOOKUP(retail_sales_2023!C7341,customers!A:J,5,)</f>
        <v>Ranchi</v>
      </c>
      <c r="Q7341" t="str">
        <f>VLOOKUP(C7341,customers!A:J,10,0)</f>
        <v>Premium</v>
      </c>
    </row>
    <row r="7342" spans="1:17" x14ac:dyDescent="0.3">
      <c r="A7342" t="s">
        <v>8433</v>
      </c>
      <c r="B7342" s="1">
        <v>45148</v>
      </c>
      <c r="C7342" t="s">
        <v>13</v>
      </c>
      <c r="D7342" t="s">
        <v>14</v>
      </c>
      <c r="E7342" t="s">
        <v>15</v>
      </c>
      <c r="F7342" t="s">
        <v>81</v>
      </c>
      <c r="G7342" t="s">
        <v>158</v>
      </c>
      <c r="H7342">
        <v>2</v>
      </c>
      <c r="I7342">
        <v>4477.29</v>
      </c>
      <c r="J7342">
        <v>0.25</v>
      </c>
      <c r="K7342">
        <v>6715.93</v>
      </c>
      <c r="L7342">
        <v>1904.64</v>
      </c>
      <c r="M7342">
        <f t="shared" si="344"/>
        <v>6715.9349999999995</v>
      </c>
      <c r="N7342" t="str">
        <f t="shared" si="342"/>
        <v>Q3</v>
      </c>
      <c r="O7342" s="2">
        <f t="shared" si="343"/>
        <v>28.360033532213709</v>
      </c>
      <c r="P7342" t="str">
        <f>VLOOKUP(retail_sales_2023!C7342,customers!A:J,5,)</f>
        <v>Kochi</v>
      </c>
      <c r="Q7342" t="str">
        <f>VLOOKUP(C7342,customers!A:J,10,0)</f>
        <v>Regular</v>
      </c>
    </row>
    <row r="7343" spans="1:17" x14ac:dyDescent="0.3">
      <c r="A7343" t="s">
        <v>8434</v>
      </c>
      <c r="B7343" s="1">
        <v>45097</v>
      </c>
      <c r="C7343" t="s">
        <v>1841</v>
      </c>
      <c r="D7343" t="s">
        <v>1842</v>
      </c>
      <c r="E7343" t="s">
        <v>33</v>
      </c>
      <c r="F7343" t="s">
        <v>28</v>
      </c>
      <c r="G7343" t="s">
        <v>61</v>
      </c>
      <c r="H7343">
        <v>2</v>
      </c>
      <c r="I7343">
        <v>7935.47</v>
      </c>
      <c r="J7343">
        <v>0</v>
      </c>
      <c r="K7343">
        <v>15870.94</v>
      </c>
      <c r="L7343">
        <v>3767.85</v>
      </c>
      <c r="M7343">
        <f t="shared" si="344"/>
        <v>15870.94</v>
      </c>
      <c r="N7343" t="str">
        <f t="shared" si="342"/>
        <v>Q2</v>
      </c>
      <c r="O7343" s="2">
        <f t="shared" si="343"/>
        <v>23.740559790409389</v>
      </c>
      <c r="P7343" t="str">
        <f>VLOOKUP(retail_sales_2023!C7343,customers!A:J,5,)</f>
        <v>Nagpur</v>
      </c>
      <c r="Q7343" t="str">
        <f>VLOOKUP(C7343,customers!A:J,10,0)</f>
        <v>Premium</v>
      </c>
    </row>
    <row r="7344" spans="1:17" x14ac:dyDescent="0.3">
      <c r="A7344" t="s">
        <v>8435</v>
      </c>
      <c r="B7344" s="1">
        <v>45277</v>
      </c>
      <c r="C7344" t="s">
        <v>1872</v>
      </c>
      <c r="D7344" t="s">
        <v>1873</v>
      </c>
      <c r="E7344" t="s">
        <v>33</v>
      </c>
      <c r="F7344" t="s">
        <v>22</v>
      </c>
      <c r="G7344" t="s">
        <v>210</v>
      </c>
      <c r="H7344">
        <v>2</v>
      </c>
      <c r="I7344">
        <v>30008.36</v>
      </c>
      <c r="J7344">
        <v>0.25</v>
      </c>
      <c r="K7344">
        <v>45012.54</v>
      </c>
      <c r="L7344">
        <v>13847.37</v>
      </c>
      <c r="M7344">
        <f t="shared" si="344"/>
        <v>45012.54</v>
      </c>
      <c r="N7344" t="str">
        <f t="shared" si="342"/>
        <v>Q4</v>
      </c>
      <c r="O7344" s="2">
        <f t="shared" si="343"/>
        <v>30.763360610176633</v>
      </c>
      <c r="P7344" t="str">
        <f>VLOOKUP(retail_sales_2023!C7344,customers!A:J,5,)</f>
        <v>Surat</v>
      </c>
      <c r="Q7344" t="str">
        <f>VLOOKUP(C7344,customers!A:J,10,0)</f>
        <v>Premium</v>
      </c>
    </row>
    <row r="7345" spans="1:17" x14ac:dyDescent="0.3">
      <c r="A7345" t="s">
        <v>8436</v>
      </c>
      <c r="B7345" s="1">
        <v>45049</v>
      </c>
      <c r="C7345" t="s">
        <v>497</v>
      </c>
      <c r="D7345" t="s">
        <v>498</v>
      </c>
      <c r="E7345" t="s">
        <v>27</v>
      </c>
      <c r="F7345" t="s">
        <v>52</v>
      </c>
      <c r="G7345" t="s">
        <v>235</v>
      </c>
      <c r="H7345">
        <v>10</v>
      </c>
      <c r="I7345">
        <v>162.78</v>
      </c>
      <c r="J7345">
        <v>0.05</v>
      </c>
      <c r="K7345">
        <v>1546.41</v>
      </c>
      <c r="L7345">
        <v>145.43</v>
      </c>
      <c r="M7345">
        <f t="shared" si="344"/>
        <v>1546.4099999999999</v>
      </c>
      <c r="N7345" t="str">
        <f t="shared" si="342"/>
        <v>Q2</v>
      </c>
      <c r="O7345" s="2">
        <f t="shared" si="343"/>
        <v>9.4043623618574621</v>
      </c>
      <c r="P7345" t="str">
        <f>VLOOKUP(retail_sales_2023!C7345,customers!A:J,5,)</f>
        <v>Chandigarh</v>
      </c>
      <c r="Q7345" t="str">
        <f>VLOOKUP(C7345,customers!A:J,10,0)</f>
        <v>Regular</v>
      </c>
    </row>
    <row r="7346" spans="1:17" x14ac:dyDescent="0.3">
      <c r="A7346" t="s">
        <v>8437</v>
      </c>
      <c r="B7346" s="1">
        <v>45261</v>
      </c>
      <c r="C7346" t="s">
        <v>1711</v>
      </c>
      <c r="D7346" t="s">
        <v>1712</v>
      </c>
      <c r="E7346" t="s">
        <v>21</v>
      </c>
      <c r="F7346" t="s">
        <v>16</v>
      </c>
      <c r="G7346" t="s">
        <v>286</v>
      </c>
      <c r="H7346">
        <v>4</v>
      </c>
      <c r="I7346">
        <v>398.35</v>
      </c>
      <c r="J7346">
        <v>0.3</v>
      </c>
      <c r="K7346">
        <v>1115.3800000000001</v>
      </c>
      <c r="L7346">
        <v>491.28</v>
      </c>
      <c r="M7346">
        <f t="shared" si="344"/>
        <v>1115.3799999999999</v>
      </c>
      <c r="N7346" t="str">
        <f t="shared" si="342"/>
        <v>Q4</v>
      </c>
      <c r="O7346" s="2">
        <f t="shared" si="343"/>
        <v>44.045975362656662</v>
      </c>
      <c r="P7346" t="str">
        <f>VLOOKUP(retail_sales_2023!C7346,customers!A:J,5,)</f>
        <v>Bhubaneswar</v>
      </c>
      <c r="Q7346" t="str">
        <f>VLOOKUP(C7346,customers!A:J,10,0)</f>
        <v>Regular</v>
      </c>
    </row>
    <row r="7347" spans="1:17" x14ac:dyDescent="0.3">
      <c r="A7347" t="s">
        <v>8438</v>
      </c>
      <c r="B7347" s="1">
        <v>45131</v>
      </c>
      <c r="C7347" t="s">
        <v>2033</v>
      </c>
      <c r="D7347" t="s">
        <v>2034</v>
      </c>
      <c r="E7347" t="s">
        <v>33</v>
      </c>
      <c r="F7347" t="s">
        <v>81</v>
      </c>
      <c r="G7347" t="s">
        <v>105</v>
      </c>
      <c r="H7347">
        <v>1</v>
      </c>
      <c r="I7347">
        <v>4884.54</v>
      </c>
      <c r="J7347">
        <v>0.3</v>
      </c>
      <c r="K7347">
        <v>3419.18</v>
      </c>
      <c r="L7347">
        <v>961.22</v>
      </c>
      <c r="M7347">
        <f t="shared" si="344"/>
        <v>3419.1779999999999</v>
      </c>
      <c r="N7347" t="str">
        <f t="shared" si="342"/>
        <v>Q3</v>
      </c>
      <c r="O7347" s="2">
        <f t="shared" si="343"/>
        <v>28.112588398387921</v>
      </c>
      <c r="P7347" t="str">
        <f>VLOOKUP(retail_sales_2023!C7347,customers!A:J,5,)</f>
        <v>Nagpur</v>
      </c>
      <c r="Q7347" t="str">
        <f>VLOOKUP(C7347,customers!A:J,10,0)</f>
        <v>Regular</v>
      </c>
    </row>
    <row r="7348" spans="1:17" x14ac:dyDescent="0.3">
      <c r="A7348" t="s">
        <v>8439</v>
      </c>
      <c r="B7348" s="1">
        <v>44936</v>
      </c>
      <c r="C7348" t="s">
        <v>1878</v>
      </c>
      <c r="D7348" t="s">
        <v>1879</v>
      </c>
      <c r="E7348" t="s">
        <v>33</v>
      </c>
      <c r="F7348" t="s">
        <v>52</v>
      </c>
      <c r="G7348" t="s">
        <v>117</v>
      </c>
      <c r="H7348">
        <v>8</v>
      </c>
      <c r="I7348">
        <v>218.23</v>
      </c>
      <c r="J7348">
        <v>0</v>
      </c>
      <c r="K7348">
        <v>1745.84</v>
      </c>
      <c r="L7348">
        <v>109.87</v>
      </c>
      <c r="M7348">
        <f t="shared" si="344"/>
        <v>1745.84</v>
      </c>
      <c r="N7348" t="str">
        <f t="shared" si="342"/>
        <v>Q1</v>
      </c>
      <c r="O7348" s="2">
        <f t="shared" si="343"/>
        <v>6.2932456582504708</v>
      </c>
      <c r="P7348" t="str">
        <f>VLOOKUP(retail_sales_2023!C7348,customers!A:J,5,)</f>
        <v>Mumbai</v>
      </c>
      <c r="Q7348" t="str">
        <f>VLOOKUP(C7348,customers!A:J,10,0)</f>
        <v>Regular</v>
      </c>
    </row>
    <row r="7349" spans="1:17" x14ac:dyDescent="0.3">
      <c r="A7349" t="s">
        <v>8440</v>
      </c>
      <c r="B7349" s="1">
        <v>45147</v>
      </c>
      <c r="C7349" t="s">
        <v>2521</v>
      </c>
      <c r="D7349" t="s">
        <v>2522</v>
      </c>
      <c r="E7349" t="s">
        <v>33</v>
      </c>
      <c r="F7349" t="s">
        <v>81</v>
      </c>
      <c r="G7349" t="s">
        <v>101</v>
      </c>
      <c r="H7349">
        <v>5</v>
      </c>
      <c r="I7349">
        <v>3562.63</v>
      </c>
      <c r="J7349">
        <v>0</v>
      </c>
      <c r="K7349">
        <v>17813.150000000001</v>
      </c>
      <c r="L7349">
        <v>5095.0200000000004</v>
      </c>
      <c r="M7349">
        <f t="shared" si="344"/>
        <v>17813.150000000001</v>
      </c>
      <c r="N7349" t="str">
        <f t="shared" si="342"/>
        <v>Q3</v>
      </c>
      <c r="O7349" s="2">
        <f t="shared" si="343"/>
        <v>28.602577309459587</v>
      </c>
      <c r="P7349" t="str">
        <f>VLOOKUP(retail_sales_2023!C7349,customers!A:J,5,)</f>
        <v>Ahmedabad</v>
      </c>
      <c r="Q7349" t="str">
        <f>VLOOKUP(C7349,customers!A:J,10,0)</f>
        <v>Premium</v>
      </c>
    </row>
    <row r="7350" spans="1:17" x14ac:dyDescent="0.3">
      <c r="A7350" t="s">
        <v>8441</v>
      </c>
      <c r="B7350" s="1">
        <v>45163</v>
      </c>
      <c r="C7350" t="s">
        <v>1664</v>
      </c>
      <c r="D7350" t="s">
        <v>1665</v>
      </c>
      <c r="E7350" t="s">
        <v>21</v>
      </c>
      <c r="F7350" t="s">
        <v>22</v>
      </c>
      <c r="G7350" t="s">
        <v>210</v>
      </c>
      <c r="H7350">
        <v>3</v>
      </c>
      <c r="I7350">
        <v>5693.47</v>
      </c>
      <c r="J7350">
        <v>0</v>
      </c>
      <c r="K7350">
        <v>17080.41</v>
      </c>
      <c r="L7350">
        <v>5478.46</v>
      </c>
      <c r="M7350">
        <f t="shared" si="344"/>
        <v>17080.41</v>
      </c>
      <c r="N7350" t="str">
        <f t="shared" si="342"/>
        <v>Q3</v>
      </c>
      <c r="O7350" s="2">
        <f t="shared" si="343"/>
        <v>32.074522801267655</v>
      </c>
      <c r="P7350" t="str">
        <f>VLOOKUP(retail_sales_2023!C7350,customers!A:J,5,)</f>
        <v>Patna</v>
      </c>
      <c r="Q7350" t="str">
        <f>VLOOKUP(C7350,customers!A:J,10,0)</f>
        <v>Premium</v>
      </c>
    </row>
    <row r="7351" spans="1:17" x14ac:dyDescent="0.3">
      <c r="A7351" t="s">
        <v>8442</v>
      </c>
      <c r="B7351" s="1">
        <v>45277</v>
      </c>
      <c r="C7351" t="s">
        <v>1182</v>
      </c>
      <c r="D7351" t="s">
        <v>1183</v>
      </c>
      <c r="E7351" t="s">
        <v>15</v>
      </c>
      <c r="F7351" t="s">
        <v>81</v>
      </c>
      <c r="G7351" t="s">
        <v>158</v>
      </c>
      <c r="H7351">
        <v>3</v>
      </c>
      <c r="I7351">
        <v>2647.27</v>
      </c>
      <c r="J7351">
        <v>0</v>
      </c>
      <c r="K7351">
        <v>7941.81</v>
      </c>
      <c r="L7351">
        <v>2528.48</v>
      </c>
      <c r="M7351">
        <f t="shared" si="344"/>
        <v>7941.8099999999995</v>
      </c>
      <c r="N7351" t="str">
        <f t="shared" si="342"/>
        <v>Q4</v>
      </c>
      <c r="O7351" s="2">
        <f t="shared" si="343"/>
        <v>31.837578587248998</v>
      </c>
      <c r="P7351" t="str">
        <f>VLOOKUP(retail_sales_2023!C7351,customers!A:J,5,)</f>
        <v>Bengaluru</v>
      </c>
      <c r="Q7351" t="str">
        <f>VLOOKUP(C7351,customers!A:J,10,0)</f>
        <v>Regular</v>
      </c>
    </row>
    <row r="7352" spans="1:17" x14ac:dyDescent="0.3">
      <c r="A7352" t="s">
        <v>8443</v>
      </c>
      <c r="B7352" s="1">
        <v>45210</v>
      </c>
      <c r="C7352" t="s">
        <v>773</v>
      </c>
      <c r="D7352" t="s">
        <v>774</v>
      </c>
      <c r="E7352" t="s">
        <v>21</v>
      </c>
      <c r="F7352" t="s">
        <v>16</v>
      </c>
      <c r="G7352" t="s">
        <v>356</v>
      </c>
      <c r="H7352">
        <v>5</v>
      </c>
      <c r="I7352">
        <v>806.79</v>
      </c>
      <c r="J7352">
        <v>0.2</v>
      </c>
      <c r="K7352">
        <v>3227.16</v>
      </c>
      <c r="L7352">
        <v>1229.5899999999999</v>
      </c>
      <c r="M7352">
        <f t="shared" si="344"/>
        <v>3227.16</v>
      </c>
      <c r="N7352" t="str">
        <f t="shared" si="342"/>
        <v>Q4</v>
      </c>
      <c r="O7352" s="2">
        <f t="shared" si="343"/>
        <v>38.101302693389854</v>
      </c>
      <c r="P7352" t="str">
        <f>VLOOKUP(retail_sales_2023!C7352,customers!A:J,5,)</f>
        <v>Ranchi</v>
      </c>
      <c r="Q7352" t="str">
        <f>VLOOKUP(C7352,customers!A:J,10,0)</f>
        <v>Premium</v>
      </c>
    </row>
    <row r="7353" spans="1:17" x14ac:dyDescent="0.3">
      <c r="A7353" t="s">
        <v>8444</v>
      </c>
      <c r="B7353" s="1">
        <v>45215</v>
      </c>
      <c r="C7353" t="s">
        <v>1454</v>
      </c>
      <c r="D7353" t="s">
        <v>1455</v>
      </c>
      <c r="E7353" t="s">
        <v>27</v>
      </c>
      <c r="F7353" t="s">
        <v>81</v>
      </c>
      <c r="G7353" t="s">
        <v>370</v>
      </c>
      <c r="H7353">
        <v>1</v>
      </c>
      <c r="I7353">
        <v>3689.58</v>
      </c>
      <c r="J7353">
        <v>0</v>
      </c>
      <c r="K7353">
        <v>3689.58</v>
      </c>
      <c r="L7353">
        <v>1091.3399999999999</v>
      </c>
      <c r="M7353">
        <f t="shared" si="344"/>
        <v>3689.58</v>
      </c>
      <c r="N7353" t="str">
        <f t="shared" si="342"/>
        <v>Q4</v>
      </c>
      <c r="O7353" s="2">
        <f t="shared" si="343"/>
        <v>29.578976468866376</v>
      </c>
      <c r="P7353" t="str">
        <f>VLOOKUP(retail_sales_2023!C7353,customers!A:J,5,)</f>
        <v>Delhi</v>
      </c>
      <c r="Q7353" t="str">
        <f>VLOOKUP(C7353,customers!A:J,10,0)</f>
        <v>Premium</v>
      </c>
    </row>
    <row r="7354" spans="1:17" x14ac:dyDescent="0.3">
      <c r="A7354" t="s">
        <v>8445</v>
      </c>
      <c r="B7354" s="1">
        <v>45109</v>
      </c>
      <c r="C7354" t="s">
        <v>960</v>
      </c>
      <c r="D7354" t="s">
        <v>961</v>
      </c>
      <c r="E7354" t="s">
        <v>27</v>
      </c>
      <c r="F7354" t="s">
        <v>28</v>
      </c>
      <c r="G7354" t="s">
        <v>280</v>
      </c>
      <c r="H7354">
        <v>2</v>
      </c>
      <c r="I7354">
        <v>3367.34</v>
      </c>
      <c r="J7354">
        <v>0</v>
      </c>
      <c r="K7354">
        <v>6734.68</v>
      </c>
      <c r="L7354">
        <v>1074.92</v>
      </c>
      <c r="M7354">
        <f t="shared" si="344"/>
        <v>6734.68</v>
      </c>
      <c r="N7354" t="str">
        <f t="shared" si="342"/>
        <v>Q3</v>
      </c>
      <c r="O7354" s="2">
        <f t="shared" si="343"/>
        <v>15.960966222597065</v>
      </c>
      <c r="P7354" t="str">
        <f>VLOOKUP(retail_sales_2023!C7354,customers!A:J,5,)</f>
        <v>Lucknow</v>
      </c>
      <c r="Q7354" t="str">
        <f>VLOOKUP(C7354,customers!A:J,10,0)</f>
        <v>Premium</v>
      </c>
    </row>
    <row r="7355" spans="1:17" x14ac:dyDescent="0.3">
      <c r="A7355" t="s">
        <v>8446</v>
      </c>
      <c r="B7355" s="1">
        <v>44981</v>
      </c>
      <c r="C7355" t="s">
        <v>1361</v>
      </c>
      <c r="D7355" t="s">
        <v>1362</v>
      </c>
      <c r="E7355" t="s">
        <v>21</v>
      </c>
      <c r="F7355" t="s">
        <v>52</v>
      </c>
      <c r="G7355" t="s">
        <v>937</v>
      </c>
      <c r="H7355">
        <v>2</v>
      </c>
      <c r="I7355">
        <v>791.48</v>
      </c>
      <c r="J7355">
        <v>0.2</v>
      </c>
      <c r="K7355">
        <v>1266.3699999999999</v>
      </c>
      <c r="L7355">
        <v>74.23</v>
      </c>
      <c r="M7355">
        <f t="shared" si="344"/>
        <v>1266.3680000000002</v>
      </c>
      <c r="N7355" t="str">
        <f t="shared" si="342"/>
        <v>Q1</v>
      </c>
      <c r="O7355" s="2">
        <f t="shared" si="343"/>
        <v>5.8616360147508244</v>
      </c>
      <c r="P7355" t="str">
        <f>VLOOKUP(retail_sales_2023!C7355,customers!A:J,5,)</f>
        <v>Guwahati</v>
      </c>
      <c r="Q7355" t="str">
        <f>VLOOKUP(C7355,customers!A:J,10,0)</f>
        <v>Premium</v>
      </c>
    </row>
    <row r="7356" spans="1:17" x14ac:dyDescent="0.3">
      <c r="A7356" t="s">
        <v>8447</v>
      </c>
      <c r="B7356" s="1">
        <v>45184</v>
      </c>
      <c r="C7356" t="s">
        <v>1664</v>
      </c>
      <c r="D7356" t="s">
        <v>1665</v>
      </c>
      <c r="E7356" t="s">
        <v>21</v>
      </c>
      <c r="F7356" t="s">
        <v>28</v>
      </c>
      <c r="G7356" t="s">
        <v>97</v>
      </c>
      <c r="H7356">
        <v>2</v>
      </c>
      <c r="I7356">
        <v>4296.5200000000004</v>
      </c>
      <c r="J7356">
        <v>0.2</v>
      </c>
      <c r="K7356">
        <v>6874.43</v>
      </c>
      <c r="L7356">
        <v>-728.52</v>
      </c>
      <c r="M7356">
        <f t="shared" si="344"/>
        <v>6874.4320000000007</v>
      </c>
      <c r="N7356" t="str">
        <f t="shared" si="342"/>
        <v>Q3</v>
      </c>
      <c r="O7356" s="2">
        <f t="shared" si="343"/>
        <v>-10.597533177296153</v>
      </c>
      <c r="P7356" t="str">
        <f>VLOOKUP(retail_sales_2023!C7356,customers!A:J,5,)</f>
        <v>Patna</v>
      </c>
      <c r="Q7356" t="str">
        <f>VLOOKUP(C7356,customers!A:J,10,0)</f>
        <v>Premium</v>
      </c>
    </row>
    <row r="7357" spans="1:17" x14ac:dyDescent="0.3">
      <c r="A7357" t="s">
        <v>8448</v>
      </c>
      <c r="B7357" s="1">
        <v>45122</v>
      </c>
      <c r="C7357" t="s">
        <v>1512</v>
      </c>
      <c r="D7357" t="s">
        <v>1513</v>
      </c>
      <c r="E7357" t="s">
        <v>27</v>
      </c>
      <c r="F7357" t="s">
        <v>81</v>
      </c>
      <c r="G7357" t="s">
        <v>264</v>
      </c>
      <c r="H7357">
        <v>1</v>
      </c>
      <c r="I7357">
        <v>2208.02</v>
      </c>
      <c r="J7357">
        <v>0.1</v>
      </c>
      <c r="K7357">
        <v>1987.22</v>
      </c>
      <c r="L7357">
        <v>600.65</v>
      </c>
      <c r="M7357">
        <f t="shared" si="344"/>
        <v>1987.2180000000001</v>
      </c>
      <c r="N7357" t="str">
        <f t="shared" si="342"/>
        <v>Q3</v>
      </c>
      <c r="O7357" s="2">
        <f t="shared" si="343"/>
        <v>30.225641851430641</v>
      </c>
      <c r="P7357" t="str">
        <f>VLOOKUP(retail_sales_2023!C7357,customers!A:J,5,)</f>
        <v>Delhi</v>
      </c>
      <c r="Q7357" t="str">
        <f>VLOOKUP(C7357,customers!A:J,10,0)</f>
        <v>Premium</v>
      </c>
    </row>
    <row r="7358" spans="1:17" x14ac:dyDescent="0.3">
      <c r="A7358" t="s">
        <v>8449</v>
      </c>
      <c r="B7358" s="1">
        <v>44976</v>
      </c>
      <c r="C7358" t="s">
        <v>2621</v>
      </c>
      <c r="D7358" t="s">
        <v>2622</v>
      </c>
      <c r="E7358" t="s">
        <v>27</v>
      </c>
      <c r="F7358" t="s">
        <v>28</v>
      </c>
      <c r="G7358" t="s">
        <v>280</v>
      </c>
      <c r="H7358">
        <v>3</v>
      </c>
      <c r="I7358">
        <v>5149.12</v>
      </c>
      <c r="J7358">
        <v>0</v>
      </c>
      <c r="K7358">
        <v>15447.36</v>
      </c>
      <c r="L7358">
        <v>3724.24</v>
      </c>
      <c r="M7358">
        <f t="shared" si="344"/>
        <v>15447.36</v>
      </c>
      <c r="N7358" t="str">
        <f t="shared" si="342"/>
        <v>Q1</v>
      </c>
      <c r="O7358" s="2">
        <f t="shared" si="343"/>
        <v>24.109232904522194</v>
      </c>
      <c r="P7358" t="str">
        <f>VLOOKUP(retail_sales_2023!C7358,customers!A:J,5,)</f>
        <v>Jaipur</v>
      </c>
      <c r="Q7358" t="str">
        <f>VLOOKUP(C7358,customers!A:J,10,0)</f>
        <v>Premium</v>
      </c>
    </row>
    <row r="7359" spans="1:17" x14ac:dyDescent="0.3">
      <c r="A7359" t="s">
        <v>8450</v>
      </c>
      <c r="B7359" s="1">
        <v>44982</v>
      </c>
      <c r="C7359" t="s">
        <v>2294</v>
      </c>
      <c r="D7359" t="s">
        <v>2295</v>
      </c>
      <c r="E7359" t="s">
        <v>27</v>
      </c>
      <c r="F7359" t="s">
        <v>16</v>
      </c>
      <c r="G7359" t="s">
        <v>305</v>
      </c>
      <c r="H7359">
        <v>3</v>
      </c>
      <c r="I7359">
        <v>334.07</v>
      </c>
      <c r="J7359">
        <v>0.3</v>
      </c>
      <c r="K7359">
        <v>701.55</v>
      </c>
      <c r="L7359">
        <v>285.22000000000003</v>
      </c>
      <c r="M7359">
        <f t="shared" si="344"/>
        <v>701.54700000000003</v>
      </c>
      <c r="N7359" t="str">
        <f t="shared" si="342"/>
        <v>Q1</v>
      </c>
      <c r="O7359" s="2">
        <f t="shared" si="343"/>
        <v>40.655690969995021</v>
      </c>
      <c r="P7359" t="str">
        <f>VLOOKUP(retail_sales_2023!C7359,customers!A:J,5,)</f>
        <v>Amritsar</v>
      </c>
      <c r="Q7359" t="str">
        <f>VLOOKUP(C7359,customers!A:J,10,0)</f>
        <v>Regular</v>
      </c>
    </row>
    <row r="7360" spans="1:17" x14ac:dyDescent="0.3">
      <c r="A7360" t="s">
        <v>8451</v>
      </c>
      <c r="B7360" s="1">
        <v>44967</v>
      </c>
      <c r="C7360" t="s">
        <v>1974</v>
      </c>
      <c r="D7360" t="s">
        <v>1975</v>
      </c>
      <c r="E7360" t="s">
        <v>15</v>
      </c>
      <c r="F7360" t="s">
        <v>16</v>
      </c>
      <c r="G7360" t="s">
        <v>286</v>
      </c>
      <c r="H7360">
        <v>3</v>
      </c>
      <c r="I7360">
        <v>414.68</v>
      </c>
      <c r="J7360">
        <v>0</v>
      </c>
      <c r="K7360">
        <v>1244.04</v>
      </c>
      <c r="L7360">
        <v>514.79999999999995</v>
      </c>
      <c r="M7360">
        <f t="shared" si="344"/>
        <v>1244.04</v>
      </c>
      <c r="N7360" t="str">
        <f t="shared" si="342"/>
        <v>Q1</v>
      </c>
      <c r="O7360" s="2">
        <f t="shared" si="343"/>
        <v>41.381306067329021</v>
      </c>
      <c r="P7360" t="str">
        <f>VLOOKUP(retail_sales_2023!C7360,customers!A:J,5,)</f>
        <v>Kochi</v>
      </c>
      <c r="Q7360" t="str">
        <f>VLOOKUP(C7360,customers!A:J,10,0)</f>
        <v>Premium</v>
      </c>
    </row>
    <row r="7361" spans="1:17" x14ac:dyDescent="0.3">
      <c r="A7361" t="s">
        <v>8452</v>
      </c>
      <c r="B7361" s="1">
        <v>45122</v>
      </c>
      <c r="C7361" t="s">
        <v>879</v>
      </c>
      <c r="D7361" t="s">
        <v>880</v>
      </c>
      <c r="E7361" t="s">
        <v>21</v>
      </c>
      <c r="F7361" t="s">
        <v>43</v>
      </c>
      <c r="G7361" t="s">
        <v>121</v>
      </c>
      <c r="H7361">
        <v>3</v>
      </c>
      <c r="I7361">
        <v>60229.91</v>
      </c>
      <c r="J7361">
        <v>0.2</v>
      </c>
      <c r="K7361">
        <v>144551.78</v>
      </c>
      <c r="L7361">
        <v>14147.44</v>
      </c>
      <c r="M7361">
        <f t="shared" si="344"/>
        <v>144551.78400000001</v>
      </c>
      <c r="N7361" t="str">
        <f t="shared" si="342"/>
        <v>Q3</v>
      </c>
      <c r="O7361" s="2">
        <f t="shared" si="343"/>
        <v>9.7871088131879116</v>
      </c>
      <c r="P7361" t="str">
        <f>VLOOKUP(retail_sales_2023!C7361,customers!A:J,5,)</f>
        <v>Patna</v>
      </c>
      <c r="Q7361" t="str">
        <f>VLOOKUP(C7361,customers!A:J,10,0)</f>
        <v>Occasional</v>
      </c>
    </row>
    <row r="7362" spans="1:17" x14ac:dyDescent="0.3">
      <c r="A7362" t="s">
        <v>8453</v>
      </c>
      <c r="B7362" s="1">
        <v>45237</v>
      </c>
      <c r="C7362" t="s">
        <v>1258</v>
      </c>
      <c r="D7362" t="s">
        <v>1259</v>
      </c>
      <c r="E7362" t="s">
        <v>33</v>
      </c>
      <c r="F7362" t="s">
        <v>28</v>
      </c>
      <c r="G7362" t="s">
        <v>280</v>
      </c>
      <c r="H7362">
        <v>3</v>
      </c>
      <c r="I7362">
        <v>1031.32</v>
      </c>
      <c r="J7362">
        <v>0.25</v>
      </c>
      <c r="K7362">
        <v>2320.4699999999998</v>
      </c>
      <c r="L7362">
        <v>477.05</v>
      </c>
      <c r="M7362">
        <f t="shared" si="344"/>
        <v>2320.4700000000003</v>
      </c>
      <c r="N7362" t="str">
        <f t="shared" si="342"/>
        <v>Q4</v>
      </c>
      <c r="O7362" s="2">
        <f t="shared" si="343"/>
        <v>20.558335164858846</v>
      </c>
      <c r="P7362" t="str">
        <f>VLOOKUP(retail_sales_2023!C7362,customers!A:J,5,)</f>
        <v>Mumbai</v>
      </c>
      <c r="Q7362" t="str">
        <f>VLOOKUP(C7362,customers!A:J,10,0)</f>
        <v>Regular</v>
      </c>
    </row>
    <row r="7363" spans="1:17" x14ac:dyDescent="0.3">
      <c r="A7363" t="s">
        <v>8454</v>
      </c>
      <c r="B7363" s="1">
        <v>45005</v>
      </c>
      <c r="C7363" t="s">
        <v>3889</v>
      </c>
      <c r="D7363" t="s">
        <v>3890</v>
      </c>
      <c r="E7363" t="s">
        <v>27</v>
      </c>
      <c r="F7363" t="s">
        <v>52</v>
      </c>
      <c r="G7363" t="s">
        <v>169</v>
      </c>
      <c r="H7363">
        <v>10</v>
      </c>
      <c r="I7363">
        <v>323.25</v>
      </c>
      <c r="J7363">
        <v>0.05</v>
      </c>
      <c r="K7363">
        <v>3070.88</v>
      </c>
      <c r="L7363">
        <v>198.84</v>
      </c>
      <c r="M7363">
        <f t="shared" si="344"/>
        <v>3070.875</v>
      </c>
      <c r="N7363" t="str">
        <f t="shared" ref="N7363:N7426" si="345">"Q"&amp;ROUNDUP(MONTH(B7363)/3,0)</f>
        <v>Q1</v>
      </c>
      <c r="O7363" s="2">
        <f t="shared" ref="O7363:O7426" si="346">(L7363/K7363)*100</f>
        <v>6.4750169332569163</v>
      </c>
      <c r="P7363" t="str">
        <f>VLOOKUP(retail_sales_2023!C7363,customers!A:J,5,)</f>
        <v>Jaipur</v>
      </c>
      <c r="Q7363" t="str">
        <f>VLOOKUP(C7363,customers!A:J,10,0)</f>
        <v>Premium</v>
      </c>
    </row>
    <row r="7364" spans="1:17" x14ac:dyDescent="0.3">
      <c r="A7364" t="s">
        <v>8455</v>
      </c>
      <c r="B7364" s="1">
        <v>45069</v>
      </c>
      <c r="C7364" t="s">
        <v>156</v>
      </c>
      <c r="D7364" t="s">
        <v>157</v>
      </c>
      <c r="E7364" t="s">
        <v>27</v>
      </c>
      <c r="F7364" t="s">
        <v>52</v>
      </c>
      <c r="G7364" t="s">
        <v>53</v>
      </c>
      <c r="H7364">
        <v>1</v>
      </c>
      <c r="I7364">
        <v>87.6</v>
      </c>
      <c r="J7364">
        <v>0</v>
      </c>
      <c r="K7364">
        <v>87.6</v>
      </c>
      <c r="L7364">
        <v>8.4700000000000006</v>
      </c>
      <c r="M7364">
        <f t="shared" si="344"/>
        <v>87.6</v>
      </c>
      <c r="N7364" t="str">
        <f t="shared" si="345"/>
        <v>Q2</v>
      </c>
      <c r="O7364" s="2">
        <f t="shared" si="346"/>
        <v>9.6689497716894994</v>
      </c>
      <c r="P7364" t="str">
        <f>VLOOKUP(retail_sales_2023!C7364,customers!A:J,5,)</f>
        <v>Amritsar</v>
      </c>
      <c r="Q7364" t="str">
        <f>VLOOKUP(C7364,customers!A:J,10,0)</f>
        <v>Premium</v>
      </c>
    </row>
    <row r="7365" spans="1:17" x14ac:dyDescent="0.3">
      <c r="A7365" t="s">
        <v>8456</v>
      </c>
      <c r="B7365" s="1">
        <v>45148</v>
      </c>
      <c r="C7365" t="s">
        <v>476</v>
      </c>
      <c r="D7365" t="s">
        <v>477</v>
      </c>
      <c r="E7365" t="s">
        <v>33</v>
      </c>
      <c r="F7365" t="s">
        <v>16</v>
      </c>
      <c r="G7365" t="s">
        <v>17</v>
      </c>
      <c r="H7365">
        <v>1</v>
      </c>
      <c r="I7365">
        <v>933.4</v>
      </c>
      <c r="J7365">
        <v>0.05</v>
      </c>
      <c r="K7365">
        <v>886.73</v>
      </c>
      <c r="L7365">
        <v>233.42</v>
      </c>
      <c r="M7365">
        <f t="shared" ref="M7365:M7428" si="347">H7365*I7365*(1-J7365)</f>
        <v>886.7299999999999</v>
      </c>
      <c r="N7365" t="str">
        <f t="shared" si="345"/>
        <v>Q3</v>
      </c>
      <c r="O7365" s="2">
        <f t="shared" si="346"/>
        <v>26.323683646656814</v>
      </c>
      <c r="P7365" t="str">
        <f>VLOOKUP(retail_sales_2023!C7365,customers!A:J,5,)</f>
        <v>Mumbai</v>
      </c>
      <c r="Q7365" t="str">
        <f>VLOOKUP(C7365,customers!A:J,10,0)</f>
        <v>Regular</v>
      </c>
    </row>
    <row r="7366" spans="1:17" x14ac:dyDescent="0.3">
      <c r="A7366" t="s">
        <v>8457</v>
      </c>
      <c r="B7366" s="1">
        <v>45002</v>
      </c>
      <c r="C7366" t="s">
        <v>345</v>
      </c>
      <c r="D7366" t="s">
        <v>346</v>
      </c>
      <c r="E7366" t="s">
        <v>33</v>
      </c>
      <c r="F7366" t="s">
        <v>28</v>
      </c>
      <c r="G7366" t="s">
        <v>325</v>
      </c>
      <c r="H7366">
        <v>4</v>
      </c>
      <c r="I7366">
        <v>3348.55</v>
      </c>
      <c r="J7366">
        <v>0</v>
      </c>
      <c r="K7366">
        <v>13394.2</v>
      </c>
      <c r="L7366">
        <v>2366.9299999999998</v>
      </c>
      <c r="M7366">
        <f t="shared" si="347"/>
        <v>13394.2</v>
      </c>
      <c r="N7366" t="str">
        <f t="shared" si="345"/>
        <v>Q1</v>
      </c>
      <c r="O7366" s="2">
        <f t="shared" si="346"/>
        <v>17.671305490436158</v>
      </c>
      <c r="P7366" t="str">
        <f>VLOOKUP(retail_sales_2023!C7366,customers!A:J,5,)</f>
        <v>Ahmedabad</v>
      </c>
      <c r="Q7366" t="str">
        <f>VLOOKUP(C7366,customers!A:J,10,0)</f>
        <v>Premium</v>
      </c>
    </row>
    <row r="7367" spans="1:17" x14ac:dyDescent="0.3">
      <c r="A7367" t="s">
        <v>8458</v>
      </c>
      <c r="B7367" s="1">
        <v>45114</v>
      </c>
      <c r="C7367" t="s">
        <v>913</v>
      </c>
      <c r="D7367" t="s">
        <v>914</v>
      </c>
      <c r="E7367" t="s">
        <v>33</v>
      </c>
      <c r="F7367" t="s">
        <v>22</v>
      </c>
      <c r="G7367" t="s">
        <v>196</v>
      </c>
      <c r="H7367">
        <v>5</v>
      </c>
      <c r="I7367">
        <v>32826.910000000003</v>
      </c>
      <c r="J7367">
        <v>0</v>
      </c>
      <c r="K7367">
        <v>164134.54999999999</v>
      </c>
      <c r="L7367">
        <v>33391.839999999997</v>
      </c>
      <c r="M7367">
        <f t="shared" si="347"/>
        <v>164134.55000000002</v>
      </c>
      <c r="N7367" t="str">
        <f t="shared" si="345"/>
        <v>Q3</v>
      </c>
      <c r="O7367" s="2">
        <f t="shared" si="346"/>
        <v>20.344187131837874</v>
      </c>
      <c r="P7367" t="str">
        <f>VLOOKUP(retail_sales_2023!C7367,customers!A:J,5,)</f>
        <v>Ahmedabad</v>
      </c>
      <c r="Q7367" t="str">
        <f>VLOOKUP(C7367,customers!A:J,10,0)</f>
        <v>Premium</v>
      </c>
    </row>
    <row r="7368" spans="1:17" x14ac:dyDescent="0.3">
      <c r="A7368" t="s">
        <v>8459</v>
      </c>
      <c r="B7368" s="1">
        <v>45219</v>
      </c>
      <c r="C7368" t="s">
        <v>1146</v>
      </c>
      <c r="D7368" t="s">
        <v>1147</v>
      </c>
      <c r="E7368" t="s">
        <v>27</v>
      </c>
      <c r="F7368" t="s">
        <v>38</v>
      </c>
      <c r="G7368" t="s">
        <v>141</v>
      </c>
      <c r="H7368">
        <v>3</v>
      </c>
      <c r="I7368">
        <v>3809.89</v>
      </c>
      <c r="J7368">
        <v>0.05</v>
      </c>
      <c r="K7368">
        <v>10858.19</v>
      </c>
      <c r="L7368">
        <v>2206.48</v>
      </c>
      <c r="M7368">
        <f t="shared" si="347"/>
        <v>10858.1865</v>
      </c>
      <c r="N7368" t="str">
        <f t="shared" si="345"/>
        <v>Q4</v>
      </c>
      <c r="O7368" s="2">
        <f t="shared" si="346"/>
        <v>20.320882209650044</v>
      </c>
      <c r="P7368" t="str">
        <f>VLOOKUP(retail_sales_2023!C7368,customers!A:J,5,)</f>
        <v>Jaipur</v>
      </c>
      <c r="Q7368" t="str">
        <f>VLOOKUP(C7368,customers!A:J,10,0)</f>
        <v>Premium</v>
      </c>
    </row>
    <row r="7369" spans="1:17" x14ac:dyDescent="0.3">
      <c r="A7369" t="s">
        <v>8460</v>
      </c>
      <c r="B7369" s="1">
        <v>44941</v>
      </c>
      <c r="C7369" t="s">
        <v>1389</v>
      </c>
      <c r="D7369" t="s">
        <v>1390</v>
      </c>
      <c r="E7369" t="s">
        <v>15</v>
      </c>
      <c r="F7369" t="s">
        <v>22</v>
      </c>
      <c r="G7369" t="s">
        <v>23</v>
      </c>
      <c r="H7369">
        <v>3</v>
      </c>
      <c r="I7369">
        <v>19636.34</v>
      </c>
      <c r="J7369">
        <v>0.05</v>
      </c>
      <c r="K7369">
        <v>55963.57</v>
      </c>
      <c r="L7369">
        <v>10487.88</v>
      </c>
      <c r="M7369">
        <f t="shared" si="347"/>
        <v>55963.569000000003</v>
      </c>
      <c r="N7369" t="str">
        <f t="shared" si="345"/>
        <v>Q1</v>
      </c>
      <c r="O7369" s="2">
        <f t="shared" si="346"/>
        <v>18.740548538987056</v>
      </c>
      <c r="P7369" t="str">
        <f>VLOOKUP(retail_sales_2023!C7369,customers!A:J,5,)</f>
        <v>Bengaluru</v>
      </c>
      <c r="Q7369" t="str">
        <f>VLOOKUP(C7369,customers!A:J,10,0)</f>
        <v>Occasional</v>
      </c>
    </row>
    <row r="7370" spans="1:17" x14ac:dyDescent="0.3">
      <c r="A7370" t="s">
        <v>8461</v>
      </c>
      <c r="B7370" s="1">
        <v>45091</v>
      </c>
      <c r="C7370" t="s">
        <v>1305</v>
      </c>
      <c r="D7370" t="s">
        <v>1306</v>
      </c>
      <c r="E7370" t="s">
        <v>33</v>
      </c>
      <c r="F7370" t="s">
        <v>43</v>
      </c>
      <c r="G7370" t="s">
        <v>110</v>
      </c>
      <c r="H7370">
        <v>4</v>
      </c>
      <c r="I7370">
        <v>37936.51</v>
      </c>
      <c r="J7370">
        <v>0.15</v>
      </c>
      <c r="K7370">
        <v>128984.13</v>
      </c>
      <c r="L7370">
        <v>14355.44</v>
      </c>
      <c r="M7370">
        <f t="shared" si="347"/>
        <v>128984.13400000001</v>
      </c>
      <c r="N7370" t="str">
        <f t="shared" si="345"/>
        <v>Q2</v>
      </c>
      <c r="O7370" s="2">
        <f t="shared" si="346"/>
        <v>11.129617263767255</v>
      </c>
      <c r="P7370" t="str">
        <f>VLOOKUP(retail_sales_2023!C7370,customers!A:J,5,)</f>
        <v>Pune</v>
      </c>
      <c r="Q7370" t="str">
        <f>VLOOKUP(C7370,customers!A:J,10,0)</f>
        <v>Premium</v>
      </c>
    </row>
    <row r="7371" spans="1:17" x14ac:dyDescent="0.3">
      <c r="A7371" t="s">
        <v>8462</v>
      </c>
      <c r="B7371" s="1">
        <v>45279</v>
      </c>
      <c r="C7371" t="s">
        <v>425</v>
      </c>
      <c r="D7371" t="s">
        <v>426</v>
      </c>
      <c r="E7371" t="s">
        <v>33</v>
      </c>
      <c r="F7371" t="s">
        <v>81</v>
      </c>
      <c r="G7371" t="s">
        <v>105</v>
      </c>
      <c r="H7371">
        <v>3</v>
      </c>
      <c r="I7371">
        <v>3862.17</v>
      </c>
      <c r="J7371">
        <v>0.05</v>
      </c>
      <c r="K7371">
        <v>11007.18</v>
      </c>
      <c r="L7371">
        <v>4063.79</v>
      </c>
      <c r="M7371">
        <f t="shared" si="347"/>
        <v>11007.184499999999</v>
      </c>
      <c r="N7371" t="str">
        <f t="shared" si="345"/>
        <v>Q4</v>
      </c>
      <c r="O7371" s="2">
        <f t="shared" si="346"/>
        <v>36.919447124513269</v>
      </c>
      <c r="P7371" t="str">
        <f>VLOOKUP(retail_sales_2023!C7371,customers!A:J,5,)</f>
        <v>Nagpur</v>
      </c>
      <c r="Q7371" t="str">
        <f>VLOOKUP(C7371,customers!A:J,10,0)</f>
        <v>Premium</v>
      </c>
    </row>
    <row r="7372" spans="1:17" x14ac:dyDescent="0.3">
      <c r="A7372" t="s">
        <v>8463</v>
      </c>
      <c r="B7372" s="1">
        <v>44998</v>
      </c>
      <c r="C7372" t="s">
        <v>1154</v>
      </c>
      <c r="D7372" t="s">
        <v>1155</v>
      </c>
      <c r="E7372" t="s">
        <v>15</v>
      </c>
      <c r="F7372" t="s">
        <v>52</v>
      </c>
      <c r="G7372" t="s">
        <v>268</v>
      </c>
      <c r="H7372">
        <v>8</v>
      </c>
      <c r="I7372">
        <v>678.23</v>
      </c>
      <c r="J7372">
        <v>0.05</v>
      </c>
      <c r="K7372">
        <v>5154.55</v>
      </c>
      <c r="L7372">
        <v>378.35</v>
      </c>
      <c r="M7372">
        <f t="shared" si="347"/>
        <v>5154.5479999999998</v>
      </c>
      <c r="N7372" t="str">
        <f t="shared" si="345"/>
        <v>Q1</v>
      </c>
      <c r="O7372" s="2">
        <f t="shared" si="346"/>
        <v>7.3401169840238243</v>
      </c>
      <c r="P7372" t="str">
        <f>VLOOKUP(retail_sales_2023!C7372,customers!A:J,5,)</f>
        <v>Chennai</v>
      </c>
      <c r="Q7372" t="str">
        <f>VLOOKUP(C7372,customers!A:J,10,0)</f>
        <v>Premium</v>
      </c>
    </row>
    <row r="7373" spans="1:17" x14ac:dyDescent="0.3">
      <c r="A7373" t="s">
        <v>8464</v>
      </c>
      <c r="B7373" s="1">
        <v>45029</v>
      </c>
      <c r="C7373" t="s">
        <v>1857</v>
      </c>
      <c r="D7373" t="s">
        <v>1858</v>
      </c>
      <c r="E7373" t="s">
        <v>33</v>
      </c>
      <c r="F7373" t="s">
        <v>43</v>
      </c>
      <c r="G7373" t="s">
        <v>178</v>
      </c>
      <c r="H7373">
        <v>1</v>
      </c>
      <c r="I7373">
        <v>51740.85</v>
      </c>
      <c r="J7373">
        <v>0.2</v>
      </c>
      <c r="K7373">
        <v>41392.68</v>
      </c>
      <c r="L7373">
        <v>4843.6099999999997</v>
      </c>
      <c r="M7373">
        <f t="shared" si="347"/>
        <v>41392.68</v>
      </c>
      <c r="N7373" t="str">
        <f t="shared" si="345"/>
        <v>Q2</v>
      </c>
      <c r="O7373" s="2">
        <f t="shared" si="346"/>
        <v>11.701610043128397</v>
      </c>
      <c r="P7373" t="str">
        <f>VLOOKUP(retail_sales_2023!C7373,customers!A:J,5,)</f>
        <v>Surat</v>
      </c>
      <c r="Q7373" t="str">
        <f>VLOOKUP(C7373,customers!A:J,10,0)</f>
        <v>Regular</v>
      </c>
    </row>
    <row r="7374" spans="1:17" x14ac:dyDescent="0.3">
      <c r="A7374" t="s">
        <v>8465</v>
      </c>
      <c r="B7374" s="1">
        <v>45200</v>
      </c>
      <c r="C7374" t="s">
        <v>3889</v>
      </c>
      <c r="D7374" t="s">
        <v>3890</v>
      </c>
      <c r="E7374" t="s">
        <v>27</v>
      </c>
      <c r="F7374" t="s">
        <v>16</v>
      </c>
      <c r="G7374" t="s">
        <v>305</v>
      </c>
      <c r="H7374">
        <v>4</v>
      </c>
      <c r="I7374">
        <v>431.91</v>
      </c>
      <c r="J7374">
        <v>0.25</v>
      </c>
      <c r="K7374">
        <v>1295.73</v>
      </c>
      <c r="L7374">
        <v>583.72</v>
      </c>
      <c r="M7374">
        <f t="shared" si="347"/>
        <v>1295.73</v>
      </c>
      <c r="N7374" t="str">
        <f t="shared" si="345"/>
        <v>Q4</v>
      </c>
      <c r="O7374" s="2">
        <f t="shared" si="346"/>
        <v>45.049508771117445</v>
      </c>
      <c r="P7374" t="str">
        <f>VLOOKUP(retail_sales_2023!C7374,customers!A:J,5,)</f>
        <v>Jaipur</v>
      </c>
      <c r="Q7374" t="str">
        <f>VLOOKUP(C7374,customers!A:J,10,0)</f>
        <v>Premium</v>
      </c>
    </row>
    <row r="7375" spans="1:17" x14ac:dyDescent="0.3">
      <c r="A7375" t="s">
        <v>8466</v>
      </c>
      <c r="B7375" s="1">
        <v>45021</v>
      </c>
      <c r="C7375" t="s">
        <v>228</v>
      </c>
      <c r="D7375" t="s">
        <v>229</v>
      </c>
      <c r="E7375" t="s">
        <v>21</v>
      </c>
      <c r="F7375" t="s">
        <v>43</v>
      </c>
      <c r="G7375" t="s">
        <v>282</v>
      </c>
      <c r="H7375">
        <v>2</v>
      </c>
      <c r="I7375">
        <v>32193.63</v>
      </c>
      <c r="J7375">
        <v>0.1</v>
      </c>
      <c r="K7375">
        <v>57948.53</v>
      </c>
      <c r="L7375">
        <v>6969.9</v>
      </c>
      <c r="M7375">
        <f t="shared" si="347"/>
        <v>57948.534</v>
      </c>
      <c r="N7375" t="str">
        <f t="shared" si="345"/>
        <v>Q2</v>
      </c>
      <c r="O7375" s="2">
        <f t="shared" si="346"/>
        <v>12.027742550156146</v>
      </c>
      <c r="P7375" t="str">
        <f>VLOOKUP(retail_sales_2023!C7375,customers!A:J,5,)</f>
        <v>Ranchi</v>
      </c>
      <c r="Q7375" t="str">
        <f>VLOOKUP(C7375,customers!A:J,10,0)</f>
        <v>Occasional</v>
      </c>
    </row>
    <row r="7376" spans="1:17" x14ac:dyDescent="0.3">
      <c r="A7376" t="s">
        <v>8467</v>
      </c>
      <c r="B7376" s="1">
        <v>44981</v>
      </c>
      <c r="C7376" t="s">
        <v>1177</v>
      </c>
      <c r="D7376" t="s">
        <v>1178</v>
      </c>
      <c r="E7376" t="s">
        <v>27</v>
      </c>
      <c r="F7376" t="s">
        <v>43</v>
      </c>
      <c r="G7376" t="s">
        <v>301</v>
      </c>
      <c r="H7376">
        <v>2</v>
      </c>
      <c r="I7376">
        <v>16561.62</v>
      </c>
      <c r="J7376">
        <v>0.05</v>
      </c>
      <c r="K7376">
        <v>31467.08</v>
      </c>
      <c r="L7376">
        <v>4537.1099999999997</v>
      </c>
      <c r="M7376">
        <f t="shared" si="347"/>
        <v>31467.077999999998</v>
      </c>
      <c r="N7376" t="str">
        <f t="shared" si="345"/>
        <v>Q1</v>
      </c>
      <c r="O7376" s="2">
        <f t="shared" si="346"/>
        <v>14.418592382896664</v>
      </c>
      <c r="P7376" t="str">
        <f>VLOOKUP(retail_sales_2023!C7376,customers!A:J,5,)</f>
        <v>Amritsar</v>
      </c>
      <c r="Q7376" t="str">
        <f>VLOOKUP(C7376,customers!A:J,10,0)</f>
        <v>Regular</v>
      </c>
    </row>
    <row r="7377" spans="1:17" x14ac:dyDescent="0.3">
      <c r="A7377" t="s">
        <v>8468</v>
      </c>
      <c r="B7377" s="1">
        <v>45096</v>
      </c>
      <c r="C7377" t="s">
        <v>59</v>
      </c>
      <c r="D7377" t="s">
        <v>60</v>
      </c>
      <c r="E7377" t="s">
        <v>33</v>
      </c>
      <c r="F7377" t="s">
        <v>52</v>
      </c>
      <c r="G7377" t="s">
        <v>169</v>
      </c>
      <c r="H7377">
        <v>9</v>
      </c>
      <c r="I7377">
        <v>364.73</v>
      </c>
      <c r="J7377">
        <v>0.2</v>
      </c>
      <c r="K7377">
        <v>2626.06</v>
      </c>
      <c r="L7377">
        <v>270.79000000000002</v>
      </c>
      <c r="M7377">
        <f t="shared" si="347"/>
        <v>2626.0560000000005</v>
      </c>
      <c r="N7377" t="str">
        <f t="shared" si="345"/>
        <v>Q2</v>
      </c>
      <c r="O7377" s="2">
        <f t="shared" si="346"/>
        <v>10.311645583116915</v>
      </c>
      <c r="P7377" t="str">
        <f>VLOOKUP(retail_sales_2023!C7377,customers!A:J,5,)</f>
        <v>Nagpur</v>
      </c>
      <c r="Q7377" t="str">
        <f>VLOOKUP(C7377,customers!A:J,10,0)</f>
        <v>Premium</v>
      </c>
    </row>
    <row r="7378" spans="1:17" x14ac:dyDescent="0.3">
      <c r="A7378" t="s">
        <v>8469</v>
      </c>
      <c r="B7378" s="1">
        <v>45057</v>
      </c>
      <c r="C7378" t="s">
        <v>1324</v>
      </c>
      <c r="D7378" t="s">
        <v>1325</v>
      </c>
      <c r="E7378" t="s">
        <v>33</v>
      </c>
      <c r="F7378" t="s">
        <v>43</v>
      </c>
      <c r="G7378" t="s">
        <v>44</v>
      </c>
      <c r="H7378">
        <v>4</v>
      </c>
      <c r="I7378">
        <v>17396.689999999999</v>
      </c>
      <c r="J7378">
        <v>0</v>
      </c>
      <c r="K7378">
        <v>69586.759999999995</v>
      </c>
      <c r="L7378">
        <v>10221.85</v>
      </c>
      <c r="M7378">
        <f t="shared" si="347"/>
        <v>69586.759999999995</v>
      </c>
      <c r="N7378" t="str">
        <f t="shared" si="345"/>
        <v>Q2</v>
      </c>
      <c r="O7378" s="2">
        <f t="shared" si="346"/>
        <v>14.689360447303482</v>
      </c>
      <c r="P7378" t="str">
        <f>VLOOKUP(retail_sales_2023!C7378,customers!A:J,5,)</f>
        <v>Mumbai</v>
      </c>
      <c r="Q7378" t="str">
        <f>VLOOKUP(C7378,customers!A:J,10,0)</f>
        <v>Regular</v>
      </c>
    </row>
    <row r="7379" spans="1:17" x14ac:dyDescent="0.3">
      <c r="A7379" t="s">
        <v>8470</v>
      </c>
      <c r="B7379" s="1">
        <v>45002</v>
      </c>
      <c r="C7379" t="s">
        <v>425</v>
      </c>
      <c r="D7379" t="s">
        <v>426</v>
      </c>
      <c r="E7379" t="s">
        <v>33</v>
      </c>
      <c r="F7379" t="s">
        <v>43</v>
      </c>
      <c r="G7379" t="s">
        <v>243</v>
      </c>
      <c r="H7379">
        <v>2</v>
      </c>
      <c r="I7379">
        <v>50649.32</v>
      </c>
      <c r="J7379">
        <v>0.05</v>
      </c>
      <c r="K7379">
        <v>96233.71</v>
      </c>
      <c r="L7379">
        <v>9081.23</v>
      </c>
      <c r="M7379">
        <f t="shared" si="347"/>
        <v>96233.707999999999</v>
      </c>
      <c r="N7379" t="str">
        <f t="shared" si="345"/>
        <v>Q1</v>
      </c>
      <c r="O7379" s="2">
        <f t="shared" si="346"/>
        <v>9.4366412767417973</v>
      </c>
      <c r="P7379" t="str">
        <f>VLOOKUP(retail_sales_2023!C7379,customers!A:J,5,)</f>
        <v>Nagpur</v>
      </c>
      <c r="Q7379" t="str">
        <f>VLOOKUP(C7379,customers!A:J,10,0)</f>
        <v>Premium</v>
      </c>
    </row>
    <row r="7380" spans="1:17" x14ac:dyDescent="0.3">
      <c r="A7380" t="s">
        <v>8471</v>
      </c>
      <c r="B7380" s="1">
        <v>45028</v>
      </c>
      <c r="C7380" t="s">
        <v>1324</v>
      </c>
      <c r="D7380" t="s">
        <v>1325</v>
      </c>
      <c r="E7380" t="s">
        <v>33</v>
      </c>
      <c r="F7380" t="s">
        <v>22</v>
      </c>
      <c r="G7380" t="s">
        <v>23</v>
      </c>
      <c r="H7380">
        <v>5</v>
      </c>
      <c r="I7380">
        <v>11702.79</v>
      </c>
      <c r="J7380">
        <v>0.15</v>
      </c>
      <c r="K7380">
        <v>49736.86</v>
      </c>
      <c r="L7380">
        <v>8853.5499999999993</v>
      </c>
      <c r="M7380">
        <f t="shared" si="347"/>
        <v>49736.857500000006</v>
      </c>
      <c r="N7380" t="str">
        <f t="shared" si="345"/>
        <v>Q2</v>
      </c>
      <c r="O7380" s="2">
        <f t="shared" si="346"/>
        <v>17.800781955274214</v>
      </c>
      <c r="P7380" t="str">
        <f>VLOOKUP(retail_sales_2023!C7380,customers!A:J,5,)</f>
        <v>Mumbai</v>
      </c>
      <c r="Q7380" t="str">
        <f>VLOOKUP(C7380,customers!A:J,10,0)</f>
        <v>Regular</v>
      </c>
    </row>
    <row r="7381" spans="1:17" x14ac:dyDescent="0.3">
      <c r="A7381" t="s">
        <v>8472</v>
      </c>
      <c r="B7381" s="1">
        <v>45131</v>
      </c>
      <c r="C7381" t="s">
        <v>1811</v>
      </c>
      <c r="D7381" t="s">
        <v>1812</v>
      </c>
      <c r="E7381" t="s">
        <v>21</v>
      </c>
      <c r="F7381" t="s">
        <v>81</v>
      </c>
      <c r="G7381" t="s">
        <v>264</v>
      </c>
      <c r="H7381">
        <v>4</v>
      </c>
      <c r="I7381">
        <v>4537.17</v>
      </c>
      <c r="J7381">
        <v>0.25</v>
      </c>
      <c r="K7381">
        <v>13611.51</v>
      </c>
      <c r="L7381">
        <v>3952.16</v>
      </c>
      <c r="M7381">
        <f t="shared" si="347"/>
        <v>13611.51</v>
      </c>
      <c r="N7381" t="str">
        <f t="shared" si="345"/>
        <v>Q3</v>
      </c>
      <c r="O7381" s="2">
        <f t="shared" si="346"/>
        <v>29.035426635252076</v>
      </c>
      <c r="P7381" t="str">
        <f>VLOOKUP(retail_sales_2023!C7381,customers!A:J,5,)</f>
        <v>Bhubaneswar</v>
      </c>
      <c r="Q7381" t="str">
        <f>VLOOKUP(C7381,customers!A:J,10,0)</f>
        <v>Premium</v>
      </c>
    </row>
    <row r="7382" spans="1:17" x14ac:dyDescent="0.3">
      <c r="A7382" t="s">
        <v>8473</v>
      </c>
      <c r="B7382" s="1">
        <v>45093</v>
      </c>
      <c r="C7382" t="s">
        <v>130</v>
      </c>
      <c r="D7382" t="s">
        <v>131</v>
      </c>
      <c r="E7382" t="s">
        <v>21</v>
      </c>
      <c r="F7382" t="s">
        <v>28</v>
      </c>
      <c r="G7382" t="s">
        <v>439</v>
      </c>
      <c r="H7382">
        <v>2</v>
      </c>
      <c r="I7382">
        <v>913.69</v>
      </c>
      <c r="J7382">
        <v>0.25</v>
      </c>
      <c r="K7382">
        <v>1370.54</v>
      </c>
      <c r="L7382">
        <v>214.76</v>
      </c>
      <c r="M7382">
        <f t="shared" si="347"/>
        <v>1370.5350000000001</v>
      </c>
      <c r="N7382" t="str">
        <f t="shared" si="345"/>
        <v>Q2</v>
      </c>
      <c r="O7382" s="2">
        <f t="shared" si="346"/>
        <v>15.669736016460664</v>
      </c>
      <c r="P7382" t="str">
        <f>VLOOKUP(retail_sales_2023!C7382,customers!A:J,5,)</f>
        <v>Bhubaneswar</v>
      </c>
      <c r="Q7382" t="str">
        <f>VLOOKUP(C7382,customers!A:J,10,0)</f>
        <v>Regular</v>
      </c>
    </row>
    <row r="7383" spans="1:17" x14ac:dyDescent="0.3">
      <c r="A7383" t="s">
        <v>8474</v>
      </c>
      <c r="B7383" s="1">
        <v>45090</v>
      </c>
      <c r="C7383" t="s">
        <v>1707</v>
      </c>
      <c r="D7383" t="s">
        <v>1708</v>
      </c>
      <c r="E7383" t="s">
        <v>15</v>
      </c>
      <c r="F7383" t="s">
        <v>28</v>
      </c>
      <c r="G7383" t="s">
        <v>439</v>
      </c>
      <c r="H7383">
        <v>3</v>
      </c>
      <c r="I7383">
        <v>1439.8</v>
      </c>
      <c r="J7383">
        <v>0.15</v>
      </c>
      <c r="K7383">
        <v>3671.49</v>
      </c>
      <c r="L7383">
        <v>671.19</v>
      </c>
      <c r="M7383">
        <f t="shared" si="347"/>
        <v>3671.49</v>
      </c>
      <c r="N7383" t="str">
        <f t="shared" si="345"/>
        <v>Q2</v>
      </c>
      <c r="O7383" s="2">
        <f t="shared" si="346"/>
        <v>18.281133817605387</v>
      </c>
      <c r="P7383" t="str">
        <f>VLOOKUP(retail_sales_2023!C7383,customers!A:J,5,)</f>
        <v>Hyderabad</v>
      </c>
      <c r="Q7383" t="str">
        <f>VLOOKUP(C7383,customers!A:J,10,0)</f>
        <v>Regular</v>
      </c>
    </row>
    <row r="7384" spans="1:17" x14ac:dyDescent="0.3">
      <c r="A7384" t="s">
        <v>8475</v>
      </c>
      <c r="B7384" s="1">
        <v>45255</v>
      </c>
      <c r="C7384" t="s">
        <v>892</v>
      </c>
      <c r="D7384" t="s">
        <v>893</v>
      </c>
      <c r="E7384" t="s">
        <v>27</v>
      </c>
      <c r="F7384" t="s">
        <v>81</v>
      </c>
      <c r="G7384" t="s">
        <v>239</v>
      </c>
      <c r="H7384">
        <v>3</v>
      </c>
      <c r="I7384">
        <v>3444.01</v>
      </c>
      <c r="J7384">
        <v>0.05</v>
      </c>
      <c r="K7384">
        <v>9815.43</v>
      </c>
      <c r="L7384">
        <v>3506.98</v>
      </c>
      <c r="M7384">
        <f t="shared" si="347"/>
        <v>9815.4285</v>
      </c>
      <c r="N7384" t="str">
        <f t="shared" si="345"/>
        <v>Q4</v>
      </c>
      <c r="O7384" s="2">
        <f t="shared" si="346"/>
        <v>35.729254856893689</v>
      </c>
      <c r="P7384" t="str">
        <f>VLOOKUP(retail_sales_2023!C7384,customers!A:J,5,)</f>
        <v>Amritsar</v>
      </c>
      <c r="Q7384" t="str">
        <f>VLOOKUP(C7384,customers!A:J,10,0)</f>
        <v>Premium</v>
      </c>
    </row>
    <row r="7385" spans="1:17" x14ac:dyDescent="0.3">
      <c r="A7385" t="s">
        <v>8476</v>
      </c>
      <c r="B7385" s="1">
        <v>45170</v>
      </c>
      <c r="C7385" t="s">
        <v>853</v>
      </c>
      <c r="D7385" t="s">
        <v>854</v>
      </c>
      <c r="E7385" t="s">
        <v>27</v>
      </c>
      <c r="F7385" t="s">
        <v>43</v>
      </c>
      <c r="G7385" t="s">
        <v>301</v>
      </c>
      <c r="H7385">
        <v>2</v>
      </c>
      <c r="I7385">
        <v>32387.14</v>
      </c>
      <c r="J7385">
        <v>0.15</v>
      </c>
      <c r="K7385">
        <v>55058.14</v>
      </c>
      <c r="L7385">
        <v>8393.33</v>
      </c>
      <c r="M7385">
        <f t="shared" si="347"/>
        <v>55058.137999999999</v>
      </c>
      <c r="N7385" t="str">
        <f t="shared" si="345"/>
        <v>Q3</v>
      </c>
      <c r="O7385" s="2">
        <f t="shared" si="346"/>
        <v>15.244485193288405</v>
      </c>
      <c r="P7385" t="str">
        <f>VLOOKUP(retail_sales_2023!C7385,customers!A:J,5,)</f>
        <v>Chandigarh</v>
      </c>
      <c r="Q7385" t="str">
        <f>VLOOKUP(C7385,customers!A:J,10,0)</f>
        <v>Premium</v>
      </c>
    </row>
    <row r="7386" spans="1:17" x14ac:dyDescent="0.3">
      <c r="A7386" t="s">
        <v>8477</v>
      </c>
      <c r="B7386" s="1">
        <v>45251</v>
      </c>
      <c r="C7386" t="s">
        <v>1123</v>
      </c>
      <c r="D7386" t="s">
        <v>1124</v>
      </c>
      <c r="E7386" t="s">
        <v>15</v>
      </c>
      <c r="F7386" t="s">
        <v>52</v>
      </c>
      <c r="G7386" t="s">
        <v>235</v>
      </c>
      <c r="H7386">
        <v>9</v>
      </c>
      <c r="I7386">
        <v>659.89</v>
      </c>
      <c r="J7386">
        <v>0</v>
      </c>
      <c r="K7386">
        <v>5939.01</v>
      </c>
      <c r="L7386">
        <v>342.1</v>
      </c>
      <c r="M7386">
        <f t="shared" si="347"/>
        <v>5939.01</v>
      </c>
      <c r="N7386" t="str">
        <f t="shared" si="345"/>
        <v>Q4</v>
      </c>
      <c r="O7386" s="2">
        <f t="shared" si="346"/>
        <v>5.760219295808561</v>
      </c>
      <c r="P7386" t="str">
        <f>VLOOKUP(retail_sales_2023!C7386,customers!A:J,5,)</f>
        <v>Kochi</v>
      </c>
      <c r="Q7386" t="str">
        <f>VLOOKUP(C7386,customers!A:J,10,0)</f>
        <v>Premium</v>
      </c>
    </row>
    <row r="7387" spans="1:17" x14ac:dyDescent="0.3">
      <c r="A7387" t="s">
        <v>8478</v>
      </c>
      <c r="B7387" s="1">
        <v>44941</v>
      </c>
      <c r="C7387" t="s">
        <v>564</v>
      </c>
      <c r="D7387" t="s">
        <v>565</v>
      </c>
      <c r="E7387" t="s">
        <v>27</v>
      </c>
      <c r="F7387" t="s">
        <v>43</v>
      </c>
      <c r="G7387" t="s">
        <v>272</v>
      </c>
      <c r="H7387">
        <v>3</v>
      </c>
      <c r="I7387">
        <v>76367.460000000006</v>
      </c>
      <c r="J7387">
        <v>0.15</v>
      </c>
      <c r="K7387">
        <v>194737.02</v>
      </c>
      <c r="L7387">
        <v>17013.080000000002</v>
      </c>
      <c r="M7387">
        <f t="shared" si="347"/>
        <v>194737.02299999999</v>
      </c>
      <c r="N7387" t="str">
        <f t="shared" si="345"/>
        <v>Q1</v>
      </c>
      <c r="O7387" s="2">
        <f t="shared" si="346"/>
        <v>8.7364385056318543</v>
      </c>
      <c r="P7387" t="str">
        <f>VLOOKUP(retail_sales_2023!C7387,customers!A:J,5,)</f>
        <v>Lucknow</v>
      </c>
      <c r="Q7387" t="str">
        <f>VLOOKUP(C7387,customers!A:J,10,0)</f>
        <v>Premium</v>
      </c>
    </row>
    <row r="7388" spans="1:17" x14ac:dyDescent="0.3">
      <c r="A7388" t="s">
        <v>8479</v>
      </c>
      <c r="B7388" s="1">
        <v>45207</v>
      </c>
      <c r="C7388" t="s">
        <v>705</v>
      </c>
      <c r="D7388" t="s">
        <v>706</v>
      </c>
      <c r="E7388" t="s">
        <v>15</v>
      </c>
      <c r="F7388" t="s">
        <v>28</v>
      </c>
      <c r="G7388" t="s">
        <v>97</v>
      </c>
      <c r="H7388">
        <v>2</v>
      </c>
      <c r="I7388">
        <v>1737.29</v>
      </c>
      <c r="J7388">
        <v>0.05</v>
      </c>
      <c r="K7388">
        <v>3300.85</v>
      </c>
      <c r="L7388">
        <v>570.4</v>
      </c>
      <c r="M7388">
        <f t="shared" si="347"/>
        <v>3300.8509999999997</v>
      </c>
      <c r="N7388" t="str">
        <f t="shared" si="345"/>
        <v>Q4</v>
      </c>
      <c r="O7388" s="2">
        <f t="shared" si="346"/>
        <v>17.28039747337807</v>
      </c>
      <c r="P7388" t="str">
        <f>VLOOKUP(retail_sales_2023!C7388,customers!A:J,5,)</f>
        <v>Coimbatore</v>
      </c>
      <c r="Q7388" t="str">
        <f>VLOOKUP(C7388,customers!A:J,10,0)</f>
        <v>Premium</v>
      </c>
    </row>
    <row r="7389" spans="1:17" x14ac:dyDescent="0.3">
      <c r="A7389" t="s">
        <v>8480</v>
      </c>
      <c r="B7389" s="1">
        <v>45257</v>
      </c>
      <c r="C7389" t="s">
        <v>2741</v>
      </c>
      <c r="D7389" t="s">
        <v>2742</v>
      </c>
      <c r="E7389" t="s">
        <v>15</v>
      </c>
      <c r="F7389" t="s">
        <v>43</v>
      </c>
      <c r="G7389" t="s">
        <v>243</v>
      </c>
      <c r="H7389">
        <v>2</v>
      </c>
      <c r="I7389">
        <v>10815.73</v>
      </c>
      <c r="J7389">
        <v>0</v>
      </c>
      <c r="K7389">
        <v>21631.46</v>
      </c>
      <c r="L7389">
        <v>3091.01</v>
      </c>
      <c r="M7389">
        <f t="shared" si="347"/>
        <v>21631.46</v>
      </c>
      <c r="N7389" t="str">
        <f t="shared" si="345"/>
        <v>Q4</v>
      </c>
      <c r="O7389" s="2">
        <f t="shared" si="346"/>
        <v>14.289419207025325</v>
      </c>
      <c r="P7389" t="str">
        <f>VLOOKUP(retail_sales_2023!C7389,customers!A:J,5,)</f>
        <v>Chennai</v>
      </c>
      <c r="Q7389" t="str">
        <f>VLOOKUP(C7389,customers!A:J,10,0)</f>
        <v>Regular</v>
      </c>
    </row>
    <row r="7390" spans="1:17" x14ac:dyDescent="0.3">
      <c r="A7390" t="s">
        <v>8481</v>
      </c>
      <c r="B7390" s="1">
        <v>45272</v>
      </c>
      <c r="C7390" t="s">
        <v>379</v>
      </c>
      <c r="D7390" t="s">
        <v>380</v>
      </c>
      <c r="E7390" t="s">
        <v>27</v>
      </c>
      <c r="F7390" t="s">
        <v>43</v>
      </c>
      <c r="G7390" t="s">
        <v>121</v>
      </c>
      <c r="H7390">
        <v>4</v>
      </c>
      <c r="I7390">
        <v>37331.96</v>
      </c>
      <c r="J7390">
        <v>0</v>
      </c>
      <c r="K7390">
        <v>149327.84</v>
      </c>
      <c r="L7390">
        <v>12824.69</v>
      </c>
      <c r="M7390">
        <f t="shared" si="347"/>
        <v>149327.84</v>
      </c>
      <c r="N7390" t="str">
        <f t="shared" si="345"/>
        <v>Q4</v>
      </c>
      <c r="O7390" s="2">
        <f t="shared" si="346"/>
        <v>8.588277979511389</v>
      </c>
      <c r="P7390" t="str">
        <f>VLOOKUP(retail_sales_2023!C7390,customers!A:J,5,)</f>
        <v>Lucknow</v>
      </c>
      <c r="Q7390" t="str">
        <f>VLOOKUP(C7390,customers!A:J,10,0)</f>
        <v>Premium</v>
      </c>
    </row>
    <row r="7391" spans="1:17" x14ac:dyDescent="0.3">
      <c r="A7391" t="s">
        <v>8482</v>
      </c>
      <c r="B7391" s="1">
        <v>45107</v>
      </c>
      <c r="C7391" t="s">
        <v>580</v>
      </c>
      <c r="D7391" t="s">
        <v>581</v>
      </c>
      <c r="E7391" t="s">
        <v>21</v>
      </c>
      <c r="F7391" t="s">
        <v>43</v>
      </c>
      <c r="G7391" t="s">
        <v>121</v>
      </c>
      <c r="H7391">
        <v>3</v>
      </c>
      <c r="I7391">
        <v>5918.23</v>
      </c>
      <c r="J7391">
        <v>0.05</v>
      </c>
      <c r="K7391">
        <v>16866.96</v>
      </c>
      <c r="L7391">
        <v>1480.5</v>
      </c>
      <c r="M7391">
        <f t="shared" si="347"/>
        <v>16866.955499999996</v>
      </c>
      <c r="N7391" t="str">
        <f t="shared" si="345"/>
        <v>Q2</v>
      </c>
      <c r="O7391" s="2">
        <f t="shared" si="346"/>
        <v>8.7775153317491714</v>
      </c>
      <c r="P7391" t="str">
        <f>VLOOKUP(retail_sales_2023!C7391,customers!A:J,5,)</f>
        <v>Patna</v>
      </c>
      <c r="Q7391" t="str">
        <f>VLOOKUP(C7391,customers!A:J,10,0)</f>
        <v>Regular</v>
      </c>
    </row>
    <row r="7392" spans="1:17" x14ac:dyDescent="0.3">
      <c r="A7392" t="s">
        <v>8483</v>
      </c>
      <c r="B7392" s="1">
        <v>45158</v>
      </c>
      <c r="C7392" t="s">
        <v>870</v>
      </c>
      <c r="D7392" t="s">
        <v>871</v>
      </c>
      <c r="E7392" t="s">
        <v>27</v>
      </c>
      <c r="F7392" t="s">
        <v>28</v>
      </c>
      <c r="G7392" t="s">
        <v>57</v>
      </c>
      <c r="H7392">
        <v>2</v>
      </c>
      <c r="I7392">
        <v>2423.7399999999998</v>
      </c>
      <c r="J7392">
        <v>0.15</v>
      </c>
      <c r="K7392">
        <v>4120.3599999999997</v>
      </c>
      <c r="L7392">
        <v>-485.34</v>
      </c>
      <c r="M7392">
        <f t="shared" si="347"/>
        <v>4120.3579999999993</v>
      </c>
      <c r="N7392" t="str">
        <f t="shared" si="345"/>
        <v>Q3</v>
      </c>
      <c r="O7392" s="2">
        <f t="shared" si="346"/>
        <v>-11.779067848440427</v>
      </c>
      <c r="P7392" t="str">
        <f>VLOOKUP(retail_sales_2023!C7392,customers!A:J,5,)</f>
        <v>Lucknow</v>
      </c>
      <c r="Q7392" t="str">
        <f>VLOOKUP(C7392,customers!A:J,10,0)</f>
        <v>Premium</v>
      </c>
    </row>
    <row r="7393" spans="1:17" x14ac:dyDescent="0.3">
      <c r="A7393" t="s">
        <v>8484</v>
      </c>
      <c r="B7393" s="1">
        <v>45066</v>
      </c>
      <c r="C7393" t="s">
        <v>254</v>
      </c>
      <c r="D7393" t="s">
        <v>255</v>
      </c>
      <c r="E7393" t="s">
        <v>33</v>
      </c>
      <c r="F7393" t="s">
        <v>16</v>
      </c>
      <c r="G7393" t="s">
        <v>192</v>
      </c>
      <c r="H7393">
        <v>5</v>
      </c>
      <c r="I7393">
        <v>928.51</v>
      </c>
      <c r="J7393">
        <v>0.25</v>
      </c>
      <c r="K7393">
        <v>3481.91</v>
      </c>
      <c r="L7393">
        <v>1428.51</v>
      </c>
      <c r="M7393">
        <f t="shared" si="347"/>
        <v>3481.9125000000004</v>
      </c>
      <c r="N7393" t="str">
        <f t="shared" si="345"/>
        <v>Q2</v>
      </c>
      <c r="O7393" s="2">
        <f t="shared" si="346"/>
        <v>41.026620446823728</v>
      </c>
      <c r="P7393" t="str">
        <f>VLOOKUP(retail_sales_2023!C7393,customers!A:J,5,)</f>
        <v>Nagpur</v>
      </c>
      <c r="Q7393" t="str">
        <f>VLOOKUP(C7393,customers!A:J,10,0)</f>
        <v>Premium</v>
      </c>
    </row>
    <row r="7394" spans="1:17" x14ac:dyDescent="0.3">
      <c r="A7394" t="s">
        <v>8485</v>
      </c>
      <c r="B7394" s="1">
        <v>45145</v>
      </c>
      <c r="C7394" t="s">
        <v>2136</v>
      </c>
      <c r="D7394" t="s">
        <v>2137</v>
      </c>
      <c r="E7394" t="s">
        <v>27</v>
      </c>
      <c r="F7394" t="s">
        <v>38</v>
      </c>
      <c r="G7394" t="s">
        <v>395</v>
      </c>
      <c r="H7394">
        <v>3</v>
      </c>
      <c r="I7394">
        <v>596.11</v>
      </c>
      <c r="J7394">
        <v>0.05</v>
      </c>
      <c r="K7394">
        <v>1698.91</v>
      </c>
      <c r="L7394">
        <v>419.07</v>
      </c>
      <c r="M7394">
        <f t="shared" si="347"/>
        <v>1698.9134999999999</v>
      </c>
      <c r="N7394" t="str">
        <f t="shared" si="345"/>
        <v>Q3</v>
      </c>
      <c r="O7394" s="2">
        <f t="shared" si="346"/>
        <v>24.666992365693297</v>
      </c>
      <c r="P7394" t="str">
        <f>VLOOKUP(retail_sales_2023!C7394,customers!A:J,5,)</f>
        <v>Chandigarh</v>
      </c>
      <c r="Q7394" t="str">
        <f>VLOOKUP(C7394,customers!A:J,10,0)</f>
        <v>Premium</v>
      </c>
    </row>
    <row r="7395" spans="1:17" x14ac:dyDescent="0.3">
      <c r="A7395" t="s">
        <v>8486</v>
      </c>
      <c r="B7395" s="1">
        <v>45191</v>
      </c>
      <c r="C7395" t="s">
        <v>835</v>
      </c>
      <c r="D7395" t="s">
        <v>836</v>
      </c>
      <c r="E7395" t="s">
        <v>21</v>
      </c>
      <c r="F7395" t="s">
        <v>81</v>
      </c>
      <c r="G7395" t="s">
        <v>105</v>
      </c>
      <c r="H7395">
        <v>4</v>
      </c>
      <c r="I7395">
        <v>1343.79</v>
      </c>
      <c r="J7395">
        <v>0</v>
      </c>
      <c r="K7395">
        <v>5375.16</v>
      </c>
      <c r="L7395">
        <v>1478.94</v>
      </c>
      <c r="M7395">
        <f t="shared" si="347"/>
        <v>5375.16</v>
      </c>
      <c r="N7395" t="str">
        <f t="shared" si="345"/>
        <v>Q3</v>
      </c>
      <c r="O7395" s="2">
        <f t="shared" si="346"/>
        <v>27.514343759069497</v>
      </c>
      <c r="P7395" t="str">
        <f>VLOOKUP(retail_sales_2023!C7395,customers!A:J,5,)</f>
        <v>Guwahati</v>
      </c>
      <c r="Q7395" t="str">
        <f>VLOOKUP(C7395,customers!A:J,10,0)</f>
        <v>Regular</v>
      </c>
    </row>
    <row r="7396" spans="1:17" x14ac:dyDescent="0.3">
      <c r="A7396" t="s">
        <v>8487</v>
      </c>
      <c r="B7396" s="1">
        <v>44937</v>
      </c>
      <c r="C7396" t="s">
        <v>2437</v>
      </c>
      <c r="D7396" t="s">
        <v>13093</v>
      </c>
      <c r="E7396" t="s">
        <v>15</v>
      </c>
      <c r="F7396" t="s">
        <v>81</v>
      </c>
      <c r="G7396" t="s">
        <v>333</v>
      </c>
      <c r="H7396">
        <v>2</v>
      </c>
      <c r="I7396">
        <v>532.85</v>
      </c>
      <c r="J7396">
        <v>0</v>
      </c>
      <c r="K7396">
        <v>1065.7</v>
      </c>
      <c r="L7396">
        <v>363.16</v>
      </c>
      <c r="M7396">
        <f t="shared" si="347"/>
        <v>1065.7</v>
      </c>
      <c r="N7396" t="str">
        <f t="shared" si="345"/>
        <v>Q1</v>
      </c>
      <c r="O7396" s="2">
        <f t="shared" si="346"/>
        <v>34.077132401238622</v>
      </c>
      <c r="P7396" t="str">
        <f>VLOOKUP(retail_sales_2023!C7396,customers!A:J,5,)</f>
        <v>Chennai</v>
      </c>
      <c r="Q7396" t="str">
        <f>VLOOKUP(C7396,customers!A:J,10,0)</f>
        <v>Premium</v>
      </c>
    </row>
    <row r="7397" spans="1:17" x14ac:dyDescent="0.3">
      <c r="A7397" t="s">
        <v>8488</v>
      </c>
      <c r="B7397" s="1">
        <v>45190</v>
      </c>
      <c r="C7397" t="s">
        <v>544</v>
      </c>
      <c r="D7397" t="s">
        <v>545</v>
      </c>
      <c r="E7397" t="s">
        <v>15</v>
      </c>
      <c r="F7397" t="s">
        <v>52</v>
      </c>
      <c r="G7397" t="s">
        <v>226</v>
      </c>
      <c r="H7397">
        <v>2</v>
      </c>
      <c r="I7397">
        <v>441.04</v>
      </c>
      <c r="J7397">
        <v>0.1</v>
      </c>
      <c r="K7397">
        <v>793.87</v>
      </c>
      <c r="L7397">
        <v>80.430000000000007</v>
      </c>
      <c r="M7397">
        <f t="shared" si="347"/>
        <v>793.87200000000007</v>
      </c>
      <c r="N7397" t="str">
        <f t="shared" si="345"/>
        <v>Q3</v>
      </c>
      <c r="O7397" s="2">
        <f t="shared" si="346"/>
        <v>10.131381712371045</v>
      </c>
      <c r="P7397" t="str">
        <f>VLOOKUP(retail_sales_2023!C7397,customers!A:J,5,)</f>
        <v>Bengaluru</v>
      </c>
      <c r="Q7397" t="str">
        <f>VLOOKUP(C7397,customers!A:J,10,0)</f>
        <v>Premium</v>
      </c>
    </row>
    <row r="7398" spans="1:17" x14ac:dyDescent="0.3">
      <c r="A7398" t="s">
        <v>8489</v>
      </c>
      <c r="B7398" s="1">
        <v>45222</v>
      </c>
      <c r="C7398" t="s">
        <v>983</v>
      </c>
      <c r="D7398" t="s">
        <v>984</v>
      </c>
      <c r="E7398" t="s">
        <v>21</v>
      </c>
      <c r="F7398" t="s">
        <v>81</v>
      </c>
      <c r="G7398" t="s">
        <v>239</v>
      </c>
      <c r="H7398">
        <v>5</v>
      </c>
      <c r="I7398">
        <v>3787.17</v>
      </c>
      <c r="J7398">
        <v>0.1</v>
      </c>
      <c r="K7398">
        <v>17042.259999999998</v>
      </c>
      <c r="L7398">
        <v>5848.94</v>
      </c>
      <c r="M7398">
        <f t="shared" si="347"/>
        <v>17042.264999999999</v>
      </c>
      <c r="N7398" t="str">
        <f t="shared" si="345"/>
        <v>Q4</v>
      </c>
      <c r="O7398" s="2">
        <f t="shared" si="346"/>
        <v>34.320213398927137</v>
      </c>
      <c r="P7398" t="str">
        <f>VLOOKUP(retail_sales_2023!C7398,customers!A:J,5,)</f>
        <v>Patna</v>
      </c>
      <c r="Q7398" t="str">
        <f>VLOOKUP(C7398,customers!A:J,10,0)</f>
        <v>Premium</v>
      </c>
    </row>
    <row r="7399" spans="1:17" x14ac:dyDescent="0.3">
      <c r="A7399" t="s">
        <v>8490</v>
      </c>
      <c r="B7399" s="1">
        <v>45122</v>
      </c>
      <c r="C7399" t="s">
        <v>1974</v>
      </c>
      <c r="D7399" t="s">
        <v>1975</v>
      </c>
      <c r="E7399" t="s">
        <v>15</v>
      </c>
      <c r="F7399" t="s">
        <v>43</v>
      </c>
      <c r="G7399" t="s">
        <v>121</v>
      </c>
      <c r="H7399">
        <v>3</v>
      </c>
      <c r="I7399">
        <v>54614.66</v>
      </c>
      <c r="J7399">
        <v>0.15</v>
      </c>
      <c r="K7399">
        <v>139267.38</v>
      </c>
      <c r="L7399">
        <v>14754.22</v>
      </c>
      <c r="M7399">
        <f t="shared" si="347"/>
        <v>139267.383</v>
      </c>
      <c r="N7399" t="str">
        <f t="shared" si="345"/>
        <v>Q3</v>
      </c>
      <c r="O7399" s="2">
        <f t="shared" si="346"/>
        <v>10.594167851797025</v>
      </c>
      <c r="P7399" t="str">
        <f>VLOOKUP(retail_sales_2023!C7399,customers!A:J,5,)</f>
        <v>Kochi</v>
      </c>
      <c r="Q7399" t="str">
        <f>VLOOKUP(C7399,customers!A:J,10,0)</f>
        <v>Premium</v>
      </c>
    </row>
    <row r="7400" spans="1:17" x14ac:dyDescent="0.3">
      <c r="A7400" t="s">
        <v>8491</v>
      </c>
      <c r="B7400" s="1">
        <v>45250</v>
      </c>
      <c r="C7400" t="s">
        <v>804</v>
      </c>
      <c r="D7400" t="s">
        <v>805</v>
      </c>
      <c r="E7400" t="s">
        <v>33</v>
      </c>
      <c r="F7400" t="s">
        <v>43</v>
      </c>
      <c r="G7400" t="s">
        <v>154</v>
      </c>
      <c r="H7400">
        <v>1</v>
      </c>
      <c r="I7400">
        <v>17649.82</v>
      </c>
      <c r="J7400">
        <v>0</v>
      </c>
      <c r="K7400">
        <v>17649.82</v>
      </c>
      <c r="L7400">
        <v>-2177.0300000000002</v>
      </c>
      <c r="M7400">
        <f t="shared" si="347"/>
        <v>17649.82</v>
      </c>
      <c r="N7400" t="str">
        <f t="shared" si="345"/>
        <v>Q4</v>
      </c>
      <c r="O7400" s="2">
        <f t="shared" si="346"/>
        <v>-12.334573383751223</v>
      </c>
      <c r="P7400" t="str">
        <f>VLOOKUP(retail_sales_2023!C7400,customers!A:J,5,)</f>
        <v>Mumbai</v>
      </c>
      <c r="Q7400" t="str">
        <f>VLOOKUP(C7400,customers!A:J,10,0)</f>
        <v>Premium</v>
      </c>
    </row>
    <row r="7401" spans="1:17" x14ac:dyDescent="0.3">
      <c r="A7401" t="s">
        <v>8492</v>
      </c>
      <c r="B7401" s="1">
        <v>45182</v>
      </c>
      <c r="C7401" t="s">
        <v>2487</v>
      </c>
      <c r="D7401" t="s">
        <v>2488</v>
      </c>
      <c r="E7401" t="s">
        <v>27</v>
      </c>
      <c r="F7401" t="s">
        <v>81</v>
      </c>
      <c r="G7401" t="s">
        <v>82</v>
      </c>
      <c r="H7401">
        <v>2</v>
      </c>
      <c r="I7401">
        <v>4311.71</v>
      </c>
      <c r="J7401">
        <v>0</v>
      </c>
      <c r="K7401">
        <v>8623.42</v>
      </c>
      <c r="L7401">
        <v>1970.88</v>
      </c>
      <c r="M7401">
        <f t="shared" si="347"/>
        <v>8623.42</v>
      </c>
      <c r="N7401" t="str">
        <f t="shared" si="345"/>
        <v>Q3</v>
      </c>
      <c r="O7401" s="2">
        <f t="shared" si="346"/>
        <v>22.854969374099838</v>
      </c>
      <c r="P7401" t="str">
        <f>VLOOKUP(retail_sales_2023!C7401,customers!A:J,5,)</f>
        <v>Amritsar</v>
      </c>
      <c r="Q7401" t="str">
        <f>VLOOKUP(C7401,customers!A:J,10,0)</f>
        <v>Regular</v>
      </c>
    </row>
    <row r="7402" spans="1:17" x14ac:dyDescent="0.3">
      <c r="A7402" t="s">
        <v>8493</v>
      </c>
      <c r="B7402" s="1">
        <v>45134</v>
      </c>
      <c r="C7402" t="s">
        <v>1123</v>
      </c>
      <c r="D7402" t="s">
        <v>1124</v>
      </c>
      <c r="E7402" t="s">
        <v>15</v>
      </c>
      <c r="F7402" t="s">
        <v>16</v>
      </c>
      <c r="G7402" t="s">
        <v>319</v>
      </c>
      <c r="H7402">
        <v>3</v>
      </c>
      <c r="I7402">
        <v>900.52</v>
      </c>
      <c r="J7402">
        <v>0.2</v>
      </c>
      <c r="K7402">
        <v>2161.25</v>
      </c>
      <c r="L7402">
        <v>723.93</v>
      </c>
      <c r="M7402">
        <f t="shared" si="347"/>
        <v>2161.248</v>
      </c>
      <c r="N7402" t="str">
        <f t="shared" si="345"/>
        <v>Q3</v>
      </c>
      <c r="O7402" s="2">
        <f t="shared" si="346"/>
        <v>33.495893580104102</v>
      </c>
      <c r="P7402" t="str">
        <f>VLOOKUP(retail_sales_2023!C7402,customers!A:J,5,)</f>
        <v>Kochi</v>
      </c>
      <c r="Q7402" t="str">
        <f>VLOOKUP(C7402,customers!A:J,10,0)</f>
        <v>Premium</v>
      </c>
    </row>
    <row r="7403" spans="1:17" x14ac:dyDescent="0.3">
      <c r="A7403" t="s">
        <v>8494</v>
      </c>
      <c r="B7403" s="1">
        <v>45277</v>
      </c>
      <c r="C7403" t="s">
        <v>351</v>
      </c>
      <c r="D7403" t="s">
        <v>352</v>
      </c>
      <c r="E7403" t="s">
        <v>15</v>
      </c>
      <c r="F7403" t="s">
        <v>28</v>
      </c>
      <c r="G7403" t="s">
        <v>97</v>
      </c>
      <c r="H7403">
        <v>4</v>
      </c>
      <c r="I7403">
        <v>3751.95</v>
      </c>
      <c r="J7403">
        <v>0</v>
      </c>
      <c r="K7403">
        <v>15007.8</v>
      </c>
      <c r="L7403">
        <v>4161.8</v>
      </c>
      <c r="M7403">
        <f t="shared" si="347"/>
        <v>15007.8</v>
      </c>
      <c r="N7403" t="str">
        <f t="shared" si="345"/>
        <v>Q4</v>
      </c>
      <c r="O7403" s="2">
        <f t="shared" si="346"/>
        <v>27.730913258438949</v>
      </c>
      <c r="P7403" t="str">
        <f>VLOOKUP(retail_sales_2023!C7403,customers!A:J,5,)</f>
        <v>Chennai</v>
      </c>
      <c r="Q7403" t="str">
        <f>VLOOKUP(C7403,customers!A:J,10,0)</f>
        <v>Regular</v>
      </c>
    </row>
    <row r="7404" spans="1:17" x14ac:dyDescent="0.3">
      <c r="A7404" t="s">
        <v>8495</v>
      </c>
      <c r="B7404" s="1">
        <v>45177</v>
      </c>
      <c r="C7404" t="s">
        <v>518</v>
      </c>
      <c r="D7404" t="s">
        <v>519</v>
      </c>
      <c r="E7404" t="s">
        <v>21</v>
      </c>
      <c r="F7404" t="s">
        <v>43</v>
      </c>
      <c r="G7404" t="s">
        <v>110</v>
      </c>
      <c r="H7404">
        <v>4</v>
      </c>
      <c r="I7404">
        <v>30296.29</v>
      </c>
      <c r="J7404">
        <v>0.1</v>
      </c>
      <c r="K7404">
        <v>109066.64</v>
      </c>
      <c r="L7404">
        <v>11752.17</v>
      </c>
      <c r="M7404">
        <f t="shared" si="347"/>
        <v>109066.644</v>
      </c>
      <c r="N7404" t="str">
        <f t="shared" si="345"/>
        <v>Q3</v>
      </c>
      <c r="O7404" s="2">
        <f t="shared" si="346"/>
        <v>10.775219627193062</v>
      </c>
      <c r="P7404" t="str">
        <f>VLOOKUP(retail_sales_2023!C7404,customers!A:J,5,)</f>
        <v>Ranchi</v>
      </c>
      <c r="Q7404" t="str">
        <f>VLOOKUP(C7404,customers!A:J,10,0)</f>
        <v>Premium</v>
      </c>
    </row>
    <row r="7405" spans="1:17" x14ac:dyDescent="0.3">
      <c r="A7405" t="s">
        <v>8496</v>
      </c>
      <c r="B7405" s="1">
        <v>44982</v>
      </c>
      <c r="C7405" t="s">
        <v>3968</v>
      </c>
      <c r="D7405" t="s">
        <v>3969</v>
      </c>
      <c r="E7405" t="s">
        <v>33</v>
      </c>
      <c r="F7405" t="s">
        <v>52</v>
      </c>
      <c r="G7405" t="s">
        <v>169</v>
      </c>
      <c r="H7405">
        <v>7</v>
      </c>
      <c r="I7405">
        <v>168.25</v>
      </c>
      <c r="J7405">
        <v>0.05</v>
      </c>
      <c r="K7405">
        <v>1118.8599999999999</v>
      </c>
      <c r="L7405">
        <v>95.66</v>
      </c>
      <c r="M7405">
        <f t="shared" si="347"/>
        <v>1118.8625</v>
      </c>
      <c r="N7405" t="str">
        <f t="shared" si="345"/>
        <v>Q1</v>
      </c>
      <c r="O7405" s="2">
        <f t="shared" si="346"/>
        <v>8.5497738769819289</v>
      </c>
      <c r="P7405" t="str">
        <f>VLOOKUP(retail_sales_2023!C7405,customers!A:J,5,)</f>
        <v>Mumbai</v>
      </c>
      <c r="Q7405" t="str">
        <f>VLOOKUP(C7405,customers!A:J,10,0)</f>
        <v>Regular</v>
      </c>
    </row>
    <row r="7406" spans="1:17" x14ac:dyDescent="0.3">
      <c r="A7406" t="s">
        <v>8497</v>
      </c>
      <c r="B7406" s="1">
        <v>45190</v>
      </c>
      <c r="C7406" t="s">
        <v>1386</v>
      </c>
      <c r="D7406" t="s">
        <v>1387</v>
      </c>
      <c r="E7406" t="s">
        <v>21</v>
      </c>
      <c r="F7406" t="s">
        <v>43</v>
      </c>
      <c r="G7406" t="s">
        <v>110</v>
      </c>
      <c r="H7406">
        <v>1</v>
      </c>
      <c r="I7406">
        <v>68813.16</v>
      </c>
      <c r="J7406">
        <v>0.15</v>
      </c>
      <c r="K7406">
        <v>58491.19</v>
      </c>
      <c r="L7406">
        <v>9089.8799999999992</v>
      </c>
      <c r="M7406">
        <f t="shared" si="347"/>
        <v>58491.186000000002</v>
      </c>
      <c r="N7406" t="str">
        <f t="shared" si="345"/>
        <v>Q3</v>
      </c>
      <c r="O7406" s="2">
        <f t="shared" si="346"/>
        <v>15.540596797569</v>
      </c>
      <c r="P7406" t="str">
        <f>VLOOKUP(retail_sales_2023!C7406,customers!A:J,5,)</f>
        <v>Patna</v>
      </c>
      <c r="Q7406" t="str">
        <f>VLOOKUP(C7406,customers!A:J,10,0)</f>
        <v>Premium</v>
      </c>
    </row>
    <row r="7407" spans="1:17" x14ac:dyDescent="0.3">
      <c r="A7407" t="s">
        <v>8498</v>
      </c>
      <c r="B7407" s="1">
        <v>45080</v>
      </c>
      <c r="C7407" t="s">
        <v>294</v>
      </c>
      <c r="D7407" t="s">
        <v>295</v>
      </c>
      <c r="E7407" t="s">
        <v>21</v>
      </c>
      <c r="F7407" t="s">
        <v>52</v>
      </c>
      <c r="G7407" t="s">
        <v>53</v>
      </c>
      <c r="H7407">
        <v>10</v>
      </c>
      <c r="I7407">
        <v>350.79</v>
      </c>
      <c r="J7407">
        <v>0.15</v>
      </c>
      <c r="K7407">
        <v>2981.72</v>
      </c>
      <c r="L7407">
        <v>239.58</v>
      </c>
      <c r="M7407">
        <f t="shared" si="347"/>
        <v>2981.7150000000001</v>
      </c>
      <c r="N7407" t="str">
        <f t="shared" si="345"/>
        <v>Q2</v>
      </c>
      <c r="O7407" s="2">
        <f t="shared" si="346"/>
        <v>8.0349596876970359</v>
      </c>
      <c r="P7407" t="str">
        <f>VLOOKUP(retail_sales_2023!C7407,customers!A:J,5,)</f>
        <v>Patna</v>
      </c>
      <c r="Q7407" t="str">
        <f>VLOOKUP(C7407,customers!A:J,10,0)</f>
        <v>Occasional</v>
      </c>
    </row>
    <row r="7408" spans="1:17" x14ac:dyDescent="0.3">
      <c r="A7408" t="s">
        <v>8499</v>
      </c>
      <c r="B7408" s="1">
        <v>45203</v>
      </c>
      <c r="C7408" t="s">
        <v>327</v>
      </c>
      <c r="D7408" t="s">
        <v>328</v>
      </c>
      <c r="E7408" t="s">
        <v>21</v>
      </c>
      <c r="F7408" t="s">
        <v>81</v>
      </c>
      <c r="G7408" t="s">
        <v>470</v>
      </c>
      <c r="H7408">
        <v>5</v>
      </c>
      <c r="I7408">
        <v>2222.62</v>
      </c>
      <c r="J7408">
        <v>0.15</v>
      </c>
      <c r="K7408">
        <v>9446.1299999999992</v>
      </c>
      <c r="L7408">
        <v>2462.36</v>
      </c>
      <c r="M7408">
        <f t="shared" si="347"/>
        <v>9446.1349999999984</v>
      </c>
      <c r="N7408" t="str">
        <f t="shared" si="345"/>
        <v>Q4</v>
      </c>
      <c r="O7408" s="2">
        <f t="shared" si="346"/>
        <v>26.067394795540611</v>
      </c>
      <c r="P7408" t="str">
        <f>VLOOKUP(retail_sales_2023!C7408,customers!A:J,5,)</f>
        <v>Bhubaneswar</v>
      </c>
      <c r="Q7408" t="str">
        <f>VLOOKUP(C7408,customers!A:J,10,0)</f>
        <v>Occasional</v>
      </c>
    </row>
    <row r="7409" spans="1:17" x14ac:dyDescent="0.3">
      <c r="A7409" t="s">
        <v>8500</v>
      </c>
      <c r="B7409" s="1">
        <v>45091</v>
      </c>
      <c r="C7409" t="s">
        <v>2187</v>
      </c>
      <c r="D7409" t="s">
        <v>2188</v>
      </c>
      <c r="E7409" t="s">
        <v>21</v>
      </c>
      <c r="F7409" t="s">
        <v>28</v>
      </c>
      <c r="G7409" t="s">
        <v>466</v>
      </c>
      <c r="H7409">
        <v>1</v>
      </c>
      <c r="I7409">
        <v>5160.6000000000004</v>
      </c>
      <c r="J7409">
        <v>0.25</v>
      </c>
      <c r="K7409">
        <v>3870.45</v>
      </c>
      <c r="L7409">
        <v>825.7</v>
      </c>
      <c r="M7409">
        <f t="shared" si="347"/>
        <v>3870.4500000000003</v>
      </c>
      <c r="N7409" t="str">
        <f t="shared" si="345"/>
        <v>Q2</v>
      </c>
      <c r="O7409" s="2">
        <f t="shared" si="346"/>
        <v>21.333436680489353</v>
      </c>
      <c r="P7409" t="str">
        <f>VLOOKUP(retail_sales_2023!C7409,customers!A:J,5,)</f>
        <v>Patna</v>
      </c>
      <c r="Q7409" t="str">
        <f>VLOOKUP(C7409,customers!A:J,10,0)</f>
        <v>Premium</v>
      </c>
    </row>
    <row r="7410" spans="1:17" x14ac:dyDescent="0.3">
      <c r="A7410" t="s">
        <v>8501</v>
      </c>
      <c r="B7410" s="1">
        <v>45108</v>
      </c>
      <c r="C7410" t="s">
        <v>1412</v>
      </c>
      <c r="D7410" t="s">
        <v>1413</v>
      </c>
      <c r="E7410" t="s">
        <v>33</v>
      </c>
      <c r="F7410" t="s">
        <v>81</v>
      </c>
      <c r="G7410" t="s">
        <v>105</v>
      </c>
      <c r="H7410">
        <v>4</v>
      </c>
      <c r="I7410">
        <v>2277.48</v>
      </c>
      <c r="J7410">
        <v>0</v>
      </c>
      <c r="K7410">
        <v>9109.92</v>
      </c>
      <c r="L7410">
        <v>2003.8</v>
      </c>
      <c r="M7410">
        <f t="shared" si="347"/>
        <v>9109.92</v>
      </c>
      <c r="N7410" t="str">
        <f t="shared" si="345"/>
        <v>Q3</v>
      </c>
      <c r="O7410" s="2">
        <f t="shared" si="346"/>
        <v>21.995802378066987</v>
      </c>
      <c r="P7410" t="str">
        <f>VLOOKUP(retail_sales_2023!C7410,customers!A:J,5,)</f>
        <v>Surat</v>
      </c>
      <c r="Q7410" t="str">
        <f>VLOOKUP(C7410,customers!A:J,10,0)</f>
        <v>Occasional</v>
      </c>
    </row>
    <row r="7411" spans="1:17" x14ac:dyDescent="0.3">
      <c r="A7411" t="s">
        <v>8502</v>
      </c>
      <c r="B7411" s="1">
        <v>45113</v>
      </c>
      <c r="C7411" t="s">
        <v>3889</v>
      </c>
      <c r="D7411" t="s">
        <v>3890</v>
      </c>
      <c r="E7411" t="s">
        <v>27</v>
      </c>
      <c r="F7411" t="s">
        <v>43</v>
      </c>
      <c r="G7411" t="s">
        <v>154</v>
      </c>
      <c r="H7411">
        <v>2</v>
      </c>
      <c r="I7411">
        <v>49688.7</v>
      </c>
      <c r="J7411">
        <v>0</v>
      </c>
      <c r="K7411">
        <v>99377.4</v>
      </c>
      <c r="L7411">
        <v>12663.64</v>
      </c>
      <c r="M7411">
        <f t="shared" si="347"/>
        <v>99377.4</v>
      </c>
      <c r="N7411" t="str">
        <f t="shared" si="345"/>
        <v>Q3</v>
      </c>
      <c r="O7411" s="2">
        <f t="shared" si="346"/>
        <v>12.74297777965614</v>
      </c>
      <c r="P7411" t="str">
        <f>VLOOKUP(retail_sales_2023!C7411,customers!A:J,5,)</f>
        <v>Jaipur</v>
      </c>
      <c r="Q7411" t="str">
        <f>VLOOKUP(C7411,customers!A:J,10,0)</f>
        <v>Premium</v>
      </c>
    </row>
    <row r="7412" spans="1:17" x14ac:dyDescent="0.3">
      <c r="A7412" t="s">
        <v>8503</v>
      </c>
      <c r="B7412" s="1">
        <v>44939</v>
      </c>
      <c r="C7412" t="s">
        <v>450</v>
      </c>
      <c r="D7412" t="s">
        <v>451</v>
      </c>
      <c r="E7412" t="s">
        <v>21</v>
      </c>
      <c r="F7412" t="s">
        <v>81</v>
      </c>
      <c r="G7412" t="s">
        <v>264</v>
      </c>
      <c r="H7412">
        <v>2</v>
      </c>
      <c r="I7412">
        <v>3595.81</v>
      </c>
      <c r="J7412">
        <v>0.1</v>
      </c>
      <c r="K7412">
        <v>6472.46</v>
      </c>
      <c r="L7412">
        <v>2264.56</v>
      </c>
      <c r="M7412">
        <f t="shared" si="347"/>
        <v>6472.4579999999996</v>
      </c>
      <c r="N7412" t="str">
        <f t="shared" si="345"/>
        <v>Q1</v>
      </c>
      <c r="O7412" s="2">
        <f t="shared" si="346"/>
        <v>34.987624488988729</v>
      </c>
      <c r="P7412" t="str">
        <f>VLOOKUP(retail_sales_2023!C7412,customers!A:J,5,)</f>
        <v>Bhubaneswar</v>
      </c>
      <c r="Q7412" t="str">
        <f>VLOOKUP(C7412,customers!A:J,10,0)</f>
        <v>Regular</v>
      </c>
    </row>
    <row r="7413" spans="1:17" x14ac:dyDescent="0.3">
      <c r="A7413" t="s">
        <v>8504</v>
      </c>
      <c r="B7413" s="1">
        <v>45242</v>
      </c>
      <c r="C7413" t="s">
        <v>670</v>
      </c>
      <c r="D7413" t="s">
        <v>671</v>
      </c>
      <c r="E7413" t="s">
        <v>27</v>
      </c>
      <c r="F7413" t="s">
        <v>16</v>
      </c>
      <c r="G7413" t="s">
        <v>171</v>
      </c>
      <c r="H7413">
        <v>4</v>
      </c>
      <c r="I7413">
        <v>235.13</v>
      </c>
      <c r="J7413">
        <v>0</v>
      </c>
      <c r="K7413">
        <v>940.52</v>
      </c>
      <c r="L7413">
        <v>259.49</v>
      </c>
      <c r="M7413">
        <f t="shared" si="347"/>
        <v>940.52</v>
      </c>
      <c r="N7413" t="str">
        <f t="shared" si="345"/>
        <v>Q4</v>
      </c>
      <c r="O7413" s="2">
        <f t="shared" si="346"/>
        <v>27.590056564453707</v>
      </c>
      <c r="P7413" t="str">
        <f>VLOOKUP(retail_sales_2023!C7413,customers!A:J,5,)</f>
        <v>Amritsar</v>
      </c>
      <c r="Q7413" t="str">
        <f>VLOOKUP(C7413,customers!A:J,10,0)</f>
        <v>Premium</v>
      </c>
    </row>
    <row r="7414" spans="1:17" x14ac:dyDescent="0.3">
      <c r="A7414" t="s">
        <v>8505</v>
      </c>
      <c r="B7414" s="1">
        <v>45136</v>
      </c>
      <c r="C7414" t="s">
        <v>294</v>
      </c>
      <c r="D7414" t="s">
        <v>295</v>
      </c>
      <c r="E7414" t="s">
        <v>21</v>
      </c>
      <c r="F7414" t="s">
        <v>52</v>
      </c>
      <c r="G7414" t="s">
        <v>937</v>
      </c>
      <c r="H7414">
        <v>2</v>
      </c>
      <c r="I7414">
        <v>181.16</v>
      </c>
      <c r="J7414">
        <v>0.05</v>
      </c>
      <c r="K7414">
        <v>344.2</v>
      </c>
      <c r="L7414">
        <v>24.07</v>
      </c>
      <c r="M7414">
        <f t="shared" si="347"/>
        <v>344.20399999999995</v>
      </c>
      <c r="N7414" t="str">
        <f t="shared" si="345"/>
        <v>Q3</v>
      </c>
      <c r="O7414" s="2">
        <f t="shared" si="346"/>
        <v>6.9930273097036615</v>
      </c>
      <c r="P7414" t="str">
        <f>VLOOKUP(retail_sales_2023!C7414,customers!A:J,5,)</f>
        <v>Patna</v>
      </c>
      <c r="Q7414" t="str">
        <f>VLOOKUP(C7414,customers!A:J,10,0)</f>
        <v>Occasional</v>
      </c>
    </row>
    <row r="7415" spans="1:17" x14ac:dyDescent="0.3">
      <c r="A7415" t="s">
        <v>8506</v>
      </c>
      <c r="B7415" s="1">
        <v>45003</v>
      </c>
      <c r="C7415" t="s">
        <v>525</v>
      </c>
      <c r="D7415" t="s">
        <v>526</v>
      </c>
      <c r="E7415" t="s">
        <v>21</v>
      </c>
      <c r="F7415" t="s">
        <v>38</v>
      </c>
      <c r="G7415" t="s">
        <v>456</v>
      </c>
      <c r="H7415">
        <v>1</v>
      </c>
      <c r="I7415">
        <v>2954.19</v>
      </c>
      <c r="J7415">
        <v>0</v>
      </c>
      <c r="K7415">
        <v>2954.19</v>
      </c>
      <c r="L7415">
        <v>860.64</v>
      </c>
      <c r="M7415">
        <f t="shared" si="347"/>
        <v>2954.19</v>
      </c>
      <c r="N7415" t="str">
        <f t="shared" si="345"/>
        <v>Q1</v>
      </c>
      <c r="O7415" s="2">
        <f t="shared" si="346"/>
        <v>29.132858753160761</v>
      </c>
      <c r="P7415" t="str">
        <f>VLOOKUP(retail_sales_2023!C7415,customers!A:J,5,)</f>
        <v>Patna</v>
      </c>
      <c r="Q7415" t="str">
        <f>VLOOKUP(C7415,customers!A:J,10,0)</f>
        <v>Occasional</v>
      </c>
    </row>
    <row r="7416" spans="1:17" x14ac:dyDescent="0.3">
      <c r="A7416" t="s">
        <v>8507</v>
      </c>
      <c r="B7416" s="1">
        <v>44963</v>
      </c>
      <c r="C7416" t="s">
        <v>190</v>
      </c>
      <c r="D7416" t="s">
        <v>191</v>
      </c>
      <c r="E7416" t="s">
        <v>33</v>
      </c>
      <c r="F7416" t="s">
        <v>52</v>
      </c>
      <c r="G7416" t="s">
        <v>226</v>
      </c>
      <c r="H7416">
        <v>8</v>
      </c>
      <c r="I7416">
        <v>241.45</v>
      </c>
      <c r="J7416">
        <v>0.05</v>
      </c>
      <c r="K7416">
        <v>1835.02</v>
      </c>
      <c r="L7416">
        <v>109.72</v>
      </c>
      <c r="M7416">
        <f t="shared" si="347"/>
        <v>1835.0199999999998</v>
      </c>
      <c r="N7416" t="str">
        <f t="shared" si="345"/>
        <v>Q1</v>
      </c>
      <c r="O7416" s="2">
        <f t="shared" si="346"/>
        <v>5.9792263844535753</v>
      </c>
      <c r="P7416" t="str">
        <f>VLOOKUP(retail_sales_2023!C7416,customers!A:J,5,)</f>
        <v>Surat</v>
      </c>
      <c r="Q7416" t="str">
        <f>VLOOKUP(C7416,customers!A:J,10,0)</f>
        <v>Premium</v>
      </c>
    </row>
    <row r="7417" spans="1:17" x14ac:dyDescent="0.3">
      <c r="A7417" t="s">
        <v>8508</v>
      </c>
      <c r="B7417" s="1">
        <v>45117</v>
      </c>
      <c r="C7417" t="s">
        <v>361</v>
      </c>
      <c r="D7417" t="s">
        <v>362</v>
      </c>
      <c r="E7417" t="s">
        <v>15</v>
      </c>
      <c r="F7417" t="s">
        <v>28</v>
      </c>
      <c r="G7417" t="s">
        <v>280</v>
      </c>
      <c r="H7417">
        <v>5</v>
      </c>
      <c r="I7417">
        <v>4576.4799999999996</v>
      </c>
      <c r="J7417">
        <v>0</v>
      </c>
      <c r="K7417">
        <v>22882.400000000001</v>
      </c>
      <c r="L7417">
        <v>5666.46</v>
      </c>
      <c r="M7417">
        <f t="shared" si="347"/>
        <v>22882.399999999998</v>
      </c>
      <c r="N7417" t="str">
        <f t="shared" si="345"/>
        <v>Q3</v>
      </c>
      <c r="O7417" s="2">
        <f t="shared" si="346"/>
        <v>24.763398944166696</v>
      </c>
      <c r="P7417" t="str">
        <f>VLOOKUP(retail_sales_2023!C7417,customers!A:J,5,)</f>
        <v>Hyderabad</v>
      </c>
      <c r="Q7417" t="str">
        <f>VLOOKUP(C7417,customers!A:J,10,0)</f>
        <v>Premium</v>
      </c>
    </row>
    <row r="7418" spans="1:17" x14ac:dyDescent="0.3">
      <c r="A7418" t="s">
        <v>8509</v>
      </c>
      <c r="B7418" s="1">
        <v>45286</v>
      </c>
      <c r="C7418" t="s">
        <v>2500</v>
      </c>
      <c r="D7418" t="s">
        <v>2501</v>
      </c>
      <c r="E7418" t="s">
        <v>21</v>
      </c>
      <c r="F7418" t="s">
        <v>38</v>
      </c>
      <c r="G7418" t="s">
        <v>73</v>
      </c>
      <c r="H7418">
        <v>5</v>
      </c>
      <c r="I7418">
        <v>1206.8699999999999</v>
      </c>
      <c r="J7418">
        <v>0</v>
      </c>
      <c r="K7418">
        <v>6034.35</v>
      </c>
      <c r="L7418">
        <v>1757.01</v>
      </c>
      <c r="M7418">
        <f t="shared" si="347"/>
        <v>6034.3499999999995</v>
      </c>
      <c r="N7418" t="str">
        <f t="shared" si="345"/>
        <v>Q4</v>
      </c>
      <c r="O7418" s="2">
        <f t="shared" si="346"/>
        <v>29.116806284023962</v>
      </c>
      <c r="P7418" t="str">
        <f>VLOOKUP(retail_sales_2023!C7418,customers!A:J,5,)</f>
        <v>Bhubaneswar</v>
      </c>
      <c r="Q7418" t="str">
        <f>VLOOKUP(C7418,customers!A:J,10,0)</f>
        <v>Occasional</v>
      </c>
    </row>
    <row r="7419" spans="1:17" x14ac:dyDescent="0.3">
      <c r="A7419" t="s">
        <v>8510</v>
      </c>
      <c r="B7419" s="1">
        <v>45082</v>
      </c>
      <c r="C7419" t="s">
        <v>1240</v>
      </c>
      <c r="D7419" t="s">
        <v>1241</v>
      </c>
      <c r="E7419" t="s">
        <v>33</v>
      </c>
      <c r="F7419" t="s">
        <v>28</v>
      </c>
      <c r="G7419" t="s">
        <v>672</v>
      </c>
      <c r="H7419">
        <v>3</v>
      </c>
      <c r="I7419">
        <v>5450.1</v>
      </c>
      <c r="J7419">
        <v>0.1</v>
      </c>
      <c r="K7419">
        <v>14715.27</v>
      </c>
      <c r="L7419">
        <v>2545.4899999999998</v>
      </c>
      <c r="M7419">
        <f t="shared" si="347"/>
        <v>14715.27</v>
      </c>
      <c r="N7419" t="str">
        <f t="shared" si="345"/>
        <v>Q2</v>
      </c>
      <c r="O7419" s="2">
        <f t="shared" si="346"/>
        <v>17.298289463937799</v>
      </c>
      <c r="P7419" t="str">
        <f>VLOOKUP(retail_sales_2023!C7419,customers!A:J,5,)</f>
        <v>Surat</v>
      </c>
      <c r="Q7419" t="str">
        <f>VLOOKUP(C7419,customers!A:J,10,0)</f>
        <v>Premium</v>
      </c>
    </row>
    <row r="7420" spans="1:17" x14ac:dyDescent="0.3">
      <c r="A7420" t="s">
        <v>8511</v>
      </c>
      <c r="B7420" s="1">
        <v>45242</v>
      </c>
      <c r="C7420" t="s">
        <v>889</v>
      </c>
      <c r="D7420" t="s">
        <v>890</v>
      </c>
      <c r="E7420" t="s">
        <v>21</v>
      </c>
      <c r="F7420" t="s">
        <v>43</v>
      </c>
      <c r="G7420" t="s">
        <v>44</v>
      </c>
      <c r="H7420">
        <v>1</v>
      </c>
      <c r="I7420">
        <v>61960.18</v>
      </c>
      <c r="J7420">
        <v>0.05</v>
      </c>
      <c r="K7420">
        <v>58862.17</v>
      </c>
      <c r="L7420">
        <v>6786.72</v>
      </c>
      <c r="M7420">
        <f t="shared" si="347"/>
        <v>58862.170999999995</v>
      </c>
      <c r="N7420" t="str">
        <f t="shared" si="345"/>
        <v>Q4</v>
      </c>
      <c r="O7420" s="2">
        <f t="shared" si="346"/>
        <v>11.529850156730546</v>
      </c>
      <c r="P7420" t="str">
        <f>VLOOKUP(retail_sales_2023!C7420,customers!A:J,5,)</f>
        <v>Patna</v>
      </c>
      <c r="Q7420" t="str">
        <f>VLOOKUP(C7420,customers!A:J,10,0)</f>
        <v>Premium</v>
      </c>
    </row>
    <row r="7421" spans="1:17" x14ac:dyDescent="0.3">
      <c r="A7421" t="s">
        <v>8512</v>
      </c>
      <c r="B7421" s="1">
        <v>45075</v>
      </c>
      <c r="C7421" t="s">
        <v>1543</v>
      </c>
      <c r="D7421" t="s">
        <v>1544</v>
      </c>
      <c r="E7421" t="s">
        <v>33</v>
      </c>
      <c r="F7421" t="s">
        <v>52</v>
      </c>
      <c r="G7421" t="s">
        <v>937</v>
      </c>
      <c r="H7421">
        <v>2</v>
      </c>
      <c r="I7421">
        <v>81.7</v>
      </c>
      <c r="J7421">
        <v>0.25</v>
      </c>
      <c r="K7421">
        <v>122.55</v>
      </c>
      <c r="L7421">
        <v>9.4600000000000009</v>
      </c>
      <c r="M7421">
        <f t="shared" si="347"/>
        <v>122.55000000000001</v>
      </c>
      <c r="N7421" t="str">
        <f t="shared" si="345"/>
        <v>Q2</v>
      </c>
      <c r="O7421" s="2">
        <f t="shared" si="346"/>
        <v>7.7192982456140351</v>
      </c>
      <c r="P7421" t="str">
        <f>VLOOKUP(retail_sales_2023!C7421,customers!A:J,5,)</f>
        <v>Ahmedabad</v>
      </c>
      <c r="Q7421" t="str">
        <f>VLOOKUP(C7421,customers!A:J,10,0)</f>
        <v>Regular</v>
      </c>
    </row>
    <row r="7422" spans="1:17" x14ac:dyDescent="0.3">
      <c r="A7422" t="s">
        <v>8513</v>
      </c>
      <c r="B7422" s="1">
        <v>44964</v>
      </c>
      <c r="C7422" t="s">
        <v>476</v>
      </c>
      <c r="D7422" t="s">
        <v>477</v>
      </c>
      <c r="E7422" t="s">
        <v>33</v>
      </c>
      <c r="F7422" t="s">
        <v>22</v>
      </c>
      <c r="G7422" t="s">
        <v>516</v>
      </c>
      <c r="H7422">
        <v>3</v>
      </c>
      <c r="I7422">
        <v>41159.33</v>
      </c>
      <c r="J7422">
        <v>0.3</v>
      </c>
      <c r="K7422">
        <v>86434.59</v>
      </c>
      <c r="L7422">
        <v>20797.98</v>
      </c>
      <c r="M7422">
        <f t="shared" si="347"/>
        <v>86434.592999999993</v>
      </c>
      <c r="N7422" t="str">
        <f t="shared" si="345"/>
        <v>Q1</v>
      </c>
      <c r="O7422" s="2">
        <f t="shared" si="346"/>
        <v>24.062102915048246</v>
      </c>
      <c r="P7422" t="str">
        <f>VLOOKUP(retail_sales_2023!C7422,customers!A:J,5,)</f>
        <v>Mumbai</v>
      </c>
      <c r="Q7422" t="str">
        <f>VLOOKUP(C7422,customers!A:J,10,0)</f>
        <v>Regular</v>
      </c>
    </row>
    <row r="7423" spans="1:17" x14ac:dyDescent="0.3">
      <c r="A7423" t="s">
        <v>8514</v>
      </c>
      <c r="B7423" s="1">
        <v>45065</v>
      </c>
      <c r="C7423" t="s">
        <v>564</v>
      </c>
      <c r="D7423" t="s">
        <v>565</v>
      </c>
      <c r="E7423" t="s">
        <v>27</v>
      </c>
      <c r="F7423" t="s">
        <v>43</v>
      </c>
      <c r="G7423" t="s">
        <v>272</v>
      </c>
      <c r="H7423">
        <v>4</v>
      </c>
      <c r="I7423">
        <v>20538.18</v>
      </c>
      <c r="J7423">
        <v>0.1</v>
      </c>
      <c r="K7423">
        <v>73937.45</v>
      </c>
      <c r="L7423">
        <v>11527.94</v>
      </c>
      <c r="M7423">
        <f t="shared" si="347"/>
        <v>73937.448000000004</v>
      </c>
      <c r="N7423" t="str">
        <f t="shared" si="345"/>
        <v>Q2</v>
      </c>
      <c r="O7423" s="2">
        <f t="shared" si="346"/>
        <v>15.591476308690657</v>
      </c>
      <c r="P7423" t="str">
        <f>VLOOKUP(retail_sales_2023!C7423,customers!A:J,5,)</f>
        <v>Lucknow</v>
      </c>
      <c r="Q7423" t="str">
        <f>VLOOKUP(C7423,customers!A:J,10,0)</f>
        <v>Premium</v>
      </c>
    </row>
    <row r="7424" spans="1:17" x14ac:dyDescent="0.3">
      <c r="A7424" t="s">
        <v>8515</v>
      </c>
      <c r="B7424" s="1">
        <v>44961</v>
      </c>
      <c r="C7424" t="s">
        <v>36</v>
      </c>
      <c r="D7424" t="s">
        <v>37</v>
      </c>
      <c r="E7424" t="s">
        <v>27</v>
      </c>
      <c r="F7424" t="s">
        <v>43</v>
      </c>
      <c r="G7424" t="s">
        <v>301</v>
      </c>
      <c r="H7424">
        <v>1</v>
      </c>
      <c r="I7424">
        <v>35403.43</v>
      </c>
      <c r="J7424">
        <v>0</v>
      </c>
      <c r="K7424">
        <v>35403.43</v>
      </c>
      <c r="L7424">
        <v>3100.5</v>
      </c>
      <c r="M7424">
        <f t="shared" si="347"/>
        <v>35403.43</v>
      </c>
      <c r="N7424" t="str">
        <f t="shared" si="345"/>
        <v>Q1</v>
      </c>
      <c r="O7424" s="2">
        <f t="shared" si="346"/>
        <v>8.7576260266307528</v>
      </c>
      <c r="P7424" t="str">
        <f>VLOOKUP(retail_sales_2023!C7424,customers!A:J,5,)</f>
        <v>Lucknow</v>
      </c>
      <c r="Q7424" t="str">
        <f>VLOOKUP(C7424,customers!A:J,10,0)</f>
        <v>Premium</v>
      </c>
    </row>
    <row r="7425" spans="1:17" x14ac:dyDescent="0.3">
      <c r="A7425" t="s">
        <v>8516</v>
      </c>
      <c r="B7425" s="1">
        <v>45185</v>
      </c>
      <c r="C7425" t="s">
        <v>221</v>
      </c>
      <c r="D7425" t="s">
        <v>222</v>
      </c>
      <c r="E7425" t="s">
        <v>27</v>
      </c>
      <c r="F7425" t="s">
        <v>43</v>
      </c>
      <c r="G7425" t="s">
        <v>301</v>
      </c>
      <c r="H7425">
        <v>3</v>
      </c>
      <c r="I7425">
        <v>69602.149999999994</v>
      </c>
      <c r="J7425">
        <v>0.15</v>
      </c>
      <c r="K7425">
        <v>177485.48</v>
      </c>
      <c r="L7425">
        <v>24499.8</v>
      </c>
      <c r="M7425">
        <f t="shared" si="347"/>
        <v>177485.48249999998</v>
      </c>
      <c r="N7425" t="str">
        <f t="shared" si="345"/>
        <v>Q3</v>
      </c>
      <c r="O7425" s="2">
        <f t="shared" si="346"/>
        <v>13.803833417809727</v>
      </c>
      <c r="P7425" t="str">
        <f>VLOOKUP(retail_sales_2023!C7425,customers!A:J,5,)</f>
        <v>Lucknow</v>
      </c>
      <c r="Q7425" t="str">
        <f>VLOOKUP(C7425,customers!A:J,10,0)</f>
        <v>Premium</v>
      </c>
    </row>
    <row r="7426" spans="1:17" x14ac:dyDescent="0.3">
      <c r="A7426" t="s">
        <v>8517</v>
      </c>
      <c r="B7426" s="1">
        <v>44960</v>
      </c>
      <c r="C7426" t="s">
        <v>345</v>
      </c>
      <c r="D7426" t="s">
        <v>346</v>
      </c>
      <c r="E7426" t="s">
        <v>33</v>
      </c>
      <c r="F7426" t="s">
        <v>81</v>
      </c>
      <c r="G7426" t="s">
        <v>370</v>
      </c>
      <c r="H7426">
        <v>1</v>
      </c>
      <c r="I7426">
        <v>1672.73</v>
      </c>
      <c r="J7426">
        <v>0.05</v>
      </c>
      <c r="K7426">
        <v>1589.09</v>
      </c>
      <c r="L7426">
        <v>372.98</v>
      </c>
      <c r="M7426">
        <f t="shared" si="347"/>
        <v>1589.0934999999999</v>
      </c>
      <c r="N7426" t="str">
        <f t="shared" si="345"/>
        <v>Q1</v>
      </c>
      <c r="O7426" s="2">
        <f t="shared" si="346"/>
        <v>23.471294892045137</v>
      </c>
      <c r="P7426" t="str">
        <f>VLOOKUP(retail_sales_2023!C7426,customers!A:J,5,)</f>
        <v>Ahmedabad</v>
      </c>
      <c r="Q7426" t="str">
        <f>VLOOKUP(C7426,customers!A:J,10,0)</f>
        <v>Premium</v>
      </c>
    </row>
    <row r="7427" spans="1:17" x14ac:dyDescent="0.3">
      <c r="A7427" t="s">
        <v>8518</v>
      </c>
      <c r="B7427" s="1">
        <v>44964</v>
      </c>
      <c r="C7427" t="s">
        <v>313</v>
      </c>
      <c r="D7427" t="s">
        <v>314</v>
      </c>
      <c r="E7427" t="s">
        <v>21</v>
      </c>
      <c r="F7427" t="s">
        <v>38</v>
      </c>
      <c r="G7427" t="s">
        <v>73</v>
      </c>
      <c r="H7427">
        <v>5</v>
      </c>
      <c r="I7427">
        <v>1731.33</v>
      </c>
      <c r="J7427">
        <v>0</v>
      </c>
      <c r="K7427">
        <v>8656.65</v>
      </c>
      <c r="L7427">
        <v>1910.31</v>
      </c>
      <c r="M7427">
        <f t="shared" si="347"/>
        <v>8656.65</v>
      </c>
      <c r="N7427" t="str">
        <f t="shared" ref="N7427:N7490" si="348">"Q"&amp;ROUNDUP(MONTH(B7427)/3,0)</f>
        <v>Q1</v>
      </c>
      <c r="O7427" s="2">
        <f t="shared" ref="O7427:O7490" si="349">(L7427/K7427)*100</f>
        <v>22.067543449255776</v>
      </c>
      <c r="P7427" t="str">
        <f>VLOOKUP(retail_sales_2023!C7427,customers!A:J,5,)</f>
        <v>Kolkata</v>
      </c>
      <c r="Q7427" t="str">
        <f>VLOOKUP(C7427,customers!A:J,10,0)</f>
        <v>Premium</v>
      </c>
    </row>
    <row r="7428" spans="1:17" x14ac:dyDescent="0.3">
      <c r="A7428" t="s">
        <v>8519</v>
      </c>
      <c r="B7428" s="1">
        <v>45231</v>
      </c>
      <c r="C7428" t="s">
        <v>1988</v>
      </c>
      <c r="D7428" t="s">
        <v>1989</v>
      </c>
      <c r="E7428" t="s">
        <v>15</v>
      </c>
      <c r="F7428" t="s">
        <v>43</v>
      </c>
      <c r="G7428" t="s">
        <v>44</v>
      </c>
      <c r="H7428">
        <v>3</v>
      </c>
      <c r="I7428">
        <v>81215.97</v>
      </c>
      <c r="J7428">
        <v>0.05</v>
      </c>
      <c r="K7428">
        <v>231465.51</v>
      </c>
      <c r="L7428">
        <v>35381.58</v>
      </c>
      <c r="M7428">
        <f t="shared" si="347"/>
        <v>231465.51449999999</v>
      </c>
      <c r="N7428" t="str">
        <f t="shared" si="348"/>
        <v>Q4</v>
      </c>
      <c r="O7428" s="2">
        <f t="shared" si="349"/>
        <v>15.285897237994551</v>
      </c>
      <c r="P7428" t="str">
        <f>VLOOKUP(retail_sales_2023!C7428,customers!A:J,5,)</f>
        <v>Bengaluru</v>
      </c>
      <c r="Q7428" t="str">
        <f>VLOOKUP(C7428,customers!A:J,10,0)</f>
        <v>Premium</v>
      </c>
    </row>
    <row r="7429" spans="1:17" x14ac:dyDescent="0.3">
      <c r="A7429" t="s">
        <v>8520</v>
      </c>
      <c r="B7429" s="1">
        <v>44988</v>
      </c>
      <c r="C7429" t="s">
        <v>345</v>
      </c>
      <c r="D7429" t="s">
        <v>346</v>
      </c>
      <c r="E7429" t="s">
        <v>33</v>
      </c>
      <c r="F7429" t="s">
        <v>81</v>
      </c>
      <c r="G7429" t="s">
        <v>158</v>
      </c>
      <c r="H7429">
        <v>3</v>
      </c>
      <c r="I7429">
        <v>2410.73</v>
      </c>
      <c r="J7429">
        <v>0.2</v>
      </c>
      <c r="K7429">
        <v>5785.75</v>
      </c>
      <c r="L7429">
        <v>1322.11</v>
      </c>
      <c r="M7429">
        <f t="shared" ref="M7429:M7492" si="350">H7429*I7429*(1-J7429)</f>
        <v>5785.7520000000004</v>
      </c>
      <c r="N7429" t="str">
        <f t="shared" si="348"/>
        <v>Q1</v>
      </c>
      <c r="O7429" s="2">
        <f t="shared" si="349"/>
        <v>22.851142894179663</v>
      </c>
      <c r="P7429" t="str">
        <f>VLOOKUP(retail_sales_2023!C7429,customers!A:J,5,)</f>
        <v>Ahmedabad</v>
      </c>
      <c r="Q7429" t="str">
        <f>VLOOKUP(C7429,customers!A:J,10,0)</f>
        <v>Premium</v>
      </c>
    </row>
    <row r="7430" spans="1:17" x14ac:dyDescent="0.3">
      <c r="A7430" t="s">
        <v>8521</v>
      </c>
      <c r="B7430" s="1">
        <v>44934</v>
      </c>
      <c r="C7430" t="s">
        <v>2521</v>
      </c>
      <c r="D7430" t="s">
        <v>2522</v>
      </c>
      <c r="E7430" t="s">
        <v>33</v>
      </c>
      <c r="F7430" t="s">
        <v>43</v>
      </c>
      <c r="G7430" t="s">
        <v>44</v>
      </c>
      <c r="H7430">
        <v>5</v>
      </c>
      <c r="I7430">
        <v>49318.18</v>
      </c>
      <c r="J7430">
        <v>0.15</v>
      </c>
      <c r="K7430">
        <v>209602.26</v>
      </c>
      <c r="L7430">
        <v>17742.72</v>
      </c>
      <c r="M7430">
        <f t="shared" si="350"/>
        <v>209602.26499999998</v>
      </c>
      <c r="N7430" t="str">
        <f t="shared" si="348"/>
        <v>Q1</v>
      </c>
      <c r="O7430" s="2">
        <f t="shared" si="349"/>
        <v>8.4649468951336697</v>
      </c>
      <c r="P7430" t="str">
        <f>VLOOKUP(retail_sales_2023!C7430,customers!A:J,5,)</f>
        <v>Ahmedabad</v>
      </c>
      <c r="Q7430" t="str">
        <f>VLOOKUP(C7430,customers!A:J,10,0)</f>
        <v>Premium</v>
      </c>
    </row>
    <row r="7431" spans="1:17" x14ac:dyDescent="0.3">
      <c r="A7431" t="s">
        <v>8522</v>
      </c>
      <c r="B7431" s="1">
        <v>45095</v>
      </c>
      <c r="C7431" t="s">
        <v>636</v>
      </c>
      <c r="D7431" t="s">
        <v>637</v>
      </c>
      <c r="E7431" t="s">
        <v>21</v>
      </c>
      <c r="F7431" t="s">
        <v>28</v>
      </c>
      <c r="G7431" t="s">
        <v>672</v>
      </c>
      <c r="H7431">
        <v>1</v>
      </c>
      <c r="I7431">
        <v>3744.43</v>
      </c>
      <c r="J7431">
        <v>0.15</v>
      </c>
      <c r="K7431">
        <v>3182.77</v>
      </c>
      <c r="L7431">
        <v>843.67</v>
      </c>
      <c r="M7431">
        <f t="shared" si="350"/>
        <v>3182.7655</v>
      </c>
      <c r="N7431" t="str">
        <f t="shared" si="348"/>
        <v>Q2</v>
      </c>
      <c r="O7431" s="2">
        <f t="shared" si="349"/>
        <v>26.507413353776744</v>
      </c>
      <c r="P7431" t="str">
        <f>VLOOKUP(retail_sales_2023!C7431,customers!A:J,5,)</f>
        <v>Ranchi</v>
      </c>
      <c r="Q7431" t="str">
        <f>VLOOKUP(C7431,customers!A:J,10,0)</f>
        <v>Premium</v>
      </c>
    </row>
    <row r="7432" spans="1:17" x14ac:dyDescent="0.3">
      <c r="A7432" t="s">
        <v>8523</v>
      </c>
      <c r="B7432" s="1">
        <v>45015</v>
      </c>
      <c r="C7432" t="s">
        <v>663</v>
      </c>
      <c r="D7432" t="s">
        <v>13093</v>
      </c>
      <c r="E7432" t="s">
        <v>27</v>
      </c>
      <c r="F7432" t="s">
        <v>38</v>
      </c>
      <c r="G7432" t="s">
        <v>90</v>
      </c>
      <c r="H7432">
        <v>1</v>
      </c>
      <c r="I7432">
        <v>1082.1500000000001</v>
      </c>
      <c r="J7432">
        <v>0.05</v>
      </c>
      <c r="K7432">
        <v>1028.04</v>
      </c>
      <c r="L7432">
        <v>-104.41</v>
      </c>
      <c r="M7432">
        <f t="shared" si="350"/>
        <v>1028.0425</v>
      </c>
      <c r="N7432" t="str">
        <f t="shared" si="348"/>
        <v>Q1</v>
      </c>
      <c r="O7432" s="2">
        <f t="shared" si="349"/>
        <v>-10.156219602350102</v>
      </c>
      <c r="P7432" t="str">
        <f>VLOOKUP(retail_sales_2023!C7432,customers!A:J,5,)</f>
        <v>Lucknow</v>
      </c>
      <c r="Q7432" t="str">
        <f>VLOOKUP(C7432,customers!A:J,10,0)</f>
        <v>Premium</v>
      </c>
    </row>
    <row r="7433" spans="1:17" x14ac:dyDescent="0.3">
      <c r="A7433" t="s">
        <v>8524</v>
      </c>
      <c r="B7433" s="1">
        <v>45230</v>
      </c>
      <c r="C7433" t="s">
        <v>55</v>
      </c>
      <c r="D7433" t="s">
        <v>56</v>
      </c>
      <c r="E7433" t="s">
        <v>27</v>
      </c>
      <c r="F7433" t="s">
        <v>52</v>
      </c>
      <c r="G7433" t="s">
        <v>235</v>
      </c>
      <c r="H7433">
        <v>3</v>
      </c>
      <c r="I7433">
        <v>322.56</v>
      </c>
      <c r="J7433">
        <v>0</v>
      </c>
      <c r="K7433">
        <v>967.68</v>
      </c>
      <c r="L7433">
        <v>88.47</v>
      </c>
      <c r="M7433">
        <f t="shared" si="350"/>
        <v>967.68000000000006</v>
      </c>
      <c r="N7433" t="str">
        <f t="shared" si="348"/>
        <v>Q4</v>
      </c>
      <c r="O7433" s="2">
        <f t="shared" si="349"/>
        <v>9.1424851190476186</v>
      </c>
      <c r="P7433" t="str">
        <f>VLOOKUP(retail_sales_2023!C7433,customers!A:J,5,)</f>
        <v>Lucknow</v>
      </c>
      <c r="Q7433" t="str">
        <f>VLOOKUP(C7433,customers!A:J,10,0)</f>
        <v>Premium</v>
      </c>
    </row>
    <row r="7434" spans="1:17" x14ac:dyDescent="0.3">
      <c r="A7434" t="s">
        <v>8525</v>
      </c>
      <c r="B7434" s="1">
        <v>45107</v>
      </c>
      <c r="C7434" t="s">
        <v>331</v>
      </c>
      <c r="D7434" t="s">
        <v>332</v>
      </c>
      <c r="E7434" t="s">
        <v>15</v>
      </c>
      <c r="F7434" t="s">
        <v>43</v>
      </c>
      <c r="G7434" t="s">
        <v>272</v>
      </c>
      <c r="H7434">
        <v>1</v>
      </c>
      <c r="I7434">
        <v>57385.81</v>
      </c>
      <c r="J7434">
        <v>0.15</v>
      </c>
      <c r="K7434">
        <v>48777.94</v>
      </c>
      <c r="L7434">
        <v>5600.38</v>
      </c>
      <c r="M7434">
        <f t="shared" si="350"/>
        <v>48777.938499999997</v>
      </c>
      <c r="N7434" t="str">
        <f t="shared" si="348"/>
        <v>Q2</v>
      </c>
      <c r="O7434" s="2">
        <f t="shared" si="349"/>
        <v>11.481378672408059</v>
      </c>
      <c r="P7434" t="str">
        <f>VLOOKUP(retail_sales_2023!C7434,customers!A:J,5,)</f>
        <v>Kochi</v>
      </c>
      <c r="Q7434" t="str">
        <f>VLOOKUP(C7434,customers!A:J,10,0)</f>
        <v>Premium</v>
      </c>
    </row>
    <row r="7435" spans="1:17" x14ac:dyDescent="0.3">
      <c r="A7435" t="s">
        <v>8526</v>
      </c>
      <c r="B7435" s="1">
        <v>45078</v>
      </c>
      <c r="C7435" t="s">
        <v>361</v>
      </c>
      <c r="D7435" t="s">
        <v>362</v>
      </c>
      <c r="E7435" t="s">
        <v>15</v>
      </c>
      <c r="F7435" t="s">
        <v>52</v>
      </c>
      <c r="G7435" t="s">
        <v>226</v>
      </c>
      <c r="H7435">
        <v>1</v>
      </c>
      <c r="I7435">
        <v>177.08</v>
      </c>
      <c r="J7435">
        <v>0.15</v>
      </c>
      <c r="K7435">
        <v>150.52000000000001</v>
      </c>
      <c r="L7435">
        <v>10.73</v>
      </c>
      <c r="M7435">
        <f t="shared" si="350"/>
        <v>150.518</v>
      </c>
      <c r="N7435" t="str">
        <f t="shared" si="348"/>
        <v>Q2</v>
      </c>
      <c r="O7435" s="2">
        <f t="shared" si="349"/>
        <v>7.1286207812915228</v>
      </c>
      <c r="P7435" t="str">
        <f>VLOOKUP(retail_sales_2023!C7435,customers!A:J,5,)</f>
        <v>Hyderabad</v>
      </c>
      <c r="Q7435" t="str">
        <f>VLOOKUP(C7435,customers!A:J,10,0)</f>
        <v>Premium</v>
      </c>
    </row>
    <row r="7436" spans="1:17" x14ac:dyDescent="0.3">
      <c r="A7436" t="s">
        <v>8527</v>
      </c>
      <c r="B7436" s="1">
        <v>45228</v>
      </c>
      <c r="C7436" t="s">
        <v>1320</v>
      </c>
      <c r="D7436" t="s">
        <v>1321</v>
      </c>
      <c r="E7436" t="s">
        <v>15</v>
      </c>
      <c r="F7436" t="s">
        <v>81</v>
      </c>
      <c r="G7436" t="s">
        <v>101</v>
      </c>
      <c r="H7436">
        <v>1</v>
      </c>
      <c r="I7436">
        <v>4228.25</v>
      </c>
      <c r="J7436">
        <v>0</v>
      </c>
      <c r="K7436">
        <v>4228.25</v>
      </c>
      <c r="L7436">
        <v>1246.92</v>
      </c>
      <c r="M7436">
        <f t="shared" si="350"/>
        <v>4228.25</v>
      </c>
      <c r="N7436" t="str">
        <f t="shared" si="348"/>
        <v>Q4</v>
      </c>
      <c r="O7436" s="2">
        <f t="shared" si="349"/>
        <v>29.490214627801102</v>
      </c>
      <c r="P7436" t="str">
        <f>VLOOKUP(retail_sales_2023!C7436,customers!A:J,5,)</f>
        <v>Kochi</v>
      </c>
      <c r="Q7436" t="str">
        <f>VLOOKUP(C7436,customers!A:J,10,0)</f>
        <v>Premium</v>
      </c>
    </row>
    <row r="7437" spans="1:17" x14ac:dyDescent="0.3">
      <c r="A7437" t="s">
        <v>8528</v>
      </c>
      <c r="B7437" s="1">
        <v>45284</v>
      </c>
      <c r="C7437" t="s">
        <v>1671</v>
      </c>
      <c r="D7437" t="s">
        <v>1672</v>
      </c>
      <c r="E7437" t="s">
        <v>15</v>
      </c>
      <c r="F7437" t="s">
        <v>81</v>
      </c>
      <c r="G7437" t="s">
        <v>101</v>
      </c>
      <c r="H7437">
        <v>2</v>
      </c>
      <c r="I7437">
        <v>1770.45</v>
      </c>
      <c r="J7437">
        <v>0.05</v>
      </c>
      <c r="K7437">
        <v>3363.86</v>
      </c>
      <c r="L7437">
        <v>972.03</v>
      </c>
      <c r="M7437">
        <f t="shared" si="350"/>
        <v>3363.855</v>
      </c>
      <c r="N7437" t="str">
        <f t="shared" si="348"/>
        <v>Q4</v>
      </c>
      <c r="O7437" s="2">
        <f t="shared" si="349"/>
        <v>28.89626797785877</v>
      </c>
      <c r="P7437" t="str">
        <f>VLOOKUP(retail_sales_2023!C7437,customers!A:J,5,)</f>
        <v>Hyderabad</v>
      </c>
      <c r="Q7437" t="str">
        <f>VLOOKUP(C7437,customers!A:J,10,0)</f>
        <v>Occasional</v>
      </c>
    </row>
    <row r="7438" spans="1:17" x14ac:dyDescent="0.3">
      <c r="A7438" t="s">
        <v>8529</v>
      </c>
      <c r="B7438" s="1">
        <v>45276</v>
      </c>
      <c r="C7438" t="s">
        <v>791</v>
      </c>
      <c r="D7438" t="s">
        <v>792</v>
      </c>
      <c r="E7438" t="s">
        <v>33</v>
      </c>
      <c r="F7438" t="s">
        <v>52</v>
      </c>
      <c r="G7438" t="s">
        <v>53</v>
      </c>
      <c r="H7438">
        <v>6</v>
      </c>
      <c r="I7438">
        <v>456.06</v>
      </c>
      <c r="J7438">
        <v>0</v>
      </c>
      <c r="K7438">
        <v>2736.36</v>
      </c>
      <c r="L7438">
        <v>232.01</v>
      </c>
      <c r="M7438">
        <f t="shared" si="350"/>
        <v>2736.36</v>
      </c>
      <c r="N7438" t="str">
        <f t="shared" si="348"/>
        <v>Q4</v>
      </c>
      <c r="O7438" s="2">
        <f t="shared" si="349"/>
        <v>8.4787820316040285</v>
      </c>
      <c r="P7438" t="str">
        <f>VLOOKUP(retail_sales_2023!C7438,customers!A:J,5,)</f>
        <v>Pune</v>
      </c>
      <c r="Q7438" t="str">
        <f>VLOOKUP(C7438,customers!A:J,10,0)</f>
        <v>Premium</v>
      </c>
    </row>
    <row r="7439" spans="1:17" x14ac:dyDescent="0.3">
      <c r="A7439" t="s">
        <v>8530</v>
      </c>
      <c r="B7439" s="1">
        <v>45001</v>
      </c>
      <c r="C7439" t="s">
        <v>951</v>
      </c>
      <c r="D7439" t="s">
        <v>952</v>
      </c>
      <c r="E7439" t="s">
        <v>15</v>
      </c>
      <c r="F7439" t="s">
        <v>43</v>
      </c>
      <c r="G7439" t="s">
        <v>243</v>
      </c>
      <c r="H7439">
        <v>2</v>
      </c>
      <c r="I7439">
        <v>19303.87</v>
      </c>
      <c r="J7439">
        <v>0</v>
      </c>
      <c r="K7439">
        <v>38607.74</v>
      </c>
      <c r="L7439">
        <v>4988.6099999999997</v>
      </c>
      <c r="M7439">
        <f t="shared" si="350"/>
        <v>38607.74</v>
      </c>
      <c r="N7439" t="str">
        <f t="shared" si="348"/>
        <v>Q1</v>
      </c>
      <c r="O7439" s="2">
        <f t="shared" si="349"/>
        <v>12.921269154837864</v>
      </c>
      <c r="P7439" t="str">
        <f>VLOOKUP(retail_sales_2023!C7439,customers!A:J,5,)</f>
        <v>Chennai</v>
      </c>
      <c r="Q7439" t="str">
        <f>VLOOKUP(C7439,customers!A:J,10,0)</f>
        <v>Regular</v>
      </c>
    </row>
    <row r="7440" spans="1:17" x14ac:dyDescent="0.3">
      <c r="A7440" t="s">
        <v>8531</v>
      </c>
      <c r="B7440" s="1">
        <v>45060</v>
      </c>
      <c r="C7440" t="s">
        <v>560</v>
      </c>
      <c r="D7440" t="s">
        <v>561</v>
      </c>
      <c r="E7440" t="s">
        <v>27</v>
      </c>
      <c r="F7440" t="s">
        <v>38</v>
      </c>
      <c r="G7440" t="s">
        <v>395</v>
      </c>
      <c r="H7440">
        <v>5</v>
      </c>
      <c r="I7440">
        <v>1995.81</v>
      </c>
      <c r="J7440">
        <v>0</v>
      </c>
      <c r="K7440">
        <v>9979.0499999999993</v>
      </c>
      <c r="L7440">
        <v>2561.6799999999998</v>
      </c>
      <c r="M7440">
        <f t="shared" si="350"/>
        <v>9979.0499999999993</v>
      </c>
      <c r="N7440" t="str">
        <f t="shared" si="348"/>
        <v>Q2</v>
      </c>
      <c r="O7440" s="2">
        <f t="shared" si="349"/>
        <v>25.670579864816791</v>
      </c>
      <c r="P7440" t="str">
        <f>VLOOKUP(retail_sales_2023!C7440,customers!A:J,5,)</f>
        <v>Chandigarh</v>
      </c>
      <c r="Q7440" t="str">
        <f>VLOOKUP(C7440,customers!A:J,10,0)</f>
        <v>Premium</v>
      </c>
    </row>
    <row r="7441" spans="1:17" x14ac:dyDescent="0.3">
      <c r="A7441" t="s">
        <v>8532</v>
      </c>
      <c r="B7441" s="1">
        <v>45264</v>
      </c>
      <c r="C7441" t="s">
        <v>345</v>
      </c>
      <c r="D7441" t="s">
        <v>346</v>
      </c>
      <c r="E7441" t="s">
        <v>33</v>
      </c>
      <c r="F7441" t="s">
        <v>43</v>
      </c>
      <c r="G7441" t="s">
        <v>272</v>
      </c>
      <c r="H7441">
        <v>1</v>
      </c>
      <c r="I7441">
        <v>42575.360000000001</v>
      </c>
      <c r="J7441">
        <v>0</v>
      </c>
      <c r="K7441">
        <v>42575.360000000001</v>
      </c>
      <c r="L7441">
        <v>6095.04</v>
      </c>
      <c r="M7441">
        <f t="shared" si="350"/>
        <v>42575.360000000001</v>
      </c>
      <c r="N7441" t="str">
        <f t="shared" si="348"/>
        <v>Q4</v>
      </c>
      <c r="O7441" s="2">
        <f t="shared" si="349"/>
        <v>14.315885996031508</v>
      </c>
      <c r="P7441" t="str">
        <f>VLOOKUP(retail_sales_2023!C7441,customers!A:J,5,)</f>
        <v>Ahmedabad</v>
      </c>
      <c r="Q7441" t="str">
        <f>VLOOKUP(C7441,customers!A:J,10,0)</f>
        <v>Premium</v>
      </c>
    </row>
    <row r="7442" spans="1:17" x14ac:dyDescent="0.3">
      <c r="A7442" t="s">
        <v>8533</v>
      </c>
      <c r="B7442" s="1">
        <v>45260</v>
      </c>
      <c r="C7442" t="s">
        <v>595</v>
      </c>
      <c r="D7442" t="s">
        <v>596</v>
      </c>
      <c r="E7442" t="s">
        <v>27</v>
      </c>
      <c r="F7442" t="s">
        <v>81</v>
      </c>
      <c r="G7442" t="s">
        <v>158</v>
      </c>
      <c r="H7442">
        <v>5</v>
      </c>
      <c r="I7442">
        <v>4717.37</v>
      </c>
      <c r="J7442">
        <v>0.05</v>
      </c>
      <c r="K7442">
        <v>22407.51</v>
      </c>
      <c r="L7442">
        <v>8451.65</v>
      </c>
      <c r="M7442">
        <f t="shared" si="350"/>
        <v>22407.507499999996</v>
      </c>
      <c r="N7442" t="str">
        <f t="shared" si="348"/>
        <v>Q4</v>
      </c>
      <c r="O7442" s="2">
        <f t="shared" si="349"/>
        <v>37.717934745984714</v>
      </c>
      <c r="P7442" t="str">
        <f>VLOOKUP(retail_sales_2023!C7442,customers!A:J,5,)</f>
        <v>Lucknow</v>
      </c>
      <c r="Q7442" t="str">
        <f>VLOOKUP(C7442,customers!A:J,10,0)</f>
        <v>Occasional</v>
      </c>
    </row>
    <row r="7443" spans="1:17" x14ac:dyDescent="0.3">
      <c r="A7443" t="s">
        <v>8534</v>
      </c>
      <c r="B7443" s="1">
        <v>45196</v>
      </c>
      <c r="C7443" t="s">
        <v>372</v>
      </c>
      <c r="D7443" t="s">
        <v>373</v>
      </c>
      <c r="E7443" t="s">
        <v>33</v>
      </c>
      <c r="F7443" t="s">
        <v>52</v>
      </c>
      <c r="G7443" t="s">
        <v>133</v>
      </c>
      <c r="H7443">
        <v>6</v>
      </c>
      <c r="I7443">
        <v>344.6</v>
      </c>
      <c r="J7443">
        <v>0.05</v>
      </c>
      <c r="K7443">
        <v>1964.22</v>
      </c>
      <c r="L7443">
        <v>184.79</v>
      </c>
      <c r="M7443">
        <f t="shared" si="350"/>
        <v>1964.2200000000003</v>
      </c>
      <c r="N7443" t="str">
        <f t="shared" si="348"/>
        <v>Q3</v>
      </c>
      <c r="O7443" s="2">
        <f t="shared" si="349"/>
        <v>9.4078056429524182</v>
      </c>
      <c r="P7443" t="str">
        <f>VLOOKUP(retail_sales_2023!C7443,customers!A:J,5,)</f>
        <v>Pune</v>
      </c>
      <c r="Q7443" t="str">
        <f>VLOOKUP(C7443,customers!A:J,10,0)</f>
        <v>Premium</v>
      </c>
    </row>
    <row r="7444" spans="1:17" x14ac:dyDescent="0.3">
      <c r="A7444" t="s">
        <v>8535</v>
      </c>
      <c r="B7444" s="1">
        <v>44990</v>
      </c>
      <c r="C7444" t="s">
        <v>231</v>
      </c>
      <c r="D7444" t="s">
        <v>232</v>
      </c>
      <c r="E7444" t="s">
        <v>27</v>
      </c>
      <c r="F7444" t="s">
        <v>28</v>
      </c>
      <c r="G7444" t="s">
        <v>280</v>
      </c>
      <c r="H7444">
        <v>5</v>
      </c>
      <c r="I7444">
        <v>4007.5</v>
      </c>
      <c r="J7444">
        <v>0.05</v>
      </c>
      <c r="K7444">
        <v>19035.62</v>
      </c>
      <c r="L7444">
        <v>4482.6000000000004</v>
      </c>
      <c r="M7444">
        <f t="shared" si="350"/>
        <v>19035.625</v>
      </c>
      <c r="N7444" t="str">
        <f t="shared" si="348"/>
        <v>Q1</v>
      </c>
      <c r="O7444" s="2">
        <f t="shared" si="349"/>
        <v>23.548484367727454</v>
      </c>
      <c r="P7444" t="str">
        <f>VLOOKUP(retail_sales_2023!C7444,customers!A:J,5,)</f>
        <v>Delhi</v>
      </c>
      <c r="Q7444" t="str">
        <f>VLOOKUP(C7444,customers!A:J,10,0)</f>
        <v>Regular</v>
      </c>
    </row>
    <row r="7445" spans="1:17" x14ac:dyDescent="0.3">
      <c r="A7445" t="s">
        <v>8536</v>
      </c>
      <c r="B7445" s="1">
        <v>44953</v>
      </c>
      <c r="C7445" t="s">
        <v>996</v>
      </c>
      <c r="D7445" t="s">
        <v>997</v>
      </c>
      <c r="E7445" t="s">
        <v>33</v>
      </c>
      <c r="F7445" t="s">
        <v>52</v>
      </c>
      <c r="G7445" t="s">
        <v>226</v>
      </c>
      <c r="H7445">
        <v>7</v>
      </c>
      <c r="I7445">
        <v>293.64999999999998</v>
      </c>
      <c r="J7445">
        <v>0</v>
      </c>
      <c r="K7445">
        <v>2055.5500000000002</v>
      </c>
      <c r="L7445">
        <v>164.04</v>
      </c>
      <c r="M7445">
        <f t="shared" si="350"/>
        <v>2055.5499999999997</v>
      </c>
      <c r="N7445" t="str">
        <f t="shared" si="348"/>
        <v>Q1</v>
      </c>
      <c r="O7445" s="2">
        <f t="shared" si="349"/>
        <v>7.9803458928267359</v>
      </c>
      <c r="P7445" t="str">
        <f>VLOOKUP(retail_sales_2023!C7445,customers!A:J,5,)</f>
        <v>Ahmedabad</v>
      </c>
      <c r="Q7445" t="str">
        <f>VLOOKUP(C7445,customers!A:J,10,0)</f>
        <v>Premium</v>
      </c>
    </row>
    <row r="7446" spans="1:17" x14ac:dyDescent="0.3">
      <c r="A7446" t="s">
        <v>8537</v>
      </c>
      <c r="B7446" s="1">
        <v>45123</v>
      </c>
      <c r="C7446" t="s">
        <v>901</v>
      </c>
      <c r="D7446" t="s">
        <v>902</v>
      </c>
      <c r="E7446" t="s">
        <v>21</v>
      </c>
      <c r="F7446" t="s">
        <v>52</v>
      </c>
      <c r="G7446" t="s">
        <v>268</v>
      </c>
      <c r="H7446">
        <v>8</v>
      </c>
      <c r="I7446">
        <v>620.9</v>
      </c>
      <c r="J7446">
        <v>0.15</v>
      </c>
      <c r="K7446">
        <v>4222.12</v>
      </c>
      <c r="L7446">
        <v>396.66</v>
      </c>
      <c r="M7446">
        <f t="shared" si="350"/>
        <v>4222.12</v>
      </c>
      <c r="N7446" t="str">
        <f t="shared" si="348"/>
        <v>Q3</v>
      </c>
      <c r="O7446" s="2">
        <f t="shared" si="349"/>
        <v>9.3948064005760159</v>
      </c>
      <c r="P7446" t="str">
        <f>VLOOKUP(retail_sales_2023!C7446,customers!A:J,5,)</f>
        <v>Ranchi</v>
      </c>
      <c r="Q7446" t="str">
        <f>VLOOKUP(C7446,customers!A:J,10,0)</f>
        <v>Regular</v>
      </c>
    </row>
    <row r="7447" spans="1:17" x14ac:dyDescent="0.3">
      <c r="A7447" t="s">
        <v>8538</v>
      </c>
      <c r="B7447" s="1">
        <v>45252</v>
      </c>
      <c r="C7447" t="s">
        <v>1320</v>
      </c>
      <c r="D7447" t="s">
        <v>1321</v>
      </c>
      <c r="E7447" t="s">
        <v>15</v>
      </c>
      <c r="F7447" t="s">
        <v>22</v>
      </c>
      <c r="G7447" t="s">
        <v>182</v>
      </c>
      <c r="H7447">
        <v>3</v>
      </c>
      <c r="I7447">
        <v>32476.63</v>
      </c>
      <c r="J7447">
        <v>0.15</v>
      </c>
      <c r="K7447">
        <v>82815.41</v>
      </c>
      <c r="L7447">
        <v>16969.310000000001</v>
      </c>
      <c r="M7447">
        <f t="shared" si="350"/>
        <v>82815.406499999997</v>
      </c>
      <c r="N7447" t="str">
        <f t="shared" si="348"/>
        <v>Q4</v>
      </c>
      <c r="O7447" s="2">
        <f t="shared" si="349"/>
        <v>20.490522234931881</v>
      </c>
      <c r="P7447" t="str">
        <f>VLOOKUP(retail_sales_2023!C7447,customers!A:J,5,)</f>
        <v>Kochi</v>
      </c>
      <c r="Q7447" t="str">
        <f>VLOOKUP(C7447,customers!A:J,10,0)</f>
        <v>Premium</v>
      </c>
    </row>
    <row r="7448" spans="1:17" x14ac:dyDescent="0.3">
      <c r="A7448" t="s">
        <v>8539</v>
      </c>
      <c r="B7448" s="1">
        <v>45010</v>
      </c>
      <c r="C7448" t="s">
        <v>1034</v>
      </c>
      <c r="D7448" t="s">
        <v>1035</v>
      </c>
      <c r="E7448" t="s">
        <v>21</v>
      </c>
      <c r="F7448" t="s">
        <v>38</v>
      </c>
      <c r="G7448" t="s">
        <v>141</v>
      </c>
      <c r="H7448">
        <v>4</v>
      </c>
      <c r="I7448">
        <v>215.11</v>
      </c>
      <c r="J7448">
        <v>0</v>
      </c>
      <c r="K7448">
        <v>860.44</v>
      </c>
      <c r="L7448">
        <v>238.32</v>
      </c>
      <c r="M7448">
        <f t="shared" si="350"/>
        <v>860.44</v>
      </c>
      <c r="N7448" t="str">
        <f t="shared" si="348"/>
        <v>Q1</v>
      </c>
      <c r="O7448" s="2">
        <f t="shared" si="349"/>
        <v>27.697457114964436</v>
      </c>
      <c r="P7448" t="str">
        <f>VLOOKUP(retail_sales_2023!C7448,customers!A:J,5,)</f>
        <v>Ranchi</v>
      </c>
      <c r="Q7448" t="str">
        <f>VLOOKUP(C7448,customers!A:J,10,0)</f>
        <v>Premium</v>
      </c>
    </row>
    <row r="7449" spans="1:17" x14ac:dyDescent="0.3">
      <c r="A7449" t="s">
        <v>8540</v>
      </c>
      <c r="B7449" s="1">
        <v>45005</v>
      </c>
      <c r="C7449" t="s">
        <v>1031</v>
      </c>
      <c r="D7449" t="s">
        <v>1032</v>
      </c>
      <c r="E7449" t="s">
        <v>15</v>
      </c>
      <c r="F7449" t="s">
        <v>81</v>
      </c>
      <c r="G7449" t="s">
        <v>150</v>
      </c>
      <c r="H7449">
        <v>1</v>
      </c>
      <c r="I7449">
        <v>4397.2299999999996</v>
      </c>
      <c r="J7449">
        <v>0.05</v>
      </c>
      <c r="K7449">
        <v>4177.37</v>
      </c>
      <c r="L7449">
        <v>1572.61</v>
      </c>
      <c r="M7449">
        <f t="shared" si="350"/>
        <v>4177.3684999999996</v>
      </c>
      <c r="N7449" t="str">
        <f t="shared" si="348"/>
        <v>Q1</v>
      </c>
      <c r="O7449" s="2">
        <f t="shared" si="349"/>
        <v>37.645935121858969</v>
      </c>
      <c r="P7449" t="str">
        <f>VLOOKUP(retail_sales_2023!C7449,customers!A:J,5,)</f>
        <v>Bengaluru</v>
      </c>
      <c r="Q7449" t="str">
        <f>VLOOKUP(C7449,customers!A:J,10,0)</f>
        <v>Premium</v>
      </c>
    </row>
    <row r="7450" spans="1:17" x14ac:dyDescent="0.3">
      <c r="A7450" t="s">
        <v>8541</v>
      </c>
      <c r="B7450" s="1">
        <v>45233</v>
      </c>
      <c r="C7450" t="s">
        <v>820</v>
      </c>
      <c r="D7450" t="s">
        <v>821</v>
      </c>
      <c r="E7450" t="s">
        <v>33</v>
      </c>
      <c r="F7450" t="s">
        <v>52</v>
      </c>
      <c r="G7450" t="s">
        <v>226</v>
      </c>
      <c r="H7450">
        <v>6</v>
      </c>
      <c r="I7450">
        <v>641.46</v>
      </c>
      <c r="J7450">
        <v>0.05</v>
      </c>
      <c r="K7450">
        <v>3656.32</v>
      </c>
      <c r="L7450">
        <v>290.36</v>
      </c>
      <c r="M7450">
        <f t="shared" si="350"/>
        <v>3656.3220000000001</v>
      </c>
      <c r="N7450" t="str">
        <f t="shared" si="348"/>
        <v>Q4</v>
      </c>
      <c r="O7450" s="2">
        <f t="shared" si="349"/>
        <v>7.9413180465604762</v>
      </c>
      <c r="P7450" t="str">
        <f>VLOOKUP(retail_sales_2023!C7450,customers!A:J,5,)</f>
        <v>Surat</v>
      </c>
      <c r="Q7450" t="str">
        <f>VLOOKUP(C7450,customers!A:J,10,0)</f>
        <v>Occasional</v>
      </c>
    </row>
    <row r="7451" spans="1:17" x14ac:dyDescent="0.3">
      <c r="A7451" t="s">
        <v>8542</v>
      </c>
      <c r="B7451" s="1">
        <v>45157</v>
      </c>
      <c r="C7451" t="s">
        <v>741</v>
      </c>
      <c r="D7451" t="s">
        <v>742</v>
      </c>
      <c r="E7451" t="s">
        <v>15</v>
      </c>
      <c r="F7451" t="s">
        <v>22</v>
      </c>
      <c r="G7451" t="s">
        <v>34</v>
      </c>
      <c r="H7451">
        <v>2</v>
      </c>
      <c r="I7451">
        <v>34643.269999999997</v>
      </c>
      <c r="J7451">
        <v>0</v>
      </c>
      <c r="K7451">
        <v>69286.539999999994</v>
      </c>
      <c r="L7451">
        <v>18697.689999999999</v>
      </c>
      <c r="M7451">
        <f t="shared" si="350"/>
        <v>69286.539999999994</v>
      </c>
      <c r="N7451" t="str">
        <f t="shared" si="348"/>
        <v>Q3</v>
      </c>
      <c r="O7451" s="2">
        <f t="shared" si="349"/>
        <v>26.986035094262178</v>
      </c>
      <c r="P7451" t="str">
        <f>VLOOKUP(retail_sales_2023!C7451,customers!A:J,5,)</f>
        <v>Coimbatore</v>
      </c>
      <c r="Q7451" t="str">
        <f>VLOOKUP(C7451,customers!A:J,10,0)</f>
        <v>Regular</v>
      </c>
    </row>
    <row r="7452" spans="1:17" x14ac:dyDescent="0.3">
      <c r="A7452" t="s">
        <v>8543</v>
      </c>
      <c r="B7452" s="1">
        <v>45061</v>
      </c>
      <c r="C7452" t="s">
        <v>437</v>
      </c>
      <c r="D7452" t="s">
        <v>438</v>
      </c>
      <c r="E7452" t="s">
        <v>15</v>
      </c>
      <c r="F7452" t="s">
        <v>22</v>
      </c>
      <c r="G7452" t="s">
        <v>146</v>
      </c>
      <c r="H7452">
        <v>5</v>
      </c>
      <c r="I7452">
        <v>8310.5</v>
      </c>
      <c r="J7452">
        <v>0</v>
      </c>
      <c r="K7452">
        <v>41552.5</v>
      </c>
      <c r="L7452">
        <v>11843.6</v>
      </c>
      <c r="M7452">
        <f t="shared" si="350"/>
        <v>41552.5</v>
      </c>
      <c r="N7452" t="str">
        <f t="shared" si="348"/>
        <v>Q2</v>
      </c>
      <c r="O7452" s="2">
        <f t="shared" si="349"/>
        <v>28.502737500752062</v>
      </c>
      <c r="P7452" t="str">
        <f>VLOOKUP(retail_sales_2023!C7452,customers!A:J,5,)</f>
        <v>Kolkata</v>
      </c>
      <c r="Q7452" t="str">
        <f>VLOOKUP(C7452,customers!A:J,10,0)</f>
        <v>Premium</v>
      </c>
    </row>
    <row r="7453" spans="1:17" x14ac:dyDescent="0.3">
      <c r="A7453" t="s">
        <v>8544</v>
      </c>
      <c r="B7453" s="1">
        <v>45048</v>
      </c>
      <c r="C7453" t="s">
        <v>948</v>
      </c>
      <c r="D7453" t="s">
        <v>949</v>
      </c>
      <c r="E7453" t="s">
        <v>27</v>
      </c>
      <c r="F7453" t="s">
        <v>52</v>
      </c>
      <c r="G7453" t="s">
        <v>53</v>
      </c>
      <c r="H7453">
        <v>6</v>
      </c>
      <c r="I7453">
        <v>266.98</v>
      </c>
      <c r="J7453">
        <v>0</v>
      </c>
      <c r="K7453">
        <v>1601.88</v>
      </c>
      <c r="L7453">
        <v>134.43</v>
      </c>
      <c r="M7453">
        <f t="shared" si="350"/>
        <v>1601.88</v>
      </c>
      <c r="N7453" t="str">
        <f t="shared" si="348"/>
        <v>Q2</v>
      </c>
      <c r="O7453" s="2">
        <f t="shared" si="349"/>
        <v>8.3920143830998573</v>
      </c>
      <c r="P7453" t="str">
        <f>VLOOKUP(retail_sales_2023!C7453,customers!A:J,5,)</f>
        <v>Chandigarh</v>
      </c>
      <c r="Q7453" t="str">
        <f>VLOOKUP(C7453,customers!A:J,10,0)</f>
        <v>Regular</v>
      </c>
    </row>
    <row r="7454" spans="1:17" x14ac:dyDescent="0.3">
      <c r="A7454" t="s">
        <v>8545</v>
      </c>
      <c r="B7454" s="1">
        <v>44960</v>
      </c>
      <c r="C7454" t="s">
        <v>829</v>
      </c>
      <c r="D7454" t="s">
        <v>830</v>
      </c>
      <c r="E7454" t="s">
        <v>15</v>
      </c>
      <c r="F7454" t="s">
        <v>81</v>
      </c>
      <c r="G7454" t="s">
        <v>158</v>
      </c>
      <c r="H7454">
        <v>2</v>
      </c>
      <c r="I7454">
        <v>2850.76</v>
      </c>
      <c r="J7454">
        <v>0.2</v>
      </c>
      <c r="K7454">
        <v>4561.22</v>
      </c>
      <c r="L7454">
        <v>1360.47</v>
      </c>
      <c r="M7454">
        <f t="shared" si="350"/>
        <v>4561.2160000000003</v>
      </c>
      <c r="N7454" t="str">
        <f t="shared" si="348"/>
        <v>Q1</v>
      </c>
      <c r="O7454" s="2">
        <f t="shared" si="349"/>
        <v>29.826888420203368</v>
      </c>
      <c r="P7454" t="str">
        <f>VLOOKUP(retail_sales_2023!C7454,customers!A:J,5,)</f>
        <v>Chennai</v>
      </c>
      <c r="Q7454" t="str">
        <f>VLOOKUP(C7454,customers!A:J,10,0)</f>
        <v>Regular</v>
      </c>
    </row>
    <row r="7455" spans="1:17" x14ac:dyDescent="0.3">
      <c r="A7455" t="s">
        <v>8546</v>
      </c>
      <c r="B7455" s="1">
        <v>45144</v>
      </c>
      <c r="C7455" t="s">
        <v>1138</v>
      </c>
      <c r="D7455" t="s">
        <v>1139</v>
      </c>
      <c r="E7455" t="s">
        <v>21</v>
      </c>
      <c r="F7455" t="s">
        <v>22</v>
      </c>
      <c r="G7455" t="s">
        <v>146</v>
      </c>
      <c r="H7455">
        <v>1</v>
      </c>
      <c r="I7455">
        <v>14286.86</v>
      </c>
      <c r="J7455">
        <v>0.3</v>
      </c>
      <c r="K7455">
        <v>10000.799999999999</v>
      </c>
      <c r="L7455">
        <v>2125.25</v>
      </c>
      <c r="M7455">
        <f t="shared" si="350"/>
        <v>10000.802</v>
      </c>
      <c r="N7455" t="str">
        <f t="shared" si="348"/>
        <v>Q3</v>
      </c>
      <c r="O7455" s="2">
        <f t="shared" si="349"/>
        <v>21.250799936005123</v>
      </c>
      <c r="P7455" t="str">
        <f>VLOOKUP(retail_sales_2023!C7455,customers!A:J,5,)</f>
        <v>Guwahati</v>
      </c>
      <c r="Q7455" t="str">
        <f>VLOOKUP(C7455,customers!A:J,10,0)</f>
        <v>Premium</v>
      </c>
    </row>
    <row r="7456" spans="1:17" x14ac:dyDescent="0.3">
      <c r="A7456" t="s">
        <v>8547</v>
      </c>
      <c r="B7456" s="1">
        <v>45147</v>
      </c>
      <c r="C7456" t="s">
        <v>1472</v>
      </c>
      <c r="D7456" t="s">
        <v>1473</v>
      </c>
      <c r="E7456" t="s">
        <v>27</v>
      </c>
      <c r="F7456" t="s">
        <v>52</v>
      </c>
      <c r="G7456" t="s">
        <v>169</v>
      </c>
      <c r="H7456">
        <v>9</v>
      </c>
      <c r="I7456">
        <v>674.73</v>
      </c>
      <c r="J7456">
        <v>0</v>
      </c>
      <c r="K7456">
        <v>6072.57</v>
      </c>
      <c r="L7456">
        <v>556.29</v>
      </c>
      <c r="M7456">
        <f t="shared" si="350"/>
        <v>6072.57</v>
      </c>
      <c r="N7456" t="str">
        <f t="shared" si="348"/>
        <v>Q3</v>
      </c>
      <c r="O7456" s="2">
        <f t="shared" si="349"/>
        <v>9.1607013175640635</v>
      </c>
      <c r="P7456" t="str">
        <f>VLOOKUP(retail_sales_2023!C7456,customers!A:J,5,)</f>
        <v>Delhi</v>
      </c>
      <c r="Q7456" t="str">
        <f>VLOOKUP(C7456,customers!A:J,10,0)</f>
        <v>Premium</v>
      </c>
    </row>
    <row r="7457" spans="1:17" x14ac:dyDescent="0.3">
      <c r="A7457" t="s">
        <v>8548</v>
      </c>
      <c r="B7457" s="1">
        <v>45197</v>
      </c>
      <c r="C7457" t="s">
        <v>719</v>
      </c>
      <c r="D7457" t="s">
        <v>720</v>
      </c>
      <c r="E7457" t="s">
        <v>33</v>
      </c>
      <c r="F7457" t="s">
        <v>28</v>
      </c>
      <c r="G7457" t="s">
        <v>439</v>
      </c>
      <c r="H7457">
        <v>1</v>
      </c>
      <c r="I7457">
        <v>3882.92</v>
      </c>
      <c r="J7457">
        <v>0.1</v>
      </c>
      <c r="K7457">
        <v>3494.63</v>
      </c>
      <c r="L7457">
        <v>681.83</v>
      </c>
      <c r="M7457">
        <f t="shared" si="350"/>
        <v>3494.6280000000002</v>
      </c>
      <c r="N7457" t="str">
        <f t="shared" si="348"/>
        <v>Q3</v>
      </c>
      <c r="O7457" s="2">
        <f t="shared" si="349"/>
        <v>19.510792272715566</v>
      </c>
      <c r="P7457" t="str">
        <f>VLOOKUP(retail_sales_2023!C7457,customers!A:J,5,)</f>
        <v>Pune</v>
      </c>
      <c r="Q7457" t="str">
        <f>VLOOKUP(C7457,customers!A:J,10,0)</f>
        <v>Regular</v>
      </c>
    </row>
    <row r="7458" spans="1:17" x14ac:dyDescent="0.3">
      <c r="A7458" t="s">
        <v>8549</v>
      </c>
      <c r="B7458" s="1">
        <v>45187</v>
      </c>
      <c r="C7458" t="s">
        <v>1192</v>
      </c>
      <c r="D7458" t="s">
        <v>1193</v>
      </c>
      <c r="E7458" t="s">
        <v>33</v>
      </c>
      <c r="F7458" t="s">
        <v>22</v>
      </c>
      <c r="G7458" t="s">
        <v>516</v>
      </c>
      <c r="H7458">
        <v>2</v>
      </c>
      <c r="I7458">
        <v>38740.19</v>
      </c>
      <c r="J7458">
        <v>0.1</v>
      </c>
      <c r="K7458">
        <v>69732.34</v>
      </c>
      <c r="L7458">
        <v>15630.59</v>
      </c>
      <c r="M7458">
        <f t="shared" si="350"/>
        <v>69732.342000000004</v>
      </c>
      <c r="N7458" t="str">
        <f t="shared" si="348"/>
        <v>Q3</v>
      </c>
      <c r="O7458" s="2">
        <f t="shared" si="349"/>
        <v>22.415123312942033</v>
      </c>
      <c r="P7458" t="str">
        <f>VLOOKUP(retail_sales_2023!C7458,customers!A:J,5,)</f>
        <v>Ahmedabad</v>
      </c>
      <c r="Q7458" t="str">
        <f>VLOOKUP(C7458,customers!A:J,10,0)</f>
        <v>Regular</v>
      </c>
    </row>
    <row r="7459" spans="1:17" x14ac:dyDescent="0.3">
      <c r="A7459" t="s">
        <v>8550</v>
      </c>
      <c r="B7459" s="1">
        <v>44956</v>
      </c>
      <c r="C7459" t="s">
        <v>592</v>
      </c>
      <c r="D7459" t="s">
        <v>593</v>
      </c>
      <c r="E7459" t="s">
        <v>21</v>
      </c>
      <c r="F7459" t="s">
        <v>52</v>
      </c>
      <c r="G7459" t="s">
        <v>235</v>
      </c>
      <c r="H7459">
        <v>9</v>
      </c>
      <c r="I7459">
        <v>594.71</v>
      </c>
      <c r="J7459">
        <v>0.1</v>
      </c>
      <c r="K7459">
        <v>4817.1499999999996</v>
      </c>
      <c r="L7459">
        <v>304.45</v>
      </c>
      <c r="M7459">
        <f t="shared" si="350"/>
        <v>4817.1510000000007</v>
      </c>
      <c r="N7459" t="str">
        <f t="shared" si="348"/>
        <v>Q1</v>
      </c>
      <c r="O7459" s="2">
        <f t="shared" si="349"/>
        <v>6.320127046074961</v>
      </c>
      <c r="P7459" t="str">
        <f>VLOOKUP(retail_sales_2023!C7459,customers!A:J,5,)</f>
        <v>Patna</v>
      </c>
      <c r="Q7459" t="str">
        <f>VLOOKUP(C7459,customers!A:J,10,0)</f>
        <v>Premium</v>
      </c>
    </row>
    <row r="7460" spans="1:17" x14ac:dyDescent="0.3">
      <c r="A7460" t="s">
        <v>8551</v>
      </c>
      <c r="B7460" s="1">
        <v>45233</v>
      </c>
      <c r="C7460" t="s">
        <v>2062</v>
      </c>
      <c r="D7460" t="s">
        <v>2063</v>
      </c>
      <c r="E7460" t="s">
        <v>15</v>
      </c>
      <c r="F7460" t="s">
        <v>52</v>
      </c>
      <c r="G7460" t="s">
        <v>169</v>
      </c>
      <c r="H7460">
        <v>7</v>
      </c>
      <c r="I7460">
        <v>679.35</v>
      </c>
      <c r="J7460">
        <v>0.1</v>
      </c>
      <c r="K7460">
        <v>4279.8999999999996</v>
      </c>
      <c r="L7460">
        <v>380.37</v>
      </c>
      <c r="M7460">
        <f t="shared" si="350"/>
        <v>4279.9049999999997</v>
      </c>
      <c r="N7460" t="str">
        <f t="shared" si="348"/>
        <v>Q4</v>
      </c>
      <c r="O7460" s="2">
        <f t="shared" si="349"/>
        <v>8.8873571812425531</v>
      </c>
      <c r="P7460" t="str">
        <f>VLOOKUP(retail_sales_2023!C7460,customers!A:J,5,)</f>
        <v>Chennai</v>
      </c>
      <c r="Q7460" t="str">
        <f>VLOOKUP(C7460,customers!A:J,10,0)</f>
        <v>Premium</v>
      </c>
    </row>
    <row r="7461" spans="1:17" x14ac:dyDescent="0.3">
      <c r="A7461" t="s">
        <v>8552</v>
      </c>
      <c r="B7461" s="1">
        <v>45146</v>
      </c>
      <c r="C7461" t="s">
        <v>1486</v>
      </c>
      <c r="D7461" t="s">
        <v>1487</v>
      </c>
      <c r="E7461" t="s">
        <v>33</v>
      </c>
      <c r="F7461" t="s">
        <v>52</v>
      </c>
      <c r="G7461" t="s">
        <v>226</v>
      </c>
      <c r="H7461">
        <v>9</v>
      </c>
      <c r="I7461">
        <v>458.53</v>
      </c>
      <c r="J7461">
        <v>0.05</v>
      </c>
      <c r="K7461">
        <v>3920.43</v>
      </c>
      <c r="L7461">
        <v>331.53</v>
      </c>
      <c r="M7461">
        <f t="shared" si="350"/>
        <v>3920.4314999999992</v>
      </c>
      <c r="N7461" t="str">
        <f t="shared" si="348"/>
        <v>Q3</v>
      </c>
      <c r="O7461" s="2">
        <f t="shared" si="349"/>
        <v>8.4564703361621039</v>
      </c>
      <c r="P7461" t="str">
        <f>VLOOKUP(retail_sales_2023!C7461,customers!A:J,5,)</f>
        <v>Mumbai</v>
      </c>
      <c r="Q7461" t="str">
        <f>VLOOKUP(C7461,customers!A:J,10,0)</f>
        <v>Premium</v>
      </c>
    </row>
    <row r="7462" spans="1:17" x14ac:dyDescent="0.3">
      <c r="A7462" t="s">
        <v>8553</v>
      </c>
      <c r="B7462" s="1">
        <v>45198</v>
      </c>
      <c r="C7462" t="s">
        <v>948</v>
      </c>
      <c r="D7462" t="s">
        <v>949</v>
      </c>
      <c r="E7462" t="s">
        <v>27</v>
      </c>
      <c r="F7462" t="s">
        <v>52</v>
      </c>
      <c r="G7462" t="s">
        <v>937</v>
      </c>
      <c r="H7462">
        <v>10</v>
      </c>
      <c r="I7462">
        <v>466.25</v>
      </c>
      <c r="J7462">
        <v>0.1</v>
      </c>
      <c r="K7462">
        <v>4196.25</v>
      </c>
      <c r="L7462">
        <v>424.83</v>
      </c>
      <c r="M7462">
        <f t="shared" si="350"/>
        <v>4196.25</v>
      </c>
      <c r="N7462" t="str">
        <f t="shared" si="348"/>
        <v>Q3</v>
      </c>
      <c r="O7462" s="2">
        <f t="shared" si="349"/>
        <v>10.124039320822162</v>
      </c>
      <c r="P7462" t="str">
        <f>VLOOKUP(retail_sales_2023!C7462,customers!A:J,5,)</f>
        <v>Chandigarh</v>
      </c>
      <c r="Q7462" t="str">
        <f>VLOOKUP(C7462,customers!A:J,10,0)</f>
        <v>Regular</v>
      </c>
    </row>
    <row r="7463" spans="1:17" x14ac:dyDescent="0.3">
      <c r="A7463" t="s">
        <v>8554</v>
      </c>
      <c r="B7463" s="1">
        <v>45150</v>
      </c>
      <c r="C7463" t="s">
        <v>63</v>
      </c>
      <c r="D7463" t="s">
        <v>64</v>
      </c>
      <c r="E7463" t="s">
        <v>21</v>
      </c>
      <c r="F7463" t="s">
        <v>81</v>
      </c>
      <c r="G7463" t="s">
        <v>333</v>
      </c>
      <c r="H7463">
        <v>3</v>
      </c>
      <c r="I7463">
        <v>848.1</v>
      </c>
      <c r="J7463">
        <v>0.1</v>
      </c>
      <c r="K7463">
        <v>2289.87</v>
      </c>
      <c r="L7463">
        <v>537.30999999999995</v>
      </c>
      <c r="M7463">
        <f t="shared" si="350"/>
        <v>2289.8700000000003</v>
      </c>
      <c r="N7463" t="str">
        <f t="shared" si="348"/>
        <v>Q3</v>
      </c>
      <c r="O7463" s="2">
        <f t="shared" si="349"/>
        <v>23.464650831706603</v>
      </c>
      <c r="P7463" t="str">
        <f>VLOOKUP(retail_sales_2023!C7463,customers!A:J,5,)</f>
        <v>Guwahati</v>
      </c>
      <c r="Q7463" t="str">
        <f>VLOOKUP(C7463,customers!A:J,10,0)</f>
        <v>Regular</v>
      </c>
    </row>
    <row r="7464" spans="1:17" x14ac:dyDescent="0.3">
      <c r="A7464" t="s">
        <v>8555</v>
      </c>
      <c r="B7464" s="1">
        <v>45133</v>
      </c>
      <c r="C7464" t="s">
        <v>1361</v>
      </c>
      <c r="D7464" t="s">
        <v>1362</v>
      </c>
      <c r="E7464" t="s">
        <v>21</v>
      </c>
      <c r="F7464" t="s">
        <v>16</v>
      </c>
      <c r="G7464" t="s">
        <v>86</v>
      </c>
      <c r="H7464">
        <v>1</v>
      </c>
      <c r="I7464">
        <v>475.21</v>
      </c>
      <c r="J7464">
        <v>0.15</v>
      </c>
      <c r="K7464">
        <v>403.93</v>
      </c>
      <c r="L7464">
        <v>130.33000000000001</v>
      </c>
      <c r="M7464">
        <f t="shared" si="350"/>
        <v>403.92849999999999</v>
      </c>
      <c r="N7464" t="str">
        <f t="shared" si="348"/>
        <v>Q3</v>
      </c>
      <c r="O7464" s="2">
        <f t="shared" si="349"/>
        <v>32.265491545564828</v>
      </c>
      <c r="P7464" t="str">
        <f>VLOOKUP(retail_sales_2023!C7464,customers!A:J,5,)</f>
        <v>Guwahati</v>
      </c>
      <c r="Q7464" t="str">
        <f>VLOOKUP(C7464,customers!A:J,10,0)</f>
        <v>Premium</v>
      </c>
    </row>
    <row r="7465" spans="1:17" x14ac:dyDescent="0.3">
      <c r="A7465" t="s">
        <v>8556</v>
      </c>
      <c r="B7465" s="1">
        <v>45062</v>
      </c>
      <c r="C7465" t="s">
        <v>633</v>
      </c>
      <c r="D7465" t="s">
        <v>634</v>
      </c>
      <c r="E7465" t="s">
        <v>21</v>
      </c>
      <c r="F7465" t="s">
        <v>43</v>
      </c>
      <c r="G7465" t="s">
        <v>243</v>
      </c>
      <c r="H7465">
        <v>2</v>
      </c>
      <c r="I7465">
        <v>26450.99</v>
      </c>
      <c r="J7465">
        <v>0.05</v>
      </c>
      <c r="K7465">
        <v>50256.88</v>
      </c>
      <c r="L7465">
        <v>5694.6</v>
      </c>
      <c r="M7465">
        <f t="shared" si="350"/>
        <v>50256.881000000001</v>
      </c>
      <c r="N7465" t="str">
        <f t="shared" si="348"/>
        <v>Q2</v>
      </c>
      <c r="O7465" s="2">
        <f t="shared" si="349"/>
        <v>11.330985926702972</v>
      </c>
      <c r="P7465" t="str">
        <f>VLOOKUP(retail_sales_2023!C7465,customers!A:J,5,)</f>
        <v>Kolkata</v>
      </c>
      <c r="Q7465" t="str">
        <f>VLOOKUP(C7465,customers!A:J,10,0)</f>
        <v>Premium</v>
      </c>
    </row>
    <row r="7466" spans="1:17" x14ac:dyDescent="0.3">
      <c r="A7466" t="s">
        <v>8557</v>
      </c>
      <c r="B7466" s="1">
        <v>45030</v>
      </c>
      <c r="C7466" t="s">
        <v>1300</v>
      </c>
      <c r="D7466" t="s">
        <v>13093</v>
      </c>
      <c r="E7466" t="s">
        <v>21</v>
      </c>
      <c r="F7466" t="s">
        <v>28</v>
      </c>
      <c r="G7466" t="s">
        <v>165</v>
      </c>
      <c r="H7466">
        <v>3</v>
      </c>
      <c r="I7466">
        <v>1374.94</v>
      </c>
      <c r="J7466">
        <v>0</v>
      </c>
      <c r="K7466">
        <v>4124.82</v>
      </c>
      <c r="L7466">
        <v>1129.22</v>
      </c>
      <c r="M7466">
        <f t="shared" si="350"/>
        <v>4124.82</v>
      </c>
      <c r="N7466" t="str">
        <f t="shared" si="348"/>
        <v>Q2</v>
      </c>
      <c r="O7466" s="2">
        <f t="shared" si="349"/>
        <v>27.376224901935121</v>
      </c>
      <c r="P7466" t="str">
        <f>VLOOKUP(retail_sales_2023!C7466,customers!A:J,5,)</f>
        <v>Patna</v>
      </c>
      <c r="Q7466" t="str">
        <f>VLOOKUP(C7466,customers!A:J,10,0)</f>
        <v>Premium</v>
      </c>
    </row>
    <row r="7467" spans="1:17" x14ac:dyDescent="0.3">
      <c r="A7467" t="s">
        <v>8558</v>
      </c>
      <c r="B7467" s="1">
        <v>44948</v>
      </c>
      <c r="C7467" t="s">
        <v>1002</v>
      </c>
      <c r="D7467" t="s">
        <v>1003</v>
      </c>
      <c r="E7467" t="s">
        <v>21</v>
      </c>
      <c r="F7467" t="s">
        <v>43</v>
      </c>
      <c r="G7467" t="s">
        <v>128</v>
      </c>
      <c r="H7467">
        <v>3</v>
      </c>
      <c r="I7467">
        <v>24146.79</v>
      </c>
      <c r="J7467">
        <v>0</v>
      </c>
      <c r="K7467">
        <v>72440.37</v>
      </c>
      <c r="L7467">
        <v>10472.65</v>
      </c>
      <c r="M7467">
        <f t="shared" si="350"/>
        <v>72440.37</v>
      </c>
      <c r="N7467" t="str">
        <f t="shared" si="348"/>
        <v>Q1</v>
      </c>
      <c r="O7467" s="2">
        <f t="shared" si="349"/>
        <v>14.456925054358502</v>
      </c>
      <c r="P7467" t="str">
        <f>VLOOKUP(retail_sales_2023!C7467,customers!A:J,5,)</f>
        <v>Bhubaneswar</v>
      </c>
      <c r="Q7467" t="str">
        <f>VLOOKUP(C7467,customers!A:J,10,0)</f>
        <v>Premium</v>
      </c>
    </row>
    <row r="7468" spans="1:17" x14ac:dyDescent="0.3">
      <c r="A7468" t="s">
        <v>8559</v>
      </c>
      <c r="B7468" s="1">
        <v>45202</v>
      </c>
      <c r="C7468" t="s">
        <v>2191</v>
      </c>
      <c r="D7468" t="s">
        <v>2370</v>
      </c>
      <c r="E7468" t="s">
        <v>15</v>
      </c>
      <c r="F7468" t="s">
        <v>16</v>
      </c>
      <c r="G7468" t="s">
        <v>898</v>
      </c>
      <c r="H7468">
        <v>5</v>
      </c>
      <c r="I7468">
        <v>228.38</v>
      </c>
      <c r="J7468">
        <v>0.05</v>
      </c>
      <c r="K7468">
        <v>1084.81</v>
      </c>
      <c r="L7468">
        <v>492.17</v>
      </c>
      <c r="M7468">
        <f t="shared" si="350"/>
        <v>1084.8050000000001</v>
      </c>
      <c r="N7468" t="str">
        <f t="shared" si="348"/>
        <v>Q4</v>
      </c>
      <c r="O7468" s="2">
        <f t="shared" si="349"/>
        <v>45.369235165605041</v>
      </c>
      <c r="P7468" t="str">
        <f>VLOOKUP(retail_sales_2023!C7468,customers!A:J,5,)</f>
        <v>Hyderabad</v>
      </c>
      <c r="Q7468" t="str">
        <f>VLOOKUP(C7468,customers!A:J,10,0)</f>
        <v>Premium</v>
      </c>
    </row>
    <row r="7469" spans="1:17" x14ac:dyDescent="0.3">
      <c r="A7469" t="s">
        <v>8560</v>
      </c>
      <c r="B7469" s="1">
        <v>45012</v>
      </c>
      <c r="C7469" t="s">
        <v>1857</v>
      </c>
      <c r="D7469" t="s">
        <v>1858</v>
      </c>
      <c r="E7469" t="s">
        <v>33</v>
      </c>
      <c r="F7469" t="s">
        <v>52</v>
      </c>
      <c r="G7469" t="s">
        <v>53</v>
      </c>
      <c r="H7469">
        <v>2</v>
      </c>
      <c r="I7469">
        <v>214.26</v>
      </c>
      <c r="J7469">
        <v>0</v>
      </c>
      <c r="K7469">
        <v>428.52</v>
      </c>
      <c r="L7469">
        <v>36.950000000000003</v>
      </c>
      <c r="M7469">
        <f t="shared" si="350"/>
        <v>428.52</v>
      </c>
      <c r="N7469" t="str">
        <f t="shared" si="348"/>
        <v>Q1</v>
      </c>
      <c r="O7469" s="2">
        <f t="shared" si="349"/>
        <v>8.6227013908335675</v>
      </c>
      <c r="P7469" t="str">
        <f>VLOOKUP(retail_sales_2023!C7469,customers!A:J,5,)</f>
        <v>Surat</v>
      </c>
      <c r="Q7469" t="str">
        <f>VLOOKUP(C7469,customers!A:J,10,0)</f>
        <v>Regular</v>
      </c>
    </row>
    <row r="7470" spans="1:17" x14ac:dyDescent="0.3">
      <c r="A7470" t="s">
        <v>8561</v>
      </c>
      <c r="B7470" s="1">
        <v>45012</v>
      </c>
      <c r="C7470" t="s">
        <v>278</v>
      </c>
      <c r="D7470" t="s">
        <v>279</v>
      </c>
      <c r="E7470" t="s">
        <v>33</v>
      </c>
      <c r="F7470" t="s">
        <v>43</v>
      </c>
      <c r="G7470" t="s">
        <v>272</v>
      </c>
      <c r="H7470">
        <v>4</v>
      </c>
      <c r="I7470">
        <v>18467.95</v>
      </c>
      <c r="J7470">
        <v>0.2</v>
      </c>
      <c r="K7470">
        <v>59097.440000000002</v>
      </c>
      <c r="L7470">
        <v>6727.62</v>
      </c>
      <c r="M7470">
        <f t="shared" si="350"/>
        <v>59097.440000000002</v>
      </c>
      <c r="N7470" t="str">
        <f t="shared" si="348"/>
        <v>Q1</v>
      </c>
      <c r="O7470" s="2">
        <f t="shared" si="349"/>
        <v>11.383944888306498</v>
      </c>
      <c r="P7470" t="str">
        <f>VLOOKUP(retail_sales_2023!C7470,customers!A:J,5,)</f>
        <v>Pune</v>
      </c>
      <c r="Q7470" t="str">
        <f>VLOOKUP(C7470,customers!A:J,10,0)</f>
        <v>Premium</v>
      </c>
    </row>
    <row r="7471" spans="1:17" x14ac:dyDescent="0.3">
      <c r="A7471" t="s">
        <v>8562</v>
      </c>
      <c r="B7471" s="1">
        <v>44937</v>
      </c>
      <c r="C7471" t="s">
        <v>1671</v>
      </c>
      <c r="D7471" t="s">
        <v>1672</v>
      </c>
      <c r="E7471" t="s">
        <v>15</v>
      </c>
      <c r="F7471" t="s">
        <v>28</v>
      </c>
      <c r="G7471" t="s">
        <v>165</v>
      </c>
      <c r="H7471">
        <v>2</v>
      </c>
      <c r="I7471">
        <v>1706.81</v>
      </c>
      <c r="J7471">
        <v>0</v>
      </c>
      <c r="K7471">
        <v>3413.62</v>
      </c>
      <c r="L7471">
        <v>970.59</v>
      </c>
      <c r="M7471">
        <f t="shared" si="350"/>
        <v>3413.62</v>
      </c>
      <c r="N7471" t="str">
        <f t="shared" si="348"/>
        <v>Q1</v>
      </c>
      <c r="O7471" s="2">
        <f t="shared" si="349"/>
        <v>28.432865989770388</v>
      </c>
      <c r="P7471" t="str">
        <f>VLOOKUP(retail_sales_2023!C7471,customers!A:J,5,)</f>
        <v>Hyderabad</v>
      </c>
      <c r="Q7471" t="str">
        <f>VLOOKUP(C7471,customers!A:J,10,0)</f>
        <v>Occasional</v>
      </c>
    </row>
    <row r="7472" spans="1:17" x14ac:dyDescent="0.3">
      <c r="A7472" t="s">
        <v>8563</v>
      </c>
      <c r="B7472" s="1">
        <v>44929</v>
      </c>
      <c r="C7472" t="s">
        <v>931</v>
      </c>
      <c r="D7472" t="s">
        <v>932</v>
      </c>
      <c r="E7472" t="s">
        <v>33</v>
      </c>
      <c r="F7472" t="s">
        <v>52</v>
      </c>
      <c r="G7472" t="s">
        <v>268</v>
      </c>
      <c r="H7472">
        <v>4</v>
      </c>
      <c r="I7472">
        <v>145.6</v>
      </c>
      <c r="J7472">
        <v>0.1</v>
      </c>
      <c r="K7472">
        <v>524.16</v>
      </c>
      <c r="L7472">
        <v>50.67</v>
      </c>
      <c r="M7472">
        <f t="shared" si="350"/>
        <v>524.16</v>
      </c>
      <c r="N7472" t="str">
        <f t="shared" si="348"/>
        <v>Q1</v>
      </c>
      <c r="O7472" s="2">
        <f t="shared" si="349"/>
        <v>9.666895604395604</v>
      </c>
      <c r="P7472" t="str">
        <f>VLOOKUP(retail_sales_2023!C7472,customers!A:J,5,)</f>
        <v>Mumbai</v>
      </c>
      <c r="Q7472" t="str">
        <f>VLOOKUP(C7472,customers!A:J,10,0)</f>
        <v>Occasional</v>
      </c>
    </row>
    <row r="7473" spans="1:17" x14ac:dyDescent="0.3">
      <c r="A7473" t="s">
        <v>8564</v>
      </c>
      <c r="B7473" s="1">
        <v>44938</v>
      </c>
      <c r="C7473" t="s">
        <v>1469</v>
      </c>
      <c r="D7473" t="s">
        <v>1470</v>
      </c>
      <c r="E7473" t="s">
        <v>21</v>
      </c>
      <c r="F7473" t="s">
        <v>52</v>
      </c>
      <c r="G7473" t="s">
        <v>133</v>
      </c>
      <c r="H7473">
        <v>9</v>
      </c>
      <c r="I7473">
        <v>585.91</v>
      </c>
      <c r="J7473">
        <v>0.05</v>
      </c>
      <c r="K7473">
        <v>5009.53</v>
      </c>
      <c r="L7473">
        <v>406.95</v>
      </c>
      <c r="M7473">
        <f t="shared" si="350"/>
        <v>5009.5304999999989</v>
      </c>
      <c r="N7473" t="str">
        <f t="shared" si="348"/>
        <v>Q1</v>
      </c>
      <c r="O7473" s="2">
        <f t="shared" si="349"/>
        <v>8.1235165774034694</v>
      </c>
      <c r="P7473" t="str">
        <f>VLOOKUP(retail_sales_2023!C7473,customers!A:J,5,)</f>
        <v>Kolkata</v>
      </c>
      <c r="Q7473" t="str">
        <f>VLOOKUP(C7473,customers!A:J,10,0)</f>
        <v>Regular</v>
      </c>
    </row>
    <row r="7474" spans="1:17" x14ac:dyDescent="0.3">
      <c r="A7474" t="s">
        <v>8565</v>
      </c>
      <c r="B7474" s="1">
        <v>45233</v>
      </c>
      <c r="C7474" t="s">
        <v>564</v>
      </c>
      <c r="D7474" t="s">
        <v>565</v>
      </c>
      <c r="E7474" t="s">
        <v>27</v>
      </c>
      <c r="F7474" t="s">
        <v>52</v>
      </c>
      <c r="G7474" t="s">
        <v>200</v>
      </c>
      <c r="H7474">
        <v>4</v>
      </c>
      <c r="I7474">
        <v>136.86000000000001</v>
      </c>
      <c r="J7474">
        <v>0.05</v>
      </c>
      <c r="K7474">
        <v>520.07000000000005</v>
      </c>
      <c r="L7474">
        <v>36.619999999999997</v>
      </c>
      <c r="M7474">
        <f t="shared" si="350"/>
        <v>520.06799999999998</v>
      </c>
      <c r="N7474" t="str">
        <f t="shared" si="348"/>
        <v>Q4</v>
      </c>
      <c r="O7474" s="2">
        <f t="shared" si="349"/>
        <v>7.0413598169477174</v>
      </c>
      <c r="P7474" t="str">
        <f>VLOOKUP(retail_sales_2023!C7474,customers!A:J,5,)</f>
        <v>Lucknow</v>
      </c>
      <c r="Q7474" t="str">
        <f>VLOOKUP(C7474,customers!A:J,10,0)</f>
        <v>Premium</v>
      </c>
    </row>
    <row r="7475" spans="1:17" x14ac:dyDescent="0.3">
      <c r="A7475" t="s">
        <v>8566</v>
      </c>
      <c r="B7475" s="1">
        <v>45074</v>
      </c>
      <c r="C7475" t="s">
        <v>633</v>
      </c>
      <c r="D7475" t="s">
        <v>634</v>
      </c>
      <c r="E7475" t="s">
        <v>21</v>
      </c>
      <c r="F7475" t="s">
        <v>22</v>
      </c>
      <c r="G7475" t="s">
        <v>516</v>
      </c>
      <c r="H7475">
        <v>1</v>
      </c>
      <c r="I7475">
        <v>1910.68</v>
      </c>
      <c r="J7475">
        <v>0.2</v>
      </c>
      <c r="K7475">
        <v>1528.54</v>
      </c>
      <c r="L7475">
        <v>-79.64</v>
      </c>
      <c r="M7475">
        <f t="shared" si="350"/>
        <v>1528.5440000000001</v>
      </c>
      <c r="N7475" t="str">
        <f t="shared" si="348"/>
        <v>Q2</v>
      </c>
      <c r="O7475" s="2">
        <f t="shared" si="349"/>
        <v>-5.2102005835634007</v>
      </c>
      <c r="P7475" t="str">
        <f>VLOOKUP(retail_sales_2023!C7475,customers!A:J,5,)</f>
        <v>Kolkata</v>
      </c>
      <c r="Q7475" t="str">
        <f>VLOOKUP(C7475,customers!A:J,10,0)</f>
        <v>Premium</v>
      </c>
    </row>
    <row r="7476" spans="1:17" x14ac:dyDescent="0.3">
      <c r="A7476" t="s">
        <v>8567</v>
      </c>
      <c r="B7476" s="1">
        <v>45048</v>
      </c>
      <c r="C7476" t="s">
        <v>1240</v>
      </c>
      <c r="D7476" t="s">
        <v>1241</v>
      </c>
      <c r="E7476" t="s">
        <v>33</v>
      </c>
      <c r="F7476" t="s">
        <v>38</v>
      </c>
      <c r="G7476" t="s">
        <v>39</v>
      </c>
      <c r="H7476">
        <v>5</v>
      </c>
      <c r="I7476">
        <v>3549.64</v>
      </c>
      <c r="J7476">
        <v>0.2</v>
      </c>
      <c r="K7476">
        <v>14198.56</v>
      </c>
      <c r="L7476">
        <v>4243.8999999999996</v>
      </c>
      <c r="M7476">
        <f t="shared" si="350"/>
        <v>14198.560000000001</v>
      </c>
      <c r="N7476" t="str">
        <f t="shared" si="348"/>
        <v>Q2</v>
      </c>
      <c r="O7476" s="2">
        <f t="shared" si="349"/>
        <v>29.889650781487699</v>
      </c>
      <c r="P7476" t="str">
        <f>VLOOKUP(retail_sales_2023!C7476,customers!A:J,5,)</f>
        <v>Surat</v>
      </c>
      <c r="Q7476" t="str">
        <f>VLOOKUP(C7476,customers!A:J,10,0)</f>
        <v>Premium</v>
      </c>
    </row>
    <row r="7477" spans="1:17" x14ac:dyDescent="0.3">
      <c r="A7477" t="s">
        <v>8568</v>
      </c>
      <c r="B7477" s="1">
        <v>44972</v>
      </c>
      <c r="C7477" t="s">
        <v>1227</v>
      </c>
      <c r="D7477" t="s">
        <v>1228</v>
      </c>
      <c r="E7477" t="s">
        <v>27</v>
      </c>
      <c r="F7477" t="s">
        <v>52</v>
      </c>
      <c r="G7477" t="s">
        <v>133</v>
      </c>
      <c r="H7477">
        <v>7</v>
      </c>
      <c r="I7477">
        <v>154.38</v>
      </c>
      <c r="J7477">
        <v>0.05</v>
      </c>
      <c r="K7477">
        <v>1026.6300000000001</v>
      </c>
      <c r="L7477">
        <v>68.22</v>
      </c>
      <c r="M7477">
        <f t="shared" si="350"/>
        <v>1026.6269999999997</v>
      </c>
      <c r="N7477" t="str">
        <f t="shared" si="348"/>
        <v>Q1</v>
      </c>
      <c r="O7477" s="2">
        <f t="shared" si="349"/>
        <v>6.6450425177522563</v>
      </c>
      <c r="P7477" t="str">
        <f>VLOOKUP(retail_sales_2023!C7477,customers!A:J,5,)</f>
        <v>Chandigarh</v>
      </c>
      <c r="Q7477" t="str">
        <f>VLOOKUP(C7477,customers!A:J,10,0)</f>
        <v>Premium</v>
      </c>
    </row>
    <row r="7478" spans="1:17" x14ac:dyDescent="0.3">
      <c r="A7478" t="s">
        <v>8569</v>
      </c>
      <c r="B7478" s="1">
        <v>44937</v>
      </c>
      <c r="C7478" t="s">
        <v>636</v>
      </c>
      <c r="D7478" t="s">
        <v>637</v>
      </c>
      <c r="E7478" t="s">
        <v>21</v>
      </c>
      <c r="F7478" t="s">
        <v>52</v>
      </c>
      <c r="G7478" t="s">
        <v>169</v>
      </c>
      <c r="H7478">
        <v>2</v>
      </c>
      <c r="I7478">
        <v>557.4</v>
      </c>
      <c r="J7478">
        <v>0</v>
      </c>
      <c r="K7478">
        <v>1114.8</v>
      </c>
      <c r="L7478">
        <v>67.12</v>
      </c>
      <c r="M7478">
        <f t="shared" si="350"/>
        <v>1114.8</v>
      </c>
      <c r="N7478" t="str">
        <f t="shared" si="348"/>
        <v>Q1</v>
      </c>
      <c r="O7478" s="2">
        <f t="shared" si="349"/>
        <v>6.0208109077861502</v>
      </c>
      <c r="P7478" t="str">
        <f>VLOOKUP(retail_sales_2023!C7478,customers!A:J,5,)</f>
        <v>Ranchi</v>
      </c>
      <c r="Q7478" t="str">
        <f>VLOOKUP(C7478,customers!A:J,10,0)</f>
        <v>Premium</v>
      </c>
    </row>
    <row r="7479" spans="1:17" x14ac:dyDescent="0.3">
      <c r="A7479" t="s">
        <v>8570</v>
      </c>
      <c r="B7479" s="1">
        <v>45179</v>
      </c>
      <c r="C7479" t="s">
        <v>1585</v>
      </c>
      <c r="D7479" t="s">
        <v>1586</v>
      </c>
      <c r="E7479" t="s">
        <v>15</v>
      </c>
      <c r="F7479" t="s">
        <v>22</v>
      </c>
      <c r="G7479" t="s">
        <v>1039</v>
      </c>
      <c r="H7479">
        <v>4</v>
      </c>
      <c r="I7479">
        <v>3217.2</v>
      </c>
      <c r="J7479">
        <v>0</v>
      </c>
      <c r="K7479">
        <v>12868.8</v>
      </c>
      <c r="L7479">
        <v>2661.15</v>
      </c>
      <c r="M7479">
        <f t="shared" si="350"/>
        <v>12868.8</v>
      </c>
      <c r="N7479" t="str">
        <f t="shared" si="348"/>
        <v>Q3</v>
      </c>
      <c r="O7479" s="2">
        <f t="shared" si="349"/>
        <v>20.679084296904144</v>
      </c>
      <c r="P7479" t="str">
        <f>VLOOKUP(retail_sales_2023!C7479,customers!A:J,5,)</f>
        <v>Coimbatore</v>
      </c>
      <c r="Q7479" t="str">
        <f>VLOOKUP(C7479,customers!A:J,10,0)</f>
        <v>Premium</v>
      </c>
    </row>
    <row r="7480" spans="1:17" x14ac:dyDescent="0.3">
      <c r="A7480" t="s">
        <v>8571</v>
      </c>
      <c r="B7480" s="1">
        <v>44993</v>
      </c>
      <c r="C7480" t="s">
        <v>1974</v>
      </c>
      <c r="D7480" t="s">
        <v>1975</v>
      </c>
      <c r="E7480" t="s">
        <v>15</v>
      </c>
      <c r="F7480" t="s">
        <v>22</v>
      </c>
      <c r="G7480" t="s">
        <v>34</v>
      </c>
      <c r="H7480">
        <v>1</v>
      </c>
      <c r="I7480">
        <v>34078.639999999999</v>
      </c>
      <c r="J7480">
        <v>0.1</v>
      </c>
      <c r="K7480">
        <v>30670.78</v>
      </c>
      <c r="L7480">
        <v>8396.91</v>
      </c>
      <c r="M7480">
        <f t="shared" si="350"/>
        <v>30670.776000000002</v>
      </c>
      <c r="N7480" t="str">
        <f t="shared" si="348"/>
        <v>Q1</v>
      </c>
      <c r="O7480" s="2">
        <f t="shared" si="349"/>
        <v>27.377556097366941</v>
      </c>
      <c r="P7480" t="str">
        <f>VLOOKUP(retail_sales_2023!C7480,customers!A:J,5,)</f>
        <v>Kochi</v>
      </c>
      <c r="Q7480" t="str">
        <f>VLOOKUP(C7480,customers!A:J,10,0)</f>
        <v>Premium</v>
      </c>
    </row>
    <row r="7481" spans="1:17" x14ac:dyDescent="0.3">
      <c r="A7481" t="s">
        <v>8572</v>
      </c>
      <c r="B7481" s="1">
        <v>45145</v>
      </c>
      <c r="C7481" t="s">
        <v>1640</v>
      </c>
      <c r="D7481" t="s">
        <v>1641</v>
      </c>
      <c r="E7481" t="s">
        <v>27</v>
      </c>
      <c r="F7481" t="s">
        <v>43</v>
      </c>
      <c r="G7481" t="s">
        <v>44</v>
      </c>
      <c r="H7481">
        <v>3</v>
      </c>
      <c r="I7481">
        <v>6524.78</v>
      </c>
      <c r="J7481">
        <v>0.2</v>
      </c>
      <c r="K7481">
        <v>15659.47</v>
      </c>
      <c r="L7481">
        <v>1524.9</v>
      </c>
      <c r="M7481">
        <f t="shared" si="350"/>
        <v>15659.472000000002</v>
      </c>
      <c r="N7481" t="str">
        <f t="shared" si="348"/>
        <v>Q3</v>
      </c>
      <c r="O7481" s="2">
        <f t="shared" si="349"/>
        <v>9.7378774632857947</v>
      </c>
      <c r="P7481" t="str">
        <f>VLOOKUP(retail_sales_2023!C7481,customers!A:J,5,)</f>
        <v>Lucknow</v>
      </c>
      <c r="Q7481" t="str">
        <f>VLOOKUP(C7481,customers!A:J,10,0)</f>
        <v>Regular</v>
      </c>
    </row>
    <row r="7482" spans="1:17" x14ac:dyDescent="0.3">
      <c r="A7482" t="s">
        <v>8573</v>
      </c>
      <c r="B7482" s="1">
        <v>45045</v>
      </c>
      <c r="C7482" t="s">
        <v>1607</v>
      </c>
      <c r="D7482" t="s">
        <v>1608</v>
      </c>
      <c r="E7482" t="s">
        <v>15</v>
      </c>
      <c r="F7482" t="s">
        <v>28</v>
      </c>
      <c r="G7482" t="s">
        <v>439</v>
      </c>
      <c r="H7482">
        <v>4</v>
      </c>
      <c r="I7482">
        <v>7990.83</v>
      </c>
      <c r="J7482">
        <v>0.15</v>
      </c>
      <c r="K7482">
        <v>27168.82</v>
      </c>
      <c r="L7482">
        <v>4878.96</v>
      </c>
      <c r="M7482">
        <f t="shared" si="350"/>
        <v>27168.822</v>
      </c>
      <c r="N7482" t="str">
        <f t="shared" si="348"/>
        <v>Q2</v>
      </c>
      <c r="O7482" s="2">
        <f t="shared" si="349"/>
        <v>17.957938548674544</v>
      </c>
      <c r="P7482" t="str">
        <f>VLOOKUP(retail_sales_2023!C7482,customers!A:J,5,)</f>
        <v>Bengaluru</v>
      </c>
      <c r="Q7482" t="str">
        <f>VLOOKUP(C7482,customers!A:J,10,0)</f>
        <v>Regular</v>
      </c>
    </row>
    <row r="7483" spans="1:17" x14ac:dyDescent="0.3">
      <c r="A7483" t="s">
        <v>8574</v>
      </c>
      <c r="B7483" s="1">
        <v>44953</v>
      </c>
      <c r="C7483" t="s">
        <v>1120</v>
      </c>
      <c r="D7483" t="s">
        <v>1121</v>
      </c>
      <c r="E7483" t="s">
        <v>33</v>
      </c>
      <c r="F7483" t="s">
        <v>52</v>
      </c>
      <c r="G7483" t="s">
        <v>53</v>
      </c>
      <c r="H7483">
        <v>7</v>
      </c>
      <c r="I7483">
        <v>472</v>
      </c>
      <c r="J7483">
        <v>0.25</v>
      </c>
      <c r="K7483">
        <v>2478</v>
      </c>
      <c r="L7483">
        <v>195.32</v>
      </c>
      <c r="M7483">
        <f t="shared" si="350"/>
        <v>2478</v>
      </c>
      <c r="N7483" t="str">
        <f t="shared" si="348"/>
        <v>Q1</v>
      </c>
      <c r="O7483" s="2">
        <f t="shared" si="349"/>
        <v>7.8821630347054068</v>
      </c>
      <c r="P7483" t="str">
        <f>VLOOKUP(retail_sales_2023!C7483,customers!A:J,5,)</f>
        <v>Nagpur</v>
      </c>
      <c r="Q7483" t="str">
        <f>VLOOKUP(C7483,customers!A:J,10,0)</f>
        <v>Regular</v>
      </c>
    </row>
    <row r="7484" spans="1:17" x14ac:dyDescent="0.3">
      <c r="A7484" t="s">
        <v>8575</v>
      </c>
      <c r="B7484" s="1">
        <v>45184</v>
      </c>
      <c r="C7484" t="s">
        <v>190</v>
      </c>
      <c r="D7484" t="s">
        <v>191</v>
      </c>
      <c r="E7484" t="s">
        <v>33</v>
      </c>
      <c r="F7484" t="s">
        <v>43</v>
      </c>
      <c r="G7484" t="s">
        <v>243</v>
      </c>
      <c r="H7484">
        <v>5</v>
      </c>
      <c r="I7484">
        <v>63915.25</v>
      </c>
      <c r="J7484">
        <v>0.1</v>
      </c>
      <c r="K7484">
        <v>287618.62</v>
      </c>
      <c r="L7484">
        <v>28856.639999999999</v>
      </c>
      <c r="M7484">
        <f t="shared" si="350"/>
        <v>287618.625</v>
      </c>
      <c r="N7484" t="str">
        <f t="shared" si="348"/>
        <v>Q3</v>
      </c>
      <c r="O7484" s="2">
        <f t="shared" si="349"/>
        <v>10.032952664886578</v>
      </c>
      <c r="P7484" t="str">
        <f>VLOOKUP(retail_sales_2023!C7484,customers!A:J,5,)</f>
        <v>Surat</v>
      </c>
      <c r="Q7484" t="str">
        <f>VLOOKUP(C7484,customers!A:J,10,0)</f>
        <v>Premium</v>
      </c>
    </row>
    <row r="7485" spans="1:17" x14ac:dyDescent="0.3">
      <c r="A7485" t="s">
        <v>8576</v>
      </c>
      <c r="B7485" s="1">
        <v>45027</v>
      </c>
      <c r="C7485" t="s">
        <v>180</v>
      </c>
      <c r="D7485" t="s">
        <v>181</v>
      </c>
      <c r="E7485" t="s">
        <v>15</v>
      </c>
      <c r="F7485" t="s">
        <v>22</v>
      </c>
      <c r="G7485" t="s">
        <v>1039</v>
      </c>
      <c r="H7485">
        <v>0</v>
      </c>
      <c r="I7485">
        <v>27968.27</v>
      </c>
      <c r="J7485">
        <v>0.1</v>
      </c>
      <c r="K7485">
        <v>0</v>
      </c>
      <c r="L7485">
        <v>0</v>
      </c>
      <c r="M7485">
        <f t="shared" si="350"/>
        <v>0</v>
      </c>
      <c r="N7485" t="str">
        <f t="shared" si="348"/>
        <v>Q2</v>
      </c>
      <c r="O7485" s="2">
        <v>0</v>
      </c>
      <c r="P7485" t="str">
        <f>VLOOKUP(retail_sales_2023!C7485,customers!A:J,5,)</f>
        <v>Kochi</v>
      </c>
      <c r="Q7485" t="str">
        <f>VLOOKUP(C7485,customers!A:J,10,0)</f>
        <v>Premium</v>
      </c>
    </row>
    <row r="7486" spans="1:17" x14ac:dyDescent="0.3">
      <c r="A7486" t="s">
        <v>8577</v>
      </c>
      <c r="B7486" s="1">
        <v>45061</v>
      </c>
      <c r="C7486" t="s">
        <v>1443</v>
      </c>
      <c r="D7486" t="s">
        <v>1444</v>
      </c>
      <c r="E7486" t="s">
        <v>21</v>
      </c>
      <c r="F7486" t="s">
        <v>38</v>
      </c>
      <c r="G7486" t="s">
        <v>90</v>
      </c>
      <c r="H7486">
        <v>3</v>
      </c>
      <c r="I7486">
        <v>3494.31</v>
      </c>
      <c r="J7486">
        <v>0.15</v>
      </c>
      <c r="K7486">
        <v>8910.49</v>
      </c>
      <c r="L7486">
        <v>1807.07</v>
      </c>
      <c r="M7486">
        <f t="shared" si="350"/>
        <v>8910.4904999999999</v>
      </c>
      <c r="N7486" t="str">
        <f t="shared" si="348"/>
        <v>Q2</v>
      </c>
      <c r="O7486" s="2">
        <f t="shared" si="349"/>
        <v>20.280253947874922</v>
      </c>
      <c r="P7486" t="str">
        <f>VLOOKUP(retail_sales_2023!C7486,customers!A:J,5,)</f>
        <v>Patna</v>
      </c>
      <c r="Q7486" t="str">
        <f>VLOOKUP(C7486,customers!A:J,10,0)</f>
        <v>Regular</v>
      </c>
    </row>
    <row r="7487" spans="1:17" x14ac:dyDescent="0.3">
      <c r="A7487" t="s">
        <v>8578</v>
      </c>
      <c r="B7487" s="1">
        <v>45013</v>
      </c>
      <c r="C7487" t="s">
        <v>748</v>
      </c>
      <c r="D7487" t="s">
        <v>749</v>
      </c>
      <c r="E7487" t="s">
        <v>33</v>
      </c>
      <c r="F7487" t="s">
        <v>22</v>
      </c>
      <c r="G7487" t="s">
        <v>23</v>
      </c>
      <c r="H7487">
        <v>1</v>
      </c>
      <c r="I7487">
        <v>39234.46</v>
      </c>
      <c r="J7487">
        <v>0.05</v>
      </c>
      <c r="K7487">
        <v>37272.74</v>
      </c>
      <c r="L7487">
        <v>7408.64</v>
      </c>
      <c r="M7487">
        <f t="shared" si="350"/>
        <v>37272.737000000001</v>
      </c>
      <c r="N7487" t="str">
        <f t="shared" si="348"/>
        <v>Q1</v>
      </c>
      <c r="O7487" s="2">
        <f t="shared" si="349"/>
        <v>19.876832237179237</v>
      </c>
      <c r="P7487" t="str">
        <f>VLOOKUP(retail_sales_2023!C7487,customers!A:J,5,)</f>
        <v>Surat</v>
      </c>
      <c r="Q7487" t="str">
        <f>VLOOKUP(C7487,customers!A:J,10,0)</f>
        <v>Premium</v>
      </c>
    </row>
    <row r="7488" spans="1:17" x14ac:dyDescent="0.3">
      <c r="A7488" t="s">
        <v>8579</v>
      </c>
      <c r="B7488" s="1">
        <v>45284</v>
      </c>
      <c r="C7488" t="s">
        <v>167</v>
      </c>
      <c r="D7488" t="s">
        <v>168</v>
      </c>
      <c r="E7488" t="s">
        <v>33</v>
      </c>
      <c r="F7488" t="s">
        <v>28</v>
      </c>
      <c r="G7488" t="s">
        <v>439</v>
      </c>
      <c r="H7488">
        <v>0</v>
      </c>
      <c r="I7488">
        <v>7031.37</v>
      </c>
      <c r="J7488">
        <v>0.25</v>
      </c>
      <c r="K7488">
        <v>0</v>
      </c>
      <c r="L7488">
        <v>0</v>
      </c>
      <c r="M7488">
        <f t="shared" si="350"/>
        <v>0</v>
      </c>
      <c r="N7488" t="str">
        <f t="shared" si="348"/>
        <v>Q4</v>
      </c>
      <c r="O7488" s="2">
        <v>0</v>
      </c>
      <c r="P7488" t="str">
        <f>VLOOKUP(retail_sales_2023!C7488,customers!A:J,5,)</f>
        <v>Surat</v>
      </c>
      <c r="Q7488" t="str">
        <f>VLOOKUP(C7488,customers!A:J,10,0)</f>
        <v>Regular</v>
      </c>
    </row>
    <row r="7489" spans="1:17" x14ac:dyDescent="0.3">
      <c r="A7489" t="s">
        <v>8580</v>
      </c>
      <c r="B7489" s="1">
        <v>45260</v>
      </c>
      <c r="C7489" t="s">
        <v>650</v>
      </c>
      <c r="D7489" t="s">
        <v>651</v>
      </c>
      <c r="E7489" t="s">
        <v>33</v>
      </c>
      <c r="F7489" t="s">
        <v>43</v>
      </c>
      <c r="G7489" t="s">
        <v>272</v>
      </c>
      <c r="H7489">
        <v>3</v>
      </c>
      <c r="I7489">
        <v>18951.919999999998</v>
      </c>
      <c r="J7489">
        <v>0</v>
      </c>
      <c r="K7489">
        <v>56855.76</v>
      </c>
      <c r="L7489">
        <v>6501.03</v>
      </c>
      <c r="M7489">
        <f t="shared" si="350"/>
        <v>56855.759999999995</v>
      </c>
      <c r="N7489" t="str">
        <f t="shared" si="348"/>
        <v>Q4</v>
      </c>
      <c r="O7489" s="2">
        <f t="shared" si="349"/>
        <v>11.434250461166995</v>
      </c>
      <c r="P7489" t="str">
        <f>VLOOKUP(retail_sales_2023!C7489,customers!A:J,5,)</f>
        <v>Ahmedabad</v>
      </c>
      <c r="Q7489" t="str">
        <f>VLOOKUP(C7489,customers!A:J,10,0)</f>
        <v>Regular</v>
      </c>
    </row>
    <row r="7490" spans="1:17" x14ac:dyDescent="0.3">
      <c r="A7490" t="s">
        <v>8581</v>
      </c>
      <c r="B7490" s="1">
        <v>45210</v>
      </c>
      <c r="C7490" t="s">
        <v>2086</v>
      </c>
      <c r="D7490" t="s">
        <v>2087</v>
      </c>
      <c r="E7490" t="s">
        <v>33</v>
      </c>
      <c r="F7490" t="s">
        <v>38</v>
      </c>
      <c r="G7490" t="s">
        <v>90</v>
      </c>
      <c r="H7490">
        <v>1</v>
      </c>
      <c r="I7490">
        <v>1334.97</v>
      </c>
      <c r="J7490">
        <v>0.1</v>
      </c>
      <c r="K7490">
        <v>1201.47</v>
      </c>
      <c r="L7490">
        <v>332.29</v>
      </c>
      <c r="M7490">
        <f t="shared" si="350"/>
        <v>1201.473</v>
      </c>
      <c r="N7490" t="str">
        <f t="shared" si="348"/>
        <v>Q4</v>
      </c>
      <c r="O7490" s="2">
        <f t="shared" si="349"/>
        <v>27.656953565215947</v>
      </c>
      <c r="P7490" t="str">
        <f>VLOOKUP(retail_sales_2023!C7490,customers!A:J,5,)</f>
        <v>Pune</v>
      </c>
      <c r="Q7490" t="str">
        <f>VLOOKUP(C7490,customers!A:J,10,0)</f>
        <v>Premium</v>
      </c>
    </row>
    <row r="7491" spans="1:17" x14ac:dyDescent="0.3">
      <c r="A7491" t="s">
        <v>8582</v>
      </c>
      <c r="B7491" s="1">
        <v>45254</v>
      </c>
      <c r="C7491" t="s">
        <v>1878</v>
      </c>
      <c r="D7491" t="s">
        <v>1879</v>
      </c>
      <c r="E7491" t="s">
        <v>33</v>
      </c>
      <c r="F7491" t="s">
        <v>52</v>
      </c>
      <c r="G7491" t="s">
        <v>53</v>
      </c>
      <c r="H7491">
        <v>7</v>
      </c>
      <c r="I7491">
        <v>297.33</v>
      </c>
      <c r="J7491">
        <v>0.25</v>
      </c>
      <c r="K7491">
        <v>1560.98</v>
      </c>
      <c r="L7491">
        <v>105.38</v>
      </c>
      <c r="M7491">
        <f t="shared" si="350"/>
        <v>1560.9825000000001</v>
      </c>
      <c r="N7491" t="str">
        <f t="shared" ref="N7491:N7554" si="351">"Q"&amp;ROUNDUP(MONTH(B7491)/3,0)</f>
        <v>Q4</v>
      </c>
      <c r="O7491" s="2">
        <f t="shared" ref="O7491:O7554" si="352">(L7491/K7491)*100</f>
        <v>6.750887263129572</v>
      </c>
      <c r="P7491" t="str">
        <f>VLOOKUP(retail_sales_2023!C7491,customers!A:J,5,)</f>
        <v>Mumbai</v>
      </c>
      <c r="Q7491" t="str">
        <f>VLOOKUP(C7491,customers!A:J,10,0)</f>
        <v>Regular</v>
      </c>
    </row>
    <row r="7492" spans="1:17" x14ac:dyDescent="0.3">
      <c r="A7492" t="s">
        <v>8583</v>
      </c>
      <c r="B7492" s="1">
        <v>44999</v>
      </c>
      <c r="C7492" t="s">
        <v>2191</v>
      </c>
      <c r="D7492" t="s">
        <v>2370</v>
      </c>
      <c r="E7492" t="s">
        <v>15</v>
      </c>
      <c r="F7492" t="s">
        <v>16</v>
      </c>
      <c r="G7492" t="s">
        <v>898</v>
      </c>
      <c r="H7492">
        <v>3</v>
      </c>
      <c r="I7492">
        <v>718.26</v>
      </c>
      <c r="J7492">
        <v>0.05</v>
      </c>
      <c r="K7492">
        <v>2047.04</v>
      </c>
      <c r="L7492">
        <v>-85.55</v>
      </c>
      <c r="M7492">
        <f t="shared" si="350"/>
        <v>2047.0409999999997</v>
      </c>
      <c r="N7492" t="str">
        <f t="shared" si="351"/>
        <v>Q1</v>
      </c>
      <c r="O7492" s="2">
        <f t="shared" si="352"/>
        <v>-4.1792050961388147</v>
      </c>
      <c r="P7492" t="str">
        <f>VLOOKUP(retail_sales_2023!C7492,customers!A:J,5,)</f>
        <v>Hyderabad</v>
      </c>
      <c r="Q7492" t="str">
        <f>VLOOKUP(C7492,customers!A:J,10,0)</f>
        <v>Premium</v>
      </c>
    </row>
    <row r="7493" spans="1:17" x14ac:dyDescent="0.3">
      <c r="A7493" t="s">
        <v>8584</v>
      </c>
      <c r="B7493" s="1">
        <v>45007</v>
      </c>
      <c r="C7493" t="s">
        <v>1080</v>
      </c>
      <c r="D7493" t="s">
        <v>1081</v>
      </c>
      <c r="E7493" t="s">
        <v>15</v>
      </c>
      <c r="F7493" t="s">
        <v>43</v>
      </c>
      <c r="G7493" t="s">
        <v>121</v>
      </c>
      <c r="H7493">
        <v>3</v>
      </c>
      <c r="I7493">
        <v>18671.21</v>
      </c>
      <c r="J7493">
        <v>0.15</v>
      </c>
      <c r="K7493">
        <v>47611.59</v>
      </c>
      <c r="L7493">
        <v>6421.17</v>
      </c>
      <c r="M7493">
        <f t="shared" ref="M7493:M7556" si="353">H7493*I7493*(1-J7493)</f>
        <v>47611.585499999994</v>
      </c>
      <c r="N7493" t="str">
        <f t="shared" si="351"/>
        <v>Q1</v>
      </c>
      <c r="O7493" s="2">
        <f t="shared" si="352"/>
        <v>13.4865691315917</v>
      </c>
      <c r="P7493" t="str">
        <f>VLOOKUP(retail_sales_2023!C7493,customers!A:J,5,)</f>
        <v>Hyderabad</v>
      </c>
      <c r="Q7493" t="str">
        <f>VLOOKUP(C7493,customers!A:J,10,0)</f>
        <v>Regular</v>
      </c>
    </row>
    <row r="7494" spans="1:17" x14ac:dyDescent="0.3">
      <c r="A7494" t="s">
        <v>8585</v>
      </c>
      <c r="B7494" s="1">
        <v>45017</v>
      </c>
      <c r="C7494" t="s">
        <v>1138</v>
      </c>
      <c r="D7494" t="s">
        <v>1139</v>
      </c>
      <c r="E7494" t="s">
        <v>21</v>
      </c>
      <c r="F7494" t="s">
        <v>43</v>
      </c>
      <c r="G7494" t="s">
        <v>121</v>
      </c>
      <c r="H7494">
        <v>2</v>
      </c>
      <c r="I7494">
        <v>52872.4</v>
      </c>
      <c r="J7494">
        <v>0.15</v>
      </c>
      <c r="K7494">
        <v>89883.08</v>
      </c>
      <c r="L7494">
        <v>8402.15</v>
      </c>
      <c r="M7494">
        <f t="shared" si="353"/>
        <v>89883.08</v>
      </c>
      <c r="N7494" t="str">
        <f t="shared" si="351"/>
        <v>Q2</v>
      </c>
      <c r="O7494" s="2">
        <f t="shared" si="352"/>
        <v>9.3478661389885609</v>
      </c>
      <c r="P7494" t="str">
        <f>VLOOKUP(retail_sales_2023!C7494,customers!A:J,5,)</f>
        <v>Guwahati</v>
      </c>
      <c r="Q7494" t="str">
        <f>VLOOKUP(C7494,customers!A:J,10,0)</f>
        <v>Premium</v>
      </c>
    </row>
    <row r="7495" spans="1:17" x14ac:dyDescent="0.3">
      <c r="A7495" t="s">
        <v>8586</v>
      </c>
      <c r="B7495" s="1">
        <v>44936</v>
      </c>
      <c r="C7495" t="s">
        <v>1607</v>
      </c>
      <c r="D7495" t="s">
        <v>1608</v>
      </c>
      <c r="E7495" t="s">
        <v>15</v>
      </c>
      <c r="F7495" t="s">
        <v>43</v>
      </c>
      <c r="G7495" t="s">
        <v>243</v>
      </c>
      <c r="H7495">
        <v>1</v>
      </c>
      <c r="I7495">
        <v>39233.919999999998</v>
      </c>
      <c r="J7495">
        <v>0.25</v>
      </c>
      <c r="K7495">
        <v>29425.439999999999</v>
      </c>
      <c r="L7495">
        <v>4240.72</v>
      </c>
      <c r="M7495">
        <f t="shared" si="353"/>
        <v>29425.439999999999</v>
      </c>
      <c r="N7495" t="str">
        <f t="shared" si="351"/>
        <v>Q1</v>
      </c>
      <c r="O7495" s="2">
        <f t="shared" si="352"/>
        <v>14.411747114061848</v>
      </c>
      <c r="P7495" t="str">
        <f>VLOOKUP(retail_sales_2023!C7495,customers!A:J,5,)</f>
        <v>Bengaluru</v>
      </c>
      <c r="Q7495" t="str">
        <f>VLOOKUP(C7495,customers!A:J,10,0)</f>
        <v>Regular</v>
      </c>
    </row>
    <row r="7496" spans="1:17" x14ac:dyDescent="0.3">
      <c r="A7496" t="s">
        <v>8587</v>
      </c>
      <c r="B7496" s="1">
        <v>45188</v>
      </c>
      <c r="C7496" t="s">
        <v>307</v>
      </c>
      <c r="D7496" t="s">
        <v>308</v>
      </c>
      <c r="E7496" t="s">
        <v>21</v>
      </c>
      <c r="F7496" t="s">
        <v>28</v>
      </c>
      <c r="G7496" t="s">
        <v>29</v>
      </c>
      <c r="H7496">
        <v>5</v>
      </c>
      <c r="I7496">
        <v>7537.08</v>
      </c>
      <c r="J7496">
        <v>0.2</v>
      </c>
      <c r="K7496">
        <v>30148.32</v>
      </c>
      <c r="L7496">
        <v>7635.5</v>
      </c>
      <c r="M7496">
        <f t="shared" si="353"/>
        <v>30148.320000000003</v>
      </c>
      <c r="N7496" t="str">
        <f t="shared" si="351"/>
        <v>Q3</v>
      </c>
      <c r="O7496" s="2">
        <f t="shared" si="352"/>
        <v>25.326452684594038</v>
      </c>
      <c r="P7496" t="str">
        <f>VLOOKUP(retail_sales_2023!C7496,customers!A:J,5,)</f>
        <v>Patna</v>
      </c>
      <c r="Q7496" t="str">
        <f>VLOOKUP(C7496,customers!A:J,10,0)</f>
        <v>Occasional</v>
      </c>
    </row>
    <row r="7497" spans="1:17" x14ac:dyDescent="0.3">
      <c r="A7497" t="s">
        <v>8588</v>
      </c>
      <c r="B7497" s="1">
        <v>45240</v>
      </c>
      <c r="C7497" t="s">
        <v>190</v>
      </c>
      <c r="D7497" t="s">
        <v>191</v>
      </c>
      <c r="E7497" t="s">
        <v>33</v>
      </c>
      <c r="F7497" t="s">
        <v>43</v>
      </c>
      <c r="G7497" t="s">
        <v>44</v>
      </c>
      <c r="H7497">
        <v>3</v>
      </c>
      <c r="I7497">
        <v>43204.639999999999</v>
      </c>
      <c r="J7497">
        <v>0.1</v>
      </c>
      <c r="K7497">
        <v>116652.53</v>
      </c>
      <c r="L7497">
        <v>17716.02</v>
      </c>
      <c r="M7497">
        <f t="shared" si="353"/>
        <v>116652.52800000001</v>
      </c>
      <c r="N7497" t="str">
        <f t="shared" si="351"/>
        <v>Q4</v>
      </c>
      <c r="O7497" s="2">
        <f t="shared" si="352"/>
        <v>15.187000230513647</v>
      </c>
      <c r="P7497" t="str">
        <f>VLOOKUP(retail_sales_2023!C7497,customers!A:J,5,)</f>
        <v>Surat</v>
      </c>
      <c r="Q7497" t="str">
        <f>VLOOKUP(C7497,customers!A:J,10,0)</f>
        <v>Premium</v>
      </c>
    </row>
    <row r="7498" spans="1:17" x14ac:dyDescent="0.3">
      <c r="A7498" t="s">
        <v>8589</v>
      </c>
      <c r="B7498" s="1">
        <v>45119</v>
      </c>
      <c r="C7498" t="s">
        <v>1707</v>
      </c>
      <c r="D7498" t="s">
        <v>1708</v>
      </c>
      <c r="E7498" t="s">
        <v>15</v>
      </c>
      <c r="F7498" t="s">
        <v>43</v>
      </c>
      <c r="G7498" t="s">
        <v>178</v>
      </c>
      <c r="H7498">
        <v>5</v>
      </c>
      <c r="I7498">
        <v>57255.63</v>
      </c>
      <c r="J7498">
        <v>0</v>
      </c>
      <c r="K7498">
        <v>286278.15000000002</v>
      </c>
      <c r="L7498">
        <v>26195.45</v>
      </c>
      <c r="M7498">
        <f t="shared" si="353"/>
        <v>286278.14999999997</v>
      </c>
      <c r="N7498" t="str">
        <f t="shared" si="351"/>
        <v>Q3</v>
      </c>
      <c r="O7498" s="2">
        <f t="shared" si="352"/>
        <v>9.1503490573765411</v>
      </c>
      <c r="P7498" t="str">
        <f>VLOOKUP(retail_sales_2023!C7498,customers!A:J,5,)</f>
        <v>Hyderabad</v>
      </c>
      <c r="Q7498" t="str">
        <f>VLOOKUP(C7498,customers!A:J,10,0)</f>
        <v>Regular</v>
      </c>
    </row>
    <row r="7499" spans="1:17" x14ac:dyDescent="0.3">
      <c r="A7499" t="s">
        <v>8590</v>
      </c>
      <c r="B7499" s="1">
        <v>45128</v>
      </c>
      <c r="C7499" t="s">
        <v>36</v>
      </c>
      <c r="D7499" t="s">
        <v>37</v>
      </c>
      <c r="E7499" t="s">
        <v>27</v>
      </c>
      <c r="F7499" t="s">
        <v>28</v>
      </c>
      <c r="G7499" t="s">
        <v>97</v>
      </c>
      <c r="H7499">
        <v>1</v>
      </c>
      <c r="I7499">
        <v>6251.24</v>
      </c>
      <c r="J7499">
        <v>0.05</v>
      </c>
      <c r="K7499">
        <v>5938.68</v>
      </c>
      <c r="L7499">
        <v>1424.23</v>
      </c>
      <c r="M7499">
        <f t="shared" si="353"/>
        <v>5938.6779999999999</v>
      </c>
      <c r="N7499" t="str">
        <f t="shared" si="351"/>
        <v>Q3</v>
      </c>
      <c r="O7499" s="2">
        <f t="shared" si="352"/>
        <v>23.982265419251412</v>
      </c>
      <c r="P7499" t="str">
        <f>VLOOKUP(retail_sales_2023!C7499,customers!A:J,5,)</f>
        <v>Lucknow</v>
      </c>
      <c r="Q7499" t="str">
        <f>VLOOKUP(C7499,customers!A:J,10,0)</f>
        <v>Premium</v>
      </c>
    </row>
    <row r="7500" spans="1:17" x14ac:dyDescent="0.3">
      <c r="A7500" t="s">
        <v>8591</v>
      </c>
      <c r="B7500" s="1">
        <v>45205</v>
      </c>
      <c r="C7500" t="s">
        <v>1412</v>
      </c>
      <c r="D7500" t="s">
        <v>1413</v>
      </c>
      <c r="E7500" t="s">
        <v>33</v>
      </c>
      <c r="F7500" t="s">
        <v>43</v>
      </c>
      <c r="G7500" t="s">
        <v>121</v>
      </c>
      <c r="H7500">
        <v>4</v>
      </c>
      <c r="I7500">
        <v>83214.73</v>
      </c>
      <c r="J7500">
        <v>0.1</v>
      </c>
      <c r="K7500">
        <v>299573.03000000003</v>
      </c>
      <c r="L7500">
        <v>33344.85</v>
      </c>
      <c r="M7500">
        <f t="shared" si="353"/>
        <v>299573.02799999999</v>
      </c>
      <c r="N7500" t="str">
        <f t="shared" si="351"/>
        <v>Q4</v>
      </c>
      <c r="O7500" s="2">
        <f t="shared" si="352"/>
        <v>11.13079171379346</v>
      </c>
      <c r="P7500" t="str">
        <f>VLOOKUP(retail_sales_2023!C7500,customers!A:J,5,)</f>
        <v>Surat</v>
      </c>
      <c r="Q7500" t="str">
        <f>VLOOKUP(C7500,customers!A:J,10,0)</f>
        <v>Occasional</v>
      </c>
    </row>
    <row r="7501" spans="1:17" x14ac:dyDescent="0.3">
      <c r="A7501" t="s">
        <v>8592</v>
      </c>
      <c r="B7501" s="1">
        <v>44997</v>
      </c>
      <c r="C7501" t="s">
        <v>1463</v>
      </c>
      <c r="D7501" t="s">
        <v>1464</v>
      </c>
      <c r="E7501" t="s">
        <v>15</v>
      </c>
      <c r="F7501" t="s">
        <v>16</v>
      </c>
      <c r="G7501" t="s">
        <v>286</v>
      </c>
      <c r="H7501">
        <v>3</v>
      </c>
      <c r="I7501">
        <v>221.23</v>
      </c>
      <c r="J7501">
        <v>0.2</v>
      </c>
      <c r="K7501">
        <v>530.95000000000005</v>
      </c>
      <c r="L7501">
        <v>136.46</v>
      </c>
      <c r="M7501">
        <f t="shared" si="353"/>
        <v>530.952</v>
      </c>
      <c r="N7501" t="str">
        <f t="shared" si="351"/>
        <v>Q1</v>
      </c>
      <c r="O7501" s="2">
        <f t="shared" si="352"/>
        <v>25.701101798662773</v>
      </c>
      <c r="P7501" t="str">
        <f>VLOOKUP(retail_sales_2023!C7501,customers!A:J,5,)</f>
        <v>Coimbatore</v>
      </c>
      <c r="Q7501" t="str">
        <f>VLOOKUP(C7501,customers!A:J,10,0)</f>
        <v>Premium</v>
      </c>
    </row>
    <row r="7502" spans="1:17" x14ac:dyDescent="0.3">
      <c r="A7502" t="s">
        <v>8593</v>
      </c>
      <c r="B7502" s="1">
        <v>45219</v>
      </c>
      <c r="C7502" t="s">
        <v>1361</v>
      </c>
      <c r="D7502" t="s">
        <v>1362</v>
      </c>
      <c r="E7502" t="s">
        <v>21</v>
      </c>
      <c r="F7502" t="s">
        <v>52</v>
      </c>
      <c r="G7502" t="s">
        <v>53</v>
      </c>
      <c r="H7502">
        <v>9</v>
      </c>
      <c r="I7502">
        <v>567.08000000000004</v>
      </c>
      <c r="J7502">
        <v>0.1</v>
      </c>
      <c r="K7502">
        <v>4593.3500000000004</v>
      </c>
      <c r="L7502">
        <v>292.02</v>
      </c>
      <c r="M7502">
        <f t="shared" si="353"/>
        <v>4593.348</v>
      </c>
      <c r="N7502" t="str">
        <f t="shared" si="351"/>
        <v>Q4</v>
      </c>
      <c r="O7502" s="2">
        <f t="shared" si="352"/>
        <v>6.3574515331947259</v>
      </c>
      <c r="P7502" t="str">
        <f>VLOOKUP(retail_sales_2023!C7502,customers!A:J,5,)</f>
        <v>Guwahati</v>
      </c>
      <c r="Q7502" t="str">
        <f>VLOOKUP(C7502,customers!A:J,10,0)</f>
        <v>Premium</v>
      </c>
    </row>
    <row r="7503" spans="1:17" x14ac:dyDescent="0.3">
      <c r="A7503" t="s">
        <v>8594</v>
      </c>
      <c r="B7503" s="1">
        <v>45057</v>
      </c>
      <c r="C7503" t="s">
        <v>1671</v>
      </c>
      <c r="D7503" t="s">
        <v>1672</v>
      </c>
      <c r="E7503" t="s">
        <v>15</v>
      </c>
      <c r="F7503" t="s">
        <v>16</v>
      </c>
      <c r="G7503" t="s">
        <v>286</v>
      </c>
      <c r="H7503">
        <v>2</v>
      </c>
      <c r="I7503">
        <v>367.51</v>
      </c>
      <c r="J7503">
        <v>0.1</v>
      </c>
      <c r="K7503">
        <v>661.52</v>
      </c>
      <c r="L7503">
        <v>253.86</v>
      </c>
      <c r="M7503">
        <f t="shared" si="353"/>
        <v>661.51800000000003</v>
      </c>
      <c r="N7503" t="str">
        <f t="shared" si="351"/>
        <v>Q2</v>
      </c>
      <c r="O7503" s="2">
        <f t="shared" si="352"/>
        <v>38.375256983915833</v>
      </c>
      <c r="P7503" t="str">
        <f>VLOOKUP(retail_sales_2023!C7503,customers!A:J,5,)</f>
        <v>Hyderabad</v>
      </c>
      <c r="Q7503" t="str">
        <f>VLOOKUP(C7503,customers!A:J,10,0)</f>
        <v>Occasional</v>
      </c>
    </row>
    <row r="7504" spans="1:17" x14ac:dyDescent="0.3">
      <c r="A7504" t="s">
        <v>8595</v>
      </c>
      <c r="B7504" s="1">
        <v>45158</v>
      </c>
      <c r="C7504" t="s">
        <v>1758</v>
      </c>
      <c r="D7504" t="s">
        <v>1759</v>
      </c>
      <c r="E7504" t="s">
        <v>15</v>
      </c>
      <c r="F7504" t="s">
        <v>81</v>
      </c>
      <c r="G7504" t="s">
        <v>239</v>
      </c>
      <c r="H7504">
        <v>2</v>
      </c>
      <c r="I7504">
        <v>1239.8399999999999</v>
      </c>
      <c r="J7504">
        <v>0.2</v>
      </c>
      <c r="K7504">
        <v>1983.74</v>
      </c>
      <c r="L7504">
        <v>671.31</v>
      </c>
      <c r="M7504">
        <f t="shared" si="353"/>
        <v>1983.7439999999999</v>
      </c>
      <c r="N7504" t="str">
        <f t="shared" si="351"/>
        <v>Q3</v>
      </c>
      <c r="O7504" s="2">
        <f t="shared" si="352"/>
        <v>33.840624275358664</v>
      </c>
      <c r="P7504" t="str">
        <f>VLOOKUP(retail_sales_2023!C7504,customers!A:J,5,)</f>
        <v>Kochi</v>
      </c>
      <c r="Q7504" t="str">
        <f>VLOOKUP(C7504,customers!A:J,10,0)</f>
        <v>Premium</v>
      </c>
    </row>
    <row r="7505" spans="1:17" x14ac:dyDescent="0.3">
      <c r="A7505" t="s">
        <v>8596</v>
      </c>
      <c r="B7505" s="1">
        <v>45075</v>
      </c>
      <c r="C7505" t="s">
        <v>971</v>
      </c>
      <c r="D7505" t="s">
        <v>972</v>
      </c>
      <c r="E7505" t="s">
        <v>15</v>
      </c>
      <c r="F7505" t="s">
        <v>52</v>
      </c>
      <c r="G7505" t="s">
        <v>133</v>
      </c>
      <c r="H7505">
        <v>4</v>
      </c>
      <c r="I7505">
        <v>431.85</v>
      </c>
      <c r="J7505">
        <v>0</v>
      </c>
      <c r="K7505">
        <v>1727.4</v>
      </c>
      <c r="L7505">
        <v>122.05</v>
      </c>
      <c r="M7505">
        <f t="shared" si="353"/>
        <v>1727.4</v>
      </c>
      <c r="N7505" t="str">
        <f t="shared" si="351"/>
        <v>Q2</v>
      </c>
      <c r="O7505" s="2">
        <f t="shared" si="352"/>
        <v>7.0655320134305892</v>
      </c>
      <c r="P7505" t="str">
        <f>VLOOKUP(retail_sales_2023!C7505,customers!A:J,5,)</f>
        <v>Chennai</v>
      </c>
      <c r="Q7505" t="str">
        <f>VLOOKUP(C7505,customers!A:J,10,0)</f>
        <v>Premium</v>
      </c>
    </row>
    <row r="7506" spans="1:17" x14ac:dyDescent="0.3">
      <c r="A7506" t="s">
        <v>8597</v>
      </c>
      <c r="B7506" s="1">
        <v>44970</v>
      </c>
      <c r="C7506" t="s">
        <v>924</v>
      </c>
      <c r="D7506" t="s">
        <v>925</v>
      </c>
      <c r="E7506" t="s">
        <v>27</v>
      </c>
      <c r="F7506" t="s">
        <v>52</v>
      </c>
      <c r="G7506" t="s">
        <v>169</v>
      </c>
      <c r="H7506">
        <v>4</v>
      </c>
      <c r="I7506">
        <v>282.44</v>
      </c>
      <c r="J7506">
        <v>0.05</v>
      </c>
      <c r="K7506">
        <v>1073.27</v>
      </c>
      <c r="L7506">
        <v>61.56</v>
      </c>
      <c r="M7506">
        <f t="shared" si="353"/>
        <v>1073.2719999999999</v>
      </c>
      <c r="N7506" t="str">
        <f t="shared" si="351"/>
        <v>Q1</v>
      </c>
      <c r="O7506" s="2">
        <f t="shared" si="352"/>
        <v>5.7357421711218981</v>
      </c>
      <c r="P7506" t="str">
        <f>VLOOKUP(retail_sales_2023!C7506,customers!A:J,5,)</f>
        <v>Lucknow</v>
      </c>
      <c r="Q7506" t="str">
        <f>VLOOKUP(C7506,customers!A:J,10,0)</f>
        <v>Regular</v>
      </c>
    </row>
    <row r="7507" spans="1:17" x14ac:dyDescent="0.3">
      <c r="A7507" t="s">
        <v>8598</v>
      </c>
      <c r="B7507" s="1">
        <v>45019</v>
      </c>
      <c r="C7507" t="s">
        <v>2046</v>
      </c>
      <c r="D7507" t="s">
        <v>2047</v>
      </c>
      <c r="E7507" t="s">
        <v>15</v>
      </c>
      <c r="F7507" t="s">
        <v>22</v>
      </c>
      <c r="G7507" t="s">
        <v>196</v>
      </c>
      <c r="H7507">
        <v>1</v>
      </c>
      <c r="I7507">
        <v>22879.08</v>
      </c>
      <c r="J7507">
        <v>0</v>
      </c>
      <c r="K7507">
        <v>22879.08</v>
      </c>
      <c r="L7507">
        <v>6954.03</v>
      </c>
      <c r="M7507">
        <f t="shared" si="353"/>
        <v>22879.08</v>
      </c>
      <c r="N7507" t="str">
        <f t="shared" si="351"/>
        <v>Q2</v>
      </c>
      <c r="O7507" s="2">
        <f t="shared" si="352"/>
        <v>30.394709927147417</v>
      </c>
      <c r="P7507" t="str">
        <f>VLOOKUP(retail_sales_2023!C7507,customers!A:J,5,)</f>
        <v>Bengaluru</v>
      </c>
      <c r="Q7507" t="str">
        <f>VLOOKUP(C7507,customers!A:J,10,0)</f>
        <v>Premium</v>
      </c>
    </row>
    <row r="7508" spans="1:17" x14ac:dyDescent="0.3">
      <c r="A7508" t="s">
        <v>8599</v>
      </c>
      <c r="B7508" s="1">
        <v>44982</v>
      </c>
      <c r="C7508" t="s">
        <v>503</v>
      </c>
      <c r="D7508" t="s">
        <v>504</v>
      </c>
      <c r="E7508" t="s">
        <v>21</v>
      </c>
      <c r="F7508" t="s">
        <v>16</v>
      </c>
      <c r="G7508" t="s">
        <v>86</v>
      </c>
      <c r="H7508">
        <v>2</v>
      </c>
      <c r="I7508">
        <v>597.35</v>
      </c>
      <c r="J7508">
        <v>0.25</v>
      </c>
      <c r="K7508">
        <v>896.03</v>
      </c>
      <c r="L7508">
        <v>320.45</v>
      </c>
      <c r="M7508">
        <f t="shared" si="353"/>
        <v>896.02500000000009</v>
      </c>
      <c r="N7508" t="str">
        <f t="shared" si="351"/>
        <v>Q1</v>
      </c>
      <c r="O7508" s="2">
        <f t="shared" si="352"/>
        <v>35.763311496266866</v>
      </c>
      <c r="P7508" t="str">
        <f>VLOOKUP(retail_sales_2023!C7508,customers!A:J,5,)</f>
        <v>Patna</v>
      </c>
      <c r="Q7508" t="str">
        <f>VLOOKUP(C7508,customers!A:J,10,0)</f>
        <v>Premium</v>
      </c>
    </row>
    <row r="7509" spans="1:17" x14ac:dyDescent="0.3">
      <c r="A7509" t="s">
        <v>8600</v>
      </c>
      <c r="B7509" s="1">
        <v>44957</v>
      </c>
      <c r="C7509" t="s">
        <v>2454</v>
      </c>
      <c r="D7509" t="s">
        <v>2455</v>
      </c>
      <c r="E7509" t="s">
        <v>33</v>
      </c>
      <c r="F7509" t="s">
        <v>81</v>
      </c>
      <c r="G7509" t="s">
        <v>370</v>
      </c>
      <c r="H7509">
        <v>4</v>
      </c>
      <c r="I7509">
        <v>1370.09</v>
      </c>
      <c r="J7509">
        <v>0.05</v>
      </c>
      <c r="K7509">
        <v>5206.34</v>
      </c>
      <c r="L7509">
        <v>1475.43</v>
      </c>
      <c r="M7509">
        <f t="shared" si="353"/>
        <v>5206.3419999999996</v>
      </c>
      <c r="N7509" t="str">
        <f t="shared" si="351"/>
        <v>Q1</v>
      </c>
      <c r="O7509" s="2">
        <f t="shared" si="352"/>
        <v>28.339101941094896</v>
      </c>
      <c r="P7509" t="str">
        <f>VLOOKUP(retail_sales_2023!C7509,customers!A:J,5,)</f>
        <v>Pune</v>
      </c>
      <c r="Q7509" t="str">
        <f>VLOOKUP(C7509,customers!A:J,10,0)</f>
        <v>Regular</v>
      </c>
    </row>
    <row r="7510" spans="1:17" x14ac:dyDescent="0.3">
      <c r="A7510" t="s">
        <v>8601</v>
      </c>
      <c r="B7510" s="1">
        <v>45081</v>
      </c>
      <c r="C7510" t="s">
        <v>500</v>
      </c>
      <c r="D7510" t="s">
        <v>501</v>
      </c>
      <c r="E7510" t="s">
        <v>15</v>
      </c>
      <c r="F7510" t="s">
        <v>16</v>
      </c>
      <c r="G7510" t="s">
        <v>898</v>
      </c>
      <c r="H7510">
        <v>5</v>
      </c>
      <c r="I7510">
        <v>682.41</v>
      </c>
      <c r="J7510">
        <v>0.05</v>
      </c>
      <c r="K7510">
        <v>3241.45</v>
      </c>
      <c r="L7510">
        <v>884.14</v>
      </c>
      <c r="M7510">
        <f t="shared" si="353"/>
        <v>3241.4474999999998</v>
      </c>
      <c r="N7510" t="str">
        <f t="shared" si="351"/>
        <v>Q2</v>
      </c>
      <c r="O7510" s="2">
        <f t="shared" si="352"/>
        <v>27.276064724120381</v>
      </c>
      <c r="P7510" t="str">
        <f>VLOOKUP(retail_sales_2023!C7510,customers!A:J,5,)</f>
        <v>Coimbatore</v>
      </c>
      <c r="Q7510" t="str">
        <f>VLOOKUP(C7510,customers!A:J,10,0)</f>
        <v>Premium</v>
      </c>
    </row>
    <row r="7511" spans="1:17" x14ac:dyDescent="0.3">
      <c r="A7511" t="s">
        <v>8602</v>
      </c>
      <c r="B7511" s="1">
        <v>45015</v>
      </c>
      <c r="C7511" t="s">
        <v>190</v>
      </c>
      <c r="D7511" t="s">
        <v>191</v>
      </c>
      <c r="E7511" t="s">
        <v>33</v>
      </c>
      <c r="F7511" t="s">
        <v>52</v>
      </c>
      <c r="G7511" t="s">
        <v>169</v>
      </c>
      <c r="H7511">
        <v>9</v>
      </c>
      <c r="I7511">
        <v>312.33</v>
      </c>
      <c r="J7511">
        <v>0.1</v>
      </c>
      <c r="K7511">
        <v>2529.87</v>
      </c>
      <c r="L7511">
        <v>254.75</v>
      </c>
      <c r="M7511">
        <f t="shared" si="353"/>
        <v>2529.873</v>
      </c>
      <c r="N7511" t="str">
        <f t="shared" si="351"/>
        <v>Q1</v>
      </c>
      <c r="O7511" s="2">
        <f t="shared" si="352"/>
        <v>10.069687375240626</v>
      </c>
      <c r="P7511" t="str">
        <f>VLOOKUP(retail_sales_2023!C7511,customers!A:J,5,)</f>
        <v>Surat</v>
      </c>
      <c r="Q7511" t="str">
        <f>VLOOKUP(C7511,customers!A:J,10,0)</f>
        <v>Premium</v>
      </c>
    </row>
    <row r="7512" spans="1:17" x14ac:dyDescent="0.3">
      <c r="A7512" t="s">
        <v>8603</v>
      </c>
      <c r="B7512" s="1">
        <v>45206</v>
      </c>
      <c r="C7512" t="s">
        <v>2294</v>
      </c>
      <c r="D7512" t="s">
        <v>2295</v>
      </c>
      <c r="E7512" t="s">
        <v>27</v>
      </c>
      <c r="F7512" t="s">
        <v>43</v>
      </c>
      <c r="G7512" t="s">
        <v>110</v>
      </c>
      <c r="H7512">
        <v>5</v>
      </c>
      <c r="I7512">
        <v>13614.35</v>
      </c>
      <c r="J7512">
        <v>0.1</v>
      </c>
      <c r="K7512">
        <v>61264.58</v>
      </c>
      <c r="L7512">
        <v>9492.86</v>
      </c>
      <c r="M7512">
        <f t="shared" si="353"/>
        <v>61264.575000000004</v>
      </c>
      <c r="N7512" t="str">
        <f t="shared" si="351"/>
        <v>Q4</v>
      </c>
      <c r="O7512" s="2">
        <f t="shared" si="352"/>
        <v>15.494858530002166</v>
      </c>
      <c r="P7512" t="str">
        <f>VLOOKUP(retail_sales_2023!C7512,customers!A:J,5,)</f>
        <v>Amritsar</v>
      </c>
      <c r="Q7512" t="str">
        <f>VLOOKUP(C7512,customers!A:J,10,0)</f>
        <v>Regular</v>
      </c>
    </row>
    <row r="7513" spans="1:17" x14ac:dyDescent="0.3">
      <c r="A7513" t="s">
        <v>8604</v>
      </c>
      <c r="B7513" s="1">
        <v>45143</v>
      </c>
      <c r="C7513" t="s">
        <v>497</v>
      </c>
      <c r="D7513" t="s">
        <v>498</v>
      </c>
      <c r="E7513" t="s">
        <v>27</v>
      </c>
      <c r="F7513" t="s">
        <v>52</v>
      </c>
      <c r="G7513" t="s">
        <v>117</v>
      </c>
      <c r="H7513">
        <v>2</v>
      </c>
      <c r="I7513">
        <v>645.89</v>
      </c>
      <c r="J7513">
        <v>0</v>
      </c>
      <c r="K7513">
        <v>1291.78</v>
      </c>
      <c r="L7513">
        <v>86.97</v>
      </c>
      <c r="M7513">
        <f t="shared" si="353"/>
        <v>1291.78</v>
      </c>
      <c r="N7513" t="str">
        <f t="shared" si="351"/>
        <v>Q3</v>
      </c>
      <c r="O7513" s="2">
        <f t="shared" si="352"/>
        <v>6.7325705615507285</v>
      </c>
      <c r="P7513" t="str">
        <f>VLOOKUP(retail_sales_2023!C7513,customers!A:J,5,)</f>
        <v>Chandigarh</v>
      </c>
      <c r="Q7513" t="str">
        <f>VLOOKUP(C7513,customers!A:J,10,0)</f>
        <v>Regular</v>
      </c>
    </row>
    <row r="7514" spans="1:17" x14ac:dyDescent="0.3">
      <c r="A7514" t="s">
        <v>8605</v>
      </c>
      <c r="B7514" s="1">
        <v>44938</v>
      </c>
      <c r="C7514" t="s">
        <v>19</v>
      </c>
      <c r="D7514" t="s">
        <v>20</v>
      </c>
      <c r="E7514" t="s">
        <v>21</v>
      </c>
      <c r="F7514" t="s">
        <v>38</v>
      </c>
      <c r="G7514" t="s">
        <v>48</v>
      </c>
      <c r="H7514">
        <v>3</v>
      </c>
      <c r="I7514">
        <v>3337.11</v>
      </c>
      <c r="J7514">
        <v>0</v>
      </c>
      <c r="K7514">
        <v>10011.33</v>
      </c>
      <c r="L7514">
        <v>2910.67</v>
      </c>
      <c r="M7514">
        <f t="shared" si="353"/>
        <v>10011.33</v>
      </c>
      <c r="N7514" t="str">
        <f t="shared" si="351"/>
        <v>Q1</v>
      </c>
      <c r="O7514" s="2">
        <f t="shared" si="352"/>
        <v>29.073759430565172</v>
      </c>
      <c r="P7514" t="str">
        <f>VLOOKUP(retail_sales_2023!C7514,customers!A:J,5,)</f>
        <v>Guwahati</v>
      </c>
      <c r="Q7514" t="str">
        <f>VLOOKUP(C7514,customers!A:J,10,0)</f>
        <v>Premium</v>
      </c>
    </row>
    <row r="7515" spans="1:17" x14ac:dyDescent="0.3">
      <c r="A7515" t="s">
        <v>8606</v>
      </c>
      <c r="B7515" s="1">
        <v>45087</v>
      </c>
      <c r="C7515" t="s">
        <v>867</v>
      </c>
      <c r="D7515" t="s">
        <v>868</v>
      </c>
      <c r="E7515" t="s">
        <v>33</v>
      </c>
      <c r="F7515" t="s">
        <v>43</v>
      </c>
      <c r="G7515" t="s">
        <v>154</v>
      </c>
      <c r="H7515">
        <v>5</v>
      </c>
      <c r="I7515">
        <v>20300.62</v>
      </c>
      <c r="J7515">
        <v>0</v>
      </c>
      <c r="K7515">
        <v>101503.1</v>
      </c>
      <c r="L7515">
        <v>11323.49</v>
      </c>
      <c r="M7515">
        <f t="shared" si="353"/>
        <v>101503.09999999999</v>
      </c>
      <c r="N7515" t="str">
        <f t="shared" si="351"/>
        <v>Q2</v>
      </c>
      <c r="O7515" s="2">
        <f t="shared" si="352"/>
        <v>11.155807064020703</v>
      </c>
      <c r="P7515" t="str">
        <f>VLOOKUP(retail_sales_2023!C7515,customers!A:J,5,)</f>
        <v>Nagpur</v>
      </c>
      <c r="Q7515" t="str">
        <f>VLOOKUP(C7515,customers!A:J,10,0)</f>
        <v>Regular</v>
      </c>
    </row>
    <row r="7516" spans="1:17" x14ac:dyDescent="0.3">
      <c r="A7516" t="s">
        <v>8607</v>
      </c>
      <c r="B7516" s="1">
        <v>44993</v>
      </c>
      <c r="C7516" t="s">
        <v>67</v>
      </c>
      <c r="D7516" t="s">
        <v>68</v>
      </c>
      <c r="E7516" t="s">
        <v>33</v>
      </c>
      <c r="F7516" t="s">
        <v>38</v>
      </c>
      <c r="G7516" t="s">
        <v>684</v>
      </c>
      <c r="H7516">
        <v>4</v>
      </c>
      <c r="I7516">
        <v>2046.7</v>
      </c>
      <c r="J7516">
        <v>0.1</v>
      </c>
      <c r="K7516">
        <v>7368.12</v>
      </c>
      <c r="L7516">
        <v>2181.66</v>
      </c>
      <c r="M7516">
        <f t="shared" si="353"/>
        <v>7368.1200000000008</v>
      </c>
      <c r="N7516" t="str">
        <f t="shared" si="351"/>
        <v>Q1</v>
      </c>
      <c r="O7516" s="2">
        <f t="shared" si="352"/>
        <v>29.60945261477826</v>
      </c>
      <c r="P7516" t="str">
        <f>VLOOKUP(retail_sales_2023!C7516,customers!A:J,5,)</f>
        <v>Surat</v>
      </c>
      <c r="Q7516" t="str">
        <f>VLOOKUP(C7516,customers!A:J,10,0)</f>
        <v>Premium</v>
      </c>
    </row>
    <row r="7517" spans="1:17" x14ac:dyDescent="0.3">
      <c r="A7517" t="s">
        <v>8608</v>
      </c>
      <c r="B7517" s="1">
        <v>45034</v>
      </c>
      <c r="C7517" t="s">
        <v>1422</v>
      </c>
      <c r="D7517" t="s">
        <v>1423</v>
      </c>
      <c r="E7517" t="s">
        <v>33</v>
      </c>
      <c r="F7517" t="s">
        <v>81</v>
      </c>
      <c r="G7517" t="s">
        <v>101</v>
      </c>
      <c r="H7517">
        <v>5</v>
      </c>
      <c r="I7517">
        <v>1449.12</v>
      </c>
      <c r="J7517">
        <v>0.05</v>
      </c>
      <c r="K7517">
        <v>6883.32</v>
      </c>
      <c r="L7517">
        <v>-374.2</v>
      </c>
      <c r="M7517">
        <f t="shared" si="353"/>
        <v>6883.3199999999988</v>
      </c>
      <c r="N7517" t="str">
        <f t="shared" si="351"/>
        <v>Q2</v>
      </c>
      <c r="O7517" s="2">
        <f t="shared" si="352"/>
        <v>-5.4363301430123832</v>
      </c>
      <c r="P7517" t="str">
        <f>VLOOKUP(retail_sales_2023!C7517,customers!A:J,5,)</f>
        <v>Mumbai</v>
      </c>
      <c r="Q7517" t="str">
        <f>VLOOKUP(C7517,customers!A:J,10,0)</f>
        <v>Premium</v>
      </c>
    </row>
    <row r="7518" spans="1:17" x14ac:dyDescent="0.3">
      <c r="A7518" t="s">
        <v>8609</v>
      </c>
      <c r="B7518" s="1">
        <v>45081</v>
      </c>
      <c r="C7518" t="s">
        <v>2025</v>
      </c>
      <c r="D7518" t="s">
        <v>2026</v>
      </c>
      <c r="E7518" t="s">
        <v>33</v>
      </c>
      <c r="F7518" t="s">
        <v>22</v>
      </c>
      <c r="G7518" t="s">
        <v>210</v>
      </c>
      <c r="H7518">
        <v>5</v>
      </c>
      <c r="I7518">
        <v>43480.85</v>
      </c>
      <c r="J7518">
        <v>0</v>
      </c>
      <c r="K7518">
        <v>217404.25</v>
      </c>
      <c r="L7518">
        <v>53329.84</v>
      </c>
      <c r="M7518">
        <f t="shared" si="353"/>
        <v>217404.25</v>
      </c>
      <c r="N7518" t="str">
        <f t="shared" si="351"/>
        <v>Q2</v>
      </c>
      <c r="O7518" s="2">
        <f t="shared" si="352"/>
        <v>24.530265622682169</v>
      </c>
      <c r="P7518" t="str">
        <f>VLOOKUP(retail_sales_2023!C7518,customers!A:J,5,)</f>
        <v>Pune</v>
      </c>
      <c r="Q7518" t="str">
        <f>VLOOKUP(C7518,customers!A:J,10,0)</f>
        <v>Premium</v>
      </c>
    </row>
    <row r="7519" spans="1:17" x14ac:dyDescent="0.3">
      <c r="A7519" t="s">
        <v>8610</v>
      </c>
      <c r="B7519" s="1">
        <v>45274</v>
      </c>
      <c r="C7519" t="s">
        <v>1634</v>
      </c>
      <c r="D7519" t="s">
        <v>1635</v>
      </c>
      <c r="E7519" t="s">
        <v>33</v>
      </c>
      <c r="F7519" t="s">
        <v>16</v>
      </c>
      <c r="G7519" t="s">
        <v>898</v>
      </c>
      <c r="H7519">
        <v>5</v>
      </c>
      <c r="I7519">
        <v>674.93</v>
      </c>
      <c r="J7519">
        <v>0.05</v>
      </c>
      <c r="K7519">
        <v>3205.92</v>
      </c>
      <c r="L7519">
        <v>1139.7</v>
      </c>
      <c r="M7519">
        <f t="shared" si="353"/>
        <v>3205.9174999999996</v>
      </c>
      <c r="N7519" t="str">
        <f t="shared" si="351"/>
        <v>Q4</v>
      </c>
      <c r="O7519" s="2">
        <f t="shared" si="352"/>
        <v>35.549857763138192</v>
      </c>
      <c r="P7519" t="str">
        <f>VLOOKUP(retail_sales_2023!C7519,customers!A:J,5,)</f>
        <v>Nagpur</v>
      </c>
      <c r="Q7519" t="str">
        <f>VLOOKUP(C7519,customers!A:J,10,0)</f>
        <v>Occasional</v>
      </c>
    </row>
    <row r="7520" spans="1:17" x14ac:dyDescent="0.3">
      <c r="A7520" t="s">
        <v>8611</v>
      </c>
      <c r="B7520" s="1">
        <v>45192</v>
      </c>
      <c r="C7520" t="s">
        <v>1436</v>
      </c>
      <c r="D7520" t="s">
        <v>1437</v>
      </c>
      <c r="E7520" t="s">
        <v>21</v>
      </c>
      <c r="F7520" t="s">
        <v>81</v>
      </c>
      <c r="G7520" t="s">
        <v>101</v>
      </c>
      <c r="H7520">
        <v>1</v>
      </c>
      <c r="I7520">
        <v>2248.54</v>
      </c>
      <c r="J7520">
        <v>0</v>
      </c>
      <c r="K7520">
        <v>2248.54</v>
      </c>
      <c r="L7520">
        <v>809.82</v>
      </c>
      <c r="M7520">
        <f t="shared" si="353"/>
        <v>2248.54</v>
      </c>
      <c r="N7520" t="str">
        <f t="shared" si="351"/>
        <v>Q3</v>
      </c>
      <c r="O7520" s="2">
        <f t="shared" si="352"/>
        <v>36.015369973404972</v>
      </c>
      <c r="P7520" t="str">
        <f>VLOOKUP(retail_sales_2023!C7520,customers!A:J,5,)</f>
        <v>Ranchi</v>
      </c>
      <c r="Q7520" t="str">
        <f>VLOOKUP(C7520,customers!A:J,10,0)</f>
        <v>Premium</v>
      </c>
    </row>
    <row r="7521" spans="1:17" x14ac:dyDescent="0.3">
      <c r="A7521" t="s">
        <v>8612</v>
      </c>
      <c r="B7521" s="1">
        <v>45050</v>
      </c>
      <c r="C7521" t="s">
        <v>875</v>
      </c>
      <c r="D7521" t="s">
        <v>876</v>
      </c>
      <c r="E7521" t="s">
        <v>15</v>
      </c>
      <c r="F7521" t="s">
        <v>38</v>
      </c>
      <c r="G7521" t="s">
        <v>141</v>
      </c>
      <c r="H7521">
        <v>5</v>
      </c>
      <c r="I7521">
        <v>2313.81</v>
      </c>
      <c r="J7521">
        <v>0.05</v>
      </c>
      <c r="K7521">
        <v>10990.6</v>
      </c>
      <c r="L7521">
        <v>2742.35</v>
      </c>
      <c r="M7521">
        <f t="shared" si="353"/>
        <v>10990.597499999998</v>
      </c>
      <c r="N7521" t="str">
        <f t="shared" si="351"/>
        <v>Q2</v>
      </c>
      <c r="O7521" s="2">
        <f t="shared" si="352"/>
        <v>24.951776973049693</v>
      </c>
      <c r="P7521" t="str">
        <f>VLOOKUP(retail_sales_2023!C7521,customers!A:J,5,)</f>
        <v>Chennai</v>
      </c>
      <c r="Q7521" t="str">
        <f>VLOOKUP(C7521,customers!A:J,10,0)</f>
        <v>Premium</v>
      </c>
    </row>
    <row r="7522" spans="1:17" x14ac:dyDescent="0.3">
      <c r="A7522" t="s">
        <v>8613</v>
      </c>
      <c r="B7522" s="1">
        <v>45155</v>
      </c>
      <c r="C7522" t="s">
        <v>417</v>
      </c>
      <c r="D7522" t="s">
        <v>418</v>
      </c>
      <c r="E7522" t="s">
        <v>27</v>
      </c>
      <c r="F7522" t="s">
        <v>43</v>
      </c>
      <c r="G7522" t="s">
        <v>272</v>
      </c>
      <c r="H7522">
        <v>1</v>
      </c>
      <c r="I7522">
        <v>43418.43</v>
      </c>
      <c r="J7522">
        <v>0.05</v>
      </c>
      <c r="K7522">
        <v>41247.51</v>
      </c>
      <c r="L7522">
        <v>-6094.58</v>
      </c>
      <c r="M7522">
        <f t="shared" si="353"/>
        <v>41247.508499999996</v>
      </c>
      <c r="N7522" t="str">
        <f t="shared" si="351"/>
        <v>Q3</v>
      </c>
      <c r="O7522" s="2">
        <f t="shared" si="352"/>
        <v>-14.775631304774517</v>
      </c>
      <c r="P7522" t="str">
        <f>VLOOKUP(retail_sales_2023!C7522,customers!A:J,5,)</f>
        <v>Lucknow</v>
      </c>
      <c r="Q7522" t="str">
        <f>VLOOKUP(C7522,customers!A:J,10,0)</f>
        <v>Occasional</v>
      </c>
    </row>
    <row r="7523" spans="1:17" x14ac:dyDescent="0.3">
      <c r="A7523" t="s">
        <v>8614</v>
      </c>
      <c r="B7523" s="1">
        <v>45262</v>
      </c>
      <c r="C7523" t="s">
        <v>103</v>
      </c>
      <c r="D7523" t="s">
        <v>104</v>
      </c>
      <c r="E7523" t="s">
        <v>15</v>
      </c>
      <c r="F7523" t="s">
        <v>16</v>
      </c>
      <c r="G7523" t="s">
        <v>898</v>
      </c>
      <c r="H7523">
        <v>3</v>
      </c>
      <c r="I7523">
        <v>632.66</v>
      </c>
      <c r="J7523">
        <v>0</v>
      </c>
      <c r="K7523">
        <v>1897.98</v>
      </c>
      <c r="L7523">
        <v>754.41</v>
      </c>
      <c r="M7523">
        <f t="shared" si="353"/>
        <v>1897.98</v>
      </c>
      <c r="N7523" t="str">
        <f t="shared" si="351"/>
        <v>Q4</v>
      </c>
      <c r="O7523" s="2">
        <f t="shared" si="352"/>
        <v>39.748047924635664</v>
      </c>
      <c r="P7523" t="str">
        <f>VLOOKUP(retail_sales_2023!C7523,customers!A:J,5,)</f>
        <v>Coimbatore</v>
      </c>
      <c r="Q7523" t="str">
        <f>VLOOKUP(C7523,customers!A:J,10,0)</f>
        <v>Regular</v>
      </c>
    </row>
    <row r="7524" spans="1:17" x14ac:dyDescent="0.3">
      <c r="A7524" t="s">
        <v>8615</v>
      </c>
      <c r="B7524" s="1">
        <v>45014</v>
      </c>
      <c r="C7524" t="s">
        <v>447</v>
      </c>
      <c r="D7524" t="s">
        <v>448</v>
      </c>
      <c r="E7524" t="s">
        <v>15</v>
      </c>
      <c r="F7524" t="s">
        <v>43</v>
      </c>
      <c r="G7524" t="s">
        <v>154</v>
      </c>
      <c r="H7524">
        <v>2</v>
      </c>
      <c r="I7524">
        <v>2656.73</v>
      </c>
      <c r="J7524">
        <v>0.3</v>
      </c>
      <c r="K7524">
        <v>3719.42</v>
      </c>
      <c r="L7524">
        <v>368.94</v>
      </c>
      <c r="M7524">
        <f t="shared" si="353"/>
        <v>3719.4219999999996</v>
      </c>
      <c r="N7524" t="str">
        <f t="shared" si="351"/>
        <v>Q1</v>
      </c>
      <c r="O7524" s="2">
        <f t="shared" si="352"/>
        <v>9.9192884912163723</v>
      </c>
      <c r="P7524" t="str">
        <f>VLOOKUP(retail_sales_2023!C7524,customers!A:J,5,)</f>
        <v>Kochi</v>
      </c>
      <c r="Q7524" t="str">
        <f>VLOOKUP(C7524,customers!A:J,10,0)</f>
        <v>Occasional</v>
      </c>
    </row>
    <row r="7525" spans="1:17" x14ac:dyDescent="0.3">
      <c r="A7525" t="s">
        <v>8616</v>
      </c>
      <c r="B7525" s="1">
        <v>45164</v>
      </c>
      <c r="C7525" t="s">
        <v>447</v>
      </c>
      <c r="D7525" t="s">
        <v>448</v>
      </c>
      <c r="E7525" t="s">
        <v>15</v>
      </c>
      <c r="F7525" t="s">
        <v>52</v>
      </c>
      <c r="G7525" t="s">
        <v>200</v>
      </c>
      <c r="H7525">
        <v>7</v>
      </c>
      <c r="I7525">
        <v>718.33</v>
      </c>
      <c r="J7525">
        <v>0.1</v>
      </c>
      <c r="K7525">
        <v>4525.4799999999996</v>
      </c>
      <c r="L7525">
        <v>284.89</v>
      </c>
      <c r="M7525">
        <f t="shared" si="353"/>
        <v>4525.4790000000003</v>
      </c>
      <c r="N7525" t="str">
        <f t="shared" si="351"/>
        <v>Q3</v>
      </c>
      <c r="O7525" s="2">
        <f t="shared" si="352"/>
        <v>6.2952438194401479</v>
      </c>
      <c r="P7525" t="str">
        <f>VLOOKUP(retail_sales_2023!C7525,customers!A:J,5,)</f>
        <v>Kochi</v>
      </c>
      <c r="Q7525" t="str">
        <f>VLOOKUP(C7525,customers!A:J,10,0)</f>
        <v>Occasional</v>
      </c>
    </row>
    <row r="7526" spans="1:17" x14ac:dyDescent="0.3">
      <c r="A7526" t="s">
        <v>8617</v>
      </c>
      <c r="B7526" s="1">
        <v>45058</v>
      </c>
      <c r="C7526" t="s">
        <v>528</v>
      </c>
      <c r="D7526" t="s">
        <v>529</v>
      </c>
      <c r="E7526" t="s">
        <v>27</v>
      </c>
      <c r="F7526" t="s">
        <v>16</v>
      </c>
      <c r="G7526" t="s">
        <v>356</v>
      </c>
      <c r="H7526">
        <v>3</v>
      </c>
      <c r="I7526">
        <v>623.67999999999995</v>
      </c>
      <c r="J7526">
        <v>0.2</v>
      </c>
      <c r="K7526">
        <v>1496.83</v>
      </c>
      <c r="L7526">
        <v>663.51</v>
      </c>
      <c r="M7526">
        <f t="shared" si="353"/>
        <v>1496.8320000000001</v>
      </c>
      <c r="N7526" t="str">
        <f t="shared" si="351"/>
        <v>Q2</v>
      </c>
      <c r="O7526" s="2">
        <f t="shared" si="352"/>
        <v>44.32767916196228</v>
      </c>
      <c r="P7526" t="str">
        <f>VLOOKUP(retail_sales_2023!C7526,customers!A:J,5,)</f>
        <v>Amritsar</v>
      </c>
      <c r="Q7526" t="str">
        <f>VLOOKUP(C7526,customers!A:J,10,0)</f>
        <v>Premium</v>
      </c>
    </row>
    <row r="7527" spans="1:17" x14ac:dyDescent="0.3">
      <c r="A7527" t="s">
        <v>8618</v>
      </c>
      <c r="B7527" s="1">
        <v>45265</v>
      </c>
      <c r="C7527" t="s">
        <v>1090</v>
      </c>
      <c r="D7527" t="s">
        <v>1091</v>
      </c>
      <c r="E7527" t="s">
        <v>27</v>
      </c>
      <c r="F7527" t="s">
        <v>52</v>
      </c>
      <c r="G7527" t="s">
        <v>268</v>
      </c>
      <c r="H7527">
        <v>7</v>
      </c>
      <c r="I7527">
        <v>327.01</v>
      </c>
      <c r="J7527">
        <v>0</v>
      </c>
      <c r="K7527">
        <v>2289.0700000000002</v>
      </c>
      <c r="L7527">
        <v>180.96</v>
      </c>
      <c r="M7527">
        <f t="shared" si="353"/>
        <v>2289.0699999999997</v>
      </c>
      <c r="N7527" t="str">
        <f t="shared" si="351"/>
        <v>Q4</v>
      </c>
      <c r="O7527" s="2">
        <f t="shared" si="352"/>
        <v>7.9053938935899737</v>
      </c>
      <c r="P7527" t="str">
        <f>VLOOKUP(retail_sales_2023!C7527,customers!A:J,5,)</f>
        <v>Lucknow</v>
      </c>
      <c r="Q7527" t="str">
        <f>VLOOKUP(C7527,customers!A:J,10,0)</f>
        <v>Regular</v>
      </c>
    </row>
    <row r="7528" spans="1:17" x14ac:dyDescent="0.3">
      <c r="A7528" t="s">
        <v>8619</v>
      </c>
      <c r="B7528" s="1">
        <v>45049</v>
      </c>
      <c r="C7528" t="s">
        <v>139</v>
      </c>
      <c r="D7528" t="s">
        <v>140</v>
      </c>
      <c r="E7528" t="s">
        <v>21</v>
      </c>
      <c r="F7528" t="s">
        <v>43</v>
      </c>
      <c r="G7528" t="s">
        <v>128</v>
      </c>
      <c r="H7528">
        <v>5</v>
      </c>
      <c r="I7528">
        <v>56518.45</v>
      </c>
      <c r="J7528">
        <v>0.05</v>
      </c>
      <c r="K7528">
        <v>268462.64</v>
      </c>
      <c r="L7528">
        <v>29626.6</v>
      </c>
      <c r="M7528">
        <f t="shared" si="353"/>
        <v>268462.63750000001</v>
      </c>
      <c r="N7528" t="str">
        <f t="shared" si="351"/>
        <v>Q2</v>
      </c>
      <c r="O7528" s="2">
        <f t="shared" si="352"/>
        <v>11.035650994119701</v>
      </c>
      <c r="P7528" t="str">
        <f>VLOOKUP(retail_sales_2023!C7528,customers!A:J,5,)</f>
        <v>Ranchi</v>
      </c>
      <c r="Q7528" t="str">
        <f>VLOOKUP(C7528,customers!A:J,10,0)</f>
        <v>Premium</v>
      </c>
    </row>
    <row r="7529" spans="1:17" x14ac:dyDescent="0.3">
      <c r="A7529" t="s">
        <v>8620</v>
      </c>
      <c r="B7529" s="1">
        <v>45145</v>
      </c>
      <c r="C7529" t="s">
        <v>1469</v>
      </c>
      <c r="D7529" t="s">
        <v>1470</v>
      </c>
      <c r="E7529" t="s">
        <v>21</v>
      </c>
      <c r="F7529" t="s">
        <v>38</v>
      </c>
      <c r="G7529" t="s">
        <v>73</v>
      </c>
      <c r="H7529">
        <v>1</v>
      </c>
      <c r="I7529">
        <v>1985.72</v>
      </c>
      <c r="J7529">
        <v>0.15</v>
      </c>
      <c r="K7529">
        <v>1687.86</v>
      </c>
      <c r="L7529">
        <v>471.17</v>
      </c>
      <c r="M7529">
        <f t="shared" si="353"/>
        <v>1687.8620000000001</v>
      </c>
      <c r="N7529" t="str">
        <f t="shared" si="351"/>
        <v>Q3</v>
      </c>
      <c r="O7529" s="2">
        <f t="shared" si="352"/>
        <v>27.915229936132146</v>
      </c>
      <c r="P7529" t="str">
        <f>VLOOKUP(retail_sales_2023!C7529,customers!A:J,5,)</f>
        <v>Kolkata</v>
      </c>
      <c r="Q7529" t="str">
        <f>VLOOKUP(C7529,customers!A:J,10,0)</f>
        <v>Regular</v>
      </c>
    </row>
    <row r="7530" spans="1:17" x14ac:dyDescent="0.3">
      <c r="A7530" t="s">
        <v>8621</v>
      </c>
      <c r="B7530" s="1">
        <v>45044</v>
      </c>
      <c r="C7530" t="s">
        <v>2062</v>
      </c>
      <c r="D7530" t="s">
        <v>2063</v>
      </c>
      <c r="E7530" t="s">
        <v>15</v>
      </c>
      <c r="F7530" t="s">
        <v>52</v>
      </c>
      <c r="G7530" t="s">
        <v>235</v>
      </c>
      <c r="H7530">
        <v>2</v>
      </c>
      <c r="I7530">
        <v>693.81</v>
      </c>
      <c r="J7530">
        <v>0</v>
      </c>
      <c r="K7530">
        <v>1387.62</v>
      </c>
      <c r="L7530">
        <v>80.91</v>
      </c>
      <c r="M7530">
        <f t="shared" si="353"/>
        <v>1387.62</v>
      </c>
      <c r="N7530" t="str">
        <f t="shared" si="351"/>
        <v>Q2</v>
      </c>
      <c r="O7530" s="2">
        <f t="shared" si="352"/>
        <v>5.8308470618757298</v>
      </c>
      <c r="P7530" t="str">
        <f>VLOOKUP(retail_sales_2023!C7530,customers!A:J,5,)</f>
        <v>Chennai</v>
      </c>
      <c r="Q7530" t="str">
        <f>VLOOKUP(C7530,customers!A:J,10,0)</f>
        <v>Premium</v>
      </c>
    </row>
    <row r="7531" spans="1:17" x14ac:dyDescent="0.3">
      <c r="A7531" t="s">
        <v>8622</v>
      </c>
      <c r="B7531" s="1">
        <v>45040</v>
      </c>
      <c r="C7531" t="s">
        <v>1601</v>
      </c>
      <c r="D7531" t="s">
        <v>1602</v>
      </c>
      <c r="E7531" t="s">
        <v>21</v>
      </c>
      <c r="F7531" t="s">
        <v>81</v>
      </c>
      <c r="G7531" t="s">
        <v>264</v>
      </c>
      <c r="H7531">
        <v>1</v>
      </c>
      <c r="I7531">
        <v>3394.02</v>
      </c>
      <c r="J7531">
        <v>0.15</v>
      </c>
      <c r="K7531">
        <v>2884.92</v>
      </c>
      <c r="L7531">
        <v>-427.68</v>
      </c>
      <c r="M7531">
        <f t="shared" si="353"/>
        <v>2884.9169999999999</v>
      </c>
      <c r="N7531" t="str">
        <f t="shared" si="351"/>
        <v>Q2</v>
      </c>
      <c r="O7531" s="2">
        <f t="shared" si="352"/>
        <v>-14.824674514371283</v>
      </c>
      <c r="P7531" t="str">
        <f>VLOOKUP(retail_sales_2023!C7531,customers!A:J,5,)</f>
        <v>Patna</v>
      </c>
      <c r="Q7531" t="str">
        <f>VLOOKUP(C7531,customers!A:J,10,0)</f>
        <v>Premium</v>
      </c>
    </row>
    <row r="7532" spans="1:17" x14ac:dyDescent="0.3">
      <c r="A7532" t="s">
        <v>8623</v>
      </c>
      <c r="B7532" s="1">
        <v>45053</v>
      </c>
      <c r="C7532" t="s">
        <v>500</v>
      </c>
      <c r="D7532" t="s">
        <v>501</v>
      </c>
      <c r="E7532" t="s">
        <v>15</v>
      </c>
      <c r="F7532" t="s">
        <v>16</v>
      </c>
      <c r="G7532" t="s">
        <v>305</v>
      </c>
      <c r="H7532">
        <v>1</v>
      </c>
      <c r="I7532">
        <v>213.75</v>
      </c>
      <c r="J7532">
        <v>0</v>
      </c>
      <c r="K7532">
        <v>213.75</v>
      </c>
      <c r="L7532">
        <v>86.97</v>
      </c>
      <c r="M7532">
        <f t="shared" si="353"/>
        <v>213.75</v>
      </c>
      <c r="N7532" t="str">
        <f t="shared" si="351"/>
        <v>Q2</v>
      </c>
      <c r="O7532" s="2">
        <f t="shared" si="352"/>
        <v>40.687719298245611</v>
      </c>
      <c r="P7532" t="str">
        <f>VLOOKUP(retail_sales_2023!C7532,customers!A:J,5,)</f>
        <v>Coimbatore</v>
      </c>
      <c r="Q7532" t="str">
        <f>VLOOKUP(C7532,customers!A:J,10,0)</f>
        <v>Premium</v>
      </c>
    </row>
    <row r="7533" spans="1:17" x14ac:dyDescent="0.3">
      <c r="A7533" t="s">
        <v>8624</v>
      </c>
      <c r="B7533" s="1">
        <v>44973</v>
      </c>
      <c r="C7533" t="s">
        <v>251</v>
      </c>
      <c r="D7533" t="s">
        <v>252</v>
      </c>
      <c r="E7533" t="s">
        <v>15</v>
      </c>
      <c r="F7533" t="s">
        <v>81</v>
      </c>
      <c r="G7533" t="s">
        <v>239</v>
      </c>
      <c r="H7533">
        <v>2</v>
      </c>
      <c r="I7533">
        <v>4893.46</v>
      </c>
      <c r="J7533">
        <v>0.3</v>
      </c>
      <c r="K7533">
        <v>6850.84</v>
      </c>
      <c r="L7533">
        <v>2398.6799999999998</v>
      </c>
      <c r="M7533">
        <f t="shared" si="353"/>
        <v>6850.8440000000001</v>
      </c>
      <c r="N7533" t="str">
        <f t="shared" si="351"/>
        <v>Q1</v>
      </c>
      <c r="O7533" s="2">
        <f t="shared" si="352"/>
        <v>35.012932720659066</v>
      </c>
      <c r="P7533" t="str">
        <f>VLOOKUP(retail_sales_2023!C7533,customers!A:J,5,)</f>
        <v>Chennai</v>
      </c>
      <c r="Q7533" t="str">
        <f>VLOOKUP(C7533,customers!A:J,10,0)</f>
        <v>Occasional</v>
      </c>
    </row>
    <row r="7534" spans="1:17" x14ac:dyDescent="0.3">
      <c r="A7534" t="s">
        <v>8625</v>
      </c>
      <c r="B7534" s="1">
        <v>45137</v>
      </c>
      <c r="C7534" t="s">
        <v>644</v>
      </c>
      <c r="D7534" t="s">
        <v>645</v>
      </c>
      <c r="E7534" t="s">
        <v>15</v>
      </c>
      <c r="F7534" t="s">
        <v>43</v>
      </c>
      <c r="G7534" t="s">
        <v>154</v>
      </c>
      <c r="H7534">
        <v>1</v>
      </c>
      <c r="I7534">
        <v>36982.26</v>
      </c>
      <c r="J7534">
        <v>0</v>
      </c>
      <c r="K7534">
        <v>36982.26</v>
      </c>
      <c r="L7534">
        <v>3691.66</v>
      </c>
      <c r="M7534">
        <f t="shared" si="353"/>
        <v>36982.26</v>
      </c>
      <c r="N7534" t="str">
        <f t="shared" si="351"/>
        <v>Q3</v>
      </c>
      <c r="O7534" s="2">
        <f t="shared" si="352"/>
        <v>9.9822455415109825</v>
      </c>
      <c r="P7534" t="str">
        <f>VLOOKUP(retail_sales_2023!C7534,customers!A:J,5,)</f>
        <v>Bengaluru</v>
      </c>
      <c r="Q7534" t="str">
        <f>VLOOKUP(C7534,customers!A:J,10,0)</f>
        <v>Regular</v>
      </c>
    </row>
    <row r="7535" spans="1:17" x14ac:dyDescent="0.3">
      <c r="A7535" t="s">
        <v>8626</v>
      </c>
      <c r="B7535" s="1">
        <v>45019</v>
      </c>
      <c r="C7535" t="s">
        <v>1412</v>
      </c>
      <c r="D7535" t="s">
        <v>1413</v>
      </c>
      <c r="E7535" t="s">
        <v>33</v>
      </c>
      <c r="F7535" t="s">
        <v>38</v>
      </c>
      <c r="G7535" t="s">
        <v>684</v>
      </c>
      <c r="H7535">
        <v>5</v>
      </c>
      <c r="I7535">
        <v>570.86</v>
      </c>
      <c r="J7535">
        <v>0.2</v>
      </c>
      <c r="K7535">
        <v>2283.44</v>
      </c>
      <c r="L7535">
        <v>755.11</v>
      </c>
      <c r="M7535">
        <f t="shared" si="353"/>
        <v>2283.44</v>
      </c>
      <c r="N7535" t="str">
        <f t="shared" si="351"/>
        <v>Q2</v>
      </c>
      <c r="O7535" s="2">
        <f t="shared" si="352"/>
        <v>33.068966121290686</v>
      </c>
      <c r="P7535" t="str">
        <f>VLOOKUP(retail_sales_2023!C7535,customers!A:J,5,)</f>
        <v>Surat</v>
      </c>
      <c r="Q7535" t="str">
        <f>VLOOKUP(C7535,customers!A:J,10,0)</f>
        <v>Occasional</v>
      </c>
    </row>
    <row r="7536" spans="1:17" x14ac:dyDescent="0.3">
      <c r="A7536" t="s">
        <v>8627</v>
      </c>
      <c r="B7536" s="1">
        <v>45029</v>
      </c>
      <c r="C7536" t="s">
        <v>663</v>
      </c>
      <c r="D7536" t="s">
        <v>1776</v>
      </c>
      <c r="E7536" t="s">
        <v>27</v>
      </c>
      <c r="F7536" t="s">
        <v>28</v>
      </c>
      <c r="G7536" t="s">
        <v>439</v>
      </c>
      <c r="H7536">
        <v>3</v>
      </c>
      <c r="I7536">
        <v>6066</v>
      </c>
      <c r="J7536">
        <v>0.05</v>
      </c>
      <c r="K7536">
        <v>17288.099999999999</v>
      </c>
      <c r="L7536">
        <v>4652.25</v>
      </c>
      <c r="M7536">
        <f t="shared" si="353"/>
        <v>17288.099999999999</v>
      </c>
      <c r="N7536" t="str">
        <f t="shared" si="351"/>
        <v>Q2</v>
      </c>
      <c r="O7536" s="2">
        <f t="shared" si="352"/>
        <v>26.910128932618392</v>
      </c>
      <c r="P7536" t="str">
        <f>VLOOKUP(retail_sales_2023!C7536,customers!A:J,5,)</f>
        <v>Lucknow</v>
      </c>
      <c r="Q7536" t="str">
        <f>VLOOKUP(C7536,customers!A:J,10,0)</f>
        <v>Premium</v>
      </c>
    </row>
    <row r="7537" spans="1:17" x14ac:dyDescent="0.3">
      <c r="A7537" t="s">
        <v>8628</v>
      </c>
      <c r="B7537" s="1">
        <v>45061</v>
      </c>
      <c r="C7537" t="s">
        <v>713</v>
      </c>
      <c r="D7537" t="s">
        <v>714</v>
      </c>
      <c r="E7537" t="s">
        <v>21</v>
      </c>
      <c r="F7537" t="s">
        <v>52</v>
      </c>
      <c r="G7537" t="s">
        <v>169</v>
      </c>
      <c r="H7537">
        <v>7</v>
      </c>
      <c r="I7537">
        <v>613.39</v>
      </c>
      <c r="J7537">
        <v>0</v>
      </c>
      <c r="K7537">
        <v>4293.7299999999996</v>
      </c>
      <c r="L7537">
        <v>397.41</v>
      </c>
      <c r="M7537">
        <f t="shared" si="353"/>
        <v>4293.7299999999996</v>
      </c>
      <c r="N7537" t="str">
        <f t="shared" si="351"/>
        <v>Q2</v>
      </c>
      <c r="O7537" s="2">
        <f t="shared" si="352"/>
        <v>9.2555889634420438</v>
      </c>
      <c r="P7537" t="str">
        <f>VLOOKUP(retail_sales_2023!C7537,customers!A:J,5,)</f>
        <v>Bhubaneswar</v>
      </c>
      <c r="Q7537" t="str">
        <f>VLOOKUP(C7537,customers!A:J,10,0)</f>
        <v>Premium</v>
      </c>
    </row>
    <row r="7538" spans="1:17" x14ac:dyDescent="0.3">
      <c r="A7538" t="s">
        <v>8629</v>
      </c>
      <c r="B7538" s="1">
        <v>44987</v>
      </c>
      <c r="C7538" t="s">
        <v>943</v>
      </c>
      <c r="D7538" t="s">
        <v>944</v>
      </c>
      <c r="E7538" t="s">
        <v>27</v>
      </c>
      <c r="F7538" t="s">
        <v>43</v>
      </c>
      <c r="G7538" t="s">
        <v>128</v>
      </c>
      <c r="H7538">
        <v>1</v>
      </c>
      <c r="I7538">
        <v>14952.55</v>
      </c>
      <c r="J7538">
        <v>0.1</v>
      </c>
      <c r="K7538">
        <v>13457.3</v>
      </c>
      <c r="L7538">
        <v>2038.97</v>
      </c>
      <c r="M7538">
        <f t="shared" si="353"/>
        <v>13457.295</v>
      </c>
      <c r="N7538" t="str">
        <f t="shared" si="351"/>
        <v>Q1</v>
      </c>
      <c r="O7538" s="2">
        <f t="shared" si="352"/>
        <v>15.151404813744215</v>
      </c>
      <c r="P7538" t="str">
        <f>VLOOKUP(retail_sales_2023!C7538,customers!A:J,5,)</f>
        <v>Lucknow</v>
      </c>
      <c r="Q7538" t="str">
        <f>VLOOKUP(C7538,customers!A:J,10,0)</f>
        <v>Premium</v>
      </c>
    </row>
    <row r="7539" spans="1:17" x14ac:dyDescent="0.3">
      <c r="A7539" t="s">
        <v>8630</v>
      </c>
      <c r="B7539" s="1">
        <v>45126</v>
      </c>
      <c r="C7539" t="s">
        <v>507</v>
      </c>
      <c r="D7539" t="s">
        <v>508</v>
      </c>
      <c r="E7539" t="s">
        <v>33</v>
      </c>
      <c r="F7539" t="s">
        <v>52</v>
      </c>
      <c r="G7539" t="s">
        <v>133</v>
      </c>
      <c r="H7539">
        <v>10</v>
      </c>
      <c r="I7539">
        <v>600.74</v>
      </c>
      <c r="J7539">
        <v>0.1</v>
      </c>
      <c r="K7539">
        <v>5406.66</v>
      </c>
      <c r="L7539">
        <v>409.44</v>
      </c>
      <c r="M7539">
        <f t="shared" si="353"/>
        <v>5406.66</v>
      </c>
      <c r="N7539" t="str">
        <f t="shared" si="351"/>
        <v>Q3</v>
      </c>
      <c r="O7539" s="2">
        <f t="shared" si="352"/>
        <v>7.5728823340102762</v>
      </c>
      <c r="P7539" t="str">
        <f>VLOOKUP(retail_sales_2023!C7539,customers!A:J,5,)</f>
        <v>Nagpur</v>
      </c>
      <c r="Q7539" t="str">
        <f>VLOOKUP(C7539,customers!A:J,10,0)</f>
        <v>Premium</v>
      </c>
    </row>
    <row r="7540" spans="1:17" x14ac:dyDescent="0.3">
      <c r="A7540" t="s">
        <v>8631</v>
      </c>
      <c r="B7540" s="1">
        <v>45113</v>
      </c>
      <c r="C7540" t="s">
        <v>3348</v>
      </c>
      <c r="D7540" t="s">
        <v>3349</v>
      </c>
      <c r="E7540" t="s">
        <v>15</v>
      </c>
      <c r="F7540" t="s">
        <v>22</v>
      </c>
      <c r="G7540" t="s">
        <v>23</v>
      </c>
      <c r="H7540">
        <v>1</v>
      </c>
      <c r="I7540">
        <v>5048.16</v>
      </c>
      <c r="J7540">
        <v>0</v>
      </c>
      <c r="K7540">
        <v>5048.16</v>
      </c>
      <c r="L7540">
        <v>961.36</v>
      </c>
      <c r="M7540">
        <f t="shared" si="353"/>
        <v>5048.16</v>
      </c>
      <c r="N7540" t="str">
        <f t="shared" si="351"/>
        <v>Q3</v>
      </c>
      <c r="O7540" s="2">
        <f t="shared" si="352"/>
        <v>19.043770403473744</v>
      </c>
      <c r="P7540" t="str">
        <f>VLOOKUP(retail_sales_2023!C7540,customers!A:J,5,)</f>
        <v>Kochi</v>
      </c>
      <c r="Q7540" t="str">
        <f>VLOOKUP(C7540,customers!A:J,10,0)</f>
        <v>Premium</v>
      </c>
    </row>
    <row r="7541" spans="1:17" x14ac:dyDescent="0.3">
      <c r="A7541" t="s">
        <v>8632</v>
      </c>
      <c r="B7541" s="1">
        <v>45066</v>
      </c>
      <c r="C7541" t="s">
        <v>580</v>
      </c>
      <c r="D7541" t="s">
        <v>581</v>
      </c>
      <c r="E7541" t="s">
        <v>21</v>
      </c>
      <c r="F7541" t="s">
        <v>22</v>
      </c>
      <c r="G7541" t="s">
        <v>23</v>
      </c>
      <c r="H7541">
        <v>4</v>
      </c>
      <c r="I7541">
        <v>11423.79</v>
      </c>
      <c r="J7541">
        <v>0.15</v>
      </c>
      <c r="K7541">
        <v>38840.89</v>
      </c>
      <c r="L7541">
        <v>7257.8</v>
      </c>
      <c r="M7541">
        <f t="shared" si="353"/>
        <v>38840.885999999999</v>
      </c>
      <c r="N7541" t="str">
        <f t="shared" si="351"/>
        <v>Q2</v>
      </c>
      <c r="O7541" s="2">
        <f t="shared" si="352"/>
        <v>18.685977587022336</v>
      </c>
      <c r="P7541" t="str">
        <f>VLOOKUP(retail_sales_2023!C7541,customers!A:J,5,)</f>
        <v>Patna</v>
      </c>
      <c r="Q7541" t="str">
        <f>VLOOKUP(C7541,customers!A:J,10,0)</f>
        <v>Regular</v>
      </c>
    </row>
    <row r="7542" spans="1:17" x14ac:dyDescent="0.3">
      <c r="A7542" t="s">
        <v>8633</v>
      </c>
      <c r="B7542" s="1">
        <v>45119</v>
      </c>
      <c r="C7542" t="s">
        <v>2022</v>
      </c>
      <c r="D7542" t="s">
        <v>2023</v>
      </c>
      <c r="E7542" t="s">
        <v>21</v>
      </c>
      <c r="F7542" t="s">
        <v>43</v>
      </c>
      <c r="G7542" t="s">
        <v>178</v>
      </c>
      <c r="H7542">
        <v>5</v>
      </c>
      <c r="I7542">
        <v>37469.15</v>
      </c>
      <c r="J7542">
        <v>0.05</v>
      </c>
      <c r="K7542">
        <v>177978.46</v>
      </c>
      <c r="L7542">
        <v>18923.72</v>
      </c>
      <c r="M7542">
        <f t="shared" si="353"/>
        <v>177978.46249999999</v>
      </c>
      <c r="N7542" t="str">
        <f t="shared" si="351"/>
        <v>Q3</v>
      </c>
      <c r="O7542" s="2">
        <f t="shared" si="352"/>
        <v>10.632590033647894</v>
      </c>
      <c r="P7542" t="str">
        <f>VLOOKUP(retail_sales_2023!C7542,customers!A:J,5,)</f>
        <v>Patna</v>
      </c>
      <c r="Q7542" t="str">
        <f>VLOOKUP(C7542,customers!A:J,10,0)</f>
        <v>Regular</v>
      </c>
    </row>
    <row r="7543" spans="1:17" x14ac:dyDescent="0.3">
      <c r="A7543" t="s">
        <v>8634</v>
      </c>
      <c r="B7543" s="1">
        <v>45088</v>
      </c>
      <c r="C7543" t="s">
        <v>468</v>
      </c>
      <c r="D7543" t="s">
        <v>469</v>
      </c>
      <c r="E7543" t="s">
        <v>15</v>
      </c>
      <c r="F7543" t="s">
        <v>81</v>
      </c>
      <c r="G7543" t="s">
        <v>82</v>
      </c>
      <c r="H7543">
        <v>3</v>
      </c>
      <c r="I7543">
        <v>2971.94</v>
      </c>
      <c r="J7543">
        <v>0.1</v>
      </c>
      <c r="K7543">
        <v>8024.24</v>
      </c>
      <c r="L7543">
        <v>2396.4299999999998</v>
      </c>
      <c r="M7543">
        <f t="shared" si="353"/>
        <v>8024.2380000000003</v>
      </c>
      <c r="N7543" t="str">
        <f t="shared" si="351"/>
        <v>Q2</v>
      </c>
      <c r="O7543" s="2">
        <f t="shared" si="352"/>
        <v>29.86488440026719</v>
      </c>
      <c r="P7543" t="str">
        <f>VLOOKUP(retail_sales_2023!C7543,customers!A:J,5,)</f>
        <v>Bengaluru</v>
      </c>
      <c r="Q7543" t="str">
        <f>VLOOKUP(C7543,customers!A:J,10,0)</f>
        <v>Regular</v>
      </c>
    </row>
    <row r="7544" spans="1:17" x14ac:dyDescent="0.3">
      <c r="A7544" t="s">
        <v>8635</v>
      </c>
      <c r="B7544" s="1">
        <v>45058</v>
      </c>
      <c r="C7544" t="s">
        <v>835</v>
      </c>
      <c r="D7544" t="s">
        <v>836</v>
      </c>
      <c r="E7544" t="s">
        <v>21</v>
      </c>
      <c r="F7544" t="s">
        <v>43</v>
      </c>
      <c r="G7544" t="s">
        <v>282</v>
      </c>
      <c r="H7544">
        <v>2</v>
      </c>
      <c r="I7544">
        <v>48809.48</v>
      </c>
      <c r="J7544">
        <v>0.05</v>
      </c>
      <c r="K7544">
        <v>92738.01</v>
      </c>
      <c r="L7544">
        <v>8910.34</v>
      </c>
      <c r="M7544">
        <f t="shared" si="353"/>
        <v>92738.012000000002</v>
      </c>
      <c r="N7544" t="str">
        <f t="shared" si="351"/>
        <v>Q2</v>
      </c>
      <c r="O7544" s="2">
        <f t="shared" si="352"/>
        <v>9.6080776372061472</v>
      </c>
      <c r="P7544" t="str">
        <f>VLOOKUP(retail_sales_2023!C7544,customers!A:J,5,)</f>
        <v>Guwahati</v>
      </c>
      <c r="Q7544" t="str">
        <f>VLOOKUP(C7544,customers!A:J,10,0)</f>
        <v>Regular</v>
      </c>
    </row>
    <row r="7545" spans="1:17" x14ac:dyDescent="0.3">
      <c r="A7545" t="s">
        <v>8636</v>
      </c>
      <c r="B7545" s="1">
        <v>44981</v>
      </c>
      <c r="C7545" t="s">
        <v>1662</v>
      </c>
      <c r="D7545" t="s">
        <v>1808</v>
      </c>
      <c r="E7545" t="s">
        <v>27</v>
      </c>
      <c r="F7545" t="s">
        <v>81</v>
      </c>
      <c r="G7545" t="s">
        <v>239</v>
      </c>
      <c r="H7545">
        <v>3</v>
      </c>
      <c r="I7545">
        <v>580.47</v>
      </c>
      <c r="J7545">
        <v>0</v>
      </c>
      <c r="K7545">
        <v>1741.41</v>
      </c>
      <c r="L7545">
        <v>558.03</v>
      </c>
      <c r="M7545">
        <f t="shared" si="353"/>
        <v>1741.41</v>
      </c>
      <c r="N7545" t="str">
        <f t="shared" si="351"/>
        <v>Q1</v>
      </c>
      <c r="O7545" s="2">
        <f t="shared" si="352"/>
        <v>32.044722380140229</v>
      </c>
      <c r="P7545" t="str">
        <f>VLOOKUP(retail_sales_2023!C7545,customers!A:J,5,)</f>
        <v>Jaipur</v>
      </c>
      <c r="Q7545" t="str">
        <f>VLOOKUP(C7545,customers!A:J,10,0)</f>
        <v>Occasional</v>
      </c>
    </row>
    <row r="7546" spans="1:17" x14ac:dyDescent="0.3">
      <c r="A7546" t="s">
        <v>8637</v>
      </c>
      <c r="B7546" s="1">
        <v>45223</v>
      </c>
      <c r="C7546" t="s">
        <v>323</v>
      </c>
      <c r="D7546" t="s">
        <v>324</v>
      </c>
      <c r="E7546" t="s">
        <v>15</v>
      </c>
      <c r="F7546" t="s">
        <v>52</v>
      </c>
      <c r="G7546" t="s">
        <v>117</v>
      </c>
      <c r="H7546">
        <v>10</v>
      </c>
      <c r="I7546">
        <v>502.33</v>
      </c>
      <c r="J7546">
        <v>0.1</v>
      </c>
      <c r="K7546">
        <v>4520.97</v>
      </c>
      <c r="L7546">
        <v>451.38</v>
      </c>
      <c r="M7546">
        <f t="shared" si="353"/>
        <v>4520.97</v>
      </c>
      <c r="N7546" t="str">
        <f t="shared" si="351"/>
        <v>Q4</v>
      </c>
      <c r="O7546" s="2">
        <f t="shared" si="352"/>
        <v>9.9841405716029961</v>
      </c>
      <c r="P7546" t="str">
        <f>VLOOKUP(retail_sales_2023!C7546,customers!A:J,5,)</f>
        <v>Kochi</v>
      </c>
      <c r="Q7546" t="str">
        <f>VLOOKUP(C7546,customers!A:J,10,0)</f>
        <v>Regular</v>
      </c>
    </row>
    <row r="7547" spans="1:17" x14ac:dyDescent="0.3">
      <c r="A7547" t="s">
        <v>8638</v>
      </c>
      <c r="B7547" s="1">
        <v>45111</v>
      </c>
      <c r="C7547" t="s">
        <v>1087</v>
      </c>
      <c r="D7547" t="s">
        <v>1088</v>
      </c>
      <c r="E7547" t="s">
        <v>15</v>
      </c>
      <c r="F7547" t="s">
        <v>81</v>
      </c>
      <c r="G7547" t="s">
        <v>239</v>
      </c>
      <c r="H7547">
        <v>4</v>
      </c>
      <c r="I7547">
        <v>3178.05</v>
      </c>
      <c r="J7547">
        <v>0.05</v>
      </c>
      <c r="K7547">
        <v>12076.59</v>
      </c>
      <c r="L7547">
        <v>3544.04</v>
      </c>
      <c r="M7547">
        <f t="shared" si="353"/>
        <v>12076.59</v>
      </c>
      <c r="N7547" t="str">
        <f t="shared" si="351"/>
        <v>Q3</v>
      </c>
      <c r="O7547" s="2">
        <f t="shared" si="352"/>
        <v>29.346363501617589</v>
      </c>
      <c r="P7547" t="str">
        <f>VLOOKUP(retail_sales_2023!C7547,customers!A:J,5,)</f>
        <v>Kochi</v>
      </c>
      <c r="Q7547" t="str">
        <f>VLOOKUP(C7547,customers!A:J,10,0)</f>
        <v>Regular</v>
      </c>
    </row>
    <row r="7548" spans="1:17" x14ac:dyDescent="0.3">
      <c r="A7548" t="s">
        <v>8639</v>
      </c>
      <c r="B7548" s="1">
        <v>45249</v>
      </c>
      <c r="C7548" t="s">
        <v>2116</v>
      </c>
      <c r="D7548" t="s">
        <v>13093</v>
      </c>
      <c r="E7548" t="s">
        <v>27</v>
      </c>
      <c r="F7548" t="s">
        <v>81</v>
      </c>
      <c r="G7548" t="s">
        <v>239</v>
      </c>
      <c r="H7548">
        <v>1</v>
      </c>
      <c r="I7548">
        <v>2543.14</v>
      </c>
      <c r="J7548">
        <v>0.2</v>
      </c>
      <c r="K7548">
        <v>2034.51</v>
      </c>
      <c r="L7548">
        <v>460.13</v>
      </c>
      <c r="M7548">
        <f t="shared" si="353"/>
        <v>2034.5119999999999</v>
      </c>
      <c r="N7548" t="str">
        <f t="shared" si="351"/>
        <v>Q4</v>
      </c>
      <c r="O7548" s="2">
        <f t="shared" si="352"/>
        <v>22.616256494192704</v>
      </c>
      <c r="P7548" t="str">
        <f>VLOOKUP(retail_sales_2023!C7548,customers!A:J,5,)</f>
        <v>Jaipur</v>
      </c>
      <c r="Q7548" t="str">
        <f>VLOOKUP(C7548,customers!A:J,10,0)</f>
        <v>Regular</v>
      </c>
    </row>
    <row r="7549" spans="1:17" x14ac:dyDescent="0.3">
      <c r="A7549" t="s">
        <v>8640</v>
      </c>
      <c r="B7549" s="1">
        <v>45250</v>
      </c>
      <c r="C7549" t="s">
        <v>1476</v>
      </c>
      <c r="D7549" t="s">
        <v>1477</v>
      </c>
      <c r="E7549" t="s">
        <v>27</v>
      </c>
      <c r="F7549" t="s">
        <v>43</v>
      </c>
      <c r="G7549" t="s">
        <v>154</v>
      </c>
      <c r="H7549">
        <v>1</v>
      </c>
      <c r="I7549">
        <v>13233.12</v>
      </c>
      <c r="J7549">
        <v>0.1</v>
      </c>
      <c r="K7549">
        <v>11909.81</v>
      </c>
      <c r="L7549">
        <v>-506.37</v>
      </c>
      <c r="M7549">
        <f t="shared" si="353"/>
        <v>11909.808000000001</v>
      </c>
      <c r="N7549" t="str">
        <f t="shared" si="351"/>
        <v>Q4</v>
      </c>
      <c r="O7549" s="2">
        <f t="shared" si="352"/>
        <v>-4.2517051069664422</v>
      </c>
      <c r="P7549" t="str">
        <f>VLOOKUP(retail_sales_2023!C7549,customers!A:J,5,)</f>
        <v>Lucknow</v>
      </c>
      <c r="Q7549" t="str">
        <f>VLOOKUP(C7549,customers!A:J,10,0)</f>
        <v>Occasional</v>
      </c>
    </row>
    <row r="7550" spans="1:17" x14ac:dyDescent="0.3">
      <c r="A7550" t="s">
        <v>8641</v>
      </c>
      <c r="B7550" s="1">
        <v>45056</v>
      </c>
      <c r="C7550" t="s">
        <v>1285</v>
      </c>
      <c r="D7550" t="s">
        <v>1286</v>
      </c>
      <c r="E7550" t="s">
        <v>27</v>
      </c>
      <c r="F7550" t="s">
        <v>52</v>
      </c>
      <c r="G7550" t="s">
        <v>235</v>
      </c>
      <c r="H7550">
        <v>3</v>
      </c>
      <c r="I7550">
        <v>333.88</v>
      </c>
      <c r="J7550">
        <v>0</v>
      </c>
      <c r="K7550">
        <v>1001.64</v>
      </c>
      <c r="L7550">
        <v>58.69</v>
      </c>
      <c r="M7550">
        <f t="shared" si="353"/>
        <v>1001.64</v>
      </c>
      <c r="N7550" t="str">
        <f t="shared" si="351"/>
        <v>Q2</v>
      </c>
      <c r="O7550" s="2">
        <f t="shared" si="352"/>
        <v>5.8593905994169564</v>
      </c>
      <c r="P7550" t="str">
        <f>VLOOKUP(retail_sales_2023!C7550,customers!A:J,5,)</f>
        <v>Chandigarh</v>
      </c>
      <c r="Q7550" t="str">
        <f>VLOOKUP(C7550,customers!A:J,10,0)</f>
        <v>Occasional</v>
      </c>
    </row>
    <row r="7551" spans="1:17" x14ac:dyDescent="0.3">
      <c r="A7551" t="s">
        <v>8642</v>
      </c>
      <c r="B7551" s="1">
        <v>45123</v>
      </c>
      <c r="C7551" t="s">
        <v>931</v>
      </c>
      <c r="D7551" t="s">
        <v>932</v>
      </c>
      <c r="E7551" t="s">
        <v>27</v>
      </c>
      <c r="F7551" t="s">
        <v>52</v>
      </c>
      <c r="G7551" t="s">
        <v>169</v>
      </c>
      <c r="H7551">
        <v>3</v>
      </c>
      <c r="I7551">
        <v>288.18</v>
      </c>
      <c r="J7551">
        <v>0.1</v>
      </c>
      <c r="K7551">
        <v>778.09</v>
      </c>
      <c r="L7551">
        <v>-71.84</v>
      </c>
      <c r="M7551">
        <f t="shared" si="353"/>
        <v>778.08600000000001</v>
      </c>
      <c r="N7551" t="str">
        <f t="shared" si="351"/>
        <v>Q3</v>
      </c>
      <c r="O7551" s="2">
        <f t="shared" si="352"/>
        <v>-9.2328650927270619</v>
      </c>
      <c r="P7551" t="str">
        <f>VLOOKUP(retail_sales_2023!C7551,customers!A:J,5,)</f>
        <v>Mumbai</v>
      </c>
      <c r="Q7551" t="str">
        <f>VLOOKUP(C7551,customers!A:J,10,0)</f>
        <v>Occasional</v>
      </c>
    </row>
    <row r="7552" spans="1:17" x14ac:dyDescent="0.3">
      <c r="A7552" t="s">
        <v>8643</v>
      </c>
      <c r="B7552" s="1">
        <v>44972</v>
      </c>
      <c r="C7552" t="s">
        <v>2687</v>
      </c>
      <c r="D7552" t="s">
        <v>2688</v>
      </c>
      <c r="E7552" t="s">
        <v>33</v>
      </c>
      <c r="F7552" t="s">
        <v>28</v>
      </c>
      <c r="G7552" t="s">
        <v>165</v>
      </c>
      <c r="H7552">
        <v>1</v>
      </c>
      <c r="I7552">
        <v>4361.66</v>
      </c>
      <c r="J7552">
        <v>0</v>
      </c>
      <c r="K7552">
        <v>4361.66</v>
      </c>
      <c r="L7552">
        <v>1009.93</v>
      </c>
      <c r="M7552">
        <f t="shared" si="353"/>
        <v>4361.66</v>
      </c>
      <c r="N7552" t="str">
        <f t="shared" si="351"/>
        <v>Q1</v>
      </c>
      <c r="O7552" s="2">
        <f t="shared" si="352"/>
        <v>23.154716323601566</v>
      </c>
      <c r="P7552" t="str">
        <f>VLOOKUP(retail_sales_2023!C7552,customers!A:J,5,)</f>
        <v>Surat</v>
      </c>
      <c r="Q7552" t="str">
        <f>VLOOKUP(C7552,customers!A:J,10,0)</f>
        <v>Regular</v>
      </c>
    </row>
    <row r="7553" spans="1:17" x14ac:dyDescent="0.3">
      <c r="A7553" t="s">
        <v>8644</v>
      </c>
      <c r="B7553" s="1">
        <v>45047</v>
      </c>
      <c r="C7553" t="s">
        <v>2514</v>
      </c>
      <c r="D7553" t="s">
        <v>2515</v>
      </c>
      <c r="E7553" t="s">
        <v>21</v>
      </c>
      <c r="F7553" t="s">
        <v>38</v>
      </c>
      <c r="G7553" t="s">
        <v>65</v>
      </c>
      <c r="H7553">
        <v>5</v>
      </c>
      <c r="I7553">
        <v>3393.48</v>
      </c>
      <c r="J7553">
        <v>0.3</v>
      </c>
      <c r="K7553">
        <v>11877.18</v>
      </c>
      <c r="L7553">
        <v>2355.98</v>
      </c>
      <c r="M7553">
        <f t="shared" si="353"/>
        <v>11877.18</v>
      </c>
      <c r="N7553" t="str">
        <f t="shared" si="351"/>
        <v>Q2</v>
      </c>
      <c r="O7553" s="2">
        <f t="shared" si="352"/>
        <v>19.836190072054141</v>
      </c>
      <c r="P7553" t="str">
        <f>VLOOKUP(retail_sales_2023!C7553,customers!A:J,5,)</f>
        <v>Guwahati</v>
      </c>
      <c r="Q7553" t="str">
        <f>VLOOKUP(C7553,customers!A:J,10,0)</f>
        <v>Regular</v>
      </c>
    </row>
    <row r="7554" spans="1:17" x14ac:dyDescent="0.3">
      <c r="A7554" t="s">
        <v>8645</v>
      </c>
      <c r="B7554" s="1">
        <v>45065</v>
      </c>
      <c r="C7554" t="s">
        <v>1596</v>
      </c>
      <c r="D7554" t="s">
        <v>1597</v>
      </c>
      <c r="E7554" t="s">
        <v>21</v>
      </c>
      <c r="F7554" t="s">
        <v>28</v>
      </c>
      <c r="G7554" t="s">
        <v>57</v>
      </c>
      <c r="H7554">
        <v>2</v>
      </c>
      <c r="I7554">
        <v>812.52</v>
      </c>
      <c r="J7554">
        <v>0</v>
      </c>
      <c r="K7554">
        <v>1625.04</v>
      </c>
      <c r="L7554">
        <v>263.08999999999997</v>
      </c>
      <c r="M7554">
        <f t="shared" si="353"/>
        <v>1625.04</v>
      </c>
      <c r="N7554" t="str">
        <f t="shared" si="351"/>
        <v>Q2</v>
      </c>
      <c r="O7554" s="2">
        <f t="shared" si="352"/>
        <v>16.18975532909959</v>
      </c>
      <c r="P7554" t="str">
        <f>VLOOKUP(retail_sales_2023!C7554,customers!A:J,5,)</f>
        <v>Bhubaneswar</v>
      </c>
      <c r="Q7554" t="str">
        <f>VLOOKUP(C7554,customers!A:J,10,0)</f>
        <v>Regular</v>
      </c>
    </row>
    <row r="7555" spans="1:17" x14ac:dyDescent="0.3">
      <c r="A7555" t="s">
        <v>8646</v>
      </c>
      <c r="B7555" s="1">
        <v>45042</v>
      </c>
      <c r="C7555" t="s">
        <v>266</v>
      </c>
      <c r="D7555" t="s">
        <v>267</v>
      </c>
      <c r="E7555" t="s">
        <v>27</v>
      </c>
      <c r="F7555" t="s">
        <v>43</v>
      </c>
      <c r="G7555" t="s">
        <v>272</v>
      </c>
      <c r="H7555">
        <v>0</v>
      </c>
      <c r="I7555">
        <v>48926.02</v>
      </c>
      <c r="J7555">
        <v>0.25</v>
      </c>
      <c r="K7555">
        <v>0</v>
      </c>
      <c r="L7555">
        <v>0</v>
      </c>
      <c r="M7555">
        <f t="shared" si="353"/>
        <v>0</v>
      </c>
      <c r="N7555" t="str">
        <f t="shared" ref="N7555:N7618" si="354">"Q"&amp;ROUNDUP(MONTH(B7555)/3,0)</f>
        <v>Q2</v>
      </c>
      <c r="O7555" s="2">
        <v>0</v>
      </c>
      <c r="P7555" t="str">
        <f>VLOOKUP(retail_sales_2023!C7555,customers!A:J,5,)</f>
        <v>Amritsar</v>
      </c>
      <c r="Q7555" t="str">
        <f>VLOOKUP(C7555,customers!A:J,10,0)</f>
        <v>Premium</v>
      </c>
    </row>
    <row r="7556" spans="1:17" x14ac:dyDescent="0.3">
      <c r="A7556" t="s">
        <v>8647</v>
      </c>
      <c r="B7556" s="1">
        <v>44931</v>
      </c>
      <c r="C7556" t="s">
        <v>2580</v>
      </c>
      <c r="D7556" t="s">
        <v>2581</v>
      </c>
      <c r="E7556" t="s">
        <v>21</v>
      </c>
      <c r="F7556" t="s">
        <v>28</v>
      </c>
      <c r="G7556" t="s">
        <v>165</v>
      </c>
      <c r="H7556">
        <v>1</v>
      </c>
      <c r="I7556">
        <v>3340.83</v>
      </c>
      <c r="J7556">
        <v>0.05</v>
      </c>
      <c r="K7556">
        <v>3173.79</v>
      </c>
      <c r="L7556">
        <v>887.56</v>
      </c>
      <c r="M7556">
        <f t="shared" si="353"/>
        <v>3173.7884999999997</v>
      </c>
      <c r="N7556" t="str">
        <f t="shared" si="354"/>
        <v>Q1</v>
      </c>
      <c r="O7556" s="2">
        <f t="shared" ref="O7555:O7618" si="355">(L7556/K7556)*100</f>
        <v>27.965303312443478</v>
      </c>
      <c r="P7556" t="str">
        <f>VLOOKUP(retail_sales_2023!C7556,customers!A:J,5,)</f>
        <v>Patna</v>
      </c>
      <c r="Q7556" t="str">
        <f>VLOOKUP(C7556,customers!A:J,10,0)</f>
        <v>Premium</v>
      </c>
    </row>
    <row r="7557" spans="1:17" x14ac:dyDescent="0.3">
      <c r="A7557" t="s">
        <v>8648</v>
      </c>
      <c r="B7557" s="1">
        <v>45087</v>
      </c>
      <c r="C7557" t="s">
        <v>1698</v>
      </c>
      <c r="D7557" t="s">
        <v>1699</v>
      </c>
      <c r="E7557" t="s">
        <v>15</v>
      </c>
      <c r="F7557" t="s">
        <v>81</v>
      </c>
      <c r="G7557" t="s">
        <v>239</v>
      </c>
      <c r="H7557">
        <v>2</v>
      </c>
      <c r="I7557">
        <v>997.84</v>
      </c>
      <c r="J7557">
        <v>0</v>
      </c>
      <c r="K7557">
        <v>1995.68</v>
      </c>
      <c r="L7557">
        <v>508.89</v>
      </c>
      <c r="M7557">
        <f t="shared" ref="M7557:M7620" si="356">H7557*I7557*(1-J7557)</f>
        <v>1995.68</v>
      </c>
      <c r="N7557" t="str">
        <f t="shared" si="354"/>
        <v>Q2</v>
      </c>
      <c r="O7557" s="2">
        <f t="shared" si="355"/>
        <v>25.499579090836207</v>
      </c>
      <c r="P7557" t="str">
        <f>VLOOKUP(retail_sales_2023!C7557,customers!A:J,5,)</f>
        <v>Hyderabad</v>
      </c>
      <c r="Q7557" t="str">
        <f>VLOOKUP(C7557,customers!A:J,10,0)</f>
        <v>Regular</v>
      </c>
    </row>
    <row r="7558" spans="1:17" x14ac:dyDescent="0.3">
      <c r="A7558" t="s">
        <v>8649</v>
      </c>
      <c r="B7558" s="1">
        <v>45027</v>
      </c>
      <c r="C7558" t="s">
        <v>1506</v>
      </c>
      <c r="D7558" t="s">
        <v>1507</v>
      </c>
      <c r="E7558" t="s">
        <v>27</v>
      </c>
      <c r="F7558" t="s">
        <v>28</v>
      </c>
      <c r="G7558" t="s">
        <v>439</v>
      </c>
      <c r="H7558">
        <v>1</v>
      </c>
      <c r="I7558">
        <v>5332.99</v>
      </c>
      <c r="J7558">
        <v>0</v>
      </c>
      <c r="K7558">
        <v>5332.99</v>
      </c>
      <c r="L7558">
        <v>1172.97</v>
      </c>
      <c r="M7558">
        <f t="shared" si="356"/>
        <v>5332.99</v>
      </c>
      <c r="N7558" t="str">
        <f t="shared" si="354"/>
        <v>Q2</v>
      </c>
      <c r="O7558" s="2">
        <f t="shared" si="355"/>
        <v>21.994603402594041</v>
      </c>
      <c r="P7558" t="str">
        <f>VLOOKUP(retail_sales_2023!C7558,customers!A:J,5,)</f>
        <v>Chandigarh</v>
      </c>
      <c r="Q7558" t="str">
        <f>VLOOKUP(C7558,customers!A:J,10,0)</f>
        <v>Premium</v>
      </c>
    </row>
    <row r="7559" spans="1:17" x14ac:dyDescent="0.3">
      <c r="A7559" t="s">
        <v>8650</v>
      </c>
      <c r="B7559" s="1">
        <v>45050</v>
      </c>
      <c r="C7559" t="s">
        <v>348</v>
      </c>
      <c r="D7559" t="s">
        <v>349</v>
      </c>
      <c r="E7559" t="s">
        <v>15</v>
      </c>
      <c r="F7559" t="s">
        <v>38</v>
      </c>
      <c r="G7559" t="s">
        <v>48</v>
      </c>
      <c r="H7559">
        <v>1</v>
      </c>
      <c r="I7559">
        <v>1179.9100000000001</v>
      </c>
      <c r="J7559">
        <v>0</v>
      </c>
      <c r="K7559">
        <v>1179.9100000000001</v>
      </c>
      <c r="L7559">
        <v>388.86</v>
      </c>
      <c r="M7559">
        <f t="shared" si="356"/>
        <v>1179.9100000000001</v>
      </c>
      <c r="N7559" t="str">
        <f t="shared" si="354"/>
        <v>Q2</v>
      </c>
      <c r="O7559" s="2">
        <f t="shared" si="355"/>
        <v>32.956750938630911</v>
      </c>
      <c r="P7559" t="str">
        <f>VLOOKUP(retail_sales_2023!C7559,customers!A:J,5,)</f>
        <v>Bengaluru</v>
      </c>
      <c r="Q7559" t="str">
        <f>VLOOKUP(C7559,customers!A:J,10,0)</f>
        <v>Premium</v>
      </c>
    </row>
    <row r="7560" spans="1:17" x14ac:dyDescent="0.3">
      <c r="A7560" t="s">
        <v>8651</v>
      </c>
      <c r="B7560" s="1">
        <v>45127</v>
      </c>
      <c r="C7560" t="s">
        <v>1857</v>
      </c>
      <c r="D7560" t="s">
        <v>1858</v>
      </c>
      <c r="E7560" t="s">
        <v>33</v>
      </c>
      <c r="F7560" t="s">
        <v>81</v>
      </c>
      <c r="G7560" t="s">
        <v>82</v>
      </c>
      <c r="H7560">
        <v>1</v>
      </c>
      <c r="I7560">
        <v>996.41</v>
      </c>
      <c r="J7560">
        <v>0</v>
      </c>
      <c r="K7560">
        <v>996.41</v>
      </c>
      <c r="L7560">
        <v>218.47</v>
      </c>
      <c r="M7560">
        <f t="shared" si="356"/>
        <v>996.41</v>
      </c>
      <c r="N7560" t="str">
        <f t="shared" si="354"/>
        <v>Q3</v>
      </c>
      <c r="O7560" s="2">
        <f t="shared" si="355"/>
        <v>21.925713310785721</v>
      </c>
      <c r="P7560" t="str">
        <f>VLOOKUP(retail_sales_2023!C7560,customers!A:J,5,)</f>
        <v>Surat</v>
      </c>
      <c r="Q7560" t="str">
        <f>VLOOKUP(C7560,customers!A:J,10,0)</f>
        <v>Regular</v>
      </c>
    </row>
    <row r="7561" spans="1:17" x14ac:dyDescent="0.3">
      <c r="A7561" t="s">
        <v>8652</v>
      </c>
      <c r="B7561" s="1">
        <v>45116</v>
      </c>
      <c r="C7561" t="s">
        <v>928</v>
      </c>
      <c r="D7561" t="s">
        <v>929</v>
      </c>
      <c r="E7561" t="s">
        <v>27</v>
      </c>
      <c r="F7561" t="s">
        <v>38</v>
      </c>
      <c r="G7561" t="s">
        <v>77</v>
      </c>
      <c r="H7561">
        <v>4</v>
      </c>
      <c r="I7561">
        <v>2117.52</v>
      </c>
      <c r="J7561">
        <v>0.05</v>
      </c>
      <c r="K7561">
        <v>8046.58</v>
      </c>
      <c r="L7561">
        <v>2351.17</v>
      </c>
      <c r="M7561">
        <f t="shared" si="356"/>
        <v>8046.5759999999991</v>
      </c>
      <c r="N7561" t="str">
        <f t="shared" si="354"/>
        <v>Q3</v>
      </c>
      <c r="O7561" s="2">
        <f t="shared" si="355"/>
        <v>29.219494493312688</v>
      </c>
      <c r="P7561" t="str">
        <f>VLOOKUP(retail_sales_2023!C7561,customers!A:J,5,)</f>
        <v>Jaipur</v>
      </c>
      <c r="Q7561" t="str">
        <f>VLOOKUP(C7561,customers!A:J,10,0)</f>
        <v>Premium</v>
      </c>
    </row>
    <row r="7562" spans="1:17" x14ac:dyDescent="0.3">
      <c r="A7562" t="s">
        <v>8653</v>
      </c>
      <c r="B7562" s="1">
        <v>45052</v>
      </c>
      <c r="C7562" t="s">
        <v>338</v>
      </c>
      <c r="D7562" t="s">
        <v>339</v>
      </c>
      <c r="E7562" t="s">
        <v>15</v>
      </c>
      <c r="F7562" t="s">
        <v>43</v>
      </c>
      <c r="G7562" t="s">
        <v>178</v>
      </c>
      <c r="H7562">
        <v>2</v>
      </c>
      <c r="I7562">
        <v>68953.789999999994</v>
      </c>
      <c r="J7562">
        <v>0.1</v>
      </c>
      <c r="K7562">
        <v>124116.82</v>
      </c>
      <c r="L7562">
        <v>14564.98</v>
      </c>
      <c r="M7562">
        <f t="shared" si="356"/>
        <v>124116.82199999999</v>
      </c>
      <c r="N7562" t="str">
        <f t="shared" si="354"/>
        <v>Q2</v>
      </c>
      <c r="O7562" s="2">
        <f t="shared" si="355"/>
        <v>11.734896205042958</v>
      </c>
      <c r="P7562" t="str">
        <f>VLOOKUP(retail_sales_2023!C7562,customers!A:J,5,)</f>
        <v>Kochi</v>
      </c>
      <c r="Q7562" t="str">
        <f>VLOOKUP(C7562,customers!A:J,10,0)</f>
        <v>Regular</v>
      </c>
    </row>
    <row r="7563" spans="1:17" x14ac:dyDescent="0.3">
      <c r="A7563" t="s">
        <v>8654</v>
      </c>
      <c r="B7563" s="1">
        <v>45082</v>
      </c>
      <c r="C7563" t="s">
        <v>1693</v>
      </c>
      <c r="D7563" t="s">
        <v>1694</v>
      </c>
      <c r="E7563" t="s">
        <v>15</v>
      </c>
      <c r="F7563" t="s">
        <v>52</v>
      </c>
      <c r="G7563" t="s">
        <v>226</v>
      </c>
      <c r="H7563">
        <v>4</v>
      </c>
      <c r="I7563">
        <v>681.68</v>
      </c>
      <c r="J7563">
        <v>0</v>
      </c>
      <c r="K7563">
        <v>2726.72</v>
      </c>
      <c r="L7563">
        <v>162.19999999999999</v>
      </c>
      <c r="M7563">
        <f t="shared" si="356"/>
        <v>2726.72</v>
      </c>
      <c r="N7563" t="str">
        <f t="shared" si="354"/>
        <v>Q2</v>
      </c>
      <c r="O7563" s="2">
        <f t="shared" si="355"/>
        <v>5.9485389038845202</v>
      </c>
      <c r="P7563" t="str">
        <f>VLOOKUP(retail_sales_2023!C7563,customers!A:J,5,)</f>
        <v>Chennai</v>
      </c>
      <c r="Q7563" t="str">
        <f>VLOOKUP(C7563,customers!A:J,10,0)</f>
        <v>Premium</v>
      </c>
    </row>
    <row r="7564" spans="1:17" x14ac:dyDescent="0.3">
      <c r="A7564" t="s">
        <v>8655</v>
      </c>
      <c r="B7564" s="1">
        <v>45225</v>
      </c>
      <c r="C7564" t="s">
        <v>1109</v>
      </c>
      <c r="D7564" t="s">
        <v>1110</v>
      </c>
      <c r="E7564" t="s">
        <v>15</v>
      </c>
      <c r="F7564" t="s">
        <v>81</v>
      </c>
      <c r="G7564" t="s">
        <v>333</v>
      </c>
      <c r="H7564">
        <v>1</v>
      </c>
      <c r="I7564">
        <v>4223.8999999999996</v>
      </c>
      <c r="J7564">
        <v>0.2</v>
      </c>
      <c r="K7564">
        <v>3379.12</v>
      </c>
      <c r="L7564">
        <v>1125.29</v>
      </c>
      <c r="M7564">
        <f t="shared" si="356"/>
        <v>3379.12</v>
      </c>
      <c r="N7564" t="str">
        <f t="shared" si="354"/>
        <v>Q4</v>
      </c>
      <c r="O7564" s="2">
        <f t="shared" si="355"/>
        <v>33.301273704396408</v>
      </c>
      <c r="P7564" t="str">
        <f>VLOOKUP(retail_sales_2023!C7564,customers!A:J,5,)</f>
        <v>Bengaluru</v>
      </c>
      <c r="Q7564" t="str">
        <f>VLOOKUP(C7564,customers!A:J,10,0)</f>
        <v>Premium</v>
      </c>
    </row>
    <row r="7565" spans="1:17" x14ac:dyDescent="0.3">
      <c r="A7565" t="s">
        <v>8656</v>
      </c>
      <c r="B7565" s="1">
        <v>44939</v>
      </c>
      <c r="C7565" t="s">
        <v>889</v>
      </c>
      <c r="D7565" t="s">
        <v>890</v>
      </c>
      <c r="E7565" t="s">
        <v>21</v>
      </c>
      <c r="F7565" t="s">
        <v>52</v>
      </c>
      <c r="G7565" t="s">
        <v>117</v>
      </c>
      <c r="H7565">
        <v>10</v>
      </c>
      <c r="I7565">
        <v>454.47</v>
      </c>
      <c r="J7565">
        <v>0.15</v>
      </c>
      <c r="K7565">
        <v>3863</v>
      </c>
      <c r="L7565">
        <v>220.83</v>
      </c>
      <c r="M7565">
        <f t="shared" si="356"/>
        <v>3862.9950000000003</v>
      </c>
      <c r="N7565" t="str">
        <f t="shared" si="354"/>
        <v>Q1</v>
      </c>
      <c r="O7565" s="2">
        <f t="shared" si="355"/>
        <v>5.7165415480196744</v>
      </c>
      <c r="P7565" t="str">
        <f>VLOOKUP(retail_sales_2023!C7565,customers!A:J,5,)</f>
        <v>Patna</v>
      </c>
      <c r="Q7565" t="str">
        <f>VLOOKUP(C7565,customers!A:J,10,0)</f>
        <v>Premium</v>
      </c>
    </row>
    <row r="7566" spans="1:17" x14ac:dyDescent="0.3">
      <c r="A7566" t="s">
        <v>8657</v>
      </c>
      <c r="B7566" s="1">
        <v>45050</v>
      </c>
      <c r="C7566" t="s">
        <v>55</v>
      </c>
      <c r="D7566" t="s">
        <v>56</v>
      </c>
      <c r="E7566" t="s">
        <v>27</v>
      </c>
      <c r="F7566" t="s">
        <v>22</v>
      </c>
      <c r="G7566" t="s">
        <v>196</v>
      </c>
      <c r="H7566">
        <v>4</v>
      </c>
      <c r="I7566">
        <v>39886.379999999997</v>
      </c>
      <c r="J7566">
        <v>0</v>
      </c>
      <c r="K7566">
        <v>159545.51999999999</v>
      </c>
      <c r="L7566">
        <v>33867.589999999997</v>
      </c>
      <c r="M7566">
        <f t="shared" si="356"/>
        <v>159545.51999999999</v>
      </c>
      <c r="N7566" t="str">
        <f t="shared" si="354"/>
        <v>Q2</v>
      </c>
      <c r="O7566" s="2">
        <f t="shared" si="355"/>
        <v>21.22754057901469</v>
      </c>
      <c r="P7566" t="str">
        <f>VLOOKUP(retail_sales_2023!C7566,customers!A:J,5,)</f>
        <v>Lucknow</v>
      </c>
      <c r="Q7566" t="str">
        <f>VLOOKUP(C7566,customers!A:J,10,0)</f>
        <v>Premium</v>
      </c>
    </row>
    <row r="7567" spans="1:17" x14ac:dyDescent="0.3">
      <c r="A7567" t="s">
        <v>8658</v>
      </c>
      <c r="B7567" s="1">
        <v>45209</v>
      </c>
      <c r="C7567" t="s">
        <v>1450</v>
      </c>
      <c r="D7567" t="s">
        <v>13093</v>
      </c>
      <c r="E7567" t="s">
        <v>21</v>
      </c>
      <c r="F7567" t="s">
        <v>22</v>
      </c>
      <c r="G7567" t="s">
        <v>146</v>
      </c>
      <c r="H7567">
        <v>1</v>
      </c>
      <c r="I7567">
        <v>40754.14</v>
      </c>
      <c r="J7567">
        <v>0</v>
      </c>
      <c r="K7567">
        <v>40754.14</v>
      </c>
      <c r="L7567">
        <v>13008.46</v>
      </c>
      <c r="M7567">
        <f t="shared" si="356"/>
        <v>40754.14</v>
      </c>
      <c r="N7567" t="str">
        <f t="shared" si="354"/>
        <v>Q4</v>
      </c>
      <c r="O7567" s="2">
        <f t="shared" si="355"/>
        <v>31.919358376842204</v>
      </c>
      <c r="P7567" t="str">
        <f>VLOOKUP(retail_sales_2023!C7567,customers!A:J,5,)</f>
        <v>Ranchi</v>
      </c>
      <c r="Q7567" t="str">
        <f>VLOOKUP(C7567,customers!A:J,10,0)</f>
        <v>Premium</v>
      </c>
    </row>
    <row r="7568" spans="1:17" x14ac:dyDescent="0.3">
      <c r="A7568" t="s">
        <v>8659</v>
      </c>
      <c r="B7568" s="1">
        <v>45093</v>
      </c>
      <c r="C7568" t="s">
        <v>1300</v>
      </c>
      <c r="D7568" t="s">
        <v>1301</v>
      </c>
      <c r="E7568" t="s">
        <v>21</v>
      </c>
      <c r="F7568" t="s">
        <v>52</v>
      </c>
      <c r="G7568" t="s">
        <v>117</v>
      </c>
      <c r="H7568">
        <v>8</v>
      </c>
      <c r="I7568">
        <v>534.13</v>
      </c>
      <c r="J7568">
        <v>0</v>
      </c>
      <c r="K7568">
        <v>4273.04</v>
      </c>
      <c r="L7568">
        <v>296.42</v>
      </c>
      <c r="M7568">
        <f t="shared" si="356"/>
        <v>4273.04</v>
      </c>
      <c r="N7568" t="str">
        <f t="shared" si="354"/>
        <v>Q2</v>
      </c>
      <c r="O7568" s="2">
        <f t="shared" si="355"/>
        <v>6.9369816336846846</v>
      </c>
      <c r="P7568" t="str">
        <f>VLOOKUP(retail_sales_2023!C7568,customers!A:J,5,)</f>
        <v>Patna</v>
      </c>
      <c r="Q7568" t="str">
        <f>VLOOKUP(C7568,customers!A:J,10,0)</f>
        <v>Premium</v>
      </c>
    </row>
    <row r="7569" spans="1:17" x14ac:dyDescent="0.3">
      <c r="A7569" t="s">
        <v>8660</v>
      </c>
      <c r="B7569" s="1">
        <v>45073</v>
      </c>
      <c r="C7569" t="s">
        <v>482</v>
      </c>
      <c r="D7569" t="s">
        <v>483</v>
      </c>
      <c r="E7569" t="s">
        <v>15</v>
      </c>
      <c r="F7569" t="s">
        <v>81</v>
      </c>
      <c r="G7569" t="s">
        <v>101</v>
      </c>
      <c r="H7569">
        <v>1</v>
      </c>
      <c r="I7569">
        <v>1075</v>
      </c>
      <c r="J7569">
        <v>0.2</v>
      </c>
      <c r="K7569">
        <v>860</v>
      </c>
      <c r="L7569">
        <v>268.83999999999997</v>
      </c>
      <c r="M7569">
        <f t="shared" si="356"/>
        <v>860</v>
      </c>
      <c r="N7569" t="str">
        <f t="shared" si="354"/>
        <v>Q2</v>
      </c>
      <c r="O7569" s="2">
        <f t="shared" si="355"/>
        <v>31.260465116279068</v>
      </c>
      <c r="P7569" t="str">
        <f>VLOOKUP(retail_sales_2023!C7569,customers!A:J,5,)</f>
        <v>Bengaluru</v>
      </c>
      <c r="Q7569" t="str">
        <f>VLOOKUP(C7569,customers!A:J,10,0)</f>
        <v>Premium</v>
      </c>
    </row>
    <row r="7570" spans="1:17" x14ac:dyDescent="0.3">
      <c r="A7570" t="s">
        <v>8661</v>
      </c>
      <c r="B7570" s="1">
        <v>45214</v>
      </c>
      <c r="C7570" t="s">
        <v>1654</v>
      </c>
      <c r="D7570" t="s">
        <v>1655</v>
      </c>
      <c r="E7570" t="s">
        <v>33</v>
      </c>
      <c r="F7570" t="s">
        <v>81</v>
      </c>
      <c r="G7570" t="s">
        <v>333</v>
      </c>
      <c r="H7570">
        <v>2</v>
      </c>
      <c r="I7570">
        <v>3669.31</v>
      </c>
      <c r="J7570">
        <v>0.15</v>
      </c>
      <c r="K7570">
        <v>6237.83</v>
      </c>
      <c r="L7570">
        <v>2006.14</v>
      </c>
      <c r="M7570">
        <f t="shared" si="356"/>
        <v>6237.8269999999993</v>
      </c>
      <c r="N7570" t="str">
        <f t="shared" si="354"/>
        <v>Q4</v>
      </c>
      <c r="O7570" s="2">
        <f t="shared" si="355"/>
        <v>32.160863633667482</v>
      </c>
      <c r="P7570" t="str">
        <f>VLOOKUP(retail_sales_2023!C7570,customers!A:J,5,)</f>
        <v>Ahmedabad</v>
      </c>
      <c r="Q7570" t="str">
        <f>VLOOKUP(C7570,customers!A:J,10,0)</f>
        <v>Premium</v>
      </c>
    </row>
    <row r="7571" spans="1:17" x14ac:dyDescent="0.3">
      <c r="A7571" t="s">
        <v>8662</v>
      </c>
      <c r="B7571" s="1">
        <v>45042</v>
      </c>
      <c r="C7571" t="s">
        <v>126</v>
      </c>
      <c r="D7571" t="s">
        <v>127</v>
      </c>
      <c r="E7571" t="s">
        <v>15</v>
      </c>
      <c r="F7571" t="s">
        <v>16</v>
      </c>
      <c r="G7571" t="s">
        <v>356</v>
      </c>
      <c r="H7571">
        <v>2</v>
      </c>
      <c r="I7571">
        <v>906.34</v>
      </c>
      <c r="J7571">
        <v>0.05</v>
      </c>
      <c r="K7571">
        <v>1722.05</v>
      </c>
      <c r="L7571">
        <v>766.55</v>
      </c>
      <c r="M7571">
        <f t="shared" si="356"/>
        <v>1722.046</v>
      </c>
      <c r="N7571" t="str">
        <f t="shared" si="354"/>
        <v>Q2</v>
      </c>
      <c r="O7571" s="2">
        <f t="shared" si="355"/>
        <v>44.513806219331606</v>
      </c>
      <c r="P7571" t="str">
        <f>VLOOKUP(retail_sales_2023!C7571,customers!A:J,5,)</f>
        <v>Coimbatore</v>
      </c>
      <c r="Q7571" t="str">
        <f>VLOOKUP(C7571,customers!A:J,10,0)</f>
        <v>Premium</v>
      </c>
    </row>
    <row r="7572" spans="1:17" x14ac:dyDescent="0.3">
      <c r="A7572" t="s">
        <v>8663</v>
      </c>
      <c r="B7572" s="1">
        <v>44963</v>
      </c>
      <c r="C7572" t="s">
        <v>1280</v>
      </c>
      <c r="D7572" t="s">
        <v>1281</v>
      </c>
      <c r="E7572" t="s">
        <v>21</v>
      </c>
      <c r="F7572" t="s">
        <v>81</v>
      </c>
      <c r="G7572" t="s">
        <v>239</v>
      </c>
      <c r="H7572">
        <v>1</v>
      </c>
      <c r="I7572">
        <v>3607.34</v>
      </c>
      <c r="J7572">
        <v>0.2</v>
      </c>
      <c r="K7572">
        <v>2885.87</v>
      </c>
      <c r="L7572">
        <v>964.85</v>
      </c>
      <c r="M7572">
        <f t="shared" si="356"/>
        <v>2885.8720000000003</v>
      </c>
      <c r="N7572" t="str">
        <f t="shared" si="354"/>
        <v>Q1</v>
      </c>
      <c r="O7572" s="2">
        <f t="shared" si="355"/>
        <v>33.433591949741327</v>
      </c>
      <c r="P7572" t="str">
        <f>VLOOKUP(retail_sales_2023!C7572,customers!A:J,5,)</f>
        <v>Guwahati</v>
      </c>
      <c r="Q7572" t="str">
        <f>VLOOKUP(C7572,customers!A:J,10,0)</f>
        <v>Premium</v>
      </c>
    </row>
    <row r="7573" spans="1:17" x14ac:dyDescent="0.3">
      <c r="A7573" t="s">
        <v>8664</v>
      </c>
      <c r="B7573" s="1">
        <v>44965</v>
      </c>
      <c r="C7573" t="s">
        <v>2503</v>
      </c>
      <c r="D7573" t="s">
        <v>2504</v>
      </c>
      <c r="E7573" t="s">
        <v>15</v>
      </c>
      <c r="F7573" t="s">
        <v>43</v>
      </c>
      <c r="G7573" t="s">
        <v>154</v>
      </c>
      <c r="H7573">
        <v>2</v>
      </c>
      <c r="I7573">
        <v>78146.929999999993</v>
      </c>
      <c r="J7573">
        <v>0.2</v>
      </c>
      <c r="K7573">
        <v>125035.09</v>
      </c>
      <c r="L7573">
        <v>15972.63</v>
      </c>
      <c r="M7573">
        <f t="shared" si="356"/>
        <v>125035.08799999999</v>
      </c>
      <c r="N7573" t="str">
        <f t="shared" si="354"/>
        <v>Q1</v>
      </c>
      <c r="O7573" s="2">
        <f t="shared" si="355"/>
        <v>12.774517937324633</v>
      </c>
      <c r="P7573" t="str">
        <f>VLOOKUP(retail_sales_2023!C7573,customers!A:J,5,)</f>
        <v>Hyderabad</v>
      </c>
      <c r="Q7573" t="str">
        <f>VLOOKUP(C7573,customers!A:J,10,0)</f>
        <v>Regular</v>
      </c>
    </row>
    <row r="7574" spans="1:17" x14ac:dyDescent="0.3">
      <c r="A7574" t="s">
        <v>8665</v>
      </c>
      <c r="B7574" s="1">
        <v>45101</v>
      </c>
      <c r="C7574" t="s">
        <v>1463</v>
      </c>
      <c r="D7574" t="s">
        <v>1464</v>
      </c>
      <c r="E7574" t="s">
        <v>15</v>
      </c>
      <c r="F7574" t="s">
        <v>28</v>
      </c>
      <c r="G7574" t="s">
        <v>280</v>
      </c>
      <c r="H7574">
        <v>5</v>
      </c>
      <c r="I7574">
        <v>334.44</v>
      </c>
      <c r="J7574">
        <v>0.05</v>
      </c>
      <c r="K7574">
        <v>1588.59</v>
      </c>
      <c r="L7574">
        <v>360.36</v>
      </c>
      <c r="M7574">
        <f t="shared" si="356"/>
        <v>1588.59</v>
      </c>
      <c r="N7574" t="str">
        <f t="shared" si="354"/>
        <v>Q2</v>
      </c>
      <c r="O7574" s="2">
        <f t="shared" si="355"/>
        <v>22.68426718032973</v>
      </c>
      <c r="P7574" t="str">
        <f>VLOOKUP(retail_sales_2023!C7574,customers!A:J,5,)</f>
        <v>Coimbatore</v>
      </c>
      <c r="Q7574" t="str">
        <f>VLOOKUP(C7574,customers!A:J,10,0)</f>
        <v>Premium</v>
      </c>
    </row>
    <row r="7575" spans="1:17" x14ac:dyDescent="0.3">
      <c r="A7575" t="s">
        <v>8666</v>
      </c>
      <c r="B7575" s="1">
        <v>45175</v>
      </c>
      <c r="C7575" t="s">
        <v>557</v>
      </c>
      <c r="D7575" t="s">
        <v>558</v>
      </c>
      <c r="E7575" t="s">
        <v>27</v>
      </c>
      <c r="F7575" t="s">
        <v>28</v>
      </c>
      <c r="G7575" t="s">
        <v>61</v>
      </c>
      <c r="H7575">
        <v>5</v>
      </c>
      <c r="I7575">
        <v>7372.95</v>
      </c>
      <c r="J7575">
        <v>0.1</v>
      </c>
      <c r="K7575">
        <v>33178.28</v>
      </c>
      <c r="L7575">
        <v>-2397.19</v>
      </c>
      <c r="M7575">
        <f t="shared" si="356"/>
        <v>33178.275000000001</v>
      </c>
      <c r="N7575" t="str">
        <f t="shared" si="354"/>
        <v>Q3</v>
      </c>
      <c r="O7575" s="2">
        <f t="shared" si="355"/>
        <v>-7.2251786409663188</v>
      </c>
      <c r="P7575" t="str">
        <f>VLOOKUP(retail_sales_2023!C7575,customers!A:J,5,)</f>
        <v>Delhi</v>
      </c>
      <c r="Q7575" t="str">
        <f>VLOOKUP(C7575,customers!A:J,10,0)</f>
        <v>Occasional</v>
      </c>
    </row>
    <row r="7576" spans="1:17" x14ac:dyDescent="0.3">
      <c r="A7576" t="s">
        <v>8667</v>
      </c>
      <c r="B7576" s="1">
        <v>45231</v>
      </c>
      <c r="C7576" t="s">
        <v>2748</v>
      </c>
      <c r="D7576" t="s">
        <v>2749</v>
      </c>
      <c r="E7576" t="s">
        <v>33</v>
      </c>
      <c r="F7576" t="s">
        <v>43</v>
      </c>
      <c r="G7576" t="s">
        <v>128</v>
      </c>
      <c r="H7576">
        <v>4</v>
      </c>
      <c r="I7576">
        <v>79742.289999999994</v>
      </c>
      <c r="J7576">
        <v>0</v>
      </c>
      <c r="K7576">
        <v>318969.15999999997</v>
      </c>
      <c r="L7576">
        <v>31145.45</v>
      </c>
      <c r="M7576">
        <f t="shared" si="356"/>
        <v>318969.15999999997</v>
      </c>
      <c r="N7576" t="str">
        <f t="shared" si="354"/>
        <v>Q4</v>
      </c>
      <c r="O7576" s="2">
        <f t="shared" si="355"/>
        <v>9.7644079446426737</v>
      </c>
      <c r="P7576" t="str">
        <f>VLOOKUP(retail_sales_2023!C7576,customers!A:J,5,)</f>
        <v>Nagpur</v>
      </c>
      <c r="Q7576" t="str">
        <f>VLOOKUP(C7576,customers!A:J,10,0)</f>
        <v>Premium</v>
      </c>
    </row>
    <row r="7577" spans="1:17" x14ac:dyDescent="0.3">
      <c r="A7577" t="s">
        <v>8668</v>
      </c>
      <c r="B7577" s="1">
        <v>45275</v>
      </c>
      <c r="C7577" t="s">
        <v>875</v>
      </c>
      <c r="D7577" t="s">
        <v>876</v>
      </c>
      <c r="E7577" t="s">
        <v>15</v>
      </c>
      <c r="F7577" t="s">
        <v>38</v>
      </c>
      <c r="G7577" t="s">
        <v>395</v>
      </c>
      <c r="H7577">
        <v>1</v>
      </c>
      <c r="I7577">
        <v>3756.69</v>
      </c>
      <c r="J7577">
        <v>0.05</v>
      </c>
      <c r="K7577">
        <v>3568.86</v>
      </c>
      <c r="L7577">
        <v>962.51</v>
      </c>
      <c r="M7577">
        <f t="shared" si="356"/>
        <v>3568.8554999999997</v>
      </c>
      <c r="N7577" t="str">
        <f t="shared" si="354"/>
        <v>Q4</v>
      </c>
      <c r="O7577" s="2">
        <f t="shared" si="355"/>
        <v>26.969676591404536</v>
      </c>
      <c r="P7577" t="str">
        <f>VLOOKUP(retail_sales_2023!C7577,customers!A:J,5,)</f>
        <v>Chennai</v>
      </c>
      <c r="Q7577" t="str">
        <f>VLOOKUP(C7577,customers!A:J,10,0)</f>
        <v>Premium</v>
      </c>
    </row>
    <row r="7578" spans="1:17" x14ac:dyDescent="0.3">
      <c r="A7578" t="s">
        <v>8669</v>
      </c>
      <c r="B7578" s="1">
        <v>45237</v>
      </c>
      <c r="C7578" t="s">
        <v>1135</v>
      </c>
      <c r="D7578" t="s">
        <v>1136</v>
      </c>
      <c r="E7578" t="s">
        <v>33</v>
      </c>
      <c r="F7578" t="s">
        <v>81</v>
      </c>
      <c r="G7578" t="s">
        <v>370</v>
      </c>
      <c r="H7578">
        <v>1</v>
      </c>
      <c r="I7578">
        <v>2253.5100000000002</v>
      </c>
      <c r="J7578">
        <v>0</v>
      </c>
      <c r="K7578">
        <v>2253.5100000000002</v>
      </c>
      <c r="L7578">
        <v>582.16999999999996</v>
      </c>
      <c r="M7578">
        <f t="shared" si="356"/>
        <v>2253.5100000000002</v>
      </c>
      <c r="N7578" t="str">
        <f t="shared" si="354"/>
        <v>Q4</v>
      </c>
      <c r="O7578" s="2">
        <f t="shared" si="355"/>
        <v>25.83392130498644</v>
      </c>
      <c r="P7578" t="str">
        <f>VLOOKUP(retail_sales_2023!C7578,customers!A:J,5,)</f>
        <v>Ahmedabad</v>
      </c>
      <c r="Q7578" t="str">
        <f>VLOOKUP(C7578,customers!A:J,10,0)</f>
        <v>Premium</v>
      </c>
    </row>
    <row r="7579" spans="1:17" x14ac:dyDescent="0.3">
      <c r="A7579" t="s">
        <v>8670</v>
      </c>
      <c r="B7579" s="1">
        <v>45035</v>
      </c>
      <c r="C7579" t="s">
        <v>2375</v>
      </c>
      <c r="D7579" t="s">
        <v>2376</v>
      </c>
      <c r="E7579" t="s">
        <v>27</v>
      </c>
      <c r="F7579" t="s">
        <v>43</v>
      </c>
      <c r="G7579" t="s">
        <v>128</v>
      </c>
      <c r="H7579">
        <v>2</v>
      </c>
      <c r="I7579">
        <v>65648.03</v>
      </c>
      <c r="J7579">
        <v>0</v>
      </c>
      <c r="K7579">
        <v>131296.06</v>
      </c>
      <c r="L7579">
        <v>17597.39</v>
      </c>
      <c r="M7579">
        <f t="shared" si="356"/>
        <v>131296.06</v>
      </c>
      <c r="N7579" t="str">
        <f t="shared" si="354"/>
        <v>Q2</v>
      </c>
      <c r="O7579" s="2">
        <f t="shared" si="355"/>
        <v>13.402831737677429</v>
      </c>
      <c r="P7579" t="str">
        <f>VLOOKUP(retail_sales_2023!C7579,customers!A:J,5,)</f>
        <v>Lucknow</v>
      </c>
      <c r="Q7579" t="str">
        <f>VLOOKUP(C7579,customers!A:J,10,0)</f>
        <v>Regular</v>
      </c>
    </row>
    <row r="7580" spans="1:17" x14ac:dyDescent="0.3">
      <c r="A7580" t="s">
        <v>8671</v>
      </c>
      <c r="B7580" s="1">
        <v>44987</v>
      </c>
      <c r="C7580" t="s">
        <v>1080</v>
      </c>
      <c r="D7580" t="s">
        <v>1081</v>
      </c>
      <c r="E7580" t="s">
        <v>15</v>
      </c>
      <c r="F7580" t="s">
        <v>81</v>
      </c>
      <c r="G7580" t="s">
        <v>150</v>
      </c>
      <c r="H7580">
        <v>3</v>
      </c>
      <c r="I7580">
        <v>3876.79</v>
      </c>
      <c r="J7580">
        <v>0.2</v>
      </c>
      <c r="K7580">
        <v>9304.2999999999993</v>
      </c>
      <c r="L7580">
        <v>3569.26</v>
      </c>
      <c r="M7580">
        <f t="shared" si="356"/>
        <v>9304.2960000000003</v>
      </c>
      <c r="N7580" t="str">
        <f t="shared" si="354"/>
        <v>Q1</v>
      </c>
      <c r="O7580" s="2">
        <f t="shared" si="355"/>
        <v>38.361402792257351</v>
      </c>
      <c r="P7580" t="str">
        <f>VLOOKUP(retail_sales_2023!C7580,customers!A:J,5,)</f>
        <v>Hyderabad</v>
      </c>
      <c r="Q7580" t="str">
        <f>VLOOKUP(C7580,customers!A:J,10,0)</f>
        <v>Regular</v>
      </c>
    </row>
    <row r="7581" spans="1:17" x14ac:dyDescent="0.3">
      <c r="A7581" t="s">
        <v>8672</v>
      </c>
      <c r="B7581" s="1">
        <v>45200</v>
      </c>
      <c r="C7581" t="s">
        <v>1208</v>
      </c>
      <c r="D7581" t="s">
        <v>13093</v>
      </c>
      <c r="E7581" t="s">
        <v>27</v>
      </c>
      <c r="F7581" t="s">
        <v>28</v>
      </c>
      <c r="G7581" t="s">
        <v>165</v>
      </c>
      <c r="H7581">
        <v>5</v>
      </c>
      <c r="I7581">
        <v>5319.66</v>
      </c>
      <c r="J7581">
        <v>0.05</v>
      </c>
      <c r="K7581">
        <v>25268.38</v>
      </c>
      <c r="L7581">
        <v>4589.2299999999996</v>
      </c>
      <c r="M7581">
        <f t="shared" si="356"/>
        <v>25268.384999999998</v>
      </c>
      <c r="N7581" t="str">
        <f t="shared" si="354"/>
        <v>Q4</v>
      </c>
      <c r="O7581" s="2">
        <f t="shared" si="355"/>
        <v>18.16194785736165</v>
      </c>
      <c r="P7581" t="str">
        <f>VLOOKUP(retail_sales_2023!C7581,customers!A:J,5,)</f>
        <v>Delhi</v>
      </c>
      <c r="Q7581" t="str">
        <f>VLOOKUP(C7581,customers!A:J,10,0)</f>
        <v>Regular</v>
      </c>
    </row>
    <row r="7582" spans="1:17" x14ac:dyDescent="0.3">
      <c r="A7582" t="s">
        <v>8673</v>
      </c>
      <c r="B7582" s="1">
        <v>45142</v>
      </c>
      <c r="C7582" t="s">
        <v>1252</v>
      </c>
      <c r="D7582" t="s">
        <v>1253</v>
      </c>
      <c r="E7582" t="s">
        <v>15</v>
      </c>
      <c r="F7582" t="s">
        <v>81</v>
      </c>
      <c r="G7582" t="s">
        <v>470</v>
      </c>
      <c r="H7582">
        <v>4</v>
      </c>
      <c r="I7582">
        <v>3388.26</v>
      </c>
      <c r="J7582">
        <v>0.1</v>
      </c>
      <c r="K7582">
        <v>12197.74</v>
      </c>
      <c r="L7582">
        <v>4739</v>
      </c>
      <c r="M7582">
        <f t="shared" si="356"/>
        <v>12197.736000000001</v>
      </c>
      <c r="N7582" t="str">
        <f t="shared" si="354"/>
        <v>Q3</v>
      </c>
      <c r="O7582" s="2">
        <f t="shared" si="355"/>
        <v>38.851459368702727</v>
      </c>
      <c r="P7582" t="str">
        <f>VLOOKUP(retail_sales_2023!C7582,customers!A:J,5,)</f>
        <v>Chennai</v>
      </c>
      <c r="Q7582" t="str">
        <f>VLOOKUP(C7582,customers!A:J,10,0)</f>
        <v>Regular</v>
      </c>
    </row>
    <row r="7583" spans="1:17" x14ac:dyDescent="0.3">
      <c r="A7583" t="s">
        <v>8674</v>
      </c>
      <c r="B7583" s="1">
        <v>45209</v>
      </c>
      <c r="C7583" t="s">
        <v>2307</v>
      </c>
      <c r="D7583" t="s">
        <v>2308</v>
      </c>
      <c r="E7583" t="s">
        <v>27</v>
      </c>
      <c r="F7583" t="s">
        <v>81</v>
      </c>
      <c r="G7583" t="s">
        <v>82</v>
      </c>
      <c r="H7583">
        <v>4</v>
      </c>
      <c r="I7583">
        <v>3536.67</v>
      </c>
      <c r="J7583">
        <v>0.1</v>
      </c>
      <c r="K7583">
        <v>12732.01</v>
      </c>
      <c r="L7583">
        <v>3155.36</v>
      </c>
      <c r="M7583">
        <f t="shared" si="356"/>
        <v>12732.012000000001</v>
      </c>
      <c r="N7583" t="str">
        <f t="shared" si="354"/>
        <v>Q4</v>
      </c>
      <c r="O7583" s="2">
        <f t="shared" si="355"/>
        <v>24.782889740111735</v>
      </c>
      <c r="P7583" t="str">
        <f>VLOOKUP(retail_sales_2023!C7583,customers!A:J,5,)</f>
        <v>Delhi</v>
      </c>
      <c r="Q7583" t="str">
        <f>VLOOKUP(C7583,customers!A:J,10,0)</f>
        <v>Premium</v>
      </c>
    </row>
    <row r="7584" spans="1:17" x14ac:dyDescent="0.3">
      <c r="A7584" t="s">
        <v>8675</v>
      </c>
      <c r="B7584" s="1">
        <v>44969</v>
      </c>
      <c r="C7584" t="s">
        <v>1234</v>
      </c>
      <c r="D7584" t="s">
        <v>1235</v>
      </c>
      <c r="E7584" t="s">
        <v>21</v>
      </c>
      <c r="F7584" t="s">
        <v>28</v>
      </c>
      <c r="G7584" t="s">
        <v>325</v>
      </c>
      <c r="H7584">
        <v>4</v>
      </c>
      <c r="I7584">
        <v>2159.58</v>
      </c>
      <c r="J7584">
        <v>0.3</v>
      </c>
      <c r="K7584">
        <v>6046.82</v>
      </c>
      <c r="L7584">
        <v>1335.75</v>
      </c>
      <c r="M7584">
        <f t="shared" si="356"/>
        <v>6046.8239999999996</v>
      </c>
      <c r="N7584" t="str">
        <f t="shared" si="354"/>
        <v>Q1</v>
      </c>
      <c r="O7584" s="2">
        <f t="shared" si="355"/>
        <v>22.090123403706414</v>
      </c>
      <c r="P7584" t="str">
        <f>VLOOKUP(retail_sales_2023!C7584,customers!A:J,5,)</f>
        <v>Patna</v>
      </c>
      <c r="Q7584" t="str">
        <f>VLOOKUP(C7584,customers!A:J,10,0)</f>
        <v>Regular</v>
      </c>
    </row>
    <row r="7585" spans="1:17" x14ac:dyDescent="0.3">
      <c r="A7585" t="s">
        <v>8676</v>
      </c>
      <c r="B7585" s="1">
        <v>45083</v>
      </c>
      <c r="C7585" t="s">
        <v>1208</v>
      </c>
      <c r="D7585" t="s">
        <v>1209</v>
      </c>
      <c r="E7585" t="s">
        <v>27</v>
      </c>
      <c r="F7585" t="s">
        <v>52</v>
      </c>
      <c r="G7585" t="s">
        <v>235</v>
      </c>
      <c r="H7585">
        <v>4</v>
      </c>
      <c r="I7585">
        <v>220.95</v>
      </c>
      <c r="J7585">
        <v>0</v>
      </c>
      <c r="K7585">
        <v>883.8</v>
      </c>
      <c r="L7585">
        <v>77.61</v>
      </c>
      <c r="M7585">
        <f t="shared" si="356"/>
        <v>883.8</v>
      </c>
      <c r="N7585" t="str">
        <f t="shared" si="354"/>
        <v>Q2</v>
      </c>
      <c r="O7585" s="2">
        <f t="shared" si="355"/>
        <v>8.7813985064494222</v>
      </c>
      <c r="P7585" t="str">
        <f>VLOOKUP(retail_sales_2023!C7585,customers!A:J,5,)</f>
        <v>Delhi</v>
      </c>
      <c r="Q7585" t="str">
        <f>VLOOKUP(C7585,customers!A:J,10,0)</f>
        <v>Regular</v>
      </c>
    </row>
    <row r="7586" spans="1:17" x14ac:dyDescent="0.3">
      <c r="A7586" t="s">
        <v>8677</v>
      </c>
      <c r="B7586" s="1">
        <v>45057</v>
      </c>
      <c r="C7586" t="s">
        <v>1789</v>
      </c>
      <c r="D7586" t="s">
        <v>1790</v>
      </c>
      <c r="E7586" t="s">
        <v>33</v>
      </c>
      <c r="F7586" t="s">
        <v>22</v>
      </c>
      <c r="G7586" t="s">
        <v>516</v>
      </c>
      <c r="H7586">
        <v>4</v>
      </c>
      <c r="I7586">
        <v>23928.99</v>
      </c>
      <c r="J7586">
        <v>0.05</v>
      </c>
      <c r="K7586">
        <v>90930.16</v>
      </c>
      <c r="L7586">
        <v>17716.39</v>
      </c>
      <c r="M7586">
        <f t="shared" si="356"/>
        <v>90930.161999999997</v>
      </c>
      <c r="N7586" t="str">
        <f t="shared" si="354"/>
        <v>Q2</v>
      </c>
      <c r="O7586" s="2">
        <f t="shared" si="355"/>
        <v>19.48351350091103</v>
      </c>
      <c r="P7586" t="str">
        <f>VLOOKUP(retail_sales_2023!C7586,customers!A:J,5,)</f>
        <v>Surat</v>
      </c>
      <c r="Q7586" t="str">
        <f>VLOOKUP(C7586,customers!A:J,10,0)</f>
        <v>Occasional</v>
      </c>
    </row>
    <row r="7587" spans="1:17" x14ac:dyDescent="0.3">
      <c r="A7587" t="s">
        <v>8678</v>
      </c>
      <c r="B7587" s="1">
        <v>44967</v>
      </c>
      <c r="C7587" t="s">
        <v>654</v>
      </c>
      <c r="D7587" t="s">
        <v>655</v>
      </c>
      <c r="E7587" t="s">
        <v>15</v>
      </c>
      <c r="F7587" t="s">
        <v>43</v>
      </c>
      <c r="G7587" t="s">
        <v>282</v>
      </c>
      <c r="H7587">
        <v>4</v>
      </c>
      <c r="I7587">
        <v>50190.01</v>
      </c>
      <c r="J7587">
        <v>0.05</v>
      </c>
      <c r="K7587">
        <v>190722.04</v>
      </c>
      <c r="L7587">
        <v>17175.39</v>
      </c>
      <c r="M7587">
        <f t="shared" si="356"/>
        <v>190722.038</v>
      </c>
      <c r="N7587" t="str">
        <f t="shared" si="354"/>
        <v>Q1</v>
      </c>
      <c r="O7587" s="2">
        <f t="shared" si="355"/>
        <v>9.0054563174764688</v>
      </c>
      <c r="P7587" t="str">
        <f>VLOOKUP(retail_sales_2023!C7587,customers!A:J,5,)</f>
        <v>Kochi</v>
      </c>
      <c r="Q7587" t="str">
        <f>VLOOKUP(C7587,customers!A:J,10,0)</f>
        <v>Premium</v>
      </c>
    </row>
    <row r="7588" spans="1:17" x14ac:dyDescent="0.3">
      <c r="A7588" t="s">
        <v>8679</v>
      </c>
      <c r="B7588" s="1">
        <v>45118</v>
      </c>
      <c r="C7588" t="s">
        <v>2136</v>
      </c>
      <c r="D7588" t="s">
        <v>2137</v>
      </c>
      <c r="E7588" t="s">
        <v>27</v>
      </c>
      <c r="F7588" t="s">
        <v>81</v>
      </c>
      <c r="G7588" t="s">
        <v>333</v>
      </c>
      <c r="H7588">
        <v>3</v>
      </c>
      <c r="I7588">
        <v>2200.5</v>
      </c>
      <c r="J7588">
        <v>0.1</v>
      </c>
      <c r="K7588">
        <v>5941.35</v>
      </c>
      <c r="L7588">
        <v>1252.68</v>
      </c>
      <c r="M7588">
        <f t="shared" si="356"/>
        <v>5941.35</v>
      </c>
      <c r="N7588" t="str">
        <f t="shared" si="354"/>
        <v>Q3</v>
      </c>
      <c r="O7588" s="2">
        <f t="shared" si="355"/>
        <v>21.084097048650559</v>
      </c>
      <c r="P7588" t="str">
        <f>VLOOKUP(retail_sales_2023!C7588,customers!A:J,5,)</f>
        <v>Chandigarh</v>
      </c>
      <c r="Q7588" t="str">
        <f>VLOOKUP(C7588,customers!A:J,10,0)</f>
        <v>Premium</v>
      </c>
    </row>
    <row r="7589" spans="1:17" x14ac:dyDescent="0.3">
      <c r="A7589" t="s">
        <v>8680</v>
      </c>
      <c r="B7589" s="1">
        <v>45130</v>
      </c>
      <c r="C7589" t="s">
        <v>317</v>
      </c>
      <c r="D7589" t="s">
        <v>318</v>
      </c>
      <c r="E7589" t="s">
        <v>21</v>
      </c>
      <c r="F7589" t="s">
        <v>52</v>
      </c>
      <c r="G7589" t="s">
        <v>200</v>
      </c>
      <c r="H7589">
        <v>10</v>
      </c>
      <c r="I7589">
        <v>347.46</v>
      </c>
      <c r="J7589">
        <v>0</v>
      </c>
      <c r="K7589">
        <v>3474.6</v>
      </c>
      <c r="L7589">
        <v>212.39</v>
      </c>
      <c r="M7589">
        <f t="shared" si="356"/>
        <v>3474.6</v>
      </c>
      <c r="N7589" t="str">
        <f t="shared" si="354"/>
        <v>Q3</v>
      </c>
      <c r="O7589" s="2">
        <f t="shared" si="355"/>
        <v>6.1126460599781263</v>
      </c>
      <c r="P7589" t="str">
        <f>VLOOKUP(retail_sales_2023!C7589,customers!A:J,5,)</f>
        <v>Patna</v>
      </c>
      <c r="Q7589" t="str">
        <f>VLOOKUP(C7589,customers!A:J,10,0)</f>
        <v>Regular</v>
      </c>
    </row>
    <row r="7590" spans="1:17" x14ac:dyDescent="0.3">
      <c r="A7590" t="s">
        <v>8681</v>
      </c>
      <c r="B7590" s="1">
        <v>45062</v>
      </c>
      <c r="C7590" t="s">
        <v>521</v>
      </c>
      <c r="D7590" t="s">
        <v>522</v>
      </c>
      <c r="E7590" t="s">
        <v>21</v>
      </c>
      <c r="F7590" t="s">
        <v>16</v>
      </c>
      <c r="G7590" t="s">
        <v>86</v>
      </c>
      <c r="H7590">
        <v>5</v>
      </c>
      <c r="I7590">
        <v>256.72000000000003</v>
      </c>
      <c r="J7590">
        <v>0</v>
      </c>
      <c r="K7590">
        <v>1283.5999999999999</v>
      </c>
      <c r="L7590">
        <v>481.16</v>
      </c>
      <c r="M7590">
        <f t="shared" si="356"/>
        <v>1283.6000000000001</v>
      </c>
      <c r="N7590" t="str">
        <f t="shared" si="354"/>
        <v>Q2</v>
      </c>
      <c r="O7590" s="2">
        <f t="shared" si="355"/>
        <v>37.485197880959802</v>
      </c>
      <c r="P7590" t="str">
        <f>VLOOKUP(retail_sales_2023!C7590,customers!A:J,5,)</f>
        <v>Patna</v>
      </c>
      <c r="Q7590" t="str">
        <f>VLOOKUP(C7590,customers!A:J,10,0)</f>
        <v>Regular</v>
      </c>
    </row>
    <row r="7591" spans="1:17" x14ac:dyDescent="0.3">
      <c r="A7591" t="s">
        <v>8682</v>
      </c>
      <c r="B7591" s="1">
        <v>45038</v>
      </c>
      <c r="C7591" t="s">
        <v>2329</v>
      </c>
      <c r="D7591" t="s">
        <v>2330</v>
      </c>
      <c r="E7591" t="s">
        <v>15</v>
      </c>
      <c r="F7591" t="s">
        <v>52</v>
      </c>
      <c r="G7591" t="s">
        <v>133</v>
      </c>
      <c r="H7591">
        <v>8</v>
      </c>
      <c r="I7591">
        <v>362.75</v>
      </c>
      <c r="J7591">
        <v>0</v>
      </c>
      <c r="K7591">
        <v>2902</v>
      </c>
      <c r="L7591">
        <v>269.76</v>
      </c>
      <c r="M7591">
        <f t="shared" si="356"/>
        <v>2902</v>
      </c>
      <c r="N7591" t="str">
        <f t="shared" si="354"/>
        <v>Q2</v>
      </c>
      <c r="O7591" s="2">
        <f t="shared" si="355"/>
        <v>9.2956581667815303</v>
      </c>
      <c r="P7591" t="str">
        <f>VLOOKUP(retail_sales_2023!C7591,customers!A:J,5,)</f>
        <v>Chennai</v>
      </c>
      <c r="Q7591" t="str">
        <f>VLOOKUP(C7591,customers!A:J,10,0)</f>
        <v>Premium</v>
      </c>
    </row>
    <row r="7592" spans="1:17" x14ac:dyDescent="0.3">
      <c r="A7592" t="s">
        <v>8683</v>
      </c>
      <c r="B7592" s="1">
        <v>45086</v>
      </c>
      <c r="C7592" t="s">
        <v>1878</v>
      </c>
      <c r="D7592" t="s">
        <v>1879</v>
      </c>
      <c r="E7592" t="s">
        <v>33</v>
      </c>
      <c r="F7592" t="s">
        <v>22</v>
      </c>
      <c r="G7592" t="s">
        <v>423</v>
      </c>
      <c r="H7592">
        <v>1</v>
      </c>
      <c r="I7592">
        <v>22628.91</v>
      </c>
      <c r="J7592">
        <v>0.05</v>
      </c>
      <c r="K7592">
        <v>21497.46</v>
      </c>
      <c r="L7592">
        <v>5629.19</v>
      </c>
      <c r="M7592">
        <f t="shared" si="356"/>
        <v>21497.464499999998</v>
      </c>
      <c r="N7592" t="str">
        <f t="shared" si="354"/>
        <v>Q2</v>
      </c>
      <c r="O7592" s="2">
        <f t="shared" si="355"/>
        <v>26.185372597506866</v>
      </c>
      <c r="P7592" t="str">
        <f>VLOOKUP(retail_sales_2023!C7592,customers!A:J,5,)</f>
        <v>Mumbai</v>
      </c>
      <c r="Q7592" t="str">
        <f>VLOOKUP(C7592,customers!A:J,10,0)</f>
        <v>Regular</v>
      </c>
    </row>
    <row r="7593" spans="1:17" x14ac:dyDescent="0.3">
      <c r="A7593" t="s">
        <v>8684</v>
      </c>
      <c r="B7593" s="1">
        <v>45134</v>
      </c>
      <c r="C7593" t="s">
        <v>1240</v>
      </c>
      <c r="D7593" t="s">
        <v>1241</v>
      </c>
      <c r="E7593" t="s">
        <v>33</v>
      </c>
      <c r="F7593" t="s">
        <v>38</v>
      </c>
      <c r="G7593" t="s">
        <v>456</v>
      </c>
      <c r="H7593">
        <v>1</v>
      </c>
      <c r="I7593">
        <v>2398.36</v>
      </c>
      <c r="J7593">
        <v>0.1</v>
      </c>
      <c r="K7593">
        <v>2158.52</v>
      </c>
      <c r="L7593">
        <v>554.84</v>
      </c>
      <c r="M7593">
        <f t="shared" si="356"/>
        <v>2158.5240000000003</v>
      </c>
      <c r="N7593" t="str">
        <f t="shared" si="354"/>
        <v>Q3</v>
      </c>
      <c r="O7593" s="2">
        <f t="shared" si="355"/>
        <v>25.70464948205252</v>
      </c>
      <c r="P7593" t="str">
        <f>VLOOKUP(retail_sales_2023!C7593,customers!A:J,5,)</f>
        <v>Surat</v>
      </c>
      <c r="Q7593" t="str">
        <f>VLOOKUP(C7593,customers!A:J,10,0)</f>
        <v>Premium</v>
      </c>
    </row>
    <row r="7594" spans="1:17" x14ac:dyDescent="0.3">
      <c r="A7594" t="s">
        <v>8685</v>
      </c>
      <c r="B7594" s="1">
        <v>45247</v>
      </c>
      <c r="C7594" t="s">
        <v>1984</v>
      </c>
      <c r="D7594" t="s">
        <v>1985</v>
      </c>
      <c r="E7594" t="s">
        <v>27</v>
      </c>
      <c r="F7594" t="s">
        <v>22</v>
      </c>
      <c r="G7594" t="s">
        <v>146</v>
      </c>
      <c r="H7594">
        <v>3</v>
      </c>
      <c r="I7594">
        <v>36963.410000000003</v>
      </c>
      <c r="J7594">
        <v>0</v>
      </c>
      <c r="K7594">
        <v>110890.23</v>
      </c>
      <c r="L7594">
        <v>19849.13</v>
      </c>
      <c r="M7594">
        <f t="shared" si="356"/>
        <v>110890.23000000001</v>
      </c>
      <c r="N7594" t="str">
        <f t="shared" si="354"/>
        <v>Q4</v>
      </c>
      <c r="O7594" s="2">
        <f t="shared" si="355"/>
        <v>17.899800550508374</v>
      </c>
      <c r="P7594" t="str">
        <f>VLOOKUP(retail_sales_2023!C7594,customers!A:J,5,)</f>
        <v>Chandigarh</v>
      </c>
      <c r="Q7594" t="str">
        <f>VLOOKUP(C7594,customers!A:J,10,0)</f>
        <v>Premium</v>
      </c>
    </row>
    <row r="7595" spans="1:17" x14ac:dyDescent="0.3">
      <c r="A7595" t="s">
        <v>8686</v>
      </c>
      <c r="B7595" s="1">
        <v>45266</v>
      </c>
      <c r="C7595" t="s">
        <v>604</v>
      </c>
      <c r="D7595" t="s">
        <v>605</v>
      </c>
      <c r="E7595" t="s">
        <v>27</v>
      </c>
      <c r="F7595" t="s">
        <v>28</v>
      </c>
      <c r="G7595" t="s">
        <v>280</v>
      </c>
      <c r="H7595">
        <v>2</v>
      </c>
      <c r="I7595">
        <v>2061.15</v>
      </c>
      <c r="J7595">
        <v>0.05</v>
      </c>
      <c r="K7595">
        <v>3916.18</v>
      </c>
      <c r="L7595">
        <v>711.88</v>
      </c>
      <c r="M7595">
        <f t="shared" si="356"/>
        <v>3916.1849999999999</v>
      </c>
      <c r="N7595" t="str">
        <f t="shared" si="354"/>
        <v>Q4</v>
      </c>
      <c r="O7595" s="2">
        <f t="shared" si="355"/>
        <v>18.177918277505121</v>
      </c>
      <c r="P7595" t="str">
        <f>VLOOKUP(retail_sales_2023!C7595,customers!A:J,5,)</f>
        <v>Delhi</v>
      </c>
      <c r="Q7595" t="str">
        <f>VLOOKUP(C7595,customers!A:J,10,0)</f>
        <v>Premium</v>
      </c>
    </row>
    <row r="7596" spans="1:17" x14ac:dyDescent="0.3">
      <c r="A7596" t="s">
        <v>8687</v>
      </c>
      <c r="B7596" s="1">
        <v>45129</v>
      </c>
      <c r="C7596" t="s">
        <v>1651</v>
      </c>
      <c r="D7596" t="s">
        <v>1652</v>
      </c>
      <c r="E7596" t="s">
        <v>33</v>
      </c>
      <c r="F7596" t="s">
        <v>81</v>
      </c>
      <c r="G7596" t="s">
        <v>82</v>
      </c>
      <c r="H7596">
        <v>5</v>
      </c>
      <c r="I7596">
        <v>1207.74</v>
      </c>
      <c r="J7596">
        <v>0</v>
      </c>
      <c r="K7596">
        <v>6038.7</v>
      </c>
      <c r="L7596">
        <v>1698.68</v>
      </c>
      <c r="M7596">
        <f t="shared" si="356"/>
        <v>6038.7</v>
      </c>
      <c r="N7596" t="str">
        <f t="shared" si="354"/>
        <v>Q3</v>
      </c>
      <c r="O7596" s="2">
        <f t="shared" si="355"/>
        <v>28.129895507311176</v>
      </c>
      <c r="P7596" t="str">
        <f>VLOOKUP(retail_sales_2023!C7596,customers!A:J,5,)</f>
        <v>Surat</v>
      </c>
      <c r="Q7596" t="str">
        <f>VLOOKUP(C7596,customers!A:J,10,0)</f>
        <v>Premium</v>
      </c>
    </row>
    <row r="7597" spans="1:17" x14ac:dyDescent="0.3">
      <c r="A7597" t="s">
        <v>8688</v>
      </c>
      <c r="B7597" s="1">
        <v>45061</v>
      </c>
      <c r="C7597" t="s">
        <v>1041</v>
      </c>
      <c r="D7597" t="s">
        <v>1042</v>
      </c>
      <c r="E7597" t="s">
        <v>27</v>
      </c>
      <c r="F7597" t="s">
        <v>38</v>
      </c>
      <c r="G7597" t="s">
        <v>141</v>
      </c>
      <c r="H7597">
        <v>2</v>
      </c>
      <c r="I7597">
        <v>3156.77</v>
      </c>
      <c r="J7597">
        <v>0.1</v>
      </c>
      <c r="K7597">
        <v>5682.19</v>
      </c>
      <c r="L7597">
        <v>1183.4100000000001</v>
      </c>
      <c r="M7597">
        <f t="shared" si="356"/>
        <v>5682.1859999999997</v>
      </c>
      <c r="N7597" t="str">
        <f t="shared" si="354"/>
        <v>Q2</v>
      </c>
      <c r="O7597" s="2">
        <f t="shared" si="355"/>
        <v>20.826653103820888</v>
      </c>
      <c r="P7597" t="str">
        <f>VLOOKUP(retail_sales_2023!C7597,customers!A:J,5,)</f>
        <v>Delhi</v>
      </c>
      <c r="Q7597" t="str">
        <f>VLOOKUP(C7597,customers!A:J,10,0)</f>
        <v>Premium</v>
      </c>
    </row>
    <row r="7598" spans="1:17" x14ac:dyDescent="0.3">
      <c r="A7598" t="s">
        <v>8689</v>
      </c>
      <c r="B7598" s="1">
        <v>44961</v>
      </c>
      <c r="C7598" t="s">
        <v>1543</v>
      </c>
      <c r="D7598" t="s">
        <v>1544</v>
      </c>
      <c r="E7598" t="s">
        <v>33</v>
      </c>
      <c r="F7598" t="s">
        <v>81</v>
      </c>
      <c r="G7598" t="s">
        <v>333</v>
      </c>
      <c r="H7598">
        <v>1</v>
      </c>
      <c r="I7598">
        <v>3393.54</v>
      </c>
      <c r="J7598">
        <v>0.25</v>
      </c>
      <c r="K7598">
        <v>2545.15</v>
      </c>
      <c r="L7598">
        <v>891.42</v>
      </c>
      <c r="M7598">
        <f t="shared" si="356"/>
        <v>2545.1549999999997</v>
      </c>
      <c r="N7598" t="str">
        <f t="shared" si="354"/>
        <v>Q1</v>
      </c>
      <c r="O7598" s="2">
        <f t="shared" si="355"/>
        <v>35.02426183132625</v>
      </c>
      <c r="P7598" t="str">
        <f>VLOOKUP(retail_sales_2023!C7598,customers!A:J,5,)</f>
        <v>Ahmedabad</v>
      </c>
      <c r="Q7598" t="str">
        <f>VLOOKUP(C7598,customers!A:J,10,0)</f>
        <v>Regular</v>
      </c>
    </row>
    <row r="7599" spans="1:17" x14ac:dyDescent="0.3">
      <c r="A7599" t="s">
        <v>8690</v>
      </c>
      <c r="B7599" s="1">
        <v>45202</v>
      </c>
      <c r="C7599" t="s">
        <v>500</v>
      </c>
      <c r="D7599" t="s">
        <v>501</v>
      </c>
      <c r="E7599" t="s">
        <v>15</v>
      </c>
      <c r="F7599" t="s">
        <v>38</v>
      </c>
      <c r="G7599" t="s">
        <v>90</v>
      </c>
      <c r="H7599">
        <v>1</v>
      </c>
      <c r="I7599">
        <v>1266.94</v>
      </c>
      <c r="J7599">
        <v>0.15</v>
      </c>
      <c r="K7599">
        <v>1076.9000000000001</v>
      </c>
      <c r="L7599">
        <v>298.89999999999998</v>
      </c>
      <c r="M7599">
        <f t="shared" si="356"/>
        <v>1076.8990000000001</v>
      </c>
      <c r="N7599" t="str">
        <f t="shared" si="354"/>
        <v>Q4</v>
      </c>
      <c r="O7599" s="2">
        <f t="shared" si="355"/>
        <v>27.755594762744913</v>
      </c>
      <c r="P7599" t="str">
        <f>VLOOKUP(retail_sales_2023!C7599,customers!A:J,5,)</f>
        <v>Coimbatore</v>
      </c>
      <c r="Q7599" t="str">
        <f>VLOOKUP(C7599,customers!A:J,10,0)</f>
        <v>Premium</v>
      </c>
    </row>
    <row r="7600" spans="1:17" x14ac:dyDescent="0.3">
      <c r="A7600" t="s">
        <v>8691</v>
      </c>
      <c r="B7600" s="1">
        <v>45265</v>
      </c>
      <c r="C7600" t="s">
        <v>75</v>
      </c>
      <c r="D7600" t="s">
        <v>76</v>
      </c>
      <c r="E7600" t="s">
        <v>21</v>
      </c>
      <c r="F7600" t="s">
        <v>16</v>
      </c>
      <c r="G7600" t="s">
        <v>356</v>
      </c>
      <c r="H7600">
        <v>2</v>
      </c>
      <c r="I7600">
        <v>631.78</v>
      </c>
      <c r="J7600">
        <v>0.15</v>
      </c>
      <c r="K7600">
        <v>1074.03</v>
      </c>
      <c r="L7600">
        <v>295.76</v>
      </c>
      <c r="M7600">
        <f t="shared" si="356"/>
        <v>1074.0259999999998</v>
      </c>
      <c r="N7600" t="str">
        <f t="shared" si="354"/>
        <v>Q4</v>
      </c>
      <c r="O7600" s="2">
        <f t="shared" si="355"/>
        <v>27.537405845274343</v>
      </c>
      <c r="P7600" t="str">
        <f>VLOOKUP(retail_sales_2023!C7600,customers!A:J,5,)</f>
        <v>Patna</v>
      </c>
      <c r="Q7600" t="str">
        <f>VLOOKUP(C7600,customers!A:J,10,0)</f>
        <v>Regular</v>
      </c>
    </row>
    <row r="7601" spans="1:17" x14ac:dyDescent="0.3">
      <c r="A7601" t="s">
        <v>8692</v>
      </c>
      <c r="B7601" s="1">
        <v>45226</v>
      </c>
      <c r="C7601" t="s">
        <v>1365</v>
      </c>
      <c r="D7601" t="s">
        <v>1366</v>
      </c>
      <c r="E7601" t="s">
        <v>27</v>
      </c>
      <c r="F7601" t="s">
        <v>43</v>
      </c>
      <c r="G7601" t="s">
        <v>282</v>
      </c>
      <c r="H7601">
        <v>1</v>
      </c>
      <c r="I7601">
        <v>53364.18</v>
      </c>
      <c r="J7601">
        <v>0.05</v>
      </c>
      <c r="K7601">
        <v>50695.97</v>
      </c>
      <c r="L7601">
        <v>-5529.5</v>
      </c>
      <c r="M7601">
        <f t="shared" si="356"/>
        <v>50695.970999999998</v>
      </c>
      <c r="N7601" t="str">
        <f t="shared" si="354"/>
        <v>Q4</v>
      </c>
      <c r="O7601" s="2">
        <f t="shared" si="355"/>
        <v>-10.907178617945371</v>
      </c>
      <c r="P7601" t="str">
        <f>VLOOKUP(retail_sales_2023!C7601,customers!A:J,5,)</f>
        <v>Lucknow</v>
      </c>
      <c r="Q7601" t="str">
        <f>VLOOKUP(C7601,customers!A:J,10,0)</f>
        <v>Premium</v>
      </c>
    </row>
    <row r="7602" spans="1:17" x14ac:dyDescent="0.3">
      <c r="A7602" t="s">
        <v>8693</v>
      </c>
      <c r="B7602" s="1">
        <v>44980</v>
      </c>
      <c r="C7602" t="s">
        <v>1857</v>
      </c>
      <c r="D7602" t="s">
        <v>1858</v>
      </c>
      <c r="E7602" t="s">
        <v>33</v>
      </c>
      <c r="F7602" t="s">
        <v>52</v>
      </c>
      <c r="G7602" t="s">
        <v>937</v>
      </c>
      <c r="H7602">
        <v>4</v>
      </c>
      <c r="I7602">
        <v>613.91999999999996</v>
      </c>
      <c r="J7602">
        <v>0.3</v>
      </c>
      <c r="K7602">
        <v>1718.98</v>
      </c>
      <c r="L7602">
        <v>96.94</v>
      </c>
      <c r="M7602">
        <f t="shared" si="356"/>
        <v>1718.9759999999999</v>
      </c>
      <c r="N7602" t="str">
        <f t="shared" si="354"/>
        <v>Q1</v>
      </c>
      <c r="O7602" s="2">
        <f t="shared" si="355"/>
        <v>5.6393908015218326</v>
      </c>
      <c r="P7602" t="str">
        <f>VLOOKUP(retail_sales_2023!C7602,customers!A:J,5,)</f>
        <v>Surat</v>
      </c>
      <c r="Q7602" t="str">
        <f>VLOOKUP(C7602,customers!A:J,10,0)</f>
        <v>Regular</v>
      </c>
    </row>
    <row r="7603" spans="1:17" x14ac:dyDescent="0.3">
      <c r="A7603" t="s">
        <v>8694</v>
      </c>
      <c r="B7603" s="1">
        <v>44955</v>
      </c>
      <c r="C7603" t="s">
        <v>437</v>
      </c>
      <c r="D7603" t="s">
        <v>438</v>
      </c>
      <c r="E7603" t="s">
        <v>21</v>
      </c>
      <c r="F7603" t="s">
        <v>22</v>
      </c>
      <c r="G7603" t="s">
        <v>23</v>
      </c>
      <c r="H7603">
        <v>4</v>
      </c>
      <c r="I7603">
        <v>23538.18</v>
      </c>
      <c r="J7603">
        <v>0.1</v>
      </c>
      <c r="K7603">
        <v>84737.45</v>
      </c>
      <c r="L7603">
        <v>25808.880000000001</v>
      </c>
      <c r="M7603">
        <f t="shared" si="356"/>
        <v>84737.448000000004</v>
      </c>
      <c r="N7603" t="str">
        <f t="shared" si="354"/>
        <v>Q1</v>
      </c>
      <c r="O7603" s="2">
        <f t="shared" si="355"/>
        <v>30.457465972837277</v>
      </c>
      <c r="P7603" t="str">
        <f>VLOOKUP(retail_sales_2023!C7603,customers!A:J,5,)</f>
        <v>Kolkata</v>
      </c>
      <c r="Q7603" t="str">
        <f>VLOOKUP(C7603,customers!A:J,10,0)</f>
        <v>Premium</v>
      </c>
    </row>
    <row r="7604" spans="1:17" x14ac:dyDescent="0.3">
      <c r="A7604" t="s">
        <v>8695</v>
      </c>
      <c r="B7604" s="1">
        <v>45026</v>
      </c>
      <c r="C7604" t="s">
        <v>580</v>
      </c>
      <c r="D7604" t="s">
        <v>581</v>
      </c>
      <c r="E7604" t="s">
        <v>21</v>
      </c>
      <c r="F7604" t="s">
        <v>43</v>
      </c>
      <c r="G7604" t="s">
        <v>44</v>
      </c>
      <c r="H7604">
        <v>1</v>
      </c>
      <c r="I7604">
        <v>72177.33</v>
      </c>
      <c r="J7604">
        <v>0</v>
      </c>
      <c r="K7604">
        <v>72177.33</v>
      </c>
      <c r="L7604">
        <v>9767.7999999999993</v>
      </c>
      <c r="M7604">
        <f t="shared" si="356"/>
        <v>72177.33</v>
      </c>
      <c r="N7604" t="str">
        <f t="shared" si="354"/>
        <v>Q2</v>
      </c>
      <c r="O7604" s="2">
        <f t="shared" si="355"/>
        <v>13.533058094556836</v>
      </c>
      <c r="P7604" t="str">
        <f>VLOOKUP(retail_sales_2023!C7604,customers!A:J,5,)</f>
        <v>Patna</v>
      </c>
      <c r="Q7604" t="str">
        <f>VLOOKUP(C7604,customers!A:J,10,0)</f>
        <v>Regular</v>
      </c>
    </row>
    <row r="7605" spans="1:17" x14ac:dyDescent="0.3">
      <c r="A7605" t="s">
        <v>8696</v>
      </c>
      <c r="B7605" s="1">
        <v>45048</v>
      </c>
      <c r="C7605" t="s">
        <v>434</v>
      </c>
      <c r="D7605" t="s">
        <v>435</v>
      </c>
      <c r="E7605" t="s">
        <v>33</v>
      </c>
      <c r="F7605" t="s">
        <v>43</v>
      </c>
      <c r="G7605" t="s">
        <v>128</v>
      </c>
      <c r="H7605">
        <v>4</v>
      </c>
      <c r="I7605">
        <v>11244.05</v>
      </c>
      <c r="J7605">
        <v>0</v>
      </c>
      <c r="K7605">
        <v>44976.2</v>
      </c>
      <c r="L7605">
        <v>4737.63</v>
      </c>
      <c r="M7605">
        <f t="shared" si="356"/>
        <v>44976.2</v>
      </c>
      <c r="N7605" t="str">
        <f t="shared" si="354"/>
        <v>Q2</v>
      </c>
      <c r="O7605" s="2">
        <f t="shared" si="355"/>
        <v>10.533637790653724</v>
      </c>
      <c r="P7605" t="str">
        <f>VLOOKUP(retail_sales_2023!C7605,customers!A:J,5,)</f>
        <v>Mumbai</v>
      </c>
      <c r="Q7605" t="str">
        <f>VLOOKUP(C7605,customers!A:J,10,0)</f>
        <v>Premium</v>
      </c>
    </row>
    <row r="7606" spans="1:17" x14ac:dyDescent="0.3">
      <c r="A7606" t="s">
        <v>8697</v>
      </c>
      <c r="B7606" s="1">
        <v>45263</v>
      </c>
      <c r="C7606" t="s">
        <v>1707</v>
      </c>
      <c r="D7606" t="s">
        <v>1708</v>
      </c>
      <c r="E7606" t="s">
        <v>15</v>
      </c>
      <c r="F7606" t="s">
        <v>43</v>
      </c>
      <c r="G7606" t="s">
        <v>154</v>
      </c>
      <c r="H7606">
        <v>3</v>
      </c>
      <c r="I7606">
        <v>40345.089999999997</v>
      </c>
      <c r="J7606">
        <v>0.1</v>
      </c>
      <c r="K7606">
        <v>108931.74</v>
      </c>
      <c r="L7606">
        <v>13783.76</v>
      </c>
      <c r="M7606">
        <f t="shared" si="356"/>
        <v>108931.74299999999</v>
      </c>
      <c r="N7606" t="str">
        <f t="shared" si="354"/>
        <v>Q4</v>
      </c>
      <c r="O7606" s="2">
        <f t="shared" si="355"/>
        <v>12.65357553271434</v>
      </c>
      <c r="P7606" t="str">
        <f>VLOOKUP(retail_sales_2023!C7606,customers!A:J,5,)</f>
        <v>Hyderabad</v>
      </c>
      <c r="Q7606" t="str">
        <f>VLOOKUP(C7606,customers!A:J,10,0)</f>
        <v>Regular</v>
      </c>
    </row>
    <row r="7607" spans="1:17" x14ac:dyDescent="0.3">
      <c r="A7607" t="s">
        <v>8698</v>
      </c>
      <c r="B7607" s="1">
        <v>45071</v>
      </c>
      <c r="C7607" t="s">
        <v>2178</v>
      </c>
      <c r="D7607" t="s">
        <v>2179</v>
      </c>
      <c r="E7607" t="s">
        <v>33</v>
      </c>
      <c r="F7607" t="s">
        <v>81</v>
      </c>
      <c r="G7607" t="s">
        <v>150</v>
      </c>
      <c r="H7607">
        <v>2</v>
      </c>
      <c r="I7607">
        <v>3038.78</v>
      </c>
      <c r="J7607">
        <v>0.3</v>
      </c>
      <c r="K7607">
        <v>4254.29</v>
      </c>
      <c r="L7607">
        <v>1552.78</v>
      </c>
      <c r="M7607">
        <f t="shared" si="356"/>
        <v>4254.2920000000004</v>
      </c>
      <c r="N7607" t="str">
        <f t="shared" si="354"/>
        <v>Q2</v>
      </c>
      <c r="O7607" s="2">
        <f t="shared" si="355"/>
        <v>36.499157321198133</v>
      </c>
      <c r="P7607" t="str">
        <f>VLOOKUP(retail_sales_2023!C7607,customers!A:J,5,)</f>
        <v>Ahmedabad</v>
      </c>
      <c r="Q7607" t="str">
        <f>VLOOKUP(C7607,customers!A:J,10,0)</f>
        <v>Premium</v>
      </c>
    </row>
    <row r="7608" spans="1:17" x14ac:dyDescent="0.3">
      <c r="A7608" t="s">
        <v>8699</v>
      </c>
      <c r="B7608" s="1">
        <v>45128</v>
      </c>
      <c r="C7608" t="s">
        <v>1262</v>
      </c>
      <c r="D7608" t="s">
        <v>1263</v>
      </c>
      <c r="E7608" t="s">
        <v>27</v>
      </c>
      <c r="F7608" t="s">
        <v>28</v>
      </c>
      <c r="G7608" t="s">
        <v>61</v>
      </c>
      <c r="H7608">
        <v>4</v>
      </c>
      <c r="I7608">
        <v>4717.26</v>
      </c>
      <c r="J7608">
        <v>0.1</v>
      </c>
      <c r="K7608">
        <v>16982.14</v>
      </c>
      <c r="L7608">
        <v>4324</v>
      </c>
      <c r="M7608">
        <f t="shared" si="356"/>
        <v>16982.136000000002</v>
      </c>
      <c r="N7608" t="str">
        <f t="shared" si="354"/>
        <v>Q3</v>
      </c>
      <c r="O7608" s="2">
        <f t="shared" si="355"/>
        <v>25.462044241774006</v>
      </c>
      <c r="P7608" t="str">
        <f>VLOOKUP(retail_sales_2023!C7608,customers!A:J,5,)</f>
        <v>Jaipur</v>
      </c>
      <c r="Q7608" t="str">
        <f>VLOOKUP(C7608,customers!A:J,10,0)</f>
        <v>Occasional</v>
      </c>
    </row>
    <row r="7609" spans="1:17" x14ac:dyDescent="0.3">
      <c r="A7609" t="s">
        <v>8700</v>
      </c>
      <c r="B7609" s="1">
        <v>45102</v>
      </c>
      <c r="C7609" t="s">
        <v>1454</v>
      </c>
      <c r="D7609" t="s">
        <v>1455</v>
      </c>
      <c r="E7609" t="s">
        <v>27</v>
      </c>
      <c r="F7609" t="s">
        <v>52</v>
      </c>
      <c r="G7609" t="s">
        <v>226</v>
      </c>
      <c r="H7609">
        <v>7</v>
      </c>
      <c r="I7609">
        <v>553.20000000000005</v>
      </c>
      <c r="J7609">
        <v>0.3</v>
      </c>
      <c r="K7609">
        <v>2710.68</v>
      </c>
      <c r="L7609">
        <v>216.43</v>
      </c>
      <c r="M7609">
        <f t="shared" si="356"/>
        <v>2710.6800000000003</v>
      </c>
      <c r="N7609" t="str">
        <f t="shared" si="354"/>
        <v>Q2</v>
      </c>
      <c r="O7609" s="2">
        <f t="shared" si="355"/>
        <v>7.9843434119851855</v>
      </c>
      <c r="P7609" t="str">
        <f>VLOOKUP(retail_sales_2023!C7609,customers!A:J,5,)</f>
        <v>Delhi</v>
      </c>
      <c r="Q7609" t="str">
        <f>VLOOKUP(C7609,customers!A:J,10,0)</f>
        <v>Premium</v>
      </c>
    </row>
    <row r="7610" spans="1:17" x14ac:dyDescent="0.3">
      <c r="A7610" t="s">
        <v>8701</v>
      </c>
      <c r="B7610" s="1">
        <v>45004</v>
      </c>
      <c r="C7610" t="s">
        <v>266</v>
      </c>
      <c r="D7610" t="s">
        <v>267</v>
      </c>
      <c r="E7610" t="s">
        <v>27</v>
      </c>
      <c r="F7610" t="s">
        <v>38</v>
      </c>
      <c r="G7610" t="s">
        <v>48</v>
      </c>
      <c r="H7610">
        <v>5</v>
      </c>
      <c r="I7610">
        <v>1170.21</v>
      </c>
      <c r="J7610">
        <v>0.1</v>
      </c>
      <c r="K7610">
        <v>5265.95</v>
      </c>
      <c r="L7610">
        <v>1836</v>
      </c>
      <c r="M7610">
        <f t="shared" si="356"/>
        <v>5265.9450000000006</v>
      </c>
      <c r="N7610" t="str">
        <f t="shared" si="354"/>
        <v>Q1</v>
      </c>
      <c r="O7610" s="2">
        <f t="shared" si="355"/>
        <v>34.865503850207467</v>
      </c>
      <c r="P7610" t="str">
        <f>VLOOKUP(retail_sales_2023!C7610,customers!A:J,5,)</f>
        <v>Amritsar</v>
      </c>
      <c r="Q7610" t="str">
        <f>VLOOKUP(C7610,customers!A:J,10,0)</f>
        <v>Premium</v>
      </c>
    </row>
    <row r="7611" spans="1:17" x14ac:dyDescent="0.3">
      <c r="A7611" t="s">
        <v>8702</v>
      </c>
      <c r="B7611" s="1">
        <v>45117</v>
      </c>
      <c r="C7611" t="s">
        <v>1335</v>
      </c>
      <c r="D7611" t="s">
        <v>1336</v>
      </c>
      <c r="E7611" t="s">
        <v>27</v>
      </c>
      <c r="F7611" t="s">
        <v>22</v>
      </c>
      <c r="G7611" t="s">
        <v>1039</v>
      </c>
      <c r="H7611">
        <v>2</v>
      </c>
      <c r="I7611">
        <v>6814.35</v>
      </c>
      <c r="J7611">
        <v>0.15</v>
      </c>
      <c r="K7611">
        <v>11584.4</v>
      </c>
      <c r="L7611">
        <v>2452.1999999999998</v>
      </c>
      <c r="M7611">
        <f t="shared" si="356"/>
        <v>11584.395</v>
      </c>
      <c r="N7611" t="str">
        <f t="shared" si="354"/>
        <v>Q3</v>
      </c>
      <c r="O7611" s="2">
        <f t="shared" si="355"/>
        <v>21.168122647698628</v>
      </c>
      <c r="P7611" t="str">
        <f>VLOOKUP(retail_sales_2023!C7611,customers!A:J,5,)</f>
        <v>Chandigarh</v>
      </c>
      <c r="Q7611" t="str">
        <f>VLOOKUP(C7611,customers!A:J,10,0)</f>
        <v>Premium</v>
      </c>
    </row>
    <row r="7612" spans="1:17" x14ac:dyDescent="0.3">
      <c r="A7612" t="s">
        <v>8703</v>
      </c>
      <c r="B7612" s="1">
        <v>45289</v>
      </c>
      <c r="C7612" t="s">
        <v>1784</v>
      </c>
      <c r="D7612" t="s">
        <v>1785</v>
      </c>
      <c r="E7612" t="s">
        <v>21</v>
      </c>
      <c r="F7612" t="s">
        <v>22</v>
      </c>
      <c r="G7612" t="s">
        <v>196</v>
      </c>
      <c r="H7612">
        <v>2</v>
      </c>
      <c r="I7612">
        <v>3482.56</v>
      </c>
      <c r="J7612">
        <v>0</v>
      </c>
      <c r="K7612">
        <v>6965.12</v>
      </c>
      <c r="L7612">
        <v>1618.46</v>
      </c>
      <c r="M7612">
        <f t="shared" si="356"/>
        <v>6965.12</v>
      </c>
      <c r="N7612" t="str">
        <f t="shared" si="354"/>
        <v>Q4</v>
      </c>
      <c r="O7612" s="2">
        <f t="shared" si="355"/>
        <v>23.236642010475052</v>
      </c>
      <c r="P7612" t="str">
        <f>VLOOKUP(retail_sales_2023!C7612,customers!A:J,5,)</f>
        <v>Bhubaneswar</v>
      </c>
      <c r="Q7612" t="str">
        <f>VLOOKUP(C7612,customers!A:J,10,0)</f>
        <v>Premium</v>
      </c>
    </row>
    <row r="7613" spans="1:17" x14ac:dyDescent="0.3">
      <c r="A7613" t="s">
        <v>8704</v>
      </c>
      <c r="B7613" s="1">
        <v>45062</v>
      </c>
      <c r="C7613" t="s">
        <v>842</v>
      </c>
      <c r="D7613" t="s">
        <v>843</v>
      </c>
      <c r="E7613" t="s">
        <v>33</v>
      </c>
      <c r="F7613" t="s">
        <v>22</v>
      </c>
      <c r="G7613" t="s">
        <v>146</v>
      </c>
      <c r="H7613">
        <v>0</v>
      </c>
      <c r="I7613">
        <v>41415.300000000003</v>
      </c>
      <c r="J7613">
        <v>0.1</v>
      </c>
      <c r="K7613">
        <v>0</v>
      </c>
      <c r="L7613">
        <v>0</v>
      </c>
      <c r="M7613">
        <f t="shared" si="356"/>
        <v>0</v>
      </c>
      <c r="N7613" t="str">
        <f t="shared" si="354"/>
        <v>Q2</v>
      </c>
      <c r="O7613" s="2">
        <v>0</v>
      </c>
      <c r="P7613" t="str">
        <f>VLOOKUP(retail_sales_2023!C7613,customers!A:J,5,)</f>
        <v>Mumbai</v>
      </c>
      <c r="Q7613" t="str">
        <f>VLOOKUP(C7613,customers!A:J,10,0)</f>
        <v>Occasional</v>
      </c>
    </row>
    <row r="7614" spans="1:17" x14ac:dyDescent="0.3">
      <c r="A7614" t="s">
        <v>8705</v>
      </c>
      <c r="B7614" s="1">
        <v>44955</v>
      </c>
      <c r="C7614" t="s">
        <v>550</v>
      </c>
      <c r="D7614" t="s">
        <v>551</v>
      </c>
      <c r="E7614" t="s">
        <v>15</v>
      </c>
      <c r="F7614" t="s">
        <v>52</v>
      </c>
      <c r="G7614" t="s">
        <v>235</v>
      </c>
      <c r="H7614">
        <v>8</v>
      </c>
      <c r="I7614">
        <v>312.75</v>
      </c>
      <c r="J7614">
        <v>0.1</v>
      </c>
      <c r="K7614">
        <v>2251.8000000000002</v>
      </c>
      <c r="L7614">
        <v>180.88</v>
      </c>
      <c r="M7614">
        <f t="shared" si="356"/>
        <v>2251.8000000000002</v>
      </c>
      <c r="N7614" t="str">
        <f t="shared" si="354"/>
        <v>Q1</v>
      </c>
      <c r="O7614" s="2">
        <f t="shared" si="355"/>
        <v>8.0326849631405981</v>
      </c>
      <c r="P7614" t="str">
        <f>VLOOKUP(retail_sales_2023!C7614,customers!A:J,5,)</f>
        <v>Coimbatore</v>
      </c>
      <c r="Q7614" t="str">
        <f>VLOOKUP(C7614,customers!A:J,10,0)</f>
        <v>Occasional</v>
      </c>
    </row>
    <row r="7615" spans="1:17" x14ac:dyDescent="0.3">
      <c r="A7615" t="s">
        <v>8706</v>
      </c>
      <c r="B7615" s="1">
        <v>45143</v>
      </c>
      <c r="C7615" t="s">
        <v>468</v>
      </c>
      <c r="D7615" t="s">
        <v>469</v>
      </c>
      <c r="E7615" t="s">
        <v>15</v>
      </c>
      <c r="F7615" t="s">
        <v>52</v>
      </c>
      <c r="G7615" t="s">
        <v>235</v>
      </c>
      <c r="H7615">
        <v>6</v>
      </c>
      <c r="I7615">
        <v>275.64999999999998</v>
      </c>
      <c r="J7615">
        <v>0</v>
      </c>
      <c r="K7615">
        <v>1653.9</v>
      </c>
      <c r="L7615">
        <v>171.16</v>
      </c>
      <c r="M7615">
        <f t="shared" si="356"/>
        <v>1653.8999999999999</v>
      </c>
      <c r="N7615" t="str">
        <f t="shared" si="354"/>
        <v>Q3</v>
      </c>
      <c r="O7615" s="2">
        <f t="shared" si="355"/>
        <v>10.348872362295181</v>
      </c>
      <c r="P7615" t="str">
        <f>VLOOKUP(retail_sales_2023!C7615,customers!A:J,5,)</f>
        <v>Bengaluru</v>
      </c>
      <c r="Q7615" t="str">
        <f>VLOOKUP(C7615,customers!A:J,10,0)</f>
        <v>Regular</v>
      </c>
    </row>
    <row r="7616" spans="1:17" x14ac:dyDescent="0.3">
      <c r="A7616" t="s">
        <v>8707</v>
      </c>
      <c r="B7616" s="1">
        <v>45172</v>
      </c>
      <c r="C7616" t="s">
        <v>1002</v>
      </c>
      <c r="D7616" t="s">
        <v>1003</v>
      </c>
      <c r="E7616" t="s">
        <v>21</v>
      </c>
      <c r="F7616" t="s">
        <v>81</v>
      </c>
      <c r="G7616" t="s">
        <v>150</v>
      </c>
      <c r="H7616">
        <v>5</v>
      </c>
      <c r="I7616">
        <v>3784.82</v>
      </c>
      <c r="J7616">
        <v>0</v>
      </c>
      <c r="K7616">
        <v>18924.099999999999</v>
      </c>
      <c r="L7616">
        <v>6247.91</v>
      </c>
      <c r="M7616">
        <f t="shared" si="356"/>
        <v>18924.100000000002</v>
      </c>
      <c r="N7616" t="str">
        <f t="shared" si="354"/>
        <v>Q3</v>
      </c>
      <c r="O7616" s="2">
        <f t="shared" si="355"/>
        <v>33.015625577966723</v>
      </c>
      <c r="P7616" t="str">
        <f>VLOOKUP(retail_sales_2023!C7616,customers!A:J,5,)</f>
        <v>Bhubaneswar</v>
      </c>
      <c r="Q7616" t="str">
        <f>VLOOKUP(C7616,customers!A:J,10,0)</f>
        <v>Premium</v>
      </c>
    </row>
    <row r="7617" spans="1:17" x14ac:dyDescent="0.3">
      <c r="A7617" t="s">
        <v>8708</v>
      </c>
      <c r="B7617" s="1">
        <v>45038</v>
      </c>
      <c r="C7617" t="s">
        <v>510</v>
      </c>
      <c r="D7617" t="s">
        <v>511</v>
      </c>
      <c r="E7617" t="s">
        <v>21</v>
      </c>
      <c r="F7617" t="s">
        <v>38</v>
      </c>
      <c r="G7617" t="s">
        <v>73</v>
      </c>
      <c r="H7617">
        <v>1</v>
      </c>
      <c r="I7617">
        <v>1524.72</v>
      </c>
      <c r="J7617">
        <v>0.25</v>
      </c>
      <c r="K7617">
        <v>1143.54</v>
      </c>
      <c r="L7617">
        <v>347.08</v>
      </c>
      <c r="M7617">
        <f t="shared" si="356"/>
        <v>1143.54</v>
      </c>
      <c r="N7617" t="str">
        <f t="shared" si="354"/>
        <v>Q2</v>
      </c>
      <c r="O7617" s="2">
        <f t="shared" si="355"/>
        <v>30.351365059377024</v>
      </c>
      <c r="P7617" t="str">
        <f>VLOOKUP(retail_sales_2023!C7617,customers!A:J,5,)</f>
        <v>Ranchi</v>
      </c>
      <c r="Q7617" t="str">
        <f>VLOOKUP(C7617,customers!A:J,10,0)</f>
        <v>Premium</v>
      </c>
    </row>
    <row r="7618" spans="1:17" x14ac:dyDescent="0.3">
      <c r="A7618" t="s">
        <v>8709</v>
      </c>
      <c r="B7618" s="1">
        <v>45122</v>
      </c>
      <c r="C7618" t="s">
        <v>531</v>
      </c>
      <c r="D7618" t="s">
        <v>532</v>
      </c>
      <c r="E7618" t="s">
        <v>15</v>
      </c>
      <c r="F7618" t="s">
        <v>52</v>
      </c>
      <c r="G7618" t="s">
        <v>235</v>
      </c>
      <c r="H7618">
        <v>2</v>
      </c>
      <c r="I7618">
        <v>429.09</v>
      </c>
      <c r="J7618">
        <v>0.1</v>
      </c>
      <c r="K7618">
        <v>772.36</v>
      </c>
      <c r="L7618">
        <v>-44.01</v>
      </c>
      <c r="M7618">
        <f t="shared" si="356"/>
        <v>772.36199999999997</v>
      </c>
      <c r="N7618" t="str">
        <f t="shared" si="354"/>
        <v>Q3</v>
      </c>
      <c r="O7618" s="2">
        <f t="shared" si="355"/>
        <v>-5.6981200476461744</v>
      </c>
      <c r="P7618" t="str">
        <f>VLOOKUP(retail_sales_2023!C7618,customers!A:J,5,)</f>
        <v>Hyderabad</v>
      </c>
      <c r="Q7618" t="str">
        <f>VLOOKUP(C7618,customers!A:J,10,0)</f>
        <v>Regular</v>
      </c>
    </row>
    <row r="7619" spans="1:17" x14ac:dyDescent="0.3">
      <c r="A7619" t="s">
        <v>8710</v>
      </c>
      <c r="B7619" s="1">
        <v>44952</v>
      </c>
      <c r="C7619" t="s">
        <v>1034</v>
      </c>
      <c r="D7619" t="s">
        <v>1035</v>
      </c>
      <c r="E7619" t="s">
        <v>21</v>
      </c>
      <c r="F7619" t="s">
        <v>81</v>
      </c>
      <c r="G7619" t="s">
        <v>264</v>
      </c>
      <c r="H7619">
        <v>5</v>
      </c>
      <c r="I7619">
        <v>1589.06</v>
      </c>
      <c r="J7619">
        <v>0.2</v>
      </c>
      <c r="K7619">
        <v>6356.24</v>
      </c>
      <c r="L7619">
        <v>2187.38</v>
      </c>
      <c r="M7619">
        <f t="shared" si="356"/>
        <v>6356.24</v>
      </c>
      <c r="N7619" t="str">
        <f t="shared" ref="N7619:N7682" si="357">"Q"&amp;ROUNDUP(MONTH(B7619)/3,0)</f>
        <v>Q1</v>
      </c>
      <c r="O7619" s="2">
        <f t="shared" ref="O7619:O7682" si="358">(L7619/K7619)*100</f>
        <v>34.41311215435541</v>
      </c>
      <c r="P7619" t="str">
        <f>VLOOKUP(retail_sales_2023!C7619,customers!A:J,5,)</f>
        <v>Ranchi</v>
      </c>
      <c r="Q7619" t="str">
        <f>VLOOKUP(C7619,customers!A:J,10,0)</f>
        <v>Premium</v>
      </c>
    </row>
    <row r="7620" spans="1:17" x14ac:dyDescent="0.3">
      <c r="A7620" t="s">
        <v>8711</v>
      </c>
      <c r="B7620" s="1">
        <v>45285</v>
      </c>
      <c r="C7620" t="s">
        <v>431</v>
      </c>
      <c r="D7620" t="s">
        <v>432</v>
      </c>
      <c r="E7620" t="s">
        <v>27</v>
      </c>
      <c r="F7620" t="s">
        <v>22</v>
      </c>
      <c r="G7620" t="s">
        <v>196</v>
      </c>
      <c r="H7620">
        <v>1</v>
      </c>
      <c r="I7620">
        <v>13292.77</v>
      </c>
      <c r="J7620">
        <v>0</v>
      </c>
      <c r="K7620">
        <v>13292.77</v>
      </c>
      <c r="L7620">
        <v>4241.99</v>
      </c>
      <c r="M7620">
        <f t="shared" si="356"/>
        <v>13292.77</v>
      </c>
      <c r="N7620" t="str">
        <f t="shared" si="357"/>
        <v>Q4</v>
      </c>
      <c r="O7620" s="2">
        <f t="shared" si="358"/>
        <v>31.912009310324329</v>
      </c>
      <c r="P7620" t="str">
        <f>VLOOKUP(retail_sales_2023!C7620,customers!A:J,5,)</f>
        <v>Delhi</v>
      </c>
      <c r="Q7620" t="str">
        <f>VLOOKUP(C7620,customers!A:J,10,0)</f>
        <v>Regular</v>
      </c>
    </row>
    <row r="7621" spans="1:17" x14ac:dyDescent="0.3">
      <c r="A7621" t="s">
        <v>8712</v>
      </c>
      <c r="B7621" s="1">
        <v>45212</v>
      </c>
      <c r="C7621" t="s">
        <v>1711</v>
      </c>
      <c r="D7621" t="s">
        <v>1712</v>
      </c>
      <c r="E7621" t="s">
        <v>21</v>
      </c>
      <c r="F7621" t="s">
        <v>81</v>
      </c>
      <c r="G7621" t="s">
        <v>82</v>
      </c>
      <c r="H7621">
        <v>1</v>
      </c>
      <c r="I7621">
        <v>2316.2399999999998</v>
      </c>
      <c r="J7621">
        <v>0.05</v>
      </c>
      <c r="K7621">
        <v>2200.4299999999998</v>
      </c>
      <c r="L7621">
        <v>584.5</v>
      </c>
      <c r="M7621">
        <f t="shared" ref="M7621:M7684" si="359">H7621*I7621*(1-J7621)</f>
        <v>2200.4279999999999</v>
      </c>
      <c r="N7621" t="str">
        <f t="shared" si="357"/>
        <v>Q4</v>
      </c>
      <c r="O7621" s="2">
        <f t="shared" si="358"/>
        <v>26.56298996105307</v>
      </c>
      <c r="P7621" t="str">
        <f>VLOOKUP(retail_sales_2023!C7621,customers!A:J,5,)</f>
        <v>Bhubaneswar</v>
      </c>
      <c r="Q7621" t="str">
        <f>VLOOKUP(C7621,customers!A:J,10,0)</f>
        <v>Regular</v>
      </c>
    </row>
    <row r="7622" spans="1:17" x14ac:dyDescent="0.3">
      <c r="A7622" t="s">
        <v>8713</v>
      </c>
      <c r="B7622" s="1">
        <v>45014</v>
      </c>
      <c r="C7622" t="s">
        <v>1698</v>
      </c>
      <c r="D7622" t="s">
        <v>1699</v>
      </c>
      <c r="E7622" t="s">
        <v>15</v>
      </c>
      <c r="F7622" t="s">
        <v>52</v>
      </c>
      <c r="G7622" t="s">
        <v>226</v>
      </c>
      <c r="H7622">
        <v>2</v>
      </c>
      <c r="I7622">
        <v>305.32</v>
      </c>
      <c r="J7622">
        <v>0</v>
      </c>
      <c r="K7622">
        <v>610.64</v>
      </c>
      <c r="L7622">
        <v>54.2</v>
      </c>
      <c r="M7622">
        <f t="shared" si="359"/>
        <v>610.64</v>
      </c>
      <c r="N7622" t="str">
        <f t="shared" si="357"/>
        <v>Q1</v>
      </c>
      <c r="O7622" s="2">
        <f t="shared" si="358"/>
        <v>8.8759334468754094</v>
      </c>
      <c r="P7622" t="str">
        <f>VLOOKUP(retail_sales_2023!C7622,customers!A:J,5,)</f>
        <v>Hyderabad</v>
      </c>
      <c r="Q7622" t="str">
        <f>VLOOKUP(C7622,customers!A:J,10,0)</f>
        <v>Regular</v>
      </c>
    </row>
    <row r="7623" spans="1:17" x14ac:dyDescent="0.3">
      <c r="A7623" t="s">
        <v>8714</v>
      </c>
      <c r="B7623" s="1">
        <v>45147</v>
      </c>
      <c r="C7623" t="s">
        <v>447</v>
      </c>
      <c r="D7623" t="s">
        <v>448</v>
      </c>
      <c r="E7623" t="s">
        <v>15</v>
      </c>
      <c r="F7623" t="s">
        <v>28</v>
      </c>
      <c r="G7623" t="s">
        <v>439</v>
      </c>
      <c r="H7623">
        <v>4</v>
      </c>
      <c r="I7623">
        <v>7984.48</v>
      </c>
      <c r="J7623">
        <v>0.05</v>
      </c>
      <c r="K7623">
        <v>30341.02</v>
      </c>
      <c r="L7623">
        <v>6146.73</v>
      </c>
      <c r="M7623">
        <f t="shared" si="359"/>
        <v>30341.023999999998</v>
      </c>
      <c r="N7623" t="str">
        <f t="shared" si="357"/>
        <v>Q3</v>
      </c>
      <c r="O7623" s="2">
        <f t="shared" si="358"/>
        <v>20.258811338577274</v>
      </c>
      <c r="P7623" t="str">
        <f>VLOOKUP(retail_sales_2023!C7623,customers!A:J,5,)</f>
        <v>Kochi</v>
      </c>
      <c r="Q7623" t="str">
        <f>VLOOKUP(C7623,customers!A:J,10,0)</f>
        <v>Occasional</v>
      </c>
    </row>
    <row r="7624" spans="1:17" x14ac:dyDescent="0.3">
      <c r="A7624" t="s">
        <v>8715</v>
      </c>
      <c r="B7624" s="1">
        <v>45269</v>
      </c>
      <c r="C7624" t="s">
        <v>1189</v>
      </c>
      <c r="D7624" t="s">
        <v>1190</v>
      </c>
      <c r="E7624" t="s">
        <v>21</v>
      </c>
      <c r="F7624" t="s">
        <v>81</v>
      </c>
      <c r="G7624" t="s">
        <v>333</v>
      </c>
      <c r="H7624">
        <v>4</v>
      </c>
      <c r="I7624">
        <v>4645.66</v>
      </c>
      <c r="J7624">
        <v>0</v>
      </c>
      <c r="K7624">
        <v>18582.64</v>
      </c>
      <c r="L7624">
        <v>6910.75</v>
      </c>
      <c r="M7624">
        <f t="shared" si="359"/>
        <v>18582.64</v>
      </c>
      <c r="N7624" t="str">
        <f t="shared" si="357"/>
        <v>Q4</v>
      </c>
      <c r="O7624" s="2">
        <f t="shared" si="358"/>
        <v>37.189279887034346</v>
      </c>
      <c r="P7624" t="str">
        <f>VLOOKUP(retail_sales_2023!C7624,customers!A:J,5,)</f>
        <v>Bhubaneswar</v>
      </c>
      <c r="Q7624" t="str">
        <f>VLOOKUP(C7624,customers!A:J,10,0)</f>
        <v>Occasional</v>
      </c>
    </row>
    <row r="7625" spans="1:17" x14ac:dyDescent="0.3">
      <c r="A7625" t="s">
        <v>8716</v>
      </c>
      <c r="B7625" s="1">
        <v>45070</v>
      </c>
      <c r="C7625" t="s">
        <v>604</v>
      </c>
      <c r="D7625" t="s">
        <v>605</v>
      </c>
      <c r="E7625" t="s">
        <v>27</v>
      </c>
      <c r="F7625" t="s">
        <v>81</v>
      </c>
      <c r="G7625" t="s">
        <v>82</v>
      </c>
      <c r="H7625">
        <v>2</v>
      </c>
      <c r="I7625">
        <v>597.98</v>
      </c>
      <c r="J7625">
        <v>0.05</v>
      </c>
      <c r="K7625">
        <v>1136.1600000000001</v>
      </c>
      <c r="L7625">
        <v>309.24</v>
      </c>
      <c r="M7625">
        <f t="shared" si="359"/>
        <v>1136.162</v>
      </c>
      <c r="N7625" t="str">
        <f t="shared" si="357"/>
        <v>Q2</v>
      </c>
      <c r="O7625" s="2">
        <f t="shared" si="358"/>
        <v>27.217997465145753</v>
      </c>
      <c r="P7625" t="str">
        <f>VLOOKUP(retail_sales_2023!C7625,customers!A:J,5,)</f>
        <v>Delhi</v>
      </c>
      <c r="Q7625" t="str">
        <f>VLOOKUP(C7625,customers!A:J,10,0)</f>
        <v>Premium</v>
      </c>
    </row>
    <row r="7626" spans="1:17" x14ac:dyDescent="0.3">
      <c r="A7626" t="s">
        <v>8717</v>
      </c>
      <c r="B7626" s="1">
        <v>45223</v>
      </c>
      <c r="C7626" t="s">
        <v>245</v>
      </c>
      <c r="D7626" t="s">
        <v>246</v>
      </c>
      <c r="E7626" t="s">
        <v>27</v>
      </c>
      <c r="F7626" t="s">
        <v>43</v>
      </c>
      <c r="G7626" t="s">
        <v>301</v>
      </c>
      <c r="H7626">
        <v>2</v>
      </c>
      <c r="I7626">
        <v>56730.83</v>
      </c>
      <c r="J7626">
        <v>0.25</v>
      </c>
      <c r="K7626">
        <v>85096.24</v>
      </c>
      <c r="L7626">
        <v>7817.16</v>
      </c>
      <c r="M7626">
        <f t="shared" si="359"/>
        <v>85096.244999999995</v>
      </c>
      <c r="N7626" t="str">
        <f t="shared" si="357"/>
        <v>Q4</v>
      </c>
      <c r="O7626" s="2">
        <f t="shared" si="358"/>
        <v>9.1862578182067729</v>
      </c>
      <c r="P7626" t="str">
        <f>VLOOKUP(retail_sales_2023!C7626,customers!A:J,5,)</f>
        <v>Chandigarh</v>
      </c>
      <c r="Q7626" t="str">
        <f>VLOOKUP(C7626,customers!A:J,10,0)</f>
        <v>Premium</v>
      </c>
    </row>
    <row r="7627" spans="1:17" x14ac:dyDescent="0.3">
      <c r="A7627" t="s">
        <v>8718</v>
      </c>
      <c r="B7627" s="1">
        <v>45168</v>
      </c>
      <c r="C7627" t="s">
        <v>1135</v>
      </c>
      <c r="D7627" t="s">
        <v>1136</v>
      </c>
      <c r="E7627" t="s">
        <v>33</v>
      </c>
      <c r="F7627" t="s">
        <v>81</v>
      </c>
      <c r="G7627" t="s">
        <v>82</v>
      </c>
      <c r="H7627">
        <v>1</v>
      </c>
      <c r="I7627">
        <v>3559.84</v>
      </c>
      <c r="J7627">
        <v>0</v>
      </c>
      <c r="K7627">
        <v>3559.84</v>
      </c>
      <c r="L7627">
        <v>-139.76</v>
      </c>
      <c r="M7627">
        <f t="shared" si="359"/>
        <v>3559.84</v>
      </c>
      <c r="N7627" t="str">
        <f t="shared" si="357"/>
        <v>Q3</v>
      </c>
      <c r="O7627" s="2">
        <f t="shared" si="358"/>
        <v>-3.9260191469279513</v>
      </c>
      <c r="P7627" t="str">
        <f>VLOOKUP(retail_sales_2023!C7627,customers!A:J,5,)</f>
        <v>Ahmedabad</v>
      </c>
      <c r="Q7627" t="str">
        <f>VLOOKUP(C7627,customers!A:J,10,0)</f>
        <v>Premium</v>
      </c>
    </row>
    <row r="7628" spans="1:17" x14ac:dyDescent="0.3">
      <c r="A7628" t="s">
        <v>8719</v>
      </c>
      <c r="B7628" s="1">
        <v>45057</v>
      </c>
      <c r="C7628" t="s">
        <v>934</v>
      </c>
      <c r="D7628" t="s">
        <v>935</v>
      </c>
      <c r="E7628" t="s">
        <v>21</v>
      </c>
      <c r="F7628" t="s">
        <v>22</v>
      </c>
      <c r="G7628" t="s">
        <v>196</v>
      </c>
      <c r="H7628">
        <v>4</v>
      </c>
      <c r="I7628">
        <v>33578.29</v>
      </c>
      <c r="J7628">
        <v>0.1</v>
      </c>
      <c r="K7628">
        <v>120881.84</v>
      </c>
      <c r="L7628">
        <v>21354.02</v>
      </c>
      <c r="M7628">
        <f t="shared" si="359"/>
        <v>120881.84400000001</v>
      </c>
      <c r="N7628" t="str">
        <f t="shared" si="357"/>
        <v>Q2</v>
      </c>
      <c r="O7628" s="2">
        <f t="shared" si="358"/>
        <v>17.665200992969666</v>
      </c>
      <c r="P7628" t="str">
        <f>VLOOKUP(retail_sales_2023!C7628,customers!A:J,5,)</f>
        <v>Guwahati</v>
      </c>
      <c r="Q7628" t="str">
        <f>VLOOKUP(C7628,customers!A:J,10,0)</f>
        <v>Occasional</v>
      </c>
    </row>
    <row r="7629" spans="1:17" x14ac:dyDescent="0.3">
      <c r="A7629" t="s">
        <v>8720</v>
      </c>
      <c r="B7629" s="1">
        <v>45040</v>
      </c>
      <c r="C7629" t="s">
        <v>1002</v>
      </c>
      <c r="D7629" t="s">
        <v>1003</v>
      </c>
      <c r="E7629" t="s">
        <v>21</v>
      </c>
      <c r="F7629" t="s">
        <v>52</v>
      </c>
      <c r="G7629" t="s">
        <v>226</v>
      </c>
      <c r="H7629">
        <v>5</v>
      </c>
      <c r="I7629">
        <v>578.97</v>
      </c>
      <c r="J7629">
        <v>0</v>
      </c>
      <c r="K7629">
        <v>2894.85</v>
      </c>
      <c r="L7629">
        <v>171.96</v>
      </c>
      <c r="M7629">
        <f t="shared" si="359"/>
        <v>2894.8500000000004</v>
      </c>
      <c r="N7629" t="str">
        <f t="shared" si="357"/>
        <v>Q2</v>
      </c>
      <c r="O7629" s="2">
        <f t="shared" si="358"/>
        <v>5.9402041556557341</v>
      </c>
      <c r="P7629" t="str">
        <f>VLOOKUP(retail_sales_2023!C7629,customers!A:J,5,)</f>
        <v>Bhubaneswar</v>
      </c>
      <c r="Q7629" t="str">
        <f>VLOOKUP(C7629,customers!A:J,10,0)</f>
        <v>Premium</v>
      </c>
    </row>
    <row r="7630" spans="1:17" x14ac:dyDescent="0.3">
      <c r="A7630" t="s">
        <v>8721</v>
      </c>
      <c r="B7630" s="1">
        <v>45066</v>
      </c>
      <c r="C7630" t="s">
        <v>2569</v>
      </c>
      <c r="D7630" t="s">
        <v>2570</v>
      </c>
      <c r="E7630" t="s">
        <v>15</v>
      </c>
      <c r="F7630" t="s">
        <v>28</v>
      </c>
      <c r="G7630" t="s">
        <v>29</v>
      </c>
      <c r="H7630">
        <v>2</v>
      </c>
      <c r="I7630">
        <v>384.54</v>
      </c>
      <c r="J7630">
        <v>0</v>
      </c>
      <c r="K7630">
        <v>769.08</v>
      </c>
      <c r="L7630">
        <v>155.15</v>
      </c>
      <c r="M7630">
        <f t="shared" si="359"/>
        <v>769.08</v>
      </c>
      <c r="N7630" t="str">
        <f t="shared" si="357"/>
        <v>Q2</v>
      </c>
      <c r="O7630" s="2">
        <f t="shared" si="358"/>
        <v>20.173453996983408</v>
      </c>
      <c r="P7630" t="str">
        <f>VLOOKUP(retail_sales_2023!C7630,customers!A:J,5,)</f>
        <v>Hyderabad</v>
      </c>
      <c r="Q7630" t="str">
        <f>VLOOKUP(C7630,customers!A:J,10,0)</f>
        <v>Premium</v>
      </c>
    </row>
    <row r="7631" spans="1:17" x14ac:dyDescent="0.3">
      <c r="A7631" t="s">
        <v>8722</v>
      </c>
      <c r="B7631" s="1">
        <v>45067</v>
      </c>
      <c r="C7631" t="s">
        <v>2454</v>
      </c>
      <c r="D7631" t="s">
        <v>2455</v>
      </c>
      <c r="E7631" t="s">
        <v>33</v>
      </c>
      <c r="F7631" t="s">
        <v>28</v>
      </c>
      <c r="G7631" t="s">
        <v>325</v>
      </c>
      <c r="H7631">
        <v>3</v>
      </c>
      <c r="I7631">
        <v>4062.15</v>
      </c>
      <c r="J7631">
        <v>0</v>
      </c>
      <c r="K7631">
        <v>12186.45</v>
      </c>
      <c r="L7631">
        <v>2302.2600000000002</v>
      </c>
      <c r="M7631">
        <f t="shared" si="359"/>
        <v>12186.45</v>
      </c>
      <c r="N7631" t="str">
        <f t="shared" si="357"/>
        <v>Q2</v>
      </c>
      <c r="O7631" s="2">
        <f t="shared" si="358"/>
        <v>18.891966077077409</v>
      </c>
      <c r="P7631" t="str">
        <f>VLOOKUP(retail_sales_2023!C7631,customers!A:J,5,)</f>
        <v>Pune</v>
      </c>
      <c r="Q7631" t="str">
        <f>VLOOKUP(C7631,customers!A:J,10,0)</f>
        <v>Regular</v>
      </c>
    </row>
    <row r="7632" spans="1:17" x14ac:dyDescent="0.3">
      <c r="A7632" t="s">
        <v>8723</v>
      </c>
      <c r="B7632" s="1">
        <v>45076</v>
      </c>
      <c r="C7632" t="s">
        <v>1208</v>
      </c>
      <c r="D7632" t="s">
        <v>1209</v>
      </c>
      <c r="E7632" t="s">
        <v>27</v>
      </c>
      <c r="F7632" t="s">
        <v>52</v>
      </c>
      <c r="G7632" t="s">
        <v>200</v>
      </c>
      <c r="H7632">
        <v>6</v>
      </c>
      <c r="I7632">
        <v>387.46</v>
      </c>
      <c r="J7632">
        <v>0</v>
      </c>
      <c r="K7632">
        <v>2324.7600000000002</v>
      </c>
      <c r="L7632">
        <v>207.25</v>
      </c>
      <c r="M7632">
        <f t="shared" si="359"/>
        <v>2324.7599999999998</v>
      </c>
      <c r="N7632" t="str">
        <f t="shared" si="357"/>
        <v>Q2</v>
      </c>
      <c r="O7632" s="2">
        <f t="shared" si="358"/>
        <v>8.9148987422357564</v>
      </c>
      <c r="P7632" t="str">
        <f>VLOOKUP(retail_sales_2023!C7632,customers!A:J,5,)</f>
        <v>Delhi</v>
      </c>
      <c r="Q7632" t="str">
        <f>VLOOKUP(C7632,customers!A:J,10,0)</f>
        <v>Regular</v>
      </c>
    </row>
    <row r="7633" spans="1:17" x14ac:dyDescent="0.3">
      <c r="A7633" t="s">
        <v>8724</v>
      </c>
      <c r="B7633" s="1">
        <v>44961</v>
      </c>
      <c r="C7633" t="s">
        <v>167</v>
      </c>
      <c r="D7633" t="s">
        <v>168</v>
      </c>
      <c r="E7633" t="s">
        <v>33</v>
      </c>
      <c r="F7633" t="s">
        <v>43</v>
      </c>
      <c r="G7633" t="s">
        <v>282</v>
      </c>
      <c r="H7633">
        <v>2</v>
      </c>
      <c r="I7633">
        <v>80919.12</v>
      </c>
      <c r="J7633">
        <v>0</v>
      </c>
      <c r="K7633">
        <v>161838.24</v>
      </c>
      <c r="L7633">
        <v>20716.53</v>
      </c>
      <c r="M7633">
        <f t="shared" si="359"/>
        <v>161838.24</v>
      </c>
      <c r="N7633" t="str">
        <f t="shared" si="357"/>
        <v>Q1</v>
      </c>
      <c r="O7633" s="2">
        <f t="shared" si="358"/>
        <v>12.8007632806684</v>
      </c>
      <c r="P7633" t="str">
        <f>VLOOKUP(retail_sales_2023!C7633,customers!A:J,5,)</f>
        <v>Surat</v>
      </c>
      <c r="Q7633" t="str">
        <f>VLOOKUP(C7633,customers!A:J,10,0)</f>
        <v>Regular</v>
      </c>
    </row>
    <row r="7634" spans="1:17" x14ac:dyDescent="0.3">
      <c r="A7634" t="s">
        <v>8725</v>
      </c>
      <c r="B7634" s="1">
        <v>45034</v>
      </c>
      <c r="C7634" t="s">
        <v>3968</v>
      </c>
      <c r="D7634" t="s">
        <v>3969</v>
      </c>
      <c r="E7634" t="s">
        <v>33</v>
      </c>
      <c r="F7634" t="s">
        <v>43</v>
      </c>
      <c r="G7634" t="s">
        <v>128</v>
      </c>
      <c r="H7634">
        <v>3</v>
      </c>
      <c r="I7634">
        <v>62538.58</v>
      </c>
      <c r="J7634">
        <v>0.25</v>
      </c>
      <c r="K7634">
        <v>140711.79999999999</v>
      </c>
      <c r="L7634">
        <v>18467.73</v>
      </c>
      <c r="M7634">
        <f t="shared" si="359"/>
        <v>140711.80499999999</v>
      </c>
      <c r="N7634" t="str">
        <f t="shared" si="357"/>
        <v>Q2</v>
      </c>
      <c r="O7634" s="2">
        <f t="shared" si="358"/>
        <v>13.124506970986088</v>
      </c>
      <c r="P7634" t="str">
        <f>VLOOKUP(retail_sales_2023!C7634,customers!A:J,5,)</f>
        <v>Mumbai</v>
      </c>
      <c r="Q7634" t="str">
        <f>VLOOKUP(C7634,customers!A:J,10,0)</f>
        <v>Regular</v>
      </c>
    </row>
    <row r="7635" spans="1:17" x14ac:dyDescent="0.3">
      <c r="A7635" t="s">
        <v>8726</v>
      </c>
      <c r="B7635" s="1">
        <v>45174</v>
      </c>
      <c r="C7635" t="s">
        <v>1199</v>
      </c>
      <c r="D7635" t="s">
        <v>1200</v>
      </c>
      <c r="E7635" t="s">
        <v>21</v>
      </c>
      <c r="F7635" t="s">
        <v>52</v>
      </c>
      <c r="G7635" t="s">
        <v>226</v>
      </c>
      <c r="H7635">
        <v>4</v>
      </c>
      <c r="I7635">
        <v>380.46</v>
      </c>
      <c r="J7635">
        <v>0.1</v>
      </c>
      <c r="K7635">
        <v>1369.66</v>
      </c>
      <c r="L7635">
        <v>129.29</v>
      </c>
      <c r="M7635">
        <f t="shared" si="359"/>
        <v>1369.6559999999999</v>
      </c>
      <c r="N7635" t="str">
        <f t="shared" si="357"/>
        <v>Q3</v>
      </c>
      <c r="O7635" s="2">
        <f t="shared" si="358"/>
        <v>9.4395689441175179</v>
      </c>
      <c r="P7635" t="str">
        <f>VLOOKUP(retail_sales_2023!C7635,customers!A:J,5,)</f>
        <v>Bhubaneswar</v>
      </c>
      <c r="Q7635" t="str">
        <f>VLOOKUP(C7635,customers!A:J,10,0)</f>
        <v>Premium</v>
      </c>
    </row>
    <row r="7636" spans="1:17" x14ac:dyDescent="0.3">
      <c r="A7636" t="s">
        <v>8727</v>
      </c>
      <c r="B7636" s="1">
        <v>45050</v>
      </c>
      <c r="C7636" t="s">
        <v>883</v>
      </c>
      <c r="D7636" t="s">
        <v>884</v>
      </c>
      <c r="E7636" t="s">
        <v>21</v>
      </c>
      <c r="F7636" t="s">
        <v>81</v>
      </c>
      <c r="G7636" t="s">
        <v>101</v>
      </c>
      <c r="H7636">
        <v>4</v>
      </c>
      <c r="I7636">
        <v>2887.61</v>
      </c>
      <c r="J7636">
        <v>0.05</v>
      </c>
      <c r="K7636">
        <v>10972.92</v>
      </c>
      <c r="L7636">
        <v>3542.85</v>
      </c>
      <c r="M7636">
        <f t="shared" si="359"/>
        <v>10972.918</v>
      </c>
      <c r="N7636" t="str">
        <f t="shared" si="357"/>
        <v>Q2</v>
      </c>
      <c r="O7636" s="2">
        <f t="shared" si="358"/>
        <v>32.287212519548127</v>
      </c>
      <c r="P7636" t="str">
        <f>VLOOKUP(retail_sales_2023!C7636,customers!A:J,5,)</f>
        <v>Bhubaneswar</v>
      </c>
      <c r="Q7636" t="str">
        <f>VLOOKUP(C7636,customers!A:J,10,0)</f>
        <v>Regular</v>
      </c>
    </row>
    <row r="7637" spans="1:17" x14ac:dyDescent="0.3">
      <c r="A7637" t="s">
        <v>8728</v>
      </c>
      <c r="B7637" s="1">
        <v>45082</v>
      </c>
      <c r="C7637" t="s">
        <v>163</v>
      </c>
      <c r="D7637" t="s">
        <v>164</v>
      </c>
      <c r="E7637" t="s">
        <v>27</v>
      </c>
      <c r="F7637" t="s">
        <v>16</v>
      </c>
      <c r="G7637" t="s">
        <v>898</v>
      </c>
      <c r="H7637">
        <v>4</v>
      </c>
      <c r="I7637">
        <v>574.91999999999996</v>
      </c>
      <c r="J7637">
        <v>0</v>
      </c>
      <c r="K7637">
        <v>2299.6799999999998</v>
      </c>
      <c r="L7637">
        <v>-274.27</v>
      </c>
      <c r="M7637">
        <f t="shared" si="359"/>
        <v>2299.6799999999998</v>
      </c>
      <c r="N7637" t="str">
        <f t="shared" si="357"/>
        <v>Q2</v>
      </c>
      <c r="O7637" s="2">
        <f t="shared" si="358"/>
        <v>-11.926441939748139</v>
      </c>
      <c r="P7637" t="str">
        <f>VLOOKUP(retail_sales_2023!C7637,customers!A:J,5,)</f>
        <v>Lucknow</v>
      </c>
      <c r="Q7637" t="str">
        <f>VLOOKUP(C7637,customers!A:J,10,0)</f>
        <v>Occasional</v>
      </c>
    </row>
    <row r="7638" spans="1:17" x14ac:dyDescent="0.3">
      <c r="A7638" t="s">
        <v>8729</v>
      </c>
      <c r="B7638" s="1">
        <v>45052</v>
      </c>
      <c r="C7638" t="s">
        <v>971</v>
      </c>
      <c r="D7638" t="s">
        <v>972</v>
      </c>
      <c r="E7638" t="s">
        <v>15</v>
      </c>
      <c r="F7638" t="s">
        <v>28</v>
      </c>
      <c r="G7638" t="s">
        <v>466</v>
      </c>
      <c r="H7638">
        <v>1</v>
      </c>
      <c r="I7638">
        <v>3169.19</v>
      </c>
      <c r="J7638">
        <v>0</v>
      </c>
      <c r="K7638">
        <v>3169.19</v>
      </c>
      <c r="L7638">
        <v>855.38</v>
      </c>
      <c r="M7638">
        <f t="shared" si="359"/>
        <v>3169.19</v>
      </c>
      <c r="N7638" t="str">
        <f t="shared" si="357"/>
        <v>Q2</v>
      </c>
      <c r="O7638" s="2">
        <f t="shared" si="358"/>
        <v>26.990492838864188</v>
      </c>
      <c r="P7638" t="str">
        <f>VLOOKUP(retail_sales_2023!C7638,customers!A:J,5,)</f>
        <v>Chennai</v>
      </c>
      <c r="Q7638" t="str">
        <f>VLOOKUP(C7638,customers!A:J,10,0)</f>
        <v>Premium</v>
      </c>
    </row>
    <row r="7639" spans="1:17" x14ac:dyDescent="0.3">
      <c r="A7639" t="s">
        <v>8730</v>
      </c>
      <c r="B7639" s="1">
        <v>45278</v>
      </c>
      <c r="C7639" t="s">
        <v>1536</v>
      </c>
      <c r="D7639" t="s">
        <v>1537</v>
      </c>
      <c r="E7639" t="s">
        <v>15</v>
      </c>
      <c r="F7639" t="s">
        <v>43</v>
      </c>
      <c r="G7639" t="s">
        <v>272</v>
      </c>
      <c r="H7639">
        <v>1</v>
      </c>
      <c r="I7639">
        <v>43319.44</v>
      </c>
      <c r="J7639">
        <v>0</v>
      </c>
      <c r="K7639">
        <v>43319.44</v>
      </c>
      <c r="L7639">
        <v>5799.23</v>
      </c>
      <c r="M7639">
        <f t="shared" si="359"/>
        <v>43319.44</v>
      </c>
      <c r="N7639" t="str">
        <f t="shared" si="357"/>
        <v>Q4</v>
      </c>
      <c r="O7639" s="2">
        <f t="shared" si="358"/>
        <v>13.387130581558763</v>
      </c>
      <c r="P7639" t="str">
        <f>VLOOKUP(retail_sales_2023!C7639,customers!A:J,5,)</f>
        <v>Kochi</v>
      </c>
      <c r="Q7639" t="str">
        <f>VLOOKUP(C7639,customers!A:J,10,0)</f>
        <v>Regular</v>
      </c>
    </row>
    <row r="7640" spans="1:17" x14ac:dyDescent="0.3">
      <c r="A7640" t="s">
        <v>8731</v>
      </c>
      <c r="B7640" s="1">
        <v>45237</v>
      </c>
      <c r="C7640" t="s">
        <v>1425</v>
      </c>
      <c r="D7640" t="s">
        <v>1426</v>
      </c>
      <c r="E7640" t="s">
        <v>27</v>
      </c>
      <c r="F7640" t="s">
        <v>28</v>
      </c>
      <c r="G7640" t="s">
        <v>439</v>
      </c>
      <c r="H7640">
        <v>2</v>
      </c>
      <c r="I7640">
        <v>4055.99</v>
      </c>
      <c r="J7640">
        <v>0.3</v>
      </c>
      <c r="K7640">
        <v>5678.39</v>
      </c>
      <c r="L7640">
        <v>1493.22</v>
      </c>
      <c r="M7640">
        <f t="shared" si="359"/>
        <v>5678.3859999999995</v>
      </c>
      <c r="N7640" t="str">
        <f t="shared" si="357"/>
        <v>Q4</v>
      </c>
      <c r="O7640" s="2">
        <f t="shared" si="358"/>
        <v>26.296538279336218</v>
      </c>
      <c r="P7640" t="str">
        <f>VLOOKUP(retail_sales_2023!C7640,customers!A:J,5,)</f>
        <v>Delhi</v>
      </c>
      <c r="Q7640" t="str">
        <f>VLOOKUP(C7640,customers!A:J,10,0)</f>
        <v>Premium</v>
      </c>
    </row>
    <row r="7641" spans="1:17" x14ac:dyDescent="0.3">
      <c r="A7641" t="s">
        <v>8732</v>
      </c>
      <c r="B7641" s="1">
        <v>44971</v>
      </c>
      <c r="C7641" t="s">
        <v>968</v>
      </c>
      <c r="D7641" t="s">
        <v>969</v>
      </c>
      <c r="E7641" t="s">
        <v>27</v>
      </c>
      <c r="F7641" t="s">
        <v>43</v>
      </c>
      <c r="G7641" t="s">
        <v>128</v>
      </c>
      <c r="H7641">
        <v>5</v>
      </c>
      <c r="I7641">
        <v>70264.289999999994</v>
      </c>
      <c r="J7641">
        <v>0</v>
      </c>
      <c r="K7641">
        <v>351321.45</v>
      </c>
      <c r="L7641">
        <v>38481.11</v>
      </c>
      <c r="M7641">
        <f t="shared" si="359"/>
        <v>351321.44999999995</v>
      </c>
      <c r="N7641" t="str">
        <f t="shared" si="357"/>
        <v>Q1</v>
      </c>
      <c r="O7641" s="2">
        <f t="shared" si="358"/>
        <v>10.95324808661697</v>
      </c>
      <c r="P7641" t="str">
        <f>VLOOKUP(retail_sales_2023!C7641,customers!A:J,5,)</f>
        <v>Jaipur</v>
      </c>
      <c r="Q7641" t="str">
        <f>VLOOKUP(C7641,customers!A:J,10,0)</f>
        <v>Premium</v>
      </c>
    </row>
    <row r="7642" spans="1:17" x14ac:dyDescent="0.3">
      <c r="A7642" t="s">
        <v>8733</v>
      </c>
      <c r="B7642" s="1">
        <v>44937</v>
      </c>
      <c r="C7642" t="s">
        <v>3118</v>
      </c>
      <c r="D7642" t="s">
        <v>3119</v>
      </c>
      <c r="E7642" t="s">
        <v>33</v>
      </c>
      <c r="F7642" t="s">
        <v>28</v>
      </c>
      <c r="G7642" t="s">
        <v>280</v>
      </c>
      <c r="H7642">
        <v>5</v>
      </c>
      <c r="I7642">
        <v>3739.43</v>
      </c>
      <c r="J7642">
        <v>0.15</v>
      </c>
      <c r="K7642">
        <v>15892.58</v>
      </c>
      <c r="L7642">
        <v>2707.43</v>
      </c>
      <c r="M7642">
        <f t="shared" si="359"/>
        <v>15892.577499999998</v>
      </c>
      <c r="N7642" t="str">
        <f t="shared" si="357"/>
        <v>Q1</v>
      </c>
      <c r="O7642" s="2">
        <f t="shared" si="358"/>
        <v>17.035811680671102</v>
      </c>
      <c r="P7642" t="str">
        <f>VLOOKUP(retail_sales_2023!C7642,customers!A:J,5,)</f>
        <v>Surat</v>
      </c>
      <c r="Q7642" t="str">
        <f>VLOOKUP(C7642,customers!A:J,10,0)</f>
        <v>Premium</v>
      </c>
    </row>
    <row r="7643" spans="1:17" x14ac:dyDescent="0.3">
      <c r="A7643" t="s">
        <v>8734</v>
      </c>
      <c r="B7643" s="1">
        <v>45117</v>
      </c>
      <c r="C7643" t="s">
        <v>1547</v>
      </c>
      <c r="D7643" t="s">
        <v>1548</v>
      </c>
      <c r="E7643" t="s">
        <v>21</v>
      </c>
      <c r="F7643" t="s">
        <v>81</v>
      </c>
      <c r="G7643" t="s">
        <v>470</v>
      </c>
      <c r="H7643">
        <v>4</v>
      </c>
      <c r="I7643">
        <v>624.15</v>
      </c>
      <c r="J7643">
        <v>0.15</v>
      </c>
      <c r="K7643">
        <v>2122.11</v>
      </c>
      <c r="L7643">
        <v>520.65</v>
      </c>
      <c r="M7643">
        <f t="shared" si="359"/>
        <v>2122.1099999999997</v>
      </c>
      <c r="N7643" t="str">
        <f t="shared" si="357"/>
        <v>Q3</v>
      </c>
      <c r="O7643" s="2">
        <f t="shared" si="358"/>
        <v>24.534543449679795</v>
      </c>
      <c r="P7643" t="str">
        <f>VLOOKUP(retail_sales_2023!C7643,customers!A:J,5,)</f>
        <v>Kolkata</v>
      </c>
      <c r="Q7643" t="str">
        <f>VLOOKUP(C7643,customers!A:J,10,0)</f>
        <v>Regular</v>
      </c>
    </row>
    <row r="7644" spans="1:17" x14ac:dyDescent="0.3">
      <c r="A7644" t="s">
        <v>8735</v>
      </c>
      <c r="B7644" s="1">
        <v>45170</v>
      </c>
      <c r="C7644" t="s">
        <v>491</v>
      </c>
      <c r="D7644" t="s">
        <v>492</v>
      </c>
      <c r="E7644" t="s">
        <v>21</v>
      </c>
      <c r="F7644" t="s">
        <v>22</v>
      </c>
      <c r="G7644" t="s">
        <v>423</v>
      </c>
      <c r="H7644">
        <v>5</v>
      </c>
      <c r="I7644">
        <v>27559.99</v>
      </c>
      <c r="J7644">
        <v>0.05</v>
      </c>
      <c r="K7644">
        <v>130909.95</v>
      </c>
      <c r="L7644">
        <v>27680.09</v>
      </c>
      <c r="M7644">
        <f t="shared" si="359"/>
        <v>130909.9525</v>
      </c>
      <c r="N7644" t="str">
        <f t="shared" si="357"/>
        <v>Q3</v>
      </c>
      <c r="O7644" s="2">
        <f t="shared" si="358"/>
        <v>21.144374434487219</v>
      </c>
      <c r="P7644" t="str">
        <f>VLOOKUP(retail_sales_2023!C7644,customers!A:J,5,)</f>
        <v>Patna</v>
      </c>
      <c r="Q7644" t="str">
        <f>VLOOKUP(C7644,customers!A:J,10,0)</f>
        <v>Premium</v>
      </c>
    </row>
    <row r="7645" spans="1:17" x14ac:dyDescent="0.3">
      <c r="A7645" t="s">
        <v>8736</v>
      </c>
      <c r="B7645" s="1">
        <v>45156</v>
      </c>
      <c r="C7645" t="s">
        <v>544</v>
      </c>
      <c r="D7645" t="s">
        <v>13093</v>
      </c>
      <c r="E7645" t="s">
        <v>15</v>
      </c>
      <c r="F7645" t="s">
        <v>16</v>
      </c>
      <c r="G7645" t="s">
        <v>898</v>
      </c>
      <c r="H7645">
        <v>3</v>
      </c>
      <c r="I7645">
        <v>643</v>
      </c>
      <c r="J7645">
        <v>0.3</v>
      </c>
      <c r="K7645">
        <v>1350.3</v>
      </c>
      <c r="L7645">
        <v>401.9</v>
      </c>
      <c r="M7645">
        <f t="shared" si="359"/>
        <v>1350.3</v>
      </c>
      <c r="N7645" t="str">
        <f t="shared" si="357"/>
        <v>Q3</v>
      </c>
      <c r="O7645" s="2">
        <f t="shared" si="358"/>
        <v>29.763756202325411</v>
      </c>
      <c r="P7645" t="str">
        <f>VLOOKUP(retail_sales_2023!C7645,customers!A:J,5,)</f>
        <v>Bengaluru</v>
      </c>
      <c r="Q7645" t="str">
        <f>VLOOKUP(C7645,customers!A:J,10,0)</f>
        <v>Premium</v>
      </c>
    </row>
    <row r="7646" spans="1:17" x14ac:dyDescent="0.3">
      <c r="A7646" t="s">
        <v>8737</v>
      </c>
      <c r="B7646" s="1">
        <v>45119</v>
      </c>
      <c r="C7646" t="s">
        <v>719</v>
      </c>
      <c r="D7646" t="s">
        <v>720</v>
      </c>
      <c r="E7646" t="s">
        <v>33</v>
      </c>
      <c r="F7646" t="s">
        <v>81</v>
      </c>
      <c r="G7646" t="s">
        <v>239</v>
      </c>
      <c r="H7646">
        <v>4</v>
      </c>
      <c r="I7646">
        <v>335.44</v>
      </c>
      <c r="J7646">
        <v>0.25</v>
      </c>
      <c r="K7646">
        <v>1006.32</v>
      </c>
      <c r="L7646">
        <v>377.86</v>
      </c>
      <c r="M7646">
        <f t="shared" si="359"/>
        <v>1006.3199999999999</v>
      </c>
      <c r="N7646" t="str">
        <f t="shared" si="357"/>
        <v>Q3</v>
      </c>
      <c r="O7646" s="2">
        <f t="shared" si="358"/>
        <v>37.548692264885922</v>
      </c>
      <c r="P7646" t="str">
        <f>VLOOKUP(retail_sales_2023!C7646,customers!A:J,5,)</f>
        <v>Pune</v>
      </c>
      <c r="Q7646" t="str">
        <f>VLOOKUP(C7646,customers!A:J,10,0)</f>
        <v>Regular</v>
      </c>
    </row>
    <row r="7647" spans="1:17" x14ac:dyDescent="0.3">
      <c r="A7647" t="s">
        <v>8738</v>
      </c>
      <c r="B7647" s="1">
        <v>45030</v>
      </c>
      <c r="C7647" t="s">
        <v>736</v>
      </c>
      <c r="D7647" t="s">
        <v>1482</v>
      </c>
      <c r="E7647" t="s">
        <v>33</v>
      </c>
      <c r="F7647" t="s">
        <v>52</v>
      </c>
      <c r="G7647" t="s">
        <v>169</v>
      </c>
      <c r="H7647">
        <v>2</v>
      </c>
      <c r="I7647">
        <v>470.55</v>
      </c>
      <c r="J7647">
        <v>0</v>
      </c>
      <c r="K7647">
        <v>941.1</v>
      </c>
      <c r="L7647">
        <v>87.77</v>
      </c>
      <c r="M7647">
        <f t="shared" si="359"/>
        <v>941.1</v>
      </c>
      <c r="N7647" t="str">
        <f t="shared" si="357"/>
        <v>Q2</v>
      </c>
      <c r="O7647" s="2">
        <f t="shared" si="358"/>
        <v>9.32632026352141</v>
      </c>
      <c r="P7647" t="str">
        <f>VLOOKUP(retail_sales_2023!C7647,customers!A:J,5,)</f>
        <v>Pune</v>
      </c>
      <c r="Q7647" t="str">
        <f>VLOOKUP(C7647,customers!A:J,10,0)</f>
        <v>Premium</v>
      </c>
    </row>
    <row r="7648" spans="1:17" x14ac:dyDescent="0.3">
      <c r="A7648" t="s">
        <v>8739</v>
      </c>
      <c r="B7648" s="1">
        <v>45132</v>
      </c>
      <c r="C7648" t="s">
        <v>2333</v>
      </c>
      <c r="D7648" t="s">
        <v>2334</v>
      </c>
      <c r="E7648" t="s">
        <v>15</v>
      </c>
      <c r="F7648" t="s">
        <v>81</v>
      </c>
      <c r="G7648" t="s">
        <v>150</v>
      </c>
      <c r="H7648">
        <v>5</v>
      </c>
      <c r="I7648">
        <v>599.76</v>
      </c>
      <c r="J7648">
        <v>0.1</v>
      </c>
      <c r="K7648">
        <v>2698.92</v>
      </c>
      <c r="L7648">
        <v>736.66</v>
      </c>
      <c r="M7648">
        <f t="shared" si="359"/>
        <v>2698.92</v>
      </c>
      <c r="N7648" t="str">
        <f t="shared" si="357"/>
        <v>Q3</v>
      </c>
      <c r="O7648" s="2">
        <f t="shared" si="358"/>
        <v>27.294621552324632</v>
      </c>
      <c r="P7648" t="str">
        <f>VLOOKUP(retail_sales_2023!C7648,customers!A:J,5,)</f>
        <v>Chennai</v>
      </c>
      <c r="Q7648" t="str">
        <f>VLOOKUP(C7648,customers!A:J,10,0)</f>
        <v>Regular</v>
      </c>
    </row>
    <row r="7649" spans="1:17" x14ac:dyDescent="0.3">
      <c r="A7649" t="s">
        <v>8740</v>
      </c>
      <c r="B7649" s="1">
        <v>44992</v>
      </c>
      <c r="C7649" t="s">
        <v>152</v>
      </c>
      <c r="D7649" t="s">
        <v>153</v>
      </c>
      <c r="E7649" t="s">
        <v>27</v>
      </c>
      <c r="F7649" t="s">
        <v>28</v>
      </c>
      <c r="G7649" t="s">
        <v>672</v>
      </c>
      <c r="H7649">
        <v>3</v>
      </c>
      <c r="I7649">
        <v>6581.46</v>
      </c>
      <c r="J7649">
        <v>0</v>
      </c>
      <c r="K7649">
        <v>19744.38</v>
      </c>
      <c r="L7649">
        <v>4777.28</v>
      </c>
      <c r="M7649">
        <f t="shared" si="359"/>
        <v>19744.38</v>
      </c>
      <c r="N7649" t="str">
        <f t="shared" si="357"/>
        <v>Q1</v>
      </c>
      <c r="O7649" s="2">
        <f t="shared" si="358"/>
        <v>24.195644532773375</v>
      </c>
      <c r="P7649" t="str">
        <f>VLOOKUP(retail_sales_2023!C7649,customers!A:J,5,)</f>
        <v>Lucknow</v>
      </c>
      <c r="Q7649" t="str">
        <f>VLOOKUP(C7649,customers!A:J,10,0)</f>
        <v>Premium</v>
      </c>
    </row>
    <row r="7650" spans="1:17" x14ac:dyDescent="0.3">
      <c r="A7650" t="s">
        <v>8741</v>
      </c>
      <c r="B7650" s="1">
        <v>45092</v>
      </c>
      <c r="C7650" t="s">
        <v>1576</v>
      </c>
      <c r="D7650" t="s">
        <v>1577</v>
      </c>
      <c r="E7650" t="s">
        <v>33</v>
      </c>
      <c r="F7650" t="s">
        <v>22</v>
      </c>
      <c r="G7650" t="s">
        <v>210</v>
      </c>
      <c r="H7650">
        <v>1</v>
      </c>
      <c r="I7650">
        <v>19137</v>
      </c>
      <c r="J7650">
        <v>0.3</v>
      </c>
      <c r="K7650">
        <v>13395.9</v>
      </c>
      <c r="L7650">
        <v>3289.35</v>
      </c>
      <c r="M7650">
        <f t="shared" si="359"/>
        <v>13395.9</v>
      </c>
      <c r="N7650" t="str">
        <f t="shared" si="357"/>
        <v>Q2</v>
      </c>
      <c r="O7650" s="2">
        <f t="shared" si="358"/>
        <v>24.554901126464067</v>
      </c>
      <c r="P7650" t="str">
        <f>VLOOKUP(retail_sales_2023!C7650,customers!A:J,5,)</f>
        <v>Pune</v>
      </c>
      <c r="Q7650" t="str">
        <f>VLOOKUP(C7650,customers!A:J,10,0)</f>
        <v>Regular</v>
      </c>
    </row>
    <row r="7651" spans="1:17" x14ac:dyDescent="0.3">
      <c r="A7651" t="s">
        <v>8742</v>
      </c>
      <c r="B7651" s="1">
        <v>45220</v>
      </c>
      <c r="C7651" t="s">
        <v>849</v>
      </c>
      <c r="D7651" t="s">
        <v>850</v>
      </c>
      <c r="E7651" t="s">
        <v>33</v>
      </c>
      <c r="F7651" t="s">
        <v>52</v>
      </c>
      <c r="G7651" t="s">
        <v>235</v>
      </c>
      <c r="H7651">
        <v>3</v>
      </c>
      <c r="I7651">
        <v>357.41</v>
      </c>
      <c r="J7651">
        <v>0.1</v>
      </c>
      <c r="K7651">
        <v>965.01</v>
      </c>
      <c r="L7651">
        <v>100.08</v>
      </c>
      <c r="M7651">
        <f t="shared" si="359"/>
        <v>965.00700000000006</v>
      </c>
      <c r="N7651" t="str">
        <f t="shared" si="357"/>
        <v>Q4</v>
      </c>
      <c r="O7651" s="2">
        <f t="shared" si="358"/>
        <v>10.370876985730717</v>
      </c>
      <c r="P7651" t="str">
        <f>VLOOKUP(retail_sales_2023!C7651,customers!A:J,5,)</f>
        <v>Nagpur</v>
      </c>
      <c r="Q7651" t="str">
        <f>VLOOKUP(C7651,customers!A:J,10,0)</f>
        <v>Occasional</v>
      </c>
    </row>
    <row r="7652" spans="1:17" x14ac:dyDescent="0.3">
      <c r="A7652" t="s">
        <v>8743</v>
      </c>
      <c r="B7652" s="1">
        <v>45215</v>
      </c>
      <c r="C7652" t="s">
        <v>1061</v>
      </c>
      <c r="D7652" t="s">
        <v>1062</v>
      </c>
      <c r="E7652" t="s">
        <v>27</v>
      </c>
      <c r="F7652" t="s">
        <v>81</v>
      </c>
      <c r="G7652" t="s">
        <v>101</v>
      </c>
      <c r="H7652">
        <v>5</v>
      </c>
      <c r="I7652">
        <v>4666.71</v>
      </c>
      <c r="J7652">
        <v>0.1</v>
      </c>
      <c r="K7652">
        <v>21000.19</v>
      </c>
      <c r="L7652">
        <v>6141.67</v>
      </c>
      <c r="M7652">
        <f t="shared" si="359"/>
        <v>21000.195</v>
      </c>
      <c r="N7652" t="str">
        <f t="shared" si="357"/>
        <v>Q4</v>
      </c>
      <c r="O7652" s="2">
        <f t="shared" si="358"/>
        <v>29.245783014344156</v>
      </c>
      <c r="P7652" t="str">
        <f>VLOOKUP(retail_sales_2023!C7652,customers!A:J,5,)</f>
        <v>Jaipur</v>
      </c>
      <c r="Q7652" t="str">
        <f>VLOOKUP(C7652,customers!A:J,10,0)</f>
        <v>Regular</v>
      </c>
    </row>
    <row r="7653" spans="1:17" x14ac:dyDescent="0.3">
      <c r="A7653" t="s">
        <v>8744</v>
      </c>
      <c r="B7653" s="1">
        <v>45177</v>
      </c>
      <c r="C7653" t="s">
        <v>647</v>
      </c>
      <c r="D7653" t="s">
        <v>648</v>
      </c>
      <c r="E7653" t="s">
        <v>27</v>
      </c>
      <c r="F7653" t="s">
        <v>52</v>
      </c>
      <c r="G7653" t="s">
        <v>69</v>
      </c>
      <c r="H7653">
        <v>4</v>
      </c>
      <c r="I7653">
        <v>150.06</v>
      </c>
      <c r="J7653">
        <v>0</v>
      </c>
      <c r="K7653">
        <v>600.24</v>
      </c>
      <c r="L7653">
        <v>43.94</v>
      </c>
      <c r="M7653">
        <f t="shared" si="359"/>
        <v>600.24</v>
      </c>
      <c r="N7653" t="str">
        <f t="shared" si="357"/>
        <v>Q3</v>
      </c>
      <c r="O7653" s="2">
        <f t="shared" si="358"/>
        <v>7.3204051712648264</v>
      </c>
      <c r="P7653" t="str">
        <f>VLOOKUP(retail_sales_2023!C7653,customers!A:J,5,)</f>
        <v>Chandigarh</v>
      </c>
      <c r="Q7653" t="str">
        <f>VLOOKUP(C7653,customers!A:J,10,0)</f>
        <v>Regular</v>
      </c>
    </row>
    <row r="7654" spans="1:17" x14ac:dyDescent="0.3">
      <c r="A7654" t="s">
        <v>8745</v>
      </c>
      <c r="B7654" s="1">
        <v>45215</v>
      </c>
      <c r="C7654" t="s">
        <v>136</v>
      </c>
      <c r="D7654" t="s">
        <v>137</v>
      </c>
      <c r="E7654" t="s">
        <v>15</v>
      </c>
      <c r="F7654" t="s">
        <v>52</v>
      </c>
      <c r="G7654" t="s">
        <v>268</v>
      </c>
      <c r="H7654">
        <v>2</v>
      </c>
      <c r="I7654">
        <v>510.34</v>
      </c>
      <c r="J7654">
        <v>0.15</v>
      </c>
      <c r="K7654">
        <v>867.58</v>
      </c>
      <c r="L7654">
        <v>68.09</v>
      </c>
      <c r="M7654">
        <f t="shared" si="359"/>
        <v>867.57799999999997</v>
      </c>
      <c r="N7654" t="str">
        <f t="shared" si="357"/>
        <v>Q4</v>
      </c>
      <c r="O7654" s="2">
        <f t="shared" si="358"/>
        <v>7.8482675949192</v>
      </c>
      <c r="P7654" t="str">
        <f>VLOOKUP(retail_sales_2023!C7654,customers!A:J,5,)</f>
        <v>Hyderabad</v>
      </c>
      <c r="Q7654" t="str">
        <f>VLOOKUP(C7654,customers!A:J,10,0)</f>
        <v>Regular</v>
      </c>
    </row>
    <row r="7655" spans="1:17" x14ac:dyDescent="0.3">
      <c r="A7655" t="s">
        <v>8746</v>
      </c>
      <c r="B7655" s="1">
        <v>44980</v>
      </c>
      <c r="C7655" t="s">
        <v>1590</v>
      </c>
      <c r="D7655" t="s">
        <v>1591</v>
      </c>
      <c r="E7655" t="s">
        <v>27</v>
      </c>
      <c r="F7655" t="s">
        <v>28</v>
      </c>
      <c r="G7655" t="s">
        <v>97</v>
      </c>
      <c r="H7655">
        <v>4</v>
      </c>
      <c r="I7655">
        <v>4327.18</v>
      </c>
      <c r="J7655">
        <v>0.3</v>
      </c>
      <c r="K7655">
        <v>12116.1</v>
      </c>
      <c r="L7655">
        <v>3027.18</v>
      </c>
      <c r="M7655">
        <f t="shared" si="359"/>
        <v>12116.103999999999</v>
      </c>
      <c r="N7655" t="str">
        <f t="shared" si="357"/>
        <v>Q1</v>
      </c>
      <c r="O7655" s="2">
        <f t="shared" si="358"/>
        <v>24.984772327729218</v>
      </c>
      <c r="P7655" t="str">
        <f>VLOOKUP(retail_sales_2023!C7655,customers!A:J,5,)</f>
        <v>Lucknow</v>
      </c>
      <c r="Q7655" t="str">
        <f>VLOOKUP(C7655,customers!A:J,10,0)</f>
        <v>Regular</v>
      </c>
    </row>
    <row r="7656" spans="1:17" x14ac:dyDescent="0.3">
      <c r="A7656" t="s">
        <v>8747</v>
      </c>
      <c r="B7656" s="1">
        <v>45274</v>
      </c>
      <c r="C7656" t="s">
        <v>176</v>
      </c>
      <c r="D7656" t="s">
        <v>177</v>
      </c>
      <c r="E7656" t="s">
        <v>15</v>
      </c>
      <c r="F7656" t="s">
        <v>52</v>
      </c>
      <c r="G7656" t="s">
        <v>937</v>
      </c>
      <c r="H7656">
        <v>4</v>
      </c>
      <c r="I7656">
        <v>222.06</v>
      </c>
      <c r="J7656">
        <v>0.1</v>
      </c>
      <c r="K7656">
        <v>799.42</v>
      </c>
      <c r="L7656">
        <v>74.22</v>
      </c>
      <c r="M7656">
        <f t="shared" si="359"/>
        <v>799.41600000000005</v>
      </c>
      <c r="N7656" t="str">
        <f t="shared" si="357"/>
        <v>Q4</v>
      </c>
      <c r="O7656" s="2">
        <f t="shared" si="358"/>
        <v>9.2842310675239563</v>
      </c>
      <c r="P7656" t="str">
        <f>VLOOKUP(retail_sales_2023!C7656,customers!A:J,5,)</f>
        <v>Hyderabad</v>
      </c>
      <c r="Q7656" t="str">
        <f>VLOOKUP(C7656,customers!A:J,10,0)</f>
        <v>Premium</v>
      </c>
    </row>
    <row r="7657" spans="1:17" x14ac:dyDescent="0.3">
      <c r="A7657" t="s">
        <v>8748</v>
      </c>
      <c r="B7657" s="1">
        <v>45265</v>
      </c>
      <c r="C7657" t="s">
        <v>560</v>
      </c>
      <c r="D7657" t="s">
        <v>561</v>
      </c>
      <c r="E7657" t="s">
        <v>27</v>
      </c>
      <c r="F7657" t="s">
        <v>43</v>
      </c>
      <c r="G7657" t="s">
        <v>272</v>
      </c>
      <c r="H7657">
        <v>3</v>
      </c>
      <c r="I7657">
        <v>60292.82</v>
      </c>
      <c r="J7657">
        <v>0.05</v>
      </c>
      <c r="K7657">
        <v>171834.54</v>
      </c>
      <c r="L7657">
        <v>24988.51</v>
      </c>
      <c r="M7657">
        <f t="shared" si="359"/>
        <v>171834.53699999998</v>
      </c>
      <c r="N7657" t="str">
        <f t="shared" si="357"/>
        <v>Q4</v>
      </c>
      <c r="O7657" s="2">
        <f t="shared" si="358"/>
        <v>14.542192739597054</v>
      </c>
      <c r="P7657" t="str">
        <f>VLOOKUP(retail_sales_2023!C7657,customers!A:J,5,)</f>
        <v>Chandigarh</v>
      </c>
      <c r="Q7657" t="str">
        <f>VLOOKUP(C7657,customers!A:J,10,0)</f>
        <v>Premium</v>
      </c>
    </row>
    <row r="7658" spans="1:17" x14ac:dyDescent="0.3">
      <c r="A7658" t="s">
        <v>8749</v>
      </c>
      <c r="B7658" s="1">
        <v>44963</v>
      </c>
      <c r="C7658" t="s">
        <v>342</v>
      </c>
      <c r="D7658" t="s">
        <v>343</v>
      </c>
      <c r="E7658" t="s">
        <v>15</v>
      </c>
      <c r="F7658" t="s">
        <v>22</v>
      </c>
      <c r="G7658" t="s">
        <v>34</v>
      </c>
      <c r="H7658">
        <v>5</v>
      </c>
      <c r="I7658">
        <v>24516.959999999999</v>
      </c>
      <c r="J7658">
        <v>0.15</v>
      </c>
      <c r="K7658">
        <v>104197.08</v>
      </c>
      <c r="L7658">
        <v>23271.57</v>
      </c>
      <c r="M7658">
        <f t="shared" si="359"/>
        <v>104197.07999999999</v>
      </c>
      <c r="N7658" t="str">
        <f t="shared" si="357"/>
        <v>Q1</v>
      </c>
      <c r="O7658" s="2">
        <f t="shared" si="358"/>
        <v>22.334186332284936</v>
      </c>
      <c r="P7658" t="str">
        <f>VLOOKUP(retail_sales_2023!C7658,customers!A:J,5,)</f>
        <v>Coimbatore</v>
      </c>
      <c r="Q7658" t="str">
        <f>VLOOKUP(C7658,customers!A:J,10,0)</f>
        <v>Premium</v>
      </c>
    </row>
    <row r="7659" spans="1:17" x14ac:dyDescent="0.3">
      <c r="A7659" t="s">
        <v>8750</v>
      </c>
      <c r="B7659" s="1">
        <v>45090</v>
      </c>
      <c r="C7659" t="s">
        <v>1811</v>
      </c>
      <c r="D7659" t="s">
        <v>1812</v>
      </c>
      <c r="E7659" t="s">
        <v>21</v>
      </c>
      <c r="F7659" t="s">
        <v>22</v>
      </c>
      <c r="G7659" t="s">
        <v>146</v>
      </c>
      <c r="H7659">
        <v>5</v>
      </c>
      <c r="I7659">
        <v>41395.040000000001</v>
      </c>
      <c r="J7659">
        <v>0.05</v>
      </c>
      <c r="K7659">
        <v>196626.44</v>
      </c>
      <c r="L7659">
        <v>-14465.4</v>
      </c>
      <c r="M7659">
        <f t="shared" si="359"/>
        <v>196626.44</v>
      </c>
      <c r="N7659" t="str">
        <f t="shared" si="357"/>
        <v>Q2</v>
      </c>
      <c r="O7659" s="2">
        <f t="shared" si="358"/>
        <v>-7.3567929114721293</v>
      </c>
      <c r="P7659" t="str">
        <f>VLOOKUP(retail_sales_2023!C7659,customers!A:J,5,)</f>
        <v>Bhubaneswar</v>
      </c>
      <c r="Q7659" t="str">
        <f>VLOOKUP(C7659,customers!A:J,10,0)</f>
        <v>Premium</v>
      </c>
    </row>
    <row r="7660" spans="1:17" x14ac:dyDescent="0.3">
      <c r="A7660" t="s">
        <v>8751</v>
      </c>
      <c r="B7660" s="1">
        <v>45016</v>
      </c>
      <c r="C7660" t="s">
        <v>1886</v>
      </c>
      <c r="D7660" t="s">
        <v>1887</v>
      </c>
      <c r="E7660" t="s">
        <v>21</v>
      </c>
      <c r="F7660" t="s">
        <v>38</v>
      </c>
      <c r="G7660" t="s">
        <v>395</v>
      </c>
      <c r="H7660">
        <v>2</v>
      </c>
      <c r="I7660">
        <v>3850.79</v>
      </c>
      <c r="J7660">
        <v>0</v>
      </c>
      <c r="K7660">
        <v>7701.58</v>
      </c>
      <c r="L7660">
        <v>1624.08</v>
      </c>
      <c r="M7660">
        <f t="shared" si="359"/>
        <v>7701.58</v>
      </c>
      <c r="N7660" t="str">
        <f t="shared" si="357"/>
        <v>Q1</v>
      </c>
      <c r="O7660" s="2">
        <f t="shared" si="358"/>
        <v>21.087620981668696</v>
      </c>
      <c r="P7660" t="str">
        <f>VLOOKUP(retail_sales_2023!C7660,customers!A:J,5,)</f>
        <v>Kolkata</v>
      </c>
      <c r="Q7660" t="str">
        <f>VLOOKUP(C7660,customers!A:J,10,0)</f>
        <v>Regular</v>
      </c>
    </row>
    <row r="7661" spans="1:17" x14ac:dyDescent="0.3">
      <c r="A7661" t="s">
        <v>8752</v>
      </c>
      <c r="B7661" s="1">
        <v>45115</v>
      </c>
      <c r="C7661" t="s">
        <v>503</v>
      </c>
      <c r="D7661" t="s">
        <v>504</v>
      </c>
      <c r="E7661" t="s">
        <v>21</v>
      </c>
      <c r="F7661" t="s">
        <v>43</v>
      </c>
      <c r="G7661" t="s">
        <v>282</v>
      </c>
      <c r="H7661">
        <v>3</v>
      </c>
      <c r="I7661">
        <v>49643.24</v>
      </c>
      <c r="J7661">
        <v>0.3</v>
      </c>
      <c r="K7661">
        <v>104250.8</v>
      </c>
      <c r="L7661">
        <v>15863.41</v>
      </c>
      <c r="M7661">
        <f t="shared" si="359"/>
        <v>104250.80399999999</v>
      </c>
      <c r="N7661" t="str">
        <f t="shared" si="357"/>
        <v>Q3</v>
      </c>
      <c r="O7661" s="2">
        <f t="shared" si="358"/>
        <v>15.21658346986306</v>
      </c>
      <c r="P7661" t="str">
        <f>VLOOKUP(retail_sales_2023!C7661,customers!A:J,5,)</f>
        <v>Patna</v>
      </c>
      <c r="Q7661" t="str">
        <f>VLOOKUP(C7661,customers!A:J,10,0)</f>
        <v>Premium</v>
      </c>
    </row>
    <row r="7662" spans="1:17" x14ac:dyDescent="0.3">
      <c r="A7662" t="s">
        <v>8753</v>
      </c>
      <c r="B7662" s="1">
        <v>45047</v>
      </c>
      <c r="C7662" t="s">
        <v>1900</v>
      </c>
      <c r="D7662" t="s">
        <v>1901</v>
      </c>
      <c r="E7662" t="s">
        <v>33</v>
      </c>
      <c r="F7662" t="s">
        <v>16</v>
      </c>
      <c r="G7662" t="s">
        <v>296</v>
      </c>
      <c r="H7662">
        <v>4</v>
      </c>
      <c r="I7662">
        <v>914.03</v>
      </c>
      <c r="J7662">
        <v>0.05</v>
      </c>
      <c r="K7662">
        <v>3473.31</v>
      </c>
      <c r="L7662">
        <v>-430.24</v>
      </c>
      <c r="M7662">
        <f t="shared" si="359"/>
        <v>3473.3139999999999</v>
      </c>
      <c r="N7662" t="str">
        <f t="shared" si="357"/>
        <v>Q2</v>
      </c>
      <c r="O7662" s="2">
        <f t="shared" si="358"/>
        <v>-12.387031390805889</v>
      </c>
      <c r="P7662" t="str">
        <f>VLOOKUP(retail_sales_2023!C7662,customers!A:J,5,)</f>
        <v>Ahmedabad</v>
      </c>
      <c r="Q7662" t="str">
        <f>VLOOKUP(C7662,customers!A:J,10,0)</f>
        <v>Premium</v>
      </c>
    </row>
    <row r="7663" spans="1:17" x14ac:dyDescent="0.3">
      <c r="A7663" t="s">
        <v>8754</v>
      </c>
      <c r="B7663" s="1">
        <v>44995</v>
      </c>
      <c r="C7663" t="s">
        <v>1114</v>
      </c>
      <c r="D7663" t="s">
        <v>1115</v>
      </c>
      <c r="E7663" t="s">
        <v>27</v>
      </c>
      <c r="F7663" t="s">
        <v>16</v>
      </c>
      <c r="G7663" t="s">
        <v>171</v>
      </c>
      <c r="H7663">
        <v>1</v>
      </c>
      <c r="I7663">
        <v>747.48</v>
      </c>
      <c r="J7663">
        <v>0.25</v>
      </c>
      <c r="K7663">
        <v>560.61</v>
      </c>
      <c r="L7663">
        <v>154.71</v>
      </c>
      <c r="M7663">
        <f t="shared" si="359"/>
        <v>560.61</v>
      </c>
      <c r="N7663" t="str">
        <f t="shared" si="357"/>
        <v>Q1</v>
      </c>
      <c r="O7663" s="2">
        <f t="shared" si="358"/>
        <v>27.596724995986516</v>
      </c>
      <c r="P7663" t="str">
        <f>VLOOKUP(retail_sales_2023!C7663,customers!A:J,5,)</f>
        <v>Lucknow</v>
      </c>
      <c r="Q7663" t="str">
        <f>VLOOKUP(C7663,customers!A:J,10,0)</f>
        <v>Regular</v>
      </c>
    </row>
    <row r="7664" spans="1:17" x14ac:dyDescent="0.3">
      <c r="A7664" t="s">
        <v>8755</v>
      </c>
      <c r="B7664" s="1">
        <v>45103</v>
      </c>
      <c r="C7664" t="s">
        <v>1352</v>
      </c>
      <c r="D7664" t="s">
        <v>1353</v>
      </c>
      <c r="E7664" t="s">
        <v>15</v>
      </c>
      <c r="F7664" t="s">
        <v>16</v>
      </c>
      <c r="G7664" t="s">
        <v>319</v>
      </c>
      <c r="H7664">
        <v>5</v>
      </c>
      <c r="I7664">
        <v>286.42</v>
      </c>
      <c r="J7664">
        <v>0.15</v>
      </c>
      <c r="K7664">
        <v>1217.29</v>
      </c>
      <c r="L7664">
        <v>367.01</v>
      </c>
      <c r="M7664">
        <f t="shared" si="359"/>
        <v>1217.2850000000001</v>
      </c>
      <c r="N7664" t="str">
        <f t="shared" si="357"/>
        <v>Q2</v>
      </c>
      <c r="O7664" s="2">
        <f t="shared" si="358"/>
        <v>30.149758890650542</v>
      </c>
      <c r="P7664" t="str">
        <f>VLOOKUP(retail_sales_2023!C7664,customers!A:J,5,)</f>
        <v>Kochi</v>
      </c>
      <c r="Q7664" t="str">
        <f>VLOOKUP(C7664,customers!A:J,10,0)</f>
        <v>Premium</v>
      </c>
    </row>
    <row r="7665" spans="1:17" x14ac:dyDescent="0.3">
      <c r="A7665" t="s">
        <v>8756</v>
      </c>
      <c r="B7665" s="1">
        <v>44931</v>
      </c>
      <c r="C7665" t="s">
        <v>1317</v>
      </c>
      <c r="D7665" t="s">
        <v>1318</v>
      </c>
      <c r="E7665" t="s">
        <v>33</v>
      </c>
      <c r="F7665" t="s">
        <v>28</v>
      </c>
      <c r="G7665" t="s">
        <v>672</v>
      </c>
      <c r="H7665">
        <v>2</v>
      </c>
      <c r="I7665">
        <v>648.39</v>
      </c>
      <c r="J7665">
        <v>0</v>
      </c>
      <c r="K7665">
        <v>1296.78</v>
      </c>
      <c r="L7665">
        <v>226.37</v>
      </c>
      <c r="M7665">
        <f t="shared" si="359"/>
        <v>1296.78</v>
      </c>
      <c r="N7665" t="str">
        <f t="shared" si="357"/>
        <v>Q1</v>
      </c>
      <c r="O7665" s="2">
        <f t="shared" si="358"/>
        <v>17.456314872221963</v>
      </c>
      <c r="P7665" t="str">
        <f>VLOOKUP(retail_sales_2023!C7665,customers!A:J,5,)</f>
        <v>Pune</v>
      </c>
      <c r="Q7665" t="str">
        <f>VLOOKUP(C7665,customers!A:J,10,0)</f>
        <v>Regular</v>
      </c>
    </row>
    <row r="7666" spans="1:17" x14ac:dyDescent="0.3">
      <c r="A7666" t="s">
        <v>8757</v>
      </c>
      <c r="B7666" s="1">
        <v>45161</v>
      </c>
      <c r="C7666" t="s">
        <v>1857</v>
      </c>
      <c r="D7666" t="s">
        <v>1858</v>
      </c>
      <c r="E7666" t="s">
        <v>33</v>
      </c>
      <c r="F7666" t="s">
        <v>28</v>
      </c>
      <c r="G7666" t="s">
        <v>672</v>
      </c>
      <c r="H7666">
        <v>4</v>
      </c>
      <c r="I7666">
        <v>5757.11</v>
      </c>
      <c r="J7666">
        <v>0</v>
      </c>
      <c r="K7666">
        <v>23028.44</v>
      </c>
      <c r="L7666">
        <v>5429.2</v>
      </c>
      <c r="M7666">
        <f t="shared" si="359"/>
        <v>23028.44</v>
      </c>
      <c r="N7666" t="str">
        <f t="shared" si="357"/>
        <v>Q3</v>
      </c>
      <c r="O7666" s="2">
        <f t="shared" si="358"/>
        <v>23.576065074316801</v>
      </c>
      <c r="P7666" t="str">
        <f>VLOOKUP(retail_sales_2023!C7666,customers!A:J,5,)</f>
        <v>Surat</v>
      </c>
      <c r="Q7666" t="str">
        <f>VLOOKUP(C7666,customers!A:J,10,0)</f>
        <v>Regular</v>
      </c>
    </row>
    <row r="7667" spans="1:17" x14ac:dyDescent="0.3">
      <c r="A7667" t="s">
        <v>8758</v>
      </c>
      <c r="B7667" s="1">
        <v>44999</v>
      </c>
      <c r="C7667" t="s">
        <v>732</v>
      </c>
      <c r="D7667" t="s">
        <v>733</v>
      </c>
      <c r="E7667" t="s">
        <v>15</v>
      </c>
      <c r="F7667" t="s">
        <v>52</v>
      </c>
      <c r="G7667" t="s">
        <v>200</v>
      </c>
      <c r="H7667">
        <v>9</v>
      </c>
      <c r="I7667">
        <v>627.22</v>
      </c>
      <c r="J7667">
        <v>0.05</v>
      </c>
      <c r="K7667">
        <v>5362.73</v>
      </c>
      <c r="L7667">
        <v>395.57</v>
      </c>
      <c r="M7667">
        <f t="shared" si="359"/>
        <v>5362.7309999999998</v>
      </c>
      <c r="N7667" t="str">
        <f t="shared" si="357"/>
        <v>Q1</v>
      </c>
      <c r="O7667" s="2">
        <f t="shared" si="358"/>
        <v>7.3762803646650124</v>
      </c>
      <c r="P7667" t="str">
        <f>VLOOKUP(retail_sales_2023!C7667,customers!A:J,5,)</f>
        <v>Kochi</v>
      </c>
      <c r="Q7667" t="str">
        <f>VLOOKUP(C7667,customers!A:J,10,0)</f>
        <v>Occasional</v>
      </c>
    </row>
    <row r="7668" spans="1:17" x14ac:dyDescent="0.3">
      <c r="A7668" t="s">
        <v>8759</v>
      </c>
      <c r="B7668" s="1">
        <v>45106</v>
      </c>
      <c r="C7668" t="s">
        <v>198</v>
      </c>
      <c r="D7668" t="s">
        <v>199</v>
      </c>
      <c r="E7668" t="s">
        <v>27</v>
      </c>
      <c r="F7668" t="s">
        <v>52</v>
      </c>
      <c r="G7668" t="s">
        <v>117</v>
      </c>
      <c r="H7668">
        <v>10</v>
      </c>
      <c r="I7668">
        <v>468.35</v>
      </c>
      <c r="J7668">
        <v>0</v>
      </c>
      <c r="K7668">
        <v>4683.5</v>
      </c>
      <c r="L7668">
        <v>264.02999999999997</v>
      </c>
      <c r="M7668">
        <f t="shared" si="359"/>
        <v>4683.5</v>
      </c>
      <c r="N7668" t="str">
        <f t="shared" si="357"/>
        <v>Q2</v>
      </c>
      <c r="O7668" s="2">
        <f t="shared" si="358"/>
        <v>5.6374506245329341</v>
      </c>
      <c r="P7668" t="str">
        <f>VLOOKUP(retail_sales_2023!C7668,customers!A:J,5,)</f>
        <v>Delhi</v>
      </c>
      <c r="Q7668" t="str">
        <f>VLOOKUP(C7668,customers!A:J,10,0)</f>
        <v>Regular</v>
      </c>
    </row>
    <row r="7669" spans="1:17" x14ac:dyDescent="0.3">
      <c r="A7669" t="s">
        <v>8760</v>
      </c>
      <c r="B7669" s="1">
        <v>45179</v>
      </c>
      <c r="C7669" t="s">
        <v>654</v>
      </c>
      <c r="D7669" t="s">
        <v>655</v>
      </c>
      <c r="E7669" t="s">
        <v>15</v>
      </c>
      <c r="F7669" t="s">
        <v>16</v>
      </c>
      <c r="G7669" t="s">
        <v>86</v>
      </c>
      <c r="H7669">
        <v>2</v>
      </c>
      <c r="I7669">
        <v>239.14</v>
      </c>
      <c r="J7669">
        <v>0.05</v>
      </c>
      <c r="K7669">
        <v>454.37</v>
      </c>
      <c r="L7669">
        <v>117.87</v>
      </c>
      <c r="M7669">
        <f t="shared" si="359"/>
        <v>454.36599999999993</v>
      </c>
      <c r="N7669" t="str">
        <f t="shared" si="357"/>
        <v>Q3</v>
      </c>
      <c r="O7669" s="2">
        <f t="shared" si="358"/>
        <v>25.941413385566829</v>
      </c>
      <c r="P7669" t="str">
        <f>VLOOKUP(retail_sales_2023!C7669,customers!A:J,5,)</f>
        <v>Kochi</v>
      </c>
      <c r="Q7669" t="str">
        <f>VLOOKUP(C7669,customers!A:J,10,0)</f>
        <v>Premium</v>
      </c>
    </row>
    <row r="7670" spans="1:17" x14ac:dyDescent="0.3">
      <c r="A7670" t="s">
        <v>8761</v>
      </c>
      <c r="B7670" s="1">
        <v>44987</v>
      </c>
      <c r="C7670" t="s">
        <v>1417</v>
      </c>
      <c r="D7670" t="s">
        <v>1418</v>
      </c>
      <c r="E7670" t="s">
        <v>27</v>
      </c>
      <c r="F7670" t="s">
        <v>22</v>
      </c>
      <c r="G7670" t="s">
        <v>196</v>
      </c>
      <c r="H7670">
        <v>3</v>
      </c>
      <c r="I7670">
        <v>36825.230000000003</v>
      </c>
      <c r="J7670">
        <v>0.15</v>
      </c>
      <c r="K7670">
        <v>93904.34</v>
      </c>
      <c r="L7670">
        <v>16532.34</v>
      </c>
      <c r="M7670">
        <f t="shared" si="359"/>
        <v>93904.336500000005</v>
      </c>
      <c r="N7670" t="str">
        <f t="shared" si="357"/>
        <v>Q1</v>
      </c>
      <c r="O7670" s="2">
        <f t="shared" si="358"/>
        <v>17.605512162696634</v>
      </c>
      <c r="P7670" t="str">
        <f>VLOOKUP(retail_sales_2023!C7670,customers!A:J,5,)</f>
        <v>Amritsar</v>
      </c>
      <c r="Q7670" t="str">
        <f>VLOOKUP(C7670,customers!A:J,10,0)</f>
        <v>Premium</v>
      </c>
    </row>
    <row r="7671" spans="1:17" x14ac:dyDescent="0.3">
      <c r="A7671" t="s">
        <v>8762</v>
      </c>
      <c r="B7671" s="1">
        <v>45024</v>
      </c>
      <c r="C7671" t="s">
        <v>348</v>
      </c>
      <c r="D7671" t="s">
        <v>349</v>
      </c>
      <c r="E7671" t="s">
        <v>15</v>
      </c>
      <c r="F7671" t="s">
        <v>28</v>
      </c>
      <c r="G7671" t="s">
        <v>672</v>
      </c>
      <c r="H7671">
        <v>1</v>
      </c>
      <c r="I7671">
        <v>3462.66</v>
      </c>
      <c r="J7671">
        <v>0</v>
      </c>
      <c r="K7671">
        <v>3462.66</v>
      </c>
      <c r="L7671">
        <v>642.91999999999996</v>
      </c>
      <c r="M7671">
        <f t="shared" si="359"/>
        <v>3462.66</v>
      </c>
      <c r="N7671" t="str">
        <f t="shared" si="357"/>
        <v>Q2</v>
      </c>
      <c r="O7671" s="2">
        <f t="shared" si="358"/>
        <v>18.567228662357842</v>
      </c>
      <c r="P7671" t="str">
        <f>VLOOKUP(retail_sales_2023!C7671,customers!A:J,5,)</f>
        <v>Bengaluru</v>
      </c>
      <c r="Q7671" t="str">
        <f>VLOOKUP(C7671,customers!A:J,10,0)</f>
        <v>Premium</v>
      </c>
    </row>
    <row r="7672" spans="1:17" x14ac:dyDescent="0.3">
      <c r="A7672" t="s">
        <v>8763</v>
      </c>
      <c r="B7672" s="1">
        <v>45226</v>
      </c>
      <c r="C7672" t="s">
        <v>194</v>
      </c>
      <c r="D7672" t="s">
        <v>195</v>
      </c>
      <c r="E7672" t="s">
        <v>33</v>
      </c>
      <c r="F7672" t="s">
        <v>43</v>
      </c>
      <c r="G7672" t="s">
        <v>178</v>
      </c>
      <c r="H7672">
        <v>5</v>
      </c>
      <c r="I7672">
        <v>19676.14</v>
      </c>
      <c r="J7672">
        <v>0.05</v>
      </c>
      <c r="K7672">
        <v>93461.66</v>
      </c>
      <c r="L7672">
        <v>8260.56</v>
      </c>
      <c r="M7672">
        <f t="shared" si="359"/>
        <v>93461.664999999994</v>
      </c>
      <c r="N7672" t="str">
        <f t="shared" si="357"/>
        <v>Q4</v>
      </c>
      <c r="O7672" s="2">
        <f t="shared" si="358"/>
        <v>8.8384477656399429</v>
      </c>
      <c r="P7672" t="str">
        <f>VLOOKUP(retail_sales_2023!C7672,customers!A:J,5,)</f>
        <v>Surat</v>
      </c>
      <c r="Q7672" t="str">
        <f>VLOOKUP(C7672,customers!A:J,10,0)</f>
        <v>Regular</v>
      </c>
    </row>
    <row r="7673" spans="1:17" x14ac:dyDescent="0.3">
      <c r="A7673" t="s">
        <v>8764</v>
      </c>
      <c r="B7673" s="1">
        <v>45252</v>
      </c>
      <c r="C7673" t="s">
        <v>1857</v>
      </c>
      <c r="D7673" t="s">
        <v>1858</v>
      </c>
      <c r="E7673" t="s">
        <v>33</v>
      </c>
      <c r="F7673" t="s">
        <v>81</v>
      </c>
      <c r="G7673" t="s">
        <v>470</v>
      </c>
      <c r="H7673">
        <v>4</v>
      </c>
      <c r="I7673">
        <v>4378.7</v>
      </c>
      <c r="J7673">
        <v>0</v>
      </c>
      <c r="K7673">
        <v>17514.8</v>
      </c>
      <c r="L7673">
        <v>4124.96</v>
      </c>
      <c r="M7673">
        <f t="shared" si="359"/>
        <v>17514.8</v>
      </c>
      <c r="N7673" t="str">
        <f t="shared" si="357"/>
        <v>Q4</v>
      </c>
      <c r="O7673" s="2">
        <f t="shared" si="358"/>
        <v>23.551282344074725</v>
      </c>
      <c r="P7673" t="str">
        <f>VLOOKUP(retail_sales_2023!C7673,customers!A:J,5,)</f>
        <v>Surat</v>
      </c>
      <c r="Q7673" t="str">
        <f>VLOOKUP(C7673,customers!A:J,10,0)</f>
        <v>Regular</v>
      </c>
    </row>
    <row r="7674" spans="1:17" x14ac:dyDescent="0.3">
      <c r="A7674" t="s">
        <v>8765</v>
      </c>
      <c r="B7674" s="1">
        <v>45273</v>
      </c>
      <c r="C7674" t="s">
        <v>1245</v>
      </c>
      <c r="D7674" t="s">
        <v>1246</v>
      </c>
      <c r="E7674" t="s">
        <v>21</v>
      </c>
      <c r="F7674" t="s">
        <v>52</v>
      </c>
      <c r="G7674" t="s">
        <v>117</v>
      </c>
      <c r="H7674">
        <v>7</v>
      </c>
      <c r="I7674">
        <v>95.63</v>
      </c>
      <c r="J7674">
        <v>0</v>
      </c>
      <c r="K7674">
        <v>669.41</v>
      </c>
      <c r="L7674">
        <v>68.650000000000006</v>
      </c>
      <c r="M7674">
        <f t="shared" si="359"/>
        <v>669.41</v>
      </c>
      <c r="N7674" t="str">
        <f t="shared" si="357"/>
        <v>Q4</v>
      </c>
      <c r="O7674" s="2">
        <f t="shared" si="358"/>
        <v>10.255299442792909</v>
      </c>
      <c r="P7674" t="str">
        <f>VLOOKUP(retail_sales_2023!C7674,customers!A:J,5,)</f>
        <v>Hyderabad</v>
      </c>
      <c r="Q7674" t="str">
        <f>VLOOKUP(C7674,customers!A:J,10,0)</f>
        <v>Premium</v>
      </c>
    </row>
    <row r="7675" spans="1:17" x14ac:dyDescent="0.3">
      <c r="A7675" t="s">
        <v>8766</v>
      </c>
      <c r="B7675" s="1">
        <v>45098</v>
      </c>
      <c r="C7675" t="s">
        <v>595</v>
      </c>
      <c r="D7675" t="s">
        <v>596</v>
      </c>
      <c r="E7675" t="s">
        <v>27</v>
      </c>
      <c r="F7675" t="s">
        <v>22</v>
      </c>
      <c r="G7675" t="s">
        <v>182</v>
      </c>
      <c r="H7675">
        <v>5</v>
      </c>
      <c r="I7675">
        <v>10949.36</v>
      </c>
      <c r="J7675">
        <v>0.1</v>
      </c>
      <c r="K7675">
        <v>49272.12</v>
      </c>
      <c r="L7675">
        <v>14611.95</v>
      </c>
      <c r="M7675">
        <f t="shared" si="359"/>
        <v>49272.12</v>
      </c>
      <c r="N7675" t="str">
        <f t="shared" si="357"/>
        <v>Q2</v>
      </c>
      <c r="O7675" s="2">
        <f t="shared" si="358"/>
        <v>29.655614574733136</v>
      </c>
      <c r="P7675" t="str">
        <f>VLOOKUP(retail_sales_2023!C7675,customers!A:J,5,)</f>
        <v>Lucknow</v>
      </c>
      <c r="Q7675" t="str">
        <f>VLOOKUP(C7675,customers!A:J,10,0)</f>
        <v>Occasional</v>
      </c>
    </row>
    <row r="7676" spans="1:17" x14ac:dyDescent="0.3">
      <c r="A7676" t="s">
        <v>8767</v>
      </c>
      <c r="B7676" s="1">
        <v>45024</v>
      </c>
      <c r="C7676" t="s">
        <v>358</v>
      </c>
      <c r="D7676" t="s">
        <v>359</v>
      </c>
      <c r="E7676" t="s">
        <v>15</v>
      </c>
      <c r="F7676" t="s">
        <v>52</v>
      </c>
      <c r="G7676" t="s">
        <v>69</v>
      </c>
      <c r="H7676">
        <v>9</v>
      </c>
      <c r="I7676">
        <v>796.3</v>
      </c>
      <c r="J7676">
        <v>0.1</v>
      </c>
      <c r="K7676">
        <v>6450.03</v>
      </c>
      <c r="L7676">
        <v>365.89</v>
      </c>
      <c r="M7676">
        <f t="shared" si="359"/>
        <v>6450.03</v>
      </c>
      <c r="N7676" t="str">
        <f t="shared" si="357"/>
        <v>Q2</v>
      </c>
      <c r="O7676" s="2">
        <f t="shared" si="358"/>
        <v>5.6726867937048358</v>
      </c>
      <c r="P7676" t="str">
        <f>VLOOKUP(retail_sales_2023!C7676,customers!A:J,5,)</f>
        <v>Chennai</v>
      </c>
      <c r="Q7676" t="str">
        <f>VLOOKUP(C7676,customers!A:J,10,0)</f>
        <v>Regular</v>
      </c>
    </row>
    <row r="7677" spans="1:17" x14ac:dyDescent="0.3">
      <c r="A7677" t="s">
        <v>8768</v>
      </c>
      <c r="B7677" s="1">
        <v>45078</v>
      </c>
      <c r="C7677" t="s">
        <v>1216</v>
      </c>
      <c r="D7677" t="s">
        <v>1217</v>
      </c>
      <c r="E7677" t="s">
        <v>27</v>
      </c>
      <c r="F7677" t="s">
        <v>28</v>
      </c>
      <c r="G7677" t="s">
        <v>29</v>
      </c>
      <c r="H7677">
        <v>2</v>
      </c>
      <c r="I7677">
        <v>2043.61</v>
      </c>
      <c r="J7677">
        <v>0</v>
      </c>
      <c r="K7677">
        <v>4087.22</v>
      </c>
      <c r="L7677">
        <v>684</v>
      </c>
      <c r="M7677">
        <f t="shared" si="359"/>
        <v>4087.22</v>
      </c>
      <c r="N7677" t="str">
        <f t="shared" si="357"/>
        <v>Q2</v>
      </c>
      <c r="O7677" s="2">
        <f t="shared" si="358"/>
        <v>16.735091333473608</v>
      </c>
      <c r="P7677" t="str">
        <f>VLOOKUP(retail_sales_2023!C7677,customers!A:J,5,)</f>
        <v>Jaipur</v>
      </c>
      <c r="Q7677" t="str">
        <f>VLOOKUP(C7677,customers!A:J,10,0)</f>
        <v>Occasional</v>
      </c>
    </row>
    <row r="7678" spans="1:17" x14ac:dyDescent="0.3">
      <c r="A7678" t="s">
        <v>8769</v>
      </c>
      <c r="B7678" s="1">
        <v>45008</v>
      </c>
      <c r="C7678" t="s">
        <v>130</v>
      </c>
      <c r="D7678" t="s">
        <v>131</v>
      </c>
      <c r="E7678" t="s">
        <v>21</v>
      </c>
      <c r="F7678" t="s">
        <v>81</v>
      </c>
      <c r="G7678" t="s">
        <v>333</v>
      </c>
      <c r="H7678">
        <v>3</v>
      </c>
      <c r="I7678">
        <v>2751.1</v>
      </c>
      <c r="J7678">
        <v>0.05</v>
      </c>
      <c r="K7678">
        <v>7840.63</v>
      </c>
      <c r="L7678">
        <v>-1043.76</v>
      </c>
      <c r="M7678">
        <f t="shared" si="359"/>
        <v>7840.6349999999993</v>
      </c>
      <c r="N7678" t="str">
        <f t="shared" si="357"/>
        <v>Q1</v>
      </c>
      <c r="O7678" s="2">
        <f t="shared" si="358"/>
        <v>-13.312195576120796</v>
      </c>
      <c r="P7678" t="str">
        <f>VLOOKUP(retail_sales_2023!C7678,customers!A:J,5,)</f>
        <v>Bhubaneswar</v>
      </c>
      <c r="Q7678" t="str">
        <f>VLOOKUP(C7678,customers!A:J,10,0)</f>
        <v>Regular</v>
      </c>
    </row>
    <row r="7679" spans="1:17" x14ac:dyDescent="0.3">
      <c r="A7679" t="s">
        <v>8770</v>
      </c>
      <c r="B7679" s="1">
        <v>45249</v>
      </c>
      <c r="C7679" t="s">
        <v>1310</v>
      </c>
      <c r="D7679" t="s">
        <v>1311</v>
      </c>
      <c r="E7679" t="s">
        <v>33</v>
      </c>
      <c r="F7679" t="s">
        <v>28</v>
      </c>
      <c r="G7679" t="s">
        <v>672</v>
      </c>
      <c r="H7679">
        <v>1</v>
      </c>
      <c r="I7679">
        <v>805.9</v>
      </c>
      <c r="J7679">
        <v>0.2</v>
      </c>
      <c r="K7679">
        <v>644.72</v>
      </c>
      <c r="L7679">
        <v>132.66</v>
      </c>
      <c r="M7679">
        <f t="shared" si="359"/>
        <v>644.72</v>
      </c>
      <c r="N7679" t="str">
        <f t="shared" si="357"/>
        <v>Q4</v>
      </c>
      <c r="O7679" s="2">
        <f t="shared" si="358"/>
        <v>20.576374239980144</v>
      </c>
      <c r="P7679" t="str">
        <f>VLOOKUP(retail_sales_2023!C7679,customers!A:J,5,)</f>
        <v>Mumbai</v>
      </c>
      <c r="Q7679" t="str">
        <f>VLOOKUP(C7679,customers!A:J,10,0)</f>
        <v>Occasional</v>
      </c>
    </row>
    <row r="7680" spans="1:17" x14ac:dyDescent="0.3">
      <c r="A7680" t="s">
        <v>8771</v>
      </c>
      <c r="B7680" s="1">
        <v>45270</v>
      </c>
      <c r="C7680" t="s">
        <v>573</v>
      </c>
      <c r="D7680" t="s">
        <v>574</v>
      </c>
      <c r="E7680" t="s">
        <v>21</v>
      </c>
      <c r="F7680" t="s">
        <v>52</v>
      </c>
      <c r="G7680" t="s">
        <v>117</v>
      </c>
      <c r="H7680">
        <v>1</v>
      </c>
      <c r="I7680">
        <v>779.11</v>
      </c>
      <c r="J7680">
        <v>0</v>
      </c>
      <c r="K7680">
        <v>779.11</v>
      </c>
      <c r="L7680">
        <v>74.239999999999995</v>
      </c>
      <c r="M7680">
        <f t="shared" si="359"/>
        <v>779.11</v>
      </c>
      <c r="N7680" t="str">
        <f t="shared" si="357"/>
        <v>Q4</v>
      </c>
      <c r="O7680" s="2">
        <f t="shared" si="358"/>
        <v>9.528821347434894</v>
      </c>
      <c r="P7680" t="str">
        <f>VLOOKUP(retail_sales_2023!C7680,customers!A:J,5,)</f>
        <v>Kolkata</v>
      </c>
      <c r="Q7680" t="str">
        <f>VLOOKUP(C7680,customers!A:J,10,0)</f>
        <v>Premium</v>
      </c>
    </row>
    <row r="7681" spans="1:17" x14ac:dyDescent="0.3">
      <c r="A7681" t="s">
        <v>8772</v>
      </c>
      <c r="B7681" s="1">
        <v>45090</v>
      </c>
      <c r="C7681" t="s">
        <v>254</v>
      </c>
      <c r="D7681" t="s">
        <v>255</v>
      </c>
      <c r="E7681" t="s">
        <v>33</v>
      </c>
      <c r="F7681" t="s">
        <v>43</v>
      </c>
      <c r="G7681" t="s">
        <v>44</v>
      </c>
      <c r="H7681">
        <v>5</v>
      </c>
      <c r="I7681">
        <v>4607.46</v>
      </c>
      <c r="J7681">
        <v>0</v>
      </c>
      <c r="K7681">
        <v>23037.3</v>
      </c>
      <c r="L7681">
        <v>3415.38</v>
      </c>
      <c r="M7681">
        <f t="shared" si="359"/>
        <v>23037.3</v>
      </c>
      <c r="N7681" t="str">
        <f t="shared" si="357"/>
        <v>Q2</v>
      </c>
      <c r="O7681" s="2">
        <f t="shared" si="358"/>
        <v>14.825435272362647</v>
      </c>
      <c r="P7681" t="str">
        <f>VLOOKUP(retail_sales_2023!C7681,customers!A:J,5,)</f>
        <v>Nagpur</v>
      </c>
      <c r="Q7681" t="str">
        <f>VLOOKUP(C7681,customers!A:J,10,0)</f>
        <v>Premium</v>
      </c>
    </row>
    <row r="7682" spans="1:17" x14ac:dyDescent="0.3">
      <c r="A7682" t="s">
        <v>8773</v>
      </c>
      <c r="B7682" s="1">
        <v>45286</v>
      </c>
      <c r="C7682" t="s">
        <v>1320</v>
      </c>
      <c r="D7682" t="s">
        <v>1321</v>
      </c>
      <c r="E7682" t="s">
        <v>15</v>
      </c>
      <c r="F7682" t="s">
        <v>38</v>
      </c>
      <c r="G7682" t="s">
        <v>39</v>
      </c>
      <c r="H7682">
        <v>5</v>
      </c>
      <c r="I7682">
        <v>844</v>
      </c>
      <c r="J7682">
        <v>0.1</v>
      </c>
      <c r="K7682">
        <v>3798</v>
      </c>
      <c r="L7682">
        <v>1097.47</v>
      </c>
      <c r="M7682">
        <f t="shared" si="359"/>
        <v>3798</v>
      </c>
      <c r="N7682" t="str">
        <f t="shared" si="357"/>
        <v>Q4</v>
      </c>
      <c r="O7682" s="2">
        <f t="shared" si="358"/>
        <v>28.895997893628227</v>
      </c>
      <c r="P7682" t="str">
        <f>VLOOKUP(retail_sales_2023!C7682,customers!A:J,5,)</f>
        <v>Kochi</v>
      </c>
      <c r="Q7682" t="str">
        <f>VLOOKUP(C7682,customers!A:J,10,0)</f>
        <v>Premium</v>
      </c>
    </row>
    <row r="7683" spans="1:17" x14ac:dyDescent="0.3">
      <c r="A7683" t="s">
        <v>8774</v>
      </c>
      <c r="B7683" s="1">
        <v>45096</v>
      </c>
      <c r="C7683" t="s">
        <v>968</v>
      </c>
      <c r="D7683" t="s">
        <v>969</v>
      </c>
      <c r="E7683" t="s">
        <v>27</v>
      </c>
      <c r="F7683" t="s">
        <v>43</v>
      </c>
      <c r="G7683" t="s">
        <v>154</v>
      </c>
      <c r="H7683">
        <v>4</v>
      </c>
      <c r="I7683">
        <v>27124.85</v>
      </c>
      <c r="J7683">
        <v>0.15</v>
      </c>
      <c r="K7683">
        <v>92224.49</v>
      </c>
      <c r="L7683">
        <v>7750.65</v>
      </c>
      <c r="M7683">
        <f t="shared" si="359"/>
        <v>92224.489999999991</v>
      </c>
      <c r="N7683" t="str">
        <f t="shared" ref="N7683:N7746" si="360">"Q"&amp;ROUNDUP(MONTH(B7683)/3,0)</f>
        <v>Q2</v>
      </c>
      <c r="O7683" s="2">
        <f t="shared" ref="O7683:O7746" si="361">(L7683/K7683)*100</f>
        <v>8.4041126169415517</v>
      </c>
      <c r="P7683" t="str">
        <f>VLOOKUP(retail_sales_2023!C7683,customers!A:J,5,)</f>
        <v>Jaipur</v>
      </c>
      <c r="Q7683" t="str">
        <f>VLOOKUP(C7683,customers!A:J,10,0)</f>
        <v>Premium</v>
      </c>
    </row>
    <row r="7684" spans="1:17" x14ac:dyDescent="0.3">
      <c r="A7684" t="s">
        <v>8775</v>
      </c>
      <c r="B7684" s="1">
        <v>44993</v>
      </c>
      <c r="C7684" t="s">
        <v>1065</v>
      </c>
      <c r="D7684" t="s">
        <v>1066</v>
      </c>
      <c r="E7684" t="s">
        <v>15</v>
      </c>
      <c r="F7684" t="s">
        <v>22</v>
      </c>
      <c r="G7684" t="s">
        <v>23</v>
      </c>
      <c r="H7684">
        <v>4</v>
      </c>
      <c r="I7684">
        <v>18835.93</v>
      </c>
      <c r="J7684">
        <v>0.15</v>
      </c>
      <c r="K7684">
        <v>64042.16</v>
      </c>
      <c r="L7684">
        <v>15827.28</v>
      </c>
      <c r="M7684">
        <f t="shared" si="359"/>
        <v>64042.161999999997</v>
      </c>
      <c r="N7684" t="str">
        <f t="shared" si="360"/>
        <v>Q1</v>
      </c>
      <c r="O7684" s="2">
        <f t="shared" si="361"/>
        <v>24.713844754767798</v>
      </c>
      <c r="P7684" t="str">
        <f>VLOOKUP(retail_sales_2023!C7684,customers!A:J,5,)</f>
        <v>Chennai</v>
      </c>
      <c r="Q7684" t="str">
        <f>VLOOKUP(C7684,customers!A:J,10,0)</f>
        <v>Premium</v>
      </c>
    </row>
    <row r="7685" spans="1:17" x14ac:dyDescent="0.3">
      <c r="A7685" t="s">
        <v>8776</v>
      </c>
      <c r="B7685" s="1">
        <v>45246</v>
      </c>
      <c r="C7685" t="s">
        <v>1433</v>
      </c>
      <c r="D7685" t="s">
        <v>1434</v>
      </c>
      <c r="E7685" t="s">
        <v>15</v>
      </c>
      <c r="F7685" t="s">
        <v>43</v>
      </c>
      <c r="G7685" t="s">
        <v>154</v>
      </c>
      <c r="H7685">
        <v>5</v>
      </c>
      <c r="I7685">
        <v>73392.679999999993</v>
      </c>
      <c r="J7685">
        <v>0.25</v>
      </c>
      <c r="K7685">
        <v>275222.55</v>
      </c>
      <c r="L7685">
        <v>33213.269999999997</v>
      </c>
      <c r="M7685">
        <f t="shared" ref="M7685:M7748" si="362">H7685*I7685*(1-J7685)</f>
        <v>275222.55</v>
      </c>
      <c r="N7685" t="str">
        <f t="shared" si="360"/>
        <v>Q4</v>
      </c>
      <c r="O7685" s="2">
        <f t="shared" si="361"/>
        <v>12.067786596701469</v>
      </c>
      <c r="P7685" t="str">
        <f>VLOOKUP(retail_sales_2023!C7685,customers!A:J,5,)</f>
        <v>Coimbatore</v>
      </c>
      <c r="Q7685" t="str">
        <f>VLOOKUP(C7685,customers!A:J,10,0)</f>
        <v>Premium</v>
      </c>
    </row>
    <row r="7686" spans="1:17" x14ac:dyDescent="0.3">
      <c r="A7686" t="s">
        <v>8777</v>
      </c>
      <c r="B7686" s="1">
        <v>45217</v>
      </c>
      <c r="C7686" t="s">
        <v>564</v>
      </c>
      <c r="D7686" t="s">
        <v>565</v>
      </c>
      <c r="E7686" t="s">
        <v>27</v>
      </c>
      <c r="F7686" t="s">
        <v>81</v>
      </c>
      <c r="G7686" t="s">
        <v>82</v>
      </c>
      <c r="H7686">
        <v>3</v>
      </c>
      <c r="I7686">
        <v>2886.49</v>
      </c>
      <c r="J7686">
        <v>0</v>
      </c>
      <c r="K7686">
        <v>8659.4699999999993</v>
      </c>
      <c r="L7686">
        <v>2167.8200000000002</v>
      </c>
      <c r="M7686">
        <f t="shared" si="362"/>
        <v>8659.4699999999993</v>
      </c>
      <c r="N7686" t="str">
        <f t="shared" si="360"/>
        <v>Q4</v>
      </c>
      <c r="O7686" s="2">
        <f t="shared" si="361"/>
        <v>25.034095620170753</v>
      </c>
      <c r="P7686" t="str">
        <f>VLOOKUP(retail_sales_2023!C7686,customers!A:J,5,)</f>
        <v>Lucknow</v>
      </c>
      <c r="Q7686" t="str">
        <f>VLOOKUP(C7686,customers!A:J,10,0)</f>
        <v>Premium</v>
      </c>
    </row>
    <row r="7687" spans="1:17" x14ac:dyDescent="0.3">
      <c r="A7687" t="s">
        <v>8778</v>
      </c>
      <c r="B7687" s="1">
        <v>45039</v>
      </c>
      <c r="C7687" t="s">
        <v>1146</v>
      </c>
      <c r="D7687" t="s">
        <v>1147</v>
      </c>
      <c r="E7687" t="s">
        <v>27</v>
      </c>
      <c r="F7687" t="s">
        <v>43</v>
      </c>
      <c r="G7687" t="s">
        <v>110</v>
      </c>
      <c r="H7687">
        <v>3</v>
      </c>
      <c r="I7687">
        <v>80826.789999999994</v>
      </c>
      <c r="J7687">
        <v>0</v>
      </c>
      <c r="K7687">
        <v>242480.37</v>
      </c>
      <c r="L7687">
        <v>24663.49</v>
      </c>
      <c r="M7687">
        <f t="shared" si="362"/>
        <v>242480.37</v>
      </c>
      <c r="N7687" t="str">
        <f t="shared" si="360"/>
        <v>Q2</v>
      </c>
      <c r="O7687" s="2">
        <f t="shared" si="361"/>
        <v>10.1713346940208</v>
      </c>
      <c r="P7687" t="str">
        <f>VLOOKUP(retail_sales_2023!C7687,customers!A:J,5,)</f>
        <v>Jaipur</v>
      </c>
      <c r="Q7687" t="str">
        <f>VLOOKUP(C7687,customers!A:J,10,0)</f>
        <v>Premium</v>
      </c>
    </row>
    <row r="7688" spans="1:17" x14ac:dyDescent="0.3">
      <c r="A7688" t="s">
        <v>8779</v>
      </c>
      <c r="B7688" s="1">
        <v>45055</v>
      </c>
      <c r="C7688" t="s">
        <v>208</v>
      </c>
      <c r="D7688" t="s">
        <v>209</v>
      </c>
      <c r="E7688" t="s">
        <v>21</v>
      </c>
      <c r="F7688" t="s">
        <v>38</v>
      </c>
      <c r="G7688" t="s">
        <v>684</v>
      </c>
      <c r="H7688">
        <v>1</v>
      </c>
      <c r="I7688">
        <v>2021.37</v>
      </c>
      <c r="J7688">
        <v>0</v>
      </c>
      <c r="K7688">
        <v>2021.37</v>
      </c>
      <c r="L7688">
        <v>397.12</v>
      </c>
      <c r="M7688">
        <f t="shared" si="362"/>
        <v>2021.37</v>
      </c>
      <c r="N7688" t="str">
        <f t="shared" si="360"/>
        <v>Q2</v>
      </c>
      <c r="O7688" s="2">
        <f t="shared" si="361"/>
        <v>19.646081617912607</v>
      </c>
      <c r="P7688" t="str">
        <f>VLOOKUP(retail_sales_2023!C7688,customers!A:J,5,)</f>
        <v>Bhubaneswar</v>
      </c>
      <c r="Q7688" t="str">
        <f>VLOOKUP(C7688,customers!A:J,10,0)</f>
        <v>Regular</v>
      </c>
    </row>
    <row r="7689" spans="1:17" x14ac:dyDescent="0.3">
      <c r="A7689" t="s">
        <v>8780</v>
      </c>
      <c r="B7689" s="1">
        <v>45068</v>
      </c>
      <c r="C7689" t="s">
        <v>103</v>
      </c>
      <c r="D7689" t="s">
        <v>104</v>
      </c>
      <c r="E7689" t="s">
        <v>15</v>
      </c>
      <c r="F7689" t="s">
        <v>81</v>
      </c>
      <c r="G7689" t="s">
        <v>158</v>
      </c>
      <c r="H7689">
        <v>5</v>
      </c>
      <c r="I7689">
        <v>2083.94</v>
      </c>
      <c r="J7689">
        <v>0</v>
      </c>
      <c r="K7689">
        <v>10419.700000000001</v>
      </c>
      <c r="L7689">
        <v>2242.86</v>
      </c>
      <c r="M7689">
        <f t="shared" si="362"/>
        <v>10419.700000000001</v>
      </c>
      <c r="N7689" t="str">
        <f t="shared" si="360"/>
        <v>Q2</v>
      </c>
      <c r="O7689" s="2">
        <f t="shared" si="361"/>
        <v>21.525187865293628</v>
      </c>
      <c r="P7689" t="str">
        <f>VLOOKUP(retail_sales_2023!C7689,customers!A:J,5,)</f>
        <v>Coimbatore</v>
      </c>
      <c r="Q7689" t="str">
        <f>VLOOKUP(C7689,customers!A:J,10,0)</f>
        <v>Regular</v>
      </c>
    </row>
    <row r="7690" spans="1:17" x14ac:dyDescent="0.3">
      <c r="A7690" t="s">
        <v>8781</v>
      </c>
      <c r="B7690" s="1">
        <v>45160</v>
      </c>
      <c r="C7690" t="s">
        <v>2521</v>
      </c>
      <c r="D7690" t="s">
        <v>2522</v>
      </c>
      <c r="E7690" t="s">
        <v>33</v>
      </c>
      <c r="F7690" t="s">
        <v>52</v>
      </c>
      <c r="G7690" t="s">
        <v>69</v>
      </c>
      <c r="H7690">
        <v>2</v>
      </c>
      <c r="I7690">
        <v>260.99</v>
      </c>
      <c r="J7690">
        <v>0</v>
      </c>
      <c r="K7690">
        <v>521.98</v>
      </c>
      <c r="L7690">
        <v>35.29</v>
      </c>
      <c r="M7690">
        <f t="shared" si="362"/>
        <v>521.98</v>
      </c>
      <c r="N7690" t="str">
        <f t="shared" si="360"/>
        <v>Q3</v>
      </c>
      <c r="O7690" s="2">
        <f t="shared" si="361"/>
        <v>6.7607954327752022</v>
      </c>
      <c r="P7690" t="str">
        <f>VLOOKUP(retail_sales_2023!C7690,customers!A:J,5,)</f>
        <v>Ahmedabad</v>
      </c>
      <c r="Q7690" t="str">
        <f>VLOOKUP(C7690,customers!A:J,10,0)</f>
        <v>Premium</v>
      </c>
    </row>
    <row r="7691" spans="1:17" x14ac:dyDescent="0.3">
      <c r="A7691" t="s">
        <v>8782</v>
      </c>
      <c r="B7691" s="1">
        <v>45027</v>
      </c>
      <c r="C7691" t="s">
        <v>1317</v>
      </c>
      <c r="D7691" t="s">
        <v>1318</v>
      </c>
      <c r="E7691" t="s">
        <v>33</v>
      </c>
      <c r="F7691" t="s">
        <v>52</v>
      </c>
      <c r="G7691" t="s">
        <v>69</v>
      </c>
      <c r="H7691">
        <v>10</v>
      </c>
      <c r="I7691">
        <v>795.29</v>
      </c>
      <c r="J7691">
        <v>0.25</v>
      </c>
      <c r="K7691">
        <v>5964.67</v>
      </c>
      <c r="L7691">
        <v>605.96</v>
      </c>
      <c r="M7691">
        <f t="shared" si="362"/>
        <v>5964.6749999999993</v>
      </c>
      <c r="N7691" t="str">
        <f t="shared" si="360"/>
        <v>Q2</v>
      </c>
      <c r="O7691" s="2">
        <f t="shared" si="361"/>
        <v>10.15915381739476</v>
      </c>
      <c r="P7691" t="str">
        <f>VLOOKUP(retail_sales_2023!C7691,customers!A:J,5,)</f>
        <v>Pune</v>
      </c>
      <c r="Q7691" t="str">
        <f>VLOOKUP(C7691,customers!A:J,10,0)</f>
        <v>Regular</v>
      </c>
    </row>
    <row r="7692" spans="1:17" x14ac:dyDescent="0.3">
      <c r="A7692" t="s">
        <v>8783</v>
      </c>
      <c r="B7692" s="1">
        <v>45111</v>
      </c>
      <c r="C7692" t="s">
        <v>1131</v>
      </c>
      <c r="D7692" t="s">
        <v>1132</v>
      </c>
      <c r="E7692" t="s">
        <v>33</v>
      </c>
      <c r="F7692" t="s">
        <v>81</v>
      </c>
      <c r="G7692" t="s">
        <v>239</v>
      </c>
      <c r="H7692">
        <v>2</v>
      </c>
      <c r="I7692">
        <v>4740.82</v>
      </c>
      <c r="J7692">
        <v>0.2</v>
      </c>
      <c r="K7692">
        <v>7585.31</v>
      </c>
      <c r="L7692">
        <v>1706.56</v>
      </c>
      <c r="M7692">
        <f t="shared" si="362"/>
        <v>7585.3119999999999</v>
      </c>
      <c r="N7692" t="str">
        <f t="shared" si="360"/>
        <v>Q3</v>
      </c>
      <c r="O7692" s="2">
        <f t="shared" si="361"/>
        <v>22.498223539973974</v>
      </c>
      <c r="P7692" t="str">
        <f>VLOOKUP(retail_sales_2023!C7692,customers!A:J,5,)</f>
        <v>Pune</v>
      </c>
      <c r="Q7692" t="str">
        <f>VLOOKUP(C7692,customers!A:J,10,0)</f>
        <v>Premium</v>
      </c>
    </row>
    <row r="7693" spans="1:17" x14ac:dyDescent="0.3">
      <c r="A7693" t="s">
        <v>8784</v>
      </c>
      <c r="B7693" s="1">
        <v>45074</v>
      </c>
      <c r="C7693" t="s">
        <v>889</v>
      </c>
      <c r="D7693" t="s">
        <v>890</v>
      </c>
      <c r="E7693" t="s">
        <v>21</v>
      </c>
      <c r="F7693" t="s">
        <v>81</v>
      </c>
      <c r="G7693" t="s">
        <v>264</v>
      </c>
      <c r="H7693">
        <v>2</v>
      </c>
      <c r="I7693">
        <v>4145.37</v>
      </c>
      <c r="J7693">
        <v>0</v>
      </c>
      <c r="K7693">
        <v>8290.74</v>
      </c>
      <c r="L7693">
        <v>1858.99</v>
      </c>
      <c r="M7693">
        <f t="shared" si="362"/>
        <v>8290.74</v>
      </c>
      <c r="N7693" t="str">
        <f t="shared" si="360"/>
        <v>Q2</v>
      </c>
      <c r="O7693" s="2">
        <f t="shared" si="361"/>
        <v>22.422485809469361</v>
      </c>
      <c r="P7693" t="str">
        <f>VLOOKUP(retail_sales_2023!C7693,customers!A:J,5,)</f>
        <v>Patna</v>
      </c>
      <c r="Q7693" t="str">
        <f>VLOOKUP(C7693,customers!A:J,10,0)</f>
        <v>Premium</v>
      </c>
    </row>
    <row r="7694" spans="1:17" x14ac:dyDescent="0.3">
      <c r="A7694" t="s">
        <v>8785</v>
      </c>
      <c r="B7694" s="1">
        <v>45136</v>
      </c>
      <c r="C7694" t="s">
        <v>92</v>
      </c>
      <c r="D7694" t="s">
        <v>93</v>
      </c>
      <c r="E7694" t="s">
        <v>27</v>
      </c>
      <c r="F7694" t="s">
        <v>28</v>
      </c>
      <c r="G7694" t="s">
        <v>439</v>
      </c>
      <c r="H7694">
        <v>4</v>
      </c>
      <c r="I7694">
        <v>5636.36</v>
      </c>
      <c r="J7694">
        <v>0.15</v>
      </c>
      <c r="K7694">
        <v>19163.62</v>
      </c>
      <c r="L7694">
        <v>3841.58</v>
      </c>
      <c r="M7694">
        <f t="shared" si="362"/>
        <v>19163.624</v>
      </c>
      <c r="N7694" t="str">
        <f t="shared" si="360"/>
        <v>Q3</v>
      </c>
      <c r="O7694" s="2">
        <f t="shared" si="361"/>
        <v>20.046212563179608</v>
      </c>
      <c r="P7694" t="str">
        <f>VLOOKUP(retail_sales_2023!C7694,customers!A:J,5,)</f>
        <v>Jaipur</v>
      </c>
      <c r="Q7694" t="str">
        <f>VLOOKUP(C7694,customers!A:J,10,0)</f>
        <v>Premium</v>
      </c>
    </row>
    <row r="7695" spans="1:17" x14ac:dyDescent="0.3">
      <c r="A7695" t="s">
        <v>8786</v>
      </c>
      <c r="B7695" s="1">
        <v>45159</v>
      </c>
      <c r="C7695" t="s">
        <v>1240</v>
      </c>
      <c r="D7695" t="s">
        <v>1241</v>
      </c>
      <c r="E7695" t="s">
        <v>33</v>
      </c>
      <c r="F7695" t="s">
        <v>52</v>
      </c>
      <c r="G7695" t="s">
        <v>200</v>
      </c>
      <c r="H7695">
        <v>2</v>
      </c>
      <c r="I7695">
        <v>669.39</v>
      </c>
      <c r="J7695">
        <v>0</v>
      </c>
      <c r="K7695">
        <v>1338.78</v>
      </c>
      <c r="L7695">
        <v>92.67</v>
      </c>
      <c r="M7695">
        <f t="shared" si="362"/>
        <v>1338.78</v>
      </c>
      <c r="N7695" t="str">
        <f t="shared" si="360"/>
        <v>Q3</v>
      </c>
      <c r="O7695" s="2">
        <f t="shared" si="361"/>
        <v>6.9219737372831993</v>
      </c>
      <c r="P7695" t="str">
        <f>VLOOKUP(retail_sales_2023!C7695,customers!A:J,5,)</f>
        <v>Surat</v>
      </c>
      <c r="Q7695" t="str">
        <f>VLOOKUP(C7695,customers!A:J,10,0)</f>
        <v>Premium</v>
      </c>
    </row>
    <row r="7696" spans="1:17" x14ac:dyDescent="0.3">
      <c r="A7696" t="s">
        <v>8787</v>
      </c>
      <c r="B7696" s="1">
        <v>45118</v>
      </c>
      <c r="C7696" t="s">
        <v>4550</v>
      </c>
      <c r="D7696" t="s">
        <v>4551</v>
      </c>
      <c r="E7696" t="s">
        <v>21</v>
      </c>
      <c r="F7696" t="s">
        <v>22</v>
      </c>
      <c r="G7696" t="s">
        <v>146</v>
      </c>
      <c r="H7696">
        <v>2</v>
      </c>
      <c r="I7696">
        <v>1782.21</v>
      </c>
      <c r="J7696">
        <v>0.2</v>
      </c>
      <c r="K7696">
        <v>2851.54</v>
      </c>
      <c r="L7696">
        <v>-196.31</v>
      </c>
      <c r="M7696">
        <f t="shared" si="362"/>
        <v>2851.5360000000001</v>
      </c>
      <c r="N7696" t="str">
        <f t="shared" si="360"/>
        <v>Q3</v>
      </c>
      <c r="O7696" s="2">
        <f t="shared" si="361"/>
        <v>-6.8843502107633068</v>
      </c>
      <c r="P7696" t="str">
        <f>VLOOKUP(retail_sales_2023!C7696,customers!A:J,5,)</f>
        <v>Ranchi</v>
      </c>
      <c r="Q7696" t="str">
        <f>VLOOKUP(C7696,customers!A:J,10,0)</f>
        <v>Premium</v>
      </c>
    </row>
    <row r="7697" spans="1:17" x14ac:dyDescent="0.3">
      <c r="A7697" t="s">
        <v>8788</v>
      </c>
      <c r="B7697" s="1">
        <v>45241</v>
      </c>
      <c r="C7697" t="s">
        <v>1443</v>
      </c>
      <c r="D7697" t="s">
        <v>1444</v>
      </c>
      <c r="E7697" t="s">
        <v>21</v>
      </c>
      <c r="F7697" t="s">
        <v>43</v>
      </c>
      <c r="G7697" t="s">
        <v>272</v>
      </c>
      <c r="H7697">
        <v>3</v>
      </c>
      <c r="I7697">
        <v>58486.01</v>
      </c>
      <c r="J7697">
        <v>0</v>
      </c>
      <c r="K7697">
        <v>175458.03</v>
      </c>
      <c r="L7697">
        <v>24951.16</v>
      </c>
      <c r="M7697">
        <f t="shared" si="362"/>
        <v>175458.03</v>
      </c>
      <c r="N7697" t="str">
        <f t="shared" si="360"/>
        <v>Q4</v>
      </c>
      <c r="O7697" s="2">
        <f t="shared" si="361"/>
        <v>14.220585971471353</v>
      </c>
      <c r="P7697" t="str">
        <f>VLOOKUP(retail_sales_2023!C7697,customers!A:J,5,)</f>
        <v>Patna</v>
      </c>
      <c r="Q7697" t="str">
        <f>VLOOKUP(C7697,customers!A:J,10,0)</f>
        <v>Regular</v>
      </c>
    </row>
    <row r="7698" spans="1:17" x14ac:dyDescent="0.3">
      <c r="A7698" t="s">
        <v>8789</v>
      </c>
      <c r="B7698" s="1">
        <v>44948</v>
      </c>
      <c r="C7698" t="s">
        <v>948</v>
      </c>
      <c r="D7698" t="s">
        <v>13093</v>
      </c>
      <c r="E7698" t="s">
        <v>27</v>
      </c>
      <c r="F7698" t="s">
        <v>81</v>
      </c>
      <c r="G7698" t="s">
        <v>370</v>
      </c>
      <c r="H7698">
        <v>2</v>
      </c>
      <c r="I7698">
        <v>3394.75</v>
      </c>
      <c r="J7698">
        <v>0.1</v>
      </c>
      <c r="K7698">
        <v>6110.55</v>
      </c>
      <c r="L7698">
        <v>1817.59</v>
      </c>
      <c r="M7698">
        <f t="shared" si="362"/>
        <v>6110.55</v>
      </c>
      <c r="N7698" t="str">
        <f t="shared" si="360"/>
        <v>Q1</v>
      </c>
      <c r="O7698" s="2">
        <f t="shared" si="361"/>
        <v>29.745112960371813</v>
      </c>
      <c r="P7698" t="str">
        <f>VLOOKUP(retail_sales_2023!C7698,customers!A:J,5,)</f>
        <v>Chandigarh</v>
      </c>
      <c r="Q7698" t="str">
        <f>VLOOKUP(C7698,customers!A:J,10,0)</f>
        <v>Regular</v>
      </c>
    </row>
    <row r="7699" spans="1:17" x14ac:dyDescent="0.3">
      <c r="A7699" t="s">
        <v>8790</v>
      </c>
      <c r="B7699" s="1">
        <v>45150</v>
      </c>
      <c r="C7699" t="s">
        <v>1370</v>
      </c>
      <c r="D7699" t="s">
        <v>1371</v>
      </c>
      <c r="E7699" t="s">
        <v>15</v>
      </c>
      <c r="F7699" t="s">
        <v>52</v>
      </c>
      <c r="G7699" t="s">
        <v>53</v>
      </c>
      <c r="H7699">
        <v>5</v>
      </c>
      <c r="I7699">
        <v>701.31</v>
      </c>
      <c r="J7699">
        <v>0</v>
      </c>
      <c r="K7699">
        <v>3506.55</v>
      </c>
      <c r="L7699">
        <v>232.07</v>
      </c>
      <c r="M7699">
        <f t="shared" si="362"/>
        <v>3506.5499999999997</v>
      </c>
      <c r="N7699" t="str">
        <f t="shared" si="360"/>
        <v>Q3</v>
      </c>
      <c r="O7699" s="2">
        <f t="shared" si="361"/>
        <v>6.6181859662631366</v>
      </c>
      <c r="P7699" t="str">
        <f>VLOOKUP(retail_sales_2023!C7699,customers!A:J,5,)</f>
        <v>Chennai</v>
      </c>
      <c r="Q7699" t="str">
        <f>VLOOKUP(C7699,customers!A:J,10,0)</f>
        <v>Regular</v>
      </c>
    </row>
    <row r="7700" spans="1:17" x14ac:dyDescent="0.3">
      <c r="A7700" t="s">
        <v>8791</v>
      </c>
      <c r="B7700" s="1">
        <v>45236</v>
      </c>
      <c r="C7700" t="s">
        <v>1601</v>
      </c>
      <c r="D7700" t="s">
        <v>1602</v>
      </c>
      <c r="E7700" t="s">
        <v>21</v>
      </c>
      <c r="F7700" t="s">
        <v>52</v>
      </c>
      <c r="G7700" t="s">
        <v>133</v>
      </c>
      <c r="H7700">
        <v>1</v>
      </c>
      <c r="I7700">
        <v>719.35</v>
      </c>
      <c r="J7700">
        <v>0.15</v>
      </c>
      <c r="K7700">
        <v>611.45000000000005</v>
      </c>
      <c r="L7700">
        <v>63.3</v>
      </c>
      <c r="M7700">
        <f t="shared" si="362"/>
        <v>611.44749999999999</v>
      </c>
      <c r="N7700" t="str">
        <f t="shared" si="360"/>
        <v>Q4</v>
      </c>
      <c r="O7700" s="2">
        <f t="shared" si="361"/>
        <v>10.352440919126666</v>
      </c>
      <c r="P7700" t="str">
        <f>VLOOKUP(retail_sales_2023!C7700,customers!A:J,5,)</f>
        <v>Patna</v>
      </c>
      <c r="Q7700" t="str">
        <f>VLOOKUP(C7700,customers!A:J,10,0)</f>
        <v>Premium</v>
      </c>
    </row>
    <row r="7701" spans="1:17" x14ac:dyDescent="0.3">
      <c r="A7701" t="s">
        <v>8792</v>
      </c>
      <c r="B7701" s="1">
        <v>45276</v>
      </c>
      <c r="C7701" t="s">
        <v>358</v>
      </c>
      <c r="D7701" t="s">
        <v>359</v>
      </c>
      <c r="E7701" t="s">
        <v>15</v>
      </c>
      <c r="F7701" t="s">
        <v>43</v>
      </c>
      <c r="G7701" t="s">
        <v>301</v>
      </c>
      <c r="H7701">
        <v>3</v>
      </c>
      <c r="I7701">
        <v>8832.94</v>
      </c>
      <c r="J7701">
        <v>0</v>
      </c>
      <c r="K7701">
        <v>26498.82</v>
      </c>
      <c r="L7701">
        <v>3127.08</v>
      </c>
      <c r="M7701">
        <f t="shared" si="362"/>
        <v>26498.82</v>
      </c>
      <c r="N7701" t="str">
        <f t="shared" si="360"/>
        <v>Q4</v>
      </c>
      <c r="O7701" s="2">
        <f t="shared" si="361"/>
        <v>11.800827357595546</v>
      </c>
      <c r="P7701" t="str">
        <f>VLOOKUP(retail_sales_2023!C7701,customers!A:J,5,)</f>
        <v>Chennai</v>
      </c>
      <c r="Q7701" t="str">
        <f>VLOOKUP(C7701,customers!A:J,10,0)</f>
        <v>Regular</v>
      </c>
    </row>
    <row r="7702" spans="1:17" x14ac:dyDescent="0.3">
      <c r="A7702" t="s">
        <v>8793</v>
      </c>
      <c r="B7702" s="1">
        <v>45264</v>
      </c>
      <c r="C7702" t="s">
        <v>425</v>
      </c>
      <c r="D7702" t="s">
        <v>426</v>
      </c>
      <c r="E7702" t="s">
        <v>33</v>
      </c>
      <c r="F7702" t="s">
        <v>38</v>
      </c>
      <c r="G7702" t="s">
        <v>141</v>
      </c>
      <c r="H7702">
        <v>4</v>
      </c>
      <c r="I7702">
        <v>2264.9</v>
      </c>
      <c r="J7702">
        <v>0</v>
      </c>
      <c r="K7702">
        <v>9059.6</v>
      </c>
      <c r="L7702">
        <v>2613.98</v>
      </c>
      <c r="M7702">
        <f t="shared" si="362"/>
        <v>9059.6</v>
      </c>
      <c r="N7702" t="str">
        <f t="shared" si="360"/>
        <v>Q4</v>
      </c>
      <c r="O7702" s="2">
        <f t="shared" si="361"/>
        <v>28.853150249459137</v>
      </c>
      <c r="P7702" t="str">
        <f>VLOOKUP(retail_sales_2023!C7702,customers!A:J,5,)</f>
        <v>Nagpur</v>
      </c>
      <c r="Q7702" t="str">
        <f>VLOOKUP(C7702,customers!A:J,10,0)</f>
        <v>Premium</v>
      </c>
    </row>
    <row r="7703" spans="1:17" x14ac:dyDescent="0.3">
      <c r="A7703" t="s">
        <v>8794</v>
      </c>
      <c r="B7703" s="1">
        <v>45242</v>
      </c>
      <c r="C7703" t="s">
        <v>2033</v>
      </c>
      <c r="D7703" t="s">
        <v>2034</v>
      </c>
      <c r="E7703" t="s">
        <v>33</v>
      </c>
      <c r="F7703" t="s">
        <v>28</v>
      </c>
      <c r="G7703" t="s">
        <v>165</v>
      </c>
      <c r="H7703">
        <v>4</v>
      </c>
      <c r="I7703">
        <v>2734.73</v>
      </c>
      <c r="J7703">
        <v>0.2</v>
      </c>
      <c r="K7703">
        <v>8751.14</v>
      </c>
      <c r="L7703">
        <v>2325.84</v>
      </c>
      <c r="M7703">
        <f t="shared" si="362"/>
        <v>8751.1360000000004</v>
      </c>
      <c r="N7703" t="str">
        <f t="shared" si="360"/>
        <v>Q4</v>
      </c>
      <c r="O7703" s="2">
        <f t="shared" si="361"/>
        <v>26.577565894272066</v>
      </c>
      <c r="P7703" t="str">
        <f>VLOOKUP(retail_sales_2023!C7703,customers!A:J,5,)</f>
        <v>Nagpur</v>
      </c>
      <c r="Q7703" t="str">
        <f>VLOOKUP(C7703,customers!A:J,10,0)</f>
        <v>Regular</v>
      </c>
    </row>
    <row r="7704" spans="1:17" x14ac:dyDescent="0.3">
      <c r="A7704" t="s">
        <v>8795</v>
      </c>
      <c r="B7704" s="1">
        <v>45105</v>
      </c>
      <c r="C7704" t="s">
        <v>1335</v>
      </c>
      <c r="D7704" t="s">
        <v>1336</v>
      </c>
      <c r="E7704" t="s">
        <v>27</v>
      </c>
      <c r="F7704" t="s">
        <v>52</v>
      </c>
      <c r="G7704" t="s">
        <v>53</v>
      </c>
      <c r="H7704">
        <v>2</v>
      </c>
      <c r="I7704">
        <v>722.78</v>
      </c>
      <c r="J7704">
        <v>0.15</v>
      </c>
      <c r="K7704">
        <v>1228.73</v>
      </c>
      <c r="L7704">
        <v>87.69</v>
      </c>
      <c r="M7704">
        <f t="shared" si="362"/>
        <v>1228.7259999999999</v>
      </c>
      <c r="N7704" t="str">
        <f t="shared" si="360"/>
        <v>Q2</v>
      </c>
      <c r="O7704" s="2">
        <f t="shared" si="361"/>
        <v>7.1366370154549816</v>
      </c>
      <c r="P7704" t="str">
        <f>VLOOKUP(retail_sales_2023!C7704,customers!A:J,5,)</f>
        <v>Chandigarh</v>
      </c>
      <c r="Q7704" t="str">
        <f>VLOOKUP(C7704,customers!A:J,10,0)</f>
        <v>Premium</v>
      </c>
    </row>
    <row r="7705" spans="1:17" x14ac:dyDescent="0.3">
      <c r="A7705" t="s">
        <v>8796</v>
      </c>
      <c r="B7705" s="1">
        <v>45039</v>
      </c>
      <c r="C7705" t="s">
        <v>1051</v>
      </c>
      <c r="D7705" t="s">
        <v>1052</v>
      </c>
      <c r="E7705" t="s">
        <v>21</v>
      </c>
      <c r="F7705" t="s">
        <v>43</v>
      </c>
      <c r="G7705" t="s">
        <v>301</v>
      </c>
      <c r="H7705">
        <v>2</v>
      </c>
      <c r="I7705">
        <v>31278.29</v>
      </c>
      <c r="J7705">
        <v>0</v>
      </c>
      <c r="K7705">
        <v>62556.58</v>
      </c>
      <c r="L7705">
        <v>8857.98</v>
      </c>
      <c r="M7705">
        <f t="shared" si="362"/>
        <v>62556.58</v>
      </c>
      <c r="N7705" t="str">
        <f t="shared" si="360"/>
        <v>Q2</v>
      </c>
      <c r="O7705" s="2">
        <f t="shared" si="361"/>
        <v>14.159949281114791</v>
      </c>
      <c r="P7705" t="str">
        <f>VLOOKUP(retail_sales_2023!C7705,customers!A:J,5,)</f>
        <v>Bhubaneswar</v>
      </c>
      <c r="Q7705" t="str">
        <f>VLOOKUP(C7705,customers!A:J,10,0)</f>
        <v>Regular</v>
      </c>
    </row>
    <row r="7706" spans="1:17" x14ac:dyDescent="0.3">
      <c r="A7706" t="s">
        <v>8797</v>
      </c>
      <c r="B7706" s="1">
        <v>45031</v>
      </c>
      <c r="C7706" t="s">
        <v>1472</v>
      </c>
      <c r="D7706" t="s">
        <v>1473</v>
      </c>
      <c r="E7706" t="s">
        <v>27</v>
      </c>
      <c r="F7706" t="s">
        <v>52</v>
      </c>
      <c r="G7706" t="s">
        <v>268</v>
      </c>
      <c r="H7706">
        <v>5</v>
      </c>
      <c r="I7706">
        <v>302.2</v>
      </c>
      <c r="J7706">
        <v>0</v>
      </c>
      <c r="K7706">
        <v>1511</v>
      </c>
      <c r="L7706">
        <v>118.79</v>
      </c>
      <c r="M7706">
        <f t="shared" si="362"/>
        <v>1511</v>
      </c>
      <c r="N7706" t="str">
        <f t="shared" si="360"/>
        <v>Q2</v>
      </c>
      <c r="O7706" s="2">
        <f t="shared" si="361"/>
        <v>7.8616810059563207</v>
      </c>
      <c r="P7706" t="str">
        <f>VLOOKUP(retail_sales_2023!C7706,customers!A:J,5,)</f>
        <v>Delhi</v>
      </c>
      <c r="Q7706" t="str">
        <f>VLOOKUP(C7706,customers!A:J,10,0)</f>
        <v>Premium</v>
      </c>
    </row>
    <row r="7707" spans="1:17" x14ac:dyDescent="0.3">
      <c r="A7707" t="s">
        <v>8798</v>
      </c>
      <c r="B7707" s="1">
        <v>45188</v>
      </c>
      <c r="C7707" t="s">
        <v>99</v>
      </c>
      <c r="D7707" t="s">
        <v>100</v>
      </c>
      <c r="E7707" t="s">
        <v>15</v>
      </c>
      <c r="F7707" t="s">
        <v>22</v>
      </c>
      <c r="G7707" t="s">
        <v>23</v>
      </c>
      <c r="H7707">
        <v>2</v>
      </c>
      <c r="I7707">
        <v>33001.32</v>
      </c>
      <c r="J7707">
        <v>0.25</v>
      </c>
      <c r="K7707">
        <v>49501.98</v>
      </c>
      <c r="L7707">
        <v>9531.08</v>
      </c>
      <c r="M7707">
        <f t="shared" si="362"/>
        <v>49501.979999999996</v>
      </c>
      <c r="N7707" t="str">
        <f t="shared" si="360"/>
        <v>Q3</v>
      </c>
      <c r="O7707" s="2">
        <f t="shared" si="361"/>
        <v>19.25393691323054</v>
      </c>
      <c r="P7707" t="str">
        <f>VLOOKUP(retail_sales_2023!C7707,customers!A:J,5,)</f>
        <v>Kochi</v>
      </c>
      <c r="Q7707" t="str">
        <f>VLOOKUP(C7707,customers!A:J,10,0)</f>
        <v>Regular</v>
      </c>
    </row>
    <row r="7708" spans="1:17" x14ac:dyDescent="0.3">
      <c r="A7708" t="s">
        <v>8799</v>
      </c>
      <c r="B7708" s="1">
        <v>45247</v>
      </c>
      <c r="C7708" t="s">
        <v>641</v>
      </c>
      <c r="D7708" t="s">
        <v>642</v>
      </c>
      <c r="E7708" t="s">
        <v>33</v>
      </c>
      <c r="F7708" t="s">
        <v>28</v>
      </c>
      <c r="G7708" t="s">
        <v>466</v>
      </c>
      <c r="H7708">
        <v>5</v>
      </c>
      <c r="I7708">
        <v>4261.8100000000004</v>
      </c>
      <c r="J7708">
        <v>0.2</v>
      </c>
      <c r="K7708">
        <v>17047.240000000002</v>
      </c>
      <c r="L7708">
        <v>3231.06</v>
      </c>
      <c r="M7708">
        <f t="shared" si="362"/>
        <v>17047.240000000002</v>
      </c>
      <c r="N7708" t="str">
        <f t="shared" si="360"/>
        <v>Q4</v>
      </c>
      <c r="O7708" s="2">
        <f t="shared" si="361"/>
        <v>18.95356667706913</v>
      </c>
      <c r="P7708" t="str">
        <f>VLOOKUP(retail_sales_2023!C7708,customers!A:J,5,)</f>
        <v>Surat</v>
      </c>
      <c r="Q7708" t="str">
        <f>VLOOKUP(C7708,customers!A:J,10,0)</f>
        <v>Regular</v>
      </c>
    </row>
    <row r="7709" spans="1:17" x14ac:dyDescent="0.3">
      <c r="A7709" t="s">
        <v>8800</v>
      </c>
      <c r="B7709" s="1">
        <v>44961</v>
      </c>
      <c r="C7709" t="s">
        <v>417</v>
      </c>
      <c r="D7709" t="s">
        <v>418</v>
      </c>
      <c r="E7709" t="s">
        <v>27</v>
      </c>
      <c r="F7709" t="s">
        <v>22</v>
      </c>
      <c r="G7709" t="s">
        <v>1039</v>
      </c>
      <c r="H7709">
        <v>4</v>
      </c>
      <c r="I7709">
        <v>38082.18</v>
      </c>
      <c r="J7709">
        <v>0.1</v>
      </c>
      <c r="K7709">
        <v>137095.85</v>
      </c>
      <c r="L7709">
        <v>-8306.5499999999993</v>
      </c>
      <c r="M7709">
        <f t="shared" si="362"/>
        <v>137095.848</v>
      </c>
      <c r="N7709" t="str">
        <f t="shared" si="360"/>
        <v>Q1</v>
      </c>
      <c r="O7709" s="2">
        <f t="shared" si="361"/>
        <v>-6.0589361384753797</v>
      </c>
      <c r="P7709" t="str">
        <f>VLOOKUP(retail_sales_2023!C7709,customers!A:J,5,)</f>
        <v>Lucknow</v>
      </c>
      <c r="Q7709" t="str">
        <f>VLOOKUP(C7709,customers!A:J,10,0)</f>
        <v>Occasional</v>
      </c>
    </row>
    <row r="7710" spans="1:17" x14ac:dyDescent="0.3">
      <c r="A7710" t="s">
        <v>8801</v>
      </c>
      <c r="B7710" s="1">
        <v>44937</v>
      </c>
      <c r="C7710" t="s">
        <v>1386</v>
      </c>
      <c r="D7710" t="s">
        <v>1387</v>
      </c>
      <c r="E7710" t="s">
        <v>21</v>
      </c>
      <c r="F7710" t="s">
        <v>43</v>
      </c>
      <c r="G7710" t="s">
        <v>282</v>
      </c>
      <c r="H7710">
        <v>4</v>
      </c>
      <c r="I7710">
        <v>80485.89</v>
      </c>
      <c r="J7710">
        <v>0</v>
      </c>
      <c r="K7710">
        <v>321943.56</v>
      </c>
      <c r="L7710">
        <v>47793.54</v>
      </c>
      <c r="M7710">
        <f t="shared" si="362"/>
        <v>321943.56</v>
      </c>
      <c r="N7710" t="str">
        <f t="shared" si="360"/>
        <v>Q1</v>
      </c>
      <c r="O7710" s="2">
        <f t="shared" si="361"/>
        <v>14.845316365390257</v>
      </c>
      <c r="P7710" t="str">
        <f>VLOOKUP(retail_sales_2023!C7710,customers!A:J,5,)</f>
        <v>Patna</v>
      </c>
      <c r="Q7710" t="str">
        <f>VLOOKUP(C7710,customers!A:J,10,0)</f>
        <v>Premium</v>
      </c>
    </row>
    <row r="7711" spans="1:17" x14ac:dyDescent="0.3">
      <c r="A7711" t="s">
        <v>8802</v>
      </c>
      <c r="B7711" s="1">
        <v>45178</v>
      </c>
      <c r="C7711" t="s">
        <v>1061</v>
      </c>
      <c r="D7711" t="s">
        <v>1062</v>
      </c>
      <c r="E7711" t="s">
        <v>27</v>
      </c>
      <c r="F7711" t="s">
        <v>28</v>
      </c>
      <c r="G7711" t="s">
        <v>325</v>
      </c>
      <c r="H7711">
        <v>5</v>
      </c>
      <c r="I7711">
        <v>3168.19</v>
      </c>
      <c r="J7711">
        <v>0</v>
      </c>
      <c r="K7711">
        <v>15840.95</v>
      </c>
      <c r="L7711">
        <v>2615.15</v>
      </c>
      <c r="M7711">
        <f t="shared" si="362"/>
        <v>15840.95</v>
      </c>
      <c r="N7711" t="str">
        <f t="shared" si="360"/>
        <v>Q3</v>
      </c>
      <c r="O7711" s="2">
        <f t="shared" si="361"/>
        <v>16.50879524270956</v>
      </c>
      <c r="P7711" t="str">
        <f>VLOOKUP(retail_sales_2023!C7711,customers!A:J,5,)</f>
        <v>Jaipur</v>
      </c>
      <c r="Q7711" t="str">
        <f>VLOOKUP(C7711,customers!A:J,10,0)</f>
        <v>Regular</v>
      </c>
    </row>
    <row r="7712" spans="1:17" x14ac:dyDescent="0.3">
      <c r="A7712" t="s">
        <v>8803</v>
      </c>
      <c r="B7712" s="1">
        <v>45195</v>
      </c>
      <c r="C7712" t="s">
        <v>708</v>
      </c>
      <c r="D7712" t="s">
        <v>709</v>
      </c>
      <c r="E7712" t="s">
        <v>33</v>
      </c>
      <c r="F7712" t="s">
        <v>43</v>
      </c>
      <c r="G7712" t="s">
        <v>110</v>
      </c>
      <c r="H7712">
        <v>5</v>
      </c>
      <c r="I7712">
        <v>76585.289999999994</v>
      </c>
      <c r="J7712">
        <v>0</v>
      </c>
      <c r="K7712">
        <v>382926.45</v>
      </c>
      <c r="L7712">
        <v>59431.6</v>
      </c>
      <c r="M7712">
        <f t="shared" si="362"/>
        <v>382926.44999999995</v>
      </c>
      <c r="N7712" t="str">
        <f t="shared" si="360"/>
        <v>Q3</v>
      </c>
      <c r="O7712" s="2">
        <f t="shared" si="361"/>
        <v>15.520369512213113</v>
      </c>
      <c r="P7712" t="str">
        <f>VLOOKUP(retail_sales_2023!C7712,customers!A:J,5,)</f>
        <v>Mumbai</v>
      </c>
      <c r="Q7712" t="str">
        <f>VLOOKUP(C7712,customers!A:J,10,0)</f>
        <v>Premium</v>
      </c>
    </row>
    <row r="7713" spans="1:17" x14ac:dyDescent="0.3">
      <c r="A7713" t="s">
        <v>8804</v>
      </c>
      <c r="B7713" s="1">
        <v>45220</v>
      </c>
      <c r="C7713" t="s">
        <v>557</v>
      </c>
      <c r="D7713" t="s">
        <v>558</v>
      </c>
      <c r="E7713" t="s">
        <v>27</v>
      </c>
      <c r="F7713" t="s">
        <v>43</v>
      </c>
      <c r="G7713" t="s">
        <v>301</v>
      </c>
      <c r="H7713">
        <v>4</v>
      </c>
      <c r="I7713">
        <v>5984.7</v>
      </c>
      <c r="J7713">
        <v>0.1</v>
      </c>
      <c r="K7713">
        <v>21544.92</v>
      </c>
      <c r="L7713">
        <v>3067.25</v>
      </c>
      <c r="M7713">
        <f t="shared" si="362"/>
        <v>21544.92</v>
      </c>
      <c r="N7713" t="str">
        <f t="shared" si="360"/>
        <v>Q4</v>
      </c>
      <c r="O7713" s="2">
        <f t="shared" si="361"/>
        <v>14.236534644825788</v>
      </c>
      <c r="P7713" t="str">
        <f>VLOOKUP(retail_sales_2023!C7713,customers!A:J,5,)</f>
        <v>Delhi</v>
      </c>
      <c r="Q7713" t="str">
        <f>VLOOKUP(C7713,customers!A:J,10,0)</f>
        <v>Occasional</v>
      </c>
    </row>
    <row r="7714" spans="1:17" x14ac:dyDescent="0.3">
      <c r="A7714" t="s">
        <v>8805</v>
      </c>
      <c r="B7714" s="1">
        <v>45062</v>
      </c>
      <c r="C7714" t="s">
        <v>221</v>
      </c>
      <c r="D7714" t="s">
        <v>222</v>
      </c>
      <c r="E7714" t="s">
        <v>27</v>
      </c>
      <c r="F7714" t="s">
        <v>81</v>
      </c>
      <c r="G7714" t="s">
        <v>158</v>
      </c>
      <c r="H7714">
        <v>2</v>
      </c>
      <c r="I7714">
        <v>4953.32</v>
      </c>
      <c r="J7714">
        <v>0</v>
      </c>
      <c r="K7714">
        <v>9906.64</v>
      </c>
      <c r="L7714">
        <v>3311.83</v>
      </c>
      <c r="M7714">
        <f t="shared" si="362"/>
        <v>9906.64</v>
      </c>
      <c r="N7714" t="str">
        <f t="shared" si="360"/>
        <v>Q2</v>
      </c>
      <c r="O7714" s="2">
        <f t="shared" si="361"/>
        <v>33.430406272964397</v>
      </c>
      <c r="P7714" t="str">
        <f>VLOOKUP(retail_sales_2023!C7714,customers!A:J,5,)</f>
        <v>Lucknow</v>
      </c>
      <c r="Q7714" t="str">
        <f>VLOOKUP(C7714,customers!A:J,10,0)</f>
        <v>Premium</v>
      </c>
    </row>
    <row r="7715" spans="1:17" x14ac:dyDescent="0.3">
      <c r="A7715" t="s">
        <v>8806</v>
      </c>
      <c r="B7715" s="1">
        <v>45008</v>
      </c>
      <c r="C7715" t="s">
        <v>194</v>
      </c>
      <c r="D7715" t="s">
        <v>195</v>
      </c>
      <c r="E7715" t="s">
        <v>33</v>
      </c>
      <c r="F7715" t="s">
        <v>43</v>
      </c>
      <c r="G7715" t="s">
        <v>121</v>
      </c>
      <c r="H7715">
        <v>4</v>
      </c>
      <c r="I7715">
        <v>49700.17</v>
      </c>
      <c r="J7715">
        <v>0.2</v>
      </c>
      <c r="K7715">
        <v>159040.54</v>
      </c>
      <c r="L7715">
        <v>21546.78</v>
      </c>
      <c r="M7715">
        <f t="shared" si="362"/>
        <v>159040.54399999999</v>
      </c>
      <c r="N7715" t="str">
        <f t="shared" si="360"/>
        <v>Q1</v>
      </c>
      <c r="O7715" s="2">
        <f t="shared" si="361"/>
        <v>13.547979653489605</v>
      </c>
      <c r="P7715" t="str">
        <f>VLOOKUP(retail_sales_2023!C7715,customers!A:J,5,)</f>
        <v>Surat</v>
      </c>
      <c r="Q7715" t="str">
        <f>VLOOKUP(C7715,customers!A:J,10,0)</f>
        <v>Regular</v>
      </c>
    </row>
    <row r="7716" spans="1:17" x14ac:dyDescent="0.3">
      <c r="A7716" t="s">
        <v>8807</v>
      </c>
      <c r="B7716" s="1">
        <v>45282</v>
      </c>
      <c r="C7716" t="s">
        <v>1643</v>
      </c>
      <c r="D7716" t="s">
        <v>1644</v>
      </c>
      <c r="E7716" t="s">
        <v>15</v>
      </c>
      <c r="F7716" t="s">
        <v>16</v>
      </c>
      <c r="G7716" t="s">
        <v>17</v>
      </c>
      <c r="H7716">
        <v>4</v>
      </c>
      <c r="I7716">
        <v>639.16999999999996</v>
      </c>
      <c r="J7716">
        <v>0</v>
      </c>
      <c r="K7716">
        <v>2556.6799999999998</v>
      </c>
      <c r="L7716">
        <v>732.32</v>
      </c>
      <c r="M7716">
        <f t="shared" si="362"/>
        <v>2556.6799999999998</v>
      </c>
      <c r="N7716" t="str">
        <f t="shared" si="360"/>
        <v>Q4</v>
      </c>
      <c r="O7716" s="2">
        <f t="shared" si="361"/>
        <v>28.643396905361644</v>
      </c>
      <c r="P7716" t="str">
        <f>VLOOKUP(retail_sales_2023!C7716,customers!A:J,5,)</f>
        <v>Hyderabad</v>
      </c>
      <c r="Q7716" t="str">
        <f>VLOOKUP(C7716,customers!A:J,10,0)</f>
        <v>Premium</v>
      </c>
    </row>
    <row r="7717" spans="1:17" x14ac:dyDescent="0.3">
      <c r="A7717" t="s">
        <v>8808</v>
      </c>
      <c r="B7717" s="1">
        <v>45229</v>
      </c>
      <c r="C7717" t="s">
        <v>2375</v>
      </c>
      <c r="D7717" t="s">
        <v>2376</v>
      </c>
      <c r="E7717" t="s">
        <v>27</v>
      </c>
      <c r="F7717" t="s">
        <v>16</v>
      </c>
      <c r="G7717" t="s">
        <v>171</v>
      </c>
      <c r="H7717">
        <v>2</v>
      </c>
      <c r="I7717">
        <v>238.85</v>
      </c>
      <c r="J7717">
        <v>0.3</v>
      </c>
      <c r="K7717">
        <v>334.39</v>
      </c>
      <c r="L7717">
        <v>105.18</v>
      </c>
      <c r="M7717">
        <f t="shared" si="362"/>
        <v>334.39</v>
      </c>
      <c r="N7717" t="str">
        <f t="shared" si="360"/>
        <v>Q4</v>
      </c>
      <c r="O7717" s="2">
        <f t="shared" si="361"/>
        <v>31.454289901013787</v>
      </c>
      <c r="P7717" t="str">
        <f>VLOOKUP(retail_sales_2023!C7717,customers!A:J,5,)</f>
        <v>Lucknow</v>
      </c>
      <c r="Q7717" t="str">
        <f>VLOOKUP(C7717,customers!A:J,10,0)</f>
        <v>Regular</v>
      </c>
    </row>
    <row r="7718" spans="1:17" x14ac:dyDescent="0.3">
      <c r="A7718" t="s">
        <v>8809</v>
      </c>
      <c r="B7718" s="1">
        <v>44960</v>
      </c>
      <c r="C7718" t="s">
        <v>1285</v>
      </c>
      <c r="D7718" t="s">
        <v>1286</v>
      </c>
      <c r="E7718" t="s">
        <v>27</v>
      </c>
      <c r="F7718" t="s">
        <v>28</v>
      </c>
      <c r="G7718" t="s">
        <v>672</v>
      </c>
      <c r="H7718">
        <v>2</v>
      </c>
      <c r="I7718">
        <v>551.70000000000005</v>
      </c>
      <c r="J7718">
        <v>0.05</v>
      </c>
      <c r="K7718">
        <v>1048.23</v>
      </c>
      <c r="L7718">
        <v>165.51</v>
      </c>
      <c r="M7718">
        <f t="shared" si="362"/>
        <v>1048.23</v>
      </c>
      <c r="N7718" t="str">
        <f t="shared" si="360"/>
        <v>Q1</v>
      </c>
      <c r="O7718" s="2">
        <f t="shared" si="361"/>
        <v>15.789473684210526</v>
      </c>
      <c r="P7718" t="str">
        <f>VLOOKUP(retail_sales_2023!C7718,customers!A:J,5,)</f>
        <v>Chandigarh</v>
      </c>
      <c r="Q7718" t="str">
        <f>VLOOKUP(C7718,customers!A:J,10,0)</f>
        <v>Occasional</v>
      </c>
    </row>
    <row r="7719" spans="1:17" x14ac:dyDescent="0.3">
      <c r="A7719" t="s">
        <v>8810</v>
      </c>
      <c r="B7719" s="1">
        <v>45220</v>
      </c>
      <c r="C7719" t="s">
        <v>2033</v>
      </c>
      <c r="D7719" t="s">
        <v>2034</v>
      </c>
      <c r="E7719" t="s">
        <v>33</v>
      </c>
      <c r="F7719" t="s">
        <v>22</v>
      </c>
      <c r="G7719" t="s">
        <v>423</v>
      </c>
      <c r="H7719">
        <v>1</v>
      </c>
      <c r="I7719">
        <v>26764.69</v>
      </c>
      <c r="J7719">
        <v>0.3</v>
      </c>
      <c r="K7719">
        <v>18735.28</v>
      </c>
      <c r="L7719">
        <v>4190.2700000000004</v>
      </c>
      <c r="M7719">
        <f t="shared" si="362"/>
        <v>18735.282999999999</v>
      </c>
      <c r="N7719" t="str">
        <f t="shared" si="360"/>
        <v>Q4</v>
      </c>
      <c r="O7719" s="2">
        <f t="shared" si="361"/>
        <v>22.36566520489686</v>
      </c>
      <c r="P7719" t="str">
        <f>VLOOKUP(retail_sales_2023!C7719,customers!A:J,5,)</f>
        <v>Nagpur</v>
      </c>
      <c r="Q7719" t="str">
        <f>VLOOKUP(C7719,customers!A:J,10,0)</f>
        <v>Regular</v>
      </c>
    </row>
    <row r="7720" spans="1:17" x14ac:dyDescent="0.3">
      <c r="A7720" t="s">
        <v>8811</v>
      </c>
      <c r="B7720" s="1">
        <v>44968</v>
      </c>
      <c r="C7720" t="s">
        <v>257</v>
      </c>
      <c r="D7720" t="s">
        <v>258</v>
      </c>
      <c r="E7720" t="s">
        <v>27</v>
      </c>
      <c r="F7720" t="s">
        <v>52</v>
      </c>
      <c r="G7720" t="s">
        <v>226</v>
      </c>
      <c r="H7720">
        <v>3</v>
      </c>
      <c r="I7720">
        <v>274.86</v>
      </c>
      <c r="J7720">
        <v>0.05</v>
      </c>
      <c r="K7720">
        <v>783.35</v>
      </c>
      <c r="L7720">
        <v>-54.54</v>
      </c>
      <c r="M7720">
        <f t="shared" si="362"/>
        <v>783.351</v>
      </c>
      <c r="N7720" t="str">
        <f t="shared" si="360"/>
        <v>Q1</v>
      </c>
      <c r="O7720" s="2">
        <f t="shared" si="361"/>
        <v>-6.9624050552115913</v>
      </c>
      <c r="P7720" t="str">
        <f>VLOOKUP(retail_sales_2023!C7720,customers!A:J,5,)</f>
        <v>Delhi</v>
      </c>
      <c r="Q7720" t="str">
        <f>VLOOKUP(C7720,customers!A:J,10,0)</f>
        <v>Regular</v>
      </c>
    </row>
    <row r="7721" spans="1:17" x14ac:dyDescent="0.3">
      <c r="A7721" t="s">
        <v>8812</v>
      </c>
      <c r="B7721" s="1">
        <v>45083</v>
      </c>
      <c r="C7721" t="s">
        <v>75</v>
      </c>
      <c r="D7721" t="s">
        <v>76</v>
      </c>
      <c r="E7721" t="s">
        <v>21</v>
      </c>
      <c r="F7721" t="s">
        <v>43</v>
      </c>
      <c r="G7721" t="s">
        <v>282</v>
      </c>
      <c r="H7721">
        <v>5</v>
      </c>
      <c r="I7721">
        <v>38005.18</v>
      </c>
      <c r="J7721">
        <v>0</v>
      </c>
      <c r="K7721">
        <v>190025.9</v>
      </c>
      <c r="L7721">
        <v>23374.83</v>
      </c>
      <c r="M7721">
        <f t="shared" si="362"/>
        <v>190025.9</v>
      </c>
      <c r="N7721" t="str">
        <f t="shared" si="360"/>
        <v>Q2</v>
      </c>
      <c r="O7721" s="2">
        <f t="shared" si="361"/>
        <v>12.300865303098158</v>
      </c>
      <c r="P7721" t="str">
        <f>VLOOKUP(retail_sales_2023!C7721,customers!A:J,5,)</f>
        <v>Patna</v>
      </c>
      <c r="Q7721" t="str">
        <f>VLOOKUP(C7721,customers!A:J,10,0)</f>
        <v>Regular</v>
      </c>
    </row>
    <row r="7722" spans="1:17" x14ac:dyDescent="0.3">
      <c r="A7722" t="s">
        <v>8813</v>
      </c>
      <c r="B7722" s="1">
        <v>44999</v>
      </c>
      <c r="C7722" t="s">
        <v>1443</v>
      </c>
      <c r="D7722" t="s">
        <v>1444</v>
      </c>
      <c r="E7722" t="s">
        <v>21</v>
      </c>
      <c r="F7722" t="s">
        <v>22</v>
      </c>
      <c r="G7722" t="s">
        <v>196</v>
      </c>
      <c r="H7722">
        <v>4</v>
      </c>
      <c r="I7722">
        <v>24801.95</v>
      </c>
      <c r="J7722">
        <v>0.25</v>
      </c>
      <c r="K7722">
        <v>74405.850000000006</v>
      </c>
      <c r="L7722">
        <v>15633.83</v>
      </c>
      <c r="M7722">
        <f t="shared" si="362"/>
        <v>74405.850000000006</v>
      </c>
      <c r="N7722" t="str">
        <f t="shared" si="360"/>
        <v>Q1</v>
      </c>
      <c r="O7722" s="2">
        <f t="shared" si="361"/>
        <v>21.011560246942949</v>
      </c>
      <c r="P7722" t="str">
        <f>VLOOKUP(retail_sales_2023!C7722,customers!A:J,5,)</f>
        <v>Patna</v>
      </c>
      <c r="Q7722" t="str">
        <f>VLOOKUP(C7722,customers!A:J,10,0)</f>
        <v>Regular</v>
      </c>
    </row>
    <row r="7723" spans="1:17" x14ac:dyDescent="0.3">
      <c r="A7723" t="s">
        <v>8814</v>
      </c>
      <c r="B7723" s="1">
        <v>45104</v>
      </c>
      <c r="C7723" t="s">
        <v>713</v>
      </c>
      <c r="D7723" t="s">
        <v>714</v>
      </c>
      <c r="E7723" t="s">
        <v>21</v>
      </c>
      <c r="F7723" t="s">
        <v>43</v>
      </c>
      <c r="G7723" t="s">
        <v>154</v>
      </c>
      <c r="H7723">
        <v>5</v>
      </c>
      <c r="I7723">
        <v>41700.57</v>
      </c>
      <c r="J7723">
        <v>0</v>
      </c>
      <c r="K7723">
        <v>208502.85</v>
      </c>
      <c r="L7723">
        <v>27817.7</v>
      </c>
      <c r="M7723">
        <f t="shared" si="362"/>
        <v>208502.85</v>
      </c>
      <c r="N7723" t="str">
        <f t="shared" si="360"/>
        <v>Q2</v>
      </c>
      <c r="O7723" s="2">
        <f t="shared" si="361"/>
        <v>13.341640174223038</v>
      </c>
      <c r="P7723" t="str">
        <f>VLOOKUP(retail_sales_2023!C7723,customers!A:J,5,)</f>
        <v>Bhubaneswar</v>
      </c>
      <c r="Q7723" t="str">
        <f>VLOOKUP(C7723,customers!A:J,10,0)</f>
        <v>Premium</v>
      </c>
    </row>
    <row r="7724" spans="1:17" x14ac:dyDescent="0.3">
      <c r="A7724" t="s">
        <v>8815</v>
      </c>
      <c r="B7724" s="1">
        <v>45183</v>
      </c>
      <c r="C7724" t="s">
        <v>218</v>
      </c>
      <c r="D7724" t="s">
        <v>219</v>
      </c>
      <c r="E7724" t="s">
        <v>27</v>
      </c>
      <c r="F7724" t="s">
        <v>16</v>
      </c>
      <c r="G7724" t="s">
        <v>192</v>
      </c>
      <c r="H7724">
        <v>3</v>
      </c>
      <c r="I7724">
        <v>856.46</v>
      </c>
      <c r="J7724">
        <v>0.2</v>
      </c>
      <c r="K7724">
        <v>2055.5</v>
      </c>
      <c r="L7724">
        <v>676.85</v>
      </c>
      <c r="M7724">
        <f t="shared" si="362"/>
        <v>2055.5040000000004</v>
      </c>
      <c r="N7724" t="str">
        <f t="shared" si="360"/>
        <v>Q3</v>
      </c>
      <c r="O7724" s="2">
        <f t="shared" si="361"/>
        <v>32.928727803454152</v>
      </c>
      <c r="P7724" t="str">
        <f>VLOOKUP(retail_sales_2023!C7724,customers!A:J,5,)</f>
        <v>Lucknow</v>
      </c>
      <c r="Q7724" t="str">
        <f>VLOOKUP(C7724,customers!A:J,10,0)</f>
        <v>Premium</v>
      </c>
    </row>
    <row r="7725" spans="1:17" x14ac:dyDescent="0.3">
      <c r="A7725" t="s">
        <v>8816</v>
      </c>
      <c r="B7725" s="1">
        <v>44967</v>
      </c>
      <c r="C7725" t="s">
        <v>63</v>
      </c>
      <c r="D7725" t="s">
        <v>64</v>
      </c>
      <c r="E7725" t="s">
        <v>21</v>
      </c>
      <c r="F7725" t="s">
        <v>81</v>
      </c>
      <c r="G7725" t="s">
        <v>239</v>
      </c>
      <c r="H7725">
        <v>1</v>
      </c>
      <c r="I7725">
        <v>2421.56</v>
      </c>
      <c r="J7725">
        <v>0</v>
      </c>
      <c r="K7725">
        <v>2421.56</v>
      </c>
      <c r="L7725">
        <v>734.6</v>
      </c>
      <c r="M7725">
        <f t="shared" si="362"/>
        <v>2421.56</v>
      </c>
      <c r="N7725" t="str">
        <f t="shared" si="360"/>
        <v>Q1</v>
      </c>
      <c r="O7725" s="2">
        <f t="shared" si="361"/>
        <v>30.335816581046931</v>
      </c>
      <c r="P7725" t="str">
        <f>VLOOKUP(retail_sales_2023!C7725,customers!A:J,5,)</f>
        <v>Guwahati</v>
      </c>
      <c r="Q7725" t="str">
        <f>VLOOKUP(C7725,customers!A:J,10,0)</f>
        <v>Regular</v>
      </c>
    </row>
    <row r="7726" spans="1:17" x14ac:dyDescent="0.3">
      <c r="A7726" t="s">
        <v>8817</v>
      </c>
      <c r="B7726" s="1">
        <v>45174</v>
      </c>
      <c r="C7726" t="s">
        <v>4155</v>
      </c>
      <c r="D7726" t="s">
        <v>4156</v>
      </c>
      <c r="E7726" t="s">
        <v>15</v>
      </c>
      <c r="F7726" t="s">
        <v>81</v>
      </c>
      <c r="G7726" t="s">
        <v>101</v>
      </c>
      <c r="H7726">
        <v>3</v>
      </c>
      <c r="I7726">
        <v>4866.6400000000003</v>
      </c>
      <c r="J7726">
        <v>0</v>
      </c>
      <c r="K7726">
        <v>14599.92</v>
      </c>
      <c r="L7726">
        <v>3842.95</v>
      </c>
      <c r="M7726">
        <f t="shared" si="362"/>
        <v>14599.920000000002</v>
      </c>
      <c r="N7726" t="str">
        <f t="shared" si="360"/>
        <v>Q3</v>
      </c>
      <c r="O7726" s="2">
        <f t="shared" si="361"/>
        <v>26.321719571066144</v>
      </c>
      <c r="P7726" t="str">
        <f>VLOOKUP(retail_sales_2023!C7726,customers!A:J,5,)</f>
        <v>Hyderabad</v>
      </c>
      <c r="Q7726" t="str">
        <f>VLOOKUP(C7726,customers!A:J,10,0)</f>
        <v>Premium</v>
      </c>
    </row>
    <row r="7727" spans="1:17" x14ac:dyDescent="0.3">
      <c r="A7727" t="s">
        <v>8818</v>
      </c>
      <c r="B7727" s="1">
        <v>44930</v>
      </c>
      <c r="C7727" t="s">
        <v>1693</v>
      </c>
      <c r="D7727" t="s">
        <v>1694</v>
      </c>
      <c r="E7727" t="s">
        <v>15</v>
      </c>
      <c r="F7727" t="s">
        <v>28</v>
      </c>
      <c r="G7727" t="s">
        <v>29</v>
      </c>
      <c r="H7727">
        <v>2</v>
      </c>
      <c r="I7727">
        <v>6562.22</v>
      </c>
      <c r="J7727">
        <v>0.25</v>
      </c>
      <c r="K7727">
        <v>9843.33</v>
      </c>
      <c r="L7727">
        <v>1787.49</v>
      </c>
      <c r="M7727">
        <f t="shared" si="362"/>
        <v>9843.33</v>
      </c>
      <c r="N7727" t="str">
        <f t="shared" si="360"/>
        <v>Q1</v>
      </c>
      <c r="O7727" s="2">
        <f t="shared" si="361"/>
        <v>18.159403372639137</v>
      </c>
      <c r="P7727" t="str">
        <f>VLOOKUP(retail_sales_2023!C7727,customers!A:J,5,)</f>
        <v>Chennai</v>
      </c>
      <c r="Q7727" t="str">
        <f>VLOOKUP(C7727,customers!A:J,10,0)</f>
        <v>Premium</v>
      </c>
    </row>
    <row r="7728" spans="1:17" x14ac:dyDescent="0.3">
      <c r="A7728" t="s">
        <v>8819</v>
      </c>
      <c r="B7728" s="1">
        <v>45157</v>
      </c>
      <c r="C7728" t="s">
        <v>1252</v>
      </c>
      <c r="D7728" t="s">
        <v>1253</v>
      </c>
      <c r="E7728" t="s">
        <v>15</v>
      </c>
      <c r="F7728" t="s">
        <v>81</v>
      </c>
      <c r="G7728" t="s">
        <v>82</v>
      </c>
      <c r="H7728">
        <v>3</v>
      </c>
      <c r="I7728">
        <v>2091.5100000000002</v>
      </c>
      <c r="J7728">
        <v>0</v>
      </c>
      <c r="K7728">
        <v>6274.53</v>
      </c>
      <c r="L7728">
        <v>1946.38</v>
      </c>
      <c r="M7728">
        <f t="shared" si="362"/>
        <v>6274.5300000000007</v>
      </c>
      <c r="N7728" t="str">
        <f t="shared" si="360"/>
        <v>Q3</v>
      </c>
      <c r="O7728" s="2">
        <f t="shared" si="361"/>
        <v>31.020331403308298</v>
      </c>
      <c r="P7728" t="str">
        <f>VLOOKUP(retail_sales_2023!C7728,customers!A:J,5,)</f>
        <v>Chennai</v>
      </c>
      <c r="Q7728" t="str">
        <f>VLOOKUP(C7728,customers!A:J,10,0)</f>
        <v>Regular</v>
      </c>
    </row>
    <row r="7729" spans="1:17" x14ac:dyDescent="0.3">
      <c r="A7729" t="s">
        <v>8820</v>
      </c>
      <c r="B7729" s="1">
        <v>44992</v>
      </c>
      <c r="C7729" t="s">
        <v>544</v>
      </c>
      <c r="D7729" t="s">
        <v>545</v>
      </c>
      <c r="E7729" t="s">
        <v>15</v>
      </c>
      <c r="F7729" t="s">
        <v>52</v>
      </c>
      <c r="G7729" t="s">
        <v>235</v>
      </c>
      <c r="H7729">
        <v>8</v>
      </c>
      <c r="I7729">
        <v>234.7</v>
      </c>
      <c r="J7729">
        <v>0</v>
      </c>
      <c r="K7729">
        <v>1877.6</v>
      </c>
      <c r="L7729">
        <v>178.17</v>
      </c>
      <c r="M7729">
        <f t="shared" si="362"/>
        <v>1877.6</v>
      </c>
      <c r="N7729" t="str">
        <f t="shared" si="360"/>
        <v>Q1</v>
      </c>
      <c r="O7729" s="2">
        <f t="shared" si="361"/>
        <v>9.4892415850021301</v>
      </c>
      <c r="P7729" t="str">
        <f>VLOOKUP(retail_sales_2023!C7729,customers!A:J,5,)</f>
        <v>Bengaluru</v>
      </c>
      <c r="Q7729" t="str">
        <f>VLOOKUP(C7729,customers!A:J,10,0)</f>
        <v>Premium</v>
      </c>
    </row>
    <row r="7730" spans="1:17" x14ac:dyDescent="0.3">
      <c r="A7730" t="s">
        <v>8821</v>
      </c>
      <c r="B7730" s="1">
        <v>45108</v>
      </c>
      <c r="C7730" t="s">
        <v>986</v>
      </c>
      <c r="D7730" t="s">
        <v>987</v>
      </c>
      <c r="E7730" t="s">
        <v>15</v>
      </c>
      <c r="F7730" t="s">
        <v>28</v>
      </c>
      <c r="G7730" t="s">
        <v>97</v>
      </c>
      <c r="H7730">
        <v>3</v>
      </c>
      <c r="I7730">
        <v>5118.55</v>
      </c>
      <c r="J7730">
        <v>0</v>
      </c>
      <c r="K7730">
        <v>15355.65</v>
      </c>
      <c r="L7730">
        <v>2423.17</v>
      </c>
      <c r="M7730">
        <f t="shared" si="362"/>
        <v>15355.650000000001</v>
      </c>
      <c r="N7730" t="str">
        <f t="shared" si="360"/>
        <v>Q3</v>
      </c>
      <c r="O7730" s="2">
        <f t="shared" si="361"/>
        <v>15.780315388798261</v>
      </c>
      <c r="P7730" t="str">
        <f>VLOOKUP(retail_sales_2023!C7730,customers!A:J,5,)</f>
        <v>Chennai</v>
      </c>
      <c r="Q7730" t="str">
        <f>VLOOKUP(C7730,customers!A:J,10,0)</f>
        <v>Occasional</v>
      </c>
    </row>
    <row r="7731" spans="1:17" x14ac:dyDescent="0.3">
      <c r="A7731" t="s">
        <v>8822</v>
      </c>
      <c r="B7731" s="1">
        <v>45195</v>
      </c>
      <c r="C7731" t="s">
        <v>2116</v>
      </c>
      <c r="D7731" t="s">
        <v>2117</v>
      </c>
      <c r="E7731" t="s">
        <v>27</v>
      </c>
      <c r="F7731" t="s">
        <v>43</v>
      </c>
      <c r="G7731" t="s">
        <v>121</v>
      </c>
      <c r="H7731">
        <v>3</v>
      </c>
      <c r="I7731">
        <v>36246.94</v>
      </c>
      <c r="J7731">
        <v>0</v>
      </c>
      <c r="K7731">
        <v>108740.82</v>
      </c>
      <c r="L7731">
        <v>13913.58</v>
      </c>
      <c r="M7731">
        <f t="shared" si="362"/>
        <v>108740.82</v>
      </c>
      <c r="N7731" t="str">
        <f t="shared" si="360"/>
        <v>Q3</v>
      </c>
      <c r="O7731" s="2">
        <f t="shared" si="361"/>
        <v>12.795176641117841</v>
      </c>
      <c r="P7731" t="str">
        <f>VLOOKUP(retail_sales_2023!C7731,customers!A:J,5,)</f>
        <v>Jaipur</v>
      </c>
      <c r="Q7731" t="str">
        <f>VLOOKUP(C7731,customers!A:J,10,0)</f>
        <v>Regular</v>
      </c>
    </row>
    <row r="7732" spans="1:17" x14ac:dyDescent="0.3">
      <c r="A7732" t="s">
        <v>8823</v>
      </c>
      <c r="B7732" s="1">
        <v>44930</v>
      </c>
      <c r="C7732" t="s">
        <v>722</v>
      </c>
      <c r="D7732" t="s">
        <v>723</v>
      </c>
      <c r="E7732" t="s">
        <v>15</v>
      </c>
      <c r="F7732" t="s">
        <v>28</v>
      </c>
      <c r="G7732" t="s">
        <v>280</v>
      </c>
      <c r="H7732">
        <v>5</v>
      </c>
      <c r="I7732">
        <v>4282.04</v>
      </c>
      <c r="J7732">
        <v>0.15</v>
      </c>
      <c r="K7732">
        <v>18198.669999999998</v>
      </c>
      <c r="L7732">
        <v>5018.62</v>
      </c>
      <c r="M7732">
        <f t="shared" si="362"/>
        <v>18198.670000000002</v>
      </c>
      <c r="N7732" t="str">
        <f t="shared" si="360"/>
        <v>Q1</v>
      </c>
      <c r="O7732" s="2">
        <f t="shared" si="361"/>
        <v>27.576850396210272</v>
      </c>
      <c r="P7732" t="str">
        <f>VLOOKUP(retail_sales_2023!C7732,customers!A:J,5,)</f>
        <v>Bengaluru</v>
      </c>
      <c r="Q7732" t="str">
        <f>VLOOKUP(C7732,customers!A:J,10,0)</f>
        <v>Premium</v>
      </c>
    </row>
    <row r="7733" spans="1:17" x14ac:dyDescent="0.3">
      <c r="A7733" t="s">
        <v>8824</v>
      </c>
      <c r="B7733" s="1">
        <v>45264</v>
      </c>
      <c r="C7733" t="s">
        <v>1811</v>
      </c>
      <c r="D7733" t="s">
        <v>1812</v>
      </c>
      <c r="E7733" t="s">
        <v>21</v>
      </c>
      <c r="F7733" t="s">
        <v>38</v>
      </c>
      <c r="G7733" t="s">
        <v>395</v>
      </c>
      <c r="H7733">
        <v>4</v>
      </c>
      <c r="I7733">
        <v>388.97</v>
      </c>
      <c r="J7733">
        <v>0.15</v>
      </c>
      <c r="K7733">
        <v>1322.5</v>
      </c>
      <c r="L7733">
        <v>385.93</v>
      </c>
      <c r="M7733">
        <f t="shared" si="362"/>
        <v>1322.498</v>
      </c>
      <c r="N7733" t="str">
        <f t="shared" si="360"/>
        <v>Q4</v>
      </c>
      <c r="O7733" s="2">
        <f t="shared" si="361"/>
        <v>29.181852551984878</v>
      </c>
      <c r="P7733" t="str">
        <f>VLOOKUP(retail_sales_2023!C7733,customers!A:J,5,)</f>
        <v>Bhubaneswar</v>
      </c>
      <c r="Q7733" t="str">
        <f>VLOOKUP(C7733,customers!A:J,10,0)</f>
        <v>Premium</v>
      </c>
    </row>
    <row r="7734" spans="1:17" x14ac:dyDescent="0.3">
      <c r="A7734" t="s">
        <v>8825</v>
      </c>
      <c r="B7734" s="1">
        <v>45169</v>
      </c>
      <c r="C7734" t="s">
        <v>2333</v>
      </c>
      <c r="D7734" t="s">
        <v>2334</v>
      </c>
      <c r="E7734" t="s">
        <v>15</v>
      </c>
      <c r="F7734" t="s">
        <v>52</v>
      </c>
      <c r="G7734" t="s">
        <v>69</v>
      </c>
      <c r="H7734">
        <v>10</v>
      </c>
      <c r="I7734">
        <v>467.79</v>
      </c>
      <c r="J7734">
        <v>0.1</v>
      </c>
      <c r="K7734">
        <v>4210.1099999999997</v>
      </c>
      <c r="L7734">
        <v>408.47</v>
      </c>
      <c r="M7734">
        <f t="shared" si="362"/>
        <v>4210.1100000000006</v>
      </c>
      <c r="N7734" t="str">
        <f t="shared" si="360"/>
        <v>Q3</v>
      </c>
      <c r="O7734" s="2">
        <f t="shared" si="361"/>
        <v>9.7021217972927101</v>
      </c>
      <c r="P7734" t="str">
        <f>VLOOKUP(retail_sales_2023!C7734,customers!A:J,5,)</f>
        <v>Chennai</v>
      </c>
      <c r="Q7734" t="str">
        <f>VLOOKUP(C7734,customers!A:J,10,0)</f>
        <v>Regular</v>
      </c>
    </row>
    <row r="7735" spans="1:17" x14ac:dyDescent="0.3">
      <c r="A7735" t="s">
        <v>8826</v>
      </c>
      <c r="B7735" s="1">
        <v>45219</v>
      </c>
      <c r="C7735" t="s">
        <v>693</v>
      </c>
      <c r="D7735" t="s">
        <v>694</v>
      </c>
      <c r="E7735" t="s">
        <v>27</v>
      </c>
      <c r="F7735" t="s">
        <v>28</v>
      </c>
      <c r="G7735" t="s">
        <v>466</v>
      </c>
      <c r="H7735">
        <v>0</v>
      </c>
      <c r="I7735">
        <v>1105.28</v>
      </c>
      <c r="J7735">
        <v>0.05</v>
      </c>
      <c r="K7735">
        <v>0</v>
      </c>
      <c r="L7735">
        <v>0</v>
      </c>
      <c r="M7735">
        <f t="shared" si="362"/>
        <v>0</v>
      </c>
      <c r="N7735" t="str">
        <f t="shared" si="360"/>
        <v>Q4</v>
      </c>
      <c r="O7735" s="2">
        <v>0</v>
      </c>
      <c r="P7735" t="str">
        <f>VLOOKUP(retail_sales_2023!C7735,customers!A:J,5,)</f>
        <v>Delhi</v>
      </c>
      <c r="Q7735" t="str">
        <f>VLOOKUP(C7735,customers!A:J,10,0)</f>
        <v>Regular</v>
      </c>
    </row>
    <row r="7736" spans="1:17" x14ac:dyDescent="0.3">
      <c r="A7736" t="s">
        <v>8827</v>
      </c>
      <c r="B7736" s="1">
        <v>45122</v>
      </c>
      <c r="C7736" t="s">
        <v>1379</v>
      </c>
      <c r="D7736" t="s">
        <v>1380</v>
      </c>
      <c r="E7736" t="s">
        <v>27</v>
      </c>
      <c r="F7736" t="s">
        <v>81</v>
      </c>
      <c r="G7736" t="s">
        <v>470</v>
      </c>
      <c r="H7736">
        <v>4</v>
      </c>
      <c r="I7736">
        <v>3081.02</v>
      </c>
      <c r="J7736">
        <v>0.2</v>
      </c>
      <c r="K7736">
        <v>9859.26</v>
      </c>
      <c r="L7736">
        <v>3115.42</v>
      </c>
      <c r="M7736">
        <f t="shared" si="362"/>
        <v>9859.264000000001</v>
      </c>
      <c r="N7736" t="str">
        <f t="shared" si="360"/>
        <v>Q3</v>
      </c>
      <c r="O7736" s="2">
        <f t="shared" si="361"/>
        <v>31.59892324576084</v>
      </c>
      <c r="P7736" t="str">
        <f>VLOOKUP(retail_sales_2023!C7736,customers!A:J,5,)</f>
        <v>Lucknow</v>
      </c>
      <c r="Q7736" t="str">
        <f>VLOOKUP(C7736,customers!A:J,10,0)</f>
        <v>Premium</v>
      </c>
    </row>
    <row r="7737" spans="1:17" x14ac:dyDescent="0.3">
      <c r="A7737" t="s">
        <v>8828</v>
      </c>
      <c r="B7737" s="1">
        <v>45018</v>
      </c>
      <c r="C7737" t="s">
        <v>2621</v>
      </c>
      <c r="D7737" t="s">
        <v>2622</v>
      </c>
      <c r="E7737" t="s">
        <v>27</v>
      </c>
      <c r="F7737" t="s">
        <v>52</v>
      </c>
      <c r="G7737" t="s">
        <v>226</v>
      </c>
      <c r="H7737">
        <v>3</v>
      </c>
      <c r="I7737">
        <v>120.42</v>
      </c>
      <c r="J7737">
        <v>0.05</v>
      </c>
      <c r="K7737">
        <v>343.2</v>
      </c>
      <c r="L7737">
        <v>19.34</v>
      </c>
      <c r="M7737">
        <f t="shared" si="362"/>
        <v>343.197</v>
      </c>
      <c r="N7737" t="str">
        <f t="shared" si="360"/>
        <v>Q2</v>
      </c>
      <c r="O7737" s="2">
        <f t="shared" si="361"/>
        <v>5.6351981351981353</v>
      </c>
      <c r="P7737" t="str">
        <f>VLOOKUP(retail_sales_2023!C7737,customers!A:J,5,)</f>
        <v>Jaipur</v>
      </c>
      <c r="Q7737" t="str">
        <f>VLOOKUP(C7737,customers!A:J,10,0)</f>
        <v>Premium</v>
      </c>
    </row>
    <row r="7738" spans="1:17" x14ac:dyDescent="0.3">
      <c r="A7738" t="s">
        <v>8829</v>
      </c>
      <c r="B7738" s="1">
        <v>44964</v>
      </c>
      <c r="C7738" t="s">
        <v>221</v>
      </c>
      <c r="D7738" t="s">
        <v>222</v>
      </c>
      <c r="E7738" t="s">
        <v>27</v>
      </c>
      <c r="F7738" t="s">
        <v>52</v>
      </c>
      <c r="G7738" t="s">
        <v>235</v>
      </c>
      <c r="H7738">
        <v>9</v>
      </c>
      <c r="I7738">
        <v>86.89</v>
      </c>
      <c r="J7738">
        <v>0.05</v>
      </c>
      <c r="K7738">
        <v>742.91</v>
      </c>
      <c r="L7738">
        <v>59.1</v>
      </c>
      <c r="M7738">
        <f t="shared" si="362"/>
        <v>742.90949999999998</v>
      </c>
      <c r="N7738" t="str">
        <f t="shared" si="360"/>
        <v>Q1</v>
      </c>
      <c r="O7738" s="2">
        <f t="shared" si="361"/>
        <v>7.955203187465508</v>
      </c>
      <c r="P7738" t="str">
        <f>VLOOKUP(retail_sales_2023!C7738,customers!A:J,5,)</f>
        <v>Lucknow</v>
      </c>
      <c r="Q7738" t="str">
        <f>VLOOKUP(C7738,customers!A:J,10,0)</f>
        <v>Premium</v>
      </c>
    </row>
    <row r="7739" spans="1:17" x14ac:dyDescent="0.3">
      <c r="A7739" t="s">
        <v>8830</v>
      </c>
      <c r="B7739" s="1">
        <v>45245</v>
      </c>
      <c r="C7739" t="s">
        <v>291</v>
      </c>
      <c r="D7739" t="s">
        <v>292</v>
      </c>
      <c r="E7739" t="s">
        <v>33</v>
      </c>
      <c r="F7739" t="s">
        <v>43</v>
      </c>
      <c r="G7739" t="s">
        <v>282</v>
      </c>
      <c r="H7739">
        <v>2</v>
      </c>
      <c r="I7739">
        <v>6721.53</v>
      </c>
      <c r="J7739">
        <v>0</v>
      </c>
      <c r="K7739">
        <v>13443.06</v>
      </c>
      <c r="L7739">
        <v>1399.11</v>
      </c>
      <c r="M7739">
        <f t="shared" si="362"/>
        <v>13443.06</v>
      </c>
      <c r="N7739" t="str">
        <f t="shared" si="360"/>
        <v>Q4</v>
      </c>
      <c r="O7739" s="2">
        <f t="shared" si="361"/>
        <v>10.407675038272536</v>
      </c>
      <c r="P7739" t="str">
        <f>VLOOKUP(retail_sales_2023!C7739,customers!A:J,5,)</f>
        <v>Pune</v>
      </c>
      <c r="Q7739" t="str">
        <f>VLOOKUP(C7739,customers!A:J,10,0)</f>
        <v>Premium</v>
      </c>
    </row>
    <row r="7740" spans="1:17" x14ac:dyDescent="0.3">
      <c r="A7740" t="s">
        <v>8831</v>
      </c>
      <c r="B7740" s="1">
        <v>45125</v>
      </c>
      <c r="C7740" t="s">
        <v>670</v>
      </c>
      <c r="D7740" t="s">
        <v>671</v>
      </c>
      <c r="E7740" t="s">
        <v>27</v>
      </c>
      <c r="F7740" t="s">
        <v>52</v>
      </c>
      <c r="G7740" t="s">
        <v>235</v>
      </c>
      <c r="H7740">
        <v>10</v>
      </c>
      <c r="I7740">
        <v>167.26</v>
      </c>
      <c r="J7740">
        <v>0.05</v>
      </c>
      <c r="K7740">
        <v>1588.97</v>
      </c>
      <c r="L7740">
        <v>123.89</v>
      </c>
      <c r="M7740">
        <f t="shared" si="362"/>
        <v>1588.9699999999998</v>
      </c>
      <c r="N7740" t="str">
        <f t="shared" si="360"/>
        <v>Q3</v>
      </c>
      <c r="O7740" s="2">
        <f t="shared" si="361"/>
        <v>7.7968747049975766</v>
      </c>
      <c r="P7740" t="str">
        <f>VLOOKUP(retail_sales_2023!C7740,customers!A:J,5,)</f>
        <v>Amritsar</v>
      </c>
      <c r="Q7740" t="str">
        <f>VLOOKUP(C7740,customers!A:J,10,0)</f>
        <v>Premium</v>
      </c>
    </row>
    <row r="7741" spans="1:17" x14ac:dyDescent="0.3">
      <c r="A7741" t="s">
        <v>8832</v>
      </c>
      <c r="B7741" s="1">
        <v>45224</v>
      </c>
      <c r="C7741" t="s">
        <v>1634</v>
      </c>
      <c r="D7741" t="s">
        <v>1635</v>
      </c>
      <c r="E7741" t="s">
        <v>33</v>
      </c>
      <c r="F7741" t="s">
        <v>43</v>
      </c>
      <c r="G7741" t="s">
        <v>178</v>
      </c>
      <c r="H7741">
        <v>4</v>
      </c>
      <c r="I7741">
        <v>47932.84</v>
      </c>
      <c r="J7741">
        <v>0</v>
      </c>
      <c r="K7741">
        <v>191731.36</v>
      </c>
      <c r="L7741">
        <v>-4600.6899999999996</v>
      </c>
      <c r="M7741">
        <f t="shared" si="362"/>
        <v>191731.36</v>
      </c>
      <c r="N7741" t="str">
        <f t="shared" si="360"/>
        <v>Q4</v>
      </c>
      <c r="O7741" s="2">
        <f t="shared" si="361"/>
        <v>-2.3995500788186139</v>
      </c>
      <c r="P7741" t="str">
        <f>VLOOKUP(retail_sales_2023!C7741,customers!A:J,5,)</f>
        <v>Nagpur</v>
      </c>
      <c r="Q7741" t="str">
        <f>VLOOKUP(C7741,customers!A:J,10,0)</f>
        <v>Occasional</v>
      </c>
    </row>
    <row r="7742" spans="1:17" x14ac:dyDescent="0.3">
      <c r="A7742" t="s">
        <v>8833</v>
      </c>
      <c r="B7742" s="1">
        <v>45206</v>
      </c>
      <c r="C7742" t="s">
        <v>1234</v>
      </c>
      <c r="D7742" t="s">
        <v>1235</v>
      </c>
      <c r="E7742" t="s">
        <v>21</v>
      </c>
      <c r="F7742" t="s">
        <v>43</v>
      </c>
      <c r="G7742" t="s">
        <v>110</v>
      </c>
      <c r="H7742">
        <v>5</v>
      </c>
      <c r="I7742">
        <v>81320.14</v>
      </c>
      <c r="J7742">
        <v>0.3</v>
      </c>
      <c r="K7742">
        <v>284620.49</v>
      </c>
      <c r="L7742">
        <v>37827.089999999997</v>
      </c>
      <c r="M7742">
        <f t="shared" si="362"/>
        <v>284620.49</v>
      </c>
      <c r="N7742" t="str">
        <f t="shared" si="360"/>
        <v>Q4</v>
      </c>
      <c r="O7742" s="2">
        <f t="shared" si="361"/>
        <v>13.290360788852551</v>
      </c>
      <c r="P7742" t="str">
        <f>VLOOKUP(retail_sales_2023!C7742,customers!A:J,5,)</f>
        <v>Patna</v>
      </c>
      <c r="Q7742" t="str">
        <f>VLOOKUP(C7742,customers!A:J,10,0)</f>
        <v>Regular</v>
      </c>
    </row>
    <row r="7743" spans="1:17" x14ac:dyDescent="0.3">
      <c r="A7743" t="s">
        <v>8834</v>
      </c>
      <c r="B7743" s="1">
        <v>45203</v>
      </c>
      <c r="C7743" t="s">
        <v>1395</v>
      </c>
      <c r="D7743" t="s">
        <v>1396</v>
      </c>
      <c r="E7743" t="s">
        <v>15</v>
      </c>
      <c r="F7743" t="s">
        <v>52</v>
      </c>
      <c r="G7743" t="s">
        <v>937</v>
      </c>
      <c r="H7743">
        <v>8</v>
      </c>
      <c r="I7743">
        <v>699.54</v>
      </c>
      <c r="J7743">
        <v>0.3</v>
      </c>
      <c r="K7743">
        <v>3917.42</v>
      </c>
      <c r="L7743">
        <v>322.52</v>
      </c>
      <c r="M7743">
        <f t="shared" si="362"/>
        <v>3917.4239999999995</v>
      </c>
      <c r="N7743" t="str">
        <f t="shared" si="360"/>
        <v>Q4</v>
      </c>
      <c r="O7743" s="2">
        <f t="shared" si="361"/>
        <v>8.2329696586018333</v>
      </c>
      <c r="P7743" t="str">
        <f>VLOOKUP(retail_sales_2023!C7743,customers!A:J,5,)</f>
        <v>Coimbatore</v>
      </c>
      <c r="Q7743" t="str">
        <f>VLOOKUP(C7743,customers!A:J,10,0)</f>
        <v>Occasional</v>
      </c>
    </row>
    <row r="7744" spans="1:17" x14ac:dyDescent="0.3">
      <c r="A7744" t="s">
        <v>8835</v>
      </c>
      <c r="B7744" s="1">
        <v>45191</v>
      </c>
      <c r="C7744" t="s">
        <v>934</v>
      </c>
      <c r="D7744" t="s">
        <v>935</v>
      </c>
      <c r="E7744" t="s">
        <v>21</v>
      </c>
      <c r="F7744" t="s">
        <v>52</v>
      </c>
      <c r="G7744" t="s">
        <v>226</v>
      </c>
      <c r="H7744">
        <v>6</v>
      </c>
      <c r="I7744">
        <v>307.81</v>
      </c>
      <c r="J7744">
        <v>0</v>
      </c>
      <c r="K7744">
        <v>1846.86</v>
      </c>
      <c r="L7744">
        <v>-184.22</v>
      </c>
      <c r="M7744">
        <f t="shared" si="362"/>
        <v>1846.8600000000001</v>
      </c>
      <c r="N7744" t="str">
        <f t="shared" si="360"/>
        <v>Q3</v>
      </c>
      <c r="O7744" s="2">
        <f t="shared" si="361"/>
        <v>-9.9747679845792323</v>
      </c>
      <c r="P7744" t="str">
        <f>VLOOKUP(retail_sales_2023!C7744,customers!A:J,5,)</f>
        <v>Guwahati</v>
      </c>
      <c r="Q7744" t="str">
        <f>VLOOKUP(C7744,customers!A:J,10,0)</f>
        <v>Occasional</v>
      </c>
    </row>
    <row r="7745" spans="1:17" x14ac:dyDescent="0.3">
      <c r="A7745" t="s">
        <v>8836</v>
      </c>
      <c r="B7745" s="1">
        <v>45075</v>
      </c>
      <c r="C7745" t="s">
        <v>468</v>
      </c>
      <c r="D7745" t="s">
        <v>469</v>
      </c>
      <c r="E7745" t="s">
        <v>15</v>
      </c>
      <c r="F7745" t="s">
        <v>38</v>
      </c>
      <c r="G7745" t="s">
        <v>395</v>
      </c>
      <c r="H7745">
        <v>3</v>
      </c>
      <c r="I7745">
        <v>3503.97</v>
      </c>
      <c r="J7745">
        <v>0.1</v>
      </c>
      <c r="K7745">
        <v>9460.7199999999993</v>
      </c>
      <c r="L7745">
        <v>2375.67</v>
      </c>
      <c r="M7745">
        <f t="shared" si="362"/>
        <v>9460.719000000001</v>
      </c>
      <c r="N7745" t="str">
        <f t="shared" si="360"/>
        <v>Q2</v>
      </c>
      <c r="O7745" s="2">
        <f t="shared" si="361"/>
        <v>25.110879510227551</v>
      </c>
      <c r="P7745" t="str">
        <f>VLOOKUP(retail_sales_2023!C7745,customers!A:J,5,)</f>
        <v>Bengaluru</v>
      </c>
      <c r="Q7745" t="str">
        <f>VLOOKUP(C7745,customers!A:J,10,0)</f>
        <v>Regular</v>
      </c>
    </row>
    <row r="7746" spans="1:17" x14ac:dyDescent="0.3">
      <c r="A7746" t="s">
        <v>8837</v>
      </c>
      <c r="B7746" s="1">
        <v>45004</v>
      </c>
      <c r="C7746" t="s">
        <v>4550</v>
      </c>
      <c r="D7746" t="s">
        <v>4551</v>
      </c>
      <c r="E7746" t="s">
        <v>21</v>
      </c>
      <c r="F7746" t="s">
        <v>43</v>
      </c>
      <c r="G7746" t="s">
        <v>178</v>
      </c>
      <c r="H7746">
        <v>4</v>
      </c>
      <c r="I7746">
        <v>45678.18</v>
      </c>
      <c r="J7746">
        <v>0.15</v>
      </c>
      <c r="K7746">
        <v>155305.81</v>
      </c>
      <c r="L7746">
        <v>-2718.38</v>
      </c>
      <c r="M7746">
        <f t="shared" si="362"/>
        <v>155305.81200000001</v>
      </c>
      <c r="N7746" t="str">
        <f t="shared" si="360"/>
        <v>Q1</v>
      </c>
      <c r="O7746" s="2">
        <f t="shared" si="361"/>
        <v>-1.750340183667308</v>
      </c>
      <c r="P7746" t="str">
        <f>VLOOKUP(retail_sales_2023!C7746,customers!A:J,5,)</f>
        <v>Ranchi</v>
      </c>
      <c r="Q7746" t="str">
        <f>VLOOKUP(C7746,customers!A:J,10,0)</f>
        <v>Premium</v>
      </c>
    </row>
    <row r="7747" spans="1:17" x14ac:dyDescent="0.3">
      <c r="A7747" t="s">
        <v>8838</v>
      </c>
      <c r="B7747" s="1">
        <v>45177</v>
      </c>
      <c r="C7747" t="s">
        <v>494</v>
      </c>
      <c r="D7747" t="s">
        <v>495</v>
      </c>
      <c r="E7747" t="s">
        <v>15</v>
      </c>
      <c r="F7747" t="s">
        <v>52</v>
      </c>
      <c r="G7747" t="s">
        <v>226</v>
      </c>
      <c r="H7747">
        <v>6</v>
      </c>
      <c r="I7747">
        <v>161.58000000000001</v>
      </c>
      <c r="J7747">
        <v>0</v>
      </c>
      <c r="K7747">
        <v>969.48</v>
      </c>
      <c r="L7747">
        <v>79.08</v>
      </c>
      <c r="M7747">
        <f t="shared" si="362"/>
        <v>969.48</v>
      </c>
      <c r="N7747" t="str">
        <f t="shared" ref="N7747:N7810" si="363">"Q"&amp;ROUNDUP(MONTH(B7747)/3,0)</f>
        <v>Q3</v>
      </c>
      <c r="O7747" s="2">
        <f t="shared" ref="O7747:O7810" si="364">(L7747/K7747)*100</f>
        <v>8.1569501175888099</v>
      </c>
      <c r="P7747" t="str">
        <f>VLOOKUP(retail_sales_2023!C7747,customers!A:J,5,)</f>
        <v>Kochi</v>
      </c>
      <c r="Q7747" t="str">
        <f>VLOOKUP(C7747,customers!A:J,10,0)</f>
        <v>Premium</v>
      </c>
    </row>
    <row r="7748" spans="1:17" x14ac:dyDescent="0.3">
      <c r="A7748" t="s">
        <v>8839</v>
      </c>
      <c r="B7748" s="1">
        <v>45087</v>
      </c>
      <c r="C7748" t="s">
        <v>547</v>
      </c>
      <c r="D7748" t="s">
        <v>548</v>
      </c>
      <c r="E7748" t="s">
        <v>33</v>
      </c>
      <c r="F7748" t="s">
        <v>22</v>
      </c>
      <c r="G7748" t="s">
        <v>516</v>
      </c>
      <c r="H7748">
        <v>1</v>
      </c>
      <c r="I7748">
        <v>17315.64</v>
      </c>
      <c r="J7748">
        <v>0.25</v>
      </c>
      <c r="K7748">
        <v>12986.73</v>
      </c>
      <c r="L7748">
        <v>2479.59</v>
      </c>
      <c r="M7748">
        <f t="shared" si="362"/>
        <v>12986.73</v>
      </c>
      <c r="N7748" t="str">
        <f t="shared" si="363"/>
        <v>Q2</v>
      </c>
      <c r="O7748" s="2">
        <f t="shared" si="364"/>
        <v>19.093259042114529</v>
      </c>
      <c r="P7748" t="str">
        <f>VLOOKUP(retail_sales_2023!C7748,customers!A:J,5,)</f>
        <v>Pune</v>
      </c>
      <c r="Q7748" t="str">
        <f>VLOOKUP(C7748,customers!A:J,10,0)</f>
        <v>Regular</v>
      </c>
    </row>
    <row r="7749" spans="1:17" x14ac:dyDescent="0.3">
      <c r="A7749" t="s">
        <v>8840</v>
      </c>
      <c r="B7749" s="1">
        <v>45253</v>
      </c>
      <c r="C7749" t="s">
        <v>1021</v>
      </c>
      <c r="D7749" t="s">
        <v>1022</v>
      </c>
      <c r="E7749" t="s">
        <v>27</v>
      </c>
      <c r="F7749" t="s">
        <v>52</v>
      </c>
      <c r="G7749" t="s">
        <v>53</v>
      </c>
      <c r="H7749">
        <v>2</v>
      </c>
      <c r="I7749">
        <v>620.73</v>
      </c>
      <c r="J7749">
        <v>0</v>
      </c>
      <c r="K7749">
        <v>1241.46</v>
      </c>
      <c r="L7749">
        <v>81.14</v>
      </c>
      <c r="M7749">
        <f t="shared" ref="M7749:M7812" si="365">H7749*I7749*(1-J7749)</f>
        <v>1241.46</v>
      </c>
      <c r="N7749" t="str">
        <f t="shared" si="363"/>
        <v>Q4</v>
      </c>
      <c r="O7749" s="2">
        <f t="shared" si="364"/>
        <v>6.5358529473361999</v>
      </c>
      <c r="P7749" t="str">
        <f>VLOOKUP(retail_sales_2023!C7749,customers!A:J,5,)</f>
        <v>Delhi</v>
      </c>
      <c r="Q7749" t="str">
        <f>VLOOKUP(C7749,customers!A:J,10,0)</f>
        <v>Premium</v>
      </c>
    </row>
    <row r="7750" spans="1:17" x14ac:dyDescent="0.3">
      <c r="A7750" t="s">
        <v>8841</v>
      </c>
      <c r="B7750" s="1">
        <v>45255</v>
      </c>
      <c r="C7750" t="s">
        <v>541</v>
      </c>
      <c r="D7750" t="s">
        <v>542</v>
      </c>
      <c r="E7750" t="s">
        <v>21</v>
      </c>
      <c r="F7750" t="s">
        <v>81</v>
      </c>
      <c r="G7750" t="s">
        <v>264</v>
      </c>
      <c r="H7750">
        <v>5</v>
      </c>
      <c r="I7750">
        <v>3263.49</v>
      </c>
      <c r="J7750">
        <v>0.25</v>
      </c>
      <c r="K7750">
        <v>12238.09</v>
      </c>
      <c r="L7750">
        <v>2825.29</v>
      </c>
      <c r="M7750">
        <f t="shared" si="365"/>
        <v>12238.0875</v>
      </c>
      <c r="N7750" t="str">
        <f t="shared" si="363"/>
        <v>Q4</v>
      </c>
      <c r="O7750" s="2">
        <f t="shared" si="364"/>
        <v>23.086037118537288</v>
      </c>
      <c r="P7750" t="str">
        <f>VLOOKUP(retail_sales_2023!C7750,customers!A:J,5,)</f>
        <v>Kolkata</v>
      </c>
      <c r="Q7750" t="str">
        <f>VLOOKUP(C7750,customers!A:J,10,0)</f>
        <v>Premium</v>
      </c>
    </row>
    <row r="7751" spans="1:17" x14ac:dyDescent="0.3">
      <c r="A7751" t="s">
        <v>8842</v>
      </c>
      <c r="B7751" s="1">
        <v>44946</v>
      </c>
      <c r="C7751" t="s">
        <v>184</v>
      </c>
      <c r="D7751" t="s">
        <v>185</v>
      </c>
      <c r="E7751" t="s">
        <v>15</v>
      </c>
      <c r="F7751" t="s">
        <v>43</v>
      </c>
      <c r="G7751" t="s">
        <v>272</v>
      </c>
      <c r="H7751">
        <v>4</v>
      </c>
      <c r="I7751">
        <v>55749.8</v>
      </c>
      <c r="J7751">
        <v>0.2</v>
      </c>
      <c r="K7751">
        <v>178399.35999999999</v>
      </c>
      <c r="L7751">
        <v>23310.71</v>
      </c>
      <c r="M7751">
        <f t="shared" si="365"/>
        <v>178399.36000000002</v>
      </c>
      <c r="N7751" t="str">
        <f t="shared" si="363"/>
        <v>Q1</v>
      </c>
      <c r="O7751" s="2">
        <f t="shared" si="364"/>
        <v>13.066588355473922</v>
      </c>
      <c r="P7751" t="str">
        <f>VLOOKUP(retail_sales_2023!C7751,customers!A:J,5,)</f>
        <v>Hyderabad</v>
      </c>
      <c r="Q7751" t="str">
        <f>VLOOKUP(C7751,customers!A:J,10,0)</f>
        <v>Premium</v>
      </c>
    </row>
    <row r="7752" spans="1:17" x14ac:dyDescent="0.3">
      <c r="A7752" t="s">
        <v>8843</v>
      </c>
      <c r="B7752" s="1">
        <v>45205</v>
      </c>
      <c r="C7752" t="s">
        <v>313</v>
      </c>
      <c r="D7752" t="s">
        <v>314</v>
      </c>
      <c r="E7752" t="s">
        <v>21</v>
      </c>
      <c r="F7752" t="s">
        <v>43</v>
      </c>
      <c r="G7752" t="s">
        <v>44</v>
      </c>
      <c r="H7752">
        <v>3</v>
      </c>
      <c r="I7752">
        <v>20493.78</v>
      </c>
      <c r="J7752">
        <v>0</v>
      </c>
      <c r="K7752">
        <v>61481.34</v>
      </c>
      <c r="L7752">
        <v>6086.87</v>
      </c>
      <c r="M7752">
        <f t="shared" si="365"/>
        <v>61481.34</v>
      </c>
      <c r="N7752" t="str">
        <f t="shared" si="363"/>
        <v>Q4</v>
      </c>
      <c r="O7752" s="2">
        <f t="shared" si="364"/>
        <v>9.9003535056327667</v>
      </c>
      <c r="P7752" t="str">
        <f>VLOOKUP(retail_sales_2023!C7752,customers!A:J,5,)</f>
        <v>Kolkata</v>
      </c>
      <c r="Q7752" t="str">
        <f>VLOOKUP(C7752,customers!A:J,10,0)</f>
        <v>Premium</v>
      </c>
    </row>
    <row r="7753" spans="1:17" x14ac:dyDescent="0.3">
      <c r="A7753" t="s">
        <v>8844</v>
      </c>
      <c r="B7753" s="1">
        <v>45003</v>
      </c>
      <c r="C7753" t="s">
        <v>641</v>
      </c>
      <c r="D7753" t="s">
        <v>642</v>
      </c>
      <c r="E7753" t="s">
        <v>33</v>
      </c>
      <c r="F7753" t="s">
        <v>43</v>
      </c>
      <c r="G7753" t="s">
        <v>301</v>
      </c>
      <c r="H7753">
        <v>2</v>
      </c>
      <c r="I7753">
        <v>47732.22</v>
      </c>
      <c r="J7753">
        <v>0.2</v>
      </c>
      <c r="K7753">
        <v>76371.55</v>
      </c>
      <c r="L7753">
        <v>8243.85</v>
      </c>
      <c r="M7753">
        <f t="shared" si="365"/>
        <v>76371.552000000011</v>
      </c>
      <c r="N7753" t="str">
        <f t="shared" si="363"/>
        <v>Q1</v>
      </c>
      <c r="O7753" s="2">
        <f t="shared" si="364"/>
        <v>10.794399223270968</v>
      </c>
      <c r="P7753" t="str">
        <f>VLOOKUP(retail_sales_2023!C7753,customers!A:J,5,)</f>
        <v>Surat</v>
      </c>
      <c r="Q7753" t="str">
        <f>VLOOKUP(C7753,customers!A:J,10,0)</f>
        <v>Regular</v>
      </c>
    </row>
    <row r="7754" spans="1:17" x14ac:dyDescent="0.3">
      <c r="A7754" t="s">
        <v>8845</v>
      </c>
      <c r="B7754" s="1">
        <v>45017</v>
      </c>
      <c r="C7754" t="s">
        <v>278</v>
      </c>
      <c r="D7754" t="s">
        <v>279</v>
      </c>
      <c r="E7754" t="s">
        <v>33</v>
      </c>
      <c r="F7754" t="s">
        <v>38</v>
      </c>
      <c r="G7754" t="s">
        <v>90</v>
      </c>
      <c r="H7754">
        <v>3</v>
      </c>
      <c r="I7754">
        <v>529.03</v>
      </c>
      <c r="J7754">
        <v>0.05</v>
      </c>
      <c r="K7754">
        <v>1507.74</v>
      </c>
      <c r="L7754">
        <v>331.17</v>
      </c>
      <c r="M7754">
        <f t="shared" si="365"/>
        <v>1507.7354999999998</v>
      </c>
      <c r="N7754" t="str">
        <f t="shared" si="363"/>
        <v>Q2</v>
      </c>
      <c r="O7754" s="2">
        <f t="shared" si="364"/>
        <v>21.964662342313662</v>
      </c>
      <c r="P7754" t="str">
        <f>VLOOKUP(retail_sales_2023!C7754,customers!A:J,5,)</f>
        <v>Pune</v>
      </c>
      <c r="Q7754" t="str">
        <f>VLOOKUP(C7754,customers!A:J,10,0)</f>
        <v>Premium</v>
      </c>
    </row>
    <row r="7755" spans="1:17" x14ac:dyDescent="0.3">
      <c r="A7755" t="s">
        <v>8846</v>
      </c>
      <c r="B7755" s="1">
        <v>44945</v>
      </c>
      <c r="C7755" t="s">
        <v>2037</v>
      </c>
      <c r="D7755" t="s">
        <v>2038</v>
      </c>
      <c r="E7755" t="s">
        <v>33</v>
      </c>
      <c r="F7755" t="s">
        <v>52</v>
      </c>
      <c r="G7755" t="s">
        <v>117</v>
      </c>
      <c r="H7755">
        <v>7</v>
      </c>
      <c r="I7755">
        <v>390.95</v>
      </c>
      <c r="J7755">
        <v>0.15</v>
      </c>
      <c r="K7755">
        <v>2326.15</v>
      </c>
      <c r="L7755">
        <v>156.26</v>
      </c>
      <c r="M7755">
        <f t="shared" si="365"/>
        <v>2326.1525000000001</v>
      </c>
      <c r="N7755" t="str">
        <f t="shared" si="363"/>
        <v>Q1</v>
      </c>
      <c r="O7755" s="2">
        <f t="shared" si="364"/>
        <v>6.7175375620660738</v>
      </c>
      <c r="P7755" t="str">
        <f>VLOOKUP(retail_sales_2023!C7755,customers!A:J,5,)</f>
        <v>Mumbai</v>
      </c>
      <c r="Q7755" t="str">
        <f>VLOOKUP(C7755,customers!A:J,10,0)</f>
        <v>Premium</v>
      </c>
    </row>
    <row r="7756" spans="1:17" x14ac:dyDescent="0.3">
      <c r="A7756" t="s">
        <v>8847</v>
      </c>
      <c r="B7756" s="1">
        <v>45198</v>
      </c>
      <c r="C7756" t="s">
        <v>208</v>
      </c>
      <c r="D7756" t="s">
        <v>209</v>
      </c>
      <c r="E7756" t="s">
        <v>21</v>
      </c>
      <c r="F7756" t="s">
        <v>52</v>
      </c>
      <c r="G7756" t="s">
        <v>69</v>
      </c>
      <c r="H7756">
        <v>7</v>
      </c>
      <c r="I7756">
        <v>74.27</v>
      </c>
      <c r="J7756">
        <v>0.15</v>
      </c>
      <c r="K7756">
        <v>441.91</v>
      </c>
      <c r="L7756">
        <v>25.69</v>
      </c>
      <c r="M7756">
        <f t="shared" si="365"/>
        <v>441.90649999999999</v>
      </c>
      <c r="N7756" t="str">
        <f t="shared" si="363"/>
        <v>Q3</v>
      </c>
      <c r="O7756" s="2">
        <f t="shared" si="364"/>
        <v>5.8134009187391094</v>
      </c>
      <c r="P7756" t="str">
        <f>VLOOKUP(retail_sales_2023!C7756,customers!A:J,5,)</f>
        <v>Bhubaneswar</v>
      </c>
      <c r="Q7756" t="str">
        <f>VLOOKUP(C7756,customers!A:J,10,0)</f>
        <v>Regular</v>
      </c>
    </row>
    <row r="7757" spans="1:17" x14ac:dyDescent="0.3">
      <c r="A7757" t="s">
        <v>8848</v>
      </c>
      <c r="B7757" s="1">
        <v>45275</v>
      </c>
      <c r="C7757" t="s">
        <v>2333</v>
      </c>
      <c r="D7757" t="s">
        <v>2334</v>
      </c>
      <c r="E7757" t="s">
        <v>15</v>
      </c>
      <c r="F7757" t="s">
        <v>22</v>
      </c>
      <c r="G7757" t="s">
        <v>34</v>
      </c>
      <c r="H7757">
        <v>2</v>
      </c>
      <c r="I7757">
        <v>6472.29</v>
      </c>
      <c r="J7757">
        <v>0.25</v>
      </c>
      <c r="K7757">
        <v>9708.43</v>
      </c>
      <c r="L7757">
        <v>1972.27</v>
      </c>
      <c r="M7757">
        <f t="shared" si="365"/>
        <v>9708.4349999999995</v>
      </c>
      <c r="N7757" t="str">
        <f t="shared" si="363"/>
        <v>Q4</v>
      </c>
      <c r="O7757" s="2">
        <f t="shared" si="364"/>
        <v>20.315025189448757</v>
      </c>
      <c r="P7757" t="str">
        <f>VLOOKUP(retail_sales_2023!C7757,customers!A:J,5,)</f>
        <v>Chennai</v>
      </c>
      <c r="Q7757" t="str">
        <f>VLOOKUP(C7757,customers!A:J,10,0)</f>
        <v>Regular</v>
      </c>
    </row>
    <row r="7758" spans="1:17" x14ac:dyDescent="0.3">
      <c r="A7758" t="s">
        <v>8849</v>
      </c>
      <c r="B7758" s="1">
        <v>45016</v>
      </c>
      <c r="C7758" t="s">
        <v>266</v>
      </c>
      <c r="D7758" t="s">
        <v>267</v>
      </c>
      <c r="E7758" t="s">
        <v>27</v>
      </c>
      <c r="F7758" t="s">
        <v>22</v>
      </c>
      <c r="G7758" t="s">
        <v>23</v>
      </c>
      <c r="H7758">
        <v>4</v>
      </c>
      <c r="I7758">
        <v>39037.53</v>
      </c>
      <c r="J7758">
        <v>0.2</v>
      </c>
      <c r="K7758">
        <v>124920.1</v>
      </c>
      <c r="L7758">
        <v>25993.06</v>
      </c>
      <c r="M7758">
        <f t="shared" si="365"/>
        <v>124920.09600000001</v>
      </c>
      <c r="N7758" t="str">
        <f t="shared" si="363"/>
        <v>Q1</v>
      </c>
      <c r="O7758" s="2">
        <f t="shared" si="364"/>
        <v>20.80774831272149</v>
      </c>
      <c r="P7758" t="str">
        <f>VLOOKUP(retail_sales_2023!C7758,customers!A:J,5,)</f>
        <v>Amritsar</v>
      </c>
      <c r="Q7758" t="str">
        <f>VLOOKUP(C7758,customers!A:J,10,0)</f>
        <v>Premium</v>
      </c>
    </row>
    <row r="7759" spans="1:17" x14ac:dyDescent="0.3">
      <c r="A7759" t="s">
        <v>8850</v>
      </c>
      <c r="B7759" s="1">
        <v>44957</v>
      </c>
      <c r="C7759" t="s">
        <v>1177</v>
      </c>
      <c r="D7759" t="s">
        <v>1178</v>
      </c>
      <c r="E7759" t="s">
        <v>27</v>
      </c>
      <c r="F7759" t="s">
        <v>81</v>
      </c>
      <c r="G7759" t="s">
        <v>333</v>
      </c>
      <c r="H7759">
        <v>5</v>
      </c>
      <c r="I7759">
        <v>4829.3999999999996</v>
      </c>
      <c r="J7759">
        <v>0.05</v>
      </c>
      <c r="K7759">
        <v>22939.65</v>
      </c>
      <c r="L7759">
        <v>7377.93</v>
      </c>
      <c r="M7759">
        <f t="shared" si="365"/>
        <v>22939.649999999998</v>
      </c>
      <c r="N7759" t="str">
        <f t="shared" si="363"/>
        <v>Q1</v>
      </c>
      <c r="O7759" s="2">
        <f t="shared" si="364"/>
        <v>32.162347725444803</v>
      </c>
      <c r="P7759" t="str">
        <f>VLOOKUP(retail_sales_2023!C7759,customers!A:J,5,)</f>
        <v>Amritsar</v>
      </c>
      <c r="Q7759" t="str">
        <f>VLOOKUP(C7759,customers!A:J,10,0)</f>
        <v>Regular</v>
      </c>
    </row>
    <row r="7760" spans="1:17" x14ac:dyDescent="0.3">
      <c r="A7760" t="s">
        <v>8851</v>
      </c>
      <c r="B7760" s="1">
        <v>45218</v>
      </c>
      <c r="C7760" t="s">
        <v>1034</v>
      </c>
      <c r="D7760" t="s">
        <v>1035</v>
      </c>
      <c r="E7760" t="s">
        <v>21</v>
      </c>
      <c r="F7760" t="s">
        <v>81</v>
      </c>
      <c r="G7760" t="s">
        <v>105</v>
      </c>
      <c r="H7760">
        <v>1</v>
      </c>
      <c r="I7760">
        <v>706.21</v>
      </c>
      <c r="J7760">
        <v>0.15</v>
      </c>
      <c r="K7760">
        <v>600.28</v>
      </c>
      <c r="L7760">
        <v>203.85</v>
      </c>
      <c r="M7760">
        <f t="shared" si="365"/>
        <v>600.27850000000001</v>
      </c>
      <c r="N7760" t="str">
        <f t="shared" si="363"/>
        <v>Q4</v>
      </c>
      <c r="O7760" s="2">
        <f t="shared" si="364"/>
        <v>33.959152395548742</v>
      </c>
      <c r="P7760" t="str">
        <f>VLOOKUP(retail_sales_2023!C7760,customers!A:J,5,)</f>
        <v>Ranchi</v>
      </c>
      <c r="Q7760" t="str">
        <f>VLOOKUP(C7760,customers!A:J,10,0)</f>
        <v>Premium</v>
      </c>
    </row>
    <row r="7761" spans="1:17" x14ac:dyDescent="0.3">
      <c r="A7761" t="s">
        <v>8852</v>
      </c>
      <c r="B7761" s="1">
        <v>45056</v>
      </c>
      <c r="C7761" t="s">
        <v>310</v>
      </c>
      <c r="D7761" t="s">
        <v>311</v>
      </c>
      <c r="E7761" t="s">
        <v>21</v>
      </c>
      <c r="F7761" t="s">
        <v>43</v>
      </c>
      <c r="G7761" t="s">
        <v>110</v>
      </c>
      <c r="H7761">
        <v>2</v>
      </c>
      <c r="I7761">
        <v>57968.71</v>
      </c>
      <c r="J7761">
        <v>0</v>
      </c>
      <c r="K7761">
        <v>115937.42</v>
      </c>
      <c r="L7761">
        <v>12068.78</v>
      </c>
      <c r="M7761">
        <f t="shared" si="365"/>
        <v>115937.42</v>
      </c>
      <c r="N7761" t="str">
        <f t="shared" si="363"/>
        <v>Q2</v>
      </c>
      <c r="O7761" s="2">
        <f t="shared" si="364"/>
        <v>10.409736563052723</v>
      </c>
      <c r="P7761" t="str">
        <f>VLOOKUP(retail_sales_2023!C7761,customers!A:J,5,)</f>
        <v>Patna</v>
      </c>
      <c r="Q7761" t="str">
        <f>VLOOKUP(C7761,customers!A:J,10,0)</f>
        <v>Regular</v>
      </c>
    </row>
    <row r="7762" spans="1:17" x14ac:dyDescent="0.3">
      <c r="A7762" t="s">
        <v>8853</v>
      </c>
      <c r="B7762" s="1">
        <v>44939</v>
      </c>
      <c r="C7762" t="s">
        <v>1094</v>
      </c>
      <c r="D7762" t="s">
        <v>1095</v>
      </c>
      <c r="E7762" t="s">
        <v>27</v>
      </c>
      <c r="F7762" t="s">
        <v>43</v>
      </c>
      <c r="G7762" t="s">
        <v>154</v>
      </c>
      <c r="H7762">
        <v>3</v>
      </c>
      <c r="I7762">
        <v>7720.24</v>
      </c>
      <c r="J7762">
        <v>0</v>
      </c>
      <c r="K7762">
        <v>23160.720000000001</v>
      </c>
      <c r="L7762">
        <v>2249.5100000000002</v>
      </c>
      <c r="M7762">
        <f t="shared" si="365"/>
        <v>23160.720000000001</v>
      </c>
      <c r="N7762" t="str">
        <f t="shared" si="363"/>
        <v>Q1</v>
      </c>
      <c r="O7762" s="2">
        <f t="shared" si="364"/>
        <v>9.7126082436124612</v>
      </c>
      <c r="P7762" t="str">
        <f>VLOOKUP(retail_sales_2023!C7762,customers!A:J,5,)</f>
        <v>Lucknow</v>
      </c>
      <c r="Q7762" t="str">
        <f>VLOOKUP(C7762,customers!A:J,10,0)</f>
        <v>Premium</v>
      </c>
    </row>
    <row r="7763" spans="1:17" x14ac:dyDescent="0.3">
      <c r="A7763" t="s">
        <v>8854</v>
      </c>
      <c r="B7763" s="1">
        <v>45045</v>
      </c>
      <c r="C7763" t="s">
        <v>1919</v>
      </c>
      <c r="D7763" t="s">
        <v>1920</v>
      </c>
      <c r="E7763" t="s">
        <v>15</v>
      </c>
      <c r="F7763" t="s">
        <v>22</v>
      </c>
      <c r="G7763" t="s">
        <v>423</v>
      </c>
      <c r="H7763">
        <v>3</v>
      </c>
      <c r="I7763">
        <v>42552.26</v>
      </c>
      <c r="J7763">
        <v>0</v>
      </c>
      <c r="K7763">
        <v>127656.78</v>
      </c>
      <c r="L7763">
        <v>24031.45</v>
      </c>
      <c r="M7763">
        <f t="shared" si="365"/>
        <v>127656.78</v>
      </c>
      <c r="N7763" t="str">
        <f t="shared" si="363"/>
        <v>Q2</v>
      </c>
      <c r="O7763" s="2">
        <f t="shared" si="364"/>
        <v>18.825047913632165</v>
      </c>
      <c r="P7763" t="str">
        <f>VLOOKUP(retail_sales_2023!C7763,customers!A:J,5,)</f>
        <v>Bengaluru</v>
      </c>
      <c r="Q7763" t="str">
        <f>VLOOKUP(C7763,customers!A:J,10,0)</f>
        <v>Regular</v>
      </c>
    </row>
    <row r="7764" spans="1:17" x14ac:dyDescent="0.3">
      <c r="A7764" t="s">
        <v>8855</v>
      </c>
      <c r="B7764" s="1">
        <v>45116</v>
      </c>
      <c r="C7764" t="s">
        <v>55</v>
      </c>
      <c r="D7764" t="s">
        <v>56</v>
      </c>
      <c r="E7764" t="s">
        <v>27</v>
      </c>
      <c r="F7764" t="s">
        <v>52</v>
      </c>
      <c r="G7764" t="s">
        <v>69</v>
      </c>
      <c r="H7764">
        <v>8</v>
      </c>
      <c r="I7764">
        <v>125.96</v>
      </c>
      <c r="J7764">
        <v>0.1</v>
      </c>
      <c r="K7764">
        <v>906.91</v>
      </c>
      <c r="L7764">
        <v>74.569999999999993</v>
      </c>
      <c r="M7764">
        <f t="shared" si="365"/>
        <v>906.91199999999992</v>
      </c>
      <c r="N7764" t="str">
        <f t="shared" si="363"/>
        <v>Q3</v>
      </c>
      <c r="O7764" s="2">
        <f t="shared" si="364"/>
        <v>8.2224255990120287</v>
      </c>
      <c r="P7764" t="str">
        <f>VLOOKUP(retail_sales_2023!C7764,customers!A:J,5,)</f>
        <v>Lucknow</v>
      </c>
      <c r="Q7764" t="str">
        <f>VLOOKUP(C7764,customers!A:J,10,0)</f>
        <v>Premium</v>
      </c>
    </row>
    <row r="7765" spans="1:17" x14ac:dyDescent="0.3">
      <c r="A7765" t="s">
        <v>8856</v>
      </c>
      <c r="B7765" s="1">
        <v>45211</v>
      </c>
      <c r="C7765" t="s">
        <v>1151</v>
      </c>
      <c r="D7765" t="s">
        <v>1152</v>
      </c>
      <c r="E7765" t="s">
        <v>21</v>
      </c>
      <c r="F7765" t="s">
        <v>22</v>
      </c>
      <c r="G7765" t="s">
        <v>196</v>
      </c>
      <c r="H7765">
        <v>5</v>
      </c>
      <c r="I7765">
        <v>11377.51</v>
      </c>
      <c r="J7765">
        <v>0.05</v>
      </c>
      <c r="K7765">
        <v>54043.17</v>
      </c>
      <c r="L7765">
        <v>11136.74</v>
      </c>
      <c r="M7765">
        <f t="shared" si="365"/>
        <v>54043.172500000001</v>
      </c>
      <c r="N7765" t="str">
        <f t="shared" si="363"/>
        <v>Q4</v>
      </c>
      <c r="O7765" s="2">
        <f t="shared" si="364"/>
        <v>20.607118346314625</v>
      </c>
      <c r="P7765" t="str">
        <f>VLOOKUP(retail_sales_2023!C7765,customers!A:J,5,)</f>
        <v>Patna</v>
      </c>
      <c r="Q7765" t="str">
        <f>VLOOKUP(C7765,customers!A:J,10,0)</f>
        <v>Premium</v>
      </c>
    </row>
    <row r="7766" spans="1:17" x14ac:dyDescent="0.3">
      <c r="A7766" t="s">
        <v>8857</v>
      </c>
      <c r="B7766" s="1">
        <v>45065</v>
      </c>
      <c r="C7766" t="s">
        <v>660</v>
      </c>
      <c r="D7766" t="s">
        <v>661</v>
      </c>
      <c r="E7766" t="s">
        <v>21</v>
      </c>
      <c r="F7766" t="s">
        <v>22</v>
      </c>
      <c r="G7766" t="s">
        <v>23</v>
      </c>
      <c r="H7766">
        <v>1</v>
      </c>
      <c r="I7766">
        <v>31240.89</v>
      </c>
      <c r="J7766">
        <v>0</v>
      </c>
      <c r="K7766">
        <v>31240.89</v>
      </c>
      <c r="L7766">
        <v>9043.3799999999992</v>
      </c>
      <c r="M7766">
        <f t="shared" si="365"/>
        <v>31240.89</v>
      </c>
      <c r="N7766" t="str">
        <f t="shared" si="363"/>
        <v>Q2</v>
      </c>
      <c r="O7766" s="2">
        <f t="shared" si="364"/>
        <v>28.947254703691215</v>
      </c>
      <c r="P7766" t="str">
        <f>VLOOKUP(retail_sales_2023!C7766,customers!A:J,5,)</f>
        <v>Ranchi</v>
      </c>
      <c r="Q7766" t="str">
        <f>VLOOKUP(C7766,customers!A:J,10,0)</f>
        <v>Regular</v>
      </c>
    </row>
    <row r="7767" spans="1:17" x14ac:dyDescent="0.3">
      <c r="A7767" t="s">
        <v>8858</v>
      </c>
      <c r="B7767" s="1">
        <v>45207</v>
      </c>
      <c r="C7767" t="s">
        <v>1292</v>
      </c>
      <c r="D7767" t="s">
        <v>1293</v>
      </c>
      <c r="E7767" t="s">
        <v>15</v>
      </c>
      <c r="F7767" t="s">
        <v>43</v>
      </c>
      <c r="G7767" t="s">
        <v>44</v>
      </c>
      <c r="H7767">
        <v>2</v>
      </c>
      <c r="I7767">
        <v>59405.54</v>
      </c>
      <c r="J7767">
        <v>0</v>
      </c>
      <c r="K7767">
        <v>118811.08</v>
      </c>
      <c r="L7767">
        <v>10730.96</v>
      </c>
      <c r="M7767">
        <f t="shared" si="365"/>
        <v>118811.08</v>
      </c>
      <c r="N7767" t="str">
        <f t="shared" si="363"/>
        <v>Q4</v>
      </c>
      <c r="O7767" s="2">
        <f t="shared" si="364"/>
        <v>9.0319522387979294</v>
      </c>
      <c r="P7767" t="str">
        <f>VLOOKUP(retail_sales_2023!C7767,customers!A:J,5,)</f>
        <v>Hyderabad</v>
      </c>
      <c r="Q7767" t="str">
        <f>VLOOKUP(C7767,customers!A:J,10,0)</f>
        <v>Premium</v>
      </c>
    </row>
    <row r="7768" spans="1:17" x14ac:dyDescent="0.3">
      <c r="A7768" t="s">
        <v>8859</v>
      </c>
      <c r="B7768" s="1">
        <v>44936</v>
      </c>
      <c r="C7768" t="s">
        <v>1681</v>
      </c>
      <c r="D7768" t="s">
        <v>1682</v>
      </c>
      <c r="E7768" t="s">
        <v>21</v>
      </c>
      <c r="F7768" t="s">
        <v>16</v>
      </c>
      <c r="G7768" t="s">
        <v>296</v>
      </c>
      <c r="H7768">
        <v>1</v>
      </c>
      <c r="I7768">
        <v>409.59</v>
      </c>
      <c r="J7768">
        <v>0.15</v>
      </c>
      <c r="K7768">
        <v>348.15</v>
      </c>
      <c r="L7768">
        <v>131.47999999999999</v>
      </c>
      <c r="M7768">
        <f t="shared" si="365"/>
        <v>348.15149999999994</v>
      </c>
      <c r="N7768" t="str">
        <f t="shared" si="363"/>
        <v>Q1</v>
      </c>
      <c r="O7768" s="2">
        <f t="shared" si="364"/>
        <v>37.765331035473217</v>
      </c>
      <c r="P7768" t="str">
        <f>VLOOKUP(retail_sales_2023!C7768,customers!A:J,5,)</f>
        <v>Bhubaneswar</v>
      </c>
      <c r="Q7768" t="str">
        <f>VLOOKUP(C7768,customers!A:J,10,0)</f>
        <v>Occasional</v>
      </c>
    </row>
    <row r="7769" spans="1:17" x14ac:dyDescent="0.3">
      <c r="A7769" t="s">
        <v>8860</v>
      </c>
      <c r="B7769" s="1">
        <v>45215</v>
      </c>
      <c r="C7769" t="s">
        <v>794</v>
      </c>
      <c r="D7769" t="s">
        <v>795</v>
      </c>
      <c r="E7769" t="s">
        <v>15</v>
      </c>
      <c r="F7769" t="s">
        <v>81</v>
      </c>
      <c r="G7769" t="s">
        <v>239</v>
      </c>
      <c r="H7769">
        <v>4</v>
      </c>
      <c r="I7769">
        <v>4418.93</v>
      </c>
      <c r="J7769">
        <v>0.05</v>
      </c>
      <c r="K7769">
        <v>16791.93</v>
      </c>
      <c r="L7769">
        <v>4615</v>
      </c>
      <c r="M7769">
        <f t="shared" si="365"/>
        <v>16791.934000000001</v>
      </c>
      <c r="N7769" t="str">
        <f t="shared" si="363"/>
        <v>Q4</v>
      </c>
      <c r="O7769" s="2">
        <f t="shared" si="364"/>
        <v>27.483439961934096</v>
      </c>
      <c r="P7769" t="str">
        <f>VLOOKUP(retail_sales_2023!C7769,customers!A:J,5,)</f>
        <v>Chennai</v>
      </c>
      <c r="Q7769" t="str">
        <f>VLOOKUP(C7769,customers!A:J,10,0)</f>
        <v>Regular</v>
      </c>
    </row>
    <row r="7770" spans="1:17" x14ac:dyDescent="0.3">
      <c r="A7770" t="s">
        <v>8861</v>
      </c>
      <c r="B7770" s="1">
        <v>45034</v>
      </c>
      <c r="C7770" t="s">
        <v>2233</v>
      </c>
      <c r="D7770" t="s">
        <v>2234</v>
      </c>
      <c r="E7770" t="s">
        <v>27</v>
      </c>
      <c r="F7770" t="s">
        <v>43</v>
      </c>
      <c r="G7770" t="s">
        <v>44</v>
      </c>
      <c r="H7770">
        <v>2</v>
      </c>
      <c r="I7770">
        <v>2650.29</v>
      </c>
      <c r="J7770">
        <v>0.15</v>
      </c>
      <c r="K7770">
        <v>4505.49</v>
      </c>
      <c r="L7770">
        <v>450.48</v>
      </c>
      <c r="M7770">
        <f t="shared" si="365"/>
        <v>4505.4929999999995</v>
      </c>
      <c r="N7770" t="str">
        <f t="shared" si="363"/>
        <v>Q2</v>
      </c>
      <c r="O7770" s="2">
        <f t="shared" si="364"/>
        <v>9.9984685350539024</v>
      </c>
      <c r="P7770" t="str">
        <f>VLOOKUP(retail_sales_2023!C7770,customers!A:J,5,)</f>
        <v>Delhi</v>
      </c>
      <c r="Q7770" t="str">
        <f>VLOOKUP(C7770,customers!A:J,10,0)</f>
        <v>Regular</v>
      </c>
    </row>
    <row r="7771" spans="1:17" x14ac:dyDescent="0.3">
      <c r="A7771" t="s">
        <v>8862</v>
      </c>
      <c r="B7771" s="1">
        <v>45249</v>
      </c>
      <c r="C7771" t="s">
        <v>541</v>
      </c>
      <c r="D7771" t="s">
        <v>542</v>
      </c>
      <c r="E7771" t="s">
        <v>21</v>
      </c>
      <c r="F7771" t="s">
        <v>43</v>
      </c>
      <c r="G7771" t="s">
        <v>154</v>
      </c>
      <c r="H7771">
        <v>3</v>
      </c>
      <c r="I7771">
        <v>84275.65</v>
      </c>
      <c r="J7771">
        <v>0.25</v>
      </c>
      <c r="K7771">
        <v>189620.21</v>
      </c>
      <c r="L7771">
        <v>27620.76</v>
      </c>
      <c r="M7771">
        <f t="shared" si="365"/>
        <v>189620.21249999999</v>
      </c>
      <c r="N7771" t="str">
        <f t="shared" si="363"/>
        <v>Q4</v>
      </c>
      <c r="O7771" s="2">
        <f t="shared" si="364"/>
        <v>14.566358723049616</v>
      </c>
      <c r="P7771" t="str">
        <f>VLOOKUP(retail_sales_2023!C7771,customers!A:J,5,)</f>
        <v>Kolkata</v>
      </c>
      <c r="Q7771" t="str">
        <f>VLOOKUP(C7771,customers!A:J,10,0)</f>
        <v>Premium</v>
      </c>
    </row>
    <row r="7772" spans="1:17" x14ac:dyDescent="0.3">
      <c r="A7772" t="s">
        <v>8863</v>
      </c>
      <c r="B7772" s="1">
        <v>45186</v>
      </c>
      <c r="C7772" t="s">
        <v>1028</v>
      </c>
      <c r="D7772" t="s">
        <v>1029</v>
      </c>
      <c r="E7772" t="s">
        <v>21</v>
      </c>
      <c r="F7772" t="s">
        <v>43</v>
      </c>
      <c r="G7772" t="s">
        <v>128</v>
      </c>
      <c r="H7772">
        <v>4</v>
      </c>
      <c r="I7772">
        <v>42582.47</v>
      </c>
      <c r="J7772">
        <v>0.05</v>
      </c>
      <c r="K7772">
        <v>161813.39000000001</v>
      </c>
      <c r="L7772">
        <v>18699.580000000002</v>
      </c>
      <c r="M7772">
        <f t="shared" si="365"/>
        <v>161813.386</v>
      </c>
      <c r="N7772" t="str">
        <f t="shared" si="363"/>
        <v>Q3</v>
      </c>
      <c r="O7772" s="2">
        <f t="shared" si="364"/>
        <v>11.556262432917325</v>
      </c>
      <c r="P7772" t="str">
        <f>VLOOKUP(retail_sales_2023!C7772,customers!A:J,5,)</f>
        <v>Bhubaneswar</v>
      </c>
      <c r="Q7772" t="str">
        <f>VLOOKUP(C7772,customers!A:J,10,0)</f>
        <v>Regular</v>
      </c>
    </row>
    <row r="7773" spans="1:17" x14ac:dyDescent="0.3">
      <c r="A7773" t="s">
        <v>8864</v>
      </c>
      <c r="B7773" s="1">
        <v>45281</v>
      </c>
      <c r="C7773" t="s">
        <v>284</v>
      </c>
      <c r="D7773" t="s">
        <v>285</v>
      </c>
      <c r="E7773" t="s">
        <v>33</v>
      </c>
      <c r="F7773" t="s">
        <v>81</v>
      </c>
      <c r="G7773" t="s">
        <v>370</v>
      </c>
      <c r="H7773">
        <v>3</v>
      </c>
      <c r="I7773">
        <v>1272.08</v>
      </c>
      <c r="J7773">
        <v>0</v>
      </c>
      <c r="K7773">
        <v>3816.24</v>
      </c>
      <c r="L7773">
        <v>1255.46</v>
      </c>
      <c r="M7773">
        <f t="shared" si="365"/>
        <v>3816.24</v>
      </c>
      <c r="N7773" t="str">
        <f t="shared" si="363"/>
        <v>Q4</v>
      </c>
      <c r="O7773" s="2">
        <f t="shared" si="364"/>
        <v>32.897826132528358</v>
      </c>
      <c r="P7773" t="str">
        <f>VLOOKUP(retail_sales_2023!C7773,customers!A:J,5,)</f>
        <v>Mumbai</v>
      </c>
      <c r="Q7773" t="str">
        <f>VLOOKUP(C7773,customers!A:J,10,0)</f>
        <v>Premium</v>
      </c>
    </row>
    <row r="7774" spans="1:17" x14ac:dyDescent="0.3">
      <c r="A7774" t="s">
        <v>8865</v>
      </c>
      <c r="B7774" s="1">
        <v>45285</v>
      </c>
      <c r="C7774" t="s">
        <v>1216</v>
      </c>
      <c r="D7774" t="s">
        <v>1217</v>
      </c>
      <c r="E7774" t="s">
        <v>27</v>
      </c>
      <c r="F7774" t="s">
        <v>81</v>
      </c>
      <c r="G7774" t="s">
        <v>370</v>
      </c>
      <c r="H7774">
        <v>2</v>
      </c>
      <c r="I7774">
        <v>1638.06</v>
      </c>
      <c r="J7774">
        <v>0</v>
      </c>
      <c r="K7774">
        <v>3276.12</v>
      </c>
      <c r="L7774">
        <v>718.91</v>
      </c>
      <c r="M7774">
        <f t="shared" si="365"/>
        <v>3276.12</v>
      </c>
      <c r="N7774" t="str">
        <f t="shared" si="363"/>
        <v>Q4</v>
      </c>
      <c r="O7774" s="2">
        <f t="shared" si="364"/>
        <v>21.943945887208038</v>
      </c>
      <c r="P7774" t="str">
        <f>VLOOKUP(retail_sales_2023!C7774,customers!A:J,5,)</f>
        <v>Jaipur</v>
      </c>
      <c r="Q7774" t="str">
        <f>VLOOKUP(C7774,customers!A:J,10,0)</f>
        <v>Occasional</v>
      </c>
    </row>
    <row r="7775" spans="1:17" x14ac:dyDescent="0.3">
      <c r="A7775" t="s">
        <v>8866</v>
      </c>
      <c r="B7775" s="1">
        <v>45259</v>
      </c>
      <c r="C7775" t="s">
        <v>1386</v>
      </c>
      <c r="D7775" t="s">
        <v>1387</v>
      </c>
      <c r="E7775" t="s">
        <v>21</v>
      </c>
      <c r="F7775" t="s">
        <v>81</v>
      </c>
      <c r="G7775" t="s">
        <v>105</v>
      </c>
      <c r="H7775">
        <v>1</v>
      </c>
      <c r="I7775">
        <v>1796.82</v>
      </c>
      <c r="J7775">
        <v>0.2</v>
      </c>
      <c r="K7775">
        <v>1437.46</v>
      </c>
      <c r="L7775">
        <v>339.66</v>
      </c>
      <c r="M7775">
        <f t="shared" si="365"/>
        <v>1437.4560000000001</v>
      </c>
      <c r="N7775" t="str">
        <f t="shared" si="363"/>
        <v>Q4</v>
      </c>
      <c r="O7775" s="2">
        <f t="shared" si="364"/>
        <v>23.629179246726867</v>
      </c>
      <c r="P7775" t="str">
        <f>VLOOKUP(retail_sales_2023!C7775,customers!A:J,5,)</f>
        <v>Patna</v>
      </c>
      <c r="Q7775" t="str">
        <f>VLOOKUP(C7775,customers!A:J,10,0)</f>
        <v>Premium</v>
      </c>
    </row>
    <row r="7776" spans="1:17" x14ac:dyDescent="0.3">
      <c r="A7776" t="s">
        <v>8867</v>
      </c>
      <c r="B7776" s="1">
        <v>45046</v>
      </c>
      <c r="C7776" t="s">
        <v>773</v>
      </c>
      <c r="D7776" t="s">
        <v>774</v>
      </c>
      <c r="E7776" t="s">
        <v>21</v>
      </c>
      <c r="F7776" t="s">
        <v>43</v>
      </c>
      <c r="G7776" t="s">
        <v>44</v>
      </c>
      <c r="H7776">
        <v>3</v>
      </c>
      <c r="I7776">
        <v>20506.060000000001</v>
      </c>
      <c r="J7776">
        <v>0.05</v>
      </c>
      <c r="K7776">
        <v>58442.27</v>
      </c>
      <c r="L7776">
        <v>5596.26</v>
      </c>
      <c r="M7776">
        <f t="shared" si="365"/>
        <v>58442.271000000008</v>
      </c>
      <c r="N7776" t="str">
        <f t="shared" si="363"/>
        <v>Q2</v>
      </c>
      <c r="O7776" s="2">
        <f t="shared" si="364"/>
        <v>9.5757060771253411</v>
      </c>
      <c r="P7776" t="str">
        <f>VLOOKUP(retail_sales_2023!C7776,customers!A:J,5,)</f>
        <v>Ranchi</v>
      </c>
      <c r="Q7776" t="str">
        <f>VLOOKUP(C7776,customers!A:J,10,0)</f>
        <v>Premium</v>
      </c>
    </row>
    <row r="7777" spans="1:17" x14ac:dyDescent="0.3">
      <c r="A7777" t="s">
        <v>8868</v>
      </c>
      <c r="B7777" s="1">
        <v>45214</v>
      </c>
      <c r="C7777" t="s">
        <v>63</v>
      </c>
      <c r="D7777" t="s">
        <v>64</v>
      </c>
      <c r="E7777" t="s">
        <v>21</v>
      </c>
      <c r="F7777" t="s">
        <v>22</v>
      </c>
      <c r="G7777" t="s">
        <v>196</v>
      </c>
      <c r="H7777">
        <v>4</v>
      </c>
      <c r="I7777">
        <v>13524.87</v>
      </c>
      <c r="J7777">
        <v>0.2</v>
      </c>
      <c r="K7777">
        <v>43279.58</v>
      </c>
      <c r="L7777">
        <v>8849.73</v>
      </c>
      <c r="M7777">
        <f t="shared" si="365"/>
        <v>43279.584000000003</v>
      </c>
      <c r="N7777" t="str">
        <f t="shared" si="363"/>
        <v>Q4</v>
      </c>
      <c r="O7777" s="2">
        <f t="shared" si="364"/>
        <v>20.447818578646093</v>
      </c>
      <c r="P7777" t="str">
        <f>VLOOKUP(retail_sales_2023!C7777,customers!A:J,5,)</f>
        <v>Guwahati</v>
      </c>
      <c r="Q7777" t="str">
        <f>VLOOKUP(C7777,customers!A:J,10,0)</f>
        <v>Regular</v>
      </c>
    </row>
    <row r="7778" spans="1:17" x14ac:dyDescent="0.3">
      <c r="A7778" t="s">
        <v>8869</v>
      </c>
      <c r="B7778" s="1">
        <v>45053</v>
      </c>
      <c r="C7778" t="s">
        <v>1352</v>
      </c>
      <c r="D7778" t="s">
        <v>1353</v>
      </c>
      <c r="E7778" t="s">
        <v>15</v>
      </c>
      <c r="F7778" t="s">
        <v>16</v>
      </c>
      <c r="G7778" t="s">
        <v>86</v>
      </c>
      <c r="H7778">
        <v>1</v>
      </c>
      <c r="I7778">
        <v>468.97</v>
      </c>
      <c r="J7778">
        <v>0</v>
      </c>
      <c r="K7778">
        <v>468.97</v>
      </c>
      <c r="L7778">
        <v>205</v>
      </c>
      <c r="M7778">
        <f t="shared" si="365"/>
        <v>468.97</v>
      </c>
      <c r="N7778" t="str">
        <f t="shared" si="363"/>
        <v>Q2</v>
      </c>
      <c r="O7778" s="2">
        <f t="shared" si="364"/>
        <v>43.712817451009656</v>
      </c>
      <c r="P7778" t="str">
        <f>VLOOKUP(retail_sales_2023!C7778,customers!A:J,5,)</f>
        <v>Kochi</v>
      </c>
      <c r="Q7778" t="str">
        <f>VLOOKUP(C7778,customers!A:J,10,0)</f>
        <v>Premium</v>
      </c>
    </row>
    <row r="7779" spans="1:17" x14ac:dyDescent="0.3">
      <c r="A7779" t="s">
        <v>8870</v>
      </c>
      <c r="B7779" s="1">
        <v>45038</v>
      </c>
      <c r="C7779" t="s">
        <v>5047</v>
      </c>
      <c r="D7779" t="s">
        <v>5048</v>
      </c>
      <c r="E7779" t="s">
        <v>27</v>
      </c>
      <c r="F7779" t="s">
        <v>52</v>
      </c>
      <c r="G7779" t="s">
        <v>53</v>
      </c>
      <c r="H7779">
        <v>1</v>
      </c>
      <c r="I7779">
        <v>183.53</v>
      </c>
      <c r="J7779">
        <v>0.1</v>
      </c>
      <c r="K7779">
        <v>165.18</v>
      </c>
      <c r="L7779">
        <v>16.55</v>
      </c>
      <c r="M7779">
        <f t="shared" si="365"/>
        <v>165.17699999999999</v>
      </c>
      <c r="N7779" t="str">
        <f t="shared" si="363"/>
        <v>Q2</v>
      </c>
      <c r="O7779" s="2">
        <f t="shared" si="364"/>
        <v>10.019372805424386</v>
      </c>
      <c r="P7779" t="str">
        <f>VLOOKUP(retail_sales_2023!C7779,customers!A:J,5,)</f>
        <v>Lucknow</v>
      </c>
      <c r="Q7779" t="str">
        <f>VLOOKUP(C7779,customers!A:J,10,0)</f>
        <v>Premium</v>
      </c>
    </row>
    <row r="7780" spans="1:17" x14ac:dyDescent="0.3">
      <c r="A7780" t="s">
        <v>8871</v>
      </c>
      <c r="B7780" s="1">
        <v>44964</v>
      </c>
      <c r="C7780" t="s">
        <v>625</v>
      </c>
      <c r="D7780" t="s">
        <v>626</v>
      </c>
      <c r="E7780" t="s">
        <v>21</v>
      </c>
      <c r="F7780" t="s">
        <v>28</v>
      </c>
      <c r="G7780" t="s">
        <v>325</v>
      </c>
      <c r="H7780">
        <v>5</v>
      </c>
      <c r="I7780">
        <v>1611.06</v>
      </c>
      <c r="J7780">
        <v>0.05</v>
      </c>
      <c r="K7780">
        <v>7652.53</v>
      </c>
      <c r="L7780">
        <v>1956.15</v>
      </c>
      <c r="M7780">
        <f t="shared" si="365"/>
        <v>7652.5349999999989</v>
      </c>
      <c r="N7780" t="str">
        <f t="shared" si="363"/>
        <v>Q1</v>
      </c>
      <c r="O7780" s="2">
        <f t="shared" si="364"/>
        <v>25.562134352952555</v>
      </c>
      <c r="P7780" t="str">
        <f>VLOOKUP(retail_sales_2023!C7780,customers!A:J,5,)</f>
        <v>Ranchi</v>
      </c>
      <c r="Q7780" t="str">
        <f>VLOOKUP(C7780,customers!A:J,10,0)</f>
        <v>Premium</v>
      </c>
    </row>
    <row r="7781" spans="1:17" x14ac:dyDescent="0.3">
      <c r="A7781" t="s">
        <v>8872</v>
      </c>
      <c r="B7781" s="1">
        <v>45010</v>
      </c>
      <c r="C7781" t="s">
        <v>1310</v>
      </c>
      <c r="D7781" t="s">
        <v>1311</v>
      </c>
      <c r="E7781" t="s">
        <v>33</v>
      </c>
      <c r="F7781" t="s">
        <v>16</v>
      </c>
      <c r="G7781" t="s">
        <v>305</v>
      </c>
      <c r="H7781">
        <v>4</v>
      </c>
      <c r="I7781">
        <v>786.68</v>
      </c>
      <c r="J7781">
        <v>0.05</v>
      </c>
      <c r="K7781">
        <v>2989.38</v>
      </c>
      <c r="L7781">
        <v>881.13</v>
      </c>
      <c r="M7781">
        <f t="shared" si="365"/>
        <v>2989.3839999999996</v>
      </c>
      <c r="N7781" t="str">
        <f t="shared" si="363"/>
        <v>Q1</v>
      </c>
      <c r="O7781" s="2">
        <f t="shared" si="364"/>
        <v>29.475342713204743</v>
      </c>
      <c r="P7781" t="str">
        <f>VLOOKUP(retail_sales_2023!C7781,customers!A:J,5,)</f>
        <v>Mumbai</v>
      </c>
      <c r="Q7781" t="str">
        <f>VLOOKUP(C7781,customers!A:J,10,0)</f>
        <v>Occasional</v>
      </c>
    </row>
    <row r="7782" spans="1:17" x14ac:dyDescent="0.3">
      <c r="A7782" t="s">
        <v>8873</v>
      </c>
      <c r="B7782" s="1">
        <v>45126</v>
      </c>
      <c r="C7782" t="s">
        <v>1622</v>
      </c>
      <c r="D7782" t="s">
        <v>13093</v>
      </c>
      <c r="E7782" t="s">
        <v>33</v>
      </c>
      <c r="F7782" t="s">
        <v>52</v>
      </c>
      <c r="G7782" t="s">
        <v>133</v>
      </c>
      <c r="H7782">
        <v>5</v>
      </c>
      <c r="I7782">
        <v>583.17999999999995</v>
      </c>
      <c r="J7782">
        <v>0.15</v>
      </c>
      <c r="K7782">
        <v>2478.5100000000002</v>
      </c>
      <c r="L7782">
        <v>164.01</v>
      </c>
      <c r="M7782">
        <f t="shared" si="365"/>
        <v>2478.5149999999994</v>
      </c>
      <c r="N7782" t="str">
        <f t="shared" si="363"/>
        <v>Q3</v>
      </c>
      <c r="O7782" s="2">
        <f t="shared" si="364"/>
        <v>6.6172821574252261</v>
      </c>
      <c r="P7782" t="str">
        <f>VLOOKUP(retail_sales_2023!C7782,customers!A:J,5,)</f>
        <v>Pune</v>
      </c>
      <c r="Q7782" t="str">
        <f>VLOOKUP(C7782,customers!A:J,10,0)</f>
        <v>Regular</v>
      </c>
    </row>
    <row r="7783" spans="1:17" x14ac:dyDescent="0.3">
      <c r="A7783" t="s">
        <v>8874</v>
      </c>
      <c r="B7783" s="1">
        <v>44972</v>
      </c>
      <c r="C7783" t="s">
        <v>2437</v>
      </c>
      <c r="D7783" t="s">
        <v>2438</v>
      </c>
      <c r="E7783" t="s">
        <v>15</v>
      </c>
      <c r="F7783" t="s">
        <v>38</v>
      </c>
      <c r="G7783" t="s">
        <v>39</v>
      </c>
      <c r="H7783">
        <v>4</v>
      </c>
      <c r="I7783">
        <v>2637.03</v>
      </c>
      <c r="J7783">
        <v>0.1</v>
      </c>
      <c r="K7783">
        <v>9493.31</v>
      </c>
      <c r="L7783">
        <v>2721.66</v>
      </c>
      <c r="M7783">
        <f t="shared" si="365"/>
        <v>9493.3080000000009</v>
      </c>
      <c r="N7783" t="str">
        <f t="shared" si="363"/>
        <v>Q1</v>
      </c>
      <c r="O7783" s="2">
        <f t="shared" si="364"/>
        <v>28.669241813445467</v>
      </c>
      <c r="P7783" t="str">
        <f>VLOOKUP(retail_sales_2023!C7783,customers!A:J,5,)</f>
        <v>Chennai</v>
      </c>
      <c r="Q7783" t="str">
        <f>VLOOKUP(C7783,customers!A:J,10,0)</f>
        <v>Premium</v>
      </c>
    </row>
    <row r="7784" spans="1:17" x14ac:dyDescent="0.3">
      <c r="A7784" t="s">
        <v>8875</v>
      </c>
      <c r="B7784" s="1">
        <v>45018</v>
      </c>
      <c r="C7784" t="s">
        <v>741</v>
      </c>
      <c r="D7784" t="s">
        <v>13093</v>
      </c>
      <c r="E7784" t="s">
        <v>21</v>
      </c>
      <c r="F7784" t="s">
        <v>52</v>
      </c>
      <c r="G7784" t="s">
        <v>53</v>
      </c>
      <c r="H7784">
        <v>7</v>
      </c>
      <c r="I7784">
        <v>236.12</v>
      </c>
      <c r="J7784">
        <v>0</v>
      </c>
      <c r="K7784">
        <v>1652.84</v>
      </c>
      <c r="L7784">
        <v>96.03</v>
      </c>
      <c r="M7784">
        <f t="shared" si="365"/>
        <v>1652.8400000000001</v>
      </c>
      <c r="N7784" t="str">
        <f t="shared" si="363"/>
        <v>Q2</v>
      </c>
      <c r="O7784" s="2">
        <f t="shared" si="364"/>
        <v>5.8099997579923048</v>
      </c>
      <c r="P7784" t="str">
        <f>VLOOKUP(retail_sales_2023!C7784,customers!A:J,5,)</f>
        <v>Coimbatore</v>
      </c>
      <c r="Q7784" t="str">
        <f>VLOOKUP(C7784,customers!A:J,10,0)</f>
        <v>Regular</v>
      </c>
    </row>
    <row r="7785" spans="1:17" x14ac:dyDescent="0.3">
      <c r="A7785" t="s">
        <v>8876</v>
      </c>
      <c r="B7785" s="1">
        <v>45196</v>
      </c>
      <c r="C7785" t="s">
        <v>2046</v>
      </c>
      <c r="D7785" t="s">
        <v>2047</v>
      </c>
      <c r="E7785" t="s">
        <v>15</v>
      </c>
      <c r="F7785" t="s">
        <v>38</v>
      </c>
      <c r="G7785" t="s">
        <v>456</v>
      </c>
      <c r="H7785">
        <v>3</v>
      </c>
      <c r="I7785">
        <v>3954.75</v>
      </c>
      <c r="J7785">
        <v>0.25</v>
      </c>
      <c r="K7785">
        <v>8898.19</v>
      </c>
      <c r="L7785">
        <v>2487.1799999999998</v>
      </c>
      <c r="M7785">
        <f t="shared" si="365"/>
        <v>8898.1875</v>
      </c>
      <c r="N7785" t="str">
        <f t="shared" si="363"/>
        <v>Q3</v>
      </c>
      <c r="O7785" s="2">
        <f t="shared" si="364"/>
        <v>27.951527220704431</v>
      </c>
      <c r="P7785" t="str">
        <f>VLOOKUP(retail_sales_2023!C7785,customers!A:J,5,)</f>
        <v>Bengaluru</v>
      </c>
      <c r="Q7785" t="str">
        <f>VLOOKUP(C7785,customers!A:J,10,0)</f>
        <v>Premium</v>
      </c>
    </row>
    <row r="7786" spans="1:17" x14ac:dyDescent="0.3">
      <c r="A7786" t="s">
        <v>8877</v>
      </c>
      <c r="B7786" s="1">
        <v>45231</v>
      </c>
      <c r="C7786" t="s">
        <v>1103</v>
      </c>
      <c r="D7786" t="s">
        <v>1104</v>
      </c>
      <c r="E7786" t="s">
        <v>33</v>
      </c>
      <c r="F7786" t="s">
        <v>16</v>
      </c>
      <c r="G7786" t="s">
        <v>898</v>
      </c>
      <c r="H7786">
        <v>5</v>
      </c>
      <c r="I7786">
        <v>588.08000000000004</v>
      </c>
      <c r="J7786">
        <v>0.2</v>
      </c>
      <c r="K7786">
        <v>2352.3200000000002</v>
      </c>
      <c r="L7786">
        <v>856.3</v>
      </c>
      <c r="M7786">
        <f t="shared" si="365"/>
        <v>2352.3200000000002</v>
      </c>
      <c r="N7786" t="str">
        <f t="shared" si="363"/>
        <v>Q4</v>
      </c>
      <c r="O7786" s="2">
        <f t="shared" si="364"/>
        <v>36.402360223098896</v>
      </c>
      <c r="P7786" t="str">
        <f>VLOOKUP(retail_sales_2023!C7786,customers!A:J,5,)</f>
        <v>Mumbai</v>
      </c>
      <c r="Q7786" t="str">
        <f>VLOOKUP(C7786,customers!A:J,10,0)</f>
        <v>Regular</v>
      </c>
    </row>
    <row r="7787" spans="1:17" x14ac:dyDescent="0.3">
      <c r="A7787" t="s">
        <v>8878</v>
      </c>
      <c r="B7787" s="1">
        <v>45163</v>
      </c>
      <c r="C7787" t="s">
        <v>190</v>
      </c>
      <c r="D7787" t="s">
        <v>191</v>
      </c>
      <c r="E7787" t="s">
        <v>15</v>
      </c>
      <c r="F7787" t="s">
        <v>52</v>
      </c>
      <c r="G7787" t="s">
        <v>937</v>
      </c>
      <c r="H7787">
        <v>6</v>
      </c>
      <c r="I7787">
        <v>74.87</v>
      </c>
      <c r="J7787">
        <v>0</v>
      </c>
      <c r="K7787">
        <v>449.22</v>
      </c>
      <c r="L7787">
        <v>33.950000000000003</v>
      </c>
      <c r="M7787">
        <f t="shared" si="365"/>
        <v>449.22</v>
      </c>
      <c r="N7787" t="str">
        <f t="shared" si="363"/>
        <v>Q3</v>
      </c>
      <c r="O7787" s="2">
        <f t="shared" si="364"/>
        <v>7.5575441877031304</v>
      </c>
      <c r="P7787" t="str">
        <f>VLOOKUP(retail_sales_2023!C7787,customers!A:J,5,)</f>
        <v>Surat</v>
      </c>
      <c r="Q7787" t="str">
        <f>VLOOKUP(C7787,customers!A:J,10,0)</f>
        <v>Premium</v>
      </c>
    </row>
    <row r="7788" spans="1:17" x14ac:dyDescent="0.3">
      <c r="A7788" t="s">
        <v>8879</v>
      </c>
      <c r="B7788" s="1">
        <v>45155</v>
      </c>
      <c r="C7788" t="s">
        <v>1289</v>
      </c>
      <c r="D7788" t="s">
        <v>1290</v>
      </c>
      <c r="E7788" t="s">
        <v>15</v>
      </c>
      <c r="F7788" t="s">
        <v>28</v>
      </c>
      <c r="G7788" t="s">
        <v>325</v>
      </c>
      <c r="H7788">
        <v>3</v>
      </c>
      <c r="I7788">
        <v>4354.7700000000004</v>
      </c>
      <c r="J7788">
        <v>0.1</v>
      </c>
      <c r="K7788">
        <v>11757.88</v>
      </c>
      <c r="L7788">
        <v>2877.3</v>
      </c>
      <c r="M7788">
        <f t="shared" si="365"/>
        <v>11757.879000000001</v>
      </c>
      <c r="N7788" t="str">
        <f t="shared" si="363"/>
        <v>Q3</v>
      </c>
      <c r="O7788" s="2">
        <f t="shared" si="364"/>
        <v>24.471248218216214</v>
      </c>
      <c r="P7788" t="str">
        <f>VLOOKUP(retail_sales_2023!C7788,customers!A:J,5,)</f>
        <v>Kochi</v>
      </c>
      <c r="Q7788" t="str">
        <f>VLOOKUP(C7788,customers!A:J,10,0)</f>
        <v>Regular</v>
      </c>
    </row>
    <row r="7789" spans="1:17" x14ac:dyDescent="0.3">
      <c r="A7789" t="s">
        <v>8880</v>
      </c>
      <c r="B7789" s="1">
        <v>45127</v>
      </c>
      <c r="C7789" t="s">
        <v>425</v>
      </c>
      <c r="D7789" t="s">
        <v>426</v>
      </c>
      <c r="E7789" t="s">
        <v>33</v>
      </c>
      <c r="F7789" t="s">
        <v>81</v>
      </c>
      <c r="G7789" t="s">
        <v>82</v>
      </c>
      <c r="H7789">
        <v>3</v>
      </c>
      <c r="I7789">
        <v>2563.0300000000002</v>
      </c>
      <c r="J7789">
        <v>0</v>
      </c>
      <c r="K7789">
        <v>7689.09</v>
      </c>
      <c r="L7789">
        <v>1939.2</v>
      </c>
      <c r="M7789">
        <f t="shared" si="365"/>
        <v>7689.09</v>
      </c>
      <c r="N7789" t="str">
        <f t="shared" si="363"/>
        <v>Q3</v>
      </c>
      <c r="O7789" s="2">
        <f t="shared" si="364"/>
        <v>25.220149588572898</v>
      </c>
      <c r="P7789" t="str">
        <f>VLOOKUP(retail_sales_2023!C7789,customers!A:J,5,)</f>
        <v>Nagpur</v>
      </c>
      <c r="Q7789" t="str">
        <f>VLOOKUP(C7789,customers!A:J,10,0)</f>
        <v>Premium</v>
      </c>
    </row>
    <row r="7790" spans="1:17" x14ac:dyDescent="0.3">
      <c r="A7790" t="s">
        <v>8881</v>
      </c>
      <c r="B7790" s="1">
        <v>44990</v>
      </c>
      <c r="C7790" t="s">
        <v>921</v>
      </c>
      <c r="D7790" t="s">
        <v>922</v>
      </c>
      <c r="E7790" t="s">
        <v>15</v>
      </c>
      <c r="F7790" t="s">
        <v>38</v>
      </c>
      <c r="G7790" t="s">
        <v>39</v>
      </c>
      <c r="H7790">
        <v>1</v>
      </c>
      <c r="I7790">
        <v>2829.42</v>
      </c>
      <c r="J7790">
        <v>0.15</v>
      </c>
      <c r="K7790">
        <v>2405.0100000000002</v>
      </c>
      <c r="L7790">
        <v>870.43</v>
      </c>
      <c r="M7790">
        <f t="shared" si="365"/>
        <v>2405.0070000000001</v>
      </c>
      <c r="N7790" t="str">
        <f t="shared" si="363"/>
        <v>Q1</v>
      </c>
      <c r="O7790" s="2">
        <f t="shared" si="364"/>
        <v>36.192365104510991</v>
      </c>
      <c r="P7790" t="str">
        <f>VLOOKUP(retail_sales_2023!C7790,customers!A:J,5,)</f>
        <v>Kochi</v>
      </c>
      <c r="Q7790" t="str">
        <f>VLOOKUP(C7790,customers!A:J,10,0)</f>
        <v>Premium</v>
      </c>
    </row>
    <row r="7791" spans="1:17" x14ac:dyDescent="0.3">
      <c r="A7791" t="s">
        <v>8882</v>
      </c>
      <c r="B7791" s="1">
        <v>45160</v>
      </c>
      <c r="C7791" t="s">
        <v>1047</v>
      </c>
      <c r="D7791" t="s">
        <v>1048</v>
      </c>
      <c r="E7791" t="s">
        <v>21</v>
      </c>
      <c r="F7791" t="s">
        <v>81</v>
      </c>
      <c r="G7791" t="s">
        <v>158</v>
      </c>
      <c r="H7791">
        <v>5</v>
      </c>
      <c r="I7791">
        <v>2988.73</v>
      </c>
      <c r="J7791">
        <v>0</v>
      </c>
      <c r="K7791">
        <v>14943.65</v>
      </c>
      <c r="L7791">
        <v>4107.0200000000004</v>
      </c>
      <c r="M7791">
        <f t="shared" si="365"/>
        <v>14943.65</v>
      </c>
      <c r="N7791" t="str">
        <f t="shared" si="363"/>
        <v>Q3</v>
      </c>
      <c r="O7791" s="2">
        <f t="shared" si="364"/>
        <v>27.483379227966399</v>
      </c>
      <c r="P7791" t="str">
        <f>VLOOKUP(retail_sales_2023!C7791,customers!A:J,5,)</f>
        <v>Bhubaneswar</v>
      </c>
      <c r="Q7791" t="str">
        <f>VLOOKUP(C7791,customers!A:J,10,0)</f>
        <v>Premium</v>
      </c>
    </row>
    <row r="7792" spans="1:17" x14ac:dyDescent="0.3">
      <c r="A7792" t="s">
        <v>8883</v>
      </c>
      <c r="B7792" s="1">
        <v>44938</v>
      </c>
      <c r="C7792" t="s">
        <v>1900</v>
      </c>
      <c r="D7792" t="s">
        <v>1901</v>
      </c>
      <c r="E7792" t="s">
        <v>33</v>
      </c>
      <c r="F7792" t="s">
        <v>16</v>
      </c>
      <c r="G7792" t="s">
        <v>898</v>
      </c>
      <c r="H7792">
        <v>4</v>
      </c>
      <c r="I7792">
        <v>639.6</v>
      </c>
      <c r="J7792">
        <v>0.25</v>
      </c>
      <c r="K7792">
        <v>1918.8</v>
      </c>
      <c r="L7792">
        <v>535.87</v>
      </c>
      <c r="M7792">
        <f t="shared" si="365"/>
        <v>1918.8000000000002</v>
      </c>
      <c r="N7792" t="str">
        <f t="shared" si="363"/>
        <v>Q1</v>
      </c>
      <c r="O7792" s="2">
        <f t="shared" si="364"/>
        <v>27.927350427350429</v>
      </c>
      <c r="P7792" t="str">
        <f>VLOOKUP(retail_sales_2023!C7792,customers!A:J,5,)</f>
        <v>Ahmedabad</v>
      </c>
      <c r="Q7792" t="str">
        <f>VLOOKUP(C7792,customers!A:J,10,0)</f>
        <v>Premium</v>
      </c>
    </row>
    <row r="7793" spans="1:17" x14ac:dyDescent="0.3">
      <c r="A7793" t="s">
        <v>8884</v>
      </c>
      <c r="B7793" s="1">
        <v>45267</v>
      </c>
      <c r="C7793" t="s">
        <v>2422</v>
      </c>
      <c r="D7793" t="s">
        <v>2423</v>
      </c>
      <c r="E7793" t="s">
        <v>27</v>
      </c>
      <c r="F7793" t="s">
        <v>38</v>
      </c>
      <c r="G7793" t="s">
        <v>141</v>
      </c>
      <c r="H7793">
        <v>3</v>
      </c>
      <c r="I7793">
        <v>1090.5</v>
      </c>
      <c r="J7793">
        <v>0.15</v>
      </c>
      <c r="K7793">
        <v>2780.78</v>
      </c>
      <c r="L7793">
        <v>582.89</v>
      </c>
      <c r="M7793">
        <f t="shared" si="365"/>
        <v>2780.7750000000001</v>
      </c>
      <c r="N7793" t="str">
        <f t="shared" si="363"/>
        <v>Q4</v>
      </c>
      <c r="O7793" s="2">
        <f t="shared" si="364"/>
        <v>20.961384935162076</v>
      </c>
      <c r="P7793" t="str">
        <f>VLOOKUP(retail_sales_2023!C7793,customers!A:J,5,)</f>
        <v>Amritsar</v>
      </c>
      <c r="Q7793" t="str">
        <f>VLOOKUP(C7793,customers!A:J,10,0)</f>
        <v>Occasional</v>
      </c>
    </row>
    <row r="7794" spans="1:17" x14ac:dyDescent="0.3">
      <c r="A7794" t="s">
        <v>8885</v>
      </c>
      <c r="B7794" s="1">
        <v>45149</v>
      </c>
      <c r="C7794" t="s">
        <v>719</v>
      </c>
      <c r="D7794" t="s">
        <v>720</v>
      </c>
      <c r="E7794" t="s">
        <v>33</v>
      </c>
      <c r="F7794" t="s">
        <v>16</v>
      </c>
      <c r="G7794" t="s">
        <v>192</v>
      </c>
      <c r="H7794">
        <v>4</v>
      </c>
      <c r="I7794">
        <v>340.63</v>
      </c>
      <c r="J7794">
        <v>0</v>
      </c>
      <c r="K7794">
        <v>1362.52</v>
      </c>
      <c r="L7794">
        <v>609.97</v>
      </c>
      <c r="M7794">
        <f t="shared" si="365"/>
        <v>1362.52</v>
      </c>
      <c r="N7794" t="str">
        <f t="shared" si="363"/>
        <v>Q3</v>
      </c>
      <c r="O7794" s="2">
        <f t="shared" si="364"/>
        <v>44.767783225200368</v>
      </c>
      <c r="P7794" t="str">
        <f>VLOOKUP(retail_sales_2023!C7794,customers!A:J,5,)</f>
        <v>Pune</v>
      </c>
      <c r="Q7794" t="str">
        <f>VLOOKUP(C7794,customers!A:J,10,0)</f>
        <v>Regular</v>
      </c>
    </row>
    <row r="7795" spans="1:17" x14ac:dyDescent="0.3">
      <c r="A7795" t="s">
        <v>8886</v>
      </c>
      <c r="B7795" s="1">
        <v>44950</v>
      </c>
      <c r="C7795" t="s">
        <v>494</v>
      </c>
      <c r="D7795" t="s">
        <v>495</v>
      </c>
      <c r="E7795" t="s">
        <v>15</v>
      </c>
      <c r="F7795" t="s">
        <v>43</v>
      </c>
      <c r="G7795" t="s">
        <v>154</v>
      </c>
      <c r="H7795">
        <v>4</v>
      </c>
      <c r="I7795">
        <v>41044.51</v>
      </c>
      <c r="J7795">
        <v>0.25</v>
      </c>
      <c r="K7795">
        <v>123133.53</v>
      </c>
      <c r="L7795">
        <v>15517.12</v>
      </c>
      <c r="M7795">
        <f t="shared" si="365"/>
        <v>123133.53</v>
      </c>
      <c r="N7795" t="str">
        <f t="shared" si="363"/>
        <v>Q1</v>
      </c>
      <c r="O7795" s="2">
        <f t="shared" si="364"/>
        <v>12.601864008934042</v>
      </c>
      <c r="P7795" t="str">
        <f>VLOOKUP(retail_sales_2023!C7795,customers!A:J,5,)</f>
        <v>Kochi</v>
      </c>
      <c r="Q7795" t="str">
        <f>VLOOKUP(C7795,customers!A:J,10,0)</f>
        <v>Premium</v>
      </c>
    </row>
    <row r="7796" spans="1:17" x14ac:dyDescent="0.3">
      <c r="A7796" t="s">
        <v>8887</v>
      </c>
      <c r="B7796" s="1">
        <v>45194</v>
      </c>
      <c r="C7796" t="s">
        <v>237</v>
      </c>
      <c r="D7796" t="s">
        <v>238</v>
      </c>
      <c r="E7796" t="s">
        <v>33</v>
      </c>
      <c r="F7796" t="s">
        <v>52</v>
      </c>
      <c r="G7796" t="s">
        <v>226</v>
      </c>
      <c r="H7796">
        <v>10</v>
      </c>
      <c r="I7796">
        <v>713.35</v>
      </c>
      <c r="J7796">
        <v>0.3</v>
      </c>
      <c r="K7796">
        <v>4993.45</v>
      </c>
      <c r="L7796">
        <v>490.4</v>
      </c>
      <c r="M7796">
        <f t="shared" si="365"/>
        <v>4993.45</v>
      </c>
      <c r="N7796" t="str">
        <f t="shared" si="363"/>
        <v>Q3</v>
      </c>
      <c r="O7796" s="2">
        <f t="shared" si="364"/>
        <v>9.8208653335869993</v>
      </c>
      <c r="P7796" t="str">
        <f>VLOOKUP(retail_sales_2023!C7796,customers!A:J,5,)</f>
        <v>Ahmedabad</v>
      </c>
      <c r="Q7796" t="str">
        <f>VLOOKUP(C7796,customers!A:J,10,0)</f>
        <v>Regular</v>
      </c>
    </row>
    <row r="7797" spans="1:17" x14ac:dyDescent="0.3">
      <c r="A7797" t="s">
        <v>8888</v>
      </c>
      <c r="B7797" s="1">
        <v>45248</v>
      </c>
      <c r="C7797" t="s">
        <v>291</v>
      </c>
      <c r="D7797" t="s">
        <v>292</v>
      </c>
      <c r="E7797" t="s">
        <v>33</v>
      </c>
      <c r="F7797" t="s">
        <v>16</v>
      </c>
      <c r="G7797" t="s">
        <v>305</v>
      </c>
      <c r="H7797">
        <v>5</v>
      </c>
      <c r="I7797">
        <v>838.2</v>
      </c>
      <c r="J7797">
        <v>0.25</v>
      </c>
      <c r="K7797">
        <v>3143.25</v>
      </c>
      <c r="L7797">
        <v>1118.8399999999999</v>
      </c>
      <c r="M7797">
        <f t="shared" si="365"/>
        <v>3143.25</v>
      </c>
      <c r="N7797" t="str">
        <f t="shared" si="363"/>
        <v>Q4</v>
      </c>
      <c r="O7797" s="2">
        <f t="shared" si="364"/>
        <v>35.595005169808317</v>
      </c>
      <c r="P7797" t="str">
        <f>VLOOKUP(retail_sales_2023!C7797,customers!A:J,5,)</f>
        <v>Pune</v>
      </c>
      <c r="Q7797" t="str">
        <f>VLOOKUP(C7797,customers!A:J,10,0)</f>
        <v>Premium</v>
      </c>
    </row>
    <row r="7798" spans="1:17" x14ac:dyDescent="0.3">
      <c r="A7798" t="s">
        <v>8889</v>
      </c>
      <c r="B7798" s="1">
        <v>45018</v>
      </c>
      <c r="C7798" t="s">
        <v>372</v>
      </c>
      <c r="D7798" t="s">
        <v>373</v>
      </c>
      <c r="E7798" t="s">
        <v>33</v>
      </c>
      <c r="F7798" t="s">
        <v>81</v>
      </c>
      <c r="G7798" t="s">
        <v>370</v>
      </c>
      <c r="H7798">
        <v>5</v>
      </c>
      <c r="I7798">
        <v>1441.86</v>
      </c>
      <c r="J7798">
        <v>0</v>
      </c>
      <c r="K7798">
        <v>7209.3</v>
      </c>
      <c r="L7798">
        <v>-523.37</v>
      </c>
      <c r="M7798">
        <f t="shared" si="365"/>
        <v>7209.2999999999993</v>
      </c>
      <c r="N7798" t="str">
        <f t="shared" si="363"/>
        <v>Q2</v>
      </c>
      <c r="O7798" s="2">
        <f t="shared" si="364"/>
        <v>-7.2596507289195893</v>
      </c>
      <c r="P7798" t="str">
        <f>VLOOKUP(retail_sales_2023!C7798,customers!A:J,5,)</f>
        <v>Pune</v>
      </c>
      <c r="Q7798" t="str">
        <f>VLOOKUP(C7798,customers!A:J,10,0)</f>
        <v>Premium</v>
      </c>
    </row>
    <row r="7799" spans="1:17" x14ac:dyDescent="0.3">
      <c r="A7799" t="s">
        <v>8890</v>
      </c>
      <c r="B7799" s="1">
        <v>44945</v>
      </c>
      <c r="C7799" t="s">
        <v>1365</v>
      </c>
      <c r="D7799" t="s">
        <v>1366</v>
      </c>
      <c r="E7799" t="s">
        <v>27</v>
      </c>
      <c r="F7799" t="s">
        <v>38</v>
      </c>
      <c r="G7799" t="s">
        <v>141</v>
      </c>
      <c r="H7799">
        <v>2</v>
      </c>
      <c r="I7799">
        <v>911.11</v>
      </c>
      <c r="J7799">
        <v>0</v>
      </c>
      <c r="K7799">
        <v>1822.22</v>
      </c>
      <c r="L7799">
        <v>491.94</v>
      </c>
      <c r="M7799">
        <f t="shared" si="365"/>
        <v>1822.22</v>
      </c>
      <c r="N7799" t="str">
        <f t="shared" si="363"/>
        <v>Q1</v>
      </c>
      <c r="O7799" s="2">
        <f t="shared" si="364"/>
        <v>26.996740239927121</v>
      </c>
      <c r="P7799" t="str">
        <f>VLOOKUP(retail_sales_2023!C7799,customers!A:J,5,)</f>
        <v>Lucknow</v>
      </c>
      <c r="Q7799" t="str">
        <f>VLOOKUP(C7799,customers!A:J,10,0)</f>
        <v>Premium</v>
      </c>
    </row>
    <row r="7800" spans="1:17" x14ac:dyDescent="0.3">
      <c r="A7800" t="s">
        <v>8891</v>
      </c>
      <c r="B7800" s="1">
        <v>45052</v>
      </c>
      <c r="C7800" t="s">
        <v>390</v>
      </c>
      <c r="D7800" t="s">
        <v>391</v>
      </c>
      <c r="E7800" t="s">
        <v>33</v>
      </c>
      <c r="F7800" t="s">
        <v>81</v>
      </c>
      <c r="G7800" t="s">
        <v>82</v>
      </c>
      <c r="H7800">
        <v>3</v>
      </c>
      <c r="I7800">
        <v>4012.66</v>
      </c>
      <c r="J7800">
        <v>0</v>
      </c>
      <c r="K7800">
        <v>12037.98</v>
      </c>
      <c r="L7800">
        <v>2551.91</v>
      </c>
      <c r="M7800">
        <f t="shared" si="365"/>
        <v>12037.98</v>
      </c>
      <c r="N7800" t="str">
        <f t="shared" si="363"/>
        <v>Q2</v>
      </c>
      <c r="O7800" s="2">
        <f t="shared" si="364"/>
        <v>21.198822393790319</v>
      </c>
      <c r="P7800" t="str">
        <f>VLOOKUP(retail_sales_2023!C7800,customers!A:J,5,)</f>
        <v>Mumbai</v>
      </c>
      <c r="Q7800" t="str">
        <f>VLOOKUP(C7800,customers!A:J,10,0)</f>
        <v>Occasional</v>
      </c>
    </row>
    <row r="7801" spans="1:17" x14ac:dyDescent="0.3">
      <c r="A7801" t="s">
        <v>8892</v>
      </c>
      <c r="B7801" s="1">
        <v>45020</v>
      </c>
      <c r="C7801" t="s">
        <v>2500</v>
      </c>
      <c r="D7801" t="s">
        <v>2501</v>
      </c>
      <c r="E7801" t="s">
        <v>21</v>
      </c>
      <c r="F7801" t="s">
        <v>43</v>
      </c>
      <c r="G7801" t="s">
        <v>282</v>
      </c>
      <c r="H7801">
        <v>4</v>
      </c>
      <c r="I7801">
        <v>83815.539999999994</v>
      </c>
      <c r="J7801">
        <v>0</v>
      </c>
      <c r="K7801">
        <v>335262.15999999997</v>
      </c>
      <c r="L7801">
        <v>29015.09</v>
      </c>
      <c r="M7801">
        <f t="shared" si="365"/>
        <v>335262.15999999997</v>
      </c>
      <c r="N7801" t="str">
        <f t="shared" si="363"/>
        <v>Q2</v>
      </c>
      <c r="O7801" s="2">
        <f t="shared" si="364"/>
        <v>8.6544482085303045</v>
      </c>
      <c r="P7801" t="str">
        <f>VLOOKUP(retail_sales_2023!C7801,customers!A:J,5,)</f>
        <v>Bhubaneswar</v>
      </c>
      <c r="Q7801" t="str">
        <f>VLOOKUP(C7801,customers!A:J,10,0)</f>
        <v>Occasional</v>
      </c>
    </row>
    <row r="7802" spans="1:17" x14ac:dyDescent="0.3">
      <c r="A7802" t="s">
        <v>8893</v>
      </c>
      <c r="B7802" s="1">
        <v>45010</v>
      </c>
      <c r="C7802" t="s">
        <v>1317</v>
      </c>
      <c r="D7802" t="s">
        <v>1318</v>
      </c>
      <c r="E7802" t="s">
        <v>33</v>
      </c>
      <c r="F7802" t="s">
        <v>81</v>
      </c>
      <c r="G7802" t="s">
        <v>150</v>
      </c>
      <c r="H7802">
        <v>1</v>
      </c>
      <c r="I7802">
        <v>3102.22</v>
      </c>
      <c r="J7802">
        <v>0.15</v>
      </c>
      <c r="K7802">
        <v>2636.89</v>
      </c>
      <c r="L7802">
        <v>833.11</v>
      </c>
      <c r="M7802">
        <f t="shared" si="365"/>
        <v>2636.8869999999997</v>
      </c>
      <c r="N7802" t="str">
        <f t="shared" si="363"/>
        <v>Q1</v>
      </c>
      <c r="O7802" s="2">
        <f t="shared" si="364"/>
        <v>31.594416149327429</v>
      </c>
      <c r="P7802" t="str">
        <f>VLOOKUP(retail_sales_2023!C7802,customers!A:J,5,)</f>
        <v>Pune</v>
      </c>
      <c r="Q7802" t="str">
        <f>VLOOKUP(C7802,customers!A:J,10,0)</f>
        <v>Regular</v>
      </c>
    </row>
    <row r="7803" spans="1:17" x14ac:dyDescent="0.3">
      <c r="A7803" t="s">
        <v>8894</v>
      </c>
      <c r="B7803" s="1">
        <v>45183</v>
      </c>
      <c r="C7803" t="s">
        <v>1984</v>
      </c>
      <c r="D7803" t="s">
        <v>1985</v>
      </c>
      <c r="E7803" t="s">
        <v>27</v>
      </c>
      <c r="F7803" t="s">
        <v>43</v>
      </c>
      <c r="G7803" t="s">
        <v>154</v>
      </c>
      <c r="H7803">
        <v>4</v>
      </c>
      <c r="I7803">
        <v>58877.71</v>
      </c>
      <c r="J7803">
        <v>0.1</v>
      </c>
      <c r="K7803">
        <v>211959.76</v>
      </c>
      <c r="L7803">
        <v>29825.4</v>
      </c>
      <c r="M7803">
        <f t="shared" si="365"/>
        <v>211959.75599999999</v>
      </c>
      <c r="N7803" t="str">
        <f t="shared" si="363"/>
        <v>Q3</v>
      </c>
      <c r="O7803" s="2">
        <f t="shared" si="364"/>
        <v>14.071255789306422</v>
      </c>
      <c r="P7803" t="str">
        <f>VLOOKUP(retail_sales_2023!C7803,customers!A:J,5,)</f>
        <v>Chandigarh</v>
      </c>
      <c r="Q7803" t="str">
        <f>VLOOKUP(C7803,customers!A:J,10,0)</f>
        <v>Premium</v>
      </c>
    </row>
    <row r="7804" spans="1:17" x14ac:dyDescent="0.3">
      <c r="A7804" t="s">
        <v>8895</v>
      </c>
      <c r="B7804" s="1">
        <v>45065</v>
      </c>
      <c r="C7804" t="s">
        <v>5047</v>
      </c>
      <c r="D7804" t="s">
        <v>5048</v>
      </c>
      <c r="E7804" t="s">
        <v>27</v>
      </c>
      <c r="F7804" t="s">
        <v>52</v>
      </c>
      <c r="G7804" t="s">
        <v>268</v>
      </c>
      <c r="H7804">
        <v>9</v>
      </c>
      <c r="I7804">
        <v>195.87</v>
      </c>
      <c r="J7804">
        <v>0.25</v>
      </c>
      <c r="K7804">
        <v>1322.12</v>
      </c>
      <c r="L7804">
        <v>88.56</v>
      </c>
      <c r="M7804">
        <f t="shared" si="365"/>
        <v>1322.1224999999999</v>
      </c>
      <c r="N7804" t="str">
        <f t="shared" si="363"/>
        <v>Q2</v>
      </c>
      <c r="O7804" s="2">
        <f t="shared" si="364"/>
        <v>6.6983329803648699</v>
      </c>
      <c r="P7804" t="str">
        <f>VLOOKUP(retail_sales_2023!C7804,customers!A:J,5,)</f>
        <v>Lucknow</v>
      </c>
      <c r="Q7804" t="str">
        <f>VLOOKUP(C7804,customers!A:J,10,0)</f>
        <v>Premium</v>
      </c>
    </row>
    <row r="7805" spans="1:17" x14ac:dyDescent="0.3">
      <c r="A7805" t="s">
        <v>8896</v>
      </c>
      <c r="B7805" s="1">
        <v>45130</v>
      </c>
      <c r="C7805" t="s">
        <v>1568</v>
      </c>
      <c r="D7805" t="s">
        <v>1569</v>
      </c>
      <c r="E7805" t="s">
        <v>21</v>
      </c>
      <c r="F7805" t="s">
        <v>81</v>
      </c>
      <c r="G7805" t="s">
        <v>101</v>
      </c>
      <c r="H7805">
        <v>2</v>
      </c>
      <c r="I7805">
        <v>4619.21</v>
      </c>
      <c r="J7805">
        <v>0.25</v>
      </c>
      <c r="K7805">
        <v>6928.82</v>
      </c>
      <c r="L7805">
        <v>2549.8200000000002</v>
      </c>
      <c r="M7805">
        <f t="shared" si="365"/>
        <v>6928.8150000000005</v>
      </c>
      <c r="N7805" t="str">
        <f t="shared" si="363"/>
        <v>Q3</v>
      </c>
      <c r="O7805" s="2">
        <f t="shared" si="364"/>
        <v>36.800205518399963</v>
      </c>
      <c r="P7805" t="str">
        <f>VLOOKUP(retail_sales_2023!C7805,customers!A:J,5,)</f>
        <v>Ranchi</v>
      </c>
      <c r="Q7805" t="str">
        <f>VLOOKUP(C7805,customers!A:J,10,0)</f>
        <v>Premium</v>
      </c>
    </row>
    <row r="7806" spans="1:17" x14ac:dyDescent="0.3">
      <c r="A7806" t="s">
        <v>8897</v>
      </c>
      <c r="B7806" s="1">
        <v>45245</v>
      </c>
      <c r="C7806" t="s">
        <v>722</v>
      </c>
      <c r="D7806" t="s">
        <v>723</v>
      </c>
      <c r="E7806" t="s">
        <v>15</v>
      </c>
      <c r="F7806" t="s">
        <v>16</v>
      </c>
      <c r="G7806" t="s">
        <v>319</v>
      </c>
      <c r="H7806">
        <v>5</v>
      </c>
      <c r="I7806">
        <v>602.94000000000005</v>
      </c>
      <c r="J7806">
        <v>0.05</v>
      </c>
      <c r="K7806">
        <v>2863.97</v>
      </c>
      <c r="L7806">
        <v>830.46</v>
      </c>
      <c r="M7806">
        <f t="shared" si="365"/>
        <v>2863.9650000000001</v>
      </c>
      <c r="N7806" t="str">
        <f t="shared" si="363"/>
        <v>Q4</v>
      </c>
      <c r="O7806" s="2">
        <f t="shared" si="364"/>
        <v>28.996812117445369</v>
      </c>
      <c r="P7806" t="str">
        <f>VLOOKUP(retail_sales_2023!C7806,customers!A:J,5,)</f>
        <v>Bengaluru</v>
      </c>
      <c r="Q7806" t="str">
        <f>VLOOKUP(C7806,customers!A:J,10,0)</f>
        <v>Premium</v>
      </c>
    </row>
    <row r="7807" spans="1:17" x14ac:dyDescent="0.3">
      <c r="A7807" t="s">
        <v>8898</v>
      </c>
      <c r="B7807" s="1">
        <v>45040</v>
      </c>
      <c r="C7807" t="s">
        <v>1317</v>
      </c>
      <c r="D7807" t="s">
        <v>1318</v>
      </c>
      <c r="E7807" t="s">
        <v>33</v>
      </c>
      <c r="F7807" t="s">
        <v>52</v>
      </c>
      <c r="G7807" t="s">
        <v>53</v>
      </c>
      <c r="H7807">
        <v>10</v>
      </c>
      <c r="I7807">
        <v>60.25</v>
      </c>
      <c r="J7807">
        <v>0.3</v>
      </c>
      <c r="K7807">
        <v>421.75</v>
      </c>
      <c r="L7807">
        <v>31.72</v>
      </c>
      <c r="M7807">
        <f t="shared" si="365"/>
        <v>421.75</v>
      </c>
      <c r="N7807" t="str">
        <f t="shared" si="363"/>
        <v>Q2</v>
      </c>
      <c r="O7807" s="2">
        <f t="shared" si="364"/>
        <v>7.5210432720806155</v>
      </c>
      <c r="P7807" t="str">
        <f>VLOOKUP(retail_sales_2023!C7807,customers!A:J,5,)</f>
        <v>Pune</v>
      </c>
      <c r="Q7807" t="str">
        <f>VLOOKUP(C7807,customers!A:J,10,0)</f>
        <v>Regular</v>
      </c>
    </row>
    <row r="7808" spans="1:17" x14ac:dyDescent="0.3">
      <c r="A7808" t="s">
        <v>8899</v>
      </c>
      <c r="B7808" s="1">
        <v>45058</v>
      </c>
      <c r="C7808" t="s">
        <v>2437</v>
      </c>
      <c r="D7808" t="s">
        <v>2438</v>
      </c>
      <c r="E7808" t="s">
        <v>15</v>
      </c>
      <c r="F7808" t="s">
        <v>81</v>
      </c>
      <c r="G7808" t="s">
        <v>470</v>
      </c>
      <c r="H7808">
        <v>2</v>
      </c>
      <c r="I7808">
        <v>785.19</v>
      </c>
      <c r="J7808">
        <v>0.2</v>
      </c>
      <c r="K7808">
        <v>1256.3</v>
      </c>
      <c r="L7808">
        <v>480.21</v>
      </c>
      <c r="M7808">
        <f t="shared" si="365"/>
        <v>1256.3040000000001</v>
      </c>
      <c r="N7808" t="str">
        <f t="shared" si="363"/>
        <v>Q2</v>
      </c>
      <c r="O7808" s="2">
        <f t="shared" si="364"/>
        <v>38.22415028257582</v>
      </c>
      <c r="P7808" t="str">
        <f>VLOOKUP(retail_sales_2023!C7808,customers!A:J,5,)</f>
        <v>Chennai</v>
      </c>
      <c r="Q7808" t="str">
        <f>VLOOKUP(C7808,customers!A:J,10,0)</f>
        <v>Premium</v>
      </c>
    </row>
    <row r="7809" spans="1:17" x14ac:dyDescent="0.3">
      <c r="A7809" t="s">
        <v>8900</v>
      </c>
      <c r="B7809" s="1">
        <v>45260</v>
      </c>
      <c r="C7809" t="s">
        <v>2046</v>
      </c>
      <c r="D7809" t="s">
        <v>2047</v>
      </c>
      <c r="E7809" t="s">
        <v>15</v>
      </c>
      <c r="F7809" t="s">
        <v>52</v>
      </c>
      <c r="G7809" t="s">
        <v>200</v>
      </c>
      <c r="H7809">
        <v>1</v>
      </c>
      <c r="I7809">
        <v>456.91</v>
      </c>
      <c r="J7809">
        <v>0.15</v>
      </c>
      <c r="K7809">
        <v>388.37</v>
      </c>
      <c r="L7809">
        <v>28.91</v>
      </c>
      <c r="M7809">
        <f t="shared" si="365"/>
        <v>388.37350000000004</v>
      </c>
      <c r="N7809" t="str">
        <f t="shared" si="363"/>
        <v>Q4</v>
      </c>
      <c r="O7809" s="2">
        <f t="shared" si="364"/>
        <v>7.4439323325694566</v>
      </c>
      <c r="P7809" t="str">
        <f>VLOOKUP(retail_sales_2023!C7809,customers!A:J,5,)</f>
        <v>Bengaluru</v>
      </c>
      <c r="Q7809" t="str">
        <f>VLOOKUP(C7809,customers!A:J,10,0)</f>
        <v>Premium</v>
      </c>
    </row>
    <row r="7810" spans="1:17" x14ac:dyDescent="0.3">
      <c r="A7810" t="s">
        <v>8901</v>
      </c>
      <c r="B7810" s="1">
        <v>45228</v>
      </c>
      <c r="C7810" t="s">
        <v>770</v>
      </c>
      <c r="D7810" t="s">
        <v>771</v>
      </c>
      <c r="E7810" t="s">
        <v>27</v>
      </c>
      <c r="F7810" t="s">
        <v>52</v>
      </c>
      <c r="G7810" t="s">
        <v>937</v>
      </c>
      <c r="H7810">
        <v>4</v>
      </c>
      <c r="I7810">
        <v>508.91</v>
      </c>
      <c r="J7810">
        <v>0.05</v>
      </c>
      <c r="K7810">
        <v>1933.86</v>
      </c>
      <c r="L7810">
        <v>127.42</v>
      </c>
      <c r="M7810">
        <f t="shared" si="365"/>
        <v>1933.8579999999999</v>
      </c>
      <c r="N7810" t="str">
        <f t="shared" si="363"/>
        <v>Q4</v>
      </c>
      <c r="O7810" s="2">
        <f t="shared" si="364"/>
        <v>6.5888947493613816</v>
      </c>
      <c r="P7810" t="str">
        <f>VLOOKUP(retail_sales_2023!C7810,customers!A:J,5,)</f>
        <v>Jaipur</v>
      </c>
      <c r="Q7810" t="str">
        <f>VLOOKUP(C7810,customers!A:J,10,0)</f>
        <v>Premium</v>
      </c>
    </row>
    <row r="7811" spans="1:17" x14ac:dyDescent="0.3">
      <c r="A7811" t="s">
        <v>8902</v>
      </c>
      <c r="B7811" s="1">
        <v>45155</v>
      </c>
      <c r="C7811" t="s">
        <v>2168</v>
      </c>
      <c r="D7811" t="s">
        <v>2169</v>
      </c>
      <c r="E7811" t="s">
        <v>33</v>
      </c>
      <c r="F7811" t="s">
        <v>22</v>
      </c>
      <c r="G7811" t="s">
        <v>23</v>
      </c>
      <c r="H7811">
        <v>1</v>
      </c>
      <c r="I7811">
        <v>13309.63</v>
      </c>
      <c r="J7811">
        <v>0.2</v>
      </c>
      <c r="K7811">
        <v>10647.7</v>
      </c>
      <c r="L7811">
        <v>2938.26</v>
      </c>
      <c r="M7811">
        <f t="shared" si="365"/>
        <v>10647.704</v>
      </c>
      <c r="N7811" t="str">
        <f t="shared" ref="N7811:N7874" si="366">"Q"&amp;ROUNDUP(MONTH(B7811)/3,0)</f>
        <v>Q3</v>
      </c>
      <c r="O7811" s="2">
        <f t="shared" ref="O7811:O7874" si="367">(L7811/K7811)*100</f>
        <v>27.595255313354055</v>
      </c>
      <c r="P7811" t="str">
        <f>VLOOKUP(retail_sales_2023!C7811,customers!A:J,5,)</f>
        <v>Nagpur</v>
      </c>
      <c r="Q7811" t="str">
        <f>VLOOKUP(C7811,customers!A:J,10,0)</f>
        <v>Premium</v>
      </c>
    </row>
    <row r="7812" spans="1:17" x14ac:dyDescent="0.3">
      <c r="A7812" t="s">
        <v>8903</v>
      </c>
      <c r="B7812" s="1">
        <v>45053</v>
      </c>
      <c r="C7812" t="s">
        <v>2471</v>
      </c>
      <c r="D7812" t="s">
        <v>2472</v>
      </c>
      <c r="E7812" t="s">
        <v>27</v>
      </c>
      <c r="F7812" t="s">
        <v>43</v>
      </c>
      <c r="G7812" t="s">
        <v>178</v>
      </c>
      <c r="H7812">
        <v>4</v>
      </c>
      <c r="I7812">
        <v>70831.649999999994</v>
      </c>
      <c r="J7812">
        <v>0.15</v>
      </c>
      <c r="K7812">
        <v>240827.61</v>
      </c>
      <c r="L7812">
        <v>30318.25</v>
      </c>
      <c r="M7812">
        <f t="shared" si="365"/>
        <v>240827.61</v>
      </c>
      <c r="N7812" t="str">
        <f t="shared" si="366"/>
        <v>Q2</v>
      </c>
      <c r="O7812" s="2">
        <f t="shared" si="367"/>
        <v>12.589191912007101</v>
      </c>
      <c r="P7812" t="str">
        <f>VLOOKUP(retail_sales_2023!C7812,customers!A:J,5,)</f>
        <v>Jaipur</v>
      </c>
      <c r="Q7812" t="str">
        <f>VLOOKUP(C7812,customers!A:J,10,0)</f>
        <v>Regular</v>
      </c>
    </row>
    <row r="7813" spans="1:17" x14ac:dyDescent="0.3">
      <c r="A7813" t="s">
        <v>8904</v>
      </c>
      <c r="B7813" s="1">
        <v>45035</v>
      </c>
      <c r="C7813" t="s">
        <v>1607</v>
      </c>
      <c r="D7813" t="s">
        <v>1608</v>
      </c>
      <c r="E7813" t="s">
        <v>15</v>
      </c>
      <c r="F7813" t="s">
        <v>43</v>
      </c>
      <c r="G7813" t="s">
        <v>243</v>
      </c>
      <c r="H7813">
        <v>4</v>
      </c>
      <c r="I7813">
        <v>24464.31</v>
      </c>
      <c r="J7813">
        <v>0.2</v>
      </c>
      <c r="K7813">
        <v>78285.789999999994</v>
      </c>
      <c r="L7813">
        <v>12116.56</v>
      </c>
      <c r="M7813">
        <f t="shared" ref="M7813:M7876" si="368">H7813*I7813*(1-J7813)</f>
        <v>78285.792000000001</v>
      </c>
      <c r="N7813" t="str">
        <f t="shared" si="366"/>
        <v>Q2</v>
      </c>
      <c r="O7813" s="2">
        <f t="shared" si="367"/>
        <v>15.477342695270751</v>
      </c>
      <c r="P7813" t="str">
        <f>VLOOKUP(retail_sales_2023!C7813,customers!A:J,5,)</f>
        <v>Bengaluru</v>
      </c>
      <c r="Q7813" t="str">
        <f>VLOOKUP(C7813,customers!A:J,10,0)</f>
        <v>Regular</v>
      </c>
    </row>
    <row r="7814" spans="1:17" x14ac:dyDescent="0.3">
      <c r="A7814" t="s">
        <v>8905</v>
      </c>
      <c r="B7814" s="1">
        <v>45075</v>
      </c>
      <c r="C7814" t="s">
        <v>2566</v>
      </c>
      <c r="D7814" t="s">
        <v>2567</v>
      </c>
      <c r="E7814" t="s">
        <v>15</v>
      </c>
      <c r="F7814" t="s">
        <v>22</v>
      </c>
      <c r="G7814" t="s">
        <v>516</v>
      </c>
      <c r="H7814">
        <v>2</v>
      </c>
      <c r="I7814">
        <v>28553.360000000001</v>
      </c>
      <c r="J7814">
        <v>0.05</v>
      </c>
      <c r="K7814">
        <v>54251.38</v>
      </c>
      <c r="L7814">
        <v>16914.54</v>
      </c>
      <c r="M7814">
        <f t="shared" si="368"/>
        <v>54251.383999999998</v>
      </c>
      <c r="N7814" t="str">
        <f t="shared" si="366"/>
        <v>Q2</v>
      </c>
      <c r="O7814" s="2">
        <f t="shared" si="367"/>
        <v>31.178082474584063</v>
      </c>
      <c r="P7814" t="str">
        <f>VLOOKUP(retail_sales_2023!C7814,customers!A:J,5,)</f>
        <v>Bengaluru</v>
      </c>
      <c r="Q7814" t="str">
        <f>VLOOKUP(C7814,customers!A:J,10,0)</f>
        <v>Premium</v>
      </c>
    </row>
    <row r="7815" spans="1:17" x14ac:dyDescent="0.3">
      <c r="A7815" t="s">
        <v>8906</v>
      </c>
      <c r="B7815" s="1">
        <v>44976</v>
      </c>
      <c r="C7815" t="s">
        <v>425</v>
      </c>
      <c r="D7815" t="s">
        <v>426</v>
      </c>
      <c r="E7815" t="s">
        <v>33</v>
      </c>
      <c r="F7815" t="s">
        <v>52</v>
      </c>
      <c r="G7815" t="s">
        <v>937</v>
      </c>
      <c r="H7815">
        <v>6</v>
      </c>
      <c r="I7815">
        <v>532.44000000000005</v>
      </c>
      <c r="J7815">
        <v>0.15</v>
      </c>
      <c r="K7815">
        <v>2715.44</v>
      </c>
      <c r="L7815">
        <v>170.22</v>
      </c>
      <c r="M7815">
        <f t="shared" si="368"/>
        <v>2715.4440000000004</v>
      </c>
      <c r="N7815" t="str">
        <f t="shared" si="366"/>
        <v>Q1</v>
      </c>
      <c r="O7815" s="2">
        <f t="shared" si="367"/>
        <v>6.2685973543882394</v>
      </c>
      <c r="P7815" t="str">
        <f>VLOOKUP(retail_sales_2023!C7815,customers!A:J,5,)</f>
        <v>Nagpur</v>
      </c>
      <c r="Q7815" t="str">
        <f>VLOOKUP(C7815,customers!A:J,10,0)</f>
        <v>Premium</v>
      </c>
    </row>
    <row r="7816" spans="1:17" x14ac:dyDescent="0.3">
      <c r="A7816" t="s">
        <v>8907</v>
      </c>
      <c r="B7816" s="1">
        <v>44999</v>
      </c>
      <c r="C7816" t="s">
        <v>388</v>
      </c>
      <c r="D7816" t="s">
        <v>1930</v>
      </c>
      <c r="E7816" t="s">
        <v>21</v>
      </c>
      <c r="F7816" t="s">
        <v>43</v>
      </c>
      <c r="G7816" t="s">
        <v>282</v>
      </c>
      <c r="H7816">
        <v>1</v>
      </c>
      <c r="I7816">
        <v>3804.06</v>
      </c>
      <c r="J7816">
        <v>0.2</v>
      </c>
      <c r="K7816">
        <v>3043.25</v>
      </c>
      <c r="L7816">
        <v>382.3</v>
      </c>
      <c r="M7816">
        <f t="shared" si="368"/>
        <v>3043.248</v>
      </c>
      <c r="N7816" t="str">
        <f t="shared" si="366"/>
        <v>Q1</v>
      </c>
      <c r="O7816" s="2">
        <f t="shared" si="367"/>
        <v>12.562227881376817</v>
      </c>
      <c r="P7816" t="str">
        <f>VLOOKUP(retail_sales_2023!C7816,customers!A:J,5,)</f>
        <v>Patna</v>
      </c>
      <c r="Q7816" t="str">
        <f>VLOOKUP(C7816,customers!A:J,10,0)</f>
        <v>Premium</v>
      </c>
    </row>
    <row r="7817" spans="1:17" x14ac:dyDescent="0.3">
      <c r="A7817" t="s">
        <v>8908</v>
      </c>
      <c r="B7817" s="1">
        <v>45064</v>
      </c>
      <c r="C7817" t="s">
        <v>3968</v>
      </c>
      <c r="D7817" t="s">
        <v>3969</v>
      </c>
      <c r="E7817" t="s">
        <v>33</v>
      </c>
      <c r="F7817" t="s">
        <v>81</v>
      </c>
      <c r="G7817" t="s">
        <v>158</v>
      </c>
      <c r="H7817">
        <v>3</v>
      </c>
      <c r="I7817">
        <v>4245.79</v>
      </c>
      <c r="J7817">
        <v>0.15</v>
      </c>
      <c r="K7817">
        <v>10826.76</v>
      </c>
      <c r="L7817">
        <v>2829.92</v>
      </c>
      <c r="M7817">
        <f t="shared" si="368"/>
        <v>10826.764499999999</v>
      </c>
      <c r="N7817" t="str">
        <f t="shared" si="366"/>
        <v>Q2</v>
      </c>
      <c r="O7817" s="2">
        <f t="shared" si="367"/>
        <v>26.138198316024368</v>
      </c>
      <c r="P7817" t="str">
        <f>VLOOKUP(retail_sales_2023!C7817,customers!A:J,5,)</f>
        <v>Mumbai</v>
      </c>
      <c r="Q7817" t="str">
        <f>VLOOKUP(C7817,customers!A:J,10,0)</f>
        <v>Regular</v>
      </c>
    </row>
    <row r="7818" spans="1:17" x14ac:dyDescent="0.3">
      <c r="A7818" t="s">
        <v>8909</v>
      </c>
      <c r="B7818" s="1">
        <v>45260</v>
      </c>
      <c r="C7818" t="s">
        <v>951</v>
      </c>
      <c r="D7818" t="s">
        <v>952</v>
      </c>
      <c r="E7818" t="s">
        <v>15</v>
      </c>
      <c r="F7818" t="s">
        <v>38</v>
      </c>
      <c r="G7818" t="s">
        <v>39</v>
      </c>
      <c r="H7818">
        <v>1</v>
      </c>
      <c r="I7818">
        <v>3022.02</v>
      </c>
      <c r="J7818">
        <v>0.3</v>
      </c>
      <c r="K7818">
        <v>2115.41</v>
      </c>
      <c r="L7818">
        <v>580.04</v>
      </c>
      <c r="M7818">
        <f t="shared" si="368"/>
        <v>2115.4139999999998</v>
      </c>
      <c r="N7818" t="str">
        <f t="shared" si="366"/>
        <v>Q4</v>
      </c>
      <c r="O7818" s="2">
        <f t="shared" si="367"/>
        <v>27.41974369034844</v>
      </c>
      <c r="P7818" t="str">
        <f>VLOOKUP(retail_sales_2023!C7818,customers!A:J,5,)</f>
        <v>Chennai</v>
      </c>
      <c r="Q7818" t="str">
        <f>VLOOKUP(C7818,customers!A:J,10,0)</f>
        <v>Regular</v>
      </c>
    </row>
    <row r="7819" spans="1:17" x14ac:dyDescent="0.3">
      <c r="A7819" t="s">
        <v>8910</v>
      </c>
      <c r="B7819" s="1">
        <v>45138</v>
      </c>
      <c r="C7819" t="s">
        <v>644</v>
      </c>
      <c r="D7819" t="s">
        <v>645</v>
      </c>
      <c r="E7819" t="s">
        <v>15</v>
      </c>
      <c r="F7819" t="s">
        <v>16</v>
      </c>
      <c r="G7819" t="s">
        <v>356</v>
      </c>
      <c r="H7819">
        <v>5</v>
      </c>
      <c r="I7819">
        <v>797.32</v>
      </c>
      <c r="J7819">
        <v>0.3</v>
      </c>
      <c r="K7819">
        <v>2790.62</v>
      </c>
      <c r="L7819">
        <v>1184.3</v>
      </c>
      <c r="M7819">
        <f t="shared" si="368"/>
        <v>2790.62</v>
      </c>
      <c r="N7819" t="str">
        <f t="shared" si="366"/>
        <v>Q3</v>
      </c>
      <c r="O7819" s="2">
        <f t="shared" si="367"/>
        <v>42.438597874307504</v>
      </c>
      <c r="P7819" t="str">
        <f>VLOOKUP(retail_sales_2023!C7819,customers!A:J,5,)</f>
        <v>Bengaluru</v>
      </c>
      <c r="Q7819" t="str">
        <f>VLOOKUP(C7819,customers!A:J,10,0)</f>
        <v>Regular</v>
      </c>
    </row>
    <row r="7820" spans="1:17" x14ac:dyDescent="0.3">
      <c r="A7820" t="s">
        <v>8911</v>
      </c>
      <c r="B7820" s="1">
        <v>45185</v>
      </c>
      <c r="C7820" t="s">
        <v>1141</v>
      </c>
      <c r="D7820" t="s">
        <v>1142</v>
      </c>
      <c r="E7820" t="s">
        <v>27</v>
      </c>
      <c r="F7820" t="s">
        <v>28</v>
      </c>
      <c r="G7820" t="s">
        <v>61</v>
      </c>
      <c r="H7820">
        <v>1</v>
      </c>
      <c r="I7820">
        <v>4429.92</v>
      </c>
      <c r="J7820">
        <v>0</v>
      </c>
      <c r="K7820">
        <v>4429.92</v>
      </c>
      <c r="L7820">
        <v>1124.5999999999999</v>
      </c>
      <c r="M7820">
        <f t="shared" si="368"/>
        <v>4429.92</v>
      </c>
      <c r="N7820" t="str">
        <f t="shared" si="366"/>
        <v>Q3</v>
      </c>
      <c r="O7820" s="2">
        <f t="shared" si="367"/>
        <v>25.386462960956401</v>
      </c>
      <c r="P7820" t="str">
        <f>VLOOKUP(retail_sales_2023!C7820,customers!A:J,5,)</f>
        <v>Amritsar</v>
      </c>
      <c r="Q7820" t="str">
        <f>VLOOKUP(C7820,customers!A:J,10,0)</f>
        <v>Regular</v>
      </c>
    </row>
    <row r="7821" spans="1:17" x14ac:dyDescent="0.3">
      <c r="A7821" t="s">
        <v>8912</v>
      </c>
      <c r="B7821" s="1">
        <v>45236</v>
      </c>
      <c r="C7821" t="s">
        <v>1640</v>
      </c>
      <c r="D7821" t="s">
        <v>1641</v>
      </c>
      <c r="E7821" t="s">
        <v>27</v>
      </c>
      <c r="F7821" t="s">
        <v>52</v>
      </c>
      <c r="G7821" t="s">
        <v>117</v>
      </c>
      <c r="H7821">
        <v>6</v>
      </c>
      <c r="I7821">
        <v>549.71</v>
      </c>
      <c r="J7821">
        <v>0.15</v>
      </c>
      <c r="K7821">
        <v>2803.52</v>
      </c>
      <c r="L7821">
        <v>177.23</v>
      </c>
      <c r="M7821">
        <f t="shared" si="368"/>
        <v>2803.5210000000002</v>
      </c>
      <c r="N7821" t="str">
        <f t="shared" si="366"/>
        <v>Q4</v>
      </c>
      <c r="O7821" s="2">
        <f t="shared" si="367"/>
        <v>6.321695582696039</v>
      </c>
      <c r="P7821" t="str">
        <f>VLOOKUP(retail_sales_2023!C7821,customers!A:J,5,)</f>
        <v>Lucknow</v>
      </c>
      <c r="Q7821" t="str">
        <f>VLOOKUP(C7821,customers!A:J,10,0)</f>
        <v>Regular</v>
      </c>
    </row>
    <row r="7822" spans="1:17" x14ac:dyDescent="0.3">
      <c r="A7822" t="s">
        <v>8913</v>
      </c>
      <c r="B7822" s="1">
        <v>45203</v>
      </c>
      <c r="C7822" t="s">
        <v>567</v>
      </c>
      <c r="D7822" t="s">
        <v>568</v>
      </c>
      <c r="E7822" t="s">
        <v>27</v>
      </c>
      <c r="F7822" t="s">
        <v>52</v>
      </c>
      <c r="G7822" t="s">
        <v>117</v>
      </c>
      <c r="H7822">
        <v>6</v>
      </c>
      <c r="I7822">
        <v>288.61</v>
      </c>
      <c r="J7822">
        <v>0</v>
      </c>
      <c r="K7822">
        <v>1731.66</v>
      </c>
      <c r="L7822">
        <v>102.37</v>
      </c>
      <c r="M7822">
        <f t="shared" si="368"/>
        <v>1731.66</v>
      </c>
      <c r="N7822" t="str">
        <f t="shared" si="366"/>
        <v>Q4</v>
      </c>
      <c r="O7822" s="2">
        <f t="shared" si="367"/>
        <v>5.9116685723525402</v>
      </c>
      <c r="P7822" t="str">
        <f>VLOOKUP(retail_sales_2023!C7822,customers!A:J,5,)</f>
        <v>Amritsar</v>
      </c>
      <c r="Q7822" t="str">
        <f>VLOOKUP(C7822,customers!A:J,10,0)</f>
        <v>Premium</v>
      </c>
    </row>
    <row r="7823" spans="1:17" x14ac:dyDescent="0.3">
      <c r="A7823" t="s">
        <v>8914</v>
      </c>
      <c r="B7823" s="1">
        <v>45063</v>
      </c>
      <c r="C7823" t="s">
        <v>1634</v>
      </c>
      <c r="D7823" t="s">
        <v>1635</v>
      </c>
      <c r="E7823" t="s">
        <v>33</v>
      </c>
      <c r="F7823" t="s">
        <v>43</v>
      </c>
      <c r="G7823" t="s">
        <v>154</v>
      </c>
      <c r="H7823">
        <v>3</v>
      </c>
      <c r="I7823">
        <v>38924.39</v>
      </c>
      <c r="J7823">
        <v>0.1</v>
      </c>
      <c r="K7823">
        <v>105095.85</v>
      </c>
      <c r="L7823">
        <v>12780.9</v>
      </c>
      <c r="M7823">
        <f t="shared" si="368"/>
        <v>105095.853</v>
      </c>
      <c r="N7823" t="str">
        <f t="shared" si="366"/>
        <v>Q2</v>
      </c>
      <c r="O7823" s="2">
        <f t="shared" si="367"/>
        <v>12.161184290340673</v>
      </c>
      <c r="P7823" t="str">
        <f>VLOOKUP(retail_sales_2023!C7823,customers!A:J,5,)</f>
        <v>Nagpur</v>
      </c>
      <c r="Q7823" t="str">
        <f>VLOOKUP(C7823,customers!A:J,10,0)</f>
        <v>Occasional</v>
      </c>
    </row>
    <row r="7824" spans="1:17" x14ac:dyDescent="0.3">
      <c r="A7824" t="s">
        <v>8915</v>
      </c>
      <c r="B7824" s="1">
        <v>45028</v>
      </c>
      <c r="C7824" t="s">
        <v>1305</v>
      </c>
      <c r="D7824" t="s">
        <v>1306</v>
      </c>
      <c r="E7824" t="s">
        <v>33</v>
      </c>
      <c r="F7824" t="s">
        <v>52</v>
      </c>
      <c r="G7824" t="s">
        <v>133</v>
      </c>
      <c r="H7824">
        <v>5</v>
      </c>
      <c r="I7824">
        <v>109.35</v>
      </c>
      <c r="J7824">
        <v>0.1</v>
      </c>
      <c r="K7824">
        <v>492.07</v>
      </c>
      <c r="L7824">
        <v>37.28</v>
      </c>
      <c r="M7824">
        <f t="shared" si="368"/>
        <v>492.07499999999999</v>
      </c>
      <c r="N7824" t="str">
        <f t="shared" si="366"/>
        <v>Q2</v>
      </c>
      <c r="O7824" s="2">
        <f t="shared" si="367"/>
        <v>7.5761578637185769</v>
      </c>
      <c r="P7824" t="str">
        <f>VLOOKUP(retail_sales_2023!C7824,customers!A:J,5,)</f>
        <v>Pune</v>
      </c>
      <c r="Q7824" t="str">
        <f>VLOOKUP(C7824,customers!A:J,10,0)</f>
        <v>Premium</v>
      </c>
    </row>
    <row r="7825" spans="1:17" x14ac:dyDescent="0.3">
      <c r="A7825" t="s">
        <v>8916</v>
      </c>
      <c r="B7825" s="1">
        <v>44954</v>
      </c>
      <c r="C7825" t="s">
        <v>437</v>
      </c>
      <c r="D7825" t="s">
        <v>438</v>
      </c>
      <c r="E7825" t="s">
        <v>21</v>
      </c>
      <c r="F7825" t="s">
        <v>28</v>
      </c>
      <c r="G7825" t="s">
        <v>61</v>
      </c>
      <c r="H7825">
        <v>3</v>
      </c>
      <c r="I7825">
        <v>6009.4</v>
      </c>
      <c r="J7825">
        <v>0</v>
      </c>
      <c r="K7825">
        <v>18028.2</v>
      </c>
      <c r="L7825">
        <v>4272.95</v>
      </c>
      <c r="M7825">
        <f t="shared" si="368"/>
        <v>18028.199999999997</v>
      </c>
      <c r="N7825" t="str">
        <f t="shared" si="366"/>
        <v>Q1</v>
      </c>
      <c r="O7825" s="2">
        <f t="shared" si="367"/>
        <v>23.701478794333319</v>
      </c>
      <c r="P7825" t="str">
        <f>VLOOKUP(retail_sales_2023!C7825,customers!A:J,5,)</f>
        <v>Kolkata</v>
      </c>
      <c r="Q7825" t="str">
        <f>VLOOKUP(C7825,customers!A:J,10,0)</f>
        <v>Premium</v>
      </c>
    </row>
    <row r="7826" spans="1:17" x14ac:dyDescent="0.3">
      <c r="A7826" t="s">
        <v>8917</v>
      </c>
      <c r="B7826" s="1">
        <v>45025</v>
      </c>
      <c r="C7826" t="s">
        <v>248</v>
      </c>
      <c r="D7826" t="s">
        <v>249</v>
      </c>
      <c r="E7826" t="s">
        <v>33</v>
      </c>
      <c r="F7826" t="s">
        <v>43</v>
      </c>
      <c r="G7826" t="s">
        <v>243</v>
      </c>
      <c r="H7826">
        <v>3</v>
      </c>
      <c r="I7826">
        <v>47704.33</v>
      </c>
      <c r="J7826">
        <v>0.15</v>
      </c>
      <c r="K7826">
        <v>121646.04</v>
      </c>
      <c r="L7826">
        <v>13521.45</v>
      </c>
      <c r="M7826">
        <f t="shared" si="368"/>
        <v>121646.04149999999</v>
      </c>
      <c r="N7826" t="str">
        <f t="shared" si="366"/>
        <v>Q2</v>
      </c>
      <c r="O7826" s="2">
        <f t="shared" si="367"/>
        <v>11.115404989755524</v>
      </c>
      <c r="P7826" t="str">
        <f>VLOOKUP(retail_sales_2023!C7826,customers!A:J,5,)</f>
        <v>Ahmedabad</v>
      </c>
      <c r="Q7826" t="str">
        <f>VLOOKUP(C7826,customers!A:J,10,0)</f>
        <v>Premium</v>
      </c>
    </row>
    <row r="7827" spans="1:17" x14ac:dyDescent="0.3">
      <c r="A7827" t="s">
        <v>8918</v>
      </c>
      <c r="B7827" s="1">
        <v>44961</v>
      </c>
      <c r="C7827" t="s">
        <v>291</v>
      </c>
      <c r="D7827" t="s">
        <v>292</v>
      </c>
      <c r="E7827" t="s">
        <v>33</v>
      </c>
      <c r="F7827" t="s">
        <v>28</v>
      </c>
      <c r="G7827" t="s">
        <v>280</v>
      </c>
      <c r="H7827">
        <v>3</v>
      </c>
      <c r="I7827">
        <v>3508.57</v>
      </c>
      <c r="J7827">
        <v>0.05</v>
      </c>
      <c r="K7827">
        <v>9999.42</v>
      </c>
      <c r="L7827">
        <v>2778.95</v>
      </c>
      <c r="M7827">
        <f t="shared" si="368"/>
        <v>9999.424500000001</v>
      </c>
      <c r="N7827" t="str">
        <f t="shared" si="366"/>
        <v>Q1</v>
      </c>
      <c r="O7827" s="2">
        <f t="shared" si="367"/>
        <v>27.7911118844893</v>
      </c>
      <c r="P7827" t="str">
        <f>VLOOKUP(retail_sales_2023!C7827,customers!A:J,5,)</f>
        <v>Pune</v>
      </c>
      <c r="Q7827" t="str">
        <f>VLOOKUP(C7827,customers!A:J,10,0)</f>
        <v>Premium</v>
      </c>
    </row>
    <row r="7828" spans="1:17" x14ac:dyDescent="0.3">
      <c r="A7828" t="s">
        <v>8919</v>
      </c>
      <c r="B7828" s="1">
        <v>44959</v>
      </c>
      <c r="C7828" t="s">
        <v>331</v>
      </c>
      <c r="D7828" t="s">
        <v>332</v>
      </c>
      <c r="E7828" t="s">
        <v>15</v>
      </c>
      <c r="F7828" t="s">
        <v>52</v>
      </c>
      <c r="G7828" t="s">
        <v>235</v>
      </c>
      <c r="H7828">
        <v>5</v>
      </c>
      <c r="I7828">
        <v>228.27</v>
      </c>
      <c r="J7828">
        <v>0</v>
      </c>
      <c r="K7828">
        <v>1141.3499999999999</v>
      </c>
      <c r="L7828">
        <v>68.02</v>
      </c>
      <c r="M7828">
        <f t="shared" si="368"/>
        <v>1141.3500000000001</v>
      </c>
      <c r="N7828" t="str">
        <f t="shared" si="366"/>
        <v>Q1</v>
      </c>
      <c r="O7828" s="2">
        <f t="shared" si="367"/>
        <v>5.9596092346782319</v>
      </c>
      <c r="P7828" t="str">
        <f>VLOOKUP(retail_sales_2023!C7828,customers!A:J,5,)</f>
        <v>Kochi</v>
      </c>
      <c r="Q7828" t="str">
        <f>VLOOKUP(C7828,customers!A:J,10,0)</f>
        <v>Premium</v>
      </c>
    </row>
    <row r="7829" spans="1:17" x14ac:dyDescent="0.3">
      <c r="A7829" t="s">
        <v>8920</v>
      </c>
      <c r="B7829" s="1">
        <v>45096</v>
      </c>
      <c r="C7829" t="s">
        <v>1395</v>
      </c>
      <c r="D7829" t="s">
        <v>1396</v>
      </c>
      <c r="E7829" t="s">
        <v>15</v>
      </c>
      <c r="F7829" t="s">
        <v>52</v>
      </c>
      <c r="G7829" t="s">
        <v>69</v>
      </c>
      <c r="H7829">
        <v>7</v>
      </c>
      <c r="I7829">
        <v>140.66999999999999</v>
      </c>
      <c r="J7829">
        <v>0.15</v>
      </c>
      <c r="K7829">
        <v>836.99</v>
      </c>
      <c r="L7829">
        <v>70.13</v>
      </c>
      <c r="M7829">
        <f t="shared" si="368"/>
        <v>836.98649999999998</v>
      </c>
      <c r="N7829" t="str">
        <f t="shared" si="366"/>
        <v>Q2</v>
      </c>
      <c r="O7829" s="2">
        <f t="shared" si="367"/>
        <v>8.3788336778217172</v>
      </c>
      <c r="P7829" t="str">
        <f>VLOOKUP(retail_sales_2023!C7829,customers!A:J,5,)</f>
        <v>Coimbatore</v>
      </c>
      <c r="Q7829" t="str">
        <f>VLOOKUP(C7829,customers!A:J,10,0)</f>
        <v>Occasional</v>
      </c>
    </row>
    <row r="7830" spans="1:17" x14ac:dyDescent="0.3">
      <c r="A7830" t="s">
        <v>8921</v>
      </c>
      <c r="B7830" s="1">
        <v>44939</v>
      </c>
      <c r="C7830" t="s">
        <v>2329</v>
      </c>
      <c r="D7830" t="s">
        <v>2330</v>
      </c>
      <c r="E7830" t="s">
        <v>15</v>
      </c>
      <c r="F7830" t="s">
        <v>52</v>
      </c>
      <c r="G7830" t="s">
        <v>200</v>
      </c>
      <c r="H7830">
        <v>10</v>
      </c>
      <c r="I7830">
        <v>296.36</v>
      </c>
      <c r="J7830">
        <v>0.05</v>
      </c>
      <c r="K7830">
        <v>2815.42</v>
      </c>
      <c r="L7830">
        <v>263.47000000000003</v>
      </c>
      <c r="M7830">
        <f t="shared" si="368"/>
        <v>2815.42</v>
      </c>
      <c r="N7830" t="str">
        <f t="shared" si="366"/>
        <v>Q1</v>
      </c>
      <c r="O7830" s="2">
        <f t="shared" si="367"/>
        <v>9.3581064281705757</v>
      </c>
      <c r="P7830" t="str">
        <f>VLOOKUP(retail_sales_2023!C7830,customers!A:J,5,)</f>
        <v>Chennai</v>
      </c>
      <c r="Q7830" t="str">
        <f>VLOOKUP(C7830,customers!A:J,10,0)</f>
        <v>Premium</v>
      </c>
    </row>
    <row r="7831" spans="1:17" x14ac:dyDescent="0.3">
      <c r="A7831" t="s">
        <v>8922</v>
      </c>
      <c r="B7831" s="1">
        <v>44954</v>
      </c>
      <c r="C7831" t="s">
        <v>1853</v>
      </c>
      <c r="D7831" t="s">
        <v>1854</v>
      </c>
      <c r="E7831" t="s">
        <v>33</v>
      </c>
      <c r="F7831" t="s">
        <v>38</v>
      </c>
      <c r="G7831" t="s">
        <v>141</v>
      </c>
      <c r="H7831">
        <v>2</v>
      </c>
      <c r="I7831">
        <v>3465.68</v>
      </c>
      <c r="J7831">
        <v>0.05</v>
      </c>
      <c r="K7831">
        <v>6584.79</v>
      </c>
      <c r="L7831">
        <v>1688.58</v>
      </c>
      <c r="M7831">
        <f t="shared" si="368"/>
        <v>6584.7919999999995</v>
      </c>
      <c r="N7831" t="str">
        <f t="shared" si="366"/>
        <v>Q1</v>
      </c>
      <c r="O7831" s="2">
        <f t="shared" si="367"/>
        <v>25.643642394062681</v>
      </c>
      <c r="P7831" t="str">
        <f>VLOOKUP(retail_sales_2023!C7831,customers!A:J,5,)</f>
        <v>Surat</v>
      </c>
      <c r="Q7831" t="str">
        <f>VLOOKUP(C7831,customers!A:J,10,0)</f>
        <v>Premium</v>
      </c>
    </row>
    <row r="7832" spans="1:17" x14ac:dyDescent="0.3">
      <c r="A7832" t="s">
        <v>8923</v>
      </c>
      <c r="B7832" s="1">
        <v>45195</v>
      </c>
      <c r="C7832" t="s">
        <v>454</v>
      </c>
      <c r="D7832" t="s">
        <v>455</v>
      </c>
      <c r="E7832" t="s">
        <v>33</v>
      </c>
      <c r="F7832" t="s">
        <v>22</v>
      </c>
      <c r="G7832" t="s">
        <v>182</v>
      </c>
      <c r="H7832">
        <v>1</v>
      </c>
      <c r="I7832">
        <v>42110.55</v>
      </c>
      <c r="J7832">
        <v>0.15</v>
      </c>
      <c r="K7832">
        <v>35793.97</v>
      </c>
      <c r="L7832">
        <v>9117.7099999999991</v>
      </c>
      <c r="M7832">
        <f t="shared" si="368"/>
        <v>35793.967499999999</v>
      </c>
      <c r="N7832" t="str">
        <f t="shared" si="366"/>
        <v>Q3</v>
      </c>
      <c r="O7832" s="2">
        <f t="shared" si="367"/>
        <v>25.47275420971744</v>
      </c>
      <c r="P7832" t="str">
        <f>VLOOKUP(retail_sales_2023!C7832,customers!A:J,5,)</f>
        <v>Mumbai</v>
      </c>
      <c r="Q7832" t="str">
        <f>VLOOKUP(C7832,customers!A:J,10,0)</f>
        <v>Premium</v>
      </c>
    </row>
    <row r="7833" spans="1:17" x14ac:dyDescent="0.3">
      <c r="A7833" t="s">
        <v>8924</v>
      </c>
      <c r="B7833" s="1">
        <v>45143</v>
      </c>
      <c r="C7833" t="s">
        <v>870</v>
      </c>
      <c r="D7833" t="s">
        <v>871</v>
      </c>
      <c r="E7833" t="s">
        <v>27</v>
      </c>
      <c r="F7833" t="s">
        <v>43</v>
      </c>
      <c r="G7833" t="s">
        <v>110</v>
      </c>
      <c r="H7833">
        <v>2</v>
      </c>
      <c r="I7833">
        <v>38021.019999999997</v>
      </c>
      <c r="J7833">
        <v>0.05</v>
      </c>
      <c r="K7833">
        <v>72239.94</v>
      </c>
      <c r="L7833">
        <v>7861.84</v>
      </c>
      <c r="M7833">
        <f t="shared" si="368"/>
        <v>72239.937999999995</v>
      </c>
      <c r="N7833" t="str">
        <f t="shared" si="366"/>
        <v>Q3</v>
      </c>
      <c r="O7833" s="2">
        <f t="shared" si="367"/>
        <v>10.882954775433092</v>
      </c>
      <c r="P7833" t="str">
        <f>VLOOKUP(retail_sales_2023!C7833,customers!A:J,5,)</f>
        <v>Lucknow</v>
      </c>
      <c r="Q7833" t="str">
        <f>VLOOKUP(C7833,customers!A:J,10,0)</f>
        <v>Premium</v>
      </c>
    </row>
    <row r="7834" spans="1:17" x14ac:dyDescent="0.3">
      <c r="A7834" t="s">
        <v>8925</v>
      </c>
      <c r="B7834" s="1">
        <v>45106</v>
      </c>
      <c r="C7834" t="s">
        <v>867</v>
      </c>
      <c r="D7834" t="s">
        <v>868</v>
      </c>
      <c r="E7834" t="s">
        <v>33</v>
      </c>
      <c r="F7834" t="s">
        <v>81</v>
      </c>
      <c r="G7834" t="s">
        <v>82</v>
      </c>
      <c r="H7834">
        <v>2</v>
      </c>
      <c r="I7834">
        <v>1603.25</v>
      </c>
      <c r="J7834">
        <v>0.05</v>
      </c>
      <c r="K7834">
        <v>3046.17</v>
      </c>
      <c r="L7834">
        <v>879.58</v>
      </c>
      <c r="M7834">
        <f t="shared" si="368"/>
        <v>3046.1749999999997</v>
      </c>
      <c r="N7834" t="str">
        <f t="shared" si="366"/>
        <v>Q2</v>
      </c>
      <c r="O7834" s="2">
        <f t="shared" si="367"/>
        <v>28.874947885377377</v>
      </c>
      <c r="P7834" t="str">
        <f>VLOOKUP(retail_sales_2023!C7834,customers!A:J,5,)</f>
        <v>Nagpur</v>
      </c>
      <c r="Q7834" t="str">
        <f>VLOOKUP(C7834,customers!A:J,10,0)</f>
        <v>Regular</v>
      </c>
    </row>
    <row r="7835" spans="1:17" x14ac:dyDescent="0.3">
      <c r="A7835" t="s">
        <v>8926</v>
      </c>
      <c r="B7835" s="1">
        <v>44941</v>
      </c>
      <c r="C7835" t="s">
        <v>1037</v>
      </c>
      <c r="D7835" t="s">
        <v>1038</v>
      </c>
      <c r="E7835" t="s">
        <v>27</v>
      </c>
      <c r="F7835" t="s">
        <v>52</v>
      </c>
      <c r="G7835" t="s">
        <v>133</v>
      </c>
      <c r="H7835">
        <v>5</v>
      </c>
      <c r="I7835">
        <v>179.66</v>
      </c>
      <c r="J7835">
        <v>0</v>
      </c>
      <c r="K7835">
        <v>898.3</v>
      </c>
      <c r="L7835">
        <v>79.84</v>
      </c>
      <c r="M7835">
        <f t="shared" si="368"/>
        <v>898.3</v>
      </c>
      <c r="N7835" t="str">
        <f t="shared" si="366"/>
        <v>Q1</v>
      </c>
      <c r="O7835" s="2">
        <f t="shared" si="367"/>
        <v>8.8878993654681082</v>
      </c>
      <c r="P7835" t="str">
        <f>VLOOKUP(retail_sales_2023!C7835,customers!A:J,5,)</f>
        <v>Lucknow</v>
      </c>
      <c r="Q7835" t="str">
        <f>VLOOKUP(C7835,customers!A:J,10,0)</f>
        <v>Occasional</v>
      </c>
    </row>
    <row r="7836" spans="1:17" x14ac:dyDescent="0.3">
      <c r="A7836" t="s">
        <v>8927</v>
      </c>
      <c r="B7836" s="1">
        <v>45121</v>
      </c>
      <c r="C7836" t="s">
        <v>335</v>
      </c>
      <c r="D7836" t="s">
        <v>336</v>
      </c>
      <c r="E7836" t="s">
        <v>33</v>
      </c>
      <c r="F7836" t="s">
        <v>43</v>
      </c>
      <c r="G7836" t="s">
        <v>178</v>
      </c>
      <c r="H7836">
        <v>1</v>
      </c>
      <c r="I7836">
        <v>71494.179999999993</v>
      </c>
      <c r="J7836">
        <v>0.05</v>
      </c>
      <c r="K7836">
        <v>67919.47</v>
      </c>
      <c r="L7836">
        <v>7231.89</v>
      </c>
      <c r="M7836">
        <f t="shared" si="368"/>
        <v>67919.47099999999</v>
      </c>
      <c r="N7836" t="str">
        <f t="shared" si="366"/>
        <v>Q3</v>
      </c>
      <c r="O7836" s="2">
        <f t="shared" si="367"/>
        <v>10.647742098105301</v>
      </c>
      <c r="P7836" t="str">
        <f>VLOOKUP(retail_sales_2023!C7836,customers!A:J,5,)</f>
        <v>Surat</v>
      </c>
      <c r="Q7836" t="str">
        <f>VLOOKUP(C7836,customers!A:J,10,0)</f>
        <v>Occasional</v>
      </c>
    </row>
    <row r="7837" spans="1:17" x14ac:dyDescent="0.3">
      <c r="A7837" t="s">
        <v>8928</v>
      </c>
      <c r="B7837" s="1">
        <v>45130</v>
      </c>
      <c r="C7837" t="s">
        <v>1386</v>
      </c>
      <c r="D7837" t="s">
        <v>1387</v>
      </c>
      <c r="E7837" t="s">
        <v>21</v>
      </c>
      <c r="F7837" t="s">
        <v>22</v>
      </c>
      <c r="G7837" t="s">
        <v>34</v>
      </c>
      <c r="H7837">
        <v>2</v>
      </c>
      <c r="I7837">
        <v>18691.72</v>
      </c>
      <c r="J7837">
        <v>0.05</v>
      </c>
      <c r="K7837">
        <v>35514.269999999997</v>
      </c>
      <c r="L7837">
        <v>7174.27</v>
      </c>
      <c r="M7837">
        <f t="shared" si="368"/>
        <v>35514.268000000004</v>
      </c>
      <c r="N7837" t="str">
        <f t="shared" si="366"/>
        <v>Q3</v>
      </c>
      <c r="O7837" s="2">
        <f t="shared" si="367"/>
        <v>20.20109099806923</v>
      </c>
      <c r="P7837" t="str">
        <f>VLOOKUP(retail_sales_2023!C7837,customers!A:J,5,)</f>
        <v>Patna</v>
      </c>
      <c r="Q7837" t="str">
        <f>VLOOKUP(C7837,customers!A:J,10,0)</f>
        <v>Premium</v>
      </c>
    </row>
    <row r="7838" spans="1:17" x14ac:dyDescent="0.3">
      <c r="A7838" t="s">
        <v>8929</v>
      </c>
      <c r="B7838" s="1">
        <v>45126</v>
      </c>
      <c r="C7838" t="s">
        <v>1120</v>
      </c>
      <c r="D7838" t="s">
        <v>1121</v>
      </c>
      <c r="E7838" t="s">
        <v>33</v>
      </c>
      <c r="F7838" t="s">
        <v>81</v>
      </c>
      <c r="G7838" t="s">
        <v>101</v>
      </c>
      <c r="H7838">
        <v>1</v>
      </c>
      <c r="I7838">
        <v>4495.5</v>
      </c>
      <c r="J7838">
        <v>0.2</v>
      </c>
      <c r="K7838">
        <v>3596.4</v>
      </c>
      <c r="L7838">
        <v>1293.76</v>
      </c>
      <c r="M7838">
        <f t="shared" si="368"/>
        <v>3596.4</v>
      </c>
      <c r="N7838" t="str">
        <f t="shared" si="366"/>
        <v>Q3</v>
      </c>
      <c r="O7838" s="2">
        <f t="shared" si="367"/>
        <v>35.973751529307087</v>
      </c>
      <c r="P7838" t="str">
        <f>VLOOKUP(retail_sales_2023!C7838,customers!A:J,5,)</f>
        <v>Nagpur</v>
      </c>
      <c r="Q7838" t="str">
        <f>VLOOKUP(C7838,customers!A:J,10,0)</f>
        <v>Regular</v>
      </c>
    </row>
    <row r="7839" spans="1:17" x14ac:dyDescent="0.3">
      <c r="A7839" t="s">
        <v>8930</v>
      </c>
      <c r="B7839" s="1">
        <v>44928</v>
      </c>
      <c r="C7839" t="s">
        <v>564</v>
      </c>
      <c r="D7839" t="s">
        <v>565</v>
      </c>
      <c r="E7839" t="s">
        <v>27</v>
      </c>
      <c r="F7839" t="s">
        <v>52</v>
      </c>
      <c r="G7839" t="s">
        <v>69</v>
      </c>
      <c r="H7839">
        <v>10</v>
      </c>
      <c r="I7839">
        <v>469.73</v>
      </c>
      <c r="J7839">
        <v>0</v>
      </c>
      <c r="K7839">
        <v>4697.3</v>
      </c>
      <c r="L7839">
        <v>376.56</v>
      </c>
      <c r="M7839">
        <f t="shared" si="368"/>
        <v>4697.3</v>
      </c>
      <c r="N7839" t="str">
        <f t="shared" si="366"/>
        <v>Q1</v>
      </c>
      <c r="O7839" s="2">
        <f t="shared" si="367"/>
        <v>8.0165201285845065</v>
      </c>
      <c r="P7839" t="str">
        <f>VLOOKUP(retail_sales_2023!C7839,customers!A:J,5,)</f>
        <v>Lucknow</v>
      </c>
      <c r="Q7839" t="str">
        <f>VLOOKUP(C7839,customers!A:J,10,0)</f>
        <v>Premium</v>
      </c>
    </row>
    <row r="7840" spans="1:17" x14ac:dyDescent="0.3">
      <c r="A7840" t="s">
        <v>8931</v>
      </c>
      <c r="B7840" s="1">
        <v>45273</v>
      </c>
      <c r="C7840" t="s">
        <v>1654</v>
      </c>
      <c r="D7840" t="s">
        <v>1655</v>
      </c>
      <c r="E7840" t="s">
        <v>33</v>
      </c>
      <c r="F7840" t="s">
        <v>43</v>
      </c>
      <c r="G7840" t="s">
        <v>178</v>
      </c>
      <c r="H7840">
        <v>4</v>
      </c>
      <c r="I7840">
        <v>48976.3</v>
      </c>
      <c r="J7840">
        <v>0</v>
      </c>
      <c r="K7840">
        <v>195905.2</v>
      </c>
      <c r="L7840">
        <v>19360.27</v>
      </c>
      <c r="M7840">
        <f t="shared" si="368"/>
        <v>195905.2</v>
      </c>
      <c r="N7840" t="str">
        <f t="shared" si="366"/>
        <v>Q4</v>
      </c>
      <c r="O7840" s="2">
        <f t="shared" si="367"/>
        <v>9.8824686634147536</v>
      </c>
      <c r="P7840" t="str">
        <f>VLOOKUP(retail_sales_2023!C7840,customers!A:J,5,)</f>
        <v>Ahmedabad</v>
      </c>
      <c r="Q7840" t="str">
        <f>VLOOKUP(C7840,customers!A:J,10,0)</f>
        <v>Premium</v>
      </c>
    </row>
    <row r="7841" spans="1:17" x14ac:dyDescent="0.3">
      <c r="A7841" t="s">
        <v>8932</v>
      </c>
      <c r="B7841" s="1">
        <v>45285</v>
      </c>
      <c r="C7841" t="s">
        <v>1469</v>
      </c>
      <c r="D7841" t="s">
        <v>1470</v>
      </c>
      <c r="E7841" t="s">
        <v>21</v>
      </c>
      <c r="F7841" t="s">
        <v>52</v>
      </c>
      <c r="G7841" t="s">
        <v>226</v>
      </c>
      <c r="H7841">
        <v>9</v>
      </c>
      <c r="I7841">
        <v>496.92</v>
      </c>
      <c r="J7841">
        <v>0</v>
      </c>
      <c r="K7841">
        <v>4472.28</v>
      </c>
      <c r="L7841">
        <v>431.61</v>
      </c>
      <c r="M7841">
        <f t="shared" si="368"/>
        <v>4472.28</v>
      </c>
      <c r="N7841" t="str">
        <f t="shared" si="366"/>
        <v>Q4</v>
      </c>
      <c r="O7841" s="2">
        <f t="shared" si="367"/>
        <v>9.6507821513858705</v>
      </c>
      <c r="P7841" t="str">
        <f>VLOOKUP(retail_sales_2023!C7841,customers!A:J,5,)</f>
        <v>Kolkata</v>
      </c>
      <c r="Q7841" t="str">
        <f>VLOOKUP(C7841,customers!A:J,10,0)</f>
        <v>Regular</v>
      </c>
    </row>
    <row r="7842" spans="1:17" x14ac:dyDescent="0.3">
      <c r="A7842" t="s">
        <v>8933</v>
      </c>
      <c r="B7842" s="1">
        <v>45037</v>
      </c>
      <c r="C7842" t="s">
        <v>716</v>
      </c>
      <c r="D7842" t="s">
        <v>717</v>
      </c>
      <c r="E7842" t="s">
        <v>33</v>
      </c>
      <c r="F7842" t="s">
        <v>16</v>
      </c>
      <c r="G7842" t="s">
        <v>86</v>
      </c>
      <c r="H7842">
        <v>1</v>
      </c>
      <c r="I7842">
        <v>740.72</v>
      </c>
      <c r="J7842">
        <v>0.3</v>
      </c>
      <c r="K7842">
        <v>518.5</v>
      </c>
      <c r="L7842">
        <v>210.77</v>
      </c>
      <c r="M7842">
        <f t="shared" si="368"/>
        <v>518.50400000000002</v>
      </c>
      <c r="N7842" t="str">
        <f t="shared" si="366"/>
        <v>Q2</v>
      </c>
      <c r="O7842" s="2">
        <f t="shared" si="367"/>
        <v>40.649951783992286</v>
      </c>
      <c r="P7842" t="str">
        <f>VLOOKUP(retail_sales_2023!C7842,customers!A:J,5,)</f>
        <v>Ahmedabad</v>
      </c>
      <c r="Q7842" t="str">
        <f>VLOOKUP(C7842,customers!A:J,10,0)</f>
        <v>Premium</v>
      </c>
    </row>
    <row r="7843" spans="1:17" x14ac:dyDescent="0.3">
      <c r="A7843" t="s">
        <v>8934</v>
      </c>
      <c r="B7843" s="1">
        <v>45223</v>
      </c>
      <c r="C7843" t="s">
        <v>180</v>
      </c>
      <c r="D7843" t="s">
        <v>181</v>
      </c>
      <c r="E7843" t="s">
        <v>15</v>
      </c>
      <c r="F7843" t="s">
        <v>43</v>
      </c>
      <c r="G7843" t="s">
        <v>110</v>
      </c>
      <c r="H7843">
        <v>2</v>
      </c>
      <c r="I7843">
        <v>3795.43</v>
      </c>
      <c r="J7843">
        <v>0.15</v>
      </c>
      <c r="K7843">
        <v>6452.23</v>
      </c>
      <c r="L7843">
        <v>666.47</v>
      </c>
      <c r="M7843">
        <f t="shared" si="368"/>
        <v>6452.2309999999998</v>
      </c>
      <c r="N7843" t="str">
        <f t="shared" si="366"/>
        <v>Q4</v>
      </c>
      <c r="O7843" s="2">
        <f t="shared" si="367"/>
        <v>10.329297002741688</v>
      </c>
      <c r="P7843" t="str">
        <f>VLOOKUP(retail_sales_2023!C7843,customers!A:J,5,)</f>
        <v>Kochi</v>
      </c>
      <c r="Q7843" t="str">
        <f>VLOOKUP(C7843,customers!A:J,10,0)</f>
        <v>Premium</v>
      </c>
    </row>
    <row r="7844" spans="1:17" x14ac:dyDescent="0.3">
      <c r="A7844" t="s">
        <v>8935</v>
      </c>
      <c r="B7844" s="1">
        <v>45148</v>
      </c>
      <c r="C7844" t="s">
        <v>951</v>
      </c>
      <c r="D7844" t="s">
        <v>952</v>
      </c>
      <c r="E7844" t="s">
        <v>15</v>
      </c>
      <c r="F7844" t="s">
        <v>52</v>
      </c>
      <c r="G7844" t="s">
        <v>53</v>
      </c>
      <c r="H7844">
        <v>5</v>
      </c>
      <c r="I7844">
        <v>646.01</v>
      </c>
      <c r="J7844">
        <v>0.05</v>
      </c>
      <c r="K7844">
        <v>3068.55</v>
      </c>
      <c r="L7844">
        <v>241.35</v>
      </c>
      <c r="M7844">
        <f t="shared" si="368"/>
        <v>3068.5475000000001</v>
      </c>
      <c r="N7844" t="str">
        <f t="shared" si="366"/>
        <v>Q3</v>
      </c>
      <c r="O7844" s="2">
        <f t="shared" si="367"/>
        <v>7.8652783888155637</v>
      </c>
      <c r="P7844" t="str">
        <f>VLOOKUP(retail_sales_2023!C7844,customers!A:J,5,)</f>
        <v>Chennai</v>
      </c>
      <c r="Q7844" t="str">
        <f>VLOOKUP(C7844,customers!A:J,10,0)</f>
        <v>Regular</v>
      </c>
    </row>
    <row r="7845" spans="1:17" x14ac:dyDescent="0.3">
      <c r="A7845" t="s">
        <v>8936</v>
      </c>
      <c r="B7845" s="1">
        <v>45184</v>
      </c>
      <c r="C7845" t="s">
        <v>1395</v>
      </c>
      <c r="D7845" t="s">
        <v>1396</v>
      </c>
      <c r="E7845" t="s">
        <v>15</v>
      </c>
      <c r="F7845" t="s">
        <v>38</v>
      </c>
      <c r="G7845" t="s">
        <v>90</v>
      </c>
      <c r="H7845">
        <v>1</v>
      </c>
      <c r="I7845">
        <v>2950.08</v>
      </c>
      <c r="J7845">
        <v>0</v>
      </c>
      <c r="K7845">
        <v>2950.08</v>
      </c>
      <c r="L7845">
        <v>751.94</v>
      </c>
      <c r="M7845">
        <f t="shared" si="368"/>
        <v>2950.08</v>
      </c>
      <c r="N7845" t="str">
        <f t="shared" si="366"/>
        <v>Q3</v>
      </c>
      <c r="O7845" s="2">
        <f t="shared" si="367"/>
        <v>25.488800303720577</v>
      </c>
      <c r="P7845" t="str">
        <f>VLOOKUP(retail_sales_2023!C7845,customers!A:J,5,)</f>
        <v>Coimbatore</v>
      </c>
      <c r="Q7845" t="str">
        <f>VLOOKUP(C7845,customers!A:J,10,0)</f>
        <v>Occasional</v>
      </c>
    </row>
    <row r="7846" spans="1:17" x14ac:dyDescent="0.3">
      <c r="A7846" t="s">
        <v>8937</v>
      </c>
      <c r="B7846" s="1">
        <v>45161</v>
      </c>
      <c r="C7846" t="s">
        <v>690</v>
      </c>
      <c r="D7846" t="s">
        <v>691</v>
      </c>
      <c r="E7846" t="s">
        <v>33</v>
      </c>
      <c r="F7846" t="s">
        <v>81</v>
      </c>
      <c r="G7846" t="s">
        <v>158</v>
      </c>
      <c r="H7846">
        <v>3</v>
      </c>
      <c r="I7846">
        <v>4429.24</v>
      </c>
      <c r="J7846">
        <v>0.05</v>
      </c>
      <c r="K7846">
        <v>12623.33</v>
      </c>
      <c r="L7846">
        <v>4160.83</v>
      </c>
      <c r="M7846">
        <f t="shared" si="368"/>
        <v>12623.333999999999</v>
      </c>
      <c r="N7846" t="str">
        <f t="shared" si="366"/>
        <v>Q3</v>
      </c>
      <c r="O7846" s="2">
        <f t="shared" si="367"/>
        <v>32.961429353427349</v>
      </c>
      <c r="P7846" t="str">
        <f>VLOOKUP(retail_sales_2023!C7846,customers!A:J,5,)</f>
        <v>Surat</v>
      </c>
      <c r="Q7846" t="str">
        <f>VLOOKUP(C7846,customers!A:J,10,0)</f>
        <v>Premium</v>
      </c>
    </row>
    <row r="7847" spans="1:17" x14ac:dyDescent="0.3">
      <c r="A7847" t="s">
        <v>8938</v>
      </c>
      <c r="B7847" s="1">
        <v>44982</v>
      </c>
      <c r="C7847" t="s">
        <v>205</v>
      </c>
      <c r="D7847" t="s">
        <v>206</v>
      </c>
      <c r="E7847" t="s">
        <v>15</v>
      </c>
      <c r="F7847" t="s">
        <v>43</v>
      </c>
      <c r="G7847" t="s">
        <v>110</v>
      </c>
      <c r="H7847">
        <v>4</v>
      </c>
      <c r="I7847">
        <v>81216.77</v>
      </c>
      <c r="J7847">
        <v>0.25</v>
      </c>
      <c r="K7847">
        <v>243650.31</v>
      </c>
      <c r="L7847">
        <v>21019.49</v>
      </c>
      <c r="M7847">
        <f t="shared" si="368"/>
        <v>243650.31</v>
      </c>
      <c r="N7847" t="str">
        <f t="shared" si="366"/>
        <v>Q1</v>
      </c>
      <c r="O7847" s="2">
        <f t="shared" si="367"/>
        <v>8.626908785792228</v>
      </c>
      <c r="P7847" t="str">
        <f>VLOOKUP(retail_sales_2023!C7847,customers!A:J,5,)</f>
        <v>Coimbatore</v>
      </c>
      <c r="Q7847" t="str">
        <f>VLOOKUP(C7847,customers!A:J,10,0)</f>
        <v>Premium</v>
      </c>
    </row>
    <row r="7848" spans="1:17" x14ac:dyDescent="0.3">
      <c r="A7848" t="s">
        <v>8939</v>
      </c>
      <c r="B7848" s="1">
        <v>45093</v>
      </c>
      <c r="C7848" t="s">
        <v>1141</v>
      </c>
      <c r="D7848" t="s">
        <v>1142</v>
      </c>
      <c r="E7848" t="s">
        <v>27</v>
      </c>
      <c r="F7848" t="s">
        <v>43</v>
      </c>
      <c r="G7848" t="s">
        <v>178</v>
      </c>
      <c r="H7848">
        <v>5</v>
      </c>
      <c r="I7848">
        <v>73095.67</v>
      </c>
      <c r="J7848">
        <v>0.05</v>
      </c>
      <c r="K7848">
        <v>347204.43</v>
      </c>
      <c r="L7848">
        <v>51963.24</v>
      </c>
      <c r="M7848">
        <f t="shared" si="368"/>
        <v>347204.43249999994</v>
      </c>
      <c r="N7848" t="str">
        <f t="shared" si="366"/>
        <v>Q2</v>
      </c>
      <c r="O7848" s="2">
        <f t="shared" si="367"/>
        <v>14.966180011009653</v>
      </c>
      <c r="P7848" t="str">
        <f>VLOOKUP(retail_sales_2023!C7848,customers!A:J,5,)</f>
        <v>Amritsar</v>
      </c>
      <c r="Q7848" t="str">
        <f>VLOOKUP(C7848,customers!A:J,10,0)</f>
        <v>Regular</v>
      </c>
    </row>
    <row r="7849" spans="1:17" x14ac:dyDescent="0.3">
      <c r="A7849" t="s">
        <v>8940</v>
      </c>
      <c r="B7849" s="1">
        <v>45116</v>
      </c>
      <c r="C7849" t="s">
        <v>674</v>
      </c>
      <c r="D7849" t="s">
        <v>675</v>
      </c>
      <c r="E7849" t="s">
        <v>27</v>
      </c>
      <c r="F7849" t="s">
        <v>43</v>
      </c>
      <c r="G7849" t="s">
        <v>301</v>
      </c>
      <c r="H7849">
        <v>3</v>
      </c>
      <c r="I7849">
        <v>81850.66</v>
      </c>
      <c r="J7849">
        <v>0</v>
      </c>
      <c r="K7849">
        <v>245551.98</v>
      </c>
      <c r="L7849">
        <v>22696.07</v>
      </c>
      <c r="M7849">
        <f t="shared" si="368"/>
        <v>245551.98</v>
      </c>
      <c r="N7849" t="str">
        <f t="shared" si="366"/>
        <v>Q3</v>
      </c>
      <c r="O7849" s="2">
        <f t="shared" si="367"/>
        <v>9.2428780252555889</v>
      </c>
      <c r="P7849" t="str">
        <f>VLOOKUP(retail_sales_2023!C7849,customers!A:J,5,)</f>
        <v>Jaipur</v>
      </c>
      <c r="Q7849" t="str">
        <f>VLOOKUP(C7849,customers!A:J,10,0)</f>
        <v>Premium</v>
      </c>
    </row>
    <row r="7850" spans="1:17" x14ac:dyDescent="0.3">
      <c r="A7850" t="s">
        <v>8941</v>
      </c>
      <c r="B7850" s="1">
        <v>45009</v>
      </c>
      <c r="C7850" t="s">
        <v>1146</v>
      </c>
      <c r="D7850" t="s">
        <v>1147</v>
      </c>
      <c r="E7850" t="s">
        <v>27</v>
      </c>
      <c r="F7850" t="s">
        <v>52</v>
      </c>
      <c r="G7850" t="s">
        <v>937</v>
      </c>
      <c r="H7850">
        <v>2</v>
      </c>
      <c r="I7850">
        <v>709.22</v>
      </c>
      <c r="J7850">
        <v>0</v>
      </c>
      <c r="K7850">
        <v>1418.44</v>
      </c>
      <c r="L7850">
        <v>101.03</v>
      </c>
      <c r="M7850">
        <f t="shared" si="368"/>
        <v>1418.44</v>
      </c>
      <c r="N7850" t="str">
        <f t="shared" si="366"/>
        <v>Q1</v>
      </c>
      <c r="O7850" s="2">
        <f t="shared" si="367"/>
        <v>7.1226135754772848</v>
      </c>
      <c r="P7850" t="str">
        <f>VLOOKUP(retail_sales_2023!C7850,customers!A:J,5,)</f>
        <v>Jaipur</v>
      </c>
      <c r="Q7850" t="str">
        <f>VLOOKUP(C7850,customers!A:J,10,0)</f>
        <v>Premium</v>
      </c>
    </row>
    <row r="7851" spans="1:17" x14ac:dyDescent="0.3">
      <c r="A7851" t="s">
        <v>8942</v>
      </c>
      <c r="B7851" s="1">
        <v>44932</v>
      </c>
      <c r="C7851" t="s">
        <v>1512</v>
      </c>
      <c r="D7851" t="s">
        <v>1513</v>
      </c>
      <c r="E7851" t="s">
        <v>27</v>
      </c>
      <c r="F7851" t="s">
        <v>22</v>
      </c>
      <c r="G7851" t="s">
        <v>423</v>
      </c>
      <c r="H7851">
        <v>5</v>
      </c>
      <c r="I7851">
        <v>39502.519999999997</v>
      </c>
      <c r="J7851">
        <v>0.2</v>
      </c>
      <c r="K7851">
        <v>158010.07999999999</v>
      </c>
      <c r="L7851">
        <v>30317.88</v>
      </c>
      <c r="M7851">
        <f t="shared" si="368"/>
        <v>158010.07999999999</v>
      </c>
      <c r="N7851" t="str">
        <f t="shared" si="366"/>
        <v>Q1</v>
      </c>
      <c r="O7851" s="2">
        <f t="shared" si="367"/>
        <v>19.187307543923783</v>
      </c>
      <c r="P7851" t="str">
        <f>VLOOKUP(retail_sales_2023!C7851,customers!A:J,5,)</f>
        <v>Delhi</v>
      </c>
      <c r="Q7851" t="str">
        <f>VLOOKUP(C7851,customers!A:J,10,0)</f>
        <v>Premium</v>
      </c>
    </row>
    <row r="7852" spans="1:17" x14ac:dyDescent="0.3">
      <c r="A7852" t="s">
        <v>8943</v>
      </c>
      <c r="B7852" s="1">
        <v>45127</v>
      </c>
      <c r="C7852" t="s">
        <v>510</v>
      </c>
      <c r="D7852" t="s">
        <v>511</v>
      </c>
      <c r="E7852" t="s">
        <v>21</v>
      </c>
      <c r="F7852" t="s">
        <v>16</v>
      </c>
      <c r="G7852" t="s">
        <v>296</v>
      </c>
      <c r="H7852">
        <v>5</v>
      </c>
      <c r="I7852">
        <v>613.20000000000005</v>
      </c>
      <c r="J7852">
        <v>0</v>
      </c>
      <c r="K7852">
        <v>3066</v>
      </c>
      <c r="L7852">
        <v>786.3</v>
      </c>
      <c r="M7852">
        <f t="shared" si="368"/>
        <v>3066</v>
      </c>
      <c r="N7852" t="str">
        <f t="shared" si="366"/>
        <v>Q3</v>
      </c>
      <c r="O7852" s="2">
        <f t="shared" si="367"/>
        <v>25.645792563600782</v>
      </c>
      <c r="P7852" t="str">
        <f>VLOOKUP(retail_sales_2023!C7852,customers!A:J,5,)</f>
        <v>Ranchi</v>
      </c>
      <c r="Q7852" t="str">
        <f>VLOOKUP(C7852,customers!A:J,10,0)</f>
        <v>Premium</v>
      </c>
    </row>
    <row r="7853" spans="1:17" x14ac:dyDescent="0.3">
      <c r="A7853" t="s">
        <v>8944</v>
      </c>
      <c r="B7853" s="1">
        <v>45222</v>
      </c>
      <c r="C7853" t="s">
        <v>2168</v>
      </c>
      <c r="D7853" t="s">
        <v>2169</v>
      </c>
      <c r="E7853" t="s">
        <v>33</v>
      </c>
      <c r="F7853" t="s">
        <v>52</v>
      </c>
      <c r="G7853" t="s">
        <v>235</v>
      </c>
      <c r="H7853">
        <v>8</v>
      </c>
      <c r="I7853">
        <v>339.72</v>
      </c>
      <c r="J7853">
        <v>0.3</v>
      </c>
      <c r="K7853">
        <v>1902.43</v>
      </c>
      <c r="L7853">
        <v>164.61</v>
      </c>
      <c r="M7853">
        <f t="shared" si="368"/>
        <v>1902.432</v>
      </c>
      <c r="N7853" t="str">
        <f t="shared" si="366"/>
        <v>Q4</v>
      </c>
      <c r="O7853" s="2">
        <f t="shared" si="367"/>
        <v>8.6526179675467692</v>
      </c>
      <c r="P7853" t="str">
        <f>VLOOKUP(retail_sales_2023!C7853,customers!A:J,5,)</f>
        <v>Nagpur</v>
      </c>
      <c r="Q7853" t="str">
        <f>VLOOKUP(C7853,customers!A:J,10,0)</f>
        <v>Premium</v>
      </c>
    </row>
    <row r="7854" spans="1:17" x14ac:dyDescent="0.3">
      <c r="A7854" t="s">
        <v>8945</v>
      </c>
      <c r="B7854" s="1">
        <v>45240</v>
      </c>
      <c r="C7854" t="s">
        <v>212</v>
      </c>
      <c r="D7854" t="s">
        <v>213</v>
      </c>
      <c r="E7854" t="s">
        <v>33</v>
      </c>
      <c r="F7854" t="s">
        <v>43</v>
      </c>
      <c r="G7854" t="s">
        <v>243</v>
      </c>
      <c r="H7854">
        <v>2</v>
      </c>
      <c r="I7854">
        <v>43043</v>
      </c>
      <c r="J7854">
        <v>0.05</v>
      </c>
      <c r="K7854">
        <v>81781.7</v>
      </c>
      <c r="L7854">
        <v>11188.6</v>
      </c>
      <c r="M7854">
        <f t="shared" si="368"/>
        <v>81781.7</v>
      </c>
      <c r="N7854" t="str">
        <f t="shared" si="366"/>
        <v>Q4</v>
      </c>
      <c r="O7854" s="2">
        <f t="shared" si="367"/>
        <v>13.681055786318947</v>
      </c>
      <c r="P7854" t="str">
        <f>VLOOKUP(retail_sales_2023!C7854,customers!A:J,5,)</f>
        <v>Nagpur</v>
      </c>
      <c r="Q7854" t="str">
        <f>VLOOKUP(C7854,customers!A:J,10,0)</f>
        <v>Premium</v>
      </c>
    </row>
    <row r="7855" spans="1:17" x14ac:dyDescent="0.3">
      <c r="A7855" t="s">
        <v>8946</v>
      </c>
      <c r="B7855" s="1">
        <v>44997</v>
      </c>
      <c r="C7855" t="s">
        <v>254</v>
      </c>
      <c r="D7855" t="s">
        <v>255</v>
      </c>
      <c r="E7855" t="s">
        <v>33</v>
      </c>
      <c r="F7855" t="s">
        <v>81</v>
      </c>
      <c r="G7855" t="s">
        <v>150</v>
      </c>
      <c r="H7855">
        <v>5</v>
      </c>
      <c r="I7855">
        <v>1573.32</v>
      </c>
      <c r="J7855">
        <v>0.1</v>
      </c>
      <c r="K7855">
        <v>7079.94</v>
      </c>
      <c r="L7855">
        <v>2430.9699999999998</v>
      </c>
      <c r="M7855">
        <f t="shared" si="368"/>
        <v>7079.94</v>
      </c>
      <c r="N7855" t="str">
        <f t="shared" si="366"/>
        <v>Q1</v>
      </c>
      <c r="O7855" s="2">
        <f t="shared" si="367"/>
        <v>34.336025446543331</v>
      </c>
      <c r="P7855" t="str">
        <f>VLOOKUP(retail_sales_2023!C7855,customers!A:J,5,)</f>
        <v>Nagpur</v>
      </c>
      <c r="Q7855" t="str">
        <f>VLOOKUP(C7855,customers!A:J,10,0)</f>
        <v>Premium</v>
      </c>
    </row>
    <row r="7856" spans="1:17" x14ac:dyDescent="0.3">
      <c r="A7856" t="s">
        <v>8947</v>
      </c>
      <c r="B7856" s="1">
        <v>45147</v>
      </c>
      <c r="C7856" t="s">
        <v>951</v>
      </c>
      <c r="D7856" t="s">
        <v>952</v>
      </c>
      <c r="E7856" t="s">
        <v>15</v>
      </c>
      <c r="F7856" t="s">
        <v>52</v>
      </c>
      <c r="G7856" t="s">
        <v>133</v>
      </c>
      <c r="H7856">
        <v>5</v>
      </c>
      <c r="I7856">
        <v>546.1</v>
      </c>
      <c r="J7856">
        <v>0</v>
      </c>
      <c r="K7856">
        <v>2730.5</v>
      </c>
      <c r="L7856">
        <v>243.41</v>
      </c>
      <c r="M7856">
        <f t="shared" si="368"/>
        <v>2730.5</v>
      </c>
      <c r="N7856" t="str">
        <f t="shared" si="366"/>
        <v>Q3</v>
      </c>
      <c r="O7856" s="2">
        <f t="shared" si="367"/>
        <v>8.9144845266434718</v>
      </c>
      <c r="P7856" t="str">
        <f>VLOOKUP(retail_sales_2023!C7856,customers!A:J,5,)</f>
        <v>Chennai</v>
      </c>
      <c r="Q7856" t="str">
        <f>VLOOKUP(C7856,customers!A:J,10,0)</f>
        <v>Regular</v>
      </c>
    </row>
    <row r="7857" spans="1:17" x14ac:dyDescent="0.3">
      <c r="A7857" t="s">
        <v>8948</v>
      </c>
      <c r="B7857" s="1">
        <v>45256</v>
      </c>
      <c r="C7857" t="s">
        <v>1687</v>
      </c>
      <c r="D7857" t="s">
        <v>1688</v>
      </c>
      <c r="E7857" t="s">
        <v>27</v>
      </c>
      <c r="F7857" t="s">
        <v>28</v>
      </c>
      <c r="G7857" t="s">
        <v>672</v>
      </c>
      <c r="H7857">
        <v>1</v>
      </c>
      <c r="I7857">
        <v>7110.57</v>
      </c>
      <c r="J7857">
        <v>0</v>
      </c>
      <c r="K7857">
        <v>7110.57</v>
      </c>
      <c r="L7857">
        <v>1321.38</v>
      </c>
      <c r="M7857">
        <f t="shared" si="368"/>
        <v>7110.57</v>
      </c>
      <c r="N7857" t="str">
        <f t="shared" si="366"/>
        <v>Q4</v>
      </c>
      <c r="O7857" s="2">
        <f t="shared" si="367"/>
        <v>18.583320324530948</v>
      </c>
      <c r="P7857" t="str">
        <f>VLOOKUP(retail_sales_2023!C7857,customers!A:J,5,)</f>
        <v>Chandigarh</v>
      </c>
      <c r="Q7857" t="str">
        <f>VLOOKUP(C7857,customers!A:J,10,0)</f>
        <v>Occasional</v>
      </c>
    </row>
    <row r="7858" spans="1:17" x14ac:dyDescent="0.3">
      <c r="A7858" t="s">
        <v>8949</v>
      </c>
      <c r="B7858" s="1">
        <v>45221</v>
      </c>
      <c r="C7858" t="s">
        <v>875</v>
      </c>
      <c r="D7858" t="s">
        <v>876</v>
      </c>
      <c r="E7858" t="s">
        <v>15</v>
      </c>
      <c r="F7858" t="s">
        <v>28</v>
      </c>
      <c r="G7858" t="s">
        <v>57</v>
      </c>
      <c r="H7858">
        <v>1</v>
      </c>
      <c r="I7858">
        <v>2184.4299999999998</v>
      </c>
      <c r="J7858">
        <v>0.1</v>
      </c>
      <c r="K7858">
        <v>1965.99</v>
      </c>
      <c r="L7858">
        <v>405.5</v>
      </c>
      <c r="M7858">
        <f t="shared" si="368"/>
        <v>1965.9869999999999</v>
      </c>
      <c r="N7858" t="str">
        <f t="shared" si="366"/>
        <v>Q4</v>
      </c>
      <c r="O7858" s="2">
        <f t="shared" si="367"/>
        <v>20.625740720959922</v>
      </c>
      <c r="P7858" t="str">
        <f>VLOOKUP(retail_sales_2023!C7858,customers!A:J,5,)</f>
        <v>Chennai</v>
      </c>
      <c r="Q7858" t="str">
        <f>VLOOKUP(C7858,customers!A:J,10,0)</f>
        <v>Premium</v>
      </c>
    </row>
    <row r="7859" spans="1:17" x14ac:dyDescent="0.3">
      <c r="A7859" t="s">
        <v>8950</v>
      </c>
      <c r="B7859" s="1">
        <v>45085</v>
      </c>
      <c r="C7859" t="s">
        <v>31</v>
      </c>
      <c r="D7859" t="s">
        <v>32</v>
      </c>
      <c r="E7859" t="s">
        <v>33</v>
      </c>
      <c r="F7859" t="s">
        <v>22</v>
      </c>
      <c r="G7859" t="s">
        <v>1039</v>
      </c>
      <c r="H7859">
        <v>3</v>
      </c>
      <c r="I7859">
        <v>29942.13</v>
      </c>
      <c r="J7859">
        <v>0.1</v>
      </c>
      <c r="K7859">
        <v>80843.75</v>
      </c>
      <c r="L7859">
        <v>23957.37</v>
      </c>
      <c r="M7859">
        <f t="shared" si="368"/>
        <v>80843.751000000004</v>
      </c>
      <c r="N7859" t="str">
        <f t="shared" si="366"/>
        <v>Q2</v>
      </c>
      <c r="O7859" s="2">
        <f t="shared" si="367"/>
        <v>29.634164669501352</v>
      </c>
      <c r="P7859" t="str">
        <f>VLOOKUP(retail_sales_2023!C7859,customers!A:J,5,)</f>
        <v>Ahmedabad</v>
      </c>
      <c r="Q7859" t="str">
        <f>VLOOKUP(C7859,customers!A:J,10,0)</f>
        <v>Premium</v>
      </c>
    </row>
    <row r="7860" spans="1:17" x14ac:dyDescent="0.3">
      <c r="A7860" t="s">
        <v>8951</v>
      </c>
      <c r="B7860" s="1">
        <v>45115</v>
      </c>
      <c r="C7860" t="s">
        <v>393</v>
      </c>
      <c r="D7860" t="s">
        <v>394</v>
      </c>
      <c r="E7860" t="s">
        <v>33</v>
      </c>
      <c r="F7860" t="s">
        <v>22</v>
      </c>
      <c r="G7860" t="s">
        <v>182</v>
      </c>
      <c r="H7860">
        <v>5</v>
      </c>
      <c r="I7860">
        <v>21522.66</v>
      </c>
      <c r="J7860">
        <v>0</v>
      </c>
      <c r="K7860">
        <v>107613.3</v>
      </c>
      <c r="L7860">
        <v>27177.7</v>
      </c>
      <c r="M7860">
        <f t="shared" si="368"/>
        <v>107613.3</v>
      </c>
      <c r="N7860" t="str">
        <f t="shared" si="366"/>
        <v>Q3</v>
      </c>
      <c r="O7860" s="2">
        <f t="shared" si="367"/>
        <v>25.25496383811295</v>
      </c>
      <c r="P7860" t="str">
        <f>VLOOKUP(retail_sales_2023!C7860,customers!A:J,5,)</f>
        <v>Ahmedabad</v>
      </c>
      <c r="Q7860" t="str">
        <f>VLOOKUP(C7860,customers!A:J,10,0)</f>
        <v>Premium</v>
      </c>
    </row>
    <row r="7861" spans="1:17" x14ac:dyDescent="0.3">
      <c r="A7861" t="s">
        <v>8952</v>
      </c>
      <c r="B7861" s="1">
        <v>45212</v>
      </c>
      <c r="C7861" t="s">
        <v>397</v>
      </c>
      <c r="D7861" t="s">
        <v>398</v>
      </c>
      <c r="E7861" t="s">
        <v>21</v>
      </c>
      <c r="F7861" t="s">
        <v>38</v>
      </c>
      <c r="G7861" t="s">
        <v>684</v>
      </c>
      <c r="H7861">
        <v>1</v>
      </c>
      <c r="I7861">
        <v>1063.1099999999999</v>
      </c>
      <c r="J7861">
        <v>0.1</v>
      </c>
      <c r="K7861">
        <v>956.8</v>
      </c>
      <c r="L7861">
        <v>-95.69</v>
      </c>
      <c r="M7861">
        <f t="shared" si="368"/>
        <v>956.79899999999998</v>
      </c>
      <c r="N7861" t="str">
        <f t="shared" si="366"/>
        <v>Q4</v>
      </c>
      <c r="O7861" s="2">
        <f t="shared" si="367"/>
        <v>-10.001045150501673</v>
      </c>
      <c r="P7861" t="str">
        <f>VLOOKUP(retail_sales_2023!C7861,customers!A:J,5,)</f>
        <v>Patna</v>
      </c>
      <c r="Q7861" t="str">
        <f>VLOOKUP(C7861,customers!A:J,10,0)</f>
        <v>Premium</v>
      </c>
    </row>
    <row r="7862" spans="1:17" x14ac:dyDescent="0.3">
      <c r="A7862" t="s">
        <v>8953</v>
      </c>
      <c r="B7862" s="1">
        <v>45278</v>
      </c>
      <c r="C7862" t="s">
        <v>550</v>
      </c>
      <c r="D7862" t="s">
        <v>551</v>
      </c>
      <c r="E7862" t="s">
        <v>15</v>
      </c>
      <c r="F7862" t="s">
        <v>38</v>
      </c>
      <c r="G7862" t="s">
        <v>39</v>
      </c>
      <c r="H7862">
        <v>1</v>
      </c>
      <c r="I7862">
        <v>547.47</v>
      </c>
      <c r="J7862">
        <v>0</v>
      </c>
      <c r="K7862">
        <v>547.47</v>
      </c>
      <c r="L7862">
        <v>111.9</v>
      </c>
      <c r="M7862">
        <f t="shared" si="368"/>
        <v>547.47</v>
      </c>
      <c r="N7862" t="str">
        <f t="shared" si="366"/>
        <v>Q4</v>
      </c>
      <c r="O7862" s="2">
        <f t="shared" si="367"/>
        <v>20.439476135678667</v>
      </c>
      <c r="P7862" t="str">
        <f>VLOOKUP(retail_sales_2023!C7862,customers!A:J,5,)</f>
        <v>Coimbatore</v>
      </c>
      <c r="Q7862" t="str">
        <f>VLOOKUP(C7862,customers!A:J,10,0)</f>
        <v>Occasional</v>
      </c>
    </row>
    <row r="7863" spans="1:17" x14ac:dyDescent="0.3">
      <c r="A7863" t="s">
        <v>8954</v>
      </c>
      <c r="B7863" s="1">
        <v>44984</v>
      </c>
      <c r="C7863" t="s">
        <v>388</v>
      </c>
      <c r="D7863" t="s">
        <v>1930</v>
      </c>
      <c r="E7863" t="s">
        <v>21</v>
      </c>
      <c r="F7863" t="s">
        <v>52</v>
      </c>
      <c r="G7863" t="s">
        <v>169</v>
      </c>
      <c r="H7863">
        <v>5</v>
      </c>
      <c r="I7863">
        <v>750.87</v>
      </c>
      <c r="J7863">
        <v>0.05</v>
      </c>
      <c r="K7863">
        <v>3566.63</v>
      </c>
      <c r="L7863">
        <v>323.16000000000003</v>
      </c>
      <c r="M7863">
        <f t="shared" si="368"/>
        <v>3566.6324999999997</v>
      </c>
      <c r="N7863" t="str">
        <f t="shared" si="366"/>
        <v>Q1</v>
      </c>
      <c r="O7863" s="2">
        <f t="shared" si="367"/>
        <v>9.0606538945727486</v>
      </c>
      <c r="P7863" t="str">
        <f>VLOOKUP(retail_sales_2023!C7863,customers!A:J,5,)</f>
        <v>Patna</v>
      </c>
      <c r="Q7863" t="str">
        <f>VLOOKUP(C7863,customers!A:J,10,0)</f>
        <v>Premium</v>
      </c>
    </row>
    <row r="7864" spans="1:17" x14ac:dyDescent="0.3">
      <c r="A7864" t="s">
        <v>8955</v>
      </c>
      <c r="B7864" s="1">
        <v>45144</v>
      </c>
      <c r="C7864" t="s">
        <v>351</v>
      </c>
      <c r="D7864" t="s">
        <v>352</v>
      </c>
      <c r="E7864" t="s">
        <v>15</v>
      </c>
      <c r="F7864" t="s">
        <v>81</v>
      </c>
      <c r="G7864" t="s">
        <v>82</v>
      </c>
      <c r="H7864">
        <v>3</v>
      </c>
      <c r="I7864">
        <v>3674.46</v>
      </c>
      <c r="J7864">
        <v>0</v>
      </c>
      <c r="K7864">
        <v>11023.38</v>
      </c>
      <c r="L7864">
        <v>3558.85</v>
      </c>
      <c r="M7864">
        <f t="shared" si="368"/>
        <v>11023.380000000001</v>
      </c>
      <c r="N7864" t="str">
        <f t="shared" si="366"/>
        <v>Q3</v>
      </c>
      <c r="O7864" s="2">
        <f t="shared" si="367"/>
        <v>32.284562448178328</v>
      </c>
      <c r="P7864" t="str">
        <f>VLOOKUP(retail_sales_2023!C7864,customers!A:J,5,)</f>
        <v>Chennai</v>
      </c>
      <c r="Q7864" t="str">
        <f>VLOOKUP(C7864,customers!A:J,10,0)</f>
        <v>Regular</v>
      </c>
    </row>
    <row r="7865" spans="1:17" x14ac:dyDescent="0.3">
      <c r="A7865" t="s">
        <v>8956</v>
      </c>
      <c r="B7865" s="1">
        <v>45197</v>
      </c>
      <c r="C7865" t="s">
        <v>1543</v>
      </c>
      <c r="D7865" t="s">
        <v>1544</v>
      </c>
      <c r="E7865" t="s">
        <v>33</v>
      </c>
      <c r="F7865" t="s">
        <v>52</v>
      </c>
      <c r="G7865" t="s">
        <v>117</v>
      </c>
      <c r="H7865">
        <v>1</v>
      </c>
      <c r="I7865">
        <v>785.37</v>
      </c>
      <c r="J7865">
        <v>0</v>
      </c>
      <c r="K7865">
        <v>785.37</v>
      </c>
      <c r="L7865">
        <v>50.31</v>
      </c>
      <c r="M7865">
        <f t="shared" si="368"/>
        <v>785.37</v>
      </c>
      <c r="N7865" t="str">
        <f t="shared" si="366"/>
        <v>Q3</v>
      </c>
      <c r="O7865" s="2">
        <f t="shared" si="367"/>
        <v>6.405897857061003</v>
      </c>
      <c r="P7865" t="str">
        <f>VLOOKUP(retail_sales_2023!C7865,customers!A:J,5,)</f>
        <v>Ahmedabad</v>
      </c>
      <c r="Q7865" t="str">
        <f>VLOOKUP(C7865,customers!A:J,10,0)</f>
        <v>Regular</v>
      </c>
    </row>
    <row r="7866" spans="1:17" x14ac:dyDescent="0.3">
      <c r="A7866" t="s">
        <v>8957</v>
      </c>
      <c r="B7866" s="1">
        <v>44994</v>
      </c>
      <c r="C7866" t="s">
        <v>557</v>
      </c>
      <c r="D7866" t="s">
        <v>558</v>
      </c>
      <c r="E7866" t="s">
        <v>27</v>
      </c>
      <c r="F7866" t="s">
        <v>28</v>
      </c>
      <c r="G7866" t="s">
        <v>325</v>
      </c>
      <c r="H7866">
        <v>3</v>
      </c>
      <c r="I7866">
        <v>4221.7299999999996</v>
      </c>
      <c r="J7866">
        <v>0.25</v>
      </c>
      <c r="K7866">
        <v>9498.89</v>
      </c>
      <c r="L7866">
        <v>1518.24</v>
      </c>
      <c r="M7866">
        <f t="shared" si="368"/>
        <v>9498.8924999999981</v>
      </c>
      <c r="N7866" t="str">
        <f t="shared" si="366"/>
        <v>Q1</v>
      </c>
      <c r="O7866" s="2">
        <f t="shared" si="367"/>
        <v>15.983341211446811</v>
      </c>
      <c r="P7866" t="str">
        <f>VLOOKUP(retail_sales_2023!C7866,customers!A:J,5,)</f>
        <v>Delhi</v>
      </c>
      <c r="Q7866" t="str">
        <f>VLOOKUP(C7866,customers!A:J,10,0)</f>
        <v>Occasional</v>
      </c>
    </row>
    <row r="7867" spans="1:17" x14ac:dyDescent="0.3">
      <c r="A7867" t="s">
        <v>8958</v>
      </c>
      <c r="B7867" s="1">
        <v>44953</v>
      </c>
      <c r="C7867" t="s">
        <v>503</v>
      </c>
      <c r="D7867" t="s">
        <v>504</v>
      </c>
      <c r="E7867" t="s">
        <v>21</v>
      </c>
      <c r="F7867" t="s">
        <v>81</v>
      </c>
      <c r="G7867" t="s">
        <v>101</v>
      </c>
      <c r="H7867">
        <v>1</v>
      </c>
      <c r="I7867">
        <v>692.39</v>
      </c>
      <c r="J7867">
        <v>0</v>
      </c>
      <c r="K7867">
        <v>692.39</v>
      </c>
      <c r="L7867">
        <v>183.26</v>
      </c>
      <c r="M7867">
        <f t="shared" si="368"/>
        <v>692.39</v>
      </c>
      <c r="N7867" t="str">
        <f t="shared" si="366"/>
        <v>Q1</v>
      </c>
      <c r="O7867" s="2">
        <f t="shared" si="367"/>
        <v>26.467742168431087</v>
      </c>
      <c r="P7867" t="str">
        <f>VLOOKUP(retail_sales_2023!C7867,customers!A:J,5,)</f>
        <v>Patna</v>
      </c>
      <c r="Q7867" t="str">
        <f>VLOOKUP(C7867,customers!A:J,10,0)</f>
        <v>Premium</v>
      </c>
    </row>
    <row r="7868" spans="1:17" x14ac:dyDescent="0.3">
      <c r="A7868" t="s">
        <v>8959</v>
      </c>
      <c r="B7868" s="1">
        <v>45280</v>
      </c>
      <c r="C7868" t="s">
        <v>1443</v>
      </c>
      <c r="D7868" t="s">
        <v>1444</v>
      </c>
      <c r="E7868" t="s">
        <v>21</v>
      </c>
      <c r="F7868" t="s">
        <v>81</v>
      </c>
      <c r="G7868" t="s">
        <v>239</v>
      </c>
      <c r="H7868">
        <v>4</v>
      </c>
      <c r="I7868">
        <v>3727.48</v>
      </c>
      <c r="J7868">
        <v>0.1</v>
      </c>
      <c r="K7868">
        <v>13418.93</v>
      </c>
      <c r="L7868">
        <v>4243.6899999999996</v>
      </c>
      <c r="M7868">
        <f t="shared" si="368"/>
        <v>13418.928</v>
      </c>
      <c r="N7868" t="str">
        <f t="shared" si="366"/>
        <v>Q4</v>
      </c>
      <c r="O7868" s="2">
        <f t="shared" si="367"/>
        <v>31.624652636238505</v>
      </c>
      <c r="P7868" t="str">
        <f>VLOOKUP(retail_sales_2023!C7868,customers!A:J,5,)</f>
        <v>Patna</v>
      </c>
      <c r="Q7868" t="str">
        <f>VLOOKUP(C7868,customers!A:J,10,0)</f>
        <v>Regular</v>
      </c>
    </row>
    <row r="7869" spans="1:17" x14ac:dyDescent="0.3">
      <c r="A7869" t="s">
        <v>8960</v>
      </c>
      <c r="B7869" s="1">
        <v>45012</v>
      </c>
      <c r="C7869" t="s">
        <v>1654</v>
      </c>
      <c r="D7869" t="s">
        <v>1655</v>
      </c>
      <c r="E7869" t="s">
        <v>33</v>
      </c>
      <c r="F7869" t="s">
        <v>43</v>
      </c>
      <c r="G7869" t="s">
        <v>44</v>
      </c>
      <c r="H7869">
        <v>1</v>
      </c>
      <c r="I7869">
        <v>15496.66</v>
      </c>
      <c r="J7869">
        <v>0</v>
      </c>
      <c r="K7869">
        <v>15496.66</v>
      </c>
      <c r="L7869">
        <v>2104.27</v>
      </c>
      <c r="M7869">
        <f t="shared" si="368"/>
        <v>15496.66</v>
      </c>
      <c r="N7869" t="str">
        <f t="shared" si="366"/>
        <v>Q1</v>
      </c>
      <c r="O7869" s="2">
        <f t="shared" si="367"/>
        <v>13.578861509512372</v>
      </c>
      <c r="P7869" t="str">
        <f>VLOOKUP(retail_sales_2023!C7869,customers!A:J,5,)</f>
        <v>Ahmedabad</v>
      </c>
      <c r="Q7869" t="str">
        <f>VLOOKUP(C7869,customers!A:J,10,0)</f>
        <v>Premium</v>
      </c>
    </row>
    <row r="7870" spans="1:17" x14ac:dyDescent="0.3">
      <c r="A7870" t="s">
        <v>8961</v>
      </c>
      <c r="B7870" s="1">
        <v>44982</v>
      </c>
      <c r="C7870" t="s">
        <v>327</v>
      </c>
      <c r="D7870" t="s">
        <v>328</v>
      </c>
      <c r="E7870" t="s">
        <v>21</v>
      </c>
      <c r="F7870" t="s">
        <v>81</v>
      </c>
      <c r="G7870" t="s">
        <v>105</v>
      </c>
      <c r="H7870">
        <v>3</v>
      </c>
      <c r="I7870">
        <v>2433.16</v>
      </c>
      <c r="J7870">
        <v>0.1</v>
      </c>
      <c r="K7870">
        <v>6569.53</v>
      </c>
      <c r="L7870">
        <v>2083.41</v>
      </c>
      <c r="M7870">
        <f t="shared" si="368"/>
        <v>6569.5320000000002</v>
      </c>
      <c r="N7870" t="str">
        <f t="shared" si="366"/>
        <v>Q1</v>
      </c>
      <c r="O7870" s="2">
        <f t="shared" si="367"/>
        <v>31.713227582490678</v>
      </c>
      <c r="P7870" t="str">
        <f>VLOOKUP(retail_sales_2023!C7870,customers!A:J,5,)</f>
        <v>Bhubaneswar</v>
      </c>
      <c r="Q7870" t="str">
        <f>VLOOKUP(C7870,customers!A:J,10,0)</f>
        <v>Occasional</v>
      </c>
    </row>
    <row r="7871" spans="1:17" x14ac:dyDescent="0.3">
      <c r="A7871" t="s">
        <v>8962</v>
      </c>
      <c r="B7871" s="1">
        <v>45276</v>
      </c>
      <c r="C7871" t="s">
        <v>518</v>
      </c>
      <c r="D7871" t="s">
        <v>519</v>
      </c>
      <c r="E7871" t="s">
        <v>21</v>
      </c>
      <c r="F7871" t="s">
        <v>28</v>
      </c>
      <c r="G7871" t="s">
        <v>165</v>
      </c>
      <c r="H7871">
        <v>5</v>
      </c>
      <c r="I7871">
        <v>5318.21</v>
      </c>
      <c r="J7871">
        <v>0</v>
      </c>
      <c r="K7871">
        <v>26591.05</v>
      </c>
      <c r="L7871">
        <v>6502.15</v>
      </c>
      <c r="M7871">
        <f t="shared" si="368"/>
        <v>26591.05</v>
      </c>
      <c r="N7871" t="str">
        <f t="shared" si="366"/>
        <v>Q4</v>
      </c>
      <c r="O7871" s="2">
        <f t="shared" si="367"/>
        <v>24.452400337707612</v>
      </c>
      <c r="P7871" t="str">
        <f>VLOOKUP(retail_sales_2023!C7871,customers!A:J,5,)</f>
        <v>Ranchi</v>
      </c>
      <c r="Q7871" t="str">
        <f>VLOOKUP(C7871,customers!A:J,10,0)</f>
        <v>Premium</v>
      </c>
    </row>
    <row r="7872" spans="1:17" x14ac:dyDescent="0.3">
      <c r="A7872" t="s">
        <v>8963</v>
      </c>
      <c r="B7872" s="1">
        <v>45274</v>
      </c>
      <c r="C7872" t="s">
        <v>719</v>
      </c>
      <c r="D7872" t="s">
        <v>720</v>
      </c>
      <c r="E7872" t="s">
        <v>21</v>
      </c>
      <c r="F7872" t="s">
        <v>43</v>
      </c>
      <c r="G7872" t="s">
        <v>128</v>
      </c>
      <c r="H7872">
        <v>4</v>
      </c>
      <c r="I7872">
        <v>82133.08</v>
      </c>
      <c r="J7872">
        <v>0.1</v>
      </c>
      <c r="K7872">
        <v>295679.09000000003</v>
      </c>
      <c r="L7872">
        <v>33500.82</v>
      </c>
      <c r="M7872">
        <f t="shared" si="368"/>
        <v>295679.08799999999</v>
      </c>
      <c r="N7872" t="str">
        <f t="shared" si="366"/>
        <v>Q4</v>
      </c>
      <c r="O7872" s="2">
        <f t="shared" si="367"/>
        <v>11.330128214342109</v>
      </c>
      <c r="P7872" t="str">
        <f>VLOOKUP(retail_sales_2023!C7872,customers!A:J,5,)</f>
        <v>Pune</v>
      </c>
      <c r="Q7872" t="str">
        <f>VLOOKUP(C7872,customers!A:J,10,0)</f>
        <v>Regular</v>
      </c>
    </row>
    <row r="7873" spans="1:17" x14ac:dyDescent="0.3">
      <c r="A7873" t="s">
        <v>8964</v>
      </c>
      <c r="B7873" s="1">
        <v>45115</v>
      </c>
      <c r="C7873" t="s">
        <v>173</v>
      </c>
      <c r="D7873" t="s">
        <v>174</v>
      </c>
      <c r="E7873" t="s">
        <v>27</v>
      </c>
      <c r="F7873" t="s">
        <v>52</v>
      </c>
      <c r="G7873" t="s">
        <v>937</v>
      </c>
      <c r="H7873">
        <v>8</v>
      </c>
      <c r="I7873">
        <v>375.32</v>
      </c>
      <c r="J7873">
        <v>0.05</v>
      </c>
      <c r="K7873">
        <v>2852.43</v>
      </c>
      <c r="L7873">
        <v>203.14</v>
      </c>
      <c r="M7873">
        <f t="shared" si="368"/>
        <v>2852.4319999999998</v>
      </c>
      <c r="N7873" t="str">
        <f t="shared" si="366"/>
        <v>Q3</v>
      </c>
      <c r="O7873" s="2">
        <f t="shared" si="367"/>
        <v>7.1216471569854471</v>
      </c>
      <c r="P7873" t="str">
        <f>VLOOKUP(retail_sales_2023!C7873,customers!A:J,5,)</f>
        <v>Chandigarh</v>
      </c>
      <c r="Q7873" t="str">
        <f>VLOOKUP(C7873,customers!A:J,10,0)</f>
        <v>Regular</v>
      </c>
    </row>
    <row r="7874" spans="1:17" x14ac:dyDescent="0.3">
      <c r="A7874" t="s">
        <v>8965</v>
      </c>
      <c r="B7874" s="1">
        <v>45278</v>
      </c>
      <c r="C7874" t="s">
        <v>2379</v>
      </c>
      <c r="D7874" t="s">
        <v>2380</v>
      </c>
      <c r="E7874" t="s">
        <v>21</v>
      </c>
      <c r="F7874" t="s">
        <v>81</v>
      </c>
      <c r="G7874" t="s">
        <v>333</v>
      </c>
      <c r="H7874">
        <v>2</v>
      </c>
      <c r="I7874">
        <v>3492.34</v>
      </c>
      <c r="J7874">
        <v>0.2</v>
      </c>
      <c r="K7874">
        <v>5587.74</v>
      </c>
      <c r="L7874">
        <v>1995.72</v>
      </c>
      <c r="M7874">
        <f t="shared" si="368"/>
        <v>5587.7440000000006</v>
      </c>
      <c r="N7874" t="str">
        <f t="shared" si="366"/>
        <v>Q4</v>
      </c>
      <c r="O7874" s="2">
        <f t="shared" si="367"/>
        <v>35.716049780412121</v>
      </c>
      <c r="P7874" t="str">
        <f>VLOOKUP(retail_sales_2023!C7874,customers!A:J,5,)</f>
        <v>Bhubaneswar</v>
      </c>
      <c r="Q7874" t="str">
        <f>VLOOKUP(C7874,customers!A:J,10,0)</f>
        <v>Premium</v>
      </c>
    </row>
    <row r="7875" spans="1:17" x14ac:dyDescent="0.3">
      <c r="A7875" t="s">
        <v>8966</v>
      </c>
      <c r="B7875" s="1">
        <v>45217</v>
      </c>
      <c r="C7875" t="s">
        <v>864</v>
      </c>
      <c r="D7875" t="s">
        <v>865</v>
      </c>
      <c r="E7875" t="s">
        <v>27</v>
      </c>
      <c r="F7875" t="s">
        <v>52</v>
      </c>
      <c r="G7875" t="s">
        <v>69</v>
      </c>
      <c r="H7875">
        <v>5</v>
      </c>
      <c r="I7875">
        <v>411.03</v>
      </c>
      <c r="J7875">
        <v>0</v>
      </c>
      <c r="K7875">
        <v>2055.15</v>
      </c>
      <c r="L7875">
        <v>153.38</v>
      </c>
      <c r="M7875">
        <f t="shared" si="368"/>
        <v>2055.1499999999996</v>
      </c>
      <c r="N7875" t="str">
        <f t="shared" ref="N7875:N7938" si="369">"Q"&amp;ROUNDUP(MONTH(B7875)/3,0)</f>
        <v>Q4</v>
      </c>
      <c r="O7875" s="2">
        <f t="shared" ref="O7875:O7938" si="370">(L7875/K7875)*100</f>
        <v>7.4632021993528443</v>
      </c>
      <c r="P7875" t="str">
        <f>VLOOKUP(retail_sales_2023!C7875,customers!A:J,5,)</f>
        <v>Amritsar</v>
      </c>
      <c r="Q7875" t="str">
        <f>VLOOKUP(C7875,customers!A:J,10,0)</f>
        <v>Regular</v>
      </c>
    </row>
    <row r="7876" spans="1:17" x14ac:dyDescent="0.3">
      <c r="A7876" t="s">
        <v>8967</v>
      </c>
      <c r="B7876" s="1">
        <v>45096</v>
      </c>
      <c r="C7876" t="s">
        <v>420</v>
      </c>
      <c r="D7876" t="s">
        <v>421</v>
      </c>
      <c r="E7876" t="s">
        <v>33</v>
      </c>
      <c r="F7876" t="s">
        <v>81</v>
      </c>
      <c r="G7876" t="s">
        <v>470</v>
      </c>
      <c r="H7876">
        <v>5</v>
      </c>
      <c r="I7876">
        <v>4557.08</v>
      </c>
      <c r="J7876">
        <v>0.05</v>
      </c>
      <c r="K7876">
        <v>21646.13</v>
      </c>
      <c r="L7876">
        <v>5086.6000000000004</v>
      </c>
      <c r="M7876">
        <f t="shared" si="368"/>
        <v>21646.13</v>
      </c>
      <c r="N7876" t="str">
        <f t="shared" si="369"/>
        <v>Q2</v>
      </c>
      <c r="O7876" s="2">
        <f t="shared" si="370"/>
        <v>23.498888715904414</v>
      </c>
      <c r="P7876" t="str">
        <f>VLOOKUP(retail_sales_2023!C7876,customers!A:J,5,)</f>
        <v>Surat</v>
      </c>
      <c r="Q7876" t="str">
        <f>VLOOKUP(C7876,customers!A:J,10,0)</f>
        <v>Premium</v>
      </c>
    </row>
    <row r="7877" spans="1:17" x14ac:dyDescent="0.3">
      <c r="A7877" t="s">
        <v>8968</v>
      </c>
      <c r="B7877" s="1">
        <v>45285</v>
      </c>
      <c r="C7877" t="s">
        <v>507</v>
      </c>
      <c r="D7877" t="s">
        <v>508</v>
      </c>
      <c r="E7877" t="s">
        <v>33</v>
      </c>
      <c r="F7877" t="s">
        <v>43</v>
      </c>
      <c r="G7877" t="s">
        <v>243</v>
      </c>
      <c r="H7877">
        <v>5</v>
      </c>
      <c r="I7877">
        <v>6870.66</v>
      </c>
      <c r="J7877">
        <v>0.05</v>
      </c>
      <c r="K7877">
        <v>32635.64</v>
      </c>
      <c r="L7877">
        <v>4022.17</v>
      </c>
      <c r="M7877">
        <f t="shared" ref="M7877:M7940" si="371">H7877*I7877*(1-J7877)</f>
        <v>32635.635000000002</v>
      </c>
      <c r="N7877" t="str">
        <f t="shared" si="369"/>
        <v>Q4</v>
      </c>
      <c r="O7877" s="2">
        <f t="shared" si="370"/>
        <v>12.324471038410769</v>
      </c>
      <c r="P7877" t="str">
        <f>VLOOKUP(retail_sales_2023!C7877,customers!A:J,5,)</f>
        <v>Nagpur</v>
      </c>
      <c r="Q7877" t="str">
        <f>VLOOKUP(C7877,customers!A:J,10,0)</f>
        <v>Premium</v>
      </c>
    </row>
    <row r="7878" spans="1:17" x14ac:dyDescent="0.3">
      <c r="A7878" t="s">
        <v>8969</v>
      </c>
      <c r="B7878" s="1">
        <v>44965</v>
      </c>
      <c r="C7878" t="s">
        <v>2500</v>
      </c>
      <c r="D7878" t="s">
        <v>2501</v>
      </c>
      <c r="E7878" t="s">
        <v>21</v>
      </c>
      <c r="F7878" t="s">
        <v>43</v>
      </c>
      <c r="G7878" t="s">
        <v>301</v>
      </c>
      <c r="H7878">
        <v>4</v>
      </c>
      <c r="I7878">
        <v>4611.28</v>
      </c>
      <c r="J7878">
        <v>0.2</v>
      </c>
      <c r="K7878">
        <v>14756.1</v>
      </c>
      <c r="L7878">
        <v>1907.75</v>
      </c>
      <c r="M7878">
        <f t="shared" si="371"/>
        <v>14756.096</v>
      </c>
      <c r="N7878" t="str">
        <f t="shared" si="369"/>
        <v>Q1</v>
      </c>
      <c r="O7878" s="2">
        <f t="shared" si="370"/>
        <v>12.92855158205759</v>
      </c>
      <c r="P7878" t="str">
        <f>VLOOKUP(retail_sales_2023!C7878,customers!A:J,5,)</f>
        <v>Bhubaneswar</v>
      </c>
      <c r="Q7878" t="str">
        <f>VLOOKUP(C7878,customers!A:J,10,0)</f>
        <v>Occasional</v>
      </c>
    </row>
    <row r="7879" spans="1:17" x14ac:dyDescent="0.3">
      <c r="A7879" t="s">
        <v>8970</v>
      </c>
      <c r="B7879" s="1">
        <v>45262</v>
      </c>
      <c r="C7879" t="s">
        <v>205</v>
      </c>
      <c r="D7879" t="s">
        <v>206</v>
      </c>
      <c r="E7879" t="s">
        <v>15</v>
      </c>
      <c r="F7879" t="s">
        <v>22</v>
      </c>
      <c r="G7879" t="s">
        <v>210</v>
      </c>
      <c r="H7879">
        <v>2</v>
      </c>
      <c r="I7879">
        <v>24464.43</v>
      </c>
      <c r="J7879">
        <v>0.1</v>
      </c>
      <c r="K7879">
        <v>44035.97</v>
      </c>
      <c r="L7879">
        <v>13870.69</v>
      </c>
      <c r="M7879">
        <f t="shared" si="371"/>
        <v>44035.974000000002</v>
      </c>
      <c r="N7879" t="str">
        <f t="shared" si="369"/>
        <v>Q4</v>
      </c>
      <c r="O7879" s="2">
        <f t="shared" si="370"/>
        <v>31.498545393686118</v>
      </c>
      <c r="P7879" t="str">
        <f>VLOOKUP(retail_sales_2023!C7879,customers!A:J,5,)</f>
        <v>Coimbatore</v>
      </c>
      <c r="Q7879" t="str">
        <f>VLOOKUP(C7879,customers!A:J,10,0)</f>
        <v>Premium</v>
      </c>
    </row>
    <row r="7880" spans="1:17" x14ac:dyDescent="0.3">
      <c r="A7880" t="s">
        <v>8971</v>
      </c>
      <c r="B7880" s="1">
        <v>44950</v>
      </c>
      <c r="C7880" t="s">
        <v>1681</v>
      </c>
      <c r="D7880" t="s">
        <v>1682</v>
      </c>
      <c r="E7880" t="s">
        <v>21</v>
      </c>
      <c r="F7880" t="s">
        <v>43</v>
      </c>
      <c r="G7880" t="s">
        <v>282</v>
      </c>
      <c r="H7880">
        <v>2</v>
      </c>
      <c r="I7880">
        <v>72490.5</v>
      </c>
      <c r="J7880">
        <v>0.3</v>
      </c>
      <c r="K7880">
        <v>101486.7</v>
      </c>
      <c r="L7880">
        <v>-5353.86</v>
      </c>
      <c r="M7880">
        <f t="shared" si="371"/>
        <v>101486.7</v>
      </c>
      <c r="N7880" t="str">
        <f t="shared" si="369"/>
        <v>Q1</v>
      </c>
      <c r="O7880" s="2">
        <f t="shared" si="370"/>
        <v>-5.2754301795210603</v>
      </c>
      <c r="P7880" t="str">
        <f>VLOOKUP(retail_sales_2023!C7880,customers!A:J,5,)</f>
        <v>Bhubaneswar</v>
      </c>
      <c r="Q7880" t="str">
        <f>VLOOKUP(C7880,customers!A:J,10,0)</f>
        <v>Occasional</v>
      </c>
    </row>
    <row r="7881" spans="1:17" x14ac:dyDescent="0.3">
      <c r="A7881" t="s">
        <v>8972</v>
      </c>
      <c r="B7881" s="1">
        <v>45275</v>
      </c>
      <c r="C7881" t="s">
        <v>2530</v>
      </c>
      <c r="D7881" t="s">
        <v>2531</v>
      </c>
      <c r="E7881" t="s">
        <v>27</v>
      </c>
      <c r="F7881" t="s">
        <v>43</v>
      </c>
      <c r="G7881" t="s">
        <v>272</v>
      </c>
      <c r="H7881">
        <v>2</v>
      </c>
      <c r="I7881">
        <v>43847.56</v>
      </c>
      <c r="J7881">
        <v>0</v>
      </c>
      <c r="K7881">
        <v>87695.12</v>
      </c>
      <c r="L7881">
        <v>10740.66</v>
      </c>
      <c r="M7881">
        <f t="shared" si="371"/>
        <v>87695.12</v>
      </c>
      <c r="N7881" t="str">
        <f t="shared" si="369"/>
        <v>Q4</v>
      </c>
      <c r="O7881" s="2">
        <f t="shared" si="370"/>
        <v>12.24772826583737</v>
      </c>
      <c r="P7881" t="str">
        <f>VLOOKUP(retail_sales_2023!C7881,customers!A:J,5,)</f>
        <v>Jaipur</v>
      </c>
      <c r="Q7881" t="str">
        <f>VLOOKUP(C7881,customers!A:J,10,0)</f>
        <v>Regular</v>
      </c>
    </row>
    <row r="7882" spans="1:17" x14ac:dyDescent="0.3">
      <c r="A7882" t="s">
        <v>8973</v>
      </c>
      <c r="B7882" s="1">
        <v>45094</v>
      </c>
      <c r="C7882" t="s">
        <v>2836</v>
      </c>
      <c r="D7882" t="s">
        <v>2837</v>
      </c>
      <c r="E7882" t="s">
        <v>27</v>
      </c>
      <c r="F7882" t="s">
        <v>28</v>
      </c>
      <c r="G7882" t="s">
        <v>439</v>
      </c>
      <c r="H7882">
        <v>5</v>
      </c>
      <c r="I7882">
        <v>7191.57</v>
      </c>
      <c r="J7882">
        <v>0.25</v>
      </c>
      <c r="K7882">
        <v>26968.39</v>
      </c>
      <c r="L7882">
        <v>5322.19</v>
      </c>
      <c r="M7882">
        <f t="shared" si="371"/>
        <v>26968.387499999997</v>
      </c>
      <c r="N7882" t="str">
        <f t="shared" si="369"/>
        <v>Q2</v>
      </c>
      <c r="O7882" s="2">
        <f t="shared" si="370"/>
        <v>19.734919288841489</v>
      </c>
      <c r="P7882" t="str">
        <f>VLOOKUP(retail_sales_2023!C7882,customers!A:J,5,)</f>
        <v>Jaipur</v>
      </c>
      <c r="Q7882" t="str">
        <f>VLOOKUP(C7882,customers!A:J,10,0)</f>
        <v>Occasional</v>
      </c>
    </row>
    <row r="7883" spans="1:17" x14ac:dyDescent="0.3">
      <c r="A7883" t="s">
        <v>8974</v>
      </c>
      <c r="B7883" s="1">
        <v>44974</v>
      </c>
      <c r="C7883" t="s">
        <v>1399</v>
      </c>
      <c r="D7883" t="s">
        <v>1400</v>
      </c>
      <c r="E7883" t="s">
        <v>21</v>
      </c>
      <c r="F7883" t="s">
        <v>81</v>
      </c>
      <c r="G7883" t="s">
        <v>239</v>
      </c>
      <c r="H7883">
        <v>1</v>
      </c>
      <c r="I7883">
        <v>1837.26</v>
      </c>
      <c r="J7883">
        <v>0.2</v>
      </c>
      <c r="K7883">
        <v>1469.81</v>
      </c>
      <c r="L7883">
        <v>429.95</v>
      </c>
      <c r="M7883">
        <f t="shared" si="371"/>
        <v>1469.808</v>
      </c>
      <c r="N7883" t="str">
        <f t="shared" si="369"/>
        <v>Q1</v>
      </c>
      <c r="O7883" s="2">
        <f t="shared" si="370"/>
        <v>29.252080200842283</v>
      </c>
      <c r="P7883" t="str">
        <f>VLOOKUP(retail_sales_2023!C7883,customers!A:J,5,)</f>
        <v>Bhubaneswar</v>
      </c>
      <c r="Q7883" t="str">
        <f>VLOOKUP(C7883,customers!A:J,10,0)</f>
        <v>Premium</v>
      </c>
    </row>
    <row r="7884" spans="1:17" x14ac:dyDescent="0.3">
      <c r="A7884" t="s">
        <v>8975</v>
      </c>
      <c r="B7884" s="1">
        <v>45257</v>
      </c>
      <c r="C7884" t="s">
        <v>348</v>
      </c>
      <c r="D7884" t="s">
        <v>349</v>
      </c>
      <c r="E7884" t="s">
        <v>15</v>
      </c>
      <c r="F7884" t="s">
        <v>43</v>
      </c>
      <c r="G7884" t="s">
        <v>282</v>
      </c>
      <c r="H7884">
        <v>2</v>
      </c>
      <c r="I7884">
        <v>40133.67</v>
      </c>
      <c r="J7884">
        <v>0.15</v>
      </c>
      <c r="K7884">
        <v>68227.240000000005</v>
      </c>
      <c r="L7884">
        <v>9712.7999999999993</v>
      </c>
      <c r="M7884">
        <f t="shared" si="371"/>
        <v>68227.239000000001</v>
      </c>
      <c r="N7884" t="str">
        <f t="shared" si="369"/>
        <v>Q4</v>
      </c>
      <c r="O7884" s="2">
        <f t="shared" si="370"/>
        <v>14.235956195795108</v>
      </c>
      <c r="P7884" t="str">
        <f>VLOOKUP(retail_sales_2023!C7884,customers!A:J,5,)</f>
        <v>Bengaluru</v>
      </c>
      <c r="Q7884" t="str">
        <f>VLOOKUP(C7884,customers!A:J,10,0)</f>
        <v>Premium</v>
      </c>
    </row>
    <row r="7885" spans="1:17" x14ac:dyDescent="0.3">
      <c r="A7885" t="s">
        <v>8976</v>
      </c>
      <c r="B7885" s="1">
        <v>45280</v>
      </c>
      <c r="C7885" t="s">
        <v>1379</v>
      </c>
      <c r="D7885" t="s">
        <v>1380</v>
      </c>
      <c r="E7885" t="s">
        <v>27</v>
      </c>
      <c r="F7885" t="s">
        <v>28</v>
      </c>
      <c r="G7885" t="s">
        <v>466</v>
      </c>
      <c r="H7885">
        <v>1</v>
      </c>
      <c r="I7885">
        <v>4696.88</v>
      </c>
      <c r="J7885">
        <v>0</v>
      </c>
      <c r="K7885">
        <v>4696.88</v>
      </c>
      <c r="L7885">
        <v>1140.5899999999999</v>
      </c>
      <c r="M7885">
        <f t="shared" si="371"/>
        <v>4696.88</v>
      </c>
      <c r="N7885" t="str">
        <f t="shared" si="369"/>
        <v>Q4</v>
      </c>
      <c r="O7885" s="2">
        <f t="shared" si="370"/>
        <v>24.283992778184665</v>
      </c>
      <c r="P7885" t="str">
        <f>VLOOKUP(retail_sales_2023!C7885,customers!A:J,5,)</f>
        <v>Lucknow</v>
      </c>
      <c r="Q7885" t="str">
        <f>VLOOKUP(C7885,customers!A:J,10,0)</f>
        <v>Premium</v>
      </c>
    </row>
    <row r="7886" spans="1:17" x14ac:dyDescent="0.3">
      <c r="A7886" t="s">
        <v>8977</v>
      </c>
      <c r="B7886" s="1">
        <v>45160</v>
      </c>
      <c r="C7886" t="s">
        <v>921</v>
      </c>
      <c r="D7886" t="s">
        <v>922</v>
      </c>
      <c r="E7886" t="s">
        <v>15</v>
      </c>
      <c r="F7886" t="s">
        <v>52</v>
      </c>
      <c r="G7886" t="s">
        <v>53</v>
      </c>
      <c r="H7886">
        <v>2</v>
      </c>
      <c r="I7886">
        <v>157.9</v>
      </c>
      <c r="J7886">
        <v>0.3</v>
      </c>
      <c r="K7886">
        <v>221.06</v>
      </c>
      <c r="L7886">
        <v>21.07</v>
      </c>
      <c r="M7886">
        <f t="shared" si="371"/>
        <v>221.06</v>
      </c>
      <c r="N7886" t="str">
        <f t="shared" si="369"/>
        <v>Q3</v>
      </c>
      <c r="O7886" s="2">
        <f t="shared" si="370"/>
        <v>9.5313489550348329</v>
      </c>
      <c r="P7886" t="str">
        <f>VLOOKUP(retail_sales_2023!C7886,customers!A:J,5,)</f>
        <v>Kochi</v>
      </c>
      <c r="Q7886" t="str">
        <f>VLOOKUP(C7886,customers!A:J,10,0)</f>
        <v>Premium</v>
      </c>
    </row>
    <row r="7887" spans="1:17" x14ac:dyDescent="0.3">
      <c r="A7887" t="s">
        <v>8978</v>
      </c>
      <c r="B7887" s="1">
        <v>45170</v>
      </c>
      <c r="C7887" t="s">
        <v>650</v>
      </c>
      <c r="D7887" t="s">
        <v>651</v>
      </c>
      <c r="E7887" t="s">
        <v>33</v>
      </c>
      <c r="F7887" t="s">
        <v>52</v>
      </c>
      <c r="G7887" t="s">
        <v>133</v>
      </c>
      <c r="H7887">
        <v>2</v>
      </c>
      <c r="I7887">
        <v>263.54000000000002</v>
      </c>
      <c r="J7887">
        <v>0</v>
      </c>
      <c r="K7887">
        <v>527.08000000000004</v>
      </c>
      <c r="L7887">
        <v>35.32</v>
      </c>
      <c r="M7887">
        <f t="shared" si="371"/>
        <v>527.08000000000004</v>
      </c>
      <c r="N7887" t="str">
        <f t="shared" si="369"/>
        <v>Q3</v>
      </c>
      <c r="O7887" s="2">
        <f t="shared" si="370"/>
        <v>6.7010700462927826</v>
      </c>
      <c r="P7887" t="str">
        <f>VLOOKUP(retail_sales_2023!C7887,customers!A:J,5,)</f>
        <v>Ahmedabad</v>
      </c>
      <c r="Q7887" t="str">
        <f>VLOOKUP(C7887,customers!A:J,10,0)</f>
        <v>Regular</v>
      </c>
    </row>
    <row r="7888" spans="1:17" x14ac:dyDescent="0.3">
      <c r="A7888" t="s">
        <v>8979</v>
      </c>
      <c r="B7888" s="1">
        <v>44952</v>
      </c>
      <c r="C7888" t="s">
        <v>1789</v>
      </c>
      <c r="D7888" t="s">
        <v>1790</v>
      </c>
      <c r="E7888" t="s">
        <v>33</v>
      </c>
      <c r="F7888" t="s">
        <v>38</v>
      </c>
      <c r="G7888" t="s">
        <v>73</v>
      </c>
      <c r="H7888">
        <v>4</v>
      </c>
      <c r="I7888">
        <v>242.28</v>
      </c>
      <c r="J7888">
        <v>0</v>
      </c>
      <c r="K7888">
        <v>969.12</v>
      </c>
      <c r="L7888">
        <v>195.43</v>
      </c>
      <c r="M7888">
        <f t="shared" si="371"/>
        <v>969.12</v>
      </c>
      <c r="N7888" t="str">
        <f t="shared" si="369"/>
        <v>Q1</v>
      </c>
      <c r="O7888" s="2">
        <f t="shared" si="370"/>
        <v>20.165717351824338</v>
      </c>
      <c r="P7888" t="str">
        <f>VLOOKUP(retail_sales_2023!C7888,customers!A:J,5,)</f>
        <v>Surat</v>
      </c>
      <c r="Q7888" t="str">
        <f>VLOOKUP(C7888,customers!A:J,10,0)</f>
        <v>Occasional</v>
      </c>
    </row>
    <row r="7889" spans="1:17" x14ac:dyDescent="0.3">
      <c r="A7889" t="s">
        <v>8980</v>
      </c>
      <c r="B7889" s="1">
        <v>45064</v>
      </c>
      <c r="C7889" t="s">
        <v>636</v>
      </c>
      <c r="D7889" t="s">
        <v>637</v>
      </c>
      <c r="E7889" t="s">
        <v>21</v>
      </c>
      <c r="F7889" t="s">
        <v>28</v>
      </c>
      <c r="G7889" t="s">
        <v>29</v>
      </c>
      <c r="H7889">
        <v>2</v>
      </c>
      <c r="I7889">
        <v>6899.61</v>
      </c>
      <c r="J7889">
        <v>0.1</v>
      </c>
      <c r="K7889">
        <v>12419.3</v>
      </c>
      <c r="L7889">
        <v>2754.02</v>
      </c>
      <c r="M7889">
        <f t="shared" si="371"/>
        <v>12419.297999999999</v>
      </c>
      <c r="N7889" t="str">
        <f t="shared" si="369"/>
        <v>Q2</v>
      </c>
      <c r="O7889" s="2">
        <f t="shared" si="370"/>
        <v>22.175323891040559</v>
      </c>
      <c r="P7889" t="str">
        <f>VLOOKUP(retail_sales_2023!C7889,customers!A:J,5,)</f>
        <v>Ranchi</v>
      </c>
      <c r="Q7889" t="str">
        <f>VLOOKUP(C7889,customers!A:J,10,0)</f>
        <v>Premium</v>
      </c>
    </row>
    <row r="7890" spans="1:17" x14ac:dyDescent="0.3">
      <c r="A7890" t="s">
        <v>8981</v>
      </c>
      <c r="B7890" s="1">
        <v>45000</v>
      </c>
      <c r="C7890" t="s">
        <v>1607</v>
      </c>
      <c r="D7890" t="s">
        <v>1608</v>
      </c>
      <c r="E7890" t="s">
        <v>15</v>
      </c>
      <c r="F7890" t="s">
        <v>16</v>
      </c>
      <c r="G7890" t="s">
        <v>296</v>
      </c>
      <c r="H7890">
        <v>5</v>
      </c>
      <c r="I7890">
        <v>299.67</v>
      </c>
      <c r="J7890">
        <v>0</v>
      </c>
      <c r="K7890">
        <v>1498.35</v>
      </c>
      <c r="L7890">
        <v>392.96</v>
      </c>
      <c r="M7890">
        <f t="shared" si="371"/>
        <v>1498.3500000000001</v>
      </c>
      <c r="N7890" t="str">
        <f t="shared" si="369"/>
        <v>Q1</v>
      </c>
      <c r="O7890" s="2">
        <f t="shared" si="370"/>
        <v>26.226182133680382</v>
      </c>
      <c r="P7890" t="str">
        <f>VLOOKUP(retail_sales_2023!C7890,customers!A:J,5,)</f>
        <v>Bengaluru</v>
      </c>
      <c r="Q7890" t="str">
        <f>VLOOKUP(C7890,customers!A:J,10,0)</f>
        <v>Regular</v>
      </c>
    </row>
    <row r="7891" spans="1:17" x14ac:dyDescent="0.3">
      <c r="A7891" t="s">
        <v>8982</v>
      </c>
      <c r="B7891" s="1">
        <v>45047</v>
      </c>
      <c r="C7891" t="s">
        <v>846</v>
      </c>
      <c r="D7891" t="s">
        <v>847</v>
      </c>
      <c r="E7891" t="s">
        <v>15</v>
      </c>
      <c r="F7891" t="s">
        <v>81</v>
      </c>
      <c r="G7891" t="s">
        <v>105</v>
      </c>
      <c r="H7891">
        <v>3</v>
      </c>
      <c r="I7891">
        <v>2618.88</v>
      </c>
      <c r="J7891">
        <v>0.15</v>
      </c>
      <c r="K7891">
        <v>6678.14</v>
      </c>
      <c r="L7891">
        <v>1973.19</v>
      </c>
      <c r="M7891">
        <f t="shared" si="371"/>
        <v>6678.1440000000002</v>
      </c>
      <c r="N7891" t="str">
        <f t="shared" si="369"/>
        <v>Q2</v>
      </c>
      <c r="O7891" s="2">
        <f t="shared" si="370"/>
        <v>29.54699961366488</v>
      </c>
      <c r="P7891" t="str">
        <f>VLOOKUP(retail_sales_2023!C7891,customers!A:J,5,)</f>
        <v>Coimbatore</v>
      </c>
      <c r="Q7891" t="str">
        <f>VLOOKUP(C7891,customers!A:J,10,0)</f>
        <v>Premium</v>
      </c>
    </row>
    <row r="7892" spans="1:17" x14ac:dyDescent="0.3">
      <c r="A7892" t="s">
        <v>8983</v>
      </c>
      <c r="B7892" s="1">
        <v>44999</v>
      </c>
      <c r="C7892" t="s">
        <v>228</v>
      </c>
      <c r="D7892" t="s">
        <v>229</v>
      </c>
      <c r="E7892" t="s">
        <v>21</v>
      </c>
      <c r="F7892" t="s">
        <v>52</v>
      </c>
      <c r="G7892" t="s">
        <v>53</v>
      </c>
      <c r="H7892">
        <v>5</v>
      </c>
      <c r="I7892">
        <v>406.33</v>
      </c>
      <c r="J7892">
        <v>0.15</v>
      </c>
      <c r="K7892">
        <v>1726.9</v>
      </c>
      <c r="L7892">
        <v>132.44</v>
      </c>
      <c r="M7892">
        <f t="shared" si="371"/>
        <v>1726.9024999999999</v>
      </c>
      <c r="N7892" t="str">
        <f t="shared" si="369"/>
        <v>Q1</v>
      </c>
      <c r="O7892" s="2">
        <f t="shared" si="370"/>
        <v>7.669233887312525</v>
      </c>
      <c r="P7892" t="str">
        <f>VLOOKUP(retail_sales_2023!C7892,customers!A:J,5,)</f>
        <v>Ranchi</v>
      </c>
      <c r="Q7892" t="str">
        <f>VLOOKUP(C7892,customers!A:J,10,0)</f>
        <v>Occasional</v>
      </c>
    </row>
    <row r="7893" spans="1:17" x14ac:dyDescent="0.3">
      <c r="A7893" t="s">
        <v>8984</v>
      </c>
      <c r="B7893" s="1">
        <v>45090</v>
      </c>
      <c r="C7893" t="s">
        <v>1738</v>
      </c>
      <c r="D7893" t="s">
        <v>1739</v>
      </c>
      <c r="E7893" t="s">
        <v>33</v>
      </c>
      <c r="F7893" t="s">
        <v>43</v>
      </c>
      <c r="G7893" t="s">
        <v>128</v>
      </c>
      <c r="H7893">
        <v>1</v>
      </c>
      <c r="I7893">
        <v>23685.54</v>
      </c>
      <c r="J7893">
        <v>0.3</v>
      </c>
      <c r="K7893">
        <v>16579.88</v>
      </c>
      <c r="L7893">
        <v>1852.39</v>
      </c>
      <c r="M7893">
        <f t="shared" si="371"/>
        <v>16579.878000000001</v>
      </c>
      <c r="N7893" t="str">
        <f t="shared" si="369"/>
        <v>Q2</v>
      </c>
      <c r="O7893" s="2">
        <f t="shared" si="370"/>
        <v>11.172517533299397</v>
      </c>
      <c r="P7893" t="str">
        <f>VLOOKUP(retail_sales_2023!C7893,customers!A:J,5,)</f>
        <v>Surat</v>
      </c>
      <c r="Q7893" t="str">
        <f>VLOOKUP(C7893,customers!A:J,10,0)</f>
        <v>Occasional</v>
      </c>
    </row>
    <row r="7894" spans="1:17" x14ac:dyDescent="0.3">
      <c r="A7894" t="s">
        <v>8985</v>
      </c>
      <c r="B7894" s="1">
        <v>45109</v>
      </c>
      <c r="C7894" t="s">
        <v>310</v>
      </c>
      <c r="D7894" t="s">
        <v>311</v>
      </c>
      <c r="E7894" t="s">
        <v>21</v>
      </c>
      <c r="F7894" t="s">
        <v>28</v>
      </c>
      <c r="G7894" t="s">
        <v>29</v>
      </c>
      <c r="H7894">
        <v>2</v>
      </c>
      <c r="I7894">
        <v>1106.04</v>
      </c>
      <c r="J7894">
        <v>0.3</v>
      </c>
      <c r="K7894">
        <v>1548.46</v>
      </c>
      <c r="L7894">
        <v>328.55</v>
      </c>
      <c r="M7894">
        <f t="shared" si="371"/>
        <v>1548.4559999999999</v>
      </c>
      <c r="N7894" t="str">
        <f t="shared" si="369"/>
        <v>Q3</v>
      </c>
      <c r="O7894" s="2">
        <f t="shared" si="370"/>
        <v>21.217855159319583</v>
      </c>
      <c r="P7894" t="str">
        <f>VLOOKUP(retail_sales_2023!C7894,customers!A:J,5,)</f>
        <v>Patna</v>
      </c>
      <c r="Q7894" t="str">
        <f>VLOOKUP(C7894,customers!A:J,10,0)</f>
        <v>Regular</v>
      </c>
    </row>
    <row r="7895" spans="1:17" x14ac:dyDescent="0.3">
      <c r="A7895" t="s">
        <v>8986</v>
      </c>
      <c r="B7895" s="1">
        <v>45066</v>
      </c>
      <c r="C7895" t="s">
        <v>327</v>
      </c>
      <c r="D7895" t="s">
        <v>328</v>
      </c>
      <c r="E7895" t="s">
        <v>21</v>
      </c>
      <c r="F7895" t="s">
        <v>52</v>
      </c>
      <c r="G7895" t="s">
        <v>937</v>
      </c>
      <c r="H7895">
        <v>3</v>
      </c>
      <c r="I7895">
        <v>110.53</v>
      </c>
      <c r="J7895">
        <v>0</v>
      </c>
      <c r="K7895">
        <v>331.59</v>
      </c>
      <c r="L7895">
        <v>30.5</v>
      </c>
      <c r="M7895">
        <f t="shared" si="371"/>
        <v>331.59000000000003</v>
      </c>
      <c r="N7895" t="str">
        <f t="shared" si="369"/>
        <v>Q2</v>
      </c>
      <c r="O7895" s="2">
        <f t="shared" si="370"/>
        <v>9.1981060948762039</v>
      </c>
      <c r="P7895" t="str">
        <f>VLOOKUP(retail_sales_2023!C7895,customers!A:J,5,)</f>
        <v>Bhubaneswar</v>
      </c>
      <c r="Q7895" t="str">
        <f>VLOOKUP(C7895,customers!A:J,10,0)</f>
        <v>Occasional</v>
      </c>
    </row>
    <row r="7896" spans="1:17" x14ac:dyDescent="0.3">
      <c r="A7896" t="s">
        <v>8987</v>
      </c>
      <c r="B7896" s="1">
        <v>45200</v>
      </c>
      <c r="C7896" t="s">
        <v>372</v>
      </c>
      <c r="D7896" t="s">
        <v>373</v>
      </c>
      <c r="E7896" t="s">
        <v>33</v>
      </c>
      <c r="F7896" t="s">
        <v>43</v>
      </c>
      <c r="G7896" t="s">
        <v>110</v>
      </c>
      <c r="H7896">
        <v>2</v>
      </c>
      <c r="I7896">
        <v>84214.55</v>
      </c>
      <c r="J7896">
        <v>0</v>
      </c>
      <c r="K7896">
        <v>168429.1</v>
      </c>
      <c r="L7896">
        <v>16837.66</v>
      </c>
      <c r="M7896">
        <f t="shared" si="371"/>
        <v>168429.1</v>
      </c>
      <c r="N7896" t="str">
        <f t="shared" si="369"/>
        <v>Q4</v>
      </c>
      <c r="O7896" s="2">
        <f t="shared" si="370"/>
        <v>9.9968829614359986</v>
      </c>
      <c r="P7896" t="str">
        <f>VLOOKUP(retail_sales_2023!C7896,customers!A:J,5,)</f>
        <v>Pune</v>
      </c>
      <c r="Q7896" t="str">
        <f>VLOOKUP(C7896,customers!A:J,10,0)</f>
        <v>Premium</v>
      </c>
    </row>
    <row r="7897" spans="1:17" x14ac:dyDescent="0.3">
      <c r="A7897" t="s">
        <v>8988</v>
      </c>
      <c r="B7897" s="1">
        <v>45118</v>
      </c>
      <c r="C7897" t="s">
        <v>112</v>
      </c>
      <c r="D7897" t="s">
        <v>113</v>
      </c>
      <c r="E7897" t="s">
        <v>33</v>
      </c>
      <c r="F7897" t="s">
        <v>81</v>
      </c>
      <c r="G7897" t="s">
        <v>82</v>
      </c>
      <c r="H7897">
        <v>4</v>
      </c>
      <c r="I7897">
        <v>3429.85</v>
      </c>
      <c r="J7897">
        <v>0.15</v>
      </c>
      <c r="K7897">
        <v>11661.49</v>
      </c>
      <c r="L7897">
        <v>4182.78</v>
      </c>
      <c r="M7897">
        <f t="shared" si="371"/>
        <v>11661.49</v>
      </c>
      <c r="N7897" t="str">
        <f t="shared" si="369"/>
        <v>Q3</v>
      </c>
      <c r="O7897" s="2">
        <f t="shared" si="370"/>
        <v>35.868315283895967</v>
      </c>
      <c r="P7897" t="str">
        <f>VLOOKUP(retail_sales_2023!C7897,customers!A:J,5,)</f>
        <v>Surat</v>
      </c>
      <c r="Q7897" t="str">
        <f>VLOOKUP(C7897,customers!A:J,10,0)</f>
        <v>Occasional</v>
      </c>
    </row>
    <row r="7898" spans="1:17" x14ac:dyDescent="0.3">
      <c r="A7898" t="s">
        <v>8989</v>
      </c>
      <c r="B7898" s="1">
        <v>45288</v>
      </c>
      <c r="C7898" t="s">
        <v>1557</v>
      </c>
      <c r="D7898" t="s">
        <v>1558</v>
      </c>
      <c r="E7898" t="s">
        <v>27</v>
      </c>
      <c r="F7898" t="s">
        <v>38</v>
      </c>
      <c r="G7898" t="s">
        <v>39</v>
      </c>
      <c r="H7898">
        <v>5</v>
      </c>
      <c r="I7898">
        <v>2965.65</v>
      </c>
      <c r="J7898">
        <v>0</v>
      </c>
      <c r="K7898">
        <v>14828.25</v>
      </c>
      <c r="L7898">
        <v>4616.51</v>
      </c>
      <c r="M7898">
        <f t="shared" si="371"/>
        <v>14828.25</v>
      </c>
      <c r="N7898" t="str">
        <f t="shared" si="369"/>
        <v>Q4</v>
      </c>
      <c r="O7898" s="2">
        <f t="shared" si="370"/>
        <v>31.133208571476743</v>
      </c>
      <c r="P7898" t="str">
        <f>VLOOKUP(retail_sales_2023!C7898,customers!A:J,5,)</f>
        <v>Delhi</v>
      </c>
      <c r="Q7898" t="str">
        <f>VLOOKUP(C7898,customers!A:J,10,0)</f>
        <v>Premium</v>
      </c>
    </row>
    <row r="7899" spans="1:17" x14ac:dyDescent="0.3">
      <c r="A7899" t="s">
        <v>8990</v>
      </c>
      <c r="B7899" s="1">
        <v>45214</v>
      </c>
      <c r="C7899" t="s">
        <v>1072</v>
      </c>
      <c r="D7899" t="s">
        <v>1073</v>
      </c>
      <c r="E7899" t="s">
        <v>21</v>
      </c>
      <c r="F7899" t="s">
        <v>22</v>
      </c>
      <c r="G7899" t="s">
        <v>146</v>
      </c>
      <c r="H7899">
        <v>5</v>
      </c>
      <c r="I7899">
        <v>18900.25</v>
      </c>
      <c r="J7899">
        <v>0</v>
      </c>
      <c r="K7899">
        <v>94501.25</v>
      </c>
      <c r="L7899">
        <v>25547.15</v>
      </c>
      <c r="M7899">
        <f t="shared" si="371"/>
        <v>94501.25</v>
      </c>
      <c r="N7899" t="str">
        <f t="shared" si="369"/>
        <v>Q4</v>
      </c>
      <c r="O7899" s="2">
        <f t="shared" si="370"/>
        <v>27.033663575878624</v>
      </c>
      <c r="P7899" t="str">
        <f>VLOOKUP(retail_sales_2023!C7899,customers!A:J,5,)</f>
        <v>Patna</v>
      </c>
      <c r="Q7899" t="str">
        <f>VLOOKUP(C7899,customers!A:J,10,0)</f>
        <v>Regular</v>
      </c>
    </row>
    <row r="7900" spans="1:17" x14ac:dyDescent="0.3">
      <c r="A7900" t="s">
        <v>8991</v>
      </c>
      <c r="B7900" s="1">
        <v>45103</v>
      </c>
      <c r="C7900" t="s">
        <v>870</v>
      </c>
      <c r="D7900" t="s">
        <v>871</v>
      </c>
      <c r="E7900" t="s">
        <v>27</v>
      </c>
      <c r="F7900" t="s">
        <v>28</v>
      </c>
      <c r="G7900" t="s">
        <v>61</v>
      </c>
      <c r="H7900">
        <v>1</v>
      </c>
      <c r="I7900">
        <v>4385.09</v>
      </c>
      <c r="J7900">
        <v>0</v>
      </c>
      <c r="K7900">
        <v>4385.09</v>
      </c>
      <c r="L7900">
        <v>727.66</v>
      </c>
      <c r="M7900">
        <f t="shared" si="371"/>
        <v>4385.09</v>
      </c>
      <c r="N7900" t="str">
        <f t="shared" si="369"/>
        <v>Q2</v>
      </c>
      <c r="O7900" s="2">
        <f t="shared" si="370"/>
        <v>16.593958162774307</v>
      </c>
      <c r="P7900" t="str">
        <f>VLOOKUP(retail_sales_2023!C7900,customers!A:J,5,)</f>
        <v>Lucknow</v>
      </c>
      <c r="Q7900" t="str">
        <f>VLOOKUP(C7900,customers!A:J,10,0)</f>
        <v>Premium</v>
      </c>
    </row>
    <row r="7901" spans="1:17" x14ac:dyDescent="0.3">
      <c r="A7901" t="s">
        <v>8992</v>
      </c>
      <c r="B7901" s="1">
        <v>45249</v>
      </c>
      <c r="C7901" t="s">
        <v>406</v>
      </c>
      <c r="D7901" t="s">
        <v>407</v>
      </c>
      <c r="E7901" t="s">
        <v>15</v>
      </c>
      <c r="F7901" t="s">
        <v>28</v>
      </c>
      <c r="G7901" t="s">
        <v>97</v>
      </c>
      <c r="H7901">
        <v>4</v>
      </c>
      <c r="I7901">
        <v>3193.76</v>
      </c>
      <c r="J7901">
        <v>0</v>
      </c>
      <c r="K7901">
        <v>12775.04</v>
      </c>
      <c r="L7901">
        <v>2264.41</v>
      </c>
      <c r="M7901">
        <f t="shared" si="371"/>
        <v>12775.04</v>
      </c>
      <c r="N7901" t="str">
        <f t="shared" si="369"/>
        <v>Q4</v>
      </c>
      <c r="O7901" s="2">
        <f t="shared" si="370"/>
        <v>17.725267396423021</v>
      </c>
      <c r="P7901" t="str">
        <f>VLOOKUP(retail_sales_2023!C7901,customers!A:J,5,)</f>
        <v>Hyderabad</v>
      </c>
      <c r="Q7901" t="str">
        <f>VLOOKUP(C7901,customers!A:J,10,0)</f>
        <v>Premium</v>
      </c>
    </row>
    <row r="7902" spans="1:17" x14ac:dyDescent="0.3">
      <c r="A7902" t="s">
        <v>8993</v>
      </c>
      <c r="B7902" s="1">
        <v>45104</v>
      </c>
      <c r="C7902" t="s">
        <v>2178</v>
      </c>
      <c r="D7902" t="s">
        <v>2179</v>
      </c>
      <c r="E7902" t="s">
        <v>33</v>
      </c>
      <c r="F7902" t="s">
        <v>22</v>
      </c>
      <c r="G7902" t="s">
        <v>196</v>
      </c>
      <c r="H7902">
        <v>5</v>
      </c>
      <c r="I7902">
        <v>6125.11</v>
      </c>
      <c r="J7902">
        <v>0.3</v>
      </c>
      <c r="K7902">
        <v>21437.88</v>
      </c>
      <c r="L7902">
        <v>4220.6400000000003</v>
      </c>
      <c r="M7902">
        <f t="shared" si="371"/>
        <v>21437.884999999998</v>
      </c>
      <c r="N7902" t="str">
        <f t="shared" si="369"/>
        <v>Q2</v>
      </c>
      <c r="O7902" s="2">
        <f t="shared" si="370"/>
        <v>19.687767633739902</v>
      </c>
      <c r="P7902" t="str">
        <f>VLOOKUP(retail_sales_2023!C7902,customers!A:J,5,)</f>
        <v>Ahmedabad</v>
      </c>
      <c r="Q7902" t="str">
        <f>VLOOKUP(C7902,customers!A:J,10,0)</f>
        <v>Premium</v>
      </c>
    </row>
    <row r="7903" spans="1:17" x14ac:dyDescent="0.3">
      <c r="A7903" t="s">
        <v>8994</v>
      </c>
      <c r="B7903" s="1">
        <v>45017</v>
      </c>
      <c r="C7903" t="s">
        <v>2508</v>
      </c>
      <c r="D7903" t="s">
        <v>2509</v>
      </c>
      <c r="E7903" t="s">
        <v>33</v>
      </c>
      <c r="F7903" t="s">
        <v>52</v>
      </c>
      <c r="G7903" t="s">
        <v>53</v>
      </c>
      <c r="H7903">
        <v>3</v>
      </c>
      <c r="I7903">
        <v>141.94999999999999</v>
      </c>
      <c r="J7903">
        <v>0.05</v>
      </c>
      <c r="K7903">
        <v>404.56</v>
      </c>
      <c r="L7903">
        <v>34.74</v>
      </c>
      <c r="M7903">
        <f t="shared" si="371"/>
        <v>404.55749999999995</v>
      </c>
      <c r="N7903" t="str">
        <f t="shared" si="369"/>
        <v>Q2</v>
      </c>
      <c r="O7903" s="2">
        <f t="shared" si="370"/>
        <v>8.5871069804231759</v>
      </c>
      <c r="P7903" t="str">
        <f>VLOOKUP(retail_sales_2023!C7903,customers!A:J,5,)</f>
        <v>Ahmedabad</v>
      </c>
      <c r="Q7903" t="str">
        <f>VLOOKUP(C7903,customers!A:J,10,0)</f>
        <v>Premium</v>
      </c>
    </row>
    <row r="7904" spans="1:17" x14ac:dyDescent="0.3">
      <c r="A7904" t="s">
        <v>8995</v>
      </c>
      <c r="B7904" s="1">
        <v>44983</v>
      </c>
      <c r="C7904" t="s">
        <v>291</v>
      </c>
      <c r="D7904" t="s">
        <v>292</v>
      </c>
      <c r="E7904" t="s">
        <v>33</v>
      </c>
      <c r="F7904" t="s">
        <v>43</v>
      </c>
      <c r="G7904" t="s">
        <v>44</v>
      </c>
      <c r="H7904">
        <v>5</v>
      </c>
      <c r="I7904">
        <v>9306.32</v>
      </c>
      <c r="J7904">
        <v>0.15</v>
      </c>
      <c r="K7904">
        <v>39551.86</v>
      </c>
      <c r="L7904">
        <v>3730.06</v>
      </c>
      <c r="M7904">
        <f t="shared" si="371"/>
        <v>39551.86</v>
      </c>
      <c r="N7904" t="str">
        <f t="shared" si="369"/>
        <v>Q1</v>
      </c>
      <c r="O7904" s="2">
        <f t="shared" si="370"/>
        <v>9.4308080580786839</v>
      </c>
      <c r="P7904" t="str">
        <f>VLOOKUP(retail_sales_2023!C7904,customers!A:J,5,)</f>
        <v>Pune</v>
      </c>
      <c r="Q7904" t="str">
        <f>VLOOKUP(C7904,customers!A:J,10,0)</f>
        <v>Premium</v>
      </c>
    </row>
    <row r="7905" spans="1:17" x14ac:dyDescent="0.3">
      <c r="A7905" t="s">
        <v>8996</v>
      </c>
      <c r="B7905" s="1">
        <v>44929</v>
      </c>
      <c r="C7905" t="s">
        <v>119</v>
      </c>
      <c r="D7905" t="s">
        <v>120</v>
      </c>
      <c r="E7905" t="s">
        <v>15</v>
      </c>
      <c r="F7905" t="s">
        <v>52</v>
      </c>
      <c r="G7905" t="s">
        <v>226</v>
      </c>
      <c r="H7905">
        <v>9</v>
      </c>
      <c r="I7905">
        <v>261.72000000000003</v>
      </c>
      <c r="J7905">
        <v>0</v>
      </c>
      <c r="K7905">
        <v>2355.48</v>
      </c>
      <c r="L7905">
        <v>224.31</v>
      </c>
      <c r="M7905">
        <f t="shared" si="371"/>
        <v>2355.4800000000005</v>
      </c>
      <c r="N7905" t="str">
        <f t="shared" si="369"/>
        <v>Q1</v>
      </c>
      <c r="O7905" s="2">
        <f t="shared" si="370"/>
        <v>9.5228997911253757</v>
      </c>
      <c r="P7905" t="str">
        <f>VLOOKUP(retail_sales_2023!C7905,customers!A:J,5,)</f>
        <v>Kochi</v>
      </c>
      <c r="Q7905" t="str">
        <f>VLOOKUP(C7905,customers!A:J,10,0)</f>
        <v>Premium</v>
      </c>
    </row>
    <row r="7906" spans="1:17" x14ac:dyDescent="0.3">
      <c r="A7906" t="s">
        <v>8997</v>
      </c>
      <c r="B7906" s="1">
        <v>44989</v>
      </c>
      <c r="C7906" t="s">
        <v>693</v>
      </c>
      <c r="D7906" t="s">
        <v>694</v>
      </c>
      <c r="E7906" t="s">
        <v>27</v>
      </c>
      <c r="F7906" t="s">
        <v>81</v>
      </c>
      <c r="G7906" t="s">
        <v>158</v>
      </c>
      <c r="H7906">
        <v>1</v>
      </c>
      <c r="I7906">
        <v>3711.94</v>
      </c>
      <c r="J7906">
        <v>0.1</v>
      </c>
      <c r="K7906">
        <v>3340.75</v>
      </c>
      <c r="L7906">
        <v>967.62</v>
      </c>
      <c r="M7906">
        <f t="shared" si="371"/>
        <v>3340.7460000000001</v>
      </c>
      <c r="N7906" t="str">
        <f t="shared" si="369"/>
        <v>Q1</v>
      </c>
      <c r="O7906" s="2">
        <f t="shared" si="370"/>
        <v>28.964154755668638</v>
      </c>
      <c r="P7906" t="str">
        <f>VLOOKUP(retail_sales_2023!C7906,customers!A:J,5,)</f>
        <v>Delhi</v>
      </c>
      <c r="Q7906" t="str">
        <f>VLOOKUP(C7906,customers!A:J,10,0)</f>
        <v>Regular</v>
      </c>
    </row>
    <row r="7907" spans="1:17" x14ac:dyDescent="0.3">
      <c r="A7907" t="s">
        <v>8998</v>
      </c>
      <c r="B7907" s="1">
        <v>44934</v>
      </c>
      <c r="C7907" t="s">
        <v>1503</v>
      </c>
      <c r="D7907" t="s">
        <v>1504</v>
      </c>
      <c r="E7907" t="s">
        <v>33</v>
      </c>
      <c r="F7907" t="s">
        <v>43</v>
      </c>
      <c r="G7907" t="s">
        <v>272</v>
      </c>
      <c r="H7907">
        <v>5</v>
      </c>
      <c r="I7907">
        <v>16238.7</v>
      </c>
      <c r="J7907">
        <v>0.05</v>
      </c>
      <c r="K7907">
        <v>77133.820000000007</v>
      </c>
      <c r="L7907">
        <v>7223.74</v>
      </c>
      <c r="M7907">
        <f t="shared" si="371"/>
        <v>77133.824999999997</v>
      </c>
      <c r="N7907" t="str">
        <f t="shared" si="369"/>
        <v>Q1</v>
      </c>
      <c r="O7907" s="2">
        <f t="shared" si="370"/>
        <v>9.3652045237743948</v>
      </c>
      <c r="P7907" t="str">
        <f>VLOOKUP(retail_sales_2023!C7907,customers!A:J,5,)</f>
        <v>Mumbai</v>
      </c>
      <c r="Q7907" t="str">
        <f>VLOOKUP(C7907,customers!A:J,10,0)</f>
        <v>Premium</v>
      </c>
    </row>
    <row r="7908" spans="1:17" x14ac:dyDescent="0.3">
      <c r="A7908" t="s">
        <v>8999</v>
      </c>
      <c r="B7908" s="1">
        <v>44980</v>
      </c>
      <c r="C7908" t="s">
        <v>1711</v>
      </c>
      <c r="D7908" t="s">
        <v>1712</v>
      </c>
      <c r="E7908" t="s">
        <v>21</v>
      </c>
      <c r="F7908" t="s">
        <v>22</v>
      </c>
      <c r="G7908" t="s">
        <v>182</v>
      </c>
      <c r="H7908">
        <v>2</v>
      </c>
      <c r="I7908">
        <v>17244.48</v>
      </c>
      <c r="J7908">
        <v>0.15</v>
      </c>
      <c r="K7908">
        <v>29315.62</v>
      </c>
      <c r="L7908">
        <v>7942.21</v>
      </c>
      <c r="M7908">
        <f t="shared" si="371"/>
        <v>29315.615999999998</v>
      </c>
      <c r="N7908" t="str">
        <f t="shared" si="369"/>
        <v>Q1</v>
      </c>
      <c r="O7908" s="2">
        <f t="shared" si="370"/>
        <v>27.092075828517359</v>
      </c>
      <c r="P7908" t="str">
        <f>VLOOKUP(retail_sales_2023!C7908,customers!A:J,5,)</f>
        <v>Bhubaneswar</v>
      </c>
      <c r="Q7908" t="str">
        <f>VLOOKUP(C7908,customers!A:J,10,0)</f>
        <v>Regular</v>
      </c>
    </row>
    <row r="7909" spans="1:17" x14ac:dyDescent="0.3">
      <c r="A7909" t="s">
        <v>9000</v>
      </c>
      <c r="B7909" s="1">
        <v>45043</v>
      </c>
      <c r="C7909" t="s">
        <v>1784</v>
      </c>
      <c r="D7909" t="s">
        <v>1785</v>
      </c>
      <c r="E7909" t="s">
        <v>21</v>
      </c>
      <c r="F7909" t="s">
        <v>52</v>
      </c>
      <c r="G7909" t="s">
        <v>268</v>
      </c>
      <c r="H7909">
        <v>3</v>
      </c>
      <c r="I7909">
        <v>640.17999999999995</v>
      </c>
      <c r="J7909">
        <v>0.05</v>
      </c>
      <c r="K7909">
        <v>1824.51</v>
      </c>
      <c r="L7909">
        <v>113.5</v>
      </c>
      <c r="M7909">
        <f t="shared" si="371"/>
        <v>1824.5129999999999</v>
      </c>
      <c r="N7909" t="str">
        <f t="shared" si="369"/>
        <v>Q2</v>
      </c>
      <c r="O7909" s="2">
        <f t="shared" si="370"/>
        <v>6.2208483373618124</v>
      </c>
      <c r="P7909" t="str">
        <f>VLOOKUP(retail_sales_2023!C7909,customers!A:J,5,)</f>
        <v>Bhubaneswar</v>
      </c>
      <c r="Q7909" t="str">
        <f>VLOOKUP(C7909,customers!A:J,10,0)</f>
        <v>Premium</v>
      </c>
    </row>
    <row r="7910" spans="1:17" x14ac:dyDescent="0.3">
      <c r="A7910" t="s">
        <v>9001</v>
      </c>
      <c r="B7910" s="1">
        <v>45005</v>
      </c>
      <c r="C7910" t="s">
        <v>3968</v>
      </c>
      <c r="D7910" t="s">
        <v>3969</v>
      </c>
      <c r="E7910" t="s">
        <v>33</v>
      </c>
      <c r="F7910" t="s">
        <v>81</v>
      </c>
      <c r="G7910" t="s">
        <v>239</v>
      </c>
      <c r="H7910">
        <v>2</v>
      </c>
      <c r="I7910">
        <v>1593.41</v>
      </c>
      <c r="J7910">
        <v>0.05</v>
      </c>
      <c r="K7910">
        <v>3027.48</v>
      </c>
      <c r="L7910">
        <v>908.52</v>
      </c>
      <c r="M7910">
        <f t="shared" si="371"/>
        <v>3027.4789999999998</v>
      </c>
      <c r="N7910" t="str">
        <f t="shared" si="369"/>
        <v>Q1</v>
      </c>
      <c r="O7910" s="2">
        <f t="shared" si="370"/>
        <v>30.009116492924807</v>
      </c>
      <c r="P7910" t="str">
        <f>VLOOKUP(retail_sales_2023!C7910,customers!A:J,5,)</f>
        <v>Mumbai</v>
      </c>
      <c r="Q7910" t="str">
        <f>VLOOKUP(C7910,customers!A:J,10,0)</f>
        <v>Regular</v>
      </c>
    </row>
    <row r="7911" spans="1:17" x14ac:dyDescent="0.3">
      <c r="A7911" t="s">
        <v>9002</v>
      </c>
      <c r="B7911" s="1">
        <v>45090</v>
      </c>
      <c r="C7911" t="s">
        <v>1195</v>
      </c>
      <c r="D7911" t="s">
        <v>1196</v>
      </c>
      <c r="E7911" t="s">
        <v>33</v>
      </c>
      <c r="F7911" t="s">
        <v>52</v>
      </c>
      <c r="G7911" t="s">
        <v>69</v>
      </c>
      <c r="H7911">
        <v>9</v>
      </c>
      <c r="I7911">
        <v>135.76</v>
      </c>
      <c r="J7911">
        <v>0.05</v>
      </c>
      <c r="K7911">
        <v>1160.75</v>
      </c>
      <c r="L7911">
        <v>117.56</v>
      </c>
      <c r="M7911">
        <f t="shared" si="371"/>
        <v>1160.7479999999998</v>
      </c>
      <c r="N7911" t="str">
        <f t="shared" si="369"/>
        <v>Q2</v>
      </c>
      <c r="O7911" s="2">
        <f t="shared" si="370"/>
        <v>10.127934525091536</v>
      </c>
      <c r="P7911" t="str">
        <f>VLOOKUP(retail_sales_2023!C7911,customers!A:J,5,)</f>
        <v>Surat</v>
      </c>
      <c r="Q7911" t="str">
        <f>VLOOKUP(C7911,customers!A:J,10,0)</f>
        <v>Premium</v>
      </c>
    </row>
    <row r="7912" spans="1:17" x14ac:dyDescent="0.3">
      <c r="A7912" t="s">
        <v>9003</v>
      </c>
      <c r="B7912" s="1">
        <v>45122</v>
      </c>
      <c r="C7912" t="s">
        <v>75</v>
      </c>
      <c r="D7912" t="s">
        <v>76</v>
      </c>
      <c r="E7912" t="s">
        <v>21</v>
      </c>
      <c r="F7912" t="s">
        <v>22</v>
      </c>
      <c r="G7912" t="s">
        <v>516</v>
      </c>
      <c r="H7912">
        <v>3</v>
      </c>
      <c r="I7912">
        <v>40709.93</v>
      </c>
      <c r="J7912">
        <v>0.15</v>
      </c>
      <c r="K7912">
        <v>103810.32</v>
      </c>
      <c r="L7912">
        <v>28560.87</v>
      </c>
      <c r="M7912">
        <f t="shared" si="371"/>
        <v>103810.32150000001</v>
      </c>
      <c r="N7912" t="str">
        <f t="shared" si="369"/>
        <v>Q3</v>
      </c>
      <c r="O7912" s="2">
        <f t="shared" si="370"/>
        <v>27.512553665184729</v>
      </c>
      <c r="P7912" t="str">
        <f>VLOOKUP(retail_sales_2023!C7912,customers!A:J,5,)</f>
        <v>Patna</v>
      </c>
      <c r="Q7912" t="str">
        <f>VLOOKUP(C7912,customers!A:J,10,0)</f>
        <v>Regular</v>
      </c>
    </row>
    <row r="7913" spans="1:17" x14ac:dyDescent="0.3">
      <c r="A7913" t="s">
        <v>9004</v>
      </c>
      <c r="B7913" s="1">
        <v>44935</v>
      </c>
      <c r="C7913" t="s">
        <v>1934</v>
      </c>
      <c r="D7913" t="s">
        <v>1935</v>
      </c>
      <c r="E7913" t="s">
        <v>15</v>
      </c>
      <c r="F7913" t="s">
        <v>43</v>
      </c>
      <c r="G7913" t="s">
        <v>301</v>
      </c>
      <c r="H7913">
        <v>5</v>
      </c>
      <c r="I7913">
        <v>78697.740000000005</v>
      </c>
      <c r="J7913">
        <v>0.1</v>
      </c>
      <c r="K7913">
        <v>354139.83</v>
      </c>
      <c r="L7913">
        <v>43709</v>
      </c>
      <c r="M7913">
        <f t="shared" si="371"/>
        <v>354139.83</v>
      </c>
      <c r="N7913" t="str">
        <f t="shared" si="369"/>
        <v>Q1</v>
      </c>
      <c r="O7913" s="2">
        <f t="shared" si="370"/>
        <v>12.342299932769492</v>
      </c>
      <c r="P7913" t="str">
        <f>VLOOKUP(retail_sales_2023!C7913,customers!A:J,5,)</f>
        <v>Kochi</v>
      </c>
      <c r="Q7913" t="str">
        <f>VLOOKUP(C7913,customers!A:J,10,0)</f>
        <v>Premium</v>
      </c>
    </row>
    <row r="7914" spans="1:17" x14ac:dyDescent="0.3">
      <c r="A7914" t="s">
        <v>9005</v>
      </c>
      <c r="B7914" s="1">
        <v>44971</v>
      </c>
      <c r="C7914" t="s">
        <v>580</v>
      </c>
      <c r="D7914" t="s">
        <v>581</v>
      </c>
      <c r="E7914" t="s">
        <v>21</v>
      </c>
      <c r="F7914" t="s">
        <v>22</v>
      </c>
      <c r="G7914" t="s">
        <v>34</v>
      </c>
      <c r="H7914">
        <v>4</v>
      </c>
      <c r="I7914">
        <v>35597.4</v>
      </c>
      <c r="J7914">
        <v>0.05</v>
      </c>
      <c r="K7914">
        <v>135270.12</v>
      </c>
      <c r="L7914">
        <v>27930.33</v>
      </c>
      <c r="M7914">
        <f t="shared" si="371"/>
        <v>135270.12</v>
      </c>
      <c r="N7914" t="str">
        <f t="shared" si="369"/>
        <v>Q1</v>
      </c>
      <c r="O7914" s="2">
        <f t="shared" si="370"/>
        <v>20.647819341034072</v>
      </c>
      <c r="P7914" t="str">
        <f>VLOOKUP(retail_sales_2023!C7914,customers!A:J,5,)</f>
        <v>Patna</v>
      </c>
      <c r="Q7914" t="str">
        <f>VLOOKUP(C7914,customers!A:J,10,0)</f>
        <v>Regular</v>
      </c>
    </row>
    <row r="7915" spans="1:17" x14ac:dyDescent="0.3">
      <c r="A7915" t="s">
        <v>9006</v>
      </c>
      <c r="B7915" s="1">
        <v>45264</v>
      </c>
      <c r="C7915" t="s">
        <v>989</v>
      </c>
      <c r="D7915" t="s">
        <v>990</v>
      </c>
      <c r="E7915" t="s">
        <v>27</v>
      </c>
      <c r="F7915" t="s">
        <v>81</v>
      </c>
      <c r="G7915" t="s">
        <v>82</v>
      </c>
      <c r="H7915">
        <v>4</v>
      </c>
      <c r="I7915">
        <v>3078.64</v>
      </c>
      <c r="J7915">
        <v>0.1</v>
      </c>
      <c r="K7915">
        <v>11083.1</v>
      </c>
      <c r="L7915">
        <v>2532.88</v>
      </c>
      <c r="M7915">
        <f t="shared" si="371"/>
        <v>11083.103999999999</v>
      </c>
      <c r="N7915" t="str">
        <f t="shared" si="369"/>
        <v>Q4</v>
      </c>
      <c r="O7915" s="2">
        <f t="shared" si="370"/>
        <v>22.853533758605444</v>
      </c>
      <c r="P7915" t="str">
        <f>VLOOKUP(retail_sales_2023!C7915,customers!A:J,5,)</f>
        <v>Chandigarh</v>
      </c>
      <c r="Q7915" t="str">
        <f>VLOOKUP(C7915,customers!A:J,10,0)</f>
        <v>Premium</v>
      </c>
    </row>
    <row r="7916" spans="1:17" x14ac:dyDescent="0.3">
      <c r="A7916" t="s">
        <v>9007</v>
      </c>
      <c r="B7916" s="1">
        <v>45133</v>
      </c>
      <c r="C7916" t="s">
        <v>598</v>
      </c>
      <c r="D7916" t="s">
        <v>599</v>
      </c>
      <c r="E7916" t="s">
        <v>33</v>
      </c>
      <c r="F7916" t="s">
        <v>43</v>
      </c>
      <c r="G7916" t="s">
        <v>154</v>
      </c>
      <c r="H7916">
        <v>5</v>
      </c>
      <c r="I7916">
        <v>62682.83</v>
      </c>
      <c r="J7916">
        <v>0.05</v>
      </c>
      <c r="K7916">
        <v>297743.44</v>
      </c>
      <c r="L7916">
        <v>42064.66</v>
      </c>
      <c r="M7916">
        <f t="shared" si="371"/>
        <v>297743.4425</v>
      </c>
      <c r="N7916" t="str">
        <f t="shared" si="369"/>
        <v>Q3</v>
      </c>
      <c r="O7916" s="2">
        <f t="shared" si="370"/>
        <v>14.12782091857339</v>
      </c>
      <c r="P7916" t="str">
        <f>VLOOKUP(retail_sales_2023!C7916,customers!A:J,5,)</f>
        <v>Pune</v>
      </c>
      <c r="Q7916" t="str">
        <f>VLOOKUP(C7916,customers!A:J,10,0)</f>
        <v>Premium</v>
      </c>
    </row>
    <row r="7917" spans="1:17" x14ac:dyDescent="0.3">
      <c r="A7917" t="s">
        <v>9008</v>
      </c>
      <c r="B7917" s="1">
        <v>45014</v>
      </c>
      <c r="C7917" t="s">
        <v>1969</v>
      </c>
      <c r="D7917" t="s">
        <v>1970</v>
      </c>
      <c r="E7917" t="s">
        <v>33</v>
      </c>
      <c r="F7917" t="s">
        <v>16</v>
      </c>
      <c r="G7917" t="s">
        <v>898</v>
      </c>
      <c r="H7917">
        <v>1</v>
      </c>
      <c r="I7917">
        <v>826.13</v>
      </c>
      <c r="J7917">
        <v>0.25</v>
      </c>
      <c r="K7917">
        <v>619.6</v>
      </c>
      <c r="L7917">
        <v>214.93</v>
      </c>
      <c r="M7917">
        <f t="shared" si="371"/>
        <v>619.59749999999997</v>
      </c>
      <c r="N7917" t="str">
        <f t="shared" si="369"/>
        <v>Q1</v>
      </c>
      <c r="O7917" s="2">
        <f t="shared" si="370"/>
        <v>34.688508715300195</v>
      </c>
      <c r="P7917" t="str">
        <f>VLOOKUP(retail_sales_2023!C7917,customers!A:J,5,)</f>
        <v>Ahmedabad</v>
      </c>
      <c r="Q7917" t="str">
        <f>VLOOKUP(C7917,customers!A:J,10,0)</f>
        <v>Premium</v>
      </c>
    </row>
    <row r="7918" spans="1:17" x14ac:dyDescent="0.3">
      <c r="A7918" t="s">
        <v>9009</v>
      </c>
      <c r="B7918" s="1">
        <v>44978</v>
      </c>
      <c r="C7918" t="s">
        <v>1231</v>
      </c>
      <c r="D7918" t="s">
        <v>1232</v>
      </c>
      <c r="E7918" t="s">
        <v>15</v>
      </c>
      <c r="F7918" t="s">
        <v>52</v>
      </c>
      <c r="G7918" t="s">
        <v>133</v>
      </c>
      <c r="H7918">
        <v>3</v>
      </c>
      <c r="I7918">
        <v>644.9</v>
      </c>
      <c r="J7918">
        <v>0.2</v>
      </c>
      <c r="K7918">
        <v>1547.76</v>
      </c>
      <c r="L7918">
        <v>155.63999999999999</v>
      </c>
      <c r="M7918">
        <f t="shared" si="371"/>
        <v>1547.76</v>
      </c>
      <c r="N7918" t="str">
        <f t="shared" si="369"/>
        <v>Q1</v>
      </c>
      <c r="O7918" s="2">
        <f t="shared" si="370"/>
        <v>10.055822608156301</v>
      </c>
      <c r="P7918" t="str">
        <f>VLOOKUP(retail_sales_2023!C7918,customers!A:J,5,)</f>
        <v>Coimbatore</v>
      </c>
      <c r="Q7918" t="str">
        <f>VLOOKUP(C7918,customers!A:J,10,0)</f>
        <v>Regular</v>
      </c>
    </row>
    <row r="7919" spans="1:17" x14ac:dyDescent="0.3">
      <c r="A7919" t="s">
        <v>9010</v>
      </c>
      <c r="B7919" s="1">
        <v>44942</v>
      </c>
      <c r="C7919" t="s">
        <v>1177</v>
      </c>
      <c r="D7919" t="s">
        <v>1178</v>
      </c>
      <c r="E7919" t="s">
        <v>27</v>
      </c>
      <c r="F7919" t="s">
        <v>22</v>
      </c>
      <c r="G7919" t="s">
        <v>182</v>
      </c>
      <c r="H7919">
        <v>2</v>
      </c>
      <c r="I7919">
        <v>37259.93</v>
      </c>
      <c r="J7919">
        <v>0.15</v>
      </c>
      <c r="K7919">
        <v>63341.88</v>
      </c>
      <c r="L7919">
        <v>12446.9</v>
      </c>
      <c r="M7919">
        <f t="shared" si="371"/>
        <v>63341.881000000001</v>
      </c>
      <c r="N7919" t="str">
        <f t="shared" si="369"/>
        <v>Q1</v>
      </c>
      <c r="O7919" s="2">
        <f t="shared" si="370"/>
        <v>19.650348237216832</v>
      </c>
      <c r="P7919" t="str">
        <f>VLOOKUP(retail_sales_2023!C7919,customers!A:J,5,)</f>
        <v>Amritsar</v>
      </c>
      <c r="Q7919" t="str">
        <f>VLOOKUP(C7919,customers!A:J,10,0)</f>
        <v>Regular</v>
      </c>
    </row>
    <row r="7920" spans="1:17" x14ac:dyDescent="0.3">
      <c r="A7920" t="s">
        <v>9011</v>
      </c>
      <c r="B7920" s="1">
        <v>44993</v>
      </c>
      <c r="C7920" t="s">
        <v>254</v>
      </c>
      <c r="D7920" t="s">
        <v>255</v>
      </c>
      <c r="E7920" t="s">
        <v>33</v>
      </c>
      <c r="F7920" t="s">
        <v>81</v>
      </c>
      <c r="G7920" t="s">
        <v>333</v>
      </c>
      <c r="H7920">
        <v>2</v>
      </c>
      <c r="I7920">
        <v>4342.03</v>
      </c>
      <c r="J7920">
        <v>0.05</v>
      </c>
      <c r="K7920">
        <v>8249.86</v>
      </c>
      <c r="L7920">
        <v>3111.63</v>
      </c>
      <c r="M7920">
        <f t="shared" si="371"/>
        <v>8249.857</v>
      </c>
      <c r="N7920" t="str">
        <f t="shared" si="369"/>
        <v>Q1</v>
      </c>
      <c r="O7920" s="2">
        <f t="shared" si="370"/>
        <v>37.717367325021272</v>
      </c>
      <c r="P7920" t="str">
        <f>VLOOKUP(retail_sales_2023!C7920,customers!A:J,5,)</f>
        <v>Nagpur</v>
      </c>
      <c r="Q7920" t="str">
        <f>VLOOKUP(C7920,customers!A:J,10,0)</f>
        <v>Premium</v>
      </c>
    </row>
    <row r="7921" spans="1:17" x14ac:dyDescent="0.3">
      <c r="A7921" t="s">
        <v>9012</v>
      </c>
      <c r="B7921" s="1">
        <v>45267</v>
      </c>
      <c r="C7921" t="s">
        <v>719</v>
      </c>
      <c r="D7921" t="s">
        <v>720</v>
      </c>
      <c r="E7921" t="s">
        <v>33</v>
      </c>
      <c r="F7921" t="s">
        <v>52</v>
      </c>
      <c r="G7921" t="s">
        <v>133</v>
      </c>
      <c r="H7921">
        <v>10</v>
      </c>
      <c r="I7921">
        <v>669.68</v>
      </c>
      <c r="J7921">
        <v>0.05</v>
      </c>
      <c r="K7921">
        <v>6361.96</v>
      </c>
      <c r="L7921">
        <v>415.46</v>
      </c>
      <c r="M7921">
        <f t="shared" si="371"/>
        <v>6361.9599999999991</v>
      </c>
      <c r="N7921" t="str">
        <f t="shared" si="369"/>
        <v>Q4</v>
      </c>
      <c r="O7921" s="2">
        <f t="shared" si="370"/>
        <v>6.5303774308546423</v>
      </c>
      <c r="P7921" t="str">
        <f>VLOOKUP(retail_sales_2023!C7921,customers!A:J,5,)</f>
        <v>Pune</v>
      </c>
      <c r="Q7921" t="str">
        <f>VLOOKUP(C7921,customers!A:J,10,0)</f>
        <v>Regular</v>
      </c>
    </row>
    <row r="7922" spans="1:17" x14ac:dyDescent="0.3">
      <c r="A7922" t="s">
        <v>9013</v>
      </c>
      <c r="B7922" s="1">
        <v>45155</v>
      </c>
      <c r="C7922" t="s">
        <v>1512</v>
      </c>
      <c r="D7922" t="s">
        <v>1513</v>
      </c>
      <c r="E7922" t="s">
        <v>27</v>
      </c>
      <c r="F7922" t="s">
        <v>81</v>
      </c>
      <c r="G7922" t="s">
        <v>150</v>
      </c>
      <c r="H7922">
        <v>4</v>
      </c>
      <c r="I7922">
        <v>4938.93</v>
      </c>
      <c r="J7922">
        <v>0</v>
      </c>
      <c r="K7922">
        <v>19755.72</v>
      </c>
      <c r="L7922">
        <v>5863.31</v>
      </c>
      <c r="M7922">
        <f t="shared" si="371"/>
        <v>19755.72</v>
      </c>
      <c r="N7922" t="str">
        <f t="shared" si="369"/>
        <v>Q3</v>
      </c>
      <c r="O7922" s="2">
        <f t="shared" si="370"/>
        <v>29.679049915669992</v>
      </c>
      <c r="P7922" t="str">
        <f>VLOOKUP(retail_sales_2023!C7922,customers!A:J,5,)</f>
        <v>Delhi</v>
      </c>
      <c r="Q7922" t="str">
        <f>VLOOKUP(C7922,customers!A:J,10,0)</f>
        <v>Premium</v>
      </c>
    </row>
    <row r="7923" spans="1:17" x14ac:dyDescent="0.3">
      <c r="A7923" t="s">
        <v>9014</v>
      </c>
      <c r="B7923" s="1">
        <v>44947</v>
      </c>
      <c r="C7923" t="s">
        <v>1568</v>
      </c>
      <c r="D7923" t="s">
        <v>1569</v>
      </c>
      <c r="E7923" t="s">
        <v>21</v>
      </c>
      <c r="F7923" t="s">
        <v>52</v>
      </c>
      <c r="G7923" t="s">
        <v>226</v>
      </c>
      <c r="H7923">
        <v>10</v>
      </c>
      <c r="I7923">
        <v>221.33</v>
      </c>
      <c r="J7923">
        <v>0.05</v>
      </c>
      <c r="K7923">
        <v>2102.64</v>
      </c>
      <c r="L7923">
        <v>136.94999999999999</v>
      </c>
      <c r="M7923">
        <f t="shared" si="371"/>
        <v>2102.6350000000002</v>
      </c>
      <c r="N7923" t="str">
        <f t="shared" si="369"/>
        <v>Q1</v>
      </c>
      <c r="O7923" s="2">
        <f t="shared" si="370"/>
        <v>6.5132404976600844</v>
      </c>
      <c r="P7923" t="str">
        <f>VLOOKUP(retail_sales_2023!C7923,customers!A:J,5,)</f>
        <v>Ranchi</v>
      </c>
      <c r="Q7923" t="str">
        <f>VLOOKUP(C7923,customers!A:J,10,0)</f>
        <v>Premium</v>
      </c>
    </row>
    <row r="7924" spans="1:17" x14ac:dyDescent="0.3">
      <c r="A7924" t="s">
        <v>9015</v>
      </c>
      <c r="B7924" s="1">
        <v>45224</v>
      </c>
      <c r="C7924" t="s">
        <v>1536</v>
      </c>
      <c r="D7924" t="s">
        <v>1537</v>
      </c>
      <c r="E7924" t="s">
        <v>15</v>
      </c>
      <c r="F7924" t="s">
        <v>52</v>
      </c>
      <c r="G7924" t="s">
        <v>69</v>
      </c>
      <c r="H7924">
        <v>1</v>
      </c>
      <c r="I7924">
        <v>775.92</v>
      </c>
      <c r="J7924">
        <v>0.05</v>
      </c>
      <c r="K7924">
        <v>737.12</v>
      </c>
      <c r="L7924">
        <v>69.88</v>
      </c>
      <c r="M7924">
        <f t="shared" si="371"/>
        <v>737.12399999999991</v>
      </c>
      <c r="N7924" t="str">
        <f t="shared" si="369"/>
        <v>Q4</v>
      </c>
      <c r="O7924" s="2">
        <f t="shared" si="370"/>
        <v>9.4801389190362482</v>
      </c>
      <c r="P7924" t="str">
        <f>VLOOKUP(retail_sales_2023!C7924,customers!A:J,5,)</f>
        <v>Kochi</v>
      </c>
      <c r="Q7924" t="str">
        <f>VLOOKUP(C7924,customers!A:J,10,0)</f>
        <v>Regular</v>
      </c>
    </row>
    <row r="7925" spans="1:17" x14ac:dyDescent="0.3">
      <c r="A7925" t="s">
        <v>9016</v>
      </c>
      <c r="B7925" s="1">
        <v>45097</v>
      </c>
      <c r="C7925" t="s">
        <v>251</v>
      </c>
      <c r="D7925" t="s">
        <v>252</v>
      </c>
      <c r="E7925" t="s">
        <v>15</v>
      </c>
      <c r="F7925" t="s">
        <v>52</v>
      </c>
      <c r="G7925" t="s">
        <v>117</v>
      </c>
      <c r="H7925">
        <v>8</v>
      </c>
      <c r="I7925">
        <v>780.82</v>
      </c>
      <c r="J7925">
        <v>0.05</v>
      </c>
      <c r="K7925">
        <v>5934.23</v>
      </c>
      <c r="L7925">
        <v>608.34</v>
      </c>
      <c r="M7925">
        <f t="shared" si="371"/>
        <v>5934.232</v>
      </c>
      <c r="N7925" t="str">
        <f t="shared" si="369"/>
        <v>Q2</v>
      </c>
      <c r="O7925" s="2">
        <f t="shared" si="370"/>
        <v>10.251372124100348</v>
      </c>
      <c r="P7925" t="str">
        <f>VLOOKUP(retail_sales_2023!C7925,customers!A:J,5,)</f>
        <v>Chennai</v>
      </c>
      <c r="Q7925" t="str">
        <f>VLOOKUP(C7925,customers!A:J,10,0)</f>
        <v>Occasional</v>
      </c>
    </row>
    <row r="7926" spans="1:17" x14ac:dyDescent="0.3">
      <c r="A7926" t="s">
        <v>9017</v>
      </c>
      <c r="B7926" s="1">
        <v>44978</v>
      </c>
      <c r="C7926" t="s">
        <v>1138</v>
      </c>
      <c r="D7926" t="s">
        <v>1139</v>
      </c>
      <c r="E7926" t="s">
        <v>21</v>
      </c>
      <c r="F7926" t="s">
        <v>52</v>
      </c>
      <c r="G7926" t="s">
        <v>69</v>
      </c>
      <c r="H7926">
        <v>7</v>
      </c>
      <c r="I7926">
        <v>433.74</v>
      </c>
      <c r="J7926">
        <v>0.05</v>
      </c>
      <c r="K7926">
        <v>2884.37</v>
      </c>
      <c r="L7926">
        <v>234.67</v>
      </c>
      <c r="M7926">
        <f t="shared" si="371"/>
        <v>2884.3710000000001</v>
      </c>
      <c r="N7926" t="str">
        <f t="shared" si="369"/>
        <v>Q1</v>
      </c>
      <c r="O7926" s="2">
        <f t="shared" si="370"/>
        <v>8.1359187621560345</v>
      </c>
      <c r="P7926" t="str">
        <f>VLOOKUP(retail_sales_2023!C7926,customers!A:J,5,)</f>
        <v>Guwahati</v>
      </c>
      <c r="Q7926" t="str">
        <f>VLOOKUP(C7926,customers!A:J,10,0)</f>
        <v>Premium</v>
      </c>
    </row>
    <row r="7927" spans="1:17" x14ac:dyDescent="0.3">
      <c r="A7927" t="s">
        <v>9018</v>
      </c>
      <c r="B7927" s="1">
        <v>45016</v>
      </c>
      <c r="C7927" t="s">
        <v>1853</v>
      </c>
      <c r="D7927" t="s">
        <v>1854</v>
      </c>
      <c r="E7927" t="s">
        <v>33</v>
      </c>
      <c r="F7927" t="s">
        <v>16</v>
      </c>
      <c r="G7927" t="s">
        <v>17</v>
      </c>
      <c r="H7927">
        <v>5</v>
      </c>
      <c r="I7927">
        <v>943.7</v>
      </c>
      <c r="J7927">
        <v>0.15</v>
      </c>
      <c r="K7927">
        <v>4010.72</v>
      </c>
      <c r="L7927">
        <v>1007.8</v>
      </c>
      <c r="M7927">
        <f t="shared" si="371"/>
        <v>4010.7249999999999</v>
      </c>
      <c r="N7927" t="str">
        <f t="shared" si="369"/>
        <v>Q1</v>
      </c>
      <c r="O7927" s="2">
        <f t="shared" si="370"/>
        <v>25.127657876889938</v>
      </c>
      <c r="P7927" t="str">
        <f>VLOOKUP(retail_sales_2023!C7927,customers!A:J,5,)</f>
        <v>Surat</v>
      </c>
      <c r="Q7927" t="str">
        <f>VLOOKUP(C7927,customers!A:J,10,0)</f>
        <v>Premium</v>
      </c>
    </row>
    <row r="7928" spans="1:17" x14ac:dyDescent="0.3">
      <c r="A7928" t="s">
        <v>9019</v>
      </c>
      <c r="B7928" s="1">
        <v>45250</v>
      </c>
      <c r="C7928" t="s">
        <v>338</v>
      </c>
      <c r="D7928" t="s">
        <v>339</v>
      </c>
      <c r="E7928" t="s">
        <v>15</v>
      </c>
      <c r="F7928" t="s">
        <v>52</v>
      </c>
      <c r="G7928" t="s">
        <v>226</v>
      </c>
      <c r="H7928">
        <v>5</v>
      </c>
      <c r="I7928">
        <v>135.84</v>
      </c>
      <c r="J7928">
        <v>0</v>
      </c>
      <c r="K7928">
        <v>679.2</v>
      </c>
      <c r="L7928">
        <v>42.78</v>
      </c>
      <c r="M7928">
        <f t="shared" si="371"/>
        <v>679.2</v>
      </c>
      <c r="N7928" t="str">
        <f t="shared" si="369"/>
        <v>Q4</v>
      </c>
      <c r="O7928" s="2">
        <f t="shared" si="370"/>
        <v>6.2985865724381629</v>
      </c>
      <c r="P7928" t="str">
        <f>VLOOKUP(retail_sales_2023!C7928,customers!A:J,5,)</f>
        <v>Kochi</v>
      </c>
      <c r="Q7928" t="str">
        <f>VLOOKUP(C7928,customers!A:J,10,0)</f>
        <v>Regular</v>
      </c>
    </row>
    <row r="7929" spans="1:17" x14ac:dyDescent="0.3">
      <c r="A7929" t="s">
        <v>9020</v>
      </c>
      <c r="B7929" s="1">
        <v>45203</v>
      </c>
      <c r="C7929" t="s">
        <v>778</v>
      </c>
      <c r="D7929" t="s">
        <v>779</v>
      </c>
      <c r="E7929" t="s">
        <v>15</v>
      </c>
      <c r="F7929" t="s">
        <v>81</v>
      </c>
      <c r="G7929" t="s">
        <v>150</v>
      </c>
      <c r="H7929">
        <v>1</v>
      </c>
      <c r="I7929">
        <v>2736.33</v>
      </c>
      <c r="J7929">
        <v>0.05</v>
      </c>
      <c r="K7929">
        <v>2599.5100000000002</v>
      </c>
      <c r="L7929">
        <v>611.37</v>
      </c>
      <c r="M7929">
        <f t="shared" si="371"/>
        <v>2599.5135</v>
      </c>
      <c r="N7929" t="str">
        <f t="shared" si="369"/>
        <v>Q4</v>
      </c>
      <c r="O7929" s="2">
        <f t="shared" si="370"/>
        <v>23.51866313266731</v>
      </c>
      <c r="P7929" t="str">
        <f>VLOOKUP(retail_sales_2023!C7929,customers!A:J,5,)</f>
        <v>Chennai</v>
      </c>
      <c r="Q7929" t="str">
        <f>VLOOKUP(C7929,customers!A:J,10,0)</f>
        <v>Premium</v>
      </c>
    </row>
    <row r="7930" spans="1:17" x14ac:dyDescent="0.3">
      <c r="A7930" t="s">
        <v>9021</v>
      </c>
      <c r="B7930" s="1">
        <v>45226</v>
      </c>
      <c r="C7930" t="s">
        <v>2422</v>
      </c>
      <c r="D7930" t="s">
        <v>2423</v>
      </c>
      <c r="E7930" t="s">
        <v>27</v>
      </c>
      <c r="F7930" t="s">
        <v>28</v>
      </c>
      <c r="G7930" t="s">
        <v>57</v>
      </c>
      <c r="H7930">
        <v>4</v>
      </c>
      <c r="I7930">
        <v>7256.63</v>
      </c>
      <c r="J7930">
        <v>0.05</v>
      </c>
      <c r="K7930">
        <v>27575.19</v>
      </c>
      <c r="L7930">
        <v>7292.64</v>
      </c>
      <c r="M7930">
        <f t="shared" si="371"/>
        <v>27575.194</v>
      </c>
      <c r="N7930" t="str">
        <f t="shared" si="369"/>
        <v>Q4</v>
      </c>
      <c r="O7930" s="2">
        <f t="shared" si="370"/>
        <v>26.446381693108918</v>
      </c>
      <c r="P7930" t="str">
        <f>VLOOKUP(retail_sales_2023!C7930,customers!A:J,5,)</f>
        <v>Amritsar</v>
      </c>
      <c r="Q7930" t="str">
        <f>VLOOKUP(C7930,customers!A:J,10,0)</f>
        <v>Occasional</v>
      </c>
    </row>
    <row r="7931" spans="1:17" x14ac:dyDescent="0.3">
      <c r="A7931" t="s">
        <v>9022</v>
      </c>
      <c r="B7931" s="1">
        <v>45226</v>
      </c>
      <c r="C7931" t="s">
        <v>2422</v>
      </c>
      <c r="D7931" t="s">
        <v>2423</v>
      </c>
      <c r="E7931" t="s">
        <v>27</v>
      </c>
      <c r="F7931" t="s">
        <v>52</v>
      </c>
      <c r="G7931" t="s">
        <v>69</v>
      </c>
      <c r="H7931">
        <v>10</v>
      </c>
      <c r="I7931">
        <v>762.98</v>
      </c>
      <c r="J7931">
        <v>0.2</v>
      </c>
      <c r="K7931">
        <v>6103.84</v>
      </c>
      <c r="L7931">
        <v>601.51</v>
      </c>
      <c r="M7931">
        <f t="shared" si="371"/>
        <v>6103.84</v>
      </c>
      <c r="N7931" t="str">
        <f t="shared" si="369"/>
        <v>Q4</v>
      </c>
      <c r="O7931" s="2">
        <f t="shared" si="370"/>
        <v>9.8546161105140371</v>
      </c>
      <c r="P7931" t="str">
        <f>VLOOKUP(retail_sales_2023!C7931,customers!A:J,5,)</f>
        <v>Amritsar</v>
      </c>
      <c r="Q7931" t="str">
        <f>VLOOKUP(C7931,customers!A:J,10,0)</f>
        <v>Occasional</v>
      </c>
    </row>
    <row r="7932" spans="1:17" x14ac:dyDescent="0.3">
      <c r="A7932" t="s">
        <v>9023</v>
      </c>
      <c r="B7932" s="1">
        <v>45165</v>
      </c>
      <c r="C7932" t="s">
        <v>1572</v>
      </c>
      <c r="D7932" t="s">
        <v>1573</v>
      </c>
      <c r="E7932" t="s">
        <v>15</v>
      </c>
      <c r="F7932" t="s">
        <v>22</v>
      </c>
      <c r="G7932" t="s">
        <v>146</v>
      </c>
      <c r="H7932">
        <v>1</v>
      </c>
      <c r="I7932">
        <v>4611.6400000000003</v>
      </c>
      <c r="J7932">
        <v>0</v>
      </c>
      <c r="K7932">
        <v>4611.6400000000003</v>
      </c>
      <c r="L7932">
        <v>1093.8499999999999</v>
      </c>
      <c r="M7932">
        <f t="shared" si="371"/>
        <v>4611.6400000000003</v>
      </c>
      <c r="N7932" t="str">
        <f t="shared" si="369"/>
        <v>Q3</v>
      </c>
      <c r="O7932" s="2">
        <f t="shared" si="370"/>
        <v>23.719327614471204</v>
      </c>
      <c r="P7932" t="str">
        <f>VLOOKUP(retail_sales_2023!C7932,customers!A:J,5,)</f>
        <v>Kochi</v>
      </c>
      <c r="Q7932" t="str">
        <f>VLOOKUP(C7932,customers!A:J,10,0)</f>
        <v>Regular</v>
      </c>
    </row>
    <row r="7933" spans="1:17" x14ac:dyDescent="0.3">
      <c r="A7933" t="s">
        <v>9024</v>
      </c>
      <c r="B7933" s="1">
        <v>45124</v>
      </c>
      <c r="C7933" t="s">
        <v>2022</v>
      </c>
      <c r="D7933" t="s">
        <v>2023</v>
      </c>
      <c r="E7933" t="s">
        <v>21</v>
      </c>
      <c r="F7933" t="s">
        <v>81</v>
      </c>
      <c r="G7933" t="s">
        <v>105</v>
      </c>
      <c r="H7933">
        <v>5</v>
      </c>
      <c r="I7933">
        <v>3015.42</v>
      </c>
      <c r="J7933">
        <v>0</v>
      </c>
      <c r="K7933">
        <v>15077.1</v>
      </c>
      <c r="L7933">
        <v>4463.21</v>
      </c>
      <c r="M7933">
        <f t="shared" si="371"/>
        <v>15077.1</v>
      </c>
      <c r="N7933" t="str">
        <f t="shared" si="369"/>
        <v>Q3</v>
      </c>
      <c r="O7933" s="2">
        <f t="shared" si="370"/>
        <v>29.602576092219323</v>
      </c>
      <c r="P7933" t="str">
        <f>VLOOKUP(retail_sales_2023!C7933,customers!A:J,5,)</f>
        <v>Patna</v>
      </c>
      <c r="Q7933" t="str">
        <f>VLOOKUP(C7933,customers!A:J,10,0)</f>
        <v>Regular</v>
      </c>
    </row>
    <row r="7934" spans="1:17" x14ac:dyDescent="0.3">
      <c r="A7934" t="s">
        <v>9025</v>
      </c>
      <c r="B7934" s="1">
        <v>45001</v>
      </c>
      <c r="C7934" t="s">
        <v>190</v>
      </c>
      <c r="D7934" t="s">
        <v>191</v>
      </c>
      <c r="E7934" t="s">
        <v>33</v>
      </c>
      <c r="F7934" t="s">
        <v>52</v>
      </c>
      <c r="G7934" t="s">
        <v>133</v>
      </c>
      <c r="H7934">
        <v>9</v>
      </c>
      <c r="I7934">
        <v>790</v>
      </c>
      <c r="J7934">
        <v>0.05</v>
      </c>
      <c r="K7934">
        <v>6754.5</v>
      </c>
      <c r="L7934">
        <v>612.09</v>
      </c>
      <c r="M7934">
        <f t="shared" si="371"/>
        <v>6754.5</v>
      </c>
      <c r="N7934" t="str">
        <f t="shared" si="369"/>
        <v>Q1</v>
      </c>
      <c r="O7934" s="2">
        <f t="shared" si="370"/>
        <v>9.0619586942038648</v>
      </c>
      <c r="P7934" t="str">
        <f>VLOOKUP(retail_sales_2023!C7934,customers!A:J,5,)</f>
        <v>Surat</v>
      </c>
      <c r="Q7934" t="str">
        <f>VLOOKUP(C7934,customers!A:J,10,0)</f>
        <v>Premium</v>
      </c>
    </row>
    <row r="7935" spans="1:17" x14ac:dyDescent="0.3">
      <c r="A7935" t="s">
        <v>9026</v>
      </c>
      <c r="B7935" s="1">
        <v>45009</v>
      </c>
      <c r="C7935" t="s">
        <v>1622</v>
      </c>
      <c r="D7935" t="s">
        <v>1623</v>
      </c>
      <c r="E7935" t="s">
        <v>33</v>
      </c>
      <c r="F7935" t="s">
        <v>52</v>
      </c>
      <c r="G7935" t="s">
        <v>235</v>
      </c>
      <c r="H7935">
        <v>5</v>
      </c>
      <c r="I7935">
        <v>721.68</v>
      </c>
      <c r="J7935">
        <v>0.05</v>
      </c>
      <c r="K7935">
        <v>3427.98</v>
      </c>
      <c r="L7935">
        <v>266.22000000000003</v>
      </c>
      <c r="M7935">
        <f t="shared" si="371"/>
        <v>3427.9799999999996</v>
      </c>
      <c r="N7935" t="str">
        <f t="shared" si="369"/>
        <v>Q1</v>
      </c>
      <c r="O7935" s="2">
        <f t="shared" si="370"/>
        <v>7.7660896504647052</v>
      </c>
      <c r="P7935" t="str">
        <f>VLOOKUP(retail_sales_2023!C7935,customers!A:J,5,)</f>
        <v>Pune</v>
      </c>
      <c r="Q7935" t="str">
        <f>VLOOKUP(C7935,customers!A:J,10,0)</f>
        <v>Regular</v>
      </c>
    </row>
    <row r="7936" spans="1:17" x14ac:dyDescent="0.3">
      <c r="A7936" t="s">
        <v>9027</v>
      </c>
      <c r="B7936" s="1">
        <v>44975</v>
      </c>
      <c r="C7936" t="s">
        <v>719</v>
      </c>
      <c r="D7936" t="s">
        <v>720</v>
      </c>
      <c r="E7936" t="s">
        <v>33</v>
      </c>
      <c r="F7936" t="s">
        <v>38</v>
      </c>
      <c r="G7936" t="s">
        <v>48</v>
      </c>
      <c r="H7936">
        <v>2</v>
      </c>
      <c r="I7936">
        <v>1527.09</v>
      </c>
      <c r="J7936">
        <v>0.1</v>
      </c>
      <c r="K7936">
        <v>2748.76</v>
      </c>
      <c r="L7936">
        <v>691.6</v>
      </c>
      <c r="M7936">
        <f t="shared" si="371"/>
        <v>2748.7619999999997</v>
      </c>
      <c r="N7936" t="str">
        <f t="shared" si="369"/>
        <v>Q1</v>
      </c>
      <c r="O7936" s="2">
        <f t="shared" si="370"/>
        <v>25.160435978404806</v>
      </c>
      <c r="P7936" t="str">
        <f>VLOOKUP(retail_sales_2023!C7936,customers!A:J,5,)</f>
        <v>Pune</v>
      </c>
      <c r="Q7936" t="str">
        <f>VLOOKUP(C7936,customers!A:J,10,0)</f>
        <v>Regular</v>
      </c>
    </row>
    <row r="7937" spans="1:17" x14ac:dyDescent="0.3">
      <c r="A7937" t="s">
        <v>9028</v>
      </c>
      <c r="B7937" s="1">
        <v>44977</v>
      </c>
      <c r="C7937" t="s">
        <v>813</v>
      </c>
      <c r="D7937" t="s">
        <v>814</v>
      </c>
      <c r="E7937" t="s">
        <v>21</v>
      </c>
      <c r="F7937" t="s">
        <v>81</v>
      </c>
      <c r="G7937" t="s">
        <v>239</v>
      </c>
      <c r="H7937">
        <v>4</v>
      </c>
      <c r="I7937">
        <v>3880.23</v>
      </c>
      <c r="J7937">
        <v>0.15</v>
      </c>
      <c r="K7937">
        <v>13192.78</v>
      </c>
      <c r="L7937">
        <v>3634.25</v>
      </c>
      <c r="M7937">
        <f t="shared" si="371"/>
        <v>13192.781999999999</v>
      </c>
      <c r="N7937" t="str">
        <f t="shared" si="369"/>
        <v>Q1</v>
      </c>
      <c r="O7937" s="2">
        <f t="shared" si="370"/>
        <v>27.547264488606643</v>
      </c>
      <c r="P7937" t="str">
        <f>VLOOKUP(retail_sales_2023!C7937,customers!A:J,5,)</f>
        <v>Patna</v>
      </c>
      <c r="Q7937" t="str">
        <f>VLOOKUP(C7937,customers!A:J,10,0)</f>
        <v>Premium</v>
      </c>
    </row>
    <row r="7938" spans="1:17" x14ac:dyDescent="0.3">
      <c r="A7938" t="s">
        <v>9029</v>
      </c>
      <c r="B7938" s="1">
        <v>45281</v>
      </c>
      <c r="C7938" t="s">
        <v>205</v>
      </c>
      <c r="D7938" t="s">
        <v>206</v>
      </c>
      <c r="E7938" t="s">
        <v>15</v>
      </c>
      <c r="F7938" t="s">
        <v>52</v>
      </c>
      <c r="G7938" t="s">
        <v>53</v>
      </c>
      <c r="H7938">
        <v>5</v>
      </c>
      <c r="I7938">
        <v>745.07</v>
      </c>
      <c r="J7938">
        <v>0</v>
      </c>
      <c r="K7938">
        <v>3725.35</v>
      </c>
      <c r="L7938">
        <v>338.81</v>
      </c>
      <c r="M7938">
        <f t="shared" si="371"/>
        <v>3725.3500000000004</v>
      </c>
      <c r="N7938" t="str">
        <f t="shared" si="369"/>
        <v>Q4</v>
      </c>
      <c r="O7938" s="2">
        <f t="shared" si="370"/>
        <v>9.0947159327311518</v>
      </c>
      <c r="P7938" t="str">
        <f>VLOOKUP(retail_sales_2023!C7938,customers!A:J,5,)</f>
        <v>Coimbatore</v>
      </c>
      <c r="Q7938" t="str">
        <f>VLOOKUP(C7938,customers!A:J,10,0)</f>
        <v>Premium</v>
      </c>
    </row>
    <row r="7939" spans="1:17" x14ac:dyDescent="0.3">
      <c r="A7939" t="s">
        <v>9030</v>
      </c>
      <c r="B7939" s="1">
        <v>45001</v>
      </c>
      <c r="C7939" t="s">
        <v>63</v>
      </c>
      <c r="D7939" t="s">
        <v>64</v>
      </c>
      <c r="E7939" t="s">
        <v>21</v>
      </c>
      <c r="F7939" t="s">
        <v>81</v>
      </c>
      <c r="G7939" t="s">
        <v>239</v>
      </c>
      <c r="H7939">
        <v>3</v>
      </c>
      <c r="I7939">
        <v>1010.91</v>
      </c>
      <c r="J7939">
        <v>0.2</v>
      </c>
      <c r="K7939">
        <v>2426.1799999999998</v>
      </c>
      <c r="L7939">
        <v>807.24</v>
      </c>
      <c r="M7939">
        <f t="shared" si="371"/>
        <v>2426.1840000000002</v>
      </c>
      <c r="N7939" t="str">
        <f t="shared" ref="N7939:N8002" si="372">"Q"&amp;ROUNDUP(MONTH(B7939)/3,0)</f>
        <v>Q1</v>
      </c>
      <c r="O7939" s="2">
        <f t="shared" ref="O7939:O8002" si="373">(L7939/K7939)*100</f>
        <v>33.27205730819643</v>
      </c>
      <c r="P7939" t="str">
        <f>VLOOKUP(retail_sales_2023!C7939,customers!A:J,5,)</f>
        <v>Guwahati</v>
      </c>
      <c r="Q7939" t="str">
        <f>VLOOKUP(C7939,customers!A:J,10,0)</f>
        <v>Regular</v>
      </c>
    </row>
    <row r="7940" spans="1:17" x14ac:dyDescent="0.3">
      <c r="A7940" t="s">
        <v>9031</v>
      </c>
      <c r="B7940" s="1">
        <v>44989</v>
      </c>
      <c r="C7940" t="s">
        <v>901</v>
      </c>
      <c r="D7940" t="s">
        <v>902</v>
      </c>
      <c r="E7940" t="s">
        <v>21</v>
      </c>
      <c r="F7940" t="s">
        <v>43</v>
      </c>
      <c r="G7940" t="s">
        <v>128</v>
      </c>
      <c r="H7940">
        <v>1</v>
      </c>
      <c r="I7940">
        <v>78174.05</v>
      </c>
      <c r="J7940">
        <v>0.3</v>
      </c>
      <c r="K7940">
        <v>54721.83</v>
      </c>
      <c r="L7940">
        <v>-3188.8</v>
      </c>
      <c r="M7940">
        <f t="shared" si="371"/>
        <v>54721.834999999999</v>
      </c>
      <c r="N7940" t="str">
        <f t="shared" si="372"/>
        <v>Q1</v>
      </c>
      <c r="O7940" s="2">
        <f t="shared" si="373"/>
        <v>-5.8272904981430633</v>
      </c>
      <c r="P7940" t="str">
        <f>VLOOKUP(retail_sales_2023!C7940,customers!A:J,5,)</f>
        <v>Ranchi</v>
      </c>
      <c r="Q7940" t="str">
        <f>VLOOKUP(C7940,customers!A:J,10,0)</f>
        <v>Regular</v>
      </c>
    </row>
    <row r="7941" spans="1:17" x14ac:dyDescent="0.3">
      <c r="A7941" t="s">
        <v>9032</v>
      </c>
      <c r="B7941" s="1">
        <v>45067</v>
      </c>
      <c r="C7941" t="s">
        <v>4155</v>
      </c>
      <c r="D7941" t="s">
        <v>4156</v>
      </c>
      <c r="E7941" t="s">
        <v>15</v>
      </c>
      <c r="F7941" t="s">
        <v>43</v>
      </c>
      <c r="G7941" t="s">
        <v>301</v>
      </c>
      <c r="H7941">
        <v>1</v>
      </c>
      <c r="I7941">
        <v>30721.01</v>
      </c>
      <c r="J7941">
        <v>0.05</v>
      </c>
      <c r="K7941">
        <v>29184.959999999999</v>
      </c>
      <c r="L7941">
        <v>-1275.17</v>
      </c>
      <c r="M7941">
        <f t="shared" ref="M7941:M8004" si="374">H7941*I7941*(1-J7941)</f>
        <v>29184.959499999997</v>
      </c>
      <c r="N7941" t="str">
        <f t="shared" si="372"/>
        <v>Q2</v>
      </c>
      <c r="O7941" s="2">
        <f t="shared" si="373"/>
        <v>-4.3692710217865649</v>
      </c>
      <c r="P7941" t="str">
        <f>VLOOKUP(retail_sales_2023!C7941,customers!A:J,5,)</f>
        <v>Hyderabad</v>
      </c>
      <c r="Q7941" t="str">
        <f>VLOOKUP(C7941,customers!A:J,10,0)</f>
        <v>Premium</v>
      </c>
    </row>
    <row r="7942" spans="1:17" x14ac:dyDescent="0.3">
      <c r="A7942" t="s">
        <v>9033</v>
      </c>
      <c r="B7942" s="1">
        <v>45186</v>
      </c>
      <c r="C7942" t="s">
        <v>75</v>
      </c>
      <c r="D7942" t="s">
        <v>76</v>
      </c>
      <c r="E7942" t="s">
        <v>21</v>
      </c>
      <c r="F7942" t="s">
        <v>16</v>
      </c>
      <c r="G7942" t="s">
        <v>286</v>
      </c>
      <c r="H7942">
        <v>3</v>
      </c>
      <c r="I7942">
        <v>555.85</v>
      </c>
      <c r="J7942">
        <v>0.2</v>
      </c>
      <c r="K7942">
        <v>1334.04</v>
      </c>
      <c r="L7942">
        <v>606.76</v>
      </c>
      <c r="M7942">
        <f t="shared" si="374"/>
        <v>1334.0400000000002</v>
      </c>
      <c r="N7942" t="str">
        <f t="shared" si="372"/>
        <v>Q3</v>
      </c>
      <c r="O7942" s="2">
        <f t="shared" si="373"/>
        <v>45.482894066144944</v>
      </c>
      <c r="P7942" t="str">
        <f>VLOOKUP(retail_sales_2023!C7942,customers!A:J,5,)</f>
        <v>Patna</v>
      </c>
      <c r="Q7942" t="str">
        <f>VLOOKUP(C7942,customers!A:J,10,0)</f>
        <v>Regular</v>
      </c>
    </row>
    <row r="7943" spans="1:17" x14ac:dyDescent="0.3">
      <c r="A7943" t="s">
        <v>9034</v>
      </c>
      <c r="B7943" s="1">
        <v>45209</v>
      </c>
      <c r="C7943" t="s">
        <v>187</v>
      </c>
      <c r="D7943" t="s">
        <v>188</v>
      </c>
      <c r="E7943" t="s">
        <v>33</v>
      </c>
      <c r="F7943" t="s">
        <v>28</v>
      </c>
      <c r="G7943" t="s">
        <v>165</v>
      </c>
      <c r="H7943">
        <v>5</v>
      </c>
      <c r="I7943">
        <v>7034.08</v>
      </c>
      <c r="J7943">
        <v>0.05</v>
      </c>
      <c r="K7943">
        <v>33411.879999999997</v>
      </c>
      <c r="L7943">
        <v>7875.32</v>
      </c>
      <c r="M7943">
        <f t="shared" si="374"/>
        <v>33411.879999999997</v>
      </c>
      <c r="N7943" t="str">
        <f t="shared" si="372"/>
        <v>Q4</v>
      </c>
      <c r="O7943" s="2">
        <f t="shared" si="373"/>
        <v>23.570418665456717</v>
      </c>
      <c r="P7943" t="str">
        <f>VLOOKUP(retail_sales_2023!C7943,customers!A:J,5,)</f>
        <v>Pune</v>
      </c>
      <c r="Q7943" t="str">
        <f>VLOOKUP(C7943,customers!A:J,10,0)</f>
        <v>Regular</v>
      </c>
    </row>
    <row r="7944" spans="1:17" x14ac:dyDescent="0.3">
      <c r="A7944" t="s">
        <v>9035</v>
      </c>
      <c r="B7944" s="1">
        <v>45044</v>
      </c>
      <c r="C7944" t="s">
        <v>791</v>
      </c>
      <c r="D7944" t="s">
        <v>792</v>
      </c>
      <c r="E7944" t="s">
        <v>33</v>
      </c>
      <c r="F7944" t="s">
        <v>52</v>
      </c>
      <c r="G7944" t="s">
        <v>133</v>
      </c>
      <c r="H7944">
        <v>4</v>
      </c>
      <c r="I7944">
        <v>459.34</v>
      </c>
      <c r="J7944">
        <v>0</v>
      </c>
      <c r="K7944">
        <v>1837.36</v>
      </c>
      <c r="L7944">
        <v>179.47</v>
      </c>
      <c r="M7944">
        <f t="shared" si="374"/>
        <v>1837.36</v>
      </c>
      <c r="N7944" t="str">
        <f t="shared" si="372"/>
        <v>Q2</v>
      </c>
      <c r="O7944" s="2">
        <f t="shared" si="373"/>
        <v>9.7678190447163331</v>
      </c>
      <c r="P7944" t="str">
        <f>VLOOKUP(retail_sales_2023!C7944,customers!A:J,5,)</f>
        <v>Pune</v>
      </c>
      <c r="Q7944" t="str">
        <f>VLOOKUP(C7944,customers!A:J,10,0)</f>
        <v>Premium</v>
      </c>
    </row>
    <row r="7945" spans="1:17" x14ac:dyDescent="0.3">
      <c r="A7945" t="s">
        <v>9036</v>
      </c>
      <c r="B7945" s="1">
        <v>45159</v>
      </c>
      <c r="C7945" t="s">
        <v>144</v>
      </c>
      <c r="D7945" t="s">
        <v>145</v>
      </c>
      <c r="E7945" t="s">
        <v>33</v>
      </c>
      <c r="F7945" t="s">
        <v>38</v>
      </c>
      <c r="G7945" t="s">
        <v>395</v>
      </c>
      <c r="H7945">
        <v>4</v>
      </c>
      <c r="I7945">
        <v>1858.66</v>
      </c>
      <c r="J7945">
        <v>0</v>
      </c>
      <c r="K7945">
        <v>7434.64</v>
      </c>
      <c r="L7945">
        <v>1784.07</v>
      </c>
      <c r="M7945">
        <f t="shared" si="374"/>
        <v>7434.64</v>
      </c>
      <c r="N7945" t="str">
        <f t="shared" si="372"/>
        <v>Q3</v>
      </c>
      <c r="O7945" s="2">
        <f t="shared" si="373"/>
        <v>23.996723445923404</v>
      </c>
      <c r="P7945" t="str">
        <f>VLOOKUP(retail_sales_2023!C7945,customers!A:J,5,)</f>
        <v>Pune</v>
      </c>
      <c r="Q7945" t="str">
        <f>VLOOKUP(C7945,customers!A:J,10,0)</f>
        <v>Regular</v>
      </c>
    </row>
    <row r="7946" spans="1:17" x14ac:dyDescent="0.3">
      <c r="A7946" t="s">
        <v>9037</v>
      </c>
      <c r="B7946" s="1">
        <v>45226</v>
      </c>
      <c r="C7946" t="s">
        <v>564</v>
      </c>
      <c r="D7946" t="s">
        <v>565</v>
      </c>
      <c r="E7946" t="s">
        <v>27</v>
      </c>
      <c r="F7946" t="s">
        <v>28</v>
      </c>
      <c r="G7946" t="s">
        <v>61</v>
      </c>
      <c r="H7946">
        <v>5</v>
      </c>
      <c r="I7946">
        <v>4615.1400000000003</v>
      </c>
      <c r="J7946">
        <v>0.15</v>
      </c>
      <c r="K7946">
        <v>19614.349999999999</v>
      </c>
      <c r="L7946">
        <v>3077.46</v>
      </c>
      <c r="M7946">
        <f t="shared" si="374"/>
        <v>19614.345000000001</v>
      </c>
      <c r="N7946" t="str">
        <f t="shared" si="372"/>
        <v>Q4</v>
      </c>
      <c r="O7946" s="2">
        <f t="shared" si="373"/>
        <v>15.689839326819396</v>
      </c>
      <c r="P7946" t="str">
        <f>VLOOKUP(retail_sales_2023!C7946,customers!A:J,5,)</f>
        <v>Lucknow</v>
      </c>
      <c r="Q7946" t="str">
        <f>VLOOKUP(C7946,customers!A:J,10,0)</f>
        <v>Premium</v>
      </c>
    </row>
    <row r="7947" spans="1:17" x14ac:dyDescent="0.3">
      <c r="A7947" t="s">
        <v>9038</v>
      </c>
      <c r="B7947" s="1">
        <v>45179</v>
      </c>
      <c r="C7947" t="s">
        <v>1234</v>
      </c>
      <c r="D7947" t="s">
        <v>1235</v>
      </c>
      <c r="E7947" t="s">
        <v>21</v>
      </c>
      <c r="F7947" t="s">
        <v>52</v>
      </c>
      <c r="G7947" t="s">
        <v>53</v>
      </c>
      <c r="H7947">
        <v>4</v>
      </c>
      <c r="I7947">
        <v>537.6</v>
      </c>
      <c r="J7947">
        <v>0.05</v>
      </c>
      <c r="K7947">
        <v>2042.88</v>
      </c>
      <c r="L7947">
        <v>191.38</v>
      </c>
      <c r="M7947">
        <f t="shared" si="374"/>
        <v>2042.8799999999999</v>
      </c>
      <c r="N7947" t="str">
        <f t="shared" si="372"/>
        <v>Q3</v>
      </c>
      <c r="O7947" s="2">
        <f t="shared" si="373"/>
        <v>9.3681469298245617</v>
      </c>
      <c r="P7947" t="str">
        <f>VLOOKUP(retail_sales_2023!C7947,customers!A:J,5,)</f>
        <v>Patna</v>
      </c>
      <c r="Q7947" t="str">
        <f>VLOOKUP(C7947,customers!A:J,10,0)</f>
        <v>Regular</v>
      </c>
    </row>
    <row r="7948" spans="1:17" x14ac:dyDescent="0.3">
      <c r="A7948" t="s">
        <v>9039</v>
      </c>
      <c r="B7948" s="1">
        <v>45104</v>
      </c>
      <c r="C7948" t="s">
        <v>342</v>
      </c>
      <c r="D7948" t="s">
        <v>343</v>
      </c>
      <c r="E7948" t="s">
        <v>15</v>
      </c>
      <c r="F7948" t="s">
        <v>43</v>
      </c>
      <c r="G7948" t="s">
        <v>178</v>
      </c>
      <c r="H7948">
        <v>3</v>
      </c>
      <c r="I7948">
        <v>36808.42</v>
      </c>
      <c r="J7948">
        <v>0.1</v>
      </c>
      <c r="K7948">
        <v>99382.73</v>
      </c>
      <c r="L7948">
        <v>8696.18</v>
      </c>
      <c r="M7948">
        <f t="shared" si="374"/>
        <v>99382.733999999997</v>
      </c>
      <c r="N7948" t="str">
        <f t="shared" si="372"/>
        <v>Q2</v>
      </c>
      <c r="O7948" s="2">
        <f t="shared" si="373"/>
        <v>8.7501923120848062</v>
      </c>
      <c r="P7948" t="str">
        <f>VLOOKUP(retail_sales_2023!C7948,customers!A:J,5,)</f>
        <v>Coimbatore</v>
      </c>
      <c r="Q7948" t="str">
        <f>VLOOKUP(C7948,customers!A:J,10,0)</f>
        <v>Premium</v>
      </c>
    </row>
    <row r="7949" spans="1:17" x14ac:dyDescent="0.3">
      <c r="A7949" t="s">
        <v>9040</v>
      </c>
      <c r="B7949" s="1">
        <v>45132</v>
      </c>
      <c r="C7949" t="s">
        <v>726</v>
      </c>
      <c r="D7949" t="s">
        <v>727</v>
      </c>
      <c r="E7949" t="s">
        <v>15</v>
      </c>
      <c r="F7949" t="s">
        <v>16</v>
      </c>
      <c r="G7949" t="s">
        <v>192</v>
      </c>
      <c r="H7949">
        <v>5</v>
      </c>
      <c r="I7949">
        <v>759.35</v>
      </c>
      <c r="J7949">
        <v>0.05</v>
      </c>
      <c r="K7949">
        <v>3606.91</v>
      </c>
      <c r="L7949">
        <v>1389.78</v>
      </c>
      <c r="M7949">
        <f t="shared" si="374"/>
        <v>3606.9124999999999</v>
      </c>
      <c r="N7949" t="str">
        <f t="shared" si="372"/>
        <v>Q3</v>
      </c>
      <c r="O7949" s="2">
        <f t="shared" si="373"/>
        <v>38.531041805867069</v>
      </c>
      <c r="P7949" t="str">
        <f>VLOOKUP(retail_sales_2023!C7949,customers!A:J,5,)</f>
        <v>Kochi</v>
      </c>
      <c r="Q7949" t="str">
        <f>VLOOKUP(C7949,customers!A:J,10,0)</f>
        <v>Occasional</v>
      </c>
    </row>
    <row r="7950" spans="1:17" x14ac:dyDescent="0.3">
      <c r="A7950" t="s">
        <v>9041</v>
      </c>
      <c r="B7950" s="1">
        <v>45019</v>
      </c>
      <c r="C7950" t="s">
        <v>1988</v>
      </c>
      <c r="D7950" t="s">
        <v>1989</v>
      </c>
      <c r="E7950" t="s">
        <v>15</v>
      </c>
      <c r="F7950" t="s">
        <v>28</v>
      </c>
      <c r="G7950" t="s">
        <v>97</v>
      </c>
      <c r="H7950">
        <v>4</v>
      </c>
      <c r="I7950">
        <v>380.73</v>
      </c>
      <c r="J7950">
        <v>0.1</v>
      </c>
      <c r="K7950">
        <v>1370.63</v>
      </c>
      <c r="L7950">
        <v>298.18</v>
      </c>
      <c r="M7950">
        <f t="shared" si="374"/>
        <v>1370.6280000000002</v>
      </c>
      <c r="N7950" t="str">
        <f t="shared" si="372"/>
        <v>Q2</v>
      </c>
      <c r="O7950" s="2">
        <f t="shared" si="373"/>
        <v>21.754959398232927</v>
      </c>
      <c r="P7950" t="str">
        <f>VLOOKUP(retail_sales_2023!C7950,customers!A:J,5,)</f>
        <v>Bengaluru</v>
      </c>
      <c r="Q7950" t="str">
        <f>VLOOKUP(C7950,customers!A:J,10,0)</f>
        <v>Premium</v>
      </c>
    </row>
    <row r="7951" spans="1:17" x14ac:dyDescent="0.3">
      <c r="A7951" t="s">
        <v>9042</v>
      </c>
      <c r="B7951" s="1">
        <v>45274</v>
      </c>
      <c r="C7951" t="s">
        <v>573</v>
      </c>
      <c r="D7951" t="s">
        <v>574</v>
      </c>
      <c r="E7951" t="s">
        <v>21</v>
      </c>
      <c r="F7951" t="s">
        <v>52</v>
      </c>
      <c r="G7951" t="s">
        <v>937</v>
      </c>
      <c r="H7951">
        <v>5</v>
      </c>
      <c r="I7951">
        <v>235.1</v>
      </c>
      <c r="J7951">
        <v>0.2</v>
      </c>
      <c r="K7951">
        <v>940.4</v>
      </c>
      <c r="L7951">
        <v>84.07</v>
      </c>
      <c r="M7951">
        <f t="shared" si="374"/>
        <v>940.40000000000009</v>
      </c>
      <c r="N7951" t="str">
        <f t="shared" si="372"/>
        <v>Q4</v>
      </c>
      <c r="O7951" s="2">
        <f t="shared" si="373"/>
        <v>8.9398128455976185</v>
      </c>
      <c r="P7951" t="str">
        <f>VLOOKUP(retail_sales_2023!C7951,customers!A:J,5,)</f>
        <v>Kolkata</v>
      </c>
      <c r="Q7951" t="str">
        <f>VLOOKUP(C7951,customers!A:J,10,0)</f>
        <v>Premium</v>
      </c>
    </row>
    <row r="7952" spans="1:17" x14ac:dyDescent="0.3">
      <c r="A7952" t="s">
        <v>9043</v>
      </c>
      <c r="B7952" s="1">
        <v>45282</v>
      </c>
      <c r="C7952" t="s">
        <v>813</v>
      </c>
      <c r="D7952" t="s">
        <v>814</v>
      </c>
      <c r="E7952" t="s">
        <v>21</v>
      </c>
      <c r="F7952" t="s">
        <v>81</v>
      </c>
      <c r="G7952" t="s">
        <v>470</v>
      </c>
      <c r="H7952">
        <v>1</v>
      </c>
      <c r="I7952">
        <v>4561.3</v>
      </c>
      <c r="J7952">
        <v>0</v>
      </c>
      <c r="K7952">
        <v>4561.3</v>
      </c>
      <c r="L7952">
        <v>1437.03</v>
      </c>
      <c r="M7952">
        <f t="shared" si="374"/>
        <v>4561.3</v>
      </c>
      <c r="N7952" t="str">
        <f t="shared" si="372"/>
        <v>Q4</v>
      </c>
      <c r="O7952" s="2">
        <f t="shared" si="373"/>
        <v>31.504834148159517</v>
      </c>
      <c r="P7952" t="str">
        <f>VLOOKUP(retail_sales_2023!C7952,customers!A:J,5,)</f>
        <v>Patna</v>
      </c>
      <c r="Q7952" t="str">
        <f>VLOOKUP(C7952,customers!A:J,10,0)</f>
        <v>Premium</v>
      </c>
    </row>
    <row r="7953" spans="1:17" x14ac:dyDescent="0.3">
      <c r="A7953" t="s">
        <v>9044</v>
      </c>
      <c r="B7953" s="1">
        <v>45113</v>
      </c>
      <c r="C7953" t="s">
        <v>1352</v>
      </c>
      <c r="D7953" t="s">
        <v>1353</v>
      </c>
      <c r="E7953" t="s">
        <v>15</v>
      </c>
      <c r="F7953" t="s">
        <v>43</v>
      </c>
      <c r="G7953" t="s">
        <v>272</v>
      </c>
      <c r="H7953">
        <v>3</v>
      </c>
      <c r="I7953">
        <v>68279.45</v>
      </c>
      <c r="J7953">
        <v>0.05</v>
      </c>
      <c r="K7953">
        <v>194596.43</v>
      </c>
      <c r="L7953">
        <v>22967.83</v>
      </c>
      <c r="M7953">
        <f t="shared" si="374"/>
        <v>194596.43249999997</v>
      </c>
      <c r="N7953" t="str">
        <f t="shared" si="372"/>
        <v>Q3</v>
      </c>
      <c r="O7953" s="2">
        <f t="shared" si="373"/>
        <v>11.802801315522593</v>
      </c>
      <c r="P7953" t="str">
        <f>VLOOKUP(retail_sales_2023!C7953,customers!A:J,5,)</f>
        <v>Kochi</v>
      </c>
      <c r="Q7953" t="str">
        <f>VLOOKUP(C7953,customers!A:J,10,0)</f>
        <v>Premium</v>
      </c>
    </row>
    <row r="7954" spans="1:17" x14ac:dyDescent="0.3">
      <c r="A7954" t="s">
        <v>9045</v>
      </c>
      <c r="B7954" s="1">
        <v>45041</v>
      </c>
      <c r="C7954" t="s">
        <v>2353</v>
      </c>
      <c r="D7954" t="s">
        <v>2354</v>
      </c>
      <c r="E7954" t="s">
        <v>21</v>
      </c>
      <c r="F7954" t="s">
        <v>81</v>
      </c>
      <c r="G7954" t="s">
        <v>264</v>
      </c>
      <c r="H7954">
        <v>5</v>
      </c>
      <c r="I7954">
        <v>1200.8499999999999</v>
      </c>
      <c r="J7954">
        <v>0</v>
      </c>
      <c r="K7954">
        <v>6004.25</v>
      </c>
      <c r="L7954">
        <v>-645.86</v>
      </c>
      <c r="M7954">
        <f t="shared" si="374"/>
        <v>6004.25</v>
      </c>
      <c r="N7954" t="str">
        <f t="shared" si="372"/>
        <v>Q2</v>
      </c>
      <c r="O7954" s="2">
        <f t="shared" si="373"/>
        <v>-10.756713994254071</v>
      </c>
      <c r="P7954" t="str">
        <f>VLOOKUP(retail_sales_2023!C7954,customers!A:J,5,)</f>
        <v>Guwahati</v>
      </c>
      <c r="Q7954" t="str">
        <f>VLOOKUP(C7954,customers!A:J,10,0)</f>
        <v>Premium</v>
      </c>
    </row>
    <row r="7955" spans="1:17" x14ac:dyDescent="0.3">
      <c r="A7955" t="s">
        <v>9046</v>
      </c>
      <c r="B7955" s="1">
        <v>44942</v>
      </c>
      <c r="C7955" t="s">
        <v>595</v>
      </c>
      <c r="D7955" t="s">
        <v>596</v>
      </c>
      <c r="E7955" t="s">
        <v>27</v>
      </c>
      <c r="F7955" t="s">
        <v>43</v>
      </c>
      <c r="G7955" t="s">
        <v>243</v>
      </c>
      <c r="H7955">
        <v>2</v>
      </c>
      <c r="I7955">
        <v>8226.01</v>
      </c>
      <c r="J7955">
        <v>0.2</v>
      </c>
      <c r="K7955">
        <v>13161.62</v>
      </c>
      <c r="L7955">
        <v>1496.89</v>
      </c>
      <c r="M7955">
        <f t="shared" si="374"/>
        <v>13161.616000000002</v>
      </c>
      <c r="N7955" t="str">
        <f t="shared" si="372"/>
        <v>Q1</v>
      </c>
      <c r="O7955" s="2">
        <f t="shared" si="373"/>
        <v>11.37314403546068</v>
      </c>
      <c r="P7955" t="str">
        <f>VLOOKUP(retail_sales_2023!C7955,customers!A:J,5,)</f>
        <v>Lucknow</v>
      </c>
      <c r="Q7955" t="str">
        <f>VLOOKUP(C7955,customers!A:J,10,0)</f>
        <v>Occasional</v>
      </c>
    </row>
    <row r="7956" spans="1:17" x14ac:dyDescent="0.3">
      <c r="A7956" t="s">
        <v>9047</v>
      </c>
      <c r="B7956" s="1">
        <v>45047</v>
      </c>
      <c r="C7956" t="s">
        <v>1847</v>
      </c>
      <c r="D7956" t="s">
        <v>1848</v>
      </c>
      <c r="E7956" t="s">
        <v>33</v>
      </c>
      <c r="F7956" t="s">
        <v>52</v>
      </c>
      <c r="G7956" t="s">
        <v>200</v>
      </c>
      <c r="H7956">
        <v>7</v>
      </c>
      <c r="I7956">
        <v>98.73</v>
      </c>
      <c r="J7956">
        <v>0.05</v>
      </c>
      <c r="K7956">
        <v>656.55</v>
      </c>
      <c r="L7956">
        <v>49.64</v>
      </c>
      <c r="M7956">
        <f t="shared" si="374"/>
        <v>656.55449999999996</v>
      </c>
      <c r="N7956" t="str">
        <f t="shared" si="372"/>
        <v>Q2</v>
      </c>
      <c r="O7956" s="2">
        <f t="shared" si="373"/>
        <v>7.560734140583353</v>
      </c>
      <c r="P7956" t="str">
        <f>VLOOKUP(retail_sales_2023!C7956,customers!A:J,5,)</f>
        <v>Mumbai</v>
      </c>
      <c r="Q7956" t="str">
        <f>VLOOKUP(C7956,customers!A:J,10,0)</f>
        <v>Premium</v>
      </c>
    </row>
    <row r="7957" spans="1:17" x14ac:dyDescent="0.3">
      <c r="A7957" t="s">
        <v>9048</v>
      </c>
      <c r="B7957" s="1">
        <v>45093</v>
      </c>
      <c r="C7957" t="s">
        <v>1268</v>
      </c>
      <c r="D7957" t="s">
        <v>1269</v>
      </c>
      <c r="E7957" t="s">
        <v>15</v>
      </c>
      <c r="F7957" t="s">
        <v>52</v>
      </c>
      <c r="G7957" t="s">
        <v>53</v>
      </c>
      <c r="H7957">
        <v>1</v>
      </c>
      <c r="I7957">
        <v>413.43</v>
      </c>
      <c r="J7957">
        <v>0.2</v>
      </c>
      <c r="K7957">
        <v>330.74</v>
      </c>
      <c r="L7957">
        <v>-37.340000000000003</v>
      </c>
      <c r="M7957">
        <f t="shared" si="374"/>
        <v>330.74400000000003</v>
      </c>
      <c r="N7957" t="str">
        <f t="shared" si="372"/>
        <v>Q2</v>
      </c>
      <c r="O7957" s="2">
        <f t="shared" si="373"/>
        <v>-11.289834915643709</v>
      </c>
      <c r="P7957" t="str">
        <f>VLOOKUP(retail_sales_2023!C7957,customers!A:J,5,)</f>
        <v>Coimbatore</v>
      </c>
      <c r="Q7957" t="str">
        <f>VLOOKUP(C7957,customers!A:J,10,0)</f>
        <v>Premium</v>
      </c>
    </row>
    <row r="7958" spans="1:17" x14ac:dyDescent="0.3">
      <c r="A7958" t="s">
        <v>9049</v>
      </c>
      <c r="B7958" s="1">
        <v>45027</v>
      </c>
      <c r="C7958" t="s">
        <v>79</v>
      </c>
      <c r="D7958" t="s">
        <v>80</v>
      </c>
      <c r="E7958" t="s">
        <v>15</v>
      </c>
      <c r="F7958" t="s">
        <v>81</v>
      </c>
      <c r="G7958" t="s">
        <v>105</v>
      </c>
      <c r="H7958">
        <v>2</v>
      </c>
      <c r="I7958">
        <v>4325.3599999999997</v>
      </c>
      <c r="J7958">
        <v>0</v>
      </c>
      <c r="K7958">
        <v>8650.7199999999993</v>
      </c>
      <c r="L7958">
        <v>2226.21</v>
      </c>
      <c r="M7958">
        <f t="shared" si="374"/>
        <v>8650.7199999999993</v>
      </c>
      <c r="N7958" t="str">
        <f t="shared" si="372"/>
        <v>Q2</v>
      </c>
      <c r="O7958" s="2">
        <f t="shared" si="373"/>
        <v>25.734389738657594</v>
      </c>
      <c r="P7958" t="str">
        <f>VLOOKUP(retail_sales_2023!C7958,customers!A:J,5,)</f>
        <v>Coimbatore</v>
      </c>
      <c r="Q7958" t="str">
        <f>VLOOKUP(C7958,customers!A:J,10,0)</f>
        <v>Regular</v>
      </c>
    </row>
    <row r="7959" spans="1:17" x14ac:dyDescent="0.3">
      <c r="A7959" t="s">
        <v>9050</v>
      </c>
      <c r="B7959" s="1">
        <v>45092</v>
      </c>
      <c r="C7959" t="s">
        <v>95</v>
      </c>
      <c r="D7959" t="s">
        <v>96</v>
      </c>
      <c r="E7959" t="s">
        <v>15</v>
      </c>
      <c r="F7959" t="s">
        <v>16</v>
      </c>
      <c r="G7959" t="s">
        <v>898</v>
      </c>
      <c r="H7959">
        <v>1</v>
      </c>
      <c r="I7959">
        <v>951.4</v>
      </c>
      <c r="J7959">
        <v>0</v>
      </c>
      <c r="K7959">
        <v>951.4</v>
      </c>
      <c r="L7959">
        <v>403.18</v>
      </c>
      <c r="M7959">
        <f t="shared" si="374"/>
        <v>951.4</v>
      </c>
      <c r="N7959" t="str">
        <f t="shared" si="372"/>
        <v>Q2</v>
      </c>
      <c r="O7959" s="2">
        <f t="shared" si="373"/>
        <v>42.377548875341603</v>
      </c>
      <c r="P7959" t="str">
        <f>VLOOKUP(retail_sales_2023!C7959,customers!A:J,5,)</f>
        <v>Bengaluru</v>
      </c>
      <c r="Q7959" t="str">
        <f>VLOOKUP(C7959,customers!A:J,10,0)</f>
        <v>Premium</v>
      </c>
    </row>
    <row r="7960" spans="1:17" x14ac:dyDescent="0.3">
      <c r="A7960" t="s">
        <v>9051</v>
      </c>
      <c r="B7960" s="1">
        <v>44968</v>
      </c>
      <c r="C7960" t="s">
        <v>1395</v>
      </c>
      <c r="D7960" t="s">
        <v>1396</v>
      </c>
      <c r="E7960" t="s">
        <v>15</v>
      </c>
      <c r="F7960" t="s">
        <v>81</v>
      </c>
      <c r="G7960" t="s">
        <v>150</v>
      </c>
      <c r="H7960">
        <v>4</v>
      </c>
      <c r="I7960">
        <v>2579.14</v>
      </c>
      <c r="J7960">
        <v>0.05</v>
      </c>
      <c r="K7960">
        <v>9800.73</v>
      </c>
      <c r="L7960">
        <v>-180.98</v>
      </c>
      <c r="M7960">
        <f t="shared" si="374"/>
        <v>9800.7319999999982</v>
      </c>
      <c r="N7960" t="str">
        <f t="shared" si="372"/>
        <v>Q1</v>
      </c>
      <c r="O7960" s="2">
        <f t="shared" si="373"/>
        <v>-1.8465971412333571</v>
      </c>
      <c r="P7960" t="str">
        <f>VLOOKUP(retail_sales_2023!C7960,customers!A:J,5,)</f>
        <v>Coimbatore</v>
      </c>
      <c r="Q7960" t="str">
        <f>VLOOKUP(C7960,customers!A:J,10,0)</f>
        <v>Occasional</v>
      </c>
    </row>
    <row r="7961" spans="1:17" x14ac:dyDescent="0.3">
      <c r="A7961" t="s">
        <v>9052</v>
      </c>
      <c r="B7961" s="1">
        <v>45253</v>
      </c>
      <c r="C7961" t="s">
        <v>1199</v>
      </c>
      <c r="D7961" t="s">
        <v>1200</v>
      </c>
      <c r="E7961" t="s">
        <v>21</v>
      </c>
      <c r="F7961" t="s">
        <v>43</v>
      </c>
      <c r="G7961" t="s">
        <v>301</v>
      </c>
      <c r="H7961">
        <v>5</v>
      </c>
      <c r="I7961">
        <v>51308.17</v>
      </c>
      <c r="J7961">
        <v>0</v>
      </c>
      <c r="K7961">
        <v>256540.85</v>
      </c>
      <c r="L7961">
        <v>36183.35</v>
      </c>
      <c r="M7961">
        <f t="shared" si="374"/>
        <v>256540.84999999998</v>
      </c>
      <c r="N7961" t="str">
        <f t="shared" si="372"/>
        <v>Q4</v>
      </c>
      <c r="O7961" s="2">
        <f t="shared" si="373"/>
        <v>14.104322956753279</v>
      </c>
      <c r="P7961" t="str">
        <f>VLOOKUP(retail_sales_2023!C7961,customers!A:J,5,)</f>
        <v>Bhubaneswar</v>
      </c>
      <c r="Q7961" t="str">
        <f>VLOOKUP(C7961,customers!A:J,10,0)</f>
        <v>Premium</v>
      </c>
    </row>
    <row r="7962" spans="1:17" x14ac:dyDescent="0.3">
      <c r="A7962" t="s">
        <v>9053</v>
      </c>
      <c r="B7962" s="1">
        <v>45221</v>
      </c>
      <c r="C7962" t="s">
        <v>494</v>
      </c>
      <c r="D7962" t="s">
        <v>495</v>
      </c>
      <c r="E7962" t="s">
        <v>15</v>
      </c>
      <c r="F7962" t="s">
        <v>81</v>
      </c>
      <c r="G7962" t="s">
        <v>470</v>
      </c>
      <c r="H7962">
        <v>4</v>
      </c>
      <c r="I7962">
        <v>3731.5</v>
      </c>
      <c r="J7962">
        <v>0.1</v>
      </c>
      <c r="K7962">
        <v>13433.4</v>
      </c>
      <c r="L7962">
        <v>2902.19</v>
      </c>
      <c r="M7962">
        <f t="shared" si="374"/>
        <v>13433.4</v>
      </c>
      <c r="N7962" t="str">
        <f t="shared" si="372"/>
        <v>Q4</v>
      </c>
      <c r="O7962" s="2">
        <f t="shared" si="373"/>
        <v>21.604284842258849</v>
      </c>
      <c r="P7962" t="str">
        <f>VLOOKUP(retail_sales_2023!C7962,customers!A:J,5,)</f>
        <v>Kochi</v>
      </c>
      <c r="Q7962" t="str">
        <f>VLOOKUP(C7962,customers!A:J,10,0)</f>
        <v>Premium</v>
      </c>
    </row>
    <row r="7963" spans="1:17" x14ac:dyDescent="0.3">
      <c r="A7963" t="s">
        <v>9054</v>
      </c>
      <c r="B7963" s="1">
        <v>45116</v>
      </c>
      <c r="C7963" t="s">
        <v>1138</v>
      </c>
      <c r="D7963" t="s">
        <v>1139</v>
      </c>
      <c r="E7963" t="s">
        <v>21</v>
      </c>
      <c r="F7963" t="s">
        <v>43</v>
      </c>
      <c r="G7963" t="s">
        <v>128</v>
      </c>
      <c r="H7963">
        <v>3</v>
      </c>
      <c r="I7963">
        <v>58814.02</v>
      </c>
      <c r="J7963">
        <v>0.05</v>
      </c>
      <c r="K7963">
        <v>167619.96</v>
      </c>
      <c r="L7963">
        <v>21082.86</v>
      </c>
      <c r="M7963">
        <f t="shared" si="374"/>
        <v>167619.95699999999</v>
      </c>
      <c r="N7963" t="str">
        <f t="shared" si="372"/>
        <v>Q3</v>
      </c>
      <c r="O7963" s="2">
        <f t="shared" si="373"/>
        <v>12.577774150524796</v>
      </c>
      <c r="P7963" t="str">
        <f>VLOOKUP(retail_sales_2023!C7963,customers!A:J,5,)</f>
        <v>Guwahati</v>
      </c>
      <c r="Q7963" t="str">
        <f>VLOOKUP(C7963,customers!A:J,10,0)</f>
        <v>Premium</v>
      </c>
    </row>
    <row r="7964" spans="1:17" x14ac:dyDescent="0.3">
      <c r="A7964" t="s">
        <v>9055</v>
      </c>
      <c r="B7964" s="1">
        <v>44972</v>
      </c>
      <c r="C7964" t="s">
        <v>1939</v>
      </c>
      <c r="D7964" t="s">
        <v>1940</v>
      </c>
      <c r="E7964" t="s">
        <v>27</v>
      </c>
      <c r="F7964" t="s">
        <v>52</v>
      </c>
      <c r="G7964" t="s">
        <v>53</v>
      </c>
      <c r="H7964">
        <v>4</v>
      </c>
      <c r="I7964">
        <v>506.94</v>
      </c>
      <c r="J7964">
        <v>0.15</v>
      </c>
      <c r="K7964">
        <v>1723.6</v>
      </c>
      <c r="L7964">
        <v>125.1</v>
      </c>
      <c r="M7964">
        <f t="shared" si="374"/>
        <v>1723.596</v>
      </c>
      <c r="N7964" t="str">
        <f t="shared" si="372"/>
        <v>Q1</v>
      </c>
      <c r="O7964" s="2">
        <f t="shared" si="373"/>
        <v>7.2580645161290329</v>
      </c>
      <c r="P7964" t="str">
        <f>VLOOKUP(retail_sales_2023!C7964,customers!A:J,5,)</f>
        <v>Chandigarh</v>
      </c>
      <c r="Q7964" t="str">
        <f>VLOOKUP(C7964,customers!A:J,10,0)</f>
        <v>Regular</v>
      </c>
    </row>
    <row r="7965" spans="1:17" x14ac:dyDescent="0.3">
      <c r="A7965" t="s">
        <v>9056</v>
      </c>
      <c r="B7965" s="1">
        <v>45256</v>
      </c>
      <c r="C7965" t="s">
        <v>2123</v>
      </c>
      <c r="D7965" t="s">
        <v>2124</v>
      </c>
      <c r="E7965" t="s">
        <v>33</v>
      </c>
      <c r="F7965" t="s">
        <v>38</v>
      </c>
      <c r="G7965" t="s">
        <v>73</v>
      </c>
      <c r="H7965">
        <v>5</v>
      </c>
      <c r="I7965">
        <v>2246.9899999999998</v>
      </c>
      <c r="J7965">
        <v>0.1</v>
      </c>
      <c r="K7965">
        <v>10111.450000000001</v>
      </c>
      <c r="L7965">
        <v>2373.17</v>
      </c>
      <c r="M7965">
        <f t="shared" si="374"/>
        <v>10111.455</v>
      </c>
      <c r="N7965" t="str">
        <f t="shared" si="372"/>
        <v>Q4</v>
      </c>
      <c r="O7965" s="2">
        <f t="shared" si="373"/>
        <v>23.470125451839248</v>
      </c>
      <c r="P7965" t="str">
        <f>VLOOKUP(retail_sales_2023!C7965,customers!A:J,5,)</f>
        <v>Ahmedabad</v>
      </c>
      <c r="Q7965" t="str">
        <f>VLOOKUP(C7965,customers!A:J,10,0)</f>
        <v>Occasional</v>
      </c>
    </row>
    <row r="7966" spans="1:17" x14ac:dyDescent="0.3">
      <c r="A7966" t="s">
        <v>9057</v>
      </c>
      <c r="B7966" s="1">
        <v>45277</v>
      </c>
      <c r="C7966" t="s">
        <v>228</v>
      </c>
      <c r="D7966" t="s">
        <v>229</v>
      </c>
      <c r="E7966" t="s">
        <v>21</v>
      </c>
      <c r="F7966" t="s">
        <v>81</v>
      </c>
      <c r="G7966" t="s">
        <v>264</v>
      </c>
      <c r="H7966">
        <v>5</v>
      </c>
      <c r="I7966">
        <v>3505.25</v>
      </c>
      <c r="J7966">
        <v>0</v>
      </c>
      <c r="K7966">
        <v>17526.25</v>
      </c>
      <c r="L7966">
        <v>4856.66</v>
      </c>
      <c r="M7966">
        <f t="shared" si="374"/>
        <v>17526.25</v>
      </c>
      <c r="N7966" t="str">
        <f t="shared" si="372"/>
        <v>Q4</v>
      </c>
      <c r="O7966" s="2">
        <f t="shared" si="373"/>
        <v>27.710776692104698</v>
      </c>
      <c r="P7966" t="str">
        <f>VLOOKUP(retail_sales_2023!C7966,customers!A:J,5,)</f>
        <v>Ranchi</v>
      </c>
      <c r="Q7966" t="str">
        <f>VLOOKUP(C7966,customers!A:J,10,0)</f>
        <v>Occasional</v>
      </c>
    </row>
    <row r="7967" spans="1:17" x14ac:dyDescent="0.3">
      <c r="A7967" t="s">
        <v>9058</v>
      </c>
      <c r="B7967" s="1">
        <v>45214</v>
      </c>
      <c r="C7967" t="s">
        <v>619</v>
      </c>
      <c r="D7967" t="s">
        <v>800</v>
      </c>
      <c r="E7967" t="s">
        <v>15</v>
      </c>
      <c r="F7967" t="s">
        <v>52</v>
      </c>
      <c r="G7967" t="s">
        <v>268</v>
      </c>
      <c r="H7967">
        <v>4</v>
      </c>
      <c r="I7967">
        <v>608.37</v>
      </c>
      <c r="J7967">
        <v>0.1</v>
      </c>
      <c r="K7967">
        <v>2190.13</v>
      </c>
      <c r="L7967">
        <v>-283.45999999999998</v>
      </c>
      <c r="M7967">
        <f t="shared" si="374"/>
        <v>2190.1320000000001</v>
      </c>
      <c r="N7967" t="str">
        <f t="shared" si="372"/>
        <v>Q4</v>
      </c>
      <c r="O7967" s="2">
        <f t="shared" si="373"/>
        <v>-12.942610712606101</v>
      </c>
      <c r="P7967" t="str">
        <f>VLOOKUP(retail_sales_2023!C7967,customers!A:J,5,)</f>
        <v>Coimbatore</v>
      </c>
      <c r="Q7967" t="str">
        <f>VLOOKUP(C7967,customers!A:J,10,0)</f>
        <v>Premium</v>
      </c>
    </row>
    <row r="7968" spans="1:17" x14ac:dyDescent="0.3">
      <c r="A7968" t="s">
        <v>9059</v>
      </c>
      <c r="B7968" s="1">
        <v>45241</v>
      </c>
      <c r="C7968" t="s">
        <v>1051</v>
      </c>
      <c r="D7968" t="s">
        <v>1052</v>
      </c>
      <c r="E7968" t="s">
        <v>21</v>
      </c>
      <c r="F7968" t="s">
        <v>16</v>
      </c>
      <c r="G7968" t="s">
        <v>192</v>
      </c>
      <c r="H7968">
        <v>2</v>
      </c>
      <c r="I7968">
        <v>736.59</v>
      </c>
      <c r="J7968">
        <v>0</v>
      </c>
      <c r="K7968">
        <v>1473.18</v>
      </c>
      <c r="L7968">
        <v>559.97</v>
      </c>
      <c r="M7968">
        <f t="shared" si="374"/>
        <v>1473.18</v>
      </c>
      <c r="N7968" t="str">
        <f t="shared" si="372"/>
        <v>Q4</v>
      </c>
      <c r="O7968" s="2">
        <f t="shared" si="373"/>
        <v>38.010969467410639</v>
      </c>
      <c r="P7968" t="str">
        <f>VLOOKUP(retail_sales_2023!C7968,customers!A:J,5,)</f>
        <v>Bhubaneswar</v>
      </c>
      <c r="Q7968" t="str">
        <f>VLOOKUP(C7968,customers!A:J,10,0)</f>
        <v>Regular</v>
      </c>
    </row>
    <row r="7969" spans="1:17" x14ac:dyDescent="0.3">
      <c r="A7969" t="s">
        <v>9060</v>
      </c>
      <c r="B7969" s="1">
        <v>44956</v>
      </c>
      <c r="C7969" t="s">
        <v>701</v>
      </c>
      <c r="D7969" t="s">
        <v>702</v>
      </c>
      <c r="E7969" t="s">
        <v>15</v>
      </c>
      <c r="F7969" t="s">
        <v>81</v>
      </c>
      <c r="G7969" t="s">
        <v>105</v>
      </c>
      <c r="H7969">
        <v>1</v>
      </c>
      <c r="I7969">
        <v>2038.63</v>
      </c>
      <c r="J7969">
        <v>0.1</v>
      </c>
      <c r="K7969">
        <v>1834.77</v>
      </c>
      <c r="L7969">
        <v>507.36</v>
      </c>
      <c r="M7969">
        <f t="shared" si="374"/>
        <v>1834.7670000000001</v>
      </c>
      <c r="N7969" t="str">
        <f t="shared" si="372"/>
        <v>Q1</v>
      </c>
      <c r="O7969" s="2">
        <f t="shared" si="373"/>
        <v>27.652512303994509</v>
      </c>
      <c r="P7969" t="str">
        <f>VLOOKUP(retail_sales_2023!C7969,customers!A:J,5,)</f>
        <v>Bengaluru</v>
      </c>
      <c r="Q7969" t="str">
        <f>VLOOKUP(C7969,customers!A:J,10,0)</f>
        <v>Premium</v>
      </c>
    </row>
    <row r="7970" spans="1:17" x14ac:dyDescent="0.3">
      <c r="A7970" t="s">
        <v>9061</v>
      </c>
      <c r="B7970" s="1">
        <v>45222</v>
      </c>
      <c r="C7970" t="s">
        <v>1252</v>
      </c>
      <c r="D7970" t="s">
        <v>1253</v>
      </c>
      <c r="E7970" t="s">
        <v>15</v>
      </c>
      <c r="F7970" t="s">
        <v>28</v>
      </c>
      <c r="G7970" t="s">
        <v>29</v>
      </c>
      <c r="H7970">
        <v>4</v>
      </c>
      <c r="I7970">
        <v>4774.3999999999996</v>
      </c>
      <c r="J7970">
        <v>0</v>
      </c>
      <c r="K7970">
        <v>19097.599999999999</v>
      </c>
      <c r="L7970">
        <v>4032.43</v>
      </c>
      <c r="M7970">
        <f t="shared" si="374"/>
        <v>19097.599999999999</v>
      </c>
      <c r="N7970" t="str">
        <f t="shared" si="372"/>
        <v>Q4</v>
      </c>
      <c r="O7970" s="2">
        <f t="shared" si="373"/>
        <v>21.114852128016086</v>
      </c>
      <c r="P7970" t="str">
        <f>VLOOKUP(retail_sales_2023!C7970,customers!A:J,5,)</f>
        <v>Chennai</v>
      </c>
      <c r="Q7970" t="str">
        <f>VLOOKUP(C7970,customers!A:J,10,0)</f>
        <v>Regular</v>
      </c>
    </row>
    <row r="7971" spans="1:17" x14ac:dyDescent="0.3">
      <c r="A7971" t="s">
        <v>9062</v>
      </c>
      <c r="B7971" s="1">
        <v>45206</v>
      </c>
      <c r="C7971" t="s">
        <v>358</v>
      </c>
      <c r="D7971" t="s">
        <v>359</v>
      </c>
      <c r="E7971" t="s">
        <v>15</v>
      </c>
      <c r="F7971" t="s">
        <v>52</v>
      </c>
      <c r="G7971" t="s">
        <v>53</v>
      </c>
      <c r="H7971">
        <v>5</v>
      </c>
      <c r="I7971">
        <v>723.42</v>
      </c>
      <c r="J7971">
        <v>0.05</v>
      </c>
      <c r="K7971">
        <v>3436.24</v>
      </c>
      <c r="L7971">
        <v>204.7</v>
      </c>
      <c r="M7971">
        <f t="shared" si="374"/>
        <v>3436.2449999999999</v>
      </c>
      <c r="N7971" t="str">
        <f t="shared" si="372"/>
        <v>Q4</v>
      </c>
      <c r="O7971" s="2">
        <f t="shared" si="373"/>
        <v>5.9570926361371734</v>
      </c>
      <c r="P7971" t="str">
        <f>VLOOKUP(retail_sales_2023!C7971,customers!A:J,5,)</f>
        <v>Chennai</v>
      </c>
      <c r="Q7971" t="str">
        <f>VLOOKUP(C7971,customers!A:J,10,0)</f>
        <v>Regular</v>
      </c>
    </row>
    <row r="7972" spans="1:17" x14ac:dyDescent="0.3">
      <c r="A7972" t="s">
        <v>9063</v>
      </c>
      <c r="B7972" s="1">
        <v>45069</v>
      </c>
      <c r="C7972" t="s">
        <v>550</v>
      </c>
      <c r="D7972" t="s">
        <v>551</v>
      </c>
      <c r="E7972" t="s">
        <v>15</v>
      </c>
      <c r="F7972" t="s">
        <v>38</v>
      </c>
      <c r="G7972" t="s">
        <v>39</v>
      </c>
      <c r="H7972">
        <v>2</v>
      </c>
      <c r="I7972">
        <v>1891.92</v>
      </c>
      <c r="J7972">
        <v>0.05</v>
      </c>
      <c r="K7972">
        <v>3594.65</v>
      </c>
      <c r="L7972">
        <v>750.35</v>
      </c>
      <c r="M7972">
        <f t="shared" si="374"/>
        <v>3594.6480000000001</v>
      </c>
      <c r="N7972" t="str">
        <f t="shared" si="372"/>
        <v>Q2</v>
      </c>
      <c r="O7972" s="2">
        <f t="shared" si="373"/>
        <v>20.874076752952302</v>
      </c>
      <c r="P7972" t="str">
        <f>VLOOKUP(retail_sales_2023!C7972,customers!A:J,5,)</f>
        <v>Coimbatore</v>
      </c>
      <c r="Q7972" t="str">
        <f>VLOOKUP(C7972,customers!A:J,10,0)</f>
        <v>Occasional</v>
      </c>
    </row>
    <row r="7973" spans="1:17" x14ac:dyDescent="0.3">
      <c r="A7973" t="s">
        <v>9064</v>
      </c>
      <c r="B7973" s="1">
        <v>45173</v>
      </c>
      <c r="C7973" t="s">
        <v>497</v>
      </c>
      <c r="D7973" t="s">
        <v>498</v>
      </c>
      <c r="E7973" t="s">
        <v>27</v>
      </c>
      <c r="F7973" t="s">
        <v>43</v>
      </c>
      <c r="G7973" t="s">
        <v>301</v>
      </c>
      <c r="H7973">
        <v>4</v>
      </c>
      <c r="I7973">
        <v>50461.59</v>
      </c>
      <c r="J7973">
        <v>0.25</v>
      </c>
      <c r="K7973">
        <v>151384.76999999999</v>
      </c>
      <c r="L7973">
        <v>22731.52</v>
      </c>
      <c r="M7973">
        <f t="shared" si="374"/>
        <v>151384.76999999999</v>
      </c>
      <c r="N7973" t="str">
        <f t="shared" si="372"/>
        <v>Q3</v>
      </c>
      <c r="O7973" s="2">
        <f t="shared" si="373"/>
        <v>15.01572450121634</v>
      </c>
      <c r="P7973" t="str">
        <f>VLOOKUP(retail_sales_2023!C7973,customers!A:J,5,)</f>
        <v>Chandigarh</v>
      </c>
      <c r="Q7973" t="str">
        <f>VLOOKUP(C7973,customers!A:J,10,0)</f>
        <v>Regular</v>
      </c>
    </row>
    <row r="7974" spans="1:17" x14ac:dyDescent="0.3">
      <c r="A7974" t="s">
        <v>9065</v>
      </c>
      <c r="B7974" s="1">
        <v>44946</v>
      </c>
      <c r="C7974" t="s">
        <v>4550</v>
      </c>
      <c r="D7974" t="s">
        <v>13093</v>
      </c>
      <c r="E7974" t="s">
        <v>21</v>
      </c>
      <c r="F7974" t="s">
        <v>16</v>
      </c>
      <c r="G7974" t="s">
        <v>171</v>
      </c>
      <c r="H7974">
        <v>3</v>
      </c>
      <c r="I7974">
        <v>944.05</v>
      </c>
      <c r="J7974">
        <v>0</v>
      </c>
      <c r="K7974">
        <v>2832.15</v>
      </c>
      <c r="L7974">
        <v>930.15</v>
      </c>
      <c r="M7974">
        <f t="shared" si="374"/>
        <v>2832.1499999999996</v>
      </c>
      <c r="N7974" t="str">
        <f t="shared" si="372"/>
        <v>Q1</v>
      </c>
      <c r="O7974" s="2">
        <f t="shared" si="373"/>
        <v>32.842540119697048</v>
      </c>
      <c r="P7974" t="str">
        <f>VLOOKUP(retail_sales_2023!C7974,customers!A:J,5,)</f>
        <v>Ranchi</v>
      </c>
      <c r="Q7974" t="str">
        <f>VLOOKUP(C7974,customers!A:J,10,0)</f>
        <v>Premium</v>
      </c>
    </row>
    <row r="7975" spans="1:17" x14ac:dyDescent="0.3">
      <c r="A7975" t="s">
        <v>9066</v>
      </c>
      <c r="B7975" s="1">
        <v>45183</v>
      </c>
      <c r="C7975" t="s">
        <v>1013</v>
      </c>
      <c r="D7975" t="s">
        <v>1014</v>
      </c>
      <c r="E7975" t="s">
        <v>15</v>
      </c>
      <c r="F7975" t="s">
        <v>52</v>
      </c>
      <c r="G7975" t="s">
        <v>117</v>
      </c>
      <c r="H7975">
        <v>7</v>
      </c>
      <c r="I7975">
        <v>119.18</v>
      </c>
      <c r="J7975">
        <v>0.15</v>
      </c>
      <c r="K7975">
        <v>709.12</v>
      </c>
      <c r="L7975">
        <v>53.95</v>
      </c>
      <c r="M7975">
        <f t="shared" si="374"/>
        <v>709.12099999999998</v>
      </c>
      <c r="N7975" t="str">
        <f t="shared" si="372"/>
        <v>Q3</v>
      </c>
      <c r="O7975" s="2">
        <f t="shared" si="373"/>
        <v>7.6080212093862816</v>
      </c>
      <c r="P7975" t="str">
        <f>VLOOKUP(retail_sales_2023!C7975,customers!A:J,5,)</f>
        <v>Bengaluru</v>
      </c>
      <c r="Q7975" t="str">
        <f>VLOOKUP(C7975,customers!A:J,10,0)</f>
        <v>Premium</v>
      </c>
    </row>
    <row r="7976" spans="1:17" x14ac:dyDescent="0.3">
      <c r="A7976" t="s">
        <v>9067</v>
      </c>
      <c r="B7976" s="1">
        <v>45076</v>
      </c>
      <c r="C7976" t="s">
        <v>667</v>
      </c>
      <c r="D7976" t="s">
        <v>668</v>
      </c>
      <c r="E7976" t="s">
        <v>33</v>
      </c>
      <c r="F7976" t="s">
        <v>52</v>
      </c>
      <c r="G7976" t="s">
        <v>937</v>
      </c>
      <c r="H7976">
        <v>1</v>
      </c>
      <c r="I7976">
        <v>130.38</v>
      </c>
      <c r="J7976">
        <v>0.05</v>
      </c>
      <c r="K7976">
        <v>123.86</v>
      </c>
      <c r="L7976">
        <v>7.52</v>
      </c>
      <c r="M7976">
        <f t="shared" si="374"/>
        <v>123.86099999999999</v>
      </c>
      <c r="N7976" t="str">
        <f t="shared" si="372"/>
        <v>Q2</v>
      </c>
      <c r="O7976" s="2">
        <f t="shared" si="373"/>
        <v>6.0713709026320037</v>
      </c>
      <c r="P7976" t="str">
        <f>VLOOKUP(retail_sales_2023!C7976,customers!A:J,5,)</f>
        <v>Nagpur</v>
      </c>
      <c r="Q7976" t="str">
        <f>VLOOKUP(C7976,customers!A:J,10,0)</f>
        <v>Occasional</v>
      </c>
    </row>
    <row r="7977" spans="1:17" x14ac:dyDescent="0.3">
      <c r="A7977" t="s">
        <v>9068</v>
      </c>
      <c r="B7977" s="1">
        <v>44994</v>
      </c>
      <c r="C7977" t="s">
        <v>910</v>
      </c>
      <c r="D7977" t="s">
        <v>911</v>
      </c>
      <c r="E7977" t="s">
        <v>15</v>
      </c>
      <c r="F7977" t="s">
        <v>81</v>
      </c>
      <c r="G7977" t="s">
        <v>105</v>
      </c>
      <c r="H7977">
        <v>5</v>
      </c>
      <c r="I7977">
        <v>4450.42</v>
      </c>
      <c r="J7977">
        <v>0</v>
      </c>
      <c r="K7977">
        <v>22252.1</v>
      </c>
      <c r="L7977">
        <v>5020.3</v>
      </c>
      <c r="M7977">
        <f t="shared" si="374"/>
        <v>22252.1</v>
      </c>
      <c r="N7977" t="str">
        <f t="shared" si="372"/>
        <v>Q1</v>
      </c>
      <c r="O7977" s="2">
        <f t="shared" si="373"/>
        <v>22.561016713029332</v>
      </c>
      <c r="P7977" t="str">
        <f>VLOOKUP(retail_sales_2023!C7977,customers!A:J,5,)</f>
        <v>Hyderabad</v>
      </c>
      <c r="Q7977" t="str">
        <f>VLOOKUP(C7977,customers!A:J,10,0)</f>
        <v>Occasional</v>
      </c>
    </row>
    <row r="7978" spans="1:17" x14ac:dyDescent="0.3">
      <c r="A7978" t="s">
        <v>9069</v>
      </c>
      <c r="B7978" s="1">
        <v>45027</v>
      </c>
      <c r="C7978" t="s">
        <v>500</v>
      </c>
      <c r="D7978" t="s">
        <v>501</v>
      </c>
      <c r="E7978" t="s">
        <v>15</v>
      </c>
      <c r="F7978" t="s">
        <v>22</v>
      </c>
      <c r="G7978" t="s">
        <v>1039</v>
      </c>
      <c r="H7978">
        <v>1</v>
      </c>
      <c r="I7978">
        <v>41534.28</v>
      </c>
      <c r="J7978">
        <v>0</v>
      </c>
      <c r="K7978">
        <v>41534.28</v>
      </c>
      <c r="L7978">
        <v>12843.28</v>
      </c>
      <c r="M7978">
        <f t="shared" si="374"/>
        <v>41534.28</v>
      </c>
      <c r="N7978" t="str">
        <f t="shared" si="372"/>
        <v>Q2</v>
      </c>
      <c r="O7978" s="2">
        <f t="shared" si="373"/>
        <v>30.922120234177651</v>
      </c>
      <c r="P7978" t="str">
        <f>VLOOKUP(retail_sales_2023!C7978,customers!A:J,5,)</f>
        <v>Coimbatore</v>
      </c>
      <c r="Q7978" t="str">
        <f>VLOOKUP(C7978,customers!A:J,10,0)</f>
        <v>Premium</v>
      </c>
    </row>
    <row r="7979" spans="1:17" x14ac:dyDescent="0.3">
      <c r="A7979" t="s">
        <v>9070</v>
      </c>
      <c r="B7979" s="1">
        <v>44991</v>
      </c>
      <c r="C7979" t="s">
        <v>1379</v>
      </c>
      <c r="D7979" t="s">
        <v>1380</v>
      </c>
      <c r="E7979" t="s">
        <v>27</v>
      </c>
      <c r="F7979" t="s">
        <v>52</v>
      </c>
      <c r="G7979" t="s">
        <v>268</v>
      </c>
      <c r="H7979">
        <v>7</v>
      </c>
      <c r="I7979">
        <v>373.43</v>
      </c>
      <c r="J7979">
        <v>0.2</v>
      </c>
      <c r="K7979">
        <v>2091.21</v>
      </c>
      <c r="L7979">
        <v>162.15</v>
      </c>
      <c r="M7979">
        <f t="shared" si="374"/>
        <v>2091.2080000000001</v>
      </c>
      <c r="N7979" t="str">
        <f t="shared" si="372"/>
        <v>Q1</v>
      </c>
      <c r="O7979" s="2">
        <f t="shared" si="373"/>
        <v>7.7538841149382423</v>
      </c>
      <c r="P7979" t="str">
        <f>VLOOKUP(retail_sales_2023!C7979,customers!A:J,5,)</f>
        <v>Lucknow</v>
      </c>
      <c r="Q7979" t="str">
        <f>VLOOKUP(C7979,customers!A:J,10,0)</f>
        <v>Premium</v>
      </c>
    </row>
    <row r="7980" spans="1:17" x14ac:dyDescent="0.3">
      <c r="A7980" t="s">
        <v>9071</v>
      </c>
      <c r="B7980" s="1">
        <v>45148</v>
      </c>
      <c r="C7980" t="s">
        <v>1072</v>
      </c>
      <c r="D7980" t="s">
        <v>1073</v>
      </c>
      <c r="E7980" t="s">
        <v>21</v>
      </c>
      <c r="F7980" t="s">
        <v>28</v>
      </c>
      <c r="G7980" t="s">
        <v>57</v>
      </c>
      <c r="H7980">
        <v>2</v>
      </c>
      <c r="I7980">
        <v>3007.56</v>
      </c>
      <c r="J7980">
        <v>0</v>
      </c>
      <c r="K7980">
        <v>6015.12</v>
      </c>
      <c r="L7980">
        <v>1705.51</v>
      </c>
      <c r="M7980">
        <f t="shared" si="374"/>
        <v>6015.12</v>
      </c>
      <c r="N7980" t="str">
        <f t="shared" si="372"/>
        <v>Q3</v>
      </c>
      <c r="O7980" s="2">
        <f t="shared" si="373"/>
        <v>28.353715304100334</v>
      </c>
      <c r="P7980" t="str">
        <f>VLOOKUP(retail_sales_2023!C7980,customers!A:J,5,)</f>
        <v>Patna</v>
      </c>
      <c r="Q7980" t="str">
        <f>VLOOKUP(C7980,customers!A:J,10,0)</f>
        <v>Regular</v>
      </c>
    </row>
    <row r="7981" spans="1:17" x14ac:dyDescent="0.3">
      <c r="A7981" t="s">
        <v>9072</v>
      </c>
      <c r="B7981" s="1">
        <v>45180</v>
      </c>
      <c r="C7981" t="s">
        <v>454</v>
      </c>
      <c r="D7981" t="s">
        <v>455</v>
      </c>
      <c r="E7981" t="s">
        <v>33</v>
      </c>
      <c r="F7981" t="s">
        <v>43</v>
      </c>
      <c r="G7981" t="s">
        <v>128</v>
      </c>
      <c r="H7981">
        <v>1</v>
      </c>
      <c r="I7981">
        <v>38092.47</v>
      </c>
      <c r="J7981">
        <v>0.05</v>
      </c>
      <c r="K7981">
        <v>36187.85</v>
      </c>
      <c r="L7981">
        <v>5003.1400000000003</v>
      </c>
      <c r="M7981">
        <f t="shared" si="374"/>
        <v>36187.8465</v>
      </c>
      <c r="N7981" t="str">
        <f t="shared" si="372"/>
        <v>Q3</v>
      </c>
      <c r="O7981" s="2">
        <f t="shared" si="373"/>
        <v>13.82546904554982</v>
      </c>
      <c r="P7981" t="str">
        <f>VLOOKUP(retail_sales_2023!C7981,customers!A:J,5,)</f>
        <v>Mumbai</v>
      </c>
      <c r="Q7981" t="str">
        <f>VLOOKUP(C7981,customers!A:J,10,0)</f>
        <v>Premium</v>
      </c>
    </row>
    <row r="7982" spans="1:17" x14ac:dyDescent="0.3">
      <c r="A7982" t="s">
        <v>9073</v>
      </c>
      <c r="B7982" s="1">
        <v>45172</v>
      </c>
      <c r="C7982" t="s">
        <v>156</v>
      </c>
      <c r="D7982" t="s">
        <v>157</v>
      </c>
      <c r="E7982" t="s">
        <v>27</v>
      </c>
      <c r="F7982" t="s">
        <v>43</v>
      </c>
      <c r="G7982" t="s">
        <v>178</v>
      </c>
      <c r="H7982">
        <v>5</v>
      </c>
      <c r="I7982">
        <v>47296.87</v>
      </c>
      <c r="J7982">
        <v>0.15</v>
      </c>
      <c r="K7982">
        <v>201011.7</v>
      </c>
      <c r="L7982">
        <v>27549.29</v>
      </c>
      <c r="M7982">
        <f t="shared" si="374"/>
        <v>201011.69750000001</v>
      </c>
      <c r="N7982" t="str">
        <f t="shared" si="372"/>
        <v>Q3</v>
      </c>
      <c r="O7982" s="2">
        <f t="shared" si="373"/>
        <v>13.705316655697155</v>
      </c>
      <c r="P7982" t="str">
        <f>VLOOKUP(retail_sales_2023!C7982,customers!A:J,5,)</f>
        <v>Amritsar</v>
      </c>
      <c r="Q7982" t="str">
        <f>VLOOKUP(C7982,customers!A:J,10,0)</f>
        <v>Premium</v>
      </c>
    </row>
    <row r="7983" spans="1:17" x14ac:dyDescent="0.3">
      <c r="A7983" t="s">
        <v>9074</v>
      </c>
      <c r="B7983" s="1">
        <v>45289</v>
      </c>
      <c r="C7983" t="s">
        <v>1629</v>
      </c>
      <c r="D7983" t="s">
        <v>1630</v>
      </c>
      <c r="E7983" t="s">
        <v>15</v>
      </c>
      <c r="F7983" t="s">
        <v>38</v>
      </c>
      <c r="G7983" t="s">
        <v>395</v>
      </c>
      <c r="H7983">
        <v>1</v>
      </c>
      <c r="I7983">
        <v>3102.02</v>
      </c>
      <c r="J7983">
        <v>0</v>
      </c>
      <c r="K7983">
        <v>3102.02</v>
      </c>
      <c r="L7983">
        <v>972.74</v>
      </c>
      <c r="M7983">
        <f t="shared" si="374"/>
        <v>3102.02</v>
      </c>
      <c r="N7983" t="str">
        <f t="shared" si="372"/>
        <v>Q4</v>
      </c>
      <c r="O7983" s="2">
        <f t="shared" si="373"/>
        <v>31.358276220011476</v>
      </c>
      <c r="P7983" t="str">
        <f>VLOOKUP(retail_sales_2023!C7983,customers!A:J,5,)</f>
        <v>Chennai</v>
      </c>
      <c r="Q7983" t="str">
        <f>VLOOKUP(C7983,customers!A:J,10,0)</f>
        <v>Premium</v>
      </c>
    </row>
    <row r="7984" spans="1:17" x14ac:dyDescent="0.3">
      <c r="A7984" t="s">
        <v>9075</v>
      </c>
      <c r="B7984" s="1">
        <v>44951</v>
      </c>
      <c r="C7984" t="s">
        <v>1114</v>
      </c>
      <c r="D7984" t="s">
        <v>1115</v>
      </c>
      <c r="E7984" t="s">
        <v>27</v>
      </c>
      <c r="F7984" t="s">
        <v>43</v>
      </c>
      <c r="G7984" t="s">
        <v>154</v>
      </c>
      <c r="H7984">
        <v>5</v>
      </c>
      <c r="I7984">
        <v>71923.399999999994</v>
      </c>
      <c r="J7984">
        <v>0.15</v>
      </c>
      <c r="K7984">
        <v>305674.45</v>
      </c>
      <c r="L7984">
        <v>27139.35</v>
      </c>
      <c r="M7984">
        <f t="shared" si="374"/>
        <v>305674.45</v>
      </c>
      <c r="N7984" t="str">
        <f t="shared" si="372"/>
        <v>Q1</v>
      </c>
      <c r="O7984" s="2">
        <f t="shared" si="373"/>
        <v>8.8785143802499675</v>
      </c>
      <c r="P7984" t="str">
        <f>VLOOKUP(retail_sales_2023!C7984,customers!A:J,5,)</f>
        <v>Lucknow</v>
      </c>
      <c r="Q7984" t="str">
        <f>VLOOKUP(C7984,customers!A:J,10,0)</f>
        <v>Regular</v>
      </c>
    </row>
    <row r="7985" spans="1:17" x14ac:dyDescent="0.3">
      <c r="A7985" t="s">
        <v>9076</v>
      </c>
      <c r="B7985" s="1">
        <v>45090</v>
      </c>
      <c r="C7985" t="s">
        <v>538</v>
      </c>
      <c r="D7985" t="s">
        <v>539</v>
      </c>
      <c r="E7985" t="s">
        <v>33</v>
      </c>
      <c r="F7985" t="s">
        <v>43</v>
      </c>
      <c r="G7985" t="s">
        <v>110</v>
      </c>
      <c r="H7985">
        <v>5</v>
      </c>
      <c r="I7985">
        <v>29058.01</v>
      </c>
      <c r="J7985">
        <v>0.25</v>
      </c>
      <c r="K7985">
        <v>108967.54</v>
      </c>
      <c r="L7985">
        <v>14895.6</v>
      </c>
      <c r="M7985">
        <f t="shared" si="374"/>
        <v>108967.53749999999</v>
      </c>
      <c r="N7985" t="str">
        <f t="shared" si="372"/>
        <v>Q2</v>
      </c>
      <c r="O7985" s="2">
        <f t="shared" si="373"/>
        <v>13.669758902513538</v>
      </c>
      <c r="P7985" t="str">
        <f>VLOOKUP(retail_sales_2023!C7985,customers!A:J,5,)</f>
        <v>Mumbai</v>
      </c>
      <c r="Q7985" t="str">
        <f>VLOOKUP(C7985,customers!A:J,10,0)</f>
        <v>Premium</v>
      </c>
    </row>
    <row r="7986" spans="1:17" x14ac:dyDescent="0.3">
      <c r="A7986" t="s">
        <v>9077</v>
      </c>
      <c r="B7986" s="1">
        <v>45161</v>
      </c>
      <c r="C7986" t="s">
        <v>148</v>
      </c>
      <c r="D7986" t="s">
        <v>149</v>
      </c>
      <c r="E7986" t="s">
        <v>21</v>
      </c>
      <c r="F7986" t="s">
        <v>81</v>
      </c>
      <c r="G7986" t="s">
        <v>239</v>
      </c>
      <c r="H7986">
        <v>3</v>
      </c>
      <c r="I7986">
        <v>421.01</v>
      </c>
      <c r="J7986">
        <v>0</v>
      </c>
      <c r="K7986">
        <v>1263.03</v>
      </c>
      <c r="L7986">
        <v>-109.24</v>
      </c>
      <c r="M7986">
        <f t="shared" si="374"/>
        <v>1263.03</v>
      </c>
      <c r="N7986" t="str">
        <f t="shared" si="372"/>
        <v>Q3</v>
      </c>
      <c r="O7986" s="2">
        <f t="shared" si="373"/>
        <v>-8.649042382207865</v>
      </c>
      <c r="P7986" t="str">
        <f>VLOOKUP(retail_sales_2023!C7986,customers!A:J,5,)</f>
        <v>Ranchi</v>
      </c>
      <c r="Q7986" t="str">
        <f>VLOOKUP(C7986,customers!A:J,10,0)</f>
        <v>Premium</v>
      </c>
    </row>
    <row r="7987" spans="1:17" x14ac:dyDescent="0.3">
      <c r="A7987" t="s">
        <v>9078</v>
      </c>
      <c r="B7987" s="1">
        <v>45036</v>
      </c>
      <c r="C7987" t="s">
        <v>1252</v>
      </c>
      <c r="D7987" t="s">
        <v>1253</v>
      </c>
      <c r="E7987" t="s">
        <v>15</v>
      </c>
      <c r="F7987" t="s">
        <v>52</v>
      </c>
      <c r="G7987" t="s">
        <v>133</v>
      </c>
      <c r="H7987">
        <v>10</v>
      </c>
      <c r="I7987">
        <v>261.01</v>
      </c>
      <c r="J7987">
        <v>0</v>
      </c>
      <c r="K7987">
        <v>2610.1</v>
      </c>
      <c r="L7987">
        <v>197.19</v>
      </c>
      <c r="M7987">
        <f t="shared" si="374"/>
        <v>2610.1</v>
      </c>
      <c r="N7987" t="str">
        <f t="shared" si="372"/>
        <v>Q2</v>
      </c>
      <c r="O7987" s="2">
        <f t="shared" si="373"/>
        <v>7.5548829546760663</v>
      </c>
      <c r="P7987" t="str">
        <f>VLOOKUP(retail_sales_2023!C7987,customers!A:J,5,)</f>
        <v>Chennai</v>
      </c>
      <c r="Q7987" t="str">
        <f>VLOOKUP(C7987,customers!A:J,10,0)</f>
        <v>Regular</v>
      </c>
    </row>
    <row r="7988" spans="1:17" x14ac:dyDescent="0.3">
      <c r="A7988" t="s">
        <v>9079</v>
      </c>
      <c r="B7988" s="1">
        <v>45100</v>
      </c>
      <c r="C7988" t="s">
        <v>1412</v>
      </c>
      <c r="D7988" t="s">
        <v>1413</v>
      </c>
      <c r="E7988" t="s">
        <v>33</v>
      </c>
      <c r="F7988" t="s">
        <v>52</v>
      </c>
      <c r="G7988" t="s">
        <v>235</v>
      </c>
      <c r="H7988">
        <v>8</v>
      </c>
      <c r="I7988">
        <v>670.44</v>
      </c>
      <c r="J7988">
        <v>0.05</v>
      </c>
      <c r="K7988">
        <v>5095.34</v>
      </c>
      <c r="L7988">
        <v>512.15</v>
      </c>
      <c r="M7988">
        <f t="shared" si="374"/>
        <v>5095.3440000000001</v>
      </c>
      <c r="N7988" t="str">
        <f t="shared" si="372"/>
        <v>Q2</v>
      </c>
      <c r="O7988" s="2">
        <f t="shared" si="373"/>
        <v>10.05134102925418</v>
      </c>
      <c r="P7988" t="str">
        <f>VLOOKUP(retail_sales_2023!C7988,customers!A:J,5,)</f>
        <v>Surat</v>
      </c>
      <c r="Q7988" t="str">
        <f>VLOOKUP(C7988,customers!A:J,10,0)</f>
        <v>Occasional</v>
      </c>
    </row>
    <row r="7989" spans="1:17" x14ac:dyDescent="0.3">
      <c r="A7989" t="s">
        <v>9080</v>
      </c>
      <c r="B7989" s="1">
        <v>45105</v>
      </c>
      <c r="C7989" t="s">
        <v>918</v>
      </c>
      <c r="D7989" t="s">
        <v>919</v>
      </c>
      <c r="E7989" t="s">
        <v>33</v>
      </c>
      <c r="F7989" t="s">
        <v>22</v>
      </c>
      <c r="G7989" t="s">
        <v>34</v>
      </c>
      <c r="H7989">
        <v>5</v>
      </c>
      <c r="I7989">
        <v>17840.580000000002</v>
      </c>
      <c r="J7989">
        <v>0</v>
      </c>
      <c r="K7989">
        <v>89202.9</v>
      </c>
      <c r="L7989">
        <v>28895.23</v>
      </c>
      <c r="M7989">
        <f t="shared" si="374"/>
        <v>89202.900000000009</v>
      </c>
      <c r="N7989" t="str">
        <f t="shared" si="372"/>
        <v>Q2</v>
      </c>
      <c r="O7989" s="2">
        <f t="shared" si="373"/>
        <v>32.392702479403695</v>
      </c>
      <c r="P7989" t="str">
        <f>VLOOKUP(retail_sales_2023!C7989,customers!A:J,5,)</f>
        <v>Ahmedabad</v>
      </c>
      <c r="Q7989" t="str">
        <f>VLOOKUP(C7989,customers!A:J,10,0)</f>
        <v>Regular</v>
      </c>
    </row>
    <row r="7990" spans="1:17" x14ac:dyDescent="0.3">
      <c r="A7990" t="s">
        <v>9081</v>
      </c>
      <c r="B7990" s="1">
        <v>44977</v>
      </c>
      <c r="C7990" t="s">
        <v>1103</v>
      </c>
      <c r="D7990" t="s">
        <v>1104</v>
      </c>
      <c r="E7990" t="s">
        <v>33</v>
      </c>
      <c r="F7990" t="s">
        <v>43</v>
      </c>
      <c r="G7990" t="s">
        <v>243</v>
      </c>
      <c r="H7990">
        <v>4</v>
      </c>
      <c r="I7990">
        <v>73477.509999999995</v>
      </c>
      <c r="J7990">
        <v>0.15</v>
      </c>
      <c r="K7990">
        <v>249823.53</v>
      </c>
      <c r="L7990">
        <v>31545.96</v>
      </c>
      <c r="M7990">
        <f t="shared" si="374"/>
        <v>249823.53399999999</v>
      </c>
      <c r="N7990" t="str">
        <f t="shared" si="372"/>
        <v>Q1</v>
      </c>
      <c r="O7990" s="2">
        <f t="shared" si="373"/>
        <v>12.627297356658119</v>
      </c>
      <c r="P7990" t="str">
        <f>VLOOKUP(retail_sales_2023!C7990,customers!A:J,5,)</f>
        <v>Mumbai</v>
      </c>
      <c r="Q7990" t="str">
        <f>VLOOKUP(C7990,customers!A:J,10,0)</f>
        <v>Regular</v>
      </c>
    </row>
    <row r="7991" spans="1:17" x14ac:dyDescent="0.3">
      <c r="A7991" t="s">
        <v>9082</v>
      </c>
      <c r="B7991" s="1">
        <v>45050</v>
      </c>
      <c r="C7991" t="s">
        <v>1585</v>
      </c>
      <c r="D7991" t="s">
        <v>1586</v>
      </c>
      <c r="E7991" t="s">
        <v>15</v>
      </c>
      <c r="F7991" t="s">
        <v>22</v>
      </c>
      <c r="G7991" t="s">
        <v>146</v>
      </c>
      <c r="H7991">
        <v>4</v>
      </c>
      <c r="I7991">
        <v>33932.050000000003</v>
      </c>
      <c r="J7991">
        <v>0</v>
      </c>
      <c r="K7991">
        <v>135728.20000000001</v>
      </c>
      <c r="L7991">
        <v>37574.92</v>
      </c>
      <c r="M7991">
        <f t="shared" si="374"/>
        <v>135728.20000000001</v>
      </c>
      <c r="N7991" t="str">
        <f t="shared" si="372"/>
        <v>Q2</v>
      </c>
      <c r="O7991" s="2">
        <f t="shared" si="373"/>
        <v>27.683944825025304</v>
      </c>
      <c r="P7991" t="str">
        <f>VLOOKUP(retail_sales_2023!C7991,customers!A:J,5,)</f>
        <v>Coimbatore</v>
      </c>
      <c r="Q7991" t="str">
        <f>VLOOKUP(C7991,customers!A:J,10,0)</f>
        <v>Premium</v>
      </c>
    </row>
    <row r="7992" spans="1:17" x14ac:dyDescent="0.3">
      <c r="A7992" t="s">
        <v>9083</v>
      </c>
      <c r="B7992" s="1">
        <v>45042</v>
      </c>
      <c r="C7992" t="s">
        <v>2307</v>
      </c>
      <c r="D7992" t="s">
        <v>2308</v>
      </c>
      <c r="E7992" t="s">
        <v>27</v>
      </c>
      <c r="F7992" t="s">
        <v>16</v>
      </c>
      <c r="G7992" t="s">
        <v>171</v>
      </c>
      <c r="H7992">
        <v>5</v>
      </c>
      <c r="I7992">
        <v>363.08</v>
      </c>
      <c r="J7992">
        <v>0</v>
      </c>
      <c r="K7992">
        <v>1815.4</v>
      </c>
      <c r="L7992">
        <v>487.32</v>
      </c>
      <c r="M7992">
        <f t="shared" si="374"/>
        <v>1815.3999999999999</v>
      </c>
      <c r="N7992" t="str">
        <f t="shared" si="372"/>
        <v>Q2</v>
      </c>
      <c r="O7992" s="2">
        <f t="shared" si="373"/>
        <v>26.843670816349015</v>
      </c>
      <c r="P7992" t="str">
        <f>VLOOKUP(retail_sales_2023!C7992,customers!A:J,5,)</f>
        <v>Delhi</v>
      </c>
      <c r="Q7992" t="str">
        <f>VLOOKUP(C7992,customers!A:J,10,0)</f>
        <v>Premium</v>
      </c>
    </row>
    <row r="7993" spans="1:17" x14ac:dyDescent="0.3">
      <c r="A7993" t="s">
        <v>9084</v>
      </c>
      <c r="B7993" s="1">
        <v>45254</v>
      </c>
      <c r="C7993" t="s">
        <v>963</v>
      </c>
      <c r="D7993" t="s">
        <v>964</v>
      </c>
      <c r="E7993" t="s">
        <v>15</v>
      </c>
      <c r="F7993" t="s">
        <v>43</v>
      </c>
      <c r="G7993" t="s">
        <v>301</v>
      </c>
      <c r="H7993">
        <v>4</v>
      </c>
      <c r="I7993">
        <v>65478.69</v>
      </c>
      <c r="J7993">
        <v>0</v>
      </c>
      <c r="K7993">
        <v>261914.76</v>
      </c>
      <c r="L7993">
        <v>29974.799999999999</v>
      </c>
      <c r="M7993">
        <f t="shared" si="374"/>
        <v>261914.76</v>
      </c>
      <c r="N7993" t="str">
        <f t="shared" si="372"/>
        <v>Q4</v>
      </c>
      <c r="O7993" s="2">
        <f t="shared" si="373"/>
        <v>11.44448674828406</v>
      </c>
      <c r="P7993" t="str">
        <f>VLOOKUP(retail_sales_2023!C7993,customers!A:J,5,)</f>
        <v>Chennai</v>
      </c>
      <c r="Q7993" t="str">
        <f>VLOOKUP(C7993,customers!A:J,10,0)</f>
        <v>Regular</v>
      </c>
    </row>
    <row r="7994" spans="1:17" x14ac:dyDescent="0.3">
      <c r="A7994" t="s">
        <v>9085</v>
      </c>
      <c r="B7994" s="1">
        <v>44951</v>
      </c>
      <c r="C7994" t="s">
        <v>4155</v>
      </c>
      <c r="D7994" t="s">
        <v>4156</v>
      </c>
      <c r="E7994" t="s">
        <v>15</v>
      </c>
      <c r="F7994" t="s">
        <v>52</v>
      </c>
      <c r="G7994" t="s">
        <v>69</v>
      </c>
      <c r="H7994">
        <v>2</v>
      </c>
      <c r="I7994">
        <v>498.22</v>
      </c>
      <c r="J7994">
        <v>0.15</v>
      </c>
      <c r="K7994">
        <v>846.97</v>
      </c>
      <c r="L7994">
        <v>81.95</v>
      </c>
      <c r="M7994">
        <f t="shared" si="374"/>
        <v>846.97400000000005</v>
      </c>
      <c r="N7994" t="str">
        <f t="shared" si="372"/>
        <v>Q1</v>
      </c>
      <c r="O7994" s="2">
        <f t="shared" si="373"/>
        <v>9.6756673790098819</v>
      </c>
      <c r="P7994" t="str">
        <f>VLOOKUP(retail_sales_2023!C7994,customers!A:J,5,)</f>
        <v>Hyderabad</v>
      </c>
      <c r="Q7994" t="str">
        <f>VLOOKUP(C7994,customers!A:J,10,0)</f>
        <v>Premium</v>
      </c>
    </row>
    <row r="7995" spans="1:17" x14ac:dyDescent="0.3">
      <c r="A7995" t="s">
        <v>9086</v>
      </c>
      <c r="B7995" s="1">
        <v>45176</v>
      </c>
      <c r="C7995" t="s">
        <v>1280</v>
      </c>
      <c r="D7995" t="s">
        <v>1281</v>
      </c>
      <c r="E7995" t="s">
        <v>21</v>
      </c>
      <c r="F7995" t="s">
        <v>43</v>
      </c>
      <c r="G7995" t="s">
        <v>44</v>
      </c>
      <c r="H7995">
        <v>2</v>
      </c>
      <c r="I7995">
        <v>75036.52</v>
      </c>
      <c r="J7995">
        <v>0</v>
      </c>
      <c r="K7995">
        <v>150073.04</v>
      </c>
      <c r="L7995">
        <v>21571.5</v>
      </c>
      <c r="M7995">
        <f t="shared" si="374"/>
        <v>150073.04</v>
      </c>
      <c r="N7995" t="str">
        <f t="shared" si="372"/>
        <v>Q3</v>
      </c>
      <c r="O7995" s="2">
        <f t="shared" si="373"/>
        <v>14.374000819867444</v>
      </c>
      <c r="P7995" t="str">
        <f>VLOOKUP(retail_sales_2023!C7995,customers!A:J,5,)</f>
        <v>Guwahati</v>
      </c>
      <c r="Q7995" t="str">
        <f>VLOOKUP(C7995,customers!A:J,10,0)</f>
        <v>Premium</v>
      </c>
    </row>
    <row r="7996" spans="1:17" x14ac:dyDescent="0.3">
      <c r="A7996" t="s">
        <v>9087</v>
      </c>
      <c r="B7996" s="1">
        <v>45067</v>
      </c>
      <c r="C7996" t="s">
        <v>2046</v>
      </c>
      <c r="D7996" t="s">
        <v>2047</v>
      </c>
      <c r="E7996" t="s">
        <v>15</v>
      </c>
      <c r="F7996" t="s">
        <v>22</v>
      </c>
      <c r="G7996" t="s">
        <v>315</v>
      </c>
      <c r="H7996">
        <v>4</v>
      </c>
      <c r="I7996">
        <v>11838.37</v>
      </c>
      <c r="J7996">
        <v>0.15</v>
      </c>
      <c r="K7996">
        <v>40250.46</v>
      </c>
      <c r="L7996">
        <v>8665.0499999999993</v>
      </c>
      <c r="M7996">
        <f t="shared" si="374"/>
        <v>40250.457999999999</v>
      </c>
      <c r="N7996" t="str">
        <f t="shared" si="372"/>
        <v>Q2</v>
      </c>
      <c r="O7996" s="2">
        <f t="shared" si="373"/>
        <v>21.527828501835756</v>
      </c>
      <c r="P7996" t="str">
        <f>VLOOKUP(retail_sales_2023!C7996,customers!A:J,5,)</f>
        <v>Bengaluru</v>
      </c>
      <c r="Q7996" t="str">
        <f>VLOOKUP(C7996,customers!A:J,10,0)</f>
        <v>Premium</v>
      </c>
    </row>
    <row r="7997" spans="1:17" x14ac:dyDescent="0.3">
      <c r="A7997" t="s">
        <v>9088</v>
      </c>
      <c r="B7997" s="1">
        <v>45122</v>
      </c>
      <c r="C7997" t="s">
        <v>514</v>
      </c>
      <c r="D7997" t="s">
        <v>515</v>
      </c>
      <c r="E7997" t="s">
        <v>27</v>
      </c>
      <c r="F7997" t="s">
        <v>52</v>
      </c>
      <c r="G7997" t="s">
        <v>53</v>
      </c>
      <c r="H7997">
        <v>2</v>
      </c>
      <c r="I7997">
        <v>185.79</v>
      </c>
      <c r="J7997">
        <v>0.1</v>
      </c>
      <c r="K7997">
        <v>334.42</v>
      </c>
      <c r="L7997">
        <v>22.59</v>
      </c>
      <c r="M7997">
        <f t="shared" si="374"/>
        <v>334.42199999999997</v>
      </c>
      <c r="N7997" t="str">
        <f t="shared" si="372"/>
        <v>Q3</v>
      </c>
      <c r="O7997" s="2">
        <f t="shared" si="373"/>
        <v>6.754978769212368</v>
      </c>
      <c r="P7997" t="str">
        <f>VLOOKUP(retail_sales_2023!C7997,customers!A:J,5,)</f>
        <v>Delhi</v>
      </c>
      <c r="Q7997" t="str">
        <f>VLOOKUP(C7997,customers!A:J,10,0)</f>
        <v>Premium</v>
      </c>
    </row>
    <row r="7998" spans="1:17" x14ac:dyDescent="0.3">
      <c r="A7998" t="s">
        <v>9089</v>
      </c>
      <c r="B7998" s="1">
        <v>44949</v>
      </c>
      <c r="C7998" t="s">
        <v>748</v>
      </c>
      <c r="D7998" t="s">
        <v>749</v>
      </c>
      <c r="E7998" t="s">
        <v>33</v>
      </c>
      <c r="F7998" t="s">
        <v>38</v>
      </c>
      <c r="G7998" t="s">
        <v>141</v>
      </c>
      <c r="H7998">
        <v>5</v>
      </c>
      <c r="I7998">
        <v>2475.56</v>
      </c>
      <c r="J7998">
        <v>0.05</v>
      </c>
      <c r="K7998">
        <v>11758.91</v>
      </c>
      <c r="L7998">
        <v>2334.25</v>
      </c>
      <c r="M7998">
        <f t="shared" si="374"/>
        <v>11758.909999999998</v>
      </c>
      <c r="N7998" t="str">
        <f t="shared" si="372"/>
        <v>Q1</v>
      </c>
      <c r="O7998" s="2">
        <f t="shared" si="373"/>
        <v>19.850904548125634</v>
      </c>
      <c r="P7998" t="str">
        <f>VLOOKUP(retail_sales_2023!C7998,customers!A:J,5,)</f>
        <v>Surat</v>
      </c>
      <c r="Q7998" t="str">
        <f>VLOOKUP(C7998,customers!A:J,10,0)</f>
        <v>Premium</v>
      </c>
    </row>
    <row r="7999" spans="1:17" x14ac:dyDescent="0.3">
      <c r="A7999" t="s">
        <v>9090</v>
      </c>
      <c r="B7999" s="1">
        <v>45034</v>
      </c>
      <c r="C7999" t="s">
        <v>1412</v>
      </c>
      <c r="D7999" t="s">
        <v>1413</v>
      </c>
      <c r="E7999" t="s">
        <v>33</v>
      </c>
      <c r="F7999" t="s">
        <v>16</v>
      </c>
      <c r="G7999" t="s">
        <v>319</v>
      </c>
      <c r="H7999">
        <v>2</v>
      </c>
      <c r="I7999">
        <v>483.22</v>
      </c>
      <c r="J7999">
        <v>0</v>
      </c>
      <c r="K7999">
        <v>966.44</v>
      </c>
      <c r="L7999">
        <v>349.8</v>
      </c>
      <c r="M7999">
        <f t="shared" si="374"/>
        <v>966.44</v>
      </c>
      <c r="N7999" t="str">
        <f t="shared" si="372"/>
        <v>Q2</v>
      </c>
      <c r="O7999" s="2">
        <f t="shared" si="373"/>
        <v>36.194693928231445</v>
      </c>
      <c r="P7999" t="str">
        <f>VLOOKUP(retail_sales_2023!C7999,customers!A:J,5,)</f>
        <v>Surat</v>
      </c>
      <c r="Q7999" t="str">
        <f>VLOOKUP(C7999,customers!A:J,10,0)</f>
        <v>Occasional</v>
      </c>
    </row>
    <row r="8000" spans="1:17" x14ac:dyDescent="0.3">
      <c r="A8000" t="s">
        <v>9091</v>
      </c>
      <c r="B8000" s="1">
        <v>44936</v>
      </c>
      <c r="C8000" t="s">
        <v>1659</v>
      </c>
      <c r="D8000" t="s">
        <v>1781</v>
      </c>
      <c r="E8000" t="s">
        <v>15</v>
      </c>
      <c r="F8000" t="s">
        <v>16</v>
      </c>
      <c r="G8000" t="s">
        <v>319</v>
      </c>
      <c r="H8000">
        <v>2</v>
      </c>
      <c r="I8000">
        <v>544.74</v>
      </c>
      <c r="J8000">
        <v>0.1</v>
      </c>
      <c r="K8000">
        <v>980.53</v>
      </c>
      <c r="L8000">
        <v>273.56</v>
      </c>
      <c r="M8000">
        <f t="shared" si="374"/>
        <v>980.53200000000004</v>
      </c>
      <c r="N8000" t="str">
        <f t="shared" si="372"/>
        <v>Q1</v>
      </c>
      <c r="O8000" s="2">
        <f t="shared" si="373"/>
        <v>27.899197372849375</v>
      </c>
      <c r="P8000" t="str">
        <f>VLOOKUP(retail_sales_2023!C8000,customers!A:J,5,)</f>
        <v>Coimbatore</v>
      </c>
      <c r="Q8000" t="str">
        <f>VLOOKUP(C8000,customers!A:J,10,0)</f>
        <v>Regular</v>
      </c>
    </row>
    <row r="8001" spans="1:17" x14ac:dyDescent="0.3">
      <c r="A8001" t="s">
        <v>9092</v>
      </c>
      <c r="B8001" s="1">
        <v>44937</v>
      </c>
      <c r="C8001" t="s">
        <v>368</v>
      </c>
      <c r="D8001" t="s">
        <v>369</v>
      </c>
      <c r="E8001" t="s">
        <v>21</v>
      </c>
      <c r="F8001" t="s">
        <v>22</v>
      </c>
      <c r="G8001" t="s">
        <v>315</v>
      </c>
      <c r="H8001">
        <v>4</v>
      </c>
      <c r="I8001">
        <v>36977.65</v>
      </c>
      <c r="J8001">
        <v>0</v>
      </c>
      <c r="K8001">
        <v>147910.6</v>
      </c>
      <c r="L8001">
        <v>38713.269999999997</v>
      </c>
      <c r="M8001">
        <f t="shared" si="374"/>
        <v>147910.6</v>
      </c>
      <c r="N8001" t="str">
        <f t="shared" si="372"/>
        <v>Q1</v>
      </c>
      <c r="O8001" s="2">
        <f t="shared" si="373"/>
        <v>26.173425028361724</v>
      </c>
      <c r="P8001" t="str">
        <f>VLOOKUP(retail_sales_2023!C8001,customers!A:J,5,)</f>
        <v>Kolkata</v>
      </c>
      <c r="Q8001" t="str">
        <f>VLOOKUP(C8001,customers!A:J,10,0)</f>
        <v>Occasional</v>
      </c>
    </row>
    <row r="8002" spans="1:17" x14ac:dyDescent="0.3">
      <c r="A8002" t="s">
        <v>9093</v>
      </c>
      <c r="B8002" s="1">
        <v>45199</v>
      </c>
      <c r="C8002" t="s">
        <v>488</v>
      </c>
      <c r="D8002" t="s">
        <v>489</v>
      </c>
      <c r="E8002" t="s">
        <v>33</v>
      </c>
      <c r="F8002" t="s">
        <v>22</v>
      </c>
      <c r="G8002" t="s">
        <v>34</v>
      </c>
      <c r="H8002">
        <v>3</v>
      </c>
      <c r="I8002">
        <v>14159.14</v>
      </c>
      <c r="J8002">
        <v>0.05</v>
      </c>
      <c r="K8002">
        <v>40353.550000000003</v>
      </c>
      <c r="L8002">
        <v>10634.7</v>
      </c>
      <c r="M8002">
        <f t="shared" si="374"/>
        <v>40353.548999999999</v>
      </c>
      <c r="N8002" t="str">
        <f t="shared" si="372"/>
        <v>Q3</v>
      </c>
      <c r="O8002" s="2">
        <f t="shared" si="373"/>
        <v>26.353815215761689</v>
      </c>
      <c r="P8002" t="str">
        <f>VLOOKUP(retail_sales_2023!C8002,customers!A:J,5,)</f>
        <v>Ahmedabad</v>
      </c>
      <c r="Q8002" t="str">
        <f>VLOOKUP(C8002,customers!A:J,10,0)</f>
        <v>Occasional</v>
      </c>
    </row>
    <row r="8003" spans="1:17" x14ac:dyDescent="0.3">
      <c r="A8003" t="s">
        <v>9094</v>
      </c>
      <c r="B8003" s="1">
        <v>44983</v>
      </c>
      <c r="C8003" t="s">
        <v>382</v>
      </c>
      <c r="D8003" t="s">
        <v>383</v>
      </c>
      <c r="E8003" t="s">
        <v>27</v>
      </c>
      <c r="F8003" t="s">
        <v>52</v>
      </c>
      <c r="G8003" t="s">
        <v>133</v>
      </c>
      <c r="H8003">
        <v>8</v>
      </c>
      <c r="I8003">
        <v>744.18</v>
      </c>
      <c r="J8003">
        <v>0.25</v>
      </c>
      <c r="K8003">
        <v>4465.08</v>
      </c>
      <c r="L8003">
        <v>267.70999999999998</v>
      </c>
      <c r="M8003">
        <f t="shared" si="374"/>
        <v>4465.08</v>
      </c>
      <c r="N8003" t="str">
        <f t="shared" ref="N8003:N8066" si="375">"Q"&amp;ROUNDUP(MONTH(B8003)/3,0)</f>
        <v>Q1</v>
      </c>
      <c r="O8003" s="2">
        <f t="shared" ref="O8003:O8066" si="376">(L8003/K8003)*100</f>
        <v>5.9956372562193732</v>
      </c>
      <c r="P8003" t="str">
        <f>VLOOKUP(retail_sales_2023!C8003,customers!A:J,5,)</f>
        <v>Jaipur</v>
      </c>
      <c r="Q8003" t="str">
        <f>VLOOKUP(C8003,customers!A:J,10,0)</f>
        <v>Regular</v>
      </c>
    </row>
    <row r="8004" spans="1:17" x14ac:dyDescent="0.3">
      <c r="A8004" t="s">
        <v>9095</v>
      </c>
      <c r="B8004" s="1">
        <v>45268</v>
      </c>
      <c r="C8004" t="s">
        <v>75</v>
      </c>
      <c r="D8004" t="s">
        <v>76</v>
      </c>
      <c r="E8004" t="s">
        <v>21</v>
      </c>
      <c r="F8004" t="s">
        <v>28</v>
      </c>
      <c r="G8004" t="s">
        <v>97</v>
      </c>
      <c r="H8004">
        <v>5</v>
      </c>
      <c r="I8004">
        <v>6644.06</v>
      </c>
      <c r="J8004">
        <v>0.1</v>
      </c>
      <c r="K8004">
        <v>29898.27</v>
      </c>
      <c r="L8004">
        <v>-1992.06</v>
      </c>
      <c r="M8004">
        <f t="shared" si="374"/>
        <v>29898.270000000004</v>
      </c>
      <c r="N8004" t="str">
        <f t="shared" si="375"/>
        <v>Q4</v>
      </c>
      <c r="O8004" s="2">
        <f t="shared" si="376"/>
        <v>-6.6627935328699621</v>
      </c>
      <c r="P8004" t="str">
        <f>VLOOKUP(retail_sales_2023!C8004,customers!A:J,5,)</f>
        <v>Patna</v>
      </c>
      <c r="Q8004" t="str">
        <f>VLOOKUP(C8004,customers!A:J,10,0)</f>
        <v>Regular</v>
      </c>
    </row>
    <row r="8005" spans="1:17" x14ac:dyDescent="0.3">
      <c r="A8005" t="s">
        <v>9096</v>
      </c>
      <c r="B8005" s="1">
        <v>44989</v>
      </c>
      <c r="C8005" t="s">
        <v>1433</v>
      </c>
      <c r="D8005" t="s">
        <v>1434</v>
      </c>
      <c r="E8005" t="s">
        <v>15</v>
      </c>
      <c r="F8005" t="s">
        <v>81</v>
      </c>
      <c r="G8005" t="s">
        <v>158</v>
      </c>
      <c r="H8005">
        <v>3</v>
      </c>
      <c r="I8005">
        <v>4939.3100000000004</v>
      </c>
      <c r="J8005">
        <v>0</v>
      </c>
      <c r="K8005">
        <v>14817.93</v>
      </c>
      <c r="L8005">
        <v>3874.37</v>
      </c>
      <c r="M8005">
        <f t="shared" ref="M8005:M8068" si="377">H8005*I8005*(1-J8005)</f>
        <v>14817.93</v>
      </c>
      <c r="N8005" t="str">
        <f t="shared" si="375"/>
        <v>Q1</v>
      </c>
      <c r="O8005" s="2">
        <f t="shared" si="376"/>
        <v>26.146499544808215</v>
      </c>
      <c r="P8005" t="str">
        <f>VLOOKUP(retail_sales_2023!C8005,customers!A:J,5,)</f>
        <v>Coimbatore</v>
      </c>
      <c r="Q8005" t="str">
        <f>VLOOKUP(C8005,customers!A:J,10,0)</f>
        <v>Premium</v>
      </c>
    </row>
    <row r="8006" spans="1:17" x14ac:dyDescent="0.3">
      <c r="A8006" t="s">
        <v>9097</v>
      </c>
      <c r="B8006" s="1">
        <v>45233</v>
      </c>
      <c r="C8006" t="s">
        <v>84</v>
      </c>
      <c r="D8006" t="s">
        <v>85</v>
      </c>
      <c r="E8006" t="s">
        <v>33</v>
      </c>
      <c r="F8006" t="s">
        <v>22</v>
      </c>
      <c r="G8006" t="s">
        <v>34</v>
      </c>
      <c r="H8006">
        <v>5</v>
      </c>
      <c r="I8006">
        <v>8174.1</v>
      </c>
      <c r="J8006">
        <v>0.2</v>
      </c>
      <c r="K8006">
        <v>32696.400000000001</v>
      </c>
      <c r="L8006">
        <v>9217.0499999999993</v>
      </c>
      <c r="M8006">
        <f t="shared" si="377"/>
        <v>32696.400000000001</v>
      </c>
      <c r="N8006" t="str">
        <f t="shared" si="375"/>
        <v>Q4</v>
      </c>
      <c r="O8006" s="2">
        <f t="shared" si="376"/>
        <v>28.189800712004988</v>
      </c>
      <c r="P8006" t="str">
        <f>VLOOKUP(retail_sales_2023!C8006,customers!A:J,5,)</f>
        <v>Mumbai</v>
      </c>
      <c r="Q8006" t="str">
        <f>VLOOKUP(C8006,customers!A:J,10,0)</f>
        <v>Regular</v>
      </c>
    </row>
    <row r="8007" spans="1:17" x14ac:dyDescent="0.3">
      <c r="A8007" t="s">
        <v>9098</v>
      </c>
      <c r="B8007" s="1">
        <v>45124</v>
      </c>
      <c r="C8007" t="s">
        <v>1853</v>
      </c>
      <c r="D8007" t="s">
        <v>1854</v>
      </c>
      <c r="E8007" t="s">
        <v>33</v>
      </c>
      <c r="F8007" t="s">
        <v>43</v>
      </c>
      <c r="G8007" t="s">
        <v>44</v>
      </c>
      <c r="H8007">
        <v>5</v>
      </c>
      <c r="I8007">
        <v>57092.31</v>
      </c>
      <c r="J8007">
        <v>0.05</v>
      </c>
      <c r="K8007">
        <v>271188.46999999997</v>
      </c>
      <c r="L8007">
        <v>26352.49</v>
      </c>
      <c r="M8007">
        <f t="shared" si="377"/>
        <v>271188.47249999997</v>
      </c>
      <c r="N8007" t="str">
        <f t="shared" si="375"/>
        <v>Q3</v>
      </c>
      <c r="O8007" s="2">
        <f t="shared" si="376"/>
        <v>9.7174079709214798</v>
      </c>
      <c r="P8007" t="str">
        <f>VLOOKUP(retail_sales_2023!C8007,customers!A:J,5,)</f>
        <v>Surat</v>
      </c>
      <c r="Q8007" t="str">
        <f>VLOOKUP(C8007,customers!A:J,10,0)</f>
        <v>Premium</v>
      </c>
    </row>
    <row r="8008" spans="1:17" x14ac:dyDescent="0.3">
      <c r="A8008" t="s">
        <v>9099</v>
      </c>
      <c r="B8008" s="1">
        <v>45023</v>
      </c>
      <c r="C8008" t="s">
        <v>2471</v>
      </c>
      <c r="D8008" t="s">
        <v>2472</v>
      </c>
      <c r="E8008" t="s">
        <v>27</v>
      </c>
      <c r="F8008" t="s">
        <v>22</v>
      </c>
      <c r="G8008" t="s">
        <v>34</v>
      </c>
      <c r="H8008">
        <v>4</v>
      </c>
      <c r="I8008">
        <v>2602.02</v>
      </c>
      <c r="J8008">
        <v>0.3</v>
      </c>
      <c r="K8008">
        <v>7285.66</v>
      </c>
      <c r="L8008">
        <v>1985.52</v>
      </c>
      <c r="M8008">
        <f t="shared" si="377"/>
        <v>7285.655999999999</v>
      </c>
      <c r="N8008" t="str">
        <f t="shared" si="375"/>
        <v>Q2</v>
      </c>
      <c r="O8008" s="2">
        <f t="shared" si="376"/>
        <v>27.252438351501439</v>
      </c>
      <c r="P8008" t="str">
        <f>VLOOKUP(retail_sales_2023!C8008,customers!A:J,5,)</f>
        <v>Jaipur</v>
      </c>
      <c r="Q8008" t="str">
        <f>VLOOKUP(C8008,customers!A:J,10,0)</f>
        <v>Regular</v>
      </c>
    </row>
    <row r="8009" spans="1:17" x14ac:dyDescent="0.3">
      <c r="A8009" t="s">
        <v>9100</v>
      </c>
      <c r="B8009" s="1">
        <v>45097</v>
      </c>
      <c r="C8009" t="s">
        <v>853</v>
      </c>
      <c r="D8009" t="s">
        <v>854</v>
      </c>
      <c r="E8009" t="s">
        <v>27</v>
      </c>
      <c r="F8009" t="s">
        <v>52</v>
      </c>
      <c r="G8009" t="s">
        <v>226</v>
      </c>
      <c r="H8009">
        <v>7</v>
      </c>
      <c r="I8009">
        <v>704.35</v>
      </c>
      <c r="J8009">
        <v>0.15</v>
      </c>
      <c r="K8009">
        <v>4190.88</v>
      </c>
      <c r="L8009">
        <v>291.88</v>
      </c>
      <c r="M8009">
        <f t="shared" si="377"/>
        <v>4190.8824999999997</v>
      </c>
      <c r="N8009" t="str">
        <f t="shared" si="375"/>
        <v>Q2</v>
      </c>
      <c r="O8009" s="2">
        <f t="shared" si="376"/>
        <v>6.9646470431031187</v>
      </c>
      <c r="P8009" t="str">
        <f>VLOOKUP(retail_sales_2023!C8009,customers!A:J,5,)</f>
        <v>Chandigarh</v>
      </c>
      <c r="Q8009" t="str">
        <f>VLOOKUP(C8009,customers!A:J,10,0)</f>
        <v>Premium</v>
      </c>
    </row>
    <row r="8010" spans="1:17" x14ac:dyDescent="0.3">
      <c r="A8010" t="s">
        <v>9101</v>
      </c>
      <c r="B8010" s="1">
        <v>45005</v>
      </c>
      <c r="C8010" t="s">
        <v>2741</v>
      </c>
      <c r="D8010" t="s">
        <v>2742</v>
      </c>
      <c r="E8010" t="s">
        <v>15</v>
      </c>
      <c r="F8010" t="s">
        <v>43</v>
      </c>
      <c r="G8010" t="s">
        <v>110</v>
      </c>
      <c r="H8010">
        <v>5</v>
      </c>
      <c r="I8010">
        <v>10125.459999999999</v>
      </c>
      <c r="J8010">
        <v>0</v>
      </c>
      <c r="K8010">
        <v>50627.3</v>
      </c>
      <c r="L8010">
        <v>7822.95</v>
      </c>
      <c r="M8010">
        <f t="shared" si="377"/>
        <v>50627.299999999996</v>
      </c>
      <c r="N8010" t="str">
        <f t="shared" si="375"/>
        <v>Q1</v>
      </c>
      <c r="O8010" s="2">
        <f t="shared" si="376"/>
        <v>15.452038722191386</v>
      </c>
      <c r="P8010" t="str">
        <f>VLOOKUP(retail_sales_2023!C8010,customers!A:J,5,)</f>
        <v>Chennai</v>
      </c>
      <c r="Q8010" t="str">
        <f>VLOOKUP(C8010,customers!A:J,10,0)</f>
        <v>Regular</v>
      </c>
    </row>
    <row r="8011" spans="1:17" x14ac:dyDescent="0.3">
      <c r="A8011" t="s">
        <v>9102</v>
      </c>
      <c r="B8011" s="1">
        <v>45152</v>
      </c>
      <c r="C8011" t="s">
        <v>1789</v>
      </c>
      <c r="D8011" t="s">
        <v>1790</v>
      </c>
      <c r="E8011" t="s">
        <v>33</v>
      </c>
      <c r="F8011" t="s">
        <v>43</v>
      </c>
      <c r="G8011" t="s">
        <v>178</v>
      </c>
      <c r="H8011">
        <v>1</v>
      </c>
      <c r="I8011">
        <v>42388.73</v>
      </c>
      <c r="J8011">
        <v>0</v>
      </c>
      <c r="K8011">
        <v>42388.73</v>
      </c>
      <c r="L8011">
        <v>3798.18</v>
      </c>
      <c r="M8011">
        <f t="shared" si="377"/>
        <v>42388.73</v>
      </c>
      <c r="N8011" t="str">
        <f t="shared" si="375"/>
        <v>Q3</v>
      </c>
      <c r="O8011" s="2">
        <f t="shared" si="376"/>
        <v>8.9603533769471255</v>
      </c>
      <c r="P8011" t="str">
        <f>VLOOKUP(retail_sales_2023!C8011,customers!A:J,5,)</f>
        <v>Surat</v>
      </c>
      <c r="Q8011" t="str">
        <f>VLOOKUP(C8011,customers!A:J,10,0)</f>
        <v>Occasional</v>
      </c>
    </row>
    <row r="8012" spans="1:17" x14ac:dyDescent="0.3">
      <c r="A8012" t="s">
        <v>9103</v>
      </c>
      <c r="B8012" s="1">
        <v>45117</v>
      </c>
      <c r="C8012" t="s">
        <v>1738</v>
      </c>
      <c r="D8012" t="s">
        <v>1739</v>
      </c>
      <c r="E8012" t="s">
        <v>33</v>
      </c>
      <c r="F8012" t="s">
        <v>43</v>
      </c>
      <c r="G8012" t="s">
        <v>272</v>
      </c>
      <c r="H8012">
        <v>4</v>
      </c>
      <c r="I8012">
        <v>24009.21</v>
      </c>
      <c r="J8012">
        <v>0</v>
      </c>
      <c r="K8012">
        <v>96036.84</v>
      </c>
      <c r="L8012">
        <v>10680.02</v>
      </c>
      <c r="M8012">
        <f t="shared" si="377"/>
        <v>96036.84</v>
      </c>
      <c r="N8012" t="str">
        <f t="shared" si="375"/>
        <v>Q3</v>
      </c>
      <c r="O8012" s="2">
        <f t="shared" si="376"/>
        <v>11.120753244275845</v>
      </c>
      <c r="P8012" t="str">
        <f>VLOOKUP(retail_sales_2023!C8012,customers!A:J,5,)</f>
        <v>Surat</v>
      </c>
      <c r="Q8012" t="str">
        <f>VLOOKUP(C8012,customers!A:J,10,0)</f>
        <v>Occasional</v>
      </c>
    </row>
    <row r="8013" spans="1:17" x14ac:dyDescent="0.3">
      <c r="A8013" t="s">
        <v>9104</v>
      </c>
      <c r="B8013" s="1">
        <v>45049</v>
      </c>
      <c r="C8013" t="s">
        <v>2379</v>
      </c>
      <c r="D8013" t="s">
        <v>13093</v>
      </c>
      <c r="E8013" t="s">
        <v>21</v>
      </c>
      <c r="F8013" t="s">
        <v>16</v>
      </c>
      <c r="G8013" t="s">
        <v>898</v>
      </c>
      <c r="H8013">
        <v>3</v>
      </c>
      <c r="I8013">
        <v>330.33</v>
      </c>
      <c r="J8013">
        <v>0</v>
      </c>
      <c r="K8013">
        <v>990.99</v>
      </c>
      <c r="L8013">
        <v>357.3</v>
      </c>
      <c r="M8013">
        <f t="shared" si="377"/>
        <v>990.99</v>
      </c>
      <c r="N8013" t="str">
        <f t="shared" si="375"/>
        <v>Q2</v>
      </c>
      <c r="O8013" s="2">
        <f t="shared" si="376"/>
        <v>36.054854236672419</v>
      </c>
      <c r="P8013" t="str">
        <f>VLOOKUP(retail_sales_2023!C8013,customers!A:J,5,)</f>
        <v>Bhubaneswar</v>
      </c>
      <c r="Q8013" t="str">
        <f>VLOOKUP(C8013,customers!A:J,10,0)</f>
        <v>Premium</v>
      </c>
    </row>
    <row r="8014" spans="1:17" x14ac:dyDescent="0.3">
      <c r="A8014" t="s">
        <v>9105</v>
      </c>
      <c r="B8014" s="1">
        <v>45024</v>
      </c>
      <c r="C8014" t="s">
        <v>1919</v>
      </c>
      <c r="D8014" t="s">
        <v>1920</v>
      </c>
      <c r="E8014" t="s">
        <v>15</v>
      </c>
      <c r="F8014" t="s">
        <v>28</v>
      </c>
      <c r="G8014" t="s">
        <v>165</v>
      </c>
      <c r="H8014">
        <v>5</v>
      </c>
      <c r="I8014">
        <v>2557.75</v>
      </c>
      <c r="J8014">
        <v>0.15</v>
      </c>
      <c r="K8014">
        <v>10870.44</v>
      </c>
      <c r="L8014">
        <v>2671.2</v>
      </c>
      <c r="M8014">
        <f t="shared" si="377"/>
        <v>10870.4375</v>
      </c>
      <c r="N8014" t="str">
        <f t="shared" si="375"/>
        <v>Q2</v>
      </c>
      <c r="O8014" s="2">
        <f t="shared" si="376"/>
        <v>24.573062359941268</v>
      </c>
      <c r="P8014" t="str">
        <f>VLOOKUP(retail_sales_2023!C8014,customers!A:J,5,)</f>
        <v>Bengaluru</v>
      </c>
      <c r="Q8014" t="str">
        <f>VLOOKUP(C8014,customers!A:J,10,0)</f>
        <v>Regular</v>
      </c>
    </row>
    <row r="8015" spans="1:17" x14ac:dyDescent="0.3">
      <c r="A8015" t="s">
        <v>9106</v>
      </c>
      <c r="B8015" s="1">
        <v>44930</v>
      </c>
      <c r="C8015" t="s">
        <v>797</v>
      </c>
      <c r="D8015" t="s">
        <v>798</v>
      </c>
      <c r="E8015" t="s">
        <v>15</v>
      </c>
      <c r="F8015" t="s">
        <v>81</v>
      </c>
      <c r="G8015" t="s">
        <v>239</v>
      </c>
      <c r="H8015">
        <v>1</v>
      </c>
      <c r="I8015">
        <v>837.37</v>
      </c>
      <c r="J8015">
        <v>0.05</v>
      </c>
      <c r="K8015">
        <v>795.5</v>
      </c>
      <c r="L8015">
        <v>243.54</v>
      </c>
      <c r="M8015">
        <f t="shared" si="377"/>
        <v>795.50149999999996</v>
      </c>
      <c r="N8015" t="str">
        <f t="shared" si="375"/>
        <v>Q1</v>
      </c>
      <c r="O8015" s="2">
        <f t="shared" si="376"/>
        <v>30.614707730986801</v>
      </c>
      <c r="P8015" t="str">
        <f>VLOOKUP(retail_sales_2023!C8015,customers!A:J,5,)</f>
        <v>Kochi</v>
      </c>
      <c r="Q8015" t="str">
        <f>VLOOKUP(C8015,customers!A:J,10,0)</f>
        <v>Occasional</v>
      </c>
    </row>
    <row r="8016" spans="1:17" x14ac:dyDescent="0.3">
      <c r="A8016" t="s">
        <v>9107</v>
      </c>
      <c r="B8016" s="1">
        <v>45101</v>
      </c>
      <c r="C8016" t="s">
        <v>382</v>
      </c>
      <c r="D8016" t="s">
        <v>383</v>
      </c>
      <c r="E8016" t="s">
        <v>27</v>
      </c>
      <c r="F8016" t="s">
        <v>81</v>
      </c>
      <c r="G8016" t="s">
        <v>264</v>
      </c>
      <c r="H8016">
        <v>5</v>
      </c>
      <c r="I8016">
        <v>734.49</v>
      </c>
      <c r="J8016">
        <v>0.1</v>
      </c>
      <c r="K8016">
        <v>3305.2</v>
      </c>
      <c r="L8016">
        <v>964.28</v>
      </c>
      <c r="M8016">
        <f t="shared" si="377"/>
        <v>3305.2049999999999</v>
      </c>
      <c r="N8016" t="str">
        <f t="shared" si="375"/>
        <v>Q2</v>
      </c>
      <c r="O8016" s="2">
        <f t="shared" si="376"/>
        <v>29.174633910202108</v>
      </c>
      <c r="P8016" t="str">
        <f>VLOOKUP(retail_sales_2023!C8016,customers!A:J,5,)</f>
        <v>Jaipur</v>
      </c>
      <c r="Q8016" t="str">
        <f>VLOOKUP(C8016,customers!A:J,10,0)</f>
        <v>Regular</v>
      </c>
    </row>
    <row r="8017" spans="1:17" x14ac:dyDescent="0.3">
      <c r="A8017" t="s">
        <v>9108</v>
      </c>
      <c r="B8017" s="1">
        <v>45045</v>
      </c>
      <c r="C8017" t="s">
        <v>1061</v>
      </c>
      <c r="D8017" t="s">
        <v>1062</v>
      </c>
      <c r="E8017" t="s">
        <v>27</v>
      </c>
      <c r="F8017" t="s">
        <v>81</v>
      </c>
      <c r="G8017" t="s">
        <v>82</v>
      </c>
      <c r="H8017">
        <v>1</v>
      </c>
      <c r="I8017">
        <v>3931.12</v>
      </c>
      <c r="J8017">
        <v>0.05</v>
      </c>
      <c r="K8017">
        <v>3734.56</v>
      </c>
      <c r="L8017">
        <v>1270.71</v>
      </c>
      <c r="M8017">
        <f t="shared" si="377"/>
        <v>3734.5639999999999</v>
      </c>
      <c r="N8017" t="str">
        <f t="shared" si="375"/>
        <v>Q2</v>
      </c>
      <c r="O8017" s="2">
        <f t="shared" si="376"/>
        <v>34.025695128743415</v>
      </c>
      <c r="P8017" t="str">
        <f>VLOOKUP(retail_sales_2023!C8017,customers!A:J,5,)</f>
        <v>Jaipur</v>
      </c>
      <c r="Q8017" t="str">
        <f>VLOOKUP(C8017,customers!A:J,10,0)</f>
        <v>Regular</v>
      </c>
    </row>
    <row r="8018" spans="1:17" x14ac:dyDescent="0.3">
      <c r="A8018" t="s">
        <v>9109</v>
      </c>
      <c r="B8018" s="1">
        <v>45113</v>
      </c>
      <c r="C8018" t="s">
        <v>690</v>
      </c>
      <c r="D8018" t="s">
        <v>691</v>
      </c>
      <c r="E8018" t="s">
        <v>33</v>
      </c>
      <c r="F8018" t="s">
        <v>22</v>
      </c>
      <c r="G8018" t="s">
        <v>423</v>
      </c>
      <c r="H8018">
        <v>1</v>
      </c>
      <c r="I8018">
        <v>27387.25</v>
      </c>
      <c r="J8018">
        <v>0</v>
      </c>
      <c r="K8018">
        <v>27387.25</v>
      </c>
      <c r="L8018">
        <v>-661.48</v>
      </c>
      <c r="M8018">
        <f t="shared" si="377"/>
        <v>27387.25</v>
      </c>
      <c r="N8018" t="str">
        <f t="shared" si="375"/>
        <v>Q3</v>
      </c>
      <c r="O8018" s="2">
        <f t="shared" si="376"/>
        <v>-2.4152844845685495</v>
      </c>
      <c r="P8018" t="str">
        <f>VLOOKUP(retail_sales_2023!C8018,customers!A:J,5,)</f>
        <v>Surat</v>
      </c>
      <c r="Q8018" t="str">
        <f>VLOOKUP(C8018,customers!A:J,10,0)</f>
        <v>Premium</v>
      </c>
    </row>
    <row r="8019" spans="1:17" x14ac:dyDescent="0.3">
      <c r="A8019" t="s">
        <v>9110</v>
      </c>
      <c r="B8019" s="1">
        <v>44942</v>
      </c>
      <c r="C8019" t="s">
        <v>1292</v>
      </c>
      <c r="D8019" t="s">
        <v>1293</v>
      </c>
      <c r="E8019" t="s">
        <v>15</v>
      </c>
      <c r="F8019" t="s">
        <v>28</v>
      </c>
      <c r="G8019" t="s">
        <v>29</v>
      </c>
      <c r="H8019">
        <v>3</v>
      </c>
      <c r="I8019">
        <v>2784.3</v>
      </c>
      <c r="J8019">
        <v>0</v>
      </c>
      <c r="K8019">
        <v>8352.9</v>
      </c>
      <c r="L8019">
        <v>1794.84</v>
      </c>
      <c r="M8019">
        <f t="shared" si="377"/>
        <v>8352.9000000000015</v>
      </c>
      <c r="N8019" t="str">
        <f t="shared" si="375"/>
        <v>Q1</v>
      </c>
      <c r="O8019" s="2">
        <f t="shared" si="376"/>
        <v>21.487627051682647</v>
      </c>
      <c r="P8019" t="str">
        <f>VLOOKUP(retail_sales_2023!C8019,customers!A:J,5,)</f>
        <v>Hyderabad</v>
      </c>
      <c r="Q8019" t="str">
        <f>VLOOKUP(C8019,customers!A:J,10,0)</f>
        <v>Premium</v>
      </c>
    </row>
    <row r="8020" spans="1:17" x14ac:dyDescent="0.3">
      <c r="A8020" t="s">
        <v>9111</v>
      </c>
      <c r="B8020" s="1">
        <v>45270</v>
      </c>
      <c r="C8020" t="s">
        <v>3889</v>
      </c>
      <c r="D8020" t="s">
        <v>3890</v>
      </c>
      <c r="E8020" t="s">
        <v>27</v>
      </c>
      <c r="F8020" t="s">
        <v>81</v>
      </c>
      <c r="G8020" t="s">
        <v>158</v>
      </c>
      <c r="H8020">
        <v>4</v>
      </c>
      <c r="I8020">
        <v>1887.76</v>
      </c>
      <c r="J8020">
        <v>0</v>
      </c>
      <c r="K8020">
        <v>7551.04</v>
      </c>
      <c r="L8020">
        <v>1944.78</v>
      </c>
      <c r="M8020">
        <f t="shared" si="377"/>
        <v>7551.04</v>
      </c>
      <c r="N8020" t="str">
        <f t="shared" si="375"/>
        <v>Q4</v>
      </c>
      <c r="O8020" s="2">
        <f t="shared" si="376"/>
        <v>25.755127770479298</v>
      </c>
      <c r="P8020" t="str">
        <f>VLOOKUP(retail_sales_2023!C8020,customers!A:J,5,)</f>
        <v>Jaipur</v>
      </c>
      <c r="Q8020" t="str">
        <f>VLOOKUP(C8020,customers!A:J,10,0)</f>
        <v>Premium</v>
      </c>
    </row>
    <row r="8021" spans="1:17" x14ac:dyDescent="0.3">
      <c r="A8021" t="s">
        <v>9112</v>
      </c>
      <c r="B8021" s="1">
        <v>44971</v>
      </c>
      <c r="C8021" t="s">
        <v>879</v>
      </c>
      <c r="D8021" t="s">
        <v>880</v>
      </c>
      <c r="E8021" t="s">
        <v>21</v>
      </c>
      <c r="F8021" t="s">
        <v>43</v>
      </c>
      <c r="G8021" t="s">
        <v>128</v>
      </c>
      <c r="H8021">
        <v>3</v>
      </c>
      <c r="I8021">
        <v>40937.870000000003</v>
      </c>
      <c r="J8021">
        <v>0.05</v>
      </c>
      <c r="K8021">
        <v>116672.93</v>
      </c>
      <c r="L8021">
        <v>17017.27</v>
      </c>
      <c r="M8021">
        <f t="shared" si="377"/>
        <v>116672.92950000001</v>
      </c>
      <c r="N8021" t="str">
        <f t="shared" si="375"/>
        <v>Q1</v>
      </c>
      <c r="O8021" s="2">
        <f t="shared" si="376"/>
        <v>14.585448398355988</v>
      </c>
      <c r="P8021" t="str">
        <f>VLOOKUP(retail_sales_2023!C8021,customers!A:J,5,)</f>
        <v>Patna</v>
      </c>
      <c r="Q8021" t="str">
        <f>VLOOKUP(C8021,customers!A:J,10,0)</f>
        <v>Occasional</v>
      </c>
    </row>
    <row r="8022" spans="1:17" x14ac:dyDescent="0.3">
      <c r="A8022" t="s">
        <v>9113</v>
      </c>
      <c r="B8022" s="1">
        <v>45009</v>
      </c>
      <c r="C8022" t="s">
        <v>2481</v>
      </c>
      <c r="D8022" t="s">
        <v>2482</v>
      </c>
      <c r="E8022" t="s">
        <v>27</v>
      </c>
      <c r="F8022" t="s">
        <v>38</v>
      </c>
      <c r="G8022" t="s">
        <v>684</v>
      </c>
      <c r="H8022">
        <v>2</v>
      </c>
      <c r="I8022">
        <v>1342.37</v>
      </c>
      <c r="J8022">
        <v>0</v>
      </c>
      <c r="K8022">
        <v>2684.74</v>
      </c>
      <c r="L8022">
        <v>810.97</v>
      </c>
      <c r="M8022">
        <f t="shared" si="377"/>
        <v>2684.74</v>
      </c>
      <c r="N8022" t="str">
        <f t="shared" si="375"/>
        <v>Q1</v>
      </c>
      <c r="O8022" s="2">
        <f t="shared" si="376"/>
        <v>30.206649433464694</v>
      </c>
      <c r="P8022" t="str">
        <f>VLOOKUP(retail_sales_2023!C8022,customers!A:J,5,)</f>
        <v>Chandigarh</v>
      </c>
      <c r="Q8022" t="str">
        <f>VLOOKUP(C8022,customers!A:J,10,0)</f>
        <v>Regular</v>
      </c>
    </row>
    <row r="8023" spans="1:17" x14ac:dyDescent="0.3">
      <c r="A8023" t="s">
        <v>9114</v>
      </c>
      <c r="B8023" s="1">
        <v>45185</v>
      </c>
      <c r="C8023" t="s">
        <v>521</v>
      </c>
      <c r="D8023" t="s">
        <v>522</v>
      </c>
      <c r="E8023" t="s">
        <v>21</v>
      </c>
      <c r="F8023" t="s">
        <v>22</v>
      </c>
      <c r="G8023" t="s">
        <v>196</v>
      </c>
      <c r="H8023">
        <v>4</v>
      </c>
      <c r="I8023">
        <v>3242.55</v>
      </c>
      <c r="J8023">
        <v>0.15</v>
      </c>
      <c r="K8023">
        <v>11024.67</v>
      </c>
      <c r="L8023">
        <v>-930.01</v>
      </c>
      <c r="M8023">
        <f t="shared" si="377"/>
        <v>11024.67</v>
      </c>
      <c r="N8023" t="str">
        <f t="shared" si="375"/>
        <v>Q3</v>
      </c>
      <c r="O8023" s="2">
        <f t="shared" si="376"/>
        <v>-8.4357173502698952</v>
      </c>
      <c r="P8023" t="str">
        <f>VLOOKUP(retail_sales_2023!C8023,customers!A:J,5,)</f>
        <v>Patna</v>
      </c>
      <c r="Q8023" t="str">
        <f>VLOOKUP(C8023,customers!A:J,10,0)</f>
        <v>Regular</v>
      </c>
    </row>
    <row r="8024" spans="1:17" x14ac:dyDescent="0.3">
      <c r="A8024" t="s">
        <v>9115</v>
      </c>
      <c r="B8024" s="1">
        <v>44929</v>
      </c>
      <c r="C8024" t="s">
        <v>1185</v>
      </c>
      <c r="D8024" t="s">
        <v>1186</v>
      </c>
      <c r="E8024" t="s">
        <v>27</v>
      </c>
      <c r="F8024" t="s">
        <v>38</v>
      </c>
      <c r="G8024" t="s">
        <v>65</v>
      </c>
      <c r="H8024">
        <v>5</v>
      </c>
      <c r="I8024">
        <v>2686.69</v>
      </c>
      <c r="J8024">
        <v>0.05</v>
      </c>
      <c r="K8024">
        <v>12761.78</v>
      </c>
      <c r="L8024">
        <v>2517.2600000000002</v>
      </c>
      <c r="M8024">
        <f t="shared" si="377"/>
        <v>12761.7775</v>
      </c>
      <c r="N8024" t="str">
        <f t="shared" si="375"/>
        <v>Q1</v>
      </c>
      <c r="O8024" s="2">
        <f t="shared" si="376"/>
        <v>19.724991341333261</v>
      </c>
      <c r="P8024" t="str">
        <f>VLOOKUP(retail_sales_2023!C8024,customers!A:J,5,)</f>
        <v>Lucknow</v>
      </c>
      <c r="Q8024" t="str">
        <f>VLOOKUP(C8024,customers!A:J,10,0)</f>
        <v>Regular</v>
      </c>
    </row>
    <row r="8025" spans="1:17" x14ac:dyDescent="0.3">
      <c r="A8025" t="s">
        <v>9116</v>
      </c>
      <c r="B8025" s="1">
        <v>45028</v>
      </c>
      <c r="C8025" t="s">
        <v>794</v>
      </c>
      <c r="D8025" t="s">
        <v>795</v>
      </c>
      <c r="E8025" t="s">
        <v>15</v>
      </c>
      <c r="F8025" t="s">
        <v>81</v>
      </c>
      <c r="G8025" t="s">
        <v>264</v>
      </c>
      <c r="H8025">
        <v>1</v>
      </c>
      <c r="I8025">
        <v>2001.48</v>
      </c>
      <c r="J8025">
        <v>0</v>
      </c>
      <c r="K8025">
        <v>2001.48</v>
      </c>
      <c r="L8025">
        <v>681.11</v>
      </c>
      <c r="M8025">
        <f t="shared" si="377"/>
        <v>2001.48</v>
      </c>
      <c r="N8025" t="str">
        <f t="shared" si="375"/>
        <v>Q2</v>
      </c>
      <c r="O8025" s="2">
        <f t="shared" si="376"/>
        <v>34.030317565001901</v>
      </c>
      <c r="P8025" t="str">
        <f>VLOOKUP(retail_sales_2023!C8025,customers!A:J,5,)</f>
        <v>Chennai</v>
      </c>
      <c r="Q8025" t="str">
        <f>VLOOKUP(C8025,customers!A:J,10,0)</f>
        <v>Regular</v>
      </c>
    </row>
    <row r="8026" spans="1:17" x14ac:dyDescent="0.3">
      <c r="A8026" t="s">
        <v>9117</v>
      </c>
      <c r="B8026" s="1">
        <v>45007</v>
      </c>
      <c r="C8026" t="s">
        <v>1900</v>
      </c>
      <c r="D8026" t="s">
        <v>1901</v>
      </c>
      <c r="E8026" t="s">
        <v>33</v>
      </c>
      <c r="F8026" t="s">
        <v>28</v>
      </c>
      <c r="G8026" t="s">
        <v>61</v>
      </c>
      <c r="H8026">
        <v>3</v>
      </c>
      <c r="I8026">
        <v>4785.8900000000003</v>
      </c>
      <c r="J8026">
        <v>0</v>
      </c>
      <c r="K8026">
        <v>14357.67</v>
      </c>
      <c r="L8026">
        <v>2226.1999999999998</v>
      </c>
      <c r="M8026">
        <f t="shared" si="377"/>
        <v>14357.670000000002</v>
      </c>
      <c r="N8026" t="str">
        <f t="shared" si="375"/>
        <v>Q1</v>
      </c>
      <c r="O8026" s="2">
        <f t="shared" si="376"/>
        <v>15.505301347642062</v>
      </c>
      <c r="P8026" t="str">
        <f>VLOOKUP(retail_sales_2023!C8026,customers!A:J,5,)</f>
        <v>Ahmedabad</v>
      </c>
      <c r="Q8026" t="str">
        <f>VLOOKUP(C8026,customers!A:J,10,0)</f>
        <v>Premium</v>
      </c>
    </row>
    <row r="8027" spans="1:17" x14ac:dyDescent="0.3">
      <c r="A8027" t="s">
        <v>9118</v>
      </c>
      <c r="B8027" s="1">
        <v>45091</v>
      </c>
      <c r="C8027" t="s">
        <v>126</v>
      </c>
      <c r="D8027" t="s">
        <v>127</v>
      </c>
      <c r="E8027" t="s">
        <v>15</v>
      </c>
      <c r="F8027" t="s">
        <v>81</v>
      </c>
      <c r="G8027" t="s">
        <v>239</v>
      </c>
      <c r="H8027">
        <v>2</v>
      </c>
      <c r="I8027">
        <v>4525.25</v>
      </c>
      <c r="J8027">
        <v>0</v>
      </c>
      <c r="K8027">
        <v>9050.5</v>
      </c>
      <c r="L8027">
        <v>2558.04</v>
      </c>
      <c r="M8027">
        <f t="shared" si="377"/>
        <v>9050.5</v>
      </c>
      <c r="N8027" t="str">
        <f t="shared" si="375"/>
        <v>Q2</v>
      </c>
      <c r="O8027" s="2">
        <f t="shared" si="376"/>
        <v>28.264073808076901</v>
      </c>
      <c r="P8027" t="str">
        <f>VLOOKUP(retail_sales_2023!C8027,customers!A:J,5,)</f>
        <v>Coimbatore</v>
      </c>
      <c r="Q8027" t="str">
        <f>VLOOKUP(C8027,customers!A:J,10,0)</f>
        <v>Premium</v>
      </c>
    </row>
    <row r="8028" spans="1:17" x14ac:dyDescent="0.3">
      <c r="A8028" t="s">
        <v>9119</v>
      </c>
      <c r="B8028" s="1">
        <v>44946</v>
      </c>
      <c r="C8028" t="s">
        <v>1189</v>
      </c>
      <c r="D8028" t="s">
        <v>1190</v>
      </c>
      <c r="E8028" t="s">
        <v>21</v>
      </c>
      <c r="F8028" t="s">
        <v>81</v>
      </c>
      <c r="G8028" t="s">
        <v>333</v>
      </c>
      <c r="H8028">
        <v>5</v>
      </c>
      <c r="I8028">
        <v>497.8</v>
      </c>
      <c r="J8028">
        <v>0.1</v>
      </c>
      <c r="K8028">
        <v>2240.1</v>
      </c>
      <c r="L8028">
        <v>590.42999999999995</v>
      </c>
      <c r="M8028">
        <f t="shared" si="377"/>
        <v>2240.1</v>
      </c>
      <c r="N8028" t="str">
        <f t="shared" si="375"/>
        <v>Q1</v>
      </c>
      <c r="O8028" s="2">
        <f t="shared" si="376"/>
        <v>26.357305477434039</v>
      </c>
      <c r="P8028" t="str">
        <f>VLOOKUP(retail_sales_2023!C8028,customers!A:J,5,)</f>
        <v>Bhubaneswar</v>
      </c>
      <c r="Q8028" t="str">
        <f>VLOOKUP(C8028,customers!A:J,10,0)</f>
        <v>Occasional</v>
      </c>
    </row>
    <row r="8029" spans="1:17" x14ac:dyDescent="0.3">
      <c r="A8029" t="s">
        <v>9120</v>
      </c>
      <c r="B8029" s="1">
        <v>45145</v>
      </c>
      <c r="C8029" t="s">
        <v>583</v>
      </c>
      <c r="D8029" t="s">
        <v>584</v>
      </c>
      <c r="E8029" t="s">
        <v>27</v>
      </c>
      <c r="F8029" t="s">
        <v>16</v>
      </c>
      <c r="G8029" t="s">
        <v>319</v>
      </c>
      <c r="H8029">
        <v>5</v>
      </c>
      <c r="I8029">
        <v>598.73</v>
      </c>
      <c r="J8029">
        <v>0.05</v>
      </c>
      <c r="K8029">
        <v>2843.97</v>
      </c>
      <c r="L8029">
        <v>1007.14</v>
      </c>
      <c r="M8029">
        <f t="shared" si="377"/>
        <v>2843.9674999999997</v>
      </c>
      <c r="N8029" t="str">
        <f t="shared" si="375"/>
        <v>Q3</v>
      </c>
      <c r="O8029" s="2">
        <f t="shared" si="376"/>
        <v>35.413172431495411</v>
      </c>
      <c r="P8029" t="str">
        <f>VLOOKUP(retail_sales_2023!C8029,customers!A:J,5,)</f>
        <v>Amritsar</v>
      </c>
      <c r="Q8029" t="str">
        <f>VLOOKUP(C8029,customers!A:J,10,0)</f>
        <v>Premium</v>
      </c>
    </row>
    <row r="8030" spans="1:17" x14ac:dyDescent="0.3">
      <c r="A8030" t="s">
        <v>9121</v>
      </c>
      <c r="B8030" s="1">
        <v>44944</v>
      </c>
      <c r="C8030" t="s">
        <v>2687</v>
      </c>
      <c r="D8030" t="s">
        <v>2688</v>
      </c>
      <c r="E8030" t="s">
        <v>33</v>
      </c>
      <c r="F8030" t="s">
        <v>43</v>
      </c>
      <c r="G8030" t="s">
        <v>178</v>
      </c>
      <c r="H8030">
        <v>4</v>
      </c>
      <c r="I8030">
        <v>15417.47</v>
      </c>
      <c r="J8030">
        <v>0</v>
      </c>
      <c r="K8030">
        <v>61669.88</v>
      </c>
      <c r="L8030">
        <v>8462.33</v>
      </c>
      <c r="M8030">
        <f t="shared" si="377"/>
        <v>61669.88</v>
      </c>
      <c r="N8030" t="str">
        <f t="shared" si="375"/>
        <v>Q1</v>
      </c>
      <c r="O8030" s="2">
        <f t="shared" si="376"/>
        <v>13.721982270761677</v>
      </c>
      <c r="P8030" t="str">
        <f>VLOOKUP(retail_sales_2023!C8030,customers!A:J,5,)</f>
        <v>Surat</v>
      </c>
      <c r="Q8030" t="str">
        <f>VLOOKUP(C8030,customers!A:J,10,0)</f>
        <v>Regular</v>
      </c>
    </row>
    <row r="8031" spans="1:17" x14ac:dyDescent="0.3">
      <c r="A8031" t="s">
        <v>9122</v>
      </c>
      <c r="B8031" s="1">
        <v>44964</v>
      </c>
      <c r="C8031" t="s">
        <v>156</v>
      </c>
      <c r="D8031" t="s">
        <v>157</v>
      </c>
      <c r="E8031" t="s">
        <v>27</v>
      </c>
      <c r="F8031" t="s">
        <v>43</v>
      </c>
      <c r="G8031" t="s">
        <v>121</v>
      </c>
      <c r="H8031">
        <v>5</v>
      </c>
      <c r="I8031">
        <v>44198.53</v>
      </c>
      <c r="J8031">
        <v>0.05</v>
      </c>
      <c r="K8031">
        <v>209943.02</v>
      </c>
      <c r="L8031">
        <v>25983.38</v>
      </c>
      <c r="M8031">
        <f t="shared" si="377"/>
        <v>209943.01749999999</v>
      </c>
      <c r="N8031" t="str">
        <f t="shared" si="375"/>
        <v>Q1</v>
      </c>
      <c r="O8031" s="2">
        <f t="shared" si="376"/>
        <v>12.37639622408023</v>
      </c>
      <c r="P8031" t="str">
        <f>VLOOKUP(retail_sales_2023!C8031,customers!A:J,5,)</f>
        <v>Amritsar</v>
      </c>
      <c r="Q8031" t="str">
        <f>VLOOKUP(C8031,customers!A:J,10,0)</f>
        <v>Premium</v>
      </c>
    </row>
    <row r="8032" spans="1:17" x14ac:dyDescent="0.3">
      <c r="A8032" t="s">
        <v>9123</v>
      </c>
      <c r="B8032" s="1">
        <v>44990</v>
      </c>
      <c r="C8032" t="s">
        <v>103</v>
      </c>
      <c r="D8032" t="s">
        <v>104</v>
      </c>
      <c r="E8032" t="s">
        <v>15</v>
      </c>
      <c r="F8032" t="s">
        <v>81</v>
      </c>
      <c r="G8032" t="s">
        <v>239</v>
      </c>
      <c r="H8032">
        <v>2</v>
      </c>
      <c r="I8032">
        <v>383.9</v>
      </c>
      <c r="J8032">
        <v>0.05</v>
      </c>
      <c r="K8032">
        <v>729.41</v>
      </c>
      <c r="L8032">
        <v>196.02</v>
      </c>
      <c r="M8032">
        <f t="shared" si="377"/>
        <v>729.41</v>
      </c>
      <c r="N8032" t="str">
        <f t="shared" si="375"/>
        <v>Q1</v>
      </c>
      <c r="O8032" s="2">
        <f t="shared" si="376"/>
        <v>26.873774694616198</v>
      </c>
      <c r="P8032" t="str">
        <f>VLOOKUP(retail_sales_2023!C8032,customers!A:J,5,)</f>
        <v>Coimbatore</v>
      </c>
      <c r="Q8032" t="str">
        <f>VLOOKUP(C8032,customers!A:J,10,0)</f>
        <v>Regular</v>
      </c>
    </row>
    <row r="8033" spans="1:17" x14ac:dyDescent="0.3">
      <c r="A8033" t="s">
        <v>9124</v>
      </c>
      <c r="B8033" s="1">
        <v>44943</v>
      </c>
      <c r="C8033" t="s">
        <v>434</v>
      </c>
      <c r="D8033" t="s">
        <v>435</v>
      </c>
      <c r="E8033" t="s">
        <v>33</v>
      </c>
      <c r="F8033" t="s">
        <v>28</v>
      </c>
      <c r="G8033" t="s">
        <v>97</v>
      </c>
      <c r="H8033">
        <v>1</v>
      </c>
      <c r="I8033">
        <v>1201.9000000000001</v>
      </c>
      <c r="J8033">
        <v>0.1</v>
      </c>
      <c r="K8033">
        <v>1081.71</v>
      </c>
      <c r="L8033">
        <v>241.63</v>
      </c>
      <c r="M8033">
        <f t="shared" si="377"/>
        <v>1081.71</v>
      </c>
      <c r="N8033" t="str">
        <f t="shared" si="375"/>
        <v>Q1</v>
      </c>
      <c r="O8033" s="2">
        <f t="shared" si="376"/>
        <v>22.337779996487043</v>
      </c>
      <c r="P8033" t="str">
        <f>VLOOKUP(retail_sales_2023!C8033,customers!A:J,5,)</f>
        <v>Mumbai</v>
      </c>
      <c r="Q8033" t="str">
        <f>VLOOKUP(C8033,customers!A:J,10,0)</f>
        <v>Premium</v>
      </c>
    </row>
    <row r="8034" spans="1:17" x14ac:dyDescent="0.3">
      <c r="A8034" t="s">
        <v>9125</v>
      </c>
      <c r="B8034" s="1">
        <v>44974</v>
      </c>
      <c r="C8034" t="s">
        <v>1454</v>
      </c>
      <c r="D8034" t="s">
        <v>1455</v>
      </c>
      <c r="E8034" t="s">
        <v>27</v>
      </c>
      <c r="F8034" t="s">
        <v>43</v>
      </c>
      <c r="G8034" t="s">
        <v>243</v>
      </c>
      <c r="H8034">
        <v>2</v>
      </c>
      <c r="I8034">
        <v>26270.09</v>
      </c>
      <c r="J8034">
        <v>0</v>
      </c>
      <c r="K8034">
        <v>52540.18</v>
      </c>
      <c r="L8034">
        <v>7048.85</v>
      </c>
      <c r="M8034">
        <f t="shared" si="377"/>
        <v>52540.18</v>
      </c>
      <c r="N8034" t="str">
        <f t="shared" si="375"/>
        <v>Q1</v>
      </c>
      <c r="O8034" s="2">
        <f t="shared" si="376"/>
        <v>13.416113153780593</v>
      </c>
      <c r="P8034" t="str">
        <f>VLOOKUP(retail_sales_2023!C8034,customers!A:J,5,)</f>
        <v>Delhi</v>
      </c>
      <c r="Q8034" t="str">
        <f>VLOOKUP(C8034,customers!A:J,10,0)</f>
        <v>Premium</v>
      </c>
    </row>
    <row r="8035" spans="1:17" x14ac:dyDescent="0.3">
      <c r="A8035" t="s">
        <v>9126</v>
      </c>
      <c r="B8035" s="1">
        <v>45105</v>
      </c>
      <c r="C8035" t="s">
        <v>2379</v>
      </c>
      <c r="D8035" t="s">
        <v>2380</v>
      </c>
      <c r="E8035" t="s">
        <v>21</v>
      </c>
      <c r="F8035" t="s">
        <v>16</v>
      </c>
      <c r="G8035" t="s">
        <v>286</v>
      </c>
      <c r="H8035">
        <v>1</v>
      </c>
      <c r="I8035">
        <v>208.26</v>
      </c>
      <c r="J8035">
        <v>0</v>
      </c>
      <c r="K8035">
        <v>208.26</v>
      </c>
      <c r="L8035">
        <v>60.2</v>
      </c>
      <c r="M8035">
        <f t="shared" si="377"/>
        <v>208.26</v>
      </c>
      <c r="N8035" t="str">
        <f t="shared" si="375"/>
        <v>Q2</v>
      </c>
      <c r="O8035" s="2">
        <f t="shared" si="376"/>
        <v>28.906174973590709</v>
      </c>
      <c r="P8035" t="str">
        <f>VLOOKUP(retail_sales_2023!C8035,customers!A:J,5,)</f>
        <v>Bhubaneswar</v>
      </c>
      <c r="Q8035" t="str">
        <f>VLOOKUP(C8035,customers!A:J,10,0)</f>
        <v>Premium</v>
      </c>
    </row>
    <row r="8036" spans="1:17" x14ac:dyDescent="0.3">
      <c r="A8036" t="s">
        <v>9127</v>
      </c>
      <c r="B8036" s="1">
        <v>45130</v>
      </c>
      <c r="C8036" t="s">
        <v>1395</v>
      </c>
      <c r="D8036" t="s">
        <v>1396</v>
      </c>
      <c r="E8036" t="s">
        <v>15</v>
      </c>
      <c r="F8036" t="s">
        <v>52</v>
      </c>
      <c r="G8036" t="s">
        <v>133</v>
      </c>
      <c r="H8036">
        <v>3</v>
      </c>
      <c r="I8036">
        <v>672.31</v>
      </c>
      <c r="J8036">
        <v>0.05</v>
      </c>
      <c r="K8036">
        <v>1916.08</v>
      </c>
      <c r="L8036">
        <v>182.03</v>
      </c>
      <c r="M8036">
        <f t="shared" si="377"/>
        <v>1916.0834999999997</v>
      </c>
      <c r="N8036" t="str">
        <f t="shared" si="375"/>
        <v>Q3</v>
      </c>
      <c r="O8036" s="2">
        <f t="shared" si="376"/>
        <v>9.5001252557304507</v>
      </c>
      <c r="P8036" t="str">
        <f>VLOOKUP(retail_sales_2023!C8036,customers!A:J,5,)</f>
        <v>Coimbatore</v>
      </c>
      <c r="Q8036" t="str">
        <f>VLOOKUP(C8036,customers!A:J,10,0)</f>
        <v>Occasional</v>
      </c>
    </row>
    <row r="8037" spans="1:17" x14ac:dyDescent="0.3">
      <c r="A8037" t="s">
        <v>9128</v>
      </c>
      <c r="B8037" s="1">
        <v>44951</v>
      </c>
      <c r="C8037" t="s">
        <v>476</v>
      </c>
      <c r="D8037" t="s">
        <v>13093</v>
      </c>
      <c r="E8037" t="s">
        <v>33</v>
      </c>
      <c r="F8037" t="s">
        <v>81</v>
      </c>
      <c r="G8037" t="s">
        <v>239</v>
      </c>
      <c r="H8037">
        <v>1</v>
      </c>
      <c r="I8037">
        <v>4997.3</v>
      </c>
      <c r="J8037">
        <v>0.05</v>
      </c>
      <c r="K8037">
        <v>4747.4399999999996</v>
      </c>
      <c r="L8037">
        <v>1238.02</v>
      </c>
      <c r="M8037">
        <f t="shared" si="377"/>
        <v>4747.4350000000004</v>
      </c>
      <c r="N8037" t="str">
        <f t="shared" si="375"/>
        <v>Q1</v>
      </c>
      <c r="O8037" s="2">
        <f t="shared" si="376"/>
        <v>26.077633419274388</v>
      </c>
      <c r="P8037" t="str">
        <f>VLOOKUP(retail_sales_2023!C8037,customers!A:J,5,)</f>
        <v>Mumbai</v>
      </c>
      <c r="Q8037" t="str">
        <f>VLOOKUP(C8037,customers!A:J,10,0)</f>
        <v>Regular</v>
      </c>
    </row>
    <row r="8038" spans="1:17" x14ac:dyDescent="0.3">
      <c r="A8038" t="s">
        <v>9129</v>
      </c>
      <c r="B8038" s="1">
        <v>45282</v>
      </c>
      <c r="C8038" t="s">
        <v>1185</v>
      </c>
      <c r="D8038" t="s">
        <v>1186</v>
      </c>
      <c r="E8038" t="s">
        <v>27</v>
      </c>
      <c r="F8038" t="s">
        <v>22</v>
      </c>
      <c r="G8038" t="s">
        <v>23</v>
      </c>
      <c r="H8038">
        <v>4</v>
      </c>
      <c r="I8038">
        <v>12000.29</v>
      </c>
      <c r="J8038">
        <v>0.3</v>
      </c>
      <c r="K8038">
        <v>33600.81</v>
      </c>
      <c r="L8038">
        <v>6119.64</v>
      </c>
      <c r="M8038">
        <f t="shared" si="377"/>
        <v>33600.811999999998</v>
      </c>
      <c r="N8038" t="str">
        <f t="shared" si="375"/>
        <v>Q4</v>
      </c>
      <c r="O8038" s="2">
        <f t="shared" si="376"/>
        <v>18.212775227740046</v>
      </c>
      <c r="P8038" t="str">
        <f>VLOOKUP(retail_sales_2023!C8038,customers!A:J,5,)</f>
        <v>Lucknow</v>
      </c>
      <c r="Q8038" t="str">
        <f>VLOOKUP(C8038,customers!A:J,10,0)</f>
        <v>Regular</v>
      </c>
    </row>
    <row r="8039" spans="1:17" x14ac:dyDescent="0.3">
      <c r="A8039" t="s">
        <v>9130</v>
      </c>
      <c r="B8039" s="1">
        <v>44932</v>
      </c>
      <c r="C8039" t="s">
        <v>1285</v>
      </c>
      <c r="D8039" t="s">
        <v>1286</v>
      </c>
      <c r="E8039" t="s">
        <v>27</v>
      </c>
      <c r="F8039" t="s">
        <v>22</v>
      </c>
      <c r="G8039" t="s">
        <v>146</v>
      </c>
      <c r="H8039">
        <v>2</v>
      </c>
      <c r="I8039">
        <v>17944.16</v>
      </c>
      <c r="J8039">
        <v>0.1</v>
      </c>
      <c r="K8039">
        <v>32299.49</v>
      </c>
      <c r="L8039">
        <v>8880.61</v>
      </c>
      <c r="M8039">
        <f t="shared" si="377"/>
        <v>32299.488000000001</v>
      </c>
      <c r="N8039" t="str">
        <f t="shared" si="375"/>
        <v>Q1</v>
      </c>
      <c r="O8039" s="2">
        <f t="shared" si="376"/>
        <v>27.494582731801646</v>
      </c>
      <c r="P8039" t="str">
        <f>VLOOKUP(retail_sales_2023!C8039,customers!A:J,5,)</f>
        <v>Chandigarh</v>
      </c>
      <c r="Q8039" t="str">
        <f>VLOOKUP(C8039,customers!A:J,10,0)</f>
        <v>Occasional</v>
      </c>
    </row>
    <row r="8040" spans="1:17" x14ac:dyDescent="0.3">
      <c r="A8040" t="s">
        <v>9131</v>
      </c>
      <c r="B8040" s="1">
        <v>45107</v>
      </c>
      <c r="C8040" t="s">
        <v>1974</v>
      </c>
      <c r="D8040" t="s">
        <v>1975</v>
      </c>
      <c r="E8040" t="s">
        <v>15</v>
      </c>
      <c r="F8040" t="s">
        <v>22</v>
      </c>
      <c r="G8040" t="s">
        <v>23</v>
      </c>
      <c r="H8040">
        <v>1</v>
      </c>
      <c r="I8040">
        <v>41191.85</v>
      </c>
      <c r="J8040">
        <v>0.1</v>
      </c>
      <c r="K8040">
        <v>37072.67</v>
      </c>
      <c r="L8040">
        <v>7130.7</v>
      </c>
      <c r="M8040">
        <f t="shared" si="377"/>
        <v>37072.665000000001</v>
      </c>
      <c r="N8040" t="str">
        <f t="shared" si="375"/>
        <v>Q2</v>
      </c>
      <c r="O8040" s="2">
        <f t="shared" si="376"/>
        <v>19.23438479073668</v>
      </c>
      <c r="P8040" t="str">
        <f>VLOOKUP(retail_sales_2023!C8040,customers!A:J,5,)</f>
        <v>Kochi</v>
      </c>
      <c r="Q8040" t="str">
        <f>VLOOKUP(C8040,customers!A:J,10,0)</f>
        <v>Premium</v>
      </c>
    </row>
    <row r="8041" spans="1:17" x14ac:dyDescent="0.3">
      <c r="A8041" t="s">
        <v>9132</v>
      </c>
      <c r="B8041" s="1">
        <v>45185</v>
      </c>
      <c r="C8041" t="s">
        <v>820</v>
      </c>
      <c r="D8041" t="s">
        <v>821</v>
      </c>
      <c r="E8041" t="s">
        <v>33</v>
      </c>
      <c r="F8041" t="s">
        <v>81</v>
      </c>
      <c r="G8041" t="s">
        <v>158</v>
      </c>
      <c r="H8041">
        <v>2</v>
      </c>
      <c r="I8041">
        <v>4461.4399999999996</v>
      </c>
      <c r="J8041">
        <v>0</v>
      </c>
      <c r="K8041">
        <v>8922.8799999999992</v>
      </c>
      <c r="L8041">
        <v>2405.15</v>
      </c>
      <c r="M8041">
        <f t="shared" si="377"/>
        <v>8922.8799999999992</v>
      </c>
      <c r="N8041" t="str">
        <f t="shared" si="375"/>
        <v>Q3</v>
      </c>
      <c r="O8041" s="2">
        <f t="shared" si="376"/>
        <v>26.954862107301679</v>
      </c>
      <c r="P8041" t="str">
        <f>VLOOKUP(retail_sales_2023!C8041,customers!A:J,5,)</f>
        <v>Surat</v>
      </c>
      <c r="Q8041" t="str">
        <f>VLOOKUP(C8041,customers!A:J,10,0)</f>
        <v>Occasional</v>
      </c>
    </row>
    <row r="8042" spans="1:17" x14ac:dyDescent="0.3">
      <c r="A8042" t="s">
        <v>9133</v>
      </c>
      <c r="B8042" s="1">
        <v>44959</v>
      </c>
      <c r="C8042" t="s">
        <v>221</v>
      </c>
      <c r="D8042" t="s">
        <v>222</v>
      </c>
      <c r="E8042" t="s">
        <v>27</v>
      </c>
      <c r="F8042" t="s">
        <v>38</v>
      </c>
      <c r="G8042" t="s">
        <v>395</v>
      </c>
      <c r="H8042">
        <v>4</v>
      </c>
      <c r="I8042">
        <v>1688.4</v>
      </c>
      <c r="J8042">
        <v>0.05</v>
      </c>
      <c r="K8042">
        <v>6415.92</v>
      </c>
      <c r="L8042">
        <v>1592.66</v>
      </c>
      <c r="M8042">
        <f t="shared" si="377"/>
        <v>6415.92</v>
      </c>
      <c r="N8042" t="str">
        <f t="shared" si="375"/>
        <v>Q1</v>
      </c>
      <c r="O8042" s="2">
        <f t="shared" si="376"/>
        <v>24.823563884836471</v>
      </c>
      <c r="P8042" t="str">
        <f>VLOOKUP(retail_sales_2023!C8042,customers!A:J,5,)</f>
        <v>Lucknow</v>
      </c>
      <c r="Q8042" t="str">
        <f>VLOOKUP(C8042,customers!A:J,10,0)</f>
        <v>Premium</v>
      </c>
    </row>
    <row r="8043" spans="1:17" x14ac:dyDescent="0.3">
      <c r="A8043" t="s">
        <v>9134</v>
      </c>
      <c r="B8043" s="1">
        <v>45009</v>
      </c>
      <c r="C8043" t="s">
        <v>3889</v>
      </c>
      <c r="D8043" t="s">
        <v>3890</v>
      </c>
      <c r="E8043" t="s">
        <v>27</v>
      </c>
      <c r="F8043" t="s">
        <v>43</v>
      </c>
      <c r="G8043" t="s">
        <v>44</v>
      </c>
      <c r="H8043">
        <v>4</v>
      </c>
      <c r="I8043">
        <v>57983.53</v>
      </c>
      <c r="J8043">
        <v>0.1</v>
      </c>
      <c r="K8043">
        <v>208740.71</v>
      </c>
      <c r="L8043">
        <v>27875.13</v>
      </c>
      <c r="M8043">
        <f t="shared" si="377"/>
        <v>208740.70800000001</v>
      </c>
      <c r="N8043" t="str">
        <f t="shared" si="375"/>
        <v>Q1</v>
      </c>
      <c r="O8043" s="2">
        <f t="shared" si="376"/>
        <v>13.353949979378724</v>
      </c>
      <c r="P8043" t="str">
        <f>VLOOKUP(retail_sales_2023!C8043,customers!A:J,5,)</f>
        <v>Jaipur</v>
      </c>
      <c r="Q8043" t="str">
        <f>VLOOKUP(C8043,customers!A:J,10,0)</f>
        <v>Premium</v>
      </c>
    </row>
    <row r="8044" spans="1:17" x14ac:dyDescent="0.3">
      <c r="A8044" t="s">
        <v>9135</v>
      </c>
      <c r="B8044" s="1">
        <v>45236</v>
      </c>
      <c r="C8044" t="s">
        <v>1324</v>
      </c>
      <c r="D8044" t="s">
        <v>1325</v>
      </c>
      <c r="E8044" t="s">
        <v>33</v>
      </c>
      <c r="F8044" t="s">
        <v>43</v>
      </c>
      <c r="G8044" t="s">
        <v>121</v>
      </c>
      <c r="H8044">
        <v>4</v>
      </c>
      <c r="I8044">
        <v>6698.01</v>
      </c>
      <c r="J8044">
        <v>0.25</v>
      </c>
      <c r="K8044">
        <v>20094.03</v>
      </c>
      <c r="L8044">
        <v>2538.66</v>
      </c>
      <c r="M8044">
        <f t="shared" si="377"/>
        <v>20094.03</v>
      </c>
      <c r="N8044" t="str">
        <f t="shared" si="375"/>
        <v>Q4</v>
      </c>
      <c r="O8044" s="2">
        <f t="shared" si="376"/>
        <v>12.633901711105239</v>
      </c>
      <c r="P8044" t="str">
        <f>VLOOKUP(retail_sales_2023!C8044,customers!A:J,5,)</f>
        <v>Mumbai</v>
      </c>
      <c r="Q8044" t="str">
        <f>VLOOKUP(C8044,customers!A:J,10,0)</f>
        <v>Regular</v>
      </c>
    </row>
    <row r="8045" spans="1:17" x14ac:dyDescent="0.3">
      <c r="A8045" t="s">
        <v>9136</v>
      </c>
      <c r="B8045" s="1">
        <v>44970</v>
      </c>
      <c r="C8045" t="s">
        <v>3118</v>
      </c>
      <c r="D8045" t="s">
        <v>3119</v>
      </c>
      <c r="E8045" t="s">
        <v>33</v>
      </c>
      <c r="F8045" t="s">
        <v>81</v>
      </c>
      <c r="G8045" t="s">
        <v>82</v>
      </c>
      <c r="H8045">
        <v>4</v>
      </c>
      <c r="I8045">
        <v>474.27</v>
      </c>
      <c r="J8045">
        <v>0</v>
      </c>
      <c r="K8045">
        <v>1897.08</v>
      </c>
      <c r="L8045">
        <v>569.65</v>
      </c>
      <c r="M8045">
        <f t="shared" si="377"/>
        <v>1897.08</v>
      </c>
      <c r="N8045" t="str">
        <f t="shared" si="375"/>
        <v>Q1</v>
      </c>
      <c r="O8045" s="2">
        <f t="shared" si="376"/>
        <v>30.027726822274232</v>
      </c>
      <c r="P8045" t="str">
        <f>VLOOKUP(retail_sales_2023!C8045,customers!A:J,5,)</f>
        <v>Surat</v>
      </c>
      <c r="Q8045" t="str">
        <f>VLOOKUP(C8045,customers!A:J,10,0)</f>
        <v>Premium</v>
      </c>
    </row>
    <row r="8046" spans="1:17" x14ac:dyDescent="0.3">
      <c r="A8046" t="s">
        <v>9137</v>
      </c>
      <c r="B8046" s="1">
        <v>45112</v>
      </c>
      <c r="C8046" t="s">
        <v>202</v>
      </c>
      <c r="D8046" t="s">
        <v>203</v>
      </c>
      <c r="E8046" t="s">
        <v>27</v>
      </c>
      <c r="F8046" t="s">
        <v>52</v>
      </c>
      <c r="G8046" t="s">
        <v>69</v>
      </c>
      <c r="H8046">
        <v>1</v>
      </c>
      <c r="I8046">
        <v>189.38</v>
      </c>
      <c r="J8046">
        <v>0.1</v>
      </c>
      <c r="K8046">
        <v>170.44</v>
      </c>
      <c r="L8046">
        <v>10.99</v>
      </c>
      <c r="M8046">
        <f t="shared" si="377"/>
        <v>170.44200000000001</v>
      </c>
      <c r="N8046" t="str">
        <f t="shared" si="375"/>
        <v>Q3</v>
      </c>
      <c r="O8046" s="2">
        <f t="shared" si="376"/>
        <v>6.4480168974419145</v>
      </c>
      <c r="P8046" t="str">
        <f>VLOOKUP(retail_sales_2023!C8046,customers!A:J,5,)</f>
        <v>Lucknow</v>
      </c>
      <c r="Q8046" t="str">
        <f>VLOOKUP(C8046,customers!A:J,10,0)</f>
        <v>Premium</v>
      </c>
    </row>
    <row r="8047" spans="1:17" x14ac:dyDescent="0.3">
      <c r="A8047" t="s">
        <v>9138</v>
      </c>
      <c r="B8047" s="1">
        <v>45138</v>
      </c>
      <c r="C8047" t="s">
        <v>218</v>
      </c>
      <c r="D8047" t="s">
        <v>219</v>
      </c>
      <c r="E8047" t="s">
        <v>27</v>
      </c>
      <c r="F8047" t="s">
        <v>16</v>
      </c>
      <c r="G8047" t="s">
        <v>192</v>
      </c>
      <c r="H8047">
        <v>4</v>
      </c>
      <c r="I8047">
        <v>718.35</v>
      </c>
      <c r="J8047">
        <v>0</v>
      </c>
      <c r="K8047">
        <v>2873.4</v>
      </c>
      <c r="L8047">
        <v>1297.1099999999999</v>
      </c>
      <c r="M8047">
        <f t="shared" si="377"/>
        <v>2873.4</v>
      </c>
      <c r="N8047" t="str">
        <f t="shared" si="375"/>
        <v>Q3</v>
      </c>
      <c r="O8047" s="2">
        <f t="shared" si="376"/>
        <v>45.141992065149296</v>
      </c>
      <c r="P8047" t="str">
        <f>VLOOKUP(retail_sales_2023!C8047,customers!A:J,5,)</f>
        <v>Lucknow</v>
      </c>
      <c r="Q8047" t="str">
        <f>VLOOKUP(C8047,customers!A:J,10,0)</f>
        <v>Premium</v>
      </c>
    </row>
    <row r="8048" spans="1:17" x14ac:dyDescent="0.3">
      <c r="A8048" t="s">
        <v>9139</v>
      </c>
      <c r="B8048" s="1">
        <v>45259</v>
      </c>
      <c r="C8048" t="s">
        <v>1208</v>
      </c>
      <c r="D8048" t="s">
        <v>1209</v>
      </c>
      <c r="E8048" t="s">
        <v>27</v>
      </c>
      <c r="F8048" t="s">
        <v>22</v>
      </c>
      <c r="G8048" t="s">
        <v>423</v>
      </c>
      <c r="H8048">
        <v>4</v>
      </c>
      <c r="I8048">
        <v>38076.269999999997</v>
      </c>
      <c r="J8048">
        <v>0.15</v>
      </c>
      <c r="K8048">
        <v>129459.32</v>
      </c>
      <c r="L8048">
        <v>23717.84</v>
      </c>
      <c r="M8048">
        <f t="shared" si="377"/>
        <v>129459.31799999998</v>
      </c>
      <c r="N8048" t="str">
        <f t="shared" si="375"/>
        <v>Q4</v>
      </c>
      <c r="O8048" s="2">
        <f t="shared" si="376"/>
        <v>18.320689464458795</v>
      </c>
      <c r="P8048" t="str">
        <f>VLOOKUP(retail_sales_2023!C8048,customers!A:J,5,)</f>
        <v>Delhi</v>
      </c>
      <c r="Q8048" t="str">
        <f>VLOOKUP(C8048,customers!A:J,10,0)</f>
        <v>Regular</v>
      </c>
    </row>
    <row r="8049" spans="1:17" x14ac:dyDescent="0.3">
      <c r="A8049" t="s">
        <v>9140</v>
      </c>
      <c r="B8049" s="1">
        <v>44984</v>
      </c>
      <c r="C8049" t="s">
        <v>358</v>
      </c>
      <c r="D8049" t="s">
        <v>359</v>
      </c>
      <c r="E8049" t="s">
        <v>15</v>
      </c>
      <c r="F8049" t="s">
        <v>81</v>
      </c>
      <c r="G8049" t="s">
        <v>470</v>
      </c>
      <c r="H8049">
        <v>3</v>
      </c>
      <c r="I8049">
        <v>3460.72</v>
      </c>
      <c r="J8049">
        <v>0.1</v>
      </c>
      <c r="K8049">
        <v>9343.94</v>
      </c>
      <c r="L8049">
        <v>2332.92</v>
      </c>
      <c r="M8049">
        <f t="shared" si="377"/>
        <v>9343.9439999999995</v>
      </c>
      <c r="N8049" t="str">
        <f t="shared" si="375"/>
        <v>Q1</v>
      </c>
      <c r="O8049" s="2">
        <f t="shared" si="376"/>
        <v>24.967197991425458</v>
      </c>
      <c r="P8049" t="str">
        <f>VLOOKUP(retail_sales_2023!C8049,customers!A:J,5,)</f>
        <v>Chennai</v>
      </c>
      <c r="Q8049" t="str">
        <f>VLOOKUP(C8049,customers!A:J,10,0)</f>
        <v>Regular</v>
      </c>
    </row>
    <row r="8050" spans="1:17" x14ac:dyDescent="0.3">
      <c r="A8050" t="s">
        <v>9141</v>
      </c>
      <c r="B8050" s="1">
        <v>45175</v>
      </c>
      <c r="C8050" t="s">
        <v>2487</v>
      </c>
      <c r="D8050" t="s">
        <v>2488</v>
      </c>
      <c r="E8050" t="s">
        <v>27</v>
      </c>
      <c r="F8050" t="s">
        <v>52</v>
      </c>
      <c r="G8050" t="s">
        <v>169</v>
      </c>
      <c r="H8050">
        <v>2</v>
      </c>
      <c r="I8050">
        <v>681.63</v>
      </c>
      <c r="J8050">
        <v>0.05</v>
      </c>
      <c r="K8050">
        <v>1295.0999999999999</v>
      </c>
      <c r="L8050">
        <v>95.26</v>
      </c>
      <c r="M8050">
        <f t="shared" si="377"/>
        <v>1295.097</v>
      </c>
      <c r="N8050" t="str">
        <f t="shared" si="375"/>
        <v>Q3</v>
      </c>
      <c r="O8050" s="2">
        <f t="shared" si="376"/>
        <v>7.3554165701490248</v>
      </c>
      <c r="P8050" t="str">
        <f>VLOOKUP(retail_sales_2023!C8050,customers!A:J,5,)</f>
        <v>Amritsar</v>
      </c>
      <c r="Q8050" t="str">
        <f>VLOOKUP(C8050,customers!A:J,10,0)</f>
        <v>Regular</v>
      </c>
    </row>
    <row r="8051" spans="1:17" x14ac:dyDescent="0.3">
      <c r="A8051" t="s">
        <v>9142</v>
      </c>
      <c r="B8051" s="1">
        <v>45074</v>
      </c>
      <c r="C8051" t="s">
        <v>379</v>
      </c>
      <c r="D8051" t="s">
        <v>380</v>
      </c>
      <c r="E8051" t="s">
        <v>27</v>
      </c>
      <c r="F8051" t="s">
        <v>52</v>
      </c>
      <c r="G8051" t="s">
        <v>937</v>
      </c>
      <c r="H8051">
        <v>7</v>
      </c>
      <c r="I8051">
        <v>391.76</v>
      </c>
      <c r="J8051">
        <v>0</v>
      </c>
      <c r="K8051">
        <v>2742.32</v>
      </c>
      <c r="L8051">
        <v>215.34</v>
      </c>
      <c r="M8051">
        <f t="shared" si="377"/>
        <v>2742.3199999999997</v>
      </c>
      <c r="N8051" t="str">
        <f t="shared" si="375"/>
        <v>Q2</v>
      </c>
      <c r="O8051" s="2">
        <f t="shared" si="376"/>
        <v>7.8524752764082963</v>
      </c>
      <c r="P8051" t="str">
        <f>VLOOKUP(retail_sales_2023!C8051,customers!A:J,5,)</f>
        <v>Lucknow</v>
      </c>
      <c r="Q8051" t="str">
        <f>VLOOKUP(C8051,customers!A:J,10,0)</f>
        <v>Premium</v>
      </c>
    </row>
    <row r="8052" spans="1:17" x14ac:dyDescent="0.3">
      <c r="A8052" t="s">
        <v>9143</v>
      </c>
      <c r="B8052" s="1">
        <v>45162</v>
      </c>
      <c r="C8052" t="s">
        <v>459</v>
      </c>
      <c r="D8052" t="s">
        <v>460</v>
      </c>
      <c r="E8052" t="s">
        <v>27</v>
      </c>
      <c r="F8052" t="s">
        <v>28</v>
      </c>
      <c r="G8052" t="s">
        <v>439</v>
      </c>
      <c r="H8052">
        <v>4</v>
      </c>
      <c r="I8052">
        <v>540.70000000000005</v>
      </c>
      <c r="J8052">
        <v>0</v>
      </c>
      <c r="K8052">
        <v>2162.8000000000002</v>
      </c>
      <c r="L8052">
        <v>-236.64</v>
      </c>
      <c r="M8052">
        <f t="shared" si="377"/>
        <v>2162.8000000000002</v>
      </c>
      <c r="N8052" t="str">
        <f t="shared" si="375"/>
        <v>Q3</v>
      </c>
      <c r="O8052" s="2">
        <f t="shared" si="376"/>
        <v>-10.941372295172922</v>
      </c>
      <c r="P8052" t="str">
        <f>VLOOKUP(retail_sales_2023!C8052,customers!A:J,5,)</f>
        <v>Chandigarh</v>
      </c>
      <c r="Q8052" t="str">
        <f>VLOOKUP(C8052,customers!A:J,10,0)</f>
        <v>Premium</v>
      </c>
    </row>
    <row r="8053" spans="1:17" x14ac:dyDescent="0.3">
      <c r="A8053" t="s">
        <v>9144</v>
      </c>
      <c r="B8053" s="1">
        <v>44966</v>
      </c>
      <c r="C8053" t="s">
        <v>361</v>
      </c>
      <c r="D8053" t="s">
        <v>362</v>
      </c>
      <c r="E8053" t="s">
        <v>15</v>
      </c>
      <c r="F8053" t="s">
        <v>43</v>
      </c>
      <c r="G8053" t="s">
        <v>282</v>
      </c>
      <c r="H8053">
        <v>1</v>
      </c>
      <c r="I8053">
        <v>14827.73</v>
      </c>
      <c r="J8053">
        <v>0.1</v>
      </c>
      <c r="K8053">
        <v>13344.96</v>
      </c>
      <c r="L8053">
        <v>1683.42</v>
      </c>
      <c r="M8053">
        <f t="shared" si="377"/>
        <v>13344.957</v>
      </c>
      <c r="N8053" t="str">
        <f t="shared" si="375"/>
        <v>Q1</v>
      </c>
      <c r="O8053" s="2">
        <f t="shared" si="376"/>
        <v>12.614650025178046</v>
      </c>
      <c r="P8053" t="str">
        <f>VLOOKUP(retail_sales_2023!C8053,customers!A:J,5,)</f>
        <v>Hyderabad</v>
      </c>
      <c r="Q8053" t="str">
        <f>VLOOKUP(C8053,customers!A:J,10,0)</f>
        <v>Premium</v>
      </c>
    </row>
    <row r="8054" spans="1:17" x14ac:dyDescent="0.3">
      <c r="A8054" t="s">
        <v>9145</v>
      </c>
      <c r="B8054" s="1">
        <v>45169</v>
      </c>
      <c r="C8054" t="s">
        <v>1629</v>
      </c>
      <c r="D8054" t="s">
        <v>1630</v>
      </c>
      <c r="E8054" t="s">
        <v>21</v>
      </c>
      <c r="F8054" t="s">
        <v>38</v>
      </c>
      <c r="G8054" t="s">
        <v>77</v>
      </c>
      <c r="H8054">
        <v>2</v>
      </c>
      <c r="I8054">
        <v>2905.77</v>
      </c>
      <c r="J8054">
        <v>0</v>
      </c>
      <c r="K8054">
        <v>5811.54</v>
      </c>
      <c r="L8054">
        <v>1453.14</v>
      </c>
      <c r="M8054">
        <f t="shared" si="377"/>
        <v>5811.54</v>
      </c>
      <c r="N8054" t="str">
        <f t="shared" si="375"/>
        <v>Q3</v>
      </c>
      <c r="O8054" s="2">
        <f t="shared" si="376"/>
        <v>25.004387821472452</v>
      </c>
      <c r="P8054" t="str">
        <f>VLOOKUP(retail_sales_2023!C8054,customers!A:J,5,)</f>
        <v>Chennai</v>
      </c>
      <c r="Q8054" t="str">
        <f>VLOOKUP(C8054,customers!A:J,10,0)</f>
        <v>Premium</v>
      </c>
    </row>
    <row r="8055" spans="1:17" x14ac:dyDescent="0.3">
      <c r="A8055" t="s">
        <v>9146</v>
      </c>
      <c r="B8055" s="1">
        <v>45105</v>
      </c>
      <c r="C8055" t="s">
        <v>1280</v>
      </c>
      <c r="D8055" t="s">
        <v>1281</v>
      </c>
      <c r="E8055" t="s">
        <v>21</v>
      </c>
      <c r="F8055" t="s">
        <v>43</v>
      </c>
      <c r="G8055" t="s">
        <v>121</v>
      </c>
      <c r="H8055">
        <v>5</v>
      </c>
      <c r="I8055">
        <v>35411.07</v>
      </c>
      <c r="J8055">
        <v>0.1</v>
      </c>
      <c r="K8055">
        <v>159349.82</v>
      </c>
      <c r="L8055">
        <v>23534.81</v>
      </c>
      <c r="M8055">
        <f t="shared" si="377"/>
        <v>159349.815</v>
      </c>
      <c r="N8055" t="str">
        <f t="shared" si="375"/>
        <v>Q2</v>
      </c>
      <c r="O8055" s="2">
        <f t="shared" si="376"/>
        <v>14.769273037145572</v>
      </c>
      <c r="P8055" t="str">
        <f>VLOOKUP(retail_sales_2023!C8055,customers!A:J,5,)</f>
        <v>Guwahati</v>
      </c>
      <c r="Q8055" t="str">
        <f>VLOOKUP(C8055,customers!A:J,10,0)</f>
        <v>Premium</v>
      </c>
    </row>
    <row r="8056" spans="1:17" x14ac:dyDescent="0.3">
      <c r="A8056" t="s">
        <v>9147</v>
      </c>
      <c r="B8056" s="1">
        <v>45212</v>
      </c>
      <c r="C8056" t="s">
        <v>479</v>
      </c>
      <c r="D8056" t="s">
        <v>480</v>
      </c>
      <c r="E8056" t="s">
        <v>21</v>
      </c>
      <c r="F8056" t="s">
        <v>81</v>
      </c>
      <c r="G8056" t="s">
        <v>105</v>
      </c>
      <c r="H8056">
        <v>4</v>
      </c>
      <c r="I8056">
        <v>4221.34</v>
      </c>
      <c r="J8056">
        <v>0</v>
      </c>
      <c r="K8056">
        <v>16885.36</v>
      </c>
      <c r="L8056">
        <v>3639.96</v>
      </c>
      <c r="M8056">
        <f t="shared" si="377"/>
        <v>16885.36</v>
      </c>
      <c r="N8056" t="str">
        <f t="shared" si="375"/>
        <v>Q4</v>
      </c>
      <c r="O8056" s="2">
        <f t="shared" si="376"/>
        <v>21.556898994158253</v>
      </c>
      <c r="P8056" t="str">
        <f>VLOOKUP(retail_sales_2023!C8056,customers!A:J,5,)</f>
        <v>Bhubaneswar</v>
      </c>
      <c r="Q8056" t="str">
        <f>VLOOKUP(C8056,customers!A:J,10,0)</f>
        <v>Premium</v>
      </c>
    </row>
    <row r="8057" spans="1:17" x14ac:dyDescent="0.3">
      <c r="A8057" t="s">
        <v>9148</v>
      </c>
      <c r="B8057" s="1">
        <v>45252</v>
      </c>
      <c r="C8057" t="s">
        <v>829</v>
      </c>
      <c r="D8057" t="s">
        <v>830</v>
      </c>
      <c r="E8057" t="s">
        <v>15</v>
      </c>
      <c r="F8057" t="s">
        <v>43</v>
      </c>
      <c r="G8057" t="s">
        <v>128</v>
      </c>
      <c r="H8057">
        <v>1</v>
      </c>
      <c r="I8057">
        <v>5418.46</v>
      </c>
      <c r="J8057">
        <v>0.1</v>
      </c>
      <c r="K8057">
        <v>4876.6099999999997</v>
      </c>
      <c r="L8057">
        <v>478.98</v>
      </c>
      <c r="M8057">
        <f t="shared" si="377"/>
        <v>4876.6140000000005</v>
      </c>
      <c r="N8057" t="str">
        <f t="shared" si="375"/>
        <v>Q4</v>
      </c>
      <c r="O8057" s="2">
        <f t="shared" si="376"/>
        <v>9.8219869950641954</v>
      </c>
      <c r="P8057" t="str">
        <f>VLOOKUP(retail_sales_2023!C8057,customers!A:J,5,)</f>
        <v>Chennai</v>
      </c>
      <c r="Q8057" t="str">
        <f>VLOOKUP(C8057,customers!A:J,10,0)</f>
        <v>Regular</v>
      </c>
    </row>
    <row r="8058" spans="1:17" x14ac:dyDescent="0.3">
      <c r="A8058" t="s">
        <v>9149</v>
      </c>
      <c r="B8058" s="1">
        <v>45209</v>
      </c>
      <c r="C8058" t="s">
        <v>1654</v>
      </c>
      <c r="D8058" t="s">
        <v>1655</v>
      </c>
      <c r="E8058" t="s">
        <v>33</v>
      </c>
      <c r="F8058" t="s">
        <v>22</v>
      </c>
      <c r="G8058" t="s">
        <v>1039</v>
      </c>
      <c r="H8058">
        <v>2</v>
      </c>
      <c r="I8058">
        <v>19765.580000000002</v>
      </c>
      <c r="J8058">
        <v>0.1</v>
      </c>
      <c r="K8058">
        <v>35578.04</v>
      </c>
      <c r="L8058">
        <v>10055.780000000001</v>
      </c>
      <c r="M8058">
        <f t="shared" si="377"/>
        <v>35578.044000000002</v>
      </c>
      <c r="N8058" t="str">
        <f t="shared" si="375"/>
        <v>Q4</v>
      </c>
      <c r="O8058" s="2">
        <f t="shared" si="376"/>
        <v>28.264007798068697</v>
      </c>
      <c r="P8058" t="str">
        <f>VLOOKUP(retail_sales_2023!C8058,customers!A:J,5,)</f>
        <v>Ahmedabad</v>
      </c>
      <c r="Q8058" t="str">
        <f>VLOOKUP(C8058,customers!A:J,10,0)</f>
        <v>Premium</v>
      </c>
    </row>
    <row r="8059" spans="1:17" x14ac:dyDescent="0.3">
      <c r="A8059" t="s">
        <v>9150</v>
      </c>
      <c r="B8059" s="1">
        <v>45029</v>
      </c>
      <c r="C8059" t="s">
        <v>2123</v>
      </c>
      <c r="D8059" t="s">
        <v>2124</v>
      </c>
      <c r="E8059" t="s">
        <v>33</v>
      </c>
      <c r="F8059" t="s">
        <v>28</v>
      </c>
      <c r="G8059" t="s">
        <v>97</v>
      </c>
      <c r="H8059">
        <v>5</v>
      </c>
      <c r="I8059">
        <v>7029.29</v>
      </c>
      <c r="J8059">
        <v>0</v>
      </c>
      <c r="K8059">
        <v>35146.449999999997</v>
      </c>
      <c r="L8059">
        <v>7445.79</v>
      </c>
      <c r="M8059">
        <f t="shared" si="377"/>
        <v>35146.449999999997</v>
      </c>
      <c r="N8059" t="str">
        <f t="shared" si="375"/>
        <v>Q2</v>
      </c>
      <c r="O8059" s="2">
        <f t="shared" si="376"/>
        <v>21.185041447998305</v>
      </c>
      <c r="P8059" t="str">
        <f>VLOOKUP(retail_sales_2023!C8059,customers!A:J,5,)</f>
        <v>Ahmedabad</v>
      </c>
      <c r="Q8059" t="str">
        <f>VLOOKUP(C8059,customers!A:J,10,0)</f>
        <v>Occasional</v>
      </c>
    </row>
    <row r="8060" spans="1:17" x14ac:dyDescent="0.3">
      <c r="A8060" t="s">
        <v>9151</v>
      </c>
      <c r="B8060" s="1">
        <v>45218</v>
      </c>
      <c r="C8060" t="s">
        <v>1117</v>
      </c>
      <c r="D8060" t="s">
        <v>1118</v>
      </c>
      <c r="E8060" t="s">
        <v>33</v>
      </c>
      <c r="F8060" t="s">
        <v>52</v>
      </c>
      <c r="G8060" t="s">
        <v>69</v>
      </c>
      <c r="H8060">
        <v>8</v>
      </c>
      <c r="I8060">
        <v>209.26</v>
      </c>
      <c r="J8060">
        <v>0.05</v>
      </c>
      <c r="K8060">
        <v>1590.38</v>
      </c>
      <c r="L8060">
        <v>164.29</v>
      </c>
      <c r="M8060">
        <f t="shared" si="377"/>
        <v>1590.3759999999997</v>
      </c>
      <c r="N8060" t="str">
        <f t="shared" si="375"/>
        <v>Q4</v>
      </c>
      <c r="O8060" s="2">
        <f t="shared" si="376"/>
        <v>10.330235541191414</v>
      </c>
      <c r="P8060" t="str">
        <f>VLOOKUP(retail_sales_2023!C8060,customers!A:J,5,)</f>
        <v>Mumbai</v>
      </c>
      <c r="Q8060" t="str">
        <f>VLOOKUP(C8060,customers!A:J,10,0)</f>
        <v>Regular</v>
      </c>
    </row>
    <row r="8061" spans="1:17" x14ac:dyDescent="0.3">
      <c r="A8061" t="s">
        <v>9152</v>
      </c>
      <c r="B8061" s="1">
        <v>44948</v>
      </c>
      <c r="C8061" t="s">
        <v>766</v>
      </c>
      <c r="D8061" t="s">
        <v>767</v>
      </c>
      <c r="E8061" t="s">
        <v>15</v>
      </c>
      <c r="F8061" t="s">
        <v>81</v>
      </c>
      <c r="G8061" t="s">
        <v>105</v>
      </c>
      <c r="H8061">
        <v>5</v>
      </c>
      <c r="I8061">
        <v>519.12</v>
      </c>
      <c r="J8061">
        <v>0.1</v>
      </c>
      <c r="K8061">
        <v>2336.04</v>
      </c>
      <c r="L8061">
        <v>823.15</v>
      </c>
      <c r="M8061">
        <f t="shared" si="377"/>
        <v>2336.04</v>
      </c>
      <c r="N8061" t="str">
        <f t="shared" si="375"/>
        <v>Q1</v>
      </c>
      <c r="O8061" s="2">
        <f t="shared" si="376"/>
        <v>35.236982243454733</v>
      </c>
      <c r="P8061" t="str">
        <f>VLOOKUP(retail_sales_2023!C8061,customers!A:J,5,)</f>
        <v>Coimbatore</v>
      </c>
      <c r="Q8061" t="str">
        <f>VLOOKUP(C8061,customers!A:J,10,0)</f>
        <v>Premium</v>
      </c>
    </row>
    <row r="8062" spans="1:17" x14ac:dyDescent="0.3">
      <c r="A8062" t="s">
        <v>9153</v>
      </c>
      <c r="B8062" s="1">
        <v>45190</v>
      </c>
      <c r="C8062" t="s">
        <v>1648</v>
      </c>
      <c r="D8062" t="s">
        <v>1649</v>
      </c>
      <c r="E8062" t="s">
        <v>15</v>
      </c>
      <c r="F8062" t="s">
        <v>52</v>
      </c>
      <c r="G8062" t="s">
        <v>268</v>
      </c>
      <c r="H8062">
        <v>9</v>
      </c>
      <c r="I8062">
        <v>275.14999999999998</v>
      </c>
      <c r="J8062">
        <v>0.15</v>
      </c>
      <c r="K8062">
        <v>2104.9</v>
      </c>
      <c r="L8062">
        <v>118.49</v>
      </c>
      <c r="M8062">
        <f t="shared" si="377"/>
        <v>2104.8975</v>
      </c>
      <c r="N8062" t="str">
        <f t="shared" si="375"/>
        <v>Q3</v>
      </c>
      <c r="O8062" s="2">
        <f t="shared" si="376"/>
        <v>5.6292460449427519</v>
      </c>
      <c r="P8062" t="str">
        <f>VLOOKUP(retail_sales_2023!C8062,customers!A:J,5,)</f>
        <v>Hyderabad</v>
      </c>
      <c r="Q8062" t="str">
        <f>VLOOKUP(C8062,customers!A:J,10,0)</f>
        <v>Premium</v>
      </c>
    </row>
    <row r="8063" spans="1:17" x14ac:dyDescent="0.3">
      <c r="A8063" t="s">
        <v>9154</v>
      </c>
      <c r="B8063" s="1">
        <v>45283</v>
      </c>
      <c r="C8063" t="s">
        <v>450</v>
      </c>
      <c r="D8063" t="s">
        <v>451</v>
      </c>
      <c r="E8063" t="s">
        <v>21</v>
      </c>
      <c r="F8063" t="s">
        <v>52</v>
      </c>
      <c r="G8063" t="s">
        <v>200</v>
      </c>
      <c r="H8063">
        <v>10</v>
      </c>
      <c r="I8063">
        <v>764.27</v>
      </c>
      <c r="J8063">
        <v>0.25</v>
      </c>
      <c r="K8063">
        <v>5732.02</v>
      </c>
      <c r="L8063">
        <v>411.81</v>
      </c>
      <c r="M8063">
        <f t="shared" si="377"/>
        <v>5732.0249999999996</v>
      </c>
      <c r="N8063" t="str">
        <f t="shared" si="375"/>
        <v>Q4</v>
      </c>
      <c r="O8063" s="2">
        <f t="shared" si="376"/>
        <v>7.1843782820018065</v>
      </c>
      <c r="P8063" t="str">
        <f>VLOOKUP(retail_sales_2023!C8063,customers!A:J,5,)</f>
        <v>Bhubaneswar</v>
      </c>
      <c r="Q8063" t="str">
        <f>VLOOKUP(C8063,customers!A:J,10,0)</f>
        <v>Regular</v>
      </c>
    </row>
    <row r="8064" spans="1:17" x14ac:dyDescent="0.3">
      <c r="A8064" t="s">
        <v>9155</v>
      </c>
      <c r="B8064" s="1">
        <v>45202</v>
      </c>
      <c r="C8064" t="s">
        <v>921</v>
      </c>
      <c r="D8064" t="s">
        <v>922</v>
      </c>
      <c r="E8064" t="s">
        <v>15</v>
      </c>
      <c r="F8064" t="s">
        <v>43</v>
      </c>
      <c r="G8064" t="s">
        <v>110</v>
      </c>
      <c r="H8064">
        <v>2</v>
      </c>
      <c r="I8064">
        <v>35889.99</v>
      </c>
      <c r="J8064">
        <v>0.05</v>
      </c>
      <c r="K8064">
        <v>68190.98</v>
      </c>
      <c r="L8064">
        <v>6821.5</v>
      </c>
      <c r="M8064">
        <f t="shared" si="377"/>
        <v>68190.981</v>
      </c>
      <c r="N8064" t="str">
        <f t="shared" si="375"/>
        <v>Q4</v>
      </c>
      <c r="O8064" s="2">
        <f t="shared" si="376"/>
        <v>10.003522460008641</v>
      </c>
      <c r="P8064" t="str">
        <f>VLOOKUP(retail_sales_2023!C8064,customers!A:J,5,)</f>
        <v>Kochi</v>
      </c>
      <c r="Q8064" t="str">
        <f>VLOOKUP(C8064,customers!A:J,10,0)</f>
        <v>Premium</v>
      </c>
    </row>
    <row r="8065" spans="1:17" x14ac:dyDescent="0.3">
      <c r="A8065" t="s">
        <v>9156</v>
      </c>
      <c r="B8065" s="1">
        <v>45006</v>
      </c>
      <c r="C8065" t="s">
        <v>1208</v>
      </c>
      <c r="D8065" t="s">
        <v>1209</v>
      </c>
      <c r="E8065" t="s">
        <v>27</v>
      </c>
      <c r="F8065" t="s">
        <v>38</v>
      </c>
      <c r="G8065" t="s">
        <v>141</v>
      </c>
      <c r="H8065">
        <v>4</v>
      </c>
      <c r="I8065">
        <v>1690.01</v>
      </c>
      <c r="J8065">
        <v>0.05</v>
      </c>
      <c r="K8065">
        <v>6422.04</v>
      </c>
      <c r="L8065">
        <v>1780.38</v>
      </c>
      <c r="M8065">
        <f t="shared" si="377"/>
        <v>6422.0379999999996</v>
      </c>
      <c r="N8065" t="str">
        <f t="shared" si="375"/>
        <v>Q1</v>
      </c>
      <c r="O8065" s="2">
        <f t="shared" si="376"/>
        <v>27.722966533998544</v>
      </c>
      <c r="P8065" t="str">
        <f>VLOOKUP(retail_sales_2023!C8065,customers!A:J,5,)</f>
        <v>Delhi</v>
      </c>
      <c r="Q8065" t="str">
        <f>VLOOKUP(C8065,customers!A:J,10,0)</f>
        <v>Regular</v>
      </c>
    </row>
    <row r="8066" spans="1:17" x14ac:dyDescent="0.3">
      <c r="A8066" t="s">
        <v>9157</v>
      </c>
      <c r="B8066" s="1">
        <v>45009</v>
      </c>
      <c r="C8066" t="s">
        <v>1896</v>
      </c>
      <c r="D8066" t="s">
        <v>1897</v>
      </c>
      <c r="E8066" t="s">
        <v>15</v>
      </c>
      <c r="F8066" t="s">
        <v>28</v>
      </c>
      <c r="G8066" t="s">
        <v>61</v>
      </c>
      <c r="H8066">
        <v>4</v>
      </c>
      <c r="I8066">
        <v>4905.38</v>
      </c>
      <c r="J8066">
        <v>0.1</v>
      </c>
      <c r="K8066">
        <v>17659.37</v>
      </c>
      <c r="L8066">
        <v>3749.92</v>
      </c>
      <c r="M8066">
        <f t="shared" si="377"/>
        <v>17659.368000000002</v>
      </c>
      <c r="N8066" t="str">
        <f t="shared" si="375"/>
        <v>Q1</v>
      </c>
      <c r="O8066" s="2">
        <f t="shared" si="376"/>
        <v>21.23473260937395</v>
      </c>
      <c r="P8066" t="str">
        <f>VLOOKUP(retail_sales_2023!C8066,customers!A:J,5,)</f>
        <v>Mumbai</v>
      </c>
      <c r="Q8066" t="str">
        <f>VLOOKUP(C8066,customers!A:J,10,0)</f>
        <v>Premium</v>
      </c>
    </row>
    <row r="8067" spans="1:17" x14ac:dyDescent="0.3">
      <c r="A8067" t="s">
        <v>9158</v>
      </c>
      <c r="B8067" s="1">
        <v>45216</v>
      </c>
      <c r="C8067" t="s">
        <v>716</v>
      </c>
      <c r="D8067" t="s">
        <v>717</v>
      </c>
      <c r="E8067" t="s">
        <v>33</v>
      </c>
      <c r="F8067" t="s">
        <v>81</v>
      </c>
      <c r="G8067" t="s">
        <v>158</v>
      </c>
      <c r="H8067">
        <v>3</v>
      </c>
      <c r="I8067">
        <v>2993.35</v>
      </c>
      <c r="J8067">
        <v>0</v>
      </c>
      <c r="K8067">
        <v>8980.0499999999993</v>
      </c>
      <c r="L8067">
        <v>2861.93</v>
      </c>
      <c r="M8067">
        <f t="shared" si="377"/>
        <v>8980.0499999999993</v>
      </c>
      <c r="N8067" t="str">
        <f t="shared" ref="N8067:N8130" si="378">"Q"&amp;ROUNDUP(MONTH(B8067)/3,0)</f>
        <v>Q4</v>
      </c>
      <c r="O8067" s="2">
        <f t="shared" ref="O8067:O8130" si="379">(L8067/K8067)*100</f>
        <v>31.869867094281211</v>
      </c>
      <c r="P8067" t="str">
        <f>VLOOKUP(retail_sales_2023!C8067,customers!A:J,5,)</f>
        <v>Ahmedabad</v>
      </c>
      <c r="Q8067" t="str">
        <f>VLOOKUP(C8067,customers!A:J,10,0)</f>
        <v>Premium</v>
      </c>
    </row>
    <row r="8068" spans="1:17" x14ac:dyDescent="0.3">
      <c r="A8068" t="s">
        <v>9159</v>
      </c>
      <c r="B8068" s="1">
        <v>44967</v>
      </c>
      <c r="C8068" t="s">
        <v>84</v>
      </c>
      <c r="D8068" t="s">
        <v>85</v>
      </c>
      <c r="E8068" t="s">
        <v>33</v>
      </c>
      <c r="F8068" t="s">
        <v>22</v>
      </c>
      <c r="G8068" t="s">
        <v>182</v>
      </c>
      <c r="H8068">
        <v>5</v>
      </c>
      <c r="I8068">
        <v>4621.0200000000004</v>
      </c>
      <c r="J8068">
        <v>0.15</v>
      </c>
      <c r="K8068">
        <v>19639.34</v>
      </c>
      <c r="L8068">
        <v>-1948.25</v>
      </c>
      <c r="M8068">
        <f t="shared" si="377"/>
        <v>19639.335000000003</v>
      </c>
      <c r="N8068" t="str">
        <f t="shared" si="378"/>
        <v>Q1</v>
      </c>
      <c r="O8068" s="2">
        <f t="shared" si="379"/>
        <v>-9.9201398825011431</v>
      </c>
      <c r="P8068" t="str">
        <f>VLOOKUP(retail_sales_2023!C8068,customers!A:J,5,)</f>
        <v>Mumbai</v>
      </c>
      <c r="Q8068" t="str">
        <f>VLOOKUP(C8068,customers!A:J,10,0)</f>
        <v>Regular</v>
      </c>
    </row>
    <row r="8069" spans="1:17" x14ac:dyDescent="0.3">
      <c r="A8069" t="s">
        <v>9160</v>
      </c>
      <c r="B8069" s="1">
        <v>45278</v>
      </c>
      <c r="C8069" t="s">
        <v>1743</v>
      </c>
      <c r="D8069" t="s">
        <v>1744</v>
      </c>
      <c r="E8069" t="s">
        <v>15</v>
      </c>
      <c r="F8069" t="s">
        <v>81</v>
      </c>
      <c r="G8069" t="s">
        <v>470</v>
      </c>
      <c r="H8069">
        <v>3</v>
      </c>
      <c r="I8069">
        <v>4923.88</v>
      </c>
      <c r="J8069">
        <v>0.1</v>
      </c>
      <c r="K8069">
        <v>13294.48</v>
      </c>
      <c r="L8069">
        <v>3858.17</v>
      </c>
      <c r="M8069">
        <f t="shared" ref="M8069:M8132" si="380">H8069*I8069*(1-J8069)</f>
        <v>13294.476000000001</v>
      </c>
      <c r="N8069" t="str">
        <f t="shared" si="378"/>
        <v>Q4</v>
      </c>
      <c r="O8069" s="2">
        <f t="shared" si="379"/>
        <v>29.020841732809409</v>
      </c>
      <c r="P8069" t="str">
        <f>VLOOKUP(retail_sales_2023!C8069,customers!A:J,5,)</f>
        <v>Hyderabad</v>
      </c>
      <c r="Q8069" t="str">
        <f>VLOOKUP(C8069,customers!A:J,10,0)</f>
        <v>Premium</v>
      </c>
    </row>
    <row r="8070" spans="1:17" x14ac:dyDescent="0.3">
      <c r="A8070" t="s">
        <v>9161</v>
      </c>
      <c r="B8070" s="1">
        <v>45121</v>
      </c>
      <c r="C8070" t="s">
        <v>4550</v>
      </c>
      <c r="D8070" t="s">
        <v>4551</v>
      </c>
      <c r="E8070" t="s">
        <v>21</v>
      </c>
      <c r="F8070" t="s">
        <v>43</v>
      </c>
      <c r="G8070" t="s">
        <v>282</v>
      </c>
      <c r="H8070">
        <v>1</v>
      </c>
      <c r="I8070">
        <v>77812.179999999993</v>
      </c>
      <c r="J8070">
        <v>0.1</v>
      </c>
      <c r="K8070">
        <v>70030.960000000006</v>
      </c>
      <c r="L8070">
        <v>9065.75</v>
      </c>
      <c r="M8070">
        <f t="shared" si="380"/>
        <v>70030.962</v>
      </c>
      <c r="N8070" t="str">
        <f t="shared" si="378"/>
        <v>Q3</v>
      </c>
      <c r="O8070" s="2">
        <f t="shared" si="379"/>
        <v>12.94534588701911</v>
      </c>
      <c r="P8070" t="str">
        <f>VLOOKUP(retail_sales_2023!C8070,customers!A:J,5,)</f>
        <v>Ranchi</v>
      </c>
      <c r="Q8070" t="str">
        <f>VLOOKUP(C8070,customers!A:J,10,0)</f>
        <v>Premium</v>
      </c>
    </row>
    <row r="8071" spans="1:17" x14ac:dyDescent="0.3">
      <c r="A8071" t="s">
        <v>9162</v>
      </c>
      <c r="B8071" s="1">
        <v>45236</v>
      </c>
      <c r="C8071" t="s">
        <v>59</v>
      </c>
      <c r="D8071" t="s">
        <v>60</v>
      </c>
      <c r="E8071" t="s">
        <v>33</v>
      </c>
      <c r="F8071" t="s">
        <v>81</v>
      </c>
      <c r="G8071" t="s">
        <v>105</v>
      </c>
      <c r="H8071">
        <v>4</v>
      </c>
      <c r="I8071">
        <v>1987.53</v>
      </c>
      <c r="J8071">
        <v>0</v>
      </c>
      <c r="K8071">
        <v>7950.12</v>
      </c>
      <c r="L8071">
        <v>2599.0700000000002</v>
      </c>
      <c r="M8071">
        <f t="shared" si="380"/>
        <v>7950.12</v>
      </c>
      <c r="N8071" t="str">
        <f t="shared" si="378"/>
        <v>Q4</v>
      </c>
      <c r="O8071" s="2">
        <f t="shared" si="379"/>
        <v>32.692210935180853</v>
      </c>
      <c r="P8071" t="str">
        <f>VLOOKUP(retail_sales_2023!C8071,customers!A:J,5,)</f>
        <v>Nagpur</v>
      </c>
      <c r="Q8071" t="str">
        <f>VLOOKUP(C8071,customers!A:J,10,0)</f>
        <v>Premium</v>
      </c>
    </row>
    <row r="8072" spans="1:17" x14ac:dyDescent="0.3">
      <c r="A8072" t="s">
        <v>9163</v>
      </c>
      <c r="B8072" s="1">
        <v>44959</v>
      </c>
      <c r="C8072" t="s">
        <v>1847</v>
      </c>
      <c r="D8072" t="s">
        <v>1848</v>
      </c>
      <c r="E8072" t="s">
        <v>33</v>
      </c>
      <c r="F8072" t="s">
        <v>81</v>
      </c>
      <c r="G8072" t="s">
        <v>150</v>
      </c>
      <c r="H8072">
        <v>3</v>
      </c>
      <c r="I8072">
        <v>1098.6099999999999</v>
      </c>
      <c r="J8072">
        <v>0.15</v>
      </c>
      <c r="K8072">
        <v>2801.46</v>
      </c>
      <c r="L8072">
        <v>605.29999999999995</v>
      </c>
      <c r="M8072">
        <f t="shared" si="380"/>
        <v>2801.4555</v>
      </c>
      <c r="N8072" t="str">
        <f t="shared" si="378"/>
        <v>Q1</v>
      </c>
      <c r="O8072" s="2">
        <f t="shared" si="379"/>
        <v>21.606590849057277</v>
      </c>
      <c r="P8072" t="str">
        <f>VLOOKUP(retail_sales_2023!C8072,customers!A:J,5,)</f>
        <v>Mumbai</v>
      </c>
      <c r="Q8072" t="str">
        <f>VLOOKUP(C8072,customers!A:J,10,0)</f>
        <v>Premium</v>
      </c>
    </row>
    <row r="8073" spans="1:17" x14ac:dyDescent="0.3">
      <c r="A8073" t="s">
        <v>9164</v>
      </c>
      <c r="B8073" s="1">
        <v>45245</v>
      </c>
      <c r="C8073" t="s">
        <v>1430</v>
      </c>
      <c r="D8073" t="s">
        <v>1431</v>
      </c>
      <c r="E8073" t="s">
        <v>21</v>
      </c>
      <c r="F8073" t="s">
        <v>52</v>
      </c>
      <c r="G8073" t="s">
        <v>169</v>
      </c>
      <c r="H8073">
        <v>8</v>
      </c>
      <c r="I8073">
        <v>182.35</v>
      </c>
      <c r="J8073">
        <v>0.25</v>
      </c>
      <c r="K8073">
        <v>1094.0999999999999</v>
      </c>
      <c r="L8073">
        <v>69.64</v>
      </c>
      <c r="M8073">
        <f t="shared" si="380"/>
        <v>1094.0999999999999</v>
      </c>
      <c r="N8073" t="str">
        <f t="shared" si="378"/>
        <v>Q4</v>
      </c>
      <c r="O8073" s="2">
        <f t="shared" si="379"/>
        <v>6.3650488986381513</v>
      </c>
      <c r="P8073" t="str">
        <f>VLOOKUP(retail_sales_2023!C8073,customers!A:J,5,)</f>
        <v>Bhubaneswar</v>
      </c>
      <c r="Q8073" t="str">
        <f>VLOOKUP(C8073,customers!A:J,10,0)</f>
        <v>Regular</v>
      </c>
    </row>
    <row r="8074" spans="1:17" x14ac:dyDescent="0.3">
      <c r="A8074" t="s">
        <v>9165</v>
      </c>
      <c r="B8074" s="1">
        <v>45186</v>
      </c>
      <c r="C8074" t="s">
        <v>1395</v>
      </c>
      <c r="D8074" t="s">
        <v>1396</v>
      </c>
      <c r="E8074" t="s">
        <v>15</v>
      </c>
      <c r="F8074" t="s">
        <v>81</v>
      </c>
      <c r="G8074" t="s">
        <v>470</v>
      </c>
      <c r="H8074">
        <v>5</v>
      </c>
      <c r="I8074">
        <v>3075.04</v>
      </c>
      <c r="J8074">
        <v>0.25</v>
      </c>
      <c r="K8074">
        <v>11531.4</v>
      </c>
      <c r="L8074">
        <v>3559.83</v>
      </c>
      <c r="M8074">
        <f t="shared" si="380"/>
        <v>11531.400000000001</v>
      </c>
      <c r="N8074" t="str">
        <f t="shared" si="378"/>
        <v>Q3</v>
      </c>
      <c r="O8074" s="2">
        <f t="shared" si="379"/>
        <v>30.870752900775273</v>
      </c>
      <c r="P8074" t="str">
        <f>VLOOKUP(retail_sales_2023!C8074,customers!A:J,5,)</f>
        <v>Coimbatore</v>
      </c>
      <c r="Q8074" t="str">
        <f>VLOOKUP(C8074,customers!A:J,10,0)</f>
        <v>Occasional</v>
      </c>
    </row>
    <row r="8075" spans="1:17" x14ac:dyDescent="0.3">
      <c r="A8075" t="s">
        <v>9166</v>
      </c>
      <c r="B8075" s="1">
        <v>45248</v>
      </c>
      <c r="C8075" t="s">
        <v>809</v>
      </c>
      <c r="D8075" t="s">
        <v>810</v>
      </c>
      <c r="E8075" t="s">
        <v>33</v>
      </c>
      <c r="F8075" t="s">
        <v>52</v>
      </c>
      <c r="G8075" t="s">
        <v>200</v>
      </c>
      <c r="H8075">
        <v>10</v>
      </c>
      <c r="I8075">
        <v>538.48</v>
      </c>
      <c r="J8075">
        <v>0.1</v>
      </c>
      <c r="K8075">
        <v>4846.32</v>
      </c>
      <c r="L8075">
        <v>422.52</v>
      </c>
      <c r="M8075">
        <f t="shared" si="380"/>
        <v>4846.3200000000006</v>
      </c>
      <c r="N8075" t="str">
        <f t="shared" si="378"/>
        <v>Q4</v>
      </c>
      <c r="O8075" s="2">
        <f t="shared" si="379"/>
        <v>8.7183677512009119</v>
      </c>
      <c r="P8075" t="str">
        <f>VLOOKUP(retail_sales_2023!C8075,customers!A:J,5,)</f>
        <v>Ahmedabad</v>
      </c>
      <c r="Q8075" t="str">
        <f>VLOOKUP(C8075,customers!A:J,10,0)</f>
        <v>Premium</v>
      </c>
    </row>
    <row r="8076" spans="1:17" x14ac:dyDescent="0.3">
      <c r="A8076" t="s">
        <v>9167</v>
      </c>
      <c r="B8076" s="1">
        <v>44997</v>
      </c>
      <c r="C8076" t="s">
        <v>156</v>
      </c>
      <c r="D8076" t="s">
        <v>157</v>
      </c>
      <c r="E8076" t="s">
        <v>27</v>
      </c>
      <c r="F8076" t="s">
        <v>52</v>
      </c>
      <c r="G8076" t="s">
        <v>268</v>
      </c>
      <c r="H8076">
        <v>3</v>
      </c>
      <c r="I8076">
        <v>550.54999999999995</v>
      </c>
      <c r="J8076">
        <v>0</v>
      </c>
      <c r="K8076">
        <v>1651.65</v>
      </c>
      <c r="L8076">
        <v>118.28</v>
      </c>
      <c r="M8076">
        <f t="shared" si="380"/>
        <v>1651.6499999999999</v>
      </c>
      <c r="N8076" t="str">
        <f t="shared" si="378"/>
        <v>Q1</v>
      </c>
      <c r="O8076" s="2">
        <f t="shared" si="379"/>
        <v>7.1613235249598883</v>
      </c>
      <c r="P8076" t="str">
        <f>VLOOKUP(retail_sales_2023!C8076,customers!A:J,5,)</f>
        <v>Amritsar</v>
      </c>
      <c r="Q8076" t="str">
        <f>VLOOKUP(C8076,customers!A:J,10,0)</f>
        <v>Premium</v>
      </c>
    </row>
    <row r="8077" spans="1:17" x14ac:dyDescent="0.3">
      <c r="A8077" t="s">
        <v>9168</v>
      </c>
      <c r="B8077" s="1">
        <v>45057</v>
      </c>
      <c r="C8077" t="s">
        <v>447</v>
      </c>
      <c r="D8077" t="s">
        <v>448</v>
      </c>
      <c r="E8077" t="s">
        <v>15</v>
      </c>
      <c r="F8077" t="s">
        <v>52</v>
      </c>
      <c r="G8077" t="s">
        <v>133</v>
      </c>
      <c r="H8077">
        <v>2</v>
      </c>
      <c r="I8077">
        <v>526.76</v>
      </c>
      <c r="J8077">
        <v>0</v>
      </c>
      <c r="K8077">
        <v>1053.52</v>
      </c>
      <c r="L8077">
        <v>81.64</v>
      </c>
      <c r="M8077">
        <f t="shared" si="380"/>
        <v>1053.52</v>
      </c>
      <c r="N8077" t="str">
        <f t="shared" si="378"/>
        <v>Q2</v>
      </c>
      <c r="O8077" s="2">
        <f t="shared" si="379"/>
        <v>7.749259624876605</v>
      </c>
      <c r="P8077" t="str">
        <f>VLOOKUP(retail_sales_2023!C8077,customers!A:J,5,)</f>
        <v>Kochi</v>
      </c>
      <c r="Q8077" t="str">
        <f>VLOOKUP(C8077,customers!A:J,10,0)</f>
        <v>Occasional</v>
      </c>
    </row>
    <row r="8078" spans="1:17" x14ac:dyDescent="0.3">
      <c r="A8078" t="s">
        <v>9169</v>
      </c>
      <c r="B8078" s="1">
        <v>45109</v>
      </c>
      <c r="C8078" t="s">
        <v>1811</v>
      </c>
      <c r="D8078" t="s">
        <v>1812</v>
      </c>
      <c r="E8078" t="s">
        <v>21</v>
      </c>
      <c r="F8078" t="s">
        <v>38</v>
      </c>
      <c r="G8078" t="s">
        <v>77</v>
      </c>
      <c r="H8078">
        <v>2</v>
      </c>
      <c r="I8078">
        <v>1403.62</v>
      </c>
      <c r="J8078">
        <v>0</v>
      </c>
      <c r="K8078">
        <v>2807.24</v>
      </c>
      <c r="L8078">
        <v>982</v>
      </c>
      <c r="M8078">
        <f t="shared" si="380"/>
        <v>2807.24</v>
      </c>
      <c r="N8078" t="str">
        <f t="shared" si="378"/>
        <v>Q3</v>
      </c>
      <c r="O8078" s="2">
        <f t="shared" si="379"/>
        <v>34.980977757512719</v>
      </c>
      <c r="P8078" t="str">
        <f>VLOOKUP(retail_sales_2023!C8078,customers!A:J,5,)</f>
        <v>Bhubaneswar</v>
      </c>
      <c r="Q8078" t="str">
        <f>VLOOKUP(C8078,customers!A:J,10,0)</f>
        <v>Premium</v>
      </c>
    </row>
    <row r="8079" spans="1:17" x14ac:dyDescent="0.3">
      <c r="A8079" t="s">
        <v>9170</v>
      </c>
      <c r="B8079" s="1">
        <v>45171</v>
      </c>
      <c r="C8079" t="s">
        <v>278</v>
      </c>
      <c r="D8079" t="s">
        <v>279</v>
      </c>
      <c r="E8079" t="s">
        <v>33</v>
      </c>
      <c r="F8079" t="s">
        <v>43</v>
      </c>
      <c r="G8079" t="s">
        <v>301</v>
      </c>
      <c r="H8079">
        <v>4</v>
      </c>
      <c r="I8079">
        <v>40505.53</v>
      </c>
      <c r="J8079">
        <v>0.05</v>
      </c>
      <c r="K8079">
        <v>153921.01</v>
      </c>
      <c r="L8079">
        <v>22840.23</v>
      </c>
      <c r="M8079">
        <f t="shared" si="380"/>
        <v>153921.014</v>
      </c>
      <c r="N8079" t="str">
        <f t="shared" si="378"/>
        <v>Q3</v>
      </c>
      <c r="O8079" s="2">
        <f t="shared" si="379"/>
        <v>14.838929396318278</v>
      </c>
      <c r="P8079" t="str">
        <f>VLOOKUP(retail_sales_2023!C8079,customers!A:J,5,)</f>
        <v>Pune</v>
      </c>
      <c r="Q8079" t="str">
        <f>VLOOKUP(C8079,customers!A:J,10,0)</f>
        <v>Premium</v>
      </c>
    </row>
    <row r="8080" spans="1:17" x14ac:dyDescent="0.3">
      <c r="A8080" t="s">
        <v>9171</v>
      </c>
      <c r="B8080" s="1">
        <v>44969</v>
      </c>
      <c r="C8080" t="s">
        <v>861</v>
      </c>
      <c r="D8080" t="s">
        <v>862</v>
      </c>
      <c r="E8080" t="s">
        <v>21</v>
      </c>
      <c r="F8080" t="s">
        <v>16</v>
      </c>
      <c r="G8080" t="s">
        <v>898</v>
      </c>
      <c r="H8080">
        <v>1</v>
      </c>
      <c r="I8080">
        <v>480.11</v>
      </c>
      <c r="J8080">
        <v>0.1</v>
      </c>
      <c r="K8080">
        <v>432.1</v>
      </c>
      <c r="L8080">
        <v>126.55</v>
      </c>
      <c r="M8080">
        <f t="shared" si="380"/>
        <v>432.09900000000005</v>
      </c>
      <c r="N8080" t="str">
        <f t="shared" si="378"/>
        <v>Q1</v>
      </c>
      <c r="O8080" s="2">
        <f t="shared" si="379"/>
        <v>29.287202036565606</v>
      </c>
      <c r="P8080" t="str">
        <f>VLOOKUP(retail_sales_2023!C8080,customers!A:J,5,)</f>
        <v>Bhubaneswar</v>
      </c>
      <c r="Q8080" t="str">
        <f>VLOOKUP(C8080,customers!A:J,10,0)</f>
        <v>Premium</v>
      </c>
    </row>
    <row r="8081" spans="1:17" x14ac:dyDescent="0.3">
      <c r="A8081" t="s">
        <v>9172</v>
      </c>
      <c r="B8081" s="1">
        <v>45248</v>
      </c>
      <c r="C8081" t="s">
        <v>1629</v>
      </c>
      <c r="D8081" t="s">
        <v>1630</v>
      </c>
      <c r="E8081" t="s">
        <v>15</v>
      </c>
      <c r="F8081" t="s">
        <v>16</v>
      </c>
      <c r="G8081" t="s">
        <v>296</v>
      </c>
      <c r="H8081">
        <v>3</v>
      </c>
      <c r="I8081">
        <v>464.2</v>
      </c>
      <c r="J8081">
        <v>0.1</v>
      </c>
      <c r="K8081">
        <v>1253.3399999999999</v>
      </c>
      <c r="L8081">
        <v>486.71</v>
      </c>
      <c r="M8081">
        <f t="shared" si="380"/>
        <v>1253.3399999999999</v>
      </c>
      <c r="N8081" t="str">
        <f t="shared" si="378"/>
        <v>Q4</v>
      </c>
      <c r="O8081" s="2">
        <f t="shared" si="379"/>
        <v>38.833038122137644</v>
      </c>
      <c r="P8081" t="str">
        <f>VLOOKUP(retail_sales_2023!C8081,customers!A:J,5,)</f>
        <v>Chennai</v>
      </c>
      <c r="Q8081" t="str">
        <f>VLOOKUP(C8081,customers!A:J,10,0)</f>
        <v>Premium</v>
      </c>
    </row>
    <row r="8082" spans="1:17" x14ac:dyDescent="0.3">
      <c r="A8082" t="s">
        <v>9173</v>
      </c>
      <c r="B8082" s="1">
        <v>45255</v>
      </c>
      <c r="C8082" t="s">
        <v>202</v>
      </c>
      <c r="D8082" t="s">
        <v>203</v>
      </c>
      <c r="E8082" t="s">
        <v>27</v>
      </c>
      <c r="F8082" t="s">
        <v>38</v>
      </c>
      <c r="G8082" t="s">
        <v>684</v>
      </c>
      <c r="H8082">
        <v>3</v>
      </c>
      <c r="I8082">
        <v>2058.35</v>
      </c>
      <c r="J8082">
        <v>0</v>
      </c>
      <c r="K8082">
        <v>6175.05</v>
      </c>
      <c r="L8082">
        <v>1767.4</v>
      </c>
      <c r="M8082">
        <f t="shared" si="380"/>
        <v>6175.0499999999993</v>
      </c>
      <c r="N8082" t="str">
        <f t="shared" si="378"/>
        <v>Q4</v>
      </c>
      <c r="O8082" s="2">
        <f t="shared" si="379"/>
        <v>28.621630594084259</v>
      </c>
      <c r="P8082" t="str">
        <f>VLOOKUP(retail_sales_2023!C8082,customers!A:J,5,)</f>
        <v>Lucknow</v>
      </c>
      <c r="Q8082" t="str">
        <f>VLOOKUP(C8082,customers!A:J,10,0)</f>
        <v>Premium</v>
      </c>
    </row>
    <row r="8083" spans="1:17" x14ac:dyDescent="0.3">
      <c r="A8083" t="s">
        <v>9174</v>
      </c>
      <c r="B8083" s="1">
        <v>44963</v>
      </c>
      <c r="C8083" t="s">
        <v>2321</v>
      </c>
      <c r="D8083" t="s">
        <v>2322</v>
      </c>
      <c r="E8083" t="s">
        <v>33</v>
      </c>
      <c r="F8083" t="s">
        <v>81</v>
      </c>
      <c r="G8083" t="s">
        <v>101</v>
      </c>
      <c r="H8083">
        <v>2</v>
      </c>
      <c r="I8083">
        <v>4407.55</v>
      </c>
      <c r="J8083">
        <v>0.1</v>
      </c>
      <c r="K8083">
        <v>7933.59</v>
      </c>
      <c r="L8083">
        <v>2864.3</v>
      </c>
      <c r="M8083">
        <f t="shared" si="380"/>
        <v>7933.59</v>
      </c>
      <c r="N8083" t="str">
        <f t="shared" si="378"/>
        <v>Q1</v>
      </c>
      <c r="O8083" s="2">
        <f t="shared" si="379"/>
        <v>36.103453795822574</v>
      </c>
      <c r="P8083" t="str">
        <f>VLOOKUP(retail_sales_2023!C8083,customers!A:J,5,)</f>
        <v>Mumbai</v>
      </c>
      <c r="Q8083" t="str">
        <f>VLOOKUP(C8083,customers!A:J,10,0)</f>
        <v>Premium</v>
      </c>
    </row>
    <row r="8084" spans="1:17" x14ac:dyDescent="0.3">
      <c r="A8084" t="s">
        <v>9175</v>
      </c>
      <c r="B8084" s="1">
        <v>45089</v>
      </c>
      <c r="C8084" t="s">
        <v>838</v>
      </c>
      <c r="D8084" t="s">
        <v>839</v>
      </c>
      <c r="E8084" t="s">
        <v>21</v>
      </c>
      <c r="F8084" t="s">
        <v>52</v>
      </c>
      <c r="G8084" t="s">
        <v>169</v>
      </c>
      <c r="H8084">
        <v>5</v>
      </c>
      <c r="I8084">
        <v>787.35</v>
      </c>
      <c r="J8084">
        <v>0.05</v>
      </c>
      <c r="K8084">
        <v>3739.91</v>
      </c>
      <c r="L8084">
        <v>228.09</v>
      </c>
      <c r="M8084">
        <f t="shared" si="380"/>
        <v>3739.9124999999999</v>
      </c>
      <c r="N8084" t="str">
        <f t="shared" si="378"/>
        <v>Q2</v>
      </c>
      <c r="O8084" s="2">
        <f t="shared" si="379"/>
        <v>6.0988098644085023</v>
      </c>
      <c r="P8084" t="str">
        <f>VLOOKUP(retail_sales_2023!C8084,customers!A:J,5,)</f>
        <v>Patna</v>
      </c>
      <c r="Q8084" t="str">
        <f>VLOOKUP(C8084,customers!A:J,10,0)</f>
        <v>Regular</v>
      </c>
    </row>
    <row r="8085" spans="1:17" x14ac:dyDescent="0.3">
      <c r="A8085" t="s">
        <v>9176</v>
      </c>
      <c r="B8085" s="1">
        <v>44951</v>
      </c>
      <c r="C8085" t="s">
        <v>2187</v>
      </c>
      <c r="D8085" t="s">
        <v>2188</v>
      </c>
      <c r="E8085" t="s">
        <v>21</v>
      </c>
      <c r="F8085" t="s">
        <v>22</v>
      </c>
      <c r="G8085" t="s">
        <v>146</v>
      </c>
      <c r="H8085">
        <v>2</v>
      </c>
      <c r="I8085">
        <v>11895.48</v>
      </c>
      <c r="J8085">
        <v>0.05</v>
      </c>
      <c r="K8085">
        <v>22601.41</v>
      </c>
      <c r="L8085">
        <v>5675</v>
      </c>
      <c r="M8085">
        <f t="shared" si="380"/>
        <v>22601.411999999997</v>
      </c>
      <c r="N8085" t="str">
        <f t="shared" si="378"/>
        <v>Q1</v>
      </c>
      <c r="O8085" s="2">
        <f t="shared" si="379"/>
        <v>25.109052930768478</v>
      </c>
      <c r="P8085" t="str">
        <f>VLOOKUP(retail_sales_2023!C8085,customers!A:J,5,)</f>
        <v>Patna</v>
      </c>
      <c r="Q8085" t="str">
        <f>VLOOKUP(C8085,customers!A:J,10,0)</f>
        <v>Premium</v>
      </c>
    </row>
    <row r="8086" spans="1:17" x14ac:dyDescent="0.3">
      <c r="A8086" t="s">
        <v>9177</v>
      </c>
      <c r="B8086" s="1">
        <v>45099</v>
      </c>
      <c r="C8086" t="s">
        <v>820</v>
      </c>
      <c r="D8086" t="s">
        <v>821</v>
      </c>
      <c r="E8086" t="s">
        <v>33</v>
      </c>
      <c r="F8086" t="s">
        <v>43</v>
      </c>
      <c r="G8086" t="s">
        <v>110</v>
      </c>
      <c r="H8086">
        <v>4</v>
      </c>
      <c r="I8086">
        <v>30889.88</v>
      </c>
      <c r="J8086">
        <v>0</v>
      </c>
      <c r="K8086">
        <v>123559.52</v>
      </c>
      <c r="L8086">
        <v>16025.71</v>
      </c>
      <c r="M8086">
        <f t="shared" si="380"/>
        <v>123559.52</v>
      </c>
      <c r="N8086" t="str">
        <f t="shared" si="378"/>
        <v>Q2</v>
      </c>
      <c r="O8086" s="2">
        <f t="shared" si="379"/>
        <v>12.970032580249583</v>
      </c>
      <c r="P8086" t="str">
        <f>VLOOKUP(retail_sales_2023!C8086,customers!A:J,5,)</f>
        <v>Surat</v>
      </c>
      <c r="Q8086" t="str">
        <f>VLOOKUP(C8086,customers!A:J,10,0)</f>
        <v>Occasional</v>
      </c>
    </row>
    <row r="8087" spans="1:17" x14ac:dyDescent="0.3">
      <c r="A8087" t="s">
        <v>9178</v>
      </c>
      <c r="B8087" s="1">
        <v>45084</v>
      </c>
      <c r="C8087" t="s">
        <v>1486</v>
      </c>
      <c r="D8087" t="s">
        <v>1487</v>
      </c>
      <c r="E8087" t="s">
        <v>33</v>
      </c>
      <c r="F8087" t="s">
        <v>43</v>
      </c>
      <c r="G8087" t="s">
        <v>154</v>
      </c>
      <c r="H8087">
        <v>3</v>
      </c>
      <c r="I8087">
        <v>9791.48</v>
      </c>
      <c r="J8087">
        <v>0</v>
      </c>
      <c r="K8087">
        <v>29374.44</v>
      </c>
      <c r="L8087">
        <v>3447.76</v>
      </c>
      <c r="M8087">
        <f t="shared" si="380"/>
        <v>29374.44</v>
      </c>
      <c r="N8087" t="str">
        <f t="shared" si="378"/>
        <v>Q2</v>
      </c>
      <c r="O8087" s="2">
        <f t="shared" si="379"/>
        <v>11.737279076639421</v>
      </c>
      <c r="P8087" t="str">
        <f>VLOOKUP(retail_sales_2023!C8087,customers!A:J,5,)</f>
        <v>Mumbai</v>
      </c>
      <c r="Q8087" t="str">
        <f>VLOOKUP(C8087,customers!A:J,10,0)</f>
        <v>Premium</v>
      </c>
    </row>
    <row r="8088" spans="1:17" x14ac:dyDescent="0.3">
      <c r="A8088" t="s">
        <v>9179</v>
      </c>
      <c r="B8088" s="1">
        <v>44997</v>
      </c>
      <c r="C8088" t="s">
        <v>1399</v>
      </c>
      <c r="D8088" t="s">
        <v>1400</v>
      </c>
      <c r="E8088" t="s">
        <v>21</v>
      </c>
      <c r="F8088" t="s">
        <v>38</v>
      </c>
      <c r="G8088" t="s">
        <v>90</v>
      </c>
      <c r="H8088">
        <v>1</v>
      </c>
      <c r="I8088">
        <v>1824.37</v>
      </c>
      <c r="J8088">
        <v>0.2</v>
      </c>
      <c r="K8088">
        <v>1459.5</v>
      </c>
      <c r="L8088">
        <v>435.36</v>
      </c>
      <c r="M8088">
        <f t="shared" si="380"/>
        <v>1459.4960000000001</v>
      </c>
      <c r="N8088" t="str">
        <f t="shared" si="378"/>
        <v>Q1</v>
      </c>
      <c r="O8088" s="2">
        <f t="shared" si="379"/>
        <v>29.829393627954779</v>
      </c>
      <c r="P8088" t="str">
        <f>VLOOKUP(retail_sales_2023!C8088,customers!A:J,5,)</f>
        <v>Bhubaneswar</v>
      </c>
      <c r="Q8088" t="str">
        <f>VLOOKUP(C8088,customers!A:J,10,0)</f>
        <v>Premium</v>
      </c>
    </row>
    <row r="8089" spans="1:17" x14ac:dyDescent="0.3">
      <c r="A8089" t="s">
        <v>9180</v>
      </c>
      <c r="B8089" s="1">
        <v>45283</v>
      </c>
      <c r="C8089" t="s">
        <v>414</v>
      </c>
      <c r="D8089" t="s">
        <v>415</v>
      </c>
      <c r="E8089" t="s">
        <v>33</v>
      </c>
      <c r="F8089" t="s">
        <v>81</v>
      </c>
      <c r="G8089" t="s">
        <v>101</v>
      </c>
      <c r="H8089">
        <v>3</v>
      </c>
      <c r="I8089">
        <v>723.98</v>
      </c>
      <c r="J8089">
        <v>0.2</v>
      </c>
      <c r="K8089">
        <v>1737.55</v>
      </c>
      <c r="L8089">
        <v>432.14</v>
      </c>
      <c r="M8089">
        <f t="shared" si="380"/>
        <v>1737.5520000000001</v>
      </c>
      <c r="N8089" t="str">
        <f t="shared" si="378"/>
        <v>Q4</v>
      </c>
      <c r="O8089" s="2">
        <f t="shared" si="379"/>
        <v>24.870651204281891</v>
      </c>
      <c r="P8089" t="str">
        <f>VLOOKUP(retail_sales_2023!C8089,customers!A:J,5,)</f>
        <v>Pune</v>
      </c>
      <c r="Q8089" t="str">
        <f>VLOOKUP(C8089,customers!A:J,10,0)</f>
        <v>Premium</v>
      </c>
    </row>
    <row r="8090" spans="1:17" x14ac:dyDescent="0.3">
      <c r="A8090" t="s">
        <v>9181</v>
      </c>
      <c r="B8090" s="1">
        <v>45198</v>
      </c>
      <c r="C8090" t="s">
        <v>1114</v>
      </c>
      <c r="D8090" t="s">
        <v>13093</v>
      </c>
      <c r="E8090" t="s">
        <v>27</v>
      </c>
      <c r="F8090" t="s">
        <v>28</v>
      </c>
      <c r="G8090" t="s">
        <v>325</v>
      </c>
      <c r="H8090">
        <v>2</v>
      </c>
      <c r="I8090">
        <v>7442.8</v>
      </c>
      <c r="J8090">
        <v>0.15</v>
      </c>
      <c r="K8090">
        <v>12652.76</v>
      </c>
      <c r="L8090">
        <v>3490.98</v>
      </c>
      <c r="M8090">
        <f t="shared" si="380"/>
        <v>12652.76</v>
      </c>
      <c r="N8090" t="str">
        <f t="shared" si="378"/>
        <v>Q3</v>
      </c>
      <c r="O8090" s="2">
        <f t="shared" si="379"/>
        <v>27.590660061520172</v>
      </c>
      <c r="P8090" t="str">
        <f>VLOOKUP(retail_sales_2023!C8090,customers!A:J,5,)</f>
        <v>Lucknow</v>
      </c>
      <c r="Q8090" t="str">
        <f>VLOOKUP(C8090,customers!A:J,10,0)</f>
        <v>Regular</v>
      </c>
    </row>
    <row r="8091" spans="1:17" x14ac:dyDescent="0.3">
      <c r="A8091" t="s">
        <v>9182</v>
      </c>
      <c r="B8091" s="1">
        <v>45060</v>
      </c>
      <c r="C8091" t="s">
        <v>1231</v>
      </c>
      <c r="D8091" t="s">
        <v>1232</v>
      </c>
      <c r="E8091" t="s">
        <v>15</v>
      </c>
      <c r="F8091" t="s">
        <v>28</v>
      </c>
      <c r="G8091" t="s">
        <v>280</v>
      </c>
      <c r="H8091">
        <v>3</v>
      </c>
      <c r="I8091">
        <v>654.97</v>
      </c>
      <c r="J8091">
        <v>0.25</v>
      </c>
      <c r="K8091">
        <v>1473.68</v>
      </c>
      <c r="L8091">
        <v>295</v>
      </c>
      <c r="M8091">
        <f t="shared" si="380"/>
        <v>1473.6825000000001</v>
      </c>
      <c r="N8091" t="str">
        <f t="shared" si="378"/>
        <v>Q2</v>
      </c>
      <c r="O8091" s="2">
        <f t="shared" si="379"/>
        <v>20.017914336898105</v>
      </c>
      <c r="P8091" t="str">
        <f>VLOOKUP(retail_sales_2023!C8091,customers!A:J,5,)</f>
        <v>Coimbatore</v>
      </c>
      <c r="Q8091" t="str">
        <f>VLOOKUP(C8091,customers!A:J,10,0)</f>
        <v>Regular</v>
      </c>
    </row>
    <row r="8092" spans="1:17" x14ac:dyDescent="0.3">
      <c r="A8092" t="s">
        <v>9183</v>
      </c>
      <c r="B8092" s="1">
        <v>45275</v>
      </c>
      <c r="C8092" t="s">
        <v>1324</v>
      </c>
      <c r="D8092" t="s">
        <v>1325</v>
      </c>
      <c r="E8092" t="s">
        <v>33</v>
      </c>
      <c r="F8092" t="s">
        <v>22</v>
      </c>
      <c r="G8092" t="s">
        <v>210</v>
      </c>
      <c r="H8092">
        <v>4</v>
      </c>
      <c r="I8092">
        <v>14097.17</v>
      </c>
      <c r="J8092">
        <v>0.05</v>
      </c>
      <c r="K8092">
        <v>53569.25</v>
      </c>
      <c r="L8092">
        <v>12618.51</v>
      </c>
      <c r="M8092">
        <f t="shared" si="380"/>
        <v>53569.245999999999</v>
      </c>
      <c r="N8092" t="str">
        <f t="shared" si="378"/>
        <v>Q4</v>
      </c>
      <c r="O8092" s="2">
        <f t="shared" si="379"/>
        <v>23.555509924070243</v>
      </c>
      <c r="P8092" t="str">
        <f>VLOOKUP(retail_sales_2023!C8092,customers!A:J,5,)</f>
        <v>Mumbai</v>
      </c>
      <c r="Q8092" t="str">
        <f>VLOOKUP(C8092,customers!A:J,10,0)</f>
        <v>Regular</v>
      </c>
    </row>
    <row r="8093" spans="1:17" x14ac:dyDescent="0.3">
      <c r="A8093" t="s">
        <v>9184</v>
      </c>
      <c r="B8093" s="1">
        <v>45019</v>
      </c>
      <c r="C8093" t="s">
        <v>476</v>
      </c>
      <c r="D8093" t="s">
        <v>477</v>
      </c>
      <c r="E8093" t="s">
        <v>33</v>
      </c>
      <c r="F8093" t="s">
        <v>43</v>
      </c>
      <c r="G8093" t="s">
        <v>243</v>
      </c>
      <c r="H8093">
        <v>4</v>
      </c>
      <c r="I8093">
        <v>47271.839999999997</v>
      </c>
      <c r="J8093">
        <v>0.05</v>
      </c>
      <c r="K8093">
        <v>179632.99</v>
      </c>
      <c r="L8093">
        <v>15556.97</v>
      </c>
      <c r="M8093">
        <f t="shared" si="380"/>
        <v>179632.99199999997</v>
      </c>
      <c r="N8093" t="str">
        <f t="shared" si="378"/>
        <v>Q2</v>
      </c>
      <c r="O8093" s="2">
        <f t="shared" si="379"/>
        <v>8.6604192247760281</v>
      </c>
      <c r="P8093" t="str">
        <f>VLOOKUP(retail_sales_2023!C8093,customers!A:J,5,)</f>
        <v>Mumbai</v>
      </c>
      <c r="Q8093" t="str">
        <f>VLOOKUP(C8093,customers!A:J,10,0)</f>
        <v>Regular</v>
      </c>
    </row>
    <row r="8094" spans="1:17" x14ac:dyDescent="0.3">
      <c r="A8094" t="s">
        <v>9185</v>
      </c>
      <c r="B8094" s="1">
        <v>45288</v>
      </c>
      <c r="C8094" t="s">
        <v>766</v>
      </c>
      <c r="D8094" t="s">
        <v>767</v>
      </c>
      <c r="E8094" t="s">
        <v>15</v>
      </c>
      <c r="F8094" t="s">
        <v>81</v>
      </c>
      <c r="G8094" t="s">
        <v>370</v>
      </c>
      <c r="H8094">
        <v>2</v>
      </c>
      <c r="I8094">
        <v>2072.69</v>
      </c>
      <c r="J8094">
        <v>0.15</v>
      </c>
      <c r="K8094">
        <v>3523.57</v>
      </c>
      <c r="L8094">
        <v>756.44</v>
      </c>
      <c r="M8094">
        <f t="shared" si="380"/>
        <v>3523.5729999999999</v>
      </c>
      <c r="N8094" t="str">
        <f t="shared" si="378"/>
        <v>Q4</v>
      </c>
      <c r="O8094" s="2">
        <f t="shared" si="379"/>
        <v>21.467999784309661</v>
      </c>
      <c r="P8094" t="str">
        <f>VLOOKUP(retail_sales_2023!C8094,customers!A:J,5,)</f>
        <v>Coimbatore</v>
      </c>
      <c r="Q8094" t="str">
        <f>VLOOKUP(C8094,customers!A:J,10,0)</f>
        <v>Premium</v>
      </c>
    </row>
    <row r="8095" spans="1:17" x14ac:dyDescent="0.3">
      <c r="A8095" t="s">
        <v>9186</v>
      </c>
      <c r="B8095" s="1">
        <v>45229</v>
      </c>
      <c r="C8095" t="s">
        <v>889</v>
      </c>
      <c r="D8095" t="s">
        <v>890</v>
      </c>
      <c r="E8095" t="s">
        <v>21</v>
      </c>
      <c r="F8095" t="s">
        <v>28</v>
      </c>
      <c r="G8095" t="s">
        <v>61</v>
      </c>
      <c r="H8095">
        <v>4</v>
      </c>
      <c r="I8095">
        <v>4402.5600000000004</v>
      </c>
      <c r="J8095">
        <v>0.05</v>
      </c>
      <c r="K8095">
        <v>16729.73</v>
      </c>
      <c r="L8095">
        <v>4484.25</v>
      </c>
      <c r="M8095">
        <f t="shared" si="380"/>
        <v>16729.727999999999</v>
      </c>
      <c r="N8095" t="str">
        <f t="shared" si="378"/>
        <v>Q4</v>
      </c>
      <c r="O8095" s="2">
        <f t="shared" si="379"/>
        <v>26.804078726913104</v>
      </c>
      <c r="P8095" t="str">
        <f>VLOOKUP(retail_sales_2023!C8095,customers!A:J,5,)</f>
        <v>Patna</v>
      </c>
      <c r="Q8095" t="str">
        <f>VLOOKUP(C8095,customers!A:J,10,0)</f>
        <v>Premium</v>
      </c>
    </row>
    <row r="8096" spans="1:17" x14ac:dyDescent="0.3">
      <c r="A8096" t="s">
        <v>9187</v>
      </c>
      <c r="B8096" s="1">
        <v>45021</v>
      </c>
      <c r="C8096" t="s">
        <v>722</v>
      </c>
      <c r="D8096" t="s">
        <v>723</v>
      </c>
      <c r="E8096" t="s">
        <v>15</v>
      </c>
      <c r="F8096" t="s">
        <v>22</v>
      </c>
      <c r="G8096" t="s">
        <v>516</v>
      </c>
      <c r="H8096">
        <v>5</v>
      </c>
      <c r="I8096">
        <v>4533.68</v>
      </c>
      <c r="J8096">
        <v>0.15</v>
      </c>
      <c r="K8096">
        <v>19268.14</v>
      </c>
      <c r="L8096">
        <v>5917.01</v>
      </c>
      <c r="M8096">
        <f t="shared" si="380"/>
        <v>19268.14</v>
      </c>
      <c r="N8096" t="str">
        <f t="shared" si="378"/>
        <v>Q2</v>
      </c>
      <c r="O8096" s="2">
        <f t="shared" si="379"/>
        <v>30.708776249290281</v>
      </c>
      <c r="P8096" t="str">
        <f>VLOOKUP(retail_sales_2023!C8096,customers!A:J,5,)</f>
        <v>Bengaluru</v>
      </c>
      <c r="Q8096" t="str">
        <f>VLOOKUP(C8096,customers!A:J,10,0)</f>
        <v>Premium</v>
      </c>
    </row>
    <row r="8097" spans="1:17" x14ac:dyDescent="0.3">
      <c r="A8097" t="s">
        <v>9188</v>
      </c>
      <c r="B8097" s="1">
        <v>45156</v>
      </c>
      <c r="C8097" t="s">
        <v>2471</v>
      </c>
      <c r="D8097" t="s">
        <v>2472</v>
      </c>
      <c r="E8097" t="s">
        <v>27</v>
      </c>
      <c r="F8097" t="s">
        <v>52</v>
      </c>
      <c r="G8097" t="s">
        <v>69</v>
      </c>
      <c r="H8097">
        <v>1</v>
      </c>
      <c r="I8097">
        <v>637.62</v>
      </c>
      <c r="J8097">
        <v>0</v>
      </c>
      <c r="K8097">
        <v>637.62</v>
      </c>
      <c r="L8097">
        <v>40.81</v>
      </c>
      <c r="M8097">
        <f t="shared" si="380"/>
        <v>637.62</v>
      </c>
      <c r="N8097" t="str">
        <f t="shared" si="378"/>
        <v>Q3</v>
      </c>
      <c r="O8097" s="2">
        <f t="shared" si="379"/>
        <v>6.4003638530786358</v>
      </c>
      <c r="P8097" t="str">
        <f>VLOOKUP(retail_sales_2023!C8097,customers!A:J,5,)</f>
        <v>Jaipur</v>
      </c>
      <c r="Q8097" t="str">
        <f>VLOOKUP(C8097,customers!A:J,10,0)</f>
        <v>Regular</v>
      </c>
    </row>
    <row r="8098" spans="1:17" x14ac:dyDescent="0.3">
      <c r="A8098" t="s">
        <v>9189</v>
      </c>
      <c r="B8098" s="1">
        <v>45008</v>
      </c>
      <c r="C8098" t="s">
        <v>788</v>
      </c>
      <c r="D8098" t="s">
        <v>789</v>
      </c>
      <c r="E8098" t="s">
        <v>27</v>
      </c>
      <c r="F8098" t="s">
        <v>43</v>
      </c>
      <c r="G8098" t="s">
        <v>44</v>
      </c>
      <c r="H8098">
        <v>1</v>
      </c>
      <c r="I8098">
        <v>43502.93</v>
      </c>
      <c r="J8098">
        <v>0.2</v>
      </c>
      <c r="K8098">
        <v>34802.339999999997</v>
      </c>
      <c r="L8098">
        <v>4347.96</v>
      </c>
      <c r="M8098">
        <f t="shared" si="380"/>
        <v>34802.344000000005</v>
      </c>
      <c r="N8098" t="str">
        <f t="shared" si="378"/>
        <v>Q1</v>
      </c>
      <c r="O8098" s="2">
        <f t="shared" si="379"/>
        <v>12.493297864453943</v>
      </c>
      <c r="P8098" t="str">
        <f>VLOOKUP(retail_sales_2023!C8098,customers!A:J,5,)</f>
        <v>Amritsar</v>
      </c>
      <c r="Q8098" t="str">
        <f>VLOOKUP(C8098,customers!A:J,10,0)</f>
        <v>Premium</v>
      </c>
    </row>
    <row r="8099" spans="1:17" x14ac:dyDescent="0.3">
      <c r="A8099" t="s">
        <v>9190</v>
      </c>
      <c r="B8099" s="1">
        <v>45187</v>
      </c>
      <c r="C8099" t="s">
        <v>215</v>
      </c>
      <c r="D8099" t="s">
        <v>216</v>
      </c>
      <c r="E8099" t="s">
        <v>27</v>
      </c>
      <c r="F8099" t="s">
        <v>52</v>
      </c>
      <c r="G8099" t="s">
        <v>937</v>
      </c>
      <c r="H8099">
        <v>4</v>
      </c>
      <c r="I8099">
        <v>354.46</v>
      </c>
      <c r="J8099">
        <v>0</v>
      </c>
      <c r="K8099">
        <v>1417.84</v>
      </c>
      <c r="L8099">
        <v>118.74</v>
      </c>
      <c r="M8099">
        <f t="shared" si="380"/>
        <v>1417.84</v>
      </c>
      <c r="N8099" t="str">
        <f t="shared" si="378"/>
        <v>Q3</v>
      </c>
      <c r="O8099" s="2">
        <f t="shared" si="379"/>
        <v>8.3747108277379674</v>
      </c>
      <c r="P8099" t="str">
        <f>VLOOKUP(retail_sales_2023!C8099,customers!A:J,5,)</f>
        <v>Lucknow</v>
      </c>
      <c r="Q8099" t="str">
        <f>VLOOKUP(C8099,customers!A:J,10,0)</f>
        <v>Occasional</v>
      </c>
    </row>
    <row r="8100" spans="1:17" x14ac:dyDescent="0.3">
      <c r="A8100" t="s">
        <v>9191</v>
      </c>
      <c r="B8100" s="1">
        <v>45275</v>
      </c>
      <c r="C8100" t="s">
        <v>835</v>
      </c>
      <c r="D8100" t="s">
        <v>836</v>
      </c>
      <c r="E8100" t="s">
        <v>21</v>
      </c>
      <c r="F8100" t="s">
        <v>52</v>
      </c>
      <c r="G8100" t="s">
        <v>200</v>
      </c>
      <c r="H8100">
        <v>6</v>
      </c>
      <c r="I8100">
        <v>753.21</v>
      </c>
      <c r="J8100">
        <v>0.15</v>
      </c>
      <c r="K8100">
        <v>3841.37</v>
      </c>
      <c r="L8100">
        <v>229.99</v>
      </c>
      <c r="M8100">
        <f t="shared" si="380"/>
        <v>3841.3710000000001</v>
      </c>
      <c r="N8100" t="str">
        <f t="shared" si="378"/>
        <v>Q4</v>
      </c>
      <c r="O8100" s="2">
        <f t="shared" si="379"/>
        <v>5.9871868630202245</v>
      </c>
      <c r="P8100" t="str">
        <f>VLOOKUP(retail_sales_2023!C8100,customers!A:J,5,)</f>
        <v>Guwahati</v>
      </c>
      <c r="Q8100" t="str">
        <f>VLOOKUP(C8100,customers!A:J,10,0)</f>
        <v>Regular</v>
      </c>
    </row>
    <row r="8101" spans="1:17" x14ac:dyDescent="0.3">
      <c r="A8101" t="s">
        <v>9192</v>
      </c>
      <c r="B8101" s="1">
        <v>44951</v>
      </c>
      <c r="C8101" t="s">
        <v>904</v>
      </c>
      <c r="D8101" t="s">
        <v>905</v>
      </c>
      <c r="E8101" t="s">
        <v>33</v>
      </c>
      <c r="F8101" t="s">
        <v>43</v>
      </c>
      <c r="G8101" t="s">
        <v>44</v>
      </c>
      <c r="H8101">
        <v>4</v>
      </c>
      <c r="I8101">
        <v>34952.42</v>
      </c>
      <c r="J8101">
        <v>0.15</v>
      </c>
      <c r="K8101">
        <v>118838.23</v>
      </c>
      <c r="L8101">
        <v>13743.65</v>
      </c>
      <c r="M8101">
        <f t="shared" si="380"/>
        <v>118838.22799999999</v>
      </c>
      <c r="N8101" t="str">
        <f t="shared" si="378"/>
        <v>Q1</v>
      </c>
      <c r="O8101" s="2">
        <f t="shared" si="379"/>
        <v>11.565007321297195</v>
      </c>
      <c r="P8101" t="str">
        <f>VLOOKUP(retail_sales_2023!C8101,customers!A:J,5,)</f>
        <v>Ahmedabad</v>
      </c>
      <c r="Q8101" t="str">
        <f>VLOOKUP(C8101,customers!A:J,10,0)</f>
        <v>Premium</v>
      </c>
    </row>
    <row r="8102" spans="1:17" x14ac:dyDescent="0.3">
      <c r="A8102" t="s">
        <v>9193</v>
      </c>
      <c r="B8102" s="1">
        <v>45053</v>
      </c>
      <c r="C8102" t="s">
        <v>690</v>
      </c>
      <c r="D8102" t="s">
        <v>691</v>
      </c>
      <c r="E8102" t="s">
        <v>33</v>
      </c>
      <c r="F8102" t="s">
        <v>81</v>
      </c>
      <c r="G8102" t="s">
        <v>105</v>
      </c>
      <c r="H8102">
        <v>5</v>
      </c>
      <c r="I8102">
        <v>3870.84</v>
      </c>
      <c r="J8102">
        <v>0</v>
      </c>
      <c r="K8102">
        <v>19354.2</v>
      </c>
      <c r="L8102">
        <v>5860.23</v>
      </c>
      <c r="M8102">
        <f t="shared" si="380"/>
        <v>19354.2</v>
      </c>
      <c r="N8102" t="str">
        <f t="shared" si="378"/>
        <v>Q2</v>
      </c>
      <c r="O8102" s="2">
        <f t="shared" si="379"/>
        <v>30.278854202188672</v>
      </c>
      <c r="P8102" t="str">
        <f>VLOOKUP(retail_sales_2023!C8102,customers!A:J,5,)</f>
        <v>Surat</v>
      </c>
      <c r="Q8102" t="str">
        <f>VLOOKUP(C8102,customers!A:J,10,0)</f>
        <v>Premium</v>
      </c>
    </row>
    <row r="8103" spans="1:17" x14ac:dyDescent="0.3">
      <c r="A8103" t="s">
        <v>9194</v>
      </c>
      <c r="B8103" s="1">
        <v>44974</v>
      </c>
      <c r="C8103" t="s">
        <v>1292</v>
      </c>
      <c r="D8103" t="s">
        <v>1293</v>
      </c>
      <c r="E8103" t="s">
        <v>15</v>
      </c>
      <c r="F8103" t="s">
        <v>16</v>
      </c>
      <c r="G8103" t="s">
        <v>898</v>
      </c>
      <c r="H8103">
        <v>1</v>
      </c>
      <c r="I8103">
        <v>433.73</v>
      </c>
      <c r="J8103">
        <v>0.05</v>
      </c>
      <c r="K8103">
        <v>412.04</v>
      </c>
      <c r="L8103">
        <v>118.39</v>
      </c>
      <c r="M8103">
        <f t="shared" si="380"/>
        <v>412.04349999999999</v>
      </c>
      <c r="N8103" t="str">
        <f t="shared" si="378"/>
        <v>Q1</v>
      </c>
      <c r="O8103" s="2">
        <f t="shared" si="379"/>
        <v>28.73264731579458</v>
      </c>
      <c r="P8103" t="str">
        <f>VLOOKUP(retail_sales_2023!C8103,customers!A:J,5,)</f>
        <v>Hyderabad</v>
      </c>
      <c r="Q8103" t="str">
        <f>VLOOKUP(C8103,customers!A:J,10,0)</f>
        <v>Premium</v>
      </c>
    </row>
    <row r="8104" spans="1:17" x14ac:dyDescent="0.3">
      <c r="A8104" t="s">
        <v>9195</v>
      </c>
      <c r="B8104" s="1">
        <v>45113</v>
      </c>
      <c r="C8104" t="s">
        <v>463</v>
      </c>
      <c r="D8104" t="s">
        <v>464</v>
      </c>
      <c r="E8104" t="s">
        <v>33</v>
      </c>
      <c r="F8104" t="s">
        <v>81</v>
      </c>
      <c r="G8104" t="s">
        <v>158</v>
      </c>
      <c r="H8104">
        <v>4</v>
      </c>
      <c r="I8104">
        <v>1866.45</v>
      </c>
      <c r="J8104">
        <v>0.25</v>
      </c>
      <c r="K8104">
        <v>5599.35</v>
      </c>
      <c r="L8104">
        <v>1683.61</v>
      </c>
      <c r="M8104">
        <f t="shared" si="380"/>
        <v>5599.35</v>
      </c>
      <c r="N8104" t="str">
        <f t="shared" si="378"/>
        <v>Q3</v>
      </c>
      <c r="O8104" s="2">
        <f t="shared" si="379"/>
        <v>30.067954316125977</v>
      </c>
      <c r="P8104" t="str">
        <f>VLOOKUP(retail_sales_2023!C8104,customers!A:J,5,)</f>
        <v>Nagpur</v>
      </c>
      <c r="Q8104" t="str">
        <f>VLOOKUP(C8104,customers!A:J,10,0)</f>
        <v>Regular</v>
      </c>
    </row>
    <row r="8105" spans="1:17" x14ac:dyDescent="0.3">
      <c r="A8105" t="s">
        <v>9196</v>
      </c>
      <c r="B8105" s="1">
        <v>44975</v>
      </c>
      <c r="C8105" t="s">
        <v>450</v>
      </c>
      <c r="D8105" t="s">
        <v>451</v>
      </c>
      <c r="E8105" t="s">
        <v>21</v>
      </c>
      <c r="F8105" t="s">
        <v>38</v>
      </c>
      <c r="G8105" t="s">
        <v>48</v>
      </c>
      <c r="H8105">
        <v>3</v>
      </c>
      <c r="I8105">
        <v>2902.83</v>
      </c>
      <c r="J8105">
        <v>0</v>
      </c>
      <c r="K8105">
        <v>8708.49</v>
      </c>
      <c r="L8105">
        <v>2042.06</v>
      </c>
      <c r="M8105">
        <f t="shared" si="380"/>
        <v>8708.49</v>
      </c>
      <c r="N8105" t="str">
        <f t="shared" si="378"/>
        <v>Q1</v>
      </c>
      <c r="O8105" s="2">
        <f t="shared" si="379"/>
        <v>23.449070964082178</v>
      </c>
      <c r="P8105" t="str">
        <f>VLOOKUP(retail_sales_2023!C8105,customers!A:J,5,)</f>
        <v>Bhubaneswar</v>
      </c>
      <c r="Q8105" t="str">
        <f>VLOOKUP(C8105,customers!A:J,10,0)</f>
        <v>Regular</v>
      </c>
    </row>
    <row r="8106" spans="1:17" x14ac:dyDescent="0.3">
      <c r="A8106" t="s">
        <v>9197</v>
      </c>
      <c r="B8106" s="1">
        <v>45230</v>
      </c>
      <c r="C8106" t="s">
        <v>1913</v>
      </c>
      <c r="D8106" t="s">
        <v>1914</v>
      </c>
      <c r="E8106" t="s">
        <v>21</v>
      </c>
      <c r="F8106" t="s">
        <v>28</v>
      </c>
      <c r="G8106" t="s">
        <v>97</v>
      </c>
      <c r="H8106">
        <v>1</v>
      </c>
      <c r="I8106">
        <v>5591.8</v>
      </c>
      <c r="J8106">
        <v>0</v>
      </c>
      <c r="K8106">
        <v>5591.8</v>
      </c>
      <c r="L8106">
        <v>990.65</v>
      </c>
      <c r="M8106">
        <f t="shared" si="380"/>
        <v>5591.8</v>
      </c>
      <c r="N8106" t="str">
        <f t="shared" si="378"/>
        <v>Q4</v>
      </c>
      <c r="O8106" s="2">
        <f t="shared" si="379"/>
        <v>17.716120032905323</v>
      </c>
      <c r="P8106" t="str">
        <f>VLOOKUP(retail_sales_2023!C8106,customers!A:J,5,)</f>
        <v>Patna</v>
      </c>
      <c r="Q8106" t="str">
        <f>VLOOKUP(C8106,customers!A:J,10,0)</f>
        <v>Premium</v>
      </c>
    </row>
    <row r="8107" spans="1:17" x14ac:dyDescent="0.3">
      <c r="A8107" t="s">
        <v>9198</v>
      </c>
      <c r="B8107" s="1">
        <v>45199</v>
      </c>
      <c r="C8107" t="s">
        <v>266</v>
      </c>
      <c r="D8107" t="s">
        <v>267</v>
      </c>
      <c r="E8107" t="s">
        <v>27</v>
      </c>
      <c r="F8107" t="s">
        <v>52</v>
      </c>
      <c r="G8107" t="s">
        <v>133</v>
      </c>
      <c r="H8107">
        <v>8</v>
      </c>
      <c r="I8107">
        <v>590.98</v>
      </c>
      <c r="J8107">
        <v>0</v>
      </c>
      <c r="K8107">
        <v>4727.84</v>
      </c>
      <c r="L8107">
        <v>371.8</v>
      </c>
      <c r="M8107">
        <f t="shared" si="380"/>
        <v>4727.84</v>
      </c>
      <c r="N8107" t="str">
        <f t="shared" si="378"/>
        <v>Q3</v>
      </c>
      <c r="O8107" s="2">
        <f t="shared" si="379"/>
        <v>7.8640563132424113</v>
      </c>
      <c r="P8107" t="str">
        <f>VLOOKUP(retail_sales_2023!C8107,customers!A:J,5,)</f>
        <v>Amritsar</v>
      </c>
      <c r="Q8107" t="str">
        <f>VLOOKUP(C8107,customers!A:J,10,0)</f>
        <v>Premium</v>
      </c>
    </row>
    <row r="8108" spans="1:17" x14ac:dyDescent="0.3">
      <c r="A8108" t="s">
        <v>9199</v>
      </c>
      <c r="B8108" s="1">
        <v>45265</v>
      </c>
      <c r="C8108" t="s">
        <v>838</v>
      </c>
      <c r="D8108" t="s">
        <v>839</v>
      </c>
      <c r="E8108" t="s">
        <v>21</v>
      </c>
      <c r="F8108" t="s">
        <v>28</v>
      </c>
      <c r="G8108" t="s">
        <v>57</v>
      </c>
      <c r="H8108">
        <v>4</v>
      </c>
      <c r="I8108">
        <v>1570.76</v>
      </c>
      <c r="J8108">
        <v>0.2</v>
      </c>
      <c r="K8108">
        <v>5026.43</v>
      </c>
      <c r="L8108">
        <v>916.28</v>
      </c>
      <c r="M8108">
        <f t="shared" si="380"/>
        <v>5026.4320000000007</v>
      </c>
      <c r="N8108" t="str">
        <f t="shared" si="378"/>
        <v>Q4</v>
      </c>
      <c r="O8108" s="2">
        <f t="shared" si="379"/>
        <v>18.229240236111909</v>
      </c>
      <c r="P8108" t="str">
        <f>VLOOKUP(retail_sales_2023!C8108,customers!A:J,5,)</f>
        <v>Patna</v>
      </c>
      <c r="Q8108" t="str">
        <f>VLOOKUP(C8108,customers!A:J,10,0)</f>
        <v>Regular</v>
      </c>
    </row>
    <row r="8109" spans="1:17" x14ac:dyDescent="0.3">
      <c r="A8109" t="s">
        <v>9200</v>
      </c>
      <c r="B8109" s="1">
        <v>45220</v>
      </c>
      <c r="C8109" t="s">
        <v>406</v>
      </c>
      <c r="D8109" t="s">
        <v>407</v>
      </c>
      <c r="E8109" t="s">
        <v>15</v>
      </c>
      <c r="F8109" t="s">
        <v>28</v>
      </c>
      <c r="G8109" t="s">
        <v>672</v>
      </c>
      <c r="H8109">
        <v>3</v>
      </c>
      <c r="I8109">
        <v>5135.84</v>
      </c>
      <c r="J8109">
        <v>0.15</v>
      </c>
      <c r="K8109">
        <v>13096.39</v>
      </c>
      <c r="L8109">
        <v>-1452.44</v>
      </c>
      <c r="M8109">
        <f t="shared" si="380"/>
        <v>13096.392</v>
      </c>
      <c r="N8109" t="str">
        <f t="shared" si="378"/>
        <v>Q4</v>
      </c>
      <c r="O8109" s="2">
        <f t="shared" si="379"/>
        <v>-11.090384449455156</v>
      </c>
      <c r="P8109" t="str">
        <f>VLOOKUP(retail_sales_2023!C8109,customers!A:J,5,)</f>
        <v>Hyderabad</v>
      </c>
      <c r="Q8109" t="str">
        <f>VLOOKUP(C8109,customers!A:J,10,0)</f>
        <v>Premium</v>
      </c>
    </row>
    <row r="8110" spans="1:17" x14ac:dyDescent="0.3">
      <c r="A8110" t="s">
        <v>9201</v>
      </c>
      <c r="B8110" s="1">
        <v>45177</v>
      </c>
      <c r="C8110" t="s">
        <v>1044</v>
      </c>
      <c r="D8110" t="s">
        <v>1045</v>
      </c>
      <c r="E8110" t="s">
        <v>33</v>
      </c>
      <c r="F8110" t="s">
        <v>81</v>
      </c>
      <c r="G8110" t="s">
        <v>158</v>
      </c>
      <c r="H8110">
        <v>5</v>
      </c>
      <c r="I8110">
        <v>4418.3500000000004</v>
      </c>
      <c r="J8110">
        <v>0.2</v>
      </c>
      <c r="K8110">
        <v>17673.400000000001</v>
      </c>
      <c r="L8110">
        <v>5016.84</v>
      </c>
      <c r="M8110">
        <f t="shared" si="380"/>
        <v>17673.400000000001</v>
      </c>
      <c r="N8110" t="str">
        <f t="shared" si="378"/>
        <v>Q3</v>
      </c>
      <c r="O8110" s="2">
        <f t="shared" si="379"/>
        <v>28.386388583973655</v>
      </c>
      <c r="P8110" t="str">
        <f>VLOOKUP(retail_sales_2023!C8110,customers!A:J,5,)</f>
        <v>Ahmedabad</v>
      </c>
      <c r="Q8110" t="str">
        <f>VLOOKUP(C8110,customers!A:J,10,0)</f>
        <v>Premium</v>
      </c>
    </row>
    <row r="8111" spans="1:17" x14ac:dyDescent="0.3">
      <c r="A8111" t="s">
        <v>9202</v>
      </c>
      <c r="B8111" s="1">
        <v>45274</v>
      </c>
      <c r="C8111" t="s">
        <v>1648</v>
      </c>
      <c r="D8111" t="s">
        <v>1649</v>
      </c>
      <c r="E8111" t="s">
        <v>15</v>
      </c>
      <c r="F8111" t="s">
        <v>52</v>
      </c>
      <c r="G8111" t="s">
        <v>226</v>
      </c>
      <c r="H8111">
        <v>4</v>
      </c>
      <c r="I8111">
        <v>485.65</v>
      </c>
      <c r="J8111">
        <v>0.05</v>
      </c>
      <c r="K8111">
        <v>1845.47</v>
      </c>
      <c r="L8111">
        <v>-180.48</v>
      </c>
      <c r="M8111">
        <f t="shared" si="380"/>
        <v>1845.4699999999998</v>
      </c>
      <c r="N8111" t="str">
        <f t="shared" si="378"/>
        <v>Q4</v>
      </c>
      <c r="O8111" s="2">
        <f t="shared" si="379"/>
        <v>-9.7796225351807387</v>
      </c>
      <c r="P8111" t="str">
        <f>VLOOKUP(retail_sales_2023!C8111,customers!A:J,5,)</f>
        <v>Hyderabad</v>
      </c>
      <c r="Q8111" t="str">
        <f>VLOOKUP(C8111,customers!A:J,10,0)</f>
        <v>Premium</v>
      </c>
    </row>
    <row r="8112" spans="1:17" x14ac:dyDescent="0.3">
      <c r="A8112" t="s">
        <v>9203</v>
      </c>
      <c r="B8112" s="1">
        <v>45287</v>
      </c>
      <c r="C8112" t="s">
        <v>115</v>
      </c>
      <c r="D8112" t="s">
        <v>116</v>
      </c>
      <c r="E8112" t="s">
        <v>15</v>
      </c>
      <c r="F8112" t="s">
        <v>52</v>
      </c>
      <c r="G8112" t="s">
        <v>226</v>
      </c>
      <c r="H8112">
        <v>8</v>
      </c>
      <c r="I8112">
        <v>78.19</v>
      </c>
      <c r="J8112">
        <v>0</v>
      </c>
      <c r="K8112">
        <v>625.52</v>
      </c>
      <c r="L8112">
        <v>59.25</v>
      </c>
      <c r="M8112">
        <f t="shared" si="380"/>
        <v>625.52</v>
      </c>
      <c r="N8112" t="str">
        <f t="shared" si="378"/>
        <v>Q4</v>
      </c>
      <c r="O8112" s="2">
        <f t="shared" si="379"/>
        <v>9.4721191968282401</v>
      </c>
      <c r="P8112" t="str">
        <f>VLOOKUP(retail_sales_2023!C8112,customers!A:J,5,)</f>
        <v>Coimbatore</v>
      </c>
      <c r="Q8112" t="str">
        <f>VLOOKUP(C8112,customers!A:J,10,0)</f>
        <v>Regular</v>
      </c>
    </row>
    <row r="8113" spans="1:17" x14ac:dyDescent="0.3">
      <c r="A8113" t="s">
        <v>9204</v>
      </c>
      <c r="B8113" s="1">
        <v>45044</v>
      </c>
      <c r="C8113" t="s">
        <v>1536</v>
      </c>
      <c r="D8113" t="s">
        <v>1537</v>
      </c>
      <c r="E8113" t="s">
        <v>15</v>
      </c>
      <c r="F8113" t="s">
        <v>43</v>
      </c>
      <c r="G8113" t="s">
        <v>272</v>
      </c>
      <c r="H8113">
        <v>1</v>
      </c>
      <c r="I8113">
        <v>22458.17</v>
      </c>
      <c r="J8113">
        <v>0.05</v>
      </c>
      <c r="K8113">
        <v>21335.26</v>
      </c>
      <c r="L8113">
        <v>2564.75</v>
      </c>
      <c r="M8113">
        <f t="shared" si="380"/>
        <v>21335.261499999997</v>
      </c>
      <c r="N8113" t="str">
        <f t="shared" si="378"/>
        <v>Q2</v>
      </c>
      <c r="O8113" s="2">
        <f t="shared" si="379"/>
        <v>12.021179962184666</v>
      </c>
      <c r="P8113" t="str">
        <f>VLOOKUP(retail_sales_2023!C8113,customers!A:J,5,)</f>
        <v>Kochi</v>
      </c>
      <c r="Q8113" t="str">
        <f>VLOOKUP(C8113,customers!A:J,10,0)</f>
        <v>Regular</v>
      </c>
    </row>
    <row r="8114" spans="1:17" x14ac:dyDescent="0.3">
      <c r="A8114" t="s">
        <v>9205</v>
      </c>
      <c r="B8114" s="1">
        <v>45276</v>
      </c>
      <c r="C8114" t="s">
        <v>674</v>
      </c>
      <c r="D8114" t="s">
        <v>675</v>
      </c>
      <c r="E8114" t="s">
        <v>27</v>
      </c>
      <c r="F8114" t="s">
        <v>52</v>
      </c>
      <c r="G8114" t="s">
        <v>53</v>
      </c>
      <c r="H8114">
        <v>4</v>
      </c>
      <c r="I8114">
        <v>229.95</v>
      </c>
      <c r="J8114">
        <v>0</v>
      </c>
      <c r="K8114">
        <v>919.8</v>
      </c>
      <c r="L8114">
        <v>68.650000000000006</v>
      </c>
      <c r="M8114">
        <f t="shared" si="380"/>
        <v>919.8</v>
      </c>
      <c r="N8114" t="str">
        <f t="shared" si="378"/>
        <v>Q4</v>
      </c>
      <c r="O8114" s="2">
        <f t="shared" si="379"/>
        <v>7.4635790389215053</v>
      </c>
      <c r="P8114" t="str">
        <f>VLOOKUP(retail_sales_2023!C8114,customers!A:J,5,)</f>
        <v>Jaipur</v>
      </c>
      <c r="Q8114" t="str">
        <f>VLOOKUP(C8114,customers!A:J,10,0)</f>
        <v>Premium</v>
      </c>
    </row>
    <row r="8115" spans="1:17" x14ac:dyDescent="0.3">
      <c r="A8115" t="s">
        <v>9206</v>
      </c>
      <c r="B8115" s="1">
        <v>45157</v>
      </c>
      <c r="C8115" t="s">
        <v>547</v>
      </c>
      <c r="D8115" t="s">
        <v>548</v>
      </c>
      <c r="E8115" t="s">
        <v>33</v>
      </c>
      <c r="F8115" t="s">
        <v>22</v>
      </c>
      <c r="G8115" t="s">
        <v>210</v>
      </c>
      <c r="H8115">
        <v>4</v>
      </c>
      <c r="I8115">
        <v>18092.34</v>
      </c>
      <c r="J8115">
        <v>0</v>
      </c>
      <c r="K8115">
        <v>72369.36</v>
      </c>
      <c r="L8115">
        <v>13056.43</v>
      </c>
      <c r="M8115">
        <f t="shared" si="380"/>
        <v>72369.36</v>
      </c>
      <c r="N8115" t="str">
        <f t="shared" si="378"/>
        <v>Q3</v>
      </c>
      <c r="O8115" s="2">
        <f t="shared" si="379"/>
        <v>18.041378284953744</v>
      </c>
      <c r="P8115" t="str">
        <f>VLOOKUP(retail_sales_2023!C8115,customers!A:J,5,)</f>
        <v>Pune</v>
      </c>
      <c r="Q8115" t="str">
        <f>VLOOKUP(C8115,customers!A:J,10,0)</f>
        <v>Regular</v>
      </c>
    </row>
    <row r="8116" spans="1:17" x14ac:dyDescent="0.3">
      <c r="A8116" t="s">
        <v>9207</v>
      </c>
      <c r="B8116" s="1">
        <v>45178</v>
      </c>
      <c r="C8116" t="s">
        <v>2037</v>
      </c>
      <c r="D8116" t="s">
        <v>2038</v>
      </c>
      <c r="E8116" t="s">
        <v>33</v>
      </c>
      <c r="F8116" t="s">
        <v>81</v>
      </c>
      <c r="G8116" t="s">
        <v>150</v>
      </c>
      <c r="H8116">
        <v>1</v>
      </c>
      <c r="I8116">
        <v>3033.43</v>
      </c>
      <c r="J8116">
        <v>0.05</v>
      </c>
      <c r="K8116">
        <v>2881.76</v>
      </c>
      <c r="L8116">
        <v>949.76</v>
      </c>
      <c r="M8116">
        <f t="shared" si="380"/>
        <v>2881.7584999999999</v>
      </c>
      <c r="N8116" t="str">
        <f t="shared" si="378"/>
        <v>Q3</v>
      </c>
      <c r="O8116" s="2">
        <f t="shared" si="379"/>
        <v>32.957636999611346</v>
      </c>
      <c r="P8116" t="str">
        <f>VLOOKUP(retail_sales_2023!C8116,customers!A:J,5,)</f>
        <v>Mumbai</v>
      </c>
      <c r="Q8116" t="str">
        <f>VLOOKUP(C8116,customers!A:J,10,0)</f>
        <v>Premium</v>
      </c>
    </row>
    <row r="8117" spans="1:17" x14ac:dyDescent="0.3">
      <c r="A8117" t="s">
        <v>9208</v>
      </c>
      <c r="B8117" s="1">
        <v>45128</v>
      </c>
      <c r="C8117" t="s">
        <v>1346</v>
      </c>
      <c r="D8117" t="s">
        <v>1347</v>
      </c>
      <c r="E8117" t="s">
        <v>27</v>
      </c>
      <c r="F8117" t="s">
        <v>43</v>
      </c>
      <c r="G8117" t="s">
        <v>243</v>
      </c>
      <c r="H8117">
        <v>1</v>
      </c>
      <c r="I8117">
        <v>58196.26</v>
      </c>
      <c r="J8117">
        <v>0.3</v>
      </c>
      <c r="K8117">
        <v>40737.379999999997</v>
      </c>
      <c r="L8117">
        <v>4353.95</v>
      </c>
      <c r="M8117">
        <f t="shared" si="380"/>
        <v>40737.381999999998</v>
      </c>
      <c r="N8117" t="str">
        <f t="shared" si="378"/>
        <v>Q3</v>
      </c>
      <c r="O8117" s="2">
        <f t="shared" si="379"/>
        <v>10.687849832267073</v>
      </c>
      <c r="P8117" t="str">
        <f>VLOOKUP(retail_sales_2023!C8117,customers!A:J,5,)</f>
        <v>Chandigarh</v>
      </c>
      <c r="Q8117" t="str">
        <f>VLOOKUP(C8117,customers!A:J,10,0)</f>
        <v>Occasional</v>
      </c>
    </row>
    <row r="8118" spans="1:17" x14ac:dyDescent="0.3">
      <c r="A8118" t="s">
        <v>9209</v>
      </c>
      <c r="B8118" s="1">
        <v>45009</v>
      </c>
      <c r="C8118" t="s">
        <v>348</v>
      </c>
      <c r="D8118" t="s">
        <v>349</v>
      </c>
      <c r="E8118" t="s">
        <v>15</v>
      </c>
      <c r="F8118" t="s">
        <v>81</v>
      </c>
      <c r="G8118" t="s">
        <v>264</v>
      </c>
      <c r="H8118">
        <v>4</v>
      </c>
      <c r="I8118">
        <v>3243.5</v>
      </c>
      <c r="J8118">
        <v>0</v>
      </c>
      <c r="K8118">
        <v>12974</v>
      </c>
      <c r="L8118">
        <v>4244.3999999999996</v>
      </c>
      <c r="M8118">
        <f t="shared" si="380"/>
        <v>12974</v>
      </c>
      <c r="N8118" t="str">
        <f t="shared" si="378"/>
        <v>Q1</v>
      </c>
      <c r="O8118" s="2">
        <f t="shared" si="379"/>
        <v>32.714660089409584</v>
      </c>
      <c r="P8118" t="str">
        <f>VLOOKUP(retail_sales_2023!C8118,customers!A:J,5,)</f>
        <v>Bengaluru</v>
      </c>
      <c r="Q8118" t="str">
        <f>VLOOKUP(C8118,customers!A:J,10,0)</f>
        <v>Premium</v>
      </c>
    </row>
    <row r="8119" spans="1:17" x14ac:dyDescent="0.3">
      <c r="A8119" t="s">
        <v>9210</v>
      </c>
      <c r="B8119" s="1">
        <v>44974</v>
      </c>
      <c r="C8119" t="s">
        <v>2178</v>
      </c>
      <c r="D8119" t="s">
        <v>2179</v>
      </c>
      <c r="E8119" t="s">
        <v>33</v>
      </c>
      <c r="F8119" t="s">
        <v>52</v>
      </c>
      <c r="G8119" t="s">
        <v>268</v>
      </c>
      <c r="H8119">
        <v>5</v>
      </c>
      <c r="I8119">
        <v>578.61</v>
      </c>
      <c r="J8119">
        <v>0</v>
      </c>
      <c r="K8119">
        <v>2893.05</v>
      </c>
      <c r="L8119">
        <v>265.99</v>
      </c>
      <c r="M8119">
        <f t="shared" si="380"/>
        <v>2893.05</v>
      </c>
      <c r="N8119" t="str">
        <f t="shared" si="378"/>
        <v>Q1</v>
      </c>
      <c r="O8119" s="2">
        <f t="shared" si="379"/>
        <v>9.1941031091754368</v>
      </c>
      <c r="P8119" t="str">
        <f>VLOOKUP(retail_sales_2023!C8119,customers!A:J,5,)</f>
        <v>Ahmedabad</v>
      </c>
      <c r="Q8119" t="str">
        <f>VLOOKUP(C8119,customers!A:J,10,0)</f>
        <v>Premium</v>
      </c>
    </row>
    <row r="8120" spans="1:17" x14ac:dyDescent="0.3">
      <c r="A8120" t="s">
        <v>9211</v>
      </c>
      <c r="B8120" s="1">
        <v>45138</v>
      </c>
      <c r="C8120" t="s">
        <v>254</v>
      </c>
      <c r="D8120" t="s">
        <v>255</v>
      </c>
      <c r="E8120" t="s">
        <v>33</v>
      </c>
      <c r="F8120" t="s">
        <v>52</v>
      </c>
      <c r="G8120" t="s">
        <v>226</v>
      </c>
      <c r="H8120">
        <v>6</v>
      </c>
      <c r="I8120">
        <v>628.96</v>
      </c>
      <c r="J8120">
        <v>0.05</v>
      </c>
      <c r="K8120">
        <v>3585.07</v>
      </c>
      <c r="L8120">
        <v>230.58</v>
      </c>
      <c r="M8120">
        <f t="shared" si="380"/>
        <v>3585.0720000000001</v>
      </c>
      <c r="N8120" t="str">
        <f t="shared" si="378"/>
        <v>Q3</v>
      </c>
      <c r="O8120" s="2">
        <f t="shared" si="379"/>
        <v>6.4316735795953779</v>
      </c>
      <c r="P8120" t="str">
        <f>VLOOKUP(retail_sales_2023!C8120,customers!A:J,5,)</f>
        <v>Nagpur</v>
      </c>
      <c r="Q8120" t="str">
        <f>VLOOKUP(C8120,customers!A:J,10,0)</f>
        <v>Premium</v>
      </c>
    </row>
    <row r="8121" spans="1:17" x14ac:dyDescent="0.3">
      <c r="A8121" t="s">
        <v>9212</v>
      </c>
      <c r="B8121" s="1">
        <v>45233</v>
      </c>
      <c r="C8121" t="s">
        <v>414</v>
      </c>
      <c r="D8121" t="s">
        <v>415</v>
      </c>
      <c r="E8121" t="s">
        <v>33</v>
      </c>
      <c r="F8121" t="s">
        <v>52</v>
      </c>
      <c r="G8121" t="s">
        <v>133</v>
      </c>
      <c r="H8121">
        <v>3</v>
      </c>
      <c r="I8121">
        <v>627.21</v>
      </c>
      <c r="J8121">
        <v>0.15</v>
      </c>
      <c r="K8121">
        <v>1599.39</v>
      </c>
      <c r="L8121">
        <v>120.77</v>
      </c>
      <c r="M8121">
        <f t="shared" si="380"/>
        <v>1599.3855000000001</v>
      </c>
      <c r="N8121" t="str">
        <f t="shared" si="378"/>
        <v>Q4</v>
      </c>
      <c r="O8121" s="2">
        <f t="shared" si="379"/>
        <v>7.5510038202064536</v>
      </c>
      <c r="P8121" t="str">
        <f>VLOOKUP(retail_sales_2023!C8121,customers!A:J,5,)</f>
        <v>Pune</v>
      </c>
      <c r="Q8121" t="str">
        <f>VLOOKUP(C8121,customers!A:J,10,0)</f>
        <v>Premium</v>
      </c>
    </row>
    <row r="8122" spans="1:17" x14ac:dyDescent="0.3">
      <c r="A8122" t="s">
        <v>9213</v>
      </c>
      <c r="B8122" s="1">
        <v>45030</v>
      </c>
      <c r="C8122" t="s">
        <v>1939</v>
      </c>
      <c r="D8122" t="s">
        <v>1940</v>
      </c>
      <c r="E8122" t="s">
        <v>27</v>
      </c>
      <c r="F8122" t="s">
        <v>52</v>
      </c>
      <c r="G8122" t="s">
        <v>226</v>
      </c>
      <c r="H8122">
        <v>3</v>
      </c>
      <c r="I8122">
        <v>607.67999999999995</v>
      </c>
      <c r="J8122">
        <v>0.05</v>
      </c>
      <c r="K8122">
        <v>1731.89</v>
      </c>
      <c r="L8122">
        <v>178.96</v>
      </c>
      <c r="M8122">
        <f t="shared" si="380"/>
        <v>1731.8879999999999</v>
      </c>
      <c r="N8122" t="str">
        <f t="shared" si="378"/>
        <v>Q2</v>
      </c>
      <c r="O8122" s="2">
        <f t="shared" si="379"/>
        <v>10.333219777237584</v>
      </c>
      <c r="P8122" t="str">
        <f>VLOOKUP(retail_sales_2023!C8122,customers!A:J,5,)</f>
        <v>Chandigarh</v>
      </c>
      <c r="Q8122" t="str">
        <f>VLOOKUP(C8122,customers!A:J,10,0)</f>
        <v>Regular</v>
      </c>
    </row>
    <row r="8123" spans="1:17" x14ac:dyDescent="0.3">
      <c r="A8123" t="s">
        <v>9214</v>
      </c>
      <c r="B8123" s="1">
        <v>45282</v>
      </c>
      <c r="C8123" t="s">
        <v>1476</v>
      </c>
      <c r="D8123" t="s">
        <v>1477</v>
      </c>
      <c r="E8123" t="s">
        <v>27</v>
      </c>
      <c r="F8123" t="s">
        <v>38</v>
      </c>
      <c r="G8123" t="s">
        <v>456</v>
      </c>
      <c r="H8123">
        <v>2</v>
      </c>
      <c r="I8123">
        <v>1764.76</v>
      </c>
      <c r="J8123">
        <v>0.15</v>
      </c>
      <c r="K8123">
        <v>3000.09</v>
      </c>
      <c r="L8123">
        <v>650.30999999999995</v>
      </c>
      <c r="M8123">
        <f t="shared" si="380"/>
        <v>3000.0920000000001</v>
      </c>
      <c r="N8123" t="str">
        <f t="shared" si="378"/>
        <v>Q4</v>
      </c>
      <c r="O8123" s="2">
        <f t="shared" si="379"/>
        <v>21.676349709508713</v>
      </c>
      <c r="P8123" t="str">
        <f>VLOOKUP(retail_sales_2023!C8123,customers!A:J,5,)</f>
        <v>Lucknow</v>
      </c>
      <c r="Q8123" t="str">
        <f>VLOOKUP(C8123,customers!A:J,10,0)</f>
        <v>Occasional</v>
      </c>
    </row>
    <row r="8124" spans="1:17" x14ac:dyDescent="0.3">
      <c r="A8124" t="s">
        <v>9215</v>
      </c>
      <c r="B8124" s="1">
        <v>45071</v>
      </c>
      <c r="C8124" t="s">
        <v>1512</v>
      </c>
      <c r="D8124" t="s">
        <v>1513</v>
      </c>
      <c r="E8124" t="s">
        <v>27</v>
      </c>
      <c r="F8124" t="s">
        <v>52</v>
      </c>
      <c r="G8124" t="s">
        <v>169</v>
      </c>
      <c r="H8124">
        <v>8</v>
      </c>
      <c r="I8124">
        <v>538.27</v>
      </c>
      <c r="J8124">
        <v>0.3</v>
      </c>
      <c r="K8124">
        <v>3014.31</v>
      </c>
      <c r="L8124">
        <v>174.83</v>
      </c>
      <c r="M8124">
        <f t="shared" si="380"/>
        <v>3014.3119999999999</v>
      </c>
      <c r="N8124" t="str">
        <f t="shared" si="378"/>
        <v>Q2</v>
      </c>
      <c r="O8124" s="2">
        <f t="shared" si="379"/>
        <v>5.8000006635017636</v>
      </c>
      <c r="P8124" t="str">
        <f>VLOOKUP(retail_sales_2023!C8124,customers!A:J,5,)</f>
        <v>Delhi</v>
      </c>
      <c r="Q8124" t="str">
        <f>VLOOKUP(C8124,customers!A:J,10,0)</f>
        <v>Premium</v>
      </c>
    </row>
    <row r="8125" spans="1:17" x14ac:dyDescent="0.3">
      <c r="A8125" t="s">
        <v>9216</v>
      </c>
      <c r="B8125" s="1">
        <v>45112</v>
      </c>
      <c r="C8125" t="s">
        <v>1300</v>
      </c>
      <c r="D8125" t="s">
        <v>1301</v>
      </c>
      <c r="E8125" t="s">
        <v>21</v>
      </c>
      <c r="F8125" t="s">
        <v>43</v>
      </c>
      <c r="G8125" t="s">
        <v>44</v>
      </c>
      <c r="H8125">
        <v>5</v>
      </c>
      <c r="I8125">
        <v>23265.18</v>
      </c>
      <c r="J8125">
        <v>0</v>
      </c>
      <c r="K8125">
        <v>116325.9</v>
      </c>
      <c r="L8125">
        <v>-17380.740000000002</v>
      </c>
      <c r="M8125">
        <f t="shared" si="380"/>
        <v>116325.9</v>
      </c>
      <c r="N8125" t="str">
        <f t="shared" si="378"/>
        <v>Q3</v>
      </c>
      <c r="O8125" s="2">
        <f t="shared" si="379"/>
        <v>-14.941418892955053</v>
      </c>
      <c r="P8125" t="str">
        <f>VLOOKUP(retail_sales_2023!C8125,customers!A:J,5,)</f>
        <v>Patna</v>
      </c>
      <c r="Q8125" t="str">
        <f>VLOOKUP(C8125,customers!A:J,10,0)</f>
        <v>Premium</v>
      </c>
    </row>
    <row r="8126" spans="1:17" x14ac:dyDescent="0.3">
      <c r="A8126" t="s">
        <v>9217</v>
      </c>
      <c r="B8126" s="1">
        <v>45053</v>
      </c>
      <c r="C8126" t="s">
        <v>1379</v>
      </c>
      <c r="D8126" t="s">
        <v>1380</v>
      </c>
      <c r="E8126" t="s">
        <v>27</v>
      </c>
      <c r="F8126" t="s">
        <v>22</v>
      </c>
      <c r="G8126" t="s">
        <v>210</v>
      </c>
      <c r="H8126">
        <v>1</v>
      </c>
      <c r="I8126">
        <v>19418.939999999999</v>
      </c>
      <c r="J8126">
        <v>0.1</v>
      </c>
      <c r="K8126">
        <v>17477.05</v>
      </c>
      <c r="L8126">
        <v>3876.67</v>
      </c>
      <c r="M8126">
        <f t="shared" si="380"/>
        <v>17477.045999999998</v>
      </c>
      <c r="N8126" t="str">
        <f t="shared" si="378"/>
        <v>Q2</v>
      </c>
      <c r="O8126" s="2">
        <f t="shared" si="379"/>
        <v>22.181489439007159</v>
      </c>
      <c r="P8126" t="str">
        <f>VLOOKUP(retail_sales_2023!C8126,customers!A:J,5,)</f>
        <v>Lucknow</v>
      </c>
      <c r="Q8126" t="str">
        <f>VLOOKUP(C8126,customers!A:J,10,0)</f>
        <v>Premium</v>
      </c>
    </row>
    <row r="8127" spans="1:17" x14ac:dyDescent="0.3">
      <c r="A8127" t="s">
        <v>9218</v>
      </c>
      <c r="B8127" s="1">
        <v>45203</v>
      </c>
      <c r="C8127" t="s">
        <v>351</v>
      </c>
      <c r="D8127" t="s">
        <v>352</v>
      </c>
      <c r="E8127" t="s">
        <v>15</v>
      </c>
      <c r="F8127" t="s">
        <v>81</v>
      </c>
      <c r="G8127" t="s">
        <v>264</v>
      </c>
      <c r="H8127">
        <v>5</v>
      </c>
      <c r="I8127">
        <v>619.14</v>
      </c>
      <c r="J8127">
        <v>0.2</v>
      </c>
      <c r="K8127">
        <v>2476.56</v>
      </c>
      <c r="L8127">
        <v>624.6</v>
      </c>
      <c r="M8127">
        <f t="shared" si="380"/>
        <v>2476.56</v>
      </c>
      <c r="N8127" t="str">
        <f t="shared" si="378"/>
        <v>Q4</v>
      </c>
      <c r="O8127" s="2">
        <f t="shared" si="379"/>
        <v>25.220467099525152</v>
      </c>
      <c r="P8127" t="str">
        <f>VLOOKUP(retail_sales_2023!C8127,customers!A:J,5,)</f>
        <v>Chennai</v>
      </c>
      <c r="Q8127" t="str">
        <f>VLOOKUP(C8127,customers!A:J,10,0)</f>
        <v>Regular</v>
      </c>
    </row>
    <row r="8128" spans="1:17" x14ac:dyDescent="0.3">
      <c r="A8128" t="s">
        <v>9219</v>
      </c>
      <c r="B8128" s="1">
        <v>45150</v>
      </c>
      <c r="C8128" t="s">
        <v>1231</v>
      </c>
      <c r="D8128" t="s">
        <v>1232</v>
      </c>
      <c r="E8128" t="s">
        <v>15</v>
      </c>
      <c r="F8128" t="s">
        <v>22</v>
      </c>
      <c r="G8128" t="s">
        <v>210</v>
      </c>
      <c r="H8128">
        <v>1</v>
      </c>
      <c r="I8128">
        <v>37121.39</v>
      </c>
      <c r="J8128">
        <v>0</v>
      </c>
      <c r="K8128">
        <v>37121.39</v>
      </c>
      <c r="L8128">
        <v>10404.469999999999</v>
      </c>
      <c r="M8128">
        <f t="shared" si="380"/>
        <v>37121.39</v>
      </c>
      <c r="N8128" t="str">
        <f t="shared" si="378"/>
        <v>Q3</v>
      </c>
      <c r="O8128" s="2">
        <f t="shared" si="379"/>
        <v>28.028233856544706</v>
      </c>
      <c r="P8128" t="str">
        <f>VLOOKUP(retail_sales_2023!C8128,customers!A:J,5,)</f>
        <v>Coimbatore</v>
      </c>
      <c r="Q8128" t="str">
        <f>VLOOKUP(C8128,customers!A:J,10,0)</f>
        <v>Regular</v>
      </c>
    </row>
    <row r="8129" spans="1:17" x14ac:dyDescent="0.3">
      <c r="A8129" t="s">
        <v>9220</v>
      </c>
      <c r="B8129" s="1">
        <v>44971</v>
      </c>
      <c r="C8129" t="s">
        <v>1568</v>
      </c>
      <c r="D8129" t="s">
        <v>1569</v>
      </c>
      <c r="E8129" t="s">
        <v>21</v>
      </c>
      <c r="F8129" t="s">
        <v>52</v>
      </c>
      <c r="G8129" t="s">
        <v>53</v>
      </c>
      <c r="H8129">
        <v>3</v>
      </c>
      <c r="I8129">
        <v>229.74</v>
      </c>
      <c r="J8129">
        <v>0.15</v>
      </c>
      <c r="K8129">
        <v>585.84</v>
      </c>
      <c r="L8129">
        <v>52.62</v>
      </c>
      <c r="M8129">
        <f t="shared" si="380"/>
        <v>585.83699999999999</v>
      </c>
      <c r="N8129" t="str">
        <f t="shared" si="378"/>
        <v>Q1</v>
      </c>
      <c r="O8129" s="2">
        <f t="shared" si="379"/>
        <v>8.981974600573535</v>
      </c>
      <c r="P8129" t="str">
        <f>VLOOKUP(retail_sales_2023!C8129,customers!A:J,5,)</f>
        <v>Ranchi</v>
      </c>
      <c r="Q8129" t="str">
        <f>VLOOKUP(C8129,customers!A:J,10,0)</f>
        <v>Premium</v>
      </c>
    </row>
    <row r="8130" spans="1:17" x14ac:dyDescent="0.3">
      <c r="A8130" t="s">
        <v>9221</v>
      </c>
      <c r="B8130" s="1">
        <v>45279</v>
      </c>
      <c r="C8130" t="s">
        <v>434</v>
      </c>
      <c r="D8130" t="s">
        <v>435</v>
      </c>
      <c r="E8130" t="s">
        <v>33</v>
      </c>
      <c r="F8130" t="s">
        <v>22</v>
      </c>
      <c r="G8130" t="s">
        <v>516</v>
      </c>
      <c r="H8130">
        <v>1</v>
      </c>
      <c r="I8130">
        <v>6201.14</v>
      </c>
      <c r="J8130">
        <v>0.2</v>
      </c>
      <c r="K8130">
        <v>4960.91</v>
      </c>
      <c r="L8130">
        <v>1212.82</v>
      </c>
      <c r="M8130">
        <f t="shared" si="380"/>
        <v>4960.9120000000003</v>
      </c>
      <c r="N8130" t="str">
        <f t="shared" si="378"/>
        <v>Q4</v>
      </c>
      <c r="O8130" s="2">
        <f t="shared" si="379"/>
        <v>24.44753079576126</v>
      </c>
      <c r="P8130" t="str">
        <f>VLOOKUP(retail_sales_2023!C8130,customers!A:J,5,)</f>
        <v>Mumbai</v>
      </c>
      <c r="Q8130" t="str">
        <f>VLOOKUP(C8130,customers!A:J,10,0)</f>
        <v>Premium</v>
      </c>
    </row>
    <row r="8131" spans="1:17" x14ac:dyDescent="0.3">
      <c r="A8131" t="s">
        <v>9222</v>
      </c>
      <c r="B8131" s="1">
        <v>45011</v>
      </c>
      <c r="C8131" t="s">
        <v>2123</v>
      </c>
      <c r="D8131" t="s">
        <v>2124</v>
      </c>
      <c r="E8131" t="s">
        <v>33</v>
      </c>
      <c r="F8131" t="s">
        <v>52</v>
      </c>
      <c r="G8131" t="s">
        <v>268</v>
      </c>
      <c r="H8131">
        <v>1</v>
      </c>
      <c r="I8131">
        <v>698.54</v>
      </c>
      <c r="J8131">
        <v>0</v>
      </c>
      <c r="K8131">
        <v>698.54</v>
      </c>
      <c r="L8131">
        <v>66.209999999999994</v>
      </c>
      <c r="M8131">
        <f t="shared" si="380"/>
        <v>698.54</v>
      </c>
      <c r="N8131" t="str">
        <f t="shared" ref="N8131:N8194" si="381">"Q"&amp;ROUNDUP(MONTH(B8131)/3,0)</f>
        <v>Q1</v>
      </c>
      <c r="O8131" s="2">
        <f t="shared" ref="O8131:O8194" si="382">(L8131/K8131)*100</f>
        <v>9.4783405388381485</v>
      </c>
      <c r="P8131" t="str">
        <f>VLOOKUP(retail_sales_2023!C8131,customers!A:J,5,)</f>
        <v>Ahmedabad</v>
      </c>
      <c r="Q8131" t="str">
        <f>VLOOKUP(C8131,customers!A:J,10,0)</f>
        <v>Occasional</v>
      </c>
    </row>
    <row r="8132" spans="1:17" x14ac:dyDescent="0.3">
      <c r="A8132" t="s">
        <v>9223</v>
      </c>
      <c r="B8132" s="1">
        <v>45286</v>
      </c>
      <c r="C8132" t="s">
        <v>1151</v>
      </c>
      <c r="D8132" t="s">
        <v>1152</v>
      </c>
      <c r="E8132" t="s">
        <v>21</v>
      </c>
      <c r="F8132" t="s">
        <v>52</v>
      </c>
      <c r="G8132" t="s">
        <v>235</v>
      </c>
      <c r="H8132">
        <v>5</v>
      </c>
      <c r="I8132">
        <v>354.06</v>
      </c>
      <c r="J8132">
        <v>0.25</v>
      </c>
      <c r="K8132">
        <v>1327.72</v>
      </c>
      <c r="L8132">
        <v>128.05000000000001</v>
      </c>
      <c r="M8132">
        <f t="shared" si="380"/>
        <v>1327.7249999999999</v>
      </c>
      <c r="N8132" t="str">
        <f t="shared" si="381"/>
        <v>Q4</v>
      </c>
      <c r="O8132" s="2">
        <f t="shared" si="382"/>
        <v>9.6443527249721335</v>
      </c>
      <c r="P8132" t="str">
        <f>VLOOKUP(retail_sales_2023!C8132,customers!A:J,5,)</f>
        <v>Patna</v>
      </c>
      <c r="Q8132" t="str">
        <f>VLOOKUP(C8132,customers!A:J,10,0)</f>
        <v>Premium</v>
      </c>
    </row>
    <row r="8133" spans="1:17" x14ac:dyDescent="0.3">
      <c r="A8133" t="s">
        <v>9224</v>
      </c>
      <c r="B8133" s="1">
        <v>44986</v>
      </c>
      <c r="C8133" t="s">
        <v>2500</v>
      </c>
      <c r="D8133" t="s">
        <v>2501</v>
      </c>
      <c r="E8133" t="s">
        <v>21</v>
      </c>
      <c r="F8133" t="s">
        <v>52</v>
      </c>
      <c r="G8133" t="s">
        <v>268</v>
      </c>
      <c r="H8133">
        <v>1</v>
      </c>
      <c r="I8133">
        <v>549.86</v>
      </c>
      <c r="J8133">
        <v>0</v>
      </c>
      <c r="K8133">
        <v>549.86</v>
      </c>
      <c r="L8133">
        <v>40.83</v>
      </c>
      <c r="M8133">
        <f t="shared" ref="M8133:M8196" si="383">H8133*I8133*(1-J8133)</f>
        <v>549.86</v>
      </c>
      <c r="N8133" t="str">
        <f t="shared" si="381"/>
        <v>Q1</v>
      </c>
      <c r="O8133" s="2">
        <f t="shared" si="382"/>
        <v>7.4255264976539479</v>
      </c>
      <c r="P8133" t="str">
        <f>VLOOKUP(retail_sales_2023!C8133,customers!A:J,5,)</f>
        <v>Bhubaneswar</v>
      </c>
      <c r="Q8133" t="str">
        <f>VLOOKUP(C8133,customers!A:J,10,0)</f>
        <v>Occasional</v>
      </c>
    </row>
    <row r="8134" spans="1:17" x14ac:dyDescent="0.3">
      <c r="A8134" t="s">
        <v>9225</v>
      </c>
      <c r="B8134" s="1">
        <v>45195</v>
      </c>
      <c r="C8134" t="s">
        <v>1450</v>
      </c>
      <c r="D8134" t="s">
        <v>1451</v>
      </c>
      <c r="E8134" t="s">
        <v>21</v>
      </c>
      <c r="F8134" t="s">
        <v>52</v>
      </c>
      <c r="G8134" t="s">
        <v>226</v>
      </c>
      <c r="H8134">
        <v>5</v>
      </c>
      <c r="I8134">
        <v>109.43</v>
      </c>
      <c r="J8134">
        <v>0</v>
      </c>
      <c r="K8134">
        <v>547.15</v>
      </c>
      <c r="L8134">
        <v>37.54</v>
      </c>
      <c r="M8134">
        <f t="shared" si="383"/>
        <v>547.15000000000009</v>
      </c>
      <c r="N8134" t="str">
        <f t="shared" si="381"/>
        <v>Q3</v>
      </c>
      <c r="O8134" s="2">
        <f t="shared" si="382"/>
        <v>6.8610070364616655</v>
      </c>
      <c r="P8134" t="str">
        <f>VLOOKUP(retail_sales_2023!C8134,customers!A:J,5,)</f>
        <v>Ranchi</v>
      </c>
      <c r="Q8134" t="str">
        <f>VLOOKUP(C8134,customers!A:J,10,0)</f>
        <v>Premium</v>
      </c>
    </row>
    <row r="8135" spans="1:17" x14ac:dyDescent="0.3">
      <c r="A8135" t="s">
        <v>9226</v>
      </c>
      <c r="B8135" s="1">
        <v>45170</v>
      </c>
      <c r="C8135" t="s">
        <v>1031</v>
      </c>
      <c r="D8135" t="s">
        <v>1032</v>
      </c>
      <c r="E8135" t="s">
        <v>15</v>
      </c>
      <c r="F8135" t="s">
        <v>52</v>
      </c>
      <c r="G8135" t="s">
        <v>117</v>
      </c>
      <c r="H8135">
        <v>4</v>
      </c>
      <c r="I8135">
        <v>210.56</v>
      </c>
      <c r="J8135">
        <v>0.25</v>
      </c>
      <c r="K8135">
        <v>631.67999999999995</v>
      </c>
      <c r="L8135">
        <v>62.3</v>
      </c>
      <c r="M8135">
        <f t="shared" si="383"/>
        <v>631.68000000000006</v>
      </c>
      <c r="N8135" t="str">
        <f t="shared" si="381"/>
        <v>Q3</v>
      </c>
      <c r="O8135" s="2">
        <f t="shared" si="382"/>
        <v>9.8625886524822697</v>
      </c>
      <c r="P8135" t="str">
        <f>VLOOKUP(retail_sales_2023!C8135,customers!A:J,5,)</f>
        <v>Bengaluru</v>
      </c>
      <c r="Q8135" t="str">
        <f>VLOOKUP(C8135,customers!A:J,10,0)</f>
        <v>Premium</v>
      </c>
    </row>
    <row r="8136" spans="1:17" x14ac:dyDescent="0.3">
      <c r="A8136" t="s">
        <v>9227</v>
      </c>
      <c r="B8136" s="1">
        <v>45255</v>
      </c>
      <c r="C8136" t="s">
        <v>1988</v>
      </c>
      <c r="D8136" t="s">
        <v>1989</v>
      </c>
      <c r="E8136" t="s">
        <v>15</v>
      </c>
      <c r="F8136" t="s">
        <v>22</v>
      </c>
      <c r="G8136" t="s">
        <v>196</v>
      </c>
      <c r="H8136">
        <v>1</v>
      </c>
      <c r="I8136">
        <v>6720.02</v>
      </c>
      <c r="J8136">
        <v>0</v>
      </c>
      <c r="K8136">
        <v>6720.02</v>
      </c>
      <c r="L8136">
        <v>1689.83</v>
      </c>
      <c r="M8136">
        <f t="shared" si="383"/>
        <v>6720.02</v>
      </c>
      <c r="N8136" t="str">
        <f t="shared" si="381"/>
        <v>Q4</v>
      </c>
      <c r="O8136" s="2">
        <f t="shared" si="382"/>
        <v>25.146204922009158</v>
      </c>
      <c r="P8136" t="str">
        <f>VLOOKUP(retail_sales_2023!C8136,customers!A:J,5,)</f>
        <v>Bengaluru</v>
      </c>
      <c r="Q8136" t="str">
        <f>VLOOKUP(C8136,customers!A:J,10,0)</f>
        <v>Premium</v>
      </c>
    </row>
    <row r="8137" spans="1:17" x14ac:dyDescent="0.3">
      <c r="A8137" t="s">
        <v>9228</v>
      </c>
      <c r="B8137" s="1">
        <v>44979</v>
      </c>
      <c r="C8137" t="s">
        <v>2046</v>
      </c>
      <c r="D8137" t="s">
        <v>2047</v>
      </c>
      <c r="E8137" t="s">
        <v>27</v>
      </c>
      <c r="F8137" t="s">
        <v>43</v>
      </c>
      <c r="G8137" t="s">
        <v>121</v>
      </c>
      <c r="H8137">
        <v>1</v>
      </c>
      <c r="I8137">
        <v>82486.45</v>
      </c>
      <c r="J8137">
        <v>0</v>
      </c>
      <c r="K8137">
        <v>82486.45</v>
      </c>
      <c r="L8137">
        <v>7671.47</v>
      </c>
      <c r="M8137">
        <f t="shared" si="383"/>
        <v>82486.45</v>
      </c>
      <c r="N8137" t="str">
        <f t="shared" si="381"/>
        <v>Q1</v>
      </c>
      <c r="O8137" s="2">
        <f t="shared" si="382"/>
        <v>9.3002790155231558</v>
      </c>
      <c r="P8137" t="str">
        <f>VLOOKUP(retail_sales_2023!C8137,customers!A:J,5,)</f>
        <v>Bengaluru</v>
      </c>
      <c r="Q8137" t="str">
        <f>VLOOKUP(C8137,customers!A:J,10,0)</f>
        <v>Premium</v>
      </c>
    </row>
    <row r="8138" spans="1:17" x14ac:dyDescent="0.3">
      <c r="A8138" t="s">
        <v>9229</v>
      </c>
      <c r="B8138" s="1">
        <v>44941</v>
      </c>
      <c r="C8138" t="s">
        <v>1300</v>
      </c>
      <c r="D8138" t="s">
        <v>1301</v>
      </c>
      <c r="E8138" t="s">
        <v>21</v>
      </c>
      <c r="F8138" t="s">
        <v>43</v>
      </c>
      <c r="G8138" t="s">
        <v>301</v>
      </c>
      <c r="H8138">
        <v>5</v>
      </c>
      <c r="I8138">
        <v>50309.34</v>
      </c>
      <c r="J8138">
        <v>0</v>
      </c>
      <c r="K8138">
        <v>251546.7</v>
      </c>
      <c r="L8138">
        <v>36382.35</v>
      </c>
      <c r="M8138">
        <f t="shared" si="383"/>
        <v>251546.69999999998</v>
      </c>
      <c r="N8138" t="str">
        <f t="shared" si="381"/>
        <v>Q1</v>
      </c>
      <c r="O8138" s="2">
        <f t="shared" si="382"/>
        <v>14.46345748125497</v>
      </c>
      <c r="P8138" t="str">
        <f>VLOOKUP(retail_sales_2023!C8138,customers!A:J,5,)</f>
        <v>Patna</v>
      </c>
      <c r="Q8138" t="str">
        <f>VLOOKUP(C8138,customers!A:J,10,0)</f>
        <v>Premium</v>
      </c>
    </row>
    <row r="8139" spans="1:17" x14ac:dyDescent="0.3">
      <c r="A8139" t="s">
        <v>9230</v>
      </c>
      <c r="B8139" s="1">
        <v>44975</v>
      </c>
      <c r="C8139" t="s">
        <v>2741</v>
      </c>
      <c r="D8139" t="s">
        <v>2742</v>
      </c>
      <c r="E8139" t="s">
        <v>15</v>
      </c>
      <c r="F8139" t="s">
        <v>52</v>
      </c>
      <c r="G8139" t="s">
        <v>133</v>
      </c>
      <c r="H8139">
        <v>10</v>
      </c>
      <c r="I8139">
        <v>379.69</v>
      </c>
      <c r="J8139">
        <v>0.05</v>
      </c>
      <c r="K8139">
        <v>3607.05</v>
      </c>
      <c r="L8139">
        <v>288.89999999999998</v>
      </c>
      <c r="M8139">
        <f t="shared" si="383"/>
        <v>3607.0549999999998</v>
      </c>
      <c r="N8139" t="str">
        <f t="shared" si="381"/>
        <v>Q1</v>
      </c>
      <c r="O8139" s="2">
        <f t="shared" si="382"/>
        <v>8.0093150912795767</v>
      </c>
      <c r="P8139" t="str">
        <f>VLOOKUP(retail_sales_2023!C8139,customers!A:J,5,)</f>
        <v>Chennai</v>
      </c>
      <c r="Q8139" t="str">
        <f>VLOOKUP(C8139,customers!A:J,10,0)</f>
        <v>Regular</v>
      </c>
    </row>
    <row r="8140" spans="1:17" x14ac:dyDescent="0.3">
      <c r="A8140" t="s">
        <v>9231</v>
      </c>
      <c r="B8140" s="1">
        <v>45039</v>
      </c>
      <c r="C8140" t="s">
        <v>187</v>
      </c>
      <c r="D8140" t="s">
        <v>188</v>
      </c>
      <c r="E8140" t="s">
        <v>33</v>
      </c>
      <c r="F8140" t="s">
        <v>16</v>
      </c>
      <c r="G8140" t="s">
        <v>319</v>
      </c>
      <c r="H8140">
        <v>2</v>
      </c>
      <c r="I8140">
        <v>214.12</v>
      </c>
      <c r="J8140">
        <v>0.2</v>
      </c>
      <c r="K8140">
        <v>342.59</v>
      </c>
      <c r="L8140">
        <v>152.05000000000001</v>
      </c>
      <c r="M8140">
        <f t="shared" si="383"/>
        <v>342.59200000000004</v>
      </c>
      <c r="N8140" t="str">
        <f t="shared" si="381"/>
        <v>Q2</v>
      </c>
      <c r="O8140" s="2">
        <f t="shared" si="382"/>
        <v>44.382498029714831</v>
      </c>
      <c r="P8140" t="str">
        <f>VLOOKUP(retail_sales_2023!C8140,customers!A:J,5,)</f>
        <v>Pune</v>
      </c>
      <c r="Q8140" t="str">
        <f>VLOOKUP(C8140,customers!A:J,10,0)</f>
        <v>Regular</v>
      </c>
    </row>
    <row r="8141" spans="1:17" x14ac:dyDescent="0.3">
      <c r="A8141" t="s">
        <v>9232</v>
      </c>
      <c r="B8141" s="1">
        <v>45058</v>
      </c>
      <c r="C8141" t="s">
        <v>488</v>
      </c>
      <c r="D8141" t="s">
        <v>489</v>
      </c>
      <c r="E8141" t="s">
        <v>33</v>
      </c>
      <c r="F8141" t="s">
        <v>52</v>
      </c>
      <c r="G8141" t="s">
        <v>133</v>
      </c>
      <c r="H8141">
        <v>8</v>
      </c>
      <c r="I8141">
        <v>322.58999999999997</v>
      </c>
      <c r="J8141">
        <v>0.05</v>
      </c>
      <c r="K8141">
        <v>2451.6799999999998</v>
      </c>
      <c r="L8141">
        <v>249.01</v>
      </c>
      <c r="M8141">
        <f t="shared" si="383"/>
        <v>2451.6839999999997</v>
      </c>
      <c r="N8141" t="str">
        <f t="shared" si="381"/>
        <v>Q2</v>
      </c>
      <c r="O8141" s="2">
        <f t="shared" si="382"/>
        <v>10.156708869020427</v>
      </c>
      <c r="P8141" t="str">
        <f>VLOOKUP(retail_sales_2023!C8141,customers!A:J,5,)</f>
        <v>Ahmedabad</v>
      </c>
      <c r="Q8141" t="str">
        <f>VLOOKUP(C8141,customers!A:J,10,0)</f>
        <v>Occasional</v>
      </c>
    </row>
    <row r="8142" spans="1:17" x14ac:dyDescent="0.3">
      <c r="A8142" t="s">
        <v>9233</v>
      </c>
      <c r="B8142" s="1">
        <v>45063</v>
      </c>
      <c r="C8142" t="s">
        <v>1878</v>
      </c>
      <c r="D8142" t="s">
        <v>1879</v>
      </c>
      <c r="E8142" t="s">
        <v>33</v>
      </c>
      <c r="F8142" t="s">
        <v>38</v>
      </c>
      <c r="G8142" t="s">
        <v>77</v>
      </c>
      <c r="H8142">
        <v>2</v>
      </c>
      <c r="I8142">
        <v>1567.18</v>
      </c>
      <c r="J8142">
        <v>0</v>
      </c>
      <c r="K8142">
        <v>3134.36</v>
      </c>
      <c r="L8142">
        <v>762.22</v>
      </c>
      <c r="M8142">
        <f t="shared" si="383"/>
        <v>3134.36</v>
      </c>
      <c r="N8142" t="str">
        <f t="shared" si="381"/>
        <v>Q2</v>
      </c>
      <c r="O8142" s="2">
        <f t="shared" si="382"/>
        <v>24.318202121007161</v>
      </c>
      <c r="P8142" t="str">
        <f>VLOOKUP(retail_sales_2023!C8142,customers!A:J,5,)</f>
        <v>Mumbai</v>
      </c>
      <c r="Q8142" t="str">
        <f>VLOOKUP(C8142,customers!A:J,10,0)</f>
        <v>Regular</v>
      </c>
    </row>
    <row r="8143" spans="1:17" x14ac:dyDescent="0.3">
      <c r="A8143" t="s">
        <v>9234</v>
      </c>
      <c r="B8143" s="1">
        <v>45129</v>
      </c>
      <c r="C8143" t="s">
        <v>641</v>
      </c>
      <c r="D8143" t="s">
        <v>642</v>
      </c>
      <c r="E8143" t="s">
        <v>33</v>
      </c>
      <c r="F8143" t="s">
        <v>52</v>
      </c>
      <c r="G8143" t="s">
        <v>937</v>
      </c>
      <c r="H8143">
        <v>9</v>
      </c>
      <c r="I8143">
        <v>512.29</v>
      </c>
      <c r="J8143">
        <v>0.3</v>
      </c>
      <c r="K8143">
        <v>3227.43</v>
      </c>
      <c r="L8143">
        <v>312.45</v>
      </c>
      <c r="M8143">
        <f t="shared" si="383"/>
        <v>3227.4269999999997</v>
      </c>
      <c r="N8143" t="str">
        <f t="shared" si="381"/>
        <v>Q3</v>
      </c>
      <c r="O8143" s="2">
        <f t="shared" si="382"/>
        <v>9.6810775136873612</v>
      </c>
      <c r="P8143" t="str">
        <f>VLOOKUP(retail_sales_2023!C8143,customers!A:J,5,)</f>
        <v>Surat</v>
      </c>
      <c r="Q8143" t="str">
        <f>VLOOKUP(C8143,customers!A:J,10,0)</f>
        <v>Regular</v>
      </c>
    </row>
    <row r="8144" spans="1:17" x14ac:dyDescent="0.3">
      <c r="A8144" t="s">
        <v>9235</v>
      </c>
      <c r="B8144" s="1">
        <v>44932</v>
      </c>
      <c r="C8144" t="s">
        <v>1814</v>
      </c>
      <c r="D8144" t="s">
        <v>1815</v>
      </c>
      <c r="E8144" t="s">
        <v>15</v>
      </c>
      <c r="F8144" t="s">
        <v>28</v>
      </c>
      <c r="G8144" t="s">
        <v>61</v>
      </c>
      <c r="H8144">
        <v>3</v>
      </c>
      <c r="I8144">
        <v>1924.6</v>
      </c>
      <c r="J8144">
        <v>0</v>
      </c>
      <c r="K8144">
        <v>5773.8</v>
      </c>
      <c r="L8144">
        <v>1367.65</v>
      </c>
      <c r="M8144">
        <f t="shared" si="383"/>
        <v>5773.7999999999993</v>
      </c>
      <c r="N8144" t="str">
        <f t="shared" si="381"/>
        <v>Q1</v>
      </c>
      <c r="O8144" s="2">
        <f t="shared" si="382"/>
        <v>23.687173092244276</v>
      </c>
      <c r="P8144" t="str">
        <f>VLOOKUP(retail_sales_2023!C8144,customers!A:J,5,)</f>
        <v>Coimbatore</v>
      </c>
      <c r="Q8144" t="str">
        <f>VLOOKUP(C8144,customers!A:J,10,0)</f>
        <v>Regular</v>
      </c>
    </row>
    <row r="8145" spans="1:17" x14ac:dyDescent="0.3">
      <c r="A8145" t="s">
        <v>9236</v>
      </c>
      <c r="B8145" s="1">
        <v>45081</v>
      </c>
      <c r="C8145" t="s">
        <v>1114</v>
      </c>
      <c r="D8145" t="s">
        <v>1115</v>
      </c>
      <c r="E8145" t="s">
        <v>27</v>
      </c>
      <c r="F8145" t="s">
        <v>52</v>
      </c>
      <c r="G8145" t="s">
        <v>226</v>
      </c>
      <c r="H8145">
        <v>4</v>
      </c>
      <c r="I8145">
        <v>729.43</v>
      </c>
      <c r="J8145">
        <v>0</v>
      </c>
      <c r="K8145">
        <v>2917.72</v>
      </c>
      <c r="L8145">
        <v>204.04</v>
      </c>
      <c r="M8145">
        <f t="shared" si="383"/>
        <v>2917.72</v>
      </c>
      <c r="N8145" t="str">
        <f t="shared" si="381"/>
        <v>Q2</v>
      </c>
      <c r="O8145" s="2">
        <f t="shared" si="382"/>
        <v>6.99313162332232</v>
      </c>
      <c r="P8145" t="str">
        <f>VLOOKUP(retail_sales_2023!C8145,customers!A:J,5,)</f>
        <v>Lucknow</v>
      </c>
      <c r="Q8145" t="str">
        <f>VLOOKUP(C8145,customers!A:J,10,0)</f>
        <v>Regular</v>
      </c>
    </row>
    <row r="8146" spans="1:17" x14ac:dyDescent="0.3">
      <c r="A8146" t="s">
        <v>9237</v>
      </c>
      <c r="B8146" s="1">
        <v>45279</v>
      </c>
      <c r="C8146" t="s">
        <v>2136</v>
      </c>
      <c r="D8146" t="s">
        <v>2137</v>
      </c>
      <c r="E8146" t="s">
        <v>27</v>
      </c>
      <c r="F8146" t="s">
        <v>52</v>
      </c>
      <c r="G8146" t="s">
        <v>69</v>
      </c>
      <c r="H8146">
        <v>1</v>
      </c>
      <c r="I8146">
        <v>525.01</v>
      </c>
      <c r="J8146">
        <v>0.25</v>
      </c>
      <c r="K8146">
        <v>393.76</v>
      </c>
      <c r="L8146">
        <v>27.88</v>
      </c>
      <c r="M8146">
        <f t="shared" si="383"/>
        <v>393.75749999999999</v>
      </c>
      <c r="N8146" t="str">
        <f t="shared" si="381"/>
        <v>Q4</v>
      </c>
      <c r="O8146" s="2">
        <f t="shared" si="382"/>
        <v>7.0804550995530278</v>
      </c>
      <c r="P8146" t="str">
        <f>VLOOKUP(retail_sales_2023!C8146,customers!A:J,5,)</f>
        <v>Chandigarh</v>
      </c>
      <c r="Q8146" t="str">
        <f>VLOOKUP(C8146,customers!A:J,10,0)</f>
        <v>Premium</v>
      </c>
    </row>
    <row r="8147" spans="1:17" x14ac:dyDescent="0.3">
      <c r="A8147" t="s">
        <v>9238</v>
      </c>
      <c r="B8147" s="1">
        <v>44950</v>
      </c>
      <c r="C8147" t="s">
        <v>173</v>
      </c>
      <c r="D8147" t="s">
        <v>174</v>
      </c>
      <c r="E8147" t="s">
        <v>27</v>
      </c>
      <c r="F8147" t="s">
        <v>38</v>
      </c>
      <c r="G8147" t="s">
        <v>141</v>
      </c>
      <c r="H8147">
        <v>5</v>
      </c>
      <c r="I8147">
        <v>3076.46</v>
      </c>
      <c r="J8147">
        <v>0</v>
      </c>
      <c r="K8147">
        <v>15382.3</v>
      </c>
      <c r="L8147">
        <v>3665.55</v>
      </c>
      <c r="M8147">
        <f t="shared" si="383"/>
        <v>15382.3</v>
      </c>
      <c r="N8147" t="str">
        <f t="shared" si="381"/>
        <v>Q1</v>
      </c>
      <c r="O8147" s="2">
        <f t="shared" si="382"/>
        <v>23.829661364035289</v>
      </c>
      <c r="P8147" t="str">
        <f>VLOOKUP(retail_sales_2023!C8147,customers!A:J,5,)</f>
        <v>Chandigarh</v>
      </c>
      <c r="Q8147" t="str">
        <f>VLOOKUP(C8147,customers!A:J,10,0)</f>
        <v>Regular</v>
      </c>
    </row>
    <row r="8148" spans="1:17" x14ac:dyDescent="0.3">
      <c r="A8148" t="s">
        <v>9239</v>
      </c>
      <c r="B8148" s="1">
        <v>44927</v>
      </c>
      <c r="C8148" t="s">
        <v>1671</v>
      </c>
      <c r="D8148" t="s">
        <v>1672</v>
      </c>
      <c r="E8148" t="s">
        <v>15</v>
      </c>
      <c r="F8148" t="s">
        <v>43</v>
      </c>
      <c r="G8148" t="s">
        <v>128</v>
      </c>
      <c r="H8148">
        <v>1</v>
      </c>
      <c r="I8148">
        <v>30642.54</v>
      </c>
      <c r="J8148">
        <v>0</v>
      </c>
      <c r="K8148">
        <v>30642.54</v>
      </c>
      <c r="L8148">
        <v>2678.12</v>
      </c>
      <c r="M8148">
        <f t="shared" si="383"/>
        <v>30642.54</v>
      </c>
      <c r="N8148" t="str">
        <f t="shared" si="381"/>
        <v>Q1</v>
      </c>
      <c r="O8148" s="2">
        <f t="shared" si="382"/>
        <v>8.7398760024462714</v>
      </c>
      <c r="P8148" t="str">
        <f>VLOOKUP(retail_sales_2023!C8148,customers!A:J,5,)</f>
        <v>Hyderabad</v>
      </c>
      <c r="Q8148" t="str">
        <f>VLOOKUP(C8148,customers!A:J,10,0)</f>
        <v>Occasional</v>
      </c>
    </row>
    <row r="8149" spans="1:17" x14ac:dyDescent="0.3">
      <c r="A8149" t="s">
        <v>9240</v>
      </c>
      <c r="B8149" s="1">
        <v>45124</v>
      </c>
      <c r="C8149" t="s">
        <v>107</v>
      </c>
      <c r="D8149" t="s">
        <v>108</v>
      </c>
      <c r="E8149" t="s">
        <v>15</v>
      </c>
      <c r="F8149" t="s">
        <v>43</v>
      </c>
      <c r="G8149" t="s">
        <v>128</v>
      </c>
      <c r="H8149">
        <v>5</v>
      </c>
      <c r="I8149">
        <v>57953.18</v>
      </c>
      <c r="J8149">
        <v>0</v>
      </c>
      <c r="K8149">
        <v>289765.90000000002</v>
      </c>
      <c r="L8149">
        <v>31524.62</v>
      </c>
      <c r="M8149">
        <f t="shared" si="383"/>
        <v>289765.90000000002</v>
      </c>
      <c r="N8149" t="str">
        <f t="shared" si="381"/>
        <v>Q3</v>
      </c>
      <c r="O8149" s="2">
        <f t="shared" si="382"/>
        <v>10.879340874823434</v>
      </c>
      <c r="P8149" t="str">
        <f>VLOOKUP(retail_sales_2023!C8149,customers!A:J,5,)</f>
        <v>Chennai</v>
      </c>
      <c r="Q8149" t="str">
        <f>VLOOKUP(C8149,customers!A:J,10,0)</f>
        <v>Premium</v>
      </c>
    </row>
    <row r="8150" spans="1:17" x14ac:dyDescent="0.3">
      <c r="A8150" t="s">
        <v>9241</v>
      </c>
      <c r="B8150" s="1">
        <v>45137</v>
      </c>
      <c r="C8150" t="s">
        <v>358</v>
      </c>
      <c r="D8150" t="s">
        <v>359</v>
      </c>
      <c r="E8150" t="s">
        <v>15</v>
      </c>
      <c r="F8150" t="s">
        <v>52</v>
      </c>
      <c r="G8150" t="s">
        <v>169</v>
      </c>
      <c r="H8150">
        <v>6</v>
      </c>
      <c r="I8150">
        <v>266.68</v>
      </c>
      <c r="J8150">
        <v>0.25</v>
      </c>
      <c r="K8150">
        <v>1200.06</v>
      </c>
      <c r="L8150">
        <v>89.67</v>
      </c>
      <c r="M8150">
        <f t="shared" si="383"/>
        <v>1200.06</v>
      </c>
      <c r="N8150" t="str">
        <f t="shared" si="381"/>
        <v>Q3</v>
      </c>
      <c r="O8150" s="2">
        <f t="shared" si="382"/>
        <v>7.4721263936803162</v>
      </c>
      <c r="P8150" t="str">
        <f>VLOOKUP(retail_sales_2023!C8150,customers!A:J,5,)</f>
        <v>Chennai</v>
      </c>
      <c r="Q8150" t="str">
        <f>VLOOKUP(C8150,customers!A:J,10,0)</f>
        <v>Regular</v>
      </c>
    </row>
    <row r="8151" spans="1:17" x14ac:dyDescent="0.3">
      <c r="A8151" t="s">
        <v>9242</v>
      </c>
      <c r="B8151" s="1">
        <v>45137</v>
      </c>
      <c r="C8151" t="s">
        <v>538</v>
      </c>
      <c r="D8151" t="s">
        <v>539</v>
      </c>
      <c r="E8151" t="s">
        <v>33</v>
      </c>
      <c r="F8151" t="s">
        <v>43</v>
      </c>
      <c r="G8151" t="s">
        <v>121</v>
      </c>
      <c r="H8151">
        <v>1</v>
      </c>
      <c r="I8151">
        <v>32598.14</v>
      </c>
      <c r="J8151">
        <v>0</v>
      </c>
      <c r="K8151">
        <v>32598.14</v>
      </c>
      <c r="L8151">
        <v>5060.8900000000003</v>
      </c>
      <c r="M8151">
        <f t="shared" si="383"/>
        <v>32598.14</v>
      </c>
      <c r="N8151" t="str">
        <f t="shared" si="381"/>
        <v>Q3</v>
      </c>
      <c r="O8151" s="2">
        <f t="shared" si="382"/>
        <v>15.525088241230941</v>
      </c>
      <c r="P8151" t="str">
        <f>VLOOKUP(retail_sales_2023!C8151,customers!A:J,5,)</f>
        <v>Mumbai</v>
      </c>
      <c r="Q8151" t="str">
        <f>VLOOKUP(C8151,customers!A:J,10,0)</f>
        <v>Premium</v>
      </c>
    </row>
    <row r="8152" spans="1:17" x14ac:dyDescent="0.3">
      <c r="A8152" t="s">
        <v>9243</v>
      </c>
      <c r="B8152" s="1">
        <v>45230</v>
      </c>
      <c r="C8152" t="s">
        <v>1054</v>
      </c>
      <c r="D8152" t="s">
        <v>1055</v>
      </c>
      <c r="E8152" t="s">
        <v>15</v>
      </c>
      <c r="F8152" t="s">
        <v>81</v>
      </c>
      <c r="G8152" t="s">
        <v>105</v>
      </c>
      <c r="H8152">
        <v>2</v>
      </c>
      <c r="I8152">
        <v>438.91</v>
      </c>
      <c r="J8152">
        <v>0.2</v>
      </c>
      <c r="K8152">
        <v>702.26</v>
      </c>
      <c r="L8152">
        <v>-73.05</v>
      </c>
      <c r="M8152">
        <f t="shared" si="383"/>
        <v>702.25600000000009</v>
      </c>
      <c r="N8152" t="str">
        <f t="shared" si="381"/>
        <v>Q4</v>
      </c>
      <c r="O8152" s="2">
        <f t="shared" si="382"/>
        <v>-10.402130265143963</v>
      </c>
      <c r="P8152" t="str">
        <f>VLOOKUP(retail_sales_2023!C8152,customers!A:J,5,)</f>
        <v>Chennai</v>
      </c>
      <c r="Q8152" t="str">
        <f>VLOOKUP(C8152,customers!A:J,10,0)</f>
        <v>Premium</v>
      </c>
    </row>
    <row r="8153" spans="1:17" x14ac:dyDescent="0.3">
      <c r="A8153" t="s">
        <v>9244</v>
      </c>
      <c r="B8153" s="1">
        <v>45170</v>
      </c>
      <c r="C8153" t="s">
        <v>870</v>
      </c>
      <c r="D8153" t="s">
        <v>871</v>
      </c>
      <c r="E8153" t="s">
        <v>27</v>
      </c>
      <c r="F8153" t="s">
        <v>22</v>
      </c>
      <c r="G8153" t="s">
        <v>34</v>
      </c>
      <c r="H8153">
        <v>3</v>
      </c>
      <c r="I8153">
        <v>29112.61</v>
      </c>
      <c r="J8153">
        <v>0.05</v>
      </c>
      <c r="K8153">
        <v>82970.94</v>
      </c>
      <c r="L8153">
        <v>14676.32</v>
      </c>
      <c r="M8153">
        <f t="shared" si="383"/>
        <v>82970.938500000004</v>
      </c>
      <c r="N8153" t="str">
        <f t="shared" si="381"/>
        <v>Q3</v>
      </c>
      <c r="O8153" s="2">
        <f t="shared" si="382"/>
        <v>17.688506361383876</v>
      </c>
      <c r="P8153" t="str">
        <f>VLOOKUP(retail_sales_2023!C8153,customers!A:J,5,)</f>
        <v>Lucknow</v>
      </c>
      <c r="Q8153" t="str">
        <f>VLOOKUP(C8153,customers!A:J,10,0)</f>
        <v>Premium</v>
      </c>
    </row>
    <row r="8154" spans="1:17" x14ac:dyDescent="0.3">
      <c r="A8154" t="s">
        <v>9245</v>
      </c>
      <c r="B8154" s="1">
        <v>44952</v>
      </c>
      <c r="C8154" t="s">
        <v>1572</v>
      </c>
      <c r="D8154" t="s">
        <v>1573</v>
      </c>
      <c r="E8154" t="s">
        <v>15</v>
      </c>
      <c r="F8154" t="s">
        <v>52</v>
      </c>
      <c r="G8154" t="s">
        <v>200</v>
      </c>
      <c r="H8154">
        <v>0</v>
      </c>
      <c r="I8154">
        <v>681.48</v>
      </c>
      <c r="J8154">
        <v>0</v>
      </c>
      <c r="K8154">
        <v>0</v>
      </c>
      <c r="L8154">
        <v>0</v>
      </c>
      <c r="M8154">
        <f t="shared" si="383"/>
        <v>0</v>
      </c>
      <c r="N8154" t="str">
        <f t="shared" si="381"/>
        <v>Q1</v>
      </c>
      <c r="O8154" s="2">
        <v>0</v>
      </c>
      <c r="P8154" t="str">
        <f>VLOOKUP(retail_sales_2023!C8154,customers!A:J,5,)</f>
        <v>Kochi</v>
      </c>
      <c r="Q8154" t="str">
        <f>VLOOKUP(C8154,customers!A:J,10,0)</f>
        <v>Regular</v>
      </c>
    </row>
    <row r="8155" spans="1:17" x14ac:dyDescent="0.3">
      <c r="A8155" t="s">
        <v>9246</v>
      </c>
      <c r="B8155" s="1">
        <v>45085</v>
      </c>
      <c r="C8155" t="s">
        <v>1460</v>
      </c>
      <c r="D8155" t="s">
        <v>1461</v>
      </c>
      <c r="E8155" t="s">
        <v>33</v>
      </c>
      <c r="F8155" t="s">
        <v>52</v>
      </c>
      <c r="G8155" t="s">
        <v>235</v>
      </c>
      <c r="H8155">
        <v>3</v>
      </c>
      <c r="I8155">
        <v>74.08</v>
      </c>
      <c r="J8155">
        <v>0.2</v>
      </c>
      <c r="K8155">
        <v>177.79</v>
      </c>
      <c r="L8155">
        <v>12.62</v>
      </c>
      <c r="M8155">
        <f t="shared" si="383"/>
        <v>177.79200000000003</v>
      </c>
      <c r="N8155" t="str">
        <f t="shared" si="381"/>
        <v>Q2</v>
      </c>
      <c r="O8155" s="2">
        <f t="shared" si="382"/>
        <v>7.0982619944878786</v>
      </c>
      <c r="P8155" t="str">
        <f>VLOOKUP(retail_sales_2023!C8155,customers!A:J,5,)</f>
        <v>Pune</v>
      </c>
      <c r="Q8155" t="str">
        <f>VLOOKUP(C8155,customers!A:J,10,0)</f>
        <v>Premium</v>
      </c>
    </row>
    <row r="8156" spans="1:17" x14ac:dyDescent="0.3">
      <c r="A8156" t="s">
        <v>9247</v>
      </c>
      <c r="B8156" s="1">
        <v>45284</v>
      </c>
      <c r="C8156" t="s">
        <v>2046</v>
      </c>
      <c r="D8156" t="s">
        <v>2047</v>
      </c>
      <c r="E8156" t="s">
        <v>15</v>
      </c>
      <c r="F8156" t="s">
        <v>52</v>
      </c>
      <c r="G8156" t="s">
        <v>226</v>
      </c>
      <c r="H8156">
        <v>6</v>
      </c>
      <c r="I8156">
        <v>155.35</v>
      </c>
      <c r="J8156">
        <v>0.3</v>
      </c>
      <c r="K8156">
        <v>652.47</v>
      </c>
      <c r="L8156">
        <v>63.89</v>
      </c>
      <c r="M8156">
        <f t="shared" si="383"/>
        <v>652.46999999999991</v>
      </c>
      <c r="N8156" t="str">
        <f t="shared" si="381"/>
        <v>Q4</v>
      </c>
      <c r="O8156" s="2">
        <f t="shared" si="382"/>
        <v>9.7920210890922199</v>
      </c>
      <c r="P8156" t="str">
        <f>VLOOKUP(retail_sales_2023!C8156,customers!A:J,5,)</f>
        <v>Bengaluru</v>
      </c>
      <c r="Q8156" t="str">
        <f>VLOOKUP(C8156,customers!A:J,10,0)</f>
        <v>Premium</v>
      </c>
    </row>
    <row r="8157" spans="1:17" x14ac:dyDescent="0.3">
      <c r="A8157" t="s">
        <v>9248</v>
      </c>
      <c r="B8157" s="1">
        <v>45050</v>
      </c>
      <c r="C8157" t="s">
        <v>826</v>
      </c>
      <c r="D8157" t="s">
        <v>827</v>
      </c>
      <c r="E8157" t="s">
        <v>33</v>
      </c>
      <c r="F8157" t="s">
        <v>43</v>
      </c>
      <c r="G8157" t="s">
        <v>110</v>
      </c>
      <c r="H8157">
        <v>5</v>
      </c>
      <c r="I8157">
        <v>74733.03</v>
      </c>
      <c r="J8157">
        <v>0.05</v>
      </c>
      <c r="K8157">
        <v>354981.89</v>
      </c>
      <c r="L8157">
        <v>51466.48</v>
      </c>
      <c r="M8157">
        <f t="shared" si="383"/>
        <v>354981.89250000002</v>
      </c>
      <c r="N8157" t="str">
        <f t="shared" si="381"/>
        <v>Q2</v>
      </c>
      <c r="O8157" s="2">
        <f t="shared" si="382"/>
        <v>14.498339619522563</v>
      </c>
      <c r="P8157" t="str">
        <f>VLOOKUP(retail_sales_2023!C8157,customers!A:J,5,)</f>
        <v>Mumbai</v>
      </c>
      <c r="Q8157" t="str">
        <f>VLOOKUP(C8157,customers!A:J,10,0)</f>
        <v>Premium</v>
      </c>
    </row>
    <row r="8158" spans="1:17" x14ac:dyDescent="0.3">
      <c r="A8158" t="s">
        <v>9249</v>
      </c>
      <c r="B8158" s="1">
        <v>45150</v>
      </c>
      <c r="C8158" t="s">
        <v>284</v>
      </c>
      <c r="D8158" t="s">
        <v>285</v>
      </c>
      <c r="E8158" t="s">
        <v>33</v>
      </c>
      <c r="F8158" t="s">
        <v>52</v>
      </c>
      <c r="G8158" t="s">
        <v>200</v>
      </c>
      <c r="H8158">
        <v>8</v>
      </c>
      <c r="I8158">
        <v>292.73</v>
      </c>
      <c r="J8158">
        <v>0.05</v>
      </c>
      <c r="K8158">
        <v>2224.75</v>
      </c>
      <c r="L8158">
        <v>206.11</v>
      </c>
      <c r="M8158">
        <f t="shared" si="383"/>
        <v>2224.748</v>
      </c>
      <c r="N8158" t="str">
        <f t="shared" si="381"/>
        <v>Q3</v>
      </c>
      <c r="O8158" s="2">
        <f t="shared" si="382"/>
        <v>9.2644117316552421</v>
      </c>
      <c r="P8158" t="str">
        <f>VLOOKUP(retail_sales_2023!C8158,customers!A:J,5,)</f>
        <v>Mumbai</v>
      </c>
      <c r="Q8158" t="str">
        <f>VLOOKUP(C8158,customers!A:J,10,0)</f>
        <v>Premium</v>
      </c>
    </row>
    <row r="8159" spans="1:17" x14ac:dyDescent="0.3">
      <c r="A8159" t="s">
        <v>9250</v>
      </c>
      <c r="B8159" s="1">
        <v>45107</v>
      </c>
      <c r="C8159" t="s">
        <v>173</v>
      </c>
      <c r="D8159" t="s">
        <v>174</v>
      </c>
      <c r="E8159" t="s">
        <v>27</v>
      </c>
      <c r="F8159" t="s">
        <v>16</v>
      </c>
      <c r="G8159" t="s">
        <v>319</v>
      </c>
      <c r="H8159">
        <v>4</v>
      </c>
      <c r="I8159">
        <v>947.32</v>
      </c>
      <c r="J8159">
        <v>0</v>
      </c>
      <c r="K8159">
        <v>3789.28</v>
      </c>
      <c r="L8159">
        <v>1011.47</v>
      </c>
      <c r="M8159">
        <f t="shared" si="383"/>
        <v>3789.28</v>
      </c>
      <c r="N8159" t="str">
        <f t="shared" si="381"/>
        <v>Q2</v>
      </c>
      <c r="O8159" s="2">
        <f t="shared" si="382"/>
        <v>26.692933749947219</v>
      </c>
      <c r="P8159" t="str">
        <f>VLOOKUP(retail_sales_2023!C8159,customers!A:J,5,)</f>
        <v>Chandigarh</v>
      </c>
      <c r="Q8159" t="str">
        <f>VLOOKUP(C8159,customers!A:J,10,0)</f>
        <v>Regular</v>
      </c>
    </row>
    <row r="8160" spans="1:17" x14ac:dyDescent="0.3">
      <c r="A8160" t="s">
        <v>9251</v>
      </c>
      <c r="B8160" s="1">
        <v>45088</v>
      </c>
      <c r="C8160" t="s">
        <v>494</v>
      </c>
      <c r="D8160" t="s">
        <v>495</v>
      </c>
      <c r="E8160" t="s">
        <v>15</v>
      </c>
      <c r="F8160" t="s">
        <v>28</v>
      </c>
      <c r="G8160" t="s">
        <v>280</v>
      </c>
      <c r="H8160">
        <v>4</v>
      </c>
      <c r="I8160">
        <v>3047.47</v>
      </c>
      <c r="J8160">
        <v>0.15</v>
      </c>
      <c r="K8160">
        <v>10361.4</v>
      </c>
      <c r="L8160">
        <v>2377.6799999999998</v>
      </c>
      <c r="M8160">
        <f t="shared" si="383"/>
        <v>10361.397999999999</v>
      </c>
      <c r="N8160" t="str">
        <f t="shared" si="381"/>
        <v>Q2</v>
      </c>
      <c r="O8160" s="2">
        <f t="shared" si="382"/>
        <v>22.947478140019687</v>
      </c>
      <c r="P8160" t="str">
        <f>VLOOKUP(retail_sales_2023!C8160,customers!A:J,5,)</f>
        <v>Kochi</v>
      </c>
      <c r="Q8160" t="str">
        <f>VLOOKUP(C8160,customers!A:J,10,0)</f>
        <v>Premium</v>
      </c>
    </row>
    <row r="8161" spans="1:17" x14ac:dyDescent="0.3">
      <c r="A8161" t="s">
        <v>9252</v>
      </c>
      <c r="B8161" s="1">
        <v>45110</v>
      </c>
      <c r="C8161" t="s">
        <v>1629</v>
      </c>
      <c r="D8161" t="s">
        <v>1630</v>
      </c>
      <c r="E8161" t="s">
        <v>15</v>
      </c>
      <c r="F8161" t="s">
        <v>16</v>
      </c>
      <c r="G8161" t="s">
        <v>17</v>
      </c>
      <c r="H8161">
        <v>3</v>
      </c>
      <c r="I8161">
        <v>936.82</v>
      </c>
      <c r="J8161">
        <v>0.05</v>
      </c>
      <c r="K8161">
        <v>2669.94</v>
      </c>
      <c r="L8161">
        <v>1142.76</v>
      </c>
      <c r="M8161">
        <f t="shared" si="383"/>
        <v>2669.9369999999999</v>
      </c>
      <c r="N8161" t="str">
        <f t="shared" si="381"/>
        <v>Q3</v>
      </c>
      <c r="O8161" s="2">
        <f t="shared" si="382"/>
        <v>42.800961819366727</v>
      </c>
      <c r="P8161" t="str">
        <f>VLOOKUP(retail_sales_2023!C8161,customers!A:J,5,)</f>
        <v>Chennai</v>
      </c>
      <c r="Q8161" t="str">
        <f>VLOOKUP(C8161,customers!A:J,10,0)</f>
        <v>Premium</v>
      </c>
    </row>
    <row r="8162" spans="1:17" x14ac:dyDescent="0.3">
      <c r="A8162" t="s">
        <v>9253</v>
      </c>
      <c r="B8162" s="1">
        <v>44938</v>
      </c>
      <c r="C8162" t="s">
        <v>924</v>
      </c>
      <c r="D8162" t="s">
        <v>925</v>
      </c>
      <c r="E8162" t="s">
        <v>27</v>
      </c>
      <c r="F8162" t="s">
        <v>22</v>
      </c>
      <c r="G8162" t="s">
        <v>34</v>
      </c>
      <c r="H8162">
        <v>5</v>
      </c>
      <c r="I8162">
        <v>18140.63</v>
      </c>
      <c r="J8162">
        <v>0</v>
      </c>
      <c r="K8162">
        <v>90703.15</v>
      </c>
      <c r="L8162">
        <v>20896.47</v>
      </c>
      <c r="M8162">
        <f t="shared" si="383"/>
        <v>90703.150000000009</v>
      </c>
      <c r="N8162" t="str">
        <f t="shared" si="381"/>
        <v>Q1</v>
      </c>
      <c r="O8162" s="2">
        <f t="shared" si="382"/>
        <v>23.03830682837366</v>
      </c>
      <c r="P8162" t="str">
        <f>VLOOKUP(retail_sales_2023!C8162,customers!A:J,5,)</f>
        <v>Lucknow</v>
      </c>
      <c r="Q8162" t="str">
        <f>VLOOKUP(C8162,customers!A:J,10,0)</f>
        <v>Regular</v>
      </c>
    </row>
    <row r="8163" spans="1:17" x14ac:dyDescent="0.3">
      <c r="A8163" t="s">
        <v>9254</v>
      </c>
      <c r="B8163" s="1">
        <v>45286</v>
      </c>
      <c r="C8163" t="s">
        <v>2033</v>
      </c>
      <c r="D8163" t="s">
        <v>2034</v>
      </c>
      <c r="E8163" t="s">
        <v>33</v>
      </c>
      <c r="F8163" t="s">
        <v>38</v>
      </c>
      <c r="G8163" t="s">
        <v>90</v>
      </c>
      <c r="H8163">
        <v>3</v>
      </c>
      <c r="I8163">
        <v>1848.77</v>
      </c>
      <c r="J8163">
        <v>0</v>
      </c>
      <c r="K8163">
        <v>5546.31</v>
      </c>
      <c r="L8163">
        <v>1686.75</v>
      </c>
      <c r="M8163">
        <f t="shared" si="383"/>
        <v>5546.3099999999995</v>
      </c>
      <c r="N8163" t="str">
        <f t="shared" si="381"/>
        <v>Q4</v>
      </c>
      <c r="O8163" s="2">
        <f t="shared" si="382"/>
        <v>30.412111836518328</v>
      </c>
      <c r="P8163" t="str">
        <f>VLOOKUP(retail_sales_2023!C8163,customers!A:J,5,)</f>
        <v>Nagpur</v>
      </c>
      <c r="Q8163" t="str">
        <f>VLOOKUP(C8163,customers!A:J,10,0)</f>
        <v>Regular</v>
      </c>
    </row>
    <row r="8164" spans="1:17" x14ac:dyDescent="0.3">
      <c r="A8164" t="s">
        <v>9255</v>
      </c>
      <c r="B8164" s="1">
        <v>45125</v>
      </c>
      <c r="C8164" t="s">
        <v>1365</v>
      </c>
      <c r="D8164" t="s">
        <v>1366</v>
      </c>
      <c r="E8164" t="s">
        <v>27</v>
      </c>
      <c r="F8164" t="s">
        <v>81</v>
      </c>
      <c r="G8164" t="s">
        <v>158</v>
      </c>
      <c r="H8164">
        <v>4</v>
      </c>
      <c r="I8164">
        <v>3610.13</v>
      </c>
      <c r="J8164">
        <v>0</v>
      </c>
      <c r="K8164">
        <v>14440.52</v>
      </c>
      <c r="L8164">
        <v>4218.87</v>
      </c>
      <c r="M8164">
        <f t="shared" si="383"/>
        <v>14440.52</v>
      </c>
      <c r="N8164" t="str">
        <f t="shared" si="381"/>
        <v>Q3</v>
      </c>
      <c r="O8164" s="2">
        <f t="shared" si="382"/>
        <v>29.215499164850016</v>
      </c>
      <c r="P8164" t="str">
        <f>VLOOKUP(retail_sales_2023!C8164,customers!A:J,5,)</f>
        <v>Lucknow</v>
      </c>
      <c r="Q8164" t="str">
        <f>VLOOKUP(C8164,customers!A:J,10,0)</f>
        <v>Premium</v>
      </c>
    </row>
    <row r="8165" spans="1:17" x14ac:dyDescent="0.3">
      <c r="A8165" t="s">
        <v>9256</v>
      </c>
      <c r="B8165" s="1">
        <v>45145</v>
      </c>
      <c r="C8165" t="s">
        <v>1436</v>
      </c>
      <c r="D8165" t="s">
        <v>1437</v>
      </c>
      <c r="E8165" t="s">
        <v>21</v>
      </c>
      <c r="F8165" t="s">
        <v>28</v>
      </c>
      <c r="G8165" t="s">
        <v>466</v>
      </c>
      <c r="H8165">
        <v>2</v>
      </c>
      <c r="I8165">
        <v>1084.0999999999999</v>
      </c>
      <c r="J8165">
        <v>0.05</v>
      </c>
      <c r="K8165">
        <v>2059.79</v>
      </c>
      <c r="L8165">
        <v>362.95</v>
      </c>
      <c r="M8165">
        <f t="shared" si="383"/>
        <v>2059.7899999999995</v>
      </c>
      <c r="N8165" t="str">
        <f t="shared" si="381"/>
        <v>Q3</v>
      </c>
      <c r="O8165" s="2">
        <f t="shared" si="382"/>
        <v>17.62072832667408</v>
      </c>
      <c r="P8165" t="str">
        <f>VLOOKUP(retail_sales_2023!C8165,customers!A:J,5,)</f>
        <v>Ranchi</v>
      </c>
      <c r="Q8165" t="str">
        <f>VLOOKUP(C8165,customers!A:J,10,0)</f>
        <v>Premium</v>
      </c>
    </row>
    <row r="8166" spans="1:17" x14ac:dyDescent="0.3">
      <c r="A8166" t="s">
        <v>9257</v>
      </c>
      <c r="B8166" s="1">
        <v>45070</v>
      </c>
      <c r="C8166" t="s">
        <v>1969</v>
      </c>
      <c r="D8166" t="s">
        <v>1970</v>
      </c>
      <c r="E8166" t="s">
        <v>33</v>
      </c>
      <c r="F8166" t="s">
        <v>52</v>
      </c>
      <c r="G8166" t="s">
        <v>235</v>
      </c>
      <c r="H8166">
        <v>10</v>
      </c>
      <c r="I8166">
        <v>187.19</v>
      </c>
      <c r="J8166">
        <v>0.15</v>
      </c>
      <c r="K8166">
        <v>1591.12</v>
      </c>
      <c r="L8166">
        <v>145.81</v>
      </c>
      <c r="M8166">
        <f t="shared" si="383"/>
        <v>1591.115</v>
      </c>
      <c r="N8166" t="str">
        <f t="shared" si="381"/>
        <v>Q2</v>
      </c>
      <c r="O8166" s="2">
        <f t="shared" si="382"/>
        <v>9.1639851174015803</v>
      </c>
      <c r="P8166" t="str">
        <f>VLOOKUP(retail_sales_2023!C8166,customers!A:J,5,)</f>
        <v>Ahmedabad</v>
      </c>
      <c r="Q8166" t="str">
        <f>VLOOKUP(C8166,customers!A:J,10,0)</f>
        <v>Premium</v>
      </c>
    </row>
    <row r="8167" spans="1:17" x14ac:dyDescent="0.3">
      <c r="A8167" t="s">
        <v>9258</v>
      </c>
      <c r="B8167" s="1">
        <v>45180</v>
      </c>
      <c r="C8167" t="s">
        <v>1847</v>
      </c>
      <c r="D8167" t="s">
        <v>1848</v>
      </c>
      <c r="E8167" t="s">
        <v>33</v>
      </c>
      <c r="F8167" t="s">
        <v>22</v>
      </c>
      <c r="G8167" t="s">
        <v>182</v>
      </c>
      <c r="H8167">
        <v>3</v>
      </c>
      <c r="I8167">
        <v>12739.27</v>
      </c>
      <c r="J8167">
        <v>0.1</v>
      </c>
      <c r="K8167">
        <v>34396.03</v>
      </c>
      <c r="L8167">
        <v>7061.26</v>
      </c>
      <c r="M8167">
        <f t="shared" si="383"/>
        <v>34396.029000000002</v>
      </c>
      <c r="N8167" t="str">
        <f t="shared" si="381"/>
        <v>Q3</v>
      </c>
      <c r="O8167" s="2">
        <f t="shared" si="382"/>
        <v>20.52928782769407</v>
      </c>
      <c r="P8167" t="str">
        <f>VLOOKUP(retail_sales_2023!C8167,customers!A:J,5,)</f>
        <v>Mumbai</v>
      </c>
      <c r="Q8167" t="str">
        <f>VLOOKUP(C8167,customers!A:J,10,0)</f>
        <v>Premium</v>
      </c>
    </row>
    <row r="8168" spans="1:17" x14ac:dyDescent="0.3">
      <c r="A8168" t="s">
        <v>9259</v>
      </c>
      <c r="B8168" s="1">
        <v>44991</v>
      </c>
      <c r="C8168" t="s">
        <v>1099</v>
      </c>
      <c r="D8168" t="s">
        <v>1100</v>
      </c>
      <c r="E8168" t="s">
        <v>27</v>
      </c>
      <c r="F8168" t="s">
        <v>81</v>
      </c>
      <c r="G8168" t="s">
        <v>105</v>
      </c>
      <c r="H8168">
        <v>4</v>
      </c>
      <c r="I8168">
        <v>2410.25</v>
      </c>
      <c r="J8168">
        <v>0.05</v>
      </c>
      <c r="K8168">
        <v>9158.9500000000007</v>
      </c>
      <c r="L8168">
        <v>2162.33</v>
      </c>
      <c r="M8168">
        <f t="shared" si="383"/>
        <v>9158.9499999999989</v>
      </c>
      <c r="N8168" t="str">
        <f t="shared" si="381"/>
        <v>Q1</v>
      </c>
      <c r="O8168" s="2">
        <f t="shared" si="382"/>
        <v>23.608928971115681</v>
      </c>
      <c r="P8168" t="str">
        <f>VLOOKUP(retail_sales_2023!C8168,customers!A:J,5,)</f>
        <v>Chandigarh</v>
      </c>
      <c r="Q8168" t="str">
        <f>VLOOKUP(C8168,customers!A:J,10,0)</f>
        <v>Regular</v>
      </c>
    </row>
    <row r="8169" spans="1:17" x14ac:dyDescent="0.3">
      <c r="A8169" t="s">
        <v>9260</v>
      </c>
      <c r="B8169" s="1">
        <v>45144</v>
      </c>
      <c r="C8169" t="s">
        <v>674</v>
      </c>
      <c r="D8169" t="s">
        <v>675</v>
      </c>
      <c r="E8169" t="s">
        <v>27</v>
      </c>
      <c r="F8169" t="s">
        <v>22</v>
      </c>
      <c r="G8169" t="s">
        <v>23</v>
      </c>
      <c r="H8169">
        <v>3</v>
      </c>
      <c r="I8169">
        <v>9366.91</v>
      </c>
      <c r="J8169">
        <v>0.3</v>
      </c>
      <c r="K8169">
        <v>19670.509999999998</v>
      </c>
      <c r="L8169">
        <v>4113.76</v>
      </c>
      <c r="M8169">
        <f t="shared" si="383"/>
        <v>19670.510999999999</v>
      </c>
      <c r="N8169" t="str">
        <f t="shared" si="381"/>
        <v>Q3</v>
      </c>
      <c r="O8169" s="2">
        <f t="shared" si="382"/>
        <v>20.913336766560708</v>
      </c>
      <c r="P8169" t="str">
        <f>VLOOKUP(retail_sales_2023!C8169,customers!A:J,5,)</f>
        <v>Jaipur</v>
      </c>
      <c r="Q8169" t="str">
        <f>VLOOKUP(C8169,customers!A:J,10,0)</f>
        <v>Premium</v>
      </c>
    </row>
    <row r="8170" spans="1:17" x14ac:dyDescent="0.3">
      <c r="A8170" t="s">
        <v>9261</v>
      </c>
      <c r="B8170" s="1">
        <v>45217</v>
      </c>
      <c r="C8170" t="s">
        <v>1292</v>
      </c>
      <c r="D8170" t="s">
        <v>1293</v>
      </c>
      <c r="E8170" t="s">
        <v>15</v>
      </c>
      <c r="F8170" t="s">
        <v>22</v>
      </c>
      <c r="G8170" t="s">
        <v>315</v>
      </c>
      <c r="H8170">
        <v>4</v>
      </c>
      <c r="I8170">
        <v>36711.18</v>
      </c>
      <c r="J8170">
        <v>0</v>
      </c>
      <c r="K8170">
        <v>146844.72</v>
      </c>
      <c r="L8170">
        <v>47497.49</v>
      </c>
      <c r="M8170">
        <f t="shared" si="383"/>
        <v>146844.72</v>
      </c>
      <c r="N8170" t="str">
        <f t="shared" si="381"/>
        <v>Q4</v>
      </c>
      <c r="O8170" s="2">
        <f t="shared" si="382"/>
        <v>32.345384975367175</v>
      </c>
      <c r="P8170" t="str">
        <f>VLOOKUP(retail_sales_2023!C8170,customers!A:J,5,)</f>
        <v>Hyderabad</v>
      </c>
      <c r="Q8170" t="str">
        <f>VLOOKUP(C8170,customers!A:J,10,0)</f>
        <v>Premium</v>
      </c>
    </row>
    <row r="8171" spans="1:17" x14ac:dyDescent="0.3">
      <c r="A8171" t="s">
        <v>9262</v>
      </c>
      <c r="B8171" s="1">
        <v>44971</v>
      </c>
      <c r="C8171" t="s">
        <v>354</v>
      </c>
      <c r="D8171" t="s">
        <v>355</v>
      </c>
      <c r="E8171" t="s">
        <v>21</v>
      </c>
      <c r="F8171" t="s">
        <v>52</v>
      </c>
      <c r="G8171" t="s">
        <v>53</v>
      </c>
      <c r="H8171">
        <v>4</v>
      </c>
      <c r="I8171">
        <v>409.41</v>
      </c>
      <c r="J8171">
        <v>0</v>
      </c>
      <c r="K8171">
        <v>1637.64</v>
      </c>
      <c r="L8171">
        <v>123.27</v>
      </c>
      <c r="M8171">
        <f t="shared" si="383"/>
        <v>1637.64</v>
      </c>
      <c r="N8171" t="str">
        <f t="shared" si="381"/>
        <v>Q1</v>
      </c>
      <c r="O8171" s="2">
        <f t="shared" si="382"/>
        <v>7.5272953762731731</v>
      </c>
      <c r="P8171" t="str">
        <f>VLOOKUP(retail_sales_2023!C8171,customers!A:J,5,)</f>
        <v>Ranchi</v>
      </c>
      <c r="Q8171" t="str">
        <f>VLOOKUP(C8171,customers!A:J,10,0)</f>
        <v>Premium</v>
      </c>
    </row>
    <row r="8172" spans="1:17" x14ac:dyDescent="0.3">
      <c r="A8172" t="s">
        <v>9263</v>
      </c>
      <c r="B8172" s="1">
        <v>44954</v>
      </c>
      <c r="C8172" t="s">
        <v>849</v>
      </c>
      <c r="D8172" t="s">
        <v>850</v>
      </c>
      <c r="E8172" t="s">
        <v>33</v>
      </c>
      <c r="F8172" t="s">
        <v>52</v>
      </c>
      <c r="G8172" t="s">
        <v>69</v>
      </c>
      <c r="H8172">
        <v>8</v>
      </c>
      <c r="I8172">
        <v>668.63</v>
      </c>
      <c r="J8172">
        <v>0</v>
      </c>
      <c r="K8172">
        <v>5349.04</v>
      </c>
      <c r="L8172">
        <v>359.33</v>
      </c>
      <c r="M8172">
        <f t="shared" si="383"/>
        <v>5349.04</v>
      </c>
      <c r="N8172" t="str">
        <f t="shared" si="381"/>
        <v>Q1</v>
      </c>
      <c r="O8172" s="2">
        <f t="shared" si="382"/>
        <v>6.7176540089436605</v>
      </c>
      <c r="P8172" t="str">
        <f>VLOOKUP(retail_sales_2023!C8172,customers!A:J,5,)</f>
        <v>Nagpur</v>
      </c>
      <c r="Q8172" t="str">
        <f>VLOOKUP(C8172,customers!A:J,10,0)</f>
        <v>Occasional</v>
      </c>
    </row>
    <row r="8173" spans="1:17" x14ac:dyDescent="0.3">
      <c r="A8173" t="s">
        <v>9264</v>
      </c>
      <c r="B8173" s="1">
        <v>45255</v>
      </c>
      <c r="C8173" t="s">
        <v>968</v>
      </c>
      <c r="D8173" t="s">
        <v>969</v>
      </c>
      <c r="E8173" t="s">
        <v>27</v>
      </c>
      <c r="F8173" t="s">
        <v>43</v>
      </c>
      <c r="G8173" t="s">
        <v>128</v>
      </c>
      <c r="H8173">
        <v>3</v>
      </c>
      <c r="I8173">
        <v>25235.06</v>
      </c>
      <c r="J8173">
        <v>0</v>
      </c>
      <c r="K8173">
        <v>75705.179999999993</v>
      </c>
      <c r="L8173">
        <v>9108.09</v>
      </c>
      <c r="M8173">
        <f t="shared" si="383"/>
        <v>75705.180000000008</v>
      </c>
      <c r="N8173" t="str">
        <f t="shared" si="381"/>
        <v>Q4</v>
      </c>
      <c r="O8173" s="2">
        <f t="shared" si="382"/>
        <v>12.030999728155987</v>
      </c>
      <c r="P8173" t="str">
        <f>VLOOKUP(retail_sales_2023!C8173,customers!A:J,5,)</f>
        <v>Jaipur</v>
      </c>
      <c r="Q8173" t="str">
        <f>VLOOKUP(C8173,customers!A:J,10,0)</f>
        <v>Premium</v>
      </c>
    </row>
    <row r="8174" spans="1:17" x14ac:dyDescent="0.3">
      <c r="A8174" t="s">
        <v>9265</v>
      </c>
      <c r="B8174" s="1">
        <v>44960</v>
      </c>
      <c r="C8174" t="s">
        <v>628</v>
      </c>
      <c r="D8174" t="s">
        <v>629</v>
      </c>
      <c r="E8174" t="s">
        <v>27</v>
      </c>
      <c r="F8174" t="s">
        <v>43</v>
      </c>
      <c r="G8174" t="s">
        <v>154</v>
      </c>
      <c r="H8174">
        <v>5</v>
      </c>
      <c r="I8174">
        <v>57604.24</v>
      </c>
      <c r="J8174">
        <v>0.05</v>
      </c>
      <c r="K8174">
        <v>273620.14</v>
      </c>
      <c r="L8174">
        <v>32647.43</v>
      </c>
      <c r="M8174">
        <f t="shared" si="383"/>
        <v>273620.14</v>
      </c>
      <c r="N8174" t="str">
        <f t="shared" si="381"/>
        <v>Q1</v>
      </c>
      <c r="O8174" s="2">
        <f t="shared" si="382"/>
        <v>11.931661901788368</v>
      </c>
      <c r="P8174" t="str">
        <f>VLOOKUP(retail_sales_2023!C8174,customers!A:J,5,)</f>
        <v>Chandigarh</v>
      </c>
      <c r="Q8174" t="str">
        <f>VLOOKUP(C8174,customers!A:J,10,0)</f>
        <v>Premium</v>
      </c>
    </row>
    <row r="8175" spans="1:17" x14ac:dyDescent="0.3">
      <c r="A8175" t="s">
        <v>9266</v>
      </c>
      <c r="B8175" s="1">
        <v>45106</v>
      </c>
      <c r="C8175" t="s">
        <v>342</v>
      </c>
      <c r="D8175" t="s">
        <v>343</v>
      </c>
      <c r="E8175" t="s">
        <v>15</v>
      </c>
      <c r="F8175" t="s">
        <v>81</v>
      </c>
      <c r="G8175" t="s">
        <v>370</v>
      </c>
      <c r="H8175">
        <v>3</v>
      </c>
      <c r="I8175">
        <v>4754.95</v>
      </c>
      <c r="J8175">
        <v>0.25</v>
      </c>
      <c r="K8175">
        <v>10698.64</v>
      </c>
      <c r="L8175">
        <v>4025.46</v>
      </c>
      <c r="M8175">
        <f t="shared" si="383"/>
        <v>10698.637499999999</v>
      </c>
      <c r="N8175" t="str">
        <f t="shared" si="381"/>
        <v>Q2</v>
      </c>
      <c r="O8175" s="2">
        <f t="shared" si="382"/>
        <v>37.625903853200036</v>
      </c>
      <c r="P8175" t="str">
        <f>VLOOKUP(retail_sales_2023!C8175,customers!A:J,5,)</f>
        <v>Coimbatore</v>
      </c>
      <c r="Q8175" t="str">
        <f>VLOOKUP(C8175,customers!A:J,10,0)</f>
        <v>Premium</v>
      </c>
    </row>
    <row r="8176" spans="1:17" x14ac:dyDescent="0.3">
      <c r="A8176" t="s">
        <v>9267</v>
      </c>
      <c r="B8176" s="1">
        <v>45122</v>
      </c>
      <c r="C8176" t="s">
        <v>234</v>
      </c>
      <c r="D8176" t="s">
        <v>260</v>
      </c>
      <c r="E8176" t="s">
        <v>33</v>
      </c>
      <c r="F8176" t="s">
        <v>81</v>
      </c>
      <c r="G8176" t="s">
        <v>158</v>
      </c>
      <c r="H8176">
        <v>1</v>
      </c>
      <c r="I8176">
        <v>851.24</v>
      </c>
      <c r="J8176">
        <v>0.05</v>
      </c>
      <c r="K8176">
        <v>808.68</v>
      </c>
      <c r="L8176">
        <v>198.35</v>
      </c>
      <c r="M8176">
        <f t="shared" si="383"/>
        <v>808.678</v>
      </c>
      <c r="N8176" t="str">
        <f t="shared" si="381"/>
        <v>Q3</v>
      </c>
      <c r="O8176" s="2">
        <f t="shared" si="382"/>
        <v>24.52762526586536</v>
      </c>
      <c r="P8176" t="str">
        <f>VLOOKUP(retail_sales_2023!C8176,customers!A:J,5,)</f>
        <v>Mumbai</v>
      </c>
      <c r="Q8176" t="str">
        <f>VLOOKUP(C8176,customers!A:J,10,0)</f>
        <v>Occasional</v>
      </c>
    </row>
    <row r="8177" spans="1:17" x14ac:dyDescent="0.3">
      <c r="A8177" t="s">
        <v>9268</v>
      </c>
      <c r="B8177" s="1">
        <v>45041</v>
      </c>
      <c r="C8177" t="s">
        <v>931</v>
      </c>
      <c r="D8177" t="s">
        <v>932</v>
      </c>
      <c r="E8177" t="s">
        <v>33</v>
      </c>
      <c r="F8177" t="s">
        <v>16</v>
      </c>
      <c r="G8177" t="s">
        <v>319</v>
      </c>
      <c r="H8177">
        <v>5</v>
      </c>
      <c r="I8177">
        <v>873.46</v>
      </c>
      <c r="J8177">
        <v>0</v>
      </c>
      <c r="K8177">
        <v>4367.3</v>
      </c>
      <c r="L8177">
        <v>-50.03</v>
      </c>
      <c r="M8177">
        <f t="shared" si="383"/>
        <v>4367.3</v>
      </c>
      <c r="N8177" t="str">
        <f t="shared" si="381"/>
        <v>Q2</v>
      </c>
      <c r="O8177" s="2">
        <f t="shared" si="382"/>
        <v>-1.1455590410551142</v>
      </c>
      <c r="P8177" t="str">
        <f>VLOOKUP(retail_sales_2023!C8177,customers!A:J,5,)</f>
        <v>Mumbai</v>
      </c>
      <c r="Q8177" t="str">
        <f>VLOOKUP(C8177,customers!A:J,10,0)</f>
        <v>Occasional</v>
      </c>
    </row>
    <row r="8178" spans="1:17" x14ac:dyDescent="0.3">
      <c r="A8178" t="s">
        <v>9269</v>
      </c>
      <c r="B8178" s="1">
        <v>45208</v>
      </c>
      <c r="C8178" t="s">
        <v>248</v>
      </c>
      <c r="D8178" t="s">
        <v>249</v>
      </c>
      <c r="E8178" t="s">
        <v>33</v>
      </c>
      <c r="F8178" t="s">
        <v>28</v>
      </c>
      <c r="G8178" t="s">
        <v>97</v>
      </c>
      <c r="H8178">
        <v>1</v>
      </c>
      <c r="I8178">
        <v>4196.7700000000004</v>
      </c>
      <c r="J8178">
        <v>0</v>
      </c>
      <c r="K8178">
        <v>4196.7700000000004</v>
      </c>
      <c r="L8178">
        <v>899.81</v>
      </c>
      <c r="M8178">
        <f t="shared" si="383"/>
        <v>4196.7700000000004</v>
      </c>
      <c r="N8178" t="str">
        <f t="shared" si="381"/>
        <v>Q4</v>
      </c>
      <c r="O8178" s="2">
        <f t="shared" si="382"/>
        <v>21.440536412526772</v>
      </c>
      <c r="P8178" t="str">
        <f>VLOOKUP(retail_sales_2023!C8178,customers!A:J,5,)</f>
        <v>Ahmedabad</v>
      </c>
      <c r="Q8178" t="str">
        <f>VLOOKUP(C8178,customers!A:J,10,0)</f>
        <v>Premium</v>
      </c>
    </row>
    <row r="8179" spans="1:17" x14ac:dyDescent="0.3">
      <c r="A8179" t="s">
        <v>9270</v>
      </c>
      <c r="B8179" s="1">
        <v>45167</v>
      </c>
      <c r="C8179" t="s">
        <v>3348</v>
      </c>
      <c r="D8179" t="s">
        <v>3349</v>
      </c>
      <c r="E8179" t="s">
        <v>15</v>
      </c>
      <c r="F8179" t="s">
        <v>28</v>
      </c>
      <c r="G8179" t="s">
        <v>97</v>
      </c>
      <c r="H8179">
        <v>1</v>
      </c>
      <c r="I8179">
        <v>544.02</v>
      </c>
      <c r="J8179">
        <v>0</v>
      </c>
      <c r="K8179">
        <v>544.02</v>
      </c>
      <c r="L8179">
        <v>139.44999999999999</v>
      </c>
      <c r="M8179">
        <f t="shared" si="383"/>
        <v>544.02</v>
      </c>
      <c r="N8179" t="str">
        <f t="shared" si="381"/>
        <v>Q3</v>
      </c>
      <c r="O8179" s="2">
        <f t="shared" si="382"/>
        <v>25.633248777618466</v>
      </c>
      <c r="P8179" t="str">
        <f>VLOOKUP(retail_sales_2023!C8179,customers!A:J,5,)</f>
        <v>Kochi</v>
      </c>
      <c r="Q8179" t="str">
        <f>VLOOKUP(C8179,customers!A:J,10,0)</f>
        <v>Premium</v>
      </c>
    </row>
    <row r="8180" spans="1:17" x14ac:dyDescent="0.3">
      <c r="A8180" t="s">
        <v>9271</v>
      </c>
      <c r="B8180" s="1">
        <v>45115</v>
      </c>
      <c r="C8180" t="s">
        <v>205</v>
      </c>
      <c r="D8180" t="s">
        <v>206</v>
      </c>
      <c r="E8180" t="s">
        <v>15</v>
      </c>
      <c r="F8180" t="s">
        <v>52</v>
      </c>
      <c r="G8180" t="s">
        <v>937</v>
      </c>
      <c r="H8180">
        <v>3</v>
      </c>
      <c r="I8180">
        <v>684.36</v>
      </c>
      <c r="J8180">
        <v>0</v>
      </c>
      <c r="K8180">
        <v>2053.08</v>
      </c>
      <c r="L8180">
        <v>140.78</v>
      </c>
      <c r="M8180">
        <f t="shared" si="383"/>
        <v>2053.08</v>
      </c>
      <c r="N8180" t="str">
        <f t="shared" si="381"/>
        <v>Q3</v>
      </c>
      <c r="O8180" s="2">
        <f t="shared" si="382"/>
        <v>6.8570148265045692</v>
      </c>
      <c r="P8180" t="str">
        <f>VLOOKUP(retail_sales_2023!C8180,customers!A:J,5,)</f>
        <v>Coimbatore</v>
      </c>
      <c r="Q8180" t="str">
        <f>VLOOKUP(C8180,customers!A:J,10,0)</f>
        <v>Premium</v>
      </c>
    </row>
    <row r="8181" spans="1:17" x14ac:dyDescent="0.3">
      <c r="A8181" t="s">
        <v>9272</v>
      </c>
      <c r="B8181" s="1">
        <v>44930</v>
      </c>
      <c r="C8181" t="s">
        <v>382</v>
      </c>
      <c r="D8181" t="s">
        <v>383</v>
      </c>
      <c r="E8181" t="s">
        <v>27</v>
      </c>
      <c r="F8181" t="s">
        <v>43</v>
      </c>
      <c r="G8181" t="s">
        <v>243</v>
      </c>
      <c r="H8181">
        <v>3</v>
      </c>
      <c r="I8181">
        <v>41622.94</v>
      </c>
      <c r="J8181">
        <v>0.2</v>
      </c>
      <c r="K8181">
        <v>99895.06</v>
      </c>
      <c r="L8181">
        <v>10234.25</v>
      </c>
      <c r="M8181">
        <f t="shared" si="383"/>
        <v>99895.056000000011</v>
      </c>
      <c r="N8181" t="str">
        <f t="shared" si="381"/>
        <v>Q1</v>
      </c>
      <c r="O8181" s="2">
        <f t="shared" si="382"/>
        <v>10.245001104158705</v>
      </c>
      <c r="P8181" t="str">
        <f>VLOOKUP(retail_sales_2023!C8181,customers!A:J,5,)</f>
        <v>Jaipur</v>
      </c>
      <c r="Q8181" t="str">
        <f>VLOOKUP(C8181,customers!A:J,10,0)</f>
        <v>Regular</v>
      </c>
    </row>
    <row r="8182" spans="1:17" x14ac:dyDescent="0.3">
      <c r="A8182" t="s">
        <v>9273</v>
      </c>
      <c r="B8182" s="1">
        <v>45152</v>
      </c>
      <c r="C8182" t="s">
        <v>1399</v>
      </c>
      <c r="D8182" t="s">
        <v>1400</v>
      </c>
      <c r="E8182" t="s">
        <v>21</v>
      </c>
      <c r="F8182" t="s">
        <v>43</v>
      </c>
      <c r="G8182" t="s">
        <v>121</v>
      </c>
      <c r="H8182">
        <v>3</v>
      </c>
      <c r="I8182">
        <v>20215.150000000001</v>
      </c>
      <c r="J8182">
        <v>0.05</v>
      </c>
      <c r="K8182">
        <v>57613.18</v>
      </c>
      <c r="L8182">
        <v>7711.1</v>
      </c>
      <c r="M8182">
        <f t="shared" si="383"/>
        <v>57613.177499999998</v>
      </c>
      <c r="N8182" t="str">
        <f t="shared" si="381"/>
        <v>Q3</v>
      </c>
      <c r="O8182" s="2">
        <f t="shared" si="382"/>
        <v>13.384263809079796</v>
      </c>
      <c r="P8182" t="str">
        <f>VLOOKUP(retail_sales_2023!C8182,customers!A:J,5,)</f>
        <v>Bhubaneswar</v>
      </c>
      <c r="Q8182" t="str">
        <f>VLOOKUP(C8182,customers!A:J,10,0)</f>
        <v>Premium</v>
      </c>
    </row>
    <row r="8183" spans="1:17" x14ac:dyDescent="0.3">
      <c r="A8183" t="s">
        <v>9274</v>
      </c>
      <c r="B8183" s="1">
        <v>45061</v>
      </c>
      <c r="C8183" t="s">
        <v>1814</v>
      </c>
      <c r="D8183" t="s">
        <v>1815</v>
      </c>
      <c r="E8183" t="s">
        <v>15</v>
      </c>
      <c r="F8183" t="s">
        <v>28</v>
      </c>
      <c r="G8183" t="s">
        <v>97</v>
      </c>
      <c r="H8183">
        <v>4</v>
      </c>
      <c r="I8183">
        <v>3946.07</v>
      </c>
      <c r="J8183">
        <v>0.15</v>
      </c>
      <c r="K8183">
        <v>13416.64</v>
      </c>
      <c r="L8183">
        <v>2111.71</v>
      </c>
      <c r="M8183">
        <f t="shared" si="383"/>
        <v>13416.638000000001</v>
      </c>
      <c r="N8183" t="str">
        <f t="shared" si="381"/>
        <v>Q2</v>
      </c>
      <c r="O8183" s="2">
        <f t="shared" si="382"/>
        <v>15.73948469959692</v>
      </c>
      <c r="P8183" t="str">
        <f>VLOOKUP(retail_sales_2023!C8183,customers!A:J,5,)</f>
        <v>Coimbatore</v>
      </c>
      <c r="Q8183" t="str">
        <f>VLOOKUP(C8183,customers!A:J,10,0)</f>
        <v>Regular</v>
      </c>
    </row>
    <row r="8184" spans="1:17" x14ac:dyDescent="0.3">
      <c r="A8184" t="s">
        <v>9275</v>
      </c>
      <c r="B8184" s="1">
        <v>45210</v>
      </c>
      <c r="C8184" t="s">
        <v>107</v>
      </c>
      <c r="D8184" t="s">
        <v>108</v>
      </c>
      <c r="E8184" t="s">
        <v>15</v>
      </c>
      <c r="F8184" t="s">
        <v>81</v>
      </c>
      <c r="G8184" t="s">
        <v>150</v>
      </c>
      <c r="H8184">
        <v>5</v>
      </c>
      <c r="I8184">
        <v>1129</v>
      </c>
      <c r="J8184">
        <v>0.25</v>
      </c>
      <c r="K8184">
        <v>4233.75</v>
      </c>
      <c r="L8184">
        <v>904.96</v>
      </c>
      <c r="M8184">
        <f t="shared" si="383"/>
        <v>4233.75</v>
      </c>
      <c r="N8184" t="str">
        <f t="shared" si="381"/>
        <v>Q4</v>
      </c>
      <c r="O8184" s="2">
        <f t="shared" si="382"/>
        <v>21.374904044877475</v>
      </c>
      <c r="P8184" t="str">
        <f>VLOOKUP(retail_sales_2023!C8184,customers!A:J,5,)</f>
        <v>Chennai</v>
      </c>
      <c r="Q8184" t="str">
        <f>VLOOKUP(C8184,customers!A:J,10,0)</f>
        <v>Premium</v>
      </c>
    </row>
    <row r="8185" spans="1:17" x14ac:dyDescent="0.3">
      <c r="A8185" t="s">
        <v>9276</v>
      </c>
      <c r="B8185" s="1">
        <v>45020</v>
      </c>
      <c r="C8185" t="s">
        <v>198</v>
      </c>
      <c r="D8185" t="s">
        <v>199</v>
      </c>
      <c r="E8185" t="s">
        <v>27</v>
      </c>
      <c r="F8185" t="s">
        <v>43</v>
      </c>
      <c r="G8185" t="s">
        <v>110</v>
      </c>
      <c r="H8185">
        <v>4</v>
      </c>
      <c r="I8185">
        <v>70978.64</v>
      </c>
      <c r="J8185">
        <v>0</v>
      </c>
      <c r="K8185">
        <v>283914.56</v>
      </c>
      <c r="L8185">
        <v>26712.98</v>
      </c>
      <c r="M8185">
        <f t="shared" si="383"/>
        <v>283914.56</v>
      </c>
      <c r="N8185" t="str">
        <f t="shared" si="381"/>
        <v>Q2</v>
      </c>
      <c r="O8185" s="2">
        <f t="shared" si="382"/>
        <v>9.4088094671861846</v>
      </c>
      <c r="P8185" t="str">
        <f>VLOOKUP(retail_sales_2023!C8185,customers!A:J,5,)</f>
        <v>Delhi</v>
      </c>
      <c r="Q8185" t="str">
        <f>VLOOKUP(C8185,customers!A:J,10,0)</f>
        <v>Regular</v>
      </c>
    </row>
    <row r="8186" spans="1:17" x14ac:dyDescent="0.3">
      <c r="A8186" t="s">
        <v>9277</v>
      </c>
      <c r="B8186" s="1">
        <v>45042</v>
      </c>
      <c r="C8186" t="s">
        <v>1536</v>
      </c>
      <c r="D8186" t="s">
        <v>1537</v>
      </c>
      <c r="E8186" t="s">
        <v>15</v>
      </c>
      <c r="F8186" t="s">
        <v>81</v>
      </c>
      <c r="G8186" t="s">
        <v>264</v>
      </c>
      <c r="H8186">
        <v>1</v>
      </c>
      <c r="I8186">
        <v>2551.58</v>
      </c>
      <c r="J8186">
        <v>0.05</v>
      </c>
      <c r="K8186">
        <v>2424</v>
      </c>
      <c r="L8186">
        <v>875.92</v>
      </c>
      <c r="M8186">
        <f t="shared" si="383"/>
        <v>2424.0009999999997</v>
      </c>
      <c r="N8186" t="str">
        <f t="shared" si="381"/>
        <v>Q2</v>
      </c>
      <c r="O8186" s="2">
        <f t="shared" si="382"/>
        <v>36.135313531353134</v>
      </c>
      <c r="P8186" t="str">
        <f>VLOOKUP(retail_sales_2023!C8186,customers!A:J,5,)</f>
        <v>Kochi</v>
      </c>
      <c r="Q8186" t="str">
        <f>VLOOKUP(C8186,customers!A:J,10,0)</f>
        <v>Regular</v>
      </c>
    </row>
    <row r="8187" spans="1:17" x14ac:dyDescent="0.3">
      <c r="A8187" t="s">
        <v>9278</v>
      </c>
      <c r="B8187" s="1">
        <v>45230</v>
      </c>
      <c r="C8187" t="s">
        <v>892</v>
      </c>
      <c r="D8187" t="s">
        <v>893</v>
      </c>
      <c r="E8187" t="s">
        <v>27</v>
      </c>
      <c r="F8187" t="s">
        <v>43</v>
      </c>
      <c r="G8187" t="s">
        <v>110</v>
      </c>
      <c r="H8187">
        <v>2</v>
      </c>
      <c r="I8187">
        <v>27191.83</v>
      </c>
      <c r="J8187">
        <v>0</v>
      </c>
      <c r="K8187">
        <v>54383.66</v>
      </c>
      <c r="L8187">
        <v>8284.15</v>
      </c>
      <c r="M8187">
        <f t="shared" si="383"/>
        <v>54383.66</v>
      </c>
      <c r="N8187" t="str">
        <f t="shared" si="381"/>
        <v>Q4</v>
      </c>
      <c r="O8187" s="2">
        <f t="shared" si="382"/>
        <v>15.232792349760938</v>
      </c>
      <c r="P8187" t="str">
        <f>VLOOKUP(retail_sales_2023!C8187,customers!A:J,5,)</f>
        <v>Amritsar</v>
      </c>
      <c r="Q8187" t="str">
        <f>VLOOKUP(C8187,customers!A:J,10,0)</f>
        <v>Premium</v>
      </c>
    </row>
    <row r="8188" spans="1:17" x14ac:dyDescent="0.3">
      <c r="A8188" t="s">
        <v>9279</v>
      </c>
      <c r="B8188" s="1">
        <v>45080</v>
      </c>
      <c r="C8188" t="s">
        <v>3118</v>
      </c>
      <c r="D8188" t="s">
        <v>3119</v>
      </c>
      <c r="E8188" t="s">
        <v>33</v>
      </c>
      <c r="F8188" t="s">
        <v>16</v>
      </c>
      <c r="G8188" t="s">
        <v>296</v>
      </c>
      <c r="H8188">
        <v>3</v>
      </c>
      <c r="I8188">
        <v>270.58</v>
      </c>
      <c r="J8188">
        <v>0</v>
      </c>
      <c r="K8188">
        <v>811.74</v>
      </c>
      <c r="L8188">
        <v>-39.07</v>
      </c>
      <c r="M8188">
        <f t="shared" si="383"/>
        <v>811.74</v>
      </c>
      <c r="N8188" t="str">
        <f t="shared" si="381"/>
        <v>Q2</v>
      </c>
      <c r="O8188" s="2">
        <f t="shared" si="382"/>
        <v>-4.8131175006775573</v>
      </c>
      <c r="P8188" t="str">
        <f>VLOOKUP(retail_sales_2023!C8188,customers!A:J,5,)</f>
        <v>Surat</v>
      </c>
      <c r="Q8188" t="str">
        <f>VLOOKUP(C8188,customers!A:J,10,0)</f>
        <v>Premium</v>
      </c>
    </row>
    <row r="8189" spans="1:17" x14ac:dyDescent="0.3">
      <c r="A8189" t="s">
        <v>9280</v>
      </c>
      <c r="B8189" s="1">
        <v>45257</v>
      </c>
      <c r="C8189" t="s">
        <v>816</v>
      </c>
      <c r="D8189" t="s">
        <v>817</v>
      </c>
      <c r="E8189" t="s">
        <v>33</v>
      </c>
      <c r="F8189" t="s">
        <v>43</v>
      </c>
      <c r="G8189" t="s">
        <v>282</v>
      </c>
      <c r="H8189">
        <v>3</v>
      </c>
      <c r="I8189">
        <v>76069.67</v>
      </c>
      <c r="J8189">
        <v>0</v>
      </c>
      <c r="K8189">
        <v>228209.01</v>
      </c>
      <c r="L8189">
        <v>30138.87</v>
      </c>
      <c r="M8189">
        <f t="shared" si="383"/>
        <v>228209.01</v>
      </c>
      <c r="N8189" t="str">
        <f t="shared" si="381"/>
        <v>Q4</v>
      </c>
      <c r="O8189" s="2">
        <f t="shared" si="382"/>
        <v>13.20669591441635</v>
      </c>
      <c r="P8189" t="str">
        <f>VLOOKUP(retail_sales_2023!C8189,customers!A:J,5,)</f>
        <v>Mumbai</v>
      </c>
      <c r="Q8189" t="str">
        <f>VLOOKUP(C8189,customers!A:J,10,0)</f>
        <v>Premium</v>
      </c>
    </row>
    <row r="8190" spans="1:17" x14ac:dyDescent="0.3">
      <c r="A8190" t="s">
        <v>9281</v>
      </c>
      <c r="B8190" s="1">
        <v>45264</v>
      </c>
      <c r="C8190" t="s">
        <v>31</v>
      </c>
      <c r="D8190" t="s">
        <v>32</v>
      </c>
      <c r="E8190" t="s">
        <v>33</v>
      </c>
      <c r="F8190" t="s">
        <v>43</v>
      </c>
      <c r="G8190" t="s">
        <v>44</v>
      </c>
      <c r="H8190">
        <v>3</v>
      </c>
      <c r="I8190">
        <v>6696.89</v>
      </c>
      <c r="J8190">
        <v>0.3</v>
      </c>
      <c r="K8190">
        <v>14063.47</v>
      </c>
      <c r="L8190">
        <v>2068.54</v>
      </c>
      <c r="M8190">
        <f t="shared" si="383"/>
        <v>14063.469000000001</v>
      </c>
      <c r="N8190" t="str">
        <f t="shared" si="381"/>
        <v>Q4</v>
      </c>
      <c r="O8190" s="2">
        <f t="shared" si="382"/>
        <v>14.708603211014069</v>
      </c>
      <c r="P8190" t="str">
        <f>VLOOKUP(retail_sales_2023!C8190,customers!A:J,5,)</f>
        <v>Ahmedabad</v>
      </c>
      <c r="Q8190" t="str">
        <f>VLOOKUP(C8190,customers!A:J,10,0)</f>
        <v>Premium</v>
      </c>
    </row>
    <row r="8191" spans="1:17" x14ac:dyDescent="0.3">
      <c r="A8191" t="s">
        <v>9282</v>
      </c>
      <c r="B8191" s="1">
        <v>45221</v>
      </c>
      <c r="C8191" t="s">
        <v>544</v>
      </c>
      <c r="D8191" t="s">
        <v>545</v>
      </c>
      <c r="E8191" t="s">
        <v>15</v>
      </c>
      <c r="F8191" t="s">
        <v>22</v>
      </c>
      <c r="G8191" t="s">
        <v>34</v>
      </c>
      <c r="H8191">
        <v>2</v>
      </c>
      <c r="I8191">
        <v>21802.21</v>
      </c>
      <c r="J8191">
        <v>0.05</v>
      </c>
      <c r="K8191">
        <v>41424.199999999997</v>
      </c>
      <c r="L8191">
        <v>-4303.8100000000004</v>
      </c>
      <c r="M8191">
        <f t="shared" si="383"/>
        <v>41424.198999999993</v>
      </c>
      <c r="N8191" t="str">
        <f t="shared" si="381"/>
        <v>Q4</v>
      </c>
      <c r="O8191" s="2">
        <f t="shared" si="382"/>
        <v>-10.389603178818181</v>
      </c>
      <c r="P8191" t="str">
        <f>VLOOKUP(retail_sales_2023!C8191,customers!A:J,5,)</f>
        <v>Bengaluru</v>
      </c>
      <c r="Q8191" t="str">
        <f>VLOOKUP(C8191,customers!A:J,10,0)</f>
        <v>Premium</v>
      </c>
    </row>
    <row r="8192" spans="1:17" x14ac:dyDescent="0.3">
      <c r="A8192" t="s">
        <v>9283</v>
      </c>
      <c r="B8192" s="1">
        <v>45152</v>
      </c>
      <c r="C8192" t="s">
        <v>167</v>
      </c>
      <c r="D8192" t="s">
        <v>168</v>
      </c>
      <c r="E8192" t="s">
        <v>33</v>
      </c>
      <c r="F8192" t="s">
        <v>16</v>
      </c>
      <c r="G8192" t="s">
        <v>171</v>
      </c>
      <c r="H8192">
        <v>5</v>
      </c>
      <c r="I8192">
        <v>582.69000000000005</v>
      </c>
      <c r="J8192">
        <v>0</v>
      </c>
      <c r="K8192">
        <v>2913.45</v>
      </c>
      <c r="L8192">
        <v>759.24</v>
      </c>
      <c r="M8192">
        <f t="shared" si="383"/>
        <v>2913.4500000000003</v>
      </c>
      <c r="N8192" t="str">
        <f t="shared" si="381"/>
        <v>Q3</v>
      </c>
      <c r="O8192" s="2">
        <f t="shared" si="382"/>
        <v>26.059825979508833</v>
      </c>
      <c r="P8192" t="str">
        <f>VLOOKUP(retail_sales_2023!C8192,customers!A:J,5,)</f>
        <v>Surat</v>
      </c>
      <c r="Q8192" t="str">
        <f>VLOOKUP(C8192,customers!A:J,10,0)</f>
        <v>Regular</v>
      </c>
    </row>
    <row r="8193" spans="1:17" x14ac:dyDescent="0.3">
      <c r="A8193" t="s">
        <v>9284</v>
      </c>
      <c r="B8193" s="1">
        <v>44984</v>
      </c>
      <c r="C8193" t="s">
        <v>1919</v>
      </c>
      <c r="D8193" t="s">
        <v>1920</v>
      </c>
      <c r="E8193" t="s">
        <v>15</v>
      </c>
      <c r="F8193" t="s">
        <v>38</v>
      </c>
      <c r="G8193" t="s">
        <v>73</v>
      </c>
      <c r="H8193">
        <v>5</v>
      </c>
      <c r="I8193">
        <v>3926.62</v>
      </c>
      <c r="J8193">
        <v>0.3</v>
      </c>
      <c r="K8193">
        <v>13743.17</v>
      </c>
      <c r="L8193">
        <v>4012.68</v>
      </c>
      <c r="M8193">
        <f t="shared" si="383"/>
        <v>13743.169999999998</v>
      </c>
      <c r="N8193" t="str">
        <f t="shared" si="381"/>
        <v>Q1</v>
      </c>
      <c r="O8193" s="2">
        <f t="shared" si="382"/>
        <v>29.197630532111585</v>
      </c>
      <c r="P8193" t="str">
        <f>VLOOKUP(retail_sales_2023!C8193,customers!A:J,5,)</f>
        <v>Bengaluru</v>
      </c>
      <c r="Q8193" t="str">
        <f>VLOOKUP(C8193,customers!A:J,10,0)</f>
        <v>Regular</v>
      </c>
    </row>
    <row r="8194" spans="1:17" x14ac:dyDescent="0.3">
      <c r="A8194" t="s">
        <v>9285</v>
      </c>
      <c r="B8194" s="1">
        <v>45262</v>
      </c>
      <c r="C8194" t="s">
        <v>1208</v>
      </c>
      <c r="D8194" t="s">
        <v>1209</v>
      </c>
      <c r="E8194" t="s">
        <v>27</v>
      </c>
      <c r="F8194" t="s">
        <v>43</v>
      </c>
      <c r="G8194" t="s">
        <v>110</v>
      </c>
      <c r="H8194">
        <v>5</v>
      </c>
      <c r="I8194">
        <v>11989.41</v>
      </c>
      <c r="J8194">
        <v>0.3</v>
      </c>
      <c r="K8194">
        <v>41962.93</v>
      </c>
      <c r="L8194">
        <v>4107.78</v>
      </c>
      <c r="M8194">
        <f t="shared" si="383"/>
        <v>41962.934999999998</v>
      </c>
      <c r="N8194" t="str">
        <f t="shared" si="381"/>
        <v>Q4</v>
      </c>
      <c r="O8194" s="2">
        <f t="shared" si="382"/>
        <v>9.7890685898243976</v>
      </c>
      <c r="P8194" t="str">
        <f>VLOOKUP(retail_sales_2023!C8194,customers!A:J,5,)</f>
        <v>Delhi</v>
      </c>
      <c r="Q8194" t="str">
        <f>VLOOKUP(C8194,customers!A:J,10,0)</f>
        <v>Regular</v>
      </c>
    </row>
    <row r="8195" spans="1:17" x14ac:dyDescent="0.3">
      <c r="A8195" t="s">
        <v>9286</v>
      </c>
      <c r="B8195" s="1">
        <v>45144</v>
      </c>
      <c r="C8195" t="s">
        <v>1240</v>
      </c>
      <c r="D8195" t="s">
        <v>1241</v>
      </c>
      <c r="E8195" t="s">
        <v>33</v>
      </c>
      <c r="F8195" t="s">
        <v>22</v>
      </c>
      <c r="G8195" t="s">
        <v>146</v>
      </c>
      <c r="H8195">
        <v>4</v>
      </c>
      <c r="I8195">
        <v>38173.42</v>
      </c>
      <c r="J8195">
        <v>0.1</v>
      </c>
      <c r="K8195">
        <v>137424.31</v>
      </c>
      <c r="L8195">
        <v>28102.13</v>
      </c>
      <c r="M8195">
        <f t="shared" si="383"/>
        <v>137424.31200000001</v>
      </c>
      <c r="N8195" t="str">
        <f t="shared" ref="N8195:N8258" si="384">"Q"&amp;ROUNDUP(MONTH(B8195)/3,0)</f>
        <v>Q3</v>
      </c>
      <c r="O8195" s="2">
        <f t="shared" ref="O8195:O8258" si="385">(L8195/K8195)*100</f>
        <v>20.449169437343365</v>
      </c>
      <c r="P8195" t="str">
        <f>VLOOKUP(retail_sales_2023!C8195,customers!A:J,5,)</f>
        <v>Surat</v>
      </c>
      <c r="Q8195" t="str">
        <f>VLOOKUP(C8195,customers!A:J,10,0)</f>
        <v>Premium</v>
      </c>
    </row>
    <row r="8196" spans="1:17" x14ac:dyDescent="0.3">
      <c r="A8196" t="s">
        <v>9287</v>
      </c>
      <c r="B8196" s="1">
        <v>44960</v>
      </c>
      <c r="C8196" t="s">
        <v>1265</v>
      </c>
      <c r="D8196" t="s">
        <v>1266</v>
      </c>
      <c r="E8196" t="s">
        <v>15</v>
      </c>
      <c r="F8196" t="s">
        <v>16</v>
      </c>
      <c r="G8196" t="s">
        <v>305</v>
      </c>
      <c r="H8196">
        <v>3</v>
      </c>
      <c r="I8196">
        <v>893.23</v>
      </c>
      <c r="J8196">
        <v>0</v>
      </c>
      <c r="K8196">
        <v>2679.69</v>
      </c>
      <c r="L8196">
        <v>1210.69</v>
      </c>
      <c r="M8196">
        <f t="shared" si="383"/>
        <v>2679.69</v>
      </c>
      <c r="N8196" t="str">
        <f t="shared" si="384"/>
        <v>Q1</v>
      </c>
      <c r="O8196" s="2">
        <f t="shared" si="385"/>
        <v>45.180226070926118</v>
      </c>
      <c r="P8196" t="str">
        <f>VLOOKUP(retail_sales_2023!C8196,customers!A:J,5,)</f>
        <v>Coimbatore</v>
      </c>
      <c r="Q8196" t="str">
        <f>VLOOKUP(C8196,customers!A:J,10,0)</f>
        <v>Premium</v>
      </c>
    </row>
    <row r="8197" spans="1:17" x14ac:dyDescent="0.3">
      <c r="A8197" t="s">
        <v>9288</v>
      </c>
      <c r="B8197" s="1">
        <v>45290</v>
      </c>
      <c r="C8197" t="s">
        <v>2187</v>
      </c>
      <c r="D8197" t="s">
        <v>2188</v>
      </c>
      <c r="E8197" t="s">
        <v>21</v>
      </c>
      <c r="F8197" t="s">
        <v>43</v>
      </c>
      <c r="G8197" t="s">
        <v>272</v>
      </c>
      <c r="H8197">
        <v>3</v>
      </c>
      <c r="I8197">
        <v>32690.87</v>
      </c>
      <c r="J8197">
        <v>0</v>
      </c>
      <c r="K8197">
        <v>98072.61</v>
      </c>
      <c r="L8197">
        <v>13616.69</v>
      </c>
      <c r="M8197">
        <f t="shared" ref="M8197:M8260" si="386">H8197*I8197*(1-J8197)</f>
        <v>98072.61</v>
      </c>
      <c r="N8197" t="str">
        <f t="shared" si="384"/>
        <v>Q4</v>
      </c>
      <c r="O8197" s="2">
        <f t="shared" si="385"/>
        <v>13.884294503837513</v>
      </c>
      <c r="P8197" t="str">
        <f>VLOOKUP(retail_sales_2023!C8197,customers!A:J,5,)</f>
        <v>Patna</v>
      </c>
      <c r="Q8197" t="str">
        <f>VLOOKUP(C8197,customers!A:J,10,0)</f>
        <v>Premium</v>
      </c>
    </row>
    <row r="8198" spans="1:17" x14ac:dyDescent="0.3">
      <c r="A8198" t="s">
        <v>9289</v>
      </c>
      <c r="B8198" s="1">
        <v>44929</v>
      </c>
      <c r="C8198" t="s">
        <v>741</v>
      </c>
      <c r="D8198" t="s">
        <v>742</v>
      </c>
      <c r="E8198" t="s">
        <v>15</v>
      </c>
      <c r="F8198" t="s">
        <v>52</v>
      </c>
      <c r="G8198" t="s">
        <v>200</v>
      </c>
      <c r="H8198">
        <v>3</v>
      </c>
      <c r="I8198">
        <v>598.11</v>
      </c>
      <c r="J8198">
        <v>0.15</v>
      </c>
      <c r="K8198">
        <v>1525.18</v>
      </c>
      <c r="L8198">
        <v>108.46</v>
      </c>
      <c r="M8198">
        <f t="shared" si="386"/>
        <v>1525.1804999999999</v>
      </c>
      <c r="N8198" t="str">
        <f t="shared" si="384"/>
        <v>Q1</v>
      </c>
      <c r="O8198" s="2">
        <f t="shared" si="385"/>
        <v>7.1112917819536046</v>
      </c>
      <c r="P8198" t="str">
        <f>VLOOKUP(retail_sales_2023!C8198,customers!A:J,5,)</f>
        <v>Coimbatore</v>
      </c>
      <c r="Q8198" t="str">
        <f>VLOOKUP(C8198,customers!A:J,10,0)</f>
        <v>Regular</v>
      </c>
    </row>
    <row r="8199" spans="1:17" x14ac:dyDescent="0.3">
      <c r="A8199" t="s">
        <v>9290</v>
      </c>
      <c r="B8199" s="1">
        <v>45075</v>
      </c>
      <c r="C8199" t="s">
        <v>794</v>
      </c>
      <c r="D8199" t="s">
        <v>795</v>
      </c>
      <c r="E8199" t="s">
        <v>15</v>
      </c>
      <c r="F8199" t="s">
        <v>52</v>
      </c>
      <c r="G8199" t="s">
        <v>937</v>
      </c>
      <c r="H8199">
        <v>8</v>
      </c>
      <c r="I8199">
        <v>119.54</v>
      </c>
      <c r="J8199">
        <v>0.15</v>
      </c>
      <c r="K8199">
        <v>812.87</v>
      </c>
      <c r="L8199">
        <v>52.41</v>
      </c>
      <c r="M8199">
        <f t="shared" si="386"/>
        <v>812.87200000000007</v>
      </c>
      <c r="N8199" t="str">
        <f t="shared" si="384"/>
        <v>Q2</v>
      </c>
      <c r="O8199" s="2">
        <f t="shared" si="385"/>
        <v>6.4475254345713324</v>
      </c>
      <c r="P8199" t="str">
        <f>VLOOKUP(retail_sales_2023!C8199,customers!A:J,5,)</f>
        <v>Chennai</v>
      </c>
      <c r="Q8199" t="str">
        <f>VLOOKUP(C8199,customers!A:J,10,0)</f>
        <v>Regular</v>
      </c>
    </row>
    <row r="8200" spans="1:17" x14ac:dyDescent="0.3">
      <c r="A8200" t="s">
        <v>9291</v>
      </c>
      <c r="B8200" s="1">
        <v>44942</v>
      </c>
      <c r="C8200" t="s">
        <v>59</v>
      </c>
      <c r="D8200" t="s">
        <v>60</v>
      </c>
      <c r="E8200" t="s">
        <v>33</v>
      </c>
      <c r="F8200" t="s">
        <v>43</v>
      </c>
      <c r="G8200" t="s">
        <v>178</v>
      </c>
      <c r="H8200">
        <v>5</v>
      </c>
      <c r="I8200">
        <v>47970.28</v>
      </c>
      <c r="J8200">
        <v>0</v>
      </c>
      <c r="K8200">
        <v>239851.4</v>
      </c>
      <c r="L8200">
        <v>35385.18</v>
      </c>
      <c r="M8200">
        <f t="shared" si="386"/>
        <v>239851.4</v>
      </c>
      <c r="N8200" t="str">
        <f t="shared" si="384"/>
        <v>Q1</v>
      </c>
      <c r="O8200" s="2">
        <f t="shared" si="385"/>
        <v>14.752959540782335</v>
      </c>
      <c r="P8200" t="str">
        <f>VLOOKUP(retail_sales_2023!C8200,customers!A:J,5,)</f>
        <v>Nagpur</v>
      </c>
      <c r="Q8200" t="str">
        <f>VLOOKUP(C8200,customers!A:J,10,0)</f>
        <v>Premium</v>
      </c>
    </row>
    <row r="8201" spans="1:17" x14ac:dyDescent="0.3">
      <c r="A8201" t="s">
        <v>9292</v>
      </c>
      <c r="B8201" s="1">
        <v>45081</v>
      </c>
      <c r="C8201" t="s">
        <v>853</v>
      </c>
      <c r="D8201" t="s">
        <v>854</v>
      </c>
      <c r="E8201" t="s">
        <v>27</v>
      </c>
      <c r="F8201" t="s">
        <v>38</v>
      </c>
      <c r="G8201" t="s">
        <v>77</v>
      </c>
      <c r="H8201">
        <v>3</v>
      </c>
      <c r="I8201">
        <v>541.72</v>
      </c>
      <c r="J8201">
        <v>0.15</v>
      </c>
      <c r="K8201">
        <v>1381.39</v>
      </c>
      <c r="L8201">
        <v>295.93</v>
      </c>
      <c r="M8201">
        <f t="shared" si="386"/>
        <v>1381.386</v>
      </c>
      <c r="N8201" t="str">
        <f t="shared" si="384"/>
        <v>Q2</v>
      </c>
      <c r="O8201" s="2">
        <f t="shared" si="385"/>
        <v>21.42262503710031</v>
      </c>
      <c r="P8201" t="str">
        <f>VLOOKUP(retail_sales_2023!C8201,customers!A:J,5,)</f>
        <v>Chandigarh</v>
      </c>
      <c r="Q8201" t="str">
        <f>VLOOKUP(C8201,customers!A:J,10,0)</f>
        <v>Premium</v>
      </c>
    </row>
    <row r="8202" spans="1:17" x14ac:dyDescent="0.3">
      <c r="A8202" t="s">
        <v>9293</v>
      </c>
      <c r="B8202" s="1">
        <v>44952</v>
      </c>
      <c r="C8202" t="s">
        <v>813</v>
      </c>
      <c r="D8202" t="s">
        <v>814</v>
      </c>
      <c r="E8202" t="s">
        <v>21</v>
      </c>
      <c r="F8202" t="s">
        <v>52</v>
      </c>
      <c r="G8202" t="s">
        <v>200</v>
      </c>
      <c r="H8202">
        <v>7</v>
      </c>
      <c r="I8202">
        <v>596.28</v>
      </c>
      <c r="J8202">
        <v>0</v>
      </c>
      <c r="K8202">
        <v>4173.96</v>
      </c>
      <c r="L8202">
        <v>389.15</v>
      </c>
      <c r="M8202">
        <f t="shared" si="386"/>
        <v>4173.96</v>
      </c>
      <c r="N8202" t="str">
        <f t="shared" si="384"/>
        <v>Q1</v>
      </c>
      <c r="O8202" s="2">
        <f t="shared" si="385"/>
        <v>9.3232805297607069</v>
      </c>
      <c r="P8202" t="str">
        <f>VLOOKUP(retail_sales_2023!C8202,customers!A:J,5,)</f>
        <v>Patna</v>
      </c>
      <c r="Q8202" t="str">
        <f>VLOOKUP(C8202,customers!A:J,10,0)</f>
        <v>Premium</v>
      </c>
    </row>
    <row r="8203" spans="1:17" x14ac:dyDescent="0.3">
      <c r="A8203" t="s">
        <v>9294</v>
      </c>
      <c r="B8203" s="1">
        <v>45086</v>
      </c>
      <c r="C8203" t="s">
        <v>2437</v>
      </c>
      <c r="D8203" t="s">
        <v>2438</v>
      </c>
      <c r="E8203" t="s">
        <v>15</v>
      </c>
      <c r="F8203" t="s">
        <v>16</v>
      </c>
      <c r="G8203" t="s">
        <v>171</v>
      </c>
      <c r="H8203">
        <v>3</v>
      </c>
      <c r="I8203">
        <v>631.78</v>
      </c>
      <c r="J8203">
        <v>0.15</v>
      </c>
      <c r="K8203">
        <v>1611.04</v>
      </c>
      <c r="L8203">
        <v>440.77</v>
      </c>
      <c r="M8203">
        <f t="shared" si="386"/>
        <v>1611.039</v>
      </c>
      <c r="N8203" t="str">
        <f t="shared" si="384"/>
        <v>Q2</v>
      </c>
      <c r="O8203" s="2">
        <f t="shared" si="385"/>
        <v>27.359345515940014</v>
      </c>
      <c r="P8203" t="str">
        <f>VLOOKUP(retail_sales_2023!C8203,customers!A:J,5,)</f>
        <v>Chennai</v>
      </c>
      <c r="Q8203" t="str">
        <f>VLOOKUP(C8203,customers!A:J,10,0)</f>
        <v>Premium</v>
      </c>
    </row>
    <row r="8204" spans="1:17" x14ac:dyDescent="0.3">
      <c r="A8204" t="s">
        <v>9295</v>
      </c>
      <c r="B8204" s="1">
        <v>45269</v>
      </c>
      <c r="C8204" t="s">
        <v>2514</v>
      </c>
      <c r="D8204" t="s">
        <v>2515</v>
      </c>
      <c r="E8204" t="s">
        <v>21</v>
      </c>
      <c r="F8204" t="s">
        <v>43</v>
      </c>
      <c r="G8204" t="s">
        <v>110</v>
      </c>
      <c r="H8204">
        <v>4</v>
      </c>
      <c r="I8204">
        <v>75687.27</v>
      </c>
      <c r="J8204">
        <v>0.1</v>
      </c>
      <c r="K8204">
        <v>272474.17</v>
      </c>
      <c r="L8204">
        <v>33238.14</v>
      </c>
      <c r="M8204">
        <f t="shared" si="386"/>
        <v>272474.17200000002</v>
      </c>
      <c r="N8204" t="str">
        <f t="shared" si="384"/>
        <v>Q4</v>
      </c>
      <c r="O8204" s="2">
        <f t="shared" si="385"/>
        <v>12.198638865474845</v>
      </c>
      <c r="P8204" t="str">
        <f>VLOOKUP(retail_sales_2023!C8204,customers!A:J,5,)</f>
        <v>Guwahati</v>
      </c>
      <c r="Q8204" t="str">
        <f>VLOOKUP(C8204,customers!A:J,10,0)</f>
        <v>Regular</v>
      </c>
    </row>
    <row r="8205" spans="1:17" x14ac:dyDescent="0.3">
      <c r="A8205" t="s">
        <v>9296</v>
      </c>
      <c r="B8205" s="1">
        <v>45079</v>
      </c>
      <c r="C8205" t="s">
        <v>1054</v>
      </c>
      <c r="D8205" t="s">
        <v>1055</v>
      </c>
      <c r="E8205" t="s">
        <v>15</v>
      </c>
      <c r="F8205" t="s">
        <v>38</v>
      </c>
      <c r="G8205" t="s">
        <v>73</v>
      </c>
      <c r="H8205">
        <v>1</v>
      </c>
      <c r="I8205">
        <v>1538.81</v>
      </c>
      <c r="J8205">
        <v>0.25</v>
      </c>
      <c r="K8205">
        <v>1154.1099999999999</v>
      </c>
      <c r="L8205">
        <v>289.29000000000002</v>
      </c>
      <c r="M8205">
        <f t="shared" si="386"/>
        <v>1154.1075000000001</v>
      </c>
      <c r="N8205" t="str">
        <f t="shared" si="384"/>
        <v>Q2</v>
      </c>
      <c r="O8205" s="2">
        <f t="shared" si="385"/>
        <v>25.066068225732387</v>
      </c>
      <c r="P8205" t="str">
        <f>VLOOKUP(retail_sales_2023!C8205,customers!A:J,5,)</f>
        <v>Chennai</v>
      </c>
      <c r="Q8205" t="str">
        <f>VLOOKUP(C8205,customers!A:J,10,0)</f>
        <v>Premium</v>
      </c>
    </row>
    <row r="8206" spans="1:17" x14ac:dyDescent="0.3">
      <c r="A8206" t="s">
        <v>9297</v>
      </c>
      <c r="B8206" s="1">
        <v>44942</v>
      </c>
      <c r="C8206" t="s">
        <v>846</v>
      </c>
      <c r="D8206" t="s">
        <v>847</v>
      </c>
      <c r="E8206" t="s">
        <v>15</v>
      </c>
      <c r="F8206" t="s">
        <v>38</v>
      </c>
      <c r="G8206" t="s">
        <v>48</v>
      </c>
      <c r="H8206">
        <v>4</v>
      </c>
      <c r="I8206">
        <v>1397.74</v>
      </c>
      <c r="J8206">
        <v>0.3</v>
      </c>
      <c r="K8206">
        <v>3913.67</v>
      </c>
      <c r="L8206">
        <v>1266.57</v>
      </c>
      <c r="M8206">
        <f t="shared" si="386"/>
        <v>3913.6719999999996</v>
      </c>
      <c r="N8206" t="str">
        <f t="shared" si="384"/>
        <v>Q1</v>
      </c>
      <c r="O8206" s="2">
        <f t="shared" si="385"/>
        <v>32.362718369203328</v>
      </c>
      <c r="P8206" t="str">
        <f>VLOOKUP(retail_sales_2023!C8206,customers!A:J,5,)</f>
        <v>Coimbatore</v>
      </c>
      <c r="Q8206" t="str">
        <f>VLOOKUP(C8206,customers!A:J,10,0)</f>
        <v>Premium</v>
      </c>
    </row>
    <row r="8207" spans="1:17" x14ac:dyDescent="0.3">
      <c r="A8207" t="s">
        <v>9298</v>
      </c>
      <c r="B8207" s="1">
        <v>45258</v>
      </c>
      <c r="C8207" t="s">
        <v>1463</v>
      </c>
      <c r="D8207" t="s">
        <v>1464</v>
      </c>
      <c r="E8207" t="s">
        <v>15</v>
      </c>
      <c r="F8207" t="s">
        <v>38</v>
      </c>
      <c r="G8207" t="s">
        <v>456</v>
      </c>
      <c r="H8207">
        <v>2</v>
      </c>
      <c r="I8207">
        <v>3640.6</v>
      </c>
      <c r="J8207">
        <v>0</v>
      </c>
      <c r="K8207">
        <v>7281.2</v>
      </c>
      <c r="L8207">
        <v>2631.35</v>
      </c>
      <c r="M8207">
        <f t="shared" si="386"/>
        <v>7281.2</v>
      </c>
      <c r="N8207" t="str">
        <f t="shared" si="384"/>
        <v>Q4</v>
      </c>
      <c r="O8207" s="2">
        <f t="shared" si="385"/>
        <v>36.138960610888319</v>
      </c>
      <c r="P8207" t="str">
        <f>VLOOKUP(retail_sales_2023!C8207,customers!A:J,5,)</f>
        <v>Coimbatore</v>
      </c>
      <c r="Q8207" t="str">
        <f>VLOOKUP(C8207,customers!A:J,10,0)</f>
        <v>Premium</v>
      </c>
    </row>
    <row r="8208" spans="1:17" x14ac:dyDescent="0.3">
      <c r="A8208" t="s">
        <v>9299</v>
      </c>
      <c r="B8208" s="1">
        <v>45225</v>
      </c>
      <c r="C8208" t="s">
        <v>294</v>
      </c>
      <c r="D8208" t="s">
        <v>295</v>
      </c>
      <c r="E8208" t="s">
        <v>21</v>
      </c>
      <c r="F8208" t="s">
        <v>38</v>
      </c>
      <c r="G8208" t="s">
        <v>684</v>
      </c>
      <c r="H8208">
        <v>2</v>
      </c>
      <c r="I8208">
        <v>2947.77</v>
      </c>
      <c r="J8208">
        <v>0</v>
      </c>
      <c r="K8208">
        <v>5895.54</v>
      </c>
      <c r="L8208">
        <v>1447.86</v>
      </c>
      <c r="M8208">
        <f t="shared" si="386"/>
        <v>5895.54</v>
      </c>
      <c r="N8208" t="str">
        <f t="shared" si="384"/>
        <v>Q4</v>
      </c>
      <c r="O8208" s="2">
        <f t="shared" si="385"/>
        <v>24.558564609857619</v>
      </c>
      <c r="P8208" t="str">
        <f>VLOOKUP(retail_sales_2023!C8208,customers!A:J,5,)</f>
        <v>Patna</v>
      </c>
      <c r="Q8208" t="str">
        <f>VLOOKUP(C8208,customers!A:J,10,0)</f>
        <v>Occasional</v>
      </c>
    </row>
    <row r="8209" spans="1:17" x14ac:dyDescent="0.3">
      <c r="A8209" t="s">
        <v>9300</v>
      </c>
      <c r="B8209" s="1">
        <v>45155</v>
      </c>
      <c r="C8209" t="s">
        <v>1099</v>
      </c>
      <c r="D8209" t="s">
        <v>1100</v>
      </c>
      <c r="E8209" t="s">
        <v>27</v>
      </c>
      <c r="F8209" t="s">
        <v>28</v>
      </c>
      <c r="G8209" t="s">
        <v>57</v>
      </c>
      <c r="H8209">
        <v>2</v>
      </c>
      <c r="I8209">
        <v>6646.09</v>
      </c>
      <c r="J8209">
        <v>0.1</v>
      </c>
      <c r="K8209">
        <v>11962.96</v>
      </c>
      <c r="L8209">
        <v>2674.52</v>
      </c>
      <c r="M8209">
        <f t="shared" si="386"/>
        <v>11962.962000000001</v>
      </c>
      <c r="N8209" t="str">
        <f t="shared" si="384"/>
        <v>Q3</v>
      </c>
      <c r="O8209" s="2">
        <f t="shared" si="385"/>
        <v>22.356674267906939</v>
      </c>
      <c r="P8209" t="str">
        <f>VLOOKUP(retail_sales_2023!C8209,customers!A:J,5,)</f>
        <v>Chandigarh</v>
      </c>
      <c r="Q8209" t="str">
        <f>VLOOKUP(C8209,customers!A:J,10,0)</f>
        <v>Regular</v>
      </c>
    </row>
    <row r="8210" spans="1:17" x14ac:dyDescent="0.3">
      <c r="A8210" t="s">
        <v>9301</v>
      </c>
      <c r="B8210" s="1">
        <v>44934</v>
      </c>
      <c r="C8210" t="s">
        <v>1090</v>
      </c>
      <c r="D8210" t="s">
        <v>1091</v>
      </c>
      <c r="E8210" t="s">
        <v>27</v>
      </c>
      <c r="F8210" t="s">
        <v>16</v>
      </c>
      <c r="G8210" t="s">
        <v>356</v>
      </c>
      <c r="H8210">
        <v>4</v>
      </c>
      <c r="I8210">
        <v>241.44</v>
      </c>
      <c r="J8210">
        <v>0</v>
      </c>
      <c r="K8210">
        <v>965.76</v>
      </c>
      <c r="L8210">
        <v>345.04</v>
      </c>
      <c r="M8210">
        <f t="shared" si="386"/>
        <v>965.76</v>
      </c>
      <c r="N8210" t="str">
        <f t="shared" si="384"/>
        <v>Q1</v>
      </c>
      <c r="O8210" s="2">
        <f t="shared" si="385"/>
        <v>35.727302849569256</v>
      </c>
      <c r="P8210" t="str">
        <f>VLOOKUP(retail_sales_2023!C8210,customers!A:J,5,)</f>
        <v>Lucknow</v>
      </c>
      <c r="Q8210" t="str">
        <f>VLOOKUP(C8210,customers!A:J,10,0)</f>
        <v>Regular</v>
      </c>
    </row>
    <row r="8211" spans="1:17" x14ac:dyDescent="0.3">
      <c r="A8211" t="s">
        <v>9302</v>
      </c>
      <c r="B8211" s="1">
        <v>44951</v>
      </c>
      <c r="C8211" t="s">
        <v>99</v>
      </c>
      <c r="D8211" t="s">
        <v>100</v>
      </c>
      <c r="E8211" t="s">
        <v>15</v>
      </c>
      <c r="F8211" t="s">
        <v>52</v>
      </c>
      <c r="G8211" t="s">
        <v>937</v>
      </c>
      <c r="H8211">
        <v>2</v>
      </c>
      <c r="I8211">
        <v>540.91</v>
      </c>
      <c r="J8211">
        <v>0.1</v>
      </c>
      <c r="K8211">
        <v>973.64</v>
      </c>
      <c r="L8211">
        <v>67.44</v>
      </c>
      <c r="M8211">
        <f t="shared" si="386"/>
        <v>973.63799999999992</v>
      </c>
      <c r="N8211" t="str">
        <f t="shared" si="384"/>
        <v>Q1</v>
      </c>
      <c r="O8211" s="2">
        <f t="shared" si="385"/>
        <v>6.9265847746600384</v>
      </c>
      <c r="P8211" t="str">
        <f>VLOOKUP(retail_sales_2023!C8211,customers!A:J,5,)</f>
        <v>Kochi</v>
      </c>
      <c r="Q8211" t="str">
        <f>VLOOKUP(C8211,customers!A:J,10,0)</f>
        <v>Regular</v>
      </c>
    </row>
    <row r="8212" spans="1:17" x14ac:dyDescent="0.3">
      <c r="A8212" t="s">
        <v>9303</v>
      </c>
      <c r="B8212" s="1">
        <v>45038</v>
      </c>
      <c r="C8212" t="s">
        <v>364</v>
      </c>
      <c r="D8212" t="s">
        <v>365</v>
      </c>
      <c r="E8212" t="s">
        <v>15</v>
      </c>
      <c r="F8212" t="s">
        <v>52</v>
      </c>
      <c r="G8212" t="s">
        <v>200</v>
      </c>
      <c r="H8212">
        <v>6</v>
      </c>
      <c r="I8212">
        <v>112.41</v>
      </c>
      <c r="J8212">
        <v>0</v>
      </c>
      <c r="K8212">
        <v>674.46</v>
      </c>
      <c r="L8212">
        <v>56.73</v>
      </c>
      <c r="M8212">
        <f t="shared" si="386"/>
        <v>674.46</v>
      </c>
      <c r="N8212" t="str">
        <f t="shared" si="384"/>
        <v>Q2</v>
      </c>
      <c r="O8212" s="2">
        <f t="shared" si="385"/>
        <v>8.411173383150965</v>
      </c>
      <c r="P8212" t="str">
        <f>VLOOKUP(retail_sales_2023!C8212,customers!A:J,5,)</f>
        <v>Bengaluru</v>
      </c>
      <c r="Q8212" t="str">
        <f>VLOOKUP(C8212,customers!A:J,10,0)</f>
        <v>Regular</v>
      </c>
    </row>
    <row r="8213" spans="1:17" x14ac:dyDescent="0.3">
      <c r="A8213" t="s">
        <v>9304</v>
      </c>
      <c r="B8213" s="1">
        <v>45211</v>
      </c>
      <c r="C8213" t="s">
        <v>567</v>
      </c>
      <c r="D8213" t="s">
        <v>568</v>
      </c>
      <c r="E8213" t="s">
        <v>27</v>
      </c>
      <c r="F8213" t="s">
        <v>22</v>
      </c>
      <c r="G8213" t="s">
        <v>516</v>
      </c>
      <c r="H8213">
        <v>3</v>
      </c>
      <c r="I8213">
        <v>13448.3</v>
      </c>
      <c r="J8213">
        <v>0.05</v>
      </c>
      <c r="K8213">
        <v>38327.65</v>
      </c>
      <c r="L8213">
        <v>9546.3700000000008</v>
      </c>
      <c r="M8213">
        <f t="shared" si="386"/>
        <v>38327.654999999992</v>
      </c>
      <c r="N8213" t="str">
        <f t="shared" si="384"/>
        <v>Q4</v>
      </c>
      <c r="O8213" s="2">
        <f t="shared" si="385"/>
        <v>24.907266686060847</v>
      </c>
      <c r="P8213" t="str">
        <f>VLOOKUP(retail_sales_2023!C8213,customers!A:J,5,)</f>
        <v>Amritsar</v>
      </c>
      <c r="Q8213" t="str">
        <f>VLOOKUP(C8213,customers!A:J,10,0)</f>
        <v>Premium</v>
      </c>
    </row>
    <row r="8214" spans="1:17" x14ac:dyDescent="0.3">
      <c r="A8214" t="s">
        <v>9305</v>
      </c>
      <c r="B8214" s="1">
        <v>44943</v>
      </c>
      <c r="C8214" t="s">
        <v>208</v>
      </c>
      <c r="D8214" t="s">
        <v>209</v>
      </c>
      <c r="E8214" t="s">
        <v>21</v>
      </c>
      <c r="F8214" t="s">
        <v>43</v>
      </c>
      <c r="G8214" t="s">
        <v>282</v>
      </c>
      <c r="H8214">
        <v>5</v>
      </c>
      <c r="I8214">
        <v>84367.51</v>
      </c>
      <c r="J8214">
        <v>0.1</v>
      </c>
      <c r="K8214">
        <v>379653.79</v>
      </c>
      <c r="L8214">
        <v>37106.5</v>
      </c>
      <c r="M8214">
        <f t="shared" si="386"/>
        <v>379653.79499999998</v>
      </c>
      <c r="N8214" t="str">
        <f t="shared" si="384"/>
        <v>Q1</v>
      </c>
      <c r="O8214" s="2">
        <f t="shared" si="385"/>
        <v>9.773773099960362</v>
      </c>
      <c r="P8214" t="str">
        <f>VLOOKUP(retail_sales_2023!C8214,customers!A:J,5,)</f>
        <v>Bhubaneswar</v>
      </c>
      <c r="Q8214" t="str">
        <f>VLOOKUP(C8214,customers!A:J,10,0)</f>
        <v>Regular</v>
      </c>
    </row>
    <row r="8215" spans="1:17" x14ac:dyDescent="0.3">
      <c r="A8215" t="s">
        <v>9306</v>
      </c>
      <c r="B8215" s="1">
        <v>44931</v>
      </c>
      <c r="C8215" t="s">
        <v>538</v>
      </c>
      <c r="D8215" t="s">
        <v>539</v>
      </c>
      <c r="E8215" t="s">
        <v>33</v>
      </c>
      <c r="F8215" t="s">
        <v>38</v>
      </c>
      <c r="G8215" t="s">
        <v>456</v>
      </c>
      <c r="H8215">
        <v>4</v>
      </c>
      <c r="I8215">
        <v>2999.68</v>
      </c>
      <c r="J8215">
        <v>0.05</v>
      </c>
      <c r="K8215">
        <v>11398.78</v>
      </c>
      <c r="L8215">
        <v>2295.41</v>
      </c>
      <c r="M8215">
        <f t="shared" si="386"/>
        <v>11398.784</v>
      </c>
      <c r="N8215" t="str">
        <f t="shared" si="384"/>
        <v>Q1</v>
      </c>
      <c r="O8215" s="2">
        <f t="shared" si="385"/>
        <v>20.137330486245016</v>
      </c>
      <c r="P8215" t="str">
        <f>VLOOKUP(retail_sales_2023!C8215,customers!A:J,5,)</f>
        <v>Mumbai</v>
      </c>
      <c r="Q8215" t="str">
        <f>VLOOKUP(C8215,customers!A:J,10,0)</f>
        <v>Premium</v>
      </c>
    </row>
    <row r="8216" spans="1:17" x14ac:dyDescent="0.3">
      <c r="A8216" t="s">
        <v>9307</v>
      </c>
      <c r="B8216" s="1">
        <v>45017</v>
      </c>
      <c r="C8216" t="s">
        <v>2025</v>
      </c>
      <c r="D8216" t="s">
        <v>2026</v>
      </c>
      <c r="E8216" t="s">
        <v>33</v>
      </c>
      <c r="F8216" t="s">
        <v>43</v>
      </c>
      <c r="G8216" t="s">
        <v>154</v>
      </c>
      <c r="H8216">
        <v>5</v>
      </c>
      <c r="I8216">
        <v>5653.76</v>
      </c>
      <c r="J8216">
        <v>0.1</v>
      </c>
      <c r="K8216">
        <v>25441.919999999998</v>
      </c>
      <c r="L8216">
        <v>3372.12</v>
      </c>
      <c r="M8216">
        <f t="shared" si="386"/>
        <v>25441.920000000002</v>
      </c>
      <c r="N8216" t="str">
        <f t="shared" si="384"/>
        <v>Q2</v>
      </c>
      <c r="O8216" s="2">
        <f t="shared" si="385"/>
        <v>13.254188363142404</v>
      </c>
      <c r="P8216" t="str">
        <f>VLOOKUP(retail_sales_2023!C8216,customers!A:J,5,)</f>
        <v>Pune</v>
      </c>
      <c r="Q8216" t="str">
        <f>VLOOKUP(C8216,customers!A:J,10,0)</f>
        <v>Premium</v>
      </c>
    </row>
    <row r="8217" spans="1:17" x14ac:dyDescent="0.3">
      <c r="A8217" t="s">
        <v>9308</v>
      </c>
      <c r="B8217" s="1">
        <v>45013</v>
      </c>
      <c r="C8217" t="s">
        <v>434</v>
      </c>
      <c r="D8217" t="s">
        <v>435</v>
      </c>
      <c r="E8217" t="s">
        <v>33</v>
      </c>
      <c r="F8217" t="s">
        <v>38</v>
      </c>
      <c r="G8217" t="s">
        <v>141</v>
      </c>
      <c r="H8217">
        <v>1</v>
      </c>
      <c r="I8217">
        <v>3520.63</v>
      </c>
      <c r="J8217">
        <v>0.05</v>
      </c>
      <c r="K8217">
        <v>3344.6</v>
      </c>
      <c r="L8217">
        <v>-352.72</v>
      </c>
      <c r="M8217">
        <f t="shared" si="386"/>
        <v>3344.5985000000001</v>
      </c>
      <c r="N8217" t="str">
        <f t="shared" si="384"/>
        <v>Q1</v>
      </c>
      <c r="O8217" s="2">
        <f t="shared" si="385"/>
        <v>-10.545954673204569</v>
      </c>
      <c r="P8217" t="str">
        <f>VLOOKUP(retail_sales_2023!C8217,customers!A:J,5,)</f>
        <v>Mumbai</v>
      </c>
      <c r="Q8217" t="str">
        <f>VLOOKUP(C8217,customers!A:J,10,0)</f>
        <v>Premium</v>
      </c>
    </row>
    <row r="8218" spans="1:17" x14ac:dyDescent="0.3">
      <c r="A8218" t="s">
        <v>9309</v>
      </c>
      <c r="B8218" s="1">
        <v>45076</v>
      </c>
      <c r="C8218" t="s">
        <v>1117</v>
      </c>
      <c r="D8218" t="s">
        <v>1118</v>
      </c>
      <c r="E8218" t="s">
        <v>33</v>
      </c>
      <c r="F8218" t="s">
        <v>52</v>
      </c>
      <c r="G8218" t="s">
        <v>226</v>
      </c>
      <c r="H8218">
        <v>1</v>
      </c>
      <c r="I8218">
        <v>545.28</v>
      </c>
      <c r="J8218">
        <v>0.1</v>
      </c>
      <c r="K8218">
        <v>490.75</v>
      </c>
      <c r="L8218">
        <v>38.380000000000003</v>
      </c>
      <c r="M8218">
        <f t="shared" si="386"/>
        <v>490.75200000000001</v>
      </c>
      <c r="N8218" t="str">
        <f t="shared" si="384"/>
        <v>Q2</v>
      </c>
      <c r="O8218" s="2">
        <f t="shared" si="385"/>
        <v>7.8206826286296494</v>
      </c>
      <c r="P8218" t="str">
        <f>VLOOKUP(retail_sales_2023!C8218,customers!A:J,5,)</f>
        <v>Mumbai</v>
      </c>
      <c r="Q8218" t="str">
        <f>VLOOKUP(C8218,customers!A:J,10,0)</f>
        <v>Regular</v>
      </c>
    </row>
    <row r="8219" spans="1:17" x14ac:dyDescent="0.3">
      <c r="A8219" t="s">
        <v>9310</v>
      </c>
      <c r="B8219" s="1">
        <v>44994</v>
      </c>
      <c r="C8219" t="s">
        <v>167</v>
      </c>
      <c r="D8219" t="s">
        <v>168</v>
      </c>
      <c r="E8219" t="s">
        <v>33</v>
      </c>
      <c r="F8219" t="s">
        <v>81</v>
      </c>
      <c r="G8219" t="s">
        <v>470</v>
      </c>
      <c r="H8219">
        <v>5</v>
      </c>
      <c r="I8219">
        <v>3594.21</v>
      </c>
      <c r="J8219">
        <v>0.05</v>
      </c>
      <c r="K8219">
        <v>17072.5</v>
      </c>
      <c r="L8219">
        <v>6016.86</v>
      </c>
      <c r="M8219">
        <f t="shared" si="386"/>
        <v>17072.497499999998</v>
      </c>
      <c r="N8219" t="str">
        <f t="shared" si="384"/>
        <v>Q1</v>
      </c>
      <c r="O8219" s="2">
        <f t="shared" si="385"/>
        <v>35.242993117586764</v>
      </c>
      <c r="P8219" t="str">
        <f>VLOOKUP(retail_sales_2023!C8219,customers!A:J,5,)</f>
        <v>Surat</v>
      </c>
      <c r="Q8219" t="str">
        <f>VLOOKUP(C8219,customers!A:J,10,0)</f>
        <v>Regular</v>
      </c>
    </row>
    <row r="8220" spans="1:17" x14ac:dyDescent="0.3">
      <c r="A8220" t="s">
        <v>9311</v>
      </c>
      <c r="B8220" s="1">
        <v>45274</v>
      </c>
      <c r="C8220" t="s">
        <v>420</v>
      </c>
      <c r="D8220" t="s">
        <v>421</v>
      </c>
      <c r="E8220" t="s">
        <v>33</v>
      </c>
      <c r="F8220" t="s">
        <v>43</v>
      </c>
      <c r="G8220" t="s">
        <v>243</v>
      </c>
      <c r="H8220">
        <v>1</v>
      </c>
      <c r="I8220">
        <v>79710.63</v>
      </c>
      <c r="J8220">
        <v>0</v>
      </c>
      <c r="K8220">
        <v>79710.63</v>
      </c>
      <c r="L8220">
        <v>11560.24</v>
      </c>
      <c r="M8220">
        <f t="shared" si="386"/>
        <v>79710.63</v>
      </c>
      <c r="N8220" t="str">
        <f t="shared" si="384"/>
        <v>Q4</v>
      </c>
      <c r="O8220" s="2">
        <f t="shared" si="385"/>
        <v>14.502758289578189</v>
      </c>
      <c r="P8220" t="str">
        <f>VLOOKUP(retail_sales_2023!C8220,customers!A:J,5,)</f>
        <v>Surat</v>
      </c>
      <c r="Q8220" t="str">
        <f>VLOOKUP(C8220,customers!A:J,10,0)</f>
        <v>Premium</v>
      </c>
    </row>
    <row r="8221" spans="1:17" x14ac:dyDescent="0.3">
      <c r="A8221" t="s">
        <v>9312</v>
      </c>
      <c r="B8221" s="1">
        <v>45242</v>
      </c>
      <c r="C8221" t="s">
        <v>156</v>
      </c>
      <c r="D8221" t="s">
        <v>157</v>
      </c>
      <c r="E8221" t="s">
        <v>27</v>
      </c>
      <c r="F8221" t="s">
        <v>38</v>
      </c>
      <c r="G8221" t="s">
        <v>684</v>
      </c>
      <c r="H8221">
        <v>3</v>
      </c>
      <c r="I8221">
        <v>701.67</v>
      </c>
      <c r="J8221">
        <v>0.2</v>
      </c>
      <c r="K8221">
        <v>1684.01</v>
      </c>
      <c r="L8221">
        <v>503.43</v>
      </c>
      <c r="M8221">
        <f t="shared" si="386"/>
        <v>1684.0079999999998</v>
      </c>
      <c r="N8221" t="str">
        <f t="shared" si="384"/>
        <v>Q4</v>
      </c>
      <c r="O8221" s="2">
        <f t="shared" si="385"/>
        <v>29.894715589574883</v>
      </c>
      <c r="P8221" t="str">
        <f>VLOOKUP(retail_sales_2023!C8221,customers!A:J,5,)</f>
        <v>Amritsar</v>
      </c>
      <c r="Q8221" t="str">
        <f>VLOOKUP(C8221,customers!A:J,10,0)</f>
        <v>Premium</v>
      </c>
    </row>
    <row r="8222" spans="1:17" x14ac:dyDescent="0.3">
      <c r="A8222" t="s">
        <v>9313</v>
      </c>
      <c r="B8222" s="1">
        <v>45173</v>
      </c>
      <c r="C8222" t="s">
        <v>943</v>
      </c>
      <c r="D8222" t="s">
        <v>944</v>
      </c>
      <c r="E8222" t="s">
        <v>27</v>
      </c>
      <c r="F8222" t="s">
        <v>16</v>
      </c>
      <c r="G8222" t="s">
        <v>898</v>
      </c>
      <c r="H8222">
        <v>2</v>
      </c>
      <c r="I8222">
        <v>274.19</v>
      </c>
      <c r="J8222">
        <v>0.15</v>
      </c>
      <c r="K8222">
        <v>466.12</v>
      </c>
      <c r="L8222">
        <v>161.13</v>
      </c>
      <c r="M8222">
        <f t="shared" si="386"/>
        <v>466.12299999999999</v>
      </c>
      <c r="N8222" t="str">
        <f t="shared" si="384"/>
        <v>Q3</v>
      </c>
      <c r="O8222" s="2">
        <f t="shared" si="385"/>
        <v>34.568351497468463</v>
      </c>
      <c r="P8222" t="str">
        <f>VLOOKUP(retail_sales_2023!C8222,customers!A:J,5,)</f>
        <v>Lucknow</v>
      </c>
      <c r="Q8222" t="str">
        <f>VLOOKUP(C8222,customers!A:J,10,0)</f>
        <v>Premium</v>
      </c>
    </row>
    <row r="8223" spans="1:17" x14ac:dyDescent="0.3">
      <c r="A8223" t="s">
        <v>9314</v>
      </c>
      <c r="B8223" s="1">
        <v>45082</v>
      </c>
      <c r="C8223" t="s">
        <v>778</v>
      </c>
      <c r="D8223" t="s">
        <v>779</v>
      </c>
      <c r="E8223" t="s">
        <v>15</v>
      </c>
      <c r="F8223" t="s">
        <v>16</v>
      </c>
      <c r="G8223" t="s">
        <v>898</v>
      </c>
      <c r="H8223">
        <v>4</v>
      </c>
      <c r="I8223">
        <v>969.42</v>
      </c>
      <c r="J8223">
        <v>0.1</v>
      </c>
      <c r="K8223">
        <v>3489.91</v>
      </c>
      <c r="L8223">
        <v>1329.31</v>
      </c>
      <c r="M8223">
        <f t="shared" si="386"/>
        <v>3489.9119999999998</v>
      </c>
      <c r="N8223" t="str">
        <f t="shared" si="384"/>
        <v>Q2</v>
      </c>
      <c r="O8223" s="2">
        <f t="shared" si="385"/>
        <v>38.090094013885746</v>
      </c>
      <c r="P8223" t="str">
        <f>VLOOKUP(retail_sales_2023!C8223,customers!A:J,5,)</f>
        <v>Chennai</v>
      </c>
      <c r="Q8223" t="str">
        <f>VLOOKUP(C8223,customers!A:J,10,0)</f>
        <v>Premium</v>
      </c>
    </row>
    <row r="8224" spans="1:17" x14ac:dyDescent="0.3">
      <c r="A8224" t="s">
        <v>9315</v>
      </c>
      <c r="B8224" s="1">
        <v>44991</v>
      </c>
      <c r="C8224" t="s">
        <v>783</v>
      </c>
      <c r="D8224" t="s">
        <v>784</v>
      </c>
      <c r="E8224" t="s">
        <v>21</v>
      </c>
      <c r="F8224" t="s">
        <v>28</v>
      </c>
      <c r="G8224" t="s">
        <v>439</v>
      </c>
      <c r="H8224">
        <v>2</v>
      </c>
      <c r="I8224">
        <v>1612.26</v>
      </c>
      <c r="J8224">
        <v>0.2</v>
      </c>
      <c r="K8224">
        <v>2579.62</v>
      </c>
      <c r="L8224">
        <v>688.77</v>
      </c>
      <c r="M8224">
        <f t="shared" si="386"/>
        <v>2579.616</v>
      </c>
      <c r="N8224" t="str">
        <f t="shared" si="384"/>
        <v>Q1</v>
      </c>
      <c r="O8224" s="2">
        <f t="shared" si="385"/>
        <v>26.700444251478899</v>
      </c>
      <c r="P8224" t="str">
        <f>VLOOKUP(retail_sales_2023!C8224,customers!A:J,5,)</f>
        <v>Ranchi</v>
      </c>
      <c r="Q8224" t="str">
        <f>VLOOKUP(C8224,customers!A:J,10,0)</f>
        <v>Occasional</v>
      </c>
    </row>
    <row r="8225" spans="1:17" x14ac:dyDescent="0.3">
      <c r="A8225" t="s">
        <v>9316</v>
      </c>
      <c r="B8225" s="1">
        <v>45126</v>
      </c>
      <c r="C8225" t="s">
        <v>234</v>
      </c>
      <c r="D8225" t="s">
        <v>260</v>
      </c>
      <c r="E8225" t="s">
        <v>33</v>
      </c>
      <c r="F8225" t="s">
        <v>28</v>
      </c>
      <c r="G8225" t="s">
        <v>466</v>
      </c>
      <c r="H8225">
        <v>4</v>
      </c>
      <c r="I8225">
        <v>7663.07</v>
      </c>
      <c r="J8225">
        <v>0.1</v>
      </c>
      <c r="K8225">
        <v>27587.05</v>
      </c>
      <c r="L8225">
        <v>7363.73</v>
      </c>
      <c r="M8225">
        <f t="shared" si="386"/>
        <v>27587.052</v>
      </c>
      <c r="N8225" t="str">
        <f t="shared" si="384"/>
        <v>Q3</v>
      </c>
      <c r="O8225" s="2">
        <f t="shared" si="385"/>
        <v>26.692705454189557</v>
      </c>
      <c r="P8225" t="str">
        <f>VLOOKUP(retail_sales_2023!C8225,customers!A:J,5,)</f>
        <v>Mumbai</v>
      </c>
      <c r="Q8225" t="str">
        <f>VLOOKUP(C8225,customers!A:J,10,0)</f>
        <v>Occasional</v>
      </c>
    </row>
    <row r="8226" spans="1:17" x14ac:dyDescent="0.3">
      <c r="A8226" t="s">
        <v>9317</v>
      </c>
      <c r="B8226" s="1">
        <v>45008</v>
      </c>
      <c r="C8226" t="s">
        <v>63</v>
      </c>
      <c r="D8226" t="s">
        <v>64</v>
      </c>
      <c r="E8226" t="s">
        <v>21</v>
      </c>
      <c r="F8226" t="s">
        <v>28</v>
      </c>
      <c r="G8226" t="s">
        <v>280</v>
      </c>
      <c r="H8226">
        <v>5</v>
      </c>
      <c r="I8226">
        <v>5370.08</v>
      </c>
      <c r="J8226">
        <v>0.2</v>
      </c>
      <c r="K8226">
        <v>21480.32</v>
      </c>
      <c r="L8226">
        <v>3845.56</v>
      </c>
      <c r="M8226">
        <f t="shared" si="386"/>
        <v>21480.320000000003</v>
      </c>
      <c r="N8226" t="str">
        <f t="shared" si="384"/>
        <v>Q1</v>
      </c>
      <c r="O8226" s="2">
        <f t="shared" si="385"/>
        <v>17.902712808747729</v>
      </c>
      <c r="P8226" t="str">
        <f>VLOOKUP(retail_sales_2023!C8226,customers!A:J,5,)</f>
        <v>Guwahati</v>
      </c>
      <c r="Q8226" t="str">
        <f>VLOOKUP(C8226,customers!A:J,10,0)</f>
        <v>Regular</v>
      </c>
    </row>
    <row r="8227" spans="1:17" x14ac:dyDescent="0.3">
      <c r="A8227" t="s">
        <v>9318</v>
      </c>
      <c r="B8227" s="1">
        <v>45280</v>
      </c>
      <c r="C8227" t="s">
        <v>406</v>
      </c>
      <c r="D8227" t="s">
        <v>407</v>
      </c>
      <c r="E8227" t="s">
        <v>15</v>
      </c>
      <c r="F8227" t="s">
        <v>16</v>
      </c>
      <c r="G8227" t="s">
        <v>296</v>
      </c>
      <c r="H8227">
        <v>2</v>
      </c>
      <c r="I8227">
        <v>996.23</v>
      </c>
      <c r="J8227">
        <v>0</v>
      </c>
      <c r="K8227">
        <v>1992.46</v>
      </c>
      <c r="L8227">
        <v>823.04</v>
      </c>
      <c r="M8227">
        <f t="shared" si="386"/>
        <v>1992.46</v>
      </c>
      <c r="N8227" t="str">
        <f t="shared" si="384"/>
        <v>Q4</v>
      </c>
      <c r="O8227" s="2">
        <f t="shared" si="385"/>
        <v>41.307730142637745</v>
      </c>
      <c r="P8227" t="str">
        <f>VLOOKUP(retail_sales_2023!C8227,customers!A:J,5,)</f>
        <v>Hyderabad</v>
      </c>
      <c r="Q8227" t="str">
        <f>VLOOKUP(C8227,customers!A:J,10,0)</f>
        <v>Premium</v>
      </c>
    </row>
    <row r="8228" spans="1:17" x14ac:dyDescent="0.3">
      <c r="A8228" t="s">
        <v>9319</v>
      </c>
      <c r="B8228" s="1">
        <v>45150</v>
      </c>
      <c r="C8228" t="s">
        <v>1834</v>
      </c>
      <c r="D8228" t="s">
        <v>1835</v>
      </c>
      <c r="E8228" t="s">
        <v>27</v>
      </c>
      <c r="F8228" t="s">
        <v>81</v>
      </c>
      <c r="G8228" t="s">
        <v>264</v>
      </c>
      <c r="H8228">
        <v>5</v>
      </c>
      <c r="I8228">
        <v>3372.42</v>
      </c>
      <c r="J8228">
        <v>0.3</v>
      </c>
      <c r="K8228">
        <v>11803.47</v>
      </c>
      <c r="L8228">
        <v>2953.69</v>
      </c>
      <c r="M8228">
        <f t="shared" si="386"/>
        <v>11803.469999999998</v>
      </c>
      <c r="N8228" t="str">
        <f t="shared" si="384"/>
        <v>Q3</v>
      </c>
      <c r="O8228" s="2">
        <f t="shared" si="385"/>
        <v>25.023912459641107</v>
      </c>
      <c r="P8228" t="str">
        <f>VLOOKUP(retail_sales_2023!C8228,customers!A:J,5,)</f>
        <v>Delhi</v>
      </c>
      <c r="Q8228" t="str">
        <f>VLOOKUP(C8228,customers!A:J,10,0)</f>
        <v>Premium</v>
      </c>
    </row>
    <row r="8229" spans="1:17" x14ac:dyDescent="0.3">
      <c r="A8229" t="s">
        <v>9320</v>
      </c>
      <c r="B8229" s="1">
        <v>45248</v>
      </c>
      <c r="C8229" t="s">
        <v>1211</v>
      </c>
      <c r="D8229" t="s">
        <v>1212</v>
      </c>
      <c r="E8229" t="s">
        <v>15</v>
      </c>
      <c r="F8229" t="s">
        <v>28</v>
      </c>
      <c r="G8229" t="s">
        <v>466</v>
      </c>
      <c r="H8229">
        <v>3</v>
      </c>
      <c r="I8229">
        <v>1824.06</v>
      </c>
      <c r="J8229">
        <v>0</v>
      </c>
      <c r="K8229">
        <v>5472.18</v>
      </c>
      <c r="L8229">
        <v>1244.51</v>
      </c>
      <c r="M8229">
        <f t="shared" si="386"/>
        <v>5472.18</v>
      </c>
      <c r="N8229" t="str">
        <f t="shared" si="384"/>
        <v>Q4</v>
      </c>
      <c r="O8229" s="2">
        <f t="shared" si="385"/>
        <v>22.742490195863439</v>
      </c>
      <c r="P8229" t="str">
        <f>VLOOKUP(retail_sales_2023!C8229,customers!A:J,5,)</f>
        <v>Kochi</v>
      </c>
      <c r="Q8229" t="str">
        <f>VLOOKUP(C8229,customers!A:J,10,0)</f>
        <v>Regular</v>
      </c>
    </row>
    <row r="8230" spans="1:17" x14ac:dyDescent="0.3">
      <c r="A8230" t="s">
        <v>9321</v>
      </c>
      <c r="B8230" s="1">
        <v>45204</v>
      </c>
      <c r="C8230" t="s">
        <v>2123</v>
      </c>
      <c r="D8230" t="s">
        <v>2124</v>
      </c>
      <c r="E8230" t="s">
        <v>33</v>
      </c>
      <c r="F8230" t="s">
        <v>38</v>
      </c>
      <c r="G8230" t="s">
        <v>39</v>
      </c>
      <c r="H8230">
        <v>2</v>
      </c>
      <c r="I8230">
        <v>2722.6</v>
      </c>
      <c r="J8230">
        <v>0.2</v>
      </c>
      <c r="K8230">
        <v>4356.16</v>
      </c>
      <c r="L8230">
        <v>-211.26</v>
      </c>
      <c r="M8230">
        <f t="shared" si="386"/>
        <v>4356.16</v>
      </c>
      <c r="N8230" t="str">
        <f t="shared" si="384"/>
        <v>Q4</v>
      </c>
      <c r="O8230" s="2">
        <f t="shared" si="385"/>
        <v>-4.8496841254683023</v>
      </c>
      <c r="P8230" t="str">
        <f>VLOOKUP(retail_sales_2023!C8230,customers!A:J,5,)</f>
        <v>Ahmedabad</v>
      </c>
      <c r="Q8230" t="str">
        <f>VLOOKUP(C8230,customers!A:J,10,0)</f>
        <v>Occasional</v>
      </c>
    </row>
    <row r="8231" spans="1:17" x14ac:dyDescent="0.3">
      <c r="A8231" t="s">
        <v>9322</v>
      </c>
      <c r="B8231" s="1">
        <v>44936</v>
      </c>
      <c r="C8231" t="s">
        <v>507</v>
      </c>
      <c r="D8231" t="s">
        <v>508</v>
      </c>
      <c r="E8231" t="s">
        <v>33</v>
      </c>
      <c r="F8231" t="s">
        <v>43</v>
      </c>
      <c r="G8231" t="s">
        <v>154</v>
      </c>
      <c r="H8231">
        <v>1</v>
      </c>
      <c r="I8231">
        <v>47348.480000000003</v>
      </c>
      <c r="J8231">
        <v>0.05</v>
      </c>
      <c r="K8231">
        <v>44981.06</v>
      </c>
      <c r="L8231">
        <v>6389.47</v>
      </c>
      <c r="M8231">
        <f t="shared" si="386"/>
        <v>44981.056000000004</v>
      </c>
      <c r="N8231" t="str">
        <f t="shared" si="384"/>
        <v>Q1</v>
      </c>
      <c r="O8231" s="2">
        <f t="shared" si="385"/>
        <v>14.204800865075212</v>
      </c>
      <c r="P8231" t="str">
        <f>VLOOKUP(retail_sales_2023!C8231,customers!A:J,5,)</f>
        <v>Nagpur</v>
      </c>
      <c r="Q8231" t="str">
        <f>VLOOKUP(C8231,customers!A:J,10,0)</f>
        <v>Premium</v>
      </c>
    </row>
    <row r="8232" spans="1:17" x14ac:dyDescent="0.3">
      <c r="A8232" t="s">
        <v>9323</v>
      </c>
      <c r="B8232" s="1">
        <v>45003</v>
      </c>
      <c r="C8232" t="s">
        <v>573</v>
      </c>
      <c r="D8232" t="s">
        <v>574</v>
      </c>
      <c r="E8232" t="s">
        <v>21</v>
      </c>
      <c r="F8232" t="s">
        <v>43</v>
      </c>
      <c r="G8232" t="s">
        <v>301</v>
      </c>
      <c r="H8232">
        <v>5</v>
      </c>
      <c r="I8232">
        <v>23710.21</v>
      </c>
      <c r="J8232">
        <v>0</v>
      </c>
      <c r="K8232">
        <v>118551.05</v>
      </c>
      <c r="L8232">
        <v>12316.62</v>
      </c>
      <c r="M8232">
        <f t="shared" si="386"/>
        <v>118551.04999999999</v>
      </c>
      <c r="N8232" t="str">
        <f t="shared" si="384"/>
        <v>Q1</v>
      </c>
      <c r="O8232" s="2">
        <f t="shared" si="385"/>
        <v>10.389296425463968</v>
      </c>
      <c r="P8232" t="str">
        <f>VLOOKUP(retail_sales_2023!C8232,customers!A:J,5,)</f>
        <v>Kolkata</v>
      </c>
      <c r="Q8232" t="str">
        <f>VLOOKUP(C8232,customers!A:J,10,0)</f>
        <v>Premium</v>
      </c>
    </row>
    <row r="8233" spans="1:17" x14ac:dyDescent="0.3">
      <c r="A8233" t="s">
        <v>9324</v>
      </c>
      <c r="B8233" s="1">
        <v>45025</v>
      </c>
      <c r="C8233" t="s">
        <v>59</v>
      </c>
      <c r="D8233" t="s">
        <v>60</v>
      </c>
      <c r="E8233" t="s">
        <v>33</v>
      </c>
      <c r="F8233" t="s">
        <v>28</v>
      </c>
      <c r="G8233" t="s">
        <v>280</v>
      </c>
      <c r="H8233">
        <v>5</v>
      </c>
      <c r="I8233">
        <v>2681.21</v>
      </c>
      <c r="J8233">
        <v>0.1</v>
      </c>
      <c r="K8233">
        <v>12065.44</v>
      </c>
      <c r="L8233">
        <v>2988.63</v>
      </c>
      <c r="M8233">
        <f t="shared" si="386"/>
        <v>12065.445</v>
      </c>
      <c r="N8233" t="str">
        <f t="shared" si="384"/>
        <v>Q2</v>
      </c>
      <c r="O8233" s="2">
        <f t="shared" si="385"/>
        <v>24.770170006232679</v>
      </c>
      <c r="P8233" t="str">
        <f>VLOOKUP(retail_sales_2023!C8233,customers!A:J,5,)</f>
        <v>Nagpur</v>
      </c>
      <c r="Q8233" t="str">
        <f>VLOOKUP(C8233,customers!A:J,10,0)</f>
        <v>Premium</v>
      </c>
    </row>
    <row r="8234" spans="1:17" x14ac:dyDescent="0.3">
      <c r="A8234" t="s">
        <v>9325</v>
      </c>
      <c r="B8234" s="1">
        <v>45214</v>
      </c>
      <c r="C8234" t="s">
        <v>190</v>
      </c>
      <c r="D8234" t="s">
        <v>191</v>
      </c>
      <c r="E8234" t="s">
        <v>33</v>
      </c>
      <c r="F8234" t="s">
        <v>38</v>
      </c>
      <c r="G8234" t="s">
        <v>395</v>
      </c>
      <c r="H8234">
        <v>3</v>
      </c>
      <c r="I8234">
        <v>1822.2</v>
      </c>
      <c r="J8234">
        <v>0</v>
      </c>
      <c r="K8234">
        <v>5466.6</v>
      </c>
      <c r="L8234">
        <v>1774.51</v>
      </c>
      <c r="M8234">
        <f t="shared" si="386"/>
        <v>5466.6</v>
      </c>
      <c r="N8234" t="str">
        <f t="shared" si="384"/>
        <v>Q4</v>
      </c>
      <c r="O8234" s="2">
        <f t="shared" si="385"/>
        <v>32.460944645666409</v>
      </c>
      <c r="P8234" t="str">
        <f>VLOOKUP(retail_sales_2023!C8234,customers!A:J,5,)</f>
        <v>Surat</v>
      </c>
      <c r="Q8234" t="str">
        <f>VLOOKUP(C8234,customers!A:J,10,0)</f>
        <v>Premium</v>
      </c>
    </row>
    <row r="8235" spans="1:17" x14ac:dyDescent="0.3">
      <c r="A8235" t="s">
        <v>9326</v>
      </c>
      <c r="B8235" s="1">
        <v>45125</v>
      </c>
      <c r="C8235" t="s">
        <v>755</v>
      </c>
      <c r="D8235" t="s">
        <v>756</v>
      </c>
      <c r="E8235" t="s">
        <v>15</v>
      </c>
      <c r="F8235" t="s">
        <v>81</v>
      </c>
      <c r="G8235" t="s">
        <v>470</v>
      </c>
      <c r="H8235">
        <v>3</v>
      </c>
      <c r="I8235">
        <v>4198.0600000000004</v>
      </c>
      <c r="J8235">
        <v>0</v>
      </c>
      <c r="K8235">
        <v>12594.18</v>
      </c>
      <c r="L8235">
        <v>3682.78</v>
      </c>
      <c r="M8235">
        <f t="shared" si="386"/>
        <v>12594.18</v>
      </c>
      <c r="N8235" t="str">
        <f t="shared" si="384"/>
        <v>Q3</v>
      </c>
      <c r="O8235" s="2">
        <f t="shared" si="385"/>
        <v>29.241919680360297</v>
      </c>
      <c r="P8235" t="str">
        <f>VLOOKUP(retail_sales_2023!C8235,customers!A:J,5,)</f>
        <v>Kochi</v>
      </c>
      <c r="Q8235" t="str">
        <f>VLOOKUP(C8235,customers!A:J,10,0)</f>
        <v>Regular</v>
      </c>
    </row>
    <row r="8236" spans="1:17" x14ac:dyDescent="0.3">
      <c r="A8236" t="s">
        <v>9327</v>
      </c>
      <c r="B8236" s="1">
        <v>45035</v>
      </c>
      <c r="C8236" t="s">
        <v>55</v>
      </c>
      <c r="D8236" t="s">
        <v>56</v>
      </c>
      <c r="E8236" t="s">
        <v>27</v>
      </c>
      <c r="F8236" t="s">
        <v>38</v>
      </c>
      <c r="G8236" t="s">
        <v>77</v>
      </c>
      <c r="H8236">
        <v>3</v>
      </c>
      <c r="I8236">
        <v>3823.64</v>
      </c>
      <c r="J8236">
        <v>0.05</v>
      </c>
      <c r="K8236">
        <v>10897.37</v>
      </c>
      <c r="L8236">
        <v>2532.66</v>
      </c>
      <c r="M8236">
        <f t="shared" si="386"/>
        <v>10897.374</v>
      </c>
      <c r="N8236" t="str">
        <f t="shared" si="384"/>
        <v>Q2</v>
      </c>
      <c r="O8236" s="2">
        <f t="shared" si="385"/>
        <v>23.241020539818319</v>
      </c>
      <c r="P8236" t="str">
        <f>VLOOKUP(retail_sales_2023!C8236,customers!A:J,5,)</f>
        <v>Lucknow</v>
      </c>
      <c r="Q8236" t="str">
        <f>VLOOKUP(C8236,customers!A:J,10,0)</f>
        <v>Premium</v>
      </c>
    </row>
    <row r="8237" spans="1:17" x14ac:dyDescent="0.3">
      <c r="A8237" t="s">
        <v>9328</v>
      </c>
      <c r="B8237" s="1">
        <v>44965</v>
      </c>
      <c r="C8237" t="s">
        <v>1654</v>
      </c>
      <c r="D8237" t="s">
        <v>1655</v>
      </c>
      <c r="E8237" t="s">
        <v>33</v>
      </c>
      <c r="F8237" t="s">
        <v>81</v>
      </c>
      <c r="G8237" t="s">
        <v>239</v>
      </c>
      <c r="H8237">
        <v>1</v>
      </c>
      <c r="I8237">
        <v>1504.25</v>
      </c>
      <c r="J8237">
        <v>0</v>
      </c>
      <c r="K8237">
        <v>1504.25</v>
      </c>
      <c r="L8237">
        <v>-95.14</v>
      </c>
      <c r="M8237">
        <f t="shared" si="386"/>
        <v>1504.25</v>
      </c>
      <c r="N8237" t="str">
        <f t="shared" si="384"/>
        <v>Q1</v>
      </c>
      <c r="O8237" s="2">
        <f t="shared" si="385"/>
        <v>-6.3247465514375936</v>
      </c>
      <c r="P8237" t="str">
        <f>VLOOKUP(retail_sales_2023!C8237,customers!A:J,5,)</f>
        <v>Ahmedabad</v>
      </c>
      <c r="Q8237" t="str">
        <f>VLOOKUP(C8237,customers!A:J,10,0)</f>
        <v>Premium</v>
      </c>
    </row>
    <row r="8238" spans="1:17" x14ac:dyDescent="0.3">
      <c r="A8238" t="s">
        <v>9329</v>
      </c>
      <c r="B8238" s="1">
        <v>45216</v>
      </c>
      <c r="C8238" t="s">
        <v>1585</v>
      </c>
      <c r="D8238" t="s">
        <v>1586</v>
      </c>
      <c r="E8238" t="s">
        <v>15</v>
      </c>
      <c r="F8238" t="s">
        <v>81</v>
      </c>
      <c r="G8238" t="s">
        <v>370</v>
      </c>
      <c r="H8238">
        <v>5</v>
      </c>
      <c r="I8238">
        <v>1308.72</v>
      </c>
      <c r="J8238">
        <v>0.25</v>
      </c>
      <c r="K8238">
        <v>4907.7</v>
      </c>
      <c r="L8238">
        <v>1636.94</v>
      </c>
      <c r="M8238">
        <f t="shared" si="386"/>
        <v>4907.7000000000007</v>
      </c>
      <c r="N8238" t="str">
        <f t="shared" si="384"/>
        <v>Q4</v>
      </c>
      <c r="O8238" s="2">
        <f t="shared" si="385"/>
        <v>33.354524522688841</v>
      </c>
      <c r="P8238" t="str">
        <f>VLOOKUP(retail_sales_2023!C8238,customers!A:J,5,)</f>
        <v>Coimbatore</v>
      </c>
      <c r="Q8238" t="str">
        <f>VLOOKUP(C8238,customers!A:J,10,0)</f>
        <v>Premium</v>
      </c>
    </row>
    <row r="8239" spans="1:17" x14ac:dyDescent="0.3">
      <c r="A8239" t="s">
        <v>9330</v>
      </c>
      <c r="B8239" s="1">
        <v>45284</v>
      </c>
      <c r="C8239" t="s">
        <v>2487</v>
      </c>
      <c r="D8239" t="s">
        <v>2488</v>
      </c>
      <c r="E8239" t="s">
        <v>27</v>
      </c>
      <c r="F8239" t="s">
        <v>52</v>
      </c>
      <c r="G8239" t="s">
        <v>117</v>
      </c>
      <c r="H8239">
        <v>1</v>
      </c>
      <c r="I8239">
        <v>476.31</v>
      </c>
      <c r="J8239">
        <v>0</v>
      </c>
      <c r="K8239">
        <v>476.31</v>
      </c>
      <c r="L8239">
        <v>44.91</v>
      </c>
      <c r="M8239">
        <f t="shared" si="386"/>
        <v>476.31</v>
      </c>
      <c r="N8239" t="str">
        <f t="shared" si="384"/>
        <v>Q4</v>
      </c>
      <c r="O8239" s="2">
        <f t="shared" si="385"/>
        <v>9.4287333879196318</v>
      </c>
      <c r="P8239" t="str">
        <f>VLOOKUP(retail_sales_2023!C8239,customers!A:J,5,)</f>
        <v>Amritsar</v>
      </c>
      <c r="Q8239" t="str">
        <f>VLOOKUP(C8239,customers!A:J,10,0)</f>
        <v>Regular</v>
      </c>
    </row>
    <row r="8240" spans="1:17" x14ac:dyDescent="0.3">
      <c r="A8240" t="s">
        <v>9331</v>
      </c>
      <c r="B8240" s="1">
        <v>45194</v>
      </c>
      <c r="C8240" t="s">
        <v>351</v>
      </c>
      <c r="D8240" t="s">
        <v>352</v>
      </c>
      <c r="E8240" t="s">
        <v>15</v>
      </c>
      <c r="F8240" t="s">
        <v>52</v>
      </c>
      <c r="G8240" t="s">
        <v>226</v>
      </c>
      <c r="H8240">
        <v>8</v>
      </c>
      <c r="I8240">
        <v>612.04999999999995</v>
      </c>
      <c r="J8240">
        <v>0</v>
      </c>
      <c r="K8240">
        <v>4896.3999999999996</v>
      </c>
      <c r="L8240">
        <v>400</v>
      </c>
      <c r="M8240">
        <f t="shared" si="386"/>
        <v>4896.3999999999996</v>
      </c>
      <c r="N8240" t="str">
        <f t="shared" si="384"/>
        <v>Q3</v>
      </c>
      <c r="O8240" s="2">
        <f t="shared" si="385"/>
        <v>8.1692672167306597</v>
      </c>
      <c r="P8240" t="str">
        <f>VLOOKUP(retail_sales_2023!C8240,customers!A:J,5,)</f>
        <v>Chennai</v>
      </c>
      <c r="Q8240" t="str">
        <f>VLOOKUP(C8240,customers!A:J,10,0)</f>
        <v>Regular</v>
      </c>
    </row>
    <row r="8241" spans="1:17" x14ac:dyDescent="0.3">
      <c r="A8241" t="s">
        <v>9332</v>
      </c>
      <c r="B8241" s="1">
        <v>45145</v>
      </c>
      <c r="C8241" t="s">
        <v>2307</v>
      </c>
      <c r="D8241" t="s">
        <v>2308</v>
      </c>
      <c r="E8241" t="s">
        <v>27</v>
      </c>
      <c r="F8241" t="s">
        <v>52</v>
      </c>
      <c r="G8241" t="s">
        <v>53</v>
      </c>
      <c r="H8241">
        <v>8</v>
      </c>
      <c r="I8241">
        <v>442.49</v>
      </c>
      <c r="J8241">
        <v>0</v>
      </c>
      <c r="K8241">
        <v>3539.92</v>
      </c>
      <c r="L8241">
        <v>251.67</v>
      </c>
      <c r="M8241">
        <f t="shared" si="386"/>
        <v>3539.92</v>
      </c>
      <c r="N8241" t="str">
        <f t="shared" si="384"/>
        <v>Q3</v>
      </c>
      <c r="O8241" s="2">
        <f t="shared" si="385"/>
        <v>7.1094827001740146</v>
      </c>
      <c r="P8241" t="str">
        <f>VLOOKUP(retail_sales_2023!C8241,customers!A:J,5,)</f>
        <v>Delhi</v>
      </c>
      <c r="Q8241" t="str">
        <f>VLOOKUP(C8241,customers!A:J,10,0)</f>
        <v>Premium</v>
      </c>
    </row>
    <row r="8242" spans="1:17" x14ac:dyDescent="0.3">
      <c r="A8242" t="s">
        <v>9333</v>
      </c>
      <c r="B8242" s="1">
        <v>45150</v>
      </c>
      <c r="C8242" t="s">
        <v>425</v>
      </c>
      <c r="D8242" t="s">
        <v>426</v>
      </c>
      <c r="E8242" t="s">
        <v>33</v>
      </c>
      <c r="F8242" t="s">
        <v>38</v>
      </c>
      <c r="G8242" t="s">
        <v>39</v>
      </c>
      <c r="H8242">
        <v>0</v>
      </c>
      <c r="I8242">
        <v>2811.66</v>
      </c>
      <c r="J8242">
        <v>0.1</v>
      </c>
      <c r="K8242">
        <v>0</v>
      </c>
      <c r="L8242">
        <v>0</v>
      </c>
      <c r="M8242">
        <f t="shared" si="386"/>
        <v>0</v>
      </c>
      <c r="N8242" t="str">
        <f t="shared" si="384"/>
        <v>Q3</v>
      </c>
      <c r="O8242" s="2">
        <v>0</v>
      </c>
      <c r="P8242" t="str">
        <f>VLOOKUP(retail_sales_2023!C8242,customers!A:J,5,)</f>
        <v>Nagpur</v>
      </c>
      <c r="Q8242" t="str">
        <f>VLOOKUP(C8242,customers!A:J,10,0)</f>
        <v>Premium</v>
      </c>
    </row>
    <row r="8243" spans="1:17" x14ac:dyDescent="0.3">
      <c r="A8243" t="s">
        <v>9334</v>
      </c>
      <c r="B8243" s="1">
        <v>45191</v>
      </c>
      <c r="C8243" t="s">
        <v>770</v>
      </c>
      <c r="D8243" t="s">
        <v>771</v>
      </c>
      <c r="E8243" t="s">
        <v>27</v>
      </c>
      <c r="F8243" t="s">
        <v>52</v>
      </c>
      <c r="G8243" t="s">
        <v>69</v>
      </c>
      <c r="H8243">
        <v>1</v>
      </c>
      <c r="I8243">
        <v>193.64</v>
      </c>
      <c r="J8243">
        <v>0.1</v>
      </c>
      <c r="K8243">
        <v>174.28</v>
      </c>
      <c r="L8243">
        <v>14.59</v>
      </c>
      <c r="M8243">
        <f t="shared" si="386"/>
        <v>174.27599999999998</v>
      </c>
      <c r="N8243" t="str">
        <f t="shared" si="384"/>
        <v>Q3</v>
      </c>
      <c r="O8243" s="2">
        <f t="shared" si="385"/>
        <v>8.3715859536378243</v>
      </c>
      <c r="P8243" t="str">
        <f>VLOOKUP(retail_sales_2023!C8243,customers!A:J,5,)</f>
        <v>Jaipur</v>
      </c>
      <c r="Q8243" t="str">
        <f>VLOOKUP(C8243,customers!A:J,10,0)</f>
        <v>Premium</v>
      </c>
    </row>
    <row r="8244" spans="1:17" x14ac:dyDescent="0.3">
      <c r="A8244" t="s">
        <v>9335</v>
      </c>
      <c r="B8244" s="1">
        <v>45198</v>
      </c>
      <c r="C8244" t="s">
        <v>379</v>
      </c>
      <c r="D8244" t="s">
        <v>380</v>
      </c>
      <c r="E8244" t="s">
        <v>27</v>
      </c>
      <c r="F8244" t="s">
        <v>38</v>
      </c>
      <c r="G8244" t="s">
        <v>77</v>
      </c>
      <c r="H8244">
        <v>3</v>
      </c>
      <c r="I8244">
        <v>263.62</v>
      </c>
      <c r="J8244">
        <v>0.05</v>
      </c>
      <c r="K8244">
        <v>751.32</v>
      </c>
      <c r="L8244">
        <v>164.32</v>
      </c>
      <c r="M8244">
        <f t="shared" si="386"/>
        <v>751.31700000000001</v>
      </c>
      <c r="N8244" t="str">
        <f t="shared" si="384"/>
        <v>Q3</v>
      </c>
      <c r="O8244" s="2">
        <f t="shared" si="385"/>
        <v>21.870840653782672</v>
      </c>
      <c r="P8244" t="str">
        <f>VLOOKUP(retail_sales_2023!C8244,customers!A:J,5,)</f>
        <v>Lucknow</v>
      </c>
      <c r="Q8244" t="str">
        <f>VLOOKUP(C8244,customers!A:J,10,0)</f>
        <v>Premium</v>
      </c>
    </row>
    <row r="8245" spans="1:17" x14ac:dyDescent="0.3">
      <c r="A8245" t="s">
        <v>9336</v>
      </c>
      <c r="B8245" s="1">
        <v>45130</v>
      </c>
      <c r="C8245" t="s">
        <v>441</v>
      </c>
      <c r="D8245" t="s">
        <v>442</v>
      </c>
      <c r="E8245" t="s">
        <v>15</v>
      </c>
      <c r="F8245" t="s">
        <v>43</v>
      </c>
      <c r="G8245" t="s">
        <v>128</v>
      </c>
      <c r="H8245">
        <v>2</v>
      </c>
      <c r="I8245">
        <v>7241.77</v>
      </c>
      <c r="J8245">
        <v>0.05</v>
      </c>
      <c r="K8245">
        <v>13759.36</v>
      </c>
      <c r="L8245">
        <v>2070.7800000000002</v>
      </c>
      <c r="M8245">
        <f t="shared" si="386"/>
        <v>13759.362999999999</v>
      </c>
      <c r="N8245" t="str">
        <f t="shared" si="384"/>
        <v>Q3</v>
      </c>
      <c r="O8245" s="2">
        <f t="shared" si="385"/>
        <v>15.049973254569981</v>
      </c>
      <c r="P8245" t="str">
        <f>VLOOKUP(retail_sales_2023!C8245,customers!A:J,5,)</f>
        <v>Chennai</v>
      </c>
      <c r="Q8245" t="str">
        <f>VLOOKUP(C8245,customers!A:J,10,0)</f>
        <v>Regular</v>
      </c>
    </row>
    <row r="8246" spans="1:17" x14ac:dyDescent="0.3">
      <c r="A8246" t="s">
        <v>9337</v>
      </c>
      <c r="B8246" s="1">
        <v>45238</v>
      </c>
      <c r="C8246" t="s">
        <v>2514</v>
      </c>
      <c r="D8246" t="s">
        <v>2515</v>
      </c>
      <c r="E8246" t="s">
        <v>27</v>
      </c>
      <c r="F8246" t="s">
        <v>43</v>
      </c>
      <c r="G8246" t="s">
        <v>282</v>
      </c>
      <c r="H8246">
        <v>2</v>
      </c>
      <c r="I8246">
        <v>55984.02</v>
      </c>
      <c r="J8246">
        <v>0.1</v>
      </c>
      <c r="K8246">
        <v>100771.24</v>
      </c>
      <c r="L8246">
        <v>9283.9599999999991</v>
      </c>
      <c r="M8246">
        <f t="shared" si="386"/>
        <v>100771.23599999999</v>
      </c>
      <c r="N8246" t="str">
        <f t="shared" si="384"/>
        <v>Q4</v>
      </c>
      <c r="O8246" s="2">
        <f t="shared" si="385"/>
        <v>9.2129063808284961</v>
      </c>
      <c r="P8246" t="str">
        <f>VLOOKUP(retail_sales_2023!C8246,customers!A:J,5,)</f>
        <v>Guwahati</v>
      </c>
      <c r="Q8246" t="str">
        <f>VLOOKUP(C8246,customers!A:J,10,0)</f>
        <v>Regular</v>
      </c>
    </row>
    <row r="8247" spans="1:17" x14ac:dyDescent="0.3">
      <c r="A8247" t="s">
        <v>9338</v>
      </c>
      <c r="B8247" s="1">
        <v>45134</v>
      </c>
      <c r="C8247" t="s">
        <v>284</v>
      </c>
      <c r="D8247" t="s">
        <v>285</v>
      </c>
      <c r="E8247" t="s">
        <v>33</v>
      </c>
      <c r="F8247" t="s">
        <v>38</v>
      </c>
      <c r="G8247" t="s">
        <v>90</v>
      </c>
      <c r="H8247">
        <v>4</v>
      </c>
      <c r="I8247">
        <v>847.77</v>
      </c>
      <c r="J8247">
        <v>0.05</v>
      </c>
      <c r="K8247">
        <v>3221.53</v>
      </c>
      <c r="L8247">
        <v>1011.96</v>
      </c>
      <c r="M8247">
        <f t="shared" si="386"/>
        <v>3221.5259999999998</v>
      </c>
      <c r="N8247" t="str">
        <f t="shared" si="384"/>
        <v>Q3</v>
      </c>
      <c r="O8247" s="2">
        <f t="shared" si="385"/>
        <v>31.412403423218159</v>
      </c>
      <c r="P8247" t="str">
        <f>VLOOKUP(retail_sales_2023!C8247,customers!A:J,5,)</f>
        <v>Mumbai</v>
      </c>
      <c r="Q8247" t="str">
        <f>VLOOKUP(C8247,customers!A:J,10,0)</f>
        <v>Premium</v>
      </c>
    </row>
    <row r="8248" spans="1:17" x14ac:dyDescent="0.3">
      <c r="A8248" t="s">
        <v>9339</v>
      </c>
      <c r="B8248" s="1">
        <v>45111</v>
      </c>
      <c r="C8248" t="s">
        <v>3889</v>
      </c>
      <c r="D8248" t="s">
        <v>3890</v>
      </c>
      <c r="E8248" t="s">
        <v>27</v>
      </c>
      <c r="F8248" t="s">
        <v>52</v>
      </c>
      <c r="G8248" t="s">
        <v>226</v>
      </c>
      <c r="H8248">
        <v>8</v>
      </c>
      <c r="I8248">
        <v>567.73</v>
      </c>
      <c r="J8248">
        <v>0.15</v>
      </c>
      <c r="K8248">
        <v>3860.56</v>
      </c>
      <c r="L8248">
        <v>362.57</v>
      </c>
      <c r="M8248">
        <f t="shared" si="386"/>
        <v>3860.5639999999999</v>
      </c>
      <c r="N8248" t="str">
        <f t="shared" si="384"/>
        <v>Q3</v>
      </c>
      <c r="O8248" s="2">
        <f t="shared" si="385"/>
        <v>9.3916426632405674</v>
      </c>
      <c r="P8248" t="str">
        <f>VLOOKUP(retail_sales_2023!C8248,customers!A:J,5,)</f>
        <v>Jaipur</v>
      </c>
      <c r="Q8248" t="str">
        <f>VLOOKUP(C8248,customers!A:J,10,0)</f>
        <v>Premium</v>
      </c>
    </row>
    <row r="8249" spans="1:17" x14ac:dyDescent="0.3">
      <c r="A8249" t="s">
        <v>9340</v>
      </c>
      <c r="B8249" s="1">
        <v>45087</v>
      </c>
      <c r="C8249" t="s">
        <v>1969</v>
      </c>
      <c r="D8249" t="s">
        <v>1970</v>
      </c>
      <c r="E8249" t="s">
        <v>33</v>
      </c>
      <c r="F8249" t="s">
        <v>43</v>
      </c>
      <c r="G8249" t="s">
        <v>128</v>
      </c>
      <c r="H8249">
        <v>4</v>
      </c>
      <c r="I8249">
        <v>76459.95</v>
      </c>
      <c r="J8249">
        <v>0.3</v>
      </c>
      <c r="K8249">
        <v>214087.86</v>
      </c>
      <c r="L8249">
        <v>22631.31</v>
      </c>
      <c r="M8249">
        <f t="shared" si="386"/>
        <v>214087.86</v>
      </c>
      <c r="N8249" t="str">
        <f t="shared" si="384"/>
        <v>Q2</v>
      </c>
      <c r="O8249" s="2">
        <f t="shared" si="385"/>
        <v>10.571038451222785</v>
      </c>
      <c r="P8249" t="str">
        <f>VLOOKUP(retail_sales_2023!C8249,customers!A:J,5,)</f>
        <v>Ahmedabad</v>
      </c>
      <c r="Q8249" t="str">
        <f>VLOOKUP(C8249,customers!A:J,10,0)</f>
        <v>Premium</v>
      </c>
    </row>
    <row r="8250" spans="1:17" x14ac:dyDescent="0.3">
      <c r="A8250" t="s">
        <v>9341</v>
      </c>
      <c r="B8250" s="1">
        <v>44948</v>
      </c>
      <c r="C8250" t="s">
        <v>1727</v>
      </c>
      <c r="D8250" t="s">
        <v>3505</v>
      </c>
      <c r="E8250" t="s">
        <v>21</v>
      </c>
      <c r="F8250" t="s">
        <v>22</v>
      </c>
      <c r="G8250" t="s">
        <v>196</v>
      </c>
      <c r="H8250">
        <v>5</v>
      </c>
      <c r="I8250">
        <v>11138.09</v>
      </c>
      <c r="J8250">
        <v>0.05</v>
      </c>
      <c r="K8250">
        <v>52905.93</v>
      </c>
      <c r="L8250">
        <v>12466.71</v>
      </c>
      <c r="M8250">
        <f t="shared" si="386"/>
        <v>52905.927499999998</v>
      </c>
      <c r="N8250" t="str">
        <f t="shared" si="384"/>
        <v>Q1</v>
      </c>
      <c r="O8250" s="2">
        <f t="shared" si="385"/>
        <v>23.56391807118786</v>
      </c>
      <c r="P8250" t="str">
        <f>VLOOKUP(retail_sales_2023!C8250,customers!A:J,5,)</f>
        <v>Kolkata</v>
      </c>
      <c r="Q8250" t="str">
        <f>VLOOKUP(C8250,customers!A:J,10,0)</f>
        <v>Regular</v>
      </c>
    </row>
    <row r="8251" spans="1:17" x14ac:dyDescent="0.3">
      <c r="A8251" t="s">
        <v>9342</v>
      </c>
      <c r="B8251" s="1">
        <v>45165</v>
      </c>
      <c r="C8251" t="s">
        <v>2500</v>
      </c>
      <c r="D8251" t="s">
        <v>2501</v>
      </c>
      <c r="E8251" t="s">
        <v>21</v>
      </c>
      <c r="F8251" t="s">
        <v>43</v>
      </c>
      <c r="G8251" t="s">
        <v>272</v>
      </c>
      <c r="H8251">
        <v>1</v>
      </c>
      <c r="I8251">
        <v>26630.94</v>
      </c>
      <c r="J8251">
        <v>0.15</v>
      </c>
      <c r="K8251">
        <v>22636.3</v>
      </c>
      <c r="L8251">
        <v>1997.76</v>
      </c>
      <c r="M8251">
        <f t="shared" si="386"/>
        <v>22636.298999999999</v>
      </c>
      <c r="N8251" t="str">
        <f t="shared" si="384"/>
        <v>Q3</v>
      </c>
      <c r="O8251" s="2">
        <f t="shared" si="385"/>
        <v>8.8254705936924314</v>
      </c>
      <c r="P8251" t="str">
        <f>VLOOKUP(retail_sales_2023!C8251,customers!A:J,5,)</f>
        <v>Bhubaneswar</v>
      </c>
      <c r="Q8251" t="str">
        <f>VLOOKUP(C8251,customers!A:J,10,0)</f>
        <v>Occasional</v>
      </c>
    </row>
    <row r="8252" spans="1:17" x14ac:dyDescent="0.3">
      <c r="A8252" t="s">
        <v>9343</v>
      </c>
      <c r="B8252" s="1">
        <v>45221</v>
      </c>
      <c r="C8252" t="s">
        <v>1443</v>
      </c>
      <c r="D8252" t="s">
        <v>1444</v>
      </c>
      <c r="E8252" t="s">
        <v>21</v>
      </c>
      <c r="F8252" t="s">
        <v>52</v>
      </c>
      <c r="G8252" t="s">
        <v>226</v>
      </c>
      <c r="H8252">
        <v>5</v>
      </c>
      <c r="I8252">
        <v>61.36</v>
      </c>
      <c r="J8252">
        <v>0.15</v>
      </c>
      <c r="K8252">
        <v>260.77999999999997</v>
      </c>
      <c r="L8252">
        <v>22.31</v>
      </c>
      <c r="M8252">
        <f t="shared" si="386"/>
        <v>260.78000000000003</v>
      </c>
      <c r="N8252" t="str">
        <f t="shared" si="384"/>
        <v>Q4</v>
      </c>
      <c r="O8252" s="2">
        <f t="shared" si="385"/>
        <v>8.5551039190121934</v>
      </c>
      <c r="P8252" t="str">
        <f>VLOOKUP(retail_sales_2023!C8252,customers!A:J,5,)</f>
        <v>Patna</v>
      </c>
      <c r="Q8252" t="str">
        <f>VLOOKUP(C8252,customers!A:J,10,0)</f>
        <v>Regular</v>
      </c>
    </row>
    <row r="8253" spans="1:17" x14ac:dyDescent="0.3">
      <c r="A8253" t="s">
        <v>9344</v>
      </c>
      <c r="B8253" s="1">
        <v>44941</v>
      </c>
      <c r="C8253" t="s">
        <v>1208</v>
      </c>
      <c r="D8253" t="s">
        <v>1209</v>
      </c>
      <c r="E8253" t="s">
        <v>27</v>
      </c>
      <c r="F8253" t="s">
        <v>22</v>
      </c>
      <c r="G8253" t="s">
        <v>146</v>
      </c>
      <c r="H8253">
        <v>4</v>
      </c>
      <c r="I8253">
        <v>29717.55</v>
      </c>
      <c r="J8253">
        <v>0.1</v>
      </c>
      <c r="K8253">
        <v>106983.18</v>
      </c>
      <c r="L8253">
        <v>19701.830000000002</v>
      </c>
      <c r="M8253">
        <f t="shared" si="386"/>
        <v>106983.18</v>
      </c>
      <c r="N8253" t="str">
        <f t="shared" si="384"/>
        <v>Q1</v>
      </c>
      <c r="O8253" s="2">
        <f t="shared" si="385"/>
        <v>18.415820131725383</v>
      </c>
      <c r="P8253" t="str">
        <f>VLOOKUP(retail_sales_2023!C8253,customers!A:J,5,)</f>
        <v>Delhi</v>
      </c>
      <c r="Q8253" t="str">
        <f>VLOOKUP(C8253,customers!A:J,10,0)</f>
        <v>Regular</v>
      </c>
    </row>
    <row r="8254" spans="1:17" x14ac:dyDescent="0.3">
      <c r="A8254" t="s">
        <v>9345</v>
      </c>
      <c r="B8254" s="1">
        <v>45222</v>
      </c>
      <c r="C8254" t="s">
        <v>1503</v>
      </c>
      <c r="D8254" t="s">
        <v>1504</v>
      </c>
      <c r="E8254" t="s">
        <v>33</v>
      </c>
      <c r="F8254" t="s">
        <v>28</v>
      </c>
      <c r="G8254" t="s">
        <v>61</v>
      </c>
      <c r="H8254">
        <v>5</v>
      </c>
      <c r="I8254">
        <v>7999.1</v>
      </c>
      <c r="J8254">
        <v>0.15</v>
      </c>
      <c r="K8254">
        <v>33996.17</v>
      </c>
      <c r="L8254">
        <v>7386.77</v>
      </c>
      <c r="M8254">
        <f t="shared" si="386"/>
        <v>33996.174999999996</v>
      </c>
      <c r="N8254" t="str">
        <f t="shared" si="384"/>
        <v>Q4</v>
      </c>
      <c r="O8254" s="2">
        <f t="shared" si="385"/>
        <v>21.7282417401725</v>
      </c>
      <c r="P8254" t="str">
        <f>VLOOKUP(retail_sales_2023!C8254,customers!A:J,5,)</f>
        <v>Mumbai</v>
      </c>
      <c r="Q8254" t="str">
        <f>VLOOKUP(C8254,customers!A:J,10,0)</f>
        <v>Premium</v>
      </c>
    </row>
    <row r="8255" spans="1:17" x14ac:dyDescent="0.3">
      <c r="A8255" t="s">
        <v>9346</v>
      </c>
      <c r="B8255" s="1">
        <v>45078</v>
      </c>
      <c r="C8255" t="s">
        <v>1707</v>
      </c>
      <c r="D8255" t="s">
        <v>1708</v>
      </c>
      <c r="E8255" t="s">
        <v>27</v>
      </c>
      <c r="F8255" t="s">
        <v>52</v>
      </c>
      <c r="G8255" t="s">
        <v>117</v>
      </c>
      <c r="H8255">
        <v>1</v>
      </c>
      <c r="I8255">
        <v>75.69</v>
      </c>
      <c r="J8255">
        <v>0</v>
      </c>
      <c r="K8255">
        <v>75.69</v>
      </c>
      <c r="L8255">
        <v>7.46</v>
      </c>
      <c r="M8255">
        <f t="shared" si="386"/>
        <v>75.69</v>
      </c>
      <c r="N8255" t="str">
        <f t="shared" si="384"/>
        <v>Q2</v>
      </c>
      <c r="O8255" s="2">
        <f t="shared" si="385"/>
        <v>9.8559915444576571</v>
      </c>
      <c r="P8255" t="str">
        <f>VLOOKUP(retail_sales_2023!C8255,customers!A:J,5,)</f>
        <v>Hyderabad</v>
      </c>
      <c r="Q8255" t="str">
        <f>VLOOKUP(C8255,customers!A:J,10,0)</f>
        <v>Regular</v>
      </c>
    </row>
    <row r="8256" spans="1:17" x14ac:dyDescent="0.3">
      <c r="A8256" t="s">
        <v>9347</v>
      </c>
      <c r="B8256" s="1">
        <v>45102</v>
      </c>
      <c r="C8256" t="s">
        <v>736</v>
      </c>
      <c r="D8256" t="s">
        <v>1482</v>
      </c>
      <c r="E8256" t="s">
        <v>33</v>
      </c>
      <c r="F8256" t="s">
        <v>43</v>
      </c>
      <c r="G8256" t="s">
        <v>243</v>
      </c>
      <c r="H8256">
        <v>0</v>
      </c>
      <c r="I8256">
        <v>55128.94</v>
      </c>
      <c r="J8256">
        <v>0.2</v>
      </c>
      <c r="K8256">
        <v>0</v>
      </c>
      <c r="L8256">
        <v>0</v>
      </c>
      <c r="M8256">
        <f t="shared" si="386"/>
        <v>0</v>
      </c>
      <c r="N8256" t="str">
        <f t="shared" si="384"/>
        <v>Q2</v>
      </c>
      <c r="O8256" s="2">
        <v>0</v>
      </c>
      <c r="P8256" t="str">
        <f>VLOOKUP(retail_sales_2023!C8256,customers!A:J,5,)</f>
        <v>Pune</v>
      </c>
      <c r="Q8256" t="str">
        <f>VLOOKUP(C8256,customers!A:J,10,0)</f>
        <v>Premium</v>
      </c>
    </row>
    <row r="8257" spans="1:17" x14ac:dyDescent="0.3">
      <c r="A8257" t="s">
        <v>9348</v>
      </c>
      <c r="B8257" s="1">
        <v>45212</v>
      </c>
      <c r="C8257" t="s">
        <v>1913</v>
      </c>
      <c r="D8257" t="s">
        <v>1914</v>
      </c>
      <c r="E8257" t="s">
        <v>21</v>
      </c>
      <c r="F8257" t="s">
        <v>43</v>
      </c>
      <c r="G8257" t="s">
        <v>128</v>
      </c>
      <c r="H8257">
        <v>4</v>
      </c>
      <c r="I8257">
        <v>70722.149999999994</v>
      </c>
      <c r="J8257">
        <v>0.05</v>
      </c>
      <c r="K8257">
        <v>268744.17</v>
      </c>
      <c r="L8257">
        <v>26680.81</v>
      </c>
      <c r="M8257">
        <f t="shared" si="386"/>
        <v>268744.17</v>
      </c>
      <c r="N8257" t="str">
        <f t="shared" si="384"/>
        <v>Q4</v>
      </c>
      <c r="O8257" s="2">
        <f t="shared" si="385"/>
        <v>9.9279586232512518</v>
      </c>
      <c r="P8257" t="str">
        <f>VLOOKUP(retail_sales_2023!C8257,customers!A:J,5,)</f>
        <v>Patna</v>
      </c>
      <c r="Q8257" t="str">
        <f>VLOOKUP(C8257,customers!A:J,10,0)</f>
        <v>Premium</v>
      </c>
    </row>
    <row r="8258" spans="1:17" x14ac:dyDescent="0.3">
      <c r="A8258" t="s">
        <v>9349</v>
      </c>
      <c r="B8258" s="1">
        <v>45123</v>
      </c>
      <c r="C8258" t="s">
        <v>1317</v>
      </c>
      <c r="D8258" t="s">
        <v>13093</v>
      </c>
      <c r="E8258" t="s">
        <v>33</v>
      </c>
      <c r="F8258" t="s">
        <v>22</v>
      </c>
      <c r="G8258" t="s">
        <v>23</v>
      </c>
      <c r="H8258">
        <v>5</v>
      </c>
      <c r="I8258">
        <v>21196.15</v>
      </c>
      <c r="J8258">
        <v>0</v>
      </c>
      <c r="K8258">
        <v>105980.75</v>
      </c>
      <c r="L8258">
        <v>18884.740000000002</v>
      </c>
      <c r="M8258">
        <f t="shared" si="386"/>
        <v>105980.75</v>
      </c>
      <c r="N8258" t="str">
        <f t="shared" si="384"/>
        <v>Q3</v>
      </c>
      <c r="O8258" s="2">
        <f t="shared" si="385"/>
        <v>17.819028455639351</v>
      </c>
      <c r="P8258" t="str">
        <f>VLOOKUP(retail_sales_2023!C8258,customers!A:J,5,)</f>
        <v>Pune</v>
      </c>
      <c r="Q8258" t="str">
        <f>VLOOKUP(C8258,customers!A:J,10,0)</f>
        <v>Regular</v>
      </c>
    </row>
    <row r="8259" spans="1:17" x14ac:dyDescent="0.3">
      <c r="A8259" t="s">
        <v>9350</v>
      </c>
      <c r="B8259" s="1">
        <v>45032</v>
      </c>
      <c r="C8259" t="s">
        <v>1199</v>
      </c>
      <c r="D8259" t="s">
        <v>1200</v>
      </c>
      <c r="E8259" t="s">
        <v>21</v>
      </c>
      <c r="F8259" t="s">
        <v>43</v>
      </c>
      <c r="G8259" t="s">
        <v>301</v>
      </c>
      <c r="H8259">
        <v>1</v>
      </c>
      <c r="I8259">
        <v>36493.89</v>
      </c>
      <c r="J8259">
        <v>0.25</v>
      </c>
      <c r="K8259">
        <v>27370.42</v>
      </c>
      <c r="L8259">
        <v>3293.98</v>
      </c>
      <c r="M8259">
        <f t="shared" si="386"/>
        <v>27370.4175</v>
      </c>
      <c r="N8259" t="str">
        <f t="shared" ref="N8259:N8322" si="387">"Q"&amp;ROUNDUP(MONTH(B8259)/3,0)</f>
        <v>Q2</v>
      </c>
      <c r="O8259" s="2">
        <f t="shared" ref="O8259:O8322" si="388">(L8259/K8259)*100</f>
        <v>12.034817149316671</v>
      </c>
      <c r="P8259" t="str">
        <f>VLOOKUP(retail_sales_2023!C8259,customers!A:J,5,)</f>
        <v>Bhubaneswar</v>
      </c>
      <c r="Q8259" t="str">
        <f>VLOOKUP(C8259,customers!A:J,10,0)</f>
        <v>Premium</v>
      </c>
    </row>
    <row r="8260" spans="1:17" x14ac:dyDescent="0.3">
      <c r="A8260" t="s">
        <v>9351</v>
      </c>
      <c r="B8260" s="1">
        <v>45136</v>
      </c>
      <c r="C8260" t="s">
        <v>670</v>
      </c>
      <c r="D8260" t="s">
        <v>671</v>
      </c>
      <c r="E8260" t="s">
        <v>27</v>
      </c>
      <c r="F8260" t="s">
        <v>81</v>
      </c>
      <c r="G8260" t="s">
        <v>101</v>
      </c>
      <c r="H8260">
        <v>5</v>
      </c>
      <c r="I8260">
        <v>1064.44</v>
      </c>
      <c r="J8260">
        <v>0.05</v>
      </c>
      <c r="K8260">
        <v>5056.09</v>
      </c>
      <c r="L8260">
        <v>1512.76</v>
      </c>
      <c r="M8260">
        <f t="shared" si="386"/>
        <v>5056.09</v>
      </c>
      <c r="N8260" t="str">
        <f t="shared" si="387"/>
        <v>Q3</v>
      </c>
      <c r="O8260" s="2">
        <f t="shared" si="388"/>
        <v>29.919562349562607</v>
      </c>
      <c r="P8260" t="str">
        <f>VLOOKUP(retail_sales_2023!C8260,customers!A:J,5,)</f>
        <v>Amritsar</v>
      </c>
      <c r="Q8260" t="str">
        <f>VLOOKUP(C8260,customers!A:J,10,0)</f>
        <v>Premium</v>
      </c>
    </row>
    <row r="8261" spans="1:17" x14ac:dyDescent="0.3">
      <c r="A8261" t="s">
        <v>9352</v>
      </c>
      <c r="B8261" s="1">
        <v>45110</v>
      </c>
      <c r="C8261" t="s">
        <v>84</v>
      </c>
      <c r="D8261" t="s">
        <v>85</v>
      </c>
      <c r="E8261" t="s">
        <v>33</v>
      </c>
      <c r="F8261" t="s">
        <v>81</v>
      </c>
      <c r="G8261" t="s">
        <v>470</v>
      </c>
      <c r="H8261">
        <v>5</v>
      </c>
      <c r="I8261">
        <v>4687.34</v>
      </c>
      <c r="J8261">
        <v>0.05</v>
      </c>
      <c r="K8261">
        <v>22264.86</v>
      </c>
      <c r="L8261">
        <v>6936.57</v>
      </c>
      <c r="M8261">
        <f t="shared" ref="M8261:M8324" si="389">H8261*I8261*(1-J8261)</f>
        <v>22264.864999999998</v>
      </c>
      <c r="N8261" t="str">
        <f t="shared" si="387"/>
        <v>Q3</v>
      </c>
      <c r="O8261" s="2">
        <f t="shared" si="388"/>
        <v>31.154788307674064</v>
      </c>
      <c r="P8261" t="str">
        <f>VLOOKUP(retail_sales_2023!C8261,customers!A:J,5,)</f>
        <v>Mumbai</v>
      </c>
      <c r="Q8261" t="str">
        <f>VLOOKUP(C8261,customers!A:J,10,0)</f>
        <v>Regular</v>
      </c>
    </row>
    <row r="8262" spans="1:17" x14ac:dyDescent="0.3">
      <c r="A8262" t="s">
        <v>9353</v>
      </c>
      <c r="B8262" s="1">
        <v>45008</v>
      </c>
      <c r="C8262" t="s">
        <v>208</v>
      </c>
      <c r="D8262" t="s">
        <v>209</v>
      </c>
      <c r="E8262" t="s">
        <v>21</v>
      </c>
      <c r="F8262" t="s">
        <v>43</v>
      </c>
      <c r="G8262" t="s">
        <v>243</v>
      </c>
      <c r="H8262">
        <v>5</v>
      </c>
      <c r="I8262">
        <v>84251.839999999997</v>
      </c>
      <c r="J8262">
        <v>0.05</v>
      </c>
      <c r="K8262">
        <v>400196.24</v>
      </c>
      <c r="L8262">
        <v>60066.03</v>
      </c>
      <c r="M8262">
        <f t="shared" si="389"/>
        <v>400196.23999999993</v>
      </c>
      <c r="N8262" t="str">
        <f t="shared" si="387"/>
        <v>Q1</v>
      </c>
      <c r="O8262" s="2">
        <f t="shared" si="388"/>
        <v>15.009144013946758</v>
      </c>
      <c r="P8262" t="str">
        <f>VLOOKUP(retail_sales_2023!C8262,customers!A:J,5,)</f>
        <v>Bhubaneswar</v>
      </c>
      <c r="Q8262" t="str">
        <f>VLOOKUP(C8262,customers!A:J,10,0)</f>
        <v>Regular</v>
      </c>
    </row>
    <row r="8263" spans="1:17" x14ac:dyDescent="0.3">
      <c r="A8263" t="s">
        <v>9354</v>
      </c>
      <c r="B8263" s="1">
        <v>45060</v>
      </c>
      <c r="C8263" t="s">
        <v>1231</v>
      </c>
      <c r="D8263" t="s">
        <v>1232</v>
      </c>
      <c r="E8263" t="s">
        <v>15</v>
      </c>
      <c r="F8263" t="s">
        <v>52</v>
      </c>
      <c r="G8263" t="s">
        <v>937</v>
      </c>
      <c r="H8263">
        <v>8</v>
      </c>
      <c r="I8263">
        <v>764.1</v>
      </c>
      <c r="J8263">
        <v>0</v>
      </c>
      <c r="K8263">
        <v>6112.8</v>
      </c>
      <c r="L8263">
        <v>600.76</v>
      </c>
      <c r="M8263">
        <f t="shared" si="389"/>
        <v>6112.8</v>
      </c>
      <c r="N8263" t="str">
        <f t="shared" si="387"/>
        <v>Q2</v>
      </c>
      <c r="O8263" s="2">
        <f t="shared" si="388"/>
        <v>9.8279021070540491</v>
      </c>
      <c r="P8263" t="str">
        <f>VLOOKUP(retail_sales_2023!C8263,customers!A:J,5,)</f>
        <v>Coimbatore</v>
      </c>
      <c r="Q8263" t="str">
        <f>VLOOKUP(C8263,customers!A:J,10,0)</f>
        <v>Regular</v>
      </c>
    </row>
    <row r="8264" spans="1:17" x14ac:dyDescent="0.3">
      <c r="A8264" t="s">
        <v>9355</v>
      </c>
      <c r="B8264" s="1">
        <v>45033</v>
      </c>
      <c r="C8264" t="s">
        <v>1789</v>
      </c>
      <c r="D8264" t="s">
        <v>1790</v>
      </c>
      <c r="E8264" t="s">
        <v>33</v>
      </c>
      <c r="F8264" t="s">
        <v>81</v>
      </c>
      <c r="G8264" t="s">
        <v>150</v>
      </c>
      <c r="H8264">
        <v>2</v>
      </c>
      <c r="I8264">
        <v>3942.84</v>
      </c>
      <c r="J8264">
        <v>0.1</v>
      </c>
      <c r="K8264">
        <v>7097.11</v>
      </c>
      <c r="L8264">
        <v>2365.98</v>
      </c>
      <c r="M8264">
        <f t="shared" si="389"/>
        <v>7097.1120000000001</v>
      </c>
      <c r="N8264" t="str">
        <f t="shared" si="387"/>
        <v>Q2</v>
      </c>
      <c r="O8264" s="2">
        <f t="shared" si="388"/>
        <v>33.337231633721331</v>
      </c>
      <c r="P8264" t="str">
        <f>VLOOKUP(retail_sales_2023!C8264,customers!A:J,5,)</f>
        <v>Surat</v>
      </c>
      <c r="Q8264" t="str">
        <f>VLOOKUP(C8264,customers!A:J,10,0)</f>
        <v>Occasional</v>
      </c>
    </row>
    <row r="8265" spans="1:17" x14ac:dyDescent="0.3">
      <c r="A8265" t="s">
        <v>9356</v>
      </c>
      <c r="B8265" s="1">
        <v>45118</v>
      </c>
      <c r="C8265" t="s">
        <v>205</v>
      </c>
      <c r="D8265" t="s">
        <v>206</v>
      </c>
      <c r="E8265" t="s">
        <v>15</v>
      </c>
      <c r="F8265" t="s">
        <v>28</v>
      </c>
      <c r="G8265" t="s">
        <v>466</v>
      </c>
      <c r="H8265">
        <v>5</v>
      </c>
      <c r="I8265">
        <v>6635.64</v>
      </c>
      <c r="J8265">
        <v>0</v>
      </c>
      <c r="K8265">
        <v>33178.199999999997</v>
      </c>
      <c r="L8265">
        <v>8843.85</v>
      </c>
      <c r="M8265">
        <f t="shared" si="389"/>
        <v>33178.200000000004</v>
      </c>
      <c r="N8265" t="str">
        <f t="shared" si="387"/>
        <v>Q3</v>
      </c>
      <c r="O8265" s="2">
        <f t="shared" si="388"/>
        <v>26.65560518653815</v>
      </c>
      <c r="P8265" t="str">
        <f>VLOOKUP(retail_sales_2023!C8265,customers!A:J,5,)</f>
        <v>Coimbatore</v>
      </c>
      <c r="Q8265" t="str">
        <f>VLOOKUP(C8265,customers!A:J,10,0)</f>
        <v>Premium</v>
      </c>
    </row>
    <row r="8266" spans="1:17" x14ac:dyDescent="0.3">
      <c r="A8266" t="s">
        <v>9357</v>
      </c>
      <c r="B8266" s="1">
        <v>45250</v>
      </c>
      <c r="C8266" t="s">
        <v>583</v>
      </c>
      <c r="D8266" t="s">
        <v>584</v>
      </c>
      <c r="E8266" t="s">
        <v>27</v>
      </c>
      <c r="F8266" t="s">
        <v>43</v>
      </c>
      <c r="G8266" t="s">
        <v>128</v>
      </c>
      <c r="H8266">
        <v>2</v>
      </c>
      <c r="I8266">
        <v>22256.880000000001</v>
      </c>
      <c r="J8266">
        <v>0.25</v>
      </c>
      <c r="K8266">
        <v>33385.32</v>
      </c>
      <c r="L8266">
        <v>3478.54</v>
      </c>
      <c r="M8266">
        <f t="shared" si="389"/>
        <v>33385.32</v>
      </c>
      <c r="N8266" t="str">
        <f t="shared" si="387"/>
        <v>Q4</v>
      </c>
      <c r="O8266" s="2">
        <f t="shared" si="388"/>
        <v>10.419369950625006</v>
      </c>
      <c r="P8266" t="str">
        <f>VLOOKUP(retail_sales_2023!C8266,customers!A:J,5,)</f>
        <v>Amritsar</v>
      </c>
      <c r="Q8266" t="str">
        <f>VLOOKUP(C8266,customers!A:J,10,0)</f>
        <v>Premium</v>
      </c>
    </row>
    <row r="8267" spans="1:17" x14ac:dyDescent="0.3">
      <c r="A8267" t="s">
        <v>9358</v>
      </c>
      <c r="B8267" s="1">
        <v>45226</v>
      </c>
      <c r="C8267" t="s">
        <v>1164</v>
      </c>
      <c r="D8267" t="s">
        <v>1165</v>
      </c>
      <c r="E8267" t="s">
        <v>21</v>
      </c>
      <c r="F8267" t="s">
        <v>81</v>
      </c>
      <c r="G8267" t="s">
        <v>82</v>
      </c>
      <c r="H8267">
        <v>2</v>
      </c>
      <c r="I8267">
        <v>629.5</v>
      </c>
      <c r="J8267">
        <v>0</v>
      </c>
      <c r="K8267">
        <v>1259</v>
      </c>
      <c r="L8267">
        <v>302.01</v>
      </c>
      <c r="M8267">
        <f t="shared" si="389"/>
        <v>1259</v>
      </c>
      <c r="N8267" t="str">
        <f t="shared" si="387"/>
        <v>Q4</v>
      </c>
      <c r="O8267" s="2">
        <f t="shared" si="388"/>
        <v>23.988085782366959</v>
      </c>
      <c r="P8267" t="str">
        <f>VLOOKUP(retail_sales_2023!C8267,customers!A:J,5,)</f>
        <v>Bhubaneswar</v>
      </c>
      <c r="Q8267" t="str">
        <f>VLOOKUP(C8267,customers!A:J,10,0)</f>
        <v>Regular</v>
      </c>
    </row>
    <row r="8268" spans="1:17" x14ac:dyDescent="0.3">
      <c r="A8268" t="s">
        <v>9359</v>
      </c>
      <c r="B8268" s="1">
        <v>45025</v>
      </c>
      <c r="C8268" t="s">
        <v>491</v>
      </c>
      <c r="D8268" t="s">
        <v>492</v>
      </c>
      <c r="E8268" t="s">
        <v>21</v>
      </c>
      <c r="F8268" t="s">
        <v>43</v>
      </c>
      <c r="G8268" t="s">
        <v>301</v>
      </c>
      <c r="H8268">
        <v>1</v>
      </c>
      <c r="I8268">
        <v>42276.95</v>
      </c>
      <c r="J8268">
        <v>0</v>
      </c>
      <c r="K8268">
        <v>42276.95</v>
      </c>
      <c r="L8268">
        <v>4636.62</v>
      </c>
      <c r="M8268">
        <f t="shared" si="389"/>
        <v>42276.95</v>
      </c>
      <c r="N8268" t="str">
        <f t="shared" si="387"/>
        <v>Q2</v>
      </c>
      <c r="O8268" s="2">
        <f t="shared" si="388"/>
        <v>10.967252841087165</v>
      </c>
      <c r="P8268" t="str">
        <f>VLOOKUP(retail_sales_2023!C8268,customers!A:J,5,)</f>
        <v>Patna</v>
      </c>
      <c r="Q8268" t="str">
        <f>VLOOKUP(C8268,customers!A:J,10,0)</f>
        <v>Premium</v>
      </c>
    </row>
    <row r="8269" spans="1:17" x14ac:dyDescent="0.3">
      <c r="A8269" t="s">
        <v>9360</v>
      </c>
      <c r="B8269" s="1">
        <v>45081</v>
      </c>
      <c r="C8269" t="s">
        <v>479</v>
      </c>
      <c r="D8269" t="s">
        <v>480</v>
      </c>
      <c r="E8269" t="s">
        <v>21</v>
      </c>
      <c r="F8269" t="s">
        <v>43</v>
      </c>
      <c r="G8269" t="s">
        <v>282</v>
      </c>
      <c r="H8269">
        <v>2</v>
      </c>
      <c r="I8269">
        <v>68037.31</v>
      </c>
      <c r="J8269">
        <v>0.05</v>
      </c>
      <c r="K8269">
        <v>129270.89</v>
      </c>
      <c r="L8269">
        <v>13129.86</v>
      </c>
      <c r="M8269">
        <f t="shared" si="389"/>
        <v>129270.889</v>
      </c>
      <c r="N8269" t="str">
        <f t="shared" si="387"/>
        <v>Q2</v>
      </c>
      <c r="O8269" s="2">
        <f t="shared" si="388"/>
        <v>10.156857433255082</v>
      </c>
      <c r="P8269" t="str">
        <f>VLOOKUP(retail_sales_2023!C8269,customers!A:J,5,)</f>
        <v>Bhubaneswar</v>
      </c>
      <c r="Q8269" t="str">
        <f>VLOOKUP(C8269,customers!A:J,10,0)</f>
        <v>Premium</v>
      </c>
    </row>
    <row r="8270" spans="1:17" x14ac:dyDescent="0.3">
      <c r="A8270" t="s">
        <v>9361</v>
      </c>
      <c r="B8270" s="1">
        <v>45169</v>
      </c>
      <c r="C8270" t="s">
        <v>921</v>
      </c>
      <c r="D8270" t="s">
        <v>922</v>
      </c>
      <c r="E8270" t="s">
        <v>15</v>
      </c>
      <c r="F8270" t="s">
        <v>43</v>
      </c>
      <c r="G8270" t="s">
        <v>272</v>
      </c>
      <c r="H8270">
        <v>2</v>
      </c>
      <c r="I8270">
        <v>57109.53</v>
      </c>
      <c r="J8270">
        <v>0.1</v>
      </c>
      <c r="K8270">
        <v>102797.15</v>
      </c>
      <c r="L8270">
        <v>11492.76</v>
      </c>
      <c r="M8270">
        <f t="shared" si="389"/>
        <v>102797.15399999999</v>
      </c>
      <c r="N8270" t="str">
        <f t="shared" si="387"/>
        <v>Q3</v>
      </c>
      <c r="O8270" s="2">
        <f t="shared" si="388"/>
        <v>11.180037578862839</v>
      </c>
      <c r="P8270" t="str">
        <f>VLOOKUP(retail_sales_2023!C8270,customers!A:J,5,)</f>
        <v>Kochi</v>
      </c>
      <c r="Q8270" t="str">
        <f>VLOOKUP(C8270,customers!A:J,10,0)</f>
        <v>Premium</v>
      </c>
    </row>
    <row r="8271" spans="1:17" x14ac:dyDescent="0.3">
      <c r="A8271" t="s">
        <v>9362</v>
      </c>
      <c r="B8271" s="1">
        <v>44985</v>
      </c>
      <c r="C8271" t="s">
        <v>437</v>
      </c>
      <c r="D8271" t="s">
        <v>438</v>
      </c>
      <c r="E8271" t="s">
        <v>21</v>
      </c>
      <c r="F8271" t="s">
        <v>52</v>
      </c>
      <c r="G8271" t="s">
        <v>226</v>
      </c>
      <c r="H8271">
        <v>8</v>
      </c>
      <c r="I8271">
        <v>392</v>
      </c>
      <c r="J8271">
        <v>0.05</v>
      </c>
      <c r="K8271">
        <v>2979.2</v>
      </c>
      <c r="L8271">
        <v>301.26</v>
      </c>
      <c r="M8271">
        <f t="shared" si="389"/>
        <v>2979.2</v>
      </c>
      <c r="N8271" t="str">
        <f t="shared" si="387"/>
        <v>Q1</v>
      </c>
      <c r="O8271" s="2">
        <f t="shared" si="388"/>
        <v>10.112110633727175</v>
      </c>
      <c r="P8271" t="str">
        <f>VLOOKUP(retail_sales_2023!C8271,customers!A:J,5,)</f>
        <v>Kolkata</v>
      </c>
      <c r="Q8271" t="str">
        <f>VLOOKUP(C8271,customers!A:J,10,0)</f>
        <v>Premium</v>
      </c>
    </row>
    <row r="8272" spans="1:17" x14ac:dyDescent="0.3">
      <c r="A8272" t="s">
        <v>9363</v>
      </c>
      <c r="B8272" s="1">
        <v>45146</v>
      </c>
      <c r="C8272" t="s">
        <v>2237</v>
      </c>
      <c r="D8272" t="s">
        <v>2238</v>
      </c>
      <c r="E8272" t="s">
        <v>15</v>
      </c>
      <c r="F8272" t="s">
        <v>28</v>
      </c>
      <c r="G8272" t="s">
        <v>672</v>
      </c>
      <c r="H8272">
        <v>3</v>
      </c>
      <c r="I8272">
        <v>5705.24</v>
      </c>
      <c r="J8272">
        <v>0.2</v>
      </c>
      <c r="K8272">
        <v>13692.58</v>
      </c>
      <c r="L8272">
        <v>2700.7</v>
      </c>
      <c r="M8272">
        <f t="shared" si="389"/>
        <v>13692.576000000001</v>
      </c>
      <c r="N8272" t="str">
        <f t="shared" si="387"/>
        <v>Q3</v>
      </c>
      <c r="O8272" s="2">
        <f t="shared" si="388"/>
        <v>19.723821222881295</v>
      </c>
      <c r="P8272" t="str">
        <f>VLOOKUP(retail_sales_2023!C8272,customers!A:J,5,)</f>
        <v>Kochi</v>
      </c>
      <c r="Q8272" t="str">
        <f>VLOOKUP(C8272,customers!A:J,10,0)</f>
        <v>Regular</v>
      </c>
    </row>
    <row r="8273" spans="1:17" x14ac:dyDescent="0.3">
      <c r="A8273" t="s">
        <v>9364</v>
      </c>
      <c r="B8273" s="1">
        <v>45221</v>
      </c>
      <c r="C8273" t="s">
        <v>3538</v>
      </c>
      <c r="D8273" t="s">
        <v>3539</v>
      </c>
      <c r="E8273" t="s">
        <v>27</v>
      </c>
      <c r="F8273" t="s">
        <v>28</v>
      </c>
      <c r="G8273" t="s">
        <v>439</v>
      </c>
      <c r="H8273">
        <v>4</v>
      </c>
      <c r="I8273">
        <v>6642.1</v>
      </c>
      <c r="J8273">
        <v>0.1</v>
      </c>
      <c r="K8273">
        <v>23911.56</v>
      </c>
      <c r="L8273">
        <v>4108.26</v>
      </c>
      <c r="M8273">
        <f t="shared" si="389"/>
        <v>23911.56</v>
      </c>
      <c r="N8273" t="str">
        <f t="shared" si="387"/>
        <v>Q4</v>
      </c>
      <c r="O8273" s="2">
        <f t="shared" si="388"/>
        <v>17.181062214259548</v>
      </c>
      <c r="P8273" t="str">
        <f>VLOOKUP(retail_sales_2023!C8273,customers!A:J,5,)</f>
        <v>Jaipur</v>
      </c>
      <c r="Q8273" t="str">
        <f>VLOOKUP(C8273,customers!A:J,10,0)</f>
        <v>Premium</v>
      </c>
    </row>
    <row r="8274" spans="1:17" x14ac:dyDescent="0.3">
      <c r="A8274" t="s">
        <v>9365</v>
      </c>
      <c r="B8274" s="1">
        <v>45196</v>
      </c>
      <c r="C8274" t="s">
        <v>544</v>
      </c>
      <c r="D8274" t="s">
        <v>545</v>
      </c>
      <c r="E8274" t="s">
        <v>15</v>
      </c>
      <c r="F8274" t="s">
        <v>52</v>
      </c>
      <c r="G8274" t="s">
        <v>53</v>
      </c>
      <c r="H8274">
        <v>10</v>
      </c>
      <c r="I8274">
        <v>553.73</v>
      </c>
      <c r="J8274">
        <v>0.15</v>
      </c>
      <c r="K8274">
        <v>4706.7</v>
      </c>
      <c r="L8274">
        <v>295.41000000000003</v>
      </c>
      <c r="M8274">
        <f t="shared" si="389"/>
        <v>4706.7049999999999</v>
      </c>
      <c r="N8274" t="str">
        <f t="shared" si="387"/>
        <v>Q3</v>
      </c>
      <c r="O8274" s="2">
        <f t="shared" si="388"/>
        <v>6.2763719803684115</v>
      </c>
      <c r="P8274" t="str">
        <f>VLOOKUP(retail_sales_2023!C8274,customers!A:J,5,)</f>
        <v>Bengaluru</v>
      </c>
      <c r="Q8274" t="str">
        <f>VLOOKUP(C8274,customers!A:J,10,0)</f>
        <v>Premium</v>
      </c>
    </row>
    <row r="8275" spans="1:17" x14ac:dyDescent="0.3">
      <c r="A8275" t="s">
        <v>9366</v>
      </c>
      <c r="B8275" s="1">
        <v>45048</v>
      </c>
      <c r="C8275" t="s">
        <v>95</v>
      </c>
      <c r="D8275" t="s">
        <v>96</v>
      </c>
      <c r="E8275" t="s">
        <v>15</v>
      </c>
      <c r="F8275" t="s">
        <v>16</v>
      </c>
      <c r="G8275" t="s">
        <v>898</v>
      </c>
      <c r="H8275">
        <v>2</v>
      </c>
      <c r="I8275">
        <v>635.58000000000004</v>
      </c>
      <c r="J8275">
        <v>0</v>
      </c>
      <c r="K8275">
        <v>1271.1600000000001</v>
      </c>
      <c r="L8275">
        <v>437.06</v>
      </c>
      <c r="M8275">
        <f t="shared" si="389"/>
        <v>1271.1600000000001</v>
      </c>
      <c r="N8275" t="str">
        <f t="shared" si="387"/>
        <v>Q2</v>
      </c>
      <c r="O8275" s="2">
        <f t="shared" si="388"/>
        <v>34.382768494918025</v>
      </c>
      <c r="P8275" t="str">
        <f>VLOOKUP(retail_sales_2023!C8275,customers!A:J,5,)</f>
        <v>Bengaluru</v>
      </c>
      <c r="Q8275" t="str">
        <f>VLOOKUP(C8275,customers!A:J,10,0)</f>
        <v>Premium</v>
      </c>
    </row>
    <row r="8276" spans="1:17" x14ac:dyDescent="0.3">
      <c r="A8276" t="s">
        <v>9367</v>
      </c>
      <c r="B8276" s="1">
        <v>45171</v>
      </c>
      <c r="C8276" t="s">
        <v>1671</v>
      </c>
      <c r="D8276" t="s">
        <v>1672</v>
      </c>
      <c r="E8276" t="s">
        <v>15</v>
      </c>
      <c r="F8276" t="s">
        <v>81</v>
      </c>
      <c r="G8276" t="s">
        <v>158</v>
      </c>
      <c r="H8276">
        <v>5</v>
      </c>
      <c r="I8276">
        <v>4727</v>
      </c>
      <c r="J8276">
        <v>0.05</v>
      </c>
      <c r="K8276">
        <v>22453.25</v>
      </c>
      <c r="L8276">
        <v>8622.4500000000007</v>
      </c>
      <c r="M8276">
        <f t="shared" si="389"/>
        <v>22453.25</v>
      </c>
      <c r="N8276" t="str">
        <f t="shared" si="387"/>
        <v>Q3</v>
      </c>
      <c r="O8276" s="2">
        <f t="shared" si="388"/>
        <v>38.401790386692355</v>
      </c>
      <c r="P8276" t="str">
        <f>VLOOKUP(retail_sales_2023!C8276,customers!A:J,5,)</f>
        <v>Hyderabad</v>
      </c>
      <c r="Q8276" t="str">
        <f>VLOOKUP(C8276,customers!A:J,10,0)</f>
        <v>Occasional</v>
      </c>
    </row>
    <row r="8277" spans="1:17" x14ac:dyDescent="0.3">
      <c r="A8277" t="s">
        <v>9368</v>
      </c>
      <c r="B8277" s="1">
        <v>45031</v>
      </c>
      <c r="C8277" t="s">
        <v>494</v>
      </c>
      <c r="D8277" t="s">
        <v>495</v>
      </c>
      <c r="E8277" t="s">
        <v>15</v>
      </c>
      <c r="F8277" t="s">
        <v>52</v>
      </c>
      <c r="G8277" t="s">
        <v>235</v>
      </c>
      <c r="H8277">
        <v>3</v>
      </c>
      <c r="I8277">
        <v>585.75</v>
      </c>
      <c r="J8277">
        <v>0</v>
      </c>
      <c r="K8277">
        <v>1757.25</v>
      </c>
      <c r="L8277">
        <v>153.12</v>
      </c>
      <c r="M8277">
        <f t="shared" si="389"/>
        <v>1757.25</v>
      </c>
      <c r="N8277" t="str">
        <f t="shared" si="387"/>
        <v>Q2</v>
      </c>
      <c r="O8277" s="2">
        <f t="shared" si="388"/>
        <v>8.7136150234741798</v>
      </c>
      <c r="P8277" t="str">
        <f>VLOOKUP(retail_sales_2023!C8277,customers!A:J,5,)</f>
        <v>Kochi</v>
      </c>
      <c r="Q8277" t="str">
        <f>VLOOKUP(C8277,customers!A:J,10,0)</f>
        <v>Premium</v>
      </c>
    </row>
    <row r="8278" spans="1:17" x14ac:dyDescent="0.3">
      <c r="A8278" t="s">
        <v>9369</v>
      </c>
      <c r="B8278" s="1">
        <v>45115</v>
      </c>
      <c r="C8278" t="s">
        <v>2123</v>
      </c>
      <c r="D8278" t="s">
        <v>2124</v>
      </c>
      <c r="E8278" t="s">
        <v>33</v>
      </c>
      <c r="F8278" t="s">
        <v>28</v>
      </c>
      <c r="G8278" t="s">
        <v>165</v>
      </c>
      <c r="H8278">
        <v>1</v>
      </c>
      <c r="I8278">
        <v>1351.77</v>
      </c>
      <c r="J8278">
        <v>0</v>
      </c>
      <c r="K8278">
        <v>1351.77</v>
      </c>
      <c r="L8278">
        <v>326.27999999999997</v>
      </c>
      <c r="M8278">
        <f t="shared" si="389"/>
        <v>1351.77</v>
      </c>
      <c r="N8278" t="str">
        <f t="shared" si="387"/>
        <v>Q3</v>
      </c>
      <c r="O8278" s="2">
        <f t="shared" si="388"/>
        <v>24.137242282340928</v>
      </c>
      <c r="P8278" t="str">
        <f>VLOOKUP(retail_sales_2023!C8278,customers!A:J,5,)</f>
        <v>Ahmedabad</v>
      </c>
      <c r="Q8278" t="str">
        <f>VLOOKUP(C8278,customers!A:J,10,0)</f>
        <v>Occasional</v>
      </c>
    </row>
    <row r="8279" spans="1:17" x14ac:dyDescent="0.3">
      <c r="A8279" t="s">
        <v>9370</v>
      </c>
      <c r="B8279" s="1">
        <v>45082</v>
      </c>
      <c r="C8279" t="s">
        <v>338</v>
      </c>
      <c r="D8279" t="s">
        <v>339</v>
      </c>
      <c r="E8279" t="s">
        <v>15</v>
      </c>
      <c r="F8279" t="s">
        <v>81</v>
      </c>
      <c r="G8279" t="s">
        <v>470</v>
      </c>
      <c r="H8279">
        <v>2</v>
      </c>
      <c r="I8279">
        <v>1450.15</v>
      </c>
      <c r="J8279">
        <v>0.1</v>
      </c>
      <c r="K8279">
        <v>2610.27</v>
      </c>
      <c r="L8279">
        <v>758.78</v>
      </c>
      <c r="M8279">
        <f t="shared" si="389"/>
        <v>2610.2700000000004</v>
      </c>
      <c r="N8279" t="str">
        <f t="shared" si="387"/>
        <v>Q2</v>
      </c>
      <c r="O8279" s="2">
        <f t="shared" si="388"/>
        <v>29.069023510977793</v>
      </c>
      <c r="P8279" t="str">
        <f>VLOOKUP(retail_sales_2023!C8279,customers!A:J,5,)</f>
        <v>Kochi</v>
      </c>
      <c r="Q8279" t="str">
        <f>VLOOKUP(C8279,customers!A:J,10,0)</f>
        <v>Regular</v>
      </c>
    </row>
    <row r="8280" spans="1:17" x14ac:dyDescent="0.3">
      <c r="A8280" t="s">
        <v>9371</v>
      </c>
      <c r="B8280" s="1">
        <v>45136</v>
      </c>
      <c r="C8280" t="s">
        <v>1857</v>
      </c>
      <c r="D8280" t="s">
        <v>1858</v>
      </c>
      <c r="E8280" t="s">
        <v>33</v>
      </c>
      <c r="F8280" t="s">
        <v>52</v>
      </c>
      <c r="G8280" t="s">
        <v>133</v>
      </c>
      <c r="H8280">
        <v>1</v>
      </c>
      <c r="I8280">
        <v>524.67999999999995</v>
      </c>
      <c r="J8280">
        <v>0.05</v>
      </c>
      <c r="K8280">
        <v>498.45</v>
      </c>
      <c r="L8280">
        <v>50.32</v>
      </c>
      <c r="M8280">
        <f t="shared" si="389"/>
        <v>498.44599999999991</v>
      </c>
      <c r="N8280" t="str">
        <f t="shared" si="387"/>
        <v>Q3</v>
      </c>
      <c r="O8280" s="2">
        <f t="shared" si="388"/>
        <v>10.095295415788947</v>
      </c>
      <c r="P8280" t="str">
        <f>VLOOKUP(retail_sales_2023!C8280,customers!A:J,5,)</f>
        <v>Surat</v>
      </c>
      <c r="Q8280" t="str">
        <f>VLOOKUP(C8280,customers!A:J,10,0)</f>
        <v>Regular</v>
      </c>
    </row>
    <row r="8281" spans="1:17" x14ac:dyDescent="0.3">
      <c r="A8281" t="s">
        <v>9372</v>
      </c>
      <c r="B8281" s="1">
        <v>44941</v>
      </c>
      <c r="C8281" t="s">
        <v>1607</v>
      </c>
      <c r="D8281" t="s">
        <v>1608</v>
      </c>
      <c r="E8281" t="s">
        <v>15</v>
      </c>
      <c r="F8281" t="s">
        <v>52</v>
      </c>
      <c r="G8281" t="s">
        <v>268</v>
      </c>
      <c r="H8281">
        <v>4</v>
      </c>
      <c r="I8281">
        <v>438.17</v>
      </c>
      <c r="J8281">
        <v>0.05</v>
      </c>
      <c r="K8281">
        <v>1665.05</v>
      </c>
      <c r="L8281">
        <v>126.71</v>
      </c>
      <c r="M8281">
        <f t="shared" si="389"/>
        <v>1665.046</v>
      </c>
      <c r="N8281" t="str">
        <f t="shared" si="387"/>
        <v>Q1</v>
      </c>
      <c r="O8281" s="2">
        <f t="shared" si="388"/>
        <v>7.6099816822317647</v>
      </c>
      <c r="P8281" t="str">
        <f>VLOOKUP(retail_sales_2023!C8281,customers!A:J,5,)</f>
        <v>Bengaluru</v>
      </c>
      <c r="Q8281" t="str">
        <f>VLOOKUP(C8281,customers!A:J,10,0)</f>
        <v>Regular</v>
      </c>
    </row>
    <row r="8282" spans="1:17" x14ac:dyDescent="0.3">
      <c r="A8282" t="s">
        <v>9373</v>
      </c>
      <c r="B8282" s="1">
        <v>45207</v>
      </c>
      <c r="C8282" t="s">
        <v>1292</v>
      </c>
      <c r="D8282" t="s">
        <v>1293</v>
      </c>
      <c r="E8282" t="s">
        <v>15</v>
      </c>
      <c r="F8282" t="s">
        <v>16</v>
      </c>
      <c r="G8282" t="s">
        <v>86</v>
      </c>
      <c r="H8282">
        <v>3</v>
      </c>
      <c r="I8282">
        <v>867.53</v>
      </c>
      <c r="J8282">
        <v>0.2</v>
      </c>
      <c r="K8282">
        <v>2082.0700000000002</v>
      </c>
      <c r="L8282">
        <v>866</v>
      </c>
      <c r="M8282">
        <f t="shared" si="389"/>
        <v>2082.0720000000001</v>
      </c>
      <c r="N8282" t="str">
        <f t="shared" si="387"/>
        <v>Q4</v>
      </c>
      <c r="O8282" s="2">
        <f t="shared" si="388"/>
        <v>41.593222129899566</v>
      </c>
      <c r="P8282" t="str">
        <f>VLOOKUP(retail_sales_2023!C8282,customers!A:J,5,)</f>
        <v>Hyderabad</v>
      </c>
      <c r="Q8282" t="str">
        <f>VLOOKUP(C8282,customers!A:J,10,0)</f>
        <v>Premium</v>
      </c>
    </row>
    <row r="8283" spans="1:17" x14ac:dyDescent="0.3">
      <c r="A8283" t="s">
        <v>9374</v>
      </c>
      <c r="B8283" s="1">
        <v>45118</v>
      </c>
      <c r="C8283" t="s">
        <v>2521</v>
      </c>
      <c r="D8283" t="s">
        <v>2522</v>
      </c>
      <c r="E8283" t="s">
        <v>33</v>
      </c>
      <c r="F8283" t="s">
        <v>22</v>
      </c>
      <c r="G8283" t="s">
        <v>182</v>
      </c>
      <c r="H8283">
        <v>1</v>
      </c>
      <c r="I8283">
        <v>8278.5400000000009</v>
      </c>
      <c r="J8283">
        <v>0.15</v>
      </c>
      <c r="K8283">
        <v>7036.76</v>
      </c>
      <c r="L8283">
        <v>2009.25</v>
      </c>
      <c r="M8283">
        <f t="shared" si="389"/>
        <v>7036.7590000000009</v>
      </c>
      <c r="N8283" t="str">
        <f t="shared" si="387"/>
        <v>Q3</v>
      </c>
      <c r="O8283" s="2">
        <f t="shared" si="388"/>
        <v>28.553624111096582</v>
      </c>
      <c r="P8283" t="str">
        <f>VLOOKUP(retail_sales_2023!C8283,customers!A:J,5,)</f>
        <v>Ahmedabad</v>
      </c>
      <c r="Q8283" t="str">
        <f>VLOOKUP(C8283,customers!A:J,10,0)</f>
        <v>Premium</v>
      </c>
    </row>
    <row r="8284" spans="1:17" x14ac:dyDescent="0.3">
      <c r="A8284" t="s">
        <v>9375</v>
      </c>
      <c r="B8284" s="1">
        <v>45189</v>
      </c>
      <c r="C8284" t="s">
        <v>2647</v>
      </c>
      <c r="D8284" t="s">
        <v>3856</v>
      </c>
      <c r="E8284" t="s">
        <v>27</v>
      </c>
      <c r="F8284" t="s">
        <v>22</v>
      </c>
      <c r="G8284" t="s">
        <v>23</v>
      </c>
      <c r="H8284">
        <v>1</v>
      </c>
      <c r="I8284">
        <v>43518.52</v>
      </c>
      <c r="J8284">
        <v>0.05</v>
      </c>
      <c r="K8284">
        <v>41342.589999999997</v>
      </c>
      <c r="L8284">
        <v>9611.51</v>
      </c>
      <c r="M8284">
        <f t="shared" si="389"/>
        <v>41342.593999999997</v>
      </c>
      <c r="N8284" t="str">
        <f t="shared" si="387"/>
        <v>Q3</v>
      </c>
      <c r="O8284" s="2">
        <f t="shared" si="388"/>
        <v>23.24844669867079</v>
      </c>
      <c r="P8284" t="str">
        <f>VLOOKUP(retail_sales_2023!C8284,customers!A:J,5,)</f>
        <v>Jaipur</v>
      </c>
      <c r="Q8284" t="str">
        <f>VLOOKUP(C8284,customers!A:J,10,0)</f>
        <v>Regular</v>
      </c>
    </row>
    <row r="8285" spans="1:17" x14ac:dyDescent="0.3">
      <c r="A8285" t="s">
        <v>9376</v>
      </c>
      <c r="B8285" s="1">
        <v>44976</v>
      </c>
      <c r="C8285" t="s">
        <v>294</v>
      </c>
      <c r="D8285" t="s">
        <v>295</v>
      </c>
      <c r="E8285" t="s">
        <v>21</v>
      </c>
      <c r="F8285" t="s">
        <v>43</v>
      </c>
      <c r="G8285" t="s">
        <v>243</v>
      </c>
      <c r="H8285">
        <v>5</v>
      </c>
      <c r="I8285">
        <v>33657.94</v>
      </c>
      <c r="J8285">
        <v>0.3</v>
      </c>
      <c r="K8285">
        <v>117802.79</v>
      </c>
      <c r="L8285">
        <v>11721.64</v>
      </c>
      <c r="M8285">
        <f t="shared" si="389"/>
        <v>117802.79</v>
      </c>
      <c r="N8285" t="str">
        <f t="shared" si="387"/>
        <v>Q1</v>
      </c>
      <c r="O8285" s="2">
        <f t="shared" si="388"/>
        <v>9.9502227409045236</v>
      </c>
      <c r="P8285" t="str">
        <f>VLOOKUP(retail_sales_2023!C8285,customers!A:J,5,)</f>
        <v>Patna</v>
      </c>
      <c r="Q8285" t="str">
        <f>VLOOKUP(C8285,customers!A:J,10,0)</f>
        <v>Occasional</v>
      </c>
    </row>
    <row r="8286" spans="1:17" x14ac:dyDescent="0.3">
      <c r="A8286" t="s">
        <v>9377</v>
      </c>
      <c r="B8286" s="1">
        <v>44950</v>
      </c>
      <c r="C8286" t="s">
        <v>2172</v>
      </c>
      <c r="D8286" t="s">
        <v>2173</v>
      </c>
      <c r="E8286" t="s">
        <v>15</v>
      </c>
      <c r="F8286" t="s">
        <v>43</v>
      </c>
      <c r="G8286" t="s">
        <v>301</v>
      </c>
      <c r="H8286">
        <v>3</v>
      </c>
      <c r="I8286">
        <v>83596.37</v>
      </c>
      <c r="J8286">
        <v>0</v>
      </c>
      <c r="K8286">
        <v>250789.11</v>
      </c>
      <c r="L8286">
        <v>33468.89</v>
      </c>
      <c r="M8286">
        <f t="shared" si="389"/>
        <v>250789.11</v>
      </c>
      <c r="N8286" t="str">
        <f t="shared" si="387"/>
        <v>Q1</v>
      </c>
      <c r="O8286" s="2">
        <f t="shared" si="388"/>
        <v>13.34543194479218</v>
      </c>
      <c r="P8286" t="str">
        <f>VLOOKUP(retail_sales_2023!C8286,customers!A:J,5,)</f>
        <v>Hyderabad</v>
      </c>
      <c r="Q8286" t="str">
        <f>VLOOKUP(C8286,customers!A:J,10,0)</f>
        <v>Regular</v>
      </c>
    </row>
    <row r="8287" spans="1:17" x14ac:dyDescent="0.3">
      <c r="A8287" t="s">
        <v>9378</v>
      </c>
      <c r="B8287" s="1">
        <v>45264</v>
      </c>
      <c r="C8287" t="s">
        <v>686</v>
      </c>
      <c r="D8287" t="s">
        <v>687</v>
      </c>
      <c r="E8287" t="s">
        <v>15</v>
      </c>
      <c r="F8287" t="s">
        <v>43</v>
      </c>
      <c r="G8287" t="s">
        <v>282</v>
      </c>
      <c r="H8287">
        <v>2</v>
      </c>
      <c r="I8287">
        <v>36091.58</v>
      </c>
      <c r="J8287">
        <v>0.1</v>
      </c>
      <c r="K8287">
        <v>64964.84</v>
      </c>
      <c r="L8287">
        <v>-7955.26</v>
      </c>
      <c r="M8287">
        <f t="shared" si="389"/>
        <v>64964.844000000005</v>
      </c>
      <c r="N8287" t="str">
        <f t="shared" si="387"/>
        <v>Q4</v>
      </c>
      <c r="O8287" s="2">
        <f t="shared" si="388"/>
        <v>-12.245485404104745</v>
      </c>
      <c r="P8287" t="str">
        <f>VLOOKUP(retail_sales_2023!C8287,customers!A:J,5,)</f>
        <v>Kochi</v>
      </c>
      <c r="Q8287" t="str">
        <f>VLOOKUP(C8287,customers!A:J,10,0)</f>
        <v>Premium</v>
      </c>
    </row>
    <row r="8288" spans="1:17" x14ac:dyDescent="0.3">
      <c r="A8288" t="s">
        <v>9379</v>
      </c>
      <c r="B8288" s="1">
        <v>45106</v>
      </c>
      <c r="C8288" t="s">
        <v>773</v>
      </c>
      <c r="D8288" t="s">
        <v>774</v>
      </c>
      <c r="E8288" t="s">
        <v>21</v>
      </c>
      <c r="F8288" t="s">
        <v>22</v>
      </c>
      <c r="G8288" t="s">
        <v>423</v>
      </c>
      <c r="H8288">
        <v>2</v>
      </c>
      <c r="I8288">
        <v>17552.45</v>
      </c>
      <c r="J8288">
        <v>0</v>
      </c>
      <c r="K8288">
        <v>35104.9</v>
      </c>
      <c r="L8288">
        <v>-1442.62</v>
      </c>
      <c r="M8288">
        <f t="shared" si="389"/>
        <v>35104.9</v>
      </c>
      <c r="N8288" t="str">
        <f t="shared" si="387"/>
        <v>Q2</v>
      </c>
      <c r="O8288" s="2">
        <f t="shared" si="388"/>
        <v>-4.1094548054545088</v>
      </c>
      <c r="P8288" t="str">
        <f>VLOOKUP(retail_sales_2023!C8288,customers!A:J,5,)</f>
        <v>Ranchi</v>
      </c>
      <c r="Q8288" t="str">
        <f>VLOOKUP(C8288,customers!A:J,10,0)</f>
        <v>Premium</v>
      </c>
    </row>
    <row r="8289" spans="1:17" x14ac:dyDescent="0.3">
      <c r="A8289" t="s">
        <v>9380</v>
      </c>
      <c r="B8289" s="1">
        <v>44973</v>
      </c>
      <c r="C8289" t="s">
        <v>288</v>
      </c>
      <c r="D8289" t="s">
        <v>289</v>
      </c>
      <c r="E8289" t="s">
        <v>27</v>
      </c>
      <c r="F8289" t="s">
        <v>43</v>
      </c>
      <c r="G8289" t="s">
        <v>178</v>
      </c>
      <c r="H8289">
        <v>0</v>
      </c>
      <c r="I8289">
        <v>58705.77</v>
      </c>
      <c r="J8289">
        <v>0</v>
      </c>
      <c r="K8289">
        <v>0</v>
      </c>
      <c r="L8289">
        <v>0</v>
      </c>
      <c r="M8289">
        <f t="shared" si="389"/>
        <v>0</v>
      </c>
      <c r="N8289" t="str">
        <f t="shared" si="387"/>
        <v>Q1</v>
      </c>
      <c r="O8289" s="2">
        <v>0</v>
      </c>
      <c r="P8289" t="str">
        <f>VLOOKUP(retail_sales_2023!C8289,customers!A:J,5,)</f>
        <v>Delhi</v>
      </c>
      <c r="Q8289" t="str">
        <f>VLOOKUP(C8289,customers!A:J,10,0)</f>
        <v>Premium</v>
      </c>
    </row>
    <row r="8290" spans="1:17" x14ac:dyDescent="0.3">
      <c r="A8290" t="s">
        <v>9381</v>
      </c>
      <c r="B8290" s="1">
        <v>45168</v>
      </c>
      <c r="C8290" t="s">
        <v>948</v>
      </c>
      <c r="D8290" t="s">
        <v>949</v>
      </c>
      <c r="E8290" t="s">
        <v>27</v>
      </c>
      <c r="F8290" t="s">
        <v>22</v>
      </c>
      <c r="G8290" t="s">
        <v>210</v>
      </c>
      <c r="H8290">
        <v>5</v>
      </c>
      <c r="I8290">
        <v>33965.14</v>
      </c>
      <c r="J8290">
        <v>0</v>
      </c>
      <c r="K8290">
        <v>169825.7</v>
      </c>
      <c r="L8290">
        <v>49585.36</v>
      </c>
      <c r="M8290">
        <f t="shared" si="389"/>
        <v>169825.7</v>
      </c>
      <c r="N8290" t="str">
        <f t="shared" si="387"/>
        <v>Q3</v>
      </c>
      <c r="O8290" s="2">
        <f t="shared" si="388"/>
        <v>29.197795151146146</v>
      </c>
      <c r="P8290" t="str">
        <f>VLOOKUP(retail_sales_2023!C8290,customers!A:J,5,)</f>
        <v>Chandigarh</v>
      </c>
      <c r="Q8290" t="str">
        <f>VLOOKUP(C8290,customers!A:J,10,0)</f>
        <v>Regular</v>
      </c>
    </row>
    <row r="8291" spans="1:17" x14ac:dyDescent="0.3">
      <c r="A8291" t="s">
        <v>9382</v>
      </c>
      <c r="B8291" s="1">
        <v>44979</v>
      </c>
      <c r="C8291" t="s">
        <v>1317</v>
      </c>
      <c r="D8291" t="s">
        <v>1318</v>
      </c>
      <c r="E8291" t="s">
        <v>33</v>
      </c>
      <c r="F8291" t="s">
        <v>16</v>
      </c>
      <c r="G8291" t="s">
        <v>319</v>
      </c>
      <c r="H8291">
        <v>3</v>
      </c>
      <c r="I8291">
        <v>781.51</v>
      </c>
      <c r="J8291">
        <v>0.1</v>
      </c>
      <c r="K8291">
        <v>2110.08</v>
      </c>
      <c r="L8291">
        <v>795.58</v>
      </c>
      <c r="M8291">
        <f t="shared" si="389"/>
        <v>2110.0769999999998</v>
      </c>
      <c r="N8291" t="str">
        <f t="shared" si="387"/>
        <v>Q1</v>
      </c>
      <c r="O8291" s="2">
        <f t="shared" si="388"/>
        <v>37.703783742796489</v>
      </c>
      <c r="P8291" t="str">
        <f>VLOOKUP(retail_sales_2023!C8291,customers!A:J,5,)</f>
        <v>Pune</v>
      </c>
      <c r="Q8291" t="str">
        <f>VLOOKUP(C8291,customers!A:J,10,0)</f>
        <v>Regular</v>
      </c>
    </row>
    <row r="8292" spans="1:17" x14ac:dyDescent="0.3">
      <c r="A8292" t="s">
        <v>9383</v>
      </c>
      <c r="B8292" s="1">
        <v>45284</v>
      </c>
      <c r="C8292" t="s">
        <v>701</v>
      </c>
      <c r="D8292" t="s">
        <v>702</v>
      </c>
      <c r="E8292" t="s">
        <v>15</v>
      </c>
      <c r="F8292" t="s">
        <v>43</v>
      </c>
      <c r="G8292" t="s">
        <v>301</v>
      </c>
      <c r="H8292">
        <v>3</v>
      </c>
      <c r="I8292">
        <v>78089.960000000006</v>
      </c>
      <c r="J8292">
        <v>0.3</v>
      </c>
      <c r="K8292">
        <v>163988.92000000001</v>
      </c>
      <c r="L8292">
        <v>15297.63</v>
      </c>
      <c r="M8292">
        <f t="shared" si="389"/>
        <v>163988.916</v>
      </c>
      <c r="N8292" t="str">
        <f t="shared" si="387"/>
        <v>Q4</v>
      </c>
      <c r="O8292" s="2">
        <f t="shared" si="388"/>
        <v>9.3284534101450252</v>
      </c>
      <c r="P8292" t="str">
        <f>VLOOKUP(retail_sales_2023!C8292,customers!A:J,5,)</f>
        <v>Bengaluru</v>
      </c>
      <c r="Q8292" t="str">
        <f>VLOOKUP(C8292,customers!A:J,10,0)</f>
        <v>Premium</v>
      </c>
    </row>
    <row r="8293" spans="1:17" x14ac:dyDescent="0.3">
      <c r="A8293" t="s">
        <v>9384</v>
      </c>
      <c r="B8293" s="1">
        <v>45202</v>
      </c>
      <c r="C8293" t="s">
        <v>112</v>
      </c>
      <c r="D8293" t="s">
        <v>113</v>
      </c>
      <c r="E8293" t="s">
        <v>33</v>
      </c>
      <c r="F8293" t="s">
        <v>81</v>
      </c>
      <c r="G8293" t="s">
        <v>82</v>
      </c>
      <c r="H8293">
        <v>3</v>
      </c>
      <c r="I8293">
        <v>777.29</v>
      </c>
      <c r="J8293">
        <v>0.05</v>
      </c>
      <c r="K8293">
        <v>2215.2800000000002</v>
      </c>
      <c r="L8293">
        <v>822.56</v>
      </c>
      <c r="M8293">
        <f t="shared" si="389"/>
        <v>2215.2764999999999</v>
      </c>
      <c r="N8293" t="str">
        <f t="shared" si="387"/>
        <v>Q4</v>
      </c>
      <c r="O8293" s="2">
        <f t="shared" si="388"/>
        <v>37.131197862121262</v>
      </c>
      <c r="P8293" t="str">
        <f>VLOOKUP(retail_sales_2023!C8293,customers!A:J,5,)</f>
        <v>Surat</v>
      </c>
      <c r="Q8293" t="str">
        <f>VLOOKUP(C8293,customers!A:J,10,0)</f>
        <v>Occasional</v>
      </c>
    </row>
    <row r="8294" spans="1:17" x14ac:dyDescent="0.3">
      <c r="A8294" t="s">
        <v>9385</v>
      </c>
      <c r="B8294" s="1">
        <v>45240</v>
      </c>
      <c r="C8294" t="s">
        <v>368</v>
      </c>
      <c r="D8294" t="s">
        <v>369</v>
      </c>
      <c r="E8294" t="s">
        <v>21</v>
      </c>
      <c r="F8294" t="s">
        <v>28</v>
      </c>
      <c r="G8294" t="s">
        <v>165</v>
      </c>
      <c r="H8294">
        <v>5</v>
      </c>
      <c r="I8294">
        <v>5495.14</v>
      </c>
      <c r="J8294">
        <v>0</v>
      </c>
      <c r="K8294">
        <v>27475.7</v>
      </c>
      <c r="L8294">
        <v>5463.72</v>
      </c>
      <c r="M8294">
        <f t="shared" si="389"/>
        <v>27475.7</v>
      </c>
      <c r="N8294" t="str">
        <f t="shared" si="387"/>
        <v>Q4</v>
      </c>
      <c r="O8294" s="2">
        <f t="shared" si="388"/>
        <v>19.885644405784021</v>
      </c>
      <c r="P8294" t="str">
        <f>VLOOKUP(retail_sales_2023!C8294,customers!A:J,5,)</f>
        <v>Kolkata</v>
      </c>
      <c r="Q8294" t="str">
        <f>VLOOKUP(C8294,customers!A:J,10,0)</f>
        <v>Occasional</v>
      </c>
    </row>
    <row r="8295" spans="1:17" x14ac:dyDescent="0.3">
      <c r="A8295" t="s">
        <v>9386</v>
      </c>
      <c r="B8295" s="1">
        <v>45156</v>
      </c>
      <c r="C8295" t="s">
        <v>1231</v>
      </c>
      <c r="D8295" t="s">
        <v>1232</v>
      </c>
      <c r="E8295" t="s">
        <v>15</v>
      </c>
      <c r="F8295" t="s">
        <v>52</v>
      </c>
      <c r="G8295" t="s">
        <v>169</v>
      </c>
      <c r="H8295">
        <v>9</v>
      </c>
      <c r="I8295">
        <v>321.49</v>
      </c>
      <c r="J8295">
        <v>0.1</v>
      </c>
      <c r="K8295">
        <v>2604.0700000000002</v>
      </c>
      <c r="L8295">
        <v>197.6</v>
      </c>
      <c r="M8295">
        <f t="shared" si="389"/>
        <v>2604.069</v>
      </c>
      <c r="N8295" t="str">
        <f t="shared" si="387"/>
        <v>Q3</v>
      </c>
      <c r="O8295" s="2">
        <f t="shared" si="388"/>
        <v>7.5881216710764292</v>
      </c>
      <c r="P8295" t="str">
        <f>VLOOKUP(retail_sales_2023!C8295,customers!A:J,5,)</f>
        <v>Coimbatore</v>
      </c>
      <c r="Q8295" t="str">
        <f>VLOOKUP(C8295,customers!A:J,10,0)</f>
        <v>Regular</v>
      </c>
    </row>
    <row r="8296" spans="1:17" x14ac:dyDescent="0.3">
      <c r="A8296" t="s">
        <v>9387</v>
      </c>
      <c r="B8296" s="1">
        <v>44936</v>
      </c>
      <c r="C8296" t="s">
        <v>205</v>
      </c>
      <c r="D8296" t="s">
        <v>206</v>
      </c>
      <c r="E8296" t="s">
        <v>15</v>
      </c>
      <c r="F8296" t="s">
        <v>22</v>
      </c>
      <c r="G8296" t="s">
        <v>23</v>
      </c>
      <c r="H8296">
        <v>5</v>
      </c>
      <c r="I8296">
        <v>4097.82</v>
      </c>
      <c r="J8296">
        <v>0.05</v>
      </c>
      <c r="K8296">
        <v>19464.64</v>
      </c>
      <c r="L8296">
        <v>4529.41</v>
      </c>
      <c r="M8296">
        <f t="shared" si="389"/>
        <v>19464.644999999997</v>
      </c>
      <c r="N8296" t="str">
        <f t="shared" si="387"/>
        <v>Q1</v>
      </c>
      <c r="O8296" s="2">
        <f t="shared" si="388"/>
        <v>23.269939747151756</v>
      </c>
      <c r="P8296" t="str">
        <f>VLOOKUP(retail_sales_2023!C8296,customers!A:J,5,)</f>
        <v>Coimbatore</v>
      </c>
      <c r="Q8296" t="str">
        <f>VLOOKUP(C8296,customers!A:J,10,0)</f>
        <v>Premium</v>
      </c>
    </row>
    <row r="8297" spans="1:17" x14ac:dyDescent="0.3">
      <c r="A8297" t="s">
        <v>9388</v>
      </c>
      <c r="B8297" s="1">
        <v>45006</v>
      </c>
      <c r="C8297" t="s">
        <v>444</v>
      </c>
      <c r="D8297" t="s">
        <v>445</v>
      </c>
      <c r="E8297" t="s">
        <v>27</v>
      </c>
      <c r="F8297" t="s">
        <v>52</v>
      </c>
      <c r="G8297" t="s">
        <v>268</v>
      </c>
      <c r="H8297">
        <v>3</v>
      </c>
      <c r="I8297">
        <v>351.42</v>
      </c>
      <c r="J8297">
        <v>0</v>
      </c>
      <c r="K8297">
        <v>1054.26</v>
      </c>
      <c r="L8297">
        <v>71.28</v>
      </c>
      <c r="M8297">
        <f t="shared" si="389"/>
        <v>1054.26</v>
      </c>
      <c r="N8297" t="str">
        <f t="shared" si="387"/>
        <v>Q1</v>
      </c>
      <c r="O8297" s="2">
        <f t="shared" si="388"/>
        <v>6.7611405156223325</v>
      </c>
      <c r="P8297" t="str">
        <f>VLOOKUP(retail_sales_2023!C8297,customers!A:J,5,)</f>
        <v>Jaipur</v>
      </c>
      <c r="Q8297" t="str">
        <f>VLOOKUP(C8297,customers!A:J,10,0)</f>
        <v>Regular</v>
      </c>
    </row>
    <row r="8298" spans="1:17" x14ac:dyDescent="0.3">
      <c r="A8298" t="s">
        <v>9389</v>
      </c>
      <c r="B8298" s="1">
        <v>45107</v>
      </c>
      <c r="C8298" t="s">
        <v>234</v>
      </c>
      <c r="D8298" t="s">
        <v>260</v>
      </c>
      <c r="E8298" t="s">
        <v>33</v>
      </c>
      <c r="F8298" t="s">
        <v>16</v>
      </c>
      <c r="G8298" t="s">
        <v>286</v>
      </c>
      <c r="H8298">
        <v>2</v>
      </c>
      <c r="I8298">
        <v>322.47000000000003</v>
      </c>
      <c r="J8298">
        <v>0.05</v>
      </c>
      <c r="K8298">
        <v>612.69000000000005</v>
      </c>
      <c r="L8298">
        <v>152.38999999999999</v>
      </c>
      <c r="M8298">
        <f t="shared" si="389"/>
        <v>612.69299999999998</v>
      </c>
      <c r="N8298" t="str">
        <f t="shared" si="387"/>
        <v>Q2</v>
      </c>
      <c r="O8298" s="2">
        <f t="shared" si="388"/>
        <v>24.872284515823658</v>
      </c>
      <c r="P8298" t="str">
        <f>VLOOKUP(retail_sales_2023!C8298,customers!A:J,5,)</f>
        <v>Mumbai</v>
      </c>
      <c r="Q8298" t="str">
        <f>VLOOKUP(C8298,customers!A:J,10,0)</f>
        <v>Occasional</v>
      </c>
    </row>
    <row r="8299" spans="1:17" x14ac:dyDescent="0.3">
      <c r="A8299" t="s">
        <v>9390</v>
      </c>
      <c r="B8299" s="1">
        <v>45167</v>
      </c>
      <c r="C8299" t="s">
        <v>924</v>
      </c>
      <c r="D8299" t="s">
        <v>925</v>
      </c>
      <c r="E8299" t="s">
        <v>27</v>
      </c>
      <c r="F8299" t="s">
        <v>81</v>
      </c>
      <c r="G8299" t="s">
        <v>105</v>
      </c>
      <c r="H8299">
        <v>1</v>
      </c>
      <c r="I8299">
        <v>3133.61</v>
      </c>
      <c r="J8299">
        <v>0.2</v>
      </c>
      <c r="K8299">
        <v>2506.89</v>
      </c>
      <c r="L8299">
        <v>761.69</v>
      </c>
      <c r="M8299">
        <f t="shared" si="389"/>
        <v>2506.8880000000004</v>
      </c>
      <c r="N8299" t="str">
        <f t="shared" si="387"/>
        <v>Q3</v>
      </c>
      <c r="O8299" s="2">
        <f t="shared" si="388"/>
        <v>30.383862076118223</v>
      </c>
      <c r="P8299" t="str">
        <f>VLOOKUP(retail_sales_2023!C8299,customers!A:J,5,)</f>
        <v>Lucknow</v>
      </c>
      <c r="Q8299" t="str">
        <f>VLOOKUP(C8299,customers!A:J,10,0)</f>
        <v>Regular</v>
      </c>
    </row>
    <row r="8300" spans="1:17" x14ac:dyDescent="0.3">
      <c r="A8300" t="s">
        <v>9391</v>
      </c>
      <c r="B8300" s="1">
        <v>45086</v>
      </c>
      <c r="C8300" t="s">
        <v>2454</v>
      </c>
      <c r="D8300" t="s">
        <v>2455</v>
      </c>
      <c r="E8300" t="s">
        <v>33</v>
      </c>
      <c r="F8300" t="s">
        <v>52</v>
      </c>
      <c r="G8300" t="s">
        <v>226</v>
      </c>
      <c r="H8300">
        <v>8</v>
      </c>
      <c r="I8300">
        <v>525.80999999999995</v>
      </c>
      <c r="J8300">
        <v>0.1</v>
      </c>
      <c r="K8300">
        <v>3785.83</v>
      </c>
      <c r="L8300">
        <v>248.01</v>
      </c>
      <c r="M8300">
        <f t="shared" si="389"/>
        <v>3785.8319999999999</v>
      </c>
      <c r="N8300" t="str">
        <f t="shared" si="387"/>
        <v>Q2</v>
      </c>
      <c r="O8300" s="2">
        <f t="shared" si="388"/>
        <v>6.551007308833201</v>
      </c>
      <c r="P8300" t="str">
        <f>VLOOKUP(retail_sales_2023!C8300,customers!A:J,5,)</f>
        <v>Pune</v>
      </c>
      <c r="Q8300" t="str">
        <f>VLOOKUP(C8300,customers!A:J,10,0)</f>
        <v>Regular</v>
      </c>
    </row>
    <row r="8301" spans="1:17" x14ac:dyDescent="0.3">
      <c r="A8301" t="s">
        <v>9392</v>
      </c>
      <c r="B8301" s="1">
        <v>45257</v>
      </c>
      <c r="C8301" t="s">
        <v>1717</v>
      </c>
      <c r="D8301" t="s">
        <v>1718</v>
      </c>
      <c r="E8301" t="s">
        <v>15</v>
      </c>
      <c r="F8301" t="s">
        <v>38</v>
      </c>
      <c r="G8301" t="s">
        <v>77</v>
      </c>
      <c r="H8301">
        <v>4</v>
      </c>
      <c r="I8301">
        <v>2615.81</v>
      </c>
      <c r="J8301">
        <v>0</v>
      </c>
      <c r="K8301">
        <v>10463.24</v>
      </c>
      <c r="L8301">
        <v>-375.36</v>
      </c>
      <c r="M8301">
        <f t="shared" si="389"/>
        <v>10463.24</v>
      </c>
      <c r="N8301" t="str">
        <f t="shared" si="387"/>
        <v>Q4</v>
      </c>
      <c r="O8301" s="2">
        <f t="shared" si="388"/>
        <v>-3.5874165172546935</v>
      </c>
      <c r="P8301" t="str">
        <f>VLOOKUP(retail_sales_2023!C8301,customers!A:J,5,)</f>
        <v>Chennai</v>
      </c>
      <c r="Q8301" t="str">
        <f>VLOOKUP(C8301,customers!A:J,10,0)</f>
        <v>Premium</v>
      </c>
    </row>
    <row r="8302" spans="1:17" x14ac:dyDescent="0.3">
      <c r="A8302" t="s">
        <v>9393</v>
      </c>
      <c r="B8302" s="1">
        <v>45166</v>
      </c>
      <c r="C8302" t="s">
        <v>663</v>
      </c>
      <c r="D8302" t="s">
        <v>1776</v>
      </c>
      <c r="E8302" t="s">
        <v>27</v>
      </c>
      <c r="F8302" t="s">
        <v>43</v>
      </c>
      <c r="G8302" t="s">
        <v>282</v>
      </c>
      <c r="H8302">
        <v>1</v>
      </c>
      <c r="I8302">
        <v>4422.7700000000004</v>
      </c>
      <c r="J8302">
        <v>0</v>
      </c>
      <c r="K8302">
        <v>4422.7700000000004</v>
      </c>
      <c r="L8302">
        <v>469.97</v>
      </c>
      <c r="M8302">
        <f t="shared" si="389"/>
        <v>4422.7700000000004</v>
      </c>
      <c r="N8302" t="str">
        <f t="shared" si="387"/>
        <v>Q3</v>
      </c>
      <c r="O8302" s="2">
        <f t="shared" si="388"/>
        <v>10.626146057787315</v>
      </c>
      <c r="P8302" t="str">
        <f>VLOOKUP(retail_sales_2023!C8302,customers!A:J,5,)</f>
        <v>Lucknow</v>
      </c>
      <c r="Q8302" t="str">
        <f>VLOOKUP(C8302,customers!A:J,10,0)</f>
        <v>Premium</v>
      </c>
    </row>
    <row r="8303" spans="1:17" x14ac:dyDescent="0.3">
      <c r="A8303" t="s">
        <v>9394</v>
      </c>
      <c r="B8303" s="1">
        <v>45216</v>
      </c>
      <c r="C8303" t="s">
        <v>554</v>
      </c>
      <c r="D8303" t="s">
        <v>555</v>
      </c>
      <c r="E8303" t="s">
        <v>33</v>
      </c>
      <c r="F8303" t="s">
        <v>81</v>
      </c>
      <c r="G8303" t="s">
        <v>101</v>
      </c>
      <c r="H8303">
        <v>4</v>
      </c>
      <c r="I8303">
        <v>2448.42</v>
      </c>
      <c r="J8303">
        <v>0.15</v>
      </c>
      <c r="K8303">
        <v>8324.6299999999992</v>
      </c>
      <c r="L8303">
        <v>2253.2399999999998</v>
      </c>
      <c r="M8303">
        <f t="shared" si="389"/>
        <v>8324.6280000000006</v>
      </c>
      <c r="N8303" t="str">
        <f t="shared" si="387"/>
        <v>Q4</v>
      </c>
      <c r="O8303" s="2">
        <f t="shared" si="388"/>
        <v>27.067148930342849</v>
      </c>
      <c r="P8303" t="str">
        <f>VLOOKUP(retail_sales_2023!C8303,customers!A:J,5,)</f>
        <v>Ahmedabad</v>
      </c>
      <c r="Q8303" t="str">
        <f>VLOOKUP(C8303,customers!A:J,10,0)</f>
        <v>Occasional</v>
      </c>
    </row>
    <row r="8304" spans="1:17" x14ac:dyDescent="0.3">
      <c r="A8304" t="s">
        <v>9395</v>
      </c>
      <c r="B8304" s="1">
        <v>45069</v>
      </c>
      <c r="C8304" t="s">
        <v>773</v>
      </c>
      <c r="D8304" t="s">
        <v>774</v>
      </c>
      <c r="E8304" t="s">
        <v>21</v>
      </c>
      <c r="F8304" t="s">
        <v>38</v>
      </c>
      <c r="G8304" t="s">
        <v>77</v>
      </c>
      <c r="H8304">
        <v>1</v>
      </c>
      <c r="I8304">
        <v>2164.0700000000002</v>
      </c>
      <c r="J8304">
        <v>0.2</v>
      </c>
      <c r="K8304">
        <v>1731.26</v>
      </c>
      <c r="L8304">
        <v>603.80999999999995</v>
      </c>
      <c r="M8304">
        <f t="shared" si="389"/>
        <v>1731.2560000000003</v>
      </c>
      <c r="N8304" t="str">
        <f t="shared" si="387"/>
        <v>Q2</v>
      </c>
      <c r="O8304" s="2">
        <f t="shared" si="388"/>
        <v>34.876910458278935</v>
      </c>
      <c r="P8304" t="str">
        <f>VLOOKUP(retail_sales_2023!C8304,customers!A:J,5,)</f>
        <v>Ranchi</v>
      </c>
      <c r="Q8304" t="str">
        <f>VLOOKUP(C8304,customers!A:J,10,0)</f>
        <v>Premium</v>
      </c>
    </row>
    <row r="8305" spans="1:17" x14ac:dyDescent="0.3">
      <c r="A8305" t="s">
        <v>9396</v>
      </c>
      <c r="B8305" s="1">
        <v>45260</v>
      </c>
      <c r="C8305" t="s">
        <v>1255</v>
      </c>
      <c r="D8305" t="s">
        <v>1256</v>
      </c>
      <c r="E8305" t="s">
        <v>27</v>
      </c>
      <c r="F8305" t="s">
        <v>81</v>
      </c>
      <c r="G8305" t="s">
        <v>239</v>
      </c>
      <c r="H8305">
        <v>5</v>
      </c>
      <c r="I8305">
        <v>4267.45</v>
      </c>
      <c r="J8305">
        <v>0.05</v>
      </c>
      <c r="K8305">
        <v>20270.39</v>
      </c>
      <c r="L8305">
        <v>-588.51</v>
      </c>
      <c r="M8305">
        <f t="shared" si="389"/>
        <v>20270.387500000001</v>
      </c>
      <c r="N8305" t="str">
        <f t="shared" si="387"/>
        <v>Q4</v>
      </c>
      <c r="O8305" s="2">
        <f t="shared" si="388"/>
        <v>-2.9032988511814524</v>
      </c>
      <c r="P8305" t="str">
        <f>VLOOKUP(retail_sales_2023!C8305,customers!A:J,5,)</f>
        <v>Chandigarh</v>
      </c>
      <c r="Q8305" t="str">
        <f>VLOOKUP(C8305,customers!A:J,10,0)</f>
        <v>Regular</v>
      </c>
    </row>
    <row r="8306" spans="1:17" x14ac:dyDescent="0.3">
      <c r="A8306" t="s">
        <v>9397</v>
      </c>
      <c r="B8306" s="1">
        <v>45057</v>
      </c>
      <c r="C8306" t="s">
        <v>400</v>
      </c>
      <c r="D8306" t="s">
        <v>401</v>
      </c>
      <c r="E8306" t="s">
        <v>33</v>
      </c>
      <c r="F8306" t="s">
        <v>28</v>
      </c>
      <c r="G8306" t="s">
        <v>57</v>
      </c>
      <c r="H8306">
        <v>1</v>
      </c>
      <c r="I8306">
        <v>4073.31</v>
      </c>
      <c r="J8306">
        <v>0.05</v>
      </c>
      <c r="K8306">
        <v>3869.64</v>
      </c>
      <c r="L8306">
        <v>967.09</v>
      </c>
      <c r="M8306">
        <f t="shared" si="389"/>
        <v>3869.6444999999999</v>
      </c>
      <c r="N8306" t="str">
        <f t="shared" si="387"/>
        <v>Q2</v>
      </c>
      <c r="O8306" s="2">
        <f t="shared" si="388"/>
        <v>24.991730496893769</v>
      </c>
      <c r="P8306" t="str">
        <f>VLOOKUP(retail_sales_2023!C8306,customers!A:J,5,)</f>
        <v>Ahmedabad</v>
      </c>
      <c r="Q8306" t="str">
        <f>VLOOKUP(C8306,customers!A:J,10,0)</f>
        <v>Premium</v>
      </c>
    </row>
    <row r="8307" spans="1:17" x14ac:dyDescent="0.3">
      <c r="A8307" t="s">
        <v>9398</v>
      </c>
      <c r="B8307" s="1">
        <v>45150</v>
      </c>
      <c r="C8307" t="s">
        <v>36</v>
      </c>
      <c r="D8307" t="s">
        <v>37</v>
      </c>
      <c r="E8307" t="s">
        <v>27</v>
      </c>
      <c r="F8307" t="s">
        <v>81</v>
      </c>
      <c r="G8307" t="s">
        <v>239</v>
      </c>
      <c r="H8307">
        <v>4</v>
      </c>
      <c r="I8307">
        <v>2864.4</v>
      </c>
      <c r="J8307">
        <v>0.15</v>
      </c>
      <c r="K8307">
        <v>9738.9599999999991</v>
      </c>
      <c r="L8307">
        <v>2968.27</v>
      </c>
      <c r="M8307">
        <f t="shared" si="389"/>
        <v>9738.9600000000009</v>
      </c>
      <c r="N8307" t="str">
        <f t="shared" si="387"/>
        <v>Q3</v>
      </c>
      <c r="O8307" s="2">
        <f t="shared" si="388"/>
        <v>30.478305691778178</v>
      </c>
      <c r="P8307" t="str">
        <f>VLOOKUP(retail_sales_2023!C8307,customers!A:J,5,)</f>
        <v>Lucknow</v>
      </c>
      <c r="Q8307" t="str">
        <f>VLOOKUP(C8307,customers!A:J,10,0)</f>
        <v>Premium</v>
      </c>
    </row>
    <row r="8308" spans="1:17" x14ac:dyDescent="0.3">
      <c r="A8308" t="s">
        <v>9399</v>
      </c>
      <c r="B8308" s="1">
        <v>44981</v>
      </c>
      <c r="C8308" t="s">
        <v>722</v>
      </c>
      <c r="D8308" t="s">
        <v>723</v>
      </c>
      <c r="E8308" t="s">
        <v>15</v>
      </c>
      <c r="F8308" t="s">
        <v>16</v>
      </c>
      <c r="G8308" t="s">
        <v>86</v>
      </c>
      <c r="H8308">
        <v>3</v>
      </c>
      <c r="I8308">
        <v>574.38</v>
      </c>
      <c r="J8308">
        <v>0.05</v>
      </c>
      <c r="K8308">
        <v>1636.98</v>
      </c>
      <c r="L8308">
        <v>604.17999999999995</v>
      </c>
      <c r="M8308">
        <f t="shared" si="389"/>
        <v>1636.9829999999997</v>
      </c>
      <c r="N8308" t="str">
        <f t="shared" si="387"/>
        <v>Q1</v>
      </c>
      <c r="O8308" s="2">
        <f t="shared" si="388"/>
        <v>36.90820901904727</v>
      </c>
      <c r="P8308" t="str">
        <f>VLOOKUP(retail_sales_2023!C8308,customers!A:J,5,)</f>
        <v>Bengaluru</v>
      </c>
      <c r="Q8308" t="str">
        <f>VLOOKUP(C8308,customers!A:J,10,0)</f>
        <v>Premium</v>
      </c>
    </row>
    <row r="8309" spans="1:17" x14ac:dyDescent="0.3">
      <c r="A8309" t="s">
        <v>9400</v>
      </c>
      <c r="B8309" s="1">
        <v>45089</v>
      </c>
      <c r="C8309" t="s">
        <v>1557</v>
      </c>
      <c r="D8309" t="s">
        <v>1558</v>
      </c>
      <c r="E8309" t="s">
        <v>27</v>
      </c>
      <c r="F8309" t="s">
        <v>38</v>
      </c>
      <c r="G8309" t="s">
        <v>395</v>
      </c>
      <c r="H8309">
        <v>2</v>
      </c>
      <c r="I8309">
        <v>919.62</v>
      </c>
      <c r="J8309">
        <v>0</v>
      </c>
      <c r="K8309">
        <v>1839.24</v>
      </c>
      <c r="L8309">
        <v>666.61</v>
      </c>
      <c r="M8309">
        <f t="shared" si="389"/>
        <v>1839.24</v>
      </c>
      <c r="N8309" t="str">
        <f t="shared" si="387"/>
        <v>Q2</v>
      </c>
      <c r="O8309" s="2">
        <f t="shared" si="388"/>
        <v>36.243774602553231</v>
      </c>
      <c r="P8309" t="str">
        <f>VLOOKUP(retail_sales_2023!C8309,customers!A:J,5,)</f>
        <v>Delhi</v>
      </c>
      <c r="Q8309" t="str">
        <f>VLOOKUP(C8309,customers!A:J,10,0)</f>
        <v>Premium</v>
      </c>
    </row>
    <row r="8310" spans="1:17" x14ac:dyDescent="0.3">
      <c r="A8310" t="s">
        <v>9401</v>
      </c>
      <c r="B8310" s="1">
        <v>45068</v>
      </c>
      <c r="C8310" t="s">
        <v>948</v>
      </c>
      <c r="D8310" t="s">
        <v>949</v>
      </c>
      <c r="E8310" t="s">
        <v>27</v>
      </c>
      <c r="F8310" t="s">
        <v>38</v>
      </c>
      <c r="G8310" t="s">
        <v>77</v>
      </c>
      <c r="H8310">
        <v>4</v>
      </c>
      <c r="I8310">
        <v>218.91</v>
      </c>
      <c r="J8310">
        <v>0.05</v>
      </c>
      <c r="K8310">
        <v>831.86</v>
      </c>
      <c r="L8310">
        <v>-104.74</v>
      </c>
      <c r="M8310">
        <f t="shared" si="389"/>
        <v>831.85799999999995</v>
      </c>
      <c r="N8310" t="str">
        <f t="shared" si="387"/>
        <v>Q2</v>
      </c>
      <c r="O8310" s="2">
        <f t="shared" si="388"/>
        <v>-12.591060995840644</v>
      </c>
      <c r="P8310" t="str">
        <f>VLOOKUP(retail_sales_2023!C8310,customers!A:J,5,)</f>
        <v>Chandigarh</v>
      </c>
      <c r="Q8310" t="str">
        <f>VLOOKUP(C8310,customers!A:J,10,0)</f>
        <v>Regular</v>
      </c>
    </row>
    <row r="8311" spans="1:17" x14ac:dyDescent="0.3">
      <c r="A8311" t="s">
        <v>9402</v>
      </c>
      <c r="B8311" s="1">
        <v>45184</v>
      </c>
      <c r="C8311" t="s">
        <v>221</v>
      </c>
      <c r="D8311" t="s">
        <v>222</v>
      </c>
      <c r="E8311" t="s">
        <v>27</v>
      </c>
      <c r="F8311" t="s">
        <v>16</v>
      </c>
      <c r="G8311" t="s">
        <v>286</v>
      </c>
      <c r="H8311">
        <v>1</v>
      </c>
      <c r="I8311">
        <v>894.43</v>
      </c>
      <c r="J8311">
        <v>0.1</v>
      </c>
      <c r="K8311">
        <v>804.99</v>
      </c>
      <c r="L8311">
        <v>268.95</v>
      </c>
      <c r="M8311">
        <f t="shared" si="389"/>
        <v>804.98699999999997</v>
      </c>
      <c r="N8311" t="str">
        <f t="shared" si="387"/>
        <v>Q3</v>
      </c>
      <c r="O8311" s="2">
        <f t="shared" si="388"/>
        <v>33.410352923638804</v>
      </c>
      <c r="P8311" t="str">
        <f>VLOOKUP(retail_sales_2023!C8311,customers!A:J,5,)</f>
        <v>Lucknow</v>
      </c>
      <c r="Q8311" t="str">
        <f>VLOOKUP(C8311,customers!A:J,10,0)</f>
        <v>Premium</v>
      </c>
    </row>
    <row r="8312" spans="1:17" x14ac:dyDescent="0.3">
      <c r="A8312" t="s">
        <v>9403</v>
      </c>
      <c r="B8312" s="1">
        <v>45151</v>
      </c>
      <c r="C8312" t="s">
        <v>1585</v>
      </c>
      <c r="D8312" t="s">
        <v>1586</v>
      </c>
      <c r="E8312" t="s">
        <v>15</v>
      </c>
      <c r="F8312" t="s">
        <v>52</v>
      </c>
      <c r="G8312" t="s">
        <v>53</v>
      </c>
      <c r="H8312">
        <v>4</v>
      </c>
      <c r="I8312">
        <v>81.37</v>
      </c>
      <c r="J8312">
        <v>0.25</v>
      </c>
      <c r="K8312">
        <v>244.11</v>
      </c>
      <c r="L8312">
        <v>21.41</v>
      </c>
      <c r="M8312">
        <f t="shared" si="389"/>
        <v>244.11</v>
      </c>
      <c r="N8312" t="str">
        <f t="shared" si="387"/>
        <v>Q3</v>
      </c>
      <c r="O8312" s="2">
        <f t="shared" si="388"/>
        <v>8.7706361886034969</v>
      </c>
      <c r="P8312" t="str">
        <f>VLOOKUP(retail_sales_2023!C8312,customers!A:J,5,)</f>
        <v>Coimbatore</v>
      </c>
      <c r="Q8312" t="str">
        <f>VLOOKUP(C8312,customers!A:J,10,0)</f>
        <v>Premium</v>
      </c>
    </row>
    <row r="8313" spans="1:17" x14ac:dyDescent="0.3">
      <c r="A8313" t="s">
        <v>9404</v>
      </c>
      <c r="B8313" s="1">
        <v>45277</v>
      </c>
      <c r="C8313" t="s">
        <v>1164</v>
      </c>
      <c r="D8313" t="s">
        <v>1165</v>
      </c>
      <c r="E8313" t="s">
        <v>21</v>
      </c>
      <c r="F8313" t="s">
        <v>28</v>
      </c>
      <c r="G8313" t="s">
        <v>439</v>
      </c>
      <c r="H8313">
        <v>3</v>
      </c>
      <c r="I8313">
        <v>6075.85</v>
      </c>
      <c r="J8313">
        <v>0.25</v>
      </c>
      <c r="K8313">
        <v>13670.66</v>
      </c>
      <c r="L8313">
        <v>3032.98</v>
      </c>
      <c r="M8313">
        <f t="shared" si="389"/>
        <v>13670.662500000002</v>
      </c>
      <c r="N8313" t="str">
        <f t="shared" si="387"/>
        <v>Q4</v>
      </c>
      <c r="O8313" s="2">
        <f t="shared" si="388"/>
        <v>22.18605392863256</v>
      </c>
      <c r="P8313" t="str">
        <f>VLOOKUP(retail_sales_2023!C8313,customers!A:J,5,)</f>
        <v>Bhubaneswar</v>
      </c>
      <c r="Q8313" t="str">
        <f>VLOOKUP(C8313,customers!A:J,10,0)</f>
        <v>Regular</v>
      </c>
    </row>
    <row r="8314" spans="1:17" x14ac:dyDescent="0.3">
      <c r="A8314" t="s">
        <v>9405</v>
      </c>
      <c r="B8314" s="1">
        <v>45147</v>
      </c>
      <c r="C8314" t="s">
        <v>2123</v>
      </c>
      <c r="D8314" t="s">
        <v>2124</v>
      </c>
      <c r="E8314" t="s">
        <v>33</v>
      </c>
      <c r="F8314" t="s">
        <v>38</v>
      </c>
      <c r="G8314" t="s">
        <v>48</v>
      </c>
      <c r="H8314">
        <v>4</v>
      </c>
      <c r="I8314">
        <v>2834.62</v>
      </c>
      <c r="J8314">
        <v>0.2</v>
      </c>
      <c r="K8314">
        <v>9070.7800000000007</v>
      </c>
      <c r="L8314">
        <v>2550.5700000000002</v>
      </c>
      <c r="M8314">
        <f t="shared" si="389"/>
        <v>9070.7839999999997</v>
      </c>
      <c r="N8314" t="str">
        <f t="shared" si="387"/>
        <v>Q3</v>
      </c>
      <c r="O8314" s="2">
        <f t="shared" si="388"/>
        <v>28.118530049235012</v>
      </c>
      <c r="P8314" t="str">
        <f>VLOOKUP(retail_sales_2023!C8314,customers!A:J,5,)</f>
        <v>Ahmedabad</v>
      </c>
      <c r="Q8314" t="str">
        <f>VLOOKUP(C8314,customers!A:J,10,0)</f>
        <v>Occasional</v>
      </c>
    </row>
    <row r="8315" spans="1:17" x14ac:dyDescent="0.3">
      <c r="A8315" t="s">
        <v>9406</v>
      </c>
      <c r="B8315" s="1">
        <v>45266</v>
      </c>
      <c r="C8315" t="s">
        <v>1154</v>
      </c>
      <c r="D8315" t="s">
        <v>1155</v>
      </c>
      <c r="E8315" t="s">
        <v>15</v>
      </c>
      <c r="F8315" t="s">
        <v>43</v>
      </c>
      <c r="G8315" t="s">
        <v>301</v>
      </c>
      <c r="H8315">
        <v>3</v>
      </c>
      <c r="I8315">
        <v>4868.18</v>
      </c>
      <c r="J8315">
        <v>0.2</v>
      </c>
      <c r="K8315">
        <v>11683.63</v>
      </c>
      <c r="L8315">
        <v>1019.82</v>
      </c>
      <c r="M8315">
        <f t="shared" si="389"/>
        <v>11683.632000000001</v>
      </c>
      <c r="N8315" t="str">
        <f t="shared" si="387"/>
        <v>Q4</v>
      </c>
      <c r="O8315" s="2">
        <f t="shared" si="388"/>
        <v>8.7286228680641216</v>
      </c>
      <c r="P8315" t="str">
        <f>VLOOKUP(retail_sales_2023!C8315,customers!A:J,5,)</f>
        <v>Chennai</v>
      </c>
      <c r="Q8315" t="str">
        <f>VLOOKUP(C8315,customers!A:J,10,0)</f>
        <v>Premium</v>
      </c>
    </row>
    <row r="8316" spans="1:17" x14ac:dyDescent="0.3">
      <c r="A8316" t="s">
        <v>9407</v>
      </c>
      <c r="B8316" s="1">
        <v>44939</v>
      </c>
      <c r="C8316" t="s">
        <v>1006</v>
      </c>
      <c r="D8316" t="s">
        <v>1007</v>
      </c>
      <c r="E8316" t="s">
        <v>15</v>
      </c>
      <c r="F8316" t="s">
        <v>52</v>
      </c>
      <c r="G8316" t="s">
        <v>53</v>
      </c>
      <c r="H8316">
        <v>10</v>
      </c>
      <c r="I8316">
        <v>580.45000000000005</v>
      </c>
      <c r="J8316">
        <v>0.15</v>
      </c>
      <c r="K8316">
        <v>4933.82</v>
      </c>
      <c r="L8316">
        <v>386.12</v>
      </c>
      <c r="M8316">
        <f t="shared" si="389"/>
        <v>4933.8249999999998</v>
      </c>
      <c r="N8316" t="str">
        <f t="shared" si="387"/>
        <v>Q1</v>
      </c>
      <c r="O8316" s="2">
        <f t="shared" si="388"/>
        <v>7.8259847339384097</v>
      </c>
      <c r="P8316" t="str">
        <f>VLOOKUP(retail_sales_2023!C8316,customers!A:J,5,)</f>
        <v>Hyderabad</v>
      </c>
      <c r="Q8316" t="str">
        <f>VLOOKUP(C8316,customers!A:J,10,0)</f>
        <v>Regular</v>
      </c>
    </row>
    <row r="8317" spans="1:17" x14ac:dyDescent="0.3">
      <c r="A8317" t="s">
        <v>9408</v>
      </c>
      <c r="B8317" s="1">
        <v>45097</v>
      </c>
      <c r="C8317" t="s">
        <v>2422</v>
      </c>
      <c r="D8317" t="s">
        <v>2423</v>
      </c>
      <c r="E8317" t="s">
        <v>27</v>
      </c>
      <c r="F8317" t="s">
        <v>43</v>
      </c>
      <c r="G8317" t="s">
        <v>154</v>
      </c>
      <c r="H8317">
        <v>1</v>
      </c>
      <c r="I8317">
        <v>74170.399999999994</v>
      </c>
      <c r="J8317">
        <v>0</v>
      </c>
      <c r="K8317">
        <v>74170.399999999994</v>
      </c>
      <c r="L8317">
        <v>10696.96</v>
      </c>
      <c r="M8317">
        <f t="shared" si="389"/>
        <v>74170.399999999994</v>
      </c>
      <c r="N8317" t="str">
        <f t="shared" si="387"/>
        <v>Q2</v>
      </c>
      <c r="O8317" s="2">
        <f t="shared" si="388"/>
        <v>14.42214144726198</v>
      </c>
      <c r="P8317" t="str">
        <f>VLOOKUP(retail_sales_2023!C8317,customers!A:J,5,)</f>
        <v>Amritsar</v>
      </c>
      <c r="Q8317" t="str">
        <f>VLOOKUP(C8317,customers!A:J,10,0)</f>
        <v>Occasional</v>
      </c>
    </row>
    <row r="8318" spans="1:17" x14ac:dyDescent="0.3">
      <c r="A8318" t="s">
        <v>9409</v>
      </c>
      <c r="B8318" s="1">
        <v>44999</v>
      </c>
      <c r="C8318" t="s">
        <v>19</v>
      </c>
      <c r="D8318" t="s">
        <v>20</v>
      </c>
      <c r="E8318" t="s">
        <v>21</v>
      </c>
      <c r="F8318" t="s">
        <v>28</v>
      </c>
      <c r="G8318" t="s">
        <v>280</v>
      </c>
      <c r="H8318">
        <v>5</v>
      </c>
      <c r="I8318">
        <v>1662.51</v>
      </c>
      <c r="J8318">
        <v>0.1</v>
      </c>
      <c r="K8318">
        <v>7481.29</v>
      </c>
      <c r="L8318">
        <v>1414.1</v>
      </c>
      <c r="M8318">
        <f t="shared" si="389"/>
        <v>7481.2949999999992</v>
      </c>
      <c r="N8318" t="str">
        <f t="shared" si="387"/>
        <v>Q1</v>
      </c>
      <c r="O8318" s="2">
        <f t="shared" si="388"/>
        <v>18.90182040797777</v>
      </c>
      <c r="P8318" t="str">
        <f>VLOOKUP(retail_sales_2023!C8318,customers!A:J,5,)</f>
        <v>Guwahati</v>
      </c>
      <c r="Q8318" t="str">
        <f>VLOOKUP(C8318,customers!A:J,10,0)</f>
        <v>Premium</v>
      </c>
    </row>
    <row r="8319" spans="1:17" x14ac:dyDescent="0.3">
      <c r="A8319" t="s">
        <v>9410</v>
      </c>
      <c r="B8319" s="1">
        <v>45093</v>
      </c>
      <c r="C8319" t="s">
        <v>248</v>
      </c>
      <c r="D8319" t="s">
        <v>249</v>
      </c>
      <c r="E8319" t="s">
        <v>33</v>
      </c>
      <c r="F8319" t="s">
        <v>81</v>
      </c>
      <c r="G8319" t="s">
        <v>264</v>
      </c>
      <c r="H8319">
        <v>3</v>
      </c>
      <c r="I8319">
        <v>2517.31</v>
      </c>
      <c r="J8319">
        <v>0.2</v>
      </c>
      <c r="K8319">
        <v>6041.54</v>
      </c>
      <c r="L8319">
        <v>2235.06</v>
      </c>
      <c r="M8319">
        <f t="shared" si="389"/>
        <v>6041.5440000000008</v>
      </c>
      <c r="N8319" t="str">
        <f t="shared" si="387"/>
        <v>Q2</v>
      </c>
      <c r="O8319" s="2">
        <f t="shared" si="388"/>
        <v>36.994872168354426</v>
      </c>
      <c r="P8319" t="str">
        <f>VLOOKUP(retail_sales_2023!C8319,customers!A:J,5,)</f>
        <v>Ahmedabad</v>
      </c>
      <c r="Q8319" t="str">
        <f>VLOOKUP(C8319,customers!A:J,10,0)</f>
        <v>Premium</v>
      </c>
    </row>
    <row r="8320" spans="1:17" x14ac:dyDescent="0.3">
      <c r="A8320" t="s">
        <v>9411</v>
      </c>
      <c r="B8320" s="1">
        <v>44933</v>
      </c>
      <c r="C8320" t="s">
        <v>2514</v>
      </c>
      <c r="D8320" t="s">
        <v>2515</v>
      </c>
      <c r="E8320" t="s">
        <v>21</v>
      </c>
      <c r="F8320" t="s">
        <v>16</v>
      </c>
      <c r="G8320" t="s">
        <v>356</v>
      </c>
      <c r="H8320">
        <v>2</v>
      </c>
      <c r="I8320">
        <v>525.09</v>
      </c>
      <c r="J8320">
        <v>0.25</v>
      </c>
      <c r="K8320">
        <v>787.63</v>
      </c>
      <c r="L8320">
        <v>278.49</v>
      </c>
      <c r="M8320">
        <f t="shared" si="389"/>
        <v>787.63499999999999</v>
      </c>
      <c r="N8320" t="str">
        <f t="shared" si="387"/>
        <v>Q1</v>
      </c>
      <c r="O8320" s="2">
        <f t="shared" si="388"/>
        <v>35.357972652133618</v>
      </c>
      <c r="P8320" t="str">
        <f>VLOOKUP(retail_sales_2023!C8320,customers!A:J,5,)</f>
        <v>Guwahati</v>
      </c>
      <c r="Q8320" t="str">
        <f>VLOOKUP(C8320,customers!A:J,10,0)</f>
        <v>Regular</v>
      </c>
    </row>
    <row r="8321" spans="1:17" x14ac:dyDescent="0.3">
      <c r="A8321" t="s">
        <v>9412</v>
      </c>
      <c r="B8321" s="1">
        <v>44943</v>
      </c>
      <c r="C8321" t="s">
        <v>1379</v>
      </c>
      <c r="D8321" t="s">
        <v>1380</v>
      </c>
      <c r="E8321" t="s">
        <v>27</v>
      </c>
      <c r="F8321" t="s">
        <v>52</v>
      </c>
      <c r="G8321" t="s">
        <v>117</v>
      </c>
      <c r="H8321">
        <v>3</v>
      </c>
      <c r="I8321">
        <v>92.4</v>
      </c>
      <c r="J8321">
        <v>0</v>
      </c>
      <c r="K8321">
        <v>277.2</v>
      </c>
      <c r="L8321">
        <v>21.98</v>
      </c>
      <c r="M8321">
        <f t="shared" si="389"/>
        <v>277.20000000000005</v>
      </c>
      <c r="N8321" t="str">
        <f t="shared" si="387"/>
        <v>Q1</v>
      </c>
      <c r="O8321" s="2">
        <f t="shared" si="388"/>
        <v>7.9292929292929308</v>
      </c>
      <c r="P8321" t="str">
        <f>VLOOKUP(retail_sales_2023!C8321,customers!A:J,5,)</f>
        <v>Lucknow</v>
      </c>
      <c r="Q8321" t="str">
        <f>VLOOKUP(C8321,customers!A:J,10,0)</f>
        <v>Premium</v>
      </c>
    </row>
    <row r="8322" spans="1:17" x14ac:dyDescent="0.3">
      <c r="A8322" t="s">
        <v>9413</v>
      </c>
      <c r="B8322" s="1">
        <v>45126</v>
      </c>
      <c r="C8322" t="s">
        <v>317</v>
      </c>
      <c r="D8322" t="s">
        <v>318</v>
      </c>
      <c r="E8322" t="s">
        <v>21</v>
      </c>
      <c r="F8322" t="s">
        <v>43</v>
      </c>
      <c r="G8322" t="s">
        <v>128</v>
      </c>
      <c r="H8322">
        <v>3</v>
      </c>
      <c r="I8322">
        <v>67048.350000000006</v>
      </c>
      <c r="J8322">
        <v>0.2</v>
      </c>
      <c r="K8322">
        <v>160916.04</v>
      </c>
      <c r="L8322">
        <v>22294.74</v>
      </c>
      <c r="M8322">
        <f t="shared" si="389"/>
        <v>160916.04000000004</v>
      </c>
      <c r="N8322" t="str">
        <f t="shared" si="387"/>
        <v>Q3</v>
      </c>
      <c r="O8322" s="2">
        <f t="shared" si="388"/>
        <v>13.85488979221711</v>
      </c>
      <c r="P8322" t="str">
        <f>VLOOKUP(retail_sales_2023!C8322,customers!A:J,5,)</f>
        <v>Patna</v>
      </c>
      <c r="Q8322" t="str">
        <f>VLOOKUP(C8322,customers!A:J,10,0)</f>
        <v>Regular</v>
      </c>
    </row>
    <row r="8323" spans="1:17" x14ac:dyDescent="0.3">
      <c r="A8323" t="s">
        <v>9414</v>
      </c>
      <c r="B8323" s="1">
        <v>45214</v>
      </c>
      <c r="C8323" t="s">
        <v>748</v>
      </c>
      <c r="D8323" t="s">
        <v>749</v>
      </c>
      <c r="E8323" t="s">
        <v>33</v>
      </c>
      <c r="F8323" t="s">
        <v>52</v>
      </c>
      <c r="G8323" t="s">
        <v>200</v>
      </c>
      <c r="H8323">
        <v>10</v>
      </c>
      <c r="I8323">
        <v>314.08999999999997</v>
      </c>
      <c r="J8323">
        <v>0.1</v>
      </c>
      <c r="K8323">
        <v>2826.81</v>
      </c>
      <c r="L8323">
        <v>201.24</v>
      </c>
      <c r="M8323">
        <f t="shared" si="389"/>
        <v>2826.81</v>
      </c>
      <c r="N8323" t="str">
        <f t="shared" ref="N8323:N8386" si="390">"Q"&amp;ROUNDUP(MONTH(B8323)/3,0)</f>
        <v>Q4</v>
      </c>
      <c r="O8323" s="2">
        <f t="shared" ref="O8323:O8386" si="391">(L8323/K8323)*100</f>
        <v>7.1189786366964896</v>
      </c>
      <c r="P8323" t="str">
        <f>VLOOKUP(retail_sales_2023!C8323,customers!A:J,5,)</f>
        <v>Surat</v>
      </c>
      <c r="Q8323" t="str">
        <f>VLOOKUP(C8323,customers!A:J,10,0)</f>
        <v>Premium</v>
      </c>
    </row>
    <row r="8324" spans="1:17" x14ac:dyDescent="0.3">
      <c r="A8324" t="s">
        <v>9415</v>
      </c>
      <c r="B8324" s="1">
        <v>45147</v>
      </c>
      <c r="C8324" t="s">
        <v>853</v>
      </c>
      <c r="D8324" t="s">
        <v>854</v>
      </c>
      <c r="E8324" t="s">
        <v>27</v>
      </c>
      <c r="F8324" t="s">
        <v>16</v>
      </c>
      <c r="G8324" t="s">
        <v>17</v>
      </c>
      <c r="H8324">
        <v>5</v>
      </c>
      <c r="I8324">
        <v>749.83</v>
      </c>
      <c r="J8324">
        <v>0.25</v>
      </c>
      <c r="K8324">
        <v>2811.86</v>
      </c>
      <c r="L8324">
        <v>1265.0899999999999</v>
      </c>
      <c r="M8324">
        <f t="shared" si="389"/>
        <v>2811.8625000000002</v>
      </c>
      <c r="N8324" t="str">
        <f t="shared" si="390"/>
        <v>Q3</v>
      </c>
      <c r="O8324" s="2">
        <f t="shared" si="391"/>
        <v>44.991215778879457</v>
      </c>
      <c r="P8324" t="str">
        <f>VLOOKUP(retail_sales_2023!C8324,customers!A:J,5,)</f>
        <v>Chandigarh</v>
      </c>
      <c r="Q8324" t="str">
        <f>VLOOKUP(C8324,customers!A:J,10,0)</f>
        <v>Premium</v>
      </c>
    </row>
    <row r="8325" spans="1:17" x14ac:dyDescent="0.3">
      <c r="A8325" t="s">
        <v>9416</v>
      </c>
      <c r="B8325" s="1">
        <v>45083</v>
      </c>
      <c r="C8325" t="s">
        <v>690</v>
      </c>
      <c r="D8325" t="s">
        <v>691</v>
      </c>
      <c r="E8325" t="s">
        <v>33</v>
      </c>
      <c r="F8325" t="s">
        <v>22</v>
      </c>
      <c r="G8325" t="s">
        <v>182</v>
      </c>
      <c r="H8325">
        <v>3</v>
      </c>
      <c r="I8325">
        <v>18962.64</v>
      </c>
      <c r="J8325">
        <v>0.1</v>
      </c>
      <c r="K8325">
        <v>51199.13</v>
      </c>
      <c r="L8325">
        <v>-3329.38</v>
      </c>
      <c r="M8325">
        <f t="shared" ref="M8325:M8388" si="392">H8325*I8325*(1-J8325)</f>
        <v>51199.127999999997</v>
      </c>
      <c r="N8325" t="str">
        <f t="shared" si="390"/>
        <v>Q2</v>
      </c>
      <c r="O8325" s="2">
        <f t="shared" si="391"/>
        <v>-6.5028058093955901</v>
      </c>
      <c r="P8325" t="str">
        <f>VLOOKUP(retail_sales_2023!C8325,customers!A:J,5,)</f>
        <v>Surat</v>
      </c>
      <c r="Q8325" t="str">
        <f>VLOOKUP(C8325,customers!A:J,10,0)</f>
        <v>Premium</v>
      </c>
    </row>
    <row r="8326" spans="1:17" x14ac:dyDescent="0.3">
      <c r="A8326" t="s">
        <v>9417</v>
      </c>
      <c r="B8326" s="1">
        <v>45204</v>
      </c>
      <c r="C8326" t="s">
        <v>2178</v>
      </c>
      <c r="D8326" t="s">
        <v>2179</v>
      </c>
      <c r="E8326" t="s">
        <v>33</v>
      </c>
      <c r="F8326" t="s">
        <v>38</v>
      </c>
      <c r="G8326" t="s">
        <v>73</v>
      </c>
      <c r="H8326">
        <v>5</v>
      </c>
      <c r="I8326">
        <v>2401.31</v>
      </c>
      <c r="J8326">
        <v>0.1</v>
      </c>
      <c r="K8326">
        <v>10805.9</v>
      </c>
      <c r="L8326">
        <v>2753.24</v>
      </c>
      <c r="M8326">
        <f t="shared" si="392"/>
        <v>10805.895</v>
      </c>
      <c r="N8326" t="str">
        <f t="shared" si="390"/>
        <v>Q4</v>
      </c>
      <c r="O8326" s="2">
        <f t="shared" si="391"/>
        <v>25.479043855671435</v>
      </c>
      <c r="P8326" t="str">
        <f>VLOOKUP(retail_sales_2023!C8326,customers!A:J,5,)</f>
        <v>Ahmedabad</v>
      </c>
      <c r="Q8326" t="str">
        <f>VLOOKUP(C8326,customers!A:J,10,0)</f>
        <v>Premium</v>
      </c>
    </row>
    <row r="8327" spans="1:17" x14ac:dyDescent="0.3">
      <c r="A8327" t="s">
        <v>9418</v>
      </c>
      <c r="B8327" s="1">
        <v>45017</v>
      </c>
      <c r="C8327" t="s">
        <v>1919</v>
      </c>
      <c r="D8327" t="s">
        <v>1920</v>
      </c>
      <c r="E8327" t="s">
        <v>15</v>
      </c>
      <c r="F8327" t="s">
        <v>81</v>
      </c>
      <c r="G8327" t="s">
        <v>333</v>
      </c>
      <c r="H8327">
        <v>0</v>
      </c>
      <c r="I8327">
        <v>1986.74</v>
      </c>
      <c r="J8327">
        <v>0.15</v>
      </c>
      <c r="K8327">
        <v>0</v>
      </c>
      <c r="L8327">
        <v>0</v>
      </c>
      <c r="M8327">
        <f t="shared" si="392"/>
        <v>0</v>
      </c>
      <c r="N8327" t="str">
        <f t="shared" si="390"/>
        <v>Q2</v>
      </c>
      <c r="O8327" s="2">
        <v>0</v>
      </c>
      <c r="P8327" t="str">
        <f>VLOOKUP(retail_sales_2023!C8327,customers!A:J,5,)</f>
        <v>Bengaluru</v>
      </c>
      <c r="Q8327" t="str">
        <f>VLOOKUP(C8327,customers!A:J,10,0)</f>
        <v>Regular</v>
      </c>
    </row>
    <row r="8328" spans="1:17" x14ac:dyDescent="0.3">
      <c r="A8328" t="s">
        <v>9419</v>
      </c>
      <c r="B8328" s="1">
        <v>45070</v>
      </c>
      <c r="C8328" t="s">
        <v>1370</v>
      </c>
      <c r="D8328" t="s">
        <v>1371</v>
      </c>
      <c r="E8328" t="s">
        <v>15</v>
      </c>
      <c r="F8328" t="s">
        <v>38</v>
      </c>
      <c r="G8328" t="s">
        <v>39</v>
      </c>
      <c r="H8328">
        <v>3</v>
      </c>
      <c r="I8328">
        <v>2632.34</v>
      </c>
      <c r="J8328">
        <v>0.25</v>
      </c>
      <c r="K8328">
        <v>5922.77</v>
      </c>
      <c r="L8328">
        <v>2064.59</v>
      </c>
      <c r="M8328">
        <f t="shared" si="392"/>
        <v>5922.7650000000003</v>
      </c>
      <c r="N8328" t="str">
        <f t="shared" si="390"/>
        <v>Q2</v>
      </c>
      <c r="O8328" s="2">
        <f t="shared" si="391"/>
        <v>34.858520590872175</v>
      </c>
      <c r="P8328" t="str">
        <f>VLOOKUP(retail_sales_2023!C8328,customers!A:J,5,)</f>
        <v>Chennai</v>
      </c>
      <c r="Q8328" t="str">
        <f>VLOOKUP(C8328,customers!A:J,10,0)</f>
        <v>Regular</v>
      </c>
    </row>
    <row r="8329" spans="1:17" x14ac:dyDescent="0.3">
      <c r="A8329" t="s">
        <v>9420</v>
      </c>
      <c r="B8329" s="1">
        <v>45120</v>
      </c>
      <c r="C8329" t="s">
        <v>1252</v>
      </c>
      <c r="D8329" t="s">
        <v>1253</v>
      </c>
      <c r="E8329" t="s">
        <v>15</v>
      </c>
      <c r="F8329" t="s">
        <v>38</v>
      </c>
      <c r="G8329" t="s">
        <v>48</v>
      </c>
      <c r="H8329">
        <v>1</v>
      </c>
      <c r="I8329">
        <v>2515.4499999999998</v>
      </c>
      <c r="J8329">
        <v>0.05</v>
      </c>
      <c r="K8329">
        <v>2389.6799999999998</v>
      </c>
      <c r="L8329">
        <v>818.81</v>
      </c>
      <c r="M8329">
        <f t="shared" si="392"/>
        <v>2389.6774999999998</v>
      </c>
      <c r="N8329" t="str">
        <f t="shared" si="390"/>
        <v>Q3</v>
      </c>
      <c r="O8329" s="2">
        <f t="shared" si="391"/>
        <v>34.264420340798765</v>
      </c>
      <c r="P8329" t="str">
        <f>VLOOKUP(retail_sales_2023!C8329,customers!A:J,5,)</f>
        <v>Chennai</v>
      </c>
      <c r="Q8329" t="str">
        <f>VLOOKUP(C8329,customers!A:J,10,0)</f>
        <v>Regular</v>
      </c>
    </row>
    <row r="8330" spans="1:17" x14ac:dyDescent="0.3">
      <c r="A8330" t="s">
        <v>9421</v>
      </c>
      <c r="B8330" s="1">
        <v>44972</v>
      </c>
      <c r="C8330" t="s">
        <v>1117</v>
      </c>
      <c r="D8330" t="s">
        <v>1118</v>
      </c>
      <c r="E8330" t="s">
        <v>33</v>
      </c>
      <c r="F8330" t="s">
        <v>43</v>
      </c>
      <c r="G8330" t="s">
        <v>110</v>
      </c>
      <c r="H8330">
        <v>4</v>
      </c>
      <c r="I8330">
        <v>19056.66</v>
      </c>
      <c r="J8330">
        <v>0.05</v>
      </c>
      <c r="K8330">
        <v>72415.31</v>
      </c>
      <c r="L8330">
        <v>7026</v>
      </c>
      <c r="M8330">
        <f t="shared" si="392"/>
        <v>72415.30799999999</v>
      </c>
      <c r="N8330" t="str">
        <f t="shared" si="390"/>
        <v>Q1</v>
      </c>
      <c r="O8330" s="2">
        <f t="shared" si="391"/>
        <v>9.7023681870587861</v>
      </c>
      <c r="P8330" t="str">
        <f>VLOOKUP(retail_sales_2023!C8330,customers!A:J,5,)</f>
        <v>Mumbai</v>
      </c>
      <c r="Q8330" t="str">
        <f>VLOOKUP(C8330,customers!A:J,10,0)</f>
        <v>Regular</v>
      </c>
    </row>
    <row r="8331" spans="1:17" x14ac:dyDescent="0.3">
      <c r="A8331" t="s">
        <v>9422</v>
      </c>
      <c r="B8331" s="1">
        <v>44938</v>
      </c>
      <c r="C8331" t="s">
        <v>1016</v>
      </c>
      <c r="D8331" t="s">
        <v>1017</v>
      </c>
      <c r="E8331" t="s">
        <v>21</v>
      </c>
      <c r="F8331" t="s">
        <v>43</v>
      </c>
      <c r="G8331" t="s">
        <v>178</v>
      </c>
      <c r="H8331">
        <v>4</v>
      </c>
      <c r="I8331">
        <v>59827.83</v>
      </c>
      <c r="J8331">
        <v>0.2</v>
      </c>
      <c r="K8331">
        <v>191449.06</v>
      </c>
      <c r="L8331">
        <v>22395.200000000001</v>
      </c>
      <c r="M8331">
        <f t="shared" si="392"/>
        <v>191449.05600000001</v>
      </c>
      <c r="N8331" t="str">
        <f t="shared" si="390"/>
        <v>Q1</v>
      </c>
      <c r="O8331" s="2">
        <f t="shared" si="391"/>
        <v>11.697733068002528</v>
      </c>
      <c r="P8331" t="str">
        <f>VLOOKUP(retail_sales_2023!C8331,customers!A:J,5,)</f>
        <v>Kolkata</v>
      </c>
      <c r="Q8331" t="str">
        <f>VLOOKUP(C8331,customers!A:J,10,0)</f>
        <v>Regular</v>
      </c>
    </row>
    <row r="8332" spans="1:17" x14ac:dyDescent="0.3">
      <c r="A8332" t="s">
        <v>9423</v>
      </c>
      <c r="B8332" s="1">
        <v>45025</v>
      </c>
      <c r="C8332" t="s">
        <v>644</v>
      </c>
      <c r="D8332" t="s">
        <v>645</v>
      </c>
      <c r="E8332" t="s">
        <v>15</v>
      </c>
      <c r="F8332" t="s">
        <v>52</v>
      </c>
      <c r="G8332" t="s">
        <v>53</v>
      </c>
      <c r="H8332">
        <v>3</v>
      </c>
      <c r="I8332">
        <v>793.18</v>
      </c>
      <c r="J8332">
        <v>0</v>
      </c>
      <c r="K8332">
        <v>2379.54</v>
      </c>
      <c r="L8332">
        <v>190.6</v>
      </c>
      <c r="M8332">
        <f t="shared" si="392"/>
        <v>2379.54</v>
      </c>
      <c r="N8332" t="str">
        <f t="shared" si="390"/>
        <v>Q2</v>
      </c>
      <c r="O8332" s="2">
        <f t="shared" si="391"/>
        <v>8.0099515032317168</v>
      </c>
      <c r="P8332" t="str">
        <f>VLOOKUP(retail_sales_2023!C8332,customers!A:J,5,)</f>
        <v>Bengaluru</v>
      </c>
      <c r="Q8332" t="str">
        <f>VLOOKUP(C8332,customers!A:J,10,0)</f>
        <v>Regular</v>
      </c>
    </row>
    <row r="8333" spans="1:17" x14ac:dyDescent="0.3">
      <c r="A8333" t="s">
        <v>9424</v>
      </c>
      <c r="B8333" s="1">
        <v>44931</v>
      </c>
      <c r="C8333" t="s">
        <v>1058</v>
      </c>
      <c r="D8333" t="s">
        <v>1059</v>
      </c>
      <c r="E8333" t="s">
        <v>27</v>
      </c>
      <c r="F8333" t="s">
        <v>52</v>
      </c>
      <c r="G8333" t="s">
        <v>200</v>
      </c>
      <c r="H8333">
        <v>7</v>
      </c>
      <c r="I8333">
        <v>351.34</v>
      </c>
      <c r="J8333">
        <v>0</v>
      </c>
      <c r="K8333">
        <v>2459.38</v>
      </c>
      <c r="L8333">
        <v>214.03</v>
      </c>
      <c r="M8333">
        <f t="shared" si="392"/>
        <v>2459.3799999999997</v>
      </c>
      <c r="N8333" t="str">
        <f t="shared" si="390"/>
        <v>Q1</v>
      </c>
      <c r="O8333" s="2">
        <f t="shared" si="391"/>
        <v>8.7025998422366602</v>
      </c>
      <c r="P8333" t="str">
        <f>VLOOKUP(retail_sales_2023!C8333,customers!A:J,5,)</f>
        <v>Bengaluru</v>
      </c>
      <c r="Q8333" t="str">
        <f>VLOOKUP(C8333,customers!A:J,10,0)</f>
        <v>Regular</v>
      </c>
    </row>
    <row r="8334" spans="1:17" x14ac:dyDescent="0.3">
      <c r="A8334" t="s">
        <v>9425</v>
      </c>
      <c r="B8334" s="1">
        <v>44952</v>
      </c>
      <c r="C8334" t="s">
        <v>25</v>
      </c>
      <c r="D8334" t="s">
        <v>26</v>
      </c>
      <c r="E8334" t="s">
        <v>27</v>
      </c>
      <c r="F8334" t="s">
        <v>43</v>
      </c>
      <c r="G8334" t="s">
        <v>178</v>
      </c>
      <c r="H8334">
        <v>5</v>
      </c>
      <c r="I8334">
        <v>43991.4</v>
      </c>
      <c r="J8334">
        <v>0.05</v>
      </c>
      <c r="K8334">
        <v>208959.15</v>
      </c>
      <c r="L8334">
        <v>30591.09</v>
      </c>
      <c r="M8334">
        <f t="shared" si="392"/>
        <v>208959.15</v>
      </c>
      <c r="N8334" t="str">
        <f t="shared" si="390"/>
        <v>Q1</v>
      </c>
      <c r="O8334" s="2">
        <f t="shared" si="391"/>
        <v>14.639746572476009</v>
      </c>
      <c r="P8334" t="str">
        <f>VLOOKUP(retail_sales_2023!C8334,customers!A:J,5,)</f>
        <v>Delhi</v>
      </c>
      <c r="Q8334" t="str">
        <f>VLOOKUP(C8334,customers!A:J,10,0)</f>
        <v>Premium</v>
      </c>
    </row>
    <row r="8335" spans="1:17" x14ac:dyDescent="0.3">
      <c r="A8335" t="s">
        <v>9426</v>
      </c>
      <c r="B8335" s="1">
        <v>45289</v>
      </c>
      <c r="C8335" t="s">
        <v>372</v>
      </c>
      <c r="D8335" t="s">
        <v>373</v>
      </c>
      <c r="E8335" t="s">
        <v>33</v>
      </c>
      <c r="F8335" t="s">
        <v>43</v>
      </c>
      <c r="G8335" t="s">
        <v>128</v>
      </c>
      <c r="H8335">
        <v>2</v>
      </c>
      <c r="I8335">
        <v>41302.06</v>
      </c>
      <c r="J8335">
        <v>0</v>
      </c>
      <c r="K8335">
        <v>82604.12</v>
      </c>
      <c r="L8335">
        <v>9692.59</v>
      </c>
      <c r="M8335">
        <f t="shared" si="392"/>
        <v>82604.12</v>
      </c>
      <c r="N8335" t="str">
        <f t="shared" si="390"/>
        <v>Q4</v>
      </c>
      <c r="O8335" s="2">
        <f t="shared" si="391"/>
        <v>11.733785191343967</v>
      </c>
      <c r="P8335" t="str">
        <f>VLOOKUP(retail_sales_2023!C8335,customers!A:J,5,)</f>
        <v>Pune</v>
      </c>
      <c r="Q8335" t="str">
        <f>VLOOKUP(C8335,customers!A:J,10,0)</f>
        <v>Premium</v>
      </c>
    </row>
    <row r="8336" spans="1:17" x14ac:dyDescent="0.3">
      <c r="A8336" t="s">
        <v>9427</v>
      </c>
      <c r="B8336" s="1">
        <v>45225</v>
      </c>
      <c r="C8336" t="s">
        <v>1648</v>
      </c>
      <c r="D8336" t="s">
        <v>1649</v>
      </c>
      <c r="E8336" t="s">
        <v>15</v>
      </c>
      <c r="F8336" t="s">
        <v>81</v>
      </c>
      <c r="G8336" t="s">
        <v>333</v>
      </c>
      <c r="H8336">
        <v>4</v>
      </c>
      <c r="I8336">
        <v>3695.14</v>
      </c>
      <c r="J8336">
        <v>0</v>
      </c>
      <c r="K8336">
        <v>14780.56</v>
      </c>
      <c r="L8336">
        <v>5598.57</v>
      </c>
      <c r="M8336">
        <f t="shared" si="392"/>
        <v>14780.56</v>
      </c>
      <c r="N8336" t="str">
        <f t="shared" si="390"/>
        <v>Q4</v>
      </c>
      <c r="O8336" s="2">
        <f t="shared" si="391"/>
        <v>37.87792884708022</v>
      </c>
      <c r="P8336" t="str">
        <f>VLOOKUP(retail_sales_2023!C8336,customers!A:J,5,)</f>
        <v>Hyderabad</v>
      </c>
      <c r="Q8336" t="str">
        <f>VLOOKUP(C8336,customers!A:J,10,0)</f>
        <v>Premium</v>
      </c>
    </row>
    <row r="8337" spans="1:17" x14ac:dyDescent="0.3">
      <c r="A8337" t="s">
        <v>9428</v>
      </c>
      <c r="B8337" s="1">
        <v>45057</v>
      </c>
      <c r="C8337" t="s">
        <v>1814</v>
      </c>
      <c r="D8337" t="s">
        <v>1815</v>
      </c>
      <c r="E8337" t="s">
        <v>15</v>
      </c>
      <c r="F8337" t="s">
        <v>16</v>
      </c>
      <c r="G8337" t="s">
        <v>171</v>
      </c>
      <c r="H8337">
        <v>5</v>
      </c>
      <c r="I8337">
        <v>460.05</v>
      </c>
      <c r="J8337">
        <v>0.1</v>
      </c>
      <c r="K8337">
        <v>2070.2199999999998</v>
      </c>
      <c r="L8337">
        <v>773.47</v>
      </c>
      <c r="M8337">
        <f t="shared" si="392"/>
        <v>2070.2249999999999</v>
      </c>
      <c r="N8337" t="str">
        <f t="shared" si="390"/>
        <v>Q2</v>
      </c>
      <c r="O8337" s="2">
        <f t="shared" si="391"/>
        <v>37.361729671242678</v>
      </c>
      <c r="P8337" t="str">
        <f>VLOOKUP(retail_sales_2023!C8337,customers!A:J,5,)</f>
        <v>Coimbatore</v>
      </c>
      <c r="Q8337" t="str">
        <f>VLOOKUP(C8337,customers!A:J,10,0)</f>
        <v>Regular</v>
      </c>
    </row>
    <row r="8338" spans="1:17" x14ac:dyDescent="0.3">
      <c r="A8338" t="s">
        <v>9429</v>
      </c>
      <c r="B8338" s="1">
        <v>45152</v>
      </c>
      <c r="C8338" t="s">
        <v>870</v>
      </c>
      <c r="D8338" t="s">
        <v>871</v>
      </c>
      <c r="E8338" t="s">
        <v>27</v>
      </c>
      <c r="F8338" t="s">
        <v>52</v>
      </c>
      <c r="G8338" t="s">
        <v>169</v>
      </c>
      <c r="H8338">
        <v>7</v>
      </c>
      <c r="I8338">
        <v>229.37</v>
      </c>
      <c r="J8338">
        <v>0</v>
      </c>
      <c r="K8338">
        <v>1605.59</v>
      </c>
      <c r="L8338">
        <v>110.47</v>
      </c>
      <c r="M8338">
        <f t="shared" si="392"/>
        <v>1605.5900000000001</v>
      </c>
      <c r="N8338" t="str">
        <f t="shared" si="390"/>
        <v>Q3</v>
      </c>
      <c r="O8338" s="2">
        <f t="shared" si="391"/>
        <v>6.8803368232238622</v>
      </c>
      <c r="P8338" t="str">
        <f>VLOOKUP(retail_sales_2023!C8338,customers!A:J,5,)</f>
        <v>Lucknow</v>
      </c>
      <c r="Q8338" t="str">
        <f>VLOOKUP(C8338,customers!A:J,10,0)</f>
        <v>Premium</v>
      </c>
    </row>
    <row r="8339" spans="1:17" x14ac:dyDescent="0.3">
      <c r="A8339" t="s">
        <v>9430</v>
      </c>
      <c r="B8339" s="1">
        <v>45237</v>
      </c>
      <c r="C8339" t="s">
        <v>951</v>
      </c>
      <c r="D8339" t="s">
        <v>952</v>
      </c>
      <c r="E8339" t="s">
        <v>15</v>
      </c>
      <c r="F8339" t="s">
        <v>43</v>
      </c>
      <c r="G8339" t="s">
        <v>44</v>
      </c>
      <c r="H8339">
        <v>3</v>
      </c>
      <c r="I8339">
        <v>32002.33</v>
      </c>
      <c r="J8339">
        <v>0.1</v>
      </c>
      <c r="K8339">
        <v>86406.29</v>
      </c>
      <c r="L8339">
        <v>13325.92</v>
      </c>
      <c r="M8339">
        <f t="shared" si="392"/>
        <v>86406.291000000012</v>
      </c>
      <c r="N8339" t="str">
        <f t="shared" si="390"/>
        <v>Q4</v>
      </c>
      <c r="O8339" s="2">
        <f t="shared" si="391"/>
        <v>15.422395753827644</v>
      </c>
      <c r="P8339" t="str">
        <f>VLOOKUP(retail_sales_2023!C8339,customers!A:J,5,)</f>
        <v>Chennai</v>
      </c>
      <c r="Q8339" t="str">
        <f>VLOOKUP(C8339,customers!A:J,10,0)</f>
        <v>Regular</v>
      </c>
    </row>
    <row r="8340" spans="1:17" x14ac:dyDescent="0.3">
      <c r="A8340" t="s">
        <v>9431</v>
      </c>
      <c r="B8340" s="1">
        <v>45209</v>
      </c>
      <c r="C8340" t="s">
        <v>1305</v>
      </c>
      <c r="D8340" t="s">
        <v>1306</v>
      </c>
      <c r="E8340" t="s">
        <v>33</v>
      </c>
      <c r="F8340" t="s">
        <v>43</v>
      </c>
      <c r="G8340" t="s">
        <v>154</v>
      </c>
      <c r="H8340">
        <v>5</v>
      </c>
      <c r="I8340">
        <v>61904.43</v>
      </c>
      <c r="J8340">
        <v>0</v>
      </c>
      <c r="K8340">
        <v>309522.15000000002</v>
      </c>
      <c r="L8340">
        <v>41160.620000000003</v>
      </c>
      <c r="M8340">
        <f t="shared" si="392"/>
        <v>309522.15000000002</v>
      </c>
      <c r="N8340" t="str">
        <f t="shared" si="390"/>
        <v>Q4</v>
      </c>
      <c r="O8340" s="2">
        <f t="shared" si="391"/>
        <v>13.298117759908298</v>
      </c>
      <c r="P8340" t="str">
        <f>VLOOKUP(retail_sales_2023!C8340,customers!A:J,5,)</f>
        <v>Pune</v>
      </c>
      <c r="Q8340" t="str">
        <f>VLOOKUP(C8340,customers!A:J,10,0)</f>
        <v>Premium</v>
      </c>
    </row>
    <row r="8341" spans="1:17" x14ac:dyDescent="0.3">
      <c r="A8341" t="s">
        <v>9432</v>
      </c>
      <c r="B8341" s="1">
        <v>45039</v>
      </c>
      <c r="C8341" t="s">
        <v>270</v>
      </c>
      <c r="D8341" t="s">
        <v>271</v>
      </c>
      <c r="E8341" t="s">
        <v>15</v>
      </c>
      <c r="F8341" t="s">
        <v>16</v>
      </c>
      <c r="G8341" t="s">
        <v>17</v>
      </c>
      <c r="H8341">
        <v>2</v>
      </c>
      <c r="I8341">
        <v>931.23</v>
      </c>
      <c r="J8341">
        <v>0.2</v>
      </c>
      <c r="K8341">
        <v>1489.97</v>
      </c>
      <c r="L8341">
        <v>603.91</v>
      </c>
      <c r="M8341">
        <f t="shared" si="392"/>
        <v>1489.9680000000001</v>
      </c>
      <c r="N8341" t="str">
        <f t="shared" si="390"/>
        <v>Q2</v>
      </c>
      <c r="O8341" s="2">
        <f t="shared" si="391"/>
        <v>40.531688557487733</v>
      </c>
      <c r="P8341" t="str">
        <f>VLOOKUP(retail_sales_2023!C8341,customers!A:J,5,)</f>
        <v>Chennai</v>
      </c>
      <c r="Q8341" t="str">
        <f>VLOOKUP(C8341,customers!A:J,10,0)</f>
        <v>Regular</v>
      </c>
    </row>
    <row r="8342" spans="1:17" x14ac:dyDescent="0.3">
      <c r="A8342" t="s">
        <v>9433</v>
      </c>
      <c r="B8342" s="1">
        <v>45031</v>
      </c>
      <c r="C8342" t="s">
        <v>231</v>
      </c>
      <c r="D8342" t="s">
        <v>232</v>
      </c>
      <c r="E8342" t="s">
        <v>27</v>
      </c>
      <c r="F8342" t="s">
        <v>52</v>
      </c>
      <c r="G8342" t="s">
        <v>268</v>
      </c>
      <c r="H8342">
        <v>2</v>
      </c>
      <c r="I8342">
        <v>600.20000000000005</v>
      </c>
      <c r="J8342">
        <v>0.05</v>
      </c>
      <c r="K8342">
        <v>1140.3800000000001</v>
      </c>
      <c r="L8342">
        <v>95.21</v>
      </c>
      <c r="M8342">
        <f t="shared" si="392"/>
        <v>1140.3800000000001</v>
      </c>
      <c r="N8342" t="str">
        <f t="shared" si="390"/>
        <v>Q2</v>
      </c>
      <c r="O8342" s="2">
        <f t="shared" si="391"/>
        <v>8.3489713954997455</v>
      </c>
      <c r="P8342" t="str">
        <f>VLOOKUP(retail_sales_2023!C8342,customers!A:J,5,)</f>
        <v>Delhi</v>
      </c>
      <c r="Q8342" t="str">
        <f>VLOOKUP(C8342,customers!A:J,10,0)</f>
        <v>Regular</v>
      </c>
    </row>
    <row r="8343" spans="1:17" x14ac:dyDescent="0.3">
      <c r="A8343" t="s">
        <v>9434</v>
      </c>
      <c r="B8343" s="1">
        <v>45034</v>
      </c>
      <c r="C8343" t="s">
        <v>2687</v>
      </c>
      <c r="D8343" t="s">
        <v>2688</v>
      </c>
      <c r="E8343" t="s">
        <v>33</v>
      </c>
      <c r="F8343" t="s">
        <v>81</v>
      </c>
      <c r="G8343" t="s">
        <v>150</v>
      </c>
      <c r="H8343">
        <v>3</v>
      </c>
      <c r="I8343">
        <v>2891.57</v>
      </c>
      <c r="J8343">
        <v>0</v>
      </c>
      <c r="K8343">
        <v>8674.7099999999991</v>
      </c>
      <c r="L8343">
        <v>2551.96</v>
      </c>
      <c r="M8343">
        <f t="shared" si="392"/>
        <v>8674.7100000000009</v>
      </c>
      <c r="N8343" t="str">
        <f t="shared" si="390"/>
        <v>Q2</v>
      </c>
      <c r="O8343" s="2">
        <f t="shared" si="391"/>
        <v>29.418389779024317</v>
      </c>
      <c r="P8343" t="str">
        <f>VLOOKUP(retail_sales_2023!C8343,customers!A:J,5,)</f>
        <v>Surat</v>
      </c>
      <c r="Q8343" t="str">
        <f>VLOOKUP(C8343,customers!A:J,10,0)</f>
        <v>Regular</v>
      </c>
    </row>
    <row r="8344" spans="1:17" x14ac:dyDescent="0.3">
      <c r="A8344" t="s">
        <v>9435</v>
      </c>
      <c r="B8344" s="1">
        <v>45265</v>
      </c>
      <c r="C8344" t="s">
        <v>372</v>
      </c>
      <c r="D8344" t="s">
        <v>373</v>
      </c>
      <c r="E8344" t="s">
        <v>33</v>
      </c>
      <c r="F8344" t="s">
        <v>28</v>
      </c>
      <c r="G8344" t="s">
        <v>466</v>
      </c>
      <c r="H8344">
        <v>4</v>
      </c>
      <c r="I8344">
        <v>431.29</v>
      </c>
      <c r="J8344">
        <v>0</v>
      </c>
      <c r="K8344">
        <v>1725.16</v>
      </c>
      <c r="L8344">
        <v>312.05</v>
      </c>
      <c r="M8344">
        <f t="shared" si="392"/>
        <v>1725.16</v>
      </c>
      <c r="N8344" t="str">
        <f t="shared" si="390"/>
        <v>Q4</v>
      </c>
      <c r="O8344" s="2">
        <f t="shared" si="391"/>
        <v>18.088177328479677</v>
      </c>
      <c r="P8344" t="str">
        <f>VLOOKUP(retail_sales_2023!C8344,customers!A:J,5,)</f>
        <v>Pune</v>
      </c>
      <c r="Q8344" t="str">
        <f>VLOOKUP(C8344,customers!A:J,10,0)</f>
        <v>Premium</v>
      </c>
    </row>
    <row r="8345" spans="1:17" x14ac:dyDescent="0.3">
      <c r="A8345" t="s">
        <v>9436</v>
      </c>
      <c r="B8345" s="1">
        <v>45257</v>
      </c>
      <c r="C8345" t="s">
        <v>425</v>
      </c>
      <c r="D8345" t="s">
        <v>426</v>
      </c>
      <c r="E8345" t="s">
        <v>33</v>
      </c>
      <c r="F8345" t="s">
        <v>43</v>
      </c>
      <c r="G8345" t="s">
        <v>121</v>
      </c>
      <c r="H8345">
        <v>3</v>
      </c>
      <c r="I8345">
        <v>11759.85</v>
      </c>
      <c r="J8345">
        <v>0.15</v>
      </c>
      <c r="K8345">
        <v>29987.62</v>
      </c>
      <c r="L8345">
        <v>4031.55</v>
      </c>
      <c r="M8345">
        <f t="shared" si="392"/>
        <v>29987.6175</v>
      </c>
      <c r="N8345" t="str">
        <f t="shared" si="390"/>
        <v>Q4</v>
      </c>
      <c r="O8345" s="2">
        <f t="shared" si="391"/>
        <v>13.444047910437709</v>
      </c>
      <c r="P8345" t="str">
        <f>VLOOKUP(retail_sales_2023!C8345,customers!A:J,5,)</f>
        <v>Nagpur</v>
      </c>
      <c r="Q8345" t="str">
        <f>VLOOKUP(C8345,customers!A:J,10,0)</f>
        <v>Premium</v>
      </c>
    </row>
    <row r="8346" spans="1:17" x14ac:dyDescent="0.3">
      <c r="A8346" t="s">
        <v>9437</v>
      </c>
      <c r="B8346" s="1">
        <v>44982</v>
      </c>
      <c r="C8346" t="s">
        <v>1034</v>
      </c>
      <c r="D8346" t="s">
        <v>1035</v>
      </c>
      <c r="E8346" t="s">
        <v>21</v>
      </c>
      <c r="F8346" t="s">
        <v>16</v>
      </c>
      <c r="G8346" t="s">
        <v>86</v>
      </c>
      <c r="H8346">
        <v>2</v>
      </c>
      <c r="I8346">
        <v>396.99</v>
      </c>
      <c r="J8346">
        <v>0</v>
      </c>
      <c r="K8346">
        <v>793.98</v>
      </c>
      <c r="L8346">
        <v>345.86</v>
      </c>
      <c r="M8346">
        <f t="shared" si="392"/>
        <v>793.98</v>
      </c>
      <c r="N8346" t="str">
        <f t="shared" si="390"/>
        <v>Q1</v>
      </c>
      <c r="O8346" s="2">
        <f t="shared" si="391"/>
        <v>43.560291191213885</v>
      </c>
      <c r="P8346" t="str">
        <f>VLOOKUP(retail_sales_2023!C8346,customers!A:J,5,)</f>
        <v>Ranchi</v>
      </c>
      <c r="Q8346" t="str">
        <f>VLOOKUP(C8346,customers!A:J,10,0)</f>
        <v>Premium</v>
      </c>
    </row>
    <row r="8347" spans="1:17" x14ac:dyDescent="0.3">
      <c r="A8347" t="s">
        <v>9438</v>
      </c>
      <c r="B8347" s="1">
        <v>45062</v>
      </c>
      <c r="C8347" t="s">
        <v>1352</v>
      </c>
      <c r="D8347" t="s">
        <v>1353</v>
      </c>
      <c r="E8347" t="s">
        <v>15</v>
      </c>
      <c r="F8347" t="s">
        <v>52</v>
      </c>
      <c r="G8347" t="s">
        <v>226</v>
      </c>
      <c r="H8347">
        <v>6</v>
      </c>
      <c r="I8347">
        <v>392.68</v>
      </c>
      <c r="J8347">
        <v>0.25</v>
      </c>
      <c r="K8347">
        <v>1767.06</v>
      </c>
      <c r="L8347">
        <v>159.77000000000001</v>
      </c>
      <c r="M8347">
        <f t="shared" si="392"/>
        <v>1767.06</v>
      </c>
      <c r="N8347" t="str">
        <f t="shared" si="390"/>
        <v>Q2</v>
      </c>
      <c r="O8347" s="2">
        <f t="shared" si="391"/>
        <v>9.0415718764501491</v>
      </c>
      <c r="P8347" t="str">
        <f>VLOOKUP(retail_sales_2023!C8347,customers!A:J,5,)</f>
        <v>Kochi</v>
      </c>
      <c r="Q8347" t="str">
        <f>VLOOKUP(C8347,customers!A:J,10,0)</f>
        <v>Premium</v>
      </c>
    </row>
    <row r="8348" spans="1:17" x14ac:dyDescent="0.3">
      <c r="A8348" t="s">
        <v>9439</v>
      </c>
      <c r="B8348" s="1">
        <v>45047</v>
      </c>
      <c r="C8348" t="s">
        <v>748</v>
      </c>
      <c r="D8348" t="s">
        <v>749</v>
      </c>
      <c r="E8348" t="s">
        <v>33</v>
      </c>
      <c r="F8348" t="s">
        <v>81</v>
      </c>
      <c r="G8348" t="s">
        <v>239</v>
      </c>
      <c r="H8348">
        <v>1</v>
      </c>
      <c r="I8348">
        <v>4399.2</v>
      </c>
      <c r="J8348">
        <v>0.1</v>
      </c>
      <c r="K8348">
        <v>3959.28</v>
      </c>
      <c r="L8348">
        <v>1487.77</v>
      </c>
      <c r="M8348">
        <f t="shared" si="392"/>
        <v>3959.2799999999997</v>
      </c>
      <c r="N8348" t="str">
        <f t="shared" si="390"/>
        <v>Q2</v>
      </c>
      <c r="O8348" s="2">
        <f t="shared" si="391"/>
        <v>37.576781637065324</v>
      </c>
      <c r="P8348" t="str">
        <f>VLOOKUP(retail_sales_2023!C8348,customers!A:J,5,)</f>
        <v>Surat</v>
      </c>
      <c r="Q8348" t="str">
        <f>VLOOKUP(C8348,customers!A:J,10,0)</f>
        <v>Premium</v>
      </c>
    </row>
    <row r="8349" spans="1:17" x14ac:dyDescent="0.3">
      <c r="A8349" t="s">
        <v>9440</v>
      </c>
      <c r="B8349" s="1">
        <v>44936</v>
      </c>
      <c r="C8349" t="s">
        <v>1827</v>
      </c>
      <c r="D8349" t="s">
        <v>1828</v>
      </c>
      <c r="E8349" t="s">
        <v>33</v>
      </c>
      <c r="F8349" t="s">
        <v>81</v>
      </c>
      <c r="G8349" t="s">
        <v>82</v>
      </c>
      <c r="H8349">
        <v>5</v>
      </c>
      <c r="I8349">
        <v>2748.67</v>
      </c>
      <c r="J8349">
        <v>0.05</v>
      </c>
      <c r="K8349">
        <v>13056.18</v>
      </c>
      <c r="L8349">
        <v>-464.13</v>
      </c>
      <c r="M8349">
        <f t="shared" si="392"/>
        <v>13056.182499999999</v>
      </c>
      <c r="N8349" t="str">
        <f t="shared" si="390"/>
        <v>Q1</v>
      </c>
      <c r="O8349" s="2">
        <f t="shared" si="391"/>
        <v>-3.5548682692793756</v>
      </c>
      <c r="P8349" t="str">
        <f>VLOOKUP(retail_sales_2023!C8349,customers!A:J,5,)</f>
        <v>Mumbai</v>
      </c>
      <c r="Q8349" t="str">
        <f>VLOOKUP(C8349,customers!A:J,10,0)</f>
        <v>Regular</v>
      </c>
    </row>
    <row r="8350" spans="1:17" x14ac:dyDescent="0.3">
      <c r="A8350" t="s">
        <v>9441</v>
      </c>
      <c r="B8350" s="1">
        <v>45054</v>
      </c>
      <c r="C8350" t="s">
        <v>1044</v>
      </c>
      <c r="D8350" t="s">
        <v>1045</v>
      </c>
      <c r="E8350" t="s">
        <v>33</v>
      </c>
      <c r="F8350" t="s">
        <v>81</v>
      </c>
      <c r="G8350" t="s">
        <v>105</v>
      </c>
      <c r="H8350">
        <v>3</v>
      </c>
      <c r="I8350">
        <v>1618.29</v>
      </c>
      <c r="J8350">
        <v>0</v>
      </c>
      <c r="K8350">
        <v>4854.87</v>
      </c>
      <c r="L8350">
        <v>1278.04</v>
      </c>
      <c r="M8350">
        <f t="shared" si="392"/>
        <v>4854.87</v>
      </c>
      <c r="N8350" t="str">
        <f t="shared" si="390"/>
        <v>Q2</v>
      </c>
      <c r="O8350" s="2">
        <f t="shared" si="391"/>
        <v>26.324906743125975</v>
      </c>
      <c r="P8350" t="str">
        <f>VLOOKUP(retail_sales_2023!C8350,customers!A:J,5,)</f>
        <v>Ahmedabad</v>
      </c>
      <c r="Q8350" t="str">
        <f>VLOOKUP(C8350,customers!A:J,10,0)</f>
        <v>Premium</v>
      </c>
    </row>
    <row r="8351" spans="1:17" x14ac:dyDescent="0.3">
      <c r="A8351" t="s">
        <v>9442</v>
      </c>
      <c r="B8351" s="1">
        <v>45152</v>
      </c>
      <c r="C8351" t="s">
        <v>1900</v>
      </c>
      <c r="D8351" t="s">
        <v>1901</v>
      </c>
      <c r="E8351" t="s">
        <v>33</v>
      </c>
      <c r="F8351" t="s">
        <v>38</v>
      </c>
      <c r="G8351" t="s">
        <v>39</v>
      </c>
      <c r="H8351">
        <v>5</v>
      </c>
      <c r="I8351">
        <v>241.53</v>
      </c>
      <c r="J8351">
        <v>0.2</v>
      </c>
      <c r="K8351">
        <v>966.12</v>
      </c>
      <c r="L8351">
        <v>237.63</v>
      </c>
      <c r="M8351">
        <f t="shared" si="392"/>
        <v>966.12000000000012</v>
      </c>
      <c r="N8351" t="str">
        <f t="shared" si="390"/>
        <v>Q3</v>
      </c>
      <c r="O8351" s="2">
        <f t="shared" si="391"/>
        <v>24.596323438082226</v>
      </c>
      <c r="P8351" t="str">
        <f>VLOOKUP(retail_sales_2023!C8351,customers!A:J,5,)</f>
        <v>Ahmedabad</v>
      </c>
      <c r="Q8351" t="str">
        <f>VLOOKUP(C8351,customers!A:J,10,0)</f>
        <v>Premium</v>
      </c>
    </row>
    <row r="8352" spans="1:17" x14ac:dyDescent="0.3">
      <c r="A8352" t="s">
        <v>9443</v>
      </c>
      <c r="B8352" s="1">
        <v>45235</v>
      </c>
      <c r="C8352" t="s">
        <v>1662</v>
      </c>
      <c r="D8352" t="s">
        <v>1808</v>
      </c>
      <c r="E8352" t="s">
        <v>27</v>
      </c>
      <c r="F8352" t="s">
        <v>43</v>
      </c>
      <c r="G8352" t="s">
        <v>44</v>
      </c>
      <c r="H8352">
        <v>4</v>
      </c>
      <c r="I8352">
        <v>61202.94</v>
      </c>
      <c r="J8352">
        <v>0</v>
      </c>
      <c r="K8352">
        <v>244811.76</v>
      </c>
      <c r="L8352">
        <v>29894.21</v>
      </c>
      <c r="M8352">
        <f t="shared" si="392"/>
        <v>244811.76</v>
      </c>
      <c r="N8352" t="str">
        <f t="shared" si="390"/>
        <v>Q4</v>
      </c>
      <c r="O8352" s="2">
        <f t="shared" si="391"/>
        <v>12.211100479813551</v>
      </c>
      <c r="P8352" t="str">
        <f>VLOOKUP(retail_sales_2023!C8352,customers!A:J,5,)</f>
        <v>Jaipur</v>
      </c>
      <c r="Q8352" t="str">
        <f>VLOOKUP(C8352,customers!A:J,10,0)</f>
        <v>Occasional</v>
      </c>
    </row>
    <row r="8353" spans="1:17" x14ac:dyDescent="0.3">
      <c r="A8353" t="s">
        <v>9444</v>
      </c>
      <c r="B8353" s="1">
        <v>45146</v>
      </c>
      <c r="C8353" t="s">
        <v>2503</v>
      </c>
      <c r="D8353" t="s">
        <v>2504</v>
      </c>
      <c r="E8353" t="s">
        <v>15</v>
      </c>
      <c r="F8353" t="s">
        <v>43</v>
      </c>
      <c r="G8353" t="s">
        <v>178</v>
      </c>
      <c r="H8353">
        <v>1</v>
      </c>
      <c r="I8353">
        <v>12462.69</v>
      </c>
      <c r="J8353">
        <v>0.2</v>
      </c>
      <c r="K8353">
        <v>9970.15</v>
      </c>
      <c r="L8353">
        <v>-953.35</v>
      </c>
      <c r="M8353">
        <f t="shared" si="392"/>
        <v>9970.1520000000019</v>
      </c>
      <c r="N8353" t="str">
        <f t="shared" si="390"/>
        <v>Q3</v>
      </c>
      <c r="O8353" s="2">
        <f t="shared" si="391"/>
        <v>-9.5620426974518953</v>
      </c>
      <c r="P8353" t="str">
        <f>VLOOKUP(retail_sales_2023!C8353,customers!A:J,5,)</f>
        <v>Hyderabad</v>
      </c>
      <c r="Q8353" t="str">
        <f>VLOOKUP(C8353,customers!A:J,10,0)</f>
        <v>Regular</v>
      </c>
    </row>
    <row r="8354" spans="1:17" x14ac:dyDescent="0.3">
      <c r="A8354" t="s">
        <v>9445</v>
      </c>
      <c r="B8354" s="1">
        <v>45069</v>
      </c>
      <c r="C8354" t="s">
        <v>3968</v>
      </c>
      <c r="D8354" t="s">
        <v>3969</v>
      </c>
      <c r="E8354" t="s">
        <v>33</v>
      </c>
      <c r="F8354" t="s">
        <v>43</v>
      </c>
      <c r="G8354" t="s">
        <v>243</v>
      </c>
      <c r="H8354">
        <v>5</v>
      </c>
      <c r="I8354">
        <v>77944.72</v>
      </c>
      <c r="J8354">
        <v>0</v>
      </c>
      <c r="K8354">
        <v>389723.6</v>
      </c>
      <c r="L8354">
        <v>42916.55</v>
      </c>
      <c r="M8354">
        <f t="shared" si="392"/>
        <v>389723.6</v>
      </c>
      <c r="N8354" t="str">
        <f t="shared" si="390"/>
        <v>Q2</v>
      </c>
      <c r="O8354" s="2">
        <f t="shared" si="391"/>
        <v>11.012048025831641</v>
      </c>
      <c r="P8354" t="str">
        <f>VLOOKUP(retail_sales_2023!C8354,customers!A:J,5,)</f>
        <v>Mumbai</v>
      </c>
      <c r="Q8354" t="str">
        <f>VLOOKUP(C8354,customers!A:J,10,0)</f>
        <v>Regular</v>
      </c>
    </row>
    <row r="8355" spans="1:17" x14ac:dyDescent="0.3">
      <c r="A8355" t="s">
        <v>9446</v>
      </c>
      <c r="B8355" s="1">
        <v>45221</v>
      </c>
      <c r="C8355" t="s">
        <v>820</v>
      </c>
      <c r="D8355" t="s">
        <v>821</v>
      </c>
      <c r="E8355" t="s">
        <v>33</v>
      </c>
      <c r="F8355" t="s">
        <v>28</v>
      </c>
      <c r="G8355" t="s">
        <v>61</v>
      </c>
      <c r="H8355">
        <v>2</v>
      </c>
      <c r="I8355">
        <v>6622.12</v>
      </c>
      <c r="J8355">
        <v>0.05</v>
      </c>
      <c r="K8355">
        <v>12582.03</v>
      </c>
      <c r="L8355">
        <v>2702.01</v>
      </c>
      <c r="M8355">
        <f t="shared" si="392"/>
        <v>12582.027999999998</v>
      </c>
      <c r="N8355" t="str">
        <f t="shared" si="390"/>
        <v>Q4</v>
      </c>
      <c r="O8355" s="2">
        <f t="shared" si="391"/>
        <v>21.475151466019398</v>
      </c>
      <c r="P8355" t="str">
        <f>VLOOKUP(retail_sales_2023!C8355,customers!A:J,5,)</f>
        <v>Surat</v>
      </c>
      <c r="Q8355" t="str">
        <f>VLOOKUP(C8355,customers!A:J,10,0)</f>
        <v>Occasional</v>
      </c>
    </row>
    <row r="8356" spans="1:17" x14ac:dyDescent="0.3">
      <c r="A8356" t="s">
        <v>9447</v>
      </c>
      <c r="B8356" s="1">
        <v>44991</v>
      </c>
      <c r="C8356" t="s">
        <v>1789</v>
      </c>
      <c r="D8356" t="s">
        <v>1790</v>
      </c>
      <c r="E8356" t="s">
        <v>33</v>
      </c>
      <c r="F8356" t="s">
        <v>43</v>
      </c>
      <c r="G8356" t="s">
        <v>128</v>
      </c>
      <c r="H8356">
        <v>2</v>
      </c>
      <c r="I8356">
        <v>59010.44</v>
      </c>
      <c r="J8356">
        <v>0</v>
      </c>
      <c r="K8356">
        <v>118020.88</v>
      </c>
      <c r="L8356">
        <v>16240.89</v>
      </c>
      <c r="M8356">
        <f t="shared" si="392"/>
        <v>118020.88</v>
      </c>
      <c r="N8356" t="str">
        <f t="shared" si="390"/>
        <v>Q1</v>
      </c>
      <c r="O8356" s="2">
        <f t="shared" si="391"/>
        <v>13.761031098903853</v>
      </c>
      <c r="P8356" t="str">
        <f>VLOOKUP(retail_sales_2023!C8356,customers!A:J,5,)</f>
        <v>Surat</v>
      </c>
      <c r="Q8356" t="str">
        <f>VLOOKUP(C8356,customers!A:J,10,0)</f>
        <v>Occasional</v>
      </c>
    </row>
    <row r="8357" spans="1:17" x14ac:dyDescent="0.3">
      <c r="A8357" t="s">
        <v>9448</v>
      </c>
      <c r="B8357" s="1">
        <v>44973</v>
      </c>
      <c r="C8357" t="s">
        <v>1687</v>
      </c>
      <c r="D8357" t="s">
        <v>1688</v>
      </c>
      <c r="E8357" t="s">
        <v>27</v>
      </c>
      <c r="F8357" t="s">
        <v>81</v>
      </c>
      <c r="G8357" t="s">
        <v>264</v>
      </c>
      <c r="H8357">
        <v>5</v>
      </c>
      <c r="I8357">
        <v>2269.58</v>
      </c>
      <c r="J8357">
        <v>0</v>
      </c>
      <c r="K8357">
        <v>11347.9</v>
      </c>
      <c r="L8357">
        <v>3626.88</v>
      </c>
      <c r="M8357">
        <f t="shared" si="392"/>
        <v>11347.9</v>
      </c>
      <c r="N8357" t="str">
        <f t="shared" si="390"/>
        <v>Q1</v>
      </c>
      <c r="O8357" s="2">
        <f t="shared" si="391"/>
        <v>31.960803320438146</v>
      </c>
      <c r="P8357" t="str">
        <f>VLOOKUP(retail_sales_2023!C8357,customers!A:J,5,)</f>
        <v>Chandigarh</v>
      </c>
      <c r="Q8357" t="str">
        <f>VLOOKUP(C8357,customers!A:J,10,0)</f>
        <v>Occasional</v>
      </c>
    </row>
    <row r="8358" spans="1:17" x14ac:dyDescent="0.3">
      <c r="A8358" t="s">
        <v>9449</v>
      </c>
      <c r="B8358" s="1">
        <v>45033</v>
      </c>
      <c r="C8358" t="s">
        <v>1370</v>
      </c>
      <c r="D8358" t="s">
        <v>1371</v>
      </c>
      <c r="E8358" t="s">
        <v>15</v>
      </c>
      <c r="F8358" t="s">
        <v>22</v>
      </c>
      <c r="G8358" t="s">
        <v>182</v>
      </c>
      <c r="H8358">
        <v>2</v>
      </c>
      <c r="I8358">
        <v>13991.66</v>
      </c>
      <c r="J8358">
        <v>0.05</v>
      </c>
      <c r="K8358">
        <v>26584.15</v>
      </c>
      <c r="L8358">
        <v>6047.67</v>
      </c>
      <c r="M8358">
        <f t="shared" si="392"/>
        <v>26584.153999999999</v>
      </c>
      <c r="N8358" t="str">
        <f t="shared" si="390"/>
        <v>Q2</v>
      </c>
      <c r="O8358" s="2">
        <f t="shared" si="391"/>
        <v>22.74915692245191</v>
      </c>
      <c r="P8358" t="str">
        <f>VLOOKUP(retail_sales_2023!C8358,customers!A:J,5,)</f>
        <v>Chennai</v>
      </c>
      <c r="Q8358" t="str">
        <f>VLOOKUP(C8358,customers!A:J,10,0)</f>
        <v>Regular</v>
      </c>
    </row>
    <row r="8359" spans="1:17" x14ac:dyDescent="0.3">
      <c r="A8359" t="s">
        <v>9450</v>
      </c>
      <c r="B8359" s="1">
        <v>44954</v>
      </c>
      <c r="C8359" t="s">
        <v>895</v>
      </c>
      <c r="D8359" t="s">
        <v>896</v>
      </c>
      <c r="E8359" t="s">
        <v>15</v>
      </c>
      <c r="F8359" t="s">
        <v>43</v>
      </c>
      <c r="G8359" t="s">
        <v>44</v>
      </c>
      <c r="H8359">
        <v>5</v>
      </c>
      <c r="I8359">
        <v>74858.990000000005</v>
      </c>
      <c r="J8359">
        <v>0.1</v>
      </c>
      <c r="K8359">
        <v>336865.46</v>
      </c>
      <c r="L8359">
        <v>45823.38</v>
      </c>
      <c r="M8359">
        <f t="shared" si="392"/>
        <v>336865.45500000002</v>
      </c>
      <c r="N8359" t="str">
        <f t="shared" si="390"/>
        <v>Q1</v>
      </c>
      <c r="O8359" s="2">
        <f t="shared" si="391"/>
        <v>13.602872790816841</v>
      </c>
      <c r="P8359" t="str">
        <f>VLOOKUP(retail_sales_2023!C8359,customers!A:J,5,)</f>
        <v>Hyderabad</v>
      </c>
      <c r="Q8359" t="str">
        <f>VLOOKUP(C8359,customers!A:J,10,0)</f>
        <v>Regular</v>
      </c>
    </row>
    <row r="8360" spans="1:17" x14ac:dyDescent="0.3">
      <c r="A8360" t="s">
        <v>9451</v>
      </c>
      <c r="B8360" s="1">
        <v>45071</v>
      </c>
      <c r="C8360" t="s">
        <v>41</v>
      </c>
      <c r="D8360" t="s">
        <v>42</v>
      </c>
      <c r="E8360" t="s">
        <v>15</v>
      </c>
      <c r="F8360" t="s">
        <v>22</v>
      </c>
      <c r="G8360" t="s">
        <v>182</v>
      </c>
      <c r="H8360">
        <v>2</v>
      </c>
      <c r="I8360">
        <v>2473.5500000000002</v>
      </c>
      <c r="J8360">
        <v>0</v>
      </c>
      <c r="K8360">
        <v>4947.1000000000004</v>
      </c>
      <c r="L8360">
        <v>1567.11</v>
      </c>
      <c r="M8360">
        <f t="shared" si="392"/>
        <v>4947.1000000000004</v>
      </c>
      <c r="N8360" t="str">
        <f t="shared" si="390"/>
        <v>Q2</v>
      </c>
      <c r="O8360" s="2">
        <f t="shared" si="391"/>
        <v>31.677346324109067</v>
      </c>
      <c r="P8360" t="str">
        <f>VLOOKUP(retail_sales_2023!C8360,customers!A:J,5,)</f>
        <v>Kochi</v>
      </c>
      <c r="Q8360" t="str">
        <f>VLOOKUP(C8360,customers!A:J,10,0)</f>
        <v>Regular</v>
      </c>
    </row>
    <row r="8361" spans="1:17" x14ac:dyDescent="0.3">
      <c r="A8361" t="s">
        <v>9452</v>
      </c>
      <c r="B8361" s="1">
        <v>45242</v>
      </c>
      <c r="C8361" t="s">
        <v>4155</v>
      </c>
      <c r="D8361" t="s">
        <v>4156</v>
      </c>
      <c r="E8361" t="s">
        <v>15</v>
      </c>
      <c r="F8361" t="s">
        <v>81</v>
      </c>
      <c r="G8361" t="s">
        <v>82</v>
      </c>
      <c r="H8361">
        <v>2</v>
      </c>
      <c r="I8361">
        <v>742.96</v>
      </c>
      <c r="J8361">
        <v>0.2</v>
      </c>
      <c r="K8361">
        <v>1188.74</v>
      </c>
      <c r="L8361">
        <v>284.01</v>
      </c>
      <c r="M8361">
        <f t="shared" si="392"/>
        <v>1188.7360000000001</v>
      </c>
      <c r="N8361" t="str">
        <f t="shared" si="390"/>
        <v>Q4</v>
      </c>
      <c r="O8361" s="2">
        <f t="shared" si="391"/>
        <v>23.891683631408046</v>
      </c>
      <c r="P8361" t="str">
        <f>VLOOKUP(retail_sales_2023!C8361,customers!A:J,5,)</f>
        <v>Hyderabad</v>
      </c>
      <c r="Q8361" t="str">
        <f>VLOOKUP(C8361,customers!A:J,10,0)</f>
        <v>Premium</v>
      </c>
    </row>
    <row r="8362" spans="1:17" x14ac:dyDescent="0.3">
      <c r="A8362" t="s">
        <v>9453</v>
      </c>
      <c r="B8362" s="1">
        <v>45290</v>
      </c>
      <c r="C8362" t="s">
        <v>1395</v>
      </c>
      <c r="D8362" t="s">
        <v>1396</v>
      </c>
      <c r="E8362" t="s">
        <v>15</v>
      </c>
      <c r="F8362" t="s">
        <v>52</v>
      </c>
      <c r="G8362" t="s">
        <v>117</v>
      </c>
      <c r="H8362">
        <v>1</v>
      </c>
      <c r="I8362">
        <v>574.21</v>
      </c>
      <c r="J8362">
        <v>0</v>
      </c>
      <c r="K8362">
        <v>574.21</v>
      </c>
      <c r="L8362">
        <v>58.54</v>
      </c>
      <c r="M8362">
        <f t="shared" si="392"/>
        <v>574.21</v>
      </c>
      <c r="N8362" t="str">
        <f t="shared" si="390"/>
        <v>Q4</v>
      </c>
      <c r="O8362" s="2">
        <f t="shared" si="391"/>
        <v>10.194876438933491</v>
      </c>
      <c r="P8362" t="str">
        <f>VLOOKUP(retail_sales_2023!C8362,customers!A:J,5,)</f>
        <v>Coimbatore</v>
      </c>
      <c r="Q8362" t="str">
        <f>VLOOKUP(C8362,customers!A:J,10,0)</f>
        <v>Occasional</v>
      </c>
    </row>
    <row r="8363" spans="1:17" x14ac:dyDescent="0.3">
      <c r="A8363" t="s">
        <v>9454</v>
      </c>
      <c r="B8363" s="1">
        <v>45195</v>
      </c>
      <c r="C8363" t="s">
        <v>41</v>
      </c>
      <c r="D8363" t="s">
        <v>42</v>
      </c>
      <c r="E8363" t="s">
        <v>15</v>
      </c>
      <c r="F8363" t="s">
        <v>38</v>
      </c>
      <c r="G8363" t="s">
        <v>48</v>
      </c>
      <c r="H8363">
        <v>3</v>
      </c>
      <c r="I8363">
        <v>760.94</v>
      </c>
      <c r="J8363">
        <v>0.05</v>
      </c>
      <c r="K8363">
        <v>2168.6799999999998</v>
      </c>
      <c r="L8363">
        <v>712.3</v>
      </c>
      <c r="M8363">
        <f t="shared" si="392"/>
        <v>2168.6790000000001</v>
      </c>
      <c r="N8363" t="str">
        <f t="shared" si="390"/>
        <v>Q3</v>
      </c>
      <c r="O8363" s="2">
        <f t="shared" si="391"/>
        <v>32.844864156998725</v>
      </c>
      <c r="P8363" t="str">
        <f>VLOOKUP(retail_sales_2023!C8363,customers!A:J,5,)</f>
        <v>Kochi</v>
      </c>
      <c r="Q8363" t="str">
        <f>VLOOKUP(C8363,customers!A:J,10,0)</f>
        <v>Regular</v>
      </c>
    </row>
    <row r="8364" spans="1:17" x14ac:dyDescent="0.3">
      <c r="A8364" t="s">
        <v>9455</v>
      </c>
      <c r="B8364" s="1">
        <v>45098</v>
      </c>
      <c r="C8364" t="s">
        <v>25</v>
      </c>
      <c r="D8364" t="s">
        <v>26</v>
      </c>
      <c r="E8364" t="s">
        <v>27</v>
      </c>
      <c r="F8364" t="s">
        <v>43</v>
      </c>
      <c r="G8364" t="s">
        <v>128</v>
      </c>
      <c r="H8364">
        <v>3</v>
      </c>
      <c r="I8364">
        <v>46508.94</v>
      </c>
      <c r="J8364">
        <v>0.25</v>
      </c>
      <c r="K8364">
        <v>104645.12</v>
      </c>
      <c r="L8364">
        <v>11368.53</v>
      </c>
      <c r="M8364">
        <f t="shared" si="392"/>
        <v>104645.11500000001</v>
      </c>
      <c r="N8364" t="str">
        <f t="shared" si="390"/>
        <v>Q2</v>
      </c>
      <c r="O8364" s="2">
        <f t="shared" si="391"/>
        <v>10.863889305110455</v>
      </c>
      <c r="P8364" t="str">
        <f>VLOOKUP(retail_sales_2023!C8364,customers!A:J,5,)</f>
        <v>Delhi</v>
      </c>
      <c r="Q8364" t="str">
        <f>VLOOKUP(C8364,customers!A:J,10,0)</f>
        <v>Premium</v>
      </c>
    </row>
    <row r="8365" spans="1:17" x14ac:dyDescent="0.3">
      <c r="A8365" t="s">
        <v>9456</v>
      </c>
      <c r="B8365" s="1">
        <v>45066</v>
      </c>
      <c r="C8365" t="s">
        <v>55</v>
      </c>
      <c r="D8365" t="s">
        <v>56</v>
      </c>
      <c r="E8365" t="s">
        <v>27</v>
      </c>
      <c r="F8365" t="s">
        <v>28</v>
      </c>
      <c r="G8365" t="s">
        <v>466</v>
      </c>
      <c r="H8365">
        <v>1</v>
      </c>
      <c r="I8365">
        <v>2474.3000000000002</v>
      </c>
      <c r="J8365">
        <v>0.05</v>
      </c>
      <c r="K8365">
        <v>2350.59</v>
      </c>
      <c r="L8365">
        <v>422.52</v>
      </c>
      <c r="M8365">
        <f t="shared" si="392"/>
        <v>2350.585</v>
      </c>
      <c r="N8365" t="str">
        <f t="shared" si="390"/>
        <v>Q2</v>
      </c>
      <c r="O8365" s="2">
        <f t="shared" si="391"/>
        <v>17.975061580284095</v>
      </c>
      <c r="P8365" t="str">
        <f>VLOOKUP(retail_sales_2023!C8365,customers!A:J,5,)</f>
        <v>Lucknow</v>
      </c>
      <c r="Q8365" t="str">
        <f>VLOOKUP(C8365,customers!A:J,10,0)</f>
        <v>Premium</v>
      </c>
    </row>
    <row r="8366" spans="1:17" x14ac:dyDescent="0.3">
      <c r="A8366" t="s">
        <v>9457</v>
      </c>
      <c r="B8366" s="1">
        <v>45094</v>
      </c>
      <c r="C8366" t="s">
        <v>2022</v>
      </c>
      <c r="D8366" t="s">
        <v>2023</v>
      </c>
      <c r="E8366" t="s">
        <v>21</v>
      </c>
      <c r="F8366" t="s">
        <v>81</v>
      </c>
      <c r="G8366" t="s">
        <v>470</v>
      </c>
      <c r="H8366">
        <v>5</v>
      </c>
      <c r="I8366">
        <v>4745.67</v>
      </c>
      <c r="J8366">
        <v>0.3</v>
      </c>
      <c r="K8366">
        <v>16609.84</v>
      </c>
      <c r="L8366">
        <v>4988.04</v>
      </c>
      <c r="M8366">
        <f t="shared" si="392"/>
        <v>16609.844999999998</v>
      </c>
      <c r="N8366" t="str">
        <f t="shared" si="390"/>
        <v>Q2</v>
      </c>
      <c r="O8366" s="2">
        <f t="shared" si="391"/>
        <v>30.030632444382366</v>
      </c>
      <c r="P8366" t="str">
        <f>VLOOKUP(retail_sales_2023!C8366,customers!A:J,5,)</f>
        <v>Patna</v>
      </c>
      <c r="Q8366" t="str">
        <f>VLOOKUP(C8366,customers!A:J,10,0)</f>
        <v>Regular</v>
      </c>
    </row>
    <row r="8367" spans="1:17" x14ac:dyDescent="0.3">
      <c r="A8367" t="s">
        <v>9458</v>
      </c>
      <c r="B8367" s="1">
        <v>45132</v>
      </c>
      <c r="C8367" t="s">
        <v>123</v>
      </c>
      <c r="D8367" t="s">
        <v>124</v>
      </c>
      <c r="E8367" t="s">
        <v>33</v>
      </c>
      <c r="F8367" t="s">
        <v>81</v>
      </c>
      <c r="G8367" t="s">
        <v>101</v>
      </c>
      <c r="H8367">
        <v>5</v>
      </c>
      <c r="I8367">
        <v>4059.47</v>
      </c>
      <c r="J8367">
        <v>0</v>
      </c>
      <c r="K8367">
        <v>20297.349999999999</v>
      </c>
      <c r="L8367">
        <v>6936.27</v>
      </c>
      <c r="M8367">
        <f t="shared" si="392"/>
        <v>20297.349999999999</v>
      </c>
      <c r="N8367" t="str">
        <f t="shared" si="390"/>
        <v>Q3</v>
      </c>
      <c r="O8367" s="2">
        <f t="shared" si="391"/>
        <v>34.173278777771486</v>
      </c>
      <c r="P8367" t="str">
        <f>VLOOKUP(retail_sales_2023!C8367,customers!A:J,5,)</f>
        <v>Surat</v>
      </c>
      <c r="Q8367" t="str">
        <f>VLOOKUP(C8367,customers!A:J,10,0)</f>
        <v>Premium</v>
      </c>
    </row>
    <row r="8368" spans="1:17" x14ac:dyDescent="0.3">
      <c r="A8368" t="s">
        <v>9459</v>
      </c>
      <c r="B8368" s="1">
        <v>44938</v>
      </c>
      <c r="C8368" t="s">
        <v>1192</v>
      </c>
      <c r="D8368" t="s">
        <v>1193</v>
      </c>
      <c r="E8368" t="s">
        <v>33</v>
      </c>
      <c r="F8368" t="s">
        <v>43</v>
      </c>
      <c r="G8368" t="s">
        <v>154</v>
      </c>
      <c r="H8368">
        <v>3</v>
      </c>
      <c r="I8368">
        <v>41199.919999999998</v>
      </c>
      <c r="J8368">
        <v>0</v>
      </c>
      <c r="K8368">
        <v>123599.76</v>
      </c>
      <c r="L8368">
        <v>11791.27</v>
      </c>
      <c r="M8368">
        <f t="shared" si="392"/>
        <v>123599.76</v>
      </c>
      <c r="N8368" t="str">
        <f t="shared" si="390"/>
        <v>Q1</v>
      </c>
      <c r="O8368" s="2">
        <f t="shared" si="391"/>
        <v>9.5398809835876719</v>
      </c>
      <c r="P8368" t="str">
        <f>VLOOKUP(retail_sales_2023!C8368,customers!A:J,5,)</f>
        <v>Ahmedabad</v>
      </c>
      <c r="Q8368" t="str">
        <f>VLOOKUP(C8368,customers!A:J,10,0)</f>
        <v>Regular</v>
      </c>
    </row>
    <row r="8369" spans="1:17" x14ac:dyDescent="0.3">
      <c r="A8369" t="s">
        <v>9460</v>
      </c>
      <c r="B8369" s="1">
        <v>44999</v>
      </c>
      <c r="C8369" t="s">
        <v>123</v>
      </c>
      <c r="D8369" t="s">
        <v>124</v>
      </c>
      <c r="E8369" t="s">
        <v>33</v>
      </c>
      <c r="F8369" t="s">
        <v>28</v>
      </c>
      <c r="G8369" t="s">
        <v>29</v>
      </c>
      <c r="H8369">
        <v>1</v>
      </c>
      <c r="I8369">
        <v>7448.73</v>
      </c>
      <c r="J8369">
        <v>0.25</v>
      </c>
      <c r="K8369">
        <v>5586.55</v>
      </c>
      <c r="L8369">
        <v>1553.72</v>
      </c>
      <c r="M8369">
        <f t="shared" si="392"/>
        <v>5586.5474999999997</v>
      </c>
      <c r="N8369" t="str">
        <f t="shared" si="390"/>
        <v>Q1</v>
      </c>
      <c r="O8369" s="2">
        <f t="shared" si="391"/>
        <v>27.811797979074743</v>
      </c>
      <c r="P8369" t="str">
        <f>VLOOKUP(retail_sales_2023!C8369,customers!A:J,5,)</f>
        <v>Surat</v>
      </c>
      <c r="Q8369" t="str">
        <f>VLOOKUP(C8369,customers!A:J,10,0)</f>
        <v>Premium</v>
      </c>
    </row>
    <row r="8370" spans="1:17" x14ac:dyDescent="0.3">
      <c r="A8370" t="s">
        <v>9461</v>
      </c>
      <c r="B8370" s="1">
        <v>45226</v>
      </c>
      <c r="C8370" t="s">
        <v>4155</v>
      </c>
      <c r="D8370" t="s">
        <v>4156</v>
      </c>
      <c r="E8370" t="s">
        <v>15</v>
      </c>
      <c r="F8370" t="s">
        <v>43</v>
      </c>
      <c r="G8370" t="s">
        <v>110</v>
      </c>
      <c r="H8370">
        <v>5</v>
      </c>
      <c r="I8370">
        <v>55980.35</v>
      </c>
      <c r="J8370">
        <v>0.05</v>
      </c>
      <c r="K8370">
        <v>265906.65999999997</v>
      </c>
      <c r="L8370">
        <v>34945.14</v>
      </c>
      <c r="M8370">
        <f t="shared" si="392"/>
        <v>265906.66249999998</v>
      </c>
      <c r="N8370" t="str">
        <f t="shared" si="390"/>
        <v>Q4</v>
      </c>
      <c r="O8370" s="2">
        <f t="shared" si="391"/>
        <v>13.141882192796524</v>
      </c>
      <c r="P8370" t="str">
        <f>VLOOKUP(retail_sales_2023!C8370,customers!A:J,5,)</f>
        <v>Hyderabad</v>
      </c>
      <c r="Q8370" t="str">
        <f>VLOOKUP(C8370,customers!A:J,10,0)</f>
        <v>Premium</v>
      </c>
    </row>
    <row r="8371" spans="1:17" x14ac:dyDescent="0.3">
      <c r="A8371" t="s">
        <v>9462</v>
      </c>
      <c r="B8371" s="1">
        <v>45062</v>
      </c>
      <c r="C8371" t="s">
        <v>112</v>
      </c>
      <c r="D8371" t="s">
        <v>113</v>
      </c>
      <c r="E8371" t="s">
        <v>33</v>
      </c>
      <c r="F8371" t="s">
        <v>43</v>
      </c>
      <c r="G8371" t="s">
        <v>272</v>
      </c>
      <c r="H8371">
        <v>2</v>
      </c>
      <c r="I8371">
        <v>31200.63</v>
      </c>
      <c r="J8371">
        <v>0.05</v>
      </c>
      <c r="K8371">
        <v>59281.2</v>
      </c>
      <c r="L8371">
        <v>7754.66</v>
      </c>
      <c r="M8371">
        <f t="shared" si="392"/>
        <v>59281.197</v>
      </c>
      <c r="N8371" t="str">
        <f t="shared" si="390"/>
        <v>Q2</v>
      </c>
      <c r="O8371" s="2">
        <f t="shared" si="391"/>
        <v>13.081145455894955</v>
      </c>
      <c r="P8371" t="str">
        <f>VLOOKUP(retail_sales_2023!C8371,customers!A:J,5,)</f>
        <v>Surat</v>
      </c>
      <c r="Q8371" t="str">
        <f>VLOOKUP(C8371,customers!A:J,10,0)</f>
        <v>Occasional</v>
      </c>
    </row>
    <row r="8372" spans="1:17" x14ac:dyDescent="0.3">
      <c r="A8372" t="s">
        <v>9463</v>
      </c>
      <c r="B8372" s="1">
        <v>45282</v>
      </c>
      <c r="C8372" t="s">
        <v>1758</v>
      </c>
      <c r="D8372" t="s">
        <v>1759</v>
      </c>
      <c r="E8372" t="s">
        <v>15</v>
      </c>
      <c r="F8372" t="s">
        <v>16</v>
      </c>
      <c r="G8372" t="s">
        <v>319</v>
      </c>
      <c r="H8372">
        <v>3</v>
      </c>
      <c r="I8372">
        <v>888.09</v>
      </c>
      <c r="J8372">
        <v>0.05</v>
      </c>
      <c r="K8372">
        <v>2531.06</v>
      </c>
      <c r="L8372">
        <v>1005.71</v>
      </c>
      <c r="M8372">
        <f t="shared" si="392"/>
        <v>2531.0564999999997</v>
      </c>
      <c r="N8372" t="str">
        <f t="shared" si="390"/>
        <v>Q4</v>
      </c>
      <c r="O8372" s="2">
        <f t="shared" si="391"/>
        <v>39.734735644354544</v>
      </c>
      <c r="P8372" t="str">
        <f>VLOOKUP(retail_sales_2023!C8372,customers!A:J,5,)</f>
        <v>Kochi</v>
      </c>
      <c r="Q8372" t="str">
        <f>VLOOKUP(C8372,customers!A:J,10,0)</f>
        <v>Premium</v>
      </c>
    </row>
    <row r="8373" spans="1:17" x14ac:dyDescent="0.3">
      <c r="A8373" t="s">
        <v>9464</v>
      </c>
      <c r="B8373" s="1">
        <v>45074</v>
      </c>
      <c r="C8373" t="s">
        <v>1827</v>
      </c>
      <c r="D8373" t="s">
        <v>1828</v>
      </c>
      <c r="E8373" t="s">
        <v>33</v>
      </c>
      <c r="F8373" t="s">
        <v>52</v>
      </c>
      <c r="G8373" t="s">
        <v>226</v>
      </c>
      <c r="H8373">
        <v>5</v>
      </c>
      <c r="I8373">
        <v>245.55</v>
      </c>
      <c r="J8373">
        <v>0</v>
      </c>
      <c r="K8373">
        <v>1227.75</v>
      </c>
      <c r="L8373">
        <v>96.02</v>
      </c>
      <c r="M8373">
        <f t="shared" si="392"/>
        <v>1227.75</v>
      </c>
      <c r="N8373" t="str">
        <f t="shared" si="390"/>
        <v>Q2</v>
      </c>
      <c r="O8373" s="2">
        <f t="shared" si="391"/>
        <v>7.8208104255752389</v>
      </c>
      <c r="P8373" t="str">
        <f>VLOOKUP(retail_sales_2023!C8373,customers!A:J,5,)</f>
        <v>Mumbai</v>
      </c>
      <c r="Q8373" t="str">
        <f>VLOOKUP(C8373,customers!A:J,10,0)</f>
        <v>Regular</v>
      </c>
    </row>
    <row r="8374" spans="1:17" x14ac:dyDescent="0.3">
      <c r="A8374" t="s">
        <v>9465</v>
      </c>
      <c r="B8374" s="1">
        <v>45028</v>
      </c>
      <c r="C8374" t="s">
        <v>1681</v>
      </c>
      <c r="D8374" t="s">
        <v>1682</v>
      </c>
      <c r="E8374" t="s">
        <v>21</v>
      </c>
      <c r="F8374" t="s">
        <v>43</v>
      </c>
      <c r="G8374" t="s">
        <v>154</v>
      </c>
      <c r="H8374">
        <v>3</v>
      </c>
      <c r="I8374">
        <v>42658.67</v>
      </c>
      <c r="J8374">
        <v>0</v>
      </c>
      <c r="K8374">
        <v>127976.01</v>
      </c>
      <c r="L8374">
        <v>18997.02</v>
      </c>
      <c r="M8374">
        <f t="shared" si="392"/>
        <v>127976.01</v>
      </c>
      <c r="N8374" t="str">
        <f t="shared" si="390"/>
        <v>Q2</v>
      </c>
      <c r="O8374" s="2">
        <f t="shared" si="391"/>
        <v>14.84420400354723</v>
      </c>
      <c r="P8374" t="str">
        <f>VLOOKUP(retail_sales_2023!C8374,customers!A:J,5,)</f>
        <v>Bhubaneswar</v>
      </c>
      <c r="Q8374" t="str">
        <f>VLOOKUP(C8374,customers!A:J,10,0)</f>
        <v>Occasional</v>
      </c>
    </row>
    <row r="8375" spans="1:17" x14ac:dyDescent="0.3">
      <c r="A8375" t="s">
        <v>9466</v>
      </c>
      <c r="B8375" s="1">
        <v>45132</v>
      </c>
      <c r="C8375" t="s">
        <v>1974</v>
      </c>
      <c r="D8375" t="s">
        <v>1975</v>
      </c>
      <c r="E8375" t="s">
        <v>15</v>
      </c>
      <c r="F8375" t="s">
        <v>38</v>
      </c>
      <c r="G8375" t="s">
        <v>39</v>
      </c>
      <c r="H8375">
        <v>3</v>
      </c>
      <c r="I8375">
        <v>3166.64</v>
      </c>
      <c r="J8375">
        <v>0.25</v>
      </c>
      <c r="K8375">
        <v>7124.94</v>
      </c>
      <c r="L8375">
        <v>1564.78</v>
      </c>
      <c r="M8375">
        <f t="shared" si="392"/>
        <v>7124.9400000000005</v>
      </c>
      <c r="N8375" t="str">
        <f t="shared" si="390"/>
        <v>Q3</v>
      </c>
      <c r="O8375" s="2">
        <f t="shared" si="391"/>
        <v>21.962009504641443</v>
      </c>
      <c r="P8375" t="str">
        <f>VLOOKUP(retail_sales_2023!C8375,customers!A:J,5,)</f>
        <v>Kochi</v>
      </c>
      <c r="Q8375" t="str">
        <f>VLOOKUP(C8375,customers!A:J,10,0)</f>
        <v>Premium</v>
      </c>
    </row>
    <row r="8376" spans="1:17" x14ac:dyDescent="0.3">
      <c r="A8376" t="s">
        <v>9467</v>
      </c>
      <c r="B8376" s="1">
        <v>45266</v>
      </c>
      <c r="C8376" t="s">
        <v>2500</v>
      </c>
      <c r="D8376" t="s">
        <v>2501</v>
      </c>
      <c r="E8376" t="s">
        <v>21</v>
      </c>
      <c r="F8376" t="s">
        <v>28</v>
      </c>
      <c r="G8376" t="s">
        <v>325</v>
      </c>
      <c r="H8376">
        <v>4</v>
      </c>
      <c r="I8376">
        <v>3362.5</v>
      </c>
      <c r="J8376">
        <v>0.05</v>
      </c>
      <c r="K8376">
        <v>12777.5</v>
      </c>
      <c r="L8376">
        <v>2191.96</v>
      </c>
      <c r="M8376">
        <f t="shared" si="392"/>
        <v>12777.5</v>
      </c>
      <c r="N8376" t="str">
        <f t="shared" si="390"/>
        <v>Q4</v>
      </c>
      <c r="O8376" s="2">
        <f t="shared" si="391"/>
        <v>17.154842496576013</v>
      </c>
      <c r="P8376" t="str">
        <f>VLOOKUP(retail_sales_2023!C8376,customers!A:J,5,)</f>
        <v>Bhubaneswar</v>
      </c>
      <c r="Q8376" t="str">
        <f>VLOOKUP(C8376,customers!A:J,10,0)</f>
        <v>Occasional</v>
      </c>
    </row>
    <row r="8377" spans="1:17" x14ac:dyDescent="0.3">
      <c r="A8377" t="s">
        <v>9468</v>
      </c>
      <c r="B8377" s="1">
        <v>45119</v>
      </c>
      <c r="C8377" t="s">
        <v>1135</v>
      </c>
      <c r="D8377" t="s">
        <v>1136</v>
      </c>
      <c r="E8377" t="s">
        <v>15</v>
      </c>
      <c r="F8377" t="s">
        <v>16</v>
      </c>
      <c r="G8377" t="s">
        <v>86</v>
      </c>
      <c r="H8377">
        <v>4</v>
      </c>
      <c r="I8377">
        <v>398.69</v>
      </c>
      <c r="J8377">
        <v>0</v>
      </c>
      <c r="K8377">
        <v>1594.76</v>
      </c>
      <c r="L8377">
        <v>485.55</v>
      </c>
      <c r="M8377">
        <f t="shared" si="392"/>
        <v>1594.76</v>
      </c>
      <c r="N8377" t="str">
        <f t="shared" si="390"/>
        <v>Q3</v>
      </c>
      <c r="O8377" s="2">
        <f t="shared" si="391"/>
        <v>30.446587574305852</v>
      </c>
      <c r="P8377" t="str">
        <f>VLOOKUP(retail_sales_2023!C8377,customers!A:J,5,)</f>
        <v>Ahmedabad</v>
      </c>
      <c r="Q8377" t="str">
        <f>VLOOKUP(C8377,customers!A:J,10,0)</f>
        <v>Premium</v>
      </c>
    </row>
    <row r="8378" spans="1:17" x14ac:dyDescent="0.3">
      <c r="A8378" t="s">
        <v>9469</v>
      </c>
      <c r="B8378" s="1">
        <v>45185</v>
      </c>
      <c r="C8378" t="s">
        <v>4155</v>
      </c>
      <c r="D8378" t="s">
        <v>4156</v>
      </c>
      <c r="E8378" t="s">
        <v>15</v>
      </c>
      <c r="F8378" t="s">
        <v>28</v>
      </c>
      <c r="G8378" t="s">
        <v>57</v>
      </c>
      <c r="H8378">
        <v>1</v>
      </c>
      <c r="I8378">
        <v>3469.77</v>
      </c>
      <c r="J8378">
        <v>0</v>
      </c>
      <c r="K8378">
        <v>3469.77</v>
      </c>
      <c r="L8378">
        <v>542.29</v>
      </c>
      <c r="M8378">
        <f t="shared" si="392"/>
        <v>3469.77</v>
      </c>
      <c r="N8378" t="str">
        <f t="shared" si="390"/>
        <v>Q3</v>
      </c>
      <c r="O8378" s="2">
        <f t="shared" si="391"/>
        <v>15.6289898177689</v>
      </c>
      <c r="P8378" t="str">
        <f>VLOOKUP(retail_sales_2023!C8378,customers!A:J,5,)</f>
        <v>Hyderabad</v>
      </c>
      <c r="Q8378" t="str">
        <f>VLOOKUP(C8378,customers!A:J,10,0)</f>
        <v>Premium</v>
      </c>
    </row>
    <row r="8379" spans="1:17" x14ac:dyDescent="0.3">
      <c r="A8379" t="s">
        <v>9470</v>
      </c>
      <c r="B8379" s="1">
        <v>45040</v>
      </c>
      <c r="C8379" t="s">
        <v>1305</v>
      </c>
      <c r="D8379" t="s">
        <v>1306</v>
      </c>
      <c r="E8379" t="s">
        <v>33</v>
      </c>
      <c r="F8379" t="s">
        <v>81</v>
      </c>
      <c r="G8379" t="s">
        <v>333</v>
      </c>
      <c r="H8379">
        <v>2</v>
      </c>
      <c r="I8379">
        <v>4683.5200000000004</v>
      </c>
      <c r="J8379">
        <v>0</v>
      </c>
      <c r="K8379">
        <v>9367.0400000000009</v>
      </c>
      <c r="L8379">
        <v>2112.96</v>
      </c>
      <c r="M8379">
        <f t="shared" si="392"/>
        <v>9367.0400000000009</v>
      </c>
      <c r="N8379" t="str">
        <f t="shared" si="390"/>
        <v>Q2</v>
      </c>
      <c r="O8379" s="2">
        <f t="shared" si="391"/>
        <v>22.557392730254165</v>
      </c>
      <c r="P8379" t="str">
        <f>VLOOKUP(retail_sales_2023!C8379,customers!A:J,5,)</f>
        <v>Pune</v>
      </c>
      <c r="Q8379" t="str">
        <f>VLOOKUP(C8379,customers!A:J,10,0)</f>
        <v>Premium</v>
      </c>
    </row>
    <row r="8380" spans="1:17" x14ac:dyDescent="0.3">
      <c r="A8380" t="s">
        <v>9471</v>
      </c>
      <c r="B8380" s="1">
        <v>45029</v>
      </c>
      <c r="C8380" t="s">
        <v>832</v>
      </c>
      <c r="D8380" t="s">
        <v>833</v>
      </c>
      <c r="E8380" t="s">
        <v>33</v>
      </c>
      <c r="F8380" t="s">
        <v>22</v>
      </c>
      <c r="G8380" t="s">
        <v>1039</v>
      </c>
      <c r="H8380">
        <v>5</v>
      </c>
      <c r="I8380">
        <v>19079.09</v>
      </c>
      <c r="J8380">
        <v>0.05</v>
      </c>
      <c r="K8380">
        <v>90625.68</v>
      </c>
      <c r="L8380">
        <v>24312.82</v>
      </c>
      <c r="M8380">
        <f t="shared" si="392"/>
        <v>90625.677499999991</v>
      </c>
      <c r="N8380" t="str">
        <f t="shared" si="390"/>
        <v>Q2</v>
      </c>
      <c r="O8380" s="2">
        <f t="shared" si="391"/>
        <v>26.827738009800317</v>
      </c>
      <c r="P8380" t="str">
        <f>VLOOKUP(retail_sales_2023!C8380,customers!A:J,5,)</f>
        <v>Surat</v>
      </c>
      <c r="Q8380" t="str">
        <f>VLOOKUP(C8380,customers!A:J,10,0)</f>
        <v>Premium</v>
      </c>
    </row>
    <row r="8381" spans="1:17" x14ac:dyDescent="0.3">
      <c r="A8381" t="s">
        <v>9472</v>
      </c>
      <c r="B8381" s="1">
        <v>45291</v>
      </c>
      <c r="C8381" t="s">
        <v>2566</v>
      </c>
      <c r="D8381" t="s">
        <v>2567</v>
      </c>
      <c r="E8381" t="s">
        <v>15</v>
      </c>
      <c r="F8381" t="s">
        <v>43</v>
      </c>
      <c r="G8381" t="s">
        <v>121</v>
      </c>
      <c r="H8381">
        <v>4</v>
      </c>
      <c r="I8381">
        <v>75202.13</v>
      </c>
      <c r="J8381">
        <v>0.05</v>
      </c>
      <c r="K8381">
        <v>285768.09000000003</v>
      </c>
      <c r="L8381">
        <v>31923.73</v>
      </c>
      <c r="M8381">
        <f t="shared" si="392"/>
        <v>285768.09399999998</v>
      </c>
      <c r="N8381" t="str">
        <f t="shared" si="390"/>
        <v>Q4</v>
      </c>
      <c r="O8381" s="2">
        <f t="shared" si="391"/>
        <v>11.171201795133948</v>
      </c>
      <c r="P8381" t="str">
        <f>VLOOKUP(retail_sales_2023!C8381,customers!A:J,5,)</f>
        <v>Bengaluru</v>
      </c>
      <c r="Q8381" t="str">
        <f>VLOOKUP(C8381,customers!A:J,10,0)</f>
        <v>Premium</v>
      </c>
    </row>
    <row r="8382" spans="1:17" x14ac:dyDescent="0.3">
      <c r="A8382" t="s">
        <v>9473</v>
      </c>
      <c r="B8382" s="1">
        <v>44969</v>
      </c>
      <c r="C8382" t="s">
        <v>431</v>
      </c>
      <c r="D8382" t="s">
        <v>432</v>
      </c>
      <c r="E8382" t="s">
        <v>27</v>
      </c>
      <c r="F8382" t="s">
        <v>38</v>
      </c>
      <c r="G8382" t="s">
        <v>77</v>
      </c>
      <c r="H8382">
        <v>5</v>
      </c>
      <c r="I8382">
        <v>787.99</v>
      </c>
      <c r="J8382">
        <v>0.1</v>
      </c>
      <c r="K8382">
        <v>3545.95</v>
      </c>
      <c r="L8382">
        <v>1158.08</v>
      </c>
      <c r="M8382">
        <f t="shared" si="392"/>
        <v>3545.9549999999999</v>
      </c>
      <c r="N8382" t="str">
        <f t="shared" si="390"/>
        <v>Q1</v>
      </c>
      <c r="O8382" s="2">
        <f t="shared" si="391"/>
        <v>32.659230953623144</v>
      </c>
      <c r="P8382" t="str">
        <f>VLOOKUP(retail_sales_2023!C8382,customers!A:J,5,)</f>
        <v>Delhi</v>
      </c>
      <c r="Q8382" t="str">
        <f>VLOOKUP(C8382,customers!A:J,10,0)</f>
        <v>Regular</v>
      </c>
    </row>
    <row r="8383" spans="1:17" x14ac:dyDescent="0.3">
      <c r="A8383" t="s">
        <v>9474</v>
      </c>
      <c r="B8383" s="1">
        <v>45025</v>
      </c>
      <c r="C8383" t="s">
        <v>598</v>
      </c>
      <c r="D8383" t="s">
        <v>599</v>
      </c>
      <c r="E8383" t="s">
        <v>33</v>
      </c>
      <c r="F8383" t="s">
        <v>38</v>
      </c>
      <c r="G8383" t="s">
        <v>684</v>
      </c>
      <c r="H8383">
        <v>2</v>
      </c>
      <c r="I8383">
        <v>1065.3699999999999</v>
      </c>
      <c r="J8383">
        <v>0.1</v>
      </c>
      <c r="K8383">
        <v>1917.67</v>
      </c>
      <c r="L8383">
        <v>650.52</v>
      </c>
      <c r="M8383">
        <f t="shared" si="392"/>
        <v>1917.6659999999999</v>
      </c>
      <c r="N8383" t="str">
        <f t="shared" si="390"/>
        <v>Q2</v>
      </c>
      <c r="O8383" s="2">
        <f t="shared" si="391"/>
        <v>33.922416265572281</v>
      </c>
      <c r="P8383" t="str">
        <f>VLOOKUP(retail_sales_2023!C8383,customers!A:J,5,)</f>
        <v>Pune</v>
      </c>
      <c r="Q8383" t="str">
        <f>VLOOKUP(C8383,customers!A:J,10,0)</f>
        <v>Premium</v>
      </c>
    </row>
    <row r="8384" spans="1:17" x14ac:dyDescent="0.3">
      <c r="A8384" t="s">
        <v>9475</v>
      </c>
      <c r="B8384" s="1">
        <v>45064</v>
      </c>
      <c r="C8384" t="s">
        <v>586</v>
      </c>
      <c r="D8384" t="s">
        <v>587</v>
      </c>
      <c r="E8384" t="s">
        <v>33</v>
      </c>
      <c r="F8384" t="s">
        <v>28</v>
      </c>
      <c r="G8384" t="s">
        <v>61</v>
      </c>
      <c r="H8384">
        <v>2</v>
      </c>
      <c r="I8384">
        <v>7998.62</v>
      </c>
      <c r="J8384">
        <v>0</v>
      </c>
      <c r="K8384">
        <v>15997.24</v>
      </c>
      <c r="L8384">
        <v>2654.61</v>
      </c>
      <c r="M8384">
        <f t="shared" si="392"/>
        <v>15997.24</v>
      </c>
      <c r="N8384" t="str">
        <f t="shared" si="390"/>
        <v>Q2</v>
      </c>
      <c r="O8384" s="2">
        <f t="shared" si="391"/>
        <v>16.59417499518667</v>
      </c>
      <c r="P8384" t="str">
        <f>VLOOKUP(retail_sales_2023!C8384,customers!A:J,5,)</f>
        <v>Mumbai</v>
      </c>
      <c r="Q8384" t="str">
        <f>VLOOKUP(C8384,customers!A:J,10,0)</f>
        <v>Premium</v>
      </c>
    </row>
    <row r="8385" spans="1:17" x14ac:dyDescent="0.3">
      <c r="A8385" t="s">
        <v>9476</v>
      </c>
      <c r="B8385" s="1">
        <v>45171</v>
      </c>
      <c r="C8385" t="s">
        <v>2086</v>
      </c>
      <c r="D8385" t="s">
        <v>2087</v>
      </c>
      <c r="E8385" t="s">
        <v>33</v>
      </c>
      <c r="F8385" t="s">
        <v>52</v>
      </c>
      <c r="G8385" t="s">
        <v>169</v>
      </c>
      <c r="H8385">
        <v>5</v>
      </c>
      <c r="I8385">
        <v>174.43</v>
      </c>
      <c r="J8385">
        <v>0.2</v>
      </c>
      <c r="K8385">
        <v>697.72</v>
      </c>
      <c r="L8385">
        <v>51.63</v>
      </c>
      <c r="M8385">
        <f t="shared" si="392"/>
        <v>697.72000000000014</v>
      </c>
      <c r="N8385" t="str">
        <f t="shared" si="390"/>
        <v>Q3</v>
      </c>
      <c r="O8385" s="2">
        <f t="shared" si="391"/>
        <v>7.3998165453190392</v>
      </c>
      <c r="P8385" t="str">
        <f>VLOOKUP(retail_sales_2023!C8385,customers!A:J,5,)</f>
        <v>Pune</v>
      </c>
      <c r="Q8385" t="str">
        <f>VLOOKUP(C8385,customers!A:J,10,0)</f>
        <v>Premium</v>
      </c>
    </row>
    <row r="8386" spans="1:17" x14ac:dyDescent="0.3">
      <c r="A8386" t="s">
        <v>9477</v>
      </c>
      <c r="B8386" s="1">
        <v>45279</v>
      </c>
      <c r="C8386" t="s">
        <v>212</v>
      </c>
      <c r="D8386" t="s">
        <v>213</v>
      </c>
      <c r="E8386" t="s">
        <v>33</v>
      </c>
      <c r="F8386" t="s">
        <v>43</v>
      </c>
      <c r="G8386" t="s">
        <v>178</v>
      </c>
      <c r="H8386">
        <v>4</v>
      </c>
      <c r="I8386">
        <v>65052.58</v>
      </c>
      <c r="J8386">
        <v>0</v>
      </c>
      <c r="K8386">
        <v>260210.32</v>
      </c>
      <c r="L8386">
        <v>37713.410000000003</v>
      </c>
      <c r="M8386">
        <f t="shared" si="392"/>
        <v>260210.32</v>
      </c>
      <c r="N8386" t="str">
        <f t="shared" si="390"/>
        <v>Q4</v>
      </c>
      <c r="O8386" s="2">
        <f t="shared" si="391"/>
        <v>14.493433619389117</v>
      </c>
      <c r="P8386" t="str">
        <f>VLOOKUP(retail_sales_2023!C8386,customers!A:J,5,)</f>
        <v>Nagpur</v>
      </c>
      <c r="Q8386" t="str">
        <f>VLOOKUP(C8386,customers!A:J,10,0)</f>
        <v>Premium</v>
      </c>
    </row>
    <row r="8387" spans="1:17" x14ac:dyDescent="0.3">
      <c r="A8387" t="s">
        <v>9478</v>
      </c>
      <c r="B8387" s="1">
        <v>45135</v>
      </c>
      <c r="C8387" t="s">
        <v>139</v>
      </c>
      <c r="D8387" t="s">
        <v>140</v>
      </c>
      <c r="E8387" t="s">
        <v>21</v>
      </c>
      <c r="F8387" t="s">
        <v>52</v>
      </c>
      <c r="G8387" t="s">
        <v>117</v>
      </c>
      <c r="H8387">
        <v>10</v>
      </c>
      <c r="I8387">
        <v>330.69</v>
      </c>
      <c r="J8387">
        <v>0.05</v>
      </c>
      <c r="K8387">
        <v>3141.55</v>
      </c>
      <c r="L8387">
        <v>315.52999999999997</v>
      </c>
      <c r="M8387">
        <f t="shared" si="392"/>
        <v>3141.5549999999998</v>
      </c>
      <c r="N8387" t="str">
        <f t="shared" ref="N8387:N8450" si="393">"Q"&amp;ROUNDUP(MONTH(B8387)/3,0)</f>
        <v>Q3</v>
      </c>
      <c r="O8387" s="2">
        <f t="shared" ref="O8387:O8450" si="394">(L8387/K8387)*100</f>
        <v>10.043768203593766</v>
      </c>
      <c r="P8387" t="str">
        <f>VLOOKUP(retail_sales_2023!C8387,customers!A:J,5,)</f>
        <v>Ranchi</v>
      </c>
      <c r="Q8387" t="str">
        <f>VLOOKUP(C8387,customers!A:J,10,0)</f>
        <v>Premium</v>
      </c>
    </row>
    <row r="8388" spans="1:17" x14ac:dyDescent="0.3">
      <c r="A8388" t="s">
        <v>9479</v>
      </c>
      <c r="B8388" s="1">
        <v>45131</v>
      </c>
      <c r="C8388" t="s">
        <v>434</v>
      </c>
      <c r="D8388" t="s">
        <v>435</v>
      </c>
      <c r="E8388" t="s">
        <v>33</v>
      </c>
      <c r="F8388" t="s">
        <v>16</v>
      </c>
      <c r="G8388" t="s">
        <v>898</v>
      </c>
      <c r="H8388">
        <v>4</v>
      </c>
      <c r="I8388">
        <v>760.2</v>
      </c>
      <c r="J8388">
        <v>0.05</v>
      </c>
      <c r="K8388">
        <v>2888.76</v>
      </c>
      <c r="L8388">
        <v>1171.05</v>
      </c>
      <c r="M8388">
        <f t="shared" si="392"/>
        <v>2888.76</v>
      </c>
      <c r="N8388" t="str">
        <f t="shared" si="393"/>
        <v>Q3</v>
      </c>
      <c r="O8388" s="2">
        <f t="shared" si="394"/>
        <v>40.538154779213222</v>
      </c>
      <c r="P8388" t="str">
        <f>VLOOKUP(retail_sales_2023!C8388,customers!A:J,5,)</f>
        <v>Mumbai</v>
      </c>
      <c r="Q8388" t="str">
        <f>VLOOKUP(C8388,customers!A:J,10,0)</f>
        <v>Premium</v>
      </c>
    </row>
    <row r="8389" spans="1:17" x14ac:dyDescent="0.3">
      <c r="A8389" t="s">
        <v>9480</v>
      </c>
      <c r="B8389" s="1">
        <v>45182</v>
      </c>
      <c r="C8389" t="s">
        <v>1476</v>
      </c>
      <c r="D8389" t="s">
        <v>13093</v>
      </c>
      <c r="E8389" t="s">
        <v>27</v>
      </c>
      <c r="F8389" t="s">
        <v>52</v>
      </c>
      <c r="G8389" t="s">
        <v>133</v>
      </c>
      <c r="H8389">
        <v>10</v>
      </c>
      <c r="I8389">
        <v>583.63</v>
      </c>
      <c r="J8389">
        <v>0.05</v>
      </c>
      <c r="K8389">
        <v>5544.48</v>
      </c>
      <c r="L8389">
        <v>359.71</v>
      </c>
      <c r="M8389">
        <f t="shared" ref="M8389:M8452" si="395">H8389*I8389*(1-J8389)</f>
        <v>5544.4849999999997</v>
      </c>
      <c r="N8389" t="str">
        <f t="shared" si="393"/>
        <v>Q3</v>
      </c>
      <c r="O8389" s="2">
        <f t="shared" si="394"/>
        <v>6.4877139064438873</v>
      </c>
      <c r="P8389" t="str">
        <f>VLOOKUP(retail_sales_2023!C8389,customers!A:J,5,)</f>
        <v>Lucknow</v>
      </c>
      <c r="Q8389" t="str">
        <f>VLOOKUP(C8389,customers!A:J,10,0)</f>
        <v>Occasional</v>
      </c>
    </row>
    <row r="8390" spans="1:17" x14ac:dyDescent="0.3">
      <c r="A8390" t="s">
        <v>9481</v>
      </c>
      <c r="B8390" s="1">
        <v>45112</v>
      </c>
      <c r="C8390" t="s">
        <v>1841</v>
      </c>
      <c r="D8390" t="s">
        <v>1842</v>
      </c>
      <c r="E8390" t="s">
        <v>33</v>
      </c>
      <c r="F8390" t="s">
        <v>28</v>
      </c>
      <c r="G8390" t="s">
        <v>280</v>
      </c>
      <c r="H8390">
        <v>5</v>
      </c>
      <c r="I8390">
        <v>3360.4</v>
      </c>
      <c r="J8390">
        <v>0.3</v>
      </c>
      <c r="K8390">
        <v>11761.4</v>
      </c>
      <c r="L8390">
        <v>2749.49</v>
      </c>
      <c r="M8390">
        <f t="shared" si="395"/>
        <v>11761.4</v>
      </c>
      <c r="N8390" t="str">
        <f t="shared" si="393"/>
        <v>Q3</v>
      </c>
      <c r="O8390" s="2">
        <f t="shared" si="394"/>
        <v>23.377234002754772</v>
      </c>
      <c r="P8390" t="str">
        <f>VLOOKUP(retail_sales_2023!C8390,customers!A:J,5,)</f>
        <v>Nagpur</v>
      </c>
      <c r="Q8390" t="str">
        <f>VLOOKUP(C8390,customers!A:J,10,0)</f>
        <v>Premium</v>
      </c>
    </row>
    <row r="8391" spans="1:17" x14ac:dyDescent="0.3">
      <c r="A8391" t="s">
        <v>9482</v>
      </c>
      <c r="B8391" s="1">
        <v>45279</v>
      </c>
      <c r="C8391" t="s">
        <v>1370</v>
      </c>
      <c r="D8391" t="s">
        <v>1371</v>
      </c>
      <c r="E8391" t="s">
        <v>15</v>
      </c>
      <c r="F8391" t="s">
        <v>81</v>
      </c>
      <c r="G8391" t="s">
        <v>470</v>
      </c>
      <c r="H8391">
        <v>2</v>
      </c>
      <c r="I8391">
        <v>2051.19</v>
      </c>
      <c r="J8391">
        <v>0.15</v>
      </c>
      <c r="K8391">
        <v>3487.02</v>
      </c>
      <c r="L8391">
        <v>1060.54</v>
      </c>
      <c r="M8391">
        <f t="shared" si="395"/>
        <v>3487.0230000000001</v>
      </c>
      <c r="N8391" t="str">
        <f t="shared" si="393"/>
        <v>Q4</v>
      </c>
      <c r="O8391" s="2">
        <f t="shared" si="394"/>
        <v>30.41393510791449</v>
      </c>
      <c r="P8391" t="str">
        <f>VLOOKUP(retail_sales_2023!C8391,customers!A:J,5,)</f>
        <v>Chennai</v>
      </c>
      <c r="Q8391" t="str">
        <f>VLOOKUP(C8391,customers!A:J,10,0)</f>
        <v>Regular</v>
      </c>
    </row>
    <row r="8392" spans="1:17" x14ac:dyDescent="0.3">
      <c r="A8392" t="s">
        <v>9483</v>
      </c>
      <c r="B8392" s="1">
        <v>45244</v>
      </c>
      <c r="C8392" t="s">
        <v>1900</v>
      </c>
      <c r="D8392" t="s">
        <v>1901</v>
      </c>
      <c r="E8392" t="s">
        <v>33</v>
      </c>
      <c r="F8392" t="s">
        <v>43</v>
      </c>
      <c r="G8392" t="s">
        <v>282</v>
      </c>
      <c r="H8392">
        <v>3</v>
      </c>
      <c r="I8392">
        <v>22334.48</v>
      </c>
      <c r="J8392">
        <v>0.15</v>
      </c>
      <c r="K8392">
        <v>56952.92</v>
      </c>
      <c r="L8392">
        <v>5085.29</v>
      </c>
      <c r="M8392">
        <f t="shared" si="395"/>
        <v>56952.923999999999</v>
      </c>
      <c r="N8392" t="str">
        <f t="shared" si="393"/>
        <v>Q4</v>
      </c>
      <c r="O8392" s="2">
        <f t="shared" si="394"/>
        <v>8.9289363916722788</v>
      </c>
      <c r="P8392" t="str">
        <f>VLOOKUP(retail_sales_2023!C8392,customers!A:J,5,)</f>
        <v>Ahmedabad</v>
      </c>
      <c r="Q8392" t="str">
        <f>VLOOKUP(C8392,customers!A:J,10,0)</f>
        <v>Premium</v>
      </c>
    </row>
    <row r="8393" spans="1:17" x14ac:dyDescent="0.3">
      <c r="A8393" t="s">
        <v>9484</v>
      </c>
      <c r="B8393" s="1">
        <v>45015</v>
      </c>
      <c r="C8393" t="s">
        <v>1231</v>
      </c>
      <c r="D8393" t="s">
        <v>1232</v>
      </c>
      <c r="E8393" t="s">
        <v>15</v>
      </c>
      <c r="F8393" t="s">
        <v>16</v>
      </c>
      <c r="G8393" t="s">
        <v>171</v>
      </c>
      <c r="H8393">
        <v>2</v>
      </c>
      <c r="I8393">
        <v>818.95</v>
      </c>
      <c r="J8393">
        <v>0.05</v>
      </c>
      <c r="K8393">
        <v>1556.01</v>
      </c>
      <c r="L8393">
        <v>518.48</v>
      </c>
      <c r="M8393">
        <f t="shared" si="395"/>
        <v>1556.0050000000001</v>
      </c>
      <c r="N8393" t="str">
        <f t="shared" si="393"/>
        <v>Q1</v>
      </c>
      <c r="O8393" s="2">
        <f t="shared" si="394"/>
        <v>33.32112261489322</v>
      </c>
      <c r="P8393" t="str">
        <f>VLOOKUP(retail_sales_2023!C8393,customers!A:J,5,)</f>
        <v>Coimbatore</v>
      </c>
      <c r="Q8393" t="str">
        <f>VLOOKUP(C8393,customers!A:J,10,0)</f>
        <v>Regular</v>
      </c>
    </row>
    <row r="8394" spans="1:17" x14ac:dyDescent="0.3">
      <c r="A8394" t="s">
        <v>9485</v>
      </c>
      <c r="B8394" s="1">
        <v>45106</v>
      </c>
      <c r="C8394" t="s">
        <v>1847</v>
      </c>
      <c r="D8394" t="s">
        <v>1848</v>
      </c>
      <c r="E8394" t="s">
        <v>33</v>
      </c>
      <c r="F8394" t="s">
        <v>43</v>
      </c>
      <c r="G8394" t="s">
        <v>128</v>
      </c>
      <c r="H8394">
        <v>1</v>
      </c>
      <c r="I8394">
        <v>4892.13</v>
      </c>
      <c r="J8394">
        <v>0.25</v>
      </c>
      <c r="K8394">
        <v>3669.1</v>
      </c>
      <c r="L8394">
        <v>333.56</v>
      </c>
      <c r="M8394">
        <f t="shared" si="395"/>
        <v>3669.0974999999999</v>
      </c>
      <c r="N8394" t="str">
        <f t="shared" si="393"/>
        <v>Q2</v>
      </c>
      <c r="O8394" s="2">
        <f t="shared" si="394"/>
        <v>9.0910577525823779</v>
      </c>
      <c r="P8394" t="str">
        <f>VLOOKUP(retail_sales_2023!C8394,customers!A:J,5,)</f>
        <v>Mumbai</v>
      </c>
      <c r="Q8394" t="str">
        <f>VLOOKUP(C8394,customers!A:J,10,0)</f>
        <v>Premium</v>
      </c>
    </row>
    <row r="8395" spans="1:17" x14ac:dyDescent="0.3">
      <c r="A8395" t="s">
        <v>9486</v>
      </c>
      <c r="B8395" s="1">
        <v>45061</v>
      </c>
      <c r="C8395" t="s">
        <v>1830</v>
      </c>
      <c r="D8395" t="s">
        <v>1831</v>
      </c>
      <c r="E8395" t="s">
        <v>21</v>
      </c>
      <c r="F8395" t="s">
        <v>28</v>
      </c>
      <c r="G8395" t="s">
        <v>29</v>
      </c>
      <c r="H8395">
        <v>1</v>
      </c>
      <c r="I8395">
        <v>4872.16</v>
      </c>
      <c r="J8395">
        <v>0</v>
      </c>
      <c r="K8395">
        <v>4872.16</v>
      </c>
      <c r="L8395">
        <v>1188.08</v>
      </c>
      <c r="M8395">
        <f t="shared" si="395"/>
        <v>4872.16</v>
      </c>
      <c r="N8395" t="str">
        <f t="shared" si="393"/>
        <v>Q2</v>
      </c>
      <c r="O8395" s="2">
        <f t="shared" si="394"/>
        <v>24.385077665758104</v>
      </c>
      <c r="P8395" t="str">
        <f>VLOOKUP(retail_sales_2023!C8395,customers!A:J,5,)</f>
        <v>Ranchi</v>
      </c>
      <c r="Q8395" t="str">
        <f>VLOOKUP(C8395,customers!A:J,10,0)</f>
        <v>Occasional</v>
      </c>
    </row>
    <row r="8396" spans="1:17" x14ac:dyDescent="0.3">
      <c r="A8396" t="s">
        <v>9487</v>
      </c>
      <c r="B8396" s="1">
        <v>45210</v>
      </c>
      <c r="C8396" t="s">
        <v>221</v>
      </c>
      <c r="D8396" t="s">
        <v>222</v>
      </c>
      <c r="E8396" t="s">
        <v>27</v>
      </c>
      <c r="F8396" t="s">
        <v>22</v>
      </c>
      <c r="G8396" t="s">
        <v>516</v>
      </c>
      <c r="H8396">
        <v>4</v>
      </c>
      <c r="I8396">
        <v>25774.87</v>
      </c>
      <c r="J8396">
        <v>0.1</v>
      </c>
      <c r="K8396">
        <v>92789.53</v>
      </c>
      <c r="L8396">
        <v>22943.16</v>
      </c>
      <c r="M8396">
        <f t="shared" si="395"/>
        <v>92789.531999999992</v>
      </c>
      <c r="N8396" t="str">
        <f t="shared" si="393"/>
        <v>Q4</v>
      </c>
      <c r="O8396" s="2">
        <f t="shared" si="394"/>
        <v>24.72602242947022</v>
      </c>
      <c r="P8396" t="str">
        <f>VLOOKUP(retail_sales_2023!C8396,customers!A:J,5,)</f>
        <v>Lucknow</v>
      </c>
      <c r="Q8396" t="str">
        <f>VLOOKUP(C8396,customers!A:J,10,0)</f>
        <v>Premium</v>
      </c>
    </row>
    <row r="8397" spans="1:17" x14ac:dyDescent="0.3">
      <c r="A8397" t="s">
        <v>9488</v>
      </c>
      <c r="B8397" s="1">
        <v>45031</v>
      </c>
      <c r="C8397" t="s">
        <v>1044</v>
      </c>
      <c r="D8397" t="s">
        <v>1045</v>
      </c>
      <c r="E8397" t="s">
        <v>15</v>
      </c>
      <c r="F8397" t="s">
        <v>16</v>
      </c>
      <c r="G8397" t="s">
        <v>286</v>
      </c>
      <c r="H8397">
        <v>1</v>
      </c>
      <c r="I8397">
        <v>582.25</v>
      </c>
      <c r="J8397">
        <v>0</v>
      </c>
      <c r="K8397">
        <v>582.25</v>
      </c>
      <c r="L8397">
        <v>151.99</v>
      </c>
      <c r="M8397">
        <f t="shared" si="395"/>
        <v>582.25</v>
      </c>
      <c r="N8397" t="str">
        <f t="shared" si="393"/>
        <v>Q2</v>
      </c>
      <c r="O8397" s="2">
        <f t="shared" si="394"/>
        <v>26.103907256333191</v>
      </c>
      <c r="P8397" t="str">
        <f>VLOOKUP(retail_sales_2023!C8397,customers!A:J,5,)</f>
        <v>Ahmedabad</v>
      </c>
      <c r="Q8397" t="str">
        <f>VLOOKUP(C8397,customers!A:J,10,0)</f>
        <v>Premium</v>
      </c>
    </row>
    <row r="8398" spans="1:17" x14ac:dyDescent="0.3">
      <c r="A8398" t="s">
        <v>9489</v>
      </c>
      <c r="B8398" s="1">
        <v>45252</v>
      </c>
      <c r="C8398" t="s">
        <v>948</v>
      </c>
      <c r="D8398" t="s">
        <v>949</v>
      </c>
      <c r="E8398" t="s">
        <v>27</v>
      </c>
      <c r="F8398" t="s">
        <v>28</v>
      </c>
      <c r="G8398" t="s">
        <v>61</v>
      </c>
      <c r="H8398">
        <v>2</v>
      </c>
      <c r="I8398">
        <v>4881.87</v>
      </c>
      <c r="J8398">
        <v>0</v>
      </c>
      <c r="K8398">
        <v>9763.74</v>
      </c>
      <c r="L8398">
        <v>-647.63</v>
      </c>
      <c r="M8398">
        <f t="shared" si="395"/>
        <v>9763.74</v>
      </c>
      <c r="N8398" t="str">
        <f t="shared" si="393"/>
        <v>Q4</v>
      </c>
      <c r="O8398" s="2">
        <f t="shared" si="394"/>
        <v>-6.6330115304176474</v>
      </c>
      <c r="P8398" t="str">
        <f>VLOOKUP(retail_sales_2023!C8398,customers!A:J,5,)</f>
        <v>Chandigarh</v>
      </c>
      <c r="Q8398" t="str">
        <f>VLOOKUP(C8398,customers!A:J,10,0)</f>
        <v>Regular</v>
      </c>
    </row>
    <row r="8399" spans="1:17" x14ac:dyDescent="0.3">
      <c r="A8399" t="s">
        <v>9490</v>
      </c>
      <c r="B8399" s="1">
        <v>45219</v>
      </c>
      <c r="C8399" t="s">
        <v>514</v>
      </c>
      <c r="D8399" t="s">
        <v>515</v>
      </c>
      <c r="E8399" t="s">
        <v>27</v>
      </c>
      <c r="F8399" t="s">
        <v>81</v>
      </c>
      <c r="G8399" t="s">
        <v>370</v>
      </c>
      <c r="H8399">
        <v>3</v>
      </c>
      <c r="I8399">
        <v>1479.57</v>
      </c>
      <c r="J8399">
        <v>0.3</v>
      </c>
      <c r="K8399">
        <v>3107.1</v>
      </c>
      <c r="L8399">
        <v>994.8</v>
      </c>
      <c r="M8399">
        <f t="shared" si="395"/>
        <v>3107.0969999999998</v>
      </c>
      <c r="N8399" t="str">
        <f t="shared" si="393"/>
        <v>Q4</v>
      </c>
      <c r="O8399" s="2">
        <f t="shared" si="394"/>
        <v>32.016993337839146</v>
      </c>
      <c r="P8399" t="str">
        <f>VLOOKUP(retail_sales_2023!C8399,customers!A:J,5,)</f>
        <v>Delhi</v>
      </c>
      <c r="Q8399" t="str">
        <f>VLOOKUP(C8399,customers!A:J,10,0)</f>
        <v>Premium</v>
      </c>
    </row>
    <row r="8400" spans="1:17" x14ac:dyDescent="0.3">
      <c r="A8400" t="s">
        <v>9491</v>
      </c>
      <c r="B8400" s="1">
        <v>44958</v>
      </c>
      <c r="C8400" t="s">
        <v>1164</v>
      </c>
      <c r="D8400" t="s">
        <v>1165</v>
      </c>
      <c r="E8400" t="s">
        <v>21</v>
      </c>
      <c r="F8400" t="s">
        <v>38</v>
      </c>
      <c r="G8400" t="s">
        <v>90</v>
      </c>
      <c r="H8400">
        <v>1</v>
      </c>
      <c r="I8400">
        <v>863.46</v>
      </c>
      <c r="J8400">
        <v>0.05</v>
      </c>
      <c r="K8400">
        <v>820.29</v>
      </c>
      <c r="L8400">
        <v>201.54</v>
      </c>
      <c r="M8400">
        <f t="shared" si="395"/>
        <v>820.28700000000003</v>
      </c>
      <c r="N8400" t="str">
        <f t="shared" si="393"/>
        <v>Q1</v>
      </c>
      <c r="O8400" s="2">
        <f t="shared" si="394"/>
        <v>24.569359616720917</v>
      </c>
      <c r="P8400" t="str">
        <f>VLOOKUP(retail_sales_2023!C8400,customers!A:J,5,)</f>
        <v>Bhubaneswar</v>
      </c>
      <c r="Q8400" t="str">
        <f>VLOOKUP(C8400,customers!A:J,10,0)</f>
        <v>Regular</v>
      </c>
    </row>
    <row r="8401" spans="1:17" x14ac:dyDescent="0.3">
      <c r="A8401" t="s">
        <v>9492</v>
      </c>
      <c r="B8401" s="1">
        <v>45035</v>
      </c>
      <c r="C8401" t="s">
        <v>1738</v>
      </c>
      <c r="D8401" t="s">
        <v>1739</v>
      </c>
      <c r="E8401" t="s">
        <v>33</v>
      </c>
      <c r="F8401" t="s">
        <v>43</v>
      </c>
      <c r="G8401" t="s">
        <v>243</v>
      </c>
      <c r="H8401">
        <v>2</v>
      </c>
      <c r="I8401">
        <v>17182.32</v>
      </c>
      <c r="J8401">
        <v>0</v>
      </c>
      <c r="K8401">
        <v>34364.639999999999</v>
      </c>
      <c r="L8401">
        <v>3117.87</v>
      </c>
      <c r="M8401">
        <f t="shared" si="395"/>
        <v>34364.639999999999</v>
      </c>
      <c r="N8401" t="str">
        <f t="shared" si="393"/>
        <v>Q2</v>
      </c>
      <c r="O8401" s="2">
        <f t="shared" si="394"/>
        <v>9.0729016803318761</v>
      </c>
      <c r="P8401" t="str">
        <f>VLOOKUP(retail_sales_2023!C8401,customers!A:J,5,)</f>
        <v>Surat</v>
      </c>
      <c r="Q8401" t="str">
        <f>VLOOKUP(C8401,customers!A:J,10,0)</f>
        <v>Occasional</v>
      </c>
    </row>
    <row r="8402" spans="1:17" x14ac:dyDescent="0.3">
      <c r="A8402" t="s">
        <v>9493</v>
      </c>
      <c r="B8402" s="1">
        <v>45044</v>
      </c>
      <c r="C8402" t="s">
        <v>5047</v>
      </c>
      <c r="D8402" t="s">
        <v>5048</v>
      </c>
      <c r="E8402" t="s">
        <v>27</v>
      </c>
      <c r="F8402" t="s">
        <v>81</v>
      </c>
      <c r="G8402" t="s">
        <v>150</v>
      </c>
      <c r="H8402">
        <v>4</v>
      </c>
      <c r="I8402">
        <v>1861.04</v>
      </c>
      <c r="J8402">
        <v>0.2</v>
      </c>
      <c r="K8402">
        <v>5955.33</v>
      </c>
      <c r="L8402">
        <v>1591.77</v>
      </c>
      <c r="M8402">
        <f t="shared" si="395"/>
        <v>5955.3280000000004</v>
      </c>
      <c r="N8402" t="str">
        <f t="shared" si="393"/>
        <v>Q2</v>
      </c>
      <c r="O8402" s="2">
        <f t="shared" si="394"/>
        <v>26.72849363511342</v>
      </c>
      <c r="P8402" t="str">
        <f>VLOOKUP(retail_sales_2023!C8402,customers!A:J,5,)</f>
        <v>Lucknow</v>
      </c>
      <c r="Q8402" t="str">
        <f>VLOOKUP(C8402,customers!A:J,10,0)</f>
        <v>Premium</v>
      </c>
    </row>
    <row r="8403" spans="1:17" x14ac:dyDescent="0.3">
      <c r="A8403" t="s">
        <v>9494</v>
      </c>
      <c r="B8403" s="1">
        <v>45146</v>
      </c>
      <c r="C8403" t="s">
        <v>2191</v>
      </c>
      <c r="D8403" t="s">
        <v>2370</v>
      </c>
      <c r="E8403" t="s">
        <v>15</v>
      </c>
      <c r="F8403" t="s">
        <v>38</v>
      </c>
      <c r="G8403" t="s">
        <v>77</v>
      </c>
      <c r="H8403">
        <v>2</v>
      </c>
      <c r="I8403">
        <v>712.06</v>
      </c>
      <c r="J8403">
        <v>0.1</v>
      </c>
      <c r="K8403">
        <v>1281.71</v>
      </c>
      <c r="L8403">
        <v>280.63</v>
      </c>
      <c r="M8403">
        <f t="shared" si="395"/>
        <v>1281.7079999999999</v>
      </c>
      <c r="N8403" t="str">
        <f t="shared" si="393"/>
        <v>Q3</v>
      </c>
      <c r="O8403" s="2">
        <f t="shared" si="394"/>
        <v>21.894968440598888</v>
      </c>
      <c r="P8403" t="str">
        <f>VLOOKUP(retail_sales_2023!C8403,customers!A:J,5,)</f>
        <v>Hyderabad</v>
      </c>
      <c r="Q8403" t="str">
        <f>VLOOKUP(C8403,customers!A:J,10,0)</f>
        <v>Premium</v>
      </c>
    </row>
    <row r="8404" spans="1:17" x14ac:dyDescent="0.3">
      <c r="A8404" t="s">
        <v>9495</v>
      </c>
      <c r="B8404" s="1">
        <v>45172</v>
      </c>
      <c r="C8404" t="s">
        <v>1061</v>
      </c>
      <c r="D8404" t="s">
        <v>1062</v>
      </c>
      <c r="E8404" t="s">
        <v>27</v>
      </c>
      <c r="F8404" t="s">
        <v>38</v>
      </c>
      <c r="G8404" t="s">
        <v>77</v>
      </c>
      <c r="H8404">
        <v>1</v>
      </c>
      <c r="I8404">
        <v>3784.54</v>
      </c>
      <c r="J8404">
        <v>0</v>
      </c>
      <c r="K8404">
        <v>3784.54</v>
      </c>
      <c r="L8404">
        <v>1149.93</v>
      </c>
      <c r="M8404">
        <f t="shared" si="395"/>
        <v>3784.54</v>
      </c>
      <c r="N8404" t="str">
        <f t="shared" si="393"/>
        <v>Q3</v>
      </c>
      <c r="O8404" s="2">
        <f t="shared" si="394"/>
        <v>30.384934496662741</v>
      </c>
      <c r="P8404" t="str">
        <f>VLOOKUP(retail_sales_2023!C8404,customers!A:J,5,)</f>
        <v>Jaipur</v>
      </c>
      <c r="Q8404" t="str">
        <f>VLOOKUP(C8404,customers!A:J,10,0)</f>
        <v>Regular</v>
      </c>
    </row>
    <row r="8405" spans="1:17" x14ac:dyDescent="0.3">
      <c r="A8405" t="s">
        <v>9496</v>
      </c>
      <c r="B8405" s="1">
        <v>45080</v>
      </c>
      <c r="C8405" t="s">
        <v>1919</v>
      </c>
      <c r="D8405" t="s">
        <v>1920</v>
      </c>
      <c r="E8405" t="s">
        <v>15</v>
      </c>
      <c r="F8405" t="s">
        <v>38</v>
      </c>
      <c r="G8405" t="s">
        <v>456</v>
      </c>
      <c r="H8405">
        <v>4</v>
      </c>
      <c r="I8405">
        <v>3081.78</v>
      </c>
      <c r="J8405">
        <v>0.2</v>
      </c>
      <c r="K8405">
        <v>9861.7000000000007</v>
      </c>
      <c r="L8405">
        <v>2485.5</v>
      </c>
      <c r="M8405">
        <f t="shared" si="395"/>
        <v>9861.6960000000017</v>
      </c>
      <c r="N8405" t="str">
        <f t="shared" si="393"/>
        <v>Q2</v>
      </c>
      <c r="O8405" s="2">
        <f t="shared" si="394"/>
        <v>25.203565308212578</v>
      </c>
      <c r="P8405" t="str">
        <f>VLOOKUP(retail_sales_2023!C8405,customers!A:J,5,)</f>
        <v>Bengaluru</v>
      </c>
      <c r="Q8405" t="str">
        <f>VLOOKUP(C8405,customers!A:J,10,0)</f>
        <v>Regular</v>
      </c>
    </row>
    <row r="8406" spans="1:17" x14ac:dyDescent="0.3">
      <c r="A8406" t="s">
        <v>9497</v>
      </c>
      <c r="B8406" s="1">
        <v>45222</v>
      </c>
      <c r="C8406" t="s">
        <v>163</v>
      </c>
      <c r="D8406" t="s">
        <v>164</v>
      </c>
      <c r="E8406" t="s">
        <v>27</v>
      </c>
      <c r="F8406" t="s">
        <v>81</v>
      </c>
      <c r="G8406" t="s">
        <v>105</v>
      </c>
      <c r="H8406">
        <v>4</v>
      </c>
      <c r="I8406">
        <v>3882.92</v>
      </c>
      <c r="J8406">
        <v>0.15</v>
      </c>
      <c r="K8406">
        <v>13201.93</v>
      </c>
      <c r="L8406">
        <v>4379.21</v>
      </c>
      <c r="M8406">
        <f t="shared" si="395"/>
        <v>13201.928</v>
      </c>
      <c r="N8406" t="str">
        <f t="shared" si="393"/>
        <v>Q4</v>
      </c>
      <c r="O8406" s="2">
        <f t="shared" si="394"/>
        <v>33.170983333497453</v>
      </c>
      <c r="P8406" t="str">
        <f>VLOOKUP(retail_sales_2023!C8406,customers!A:J,5,)</f>
        <v>Lucknow</v>
      </c>
      <c r="Q8406" t="str">
        <f>VLOOKUP(C8406,customers!A:J,10,0)</f>
        <v>Occasional</v>
      </c>
    </row>
    <row r="8407" spans="1:17" x14ac:dyDescent="0.3">
      <c r="A8407" t="s">
        <v>9498</v>
      </c>
      <c r="B8407" s="1">
        <v>45063</v>
      </c>
      <c r="C8407" t="s">
        <v>550</v>
      </c>
      <c r="D8407" t="s">
        <v>551</v>
      </c>
      <c r="E8407" t="s">
        <v>15</v>
      </c>
      <c r="F8407" t="s">
        <v>81</v>
      </c>
      <c r="G8407" t="s">
        <v>470</v>
      </c>
      <c r="H8407">
        <v>4</v>
      </c>
      <c r="I8407">
        <v>3585.59</v>
      </c>
      <c r="J8407">
        <v>0</v>
      </c>
      <c r="K8407">
        <v>14342.36</v>
      </c>
      <c r="L8407">
        <v>4779.29</v>
      </c>
      <c r="M8407">
        <f t="shared" si="395"/>
        <v>14342.36</v>
      </c>
      <c r="N8407" t="str">
        <f t="shared" si="393"/>
        <v>Q2</v>
      </c>
      <c r="O8407" s="2">
        <f t="shared" si="394"/>
        <v>33.322898044673259</v>
      </c>
      <c r="P8407" t="str">
        <f>VLOOKUP(retail_sales_2023!C8407,customers!A:J,5,)</f>
        <v>Coimbatore</v>
      </c>
      <c r="Q8407" t="str">
        <f>VLOOKUP(C8407,customers!A:J,10,0)</f>
        <v>Occasional</v>
      </c>
    </row>
    <row r="8408" spans="1:17" x14ac:dyDescent="0.3">
      <c r="A8408" t="s">
        <v>9499</v>
      </c>
      <c r="B8408" s="1">
        <v>45214</v>
      </c>
      <c r="C8408" t="s">
        <v>1711</v>
      </c>
      <c r="D8408" t="s">
        <v>1712</v>
      </c>
      <c r="E8408" t="s">
        <v>21</v>
      </c>
      <c r="F8408" t="s">
        <v>22</v>
      </c>
      <c r="G8408" t="s">
        <v>315</v>
      </c>
      <c r="H8408">
        <v>4</v>
      </c>
      <c r="I8408">
        <v>39310.15</v>
      </c>
      <c r="J8408">
        <v>0.25</v>
      </c>
      <c r="K8408">
        <v>117930.45</v>
      </c>
      <c r="L8408">
        <v>31817.64</v>
      </c>
      <c r="M8408">
        <f t="shared" si="395"/>
        <v>117930.45000000001</v>
      </c>
      <c r="N8408" t="str">
        <f t="shared" si="393"/>
        <v>Q4</v>
      </c>
      <c r="O8408" s="2">
        <f t="shared" si="394"/>
        <v>26.980003892124554</v>
      </c>
      <c r="P8408" t="str">
        <f>VLOOKUP(retail_sales_2023!C8408,customers!A:J,5,)</f>
        <v>Bhubaneswar</v>
      </c>
      <c r="Q8408" t="str">
        <f>VLOOKUP(C8408,customers!A:J,10,0)</f>
        <v>Regular</v>
      </c>
    </row>
    <row r="8409" spans="1:17" x14ac:dyDescent="0.3">
      <c r="A8409" t="s">
        <v>9500</v>
      </c>
      <c r="B8409" s="1">
        <v>44978</v>
      </c>
      <c r="C8409" t="s">
        <v>736</v>
      </c>
      <c r="D8409" t="s">
        <v>1482</v>
      </c>
      <c r="E8409" t="s">
        <v>33</v>
      </c>
      <c r="F8409" t="s">
        <v>81</v>
      </c>
      <c r="G8409" t="s">
        <v>82</v>
      </c>
      <c r="H8409">
        <v>5</v>
      </c>
      <c r="I8409">
        <v>3509.25</v>
      </c>
      <c r="J8409">
        <v>0.05</v>
      </c>
      <c r="K8409">
        <v>16668.939999999999</v>
      </c>
      <c r="L8409">
        <v>5311.23</v>
      </c>
      <c r="M8409">
        <f t="shared" si="395"/>
        <v>16668.9375</v>
      </c>
      <c r="N8409" t="str">
        <f t="shared" si="393"/>
        <v>Q1</v>
      </c>
      <c r="O8409" s="2">
        <f t="shared" si="394"/>
        <v>31.86303388217847</v>
      </c>
      <c r="P8409" t="str">
        <f>VLOOKUP(retail_sales_2023!C8409,customers!A:J,5,)</f>
        <v>Pune</v>
      </c>
      <c r="Q8409" t="str">
        <f>VLOOKUP(C8409,customers!A:J,10,0)</f>
        <v>Premium</v>
      </c>
    </row>
    <row r="8410" spans="1:17" x14ac:dyDescent="0.3">
      <c r="A8410" t="s">
        <v>9501</v>
      </c>
      <c r="B8410" s="1">
        <v>45243</v>
      </c>
      <c r="C8410" t="s">
        <v>763</v>
      </c>
      <c r="D8410" t="s">
        <v>764</v>
      </c>
      <c r="E8410" t="s">
        <v>21</v>
      </c>
      <c r="F8410" t="s">
        <v>38</v>
      </c>
      <c r="G8410" t="s">
        <v>73</v>
      </c>
      <c r="H8410">
        <v>1</v>
      </c>
      <c r="I8410">
        <v>2863.71</v>
      </c>
      <c r="J8410">
        <v>0.05</v>
      </c>
      <c r="K8410">
        <v>2720.52</v>
      </c>
      <c r="L8410">
        <v>752.11</v>
      </c>
      <c r="M8410">
        <f t="shared" si="395"/>
        <v>2720.5245</v>
      </c>
      <c r="N8410" t="str">
        <f t="shared" si="393"/>
        <v>Q4</v>
      </c>
      <c r="O8410" s="2">
        <f t="shared" si="394"/>
        <v>27.645817711319896</v>
      </c>
      <c r="P8410" t="str">
        <f>VLOOKUP(retail_sales_2023!C8410,customers!A:J,5,)</f>
        <v>Bhubaneswar</v>
      </c>
      <c r="Q8410" t="str">
        <f>VLOOKUP(C8410,customers!A:J,10,0)</f>
        <v>Regular</v>
      </c>
    </row>
    <row r="8411" spans="1:17" x14ac:dyDescent="0.3">
      <c r="A8411" t="s">
        <v>9502</v>
      </c>
      <c r="B8411" s="1">
        <v>45038</v>
      </c>
      <c r="C8411" t="s">
        <v>95</v>
      </c>
      <c r="D8411" t="s">
        <v>96</v>
      </c>
      <c r="E8411" t="s">
        <v>15</v>
      </c>
      <c r="F8411" t="s">
        <v>81</v>
      </c>
      <c r="G8411" t="s">
        <v>101</v>
      </c>
      <c r="H8411">
        <v>5</v>
      </c>
      <c r="I8411">
        <v>3529.76</v>
      </c>
      <c r="J8411">
        <v>0.2</v>
      </c>
      <c r="K8411">
        <v>14119.04</v>
      </c>
      <c r="L8411">
        <v>5070.33</v>
      </c>
      <c r="M8411">
        <f t="shared" si="395"/>
        <v>14119.040000000003</v>
      </c>
      <c r="N8411" t="str">
        <f t="shared" si="393"/>
        <v>Q2</v>
      </c>
      <c r="O8411" s="2">
        <f t="shared" si="394"/>
        <v>35.911294252300436</v>
      </c>
      <c r="P8411" t="str">
        <f>VLOOKUP(retail_sales_2023!C8411,customers!A:J,5,)</f>
        <v>Bengaluru</v>
      </c>
      <c r="Q8411" t="str">
        <f>VLOOKUP(C8411,customers!A:J,10,0)</f>
        <v>Premium</v>
      </c>
    </row>
    <row r="8412" spans="1:17" x14ac:dyDescent="0.3">
      <c r="A8412" t="s">
        <v>9503</v>
      </c>
      <c r="B8412" s="1">
        <v>45025</v>
      </c>
      <c r="C8412" t="s">
        <v>1472</v>
      </c>
      <c r="D8412" t="s">
        <v>1473</v>
      </c>
      <c r="E8412" t="s">
        <v>27</v>
      </c>
      <c r="F8412" t="s">
        <v>38</v>
      </c>
      <c r="G8412" t="s">
        <v>395</v>
      </c>
      <c r="H8412">
        <v>2</v>
      </c>
      <c r="I8412">
        <v>2368.83</v>
      </c>
      <c r="J8412">
        <v>0</v>
      </c>
      <c r="K8412">
        <v>4737.66</v>
      </c>
      <c r="L8412">
        <v>1554.03</v>
      </c>
      <c r="M8412">
        <f t="shared" si="395"/>
        <v>4737.66</v>
      </c>
      <c r="N8412" t="str">
        <f t="shared" si="393"/>
        <v>Q2</v>
      </c>
      <c r="O8412" s="2">
        <f t="shared" si="394"/>
        <v>32.801636250807356</v>
      </c>
      <c r="P8412" t="str">
        <f>VLOOKUP(retail_sales_2023!C8412,customers!A:J,5,)</f>
        <v>Delhi</v>
      </c>
      <c r="Q8412" t="str">
        <f>VLOOKUP(C8412,customers!A:J,10,0)</f>
        <v>Premium</v>
      </c>
    </row>
    <row r="8413" spans="1:17" x14ac:dyDescent="0.3">
      <c r="A8413" t="s">
        <v>9504</v>
      </c>
      <c r="B8413" s="1">
        <v>44934</v>
      </c>
      <c r="C8413" t="s">
        <v>644</v>
      </c>
      <c r="D8413" t="s">
        <v>645</v>
      </c>
      <c r="E8413" t="s">
        <v>15</v>
      </c>
      <c r="F8413" t="s">
        <v>52</v>
      </c>
      <c r="G8413" t="s">
        <v>53</v>
      </c>
      <c r="H8413">
        <v>7</v>
      </c>
      <c r="I8413">
        <v>258.85000000000002</v>
      </c>
      <c r="J8413">
        <v>0.1</v>
      </c>
      <c r="K8413">
        <v>1630.76</v>
      </c>
      <c r="L8413">
        <v>139.72</v>
      </c>
      <c r="M8413">
        <f t="shared" si="395"/>
        <v>1630.7550000000003</v>
      </c>
      <c r="N8413" t="str">
        <f t="shared" si="393"/>
        <v>Q1</v>
      </c>
      <c r="O8413" s="2">
        <f t="shared" si="394"/>
        <v>8.5677843459491285</v>
      </c>
      <c r="P8413" t="str">
        <f>VLOOKUP(retail_sales_2023!C8413,customers!A:J,5,)</f>
        <v>Bengaluru</v>
      </c>
      <c r="Q8413" t="str">
        <f>VLOOKUP(C8413,customers!A:J,10,0)</f>
        <v>Regular</v>
      </c>
    </row>
    <row r="8414" spans="1:17" x14ac:dyDescent="0.3">
      <c r="A8414" t="s">
        <v>9505</v>
      </c>
      <c r="B8414" s="1">
        <v>45156</v>
      </c>
      <c r="C8414" t="s">
        <v>361</v>
      </c>
      <c r="D8414" t="s">
        <v>362</v>
      </c>
      <c r="E8414" t="s">
        <v>15</v>
      </c>
      <c r="F8414" t="s">
        <v>81</v>
      </c>
      <c r="G8414" t="s">
        <v>470</v>
      </c>
      <c r="H8414">
        <v>5</v>
      </c>
      <c r="I8414">
        <v>2178.94</v>
      </c>
      <c r="J8414">
        <v>0.15</v>
      </c>
      <c r="K8414">
        <v>9260.5</v>
      </c>
      <c r="L8414">
        <v>-821.5</v>
      </c>
      <c r="M8414">
        <f t="shared" si="395"/>
        <v>9260.4950000000008</v>
      </c>
      <c r="N8414" t="str">
        <f t="shared" si="393"/>
        <v>Q3</v>
      </c>
      <c r="O8414" s="2">
        <f t="shared" si="394"/>
        <v>-8.8710112844878779</v>
      </c>
      <c r="P8414" t="str">
        <f>VLOOKUP(retail_sales_2023!C8414,customers!A:J,5,)</f>
        <v>Hyderabad</v>
      </c>
      <c r="Q8414" t="str">
        <f>VLOOKUP(C8414,customers!A:J,10,0)</f>
        <v>Premium</v>
      </c>
    </row>
    <row r="8415" spans="1:17" x14ac:dyDescent="0.3">
      <c r="A8415" t="s">
        <v>9506</v>
      </c>
      <c r="B8415" s="1">
        <v>45088</v>
      </c>
      <c r="C8415" t="s">
        <v>748</v>
      </c>
      <c r="D8415" t="s">
        <v>749</v>
      </c>
      <c r="E8415" t="s">
        <v>33</v>
      </c>
      <c r="F8415" t="s">
        <v>38</v>
      </c>
      <c r="G8415" t="s">
        <v>141</v>
      </c>
      <c r="H8415">
        <v>5</v>
      </c>
      <c r="I8415">
        <v>2135.9</v>
      </c>
      <c r="J8415">
        <v>0</v>
      </c>
      <c r="K8415">
        <v>10679.5</v>
      </c>
      <c r="L8415">
        <v>3799.15</v>
      </c>
      <c r="M8415">
        <f t="shared" si="395"/>
        <v>10679.5</v>
      </c>
      <c r="N8415" t="str">
        <f t="shared" si="393"/>
        <v>Q2</v>
      </c>
      <c r="O8415" s="2">
        <f t="shared" si="394"/>
        <v>35.574231003324122</v>
      </c>
      <c r="P8415" t="str">
        <f>VLOOKUP(retail_sales_2023!C8415,customers!A:J,5,)</f>
        <v>Surat</v>
      </c>
      <c r="Q8415" t="str">
        <f>VLOOKUP(C8415,customers!A:J,10,0)</f>
        <v>Premium</v>
      </c>
    </row>
    <row r="8416" spans="1:17" x14ac:dyDescent="0.3">
      <c r="A8416" t="s">
        <v>9507</v>
      </c>
      <c r="B8416" s="1">
        <v>45204</v>
      </c>
      <c r="C8416" t="s">
        <v>968</v>
      </c>
      <c r="D8416" t="s">
        <v>969</v>
      </c>
      <c r="E8416" t="s">
        <v>27</v>
      </c>
      <c r="F8416" t="s">
        <v>43</v>
      </c>
      <c r="G8416" t="s">
        <v>301</v>
      </c>
      <c r="H8416">
        <v>2</v>
      </c>
      <c r="I8416">
        <v>84172.43</v>
      </c>
      <c r="J8416">
        <v>0.3</v>
      </c>
      <c r="K8416">
        <v>117841.4</v>
      </c>
      <c r="L8416">
        <v>14171.56</v>
      </c>
      <c r="M8416">
        <f t="shared" si="395"/>
        <v>117841.40199999999</v>
      </c>
      <c r="N8416" t="str">
        <f t="shared" si="393"/>
        <v>Q4</v>
      </c>
      <c r="O8416" s="2">
        <f t="shared" si="394"/>
        <v>12.025960316153746</v>
      </c>
      <c r="P8416" t="str">
        <f>VLOOKUP(retail_sales_2023!C8416,customers!A:J,5,)</f>
        <v>Jaipur</v>
      </c>
      <c r="Q8416" t="str">
        <f>VLOOKUP(C8416,customers!A:J,10,0)</f>
        <v>Premium</v>
      </c>
    </row>
    <row r="8417" spans="1:17" x14ac:dyDescent="0.3">
      <c r="A8417" t="s">
        <v>9508</v>
      </c>
      <c r="B8417" s="1">
        <v>45134</v>
      </c>
      <c r="C8417" t="s">
        <v>693</v>
      </c>
      <c r="D8417" t="s">
        <v>694</v>
      </c>
      <c r="E8417" t="s">
        <v>27</v>
      </c>
      <c r="F8417" t="s">
        <v>28</v>
      </c>
      <c r="G8417" t="s">
        <v>466</v>
      </c>
      <c r="H8417">
        <v>2</v>
      </c>
      <c r="I8417">
        <v>7244.19</v>
      </c>
      <c r="J8417">
        <v>0</v>
      </c>
      <c r="K8417">
        <v>14488.38</v>
      </c>
      <c r="L8417">
        <v>3892.93</v>
      </c>
      <c r="M8417">
        <f t="shared" si="395"/>
        <v>14488.38</v>
      </c>
      <c r="N8417" t="str">
        <f t="shared" si="393"/>
        <v>Q3</v>
      </c>
      <c r="O8417" s="2">
        <f t="shared" si="394"/>
        <v>26.869325625087136</v>
      </c>
      <c r="P8417" t="str">
        <f>VLOOKUP(retail_sales_2023!C8417,customers!A:J,5,)</f>
        <v>Delhi</v>
      </c>
      <c r="Q8417" t="str">
        <f>VLOOKUP(C8417,customers!A:J,10,0)</f>
        <v>Regular</v>
      </c>
    </row>
    <row r="8418" spans="1:17" x14ac:dyDescent="0.3">
      <c r="A8418" t="s">
        <v>9509</v>
      </c>
      <c r="B8418" s="1">
        <v>45199</v>
      </c>
      <c r="C8418" t="s">
        <v>654</v>
      </c>
      <c r="D8418" t="s">
        <v>655</v>
      </c>
      <c r="E8418" t="s">
        <v>15</v>
      </c>
      <c r="F8418" t="s">
        <v>52</v>
      </c>
      <c r="G8418" t="s">
        <v>69</v>
      </c>
      <c r="H8418">
        <v>3</v>
      </c>
      <c r="I8418">
        <v>394.63</v>
      </c>
      <c r="J8418">
        <v>0.05</v>
      </c>
      <c r="K8418">
        <v>1124.7</v>
      </c>
      <c r="L8418">
        <v>111.9</v>
      </c>
      <c r="M8418">
        <f t="shared" si="395"/>
        <v>1124.6954999999998</v>
      </c>
      <c r="N8418" t="str">
        <f t="shared" si="393"/>
        <v>Q3</v>
      </c>
      <c r="O8418" s="2">
        <f t="shared" si="394"/>
        <v>9.9493198186182976</v>
      </c>
      <c r="P8418" t="str">
        <f>VLOOKUP(retail_sales_2023!C8418,customers!A:J,5,)</f>
        <v>Kochi</v>
      </c>
      <c r="Q8418" t="str">
        <f>VLOOKUP(C8418,customers!A:J,10,0)</f>
        <v>Premium</v>
      </c>
    </row>
    <row r="8419" spans="1:17" x14ac:dyDescent="0.3">
      <c r="A8419" t="s">
        <v>9510</v>
      </c>
      <c r="B8419" s="1">
        <v>45291</v>
      </c>
      <c r="C8419" t="s">
        <v>816</v>
      </c>
      <c r="D8419" t="s">
        <v>817</v>
      </c>
      <c r="E8419" t="s">
        <v>33</v>
      </c>
      <c r="F8419" t="s">
        <v>22</v>
      </c>
      <c r="G8419" t="s">
        <v>146</v>
      </c>
      <c r="H8419">
        <v>5</v>
      </c>
      <c r="I8419">
        <v>15451.36</v>
      </c>
      <c r="J8419">
        <v>0.2</v>
      </c>
      <c r="K8419">
        <v>61805.440000000002</v>
      </c>
      <c r="L8419">
        <v>15134.61</v>
      </c>
      <c r="M8419">
        <f t="shared" si="395"/>
        <v>61805.440000000002</v>
      </c>
      <c r="N8419" t="str">
        <f t="shared" si="393"/>
        <v>Q4</v>
      </c>
      <c r="O8419" s="2">
        <f t="shared" si="394"/>
        <v>24.487504659783994</v>
      </c>
      <c r="P8419" t="str">
        <f>VLOOKUP(retail_sales_2023!C8419,customers!A:J,5,)</f>
        <v>Mumbai</v>
      </c>
      <c r="Q8419" t="str">
        <f>VLOOKUP(C8419,customers!A:J,10,0)</f>
        <v>Premium</v>
      </c>
    </row>
    <row r="8420" spans="1:17" x14ac:dyDescent="0.3">
      <c r="A8420" t="s">
        <v>9511</v>
      </c>
      <c r="B8420" s="1">
        <v>45112</v>
      </c>
      <c r="C8420" t="s">
        <v>1090</v>
      </c>
      <c r="D8420" t="s">
        <v>1091</v>
      </c>
      <c r="E8420" t="s">
        <v>27</v>
      </c>
      <c r="F8420" t="s">
        <v>52</v>
      </c>
      <c r="G8420" t="s">
        <v>117</v>
      </c>
      <c r="H8420">
        <v>4</v>
      </c>
      <c r="I8420">
        <v>790.78</v>
      </c>
      <c r="J8420">
        <v>0</v>
      </c>
      <c r="K8420">
        <v>3163.12</v>
      </c>
      <c r="L8420">
        <v>308.22000000000003</v>
      </c>
      <c r="M8420">
        <f t="shared" si="395"/>
        <v>3163.12</v>
      </c>
      <c r="N8420" t="str">
        <f t="shared" si="393"/>
        <v>Q3</v>
      </c>
      <c r="O8420" s="2">
        <f t="shared" si="394"/>
        <v>9.7441766357267525</v>
      </c>
      <c r="P8420" t="str">
        <f>VLOOKUP(retail_sales_2023!C8420,customers!A:J,5,)</f>
        <v>Lucknow</v>
      </c>
      <c r="Q8420" t="str">
        <f>VLOOKUP(C8420,customers!A:J,10,0)</f>
        <v>Regular</v>
      </c>
    </row>
    <row r="8421" spans="1:17" x14ac:dyDescent="0.3">
      <c r="A8421" t="s">
        <v>9512</v>
      </c>
      <c r="B8421" s="1">
        <v>45064</v>
      </c>
      <c r="C8421" t="s">
        <v>1034</v>
      </c>
      <c r="D8421" t="s">
        <v>1035</v>
      </c>
      <c r="E8421" t="s">
        <v>21</v>
      </c>
      <c r="F8421" t="s">
        <v>52</v>
      </c>
      <c r="G8421" t="s">
        <v>169</v>
      </c>
      <c r="H8421">
        <v>8</v>
      </c>
      <c r="I8421">
        <v>359.1</v>
      </c>
      <c r="J8421">
        <v>0</v>
      </c>
      <c r="K8421">
        <v>2872.8</v>
      </c>
      <c r="L8421">
        <v>199.88</v>
      </c>
      <c r="M8421">
        <f t="shared" si="395"/>
        <v>2872.8</v>
      </c>
      <c r="N8421" t="str">
        <f t="shared" si="393"/>
        <v>Q2</v>
      </c>
      <c r="O8421" s="2">
        <f t="shared" si="394"/>
        <v>6.9576719576719572</v>
      </c>
      <c r="P8421" t="str">
        <f>VLOOKUP(retail_sales_2023!C8421,customers!A:J,5,)</f>
        <v>Ranchi</v>
      </c>
      <c r="Q8421" t="str">
        <f>VLOOKUP(C8421,customers!A:J,10,0)</f>
        <v>Premium</v>
      </c>
    </row>
    <row r="8422" spans="1:17" x14ac:dyDescent="0.3">
      <c r="A8422" t="s">
        <v>9513</v>
      </c>
      <c r="B8422" s="1">
        <v>45064</v>
      </c>
      <c r="C8422" t="s">
        <v>441</v>
      </c>
      <c r="D8422" t="s">
        <v>442</v>
      </c>
      <c r="E8422" t="s">
        <v>15</v>
      </c>
      <c r="F8422" t="s">
        <v>52</v>
      </c>
      <c r="G8422" t="s">
        <v>200</v>
      </c>
      <c r="H8422">
        <v>7</v>
      </c>
      <c r="I8422">
        <v>543.58000000000004</v>
      </c>
      <c r="J8422">
        <v>0.15</v>
      </c>
      <c r="K8422">
        <v>3234.3</v>
      </c>
      <c r="L8422">
        <v>221.93</v>
      </c>
      <c r="M8422">
        <f t="shared" si="395"/>
        <v>3234.3010000000004</v>
      </c>
      <c r="N8422" t="str">
        <f t="shared" si="393"/>
        <v>Q2</v>
      </c>
      <c r="O8422" s="2">
        <f t="shared" si="394"/>
        <v>6.8617629780787182</v>
      </c>
      <c r="P8422" t="str">
        <f>VLOOKUP(retail_sales_2023!C8422,customers!A:J,5,)</f>
        <v>Chennai</v>
      </c>
      <c r="Q8422" t="str">
        <f>VLOOKUP(C8422,customers!A:J,10,0)</f>
        <v>Regular</v>
      </c>
    </row>
    <row r="8423" spans="1:17" x14ac:dyDescent="0.3">
      <c r="A8423" t="s">
        <v>9514</v>
      </c>
      <c r="B8423" s="1">
        <v>45086</v>
      </c>
      <c r="C8423" t="s">
        <v>4155</v>
      </c>
      <c r="D8423" t="s">
        <v>4156</v>
      </c>
      <c r="E8423" t="s">
        <v>15</v>
      </c>
      <c r="F8423" t="s">
        <v>52</v>
      </c>
      <c r="G8423" t="s">
        <v>235</v>
      </c>
      <c r="H8423">
        <v>4</v>
      </c>
      <c r="I8423">
        <v>98</v>
      </c>
      <c r="J8423">
        <v>0</v>
      </c>
      <c r="K8423">
        <v>392</v>
      </c>
      <c r="L8423">
        <v>35.61</v>
      </c>
      <c r="M8423">
        <f t="shared" si="395"/>
        <v>392</v>
      </c>
      <c r="N8423" t="str">
        <f t="shared" si="393"/>
        <v>Q2</v>
      </c>
      <c r="O8423" s="2">
        <f t="shared" si="394"/>
        <v>9.0841836734693864</v>
      </c>
      <c r="P8423" t="str">
        <f>VLOOKUP(retail_sales_2023!C8423,customers!A:J,5,)</f>
        <v>Hyderabad</v>
      </c>
      <c r="Q8423" t="str">
        <f>VLOOKUP(C8423,customers!A:J,10,0)</f>
        <v>Premium</v>
      </c>
    </row>
    <row r="8424" spans="1:17" x14ac:dyDescent="0.3">
      <c r="A8424" t="s">
        <v>9515</v>
      </c>
      <c r="B8424" s="1">
        <v>45285</v>
      </c>
      <c r="C8424" t="s">
        <v>1280</v>
      </c>
      <c r="D8424" t="s">
        <v>1281</v>
      </c>
      <c r="E8424" t="s">
        <v>21</v>
      </c>
      <c r="F8424" t="s">
        <v>38</v>
      </c>
      <c r="G8424" t="s">
        <v>48</v>
      </c>
      <c r="H8424">
        <v>4</v>
      </c>
      <c r="I8424">
        <v>799.05</v>
      </c>
      <c r="J8424">
        <v>0.15</v>
      </c>
      <c r="K8424">
        <v>2716.77</v>
      </c>
      <c r="L8424">
        <v>568.52</v>
      </c>
      <c r="M8424">
        <f t="shared" si="395"/>
        <v>2716.77</v>
      </c>
      <c r="N8424" t="str">
        <f t="shared" si="393"/>
        <v>Q4</v>
      </c>
      <c r="O8424" s="2">
        <f t="shared" si="394"/>
        <v>20.926320593940599</v>
      </c>
      <c r="P8424" t="str">
        <f>VLOOKUP(retail_sales_2023!C8424,customers!A:J,5,)</f>
        <v>Guwahati</v>
      </c>
      <c r="Q8424" t="str">
        <f>VLOOKUP(C8424,customers!A:J,10,0)</f>
        <v>Premium</v>
      </c>
    </row>
    <row r="8425" spans="1:17" x14ac:dyDescent="0.3">
      <c r="A8425" t="s">
        <v>9516</v>
      </c>
      <c r="B8425" s="1">
        <v>45199</v>
      </c>
      <c r="C8425" t="s">
        <v>1693</v>
      </c>
      <c r="D8425" t="s">
        <v>1694</v>
      </c>
      <c r="E8425" t="s">
        <v>15</v>
      </c>
      <c r="F8425" t="s">
        <v>43</v>
      </c>
      <c r="G8425" t="s">
        <v>272</v>
      </c>
      <c r="H8425">
        <v>1</v>
      </c>
      <c r="I8425">
        <v>12625.9</v>
      </c>
      <c r="J8425">
        <v>0.1</v>
      </c>
      <c r="K8425">
        <v>11363.31</v>
      </c>
      <c r="L8425">
        <v>986.41</v>
      </c>
      <c r="M8425">
        <f t="shared" si="395"/>
        <v>11363.31</v>
      </c>
      <c r="N8425" t="str">
        <f t="shared" si="393"/>
        <v>Q3</v>
      </c>
      <c r="O8425" s="2">
        <f t="shared" si="394"/>
        <v>8.6806573084778993</v>
      </c>
      <c r="P8425" t="str">
        <f>VLOOKUP(retail_sales_2023!C8425,customers!A:J,5,)</f>
        <v>Chennai</v>
      </c>
      <c r="Q8425" t="str">
        <f>VLOOKUP(C8425,customers!A:J,10,0)</f>
        <v>Premium</v>
      </c>
    </row>
    <row r="8426" spans="1:17" x14ac:dyDescent="0.3">
      <c r="A8426" t="s">
        <v>9517</v>
      </c>
      <c r="B8426" s="1">
        <v>45124</v>
      </c>
      <c r="C8426" t="s">
        <v>910</v>
      </c>
      <c r="D8426" t="s">
        <v>911</v>
      </c>
      <c r="E8426" t="s">
        <v>15</v>
      </c>
      <c r="F8426" t="s">
        <v>43</v>
      </c>
      <c r="G8426" t="s">
        <v>121</v>
      </c>
      <c r="H8426">
        <v>5</v>
      </c>
      <c r="I8426">
        <v>53422.7</v>
      </c>
      <c r="J8426">
        <v>0.25</v>
      </c>
      <c r="K8426">
        <v>200335.12</v>
      </c>
      <c r="L8426">
        <v>-21456.83</v>
      </c>
      <c r="M8426">
        <f t="shared" si="395"/>
        <v>200335.125</v>
      </c>
      <c r="N8426" t="str">
        <f t="shared" si="393"/>
        <v>Q3</v>
      </c>
      <c r="O8426" s="2">
        <f t="shared" si="394"/>
        <v>-10.710468538916192</v>
      </c>
      <c r="P8426" t="str">
        <f>VLOOKUP(retail_sales_2023!C8426,customers!A:J,5,)</f>
        <v>Hyderabad</v>
      </c>
      <c r="Q8426" t="str">
        <f>VLOOKUP(C8426,customers!A:J,10,0)</f>
        <v>Occasional</v>
      </c>
    </row>
    <row r="8427" spans="1:17" x14ac:dyDescent="0.3">
      <c r="A8427" t="s">
        <v>9518</v>
      </c>
      <c r="B8427" s="1">
        <v>44971</v>
      </c>
      <c r="C8427" t="s">
        <v>708</v>
      </c>
      <c r="D8427" t="s">
        <v>709</v>
      </c>
      <c r="E8427" t="s">
        <v>33</v>
      </c>
      <c r="F8427" t="s">
        <v>81</v>
      </c>
      <c r="G8427" t="s">
        <v>370</v>
      </c>
      <c r="H8427">
        <v>3</v>
      </c>
      <c r="I8427">
        <v>1027.1400000000001</v>
      </c>
      <c r="J8427">
        <v>0</v>
      </c>
      <c r="K8427">
        <v>3081.42</v>
      </c>
      <c r="L8427">
        <v>726.62</v>
      </c>
      <c r="M8427">
        <f t="shared" si="395"/>
        <v>3081.42</v>
      </c>
      <c r="N8427" t="str">
        <f t="shared" si="393"/>
        <v>Q1</v>
      </c>
      <c r="O8427" s="2">
        <f t="shared" si="394"/>
        <v>23.580686826203504</v>
      </c>
      <c r="P8427" t="str">
        <f>VLOOKUP(retail_sales_2023!C8427,customers!A:J,5,)</f>
        <v>Mumbai</v>
      </c>
      <c r="Q8427" t="str">
        <f>VLOOKUP(C8427,customers!A:J,10,0)</f>
        <v>Premium</v>
      </c>
    </row>
    <row r="8428" spans="1:17" x14ac:dyDescent="0.3">
      <c r="A8428" t="s">
        <v>9519</v>
      </c>
      <c r="B8428" s="1">
        <v>45132</v>
      </c>
      <c r="C8428" t="s">
        <v>358</v>
      </c>
      <c r="D8428" t="s">
        <v>359</v>
      </c>
      <c r="E8428" t="s">
        <v>15</v>
      </c>
      <c r="F8428" t="s">
        <v>52</v>
      </c>
      <c r="G8428" t="s">
        <v>169</v>
      </c>
      <c r="H8428">
        <v>4</v>
      </c>
      <c r="I8428">
        <v>465.59</v>
      </c>
      <c r="J8428">
        <v>0.05</v>
      </c>
      <c r="K8428">
        <v>1769.24</v>
      </c>
      <c r="L8428">
        <v>105.81</v>
      </c>
      <c r="M8428">
        <f t="shared" si="395"/>
        <v>1769.2419999999997</v>
      </c>
      <c r="N8428" t="str">
        <f t="shared" si="393"/>
        <v>Q3</v>
      </c>
      <c r="O8428" s="2">
        <f t="shared" si="394"/>
        <v>5.9805340146051416</v>
      </c>
      <c r="P8428" t="str">
        <f>VLOOKUP(retail_sales_2023!C8428,customers!A:J,5,)</f>
        <v>Chennai</v>
      </c>
      <c r="Q8428" t="str">
        <f>VLOOKUP(C8428,customers!A:J,10,0)</f>
        <v>Regular</v>
      </c>
    </row>
    <row r="8429" spans="1:17" x14ac:dyDescent="0.3">
      <c r="A8429" t="s">
        <v>9520</v>
      </c>
      <c r="B8429" s="1">
        <v>45120</v>
      </c>
      <c r="C8429" t="s">
        <v>766</v>
      </c>
      <c r="D8429" t="s">
        <v>767</v>
      </c>
      <c r="E8429" t="s">
        <v>15</v>
      </c>
      <c r="F8429" t="s">
        <v>28</v>
      </c>
      <c r="G8429" t="s">
        <v>97</v>
      </c>
      <c r="H8429">
        <v>5</v>
      </c>
      <c r="I8429">
        <v>3144.41</v>
      </c>
      <c r="J8429">
        <v>0.1</v>
      </c>
      <c r="K8429">
        <v>14149.84</v>
      </c>
      <c r="L8429">
        <v>3914.05</v>
      </c>
      <c r="M8429">
        <f t="shared" si="395"/>
        <v>14149.844999999999</v>
      </c>
      <c r="N8429" t="str">
        <f t="shared" si="393"/>
        <v>Q3</v>
      </c>
      <c r="O8429" s="2">
        <f t="shared" si="394"/>
        <v>27.661443521622857</v>
      </c>
      <c r="P8429" t="str">
        <f>VLOOKUP(retail_sales_2023!C8429,customers!A:J,5,)</f>
        <v>Coimbatore</v>
      </c>
      <c r="Q8429" t="str">
        <f>VLOOKUP(C8429,customers!A:J,10,0)</f>
        <v>Premium</v>
      </c>
    </row>
    <row r="8430" spans="1:17" x14ac:dyDescent="0.3">
      <c r="A8430" t="s">
        <v>9521</v>
      </c>
      <c r="B8430" s="1">
        <v>44991</v>
      </c>
      <c r="C8430" t="s">
        <v>163</v>
      </c>
      <c r="D8430" t="s">
        <v>164</v>
      </c>
      <c r="E8430" t="s">
        <v>27</v>
      </c>
      <c r="F8430" t="s">
        <v>52</v>
      </c>
      <c r="G8430" t="s">
        <v>69</v>
      </c>
      <c r="H8430">
        <v>8</v>
      </c>
      <c r="I8430">
        <v>723.17</v>
      </c>
      <c r="J8430">
        <v>0.1</v>
      </c>
      <c r="K8430">
        <v>5206.82</v>
      </c>
      <c r="L8430">
        <v>387.04</v>
      </c>
      <c r="M8430">
        <f t="shared" si="395"/>
        <v>5206.8239999999996</v>
      </c>
      <c r="N8430" t="str">
        <f t="shared" si="393"/>
        <v>Q1</v>
      </c>
      <c r="O8430" s="2">
        <f t="shared" si="394"/>
        <v>7.4333278277336268</v>
      </c>
      <c r="P8430" t="str">
        <f>VLOOKUP(retail_sales_2023!C8430,customers!A:J,5,)</f>
        <v>Lucknow</v>
      </c>
      <c r="Q8430" t="str">
        <f>VLOOKUP(C8430,customers!A:J,10,0)</f>
        <v>Occasional</v>
      </c>
    </row>
    <row r="8431" spans="1:17" x14ac:dyDescent="0.3">
      <c r="A8431" t="s">
        <v>9522</v>
      </c>
      <c r="B8431" s="1">
        <v>45016</v>
      </c>
      <c r="C8431" t="s">
        <v>901</v>
      </c>
      <c r="D8431" t="s">
        <v>902</v>
      </c>
      <c r="E8431" t="s">
        <v>21</v>
      </c>
      <c r="F8431" t="s">
        <v>81</v>
      </c>
      <c r="G8431" t="s">
        <v>82</v>
      </c>
      <c r="H8431">
        <v>1</v>
      </c>
      <c r="I8431">
        <v>446.15</v>
      </c>
      <c r="J8431">
        <v>0.05</v>
      </c>
      <c r="K8431">
        <v>423.84</v>
      </c>
      <c r="L8431">
        <v>148.1</v>
      </c>
      <c r="M8431">
        <f t="shared" si="395"/>
        <v>423.84249999999997</v>
      </c>
      <c r="N8431" t="str">
        <f t="shared" si="393"/>
        <v>Q1</v>
      </c>
      <c r="O8431" s="2">
        <f t="shared" si="394"/>
        <v>34.942431106077763</v>
      </c>
      <c r="P8431" t="str">
        <f>VLOOKUP(retail_sales_2023!C8431,customers!A:J,5,)</f>
        <v>Ranchi</v>
      </c>
      <c r="Q8431" t="str">
        <f>VLOOKUP(C8431,customers!A:J,10,0)</f>
        <v>Regular</v>
      </c>
    </row>
    <row r="8432" spans="1:17" x14ac:dyDescent="0.3">
      <c r="A8432" t="s">
        <v>9523</v>
      </c>
      <c r="B8432" s="1">
        <v>45221</v>
      </c>
      <c r="C8432" t="s">
        <v>770</v>
      </c>
      <c r="D8432" t="s">
        <v>771</v>
      </c>
      <c r="E8432" t="s">
        <v>27</v>
      </c>
      <c r="F8432" t="s">
        <v>43</v>
      </c>
      <c r="G8432" t="s">
        <v>154</v>
      </c>
      <c r="H8432">
        <v>5</v>
      </c>
      <c r="I8432">
        <v>9422.76</v>
      </c>
      <c r="J8432">
        <v>0</v>
      </c>
      <c r="K8432">
        <v>47113.8</v>
      </c>
      <c r="L8432">
        <v>4286.1400000000003</v>
      </c>
      <c r="M8432">
        <f t="shared" si="395"/>
        <v>47113.8</v>
      </c>
      <c r="N8432" t="str">
        <f t="shared" si="393"/>
        <v>Q4</v>
      </c>
      <c r="O8432" s="2">
        <f t="shared" si="394"/>
        <v>9.0974194397395252</v>
      </c>
      <c r="P8432" t="str">
        <f>VLOOKUP(retail_sales_2023!C8432,customers!A:J,5,)</f>
        <v>Jaipur</v>
      </c>
      <c r="Q8432" t="str">
        <f>VLOOKUP(C8432,customers!A:J,10,0)</f>
        <v>Premium</v>
      </c>
    </row>
    <row r="8433" spans="1:17" x14ac:dyDescent="0.3">
      <c r="A8433" t="s">
        <v>9524</v>
      </c>
      <c r="B8433" s="1">
        <v>44949</v>
      </c>
      <c r="C8433" t="s">
        <v>1370</v>
      </c>
      <c r="D8433" t="s">
        <v>1371</v>
      </c>
      <c r="E8433" t="s">
        <v>15</v>
      </c>
      <c r="F8433" t="s">
        <v>28</v>
      </c>
      <c r="G8433" t="s">
        <v>97</v>
      </c>
      <c r="H8433">
        <v>3</v>
      </c>
      <c r="I8433">
        <v>7881.03</v>
      </c>
      <c r="J8433">
        <v>0</v>
      </c>
      <c r="K8433">
        <v>23643.09</v>
      </c>
      <c r="L8433">
        <v>4035.3</v>
      </c>
      <c r="M8433">
        <f t="shared" si="395"/>
        <v>23643.09</v>
      </c>
      <c r="N8433" t="str">
        <f t="shared" si="393"/>
        <v>Q1</v>
      </c>
      <c r="O8433" s="2">
        <f t="shared" si="394"/>
        <v>17.06756604149458</v>
      </c>
      <c r="P8433" t="str">
        <f>VLOOKUP(retail_sales_2023!C8433,customers!A:J,5,)</f>
        <v>Chennai</v>
      </c>
      <c r="Q8433" t="str">
        <f>VLOOKUP(C8433,customers!A:J,10,0)</f>
        <v>Regular</v>
      </c>
    </row>
    <row r="8434" spans="1:17" x14ac:dyDescent="0.3">
      <c r="A8434" t="s">
        <v>9525</v>
      </c>
      <c r="B8434" s="1">
        <v>45281</v>
      </c>
      <c r="C8434" t="s">
        <v>921</v>
      </c>
      <c r="D8434" t="s">
        <v>922</v>
      </c>
      <c r="E8434" t="s">
        <v>15</v>
      </c>
      <c r="F8434" t="s">
        <v>38</v>
      </c>
      <c r="G8434" t="s">
        <v>456</v>
      </c>
      <c r="H8434">
        <v>2</v>
      </c>
      <c r="I8434">
        <v>2931.87</v>
      </c>
      <c r="J8434">
        <v>0.1</v>
      </c>
      <c r="K8434">
        <v>5277.37</v>
      </c>
      <c r="L8434">
        <v>1168.24</v>
      </c>
      <c r="M8434">
        <f t="shared" si="395"/>
        <v>5277.366</v>
      </c>
      <c r="N8434" t="str">
        <f t="shared" si="393"/>
        <v>Q4</v>
      </c>
      <c r="O8434" s="2">
        <f t="shared" si="394"/>
        <v>22.13678404205125</v>
      </c>
      <c r="P8434" t="str">
        <f>VLOOKUP(retail_sales_2023!C8434,customers!A:J,5,)</f>
        <v>Kochi</v>
      </c>
      <c r="Q8434" t="str">
        <f>VLOOKUP(C8434,customers!A:J,10,0)</f>
        <v>Premium</v>
      </c>
    </row>
    <row r="8435" spans="1:17" x14ac:dyDescent="0.3">
      <c r="A8435" t="s">
        <v>9526</v>
      </c>
      <c r="B8435" s="1">
        <v>45092</v>
      </c>
      <c r="C8435" t="s">
        <v>491</v>
      </c>
      <c r="D8435" t="s">
        <v>492</v>
      </c>
      <c r="E8435" t="s">
        <v>21</v>
      </c>
      <c r="F8435" t="s">
        <v>52</v>
      </c>
      <c r="G8435" t="s">
        <v>117</v>
      </c>
      <c r="H8435">
        <v>2</v>
      </c>
      <c r="I8435">
        <v>725.59</v>
      </c>
      <c r="J8435">
        <v>0.2</v>
      </c>
      <c r="K8435">
        <v>1160.94</v>
      </c>
      <c r="L8435">
        <v>72.47</v>
      </c>
      <c r="M8435">
        <f t="shared" si="395"/>
        <v>1160.9440000000002</v>
      </c>
      <c r="N8435" t="str">
        <f t="shared" si="393"/>
        <v>Q2</v>
      </c>
      <c r="O8435" s="2">
        <f t="shared" si="394"/>
        <v>6.2423553327476</v>
      </c>
      <c r="P8435" t="str">
        <f>VLOOKUP(retail_sales_2023!C8435,customers!A:J,5,)</f>
        <v>Patna</v>
      </c>
      <c r="Q8435" t="str">
        <f>VLOOKUP(C8435,customers!A:J,10,0)</f>
        <v>Premium</v>
      </c>
    </row>
    <row r="8436" spans="1:17" x14ac:dyDescent="0.3">
      <c r="A8436" t="s">
        <v>9527</v>
      </c>
      <c r="B8436" s="1">
        <v>45171</v>
      </c>
      <c r="C8436" t="s">
        <v>842</v>
      </c>
      <c r="D8436" t="s">
        <v>843</v>
      </c>
      <c r="E8436" t="s">
        <v>33</v>
      </c>
      <c r="F8436" t="s">
        <v>81</v>
      </c>
      <c r="G8436" t="s">
        <v>158</v>
      </c>
      <c r="H8436">
        <v>2</v>
      </c>
      <c r="I8436">
        <v>2586.83</v>
      </c>
      <c r="J8436">
        <v>0.1</v>
      </c>
      <c r="K8436">
        <v>4656.29</v>
      </c>
      <c r="L8436">
        <v>-661.53</v>
      </c>
      <c r="M8436">
        <f t="shared" si="395"/>
        <v>4656.2939999999999</v>
      </c>
      <c r="N8436" t="str">
        <f t="shared" si="393"/>
        <v>Q3</v>
      </c>
      <c r="O8436" s="2">
        <f t="shared" si="394"/>
        <v>-14.207233655979332</v>
      </c>
      <c r="P8436" t="str">
        <f>VLOOKUP(retail_sales_2023!C8436,customers!A:J,5,)</f>
        <v>Mumbai</v>
      </c>
      <c r="Q8436" t="str">
        <f>VLOOKUP(C8436,customers!A:J,10,0)</f>
        <v>Occasional</v>
      </c>
    </row>
    <row r="8437" spans="1:17" x14ac:dyDescent="0.3">
      <c r="A8437" t="s">
        <v>9528</v>
      </c>
      <c r="B8437" s="1">
        <v>45152</v>
      </c>
      <c r="C8437" t="s">
        <v>1536</v>
      </c>
      <c r="D8437" t="s">
        <v>1537</v>
      </c>
      <c r="E8437" t="s">
        <v>15</v>
      </c>
      <c r="F8437" t="s">
        <v>22</v>
      </c>
      <c r="G8437" t="s">
        <v>210</v>
      </c>
      <c r="H8437">
        <v>1</v>
      </c>
      <c r="I8437">
        <v>1809.07</v>
      </c>
      <c r="J8437">
        <v>0.05</v>
      </c>
      <c r="K8437">
        <v>1718.62</v>
      </c>
      <c r="L8437">
        <v>386.48</v>
      </c>
      <c r="M8437">
        <f t="shared" si="395"/>
        <v>1718.6164999999999</v>
      </c>
      <c r="N8437" t="str">
        <f t="shared" si="393"/>
        <v>Q3</v>
      </c>
      <c r="O8437" s="2">
        <f t="shared" si="394"/>
        <v>22.487809987082663</v>
      </c>
      <c r="P8437" t="str">
        <f>VLOOKUP(retail_sales_2023!C8437,customers!A:J,5,)</f>
        <v>Kochi</v>
      </c>
      <c r="Q8437" t="str">
        <f>VLOOKUP(C8437,customers!A:J,10,0)</f>
        <v>Regular</v>
      </c>
    </row>
    <row r="8438" spans="1:17" x14ac:dyDescent="0.3">
      <c r="A8438" t="s">
        <v>9529</v>
      </c>
      <c r="B8438" s="1">
        <v>44988</v>
      </c>
      <c r="C8438" t="s">
        <v>313</v>
      </c>
      <c r="D8438" t="s">
        <v>314</v>
      </c>
      <c r="E8438" t="s">
        <v>27</v>
      </c>
      <c r="F8438" t="s">
        <v>38</v>
      </c>
      <c r="G8438" t="s">
        <v>73</v>
      </c>
      <c r="H8438">
        <v>5</v>
      </c>
      <c r="I8438">
        <v>3623.87</v>
      </c>
      <c r="J8438">
        <v>0</v>
      </c>
      <c r="K8438">
        <v>18119.349999999999</v>
      </c>
      <c r="L8438">
        <v>4064.04</v>
      </c>
      <c r="M8438">
        <f t="shared" si="395"/>
        <v>18119.349999999999</v>
      </c>
      <c r="N8438" t="str">
        <f t="shared" si="393"/>
        <v>Q1</v>
      </c>
      <c r="O8438" s="2">
        <f t="shared" si="394"/>
        <v>22.429281403582362</v>
      </c>
      <c r="P8438" t="str">
        <f>VLOOKUP(retail_sales_2023!C8438,customers!A:J,5,)</f>
        <v>Kolkata</v>
      </c>
      <c r="Q8438" t="str">
        <f>VLOOKUP(C8438,customers!A:J,10,0)</f>
        <v>Premium</v>
      </c>
    </row>
    <row r="8439" spans="1:17" x14ac:dyDescent="0.3">
      <c r="A8439" t="s">
        <v>9530</v>
      </c>
      <c r="B8439" s="1">
        <v>45210</v>
      </c>
      <c r="C8439" t="s">
        <v>1433</v>
      </c>
      <c r="D8439" t="s">
        <v>1434</v>
      </c>
      <c r="E8439" t="s">
        <v>15</v>
      </c>
      <c r="F8439" t="s">
        <v>28</v>
      </c>
      <c r="G8439" t="s">
        <v>61</v>
      </c>
      <c r="H8439">
        <v>4</v>
      </c>
      <c r="I8439">
        <v>2457.84</v>
      </c>
      <c r="J8439">
        <v>0.1</v>
      </c>
      <c r="K8439">
        <v>8848.2199999999993</v>
      </c>
      <c r="L8439">
        <v>2485.66</v>
      </c>
      <c r="M8439">
        <f t="shared" si="395"/>
        <v>8848.2240000000002</v>
      </c>
      <c r="N8439" t="str">
        <f t="shared" si="393"/>
        <v>Q4</v>
      </c>
      <c r="O8439" s="2">
        <f t="shared" si="394"/>
        <v>28.092203855690752</v>
      </c>
      <c r="P8439" t="str">
        <f>VLOOKUP(retail_sales_2023!C8439,customers!A:J,5,)</f>
        <v>Coimbatore</v>
      </c>
      <c r="Q8439" t="str">
        <f>VLOOKUP(C8439,customers!A:J,10,0)</f>
        <v>Premium</v>
      </c>
    </row>
    <row r="8440" spans="1:17" x14ac:dyDescent="0.3">
      <c r="A8440" t="s">
        <v>9531</v>
      </c>
      <c r="B8440" s="1">
        <v>45075</v>
      </c>
      <c r="C8440" t="s">
        <v>1335</v>
      </c>
      <c r="D8440" t="s">
        <v>1336</v>
      </c>
      <c r="E8440" t="s">
        <v>27</v>
      </c>
      <c r="F8440" t="s">
        <v>22</v>
      </c>
      <c r="G8440" t="s">
        <v>516</v>
      </c>
      <c r="H8440">
        <v>2</v>
      </c>
      <c r="I8440">
        <v>26885.29</v>
      </c>
      <c r="J8440">
        <v>0.3</v>
      </c>
      <c r="K8440">
        <v>37639.410000000003</v>
      </c>
      <c r="L8440">
        <v>10034.15</v>
      </c>
      <c r="M8440">
        <f t="shared" si="395"/>
        <v>37639.405999999995</v>
      </c>
      <c r="N8440" t="str">
        <f t="shared" si="393"/>
        <v>Q2</v>
      </c>
      <c r="O8440" s="2">
        <f t="shared" si="394"/>
        <v>26.658627220777369</v>
      </c>
      <c r="P8440" t="str">
        <f>VLOOKUP(retail_sales_2023!C8440,customers!A:J,5,)</f>
        <v>Chandigarh</v>
      </c>
      <c r="Q8440" t="str">
        <f>VLOOKUP(C8440,customers!A:J,10,0)</f>
        <v>Premium</v>
      </c>
    </row>
    <row r="8441" spans="1:17" x14ac:dyDescent="0.3">
      <c r="A8441" t="s">
        <v>9532</v>
      </c>
      <c r="B8441" s="1">
        <v>45266</v>
      </c>
      <c r="C8441" t="s">
        <v>163</v>
      </c>
      <c r="D8441" t="s">
        <v>164</v>
      </c>
      <c r="E8441" t="s">
        <v>27</v>
      </c>
      <c r="F8441" t="s">
        <v>81</v>
      </c>
      <c r="G8441" t="s">
        <v>264</v>
      </c>
      <c r="H8441">
        <v>2</v>
      </c>
      <c r="I8441">
        <v>3093.91</v>
      </c>
      <c r="J8441">
        <v>0</v>
      </c>
      <c r="K8441">
        <v>6187.82</v>
      </c>
      <c r="L8441">
        <v>1684.91</v>
      </c>
      <c r="M8441">
        <f t="shared" si="395"/>
        <v>6187.82</v>
      </c>
      <c r="N8441" t="str">
        <f t="shared" si="393"/>
        <v>Q4</v>
      </c>
      <c r="O8441" s="2">
        <f t="shared" si="394"/>
        <v>27.229460456186512</v>
      </c>
      <c r="P8441" t="str">
        <f>VLOOKUP(retail_sales_2023!C8441,customers!A:J,5,)</f>
        <v>Lucknow</v>
      </c>
      <c r="Q8441" t="str">
        <f>VLOOKUP(C8441,customers!A:J,10,0)</f>
        <v>Occasional</v>
      </c>
    </row>
    <row r="8442" spans="1:17" x14ac:dyDescent="0.3">
      <c r="A8442" t="s">
        <v>9533</v>
      </c>
      <c r="B8442" s="1">
        <v>45183</v>
      </c>
      <c r="C8442" t="s">
        <v>241</v>
      </c>
      <c r="D8442" t="s">
        <v>242</v>
      </c>
      <c r="E8442" t="s">
        <v>21</v>
      </c>
      <c r="F8442" t="s">
        <v>38</v>
      </c>
      <c r="G8442" t="s">
        <v>684</v>
      </c>
      <c r="H8442">
        <v>5</v>
      </c>
      <c r="I8442">
        <v>1486.28</v>
      </c>
      <c r="J8442">
        <v>0</v>
      </c>
      <c r="K8442">
        <v>7431.4</v>
      </c>
      <c r="L8442">
        <v>1929.82</v>
      </c>
      <c r="M8442">
        <f t="shared" si="395"/>
        <v>7431.4</v>
      </c>
      <c r="N8442" t="str">
        <f t="shared" si="393"/>
        <v>Q3</v>
      </c>
      <c r="O8442" s="2">
        <f t="shared" si="394"/>
        <v>25.96845816400678</v>
      </c>
      <c r="P8442" t="str">
        <f>VLOOKUP(retail_sales_2023!C8442,customers!A:J,5,)</f>
        <v>Amritsar</v>
      </c>
      <c r="Q8442" t="str">
        <f>VLOOKUP(C8442,customers!A:J,10,0)</f>
        <v>Premium</v>
      </c>
    </row>
    <row r="8443" spans="1:17" x14ac:dyDescent="0.3">
      <c r="A8443" t="s">
        <v>9534</v>
      </c>
      <c r="B8443" s="1">
        <v>45055</v>
      </c>
      <c r="C8443" t="s">
        <v>1131</v>
      </c>
      <c r="D8443" t="s">
        <v>1132</v>
      </c>
      <c r="E8443" t="s">
        <v>33</v>
      </c>
      <c r="F8443" t="s">
        <v>81</v>
      </c>
      <c r="G8443" t="s">
        <v>150</v>
      </c>
      <c r="H8443">
        <v>3</v>
      </c>
      <c r="I8443">
        <v>778.66</v>
      </c>
      <c r="J8443">
        <v>0</v>
      </c>
      <c r="K8443">
        <v>2335.98</v>
      </c>
      <c r="L8443">
        <v>593.42999999999995</v>
      </c>
      <c r="M8443">
        <f t="shared" si="395"/>
        <v>2335.98</v>
      </c>
      <c r="N8443" t="str">
        <f t="shared" si="393"/>
        <v>Q2</v>
      </c>
      <c r="O8443" s="2">
        <f t="shared" si="394"/>
        <v>25.403899005984638</v>
      </c>
      <c r="P8443" t="str">
        <f>VLOOKUP(retail_sales_2023!C8443,customers!A:J,5,)</f>
        <v>Pune</v>
      </c>
      <c r="Q8443" t="str">
        <f>VLOOKUP(C8443,customers!A:J,10,0)</f>
        <v>Premium</v>
      </c>
    </row>
    <row r="8444" spans="1:17" x14ac:dyDescent="0.3">
      <c r="A8444" t="s">
        <v>9535</v>
      </c>
      <c r="B8444" s="1">
        <v>44960</v>
      </c>
      <c r="C8444" t="s">
        <v>1651</v>
      </c>
      <c r="D8444" t="s">
        <v>1652</v>
      </c>
      <c r="E8444" t="s">
        <v>33</v>
      </c>
      <c r="F8444" t="s">
        <v>52</v>
      </c>
      <c r="G8444" t="s">
        <v>235</v>
      </c>
      <c r="H8444">
        <v>6</v>
      </c>
      <c r="I8444">
        <v>506.48</v>
      </c>
      <c r="J8444">
        <v>0.1</v>
      </c>
      <c r="K8444">
        <v>2734.99</v>
      </c>
      <c r="L8444">
        <v>230.68</v>
      </c>
      <c r="M8444">
        <f t="shared" si="395"/>
        <v>2734.9920000000002</v>
      </c>
      <c r="N8444" t="str">
        <f t="shared" si="393"/>
        <v>Q1</v>
      </c>
      <c r="O8444" s="2">
        <f t="shared" si="394"/>
        <v>8.4344001257774259</v>
      </c>
      <c r="P8444" t="str">
        <f>VLOOKUP(retail_sales_2023!C8444,customers!A:J,5,)</f>
        <v>Surat</v>
      </c>
      <c r="Q8444" t="str">
        <f>VLOOKUP(C8444,customers!A:J,10,0)</f>
        <v>Premium</v>
      </c>
    </row>
    <row r="8445" spans="1:17" x14ac:dyDescent="0.3">
      <c r="A8445" t="s">
        <v>9536</v>
      </c>
      <c r="B8445" s="1">
        <v>45286</v>
      </c>
      <c r="C8445" t="s">
        <v>956</v>
      </c>
      <c r="D8445" t="s">
        <v>957</v>
      </c>
      <c r="E8445" t="s">
        <v>15</v>
      </c>
      <c r="F8445" t="s">
        <v>52</v>
      </c>
      <c r="G8445" t="s">
        <v>226</v>
      </c>
      <c r="H8445">
        <v>3</v>
      </c>
      <c r="I8445">
        <v>290.2</v>
      </c>
      <c r="J8445">
        <v>0.05</v>
      </c>
      <c r="K8445">
        <v>827.07</v>
      </c>
      <c r="L8445">
        <v>57.24</v>
      </c>
      <c r="M8445">
        <f t="shared" si="395"/>
        <v>827.06999999999982</v>
      </c>
      <c r="N8445" t="str">
        <f t="shared" si="393"/>
        <v>Q4</v>
      </c>
      <c r="O8445" s="2">
        <f t="shared" si="394"/>
        <v>6.9208168595161226</v>
      </c>
      <c r="P8445" t="str">
        <f>VLOOKUP(retail_sales_2023!C8445,customers!A:J,5,)</f>
        <v>Chennai</v>
      </c>
      <c r="Q8445" t="str">
        <f>VLOOKUP(C8445,customers!A:J,10,0)</f>
        <v>Premium</v>
      </c>
    </row>
    <row r="8446" spans="1:17" x14ac:dyDescent="0.3">
      <c r="A8446" t="s">
        <v>9537</v>
      </c>
      <c r="B8446" s="1">
        <v>45055</v>
      </c>
      <c r="C8446" t="s">
        <v>1151</v>
      </c>
      <c r="D8446" t="s">
        <v>1152</v>
      </c>
      <c r="E8446" t="s">
        <v>21</v>
      </c>
      <c r="F8446" t="s">
        <v>43</v>
      </c>
      <c r="G8446" t="s">
        <v>282</v>
      </c>
      <c r="H8446">
        <v>5</v>
      </c>
      <c r="I8446">
        <v>9660.91</v>
      </c>
      <c r="J8446">
        <v>0.15</v>
      </c>
      <c r="K8446">
        <v>41058.870000000003</v>
      </c>
      <c r="L8446">
        <v>4977.53</v>
      </c>
      <c r="M8446">
        <f t="shared" si="395"/>
        <v>41058.8675</v>
      </c>
      <c r="N8446" t="str">
        <f t="shared" si="393"/>
        <v>Q2</v>
      </c>
      <c r="O8446" s="2">
        <f t="shared" si="394"/>
        <v>12.12291034799545</v>
      </c>
      <c r="P8446" t="str">
        <f>VLOOKUP(retail_sales_2023!C8446,customers!A:J,5,)</f>
        <v>Patna</v>
      </c>
      <c r="Q8446" t="str">
        <f>VLOOKUP(C8446,customers!A:J,10,0)</f>
        <v>Premium</v>
      </c>
    </row>
    <row r="8447" spans="1:17" x14ac:dyDescent="0.3">
      <c r="A8447" t="s">
        <v>9538</v>
      </c>
      <c r="B8447" s="1">
        <v>44927</v>
      </c>
      <c r="C8447" t="s">
        <v>112</v>
      </c>
      <c r="D8447" t="s">
        <v>113</v>
      </c>
      <c r="E8447" t="s">
        <v>33</v>
      </c>
      <c r="F8447" t="s">
        <v>52</v>
      </c>
      <c r="G8447" t="s">
        <v>226</v>
      </c>
      <c r="H8447">
        <v>3</v>
      </c>
      <c r="I8447">
        <v>239.03</v>
      </c>
      <c r="J8447">
        <v>0</v>
      </c>
      <c r="K8447">
        <v>717.09</v>
      </c>
      <c r="L8447">
        <v>48.44</v>
      </c>
      <c r="M8447">
        <f t="shared" si="395"/>
        <v>717.09</v>
      </c>
      <c r="N8447" t="str">
        <f t="shared" si="393"/>
        <v>Q1</v>
      </c>
      <c r="O8447" s="2">
        <f t="shared" si="394"/>
        <v>6.7550795576566385</v>
      </c>
      <c r="P8447" t="str">
        <f>VLOOKUP(retail_sales_2023!C8447,customers!A:J,5,)</f>
        <v>Surat</v>
      </c>
      <c r="Q8447" t="str">
        <f>VLOOKUP(C8447,customers!A:J,10,0)</f>
        <v>Occasional</v>
      </c>
    </row>
    <row r="8448" spans="1:17" x14ac:dyDescent="0.3">
      <c r="A8448" t="s">
        <v>9539</v>
      </c>
      <c r="B8448" s="1">
        <v>45225</v>
      </c>
      <c r="C8448" t="s">
        <v>1025</v>
      </c>
      <c r="D8448" t="s">
        <v>1026</v>
      </c>
      <c r="E8448" t="s">
        <v>27</v>
      </c>
      <c r="F8448" t="s">
        <v>52</v>
      </c>
      <c r="G8448" t="s">
        <v>53</v>
      </c>
      <c r="H8448">
        <v>2</v>
      </c>
      <c r="I8448">
        <v>325.26</v>
      </c>
      <c r="J8448">
        <v>0</v>
      </c>
      <c r="K8448">
        <v>650.52</v>
      </c>
      <c r="L8448">
        <v>42.56</v>
      </c>
      <c r="M8448">
        <f t="shared" si="395"/>
        <v>650.52</v>
      </c>
      <c r="N8448" t="str">
        <f t="shared" si="393"/>
        <v>Q4</v>
      </c>
      <c r="O8448" s="2">
        <f t="shared" si="394"/>
        <v>6.5424583410194925</v>
      </c>
      <c r="P8448" t="str">
        <f>VLOOKUP(retail_sales_2023!C8448,customers!A:J,5,)</f>
        <v>Jaipur</v>
      </c>
      <c r="Q8448" t="str">
        <f>VLOOKUP(C8448,customers!A:J,10,0)</f>
        <v>Premium</v>
      </c>
    </row>
    <row r="8449" spans="1:17" x14ac:dyDescent="0.3">
      <c r="A8449" t="s">
        <v>9540</v>
      </c>
      <c r="B8449" s="1">
        <v>45102</v>
      </c>
      <c r="C8449" t="s">
        <v>1338</v>
      </c>
      <c r="D8449" t="s">
        <v>1339</v>
      </c>
      <c r="E8449" t="s">
        <v>27</v>
      </c>
      <c r="F8449" t="s">
        <v>43</v>
      </c>
      <c r="G8449" t="s">
        <v>282</v>
      </c>
      <c r="H8449">
        <v>4</v>
      </c>
      <c r="I8449">
        <v>4150.5</v>
      </c>
      <c r="J8449">
        <v>0.05</v>
      </c>
      <c r="K8449">
        <v>15771.9</v>
      </c>
      <c r="L8449">
        <v>1586.47</v>
      </c>
      <c r="M8449">
        <f t="shared" si="395"/>
        <v>15771.9</v>
      </c>
      <c r="N8449" t="str">
        <f t="shared" si="393"/>
        <v>Q2</v>
      </c>
      <c r="O8449" s="2">
        <f t="shared" si="394"/>
        <v>10.058838820941041</v>
      </c>
      <c r="P8449" t="str">
        <f>VLOOKUP(retail_sales_2023!C8449,customers!A:J,5,)</f>
        <v>Lucknow</v>
      </c>
      <c r="Q8449" t="str">
        <f>VLOOKUP(C8449,customers!A:J,10,0)</f>
        <v>Premium</v>
      </c>
    </row>
    <row r="8450" spans="1:17" x14ac:dyDescent="0.3">
      <c r="A8450" t="s">
        <v>9541</v>
      </c>
      <c r="B8450" s="1">
        <v>45251</v>
      </c>
      <c r="C8450" t="s">
        <v>198</v>
      </c>
      <c r="D8450" t="s">
        <v>199</v>
      </c>
      <c r="E8450" t="s">
        <v>27</v>
      </c>
      <c r="F8450" t="s">
        <v>52</v>
      </c>
      <c r="G8450" t="s">
        <v>226</v>
      </c>
      <c r="H8450">
        <v>2</v>
      </c>
      <c r="I8450">
        <v>759.28</v>
      </c>
      <c r="J8450">
        <v>0.2</v>
      </c>
      <c r="K8450">
        <v>1214.8499999999999</v>
      </c>
      <c r="L8450">
        <v>95.28</v>
      </c>
      <c r="M8450">
        <f t="shared" si="395"/>
        <v>1214.848</v>
      </c>
      <c r="N8450" t="str">
        <f t="shared" si="393"/>
        <v>Q4</v>
      </c>
      <c r="O8450" s="2">
        <f t="shared" si="394"/>
        <v>7.8429435732806532</v>
      </c>
      <c r="P8450" t="str">
        <f>VLOOKUP(retail_sales_2023!C8450,customers!A:J,5,)</f>
        <v>Delhi</v>
      </c>
      <c r="Q8450" t="str">
        <f>VLOOKUP(C8450,customers!A:J,10,0)</f>
        <v>Regular</v>
      </c>
    </row>
    <row r="8451" spans="1:17" x14ac:dyDescent="0.3">
      <c r="A8451" t="s">
        <v>9542</v>
      </c>
      <c r="B8451" s="1">
        <v>45031</v>
      </c>
      <c r="C8451" t="s">
        <v>1173</v>
      </c>
      <c r="D8451" t="s">
        <v>1174</v>
      </c>
      <c r="E8451" t="s">
        <v>15</v>
      </c>
      <c r="F8451" t="s">
        <v>52</v>
      </c>
      <c r="G8451" t="s">
        <v>937</v>
      </c>
      <c r="H8451">
        <v>10</v>
      </c>
      <c r="I8451">
        <v>782.77</v>
      </c>
      <c r="J8451">
        <v>0.2</v>
      </c>
      <c r="K8451">
        <v>6262.16</v>
      </c>
      <c r="L8451">
        <v>514.38</v>
      </c>
      <c r="M8451">
        <f t="shared" si="395"/>
        <v>6262.16</v>
      </c>
      <c r="N8451" t="str">
        <f t="shared" ref="N8451:N8514" si="396">"Q"&amp;ROUNDUP(MONTH(B8451)/3,0)</f>
        <v>Q2</v>
      </c>
      <c r="O8451" s="2">
        <f t="shared" ref="O8451:O8514" si="397">(L8451/K8451)*100</f>
        <v>8.214098649667207</v>
      </c>
      <c r="P8451" t="str">
        <f>VLOOKUP(retail_sales_2023!C8451,customers!A:J,5,)</f>
        <v>Coimbatore</v>
      </c>
      <c r="Q8451" t="str">
        <f>VLOOKUP(C8451,customers!A:J,10,0)</f>
        <v>Premium</v>
      </c>
    </row>
    <row r="8452" spans="1:17" x14ac:dyDescent="0.3">
      <c r="A8452" t="s">
        <v>9543</v>
      </c>
      <c r="B8452" s="1">
        <v>45072</v>
      </c>
      <c r="C8452" t="s">
        <v>778</v>
      </c>
      <c r="D8452" t="s">
        <v>779</v>
      </c>
      <c r="E8452" t="s">
        <v>15</v>
      </c>
      <c r="F8452" t="s">
        <v>22</v>
      </c>
      <c r="G8452" t="s">
        <v>34</v>
      </c>
      <c r="H8452">
        <v>4</v>
      </c>
      <c r="I8452">
        <v>37380.870000000003</v>
      </c>
      <c r="J8452">
        <v>0</v>
      </c>
      <c r="K8452">
        <v>149523.48000000001</v>
      </c>
      <c r="L8452">
        <v>39128.81</v>
      </c>
      <c r="M8452">
        <f t="shared" si="395"/>
        <v>149523.48000000001</v>
      </c>
      <c r="N8452" t="str">
        <f t="shared" si="396"/>
        <v>Q2</v>
      </c>
      <c r="O8452" s="2">
        <f t="shared" si="397"/>
        <v>26.169007034881741</v>
      </c>
      <c r="P8452" t="str">
        <f>VLOOKUP(retail_sales_2023!C8452,customers!A:J,5,)</f>
        <v>Chennai</v>
      </c>
      <c r="Q8452" t="str">
        <f>VLOOKUP(C8452,customers!A:J,10,0)</f>
        <v>Premium</v>
      </c>
    </row>
    <row r="8453" spans="1:17" x14ac:dyDescent="0.3">
      <c r="A8453" t="s">
        <v>9544</v>
      </c>
      <c r="B8453" s="1">
        <v>45087</v>
      </c>
      <c r="C8453" t="s">
        <v>417</v>
      </c>
      <c r="D8453" t="s">
        <v>418</v>
      </c>
      <c r="E8453" t="s">
        <v>27</v>
      </c>
      <c r="F8453" t="s">
        <v>43</v>
      </c>
      <c r="G8453" t="s">
        <v>154</v>
      </c>
      <c r="H8453">
        <v>2</v>
      </c>
      <c r="I8453">
        <v>28150.06</v>
      </c>
      <c r="J8453">
        <v>0.05</v>
      </c>
      <c r="K8453">
        <v>53485.11</v>
      </c>
      <c r="L8453">
        <v>7230.51</v>
      </c>
      <c r="M8453">
        <f t="shared" ref="M8453:M8516" si="398">H8453*I8453*(1-J8453)</f>
        <v>53485.114000000001</v>
      </c>
      <c r="N8453" t="str">
        <f t="shared" si="396"/>
        <v>Q2</v>
      </c>
      <c r="O8453" s="2">
        <f t="shared" si="397"/>
        <v>13.518734466471136</v>
      </c>
      <c r="P8453" t="str">
        <f>VLOOKUP(retail_sales_2023!C8453,customers!A:J,5,)</f>
        <v>Lucknow</v>
      </c>
      <c r="Q8453" t="str">
        <f>VLOOKUP(C8453,customers!A:J,10,0)</f>
        <v>Occasional</v>
      </c>
    </row>
    <row r="8454" spans="1:17" x14ac:dyDescent="0.3">
      <c r="A8454" t="s">
        <v>9545</v>
      </c>
      <c r="B8454" s="1">
        <v>44956</v>
      </c>
      <c r="C8454" t="s">
        <v>351</v>
      </c>
      <c r="D8454" t="s">
        <v>352</v>
      </c>
      <c r="E8454" t="s">
        <v>15</v>
      </c>
      <c r="F8454" t="s">
        <v>43</v>
      </c>
      <c r="G8454" t="s">
        <v>44</v>
      </c>
      <c r="H8454">
        <v>2</v>
      </c>
      <c r="I8454">
        <v>55627.27</v>
      </c>
      <c r="J8454">
        <v>0.1</v>
      </c>
      <c r="K8454">
        <v>100129.09</v>
      </c>
      <c r="L8454">
        <v>10748.78</v>
      </c>
      <c r="M8454">
        <f t="shared" si="398"/>
        <v>100129.086</v>
      </c>
      <c r="N8454" t="str">
        <f t="shared" si="396"/>
        <v>Q1</v>
      </c>
      <c r="O8454" s="2">
        <f t="shared" si="397"/>
        <v>10.734922288817367</v>
      </c>
      <c r="P8454" t="str">
        <f>VLOOKUP(retail_sales_2023!C8454,customers!A:J,5,)</f>
        <v>Chennai</v>
      </c>
      <c r="Q8454" t="str">
        <f>VLOOKUP(C8454,customers!A:J,10,0)</f>
        <v>Regular</v>
      </c>
    </row>
    <row r="8455" spans="1:17" x14ac:dyDescent="0.3">
      <c r="A8455" t="s">
        <v>9546</v>
      </c>
      <c r="B8455" s="1">
        <v>45211</v>
      </c>
      <c r="C8455" t="s">
        <v>518</v>
      </c>
      <c r="D8455" t="s">
        <v>519</v>
      </c>
      <c r="E8455" t="s">
        <v>21</v>
      </c>
      <c r="F8455" t="s">
        <v>38</v>
      </c>
      <c r="G8455" t="s">
        <v>395</v>
      </c>
      <c r="H8455">
        <v>3</v>
      </c>
      <c r="I8455">
        <v>3292.92</v>
      </c>
      <c r="J8455">
        <v>0.15</v>
      </c>
      <c r="K8455">
        <v>8396.9500000000007</v>
      </c>
      <c r="L8455">
        <v>2183.11</v>
      </c>
      <c r="M8455">
        <f t="shared" si="398"/>
        <v>8396.9459999999999</v>
      </c>
      <c r="N8455" t="str">
        <f t="shared" si="396"/>
        <v>Q4</v>
      </c>
      <c r="O8455" s="2">
        <f t="shared" si="397"/>
        <v>25.998844818654394</v>
      </c>
      <c r="P8455" t="str">
        <f>VLOOKUP(retail_sales_2023!C8455,customers!A:J,5,)</f>
        <v>Ranchi</v>
      </c>
      <c r="Q8455" t="str">
        <f>VLOOKUP(C8455,customers!A:J,10,0)</f>
        <v>Premium</v>
      </c>
    </row>
    <row r="8456" spans="1:17" x14ac:dyDescent="0.3">
      <c r="A8456" t="s">
        <v>9547</v>
      </c>
      <c r="B8456" s="1">
        <v>45207</v>
      </c>
      <c r="C8456" t="s">
        <v>431</v>
      </c>
      <c r="D8456" t="s">
        <v>432</v>
      </c>
      <c r="E8456" t="s">
        <v>27</v>
      </c>
      <c r="F8456" t="s">
        <v>52</v>
      </c>
      <c r="G8456" t="s">
        <v>268</v>
      </c>
      <c r="H8456">
        <v>3</v>
      </c>
      <c r="I8456">
        <v>636.77</v>
      </c>
      <c r="J8456">
        <v>0</v>
      </c>
      <c r="K8456">
        <v>1910.31</v>
      </c>
      <c r="L8456">
        <v>143.86000000000001</v>
      </c>
      <c r="M8456">
        <f t="shared" si="398"/>
        <v>1910.31</v>
      </c>
      <c r="N8456" t="str">
        <f t="shared" si="396"/>
        <v>Q4</v>
      </c>
      <c r="O8456" s="2">
        <f t="shared" si="397"/>
        <v>7.5307149101454751</v>
      </c>
      <c r="P8456" t="str">
        <f>VLOOKUP(retail_sales_2023!C8456,customers!A:J,5,)</f>
        <v>Delhi</v>
      </c>
      <c r="Q8456" t="str">
        <f>VLOOKUP(C8456,customers!A:J,10,0)</f>
        <v>Regular</v>
      </c>
    </row>
    <row r="8457" spans="1:17" x14ac:dyDescent="0.3">
      <c r="A8457" t="s">
        <v>9548</v>
      </c>
      <c r="B8457" s="1">
        <v>45050</v>
      </c>
      <c r="C8457" t="s">
        <v>531</v>
      </c>
      <c r="D8457" t="s">
        <v>13093</v>
      </c>
      <c r="E8457" t="s">
        <v>15</v>
      </c>
      <c r="F8457" t="s">
        <v>81</v>
      </c>
      <c r="G8457" t="s">
        <v>158</v>
      </c>
      <c r="H8457">
        <v>2</v>
      </c>
      <c r="I8457">
        <v>2183.4299999999998</v>
      </c>
      <c r="J8457">
        <v>0</v>
      </c>
      <c r="K8457">
        <v>4366.8599999999997</v>
      </c>
      <c r="L8457">
        <v>964.48</v>
      </c>
      <c r="M8457">
        <f t="shared" si="398"/>
        <v>4366.8599999999997</v>
      </c>
      <c r="N8457" t="str">
        <f t="shared" si="396"/>
        <v>Q2</v>
      </c>
      <c r="O8457" s="2">
        <f t="shared" si="397"/>
        <v>22.086350375326898</v>
      </c>
      <c r="P8457" t="str">
        <f>VLOOKUP(retail_sales_2023!C8457,customers!A:J,5,)</f>
        <v>Hyderabad</v>
      </c>
      <c r="Q8457" t="str">
        <f>VLOOKUP(C8457,customers!A:J,10,0)</f>
        <v>Regular</v>
      </c>
    </row>
    <row r="8458" spans="1:17" x14ac:dyDescent="0.3">
      <c r="A8458" t="s">
        <v>9549</v>
      </c>
      <c r="B8458" s="1">
        <v>44987</v>
      </c>
      <c r="C8458" t="s">
        <v>3348</v>
      </c>
      <c r="D8458" t="s">
        <v>3349</v>
      </c>
      <c r="E8458" t="s">
        <v>15</v>
      </c>
      <c r="F8458" t="s">
        <v>43</v>
      </c>
      <c r="G8458" t="s">
        <v>243</v>
      </c>
      <c r="H8458">
        <v>5</v>
      </c>
      <c r="I8458">
        <v>31980.17</v>
      </c>
      <c r="J8458">
        <v>0</v>
      </c>
      <c r="K8458">
        <v>159900.85</v>
      </c>
      <c r="L8458">
        <v>18692.11</v>
      </c>
      <c r="M8458">
        <f t="shared" si="398"/>
        <v>159900.84999999998</v>
      </c>
      <c r="N8458" t="str">
        <f t="shared" si="396"/>
        <v>Q1</v>
      </c>
      <c r="O8458" s="2">
        <f t="shared" si="397"/>
        <v>11.689812780857638</v>
      </c>
      <c r="P8458" t="str">
        <f>VLOOKUP(retail_sales_2023!C8458,customers!A:J,5,)</f>
        <v>Kochi</v>
      </c>
      <c r="Q8458" t="str">
        <f>VLOOKUP(C8458,customers!A:J,10,0)</f>
        <v>Premium</v>
      </c>
    </row>
    <row r="8459" spans="1:17" x14ac:dyDescent="0.3">
      <c r="A8459" t="s">
        <v>9550</v>
      </c>
      <c r="B8459" s="1">
        <v>44977</v>
      </c>
      <c r="C8459" t="s">
        <v>1192</v>
      </c>
      <c r="D8459" t="s">
        <v>1193</v>
      </c>
      <c r="E8459" t="s">
        <v>33</v>
      </c>
      <c r="F8459" t="s">
        <v>28</v>
      </c>
      <c r="G8459" t="s">
        <v>57</v>
      </c>
      <c r="H8459">
        <v>5</v>
      </c>
      <c r="I8459">
        <v>1621.83</v>
      </c>
      <c r="J8459">
        <v>0</v>
      </c>
      <c r="K8459">
        <v>8109.15</v>
      </c>
      <c r="L8459">
        <v>2234.1</v>
      </c>
      <c r="M8459">
        <f t="shared" si="398"/>
        <v>8109.15</v>
      </c>
      <c r="N8459" t="str">
        <f t="shared" si="396"/>
        <v>Q1</v>
      </c>
      <c r="O8459" s="2">
        <f t="shared" si="397"/>
        <v>27.550359778768431</v>
      </c>
      <c r="P8459" t="str">
        <f>VLOOKUP(retail_sales_2023!C8459,customers!A:J,5,)</f>
        <v>Ahmedabad</v>
      </c>
      <c r="Q8459" t="str">
        <f>VLOOKUP(C8459,customers!A:J,10,0)</f>
        <v>Regular</v>
      </c>
    </row>
    <row r="8460" spans="1:17" x14ac:dyDescent="0.3">
      <c r="A8460" t="s">
        <v>9551</v>
      </c>
      <c r="B8460" s="1">
        <v>45019</v>
      </c>
      <c r="C8460" t="s">
        <v>554</v>
      </c>
      <c r="D8460" t="s">
        <v>555</v>
      </c>
      <c r="E8460" t="s">
        <v>33</v>
      </c>
      <c r="F8460" t="s">
        <v>16</v>
      </c>
      <c r="G8460" t="s">
        <v>286</v>
      </c>
      <c r="H8460">
        <v>5</v>
      </c>
      <c r="I8460">
        <v>772.58</v>
      </c>
      <c r="J8460">
        <v>0</v>
      </c>
      <c r="K8460">
        <v>3862.9</v>
      </c>
      <c r="L8460">
        <v>1047.57</v>
      </c>
      <c r="M8460">
        <f t="shared" si="398"/>
        <v>3862.9</v>
      </c>
      <c r="N8460" t="str">
        <f t="shared" si="396"/>
        <v>Q2</v>
      </c>
      <c r="O8460" s="2">
        <f t="shared" si="397"/>
        <v>27.118744984338189</v>
      </c>
      <c r="P8460" t="str">
        <f>VLOOKUP(retail_sales_2023!C8460,customers!A:J,5,)</f>
        <v>Ahmedabad</v>
      </c>
      <c r="Q8460" t="str">
        <f>VLOOKUP(C8460,customers!A:J,10,0)</f>
        <v>Occasional</v>
      </c>
    </row>
    <row r="8461" spans="1:17" x14ac:dyDescent="0.3">
      <c r="A8461" t="s">
        <v>9552</v>
      </c>
      <c r="B8461" s="1">
        <v>45014</v>
      </c>
      <c r="C8461" t="s">
        <v>1536</v>
      </c>
      <c r="D8461" t="s">
        <v>1537</v>
      </c>
      <c r="E8461" t="s">
        <v>15</v>
      </c>
      <c r="F8461" t="s">
        <v>52</v>
      </c>
      <c r="G8461" t="s">
        <v>268</v>
      </c>
      <c r="H8461">
        <v>9</v>
      </c>
      <c r="I8461">
        <v>499.54</v>
      </c>
      <c r="J8461">
        <v>0.2</v>
      </c>
      <c r="K8461">
        <v>3596.69</v>
      </c>
      <c r="L8461">
        <v>301.58999999999997</v>
      </c>
      <c r="M8461">
        <f t="shared" si="398"/>
        <v>3596.6880000000006</v>
      </c>
      <c r="N8461" t="str">
        <f t="shared" si="396"/>
        <v>Q1</v>
      </c>
      <c r="O8461" s="2">
        <f t="shared" si="397"/>
        <v>8.3852097345058922</v>
      </c>
      <c r="P8461" t="str">
        <f>VLOOKUP(retail_sales_2023!C8461,customers!A:J,5,)</f>
        <v>Kochi</v>
      </c>
      <c r="Q8461" t="str">
        <f>VLOOKUP(C8461,customers!A:J,10,0)</f>
        <v>Regular</v>
      </c>
    </row>
    <row r="8462" spans="1:17" x14ac:dyDescent="0.3">
      <c r="A8462" t="s">
        <v>9553</v>
      </c>
      <c r="B8462" s="1">
        <v>45061</v>
      </c>
      <c r="C8462" t="s">
        <v>31</v>
      </c>
      <c r="D8462" t="s">
        <v>32</v>
      </c>
      <c r="E8462" t="s">
        <v>33</v>
      </c>
      <c r="F8462" t="s">
        <v>38</v>
      </c>
      <c r="G8462" t="s">
        <v>456</v>
      </c>
      <c r="H8462">
        <v>3</v>
      </c>
      <c r="I8462">
        <v>2581.5500000000002</v>
      </c>
      <c r="J8462">
        <v>0.05</v>
      </c>
      <c r="K8462">
        <v>7357.42</v>
      </c>
      <c r="L8462">
        <v>1525.75</v>
      </c>
      <c r="M8462">
        <f t="shared" si="398"/>
        <v>7357.4175000000005</v>
      </c>
      <c r="N8462" t="str">
        <f t="shared" si="396"/>
        <v>Q2</v>
      </c>
      <c r="O8462" s="2">
        <f t="shared" si="397"/>
        <v>20.737568332377382</v>
      </c>
      <c r="P8462" t="str">
        <f>VLOOKUP(retail_sales_2023!C8462,customers!A:J,5,)</f>
        <v>Ahmedabad</v>
      </c>
      <c r="Q8462" t="str">
        <f>VLOOKUP(C8462,customers!A:J,10,0)</f>
        <v>Premium</v>
      </c>
    </row>
    <row r="8463" spans="1:17" x14ac:dyDescent="0.3">
      <c r="A8463" t="s">
        <v>9554</v>
      </c>
      <c r="B8463" s="1">
        <v>45112</v>
      </c>
      <c r="C8463" t="s">
        <v>119</v>
      </c>
      <c r="D8463" t="s">
        <v>120</v>
      </c>
      <c r="E8463" t="s">
        <v>15</v>
      </c>
      <c r="F8463" t="s">
        <v>81</v>
      </c>
      <c r="G8463" t="s">
        <v>105</v>
      </c>
      <c r="H8463">
        <v>2</v>
      </c>
      <c r="I8463">
        <v>850.13</v>
      </c>
      <c r="J8463">
        <v>0.1</v>
      </c>
      <c r="K8463">
        <v>1530.23</v>
      </c>
      <c r="L8463">
        <v>510.74</v>
      </c>
      <c r="M8463">
        <f t="shared" si="398"/>
        <v>1530.2339999999999</v>
      </c>
      <c r="N8463" t="str">
        <f t="shared" si="396"/>
        <v>Q3</v>
      </c>
      <c r="O8463" s="2">
        <f t="shared" si="397"/>
        <v>33.376681936702326</v>
      </c>
      <c r="P8463" t="str">
        <f>VLOOKUP(retail_sales_2023!C8463,customers!A:J,5,)</f>
        <v>Kochi</v>
      </c>
      <c r="Q8463" t="str">
        <f>VLOOKUP(C8463,customers!A:J,10,0)</f>
        <v>Premium</v>
      </c>
    </row>
    <row r="8464" spans="1:17" x14ac:dyDescent="0.3">
      <c r="A8464" t="s">
        <v>9555</v>
      </c>
      <c r="B8464" s="1">
        <v>45252</v>
      </c>
      <c r="C8464" t="s">
        <v>1223</v>
      </c>
      <c r="D8464" t="s">
        <v>1224</v>
      </c>
      <c r="E8464" t="s">
        <v>15</v>
      </c>
      <c r="F8464" t="s">
        <v>38</v>
      </c>
      <c r="G8464" t="s">
        <v>395</v>
      </c>
      <c r="H8464">
        <v>4</v>
      </c>
      <c r="I8464">
        <v>1240.1099999999999</v>
      </c>
      <c r="J8464">
        <v>0.05</v>
      </c>
      <c r="K8464">
        <v>4712.42</v>
      </c>
      <c r="L8464">
        <v>1462.91</v>
      </c>
      <c r="M8464">
        <f t="shared" si="398"/>
        <v>4712.4179999999997</v>
      </c>
      <c r="N8464" t="str">
        <f t="shared" si="396"/>
        <v>Q4</v>
      </c>
      <c r="O8464" s="2">
        <f t="shared" si="397"/>
        <v>31.043710025846593</v>
      </c>
      <c r="P8464" t="str">
        <f>VLOOKUP(retail_sales_2023!C8464,customers!A:J,5,)</f>
        <v>Chennai</v>
      </c>
      <c r="Q8464" t="str">
        <f>VLOOKUP(C8464,customers!A:J,10,0)</f>
        <v>Premium</v>
      </c>
    </row>
    <row r="8465" spans="1:17" x14ac:dyDescent="0.3">
      <c r="A8465" t="s">
        <v>9556</v>
      </c>
      <c r="B8465" s="1">
        <v>44943</v>
      </c>
      <c r="C8465" t="s">
        <v>205</v>
      </c>
      <c r="D8465" t="s">
        <v>13093</v>
      </c>
      <c r="E8465" t="s">
        <v>15</v>
      </c>
      <c r="F8465" t="s">
        <v>43</v>
      </c>
      <c r="G8465" t="s">
        <v>44</v>
      </c>
      <c r="H8465">
        <v>2</v>
      </c>
      <c r="I8465">
        <v>34325.279999999999</v>
      </c>
      <c r="J8465">
        <v>0.2</v>
      </c>
      <c r="K8465">
        <v>54920.45</v>
      </c>
      <c r="L8465">
        <v>7905.39</v>
      </c>
      <c r="M8465">
        <f t="shared" si="398"/>
        <v>54920.448000000004</v>
      </c>
      <c r="N8465" t="str">
        <f t="shared" si="396"/>
        <v>Q1</v>
      </c>
      <c r="O8465" s="2">
        <f t="shared" si="397"/>
        <v>14.394255691641275</v>
      </c>
      <c r="P8465" t="str">
        <f>VLOOKUP(retail_sales_2023!C8465,customers!A:J,5,)</f>
        <v>Coimbatore</v>
      </c>
      <c r="Q8465" t="str">
        <f>VLOOKUP(C8465,customers!A:J,10,0)</f>
        <v>Premium</v>
      </c>
    </row>
    <row r="8466" spans="1:17" x14ac:dyDescent="0.3">
      <c r="A8466" t="s">
        <v>9557</v>
      </c>
      <c r="B8466" s="1">
        <v>45146</v>
      </c>
      <c r="C8466" t="s">
        <v>2375</v>
      </c>
      <c r="D8466" t="s">
        <v>2376</v>
      </c>
      <c r="E8466" t="s">
        <v>27</v>
      </c>
      <c r="F8466" t="s">
        <v>81</v>
      </c>
      <c r="G8466" t="s">
        <v>101</v>
      </c>
      <c r="H8466">
        <v>4</v>
      </c>
      <c r="I8466">
        <v>1728.69</v>
      </c>
      <c r="J8466">
        <v>0.2</v>
      </c>
      <c r="K8466">
        <v>5531.81</v>
      </c>
      <c r="L8466">
        <v>2152.2800000000002</v>
      </c>
      <c r="M8466">
        <f t="shared" si="398"/>
        <v>5531.8080000000009</v>
      </c>
      <c r="N8466" t="str">
        <f t="shared" si="396"/>
        <v>Q3</v>
      </c>
      <c r="O8466" s="2">
        <f t="shared" si="397"/>
        <v>38.907337742981049</v>
      </c>
      <c r="P8466" t="str">
        <f>VLOOKUP(retail_sales_2023!C8466,customers!A:J,5,)</f>
        <v>Lucknow</v>
      </c>
      <c r="Q8466" t="str">
        <f>VLOOKUP(C8466,customers!A:J,10,0)</f>
        <v>Regular</v>
      </c>
    </row>
    <row r="8467" spans="1:17" x14ac:dyDescent="0.3">
      <c r="A8467" t="s">
        <v>9558</v>
      </c>
      <c r="B8467" s="1">
        <v>45065</v>
      </c>
      <c r="C8467" t="s">
        <v>1123</v>
      </c>
      <c r="D8467" t="s">
        <v>1124</v>
      </c>
      <c r="E8467" t="s">
        <v>15</v>
      </c>
      <c r="F8467" t="s">
        <v>52</v>
      </c>
      <c r="G8467" t="s">
        <v>53</v>
      </c>
      <c r="H8467">
        <v>7</v>
      </c>
      <c r="I8467">
        <v>162.25</v>
      </c>
      <c r="J8467">
        <v>0.05</v>
      </c>
      <c r="K8467">
        <v>1078.96</v>
      </c>
      <c r="L8467">
        <v>85.2</v>
      </c>
      <c r="M8467">
        <f t="shared" si="398"/>
        <v>1078.9624999999999</v>
      </c>
      <c r="N8467" t="str">
        <f t="shared" si="396"/>
        <v>Q2</v>
      </c>
      <c r="O8467" s="2">
        <f t="shared" si="397"/>
        <v>7.8964929191072883</v>
      </c>
      <c r="P8467" t="str">
        <f>VLOOKUP(retail_sales_2023!C8467,customers!A:J,5,)</f>
        <v>Kochi</v>
      </c>
      <c r="Q8467" t="str">
        <f>VLOOKUP(C8467,customers!A:J,10,0)</f>
        <v>Premium</v>
      </c>
    </row>
    <row r="8468" spans="1:17" x14ac:dyDescent="0.3">
      <c r="A8468" t="s">
        <v>9559</v>
      </c>
      <c r="B8468" s="1">
        <v>45028</v>
      </c>
      <c r="C8468" t="s">
        <v>503</v>
      </c>
      <c r="D8468" t="s">
        <v>504</v>
      </c>
      <c r="E8468" t="s">
        <v>21</v>
      </c>
      <c r="F8468" t="s">
        <v>22</v>
      </c>
      <c r="G8468" t="s">
        <v>423</v>
      </c>
      <c r="H8468">
        <v>2</v>
      </c>
      <c r="I8468">
        <v>38370.03</v>
      </c>
      <c r="J8468">
        <v>0</v>
      </c>
      <c r="K8468">
        <v>76740.06</v>
      </c>
      <c r="L8468">
        <v>22034.74</v>
      </c>
      <c r="M8468">
        <f t="shared" si="398"/>
        <v>76740.06</v>
      </c>
      <c r="N8468" t="str">
        <f t="shared" si="396"/>
        <v>Q2</v>
      </c>
      <c r="O8468" s="2">
        <f t="shared" si="397"/>
        <v>28.713477680366683</v>
      </c>
      <c r="P8468" t="str">
        <f>VLOOKUP(retail_sales_2023!C8468,customers!A:J,5,)</f>
        <v>Patna</v>
      </c>
      <c r="Q8468" t="str">
        <f>VLOOKUP(C8468,customers!A:J,10,0)</f>
        <v>Premium</v>
      </c>
    </row>
    <row r="8469" spans="1:17" x14ac:dyDescent="0.3">
      <c r="A8469" t="s">
        <v>9560</v>
      </c>
      <c r="B8469" s="1">
        <v>45105</v>
      </c>
      <c r="C8469" t="s">
        <v>184</v>
      </c>
      <c r="D8469" t="s">
        <v>185</v>
      </c>
      <c r="E8469" t="s">
        <v>15</v>
      </c>
      <c r="F8469" t="s">
        <v>43</v>
      </c>
      <c r="G8469" t="s">
        <v>178</v>
      </c>
      <c r="H8469">
        <v>1</v>
      </c>
      <c r="I8469">
        <v>81841.72</v>
      </c>
      <c r="J8469">
        <v>0.2</v>
      </c>
      <c r="K8469">
        <v>65473.38</v>
      </c>
      <c r="L8469">
        <v>6050.72</v>
      </c>
      <c r="M8469">
        <f t="shared" si="398"/>
        <v>65473.376000000004</v>
      </c>
      <c r="N8469" t="str">
        <f t="shared" si="396"/>
        <v>Q2</v>
      </c>
      <c r="O8469" s="2">
        <f t="shared" si="397"/>
        <v>9.2414963149909166</v>
      </c>
      <c r="P8469" t="str">
        <f>VLOOKUP(retail_sales_2023!C8469,customers!A:J,5,)</f>
        <v>Hyderabad</v>
      </c>
      <c r="Q8469" t="str">
        <f>VLOOKUP(C8469,customers!A:J,10,0)</f>
        <v>Premium</v>
      </c>
    </row>
    <row r="8470" spans="1:17" x14ac:dyDescent="0.3">
      <c r="A8470" t="s">
        <v>9561</v>
      </c>
      <c r="B8470" s="1">
        <v>45120</v>
      </c>
      <c r="C8470" t="s">
        <v>454</v>
      </c>
      <c r="D8470" t="s">
        <v>455</v>
      </c>
      <c r="E8470" t="s">
        <v>33</v>
      </c>
      <c r="F8470" t="s">
        <v>38</v>
      </c>
      <c r="G8470" t="s">
        <v>65</v>
      </c>
      <c r="H8470">
        <v>2</v>
      </c>
      <c r="I8470">
        <v>2435.9699999999998</v>
      </c>
      <c r="J8470">
        <v>0</v>
      </c>
      <c r="K8470">
        <v>4871.9399999999996</v>
      </c>
      <c r="L8470">
        <v>1155.49</v>
      </c>
      <c r="M8470">
        <f t="shared" si="398"/>
        <v>4871.9399999999996</v>
      </c>
      <c r="N8470" t="str">
        <f t="shared" si="396"/>
        <v>Q3</v>
      </c>
      <c r="O8470" s="2">
        <f t="shared" si="397"/>
        <v>23.717246107300173</v>
      </c>
      <c r="P8470" t="str">
        <f>VLOOKUP(retail_sales_2023!C8470,customers!A:J,5,)</f>
        <v>Mumbai</v>
      </c>
      <c r="Q8470" t="str">
        <f>VLOOKUP(C8470,customers!A:J,10,0)</f>
        <v>Premium</v>
      </c>
    </row>
    <row r="8471" spans="1:17" x14ac:dyDescent="0.3">
      <c r="A8471" t="s">
        <v>9562</v>
      </c>
      <c r="B8471" s="1">
        <v>45148</v>
      </c>
      <c r="C8471" t="s">
        <v>1058</v>
      </c>
      <c r="D8471" t="s">
        <v>1059</v>
      </c>
      <c r="E8471" t="s">
        <v>15</v>
      </c>
      <c r="F8471" t="s">
        <v>38</v>
      </c>
      <c r="G8471" t="s">
        <v>90</v>
      </c>
      <c r="H8471">
        <v>3</v>
      </c>
      <c r="I8471">
        <v>3147.35</v>
      </c>
      <c r="J8471">
        <v>0</v>
      </c>
      <c r="K8471">
        <v>9442.0499999999993</v>
      </c>
      <c r="L8471">
        <v>2613.6799999999998</v>
      </c>
      <c r="M8471">
        <f t="shared" si="398"/>
        <v>9442.0499999999993</v>
      </c>
      <c r="N8471" t="str">
        <f t="shared" si="396"/>
        <v>Q3</v>
      </c>
      <c r="O8471" s="2">
        <f t="shared" si="397"/>
        <v>27.6812768413639</v>
      </c>
      <c r="P8471" t="str">
        <f>VLOOKUP(retail_sales_2023!C8471,customers!A:J,5,)</f>
        <v>Bengaluru</v>
      </c>
      <c r="Q8471" t="str">
        <f>VLOOKUP(C8471,customers!A:J,10,0)</f>
        <v>Regular</v>
      </c>
    </row>
    <row r="8472" spans="1:17" x14ac:dyDescent="0.3">
      <c r="A8472" t="s">
        <v>9563</v>
      </c>
      <c r="B8472" s="1">
        <v>45169</v>
      </c>
      <c r="C8472" t="s">
        <v>1072</v>
      </c>
      <c r="D8472" t="s">
        <v>1073</v>
      </c>
      <c r="E8472" t="s">
        <v>21</v>
      </c>
      <c r="F8472" t="s">
        <v>43</v>
      </c>
      <c r="G8472" t="s">
        <v>44</v>
      </c>
      <c r="H8472">
        <v>2</v>
      </c>
      <c r="I8472">
        <v>50973.56</v>
      </c>
      <c r="J8472">
        <v>0</v>
      </c>
      <c r="K8472">
        <v>101947.12</v>
      </c>
      <c r="L8472">
        <v>9721.2999999999993</v>
      </c>
      <c r="M8472">
        <f t="shared" si="398"/>
        <v>101947.12</v>
      </c>
      <c r="N8472" t="str">
        <f t="shared" si="396"/>
        <v>Q3</v>
      </c>
      <c r="O8472" s="2">
        <f t="shared" si="397"/>
        <v>9.5356298441780396</v>
      </c>
      <c r="P8472" t="str">
        <f>VLOOKUP(retail_sales_2023!C8472,customers!A:J,5,)</f>
        <v>Patna</v>
      </c>
      <c r="Q8472" t="str">
        <f>VLOOKUP(C8472,customers!A:J,10,0)</f>
        <v>Regular</v>
      </c>
    </row>
    <row r="8473" spans="1:17" x14ac:dyDescent="0.3">
      <c r="A8473" t="s">
        <v>9564</v>
      </c>
      <c r="B8473" s="1">
        <v>45120</v>
      </c>
      <c r="C8473" t="s">
        <v>999</v>
      </c>
      <c r="D8473" t="s">
        <v>1000</v>
      </c>
      <c r="E8473" t="s">
        <v>33</v>
      </c>
      <c r="F8473" t="s">
        <v>38</v>
      </c>
      <c r="G8473" t="s">
        <v>65</v>
      </c>
      <c r="H8473">
        <v>1</v>
      </c>
      <c r="I8473">
        <v>261.66000000000003</v>
      </c>
      <c r="J8473">
        <v>0.1</v>
      </c>
      <c r="K8473">
        <v>235.49</v>
      </c>
      <c r="L8473">
        <v>77.010000000000005</v>
      </c>
      <c r="M8473">
        <f t="shared" si="398"/>
        <v>235.49400000000003</v>
      </c>
      <c r="N8473" t="str">
        <f t="shared" si="396"/>
        <v>Q3</v>
      </c>
      <c r="O8473" s="2">
        <f t="shared" si="397"/>
        <v>32.702025563718209</v>
      </c>
      <c r="P8473" t="str">
        <f>VLOOKUP(retail_sales_2023!C8473,customers!A:J,5,)</f>
        <v>Surat</v>
      </c>
      <c r="Q8473" t="str">
        <f>VLOOKUP(C8473,customers!A:J,10,0)</f>
        <v>Premium</v>
      </c>
    </row>
    <row r="8474" spans="1:17" x14ac:dyDescent="0.3">
      <c r="A8474" t="s">
        <v>9565</v>
      </c>
      <c r="B8474" s="1">
        <v>45158</v>
      </c>
      <c r="C8474" t="s">
        <v>342</v>
      </c>
      <c r="D8474" t="s">
        <v>343</v>
      </c>
      <c r="E8474" t="s">
        <v>15</v>
      </c>
      <c r="F8474" t="s">
        <v>81</v>
      </c>
      <c r="G8474" t="s">
        <v>333</v>
      </c>
      <c r="H8474">
        <v>1</v>
      </c>
      <c r="I8474">
        <v>4766.63</v>
      </c>
      <c r="J8474">
        <v>0.15</v>
      </c>
      <c r="K8474">
        <v>4051.64</v>
      </c>
      <c r="L8474">
        <v>981.58</v>
      </c>
      <c r="M8474">
        <f t="shared" si="398"/>
        <v>4051.6354999999999</v>
      </c>
      <c r="N8474" t="str">
        <f t="shared" si="396"/>
        <v>Q3</v>
      </c>
      <c r="O8474" s="2">
        <f t="shared" si="397"/>
        <v>24.226732878538076</v>
      </c>
      <c r="P8474" t="str">
        <f>VLOOKUP(retail_sales_2023!C8474,customers!A:J,5,)</f>
        <v>Coimbatore</v>
      </c>
      <c r="Q8474" t="str">
        <f>VLOOKUP(C8474,customers!A:J,10,0)</f>
        <v>Premium</v>
      </c>
    </row>
    <row r="8475" spans="1:17" x14ac:dyDescent="0.3">
      <c r="A8475" t="s">
        <v>9566</v>
      </c>
      <c r="B8475" s="1">
        <v>45164</v>
      </c>
      <c r="C8475" t="s">
        <v>107</v>
      </c>
      <c r="D8475" t="s">
        <v>108</v>
      </c>
      <c r="E8475" t="s">
        <v>15</v>
      </c>
      <c r="F8475" t="s">
        <v>43</v>
      </c>
      <c r="G8475" t="s">
        <v>282</v>
      </c>
      <c r="H8475">
        <v>4</v>
      </c>
      <c r="I8475">
        <v>59233.97</v>
      </c>
      <c r="J8475">
        <v>0.15</v>
      </c>
      <c r="K8475">
        <v>201395.5</v>
      </c>
      <c r="L8475">
        <v>17347.36</v>
      </c>
      <c r="M8475">
        <f t="shared" si="398"/>
        <v>201395.49799999999</v>
      </c>
      <c r="N8475" t="str">
        <f t="shared" si="396"/>
        <v>Q3</v>
      </c>
      <c r="O8475" s="2">
        <f t="shared" si="397"/>
        <v>8.6135787542422744</v>
      </c>
      <c r="P8475" t="str">
        <f>VLOOKUP(retail_sales_2023!C8475,customers!A:J,5,)</f>
        <v>Chennai</v>
      </c>
      <c r="Q8475" t="str">
        <f>VLOOKUP(C8475,customers!A:J,10,0)</f>
        <v>Premium</v>
      </c>
    </row>
    <row r="8476" spans="1:17" x14ac:dyDescent="0.3">
      <c r="A8476" t="s">
        <v>9567</v>
      </c>
      <c r="B8476" s="1">
        <v>44968</v>
      </c>
      <c r="C8476" t="s">
        <v>257</v>
      </c>
      <c r="D8476" t="s">
        <v>258</v>
      </c>
      <c r="E8476" t="s">
        <v>27</v>
      </c>
      <c r="F8476" t="s">
        <v>22</v>
      </c>
      <c r="G8476" t="s">
        <v>516</v>
      </c>
      <c r="H8476">
        <v>5</v>
      </c>
      <c r="I8476">
        <v>16562.18</v>
      </c>
      <c r="J8476">
        <v>0.15</v>
      </c>
      <c r="K8476">
        <v>70389.259999999995</v>
      </c>
      <c r="L8476">
        <v>14392.81</v>
      </c>
      <c r="M8476">
        <f t="shared" si="398"/>
        <v>70389.264999999999</v>
      </c>
      <c r="N8476" t="str">
        <f t="shared" si="396"/>
        <v>Q1</v>
      </c>
      <c r="O8476" s="2">
        <f t="shared" si="397"/>
        <v>20.447451784547813</v>
      </c>
      <c r="P8476" t="str">
        <f>VLOOKUP(retail_sales_2023!C8476,customers!A:J,5,)</f>
        <v>Delhi</v>
      </c>
      <c r="Q8476" t="str">
        <f>VLOOKUP(C8476,customers!A:J,10,0)</f>
        <v>Regular</v>
      </c>
    </row>
    <row r="8477" spans="1:17" x14ac:dyDescent="0.3">
      <c r="A8477" t="s">
        <v>9568</v>
      </c>
      <c r="B8477" s="1">
        <v>45135</v>
      </c>
      <c r="C8477" t="s">
        <v>231</v>
      </c>
      <c r="D8477" t="s">
        <v>232</v>
      </c>
      <c r="E8477" t="s">
        <v>27</v>
      </c>
      <c r="F8477" t="s">
        <v>28</v>
      </c>
      <c r="G8477" t="s">
        <v>439</v>
      </c>
      <c r="H8477">
        <v>2</v>
      </c>
      <c r="I8477">
        <v>6522.92</v>
      </c>
      <c r="J8477">
        <v>0</v>
      </c>
      <c r="K8477">
        <v>13045.84</v>
      </c>
      <c r="L8477">
        <v>3645</v>
      </c>
      <c r="M8477">
        <f t="shared" si="398"/>
        <v>13045.84</v>
      </c>
      <c r="N8477" t="str">
        <f t="shared" si="396"/>
        <v>Q3</v>
      </c>
      <c r="O8477" s="2">
        <f t="shared" si="397"/>
        <v>27.939941008014813</v>
      </c>
      <c r="P8477" t="str">
        <f>VLOOKUP(retail_sales_2023!C8477,customers!A:J,5,)</f>
        <v>Delhi</v>
      </c>
      <c r="Q8477" t="str">
        <f>VLOOKUP(C8477,customers!A:J,10,0)</f>
        <v>Regular</v>
      </c>
    </row>
    <row r="8478" spans="1:17" x14ac:dyDescent="0.3">
      <c r="A8478" t="s">
        <v>9569</v>
      </c>
      <c r="B8478" s="1">
        <v>45193</v>
      </c>
      <c r="C8478" t="s">
        <v>173</v>
      </c>
      <c r="D8478" t="s">
        <v>174</v>
      </c>
      <c r="E8478" t="s">
        <v>27</v>
      </c>
      <c r="F8478" t="s">
        <v>81</v>
      </c>
      <c r="G8478" t="s">
        <v>470</v>
      </c>
      <c r="H8478">
        <v>1</v>
      </c>
      <c r="I8478">
        <v>1218.83</v>
      </c>
      <c r="J8478">
        <v>0.1</v>
      </c>
      <c r="K8478">
        <v>1096.95</v>
      </c>
      <c r="L8478">
        <v>274.14999999999998</v>
      </c>
      <c r="M8478">
        <f t="shared" si="398"/>
        <v>1096.9469999999999</v>
      </c>
      <c r="N8478" t="str">
        <f t="shared" si="396"/>
        <v>Q3</v>
      </c>
      <c r="O8478" s="2">
        <f t="shared" si="397"/>
        <v>24.992023337435615</v>
      </c>
      <c r="P8478" t="str">
        <f>VLOOKUP(retail_sales_2023!C8478,customers!A:J,5,)</f>
        <v>Chandigarh</v>
      </c>
      <c r="Q8478" t="str">
        <f>VLOOKUP(C8478,customers!A:J,10,0)</f>
        <v>Regular</v>
      </c>
    </row>
    <row r="8479" spans="1:17" x14ac:dyDescent="0.3">
      <c r="A8479" t="s">
        <v>9570</v>
      </c>
      <c r="B8479" s="1">
        <v>45274</v>
      </c>
      <c r="C8479" t="s">
        <v>829</v>
      </c>
      <c r="D8479" t="s">
        <v>830</v>
      </c>
      <c r="E8479" t="s">
        <v>15</v>
      </c>
      <c r="F8479" t="s">
        <v>81</v>
      </c>
      <c r="G8479" t="s">
        <v>370</v>
      </c>
      <c r="H8479">
        <v>5</v>
      </c>
      <c r="I8479">
        <v>3265.91</v>
      </c>
      <c r="J8479">
        <v>0</v>
      </c>
      <c r="K8479">
        <v>16329.55</v>
      </c>
      <c r="L8479">
        <v>3580.72</v>
      </c>
      <c r="M8479">
        <f t="shared" si="398"/>
        <v>16329.55</v>
      </c>
      <c r="N8479" t="str">
        <f t="shared" si="396"/>
        <v>Q4</v>
      </c>
      <c r="O8479" s="2">
        <f t="shared" si="397"/>
        <v>21.927854717368206</v>
      </c>
      <c r="P8479" t="str">
        <f>VLOOKUP(retail_sales_2023!C8479,customers!A:J,5,)</f>
        <v>Chennai</v>
      </c>
      <c r="Q8479" t="str">
        <f>VLOOKUP(C8479,customers!A:J,10,0)</f>
        <v>Regular</v>
      </c>
    </row>
    <row r="8480" spans="1:17" x14ac:dyDescent="0.3">
      <c r="A8480" t="s">
        <v>9571</v>
      </c>
      <c r="B8480" s="1">
        <v>45152</v>
      </c>
      <c r="C8480" t="s">
        <v>829</v>
      </c>
      <c r="D8480" t="s">
        <v>830</v>
      </c>
      <c r="E8480" t="s">
        <v>15</v>
      </c>
      <c r="F8480" t="s">
        <v>81</v>
      </c>
      <c r="G8480" t="s">
        <v>239</v>
      </c>
      <c r="H8480">
        <v>4</v>
      </c>
      <c r="I8480">
        <v>1614.65</v>
      </c>
      <c r="J8480">
        <v>0.15</v>
      </c>
      <c r="K8480">
        <v>5489.81</v>
      </c>
      <c r="L8480">
        <v>1970.38</v>
      </c>
      <c r="M8480">
        <f t="shared" si="398"/>
        <v>5489.81</v>
      </c>
      <c r="N8480" t="str">
        <f t="shared" si="396"/>
        <v>Q3</v>
      </c>
      <c r="O8480" s="2">
        <f t="shared" si="397"/>
        <v>35.891588233472561</v>
      </c>
      <c r="P8480" t="str">
        <f>VLOOKUP(retail_sales_2023!C8480,customers!A:J,5,)</f>
        <v>Chennai</v>
      </c>
      <c r="Q8480" t="str">
        <f>VLOOKUP(C8480,customers!A:J,10,0)</f>
        <v>Regular</v>
      </c>
    </row>
    <row r="8481" spans="1:17" x14ac:dyDescent="0.3">
      <c r="A8481" t="s">
        <v>9572</v>
      </c>
      <c r="B8481" s="1">
        <v>45176</v>
      </c>
      <c r="C8481" t="s">
        <v>1506</v>
      </c>
      <c r="D8481" t="s">
        <v>1507</v>
      </c>
      <c r="E8481" t="s">
        <v>27</v>
      </c>
      <c r="F8481" t="s">
        <v>81</v>
      </c>
      <c r="G8481" t="s">
        <v>101</v>
      </c>
      <c r="H8481">
        <v>4</v>
      </c>
      <c r="I8481">
        <v>3817.35</v>
      </c>
      <c r="J8481">
        <v>0.05</v>
      </c>
      <c r="K8481">
        <v>14505.93</v>
      </c>
      <c r="L8481">
        <v>4679.8900000000003</v>
      </c>
      <c r="M8481">
        <f t="shared" si="398"/>
        <v>14505.929999999998</v>
      </c>
      <c r="N8481" t="str">
        <f t="shared" si="396"/>
        <v>Q3</v>
      </c>
      <c r="O8481" s="2">
        <f t="shared" si="397"/>
        <v>32.261909439794621</v>
      </c>
      <c r="P8481" t="str">
        <f>VLOOKUP(retail_sales_2023!C8481,customers!A:J,5,)</f>
        <v>Chandigarh</v>
      </c>
      <c r="Q8481" t="str">
        <f>VLOOKUP(C8481,customers!A:J,10,0)</f>
        <v>Premium</v>
      </c>
    </row>
    <row r="8482" spans="1:17" x14ac:dyDescent="0.3">
      <c r="A8482" t="s">
        <v>9573</v>
      </c>
      <c r="B8482" s="1">
        <v>45069</v>
      </c>
      <c r="C8482" t="s">
        <v>1847</v>
      </c>
      <c r="D8482" t="s">
        <v>1848</v>
      </c>
      <c r="E8482" t="s">
        <v>33</v>
      </c>
      <c r="F8482" t="s">
        <v>43</v>
      </c>
      <c r="G8482" t="s">
        <v>282</v>
      </c>
      <c r="H8482">
        <v>1</v>
      </c>
      <c r="I8482">
        <v>43540.38</v>
      </c>
      <c r="J8482">
        <v>0</v>
      </c>
      <c r="K8482">
        <v>43540.38</v>
      </c>
      <c r="L8482">
        <v>3818.83</v>
      </c>
      <c r="M8482">
        <f t="shared" si="398"/>
        <v>43540.38</v>
      </c>
      <c r="N8482" t="str">
        <f t="shared" si="396"/>
        <v>Q2</v>
      </c>
      <c r="O8482" s="2">
        <f t="shared" si="397"/>
        <v>8.7707778388704938</v>
      </c>
      <c r="P8482" t="str">
        <f>VLOOKUP(retail_sales_2023!C8482,customers!A:J,5,)</f>
        <v>Mumbai</v>
      </c>
      <c r="Q8482" t="str">
        <f>VLOOKUP(C8482,customers!A:J,10,0)</f>
        <v>Premium</v>
      </c>
    </row>
    <row r="8483" spans="1:17" x14ac:dyDescent="0.3">
      <c r="A8483" t="s">
        <v>9574</v>
      </c>
      <c r="B8483" s="1">
        <v>45072</v>
      </c>
      <c r="C8483" t="s">
        <v>989</v>
      </c>
      <c r="D8483" t="s">
        <v>990</v>
      </c>
      <c r="E8483" t="s">
        <v>27</v>
      </c>
      <c r="F8483" t="s">
        <v>52</v>
      </c>
      <c r="G8483" t="s">
        <v>117</v>
      </c>
      <c r="H8483">
        <v>4</v>
      </c>
      <c r="I8483">
        <v>227.53</v>
      </c>
      <c r="J8483">
        <v>0.05</v>
      </c>
      <c r="K8483">
        <v>864.61</v>
      </c>
      <c r="L8483">
        <v>60.44</v>
      </c>
      <c r="M8483">
        <f t="shared" si="398"/>
        <v>864.61399999999992</v>
      </c>
      <c r="N8483" t="str">
        <f t="shared" si="396"/>
        <v>Q2</v>
      </c>
      <c r="O8483" s="2">
        <f t="shared" si="397"/>
        <v>6.9904349938122392</v>
      </c>
      <c r="P8483" t="str">
        <f>VLOOKUP(retail_sales_2023!C8483,customers!A:J,5,)</f>
        <v>Chandigarh</v>
      </c>
      <c r="Q8483" t="str">
        <f>VLOOKUP(C8483,customers!A:J,10,0)</f>
        <v>Premium</v>
      </c>
    </row>
    <row r="8484" spans="1:17" x14ac:dyDescent="0.3">
      <c r="A8484" t="s">
        <v>9575</v>
      </c>
      <c r="B8484" s="1">
        <v>45139</v>
      </c>
      <c r="C8484" t="s">
        <v>1576</v>
      </c>
      <c r="D8484" t="s">
        <v>1577</v>
      </c>
      <c r="E8484" t="s">
        <v>33</v>
      </c>
      <c r="F8484" t="s">
        <v>28</v>
      </c>
      <c r="G8484" t="s">
        <v>280</v>
      </c>
      <c r="H8484">
        <v>1</v>
      </c>
      <c r="I8484">
        <v>5484.09</v>
      </c>
      <c r="J8484">
        <v>0.25</v>
      </c>
      <c r="K8484">
        <v>4113.07</v>
      </c>
      <c r="L8484">
        <v>-56.24</v>
      </c>
      <c r="M8484">
        <f t="shared" si="398"/>
        <v>4113.0675000000001</v>
      </c>
      <c r="N8484" t="str">
        <f t="shared" si="396"/>
        <v>Q3</v>
      </c>
      <c r="O8484" s="2">
        <f t="shared" si="397"/>
        <v>-1.3673484769284259</v>
      </c>
      <c r="P8484" t="str">
        <f>VLOOKUP(retail_sales_2023!C8484,customers!A:J,5,)</f>
        <v>Pune</v>
      </c>
      <c r="Q8484" t="str">
        <f>VLOOKUP(C8484,customers!A:J,10,0)</f>
        <v>Regular</v>
      </c>
    </row>
    <row r="8485" spans="1:17" x14ac:dyDescent="0.3">
      <c r="A8485" t="s">
        <v>9576</v>
      </c>
      <c r="B8485" s="1">
        <v>45289</v>
      </c>
      <c r="C8485" t="s">
        <v>610</v>
      </c>
      <c r="D8485" t="s">
        <v>611</v>
      </c>
      <c r="E8485" t="s">
        <v>21</v>
      </c>
      <c r="F8485" t="s">
        <v>22</v>
      </c>
      <c r="G8485" t="s">
        <v>146</v>
      </c>
      <c r="H8485">
        <v>2</v>
      </c>
      <c r="I8485">
        <v>39619.879999999997</v>
      </c>
      <c r="J8485">
        <v>0.1</v>
      </c>
      <c r="K8485">
        <v>71315.78</v>
      </c>
      <c r="L8485">
        <v>12599.77</v>
      </c>
      <c r="M8485">
        <f t="shared" si="398"/>
        <v>71315.784</v>
      </c>
      <c r="N8485" t="str">
        <f t="shared" si="396"/>
        <v>Q4</v>
      </c>
      <c r="O8485" s="2">
        <f t="shared" si="397"/>
        <v>17.667576516726033</v>
      </c>
      <c r="P8485" t="str">
        <f>VLOOKUP(retail_sales_2023!C8485,customers!A:J,5,)</f>
        <v>Patna</v>
      </c>
      <c r="Q8485" t="str">
        <f>VLOOKUP(C8485,customers!A:J,10,0)</f>
        <v>Regular</v>
      </c>
    </row>
    <row r="8486" spans="1:17" x14ac:dyDescent="0.3">
      <c r="A8486" t="s">
        <v>9577</v>
      </c>
      <c r="B8486" s="1">
        <v>45112</v>
      </c>
      <c r="C8486" t="s">
        <v>1472</v>
      </c>
      <c r="D8486" t="s">
        <v>1473</v>
      </c>
      <c r="E8486" t="s">
        <v>27</v>
      </c>
      <c r="F8486" t="s">
        <v>81</v>
      </c>
      <c r="G8486" t="s">
        <v>82</v>
      </c>
      <c r="H8486">
        <v>1</v>
      </c>
      <c r="I8486">
        <v>4209.13</v>
      </c>
      <c r="J8486">
        <v>0</v>
      </c>
      <c r="K8486">
        <v>4209.13</v>
      </c>
      <c r="L8486">
        <v>1340.42</v>
      </c>
      <c r="M8486">
        <f t="shared" si="398"/>
        <v>4209.13</v>
      </c>
      <c r="N8486" t="str">
        <f t="shared" si="396"/>
        <v>Q3</v>
      </c>
      <c r="O8486" s="2">
        <f t="shared" si="397"/>
        <v>31.845535775801654</v>
      </c>
      <c r="P8486" t="str">
        <f>VLOOKUP(retail_sales_2023!C8486,customers!A:J,5,)</f>
        <v>Delhi</v>
      </c>
      <c r="Q8486" t="str">
        <f>VLOOKUP(C8486,customers!A:J,10,0)</f>
        <v>Premium</v>
      </c>
    </row>
    <row r="8487" spans="1:17" x14ac:dyDescent="0.3">
      <c r="A8487" t="s">
        <v>9578</v>
      </c>
      <c r="B8487" s="1">
        <v>45106</v>
      </c>
      <c r="C8487" t="s">
        <v>202</v>
      </c>
      <c r="D8487" t="s">
        <v>203</v>
      </c>
      <c r="E8487" t="s">
        <v>27</v>
      </c>
      <c r="F8487" t="s">
        <v>81</v>
      </c>
      <c r="G8487" t="s">
        <v>370</v>
      </c>
      <c r="H8487">
        <v>1</v>
      </c>
      <c r="I8487">
        <v>4193.25</v>
      </c>
      <c r="J8487">
        <v>0</v>
      </c>
      <c r="K8487">
        <v>4193.25</v>
      </c>
      <c r="L8487">
        <v>-57.65</v>
      </c>
      <c r="M8487">
        <f t="shared" si="398"/>
        <v>4193.25</v>
      </c>
      <c r="N8487" t="str">
        <f t="shared" si="396"/>
        <v>Q2</v>
      </c>
      <c r="O8487" s="2">
        <f t="shared" si="397"/>
        <v>-1.3748285935730042</v>
      </c>
      <c r="P8487" t="str">
        <f>VLOOKUP(retail_sales_2023!C8487,customers!A:J,5,)</f>
        <v>Lucknow</v>
      </c>
      <c r="Q8487" t="str">
        <f>VLOOKUP(C8487,customers!A:J,10,0)</f>
        <v>Premium</v>
      </c>
    </row>
    <row r="8488" spans="1:17" x14ac:dyDescent="0.3">
      <c r="A8488" t="s">
        <v>9579</v>
      </c>
      <c r="B8488" s="1">
        <v>44968</v>
      </c>
      <c r="C8488" t="s">
        <v>1443</v>
      </c>
      <c r="D8488" t="s">
        <v>1444</v>
      </c>
      <c r="E8488" t="s">
        <v>21</v>
      </c>
      <c r="F8488" t="s">
        <v>43</v>
      </c>
      <c r="G8488" t="s">
        <v>178</v>
      </c>
      <c r="H8488">
        <v>3</v>
      </c>
      <c r="I8488">
        <v>20655.73</v>
      </c>
      <c r="J8488">
        <v>0.15</v>
      </c>
      <c r="K8488">
        <v>52672.11</v>
      </c>
      <c r="L8488">
        <v>6664.19</v>
      </c>
      <c r="M8488">
        <f t="shared" si="398"/>
        <v>52672.111499999999</v>
      </c>
      <c r="N8488" t="str">
        <f t="shared" si="396"/>
        <v>Q1</v>
      </c>
      <c r="O8488" s="2">
        <f t="shared" si="397"/>
        <v>12.652217653707057</v>
      </c>
      <c r="P8488" t="str">
        <f>VLOOKUP(retail_sales_2023!C8488,customers!A:J,5,)</f>
        <v>Patna</v>
      </c>
      <c r="Q8488" t="str">
        <f>VLOOKUP(C8488,customers!A:J,10,0)</f>
        <v>Regular</v>
      </c>
    </row>
    <row r="8489" spans="1:17" x14ac:dyDescent="0.3">
      <c r="A8489" t="s">
        <v>9580</v>
      </c>
      <c r="B8489" s="1">
        <v>44939</v>
      </c>
      <c r="C8489" t="s">
        <v>4550</v>
      </c>
      <c r="D8489" t="s">
        <v>4551</v>
      </c>
      <c r="E8489" t="s">
        <v>21</v>
      </c>
      <c r="F8489" t="s">
        <v>22</v>
      </c>
      <c r="G8489" t="s">
        <v>34</v>
      </c>
      <c r="H8489">
        <v>2</v>
      </c>
      <c r="I8489">
        <v>3848.28</v>
      </c>
      <c r="J8489">
        <v>0</v>
      </c>
      <c r="K8489">
        <v>7696.56</v>
      </c>
      <c r="L8489">
        <v>2063.81</v>
      </c>
      <c r="M8489">
        <f t="shared" si="398"/>
        <v>7696.56</v>
      </c>
      <c r="N8489" t="str">
        <f t="shared" si="396"/>
        <v>Q1</v>
      </c>
      <c r="O8489" s="2">
        <f t="shared" si="397"/>
        <v>26.814706830064338</v>
      </c>
      <c r="P8489" t="str">
        <f>VLOOKUP(retail_sales_2023!C8489,customers!A:J,5,)</f>
        <v>Ranchi</v>
      </c>
      <c r="Q8489" t="str">
        <f>VLOOKUP(C8489,customers!A:J,10,0)</f>
        <v>Premium</v>
      </c>
    </row>
    <row r="8490" spans="1:17" x14ac:dyDescent="0.3">
      <c r="A8490" t="s">
        <v>9581</v>
      </c>
      <c r="B8490" s="1">
        <v>45244</v>
      </c>
      <c r="C8490" t="s">
        <v>173</v>
      </c>
      <c r="D8490" t="s">
        <v>174</v>
      </c>
      <c r="E8490" t="s">
        <v>27</v>
      </c>
      <c r="F8490" t="s">
        <v>52</v>
      </c>
      <c r="G8490" t="s">
        <v>133</v>
      </c>
      <c r="H8490">
        <v>6</v>
      </c>
      <c r="I8490">
        <v>441.79</v>
      </c>
      <c r="J8490">
        <v>0.1</v>
      </c>
      <c r="K8490">
        <v>2385.67</v>
      </c>
      <c r="L8490">
        <v>141.05000000000001</v>
      </c>
      <c r="M8490">
        <f t="shared" si="398"/>
        <v>2385.6660000000002</v>
      </c>
      <c r="N8490" t="str">
        <f t="shared" si="396"/>
        <v>Q4</v>
      </c>
      <c r="O8490" s="2">
        <f t="shared" si="397"/>
        <v>5.9123851999647901</v>
      </c>
      <c r="P8490" t="str">
        <f>VLOOKUP(retail_sales_2023!C8490,customers!A:J,5,)</f>
        <v>Chandigarh</v>
      </c>
      <c r="Q8490" t="str">
        <f>VLOOKUP(C8490,customers!A:J,10,0)</f>
        <v>Regular</v>
      </c>
    </row>
    <row r="8491" spans="1:17" x14ac:dyDescent="0.3">
      <c r="A8491" t="s">
        <v>9582</v>
      </c>
      <c r="B8491" s="1">
        <v>45025</v>
      </c>
      <c r="C8491" t="s">
        <v>778</v>
      </c>
      <c r="D8491" t="s">
        <v>779</v>
      </c>
      <c r="E8491" t="s">
        <v>15</v>
      </c>
      <c r="F8491" t="s">
        <v>43</v>
      </c>
      <c r="G8491" t="s">
        <v>44</v>
      </c>
      <c r="H8491">
        <v>5</v>
      </c>
      <c r="I8491">
        <v>82509.03</v>
      </c>
      <c r="J8491">
        <v>0.3</v>
      </c>
      <c r="K8491">
        <v>288781.59999999998</v>
      </c>
      <c r="L8491">
        <v>28175.8</v>
      </c>
      <c r="M8491">
        <f t="shared" si="398"/>
        <v>288781.60499999998</v>
      </c>
      <c r="N8491" t="str">
        <f t="shared" si="396"/>
        <v>Q2</v>
      </c>
      <c r="O8491" s="2">
        <f t="shared" si="397"/>
        <v>9.7567850583278162</v>
      </c>
      <c r="P8491" t="str">
        <f>VLOOKUP(retail_sales_2023!C8491,customers!A:J,5,)</f>
        <v>Chennai</v>
      </c>
      <c r="Q8491" t="str">
        <f>VLOOKUP(C8491,customers!A:J,10,0)</f>
        <v>Premium</v>
      </c>
    </row>
    <row r="8492" spans="1:17" x14ac:dyDescent="0.3">
      <c r="A8492" t="s">
        <v>9583</v>
      </c>
      <c r="B8492" s="1">
        <v>45172</v>
      </c>
      <c r="C8492" t="s">
        <v>1135</v>
      </c>
      <c r="D8492" t="s">
        <v>1136</v>
      </c>
      <c r="E8492" t="s">
        <v>33</v>
      </c>
      <c r="F8492" t="s">
        <v>28</v>
      </c>
      <c r="G8492" t="s">
        <v>29</v>
      </c>
      <c r="H8492">
        <v>3</v>
      </c>
      <c r="I8492">
        <v>2902.02</v>
      </c>
      <c r="J8492">
        <v>0.2</v>
      </c>
      <c r="K8492">
        <v>6964.85</v>
      </c>
      <c r="L8492">
        <v>1330.51</v>
      </c>
      <c r="M8492">
        <f t="shared" si="398"/>
        <v>6964.848</v>
      </c>
      <c r="N8492" t="str">
        <f t="shared" si="396"/>
        <v>Q3</v>
      </c>
      <c r="O8492" s="2">
        <f t="shared" si="397"/>
        <v>19.103211124431969</v>
      </c>
      <c r="P8492" t="str">
        <f>VLOOKUP(retail_sales_2023!C8492,customers!A:J,5,)</f>
        <v>Ahmedabad</v>
      </c>
      <c r="Q8492" t="str">
        <f>VLOOKUP(C8492,customers!A:J,10,0)</f>
        <v>Premium</v>
      </c>
    </row>
    <row r="8493" spans="1:17" x14ac:dyDescent="0.3">
      <c r="A8493" t="s">
        <v>9584</v>
      </c>
      <c r="B8493" s="1">
        <v>45114</v>
      </c>
      <c r="C8493" t="s">
        <v>514</v>
      </c>
      <c r="D8493" t="s">
        <v>515</v>
      </c>
      <c r="E8493" t="s">
        <v>27</v>
      </c>
      <c r="F8493" t="s">
        <v>22</v>
      </c>
      <c r="G8493" t="s">
        <v>210</v>
      </c>
      <c r="H8493">
        <v>4</v>
      </c>
      <c r="I8493">
        <v>44642.77</v>
      </c>
      <c r="J8493">
        <v>0.15</v>
      </c>
      <c r="K8493">
        <v>151785.42000000001</v>
      </c>
      <c r="L8493">
        <v>45592.06</v>
      </c>
      <c r="M8493">
        <f t="shared" si="398"/>
        <v>151785.41799999998</v>
      </c>
      <c r="N8493" t="str">
        <f t="shared" si="396"/>
        <v>Q3</v>
      </c>
      <c r="O8493" s="2">
        <f t="shared" si="397"/>
        <v>30.037180119144509</v>
      </c>
      <c r="P8493" t="str">
        <f>VLOOKUP(retail_sales_2023!C8493,customers!A:J,5,)</f>
        <v>Delhi</v>
      </c>
      <c r="Q8493" t="str">
        <f>VLOOKUP(C8493,customers!A:J,10,0)</f>
        <v>Premium</v>
      </c>
    </row>
    <row r="8494" spans="1:17" x14ac:dyDescent="0.3">
      <c r="A8494" t="s">
        <v>9585</v>
      </c>
      <c r="B8494" s="1">
        <v>45197</v>
      </c>
      <c r="C8494" t="s">
        <v>583</v>
      </c>
      <c r="D8494" t="s">
        <v>584</v>
      </c>
      <c r="E8494" t="s">
        <v>27</v>
      </c>
      <c r="F8494" t="s">
        <v>28</v>
      </c>
      <c r="G8494" t="s">
        <v>466</v>
      </c>
      <c r="H8494">
        <v>4</v>
      </c>
      <c r="I8494">
        <v>4672.3900000000003</v>
      </c>
      <c r="J8494">
        <v>0.3</v>
      </c>
      <c r="K8494">
        <v>13082.69</v>
      </c>
      <c r="L8494">
        <v>2282.41</v>
      </c>
      <c r="M8494">
        <f t="shared" si="398"/>
        <v>13082.692000000001</v>
      </c>
      <c r="N8494" t="str">
        <f t="shared" si="396"/>
        <v>Q3</v>
      </c>
      <c r="O8494" s="2">
        <f t="shared" si="397"/>
        <v>17.44602983025662</v>
      </c>
      <c r="P8494" t="str">
        <f>VLOOKUP(retail_sales_2023!C8494,customers!A:J,5,)</f>
        <v>Amritsar</v>
      </c>
      <c r="Q8494" t="str">
        <f>VLOOKUP(C8494,customers!A:J,10,0)</f>
        <v>Premium</v>
      </c>
    </row>
    <row r="8495" spans="1:17" x14ac:dyDescent="0.3">
      <c r="A8495" t="s">
        <v>9586</v>
      </c>
      <c r="B8495" s="1">
        <v>44949</v>
      </c>
      <c r="C8495" t="s">
        <v>625</v>
      </c>
      <c r="D8495" t="s">
        <v>626</v>
      </c>
      <c r="E8495" t="s">
        <v>21</v>
      </c>
      <c r="F8495" t="s">
        <v>43</v>
      </c>
      <c r="G8495" t="s">
        <v>272</v>
      </c>
      <c r="H8495">
        <v>2</v>
      </c>
      <c r="I8495">
        <v>67029.34</v>
      </c>
      <c r="J8495">
        <v>0</v>
      </c>
      <c r="K8495">
        <v>134058.68</v>
      </c>
      <c r="L8495">
        <v>-5861.6</v>
      </c>
      <c r="M8495">
        <f t="shared" si="398"/>
        <v>134058.68</v>
      </c>
      <c r="N8495" t="str">
        <f t="shared" si="396"/>
        <v>Q1</v>
      </c>
      <c r="O8495" s="2">
        <f t="shared" si="397"/>
        <v>-4.3724136325973078</v>
      </c>
      <c r="P8495" t="str">
        <f>VLOOKUP(retail_sales_2023!C8495,customers!A:J,5,)</f>
        <v>Ranchi</v>
      </c>
      <c r="Q8495" t="str">
        <f>VLOOKUP(C8495,customers!A:J,10,0)</f>
        <v>Premium</v>
      </c>
    </row>
    <row r="8496" spans="1:17" x14ac:dyDescent="0.3">
      <c r="A8496" t="s">
        <v>9587</v>
      </c>
      <c r="B8496" s="1">
        <v>45076</v>
      </c>
      <c r="C8496" t="s">
        <v>2450</v>
      </c>
      <c r="D8496" t="s">
        <v>2451</v>
      </c>
      <c r="E8496" t="s">
        <v>21</v>
      </c>
      <c r="F8496" t="s">
        <v>22</v>
      </c>
      <c r="G8496" t="s">
        <v>182</v>
      </c>
      <c r="H8496">
        <v>4</v>
      </c>
      <c r="I8496">
        <v>18977.39</v>
      </c>
      <c r="J8496">
        <v>0.3</v>
      </c>
      <c r="K8496">
        <v>53136.69</v>
      </c>
      <c r="L8496">
        <v>14660.34</v>
      </c>
      <c r="M8496">
        <f t="shared" si="398"/>
        <v>53136.691999999995</v>
      </c>
      <c r="N8496" t="str">
        <f t="shared" si="396"/>
        <v>Q2</v>
      </c>
      <c r="O8496" s="2">
        <f t="shared" si="397"/>
        <v>27.589863049429685</v>
      </c>
      <c r="P8496" t="str">
        <f>VLOOKUP(retail_sales_2023!C8496,customers!A:J,5,)</f>
        <v>Kolkata</v>
      </c>
      <c r="Q8496" t="str">
        <f>VLOOKUP(C8496,customers!A:J,10,0)</f>
        <v>Regular</v>
      </c>
    </row>
    <row r="8497" spans="1:17" x14ac:dyDescent="0.3">
      <c r="A8497" t="s">
        <v>9588</v>
      </c>
      <c r="B8497" s="1">
        <v>45077</v>
      </c>
      <c r="C8497" t="s">
        <v>960</v>
      </c>
      <c r="D8497" t="s">
        <v>961</v>
      </c>
      <c r="E8497" t="s">
        <v>27</v>
      </c>
      <c r="F8497" t="s">
        <v>43</v>
      </c>
      <c r="G8497" t="s">
        <v>243</v>
      </c>
      <c r="H8497">
        <v>2</v>
      </c>
      <c r="I8497">
        <v>10848.46</v>
      </c>
      <c r="J8497">
        <v>0</v>
      </c>
      <c r="K8497">
        <v>21696.92</v>
      </c>
      <c r="L8497">
        <v>3202.01</v>
      </c>
      <c r="M8497">
        <f t="shared" si="398"/>
        <v>21696.92</v>
      </c>
      <c r="N8497" t="str">
        <f t="shared" si="396"/>
        <v>Q2</v>
      </c>
      <c r="O8497" s="2">
        <f t="shared" si="397"/>
        <v>14.757901121449498</v>
      </c>
      <c r="P8497" t="str">
        <f>VLOOKUP(retail_sales_2023!C8497,customers!A:J,5,)</f>
        <v>Lucknow</v>
      </c>
      <c r="Q8497" t="str">
        <f>VLOOKUP(C8497,customers!A:J,10,0)</f>
        <v>Premium</v>
      </c>
    </row>
    <row r="8498" spans="1:17" x14ac:dyDescent="0.3">
      <c r="A8498" t="s">
        <v>9589</v>
      </c>
      <c r="B8498" s="1">
        <v>44955</v>
      </c>
      <c r="C8498" t="s">
        <v>514</v>
      </c>
      <c r="D8498" t="s">
        <v>515</v>
      </c>
      <c r="E8498" t="s">
        <v>27</v>
      </c>
      <c r="F8498" t="s">
        <v>81</v>
      </c>
      <c r="G8498" t="s">
        <v>239</v>
      </c>
      <c r="H8498">
        <v>1</v>
      </c>
      <c r="I8498">
        <v>2007.31</v>
      </c>
      <c r="J8498">
        <v>0</v>
      </c>
      <c r="K8498">
        <v>2007.31</v>
      </c>
      <c r="L8498">
        <v>774.85</v>
      </c>
      <c r="M8498">
        <f t="shared" si="398"/>
        <v>2007.31</v>
      </c>
      <c r="N8498" t="str">
        <f t="shared" si="396"/>
        <v>Q1</v>
      </c>
      <c r="O8498" s="2">
        <f t="shared" si="397"/>
        <v>38.601411839725799</v>
      </c>
      <c r="P8498" t="str">
        <f>VLOOKUP(retail_sales_2023!C8498,customers!A:J,5,)</f>
        <v>Delhi</v>
      </c>
      <c r="Q8498" t="str">
        <f>VLOOKUP(C8498,customers!A:J,10,0)</f>
        <v>Premium</v>
      </c>
    </row>
    <row r="8499" spans="1:17" x14ac:dyDescent="0.3">
      <c r="A8499" t="s">
        <v>9590</v>
      </c>
      <c r="B8499" s="1">
        <v>45108</v>
      </c>
      <c r="C8499" t="s">
        <v>385</v>
      </c>
      <c r="D8499" t="s">
        <v>386</v>
      </c>
      <c r="E8499" t="s">
        <v>15</v>
      </c>
      <c r="F8499" t="s">
        <v>16</v>
      </c>
      <c r="G8499" t="s">
        <v>192</v>
      </c>
      <c r="H8499">
        <v>5</v>
      </c>
      <c r="I8499">
        <v>424.1</v>
      </c>
      <c r="J8499">
        <v>0.15</v>
      </c>
      <c r="K8499">
        <v>1802.42</v>
      </c>
      <c r="L8499">
        <v>-162.47</v>
      </c>
      <c r="M8499">
        <f t="shared" si="398"/>
        <v>1802.425</v>
      </c>
      <c r="N8499" t="str">
        <f t="shared" si="396"/>
        <v>Q3</v>
      </c>
      <c r="O8499" s="2">
        <f t="shared" si="397"/>
        <v>-9.0139922992421297</v>
      </c>
      <c r="P8499" t="str">
        <f>VLOOKUP(retail_sales_2023!C8499,customers!A:J,5,)</f>
        <v>Hyderabad</v>
      </c>
      <c r="Q8499" t="str">
        <f>VLOOKUP(C8499,customers!A:J,10,0)</f>
        <v>Premium</v>
      </c>
    </row>
    <row r="8500" spans="1:17" x14ac:dyDescent="0.3">
      <c r="A8500" t="s">
        <v>9591</v>
      </c>
      <c r="B8500" s="1">
        <v>45284</v>
      </c>
      <c r="C8500" t="s">
        <v>2178</v>
      </c>
      <c r="D8500" t="s">
        <v>2179</v>
      </c>
      <c r="E8500" t="s">
        <v>33</v>
      </c>
      <c r="F8500" t="s">
        <v>81</v>
      </c>
      <c r="G8500" t="s">
        <v>470</v>
      </c>
      <c r="H8500">
        <v>5</v>
      </c>
      <c r="I8500">
        <v>4720.3100000000004</v>
      </c>
      <c r="J8500">
        <v>0.25</v>
      </c>
      <c r="K8500">
        <v>17701.16</v>
      </c>
      <c r="L8500">
        <v>4364.09</v>
      </c>
      <c r="M8500">
        <f t="shared" si="398"/>
        <v>17701.162500000002</v>
      </c>
      <c r="N8500" t="str">
        <f t="shared" si="396"/>
        <v>Q4</v>
      </c>
      <c r="O8500" s="2">
        <f t="shared" si="397"/>
        <v>24.654259946805748</v>
      </c>
      <c r="P8500" t="str">
        <f>VLOOKUP(retail_sales_2023!C8500,customers!A:J,5,)</f>
        <v>Ahmedabad</v>
      </c>
      <c r="Q8500" t="str">
        <f>VLOOKUP(C8500,customers!A:J,10,0)</f>
        <v>Premium</v>
      </c>
    </row>
    <row r="8501" spans="1:17" x14ac:dyDescent="0.3">
      <c r="A8501" t="s">
        <v>9592</v>
      </c>
      <c r="B8501" s="1">
        <v>45024</v>
      </c>
      <c r="C8501" t="s">
        <v>861</v>
      </c>
      <c r="D8501" t="s">
        <v>862</v>
      </c>
      <c r="E8501" t="s">
        <v>21</v>
      </c>
      <c r="F8501" t="s">
        <v>22</v>
      </c>
      <c r="G8501" t="s">
        <v>196</v>
      </c>
      <c r="H8501">
        <v>4</v>
      </c>
      <c r="I8501">
        <v>37642.339999999997</v>
      </c>
      <c r="J8501">
        <v>0</v>
      </c>
      <c r="K8501">
        <v>150569.35999999999</v>
      </c>
      <c r="L8501">
        <v>39394.61</v>
      </c>
      <c r="M8501">
        <f t="shared" si="398"/>
        <v>150569.35999999999</v>
      </c>
      <c r="N8501" t="str">
        <f t="shared" si="396"/>
        <v>Q2</v>
      </c>
      <c r="O8501" s="2">
        <f t="shared" si="397"/>
        <v>26.163762667251827</v>
      </c>
      <c r="P8501" t="str">
        <f>VLOOKUP(retail_sales_2023!C8501,customers!A:J,5,)</f>
        <v>Bhubaneswar</v>
      </c>
      <c r="Q8501" t="str">
        <f>VLOOKUP(C8501,customers!A:J,10,0)</f>
        <v>Premium</v>
      </c>
    </row>
    <row r="8502" spans="1:17" x14ac:dyDescent="0.3">
      <c r="A8502" t="s">
        <v>9593</v>
      </c>
      <c r="B8502" s="1">
        <v>45084</v>
      </c>
      <c r="C8502" t="s">
        <v>234</v>
      </c>
      <c r="D8502" t="s">
        <v>260</v>
      </c>
      <c r="E8502" t="s">
        <v>33</v>
      </c>
      <c r="F8502" t="s">
        <v>81</v>
      </c>
      <c r="G8502" t="s">
        <v>101</v>
      </c>
      <c r="H8502">
        <v>1</v>
      </c>
      <c r="I8502">
        <v>4310.54</v>
      </c>
      <c r="J8502">
        <v>0</v>
      </c>
      <c r="K8502">
        <v>4310.54</v>
      </c>
      <c r="L8502">
        <v>1386.81</v>
      </c>
      <c r="M8502">
        <f t="shared" si="398"/>
        <v>4310.54</v>
      </c>
      <c r="N8502" t="str">
        <f t="shared" si="396"/>
        <v>Q2</v>
      </c>
      <c r="O8502" s="2">
        <f t="shared" si="397"/>
        <v>32.172535227604889</v>
      </c>
      <c r="P8502" t="str">
        <f>VLOOKUP(retail_sales_2023!C8502,customers!A:J,5,)</f>
        <v>Mumbai</v>
      </c>
      <c r="Q8502" t="str">
        <f>VLOOKUP(C8502,customers!A:J,10,0)</f>
        <v>Occasional</v>
      </c>
    </row>
    <row r="8503" spans="1:17" x14ac:dyDescent="0.3">
      <c r="A8503" t="s">
        <v>9594</v>
      </c>
      <c r="B8503" s="1">
        <v>45125</v>
      </c>
      <c r="C8503" t="s">
        <v>2938</v>
      </c>
      <c r="D8503" t="s">
        <v>2939</v>
      </c>
      <c r="E8503" t="s">
        <v>33</v>
      </c>
      <c r="F8503" t="s">
        <v>38</v>
      </c>
      <c r="G8503" t="s">
        <v>90</v>
      </c>
      <c r="H8503">
        <v>4</v>
      </c>
      <c r="I8503">
        <v>955.67</v>
      </c>
      <c r="J8503">
        <v>0</v>
      </c>
      <c r="K8503">
        <v>3822.68</v>
      </c>
      <c r="L8503">
        <v>1267.3800000000001</v>
      </c>
      <c r="M8503">
        <f t="shared" si="398"/>
        <v>3822.68</v>
      </c>
      <c r="N8503" t="str">
        <f t="shared" si="396"/>
        <v>Q3</v>
      </c>
      <c r="O8503" s="2">
        <f t="shared" si="397"/>
        <v>33.154226877478635</v>
      </c>
      <c r="P8503" t="str">
        <f>VLOOKUP(retail_sales_2023!C8503,customers!A:J,5,)</f>
        <v>Mumbai</v>
      </c>
      <c r="Q8503" t="str">
        <f>VLOOKUP(C8503,customers!A:J,10,0)</f>
        <v>Regular</v>
      </c>
    </row>
    <row r="8504" spans="1:17" x14ac:dyDescent="0.3">
      <c r="A8504" t="s">
        <v>9595</v>
      </c>
      <c r="B8504" s="1">
        <v>45089</v>
      </c>
      <c r="C8504" t="s">
        <v>1412</v>
      </c>
      <c r="D8504" t="s">
        <v>1413</v>
      </c>
      <c r="E8504" t="s">
        <v>33</v>
      </c>
      <c r="F8504" t="s">
        <v>43</v>
      </c>
      <c r="G8504" t="s">
        <v>154</v>
      </c>
      <c r="H8504">
        <v>5</v>
      </c>
      <c r="I8504">
        <v>70706.039999999994</v>
      </c>
      <c r="J8504">
        <v>0</v>
      </c>
      <c r="K8504">
        <v>353530.2</v>
      </c>
      <c r="L8504">
        <v>35739.35</v>
      </c>
      <c r="M8504">
        <f t="shared" si="398"/>
        <v>353530.19999999995</v>
      </c>
      <c r="N8504" t="str">
        <f t="shared" si="396"/>
        <v>Q2</v>
      </c>
      <c r="O8504" s="2">
        <f t="shared" si="397"/>
        <v>10.109277792957998</v>
      </c>
      <c r="P8504" t="str">
        <f>VLOOKUP(retail_sales_2023!C8504,customers!A:J,5,)</f>
        <v>Surat</v>
      </c>
      <c r="Q8504" t="str">
        <f>VLOOKUP(C8504,customers!A:J,10,0)</f>
        <v>Occasional</v>
      </c>
    </row>
    <row r="8505" spans="1:17" x14ac:dyDescent="0.3">
      <c r="A8505" t="s">
        <v>9596</v>
      </c>
      <c r="B8505" s="1">
        <v>45192</v>
      </c>
      <c r="C8505" t="s">
        <v>531</v>
      </c>
      <c r="D8505" t="s">
        <v>532</v>
      </c>
      <c r="E8505" t="s">
        <v>15</v>
      </c>
      <c r="F8505" t="s">
        <v>43</v>
      </c>
      <c r="G8505" t="s">
        <v>243</v>
      </c>
      <c r="H8505">
        <v>4</v>
      </c>
      <c r="I8505">
        <v>65219.75</v>
      </c>
      <c r="J8505">
        <v>0</v>
      </c>
      <c r="K8505">
        <v>260879</v>
      </c>
      <c r="L8505">
        <v>27305.87</v>
      </c>
      <c r="M8505">
        <f t="shared" si="398"/>
        <v>260879</v>
      </c>
      <c r="N8505" t="str">
        <f t="shared" si="396"/>
        <v>Q3</v>
      </c>
      <c r="O8505" s="2">
        <f t="shared" si="397"/>
        <v>10.46687161480993</v>
      </c>
      <c r="P8505" t="str">
        <f>VLOOKUP(retail_sales_2023!C8505,customers!A:J,5,)</f>
        <v>Hyderabad</v>
      </c>
      <c r="Q8505" t="str">
        <f>VLOOKUP(C8505,customers!A:J,10,0)</f>
        <v>Regular</v>
      </c>
    </row>
    <row r="8506" spans="1:17" x14ac:dyDescent="0.3">
      <c r="A8506" t="s">
        <v>9597</v>
      </c>
      <c r="B8506" s="1">
        <v>45038</v>
      </c>
      <c r="C8506" t="s">
        <v>2136</v>
      </c>
      <c r="D8506" t="s">
        <v>2137</v>
      </c>
      <c r="E8506" t="s">
        <v>27</v>
      </c>
      <c r="F8506" t="s">
        <v>52</v>
      </c>
      <c r="G8506" t="s">
        <v>117</v>
      </c>
      <c r="H8506">
        <v>5</v>
      </c>
      <c r="I8506">
        <v>173.33</v>
      </c>
      <c r="J8506">
        <v>0.3</v>
      </c>
      <c r="K8506">
        <v>606.65</v>
      </c>
      <c r="L8506">
        <v>38.46</v>
      </c>
      <c r="M8506">
        <f t="shared" si="398"/>
        <v>606.65499999999997</v>
      </c>
      <c r="N8506" t="str">
        <f t="shared" si="396"/>
        <v>Q2</v>
      </c>
      <c r="O8506" s="2">
        <f t="shared" si="397"/>
        <v>6.3397346080936297</v>
      </c>
      <c r="P8506" t="str">
        <f>VLOOKUP(retail_sales_2023!C8506,customers!A:J,5,)</f>
        <v>Chandigarh</v>
      </c>
      <c r="Q8506" t="str">
        <f>VLOOKUP(C8506,customers!A:J,10,0)</f>
        <v>Premium</v>
      </c>
    </row>
    <row r="8507" spans="1:17" x14ac:dyDescent="0.3">
      <c r="A8507" t="s">
        <v>9598</v>
      </c>
      <c r="B8507" s="1">
        <v>45239</v>
      </c>
      <c r="C8507" t="s">
        <v>372</v>
      </c>
      <c r="D8507" t="s">
        <v>373</v>
      </c>
      <c r="E8507" t="s">
        <v>33</v>
      </c>
      <c r="F8507" t="s">
        <v>52</v>
      </c>
      <c r="G8507" t="s">
        <v>53</v>
      </c>
      <c r="H8507">
        <v>2</v>
      </c>
      <c r="I8507">
        <v>630.48</v>
      </c>
      <c r="J8507">
        <v>0.05</v>
      </c>
      <c r="K8507">
        <v>1197.9100000000001</v>
      </c>
      <c r="L8507">
        <v>77.22</v>
      </c>
      <c r="M8507">
        <f t="shared" si="398"/>
        <v>1197.912</v>
      </c>
      <c r="N8507" t="str">
        <f t="shared" si="396"/>
        <v>Q4</v>
      </c>
      <c r="O8507" s="2">
        <f t="shared" si="397"/>
        <v>6.4462271790034302</v>
      </c>
      <c r="P8507" t="str">
        <f>VLOOKUP(retail_sales_2023!C8507,customers!A:J,5,)</f>
        <v>Pune</v>
      </c>
      <c r="Q8507" t="str">
        <f>VLOOKUP(C8507,customers!A:J,10,0)</f>
        <v>Premium</v>
      </c>
    </row>
    <row r="8508" spans="1:17" x14ac:dyDescent="0.3">
      <c r="A8508" t="s">
        <v>9599</v>
      </c>
      <c r="B8508" s="1">
        <v>45014</v>
      </c>
      <c r="C8508" t="s">
        <v>2136</v>
      </c>
      <c r="D8508" t="s">
        <v>2137</v>
      </c>
      <c r="E8508" t="s">
        <v>27</v>
      </c>
      <c r="F8508" t="s">
        <v>16</v>
      </c>
      <c r="G8508" t="s">
        <v>356</v>
      </c>
      <c r="H8508">
        <v>4</v>
      </c>
      <c r="I8508">
        <v>489.82</v>
      </c>
      <c r="J8508">
        <v>0.05</v>
      </c>
      <c r="K8508">
        <v>1861.32</v>
      </c>
      <c r="L8508">
        <v>582.65</v>
      </c>
      <c r="M8508">
        <f t="shared" si="398"/>
        <v>1861.3159999999998</v>
      </c>
      <c r="N8508" t="str">
        <f t="shared" si="396"/>
        <v>Q1</v>
      </c>
      <c r="O8508" s="2">
        <f t="shared" si="397"/>
        <v>31.303053746803343</v>
      </c>
      <c r="P8508" t="str">
        <f>VLOOKUP(retail_sales_2023!C8508,customers!A:J,5,)</f>
        <v>Chandigarh</v>
      </c>
      <c r="Q8508" t="str">
        <f>VLOOKUP(C8508,customers!A:J,10,0)</f>
        <v>Premium</v>
      </c>
    </row>
    <row r="8509" spans="1:17" x14ac:dyDescent="0.3">
      <c r="A8509" t="s">
        <v>9600</v>
      </c>
      <c r="B8509" s="1">
        <v>45214</v>
      </c>
      <c r="C8509" t="s">
        <v>531</v>
      </c>
      <c r="D8509" t="s">
        <v>532</v>
      </c>
      <c r="E8509" t="s">
        <v>15</v>
      </c>
      <c r="F8509" t="s">
        <v>38</v>
      </c>
      <c r="G8509" t="s">
        <v>48</v>
      </c>
      <c r="H8509">
        <v>3</v>
      </c>
      <c r="I8509">
        <v>2837.4</v>
      </c>
      <c r="J8509">
        <v>0.15</v>
      </c>
      <c r="K8509">
        <v>7235.37</v>
      </c>
      <c r="L8509">
        <v>1554.81</v>
      </c>
      <c r="M8509">
        <f t="shared" si="398"/>
        <v>7235.3700000000008</v>
      </c>
      <c r="N8509" t="str">
        <f t="shared" si="396"/>
        <v>Q4</v>
      </c>
      <c r="O8509" s="2">
        <f t="shared" si="397"/>
        <v>21.489018529805662</v>
      </c>
      <c r="P8509" t="str">
        <f>VLOOKUP(retail_sales_2023!C8509,customers!A:J,5,)</f>
        <v>Hyderabad</v>
      </c>
      <c r="Q8509" t="str">
        <f>VLOOKUP(C8509,customers!A:J,10,0)</f>
        <v>Regular</v>
      </c>
    </row>
    <row r="8510" spans="1:17" x14ac:dyDescent="0.3">
      <c r="A8510" t="s">
        <v>9601</v>
      </c>
      <c r="B8510" s="1">
        <v>45071</v>
      </c>
      <c r="C8510" t="s">
        <v>660</v>
      </c>
      <c r="D8510" t="s">
        <v>661</v>
      </c>
      <c r="E8510" t="s">
        <v>21</v>
      </c>
      <c r="F8510" t="s">
        <v>81</v>
      </c>
      <c r="G8510" t="s">
        <v>105</v>
      </c>
      <c r="H8510">
        <v>4</v>
      </c>
      <c r="I8510">
        <v>4053.29</v>
      </c>
      <c r="J8510">
        <v>0</v>
      </c>
      <c r="K8510">
        <v>16213.16</v>
      </c>
      <c r="L8510">
        <v>5140.07</v>
      </c>
      <c r="M8510">
        <f t="shared" si="398"/>
        <v>16213.16</v>
      </c>
      <c r="N8510" t="str">
        <f t="shared" si="396"/>
        <v>Q2</v>
      </c>
      <c r="O8510" s="2">
        <f t="shared" si="397"/>
        <v>31.703073305882377</v>
      </c>
      <c r="P8510" t="str">
        <f>VLOOKUP(retail_sales_2023!C8510,customers!A:J,5,)</f>
        <v>Ranchi</v>
      </c>
      <c r="Q8510" t="str">
        <f>VLOOKUP(C8510,customers!A:J,10,0)</f>
        <v>Regular</v>
      </c>
    </row>
    <row r="8511" spans="1:17" x14ac:dyDescent="0.3">
      <c r="A8511" t="s">
        <v>9602</v>
      </c>
      <c r="B8511" s="1">
        <v>44977</v>
      </c>
      <c r="C8511" t="s">
        <v>1031</v>
      </c>
      <c r="D8511" t="s">
        <v>1032</v>
      </c>
      <c r="E8511" t="s">
        <v>15</v>
      </c>
      <c r="F8511" t="s">
        <v>52</v>
      </c>
      <c r="G8511" t="s">
        <v>133</v>
      </c>
      <c r="H8511">
        <v>8</v>
      </c>
      <c r="I8511">
        <v>71.05</v>
      </c>
      <c r="J8511">
        <v>0.15</v>
      </c>
      <c r="K8511">
        <v>483.14</v>
      </c>
      <c r="L8511">
        <v>42.96</v>
      </c>
      <c r="M8511">
        <f t="shared" si="398"/>
        <v>483.14</v>
      </c>
      <c r="N8511" t="str">
        <f t="shared" si="396"/>
        <v>Q1</v>
      </c>
      <c r="O8511" s="2">
        <f t="shared" si="397"/>
        <v>8.8918325951070099</v>
      </c>
      <c r="P8511" t="str">
        <f>VLOOKUP(retail_sales_2023!C8511,customers!A:J,5,)</f>
        <v>Bengaluru</v>
      </c>
      <c r="Q8511" t="str">
        <f>VLOOKUP(C8511,customers!A:J,10,0)</f>
        <v>Premium</v>
      </c>
    </row>
    <row r="8512" spans="1:17" x14ac:dyDescent="0.3">
      <c r="A8512" t="s">
        <v>9603</v>
      </c>
      <c r="B8512" s="1">
        <v>45242</v>
      </c>
      <c r="C8512" t="s">
        <v>2168</v>
      </c>
      <c r="D8512" t="s">
        <v>2169</v>
      </c>
      <c r="E8512" t="s">
        <v>33</v>
      </c>
      <c r="F8512" t="s">
        <v>16</v>
      </c>
      <c r="G8512" t="s">
        <v>286</v>
      </c>
      <c r="H8512">
        <v>3</v>
      </c>
      <c r="I8512">
        <v>695.19</v>
      </c>
      <c r="J8512">
        <v>0.25</v>
      </c>
      <c r="K8512">
        <v>1564.18</v>
      </c>
      <c r="L8512">
        <v>657.73</v>
      </c>
      <c r="M8512">
        <f t="shared" si="398"/>
        <v>1564.1775000000002</v>
      </c>
      <c r="N8512" t="str">
        <f t="shared" si="396"/>
        <v>Q4</v>
      </c>
      <c r="O8512" s="2">
        <f t="shared" si="397"/>
        <v>42.049508368602076</v>
      </c>
      <c r="P8512" t="str">
        <f>VLOOKUP(retail_sales_2023!C8512,customers!A:J,5,)</f>
        <v>Nagpur</v>
      </c>
      <c r="Q8512" t="str">
        <f>VLOOKUP(C8512,customers!A:J,10,0)</f>
        <v>Premium</v>
      </c>
    </row>
    <row r="8513" spans="1:17" x14ac:dyDescent="0.3">
      <c r="A8513" t="s">
        <v>9604</v>
      </c>
      <c r="B8513" s="1">
        <v>44928</v>
      </c>
      <c r="C8513" t="s">
        <v>625</v>
      </c>
      <c r="D8513" t="s">
        <v>626</v>
      </c>
      <c r="E8513" t="s">
        <v>21</v>
      </c>
      <c r="F8513" t="s">
        <v>43</v>
      </c>
      <c r="G8513" t="s">
        <v>243</v>
      </c>
      <c r="H8513">
        <v>4</v>
      </c>
      <c r="I8513">
        <v>77559.600000000006</v>
      </c>
      <c r="J8513">
        <v>0</v>
      </c>
      <c r="K8513">
        <v>310238.40000000002</v>
      </c>
      <c r="L8513">
        <v>-6968.08</v>
      </c>
      <c r="M8513">
        <f t="shared" si="398"/>
        <v>310238.40000000002</v>
      </c>
      <c r="N8513" t="str">
        <f t="shared" si="396"/>
        <v>Q1</v>
      </c>
      <c r="O8513" s="2">
        <f t="shared" si="397"/>
        <v>-2.2460404643654686</v>
      </c>
      <c r="P8513" t="str">
        <f>VLOOKUP(retail_sales_2023!C8513,customers!A:J,5,)</f>
        <v>Ranchi</v>
      </c>
      <c r="Q8513" t="str">
        <f>VLOOKUP(C8513,customers!A:J,10,0)</f>
        <v>Premium</v>
      </c>
    </row>
    <row r="8514" spans="1:17" x14ac:dyDescent="0.3">
      <c r="A8514" t="s">
        <v>9605</v>
      </c>
      <c r="B8514" s="1">
        <v>44944</v>
      </c>
      <c r="C8514" t="s">
        <v>3348</v>
      </c>
      <c r="D8514" t="s">
        <v>3349</v>
      </c>
      <c r="E8514" t="s">
        <v>15</v>
      </c>
      <c r="F8514" t="s">
        <v>43</v>
      </c>
      <c r="G8514" t="s">
        <v>44</v>
      </c>
      <c r="H8514">
        <v>3</v>
      </c>
      <c r="I8514">
        <v>34009.519999999997</v>
      </c>
      <c r="J8514">
        <v>0.05</v>
      </c>
      <c r="K8514">
        <v>96927.13</v>
      </c>
      <c r="L8514">
        <v>10449.24</v>
      </c>
      <c r="M8514">
        <f t="shared" si="398"/>
        <v>96927.131999999998</v>
      </c>
      <c r="N8514" t="str">
        <f t="shared" si="396"/>
        <v>Q1</v>
      </c>
      <c r="O8514" s="2">
        <f t="shared" si="397"/>
        <v>10.780511091167147</v>
      </c>
      <c r="P8514" t="str">
        <f>VLOOKUP(retail_sales_2023!C8514,customers!A:J,5,)</f>
        <v>Kochi</v>
      </c>
      <c r="Q8514" t="str">
        <f>VLOOKUP(C8514,customers!A:J,10,0)</f>
        <v>Premium</v>
      </c>
    </row>
    <row r="8515" spans="1:17" x14ac:dyDescent="0.3">
      <c r="A8515" t="s">
        <v>9606</v>
      </c>
      <c r="B8515" s="1">
        <v>45052</v>
      </c>
      <c r="C8515" t="s">
        <v>1811</v>
      </c>
      <c r="D8515" t="s">
        <v>1812</v>
      </c>
      <c r="E8515" t="s">
        <v>21</v>
      </c>
      <c r="F8515" t="s">
        <v>81</v>
      </c>
      <c r="G8515" t="s">
        <v>101</v>
      </c>
      <c r="H8515">
        <v>3</v>
      </c>
      <c r="I8515">
        <v>1729.15</v>
      </c>
      <c r="J8515">
        <v>0</v>
      </c>
      <c r="K8515">
        <v>5187.45</v>
      </c>
      <c r="L8515">
        <v>1986.09</v>
      </c>
      <c r="M8515">
        <f t="shared" si="398"/>
        <v>5187.4500000000007</v>
      </c>
      <c r="N8515" t="str">
        <f t="shared" ref="N8515:N8578" si="399">"Q"&amp;ROUNDUP(MONTH(B8515)/3,0)</f>
        <v>Q2</v>
      </c>
      <c r="O8515" s="2">
        <f t="shared" ref="O8515:O8578" si="400">(L8515/K8515)*100</f>
        <v>38.286441315097015</v>
      </c>
      <c r="P8515" t="str">
        <f>VLOOKUP(retail_sales_2023!C8515,customers!A:J,5,)</f>
        <v>Bhubaneswar</v>
      </c>
      <c r="Q8515" t="str">
        <f>VLOOKUP(C8515,customers!A:J,10,0)</f>
        <v>Premium</v>
      </c>
    </row>
    <row r="8516" spans="1:17" x14ac:dyDescent="0.3">
      <c r="A8516" t="s">
        <v>9607</v>
      </c>
      <c r="B8516" s="1">
        <v>45064</v>
      </c>
      <c r="C8516" t="s">
        <v>1934</v>
      </c>
      <c r="D8516" t="s">
        <v>1935</v>
      </c>
      <c r="E8516" t="s">
        <v>15</v>
      </c>
      <c r="F8516" t="s">
        <v>52</v>
      </c>
      <c r="G8516" t="s">
        <v>169</v>
      </c>
      <c r="H8516">
        <v>7</v>
      </c>
      <c r="I8516">
        <v>671.85</v>
      </c>
      <c r="J8516">
        <v>0.25</v>
      </c>
      <c r="K8516">
        <v>3527.21</v>
      </c>
      <c r="L8516">
        <v>234.72</v>
      </c>
      <c r="M8516">
        <f t="shared" si="398"/>
        <v>3527.2124999999996</v>
      </c>
      <c r="N8516" t="str">
        <f t="shared" si="399"/>
        <v>Q2</v>
      </c>
      <c r="O8516" s="2">
        <f t="shared" si="400"/>
        <v>6.6545513309386166</v>
      </c>
      <c r="P8516" t="str">
        <f>VLOOKUP(retail_sales_2023!C8516,customers!A:J,5,)</f>
        <v>Kochi</v>
      </c>
      <c r="Q8516" t="str">
        <f>VLOOKUP(C8516,customers!A:J,10,0)</f>
        <v>Premium</v>
      </c>
    </row>
    <row r="8517" spans="1:17" x14ac:dyDescent="0.3">
      <c r="A8517" t="s">
        <v>9608</v>
      </c>
      <c r="B8517" s="1">
        <v>45084</v>
      </c>
      <c r="C8517" t="s">
        <v>348</v>
      </c>
      <c r="D8517" t="s">
        <v>349</v>
      </c>
      <c r="E8517" t="s">
        <v>15</v>
      </c>
      <c r="F8517" t="s">
        <v>16</v>
      </c>
      <c r="G8517" t="s">
        <v>296</v>
      </c>
      <c r="H8517">
        <v>2</v>
      </c>
      <c r="I8517">
        <v>688.29</v>
      </c>
      <c r="J8517">
        <v>0.25</v>
      </c>
      <c r="K8517">
        <v>1032.43</v>
      </c>
      <c r="L8517">
        <v>310.52</v>
      </c>
      <c r="M8517">
        <f t="shared" ref="M8517:M8580" si="401">H8517*I8517*(1-J8517)</f>
        <v>1032.4349999999999</v>
      </c>
      <c r="N8517" t="str">
        <f t="shared" si="399"/>
        <v>Q2</v>
      </c>
      <c r="O8517" s="2">
        <f t="shared" si="400"/>
        <v>30.076615363753472</v>
      </c>
      <c r="P8517" t="str">
        <f>VLOOKUP(retail_sales_2023!C8517,customers!A:J,5,)</f>
        <v>Bengaluru</v>
      </c>
      <c r="Q8517" t="str">
        <f>VLOOKUP(C8517,customers!A:J,10,0)</f>
        <v>Premium</v>
      </c>
    </row>
    <row r="8518" spans="1:17" x14ac:dyDescent="0.3">
      <c r="A8518" t="s">
        <v>9609</v>
      </c>
      <c r="B8518" s="1">
        <v>45176</v>
      </c>
      <c r="C8518" t="s">
        <v>3968</v>
      </c>
      <c r="D8518" t="s">
        <v>3969</v>
      </c>
      <c r="E8518" t="s">
        <v>33</v>
      </c>
      <c r="F8518" t="s">
        <v>52</v>
      </c>
      <c r="G8518" t="s">
        <v>937</v>
      </c>
      <c r="H8518">
        <v>8</v>
      </c>
      <c r="I8518">
        <v>700.46</v>
      </c>
      <c r="J8518">
        <v>0.05</v>
      </c>
      <c r="K8518">
        <v>5323.5</v>
      </c>
      <c r="L8518">
        <v>495.05</v>
      </c>
      <c r="M8518">
        <f t="shared" si="401"/>
        <v>5323.4960000000001</v>
      </c>
      <c r="N8518" t="str">
        <f t="shared" si="399"/>
        <v>Q3</v>
      </c>
      <c r="O8518" s="2">
        <f t="shared" si="400"/>
        <v>9.2993331454869921</v>
      </c>
      <c r="P8518" t="str">
        <f>VLOOKUP(retail_sales_2023!C8518,customers!A:J,5,)</f>
        <v>Mumbai</v>
      </c>
      <c r="Q8518" t="str">
        <f>VLOOKUP(C8518,customers!A:J,10,0)</f>
        <v>Regular</v>
      </c>
    </row>
    <row r="8519" spans="1:17" x14ac:dyDescent="0.3">
      <c r="A8519" t="s">
        <v>9610</v>
      </c>
      <c r="B8519" s="1">
        <v>44948</v>
      </c>
      <c r="C8519" t="s">
        <v>241</v>
      </c>
      <c r="D8519" t="s">
        <v>242</v>
      </c>
      <c r="E8519" t="s">
        <v>27</v>
      </c>
      <c r="F8519" t="s">
        <v>81</v>
      </c>
      <c r="G8519" t="s">
        <v>105</v>
      </c>
      <c r="H8519">
        <v>4</v>
      </c>
      <c r="I8519">
        <v>2848.69</v>
      </c>
      <c r="J8519">
        <v>0.1</v>
      </c>
      <c r="K8519">
        <v>10255.280000000001</v>
      </c>
      <c r="L8519">
        <v>2206.4899999999998</v>
      </c>
      <c r="M8519">
        <f t="shared" si="401"/>
        <v>10255.284</v>
      </c>
      <c r="N8519" t="str">
        <f t="shared" si="399"/>
        <v>Q1</v>
      </c>
      <c r="O8519" s="2">
        <f t="shared" si="400"/>
        <v>21.515648524467395</v>
      </c>
      <c r="P8519" t="str">
        <f>VLOOKUP(retail_sales_2023!C8519,customers!A:J,5,)</f>
        <v>Amritsar</v>
      </c>
      <c r="Q8519" t="str">
        <f>VLOOKUP(C8519,customers!A:J,10,0)</f>
        <v>Premium</v>
      </c>
    </row>
    <row r="8520" spans="1:17" x14ac:dyDescent="0.3">
      <c r="A8520" t="s">
        <v>9611</v>
      </c>
      <c r="B8520" s="1">
        <v>45007</v>
      </c>
      <c r="C8520" t="s">
        <v>1114</v>
      </c>
      <c r="D8520" t="s">
        <v>1115</v>
      </c>
      <c r="E8520" t="s">
        <v>27</v>
      </c>
      <c r="F8520" t="s">
        <v>81</v>
      </c>
      <c r="G8520" t="s">
        <v>370</v>
      </c>
      <c r="H8520">
        <v>4</v>
      </c>
      <c r="I8520">
        <v>4774.0200000000004</v>
      </c>
      <c r="J8520">
        <v>0.15</v>
      </c>
      <c r="K8520">
        <v>16231.67</v>
      </c>
      <c r="L8520">
        <v>3608.12</v>
      </c>
      <c r="M8520">
        <f t="shared" si="401"/>
        <v>16231.668000000001</v>
      </c>
      <c r="N8520" t="str">
        <f t="shared" si="399"/>
        <v>Q1</v>
      </c>
      <c r="O8520" s="2">
        <f t="shared" si="400"/>
        <v>22.228889572052658</v>
      </c>
      <c r="P8520" t="str">
        <f>VLOOKUP(retail_sales_2023!C8520,customers!A:J,5,)</f>
        <v>Lucknow</v>
      </c>
      <c r="Q8520" t="str">
        <f>VLOOKUP(C8520,customers!A:J,10,0)</f>
        <v>Regular</v>
      </c>
    </row>
    <row r="8521" spans="1:17" x14ac:dyDescent="0.3">
      <c r="A8521" t="s">
        <v>9612</v>
      </c>
      <c r="B8521" s="1">
        <v>45182</v>
      </c>
      <c r="C8521" t="s">
        <v>1789</v>
      </c>
      <c r="D8521" t="s">
        <v>1790</v>
      </c>
      <c r="E8521" t="s">
        <v>33</v>
      </c>
      <c r="F8521" t="s">
        <v>28</v>
      </c>
      <c r="G8521" t="s">
        <v>57</v>
      </c>
      <c r="H8521">
        <v>1</v>
      </c>
      <c r="I8521">
        <v>7035.91</v>
      </c>
      <c r="J8521">
        <v>0.15</v>
      </c>
      <c r="K8521">
        <v>5980.52</v>
      </c>
      <c r="L8521">
        <v>1085.23</v>
      </c>
      <c r="M8521">
        <f t="shared" si="401"/>
        <v>5980.5234999999993</v>
      </c>
      <c r="N8521" t="str">
        <f t="shared" si="399"/>
        <v>Q3</v>
      </c>
      <c r="O8521" s="2">
        <f t="shared" si="400"/>
        <v>18.146080942794271</v>
      </c>
      <c r="P8521" t="str">
        <f>VLOOKUP(retail_sales_2023!C8521,customers!A:J,5,)</f>
        <v>Surat</v>
      </c>
      <c r="Q8521" t="str">
        <f>VLOOKUP(C8521,customers!A:J,10,0)</f>
        <v>Occasional</v>
      </c>
    </row>
    <row r="8522" spans="1:17" x14ac:dyDescent="0.3">
      <c r="A8522" t="s">
        <v>9613</v>
      </c>
      <c r="B8522" s="1">
        <v>45253</v>
      </c>
      <c r="C8522" t="s">
        <v>1463</v>
      </c>
      <c r="D8522" t="s">
        <v>1464</v>
      </c>
      <c r="E8522" t="s">
        <v>15</v>
      </c>
      <c r="F8522" t="s">
        <v>16</v>
      </c>
      <c r="G8522" t="s">
        <v>17</v>
      </c>
      <c r="H8522">
        <v>2</v>
      </c>
      <c r="I8522">
        <v>783.58</v>
      </c>
      <c r="J8522">
        <v>0.15</v>
      </c>
      <c r="K8522">
        <v>1332.09</v>
      </c>
      <c r="L8522">
        <v>443.98</v>
      </c>
      <c r="M8522">
        <f t="shared" si="401"/>
        <v>1332.086</v>
      </c>
      <c r="N8522" t="str">
        <f t="shared" si="399"/>
        <v>Q4</v>
      </c>
      <c r="O8522" s="2">
        <f t="shared" si="400"/>
        <v>33.329579833194458</v>
      </c>
      <c r="P8522" t="str">
        <f>VLOOKUP(retail_sales_2023!C8522,customers!A:J,5,)</f>
        <v>Coimbatore</v>
      </c>
      <c r="Q8522" t="str">
        <f>VLOOKUP(C8522,customers!A:J,10,0)</f>
        <v>Premium</v>
      </c>
    </row>
    <row r="8523" spans="1:17" x14ac:dyDescent="0.3">
      <c r="A8523" t="s">
        <v>9614</v>
      </c>
      <c r="B8523" s="1">
        <v>45277</v>
      </c>
      <c r="C8523" t="s">
        <v>1984</v>
      </c>
      <c r="D8523" t="s">
        <v>13093</v>
      </c>
      <c r="E8523" t="s">
        <v>27</v>
      </c>
      <c r="F8523" t="s">
        <v>43</v>
      </c>
      <c r="G8523" t="s">
        <v>154</v>
      </c>
      <c r="H8523">
        <v>4</v>
      </c>
      <c r="I8523">
        <v>27629.56</v>
      </c>
      <c r="J8523">
        <v>0.2</v>
      </c>
      <c r="K8523">
        <v>88414.59</v>
      </c>
      <c r="L8523">
        <v>12871.71</v>
      </c>
      <c r="M8523">
        <f t="shared" si="401"/>
        <v>88414.592000000004</v>
      </c>
      <c r="N8523" t="str">
        <f t="shared" si="399"/>
        <v>Q4</v>
      </c>
      <c r="O8523" s="2">
        <f t="shared" si="400"/>
        <v>14.558355131206286</v>
      </c>
      <c r="P8523" t="str">
        <f>VLOOKUP(retail_sales_2023!C8523,customers!A:J,5,)</f>
        <v>Chandigarh</v>
      </c>
      <c r="Q8523" t="str">
        <f>VLOOKUP(C8523,customers!A:J,10,0)</f>
        <v>Premium</v>
      </c>
    </row>
    <row r="8524" spans="1:17" x14ac:dyDescent="0.3">
      <c r="A8524" t="s">
        <v>9615</v>
      </c>
      <c r="B8524" s="1">
        <v>45177</v>
      </c>
      <c r="C8524" t="s">
        <v>921</v>
      </c>
      <c r="D8524" t="s">
        <v>922</v>
      </c>
      <c r="E8524" t="s">
        <v>15</v>
      </c>
      <c r="F8524" t="s">
        <v>81</v>
      </c>
      <c r="G8524" t="s">
        <v>150</v>
      </c>
      <c r="H8524">
        <v>1</v>
      </c>
      <c r="I8524">
        <v>3342.45</v>
      </c>
      <c r="J8524">
        <v>0.2</v>
      </c>
      <c r="K8524">
        <v>2673.96</v>
      </c>
      <c r="L8524">
        <v>1023.97</v>
      </c>
      <c r="M8524">
        <f t="shared" si="401"/>
        <v>2673.96</v>
      </c>
      <c r="N8524" t="str">
        <f t="shared" si="399"/>
        <v>Q3</v>
      </c>
      <c r="O8524" s="2">
        <f t="shared" si="400"/>
        <v>38.294140525662314</v>
      </c>
      <c r="P8524" t="str">
        <f>VLOOKUP(retail_sales_2023!C8524,customers!A:J,5,)</f>
        <v>Kochi</v>
      </c>
      <c r="Q8524" t="str">
        <f>VLOOKUP(C8524,customers!A:J,10,0)</f>
        <v>Premium</v>
      </c>
    </row>
    <row r="8525" spans="1:17" x14ac:dyDescent="0.3">
      <c r="A8525" t="s">
        <v>9616</v>
      </c>
      <c r="B8525" s="1">
        <v>45127</v>
      </c>
      <c r="C8525" t="s">
        <v>1430</v>
      </c>
      <c r="D8525" t="s">
        <v>1431</v>
      </c>
      <c r="E8525" t="s">
        <v>21</v>
      </c>
      <c r="F8525" t="s">
        <v>81</v>
      </c>
      <c r="G8525" t="s">
        <v>470</v>
      </c>
      <c r="H8525">
        <v>5</v>
      </c>
      <c r="I8525">
        <v>3431.14</v>
      </c>
      <c r="J8525">
        <v>0.05</v>
      </c>
      <c r="K8525">
        <v>16297.91</v>
      </c>
      <c r="L8525">
        <v>5981.19</v>
      </c>
      <c r="M8525">
        <f t="shared" si="401"/>
        <v>16297.914999999999</v>
      </c>
      <c r="N8525" t="str">
        <f t="shared" si="399"/>
        <v>Q3</v>
      </c>
      <c r="O8525" s="2">
        <f t="shared" si="400"/>
        <v>36.699122770956521</v>
      </c>
      <c r="P8525" t="str">
        <f>VLOOKUP(retail_sales_2023!C8525,customers!A:J,5,)</f>
        <v>Bhubaneswar</v>
      </c>
      <c r="Q8525" t="str">
        <f>VLOOKUP(C8525,customers!A:J,10,0)</f>
        <v>Regular</v>
      </c>
    </row>
    <row r="8526" spans="1:17" x14ac:dyDescent="0.3">
      <c r="A8526" t="s">
        <v>9617</v>
      </c>
      <c r="B8526" s="1">
        <v>44927</v>
      </c>
      <c r="C8526" t="s">
        <v>1292</v>
      </c>
      <c r="D8526" t="s">
        <v>1293</v>
      </c>
      <c r="E8526" t="s">
        <v>15</v>
      </c>
      <c r="F8526" t="s">
        <v>81</v>
      </c>
      <c r="G8526" t="s">
        <v>158</v>
      </c>
      <c r="H8526">
        <v>4</v>
      </c>
      <c r="I8526">
        <v>3509.9</v>
      </c>
      <c r="J8526">
        <v>0</v>
      </c>
      <c r="K8526">
        <v>14039.6</v>
      </c>
      <c r="L8526">
        <v>3687.61</v>
      </c>
      <c r="M8526">
        <f t="shared" si="401"/>
        <v>14039.6</v>
      </c>
      <c r="N8526" t="str">
        <f t="shared" si="399"/>
        <v>Q1</v>
      </c>
      <c r="O8526" s="2">
        <f t="shared" si="400"/>
        <v>26.265776802757912</v>
      </c>
      <c r="P8526" t="str">
        <f>VLOOKUP(retail_sales_2023!C8526,customers!A:J,5,)</f>
        <v>Hyderabad</v>
      </c>
      <c r="Q8526" t="str">
        <f>VLOOKUP(C8526,customers!A:J,10,0)</f>
        <v>Premium</v>
      </c>
    </row>
    <row r="8527" spans="1:17" x14ac:dyDescent="0.3">
      <c r="A8527" t="s">
        <v>9618</v>
      </c>
      <c r="B8527" s="1">
        <v>45019</v>
      </c>
      <c r="C8527" t="s">
        <v>156</v>
      </c>
      <c r="D8527" t="s">
        <v>157</v>
      </c>
      <c r="E8527" t="s">
        <v>27</v>
      </c>
      <c r="F8527" t="s">
        <v>43</v>
      </c>
      <c r="G8527" t="s">
        <v>110</v>
      </c>
      <c r="H8527">
        <v>5</v>
      </c>
      <c r="I8527">
        <v>74679.88</v>
      </c>
      <c r="J8527">
        <v>0.2</v>
      </c>
      <c r="K8527">
        <v>298719.52</v>
      </c>
      <c r="L8527">
        <v>29596.46</v>
      </c>
      <c r="M8527">
        <f t="shared" si="401"/>
        <v>298719.52</v>
      </c>
      <c r="N8527" t="str">
        <f t="shared" si="399"/>
        <v>Q2</v>
      </c>
      <c r="O8527" s="2">
        <f t="shared" si="400"/>
        <v>9.907775695408187</v>
      </c>
      <c r="P8527" t="str">
        <f>VLOOKUP(retail_sales_2023!C8527,customers!A:J,5,)</f>
        <v>Amritsar</v>
      </c>
      <c r="Q8527" t="str">
        <f>VLOOKUP(C8527,customers!A:J,10,0)</f>
        <v>Premium</v>
      </c>
    </row>
    <row r="8528" spans="1:17" x14ac:dyDescent="0.3">
      <c r="A8528" t="s">
        <v>9619</v>
      </c>
      <c r="B8528" s="1">
        <v>45156</v>
      </c>
      <c r="C8528" t="s">
        <v>2037</v>
      </c>
      <c r="D8528" t="s">
        <v>2038</v>
      </c>
      <c r="E8528" t="s">
        <v>33</v>
      </c>
      <c r="F8528" t="s">
        <v>43</v>
      </c>
      <c r="G8528" t="s">
        <v>110</v>
      </c>
      <c r="H8528">
        <v>2</v>
      </c>
      <c r="I8528">
        <v>13264.54</v>
      </c>
      <c r="J8528">
        <v>0.05</v>
      </c>
      <c r="K8528">
        <v>25202.63</v>
      </c>
      <c r="L8528">
        <v>2672.11</v>
      </c>
      <c r="M8528">
        <f t="shared" si="401"/>
        <v>25202.626</v>
      </c>
      <c r="N8528" t="str">
        <f t="shared" si="399"/>
        <v>Q3</v>
      </c>
      <c r="O8528" s="2">
        <f t="shared" si="400"/>
        <v>10.602504579879163</v>
      </c>
      <c r="P8528" t="str">
        <f>VLOOKUP(retail_sales_2023!C8528,customers!A:J,5,)</f>
        <v>Mumbai</v>
      </c>
      <c r="Q8528" t="str">
        <f>VLOOKUP(C8528,customers!A:J,10,0)</f>
        <v>Premium</v>
      </c>
    </row>
    <row r="8529" spans="1:17" x14ac:dyDescent="0.3">
      <c r="A8529" t="s">
        <v>9620</v>
      </c>
      <c r="B8529" s="1">
        <v>45054</v>
      </c>
      <c r="C8529" t="s">
        <v>364</v>
      </c>
      <c r="D8529" t="s">
        <v>365</v>
      </c>
      <c r="E8529" t="s">
        <v>15</v>
      </c>
      <c r="F8529" t="s">
        <v>52</v>
      </c>
      <c r="G8529" t="s">
        <v>200</v>
      </c>
      <c r="H8529">
        <v>5</v>
      </c>
      <c r="I8529">
        <v>577.9</v>
      </c>
      <c r="J8529">
        <v>0.1</v>
      </c>
      <c r="K8529">
        <v>2600.5500000000002</v>
      </c>
      <c r="L8529">
        <v>228.5</v>
      </c>
      <c r="M8529">
        <f t="shared" si="401"/>
        <v>2600.5500000000002</v>
      </c>
      <c r="N8529" t="str">
        <f t="shared" si="399"/>
        <v>Q2</v>
      </c>
      <c r="O8529" s="2">
        <f t="shared" si="400"/>
        <v>8.7866028340158806</v>
      </c>
      <c r="P8529" t="str">
        <f>VLOOKUP(retail_sales_2023!C8529,customers!A:J,5,)</f>
        <v>Bengaluru</v>
      </c>
      <c r="Q8529" t="str">
        <f>VLOOKUP(C8529,customers!A:J,10,0)</f>
        <v>Regular</v>
      </c>
    </row>
    <row r="8530" spans="1:17" x14ac:dyDescent="0.3">
      <c r="A8530" t="s">
        <v>9621</v>
      </c>
      <c r="B8530" s="1">
        <v>44973</v>
      </c>
      <c r="C8530" t="s">
        <v>1422</v>
      </c>
      <c r="D8530" t="s">
        <v>1423</v>
      </c>
      <c r="E8530" t="s">
        <v>33</v>
      </c>
      <c r="F8530" t="s">
        <v>43</v>
      </c>
      <c r="G8530" t="s">
        <v>272</v>
      </c>
      <c r="H8530">
        <v>1</v>
      </c>
      <c r="I8530">
        <v>55492.58</v>
      </c>
      <c r="J8530">
        <v>0</v>
      </c>
      <c r="K8530">
        <v>55492.58</v>
      </c>
      <c r="L8530">
        <v>7562.76</v>
      </c>
      <c r="M8530">
        <f t="shared" si="401"/>
        <v>55492.58</v>
      </c>
      <c r="N8530" t="str">
        <f t="shared" si="399"/>
        <v>Q1</v>
      </c>
      <c r="O8530" s="2">
        <f t="shared" si="400"/>
        <v>13.628416627952783</v>
      </c>
      <c r="P8530" t="str">
        <f>VLOOKUP(retail_sales_2023!C8530,customers!A:J,5,)</f>
        <v>Mumbai</v>
      </c>
      <c r="Q8530" t="str">
        <f>VLOOKUP(C8530,customers!A:J,10,0)</f>
        <v>Premium</v>
      </c>
    </row>
    <row r="8531" spans="1:17" x14ac:dyDescent="0.3">
      <c r="A8531" t="s">
        <v>9622</v>
      </c>
      <c r="B8531" s="1">
        <v>45044</v>
      </c>
      <c r="C8531" t="s">
        <v>719</v>
      </c>
      <c r="D8531" t="s">
        <v>720</v>
      </c>
      <c r="E8531" t="s">
        <v>33</v>
      </c>
      <c r="F8531" t="s">
        <v>81</v>
      </c>
      <c r="G8531" t="s">
        <v>370</v>
      </c>
      <c r="H8531">
        <v>1</v>
      </c>
      <c r="I8531">
        <v>4370.49</v>
      </c>
      <c r="J8531">
        <v>0</v>
      </c>
      <c r="K8531">
        <v>4370.49</v>
      </c>
      <c r="L8531">
        <v>1208.1300000000001</v>
      </c>
      <c r="M8531">
        <f t="shared" si="401"/>
        <v>4370.49</v>
      </c>
      <c r="N8531" t="str">
        <f t="shared" si="399"/>
        <v>Q2</v>
      </c>
      <c r="O8531" s="2">
        <f t="shared" si="400"/>
        <v>27.642895876663719</v>
      </c>
      <c r="P8531" t="str">
        <f>VLOOKUP(retail_sales_2023!C8531,customers!A:J,5,)</f>
        <v>Pune</v>
      </c>
      <c r="Q8531" t="str">
        <f>VLOOKUP(C8531,customers!A:J,10,0)</f>
        <v>Regular</v>
      </c>
    </row>
    <row r="8532" spans="1:17" x14ac:dyDescent="0.3">
      <c r="A8532" t="s">
        <v>9623</v>
      </c>
      <c r="B8532" s="1">
        <v>45288</v>
      </c>
      <c r="C8532" t="s">
        <v>1687</v>
      </c>
      <c r="D8532" t="s">
        <v>1688</v>
      </c>
      <c r="E8532" t="s">
        <v>27</v>
      </c>
      <c r="F8532" t="s">
        <v>81</v>
      </c>
      <c r="G8532" t="s">
        <v>239</v>
      </c>
      <c r="H8532">
        <v>3</v>
      </c>
      <c r="I8532">
        <v>2796.1</v>
      </c>
      <c r="J8532">
        <v>0</v>
      </c>
      <c r="K8532">
        <v>8388.2999999999993</v>
      </c>
      <c r="L8532">
        <v>2345.15</v>
      </c>
      <c r="M8532">
        <f t="shared" si="401"/>
        <v>8388.2999999999993</v>
      </c>
      <c r="N8532" t="str">
        <f t="shared" si="399"/>
        <v>Q4</v>
      </c>
      <c r="O8532" s="2">
        <f t="shared" si="400"/>
        <v>27.957393035537599</v>
      </c>
      <c r="P8532" t="str">
        <f>VLOOKUP(retail_sales_2023!C8532,customers!A:J,5,)</f>
        <v>Chandigarh</v>
      </c>
      <c r="Q8532" t="str">
        <f>VLOOKUP(C8532,customers!A:J,10,0)</f>
        <v>Occasional</v>
      </c>
    </row>
    <row r="8533" spans="1:17" x14ac:dyDescent="0.3">
      <c r="A8533" t="s">
        <v>9624</v>
      </c>
      <c r="B8533" s="1">
        <v>45041</v>
      </c>
      <c r="C8533" t="s">
        <v>766</v>
      </c>
      <c r="D8533" t="s">
        <v>767</v>
      </c>
      <c r="E8533" t="s">
        <v>15</v>
      </c>
      <c r="F8533" t="s">
        <v>81</v>
      </c>
      <c r="G8533" t="s">
        <v>158</v>
      </c>
      <c r="H8533">
        <v>2</v>
      </c>
      <c r="I8533">
        <v>2683.84</v>
      </c>
      <c r="J8533">
        <v>0.1</v>
      </c>
      <c r="K8533">
        <v>4830.91</v>
      </c>
      <c r="L8533">
        <v>1318.94</v>
      </c>
      <c r="M8533">
        <f t="shared" si="401"/>
        <v>4830.9120000000003</v>
      </c>
      <c r="N8533" t="str">
        <f t="shared" si="399"/>
        <v>Q2</v>
      </c>
      <c r="O8533" s="2">
        <f t="shared" si="400"/>
        <v>27.302102502427083</v>
      </c>
      <c r="P8533" t="str">
        <f>VLOOKUP(retail_sales_2023!C8533,customers!A:J,5,)</f>
        <v>Coimbatore</v>
      </c>
      <c r="Q8533" t="str">
        <f>VLOOKUP(C8533,customers!A:J,10,0)</f>
        <v>Premium</v>
      </c>
    </row>
    <row r="8534" spans="1:17" x14ac:dyDescent="0.3">
      <c r="A8534" t="s">
        <v>9625</v>
      </c>
      <c r="B8534" s="1">
        <v>45260</v>
      </c>
      <c r="C8534" t="s">
        <v>1013</v>
      </c>
      <c r="D8534" t="s">
        <v>1014</v>
      </c>
      <c r="E8534" t="s">
        <v>15</v>
      </c>
      <c r="F8534" t="s">
        <v>16</v>
      </c>
      <c r="G8534" t="s">
        <v>192</v>
      </c>
      <c r="H8534">
        <v>3</v>
      </c>
      <c r="I8534">
        <v>465.46</v>
      </c>
      <c r="J8534">
        <v>0.2</v>
      </c>
      <c r="K8534">
        <v>1117.0999999999999</v>
      </c>
      <c r="L8534">
        <v>306.83999999999997</v>
      </c>
      <c r="M8534">
        <f t="shared" si="401"/>
        <v>1117.104</v>
      </c>
      <c r="N8534" t="str">
        <f t="shared" si="399"/>
        <v>Q4</v>
      </c>
      <c r="O8534" s="2">
        <f t="shared" si="400"/>
        <v>27.467549906006621</v>
      </c>
      <c r="P8534" t="str">
        <f>VLOOKUP(retail_sales_2023!C8534,customers!A:J,5,)</f>
        <v>Bengaluru</v>
      </c>
      <c r="Q8534" t="str">
        <f>VLOOKUP(C8534,customers!A:J,10,0)</f>
        <v>Premium</v>
      </c>
    </row>
    <row r="8535" spans="1:17" x14ac:dyDescent="0.3">
      <c r="A8535" t="s">
        <v>9626</v>
      </c>
      <c r="B8535" s="1">
        <v>45158</v>
      </c>
      <c r="C8535" t="s">
        <v>112</v>
      </c>
      <c r="D8535" t="s">
        <v>113</v>
      </c>
      <c r="E8535" t="s">
        <v>33</v>
      </c>
      <c r="F8535" t="s">
        <v>43</v>
      </c>
      <c r="G8535" t="s">
        <v>282</v>
      </c>
      <c r="H8535">
        <v>1</v>
      </c>
      <c r="I8535">
        <v>19188.25</v>
      </c>
      <c r="J8535">
        <v>0</v>
      </c>
      <c r="K8535">
        <v>19188.25</v>
      </c>
      <c r="L8535">
        <v>2194.71</v>
      </c>
      <c r="M8535">
        <f t="shared" si="401"/>
        <v>19188.25</v>
      </c>
      <c r="N8535" t="str">
        <f t="shared" si="399"/>
        <v>Q3</v>
      </c>
      <c r="O8535" s="2">
        <f t="shared" si="400"/>
        <v>11.437780933644287</v>
      </c>
      <c r="P8535" t="str">
        <f>VLOOKUP(retail_sales_2023!C8535,customers!A:J,5,)</f>
        <v>Surat</v>
      </c>
      <c r="Q8535" t="str">
        <f>VLOOKUP(C8535,customers!A:J,10,0)</f>
        <v>Occasional</v>
      </c>
    </row>
    <row r="8536" spans="1:17" x14ac:dyDescent="0.3">
      <c r="A8536" t="s">
        <v>9627</v>
      </c>
      <c r="B8536" s="1">
        <v>44951</v>
      </c>
      <c r="C8536" t="s">
        <v>560</v>
      </c>
      <c r="D8536" t="s">
        <v>561</v>
      </c>
      <c r="E8536" t="s">
        <v>27</v>
      </c>
      <c r="F8536" t="s">
        <v>43</v>
      </c>
      <c r="G8536" t="s">
        <v>272</v>
      </c>
      <c r="H8536">
        <v>3</v>
      </c>
      <c r="I8536">
        <v>25557.68</v>
      </c>
      <c r="J8536">
        <v>0</v>
      </c>
      <c r="K8536">
        <v>76673.039999999994</v>
      </c>
      <c r="L8536">
        <v>9542.83</v>
      </c>
      <c r="M8536">
        <f t="shared" si="401"/>
        <v>76673.040000000008</v>
      </c>
      <c r="N8536" t="str">
        <f t="shared" si="399"/>
        <v>Q1</v>
      </c>
      <c r="O8536" s="2">
        <f t="shared" si="400"/>
        <v>12.446134912610745</v>
      </c>
      <c r="P8536" t="str">
        <f>VLOOKUP(retail_sales_2023!C8536,customers!A:J,5,)</f>
        <v>Chandigarh</v>
      </c>
      <c r="Q8536" t="str">
        <f>VLOOKUP(C8536,customers!A:J,10,0)</f>
        <v>Premium</v>
      </c>
    </row>
    <row r="8537" spans="1:17" x14ac:dyDescent="0.3">
      <c r="A8537" t="s">
        <v>9628</v>
      </c>
      <c r="B8537" s="1">
        <v>45135</v>
      </c>
      <c r="C8537" t="s">
        <v>705</v>
      </c>
      <c r="D8537" t="s">
        <v>13093</v>
      </c>
      <c r="E8537" t="s">
        <v>15</v>
      </c>
      <c r="F8537" t="s">
        <v>81</v>
      </c>
      <c r="G8537" t="s">
        <v>82</v>
      </c>
      <c r="H8537">
        <v>1</v>
      </c>
      <c r="I8537">
        <v>3027.97</v>
      </c>
      <c r="J8537">
        <v>0</v>
      </c>
      <c r="K8537">
        <v>3027.97</v>
      </c>
      <c r="L8537">
        <v>817.28</v>
      </c>
      <c r="M8537">
        <f t="shared" si="401"/>
        <v>3027.97</v>
      </c>
      <c r="N8537" t="str">
        <f t="shared" si="399"/>
        <v>Q3</v>
      </c>
      <c r="O8537" s="2">
        <f t="shared" si="400"/>
        <v>26.991020386595643</v>
      </c>
      <c r="P8537" t="str">
        <f>VLOOKUP(retail_sales_2023!C8537,customers!A:J,5,)</f>
        <v>Coimbatore</v>
      </c>
      <c r="Q8537" t="str">
        <f>VLOOKUP(C8537,customers!A:J,10,0)</f>
        <v>Premium</v>
      </c>
    </row>
    <row r="8538" spans="1:17" x14ac:dyDescent="0.3">
      <c r="A8538" t="s">
        <v>9629</v>
      </c>
      <c r="B8538" s="1">
        <v>45099</v>
      </c>
      <c r="C8538" t="s">
        <v>535</v>
      </c>
      <c r="D8538" t="s">
        <v>536</v>
      </c>
      <c r="E8538" t="s">
        <v>21</v>
      </c>
      <c r="F8538" t="s">
        <v>22</v>
      </c>
      <c r="G8538" t="s">
        <v>423</v>
      </c>
      <c r="H8538">
        <v>2</v>
      </c>
      <c r="I8538">
        <v>40812.83</v>
      </c>
      <c r="J8538">
        <v>0</v>
      </c>
      <c r="K8538">
        <v>81625.66</v>
      </c>
      <c r="L8538">
        <v>15436</v>
      </c>
      <c r="M8538">
        <f t="shared" si="401"/>
        <v>81625.66</v>
      </c>
      <c r="N8538" t="str">
        <f t="shared" si="399"/>
        <v>Q2</v>
      </c>
      <c r="O8538" s="2">
        <f t="shared" si="400"/>
        <v>18.910719986827669</v>
      </c>
      <c r="P8538" t="str">
        <f>VLOOKUP(retail_sales_2023!C8538,customers!A:J,5,)</f>
        <v>Guwahati</v>
      </c>
      <c r="Q8538" t="str">
        <f>VLOOKUP(C8538,customers!A:J,10,0)</f>
        <v>Premium</v>
      </c>
    </row>
    <row r="8539" spans="1:17" x14ac:dyDescent="0.3">
      <c r="A8539" t="s">
        <v>9630</v>
      </c>
      <c r="B8539" s="1">
        <v>45019</v>
      </c>
      <c r="C8539" t="s">
        <v>1054</v>
      </c>
      <c r="D8539" t="s">
        <v>1055</v>
      </c>
      <c r="E8539" t="s">
        <v>15</v>
      </c>
      <c r="F8539" t="s">
        <v>81</v>
      </c>
      <c r="G8539" t="s">
        <v>239</v>
      </c>
      <c r="H8539">
        <v>3</v>
      </c>
      <c r="I8539">
        <v>4804.34</v>
      </c>
      <c r="J8539">
        <v>0.05</v>
      </c>
      <c r="K8539">
        <v>13692.37</v>
      </c>
      <c r="L8539">
        <v>5334.25</v>
      </c>
      <c r="M8539">
        <f t="shared" si="401"/>
        <v>13692.369000000001</v>
      </c>
      <c r="N8539" t="str">
        <f t="shared" si="399"/>
        <v>Q2</v>
      </c>
      <c r="O8539" s="2">
        <f t="shared" si="400"/>
        <v>38.957828337972167</v>
      </c>
      <c r="P8539" t="str">
        <f>VLOOKUP(retail_sales_2023!C8539,customers!A:J,5,)</f>
        <v>Chennai</v>
      </c>
      <c r="Q8539" t="str">
        <f>VLOOKUP(C8539,customers!A:J,10,0)</f>
        <v>Premium</v>
      </c>
    </row>
    <row r="8540" spans="1:17" x14ac:dyDescent="0.3">
      <c r="A8540" t="s">
        <v>9631</v>
      </c>
      <c r="B8540" s="1">
        <v>45121</v>
      </c>
      <c r="C8540" t="s">
        <v>956</v>
      </c>
      <c r="D8540" t="s">
        <v>957</v>
      </c>
      <c r="E8540" t="s">
        <v>15</v>
      </c>
      <c r="F8540" t="s">
        <v>28</v>
      </c>
      <c r="G8540" t="s">
        <v>29</v>
      </c>
      <c r="H8540">
        <v>5</v>
      </c>
      <c r="I8540">
        <v>584.11</v>
      </c>
      <c r="J8540">
        <v>0</v>
      </c>
      <c r="K8540">
        <v>2920.55</v>
      </c>
      <c r="L8540">
        <v>656.46</v>
      </c>
      <c r="M8540">
        <f t="shared" si="401"/>
        <v>2920.55</v>
      </c>
      <c r="N8540" t="str">
        <f t="shared" si="399"/>
        <v>Q3</v>
      </c>
      <c r="O8540" s="2">
        <f t="shared" si="400"/>
        <v>22.477273116365069</v>
      </c>
      <c r="P8540" t="str">
        <f>VLOOKUP(retail_sales_2023!C8540,customers!A:J,5,)</f>
        <v>Chennai</v>
      </c>
      <c r="Q8540" t="str">
        <f>VLOOKUP(C8540,customers!A:J,10,0)</f>
        <v>Premium</v>
      </c>
    </row>
    <row r="8541" spans="1:17" x14ac:dyDescent="0.3">
      <c r="A8541" t="s">
        <v>9632</v>
      </c>
      <c r="B8541" s="1">
        <v>45188</v>
      </c>
      <c r="C8541" t="s">
        <v>1738</v>
      </c>
      <c r="D8541" t="s">
        <v>1739</v>
      </c>
      <c r="E8541" t="s">
        <v>33</v>
      </c>
      <c r="F8541" t="s">
        <v>81</v>
      </c>
      <c r="G8541" t="s">
        <v>239</v>
      </c>
      <c r="H8541">
        <v>2</v>
      </c>
      <c r="I8541">
        <v>2886.88</v>
      </c>
      <c r="J8541">
        <v>0</v>
      </c>
      <c r="K8541">
        <v>5773.76</v>
      </c>
      <c r="L8541">
        <v>2238.7600000000002</v>
      </c>
      <c r="M8541">
        <f t="shared" si="401"/>
        <v>5773.76</v>
      </c>
      <c r="N8541" t="str">
        <f t="shared" si="399"/>
        <v>Q3</v>
      </c>
      <c r="O8541" s="2">
        <f t="shared" si="400"/>
        <v>38.774732583273291</v>
      </c>
      <c r="P8541" t="str">
        <f>VLOOKUP(retail_sales_2023!C8541,customers!A:J,5,)</f>
        <v>Surat</v>
      </c>
      <c r="Q8541" t="str">
        <f>VLOOKUP(C8541,customers!A:J,10,0)</f>
        <v>Occasional</v>
      </c>
    </row>
    <row r="8542" spans="1:17" x14ac:dyDescent="0.3">
      <c r="A8542" t="s">
        <v>9633</v>
      </c>
      <c r="B8542" s="1">
        <v>45017</v>
      </c>
      <c r="C8542" t="s">
        <v>641</v>
      </c>
      <c r="D8542" t="s">
        <v>642</v>
      </c>
      <c r="E8542" t="s">
        <v>33</v>
      </c>
      <c r="F8542" t="s">
        <v>52</v>
      </c>
      <c r="G8542" t="s">
        <v>268</v>
      </c>
      <c r="H8542">
        <v>5</v>
      </c>
      <c r="I8542">
        <v>359.95</v>
      </c>
      <c r="J8542">
        <v>0</v>
      </c>
      <c r="K8542">
        <v>1799.75</v>
      </c>
      <c r="L8542">
        <v>182.61</v>
      </c>
      <c r="M8542">
        <f t="shared" si="401"/>
        <v>1799.75</v>
      </c>
      <c r="N8542" t="str">
        <f t="shared" si="399"/>
        <v>Q2</v>
      </c>
      <c r="O8542" s="2">
        <f t="shared" si="400"/>
        <v>10.146409223503266</v>
      </c>
      <c r="P8542" t="str">
        <f>VLOOKUP(retail_sales_2023!C8542,customers!A:J,5,)</f>
        <v>Surat</v>
      </c>
      <c r="Q8542" t="str">
        <f>VLOOKUP(C8542,customers!A:J,10,0)</f>
        <v>Regular</v>
      </c>
    </row>
    <row r="8543" spans="1:17" x14ac:dyDescent="0.3">
      <c r="A8543" t="s">
        <v>9634</v>
      </c>
      <c r="B8543" s="1">
        <v>45262</v>
      </c>
      <c r="C8543" t="s">
        <v>1114</v>
      </c>
      <c r="D8543" t="s">
        <v>1115</v>
      </c>
      <c r="E8543" t="s">
        <v>27</v>
      </c>
      <c r="F8543" t="s">
        <v>81</v>
      </c>
      <c r="G8543" t="s">
        <v>264</v>
      </c>
      <c r="H8543">
        <v>1</v>
      </c>
      <c r="I8543">
        <v>4245.34</v>
      </c>
      <c r="J8543">
        <v>0.15</v>
      </c>
      <c r="K8543">
        <v>3608.54</v>
      </c>
      <c r="L8543">
        <v>-506.27</v>
      </c>
      <c r="M8543">
        <f t="shared" si="401"/>
        <v>3608.5390000000002</v>
      </c>
      <c r="N8543" t="str">
        <f t="shared" si="399"/>
        <v>Q4</v>
      </c>
      <c r="O8543" s="2">
        <f t="shared" si="400"/>
        <v>-14.029773814340427</v>
      </c>
      <c r="P8543" t="str">
        <f>VLOOKUP(retail_sales_2023!C8543,customers!A:J,5,)</f>
        <v>Lucknow</v>
      </c>
      <c r="Q8543" t="str">
        <f>VLOOKUP(C8543,customers!A:J,10,0)</f>
        <v>Regular</v>
      </c>
    </row>
    <row r="8544" spans="1:17" x14ac:dyDescent="0.3">
      <c r="A8544" t="s">
        <v>9635</v>
      </c>
      <c r="B8544" s="1">
        <v>44970</v>
      </c>
      <c r="C8544" t="s">
        <v>208</v>
      </c>
      <c r="D8544" t="s">
        <v>209</v>
      </c>
      <c r="E8544" t="s">
        <v>21</v>
      </c>
      <c r="F8544" t="s">
        <v>38</v>
      </c>
      <c r="G8544" t="s">
        <v>141</v>
      </c>
      <c r="H8544">
        <v>3</v>
      </c>
      <c r="I8544">
        <v>630.29</v>
      </c>
      <c r="J8544">
        <v>0</v>
      </c>
      <c r="K8544">
        <v>1890.87</v>
      </c>
      <c r="L8544">
        <v>405.55</v>
      </c>
      <c r="M8544">
        <f t="shared" si="401"/>
        <v>1890.87</v>
      </c>
      <c r="N8544" t="str">
        <f t="shared" si="399"/>
        <v>Q1</v>
      </c>
      <c r="O8544" s="2">
        <f t="shared" si="400"/>
        <v>21.447799161232663</v>
      </c>
      <c r="P8544" t="str">
        <f>VLOOKUP(retail_sales_2023!C8544,customers!A:J,5,)</f>
        <v>Bhubaneswar</v>
      </c>
      <c r="Q8544" t="str">
        <f>VLOOKUP(C8544,customers!A:J,10,0)</f>
        <v>Regular</v>
      </c>
    </row>
    <row r="8545" spans="1:17" x14ac:dyDescent="0.3">
      <c r="A8545" t="s">
        <v>9636</v>
      </c>
      <c r="B8545" s="1">
        <v>45113</v>
      </c>
      <c r="C8545" t="s">
        <v>406</v>
      </c>
      <c r="D8545" t="s">
        <v>407</v>
      </c>
      <c r="E8545" t="s">
        <v>15</v>
      </c>
      <c r="F8545" t="s">
        <v>81</v>
      </c>
      <c r="G8545" t="s">
        <v>239</v>
      </c>
      <c r="H8545">
        <v>1</v>
      </c>
      <c r="I8545">
        <v>4656.62</v>
      </c>
      <c r="J8545">
        <v>0.05</v>
      </c>
      <c r="K8545">
        <v>4423.79</v>
      </c>
      <c r="L8545">
        <v>1431.91</v>
      </c>
      <c r="M8545">
        <f t="shared" si="401"/>
        <v>4423.7889999999998</v>
      </c>
      <c r="N8545" t="str">
        <f t="shared" si="399"/>
        <v>Q3</v>
      </c>
      <c r="O8545" s="2">
        <f t="shared" si="400"/>
        <v>32.368399042450029</v>
      </c>
      <c r="P8545" t="str">
        <f>VLOOKUP(retail_sales_2023!C8545,customers!A:J,5,)</f>
        <v>Hyderabad</v>
      </c>
      <c r="Q8545" t="str">
        <f>VLOOKUP(C8545,customers!A:J,10,0)</f>
        <v>Premium</v>
      </c>
    </row>
    <row r="8546" spans="1:17" x14ac:dyDescent="0.3">
      <c r="A8546" t="s">
        <v>9637</v>
      </c>
      <c r="B8546" s="1">
        <v>44949</v>
      </c>
      <c r="C8546" t="s">
        <v>1671</v>
      </c>
      <c r="D8546" t="s">
        <v>1672</v>
      </c>
      <c r="E8546" t="s">
        <v>15</v>
      </c>
      <c r="F8546" t="s">
        <v>52</v>
      </c>
      <c r="G8546" t="s">
        <v>169</v>
      </c>
      <c r="H8546">
        <v>5</v>
      </c>
      <c r="I8546">
        <v>703.47</v>
      </c>
      <c r="J8546">
        <v>0</v>
      </c>
      <c r="K8546">
        <v>3517.35</v>
      </c>
      <c r="L8546">
        <v>295.14999999999998</v>
      </c>
      <c r="M8546">
        <f t="shared" si="401"/>
        <v>3517.3500000000004</v>
      </c>
      <c r="N8546" t="str">
        <f t="shared" si="399"/>
        <v>Q1</v>
      </c>
      <c r="O8546" s="2">
        <f t="shared" si="400"/>
        <v>8.3912604659758063</v>
      </c>
      <c r="P8546" t="str">
        <f>VLOOKUP(retail_sales_2023!C8546,customers!A:J,5,)</f>
        <v>Hyderabad</v>
      </c>
      <c r="Q8546" t="str">
        <f>VLOOKUP(C8546,customers!A:J,10,0)</f>
        <v>Occasional</v>
      </c>
    </row>
    <row r="8547" spans="1:17" x14ac:dyDescent="0.3">
      <c r="A8547" t="s">
        <v>9638</v>
      </c>
      <c r="B8547" s="1">
        <v>45042</v>
      </c>
      <c r="C8547" t="s">
        <v>842</v>
      </c>
      <c r="D8547" t="s">
        <v>843</v>
      </c>
      <c r="E8547" t="s">
        <v>33</v>
      </c>
      <c r="F8547" t="s">
        <v>28</v>
      </c>
      <c r="G8547" t="s">
        <v>466</v>
      </c>
      <c r="H8547">
        <v>2</v>
      </c>
      <c r="I8547">
        <v>6019.01</v>
      </c>
      <c r="J8547">
        <v>0.15</v>
      </c>
      <c r="K8547">
        <v>10232.32</v>
      </c>
      <c r="L8547">
        <v>2019.78</v>
      </c>
      <c r="M8547">
        <f t="shared" si="401"/>
        <v>10232.317000000001</v>
      </c>
      <c r="N8547" t="str">
        <f t="shared" si="399"/>
        <v>Q2</v>
      </c>
      <c r="O8547" s="2">
        <f t="shared" si="400"/>
        <v>19.739218476357266</v>
      </c>
      <c r="P8547" t="str">
        <f>VLOOKUP(retail_sales_2023!C8547,customers!A:J,5,)</f>
        <v>Mumbai</v>
      </c>
      <c r="Q8547" t="str">
        <f>VLOOKUP(C8547,customers!A:J,10,0)</f>
        <v>Occasional</v>
      </c>
    </row>
    <row r="8548" spans="1:17" x14ac:dyDescent="0.3">
      <c r="A8548" t="s">
        <v>9639</v>
      </c>
      <c r="B8548" s="1">
        <v>45237</v>
      </c>
      <c r="C8548" t="s">
        <v>921</v>
      </c>
      <c r="D8548" t="s">
        <v>922</v>
      </c>
      <c r="E8548" t="s">
        <v>15</v>
      </c>
      <c r="F8548" t="s">
        <v>38</v>
      </c>
      <c r="G8548" t="s">
        <v>684</v>
      </c>
      <c r="H8548">
        <v>1</v>
      </c>
      <c r="I8548">
        <v>1068.67</v>
      </c>
      <c r="J8548">
        <v>0.05</v>
      </c>
      <c r="K8548">
        <v>1015.24</v>
      </c>
      <c r="L8548">
        <v>273.61</v>
      </c>
      <c r="M8548">
        <f t="shared" si="401"/>
        <v>1015.2365</v>
      </c>
      <c r="N8548" t="str">
        <f t="shared" si="399"/>
        <v>Q4</v>
      </c>
      <c r="O8548" s="2">
        <f t="shared" si="400"/>
        <v>26.950277766833459</v>
      </c>
      <c r="P8548" t="str">
        <f>VLOOKUP(retail_sales_2023!C8548,customers!A:J,5,)</f>
        <v>Kochi</v>
      </c>
      <c r="Q8548" t="str">
        <f>VLOOKUP(C8548,customers!A:J,10,0)</f>
        <v>Premium</v>
      </c>
    </row>
    <row r="8549" spans="1:17" x14ac:dyDescent="0.3">
      <c r="A8549" t="s">
        <v>9640</v>
      </c>
      <c r="B8549" s="1">
        <v>45002</v>
      </c>
      <c r="C8549" t="s">
        <v>136</v>
      </c>
      <c r="D8549" t="s">
        <v>137</v>
      </c>
      <c r="E8549" t="s">
        <v>15</v>
      </c>
      <c r="F8549" t="s">
        <v>16</v>
      </c>
      <c r="G8549" t="s">
        <v>86</v>
      </c>
      <c r="H8549">
        <v>4</v>
      </c>
      <c r="I8549">
        <v>752.2</v>
      </c>
      <c r="J8549">
        <v>0.15</v>
      </c>
      <c r="K8549">
        <v>2557.48</v>
      </c>
      <c r="L8549">
        <v>865.42</v>
      </c>
      <c r="M8549">
        <f t="shared" si="401"/>
        <v>2557.48</v>
      </c>
      <c r="N8549" t="str">
        <f t="shared" si="399"/>
        <v>Q1</v>
      </c>
      <c r="O8549" s="2">
        <f t="shared" si="400"/>
        <v>33.838778797879158</v>
      </c>
      <c r="P8549" t="str">
        <f>VLOOKUP(retail_sales_2023!C8549,customers!A:J,5,)</f>
        <v>Hyderabad</v>
      </c>
      <c r="Q8549" t="str">
        <f>VLOOKUP(C8549,customers!A:J,10,0)</f>
        <v>Regular</v>
      </c>
    </row>
    <row r="8550" spans="1:17" x14ac:dyDescent="0.3">
      <c r="A8550" t="s">
        <v>9641</v>
      </c>
      <c r="B8550" s="1">
        <v>45130</v>
      </c>
      <c r="C8550" t="s">
        <v>826</v>
      </c>
      <c r="D8550" t="s">
        <v>827</v>
      </c>
      <c r="E8550" t="s">
        <v>33</v>
      </c>
      <c r="F8550" t="s">
        <v>52</v>
      </c>
      <c r="G8550" t="s">
        <v>117</v>
      </c>
      <c r="H8550">
        <v>8</v>
      </c>
      <c r="I8550">
        <v>173.58</v>
      </c>
      <c r="J8550">
        <v>0.25</v>
      </c>
      <c r="K8550">
        <v>1041.48</v>
      </c>
      <c r="L8550">
        <v>79.87</v>
      </c>
      <c r="M8550">
        <f t="shared" si="401"/>
        <v>1041.48</v>
      </c>
      <c r="N8550" t="str">
        <f t="shared" si="399"/>
        <v>Q3</v>
      </c>
      <c r="O8550" s="2">
        <f t="shared" si="400"/>
        <v>7.6688942658524413</v>
      </c>
      <c r="P8550" t="str">
        <f>VLOOKUP(retail_sales_2023!C8550,customers!A:J,5,)</f>
        <v>Mumbai</v>
      </c>
      <c r="Q8550" t="str">
        <f>VLOOKUP(C8550,customers!A:J,10,0)</f>
        <v>Premium</v>
      </c>
    </row>
    <row r="8551" spans="1:17" x14ac:dyDescent="0.3">
      <c r="A8551" t="s">
        <v>9642</v>
      </c>
      <c r="B8551" s="1">
        <v>45113</v>
      </c>
      <c r="C8551" t="s">
        <v>1223</v>
      </c>
      <c r="D8551" t="s">
        <v>1224</v>
      </c>
      <c r="E8551" t="s">
        <v>15</v>
      </c>
      <c r="F8551" t="s">
        <v>81</v>
      </c>
      <c r="G8551" t="s">
        <v>239</v>
      </c>
      <c r="H8551">
        <v>2</v>
      </c>
      <c r="I8551">
        <v>3224.63</v>
      </c>
      <c r="J8551">
        <v>0.05</v>
      </c>
      <c r="K8551">
        <v>6126.8</v>
      </c>
      <c r="L8551">
        <v>2332.9</v>
      </c>
      <c r="M8551">
        <f t="shared" si="401"/>
        <v>6126.7969999999996</v>
      </c>
      <c r="N8551" t="str">
        <f t="shared" si="399"/>
        <v>Q3</v>
      </c>
      <c r="O8551" s="2">
        <f t="shared" si="400"/>
        <v>38.076973297643143</v>
      </c>
      <c r="P8551" t="str">
        <f>VLOOKUP(retail_sales_2023!C8551,customers!A:J,5,)</f>
        <v>Chennai</v>
      </c>
      <c r="Q8551" t="str">
        <f>VLOOKUP(C8551,customers!A:J,10,0)</f>
        <v>Premium</v>
      </c>
    </row>
    <row r="8552" spans="1:17" x14ac:dyDescent="0.3">
      <c r="A8552" t="s">
        <v>9643</v>
      </c>
      <c r="B8552" s="1">
        <v>45182</v>
      </c>
      <c r="C8552" t="s">
        <v>766</v>
      </c>
      <c r="D8552" t="s">
        <v>767</v>
      </c>
      <c r="E8552" t="s">
        <v>15</v>
      </c>
      <c r="F8552" t="s">
        <v>81</v>
      </c>
      <c r="G8552" t="s">
        <v>239</v>
      </c>
      <c r="H8552">
        <v>5</v>
      </c>
      <c r="I8552">
        <v>2131.04</v>
      </c>
      <c r="J8552">
        <v>0.1</v>
      </c>
      <c r="K8552">
        <v>9589.68</v>
      </c>
      <c r="L8552">
        <v>2194.54</v>
      </c>
      <c r="M8552">
        <f t="shared" si="401"/>
        <v>9589.68</v>
      </c>
      <c r="N8552" t="str">
        <f t="shared" si="399"/>
        <v>Q3</v>
      </c>
      <c r="O8552" s="2">
        <f t="shared" si="400"/>
        <v>22.884392388484287</v>
      </c>
      <c r="P8552" t="str">
        <f>VLOOKUP(retail_sales_2023!C8552,customers!A:J,5,)</f>
        <v>Coimbatore</v>
      </c>
      <c r="Q8552" t="str">
        <f>VLOOKUP(C8552,customers!A:J,10,0)</f>
        <v>Premium</v>
      </c>
    </row>
    <row r="8553" spans="1:17" x14ac:dyDescent="0.3">
      <c r="A8553" t="s">
        <v>9644</v>
      </c>
      <c r="B8553" s="1">
        <v>45023</v>
      </c>
      <c r="C8553" t="s">
        <v>208</v>
      </c>
      <c r="D8553" t="s">
        <v>209</v>
      </c>
      <c r="E8553" t="s">
        <v>21</v>
      </c>
      <c r="F8553" t="s">
        <v>52</v>
      </c>
      <c r="G8553" t="s">
        <v>200</v>
      </c>
      <c r="H8553">
        <v>2</v>
      </c>
      <c r="I8553">
        <v>175.7</v>
      </c>
      <c r="J8553">
        <v>0</v>
      </c>
      <c r="K8553">
        <v>351.4</v>
      </c>
      <c r="L8553">
        <v>20.23</v>
      </c>
      <c r="M8553">
        <f t="shared" si="401"/>
        <v>351.4</v>
      </c>
      <c r="N8553" t="str">
        <f t="shared" si="399"/>
        <v>Q2</v>
      </c>
      <c r="O8553" s="2">
        <f t="shared" si="400"/>
        <v>5.7569721115537851</v>
      </c>
      <c r="P8553" t="str">
        <f>VLOOKUP(retail_sales_2023!C8553,customers!A:J,5,)</f>
        <v>Bhubaneswar</v>
      </c>
      <c r="Q8553" t="str">
        <f>VLOOKUP(C8553,customers!A:J,10,0)</f>
        <v>Regular</v>
      </c>
    </row>
    <row r="8554" spans="1:17" x14ac:dyDescent="0.3">
      <c r="A8554" t="s">
        <v>9645</v>
      </c>
      <c r="B8554" s="1">
        <v>44931</v>
      </c>
      <c r="C8554" t="s">
        <v>202</v>
      </c>
      <c r="D8554" t="s">
        <v>203</v>
      </c>
      <c r="E8554" t="s">
        <v>27</v>
      </c>
      <c r="F8554" t="s">
        <v>28</v>
      </c>
      <c r="G8554" t="s">
        <v>280</v>
      </c>
      <c r="H8554">
        <v>4</v>
      </c>
      <c r="I8554">
        <v>4326.41</v>
      </c>
      <c r="J8554">
        <v>0</v>
      </c>
      <c r="K8554">
        <v>17305.64</v>
      </c>
      <c r="L8554">
        <v>3956.5</v>
      </c>
      <c r="M8554">
        <f t="shared" si="401"/>
        <v>17305.64</v>
      </c>
      <c r="N8554" t="str">
        <f t="shared" si="399"/>
        <v>Q1</v>
      </c>
      <c r="O8554" s="2">
        <f t="shared" si="400"/>
        <v>22.862488760889516</v>
      </c>
      <c r="P8554" t="str">
        <f>VLOOKUP(retail_sales_2023!C8554,customers!A:J,5,)</f>
        <v>Lucknow</v>
      </c>
      <c r="Q8554" t="str">
        <f>VLOOKUP(C8554,customers!A:J,10,0)</f>
        <v>Premium</v>
      </c>
    </row>
    <row r="8555" spans="1:17" x14ac:dyDescent="0.3">
      <c r="A8555" t="s">
        <v>9646</v>
      </c>
      <c r="B8555" s="1">
        <v>45054</v>
      </c>
      <c r="C8555" t="s">
        <v>1234</v>
      </c>
      <c r="D8555" t="s">
        <v>1235</v>
      </c>
      <c r="E8555" t="s">
        <v>21</v>
      </c>
      <c r="F8555" t="s">
        <v>28</v>
      </c>
      <c r="G8555" t="s">
        <v>57</v>
      </c>
      <c r="H8555">
        <v>4</v>
      </c>
      <c r="I8555">
        <v>6730</v>
      </c>
      <c r="J8555">
        <v>0.05</v>
      </c>
      <c r="K8555">
        <v>25574</v>
      </c>
      <c r="L8555">
        <v>7096.62</v>
      </c>
      <c r="M8555">
        <f t="shared" si="401"/>
        <v>25574</v>
      </c>
      <c r="N8555" t="str">
        <f t="shared" si="399"/>
        <v>Q2</v>
      </c>
      <c r="O8555" s="2">
        <f t="shared" si="400"/>
        <v>27.749354813482441</v>
      </c>
      <c r="P8555" t="str">
        <f>VLOOKUP(retail_sales_2023!C8555,customers!A:J,5,)</f>
        <v>Patna</v>
      </c>
      <c r="Q8555" t="str">
        <f>VLOOKUP(C8555,customers!A:J,10,0)</f>
        <v>Regular</v>
      </c>
    </row>
    <row r="8556" spans="1:17" x14ac:dyDescent="0.3">
      <c r="A8556" t="s">
        <v>9647</v>
      </c>
      <c r="B8556" s="1">
        <v>44939</v>
      </c>
      <c r="C8556" t="s">
        <v>307</v>
      </c>
      <c r="D8556" t="s">
        <v>308</v>
      </c>
      <c r="E8556" t="s">
        <v>21</v>
      </c>
      <c r="F8556" t="s">
        <v>38</v>
      </c>
      <c r="G8556" t="s">
        <v>48</v>
      </c>
      <c r="H8556">
        <v>1</v>
      </c>
      <c r="I8556">
        <v>1033.6400000000001</v>
      </c>
      <c r="J8556">
        <v>0.05</v>
      </c>
      <c r="K8556">
        <v>981.96</v>
      </c>
      <c r="L8556">
        <v>282.08999999999997</v>
      </c>
      <c r="M8556">
        <f t="shared" si="401"/>
        <v>981.95800000000008</v>
      </c>
      <c r="N8556" t="str">
        <f t="shared" si="399"/>
        <v>Q1</v>
      </c>
      <c r="O8556" s="2">
        <f t="shared" si="400"/>
        <v>28.727239398753511</v>
      </c>
      <c r="P8556" t="str">
        <f>VLOOKUP(retail_sales_2023!C8556,customers!A:J,5,)</f>
        <v>Patna</v>
      </c>
      <c r="Q8556" t="str">
        <f>VLOOKUP(C8556,customers!A:J,10,0)</f>
        <v>Occasional</v>
      </c>
    </row>
    <row r="8557" spans="1:17" x14ac:dyDescent="0.3">
      <c r="A8557" t="s">
        <v>9648</v>
      </c>
      <c r="B8557" s="1">
        <v>45196</v>
      </c>
      <c r="C8557" t="s">
        <v>385</v>
      </c>
      <c r="D8557" t="s">
        <v>386</v>
      </c>
      <c r="E8557" t="s">
        <v>15</v>
      </c>
      <c r="F8557" t="s">
        <v>43</v>
      </c>
      <c r="G8557" t="s">
        <v>272</v>
      </c>
      <c r="H8557">
        <v>2</v>
      </c>
      <c r="I8557">
        <v>34800.65</v>
      </c>
      <c r="J8557">
        <v>0.3</v>
      </c>
      <c r="K8557">
        <v>48720.91</v>
      </c>
      <c r="L8557">
        <v>6112.23</v>
      </c>
      <c r="M8557">
        <f t="shared" si="401"/>
        <v>48720.909999999996</v>
      </c>
      <c r="N8557" t="str">
        <f t="shared" si="399"/>
        <v>Q3</v>
      </c>
      <c r="O8557" s="2">
        <f t="shared" si="400"/>
        <v>12.545393753934398</v>
      </c>
      <c r="P8557" t="str">
        <f>VLOOKUP(retail_sales_2023!C8557,customers!A:J,5,)</f>
        <v>Hyderabad</v>
      </c>
      <c r="Q8557" t="str">
        <f>VLOOKUP(C8557,customers!A:J,10,0)</f>
        <v>Premium</v>
      </c>
    </row>
    <row r="8558" spans="1:17" x14ac:dyDescent="0.3">
      <c r="A8558" t="s">
        <v>9649</v>
      </c>
      <c r="B8558" s="1">
        <v>45125</v>
      </c>
      <c r="C8558" t="s">
        <v>544</v>
      </c>
      <c r="D8558" t="s">
        <v>545</v>
      </c>
      <c r="E8558" t="s">
        <v>15</v>
      </c>
      <c r="F8558" t="s">
        <v>52</v>
      </c>
      <c r="G8558" t="s">
        <v>169</v>
      </c>
      <c r="H8558">
        <v>10</v>
      </c>
      <c r="I8558">
        <v>101.49</v>
      </c>
      <c r="J8558">
        <v>0.05</v>
      </c>
      <c r="K8558">
        <v>964.15</v>
      </c>
      <c r="L8558">
        <v>72.650000000000006</v>
      </c>
      <c r="M8558">
        <f t="shared" si="401"/>
        <v>964.15499999999997</v>
      </c>
      <c r="N8558" t="str">
        <f t="shared" si="399"/>
        <v>Q3</v>
      </c>
      <c r="O8558" s="2">
        <f t="shared" si="400"/>
        <v>7.5351345744956708</v>
      </c>
      <c r="P8558" t="str">
        <f>VLOOKUP(retail_sales_2023!C8558,customers!A:J,5,)</f>
        <v>Bengaluru</v>
      </c>
      <c r="Q8558" t="str">
        <f>VLOOKUP(C8558,customers!A:J,10,0)</f>
        <v>Premium</v>
      </c>
    </row>
    <row r="8559" spans="1:17" x14ac:dyDescent="0.3">
      <c r="A8559" t="s">
        <v>9650</v>
      </c>
      <c r="B8559" s="1">
        <v>45094</v>
      </c>
      <c r="C8559" t="s">
        <v>1272</v>
      </c>
      <c r="D8559" t="s">
        <v>1273</v>
      </c>
      <c r="E8559" t="s">
        <v>21</v>
      </c>
      <c r="F8559" t="s">
        <v>28</v>
      </c>
      <c r="G8559" t="s">
        <v>29</v>
      </c>
      <c r="H8559">
        <v>3</v>
      </c>
      <c r="I8559">
        <v>1556.39</v>
      </c>
      <c r="J8559">
        <v>0.05</v>
      </c>
      <c r="K8559">
        <v>4435.71</v>
      </c>
      <c r="L8559">
        <v>1088.01</v>
      </c>
      <c r="M8559">
        <f t="shared" si="401"/>
        <v>4435.7114999999994</v>
      </c>
      <c r="N8559" t="str">
        <f t="shared" si="399"/>
        <v>Q2</v>
      </c>
      <c r="O8559" s="2">
        <f t="shared" si="400"/>
        <v>24.528429496067144</v>
      </c>
      <c r="P8559" t="str">
        <f>VLOOKUP(retail_sales_2023!C8559,customers!A:J,5,)</f>
        <v>Guwahati</v>
      </c>
      <c r="Q8559" t="str">
        <f>VLOOKUP(C8559,customers!A:J,10,0)</f>
        <v>Regular</v>
      </c>
    </row>
    <row r="8560" spans="1:17" x14ac:dyDescent="0.3">
      <c r="A8560" t="s">
        <v>9651</v>
      </c>
      <c r="B8560" s="1">
        <v>45063</v>
      </c>
      <c r="C8560" t="s">
        <v>816</v>
      </c>
      <c r="D8560" t="s">
        <v>817</v>
      </c>
      <c r="E8560" t="s">
        <v>33</v>
      </c>
      <c r="F8560" t="s">
        <v>16</v>
      </c>
      <c r="G8560" t="s">
        <v>356</v>
      </c>
      <c r="H8560">
        <v>2</v>
      </c>
      <c r="I8560">
        <v>909.19</v>
      </c>
      <c r="J8560">
        <v>0</v>
      </c>
      <c r="K8560">
        <v>1818.38</v>
      </c>
      <c r="L8560">
        <v>493.49</v>
      </c>
      <c r="M8560">
        <f t="shared" si="401"/>
        <v>1818.38</v>
      </c>
      <c r="N8560" t="str">
        <f t="shared" si="399"/>
        <v>Q2</v>
      </c>
      <c r="O8560" s="2">
        <f t="shared" si="400"/>
        <v>27.13899184988836</v>
      </c>
      <c r="P8560" t="str">
        <f>VLOOKUP(retail_sales_2023!C8560,customers!A:J,5,)</f>
        <v>Mumbai</v>
      </c>
      <c r="Q8560" t="str">
        <f>VLOOKUP(C8560,customers!A:J,10,0)</f>
        <v>Premium</v>
      </c>
    </row>
    <row r="8561" spans="1:17" x14ac:dyDescent="0.3">
      <c r="A8561" t="s">
        <v>9652</v>
      </c>
      <c r="B8561" s="1">
        <v>45208</v>
      </c>
      <c r="C8561" t="s">
        <v>1572</v>
      </c>
      <c r="D8561" t="s">
        <v>1573</v>
      </c>
      <c r="E8561" t="s">
        <v>15</v>
      </c>
      <c r="F8561" t="s">
        <v>22</v>
      </c>
      <c r="G8561" t="s">
        <v>34</v>
      </c>
      <c r="H8561">
        <v>4</v>
      </c>
      <c r="I8561">
        <v>31751.66</v>
      </c>
      <c r="J8561">
        <v>0.15</v>
      </c>
      <c r="K8561">
        <v>107955.64</v>
      </c>
      <c r="L8561">
        <v>25984.16</v>
      </c>
      <c r="M8561">
        <f t="shared" si="401"/>
        <v>107955.644</v>
      </c>
      <c r="N8561" t="str">
        <f t="shared" si="399"/>
        <v>Q4</v>
      </c>
      <c r="O8561" s="2">
        <f t="shared" si="400"/>
        <v>24.069293646909045</v>
      </c>
      <c r="P8561" t="str">
        <f>VLOOKUP(retail_sales_2023!C8561,customers!A:J,5,)</f>
        <v>Kochi</v>
      </c>
      <c r="Q8561" t="str">
        <f>VLOOKUP(C8561,customers!A:J,10,0)</f>
        <v>Regular</v>
      </c>
    </row>
    <row r="8562" spans="1:17" x14ac:dyDescent="0.3">
      <c r="A8562" t="s">
        <v>9653</v>
      </c>
      <c r="B8562" s="1">
        <v>44952</v>
      </c>
      <c r="C8562" t="s">
        <v>1361</v>
      </c>
      <c r="D8562" t="s">
        <v>1362</v>
      </c>
      <c r="E8562" t="s">
        <v>21</v>
      </c>
      <c r="F8562" t="s">
        <v>28</v>
      </c>
      <c r="G8562" t="s">
        <v>61</v>
      </c>
      <c r="H8562">
        <v>1</v>
      </c>
      <c r="I8562">
        <v>2210.88</v>
      </c>
      <c r="J8562">
        <v>0.15</v>
      </c>
      <c r="K8562">
        <v>1879.25</v>
      </c>
      <c r="L8562">
        <v>489.83</v>
      </c>
      <c r="M8562">
        <f t="shared" si="401"/>
        <v>1879.248</v>
      </c>
      <c r="N8562" t="str">
        <f t="shared" si="399"/>
        <v>Q1</v>
      </c>
      <c r="O8562" s="2">
        <f t="shared" si="400"/>
        <v>26.065185579353468</v>
      </c>
      <c r="P8562" t="str">
        <f>VLOOKUP(retail_sales_2023!C8562,customers!A:J,5,)</f>
        <v>Guwahati</v>
      </c>
      <c r="Q8562" t="str">
        <f>VLOOKUP(C8562,customers!A:J,10,0)</f>
        <v>Premium</v>
      </c>
    </row>
    <row r="8563" spans="1:17" x14ac:dyDescent="0.3">
      <c r="A8563" t="s">
        <v>9654</v>
      </c>
      <c r="B8563" s="1">
        <v>44975</v>
      </c>
      <c r="C8563" t="s">
        <v>2375</v>
      </c>
      <c r="D8563" t="s">
        <v>2376</v>
      </c>
      <c r="E8563" t="s">
        <v>27</v>
      </c>
      <c r="F8563" t="s">
        <v>52</v>
      </c>
      <c r="G8563" t="s">
        <v>226</v>
      </c>
      <c r="H8563">
        <v>10</v>
      </c>
      <c r="I8563">
        <v>200.03</v>
      </c>
      <c r="J8563">
        <v>0.15</v>
      </c>
      <c r="K8563">
        <v>1700.25</v>
      </c>
      <c r="L8563">
        <v>-51.52</v>
      </c>
      <c r="M8563">
        <f t="shared" si="401"/>
        <v>1700.2549999999999</v>
      </c>
      <c r="N8563" t="str">
        <f t="shared" si="399"/>
        <v>Q1</v>
      </c>
      <c r="O8563" s="2">
        <f t="shared" si="400"/>
        <v>-3.0301426260843995</v>
      </c>
      <c r="P8563" t="str">
        <f>VLOOKUP(retail_sales_2023!C8563,customers!A:J,5,)</f>
        <v>Lucknow</v>
      </c>
      <c r="Q8563" t="str">
        <f>VLOOKUP(C8563,customers!A:J,10,0)</f>
        <v>Regular</v>
      </c>
    </row>
    <row r="8564" spans="1:17" x14ac:dyDescent="0.3">
      <c r="A8564" t="s">
        <v>9655</v>
      </c>
      <c r="B8564" s="1">
        <v>45131</v>
      </c>
      <c r="C8564" t="s">
        <v>1245</v>
      </c>
      <c r="D8564" t="s">
        <v>1246</v>
      </c>
      <c r="E8564" t="s">
        <v>15</v>
      </c>
      <c r="F8564" t="s">
        <v>81</v>
      </c>
      <c r="G8564" t="s">
        <v>239</v>
      </c>
      <c r="H8564">
        <v>3</v>
      </c>
      <c r="I8564">
        <v>1320.12</v>
      </c>
      <c r="J8564">
        <v>0.05</v>
      </c>
      <c r="K8564">
        <v>3762.34</v>
      </c>
      <c r="L8564">
        <v>1219.8699999999999</v>
      </c>
      <c r="M8564">
        <f t="shared" si="401"/>
        <v>3762.3419999999996</v>
      </c>
      <c r="N8564" t="str">
        <f t="shared" si="399"/>
        <v>Q3</v>
      </c>
      <c r="O8564" s="2">
        <f t="shared" si="400"/>
        <v>32.423172812664454</v>
      </c>
      <c r="P8564" t="str">
        <f>VLOOKUP(retail_sales_2023!C8564,customers!A:J,5,)</f>
        <v>Hyderabad</v>
      </c>
      <c r="Q8564" t="str">
        <f>VLOOKUP(C8564,customers!A:J,10,0)</f>
        <v>Premium</v>
      </c>
    </row>
    <row r="8565" spans="1:17" x14ac:dyDescent="0.3">
      <c r="A8565" t="s">
        <v>9656</v>
      </c>
      <c r="B8565" s="1">
        <v>44966</v>
      </c>
      <c r="C8565" t="s">
        <v>379</v>
      </c>
      <c r="D8565" t="s">
        <v>380</v>
      </c>
      <c r="E8565" t="s">
        <v>27</v>
      </c>
      <c r="F8565" t="s">
        <v>28</v>
      </c>
      <c r="G8565" t="s">
        <v>439</v>
      </c>
      <c r="H8565">
        <v>2</v>
      </c>
      <c r="I8565">
        <v>4139.21</v>
      </c>
      <c r="J8565">
        <v>0</v>
      </c>
      <c r="K8565">
        <v>8278.42</v>
      </c>
      <c r="L8565">
        <v>-1089.24</v>
      </c>
      <c r="M8565">
        <f t="shared" si="401"/>
        <v>8278.42</v>
      </c>
      <c r="N8565" t="str">
        <f t="shared" si="399"/>
        <v>Q1</v>
      </c>
      <c r="O8565" s="2">
        <f t="shared" si="400"/>
        <v>-13.157583210322743</v>
      </c>
      <c r="P8565" t="str">
        <f>VLOOKUP(retail_sales_2023!C8565,customers!A:J,5,)</f>
        <v>Lucknow</v>
      </c>
      <c r="Q8565" t="str">
        <f>VLOOKUP(C8565,customers!A:J,10,0)</f>
        <v>Premium</v>
      </c>
    </row>
    <row r="8566" spans="1:17" x14ac:dyDescent="0.3">
      <c r="A8566" t="s">
        <v>9657</v>
      </c>
      <c r="B8566" s="1">
        <v>44985</v>
      </c>
      <c r="C8566" t="s">
        <v>46</v>
      </c>
      <c r="D8566" t="s">
        <v>47</v>
      </c>
      <c r="E8566" t="s">
        <v>21</v>
      </c>
      <c r="F8566" t="s">
        <v>38</v>
      </c>
      <c r="G8566" t="s">
        <v>684</v>
      </c>
      <c r="H8566">
        <v>1</v>
      </c>
      <c r="I8566">
        <v>2810.98</v>
      </c>
      <c r="J8566">
        <v>0.25</v>
      </c>
      <c r="K8566">
        <v>2108.2399999999998</v>
      </c>
      <c r="L8566">
        <v>526.74</v>
      </c>
      <c r="M8566">
        <f t="shared" si="401"/>
        <v>2108.2350000000001</v>
      </c>
      <c r="N8566" t="str">
        <f t="shared" si="399"/>
        <v>Q1</v>
      </c>
      <c r="O8566" s="2">
        <f t="shared" si="400"/>
        <v>24.984821462452096</v>
      </c>
      <c r="P8566" t="str">
        <f>VLOOKUP(retail_sales_2023!C8566,customers!A:J,5,)</f>
        <v>Bhubaneswar</v>
      </c>
      <c r="Q8566" t="str">
        <f>VLOOKUP(C8566,customers!A:J,10,0)</f>
        <v>Premium</v>
      </c>
    </row>
    <row r="8567" spans="1:17" x14ac:dyDescent="0.3">
      <c r="A8567" t="s">
        <v>9658</v>
      </c>
      <c r="B8567" s="1">
        <v>45063</v>
      </c>
      <c r="C8567" t="s">
        <v>670</v>
      </c>
      <c r="D8567" t="s">
        <v>671</v>
      </c>
      <c r="E8567" t="s">
        <v>27</v>
      </c>
      <c r="F8567" t="s">
        <v>81</v>
      </c>
      <c r="G8567" t="s">
        <v>239</v>
      </c>
      <c r="H8567">
        <v>1</v>
      </c>
      <c r="I8567">
        <v>3461.18</v>
      </c>
      <c r="J8567">
        <v>0</v>
      </c>
      <c r="K8567">
        <v>3461.18</v>
      </c>
      <c r="L8567">
        <v>731.35</v>
      </c>
      <c r="M8567">
        <f t="shared" si="401"/>
        <v>3461.18</v>
      </c>
      <c r="N8567" t="str">
        <f t="shared" si="399"/>
        <v>Q2</v>
      </c>
      <c r="O8567" s="2">
        <f t="shared" si="400"/>
        <v>21.130077025754225</v>
      </c>
      <c r="P8567" t="str">
        <f>VLOOKUP(retail_sales_2023!C8567,customers!A:J,5,)</f>
        <v>Amritsar</v>
      </c>
      <c r="Q8567" t="str">
        <f>VLOOKUP(C8567,customers!A:J,10,0)</f>
        <v>Premium</v>
      </c>
    </row>
    <row r="8568" spans="1:17" x14ac:dyDescent="0.3">
      <c r="A8568" t="s">
        <v>9659</v>
      </c>
      <c r="B8568" s="1">
        <v>45083</v>
      </c>
      <c r="C8568" t="s">
        <v>4550</v>
      </c>
      <c r="D8568" t="s">
        <v>4551</v>
      </c>
      <c r="E8568" t="s">
        <v>21</v>
      </c>
      <c r="F8568" t="s">
        <v>38</v>
      </c>
      <c r="G8568" t="s">
        <v>395</v>
      </c>
      <c r="H8568">
        <v>3</v>
      </c>
      <c r="I8568">
        <v>1367.09</v>
      </c>
      <c r="J8568">
        <v>0.15</v>
      </c>
      <c r="K8568">
        <v>3486.08</v>
      </c>
      <c r="L8568">
        <v>914.91</v>
      </c>
      <c r="M8568">
        <f t="shared" si="401"/>
        <v>3486.0794999999994</v>
      </c>
      <c r="N8568" t="str">
        <f t="shared" si="399"/>
        <v>Q2</v>
      </c>
      <c r="O8568" s="2">
        <f t="shared" si="400"/>
        <v>26.244664494217002</v>
      </c>
      <c r="P8568" t="str">
        <f>VLOOKUP(retail_sales_2023!C8568,customers!A:J,5,)</f>
        <v>Ranchi</v>
      </c>
      <c r="Q8568" t="str">
        <f>VLOOKUP(C8568,customers!A:J,10,0)</f>
        <v>Premium</v>
      </c>
    </row>
    <row r="8569" spans="1:17" x14ac:dyDescent="0.3">
      <c r="A8569" t="s">
        <v>9660</v>
      </c>
      <c r="B8569" s="1">
        <v>45091</v>
      </c>
      <c r="C8569" t="s">
        <v>686</v>
      </c>
      <c r="D8569" t="s">
        <v>687</v>
      </c>
      <c r="E8569" t="s">
        <v>15</v>
      </c>
      <c r="F8569" t="s">
        <v>52</v>
      </c>
      <c r="G8569" t="s">
        <v>133</v>
      </c>
      <c r="H8569">
        <v>1</v>
      </c>
      <c r="I8569">
        <v>261.16000000000003</v>
      </c>
      <c r="J8569">
        <v>0.1</v>
      </c>
      <c r="K8569">
        <v>235.04</v>
      </c>
      <c r="L8569">
        <v>16.010000000000002</v>
      </c>
      <c r="M8569">
        <f t="shared" si="401"/>
        <v>235.04400000000004</v>
      </c>
      <c r="N8569" t="str">
        <f t="shared" si="399"/>
        <v>Q2</v>
      </c>
      <c r="O8569" s="2">
        <f t="shared" si="400"/>
        <v>6.8116065350578641</v>
      </c>
      <c r="P8569" t="str">
        <f>VLOOKUP(retail_sales_2023!C8569,customers!A:J,5,)</f>
        <v>Kochi</v>
      </c>
      <c r="Q8569" t="str">
        <f>VLOOKUP(C8569,customers!A:J,10,0)</f>
        <v>Premium</v>
      </c>
    </row>
    <row r="8570" spans="1:17" x14ac:dyDescent="0.3">
      <c r="A8570" t="s">
        <v>9661</v>
      </c>
      <c r="B8570" s="1">
        <v>45144</v>
      </c>
      <c r="C8570" t="s">
        <v>1460</v>
      </c>
      <c r="D8570" t="s">
        <v>1461</v>
      </c>
      <c r="E8570" t="s">
        <v>33</v>
      </c>
      <c r="F8570" t="s">
        <v>38</v>
      </c>
      <c r="G8570" t="s">
        <v>684</v>
      </c>
      <c r="H8570">
        <v>4</v>
      </c>
      <c r="I8570">
        <v>3226.1</v>
      </c>
      <c r="J8570">
        <v>0</v>
      </c>
      <c r="K8570">
        <v>12904.4</v>
      </c>
      <c r="L8570">
        <v>2958.31</v>
      </c>
      <c r="M8570">
        <f t="shared" si="401"/>
        <v>12904.4</v>
      </c>
      <c r="N8570" t="str">
        <f t="shared" si="399"/>
        <v>Q3</v>
      </c>
      <c r="O8570" s="2">
        <f t="shared" si="400"/>
        <v>22.924816341712901</v>
      </c>
      <c r="P8570" t="str">
        <f>VLOOKUP(retail_sales_2023!C8570,customers!A:J,5,)</f>
        <v>Pune</v>
      </c>
      <c r="Q8570" t="str">
        <f>VLOOKUP(C8570,customers!A:J,10,0)</f>
        <v>Premium</v>
      </c>
    </row>
    <row r="8571" spans="1:17" x14ac:dyDescent="0.3">
      <c r="A8571" t="s">
        <v>9662</v>
      </c>
      <c r="B8571" s="1">
        <v>45196</v>
      </c>
      <c r="C8571" t="s">
        <v>1252</v>
      </c>
      <c r="D8571" t="s">
        <v>1253</v>
      </c>
      <c r="E8571" t="s">
        <v>15</v>
      </c>
      <c r="F8571" t="s">
        <v>81</v>
      </c>
      <c r="G8571" t="s">
        <v>370</v>
      </c>
      <c r="H8571">
        <v>2</v>
      </c>
      <c r="I8571">
        <v>4606.96</v>
      </c>
      <c r="J8571">
        <v>0.05</v>
      </c>
      <c r="K8571">
        <v>8753.2199999999993</v>
      </c>
      <c r="L8571">
        <v>2024.3</v>
      </c>
      <c r="M8571">
        <f t="shared" si="401"/>
        <v>8753.2240000000002</v>
      </c>
      <c r="N8571" t="str">
        <f t="shared" si="399"/>
        <v>Q3</v>
      </c>
      <c r="O8571" s="2">
        <f t="shared" si="400"/>
        <v>23.126346647290941</v>
      </c>
      <c r="P8571" t="str">
        <f>VLOOKUP(retail_sales_2023!C8571,customers!A:J,5,)</f>
        <v>Chennai</v>
      </c>
      <c r="Q8571" t="str">
        <f>VLOOKUP(C8571,customers!A:J,10,0)</f>
        <v>Regular</v>
      </c>
    </row>
    <row r="8572" spans="1:17" x14ac:dyDescent="0.3">
      <c r="A8572" t="s">
        <v>9663</v>
      </c>
      <c r="B8572" s="1">
        <v>45020</v>
      </c>
      <c r="C8572" t="s">
        <v>1013</v>
      </c>
      <c r="D8572" t="s">
        <v>1014</v>
      </c>
      <c r="E8572" t="s">
        <v>15</v>
      </c>
      <c r="F8572" t="s">
        <v>22</v>
      </c>
      <c r="G8572" t="s">
        <v>516</v>
      </c>
      <c r="H8572">
        <v>1</v>
      </c>
      <c r="I8572">
        <v>6496.2</v>
      </c>
      <c r="J8572">
        <v>0</v>
      </c>
      <c r="K8572">
        <v>6496.2</v>
      </c>
      <c r="L8572">
        <v>1630.44</v>
      </c>
      <c r="M8572">
        <f t="shared" si="401"/>
        <v>6496.2</v>
      </c>
      <c r="N8572" t="str">
        <f t="shared" si="399"/>
        <v>Q2</v>
      </c>
      <c r="O8572" s="2">
        <f t="shared" si="400"/>
        <v>25.098365198115825</v>
      </c>
      <c r="P8572" t="str">
        <f>VLOOKUP(retail_sales_2023!C8572,customers!A:J,5,)</f>
        <v>Bengaluru</v>
      </c>
      <c r="Q8572" t="str">
        <f>VLOOKUP(C8572,customers!A:J,10,0)</f>
        <v>Premium</v>
      </c>
    </row>
    <row r="8573" spans="1:17" x14ac:dyDescent="0.3">
      <c r="A8573" t="s">
        <v>9664</v>
      </c>
      <c r="B8573" s="1">
        <v>45093</v>
      </c>
      <c r="C8573" t="s">
        <v>1002</v>
      </c>
      <c r="D8573" t="s">
        <v>1003</v>
      </c>
      <c r="E8573" t="s">
        <v>21</v>
      </c>
      <c r="F8573" t="s">
        <v>28</v>
      </c>
      <c r="G8573" t="s">
        <v>439</v>
      </c>
      <c r="H8573">
        <v>2</v>
      </c>
      <c r="I8573">
        <v>7171.52</v>
      </c>
      <c r="J8573">
        <v>0</v>
      </c>
      <c r="K8573">
        <v>14343.04</v>
      </c>
      <c r="L8573">
        <v>3379.57</v>
      </c>
      <c r="M8573">
        <f t="shared" si="401"/>
        <v>14343.04</v>
      </c>
      <c r="N8573" t="str">
        <f t="shared" si="399"/>
        <v>Q2</v>
      </c>
      <c r="O8573" s="2">
        <f t="shared" si="400"/>
        <v>23.562438646200526</v>
      </c>
      <c r="P8573" t="str">
        <f>VLOOKUP(retail_sales_2023!C8573,customers!A:J,5,)</f>
        <v>Bhubaneswar</v>
      </c>
      <c r="Q8573" t="str">
        <f>VLOOKUP(C8573,customers!A:J,10,0)</f>
        <v>Premium</v>
      </c>
    </row>
    <row r="8574" spans="1:17" x14ac:dyDescent="0.3">
      <c r="A8574" t="s">
        <v>9665</v>
      </c>
      <c r="B8574" s="1">
        <v>45178</v>
      </c>
      <c r="C8574" t="s">
        <v>604</v>
      </c>
      <c r="D8574" t="s">
        <v>605</v>
      </c>
      <c r="E8574" t="s">
        <v>27</v>
      </c>
      <c r="F8574" t="s">
        <v>81</v>
      </c>
      <c r="G8574" t="s">
        <v>158</v>
      </c>
      <c r="H8574">
        <v>1</v>
      </c>
      <c r="I8574">
        <v>2348.65</v>
      </c>
      <c r="J8574">
        <v>0</v>
      </c>
      <c r="K8574">
        <v>2348.65</v>
      </c>
      <c r="L8574">
        <v>690.73</v>
      </c>
      <c r="M8574">
        <f t="shared" si="401"/>
        <v>2348.65</v>
      </c>
      <c r="N8574" t="str">
        <f t="shared" si="399"/>
        <v>Q3</v>
      </c>
      <c r="O8574" s="2">
        <f t="shared" si="400"/>
        <v>29.409660869009858</v>
      </c>
      <c r="P8574" t="str">
        <f>VLOOKUP(retail_sales_2023!C8574,customers!A:J,5,)</f>
        <v>Delhi</v>
      </c>
      <c r="Q8574" t="str">
        <f>VLOOKUP(C8574,customers!A:J,10,0)</f>
        <v>Premium</v>
      </c>
    </row>
    <row r="8575" spans="1:17" x14ac:dyDescent="0.3">
      <c r="A8575" t="s">
        <v>9666</v>
      </c>
      <c r="B8575" s="1">
        <v>45019</v>
      </c>
      <c r="C8575" t="s">
        <v>701</v>
      </c>
      <c r="D8575" t="s">
        <v>702</v>
      </c>
      <c r="E8575" t="s">
        <v>15</v>
      </c>
      <c r="F8575" t="s">
        <v>52</v>
      </c>
      <c r="G8575" t="s">
        <v>235</v>
      </c>
      <c r="H8575">
        <v>2</v>
      </c>
      <c r="I8575">
        <v>192.68</v>
      </c>
      <c r="J8575">
        <v>0</v>
      </c>
      <c r="K8575">
        <v>385.36</v>
      </c>
      <c r="L8575">
        <v>23.06</v>
      </c>
      <c r="M8575">
        <f t="shared" si="401"/>
        <v>385.36</v>
      </c>
      <c r="N8575" t="str">
        <f t="shared" si="399"/>
        <v>Q2</v>
      </c>
      <c r="O8575" s="2">
        <f t="shared" si="400"/>
        <v>5.9840149470624864</v>
      </c>
      <c r="P8575" t="str">
        <f>VLOOKUP(retail_sales_2023!C8575,customers!A:J,5,)</f>
        <v>Bengaluru</v>
      </c>
      <c r="Q8575" t="str">
        <f>VLOOKUP(C8575,customers!A:J,10,0)</f>
        <v>Premium</v>
      </c>
    </row>
    <row r="8576" spans="1:17" x14ac:dyDescent="0.3">
      <c r="A8576" t="s">
        <v>9667</v>
      </c>
      <c r="B8576" s="1">
        <v>44980</v>
      </c>
      <c r="C8576" t="s">
        <v>960</v>
      </c>
      <c r="D8576" t="s">
        <v>961</v>
      </c>
      <c r="E8576" t="s">
        <v>27</v>
      </c>
      <c r="F8576" t="s">
        <v>81</v>
      </c>
      <c r="G8576" t="s">
        <v>264</v>
      </c>
      <c r="H8576">
        <v>3</v>
      </c>
      <c r="I8576">
        <v>3746.2</v>
      </c>
      <c r="J8576">
        <v>0.1</v>
      </c>
      <c r="K8576">
        <v>10114.74</v>
      </c>
      <c r="L8576">
        <v>3008.61</v>
      </c>
      <c r="M8576">
        <f t="shared" si="401"/>
        <v>10114.74</v>
      </c>
      <c r="N8576" t="str">
        <f t="shared" si="399"/>
        <v>Q1</v>
      </c>
      <c r="O8576" s="2">
        <f t="shared" si="400"/>
        <v>29.744808072179811</v>
      </c>
      <c r="P8576" t="str">
        <f>VLOOKUP(retail_sales_2023!C8576,customers!A:J,5,)</f>
        <v>Lucknow</v>
      </c>
      <c r="Q8576" t="str">
        <f>VLOOKUP(C8576,customers!A:J,10,0)</f>
        <v>Premium</v>
      </c>
    </row>
    <row r="8577" spans="1:17" x14ac:dyDescent="0.3">
      <c r="A8577" t="s">
        <v>9668</v>
      </c>
      <c r="B8577" s="1">
        <v>45196</v>
      </c>
      <c r="C8577" t="s">
        <v>1841</v>
      </c>
      <c r="D8577" t="s">
        <v>1842</v>
      </c>
      <c r="E8577" t="s">
        <v>33</v>
      </c>
      <c r="F8577" t="s">
        <v>81</v>
      </c>
      <c r="G8577" t="s">
        <v>105</v>
      </c>
      <c r="H8577">
        <v>4</v>
      </c>
      <c r="I8577">
        <v>3086.79</v>
      </c>
      <c r="J8577">
        <v>0</v>
      </c>
      <c r="K8577">
        <v>12347.16</v>
      </c>
      <c r="L8577">
        <v>4289.1000000000004</v>
      </c>
      <c r="M8577">
        <f t="shared" si="401"/>
        <v>12347.16</v>
      </c>
      <c r="N8577" t="str">
        <f t="shared" si="399"/>
        <v>Q3</v>
      </c>
      <c r="O8577" s="2">
        <f t="shared" si="400"/>
        <v>34.737542884355591</v>
      </c>
      <c r="P8577" t="str">
        <f>VLOOKUP(retail_sales_2023!C8577,customers!A:J,5,)</f>
        <v>Nagpur</v>
      </c>
      <c r="Q8577" t="str">
        <f>VLOOKUP(C8577,customers!A:J,10,0)</f>
        <v>Premium</v>
      </c>
    </row>
    <row r="8578" spans="1:17" x14ac:dyDescent="0.3">
      <c r="A8578" t="s">
        <v>9669</v>
      </c>
      <c r="B8578" s="1">
        <v>45129</v>
      </c>
      <c r="C8578" t="s">
        <v>1223</v>
      </c>
      <c r="D8578" t="s">
        <v>1224</v>
      </c>
      <c r="E8578" t="s">
        <v>15</v>
      </c>
      <c r="F8578" t="s">
        <v>52</v>
      </c>
      <c r="G8578" t="s">
        <v>200</v>
      </c>
      <c r="H8578">
        <v>9</v>
      </c>
      <c r="I8578">
        <v>327.83</v>
      </c>
      <c r="J8578">
        <v>0.1</v>
      </c>
      <c r="K8578">
        <v>2655.42</v>
      </c>
      <c r="L8578">
        <v>149.11000000000001</v>
      </c>
      <c r="M8578">
        <f t="shared" si="401"/>
        <v>2655.4229999999998</v>
      </c>
      <c r="N8578" t="str">
        <f t="shared" si="399"/>
        <v>Q3</v>
      </c>
      <c r="O8578" s="2">
        <f t="shared" si="400"/>
        <v>5.6153075596327513</v>
      </c>
      <c r="P8578" t="str">
        <f>VLOOKUP(retail_sales_2023!C8578,customers!A:J,5,)</f>
        <v>Chennai</v>
      </c>
      <c r="Q8578" t="str">
        <f>VLOOKUP(C8578,customers!A:J,10,0)</f>
        <v>Premium</v>
      </c>
    </row>
    <row r="8579" spans="1:17" x14ac:dyDescent="0.3">
      <c r="A8579" t="s">
        <v>9670</v>
      </c>
      <c r="B8579" s="1">
        <v>45207</v>
      </c>
      <c r="C8579" t="s">
        <v>1827</v>
      </c>
      <c r="D8579" t="s">
        <v>1828</v>
      </c>
      <c r="E8579" t="s">
        <v>33</v>
      </c>
      <c r="F8579" t="s">
        <v>81</v>
      </c>
      <c r="G8579" t="s">
        <v>370</v>
      </c>
      <c r="H8579">
        <v>1</v>
      </c>
      <c r="I8579">
        <v>1940.49</v>
      </c>
      <c r="J8579">
        <v>0.15</v>
      </c>
      <c r="K8579">
        <v>1649.42</v>
      </c>
      <c r="L8579">
        <v>531.4</v>
      </c>
      <c r="M8579">
        <f t="shared" si="401"/>
        <v>1649.4165</v>
      </c>
      <c r="N8579" t="str">
        <f t="shared" ref="N8579:N8642" si="402">"Q"&amp;ROUNDUP(MONTH(B8579)/3,0)</f>
        <v>Q4</v>
      </c>
      <c r="O8579" s="2">
        <f t="shared" ref="O8579:O8642" si="403">(L8579/K8579)*100</f>
        <v>32.217385505207893</v>
      </c>
      <c r="P8579" t="str">
        <f>VLOOKUP(retail_sales_2023!C8579,customers!A:J,5,)</f>
        <v>Mumbai</v>
      </c>
      <c r="Q8579" t="str">
        <f>VLOOKUP(C8579,customers!A:J,10,0)</f>
        <v>Regular</v>
      </c>
    </row>
    <row r="8580" spans="1:17" x14ac:dyDescent="0.3">
      <c r="A8580" t="s">
        <v>9671</v>
      </c>
      <c r="B8580" s="1">
        <v>45289</v>
      </c>
      <c r="C8580" t="s">
        <v>126</v>
      </c>
      <c r="D8580" t="s">
        <v>127</v>
      </c>
      <c r="E8580" t="s">
        <v>15</v>
      </c>
      <c r="F8580" t="s">
        <v>22</v>
      </c>
      <c r="G8580" t="s">
        <v>23</v>
      </c>
      <c r="H8580">
        <v>2</v>
      </c>
      <c r="I8580">
        <v>12500.39</v>
      </c>
      <c r="J8580">
        <v>0.1</v>
      </c>
      <c r="K8580">
        <v>22500.7</v>
      </c>
      <c r="L8580">
        <v>-402.59</v>
      </c>
      <c r="M8580">
        <f t="shared" si="401"/>
        <v>22500.702000000001</v>
      </c>
      <c r="N8580" t="str">
        <f t="shared" si="402"/>
        <v>Q4</v>
      </c>
      <c r="O8580" s="2">
        <f t="shared" si="403"/>
        <v>-1.7892332238552577</v>
      </c>
      <c r="P8580" t="str">
        <f>VLOOKUP(retail_sales_2023!C8580,customers!A:J,5,)</f>
        <v>Coimbatore</v>
      </c>
      <c r="Q8580" t="str">
        <f>VLOOKUP(C8580,customers!A:J,10,0)</f>
        <v>Premium</v>
      </c>
    </row>
    <row r="8581" spans="1:17" x14ac:dyDescent="0.3">
      <c r="A8581" t="s">
        <v>9672</v>
      </c>
      <c r="B8581" s="1">
        <v>45265</v>
      </c>
      <c r="C8581" t="s">
        <v>1141</v>
      </c>
      <c r="D8581" t="s">
        <v>1142</v>
      </c>
      <c r="E8581" t="s">
        <v>27</v>
      </c>
      <c r="F8581" t="s">
        <v>22</v>
      </c>
      <c r="G8581" t="s">
        <v>423</v>
      </c>
      <c r="H8581">
        <v>2</v>
      </c>
      <c r="I8581">
        <v>4222.43</v>
      </c>
      <c r="J8581">
        <v>0</v>
      </c>
      <c r="K8581">
        <v>8444.86</v>
      </c>
      <c r="L8581">
        <v>1550.98</v>
      </c>
      <c r="M8581">
        <f t="shared" ref="M8581:M8644" si="404">H8581*I8581*(1-J8581)</f>
        <v>8444.86</v>
      </c>
      <c r="N8581" t="str">
        <f t="shared" si="402"/>
        <v>Q4</v>
      </c>
      <c r="O8581" s="2">
        <f t="shared" si="403"/>
        <v>18.365964622267271</v>
      </c>
      <c r="P8581" t="str">
        <f>VLOOKUP(retail_sales_2023!C8581,customers!A:J,5,)</f>
        <v>Amritsar</v>
      </c>
      <c r="Q8581" t="str">
        <f>VLOOKUP(C8581,customers!A:J,10,0)</f>
        <v>Regular</v>
      </c>
    </row>
    <row r="8582" spans="1:17" x14ac:dyDescent="0.3">
      <c r="A8582" t="s">
        <v>9673</v>
      </c>
      <c r="B8582" s="1">
        <v>45002</v>
      </c>
      <c r="C8582" t="s">
        <v>1460</v>
      </c>
      <c r="D8582" t="s">
        <v>1461</v>
      </c>
      <c r="E8582" t="s">
        <v>33</v>
      </c>
      <c r="F8582" t="s">
        <v>81</v>
      </c>
      <c r="G8582" t="s">
        <v>158</v>
      </c>
      <c r="H8582">
        <v>3</v>
      </c>
      <c r="I8582">
        <v>4784.32</v>
      </c>
      <c r="J8582">
        <v>0</v>
      </c>
      <c r="K8582">
        <v>14352.96</v>
      </c>
      <c r="L8582">
        <v>3160.05</v>
      </c>
      <c r="M8582">
        <f t="shared" si="404"/>
        <v>14352.96</v>
      </c>
      <c r="N8582" t="str">
        <f t="shared" si="402"/>
        <v>Q1</v>
      </c>
      <c r="O8582" s="2">
        <f t="shared" si="403"/>
        <v>22.016712928901079</v>
      </c>
      <c r="P8582" t="str">
        <f>VLOOKUP(retail_sales_2023!C8582,customers!A:J,5,)</f>
        <v>Pune</v>
      </c>
      <c r="Q8582" t="str">
        <f>VLOOKUP(C8582,customers!A:J,10,0)</f>
        <v>Premium</v>
      </c>
    </row>
    <row r="8583" spans="1:17" x14ac:dyDescent="0.3">
      <c r="A8583" t="s">
        <v>9674</v>
      </c>
      <c r="B8583" s="1">
        <v>45126</v>
      </c>
      <c r="C8583" t="s">
        <v>1094</v>
      </c>
      <c r="D8583" t="s">
        <v>1095</v>
      </c>
      <c r="E8583" t="s">
        <v>27</v>
      </c>
      <c r="F8583" t="s">
        <v>38</v>
      </c>
      <c r="G8583" t="s">
        <v>684</v>
      </c>
      <c r="H8583">
        <v>3</v>
      </c>
      <c r="I8583">
        <v>1310.58</v>
      </c>
      <c r="J8583">
        <v>0.15</v>
      </c>
      <c r="K8583">
        <v>3341.98</v>
      </c>
      <c r="L8583">
        <v>822.85</v>
      </c>
      <c r="M8583">
        <f t="shared" si="404"/>
        <v>3341.9789999999998</v>
      </c>
      <c r="N8583" t="str">
        <f t="shared" si="402"/>
        <v>Q3</v>
      </c>
      <c r="O8583" s="2">
        <f t="shared" si="403"/>
        <v>24.621631487920332</v>
      </c>
      <c r="P8583" t="str">
        <f>VLOOKUP(retail_sales_2023!C8583,customers!A:J,5,)</f>
        <v>Lucknow</v>
      </c>
      <c r="Q8583" t="str">
        <f>VLOOKUP(C8583,customers!A:J,10,0)</f>
        <v>Premium</v>
      </c>
    </row>
    <row r="8584" spans="1:17" x14ac:dyDescent="0.3">
      <c r="A8584" t="s">
        <v>9675</v>
      </c>
      <c r="B8584" s="1">
        <v>45066</v>
      </c>
      <c r="C8584" t="s">
        <v>1245</v>
      </c>
      <c r="D8584" t="s">
        <v>1246</v>
      </c>
      <c r="E8584" t="s">
        <v>15</v>
      </c>
      <c r="F8584" t="s">
        <v>28</v>
      </c>
      <c r="G8584" t="s">
        <v>439</v>
      </c>
      <c r="H8584">
        <v>5</v>
      </c>
      <c r="I8584">
        <v>6100.02</v>
      </c>
      <c r="J8584">
        <v>0</v>
      </c>
      <c r="K8584">
        <v>30500.1</v>
      </c>
      <c r="L8584">
        <v>7127.12</v>
      </c>
      <c r="M8584">
        <f t="shared" si="404"/>
        <v>30500.100000000002</v>
      </c>
      <c r="N8584" t="str">
        <f t="shared" si="402"/>
        <v>Q2</v>
      </c>
      <c r="O8584" s="2">
        <f t="shared" si="403"/>
        <v>23.367529942524779</v>
      </c>
      <c r="P8584" t="str">
        <f>VLOOKUP(retail_sales_2023!C8584,customers!A:J,5,)</f>
        <v>Hyderabad</v>
      </c>
      <c r="Q8584" t="str">
        <f>VLOOKUP(C8584,customers!A:J,10,0)</f>
        <v>Premium</v>
      </c>
    </row>
    <row r="8585" spans="1:17" x14ac:dyDescent="0.3">
      <c r="A8585" t="s">
        <v>9676</v>
      </c>
      <c r="B8585" s="1">
        <v>45164</v>
      </c>
      <c r="C8585" t="s">
        <v>228</v>
      </c>
      <c r="D8585" t="s">
        <v>229</v>
      </c>
      <c r="E8585" t="s">
        <v>21</v>
      </c>
      <c r="F8585" t="s">
        <v>52</v>
      </c>
      <c r="G8585" t="s">
        <v>268</v>
      </c>
      <c r="H8585">
        <v>4</v>
      </c>
      <c r="I8585">
        <v>405.97</v>
      </c>
      <c r="J8585">
        <v>0</v>
      </c>
      <c r="K8585">
        <v>1623.88</v>
      </c>
      <c r="L8585">
        <v>122.8</v>
      </c>
      <c r="M8585">
        <f t="shared" si="404"/>
        <v>1623.88</v>
      </c>
      <c r="N8585" t="str">
        <f t="shared" si="402"/>
        <v>Q3</v>
      </c>
      <c r="O8585" s="2">
        <f t="shared" si="403"/>
        <v>7.5621351331379163</v>
      </c>
      <c r="P8585" t="str">
        <f>VLOOKUP(retail_sales_2023!C8585,customers!A:J,5,)</f>
        <v>Ranchi</v>
      </c>
      <c r="Q8585" t="str">
        <f>VLOOKUP(C8585,customers!A:J,10,0)</f>
        <v>Occasional</v>
      </c>
    </row>
    <row r="8586" spans="1:17" x14ac:dyDescent="0.3">
      <c r="A8586" t="s">
        <v>9677</v>
      </c>
      <c r="B8586" s="1">
        <v>45255</v>
      </c>
      <c r="C8586" t="s">
        <v>518</v>
      </c>
      <c r="D8586" t="s">
        <v>519</v>
      </c>
      <c r="E8586" t="s">
        <v>21</v>
      </c>
      <c r="F8586" t="s">
        <v>43</v>
      </c>
      <c r="G8586" t="s">
        <v>110</v>
      </c>
      <c r="H8586">
        <v>4</v>
      </c>
      <c r="I8586">
        <v>53916.32</v>
      </c>
      <c r="J8586">
        <v>0.1</v>
      </c>
      <c r="K8586">
        <v>194098.75</v>
      </c>
      <c r="L8586">
        <v>21368.17</v>
      </c>
      <c r="M8586">
        <f t="shared" si="404"/>
        <v>194098.75200000001</v>
      </c>
      <c r="N8586" t="str">
        <f t="shared" si="402"/>
        <v>Q4</v>
      </c>
      <c r="O8586" s="2">
        <f t="shared" si="403"/>
        <v>11.008916852890604</v>
      </c>
      <c r="P8586" t="str">
        <f>VLOOKUP(retail_sales_2023!C8586,customers!A:J,5,)</f>
        <v>Ranchi</v>
      </c>
      <c r="Q8586" t="str">
        <f>VLOOKUP(C8586,customers!A:J,10,0)</f>
        <v>Premium</v>
      </c>
    </row>
    <row r="8587" spans="1:17" x14ac:dyDescent="0.3">
      <c r="A8587" t="s">
        <v>9678</v>
      </c>
      <c r="B8587" s="1">
        <v>45264</v>
      </c>
      <c r="C8587" t="s">
        <v>598</v>
      </c>
      <c r="D8587" t="s">
        <v>599</v>
      </c>
      <c r="E8587" t="s">
        <v>33</v>
      </c>
      <c r="F8587" t="s">
        <v>43</v>
      </c>
      <c r="G8587" t="s">
        <v>121</v>
      </c>
      <c r="H8587">
        <v>4</v>
      </c>
      <c r="I8587">
        <v>78078.67</v>
      </c>
      <c r="J8587">
        <v>0.15</v>
      </c>
      <c r="K8587">
        <v>265467.48</v>
      </c>
      <c r="L8587">
        <v>38336.82</v>
      </c>
      <c r="M8587">
        <f t="shared" si="404"/>
        <v>265467.478</v>
      </c>
      <c r="N8587" t="str">
        <f t="shared" si="402"/>
        <v>Q4</v>
      </c>
      <c r="O8587" s="2">
        <f t="shared" si="403"/>
        <v>14.441249075027947</v>
      </c>
      <c r="P8587" t="str">
        <f>VLOOKUP(retail_sales_2023!C8587,customers!A:J,5,)</f>
        <v>Pune</v>
      </c>
      <c r="Q8587" t="str">
        <f>VLOOKUP(C8587,customers!A:J,10,0)</f>
        <v>Premium</v>
      </c>
    </row>
    <row r="8588" spans="1:17" x14ac:dyDescent="0.3">
      <c r="A8588" t="s">
        <v>9679</v>
      </c>
      <c r="B8588" s="1">
        <v>44954</v>
      </c>
      <c r="C8588" t="s">
        <v>1335</v>
      </c>
      <c r="D8588" t="s">
        <v>1336</v>
      </c>
      <c r="E8588" t="s">
        <v>27</v>
      </c>
      <c r="F8588" t="s">
        <v>28</v>
      </c>
      <c r="G8588" t="s">
        <v>165</v>
      </c>
      <c r="H8588">
        <v>1</v>
      </c>
      <c r="I8588">
        <v>3412.09</v>
      </c>
      <c r="J8588">
        <v>0</v>
      </c>
      <c r="K8588">
        <v>3412.09</v>
      </c>
      <c r="L8588">
        <v>751.65</v>
      </c>
      <c r="M8588">
        <f t="shared" si="404"/>
        <v>3412.09</v>
      </c>
      <c r="N8588" t="str">
        <f t="shared" si="402"/>
        <v>Q1</v>
      </c>
      <c r="O8588" s="2">
        <f t="shared" si="403"/>
        <v>22.029020336509294</v>
      </c>
      <c r="P8588" t="str">
        <f>VLOOKUP(retail_sales_2023!C8588,customers!A:J,5,)</f>
        <v>Chandigarh</v>
      </c>
      <c r="Q8588" t="str">
        <f>VLOOKUP(C8588,customers!A:J,10,0)</f>
        <v>Premium</v>
      </c>
    </row>
    <row r="8589" spans="1:17" x14ac:dyDescent="0.3">
      <c r="A8589" t="s">
        <v>9680</v>
      </c>
      <c r="B8589" s="1">
        <v>45008</v>
      </c>
      <c r="C8589" t="s">
        <v>835</v>
      </c>
      <c r="D8589" t="s">
        <v>836</v>
      </c>
      <c r="E8589" t="s">
        <v>21</v>
      </c>
      <c r="F8589" t="s">
        <v>38</v>
      </c>
      <c r="G8589" t="s">
        <v>77</v>
      </c>
      <c r="H8589">
        <v>5</v>
      </c>
      <c r="I8589">
        <v>2692.31</v>
      </c>
      <c r="J8589">
        <v>0</v>
      </c>
      <c r="K8589">
        <v>13461.55</v>
      </c>
      <c r="L8589">
        <v>4129.8599999999997</v>
      </c>
      <c r="M8589">
        <f t="shared" si="404"/>
        <v>13461.55</v>
      </c>
      <c r="N8589" t="str">
        <f t="shared" si="402"/>
        <v>Q1</v>
      </c>
      <c r="O8589" s="2">
        <f t="shared" si="403"/>
        <v>30.678933703771111</v>
      </c>
      <c r="P8589" t="str">
        <f>VLOOKUP(retail_sales_2023!C8589,customers!A:J,5,)</f>
        <v>Guwahati</v>
      </c>
      <c r="Q8589" t="str">
        <f>VLOOKUP(C8589,customers!A:J,10,0)</f>
        <v>Regular</v>
      </c>
    </row>
    <row r="8590" spans="1:17" x14ac:dyDescent="0.3">
      <c r="A8590" t="s">
        <v>9681</v>
      </c>
      <c r="B8590" s="1">
        <v>44980</v>
      </c>
      <c r="C8590" t="s">
        <v>1547</v>
      </c>
      <c r="D8590" t="s">
        <v>1548</v>
      </c>
      <c r="E8590" t="s">
        <v>21</v>
      </c>
      <c r="F8590" t="s">
        <v>22</v>
      </c>
      <c r="G8590" t="s">
        <v>315</v>
      </c>
      <c r="H8590">
        <v>3</v>
      </c>
      <c r="I8590">
        <v>4394.1000000000004</v>
      </c>
      <c r="J8590">
        <v>0</v>
      </c>
      <c r="K8590">
        <v>13182.3</v>
      </c>
      <c r="L8590">
        <v>3666.67</v>
      </c>
      <c r="M8590">
        <f t="shared" si="404"/>
        <v>13182.300000000001</v>
      </c>
      <c r="N8590" t="str">
        <f t="shared" si="402"/>
        <v>Q1</v>
      </c>
      <c r="O8590" s="2">
        <f t="shared" si="403"/>
        <v>27.815100551497085</v>
      </c>
      <c r="P8590" t="str">
        <f>VLOOKUP(retail_sales_2023!C8590,customers!A:J,5,)</f>
        <v>Kolkata</v>
      </c>
      <c r="Q8590" t="str">
        <f>VLOOKUP(C8590,customers!A:J,10,0)</f>
        <v>Regular</v>
      </c>
    </row>
    <row r="8591" spans="1:17" x14ac:dyDescent="0.3">
      <c r="A8591" t="s">
        <v>9682</v>
      </c>
      <c r="B8591" s="1">
        <v>45091</v>
      </c>
      <c r="C8591" t="s">
        <v>2938</v>
      </c>
      <c r="D8591" t="s">
        <v>2939</v>
      </c>
      <c r="E8591" t="s">
        <v>33</v>
      </c>
      <c r="F8591" t="s">
        <v>38</v>
      </c>
      <c r="G8591" t="s">
        <v>48</v>
      </c>
      <c r="H8591">
        <v>5</v>
      </c>
      <c r="I8591">
        <v>2029.11</v>
      </c>
      <c r="J8591">
        <v>0.3</v>
      </c>
      <c r="K8591">
        <v>7101.88</v>
      </c>
      <c r="L8591">
        <v>1879.55</v>
      </c>
      <c r="M8591">
        <f t="shared" si="404"/>
        <v>7101.8849999999993</v>
      </c>
      <c r="N8591" t="str">
        <f t="shared" si="402"/>
        <v>Q2</v>
      </c>
      <c r="O8591" s="2">
        <f t="shared" si="403"/>
        <v>26.465527437805196</v>
      </c>
      <c r="P8591" t="str">
        <f>VLOOKUP(retail_sales_2023!C8591,customers!A:J,5,)</f>
        <v>Mumbai</v>
      </c>
      <c r="Q8591" t="str">
        <f>VLOOKUP(C8591,customers!A:J,10,0)</f>
        <v>Regular</v>
      </c>
    </row>
    <row r="8592" spans="1:17" x14ac:dyDescent="0.3">
      <c r="A8592" t="s">
        <v>9683</v>
      </c>
      <c r="B8592" s="1">
        <v>44957</v>
      </c>
      <c r="C8592" t="s">
        <v>84</v>
      </c>
      <c r="D8592" t="s">
        <v>85</v>
      </c>
      <c r="E8592" t="s">
        <v>33</v>
      </c>
      <c r="F8592" t="s">
        <v>52</v>
      </c>
      <c r="G8592" t="s">
        <v>133</v>
      </c>
      <c r="H8592">
        <v>2</v>
      </c>
      <c r="I8592">
        <v>532.77</v>
      </c>
      <c r="J8592">
        <v>0.25</v>
      </c>
      <c r="K8592">
        <v>799.15</v>
      </c>
      <c r="L8592">
        <v>78.84</v>
      </c>
      <c r="M8592">
        <f t="shared" si="404"/>
        <v>799.15499999999997</v>
      </c>
      <c r="N8592" t="str">
        <f t="shared" si="402"/>
        <v>Q1</v>
      </c>
      <c r="O8592" s="2">
        <f t="shared" si="403"/>
        <v>9.8654820747043743</v>
      </c>
      <c r="P8592" t="str">
        <f>VLOOKUP(retail_sales_2023!C8592,customers!A:J,5,)</f>
        <v>Mumbai</v>
      </c>
      <c r="Q8592" t="str">
        <f>VLOOKUP(C8592,customers!A:J,10,0)</f>
        <v>Regular</v>
      </c>
    </row>
    <row r="8593" spans="1:17" x14ac:dyDescent="0.3">
      <c r="A8593" t="s">
        <v>9684</v>
      </c>
      <c r="B8593" s="1">
        <v>45241</v>
      </c>
      <c r="C8593" t="s">
        <v>212</v>
      </c>
      <c r="D8593" t="s">
        <v>213</v>
      </c>
      <c r="E8593" t="s">
        <v>33</v>
      </c>
      <c r="F8593" t="s">
        <v>52</v>
      </c>
      <c r="G8593" t="s">
        <v>268</v>
      </c>
      <c r="H8593">
        <v>7</v>
      </c>
      <c r="I8593">
        <v>128.51</v>
      </c>
      <c r="J8593">
        <v>0</v>
      </c>
      <c r="K8593">
        <v>899.57</v>
      </c>
      <c r="L8593">
        <v>85.54</v>
      </c>
      <c r="M8593">
        <f t="shared" si="404"/>
        <v>899.56999999999994</v>
      </c>
      <c r="N8593" t="str">
        <f t="shared" si="402"/>
        <v>Q4</v>
      </c>
      <c r="O8593" s="2">
        <f t="shared" si="403"/>
        <v>9.5089876274219893</v>
      </c>
      <c r="P8593" t="str">
        <f>VLOOKUP(retail_sales_2023!C8593,customers!A:J,5,)</f>
        <v>Nagpur</v>
      </c>
      <c r="Q8593" t="str">
        <f>VLOOKUP(C8593,customers!A:J,10,0)</f>
        <v>Premium</v>
      </c>
    </row>
    <row r="8594" spans="1:17" x14ac:dyDescent="0.3">
      <c r="A8594" t="s">
        <v>9685</v>
      </c>
      <c r="B8594" s="1">
        <v>45281</v>
      </c>
      <c r="C8594" t="s">
        <v>1223</v>
      </c>
      <c r="D8594" t="s">
        <v>1224</v>
      </c>
      <c r="E8594" t="s">
        <v>15</v>
      </c>
      <c r="F8594" t="s">
        <v>38</v>
      </c>
      <c r="G8594" t="s">
        <v>684</v>
      </c>
      <c r="H8594">
        <v>4</v>
      </c>
      <c r="I8594">
        <v>3076.92</v>
      </c>
      <c r="J8594">
        <v>0.1</v>
      </c>
      <c r="K8594">
        <v>11076.91</v>
      </c>
      <c r="L8594">
        <v>2287.59</v>
      </c>
      <c r="M8594">
        <f t="shared" si="404"/>
        <v>11076.912</v>
      </c>
      <c r="N8594" t="str">
        <f t="shared" si="402"/>
        <v>Q4</v>
      </c>
      <c r="O8594" s="2">
        <f t="shared" si="403"/>
        <v>20.65187854735662</v>
      </c>
      <c r="P8594" t="str">
        <f>VLOOKUP(retail_sales_2023!C8594,customers!A:J,5,)</f>
        <v>Chennai</v>
      </c>
      <c r="Q8594" t="str">
        <f>VLOOKUP(C8594,customers!A:J,10,0)</f>
        <v>Premium</v>
      </c>
    </row>
    <row r="8595" spans="1:17" x14ac:dyDescent="0.3">
      <c r="A8595" t="s">
        <v>9686</v>
      </c>
      <c r="B8595" s="1">
        <v>45220</v>
      </c>
      <c r="C8595" t="s">
        <v>184</v>
      </c>
      <c r="D8595" t="s">
        <v>185</v>
      </c>
      <c r="E8595" t="s">
        <v>15</v>
      </c>
      <c r="F8595" t="s">
        <v>22</v>
      </c>
      <c r="G8595" t="s">
        <v>516</v>
      </c>
      <c r="H8595">
        <v>2</v>
      </c>
      <c r="I8595">
        <v>26643.03</v>
      </c>
      <c r="J8595">
        <v>0.2</v>
      </c>
      <c r="K8595">
        <v>42628.85</v>
      </c>
      <c r="L8595">
        <v>9405.08</v>
      </c>
      <c r="M8595">
        <f t="shared" si="404"/>
        <v>42628.847999999998</v>
      </c>
      <c r="N8595" t="str">
        <f t="shared" si="402"/>
        <v>Q4</v>
      </c>
      <c r="O8595" s="2">
        <f t="shared" si="403"/>
        <v>22.06271105131853</v>
      </c>
      <c r="P8595" t="str">
        <f>VLOOKUP(retail_sales_2023!C8595,customers!A:J,5,)</f>
        <v>Hyderabad</v>
      </c>
      <c r="Q8595" t="str">
        <f>VLOOKUP(C8595,customers!A:J,10,0)</f>
        <v>Premium</v>
      </c>
    </row>
    <row r="8596" spans="1:17" x14ac:dyDescent="0.3">
      <c r="A8596" t="s">
        <v>9687</v>
      </c>
      <c r="B8596" s="1">
        <v>45142</v>
      </c>
      <c r="C8596" t="s">
        <v>557</v>
      </c>
      <c r="D8596" t="s">
        <v>558</v>
      </c>
      <c r="E8596" t="s">
        <v>27</v>
      </c>
      <c r="F8596" t="s">
        <v>43</v>
      </c>
      <c r="G8596" t="s">
        <v>110</v>
      </c>
      <c r="H8596">
        <v>5</v>
      </c>
      <c r="I8596">
        <v>60611.42</v>
      </c>
      <c r="J8596">
        <v>0.25</v>
      </c>
      <c r="K8596">
        <v>227292.82</v>
      </c>
      <c r="L8596">
        <v>28465.13</v>
      </c>
      <c r="M8596">
        <f t="shared" si="404"/>
        <v>227292.82499999998</v>
      </c>
      <c r="N8596" t="str">
        <f t="shared" si="402"/>
        <v>Q3</v>
      </c>
      <c r="O8596" s="2">
        <f t="shared" si="403"/>
        <v>12.52355001799001</v>
      </c>
      <c r="P8596" t="str">
        <f>VLOOKUP(retail_sales_2023!C8596,customers!A:J,5,)</f>
        <v>Delhi</v>
      </c>
      <c r="Q8596" t="str">
        <f>VLOOKUP(C8596,customers!A:J,10,0)</f>
        <v>Occasional</v>
      </c>
    </row>
    <row r="8597" spans="1:17" x14ac:dyDescent="0.3">
      <c r="A8597" t="s">
        <v>9688</v>
      </c>
      <c r="B8597" s="1">
        <v>45066</v>
      </c>
      <c r="C8597" t="s">
        <v>820</v>
      </c>
      <c r="D8597" t="s">
        <v>821</v>
      </c>
      <c r="E8597" t="s">
        <v>33</v>
      </c>
      <c r="F8597" t="s">
        <v>38</v>
      </c>
      <c r="G8597" t="s">
        <v>456</v>
      </c>
      <c r="H8597">
        <v>3</v>
      </c>
      <c r="I8597">
        <v>3749.89</v>
      </c>
      <c r="J8597">
        <v>0</v>
      </c>
      <c r="K8597">
        <v>11249.67</v>
      </c>
      <c r="L8597">
        <v>3321.02</v>
      </c>
      <c r="M8597">
        <f t="shared" si="404"/>
        <v>11249.67</v>
      </c>
      <c r="N8597" t="str">
        <f t="shared" si="402"/>
        <v>Q2</v>
      </c>
      <c r="O8597" s="2">
        <f t="shared" si="403"/>
        <v>29.52104372839381</v>
      </c>
      <c r="P8597" t="str">
        <f>VLOOKUP(retail_sales_2023!C8597,customers!A:J,5,)</f>
        <v>Surat</v>
      </c>
      <c r="Q8597" t="str">
        <f>VLOOKUP(C8597,customers!A:J,10,0)</f>
        <v>Occasional</v>
      </c>
    </row>
    <row r="8598" spans="1:17" x14ac:dyDescent="0.3">
      <c r="A8598" t="s">
        <v>9689</v>
      </c>
      <c r="B8598" s="1">
        <v>45049</v>
      </c>
      <c r="C8598" t="s">
        <v>654</v>
      </c>
      <c r="D8598" t="s">
        <v>655</v>
      </c>
      <c r="E8598" t="s">
        <v>15</v>
      </c>
      <c r="F8598" t="s">
        <v>52</v>
      </c>
      <c r="G8598" t="s">
        <v>169</v>
      </c>
      <c r="H8598">
        <v>4</v>
      </c>
      <c r="I8598">
        <v>477.45</v>
      </c>
      <c r="J8598">
        <v>0.2</v>
      </c>
      <c r="K8598">
        <v>1527.84</v>
      </c>
      <c r="L8598">
        <v>109.68</v>
      </c>
      <c r="M8598">
        <f t="shared" si="404"/>
        <v>1527.8400000000001</v>
      </c>
      <c r="N8598" t="str">
        <f t="shared" si="402"/>
        <v>Q2</v>
      </c>
      <c r="O8598" s="2">
        <f t="shared" si="403"/>
        <v>7.1787621740496395</v>
      </c>
      <c r="P8598" t="str">
        <f>VLOOKUP(retail_sales_2023!C8598,customers!A:J,5,)</f>
        <v>Kochi</v>
      </c>
      <c r="Q8598" t="str">
        <f>VLOOKUP(C8598,customers!A:J,10,0)</f>
        <v>Premium</v>
      </c>
    </row>
    <row r="8599" spans="1:17" x14ac:dyDescent="0.3">
      <c r="A8599" t="s">
        <v>9690</v>
      </c>
      <c r="B8599" s="1">
        <v>45183</v>
      </c>
      <c r="C8599" t="s">
        <v>187</v>
      </c>
      <c r="D8599" t="s">
        <v>188</v>
      </c>
      <c r="E8599" t="s">
        <v>33</v>
      </c>
      <c r="F8599" t="s">
        <v>81</v>
      </c>
      <c r="G8599" t="s">
        <v>264</v>
      </c>
      <c r="H8599">
        <v>1</v>
      </c>
      <c r="I8599">
        <v>1862.98</v>
      </c>
      <c r="J8599">
        <v>0.05</v>
      </c>
      <c r="K8599">
        <v>1769.83</v>
      </c>
      <c r="L8599">
        <v>569.35</v>
      </c>
      <c r="M8599">
        <f t="shared" si="404"/>
        <v>1769.8309999999999</v>
      </c>
      <c r="N8599" t="str">
        <f t="shared" si="402"/>
        <v>Q3</v>
      </c>
      <c r="O8599" s="2">
        <f t="shared" si="403"/>
        <v>32.169756417283018</v>
      </c>
      <c r="P8599" t="str">
        <f>VLOOKUP(retail_sales_2023!C8599,customers!A:J,5,)</f>
        <v>Pune</v>
      </c>
      <c r="Q8599" t="str">
        <f>VLOOKUP(C8599,customers!A:J,10,0)</f>
        <v>Regular</v>
      </c>
    </row>
    <row r="8600" spans="1:17" x14ac:dyDescent="0.3">
      <c r="A8600" t="s">
        <v>9691</v>
      </c>
      <c r="B8600" s="1">
        <v>44989</v>
      </c>
      <c r="C8600" t="s">
        <v>1061</v>
      </c>
      <c r="D8600" t="s">
        <v>1062</v>
      </c>
      <c r="E8600" t="s">
        <v>27</v>
      </c>
      <c r="F8600" t="s">
        <v>52</v>
      </c>
      <c r="G8600" t="s">
        <v>268</v>
      </c>
      <c r="H8600">
        <v>3</v>
      </c>
      <c r="I8600">
        <v>423.03</v>
      </c>
      <c r="J8600">
        <v>0.25</v>
      </c>
      <c r="K8600">
        <v>951.82</v>
      </c>
      <c r="L8600">
        <v>63.5</v>
      </c>
      <c r="M8600">
        <f t="shared" si="404"/>
        <v>951.81749999999988</v>
      </c>
      <c r="N8600" t="str">
        <f t="shared" si="402"/>
        <v>Q1</v>
      </c>
      <c r="O8600" s="2">
        <f t="shared" si="403"/>
        <v>6.6714294719589837</v>
      </c>
      <c r="P8600" t="str">
        <f>VLOOKUP(retail_sales_2023!C8600,customers!A:J,5,)</f>
        <v>Jaipur</v>
      </c>
      <c r="Q8600" t="str">
        <f>VLOOKUP(C8600,customers!A:J,10,0)</f>
        <v>Regular</v>
      </c>
    </row>
    <row r="8601" spans="1:17" x14ac:dyDescent="0.3">
      <c r="A8601" t="s">
        <v>9692</v>
      </c>
      <c r="B8601" s="1">
        <v>45222</v>
      </c>
      <c r="C8601" t="s">
        <v>1199</v>
      </c>
      <c r="D8601" t="s">
        <v>1200</v>
      </c>
      <c r="E8601" t="s">
        <v>21</v>
      </c>
      <c r="F8601" t="s">
        <v>52</v>
      </c>
      <c r="G8601" t="s">
        <v>235</v>
      </c>
      <c r="H8601">
        <v>9</v>
      </c>
      <c r="I8601">
        <v>63.91</v>
      </c>
      <c r="J8601">
        <v>0.2</v>
      </c>
      <c r="K8601">
        <v>460.15</v>
      </c>
      <c r="L8601">
        <v>42.91</v>
      </c>
      <c r="M8601">
        <f t="shared" si="404"/>
        <v>460.15199999999999</v>
      </c>
      <c r="N8601" t="str">
        <f t="shared" si="402"/>
        <v>Q4</v>
      </c>
      <c r="O8601" s="2">
        <f t="shared" si="403"/>
        <v>9.325220036944474</v>
      </c>
      <c r="P8601" t="str">
        <f>VLOOKUP(retail_sales_2023!C8601,customers!A:J,5,)</f>
        <v>Bhubaneswar</v>
      </c>
      <c r="Q8601" t="str">
        <f>VLOOKUP(C8601,customers!A:J,10,0)</f>
        <v>Premium</v>
      </c>
    </row>
    <row r="8602" spans="1:17" x14ac:dyDescent="0.3">
      <c r="A8602" t="s">
        <v>9693</v>
      </c>
      <c r="B8602" s="1">
        <v>45124</v>
      </c>
      <c r="C8602" t="s">
        <v>682</v>
      </c>
      <c r="D8602" t="s">
        <v>683</v>
      </c>
      <c r="E8602" t="s">
        <v>27</v>
      </c>
      <c r="F8602" t="s">
        <v>81</v>
      </c>
      <c r="G8602" t="s">
        <v>333</v>
      </c>
      <c r="H8602">
        <v>1</v>
      </c>
      <c r="I8602">
        <v>2350.75</v>
      </c>
      <c r="J8602">
        <v>0.05</v>
      </c>
      <c r="K8602">
        <v>2233.21</v>
      </c>
      <c r="L8602">
        <v>791.42</v>
      </c>
      <c r="M8602">
        <f t="shared" si="404"/>
        <v>2233.2125000000001</v>
      </c>
      <c r="N8602" t="str">
        <f t="shared" si="402"/>
        <v>Q3</v>
      </c>
      <c r="O8602" s="2">
        <f t="shared" si="403"/>
        <v>35.438673478983162</v>
      </c>
      <c r="P8602" t="str">
        <f>VLOOKUP(retail_sales_2023!C8602,customers!A:J,5,)</f>
        <v>Delhi</v>
      </c>
      <c r="Q8602" t="str">
        <f>VLOOKUP(C8602,customers!A:J,10,0)</f>
        <v>Regular</v>
      </c>
    </row>
    <row r="8603" spans="1:17" x14ac:dyDescent="0.3">
      <c r="A8603" t="s">
        <v>9694</v>
      </c>
      <c r="B8603" s="1">
        <v>45107</v>
      </c>
      <c r="C8603" t="s">
        <v>1164</v>
      </c>
      <c r="D8603" t="s">
        <v>1165</v>
      </c>
      <c r="E8603" t="s">
        <v>21</v>
      </c>
      <c r="F8603" t="s">
        <v>28</v>
      </c>
      <c r="G8603" t="s">
        <v>466</v>
      </c>
      <c r="H8603">
        <v>4</v>
      </c>
      <c r="I8603">
        <v>3565.92</v>
      </c>
      <c r="J8603">
        <v>0.1</v>
      </c>
      <c r="K8603">
        <v>12837.31</v>
      </c>
      <c r="L8603">
        <v>3316.61</v>
      </c>
      <c r="M8603">
        <f t="shared" si="404"/>
        <v>12837.312</v>
      </c>
      <c r="N8603" t="str">
        <f t="shared" si="402"/>
        <v>Q2</v>
      </c>
      <c r="O8603" s="2">
        <f t="shared" si="403"/>
        <v>25.835708571343996</v>
      </c>
      <c r="P8603" t="str">
        <f>VLOOKUP(retail_sales_2023!C8603,customers!A:J,5,)</f>
        <v>Bhubaneswar</v>
      </c>
      <c r="Q8603" t="str">
        <f>VLOOKUP(C8603,customers!A:J,10,0)</f>
        <v>Regular</v>
      </c>
    </row>
    <row r="8604" spans="1:17" x14ac:dyDescent="0.3">
      <c r="A8604" t="s">
        <v>9695</v>
      </c>
      <c r="B8604" s="1">
        <v>44955</v>
      </c>
      <c r="C8604" t="s">
        <v>251</v>
      </c>
      <c r="D8604" t="s">
        <v>252</v>
      </c>
      <c r="E8604" t="s">
        <v>15</v>
      </c>
      <c r="F8604" t="s">
        <v>81</v>
      </c>
      <c r="G8604" t="s">
        <v>370</v>
      </c>
      <c r="H8604">
        <v>1</v>
      </c>
      <c r="I8604">
        <v>4613.18</v>
      </c>
      <c r="J8604">
        <v>0.05</v>
      </c>
      <c r="K8604">
        <v>4382.5200000000004</v>
      </c>
      <c r="L8604">
        <v>1169.78</v>
      </c>
      <c r="M8604">
        <f t="shared" si="404"/>
        <v>4382.5209999999997</v>
      </c>
      <c r="N8604" t="str">
        <f t="shared" si="402"/>
        <v>Q1</v>
      </c>
      <c r="O8604" s="2">
        <f t="shared" si="403"/>
        <v>26.691948924363146</v>
      </c>
      <c r="P8604" t="str">
        <f>VLOOKUP(retail_sales_2023!C8604,customers!A:J,5,)</f>
        <v>Chennai</v>
      </c>
      <c r="Q8604" t="str">
        <f>VLOOKUP(C8604,customers!A:J,10,0)</f>
        <v>Occasional</v>
      </c>
    </row>
    <row r="8605" spans="1:17" x14ac:dyDescent="0.3">
      <c r="A8605" t="s">
        <v>9696</v>
      </c>
      <c r="B8605" s="1">
        <v>45158</v>
      </c>
      <c r="C8605" t="s">
        <v>1013</v>
      </c>
      <c r="D8605" t="s">
        <v>1014</v>
      </c>
      <c r="E8605" t="s">
        <v>15</v>
      </c>
      <c r="F8605" t="s">
        <v>38</v>
      </c>
      <c r="G8605" t="s">
        <v>141</v>
      </c>
      <c r="H8605">
        <v>5</v>
      </c>
      <c r="I8605">
        <v>3924.46</v>
      </c>
      <c r="J8605">
        <v>0.25</v>
      </c>
      <c r="K8605">
        <v>14716.72</v>
      </c>
      <c r="L8605">
        <v>4692.0600000000004</v>
      </c>
      <c r="M8605">
        <f t="shared" si="404"/>
        <v>14716.724999999999</v>
      </c>
      <c r="N8605" t="str">
        <f t="shared" si="402"/>
        <v>Q3</v>
      </c>
      <c r="O8605" s="2">
        <f t="shared" si="403"/>
        <v>31.882511864056667</v>
      </c>
      <c r="P8605" t="str">
        <f>VLOOKUP(retail_sales_2023!C8605,customers!A:J,5,)</f>
        <v>Bengaluru</v>
      </c>
      <c r="Q8605" t="str">
        <f>VLOOKUP(C8605,customers!A:J,10,0)</f>
        <v>Premium</v>
      </c>
    </row>
    <row r="8606" spans="1:17" x14ac:dyDescent="0.3">
      <c r="A8606" t="s">
        <v>9697</v>
      </c>
      <c r="B8606" s="1">
        <v>45123</v>
      </c>
      <c r="C8606" t="s">
        <v>417</v>
      </c>
      <c r="D8606" t="s">
        <v>418</v>
      </c>
      <c r="E8606" t="s">
        <v>27</v>
      </c>
      <c r="F8606" t="s">
        <v>22</v>
      </c>
      <c r="G8606" t="s">
        <v>516</v>
      </c>
      <c r="H8606">
        <v>3</v>
      </c>
      <c r="I8606">
        <v>21372.36</v>
      </c>
      <c r="J8606">
        <v>0</v>
      </c>
      <c r="K8606">
        <v>64117.08</v>
      </c>
      <c r="L8606">
        <v>12246.23</v>
      </c>
      <c r="M8606">
        <f t="shared" si="404"/>
        <v>64117.08</v>
      </c>
      <c r="N8606" t="str">
        <f t="shared" si="402"/>
        <v>Q3</v>
      </c>
      <c r="O8606" s="2">
        <f t="shared" si="403"/>
        <v>19.099793689918503</v>
      </c>
      <c r="P8606" t="str">
        <f>VLOOKUP(retail_sales_2023!C8606,customers!A:J,5,)</f>
        <v>Lucknow</v>
      </c>
      <c r="Q8606" t="str">
        <f>VLOOKUP(C8606,customers!A:J,10,0)</f>
        <v>Occasional</v>
      </c>
    </row>
    <row r="8607" spans="1:17" x14ac:dyDescent="0.3">
      <c r="A8607" t="s">
        <v>9698</v>
      </c>
      <c r="B8607" s="1">
        <v>45071</v>
      </c>
      <c r="C8607" t="s">
        <v>2294</v>
      </c>
      <c r="D8607" t="s">
        <v>2295</v>
      </c>
      <c r="E8607" t="s">
        <v>27</v>
      </c>
      <c r="F8607" t="s">
        <v>16</v>
      </c>
      <c r="G8607" t="s">
        <v>86</v>
      </c>
      <c r="H8607">
        <v>1</v>
      </c>
      <c r="I8607">
        <v>454.16</v>
      </c>
      <c r="J8607">
        <v>0.3</v>
      </c>
      <c r="K8607">
        <v>317.91000000000003</v>
      </c>
      <c r="L8607">
        <v>116.69</v>
      </c>
      <c r="M8607">
        <f t="shared" si="404"/>
        <v>317.91199999999998</v>
      </c>
      <c r="N8607" t="str">
        <f t="shared" si="402"/>
        <v>Q2</v>
      </c>
      <c r="O8607" s="2">
        <f t="shared" si="403"/>
        <v>36.705356862004969</v>
      </c>
      <c r="P8607" t="str">
        <f>VLOOKUP(retail_sales_2023!C8607,customers!A:J,5,)</f>
        <v>Amritsar</v>
      </c>
      <c r="Q8607" t="str">
        <f>VLOOKUP(C8607,customers!A:J,10,0)</f>
        <v>Regular</v>
      </c>
    </row>
    <row r="8608" spans="1:17" x14ac:dyDescent="0.3">
      <c r="A8608" t="s">
        <v>9699</v>
      </c>
      <c r="B8608" s="1">
        <v>45133</v>
      </c>
      <c r="C8608" t="s">
        <v>1087</v>
      </c>
      <c r="D8608" t="s">
        <v>1088</v>
      </c>
      <c r="E8608" t="s">
        <v>15</v>
      </c>
      <c r="F8608" t="s">
        <v>43</v>
      </c>
      <c r="G8608" t="s">
        <v>178</v>
      </c>
      <c r="H8608">
        <v>1</v>
      </c>
      <c r="I8608">
        <v>20179.98</v>
      </c>
      <c r="J8608">
        <v>0</v>
      </c>
      <c r="K8608">
        <v>20179.98</v>
      </c>
      <c r="L8608">
        <v>2352.48</v>
      </c>
      <c r="M8608">
        <f t="shared" si="404"/>
        <v>20179.98</v>
      </c>
      <c r="N8608" t="str">
        <f t="shared" si="402"/>
        <v>Q3</v>
      </c>
      <c r="O8608" s="2">
        <f t="shared" si="403"/>
        <v>11.657494209607739</v>
      </c>
      <c r="P8608" t="str">
        <f>VLOOKUP(retail_sales_2023!C8608,customers!A:J,5,)</f>
        <v>Kochi</v>
      </c>
      <c r="Q8608" t="str">
        <f>VLOOKUP(C8608,customers!A:J,10,0)</f>
        <v>Regular</v>
      </c>
    </row>
    <row r="8609" spans="1:17" x14ac:dyDescent="0.3">
      <c r="A8609" t="s">
        <v>9700</v>
      </c>
      <c r="B8609" s="1">
        <v>45135</v>
      </c>
      <c r="C8609" t="s">
        <v>901</v>
      </c>
      <c r="D8609" t="s">
        <v>902</v>
      </c>
      <c r="E8609" t="s">
        <v>21</v>
      </c>
      <c r="F8609" t="s">
        <v>52</v>
      </c>
      <c r="G8609" t="s">
        <v>235</v>
      </c>
      <c r="H8609">
        <v>4</v>
      </c>
      <c r="I8609">
        <v>250.31</v>
      </c>
      <c r="J8609">
        <v>0</v>
      </c>
      <c r="K8609">
        <v>1001.24</v>
      </c>
      <c r="L8609">
        <v>71.37</v>
      </c>
      <c r="M8609">
        <f t="shared" si="404"/>
        <v>1001.24</v>
      </c>
      <c r="N8609" t="str">
        <f t="shared" si="402"/>
        <v>Q3</v>
      </c>
      <c r="O8609" s="2">
        <f t="shared" si="403"/>
        <v>7.1281610802604769</v>
      </c>
      <c r="P8609" t="str">
        <f>VLOOKUP(retail_sales_2023!C8609,customers!A:J,5,)</f>
        <v>Ranchi</v>
      </c>
      <c r="Q8609" t="str">
        <f>VLOOKUP(C8609,customers!A:J,10,0)</f>
        <v>Regular</v>
      </c>
    </row>
    <row r="8610" spans="1:17" x14ac:dyDescent="0.3">
      <c r="A8610" t="s">
        <v>9701</v>
      </c>
      <c r="B8610" s="1">
        <v>45007</v>
      </c>
      <c r="C8610" t="s">
        <v>1211</v>
      </c>
      <c r="D8610" t="s">
        <v>1212</v>
      </c>
      <c r="E8610" t="s">
        <v>15</v>
      </c>
      <c r="F8610" t="s">
        <v>43</v>
      </c>
      <c r="G8610" t="s">
        <v>243</v>
      </c>
      <c r="H8610">
        <v>5</v>
      </c>
      <c r="I8610">
        <v>13138.94</v>
      </c>
      <c r="J8610">
        <v>0.05</v>
      </c>
      <c r="K8610">
        <v>62409.96</v>
      </c>
      <c r="L8610">
        <v>5375.01</v>
      </c>
      <c r="M8610">
        <f t="shared" si="404"/>
        <v>62409.964999999997</v>
      </c>
      <c r="N8610" t="str">
        <f t="shared" si="402"/>
        <v>Q1</v>
      </c>
      <c r="O8610" s="2">
        <f t="shared" si="403"/>
        <v>8.6124234016493517</v>
      </c>
      <c r="P8610" t="str">
        <f>VLOOKUP(retail_sales_2023!C8610,customers!A:J,5,)</f>
        <v>Kochi</v>
      </c>
      <c r="Q8610" t="str">
        <f>VLOOKUP(C8610,customers!A:J,10,0)</f>
        <v>Regular</v>
      </c>
    </row>
    <row r="8611" spans="1:17" x14ac:dyDescent="0.3">
      <c r="A8611" t="s">
        <v>9702</v>
      </c>
      <c r="B8611" s="1">
        <v>45121</v>
      </c>
      <c r="C8611" t="s">
        <v>1352</v>
      </c>
      <c r="D8611" t="s">
        <v>1353</v>
      </c>
      <c r="E8611" t="s">
        <v>15</v>
      </c>
      <c r="F8611" t="s">
        <v>38</v>
      </c>
      <c r="G8611" t="s">
        <v>395</v>
      </c>
      <c r="H8611">
        <v>1</v>
      </c>
      <c r="I8611">
        <v>1918.62</v>
      </c>
      <c r="J8611">
        <v>0</v>
      </c>
      <c r="K8611">
        <v>1918.62</v>
      </c>
      <c r="L8611">
        <v>612.26</v>
      </c>
      <c r="M8611">
        <f t="shared" si="404"/>
        <v>1918.62</v>
      </c>
      <c r="N8611" t="str">
        <f t="shared" si="402"/>
        <v>Q3</v>
      </c>
      <c r="O8611" s="2">
        <f t="shared" si="403"/>
        <v>31.911478041509</v>
      </c>
      <c r="P8611" t="str">
        <f>VLOOKUP(retail_sales_2023!C8611,customers!A:J,5,)</f>
        <v>Kochi</v>
      </c>
      <c r="Q8611" t="str">
        <f>VLOOKUP(C8611,customers!A:J,10,0)</f>
        <v>Premium</v>
      </c>
    </row>
    <row r="8612" spans="1:17" x14ac:dyDescent="0.3">
      <c r="A8612" t="s">
        <v>9703</v>
      </c>
      <c r="B8612" s="1">
        <v>45270</v>
      </c>
      <c r="C8612" t="s">
        <v>115</v>
      </c>
      <c r="D8612" t="s">
        <v>116</v>
      </c>
      <c r="E8612" t="s">
        <v>15</v>
      </c>
      <c r="F8612" t="s">
        <v>43</v>
      </c>
      <c r="G8612" t="s">
        <v>110</v>
      </c>
      <c r="H8612">
        <v>1</v>
      </c>
      <c r="I8612">
        <v>79904.710000000006</v>
      </c>
      <c r="J8612">
        <v>0</v>
      </c>
      <c r="K8612">
        <v>79904.710000000006</v>
      </c>
      <c r="L8612">
        <v>8488.01</v>
      </c>
      <c r="M8612">
        <f t="shared" si="404"/>
        <v>79904.710000000006</v>
      </c>
      <c r="N8612" t="str">
        <f t="shared" si="402"/>
        <v>Q4</v>
      </c>
      <c r="O8612" s="2">
        <f t="shared" si="403"/>
        <v>10.622665422351197</v>
      </c>
      <c r="P8612" t="str">
        <f>VLOOKUP(retail_sales_2023!C8612,customers!A:J,5,)</f>
        <v>Coimbatore</v>
      </c>
      <c r="Q8612" t="str">
        <f>VLOOKUP(C8612,customers!A:J,10,0)</f>
        <v>Regular</v>
      </c>
    </row>
    <row r="8613" spans="1:17" x14ac:dyDescent="0.3">
      <c r="A8613" t="s">
        <v>9704</v>
      </c>
      <c r="B8613" s="1">
        <v>45046</v>
      </c>
      <c r="C8613" t="s">
        <v>853</v>
      </c>
      <c r="D8613" t="s">
        <v>854</v>
      </c>
      <c r="E8613" t="s">
        <v>27</v>
      </c>
      <c r="F8613" t="s">
        <v>81</v>
      </c>
      <c r="G8613" t="s">
        <v>264</v>
      </c>
      <c r="H8613">
        <v>4</v>
      </c>
      <c r="I8613">
        <v>4586.1000000000004</v>
      </c>
      <c r="J8613">
        <v>0</v>
      </c>
      <c r="K8613">
        <v>18344.400000000001</v>
      </c>
      <c r="L8613">
        <v>6561.88</v>
      </c>
      <c r="M8613">
        <f t="shared" si="404"/>
        <v>18344.400000000001</v>
      </c>
      <c r="N8613" t="str">
        <f t="shared" si="402"/>
        <v>Q2</v>
      </c>
      <c r="O8613" s="2">
        <f t="shared" si="403"/>
        <v>35.770480364579925</v>
      </c>
      <c r="P8613" t="str">
        <f>VLOOKUP(retail_sales_2023!C8613,customers!A:J,5,)</f>
        <v>Chandigarh</v>
      </c>
      <c r="Q8613" t="str">
        <f>VLOOKUP(C8613,customers!A:J,10,0)</f>
        <v>Premium</v>
      </c>
    </row>
    <row r="8614" spans="1:17" x14ac:dyDescent="0.3">
      <c r="A8614" t="s">
        <v>9705</v>
      </c>
      <c r="B8614" s="1">
        <v>44979</v>
      </c>
      <c r="C8614" t="s">
        <v>1771</v>
      </c>
      <c r="D8614" t="s">
        <v>1772</v>
      </c>
      <c r="E8614" t="s">
        <v>33</v>
      </c>
      <c r="F8614" t="s">
        <v>28</v>
      </c>
      <c r="G8614" t="s">
        <v>280</v>
      </c>
      <c r="H8614">
        <v>4</v>
      </c>
      <c r="I8614">
        <v>1778.25</v>
      </c>
      <c r="J8614">
        <v>0.05</v>
      </c>
      <c r="K8614">
        <v>6757.35</v>
      </c>
      <c r="L8614">
        <v>1825.17</v>
      </c>
      <c r="M8614">
        <f t="shared" si="404"/>
        <v>6757.3499999999995</v>
      </c>
      <c r="N8614" t="str">
        <f t="shared" si="402"/>
        <v>Q1</v>
      </c>
      <c r="O8614" s="2">
        <f t="shared" si="403"/>
        <v>27.010144509312084</v>
      </c>
      <c r="P8614" t="str">
        <f>VLOOKUP(retail_sales_2023!C8614,customers!A:J,5,)</f>
        <v>Ahmedabad</v>
      </c>
      <c r="Q8614" t="str">
        <f>VLOOKUP(C8614,customers!A:J,10,0)</f>
        <v>Premium</v>
      </c>
    </row>
    <row r="8615" spans="1:17" x14ac:dyDescent="0.3">
      <c r="A8615" t="s">
        <v>9706</v>
      </c>
      <c r="B8615" s="1">
        <v>45083</v>
      </c>
      <c r="C8615" t="s">
        <v>956</v>
      </c>
      <c r="D8615" t="s">
        <v>957</v>
      </c>
      <c r="E8615" t="s">
        <v>15</v>
      </c>
      <c r="F8615" t="s">
        <v>81</v>
      </c>
      <c r="G8615" t="s">
        <v>239</v>
      </c>
      <c r="H8615">
        <v>2</v>
      </c>
      <c r="I8615">
        <v>2405.0100000000002</v>
      </c>
      <c r="J8615">
        <v>0.05</v>
      </c>
      <c r="K8615">
        <v>4569.5200000000004</v>
      </c>
      <c r="L8615">
        <v>1479.47</v>
      </c>
      <c r="M8615">
        <f t="shared" si="404"/>
        <v>4569.5190000000002</v>
      </c>
      <c r="N8615" t="str">
        <f t="shared" si="402"/>
        <v>Q2</v>
      </c>
      <c r="O8615" s="2">
        <f t="shared" si="403"/>
        <v>32.376923615609513</v>
      </c>
      <c r="P8615" t="str">
        <f>VLOOKUP(retail_sales_2023!C8615,customers!A:J,5,)</f>
        <v>Chennai</v>
      </c>
      <c r="Q8615" t="str">
        <f>VLOOKUP(C8615,customers!A:J,10,0)</f>
        <v>Premium</v>
      </c>
    </row>
    <row r="8616" spans="1:17" x14ac:dyDescent="0.3">
      <c r="A8616" t="s">
        <v>9707</v>
      </c>
      <c r="B8616" s="1">
        <v>44981</v>
      </c>
      <c r="C8616" t="s">
        <v>1919</v>
      </c>
      <c r="D8616" t="s">
        <v>1920</v>
      </c>
      <c r="E8616" t="s">
        <v>15</v>
      </c>
      <c r="F8616" t="s">
        <v>38</v>
      </c>
      <c r="G8616" t="s">
        <v>48</v>
      </c>
      <c r="H8616">
        <v>3</v>
      </c>
      <c r="I8616">
        <v>924.4</v>
      </c>
      <c r="J8616">
        <v>0.15</v>
      </c>
      <c r="K8616">
        <v>2357.2199999999998</v>
      </c>
      <c r="L8616">
        <v>565.55999999999995</v>
      </c>
      <c r="M8616">
        <f t="shared" si="404"/>
        <v>2357.2199999999998</v>
      </c>
      <c r="N8616" t="str">
        <f t="shared" si="402"/>
        <v>Q1</v>
      </c>
      <c r="O8616" s="2">
        <f t="shared" si="403"/>
        <v>23.992669330821901</v>
      </c>
      <c r="P8616" t="str">
        <f>VLOOKUP(retail_sales_2023!C8616,customers!A:J,5,)</f>
        <v>Bengaluru</v>
      </c>
      <c r="Q8616" t="str">
        <f>VLOOKUP(C8616,customers!A:J,10,0)</f>
        <v>Regular</v>
      </c>
    </row>
    <row r="8617" spans="1:17" x14ac:dyDescent="0.3">
      <c r="A8617" t="s">
        <v>9708</v>
      </c>
      <c r="B8617" s="1">
        <v>45022</v>
      </c>
      <c r="C8617" t="s">
        <v>760</v>
      </c>
      <c r="D8617" t="s">
        <v>761</v>
      </c>
      <c r="E8617" t="s">
        <v>21</v>
      </c>
      <c r="F8617" t="s">
        <v>81</v>
      </c>
      <c r="G8617" t="s">
        <v>150</v>
      </c>
      <c r="H8617">
        <v>4</v>
      </c>
      <c r="I8617">
        <v>4180.75</v>
      </c>
      <c r="J8617">
        <v>0.3</v>
      </c>
      <c r="K8617">
        <v>11706.1</v>
      </c>
      <c r="L8617">
        <v>3292.48</v>
      </c>
      <c r="M8617">
        <f t="shared" si="404"/>
        <v>11706.099999999999</v>
      </c>
      <c r="N8617" t="str">
        <f t="shared" si="402"/>
        <v>Q2</v>
      </c>
      <c r="O8617" s="2">
        <f t="shared" si="403"/>
        <v>28.126190618566387</v>
      </c>
      <c r="P8617" t="str">
        <f>VLOOKUP(retail_sales_2023!C8617,customers!A:J,5,)</f>
        <v>Guwahati</v>
      </c>
      <c r="Q8617" t="str">
        <f>VLOOKUP(C8617,customers!A:J,10,0)</f>
        <v>Regular</v>
      </c>
    </row>
    <row r="8618" spans="1:17" x14ac:dyDescent="0.3">
      <c r="A8618" t="s">
        <v>9709</v>
      </c>
      <c r="B8618" s="1">
        <v>45218</v>
      </c>
      <c r="C8618" t="s">
        <v>595</v>
      </c>
      <c r="D8618" t="s">
        <v>596</v>
      </c>
      <c r="E8618" t="s">
        <v>27</v>
      </c>
      <c r="F8618" t="s">
        <v>28</v>
      </c>
      <c r="G8618" t="s">
        <v>325</v>
      </c>
      <c r="H8618">
        <v>2</v>
      </c>
      <c r="I8618">
        <v>5306.9</v>
      </c>
      <c r="J8618">
        <v>0.25</v>
      </c>
      <c r="K8618">
        <v>7960.35</v>
      </c>
      <c r="L8618">
        <v>1607.82</v>
      </c>
      <c r="M8618">
        <f t="shared" si="404"/>
        <v>7960.3499999999995</v>
      </c>
      <c r="N8618" t="str">
        <f t="shared" si="402"/>
        <v>Q4</v>
      </c>
      <c r="O8618" s="2">
        <f t="shared" si="403"/>
        <v>20.19785562192617</v>
      </c>
      <c r="P8618" t="str">
        <f>VLOOKUP(retail_sales_2023!C8618,customers!A:J,5,)</f>
        <v>Lucknow</v>
      </c>
      <c r="Q8618" t="str">
        <f>VLOOKUP(C8618,customers!A:J,10,0)</f>
        <v>Occasional</v>
      </c>
    </row>
    <row r="8619" spans="1:17" x14ac:dyDescent="0.3">
      <c r="A8619" t="s">
        <v>9710</v>
      </c>
      <c r="B8619" s="1">
        <v>45131</v>
      </c>
      <c r="C8619" t="s">
        <v>719</v>
      </c>
      <c r="D8619" t="s">
        <v>720</v>
      </c>
      <c r="E8619" t="s">
        <v>33</v>
      </c>
      <c r="F8619" t="s">
        <v>81</v>
      </c>
      <c r="G8619" t="s">
        <v>82</v>
      </c>
      <c r="H8619">
        <v>2</v>
      </c>
      <c r="I8619">
        <v>1505.86</v>
      </c>
      <c r="J8619">
        <v>0</v>
      </c>
      <c r="K8619">
        <v>3011.72</v>
      </c>
      <c r="L8619">
        <v>782.31</v>
      </c>
      <c r="M8619">
        <f t="shared" si="404"/>
        <v>3011.72</v>
      </c>
      <c r="N8619" t="str">
        <f t="shared" si="402"/>
        <v>Q3</v>
      </c>
      <c r="O8619" s="2">
        <f t="shared" si="403"/>
        <v>25.975522292909037</v>
      </c>
      <c r="P8619" t="str">
        <f>VLOOKUP(retail_sales_2023!C8619,customers!A:J,5,)</f>
        <v>Pune</v>
      </c>
      <c r="Q8619" t="str">
        <f>VLOOKUP(C8619,customers!A:J,10,0)</f>
        <v>Regular</v>
      </c>
    </row>
    <row r="8620" spans="1:17" x14ac:dyDescent="0.3">
      <c r="A8620" t="s">
        <v>9711</v>
      </c>
      <c r="B8620" s="1">
        <v>44961</v>
      </c>
      <c r="C8620" t="s">
        <v>2321</v>
      </c>
      <c r="D8620" t="s">
        <v>2322</v>
      </c>
      <c r="E8620" t="s">
        <v>33</v>
      </c>
      <c r="F8620" t="s">
        <v>28</v>
      </c>
      <c r="G8620" t="s">
        <v>325</v>
      </c>
      <c r="H8620">
        <v>1</v>
      </c>
      <c r="I8620">
        <v>4135.42</v>
      </c>
      <c r="J8620">
        <v>0.05</v>
      </c>
      <c r="K8620">
        <v>3928.65</v>
      </c>
      <c r="L8620">
        <v>1088.92</v>
      </c>
      <c r="M8620">
        <f t="shared" si="404"/>
        <v>3928.6489999999999</v>
      </c>
      <c r="N8620" t="str">
        <f t="shared" si="402"/>
        <v>Q1</v>
      </c>
      <c r="O8620" s="2">
        <f t="shared" si="403"/>
        <v>27.717409288177876</v>
      </c>
      <c r="P8620" t="str">
        <f>VLOOKUP(retail_sales_2023!C8620,customers!A:J,5,)</f>
        <v>Mumbai</v>
      </c>
      <c r="Q8620" t="str">
        <f>VLOOKUP(C8620,customers!A:J,10,0)</f>
        <v>Premium</v>
      </c>
    </row>
    <row r="8621" spans="1:17" x14ac:dyDescent="0.3">
      <c r="A8621" t="s">
        <v>9712</v>
      </c>
      <c r="B8621" s="1">
        <v>44928</v>
      </c>
      <c r="C8621" t="s">
        <v>738</v>
      </c>
      <c r="D8621" t="s">
        <v>739</v>
      </c>
      <c r="E8621" t="s">
        <v>15</v>
      </c>
      <c r="F8621" t="s">
        <v>81</v>
      </c>
      <c r="G8621" t="s">
        <v>470</v>
      </c>
      <c r="H8621">
        <v>1</v>
      </c>
      <c r="I8621">
        <v>710.64</v>
      </c>
      <c r="J8621">
        <v>0</v>
      </c>
      <c r="K8621">
        <v>710.64</v>
      </c>
      <c r="L8621">
        <v>-75.77</v>
      </c>
      <c r="M8621">
        <f t="shared" si="404"/>
        <v>710.64</v>
      </c>
      <c r="N8621" t="str">
        <f t="shared" si="402"/>
        <v>Q1</v>
      </c>
      <c r="O8621" s="2">
        <f t="shared" si="403"/>
        <v>-10.662219970730609</v>
      </c>
      <c r="P8621" t="str">
        <f>VLOOKUP(retail_sales_2023!C8621,customers!A:J,5,)</f>
        <v>Bengaluru</v>
      </c>
      <c r="Q8621" t="str">
        <f>VLOOKUP(C8621,customers!A:J,10,0)</f>
        <v>Premium</v>
      </c>
    </row>
    <row r="8622" spans="1:17" x14ac:dyDescent="0.3">
      <c r="A8622" t="s">
        <v>9713</v>
      </c>
      <c r="B8622" s="1">
        <v>45052</v>
      </c>
      <c r="C8622" t="s">
        <v>234</v>
      </c>
      <c r="D8622" t="s">
        <v>260</v>
      </c>
      <c r="E8622" t="s">
        <v>33</v>
      </c>
      <c r="F8622" t="s">
        <v>28</v>
      </c>
      <c r="G8622" t="s">
        <v>61</v>
      </c>
      <c r="H8622">
        <v>3</v>
      </c>
      <c r="I8622">
        <v>4799.03</v>
      </c>
      <c r="J8622">
        <v>0</v>
      </c>
      <c r="K8622">
        <v>14397.09</v>
      </c>
      <c r="L8622">
        <v>3439.46</v>
      </c>
      <c r="M8622">
        <f t="shared" si="404"/>
        <v>14397.09</v>
      </c>
      <c r="N8622" t="str">
        <f t="shared" si="402"/>
        <v>Q2</v>
      </c>
      <c r="O8622" s="2">
        <f t="shared" si="403"/>
        <v>23.889966652983347</v>
      </c>
      <c r="P8622" t="str">
        <f>VLOOKUP(retail_sales_2023!C8622,customers!A:J,5,)</f>
        <v>Mumbai</v>
      </c>
      <c r="Q8622" t="str">
        <f>VLOOKUP(C8622,customers!A:J,10,0)</f>
        <v>Occasional</v>
      </c>
    </row>
    <row r="8623" spans="1:17" x14ac:dyDescent="0.3">
      <c r="A8623" t="s">
        <v>9714</v>
      </c>
      <c r="B8623" s="1">
        <v>45199</v>
      </c>
      <c r="C8623" t="s">
        <v>2168</v>
      </c>
      <c r="D8623" t="s">
        <v>2169</v>
      </c>
      <c r="E8623" t="s">
        <v>33</v>
      </c>
      <c r="F8623" t="s">
        <v>52</v>
      </c>
      <c r="G8623" t="s">
        <v>200</v>
      </c>
      <c r="H8623">
        <v>4</v>
      </c>
      <c r="I8623">
        <v>413.73</v>
      </c>
      <c r="J8623">
        <v>0</v>
      </c>
      <c r="K8623">
        <v>1654.92</v>
      </c>
      <c r="L8623">
        <v>144.46</v>
      </c>
      <c r="M8623">
        <f t="shared" si="404"/>
        <v>1654.92</v>
      </c>
      <c r="N8623" t="str">
        <f t="shared" si="402"/>
        <v>Q3</v>
      </c>
      <c r="O8623" s="2">
        <f t="shared" si="403"/>
        <v>8.729122857902496</v>
      </c>
      <c r="P8623" t="str">
        <f>VLOOKUP(retail_sales_2023!C8623,customers!A:J,5,)</f>
        <v>Nagpur</v>
      </c>
      <c r="Q8623" t="str">
        <f>VLOOKUP(C8623,customers!A:J,10,0)</f>
        <v>Premium</v>
      </c>
    </row>
    <row r="8624" spans="1:17" x14ac:dyDescent="0.3">
      <c r="A8624" t="s">
        <v>9715</v>
      </c>
      <c r="B8624" s="1">
        <v>45152</v>
      </c>
      <c r="C8624" t="s">
        <v>2487</v>
      </c>
      <c r="D8624" t="s">
        <v>2488</v>
      </c>
      <c r="E8624" t="s">
        <v>27</v>
      </c>
      <c r="F8624" t="s">
        <v>38</v>
      </c>
      <c r="G8624" t="s">
        <v>395</v>
      </c>
      <c r="H8624">
        <v>3</v>
      </c>
      <c r="I8624">
        <v>2539.41</v>
      </c>
      <c r="J8624">
        <v>0.2</v>
      </c>
      <c r="K8624">
        <v>6094.58</v>
      </c>
      <c r="L8624">
        <v>2077.4699999999998</v>
      </c>
      <c r="M8624">
        <f t="shared" si="404"/>
        <v>6094.5839999999998</v>
      </c>
      <c r="N8624" t="str">
        <f t="shared" si="402"/>
        <v>Q3</v>
      </c>
      <c r="O8624" s="2">
        <f t="shared" si="403"/>
        <v>34.08717253690984</v>
      </c>
      <c r="P8624" t="str">
        <f>VLOOKUP(retail_sales_2023!C8624,customers!A:J,5,)</f>
        <v>Amritsar</v>
      </c>
      <c r="Q8624" t="str">
        <f>VLOOKUP(C8624,customers!A:J,10,0)</f>
        <v>Regular</v>
      </c>
    </row>
    <row r="8625" spans="1:17" x14ac:dyDescent="0.3">
      <c r="A8625" t="s">
        <v>9716</v>
      </c>
      <c r="B8625" s="1">
        <v>44968</v>
      </c>
      <c r="C8625" t="s">
        <v>1123</v>
      </c>
      <c r="D8625" t="s">
        <v>1124</v>
      </c>
      <c r="E8625" t="s">
        <v>15</v>
      </c>
      <c r="F8625" t="s">
        <v>52</v>
      </c>
      <c r="G8625" t="s">
        <v>226</v>
      </c>
      <c r="H8625">
        <v>7</v>
      </c>
      <c r="I8625">
        <v>457.03</v>
      </c>
      <c r="J8625">
        <v>0.15</v>
      </c>
      <c r="K8625">
        <v>2719.33</v>
      </c>
      <c r="L8625">
        <v>228.03</v>
      </c>
      <c r="M8625">
        <f t="shared" si="404"/>
        <v>2719.3285000000001</v>
      </c>
      <c r="N8625" t="str">
        <f t="shared" si="402"/>
        <v>Q1</v>
      </c>
      <c r="O8625" s="2">
        <f t="shared" si="403"/>
        <v>8.3855214335884209</v>
      </c>
      <c r="P8625" t="str">
        <f>VLOOKUP(retail_sales_2023!C8625,customers!A:J,5,)</f>
        <v>Kochi</v>
      </c>
      <c r="Q8625" t="str">
        <f>VLOOKUP(C8625,customers!A:J,10,0)</f>
        <v>Premium</v>
      </c>
    </row>
    <row r="8626" spans="1:17" x14ac:dyDescent="0.3">
      <c r="A8626" t="s">
        <v>9717</v>
      </c>
      <c r="B8626" s="1">
        <v>44955</v>
      </c>
      <c r="C8626" t="s">
        <v>4200</v>
      </c>
      <c r="D8626" t="s">
        <v>4201</v>
      </c>
      <c r="E8626" t="s">
        <v>33</v>
      </c>
      <c r="F8626" t="s">
        <v>43</v>
      </c>
      <c r="G8626" t="s">
        <v>301</v>
      </c>
      <c r="H8626">
        <v>2</v>
      </c>
      <c r="I8626">
        <v>14191.33</v>
      </c>
      <c r="J8626">
        <v>0</v>
      </c>
      <c r="K8626">
        <v>28382.66</v>
      </c>
      <c r="L8626">
        <v>3509.14</v>
      </c>
      <c r="M8626">
        <f t="shared" si="404"/>
        <v>28382.66</v>
      </c>
      <c r="N8626" t="str">
        <f t="shared" si="402"/>
        <v>Q1</v>
      </c>
      <c r="O8626" s="2">
        <f t="shared" si="403"/>
        <v>12.363675568110951</v>
      </c>
      <c r="P8626" t="str">
        <f>VLOOKUP(retail_sales_2023!C8626,customers!A:J,5,)</f>
        <v>Pune</v>
      </c>
      <c r="Q8626" t="str">
        <f>VLOOKUP(C8626,customers!A:J,10,0)</f>
        <v>Regular</v>
      </c>
    </row>
    <row r="8627" spans="1:17" x14ac:dyDescent="0.3">
      <c r="A8627" t="s">
        <v>9718</v>
      </c>
      <c r="B8627" s="1">
        <v>44953</v>
      </c>
      <c r="C8627" t="s">
        <v>614</v>
      </c>
      <c r="D8627" t="s">
        <v>615</v>
      </c>
      <c r="E8627" t="s">
        <v>15</v>
      </c>
      <c r="F8627" t="s">
        <v>81</v>
      </c>
      <c r="G8627" t="s">
        <v>101</v>
      </c>
      <c r="H8627">
        <v>1</v>
      </c>
      <c r="I8627">
        <v>2407.5500000000002</v>
      </c>
      <c r="J8627">
        <v>0</v>
      </c>
      <c r="K8627">
        <v>2407.5500000000002</v>
      </c>
      <c r="L8627">
        <v>781.52</v>
      </c>
      <c r="M8627">
        <f t="shared" si="404"/>
        <v>2407.5500000000002</v>
      </c>
      <c r="N8627" t="str">
        <f t="shared" si="402"/>
        <v>Q1</v>
      </c>
      <c r="O8627" s="2">
        <f t="shared" si="403"/>
        <v>32.461215758758897</v>
      </c>
      <c r="P8627" t="str">
        <f>VLOOKUP(retail_sales_2023!C8627,customers!A:J,5,)</f>
        <v>Kochi</v>
      </c>
      <c r="Q8627" t="str">
        <f>VLOOKUP(C8627,customers!A:J,10,0)</f>
        <v>Regular</v>
      </c>
    </row>
    <row r="8628" spans="1:17" x14ac:dyDescent="0.3">
      <c r="A8628" t="s">
        <v>9719</v>
      </c>
      <c r="B8628" s="1">
        <v>45154</v>
      </c>
      <c r="C8628" t="s">
        <v>409</v>
      </c>
      <c r="D8628" t="s">
        <v>410</v>
      </c>
      <c r="E8628" t="s">
        <v>21</v>
      </c>
      <c r="F8628" t="s">
        <v>52</v>
      </c>
      <c r="G8628" t="s">
        <v>235</v>
      </c>
      <c r="H8628">
        <v>3</v>
      </c>
      <c r="I8628">
        <v>396.89</v>
      </c>
      <c r="J8628">
        <v>0.15</v>
      </c>
      <c r="K8628">
        <v>1012.07</v>
      </c>
      <c r="L8628">
        <v>74.94</v>
      </c>
      <c r="M8628">
        <f t="shared" si="404"/>
        <v>1012.0695000000001</v>
      </c>
      <c r="N8628" t="str">
        <f t="shared" si="402"/>
        <v>Q3</v>
      </c>
      <c r="O8628" s="2">
        <f t="shared" si="403"/>
        <v>7.4046261622219802</v>
      </c>
      <c r="P8628" t="str">
        <f>VLOOKUP(retail_sales_2023!C8628,customers!A:J,5,)</f>
        <v>Patna</v>
      </c>
      <c r="Q8628" t="str">
        <f>VLOOKUP(C8628,customers!A:J,10,0)</f>
        <v>Regular</v>
      </c>
    </row>
    <row r="8629" spans="1:17" x14ac:dyDescent="0.3">
      <c r="A8629" t="s">
        <v>9720</v>
      </c>
      <c r="B8629" s="1">
        <v>45130</v>
      </c>
      <c r="C8629" t="s">
        <v>262</v>
      </c>
      <c r="D8629" t="s">
        <v>263</v>
      </c>
      <c r="E8629" t="s">
        <v>27</v>
      </c>
      <c r="F8629" t="s">
        <v>43</v>
      </c>
      <c r="G8629" t="s">
        <v>44</v>
      </c>
      <c r="H8629">
        <v>3</v>
      </c>
      <c r="I8629">
        <v>33344.61</v>
      </c>
      <c r="J8629">
        <v>0.05</v>
      </c>
      <c r="K8629">
        <v>95032.14</v>
      </c>
      <c r="L8629">
        <v>11553.21</v>
      </c>
      <c r="M8629">
        <f t="shared" si="404"/>
        <v>95032.138500000001</v>
      </c>
      <c r="N8629" t="str">
        <f t="shared" si="402"/>
        <v>Q3</v>
      </c>
      <c r="O8629" s="2">
        <f t="shared" si="403"/>
        <v>12.157160724782162</v>
      </c>
      <c r="P8629" t="str">
        <f>VLOOKUP(retail_sales_2023!C8629,customers!A:J,5,)</f>
        <v>Jaipur</v>
      </c>
      <c r="Q8629" t="str">
        <f>VLOOKUP(C8629,customers!A:J,10,0)</f>
        <v>Premium</v>
      </c>
    </row>
    <row r="8630" spans="1:17" x14ac:dyDescent="0.3">
      <c r="A8630" t="s">
        <v>9721</v>
      </c>
      <c r="B8630" s="1">
        <v>45184</v>
      </c>
      <c r="C8630" t="s">
        <v>913</v>
      </c>
      <c r="D8630" t="s">
        <v>914</v>
      </c>
      <c r="E8630" t="s">
        <v>33</v>
      </c>
      <c r="F8630" t="s">
        <v>81</v>
      </c>
      <c r="G8630" t="s">
        <v>333</v>
      </c>
      <c r="H8630">
        <v>3</v>
      </c>
      <c r="I8630">
        <v>4254.09</v>
      </c>
      <c r="J8630">
        <v>0</v>
      </c>
      <c r="K8630">
        <v>12762.27</v>
      </c>
      <c r="L8630">
        <v>3718.82</v>
      </c>
      <c r="M8630">
        <f t="shared" si="404"/>
        <v>12762.27</v>
      </c>
      <c r="N8630" t="str">
        <f t="shared" si="402"/>
        <v>Q3</v>
      </c>
      <c r="O8630" s="2">
        <f t="shared" si="403"/>
        <v>29.139173516937035</v>
      </c>
      <c r="P8630" t="str">
        <f>VLOOKUP(retail_sales_2023!C8630,customers!A:J,5,)</f>
        <v>Ahmedabad</v>
      </c>
      <c r="Q8630" t="str">
        <f>VLOOKUP(C8630,customers!A:J,10,0)</f>
        <v>Premium</v>
      </c>
    </row>
    <row r="8631" spans="1:17" x14ac:dyDescent="0.3">
      <c r="A8631" t="s">
        <v>9722</v>
      </c>
      <c r="B8631" s="1">
        <v>45022</v>
      </c>
      <c r="C8631" t="s">
        <v>1094</v>
      </c>
      <c r="D8631" t="s">
        <v>1095</v>
      </c>
      <c r="E8631" t="s">
        <v>27</v>
      </c>
      <c r="F8631" t="s">
        <v>16</v>
      </c>
      <c r="G8631" t="s">
        <v>898</v>
      </c>
      <c r="H8631">
        <v>5</v>
      </c>
      <c r="I8631">
        <v>352.82</v>
      </c>
      <c r="J8631">
        <v>0.1</v>
      </c>
      <c r="K8631">
        <v>1587.69</v>
      </c>
      <c r="L8631">
        <v>486.12</v>
      </c>
      <c r="M8631">
        <f t="shared" si="404"/>
        <v>1587.69</v>
      </c>
      <c r="N8631" t="str">
        <f t="shared" si="402"/>
        <v>Q2</v>
      </c>
      <c r="O8631" s="2">
        <f t="shared" si="403"/>
        <v>30.618067758819418</v>
      </c>
      <c r="P8631" t="str">
        <f>VLOOKUP(retail_sales_2023!C8631,customers!A:J,5,)</f>
        <v>Lucknow</v>
      </c>
      <c r="Q8631" t="str">
        <f>VLOOKUP(C8631,customers!A:J,10,0)</f>
        <v>Premium</v>
      </c>
    </row>
    <row r="8632" spans="1:17" x14ac:dyDescent="0.3">
      <c r="A8632" t="s">
        <v>9723</v>
      </c>
      <c r="B8632" s="1">
        <v>45214</v>
      </c>
      <c r="C8632" t="s">
        <v>738</v>
      </c>
      <c r="D8632" t="s">
        <v>739</v>
      </c>
      <c r="E8632" t="s">
        <v>15</v>
      </c>
      <c r="F8632" t="s">
        <v>28</v>
      </c>
      <c r="G8632" t="s">
        <v>280</v>
      </c>
      <c r="H8632">
        <v>4</v>
      </c>
      <c r="I8632">
        <v>3117.08</v>
      </c>
      <c r="J8632">
        <v>0</v>
      </c>
      <c r="K8632">
        <v>12468.32</v>
      </c>
      <c r="L8632">
        <v>2830.63</v>
      </c>
      <c r="M8632">
        <f t="shared" si="404"/>
        <v>12468.32</v>
      </c>
      <c r="N8632" t="str">
        <f t="shared" si="402"/>
        <v>Q4</v>
      </c>
      <c r="O8632" s="2">
        <f t="shared" si="403"/>
        <v>22.702577412193463</v>
      </c>
      <c r="P8632" t="str">
        <f>VLOOKUP(retail_sales_2023!C8632,customers!A:J,5,)</f>
        <v>Bengaluru</v>
      </c>
      <c r="Q8632" t="str">
        <f>VLOOKUP(C8632,customers!A:J,10,0)</f>
        <v>Premium</v>
      </c>
    </row>
    <row r="8633" spans="1:17" x14ac:dyDescent="0.3">
      <c r="A8633" t="s">
        <v>9724</v>
      </c>
      <c r="B8633" s="1">
        <v>44948</v>
      </c>
      <c r="C8633" t="s">
        <v>554</v>
      </c>
      <c r="D8633" t="s">
        <v>555</v>
      </c>
      <c r="E8633" t="s">
        <v>33</v>
      </c>
      <c r="F8633" t="s">
        <v>52</v>
      </c>
      <c r="G8633" t="s">
        <v>53</v>
      </c>
      <c r="H8633">
        <v>3</v>
      </c>
      <c r="I8633">
        <v>181.22</v>
      </c>
      <c r="J8633">
        <v>0</v>
      </c>
      <c r="K8633">
        <v>543.66</v>
      </c>
      <c r="L8633">
        <v>30.92</v>
      </c>
      <c r="M8633">
        <f t="shared" si="404"/>
        <v>543.66</v>
      </c>
      <c r="N8633" t="str">
        <f t="shared" si="402"/>
        <v>Q1</v>
      </c>
      <c r="O8633" s="2">
        <f t="shared" si="403"/>
        <v>5.6873781407497344</v>
      </c>
      <c r="P8633" t="str">
        <f>VLOOKUP(retail_sales_2023!C8633,customers!A:J,5,)</f>
        <v>Ahmedabad</v>
      </c>
      <c r="Q8633" t="str">
        <f>VLOOKUP(C8633,customers!A:J,10,0)</f>
        <v>Occasional</v>
      </c>
    </row>
    <row r="8634" spans="1:17" x14ac:dyDescent="0.3">
      <c r="A8634" t="s">
        <v>9725</v>
      </c>
      <c r="B8634" s="1">
        <v>44995</v>
      </c>
      <c r="C8634" t="s">
        <v>641</v>
      </c>
      <c r="D8634" t="s">
        <v>642</v>
      </c>
      <c r="E8634" t="s">
        <v>33</v>
      </c>
      <c r="F8634" t="s">
        <v>52</v>
      </c>
      <c r="G8634" t="s">
        <v>169</v>
      </c>
      <c r="H8634">
        <v>7</v>
      </c>
      <c r="I8634">
        <v>660.93</v>
      </c>
      <c r="J8634">
        <v>0</v>
      </c>
      <c r="K8634">
        <v>4626.51</v>
      </c>
      <c r="L8634">
        <v>346.84</v>
      </c>
      <c r="M8634">
        <f t="shared" si="404"/>
        <v>4626.5099999999993</v>
      </c>
      <c r="N8634" t="str">
        <f t="shared" si="402"/>
        <v>Q1</v>
      </c>
      <c r="O8634" s="2">
        <f t="shared" si="403"/>
        <v>7.4967956407745788</v>
      </c>
      <c r="P8634" t="str">
        <f>VLOOKUP(retail_sales_2023!C8634,customers!A:J,5,)</f>
        <v>Surat</v>
      </c>
      <c r="Q8634" t="str">
        <f>VLOOKUP(C8634,customers!A:J,10,0)</f>
        <v>Regular</v>
      </c>
    </row>
    <row r="8635" spans="1:17" x14ac:dyDescent="0.3">
      <c r="A8635" t="s">
        <v>9726</v>
      </c>
      <c r="B8635" s="1">
        <v>45081</v>
      </c>
      <c r="C8635" t="s">
        <v>763</v>
      </c>
      <c r="D8635" t="s">
        <v>764</v>
      </c>
      <c r="E8635" t="s">
        <v>21</v>
      </c>
      <c r="F8635" t="s">
        <v>22</v>
      </c>
      <c r="G8635" t="s">
        <v>210</v>
      </c>
      <c r="H8635">
        <v>4</v>
      </c>
      <c r="I8635">
        <v>36401.879999999997</v>
      </c>
      <c r="J8635">
        <v>0</v>
      </c>
      <c r="K8635">
        <v>145607.51999999999</v>
      </c>
      <c r="L8635">
        <v>30968.12</v>
      </c>
      <c r="M8635">
        <f t="shared" si="404"/>
        <v>145607.51999999999</v>
      </c>
      <c r="N8635" t="str">
        <f t="shared" si="402"/>
        <v>Q2</v>
      </c>
      <c r="O8635" s="2">
        <f t="shared" si="403"/>
        <v>21.26821471858047</v>
      </c>
      <c r="P8635" t="str">
        <f>VLOOKUP(retail_sales_2023!C8635,customers!A:J,5,)</f>
        <v>Bhubaneswar</v>
      </c>
      <c r="Q8635" t="str">
        <f>VLOOKUP(C8635,customers!A:J,10,0)</f>
        <v>Regular</v>
      </c>
    </row>
    <row r="8636" spans="1:17" x14ac:dyDescent="0.3">
      <c r="A8636" t="s">
        <v>9727</v>
      </c>
      <c r="B8636" s="1">
        <v>45237</v>
      </c>
      <c r="C8636" t="s">
        <v>215</v>
      </c>
      <c r="D8636" t="s">
        <v>216</v>
      </c>
      <c r="E8636" t="s">
        <v>27</v>
      </c>
      <c r="F8636" t="s">
        <v>43</v>
      </c>
      <c r="G8636" t="s">
        <v>154</v>
      </c>
      <c r="H8636">
        <v>2</v>
      </c>
      <c r="I8636">
        <v>11869.53</v>
      </c>
      <c r="J8636">
        <v>0.25</v>
      </c>
      <c r="K8636">
        <v>17804.3</v>
      </c>
      <c r="L8636">
        <v>1727.1</v>
      </c>
      <c r="M8636">
        <f t="shared" si="404"/>
        <v>17804.295000000002</v>
      </c>
      <c r="N8636" t="str">
        <f t="shared" si="402"/>
        <v>Q4</v>
      </c>
      <c r="O8636" s="2">
        <f t="shared" si="403"/>
        <v>9.7004656178563611</v>
      </c>
      <c r="P8636" t="str">
        <f>VLOOKUP(retail_sales_2023!C8636,customers!A:J,5,)</f>
        <v>Lucknow</v>
      </c>
      <c r="Q8636" t="str">
        <f>VLOOKUP(C8636,customers!A:J,10,0)</f>
        <v>Occasional</v>
      </c>
    </row>
    <row r="8637" spans="1:17" x14ac:dyDescent="0.3">
      <c r="A8637" t="s">
        <v>9728</v>
      </c>
      <c r="B8637" s="1">
        <v>45168</v>
      </c>
      <c r="C8637" t="s">
        <v>84</v>
      </c>
      <c r="D8637" t="s">
        <v>85</v>
      </c>
      <c r="E8637" t="s">
        <v>33</v>
      </c>
      <c r="F8637" t="s">
        <v>52</v>
      </c>
      <c r="G8637" t="s">
        <v>268</v>
      </c>
      <c r="H8637">
        <v>2</v>
      </c>
      <c r="I8637">
        <v>519.72</v>
      </c>
      <c r="J8637">
        <v>0</v>
      </c>
      <c r="K8637">
        <v>1039.44</v>
      </c>
      <c r="L8637">
        <v>82.23</v>
      </c>
      <c r="M8637">
        <f t="shared" si="404"/>
        <v>1039.44</v>
      </c>
      <c r="N8637" t="str">
        <f t="shared" si="402"/>
        <v>Q3</v>
      </c>
      <c r="O8637" s="2">
        <f t="shared" si="403"/>
        <v>7.9109905333641191</v>
      </c>
      <c r="P8637" t="str">
        <f>VLOOKUP(retail_sales_2023!C8637,customers!A:J,5,)</f>
        <v>Mumbai</v>
      </c>
      <c r="Q8637" t="str">
        <f>VLOOKUP(C8637,customers!A:J,10,0)</f>
        <v>Regular</v>
      </c>
    </row>
    <row r="8638" spans="1:17" x14ac:dyDescent="0.3">
      <c r="A8638" t="s">
        <v>9729</v>
      </c>
      <c r="B8638" s="1">
        <v>45213</v>
      </c>
      <c r="C8638" t="s">
        <v>1612</v>
      </c>
      <c r="D8638" t="s">
        <v>1613</v>
      </c>
      <c r="E8638" t="s">
        <v>15</v>
      </c>
      <c r="F8638" t="s">
        <v>28</v>
      </c>
      <c r="G8638" t="s">
        <v>280</v>
      </c>
      <c r="H8638">
        <v>2</v>
      </c>
      <c r="I8638">
        <v>713.17</v>
      </c>
      <c r="J8638">
        <v>0</v>
      </c>
      <c r="K8638">
        <v>1426.34</v>
      </c>
      <c r="L8638">
        <v>366.83</v>
      </c>
      <c r="M8638">
        <f t="shared" si="404"/>
        <v>1426.34</v>
      </c>
      <c r="N8638" t="str">
        <f t="shared" si="402"/>
        <v>Q4</v>
      </c>
      <c r="O8638" s="2">
        <f t="shared" si="403"/>
        <v>25.718271940771487</v>
      </c>
      <c r="P8638" t="str">
        <f>VLOOKUP(retail_sales_2023!C8638,customers!A:J,5,)</f>
        <v>Chennai</v>
      </c>
      <c r="Q8638" t="str">
        <f>VLOOKUP(C8638,customers!A:J,10,0)</f>
        <v>Premium</v>
      </c>
    </row>
    <row r="8639" spans="1:17" x14ac:dyDescent="0.3">
      <c r="A8639" t="s">
        <v>9730</v>
      </c>
      <c r="B8639" s="1">
        <v>45050</v>
      </c>
      <c r="C8639" t="s">
        <v>1607</v>
      </c>
      <c r="D8639" t="s">
        <v>1608</v>
      </c>
      <c r="E8639" t="s">
        <v>15</v>
      </c>
      <c r="F8639" t="s">
        <v>52</v>
      </c>
      <c r="G8639" t="s">
        <v>235</v>
      </c>
      <c r="H8639">
        <v>3</v>
      </c>
      <c r="I8639">
        <v>558</v>
      </c>
      <c r="J8639">
        <v>0.1</v>
      </c>
      <c r="K8639">
        <v>1506.6</v>
      </c>
      <c r="L8639">
        <v>95.52</v>
      </c>
      <c r="M8639">
        <f t="shared" si="404"/>
        <v>1506.6000000000001</v>
      </c>
      <c r="N8639" t="str">
        <f t="shared" si="402"/>
        <v>Q2</v>
      </c>
      <c r="O8639" s="2">
        <f t="shared" si="403"/>
        <v>6.3401035444046201</v>
      </c>
      <c r="P8639" t="str">
        <f>VLOOKUP(retail_sales_2023!C8639,customers!A:J,5,)</f>
        <v>Bengaluru</v>
      </c>
      <c r="Q8639" t="str">
        <f>VLOOKUP(C8639,customers!A:J,10,0)</f>
        <v>Regular</v>
      </c>
    </row>
    <row r="8640" spans="1:17" x14ac:dyDescent="0.3">
      <c r="A8640" t="s">
        <v>9731</v>
      </c>
      <c r="B8640" s="1">
        <v>45246</v>
      </c>
      <c r="C8640" t="s">
        <v>1389</v>
      </c>
      <c r="D8640" t="s">
        <v>1390</v>
      </c>
      <c r="E8640" t="s">
        <v>15</v>
      </c>
      <c r="F8640" t="s">
        <v>81</v>
      </c>
      <c r="G8640" t="s">
        <v>82</v>
      </c>
      <c r="H8640">
        <v>5</v>
      </c>
      <c r="I8640">
        <v>3405.27</v>
      </c>
      <c r="J8640">
        <v>0.3</v>
      </c>
      <c r="K8640">
        <v>11918.44</v>
      </c>
      <c r="L8640">
        <v>4387.29</v>
      </c>
      <c r="M8640">
        <f t="shared" si="404"/>
        <v>11918.444999999998</v>
      </c>
      <c r="N8640" t="str">
        <f t="shared" si="402"/>
        <v>Q4</v>
      </c>
      <c r="O8640" s="2">
        <f t="shared" si="403"/>
        <v>36.810941700423875</v>
      </c>
      <c r="P8640" t="str">
        <f>VLOOKUP(retail_sales_2023!C8640,customers!A:J,5,)</f>
        <v>Bengaluru</v>
      </c>
      <c r="Q8640" t="str">
        <f>VLOOKUP(C8640,customers!A:J,10,0)</f>
        <v>Occasional</v>
      </c>
    </row>
    <row r="8641" spans="1:17" x14ac:dyDescent="0.3">
      <c r="A8641" t="s">
        <v>9732</v>
      </c>
      <c r="B8641" s="1">
        <v>45267</v>
      </c>
      <c r="C8641" t="s">
        <v>1331</v>
      </c>
      <c r="D8641" t="s">
        <v>1332</v>
      </c>
      <c r="E8641" t="s">
        <v>27</v>
      </c>
      <c r="F8641" t="s">
        <v>52</v>
      </c>
      <c r="G8641" t="s">
        <v>169</v>
      </c>
      <c r="H8641">
        <v>8</v>
      </c>
      <c r="I8641">
        <v>375.55</v>
      </c>
      <c r="J8641">
        <v>0.05</v>
      </c>
      <c r="K8641">
        <v>2854.18</v>
      </c>
      <c r="L8641">
        <v>293.48</v>
      </c>
      <c r="M8641">
        <f t="shared" si="404"/>
        <v>2854.18</v>
      </c>
      <c r="N8641" t="str">
        <f t="shared" si="402"/>
        <v>Q4</v>
      </c>
      <c r="O8641" s="2">
        <f t="shared" si="403"/>
        <v>10.282462914041862</v>
      </c>
      <c r="P8641" t="str">
        <f>VLOOKUP(retail_sales_2023!C8641,customers!A:J,5,)</f>
        <v>Jaipur</v>
      </c>
      <c r="Q8641" t="str">
        <f>VLOOKUP(C8641,customers!A:J,10,0)</f>
        <v>Premium</v>
      </c>
    </row>
    <row r="8642" spans="1:17" x14ac:dyDescent="0.3">
      <c r="A8642" t="s">
        <v>9733</v>
      </c>
      <c r="B8642" s="1">
        <v>44972</v>
      </c>
      <c r="C8642" t="s">
        <v>719</v>
      </c>
      <c r="D8642" t="s">
        <v>720</v>
      </c>
      <c r="E8642" t="s">
        <v>33</v>
      </c>
      <c r="F8642" t="s">
        <v>43</v>
      </c>
      <c r="G8642" t="s">
        <v>301</v>
      </c>
      <c r="H8642">
        <v>5</v>
      </c>
      <c r="I8642">
        <v>14198.24</v>
      </c>
      <c r="J8642">
        <v>0.1</v>
      </c>
      <c r="K8642">
        <v>63892.08</v>
      </c>
      <c r="L8642">
        <v>8163.47</v>
      </c>
      <c r="M8642">
        <f t="shared" si="404"/>
        <v>63892.08</v>
      </c>
      <c r="N8642" t="str">
        <f t="shared" si="402"/>
        <v>Q1</v>
      </c>
      <c r="O8642" s="2">
        <f t="shared" si="403"/>
        <v>12.776967035663889</v>
      </c>
      <c r="P8642" t="str">
        <f>VLOOKUP(retail_sales_2023!C8642,customers!A:J,5,)</f>
        <v>Pune</v>
      </c>
      <c r="Q8642" t="str">
        <f>VLOOKUP(C8642,customers!A:J,10,0)</f>
        <v>Regular</v>
      </c>
    </row>
    <row r="8643" spans="1:17" x14ac:dyDescent="0.3">
      <c r="A8643" t="s">
        <v>9734</v>
      </c>
      <c r="B8643" s="1">
        <v>45070</v>
      </c>
      <c r="C8643" t="s">
        <v>918</v>
      </c>
      <c r="D8643" t="s">
        <v>919</v>
      </c>
      <c r="E8643" t="s">
        <v>33</v>
      </c>
      <c r="F8643" t="s">
        <v>52</v>
      </c>
      <c r="G8643" t="s">
        <v>268</v>
      </c>
      <c r="H8643">
        <v>9</v>
      </c>
      <c r="I8643">
        <v>484.73</v>
      </c>
      <c r="J8643">
        <v>0.2</v>
      </c>
      <c r="K8643">
        <v>3490.06</v>
      </c>
      <c r="L8643">
        <v>227.76</v>
      </c>
      <c r="M8643">
        <f t="shared" si="404"/>
        <v>3490.056</v>
      </c>
      <c r="N8643" t="str">
        <f t="shared" ref="N8643:N8706" si="405">"Q"&amp;ROUNDUP(MONTH(B8643)/3,0)</f>
        <v>Q2</v>
      </c>
      <c r="O8643" s="2">
        <f t="shared" ref="O8643:O8706" si="406">(L8643/K8643)*100</f>
        <v>6.5259623043729915</v>
      </c>
      <c r="P8643" t="str">
        <f>VLOOKUP(retail_sales_2023!C8643,customers!A:J,5,)</f>
        <v>Ahmedabad</v>
      </c>
      <c r="Q8643" t="str">
        <f>VLOOKUP(C8643,customers!A:J,10,0)</f>
        <v>Regular</v>
      </c>
    </row>
    <row r="8644" spans="1:17" x14ac:dyDescent="0.3">
      <c r="A8644" t="s">
        <v>9735</v>
      </c>
      <c r="B8644" s="1">
        <v>45172</v>
      </c>
      <c r="C8644" t="s">
        <v>476</v>
      </c>
      <c r="D8644" t="s">
        <v>477</v>
      </c>
      <c r="E8644" t="s">
        <v>33</v>
      </c>
      <c r="F8644" t="s">
        <v>22</v>
      </c>
      <c r="G8644" t="s">
        <v>1039</v>
      </c>
      <c r="H8644">
        <v>5</v>
      </c>
      <c r="I8644">
        <v>28725.4</v>
      </c>
      <c r="J8644">
        <v>0.05</v>
      </c>
      <c r="K8644">
        <v>136445.65</v>
      </c>
      <c r="L8644">
        <v>29213.85</v>
      </c>
      <c r="M8644">
        <f t="shared" si="404"/>
        <v>136445.65</v>
      </c>
      <c r="N8644" t="str">
        <f t="shared" si="405"/>
        <v>Q3</v>
      </c>
      <c r="O8644" s="2">
        <f t="shared" si="406"/>
        <v>21.410612943688566</v>
      </c>
      <c r="P8644" t="str">
        <f>VLOOKUP(retail_sales_2023!C8644,customers!A:J,5,)</f>
        <v>Mumbai</v>
      </c>
      <c r="Q8644" t="str">
        <f>VLOOKUP(C8644,customers!A:J,10,0)</f>
        <v>Regular</v>
      </c>
    </row>
    <row r="8645" spans="1:17" x14ac:dyDescent="0.3">
      <c r="A8645" t="s">
        <v>9736</v>
      </c>
      <c r="B8645" s="1">
        <v>45118</v>
      </c>
      <c r="C8645" t="s">
        <v>1044</v>
      </c>
      <c r="D8645" t="s">
        <v>1045</v>
      </c>
      <c r="E8645" t="s">
        <v>33</v>
      </c>
      <c r="F8645" t="s">
        <v>43</v>
      </c>
      <c r="G8645" t="s">
        <v>110</v>
      </c>
      <c r="H8645">
        <v>4</v>
      </c>
      <c r="I8645">
        <v>12315.67</v>
      </c>
      <c r="J8645">
        <v>0.2</v>
      </c>
      <c r="K8645">
        <v>39410.14</v>
      </c>
      <c r="L8645">
        <v>4709.28</v>
      </c>
      <c r="M8645">
        <f t="shared" ref="M8645:M8708" si="407">H8645*I8645*(1-J8645)</f>
        <v>39410.144</v>
      </c>
      <c r="N8645" t="str">
        <f t="shared" si="405"/>
        <v>Q3</v>
      </c>
      <c r="O8645" s="2">
        <f t="shared" si="406"/>
        <v>11.949412004118736</v>
      </c>
      <c r="P8645" t="str">
        <f>VLOOKUP(retail_sales_2023!C8645,customers!A:J,5,)</f>
        <v>Ahmedabad</v>
      </c>
      <c r="Q8645" t="str">
        <f>VLOOKUP(C8645,customers!A:J,10,0)</f>
        <v>Premium</v>
      </c>
    </row>
    <row r="8646" spans="1:17" x14ac:dyDescent="0.3">
      <c r="A8646" t="s">
        <v>9737</v>
      </c>
      <c r="B8646" s="1">
        <v>45214</v>
      </c>
      <c r="C8646" t="s">
        <v>1361</v>
      </c>
      <c r="D8646" t="s">
        <v>1362</v>
      </c>
      <c r="E8646" t="s">
        <v>21</v>
      </c>
      <c r="F8646" t="s">
        <v>52</v>
      </c>
      <c r="G8646" t="s">
        <v>117</v>
      </c>
      <c r="H8646">
        <v>2</v>
      </c>
      <c r="I8646">
        <v>738.97</v>
      </c>
      <c r="J8646">
        <v>0</v>
      </c>
      <c r="K8646">
        <v>1477.94</v>
      </c>
      <c r="L8646">
        <v>142.24</v>
      </c>
      <c r="M8646">
        <f t="shared" si="407"/>
        <v>1477.94</v>
      </c>
      <c r="N8646" t="str">
        <f t="shared" si="405"/>
        <v>Q4</v>
      </c>
      <c r="O8646" s="2">
        <f t="shared" si="406"/>
        <v>9.6242066660351568</v>
      </c>
      <c r="P8646" t="str">
        <f>VLOOKUP(retail_sales_2023!C8646,customers!A:J,5,)</f>
        <v>Guwahati</v>
      </c>
      <c r="Q8646" t="str">
        <f>VLOOKUP(C8646,customers!A:J,10,0)</f>
        <v>Premium</v>
      </c>
    </row>
    <row r="8647" spans="1:17" x14ac:dyDescent="0.3">
      <c r="A8647" t="s">
        <v>9738</v>
      </c>
      <c r="B8647" s="1">
        <v>45242</v>
      </c>
      <c r="C8647" t="s">
        <v>1738</v>
      </c>
      <c r="D8647" t="s">
        <v>1739</v>
      </c>
      <c r="E8647" t="s">
        <v>33</v>
      </c>
      <c r="F8647" t="s">
        <v>38</v>
      </c>
      <c r="G8647" t="s">
        <v>65</v>
      </c>
      <c r="H8647">
        <v>1</v>
      </c>
      <c r="I8647">
        <v>3202.45</v>
      </c>
      <c r="J8647">
        <v>0</v>
      </c>
      <c r="K8647">
        <v>3202.45</v>
      </c>
      <c r="L8647">
        <v>650.32000000000005</v>
      </c>
      <c r="M8647">
        <f t="shared" si="407"/>
        <v>3202.45</v>
      </c>
      <c r="N8647" t="str">
        <f t="shared" si="405"/>
        <v>Q4</v>
      </c>
      <c r="O8647" s="2">
        <f t="shared" si="406"/>
        <v>20.30695248950023</v>
      </c>
      <c r="P8647" t="str">
        <f>VLOOKUP(retail_sales_2023!C8647,customers!A:J,5,)</f>
        <v>Surat</v>
      </c>
      <c r="Q8647" t="str">
        <f>VLOOKUP(C8647,customers!A:J,10,0)</f>
        <v>Occasional</v>
      </c>
    </row>
    <row r="8648" spans="1:17" x14ac:dyDescent="0.3">
      <c r="A8648" t="s">
        <v>9739</v>
      </c>
      <c r="B8648" s="1">
        <v>45056</v>
      </c>
      <c r="C8648" t="s">
        <v>2233</v>
      </c>
      <c r="D8648" t="s">
        <v>2234</v>
      </c>
      <c r="E8648" t="s">
        <v>27</v>
      </c>
      <c r="F8648" t="s">
        <v>38</v>
      </c>
      <c r="G8648" t="s">
        <v>395</v>
      </c>
      <c r="H8648">
        <v>4</v>
      </c>
      <c r="I8648">
        <v>3736.85</v>
      </c>
      <c r="J8648">
        <v>0.05</v>
      </c>
      <c r="K8648">
        <v>14200.03</v>
      </c>
      <c r="L8648">
        <v>4254.67</v>
      </c>
      <c r="M8648">
        <f t="shared" si="407"/>
        <v>14200.029999999999</v>
      </c>
      <c r="N8648" t="str">
        <f t="shared" si="405"/>
        <v>Q2</v>
      </c>
      <c r="O8648" s="2">
        <f t="shared" si="406"/>
        <v>29.962401487884176</v>
      </c>
      <c r="P8648" t="str">
        <f>VLOOKUP(retail_sales_2023!C8648,customers!A:J,5,)</f>
        <v>Delhi</v>
      </c>
      <c r="Q8648" t="str">
        <f>VLOOKUP(C8648,customers!A:J,10,0)</f>
        <v>Regular</v>
      </c>
    </row>
    <row r="8649" spans="1:17" x14ac:dyDescent="0.3">
      <c r="A8649" t="s">
        <v>9740</v>
      </c>
      <c r="B8649" s="1">
        <v>44927</v>
      </c>
      <c r="C8649" t="s">
        <v>660</v>
      </c>
      <c r="D8649" t="s">
        <v>661</v>
      </c>
      <c r="E8649" t="s">
        <v>21</v>
      </c>
      <c r="F8649" t="s">
        <v>43</v>
      </c>
      <c r="G8649" t="s">
        <v>178</v>
      </c>
      <c r="H8649">
        <v>4</v>
      </c>
      <c r="I8649">
        <v>73974.929999999993</v>
      </c>
      <c r="J8649">
        <v>0.15</v>
      </c>
      <c r="K8649">
        <v>251514.76</v>
      </c>
      <c r="L8649">
        <v>37774.93</v>
      </c>
      <c r="M8649">
        <f t="shared" si="407"/>
        <v>251514.76199999996</v>
      </c>
      <c r="N8649" t="str">
        <f t="shared" si="405"/>
        <v>Q1</v>
      </c>
      <c r="O8649" s="2">
        <f t="shared" si="406"/>
        <v>15.01897145121821</v>
      </c>
      <c r="P8649" t="str">
        <f>VLOOKUP(retail_sales_2023!C8649,customers!A:J,5,)</f>
        <v>Ranchi</v>
      </c>
      <c r="Q8649" t="str">
        <f>VLOOKUP(C8649,customers!A:J,10,0)</f>
        <v>Regular</v>
      </c>
    </row>
    <row r="8650" spans="1:17" x14ac:dyDescent="0.3">
      <c r="A8650" t="s">
        <v>9741</v>
      </c>
      <c r="B8650" s="1">
        <v>45199</v>
      </c>
      <c r="C8650" t="s">
        <v>1285</v>
      </c>
      <c r="D8650" t="s">
        <v>1286</v>
      </c>
      <c r="E8650" t="s">
        <v>27</v>
      </c>
      <c r="F8650" t="s">
        <v>52</v>
      </c>
      <c r="G8650" t="s">
        <v>200</v>
      </c>
      <c r="H8650">
        <v>3</v>
      </c>
      <c r="I8650">
        <v>281.39999999999998</v>
      </c>
      <c r="J8650">
        <v>0.25</v>
      </c>
      <c r="K8650">
        <v>633.15</v>
      </c>
      <c r="L8650">
        <v>44.63</v>
      </c>
      <c r="M8650">
        <f t="shared" si="407"/>
        <v>633.15</v>
      </c>
      <c r="N8650" t="str">
        <f t="shared" si="405"/>
        <v>Q3</v>
      </c>
      <c r="O8650" s="2">
        <f t="shared" si="406"/>
        <v>7.0488825712706316</v>
      </c>
      <c r="P8650" t="str">
        <f>VLOOKUP(retail_sales_2023!C8650,customers!A:J,5,)</f>
        <v>Chandigarh</v>
      </c>
      <c r="Q8650" t="str">
        <f>VLOOKUP(C8650,customers!A:J,10,0)</f>
        <v>Occasional</v>
      </c>
    </row>
    <row r="8651" spans="1:17" x14ac:dyDescent="0.3">
      <c r="A8651" t="s">
        <v>9742</v>
      </c>
      <c r="B8651" s="1">
        <v>45001</v>
      </c>
      <c r="C8651" t="s">
        <v>1338</v>
      </c>
      <c r="D8651" t="s">
        <v>1339</v>
      </c>
      <c r="E8651" t="s">
        <v>27</v>
      </c>
      <c r="F8651" t="s">
        <v>52</v>
      </c>
      <c r="G8651" t="s">
        <v>117</v>
      </c>
      <c r="H8651">
        <v>9</v>
      </c>
      <c r="I8651">
        <v>301</v>
      </c>
      <c r="J8651">
        <v>0</v>
      </c>
      <c r="K8651">
        <v>2709</v>
      </c>
      <c r="L8651">
        <v>247.54</v>
      </c>
      <c r="M8651">
        <f t="shared" si="407"/>
        <v>2709</v>
      </c>
      <c r="N8651" t="str">
        <f t="shared" si="405"/>
        <v>Q1</v>
      </c>
      <c r="O8651" s="2">
        <f t="shared" si="406"/>
        <v>9.137689184200811</v>
      </c>
      <c r="P8651" t="str">
        <f>VLOOKUP(retail_sales_2023!C8651,customers!A:J,5,)</f>
        <v>Lucknow</v>
      </c>
      <c r="Q8651" t="str">
        <f>VLOOKUP(C8651,customers!A:J,10,0)</f>
        <v>Premium</v>
      </c>
    </row>
    <row r="8652" spans="1:17" x14ac:dyDescent="0.3">
      <c r="A8652" t="s">
        <v>9743</v>
      </c>
      <c r="B8652" s="1">
        <v>45139</v>
      </c>
      <c r="C8652" t="s">
        <v>358</v>
      </c>
      <c r="D8652" t="s">
        <v>359</v>
      </c>
      <c r="E8652" t="s">
        <v>15</v>
      </c>
      <c r="F8652" t="s">
        <v>16</v>
      </c>
      <c r="G8652" t="s">
        <v>286</v>
      </c>
      <c r="H8652">
        <v>1</v>
      </c>
      <c r="I8652">
        <v>839.82</v>
      </c>
      <c r="J8652">
        <v>0.05</v>
      </c>
      <c r="K8652">
        <v>797.83</v>
      </c>
      <c r="L8652">
        <v>328.54</v>
      </c>
      <c r="M8652">
        <f t="shared" si="407"/>
        <v>797.82900000000006</v>
      </c>
      <c r="N8652" t="str">
        <f t="shared" si="405"/>
        <v>Q3</v>
      </c>
      <c r="O8652" s="2">
        <f t="shared" si="406"/>
        <v>41.179198576137779</v>
      </c>
      <c r="P8652" t="str">
        <f>VLOOKUP(retail_sales_2023!C8652,customers!A:J,5,)</f>
        <v>Chennai</v>
      </c>
      <c r="Q8652" t="str">
        <f>VLOOKUP(C8652,customers!A:J,10,0)</f>
        <v>Regular</v>
      </c>
    </row>
    <row r="8653" spans="1:17" x14ac:dyDescent="0.3">
      <c r="A8653" t="s">
        <v>9744</v>
      </c>
      <c r="B8653" s="1">
        <v>44976</v>
      </c>
      <c r="C8653" t="s">
        <v>895</v>
      </c>
      <c r="D8653" t="s">
        <v>896</v>
      </c>
      <c r="E8653" t="s">
        <v>15</v>
      </c>
      <c r="F8653" t="s">
        <v>43</v>
      </c>
      <c r="G8653" t="s">
        <v>243</v>
      </c>
      <c r="H8653">
        <v>3</v>
      </c>
      <c r="I8653">
        <v>41491.07</v>
      </c>
      <c r="J8653">
        <v>0</v>
      </c>
      <c r="K8653">
        <v>124473.21</v>
      </c>
      <c r="L8653">
        <v>11679.62</v>
      </c>
      <c r="M8653">
        <f t="shared" si="407"/>
        <v>124473.20999999999</v>
      </c>
      <c r="N8653" t="str">
        <f t="shared" si="405"/>
        <v>Q1</v>
      </c>
      <c r="O8653" s="2">
        <f t="shared" si="406"/>
        <v>9.383239975895215</v>
      </c>
      <c r="P8653" t="str">
        <f>VLOOKUP(retail_sales_2023!C8653,customers!A:J,5,)</f>
        <v>Hyderabad</v>
      </c>
      <c r="Q8653" t="str">
        <f>VLOOKUP(C8653,customers!A:J,10,0)</f>
        <v>Regular</v>
      </c>
    </row>
    <row r="8654" spans="1:17" x14ac:dyDescent="0.3">
      <c r="A8654" t="s">
        <v>9745</v>
      </c>
      <c r="B8654" s="1">
        <v>45279</v>
      </c>
      <c r="C8654" t="s">
        <v>1192</v>
      </c>
      <c r="D8654" t="s">
        <v>1193</v>
      </c>
      <c r="E8654" t="s">
        <v>33</v>
      </c>
      <c r="F8654" t="s">
        <v>43</v>
      </c>
      <c r="G8654" t="s">
        <v>272</v>
      </c>
      <c r="H8654">
        <v>4</v>
      </c>
      <c r="I8654">
        <v>70476.69</v>
      </c>
      <c r="J8654">
        <v>0.25</v>
      </c>
      <c r="K8654">
        <v>211430.07</v>
      </c>
      <c r="L8654">
        <v>29487.759999999998</v>
      </c>
      <c r="M8654">
        <f t="shared" si="407"/>
        <v>211430.07</v>
      </c>
      <c r="N8654" t="str">
        <f t="shared" si="405"/>
        <v>Q4</v>
      </c>
      <c r="O8654" s="2">
        <f t="shared" si="406"/>
        <v>13.946814660752842</v>
      </c>
      <c r="P8654" t="str">
        <f>VLOOKUP(retail_sales_2023!C8654,customers!A:J,5,)</f>
        <v>Ahmedabad</v>
      </c>
      <c r="Q8654" t="str">
        <f>VLOOKUP(C8654,customers!A:J,10,0)</f>
        <v>Regular</v>
      </c>
    </row>
    <row r="8655" spans="1:17" x14ac:dyDescent="0.3">
      <c r="A8655" t="s">
        <v>9746</v>
      </c>
      <c r="B8655" s="1">
        <v>45192</v>
      </c>
      <c r="C8655" t="s">
        <v>943</v>
      </c>
      <c r="D8655" t="s">
        <v>944</v>
      </c>
      <c r="E8655" t="s">
        <v>27</v>
      </c>
      <c r="F8655" t="s">
        <v>28</v>
      </c>
      <c r="G8655" t="s">
        <v>165</v>
      </c>
      <c r="H8655">
        <v>5</v>
      </c>
      <c r="I8655">
        <v>5515.36</v>
      </c>
      <c r="J8655">
        <v>0.2</v>
      </c>
      <c r="K8655">
        <v>22061.439999999999</v>
      </c>
      <c r="L8655">
        <v>5618.02</v>
      </c>
      <c r="M8655">
        <f t="shared" si="407"/>
        <v>22061.440000000002</v>
      </c>
      <c r="N8655" t="str">
        <f t="shared" si="405"/>
        <v>Q3</v>
      </c>
      <c r="O8655" s="2">
        <f t="shared" si="406"/>
        <v>25.465336804850459</v>
      </c>
      <c r="P8655" t="str">
        <f>VLOOKUP(retail_sales_2023!C8655,customers!A:J,5,)</f>
        <v>Lucknow</v>
      </c>
      <c r="Q8655" t="str">
        <f>VLOOKUP(C8655,customers!A:J,10,0)</f>
        <v>Premium</v>
      </c>
    </row>
    <row r="8656" spans="1:17" x14ac:dyDescent="0.3">
      <c r="A8656" t="s">
        <v>9747</v>
      </c>
      <c r="B8656" s="1">
        <v>45085</v>
      </c>
      <c r="C8656" t="s">
        <v>1654</v>
      </c>
      <c r="D8656" t="s">
        <v>1655</v>
      </c>
      <c r="E8656" t="s">
        <v>33</v>
      </c>
      <c r="F8656" t="s">
        <v>52</v>
      </c>
      <c r="G8656" t="s">
        <v>200</v>
      </c>
      <c r="H8656">
        <v>1</v>
      </c>
      <c r="I8656">
        <v>132.08000000000001</v>
      </c>
      <c r="J8656">
        <v>0</v>
      </c>
      <c r="K8656">
        <v>132.08000000000001</v>
      </c>
      <c r="L8656">
        <v>13.54</v>
      </c>
      <c r="M8656">
        <f t="shared" si="407"/>
        <v>132.08000000000001</v>
      </c>
      <c r="N8656" t="str">
        <f t="shared" si="405"/>
        <v>Q2</v>
      </c>
      <c r="O8656" s="2">
        <f t="shared" si="406"/>
        <v>10.251362810417927</v>
      </c>
      <c r="P8656" t="str">
        <f>VLOOKUP(retail_sales_2023!C8656,customers!A:J,5,)</f>
        <v>Ahmedabad</v>
      </c>
      <c r="Q8656" t="str">
        <f>VLOOKUP(C8656,customers!A:J,10,0)</f>
        <v>Premium</v>
      </c>
    </row>
    <row r="8657" spans="1:17" x14ac:dyDescent="0.3">
      <c r="A8657" t="s">
        <v>9748</v>
      </c>
      <c r="B8657" s="1">
        <v>45121</v>
      </c>
      <c r="C8657" t="s">
        <v>107</v>
      </c>
      <c r="D8657" t="s">
        <v>108</v>
      </c>
      <c r="E8657" t="s">
        <v>15</v>
      </c>
      <c r="F8657" t="s">
        <v>81</v>
      </c>
      <c r="G8657" t="s">
        <v>158</v>
      </c>
      <c r="H8657">
        <v>1</v>
      </c>
      <c r="I8657">
        <v>4476.76</v>
      </c>
      <c r="J8657">
        <v>0.05</v>
      </c>
      <c r="K8657">
        <v>4252.92</v>
      </c>
      <c r="L8657">
        <v>1428.17</v>
      </c>
      <c r="M8657">
        <f t="shared" si="407"/>
        <v>4252.9219999999996</v>
      </c>
      <c r="N8657" t="str">
        <f t="shared" si="405"/>
        <v>Q3</v>
      </c>
      <c r="O8657" s="2">
        <f t="shared" si="406"/>
        <v>33.580927927165341</v>
      </c>
      <c r="P8657" t="str">
        <f>VLOOKUP(retail_sales_2023!C8657,customers!A:J,5,)</f>
        <v>Chennai</v>
      </c>
      <c r="Q8657" t="str">
        <f>VLOOKUP(C8657,customers!A:J,10,0)</f>
        <v>Premium</v>
      </c>
    </row>
    <row r="8658" spans="1:17" x14ac:dyDescent="0.3">
      <c r="A8658" t="s">
        <v>9749</v>
      </c>
      <c r="B8658" s="1">
        <v>45144</v>
      </c>
      <c r="C8658" t="s">
        <v>67</v>
      </c>
      <c r="D8658" t="s">
        <v>68</v>
      </c>
      <c r="E8658" t="s">
        <v>33</v>
      </c>
      <c r="F8658" t="s">
        <v>52</v>
      </c>
      <c r="G8658" t="s">
        <v>200</v>
      </c>
      <c r="H8658">
        <v>3</v>
      </c>
      <c r="I8658">
        <v>765.98</v>
      </c>
      <c r="J8658">
        <v>0</v>
      </c>
      <c r="K8658">
        <v>2297.94</v>
      </c>
      <c r="L8658">
        <v>207.87</v>
      </c>
      <c r="M8658">
        <f t="shared" si="407"/>
        <v>2297.94</v>
      </c>
      <c r="N8658" t="str">
        <f t="shared" si="405"/>
        <v>Q3</v>
      </c>
      <c r="O8658" s="2">
        <f t="shared" si="406"/>
        <v>9.045928092117288</v>
      </c>
      <c r="P8658" t="str">
        <f>VLOOKUP(retail_sales_2023!C8658,customers!A:J,5,)</f>
        <v>Surat</v>
      </c>
      <c r="Q8658" t="str">
        <f>VLOOKUP(C8658,customers!A:J,10,0)</f>
        <v>Premium</v>
      </c>
    </row>
    <row r="8659" spans="1:17" x14ac:dyDescent="0.3">
      <c r="A8659" t="s">
        <v>9750</v>
      </c>
      <c r="B8659" s="1">
        <v>44959</v>
      </c>
      <c r="C8659" t="s">
        <v>1065</v>
      </c>
      <c r="D8659" t="s">
        <v>1066</v>
      </c>
      <c r="E8659" t="s">
        <v>15</v>
      </c>
      <c r="F8659" t="s">
        <v>43</v>
      </c>
      <c r="G8659" t="s">
        <v>272</v>
      </c>
      <c r="H8659">
        <v>4</v>
      </c>
      <c r="I8659">
        <v>64587.33</v>
      </c>
      <c r="J8659">
        <v>0</v>
      </c>
      <c r="K8659">
        <v>258349.32</v>
      </c>
      <c r="L8659">
        <v>27042.31</v>
      </c>
      <c r="M8659">
        <f t="shared" si="407"/>
        <v>258349.32</v>
      </c>
      <c r="N8659" t="str">
        <f t="shared" si="405"/>
        <v>Q1</v>
      </c>
      <c r="O8659" s="2">
        <f t="shared" si="406"/>
        <v>10.467343208025476</v>
      </c>
      <c r="P8659" t="str">
        <f>VLOOKUP(retail_sales_2023!C8659,customers!A:J,5,)</f>
        <v>Chennai</v>
      </c>
      <c r="Q8659" t="str">
        <f>VLOOKUP(C8659,customers!A:J,10,0)</f>
        <v>Premium</v>
      </c>
    </row>
    <row r="8660" spans="1:17" x14ac:dyDescent="0.3">
      <c r="A8660" t="s">
        <v>9751</v>
      </c>
      <c r="B8660" s="1">
        <v>44950</v>
      </c>
      <c r="C8660" t="s">
        <v>766</v>
      </c>
      <c r="D8660" t="s">
        <v>767</v>
      </c>
      <c r="E8660" t="s">
        <v>15</v>
      </c>
      <c r="F8660" t="s">
        <v>38</v>
      </c>
      <c r="G8660" t="s">
        <v>77</v>
      </c>
      <c r="H8660">
        <v>3</v>
      </c>
      <c r="I8660">
        <v>3512.13</v>
      </c>
      <c r="J8660">
        <v>0.05</v>
      </c>
      <c r="K8660">
        <v>10009.57</v>
      </c>
      <c r="L8660">
        <v>3250.29</v>
      </c>
      <c r="M8660">
        <f t="shared" si="407"/>
        <v>10009.5705</v>
      </c>
      <c r="N8660" t="str">
        <f t="shared" si="405"/>
        <v>Q1</v>
      </c>
      <c r="O8660" s="2">
        <f t="shared" si="406"/>
        <v>32.471824463987964</v>
      </c>
      <c r="P8660" t="str">
        <f>VLOOKUP(retail_sales_2023!C8660,customers!A:J,5,)</f>
        <v>Coimbatore</v>
      </c>
      <c r="Q8660" t="str">
        <f>VLOOKUP(C8660,customers!A:J,10,0)</f>
        <v>Premium</v>
      </c>
    </row>
    <row r="8661" spans="1:17" x14ac:dyDescent="0.3">
      <c r="A8661" t="s">
        <v>9752</v>
      </c>
      <c r="B8661" s="1">
        <v>45223</v>
      </c>
      <c r="C8661" t="s">
        <v>595</v>
      </c>
      <c r="D8661" t="s">
        <v>596</v>
      </c>
      <c r="E8661" t="s">
        <v>27</v>
      </c>
      <c r="F8661" t="s">
        <v>43</v>
      </c>
      <c r="G8661" t="s">
        <v>121</v>
      </c>
      <c r="H8661">
        <v>2</v>
      </c>
      <c r="I8661">
        <v>41810.86</v>
      </c>
      <c r="J8661">
        <v>0</v>
      </c>
      <c r="K8661">
        <v>83621.72</v>
      </c>
      <c r="L8661">
        <v>8434.93</v>
      </c>
      <c r="M8661">
        <f t="shared" si="407"/>
        <v>83621.72</v>
      </c>
      <c r="N8661" t="str">
        <f t="shared" si="405"/>
        <v>Q4</v>
      </c>
      <c r="O8661" s="2">
        <f t="shared" si="406"/>
        <v>10.087008494922133</v>
      </c>
      <c r="P8661" t="str">
        <f>VLOOKUP(retail_sales_2023!C8661,customers!A:J,5,)</f>
        <v>Lucknow</v>
      </c>
      <c r="Q8661" t="str">
        <f>VLOOKUP(C8661,customers!A:J,10,0)</f>
        <v>Occasional</v>
      </c>
    </row>
    <row r="8662" spans="1:17" x14ac:dyDescent="0.3">
      <c r="A8662" t="s">
        <v>9753</v>
      </c>
      <c r="B8662" s="1">
        <v>45205</v>
      </c>
      <c r="C8662" t="s">
        <v>1454</v>
      </c>
      <c r="D8662" t="s">
        <v>1455</v>
      </c>
      <c r="E8662" t="s">
        <v>27</v>
      </c>
      <c r="F8662" t="s">
        <v>22</v>
      </c>
      <c r="G8662" t="s">
        <v>23</v>
      </c>
      <c r="H8662">
        <v>5</v>
      </c>
      <c r="I8662">
        <v>22626.36</v>
      </c>
      <c r="J8662">
        <v>0</v>
      </c>
      <c r="K8662">
        <v>113131.8</v>
      </c>
      <c r="L8662">
        <v>21152.89</v>
      </c>
      <c r="M8662">
        <f t="shared" si="407"/>
        <v>113131.8</v>
      </c>
      <c r="N8662" t="str">
        <f t="shared" si="405"/>
        <v>Q4</v>
      </c>
      <c r="O8662" s="2">
        <f t="shared" si="406"/>
        <v>18.697563372986199</v>
      </c>
      <c r="P8662" t="str">
        <f>VLOOKUP(retail_sales_2023!C8662,customers!A:J,5,)</f>
        <v>Delhi</v>
      </c>
      <c r="Q8662" t="str">
        <f>VLOOKUP(C8662,customers!A:J,10,0)</f>
        <v>Premium</v>
      </c>
    </row>
    <row r="8663" spans="1:17" x14ac:dyDescent="0.3">
      <c r="A8663" t="s">
        <v>9754</v>
      </c>
      <c r="B8663" s="1">
        <v>45020</v>
      </c>
      <c r="C8663" t="s">
        <v>275</v>
      </c>
      <c r="D8663" t="s">
        <v>276</v>
      </c>
      <c r="E8663" t="s">
        <v>27</v>
      </c>
      <c r="F8663" t="s">
        <v>43</v>
      </c>
      <c r="G8663" t="s">
        <v>243</v>
      </c>
      <c r="H8663">
        <v>5</v>
      </c>
      <c r="I8663">
        <v>43237.32</v>
      </c>
      <c r="J8663">
        <v>0.15</v>
      </c>
      <c r="K8663">
        <v>183758.61</v>
      </c>
      <c r="L8663">
        <v>23832.68</v>
      </c>
      <c r="M8663">
        <f t="shared" si="407"/>
        <v>183758.61</v>
      </c>
      <c r="N8663" t="str">
        <f t="shared" si="405"/>
        <v>Q2</v>
      </c>
      <c r="O8663" s="2">
        <f t="shared" si="406"/>
        <v>12.969558269949911</v>
      </c>
      <c r="P8663" t="str">
        <f>VLOOKUP(retail_sales_2023!C8663,customers!A:J,5,)</f>
        <v>Lucknow</v>
      </c>
      <c r="Q8663" t="str">
        <f>VLOOKUP(C8663,customers!A:J,10,0)</f>
        <v>Premium</v>
      </c>
    </row>
    <row r="8664" spans="1:17" x14ac:dyDescent="0.3">
      <c r="A8664" t="s">
        <v>9755</v>
      </c>
      <c r="B8664" s="1">
        <v>45050</v>
      </c>
      <c r="C8664" t="s">
        <v>425</v>
      </c>
      <c r="D8664" t="s">
        <v>426</v>
      </c>
      <c r="E8664" t="s">
        <v>33</v>
      </c>
      <c r="F8664" t="s">
        <v>81</v>
      </c>
      <c r="G8664" t="s">
        <v>82</v>
      </c>
      <c r="H8664">
        <v>3</v>
      </c>
      <c r="I8664">
        <v>2975.04</v>
      </c>
      <c r="J8664">
        <v>0.05</v>
      </c>
      <c r="K8664">
        <v>8478.86</v>
      </c>
      <c r="L8664">
        <v>2375.41</v>
      </c>
      <c r="M8664">
        <f t="shared" si="407"/>
        <v>8478.8639999999978</v>
      </c>
      <c r="N8664" t="str">
        <f t="shared" si="405"/>
        <v>Q2</v>
      </c>
      <c r="O8664" s="2">
        <f t="shared" si="406"/>
        <v>28.015676635774145</v>
      </c>
      <c r="P8664" t="str">
        <f>VLOOKUP(retail_sales_2023!C8664,customers!A:J,5,)</f>
        <v>Nagpur</v>
      </c>
      <c r="Q8664" t="str">
        <f>VLOOKUP(C8664,customers!A:J,10,0)</f>
        <v>Premium</v>
      </c>
    </row>
    <row r="8665" spans="1:17" x14ac:dyDescent="0.3">
      <c r="A8665" t="s">
        <v>9756</v>
      </c>
      <c r="B8665" s="1">
        <v>45117</v>
      </c>
      <c r="C8665" t="s">
        <v>1784</v>
      </c>
      <c r="D8665" t="s">
        <v>1785</v>
      </c>
      <c r="E8665" t="s">
        <v>21</v>
      </c>
      <c r="F8665" t="s">
        <v>52</v>
      </c>
      <c r="G8665" t="s">
        <v>226</v>
      </c>
      <c r="H8665">
        <v>7</v>
      </c>
      <c r="I8665">
        <v>187.27</v>
      </c>
      <c r="J8665">
        <v>0.1</v>
      </c>
      <c r="K8665">
        <v>1179.8</v>
      </c>
      <c r="L8665">
        <v>77.180000000000007</v>
      </c>
      <c r="M8665">
        <f t="shared" si="407"/>
        <v>1179.8010000000002</v>
      </c>
      <c r="N8665" t="str">
        <f t="shared" si="405"/>
        <v>Q3</v>
      </c>
      <c r="O8665" s="2">
        <f t="shared" si="406"/>
        <v>6.5417867435158508</v>
      </c>
      <c r="P8665" t="str">
        <f>VLOOKUP(retail_sales_2023!C8665,customers!A:J,5,)</f>
        <v>Bhubaneswar</v>
      </c>
      <c r="Q8665" t="str">
        <f>VLOOKUP(C8665,customers!A:J,10,0)</f>
        <v>Premium</v>
      </c>
    </row>
    <row r="8666" spans="1:17" x14ac:dyDescent="0.3">
      <c r="A8666" t="s">
        <v>9757</v>
      </c>
      <c r="B8666" s="1">
        <v>45106</v>
      </c>
      <c r="C8666" t="s">
        <v>713</v>
      </c>
      <c r="D8666" t="s">
        <v>714</v>
      </c>
      <c r="E8666" t="s">
        <v>21</v>
      </c>
      <c r="F8666" t="s">
        <v>43</v>
      </c>
      <c r="G8666" t="s">
        <v>272</v>
      </c>
      <c r="H8666">
        <v>4</v>
      </c>
      <c r="I8666">
        <v>8534.33</v>
      </c>
      <c r="J8666">
        <v>0</v>
      </c>
      <c r="K8666">
        <v>34137.32</v>
      </c>
      <c r="L8666">
        <v>3698.66</v>
      </c>
      <c r="M8666">
        <f t="shared" si="407"/>
        <v>34137.32</v>
      </c>
      <c r="N8666" t="str">
        <f t="shared" si="405"/>
        <v>Q2</v>
      </c>
      <c r="O8666" s="2">
        <f t="shared" si="406"/>
        <v>10.834652515194513</v>
      </c>
      <c r="P8666" t="str">
        <f>VLOOKUP(retail_sales_2023!C8666,customers!A:J,5,)</f>
        <v>Bhubaneswar</v>
      </c>
      <c r="Q8666" t="str">
        <f>VLOOKUP(C8666,customers!A:J,10,0)</f>
        <v>Premium</v>
      </c>
    </row>
    <row r="8667" spans="1:17" x14ac:dyDescent="0.3">
      <c r="A8667" t="s">
        <v>9758</v>
      </c>
      <c r="B8667" s="1">
        <v>44965</v>
      </c>
      <c r="C8667" t="s">
        <v>701</v>
      </c>
      <c r="D8667" t="s">
        <v>702</v>
      </c>
      <c r="E8667" t="s">
        <v>15</v>
      </c>
      <c r="F8667" t="s">
        <v>81</v>
      </c>
      <c r="G8667" t="s">
        <v>333</v>
      </c>
      <c r="H8667">
        <v>5</v>
      </c>
      <c r="I8667">
        <v>2835.23</v>
      </c>
      <c r="J8667">
        <v>0.1</v>
      </c>
      <c r="K8667">
        <v>12758.53</v>
      </c>
      <c r="L8667">
        <v>4297.1000000000004</v>
      </c>
      <c r="M8667">
        <f t="shared" si="407"/>
        <v>12758.535</v>
      </c>
      <c r="N8667" t="str">
        <f t="shared" si="405"/>
        <v>Q1</v>
      </c>
      <c r="O8667" s="2">
        <f t="shared" si="406"/>
        <v>33.680212375563642</v>
      </c>
      <c r="P8667" t="str">
        <f>VLOOKUP(retail_sales_2023!C8667,customers!A:J,5,)</f>
        <v>Bengaluru</v>
      </c>
      <c r="Q8667" t="str">
        <f>VLOOKUP(C8667,customers!A:J,10,0)</f>
        <v>Premium</v>
      </c>
    </row>
    <row r="8668" spans="1:17" x14ac:dyDescent="0.3">
      <c r="A8668" t="s">
        <v>9759</v>
      </c>
      <c r="B8668" s="1">
        <v>44961</v>
      </c>
      <c r="C8668" t="s">
        <v>745</v>
      </c>
      <c r="D8668" t="s">
        <v>746</v>
      </c>
      <c r="E8668" t="s">
        <v>33</v>
      </c>
      <c r="F8668" t="s">
        <v>28</v>
      </c>
      <c r="G8668" t="s">
        <v>57</v>
      </c>
      <c r="H8668">
        <v>3</v>
      </c>
      <c r="I8668">
        <v>6343.98</v>
      </c>
      <c r="J8668">
        <v>0.25</v>
      </c>
      <c r="K8668">
        <v>14273.95</v>
      </c>
      <c r="L8668">
        <v>3413.72</v>
      </c>
      <c r="M8668">
        <f t="shared" si="407"/>
        <v>14273.954999999998</v>
      </c>
      <c r="N8668" t="str">
        <f t="shared" si="405"/>
        <v>Q1</v>
      </c>
      <c r="O8668" s="2">
        <f t="shared" si="406"/>
        <v>23.915734607449231</v>
      </c>
      <c r="P8668" t="str">
        <f>VLOOKUP(retail_sales_2023!C8668,customers!A:J,5,)</f>
        <v>Ahmedabad</v>
      </c>
      <c r="Q8668" t="str">
        <f>VLOOKUP(C8668,customers!A:J,10,0)</f>
        <v>Regular</v>
      </c>
    </row>
    <row r="8669" spans="1:17" x14ac:dyDescent="0.3">
      <c r="A8669" t="s">
        <v>9760</v>
      </c>
      <c r="B8669" s="1">
        <v>44978</v>
      </c>
      <c r="C8669" t="s">
        <v>1160</v>
      </c>
      <c r="D8669" t="s">
        <v>1161</v>
      </c>
      <c r="E8669" t="s">
        <v>21</v>
      </c>
      <c r="F8669" t="s">
        <v>81</v>
      </c>
      <c r="G8669" t="s">
        <v>264</v>
      </c>
      <c r="H8669">
        <v>1</v>
      </c>
      <c r="I8669">
        <v>1814.38</v>
      </c>
      <c r="J8669">
        <v>0.15</v>
      </c>
      <c r="K8669">
        <v>1542.22</v>
      </c>
      <c r="L8669">
        <v>381.03</v>
      </c>
      <c r="M8669">
        <f t="shared" si="407"/>
        <v>1542.223</v>
      </c>
      <c r="N8669" t="str">
        <f t="shared" si="405"/>
        <v>Q1</v>
      </c>
      <c r="O8669" s="2">
        <f t="shared" si="406"/>
        <v>24.706591796241778</v>
      </c>
      <c r="P8669" t="str">
        <f>VLOOKUP(retail_sales_2023!C8669,customers!A:J,5,)</f>
        <v>Kolkata</v>
      </c>
      <c r="Q8669" t="str">
        <f>VLOOKUP(C8669,customers!A:J,10,0)</f>
        <v>Premium</v>
      </c>
    </row>
    <row r="8670" spans="1:17" x14ac:dyDescent="0.3">
      <c r="A8670" t="s">
        <v>9761</v>
      </c>
      <c r="B8670" s="1">
        <v>45131</v>
      </c>
      <c r="C8670" t="s">
        <v>351</v>
      </c>
      <c r="D8670" t="s">
        <v>352</v>
      </c>
      <c r="E8670" t="s">
        <v>15</v>
      </c>
      <c r="F8670" t="s">
        <v>52</v>
      </c>
      <c r="G8670" t="s">
        <v>937</v>
      </c>
      <c r="H8670">
        <v>5</v>
      </c>
      <c r="I8670">
        <v>523.72</v>
      </c>
      <c r="J8670">
        <v>0.05</v>
      </c>
      <c r="K8670">
        <v>2487.67</v>
      </c>
      <c r="L8670">
        <v>238.9</v>
      </c>
      <c r="M8670">
        <f t="shared" si="407"/>
        <v>2487.67</v>
      </c>
      <c r="N8670" t="str">
        <f t="shared" si="405"/>
        <v>Q3</v>
      </c>
      <c r="O8670" s="2">
        <f t="shared" si="406"/>
        <v>9.6033637902133311</v>
      </c>
      <c r="P8670" t="str">
        <f>VLOOKUP(retail_sales_2023!C8670,customers!A:J,5,)</f>
        <v>Chennai</v>
      </c>
      <c r="Q8670" t="str">
        <f>VLOOKUP(C8670,customers!A:J,10,0)</f>
        <v>Regular</v>
      </c>
    </row>
    <row r="8671" spans="1:17" x14ac:dyDescent="0.3">
      <c r="A8671" t="s">
        <v>9762</v>
      </c>
      <c r="B8671" s="1">
        <v>45084</v>
      </c>
      <c r="C8671" t="s">
        <v>794</v>
      </c>
      <c r="D8671" t="s">
        <v>795</v>
      </c>
      <c r="E8671" t="s">
        <v>15</v>
      </c>
      <c r="F8671" t="s">
        <v>28</v>
      </c>
      <c r="G8671" t="s">
        <v>61</v>
      </c>
      <c r="H8671">
        <v>2</v>
      </c>
      <c r="I8671">
        <v>4973.04</v>
      </c>
      <c r="J8671">
        <v>0</v>
      </c>
      <c r="K8671">
        <v>9946.08</v>
      </c>
      <c r="L8671">
        <v>2403.81</v>
      </c>
      <c r="M8671">
        <f t="shared" si="407"/>
        <v>9946.08</v>
      </c>
      <c r="N8671" t="str">
        <f t="shared" si="405"/>
        <v>Q2</v>
      </c>
      <c r="O8671" s="2">
        <f t="shared" si="406"/>
        <v>24.16841609960909</v>
      </c>
      <c r="P8671" t="str">
        <f>VLOOKUP(retail_sales_2023!C8671,customers!A:J,5,)</f>
        <v>Chennai</v>
      </c>
      <c r="Q8671" t="str">
        <f>VLOOKUP(C8671,customers!A:J,10,0)</f>
        <v>Regular</v>
      </c>
    </row>
    <row r="8672" spans="1:17" x14ac:dyDescent="0.3">
      <c r="A8672" t="s">
        <v>9763</v>
      </c>
      <c r="B8672" s="1">
        <v>45053</v>
      </c>
      <c r="C8672" t="s">
        <v>1886</v>
      </c>
      <c r="D8672" t="s">
        <v>1887</v>
      </c>
      <c r="E8672" t="s">
        <v>21</v>
      </c>
      <c r="F8672" t="s">
        <v>52</v>
      </c>
      <c r="G8672" t="s">
        <v>169</v>
      </c>
      <c r="H8672">
        <v>1</v>
      </c>
      <c r="I8672">
        <v>331.36</v>
      </c>
      <c r="J8672">
        <v>0</v>
      </c>
      <c r="K8672">
        <v>331.36</v>
      </c>
      <c r="L8672">
        <v>26.63</v>
      </c>
      <c r="M8672">
        <f t="shared" si="407"/>
        <v>331.36</v>
      </c>
      <c r="N8672" t="str">
        <f t="shared" si="405"/>
        <v>Q2</v>
      </c>
      <c r="O8672" s="2">
        <f t="shared" si="406"/>
        <v>8.0365765330758077</v>
      </c>
      <c r="P8672" t="str">
        <f>VLOOKUP(retail_sales_2023!C8672,customers!A:J,5,)</f>
        <v>Kolkata</v>
      </c>
      <c r="Q8672" t="str">
        <f>VLOOKUP(C8672,customers!A:J,10,0)</f>
        <v>Regular</v>
      </c>
    </row>
    <row r="8673" spans="1:17" x14ac:dyDescent="0.3">
      <c r="A8673" t="s">
        <v>9764</v>
      </c>
      <c r="B8673" s="1">
        <v>45010</v>
      </c>
      <c r="C8673" t="s">
        <v>1984</v>
      </c>
      <c r="D8673" t="s">
        <v>1985</v>
      </c>
      <c r="E8673" t="s">
        <v>27</v>
      </c>
      <c r="F8673" t="s">
        <v>52</v>
      </c>
      <c r="G8673" t="s">
        <v>937</v>
      </c>
      <c r="H8673">
        <v>9</v>
      </c>
      <c r="I8673">
        <v>721.09</v>
      </c>
      <c r="J8673">
        <v>0.05</v>
      </c>
      <c r="K8673">
        <v>6165.32</v>
      </c>
      <c r="L8673">
        <v>570.29999999999995</v>
      </c>
      <c r="M8673">
        <f t="shared" si="407"/>
        <v>6165.3195000000005</v>
      </c>
      <c r="N8673" t="str">
        <f t="shared" si="405"/>
        <v>Q1</v>
      </c>
      <c r="O8673" s="2">
        <f t="shared" si="406"/>
        <v>9.2501281360902592</v>
      </c>
      <c r="P8673" t="str">
        <f>VLOOKUP(retail_sales_2023!C8673,customers!A:J,5,)</f>
        <v>Chandigarh</v>
      </c>
      <c r="Q8673" t="str">
        <f>VLOOKUP(C8673,customers!A:J,10,0)</f>
        <v>Premium</v>
      </c>
    </row>
    <row r="8674" spans="1:17" x14ac:dyDescent="0.3">
      <c r="A8674" t="s">
        <v>9765</v>
      </c>
      <c r="B8674" s="1">
        <v>45191</v>
      </c>
      <c r="C8674" t="s">
        <v>79</v>
      </c>
      <c r="D8674" t="s">
        <v>80</v>
      </c>
      <c r="E8674" t="s">
        <v>15</v>
      </c>
      <c r="F8674" t="s">
        <v>81</v>
      </c>
      <c r="G8674" t="s">
        <v>264</v>
      </c>
      <c r="H8674">
        <v>2</v>
      </c>
      <c r="I8674">
        <v>1890.95</v>
      </c>
      <c r="J8674">
        <v>0</v>
      </c>
      <c r="K8674">
        <v>3781.9</v>
      </c>
      <c r="L8674">
        <v>869.75</v>
      </c>
      <c r="M8674">
        <f t="shared" si="407"/>
        <v>3781.9</v>
      </c>
      <c r="N8674" t="str">
        <f t="shared" si="405"/>
        <v>Q3</v>
      </c>
      <c r="O8674" s="2">
        <f t="shared" si="406"/>
        <v>22.997699568999707</v>
      </c>
      <c r="P8674" t="str">
        <f>VLOOKUP(retail_sales_2023!C8674,customers!A:J,5,)</f>
        <v>Coimbatore</v>
      </c>
      <c r="Q8674" t="str">
        <f>VLOOKUP(C8674,customers!A:J,10,0)</f>
        <v>Regular</v>
      </c>
    </row>
    <row r="8675" spans="1:17" x14ac:dyDescent="0.3">
      <c r="A8675" t="s">
        <v>9766</v>
      </c>
      <c r="B8675" s="1">
        <v>45020</v>
      </c>
      <c r="C8675" t="s">
        <v>999</v>
      </c>
      <c r="D8675" t="s">
        <v>1000</v>
      </c>
      <c r="E8675" t="s">
        <v>33</v>
      </c>
      <c r="F8675" t="s">
        <v>28</v>
      </c>
      <c r="G8675" t="s">
        <v>280</v>
      </c>
      <c r="H8675">
        <v>2</v>
      </c>
      <c r="I8675">
        <v>2119.42</v>
      </c>
      <c r="J8675">
        <v>0</v>
      </c>
      <c r="K8675">
        <v>4238.84</v>
      </c>
      <c r="L8675">
        <v>658.29</v>
      </c>
      <c r="M8675">
        <f t="shared" si="407"/>
        <v>4238.84</v>
      </c>
      <c r="N8675" t="str">
        <f t="shared" si="405"/>
        <v>Q2</v>
      </c>
      <c r="O8675" s="2">
        <f t="shared" si="406"/>
        <v>15.529956308801463</v>
      </c>
      <c r="P8675" t="str">
        <f>VLOOKUP(retail_sales_2023!C8675,customers!A:J,5,)</f>
        <v>Surat</v>
      </c>
      <c r="Q8675" t="str">
        <f>VLOOKUP(C8675,customers!A:J,10,0)</f>
        <v>Premium</v>
      </c>
    </row>
    <row r="8676" spans="1:17" x14ac:dyDescent="0.3">
      <c r="A8676" t="s">
        <v>9767</v>
      </c>
      <c r="B8676" s="1">
        <v>45095</v>
      </c>
      <c r="C8676" t="s">
        <v>921</v>
      </c>
      <c r="D8676" t="s">
        <v>922</v>
      </c>
      <c r="E8676" t="s">
        <v>15</v>
      </c>
      <c r="F8676" t="s">
        <v>38</v>
      </c>
      <c r="G8676" t="s">
        <v>395</v>
      </c>
      <c r="H8676">
        <v>5</v>
      </c>
      <c r="I8676">
        <v>1705.22</v>
      </c>
      <c r="J8676">
        <v>0.2</v>
      </c>
      <c r="K8676">
        <v>6820.88</v>
      </c>
      <c r="L8676">
        <v>1862.34</v>
      </c>
      <c r="M8676">
        <f t="shared" si="407"/>
        <v>6820.880000000001</v>
      </c>
      <c r="N8676" t="str">
        <f t="shared" si="405"/>
        <v>Q2</v>
      </c>
      <c r="O8676" s="2">
        <f t="shared" si="406"/>
        <v>27.303515088962126</v>
      </c>
      <c r="P8676" t="str">
        <f>VLOOKUP(retail_sales_2023!C8676,customers!A:J,5,)</f>
        <v>Kochi</v>
      </c>
      <c r="Q8676" t="str">
        <f>VLOOKUP(C8676,customers!A:J,10,0)</f>
        <v>Premium</v>
      </c>
    </row>
    <row r="8677" spans="1:17" x14ac:dyDescent="0.3">
      <c r="A8677" t="s">
        <v>9768</v>
      </c>
      <c r="B8677" s="1">
        <v>45197</v>
      </c>
      <c r="C8677" t="s">
        <v>1834</v>
      </c>
      <c r="D8677" t="s">
        <v>1835</v>
      </c>
      <c r="E8677" t="s">
        <v>27</v>
      </c>
      <c r="F8677" t="s">
        <v>52</v>
      </c>
      <c r="G8677" t="s">
        <v>200</v>
      </c>
      <c r="H8677">
        <v>10</v>
      </c>
      <c r="I8677">
        <v>477.18</v>
      </c>
      <c r="J8677">
        <v>0</v>
      </c>
      <c r="K8677">
        <v>4771.8</v>
      </c>
      <c r="L8677">
        <v>319.58</v>
      </c>
      <c r="M8677">
        <f t="shared" si="407"/>
        <v>4771.8</v>
      </c>
      <c r="N8677" t="str">
        <f t="shared" si="405"/>
        <v>Q3</v>
      </c>
      <c r="O8677" s="2">
        <f t="shared" si="406"/>
        <v>6.6972630873045809</v>
      </c>
      <c r="P8677" t="str">
        <f>VLOOKUP(retail_sales_2023!C8677,customers!A:J,5,)</f>
        <v>Delhi</v>
      </c>
      <c r="Q8677" t="str">
        <f>VLOOKUP(C8677,customers!A:J,10,0)</f>
        <v>Premium</v>
      </c>
    </row>
    <row r="8678" spans="1:17" x14ac:dyDescent="0.3">
      <c r="A8678" t="s">
        <v>9769</v>
      </c>
      <c r="B8678" s="1">
        <v>45206</v>
      </c>
      <c r="C8678" t="s">
        <v>682</v>
      </c>
      <c r="D8678" t="s">
        <v>683</v>
      </c>
      <c r="E8678" t="s">
        <v>27</v>
      </c>
      <c r="F8678" t="s">
        <v>43</v>
      </c>
      <c r="G8678" t="s">
        <v>154</v>
      </c>
      <c r="H8678">
        <v>1</v>
      </c>
      <c r="I8678">
        <v>69931.95</v>
      </c>
      <c r="J8678">
        <v>0.15</v>
      </c>
      <c r="K8678">
        <v>59442.16</v>
      </c>
      <c r="L8678">
        <v>9160.99</v>
      </c>
      <c r="M8678">
        <f t="shared" si="407"/>
        <v>59442.157499999994</v>
      </c>
      <c r="N8678" t="str">
        <f t="shared" si="405"/>
        <v>Q4</v>
      </c>
      <c r="O8678" s="2">
        <f t="shared" si="406"/>
        <v>15.411603481434724</v>
      </c>
      <c r="P8678" t="str">
        <f>VLOOKUP(retail_sales_2023!C8678,customers!A:J,5,)</f>
        <v>Delhi</v>
      </c>
      <c r="Q8678" t="str">
        <f>VLOOKUP(C8678,customers!A:J,10,0)</f>
        <v>Regular</v>
      </c>
    </row>
    <row r="8679" spans="1:17" x14ac:dyDescent="0.3">
      <c r="A8679" t="s">
        <v>9770</v>
      </c>
      <c r="B8679" s="1">
        <v>45046</v>
      </c>
      <c r="C8679" t="s">
        <v>1590</v>
      </c>
      <c r="D8679" t="s">
        <v>1591</v>
      </c>
      <c r="E8679" t="s">
        <v>27</v>
      </c>
      <c r="F8679" t="s">
        <v>28</v>
      </c>
      <c r="G8679" t="s">
        <v>439</v>
      </c>
      <c r="H8679">
        <v>3</v>
      </c>
      <c r="I8679">
        <v>1151.3699999999999</v>
      </c>
      <c r="J8679">
        <v>0.05</v>
      </c>
      <c r="K8679">
        <v>3281.4</v>
      </c>
      <c r="L8679">
        <v>830.25</v>
      </c>
      <c r="M8679">
        <f t="shared" si="407"/>
        <v>3281.4044999999996</v>
      </c>
      <c r="N8679" t="str">
        <f t="shared" si="405"/>
        <v>Q2</v>
      </c>
      <c r="O8679" s="2">
        <f t="shared" si="406"/>
        <v>25.301700493691715</v>
      </c>
      <c r="P8679" t="str">
        <f>VLOOKUP(retail_sales_2023!C8679,customers!A:J,5,)</f>
        <v>Lucknow</v>
      </c>
      <c r="Q8679" t="str">
        <f>VLOOKUP(C8679,customers!A:J,10,0)</f>
        <v>Regular</v>
      </c>
    </row>
    <row r="8680" spans="1:17" x14ac:dyDescent="0.3">
      <c r="A8680" t="s">
        <v>9771</v>
      </c>
      <c r="B8680" s="1">
        <v>45075</v>
      </c>
      <c r="C8680" t="s">
        <v>726</v>
      </c>
      <c r="D8680" t="s">
        <v>727</v>
      </c>
      <c r="E8680" t="s">
        <v>15</v>
      </c>
      <c r="F8680" t="s">
        <v>22</v>
      </c>
      <c r="G8680" t="s">
        <v>1039</v>
      </c>
      <c r="H8680">
        <v>5</v>
      </c>
      <c r="I8680">
        <v>2351.5100000000002</v>
      </c>
      <c r="J8680">
        <v>0</v>
      </c>
      <c r="K8680">
        <v>11757.55</v>
      </c>
      <c r="L8680">
        <v>2189.09</v>
      </c>
      <c r="M8680">
        <f t="shared" si="407"/>
        <v>11757.550000000001</v>
      </c>
      <c r="N8680" t="str">
        <f t="shared" si="405"/>
        <v>Q2</v>
      </c>
      <c r="O8680" s="2">
        <f t="shared" si="406"/>
        <v>18.61858975721983</v>
      </c>
      <c r="P8680" t="str">
        <f>VLOOKUP(retail_sales_2023!C8680,customers!A:J,5,)</f>
        <v>Kochi</v>
      </c>
      <c r="Q8680" t="str">
        <f>VLOOKUP(C8680,customers!A:J,10,0)</f>
        <v>Occasional</v>
      </c>
    </row>
    <row r="8681" spans="1:17" x14ac:dyDescent="0.3">
      <c r="A8681" t="s">
        <v>9772</v>
      </c>
      <c r="B8681" s="1">
        <v>45123</v>
      </c>
      <c r="C8681" t="s">
        <v>934</v>
      </c>
      <c r="D8681" t="s">
        <v>935</v>
      </c>
      <c r="E8681" t="s">
        <v>21</v>
      </c>
      <c r="F8681" t="s">
        <v>22</v>
      </c>
      <c r="G8681" t="s">
        <v>23</v>
      </c>
      <c r="H8681">
        <v>1</v>
      </c>
      <c r="I8681">
        <v>8134.71</v>
      </c>
      <c r="J8681">
        <v>0.1</v>
      </c>
      <c r="K8681">
        <v>7321.24</v>
      </c>
      <c r="L8681">
        <v>1477.53</v>
      </c>
      <c r="M8681">
        <f t="shared" si="407"/>
        <v>7321.2390000000005</v>
      </c>
      <c r="N8681" t="str">
        <f t="shared" si="405"/>
        <v>Q3</v>
      </c>
      <c r="O8681" s="2">
        <f t="shared" si="406"/>
        <v>20.181417355529938</v>
      </c>
      <c r="P8681" t="str">
        <f>VLOOKUP(retail_sales_2023!C8681,customers!A:J,5,)</f>
        <v>Guwahati</v>
      </c>
      <c r="Q8681" t="str">
        <f>VLOOKUP(C8681,customers!A:J,10,0)</f>
        <v>Occasional</v>
      </c>
    </row>
    <row r="8682" spans="1:17" x14ac:dyDescent="0.3">
      <c r="A8682" t="s">
        <v>9773</v>
      </c>
      <c r="B8682" s="1">
        <v>44929</v>
      </c>
      <c r="C8682" t="s">
        <v>2046</v>
      </c>
      <c r="D8682" t="s">
        <v>2047</v>
      </c>
      <c r="E8682" t="s">
        <v>15</v>
      </c>
      <c r="F8682" t="s">
        <v>38</v>
      </c>
      <c r="G8682" t="s">
        <v>73</v>
      </c>
      <c r="H8682">
        <v>4</v>
      </c>
      <c r="I8682">
        <v>1286.26</v>
      </c>
      <c r="J8682">
        <v>0.15</v>
      </c>
      <c r="K8682">
        <v>4373.28</v>
      </c>
      <c r="L8682">
        <v>1541.23</v>
      </c>
      <c r="M8682">
        <f t="shared" si="407"/>
        <v>4373.2839999999997</v>
      </c>
      <c r="N8682" t="str">
        <f t="shared" si="405"/>
        <v>Q1</v>
      </c>
      <c r="O8682" s="2">
        <f t="shared" si="406"/>
        <v>35.241969414261156</v>
      </c>
      <c r="P8682" t="str">
        <f>VLOOKUP(retail_sales_2023!C8682,customers!A:J,5,)</f>
        <v>Bengaluru</v>
      </c>
      <c r="Q8682" t="str">
        <f>VLOOKUP(C8682,customers!A:J,10,0)</f>
        <v>Premium</v>
      </c>
    </row>
    <row r="8683" spans="1:17" x14ac:dyDescent="0.3">
      <c r="A8683" t="s">
        <v>9774</v>
      </c>
      <c r="B8683" s="1">
        <v>45279</v>
      </c>
      <c r="C8683" t="s">
        <v>447</v>
      </c>
      <c r="D8683" t="s">
        <v>448</v>
      </c>
      <c r="E8683" t="s">
        <v>15</v>
      </c>
      <c r="F8683" t="s">
        <v>28</v>
      </c>
      <c r="G8683" t="s">
        <v>280</v>
      </c>
      <c r="H8683">
        <v>1</v>
      </c>
      <c r="I8683">
        <v>2592.77</v>
      </c>
      <c r="J8683">
        <v>0.15</v>
      </c>
      <c r="K8683">
        <v>2203.85</v>
      </c>
      <c r="L8683">
        <v>-141.25</v>
      </c>
      <c r="M8683">
        <f t="shared" si="407"/>
        <v>2203.8544999999999</v>
      </c>
      <c r="N8683" t="str">
        <f t="shared" si="405"/>
        <v>Q4</v>
      </c>
      <c r="O8683" s="2">
        <f t="shared" si="406"/>
        <v>-6.4092383782925335</v>
      </c>
      <c r="P8683" t="str">
        <f>VLOOKUP(retail_sales_2023!C8683,customers!A:J,5,)</f>
        <v>Kochi</v>
      </c>
      <c r="Q8683" t="str">
        <f>VLOOKUP(C8683,customers!A:J,10,0)</f>
        <v>Occasional</v>
      </c>
    </row>
    <row r="8684" spans="1:17" x14ac:dyDescent="0.3">
      <c r="A8684" t="s">
        <v>9775</v>
      </c>
      <c r="B8684" s="1">
        <v>44933</v>
      </c>
      <c r="C8684" t="s">
        <v>943</v>
      </c>
      <c r="D8684" t="s">
        <v>944</v>
      </c>
      <c r="E8684" t="s">
        <v>27</v>
      </c>
      <c r="F8684" t="s">
        <v>28</v>
      </c>
      <c r="G8684" t="s">
        <v>29</v>
      </c>
      <c r="H8684">
        <v>1</v>
      </c>
      <c r="I8684">
        <v>6003.75</v>
      </c>
      <c r="J8684">
        <v>0</v>
      </c>
      <c r="K8684">
        <v>6003.75</v>
      </c>
      <c r="L8684">
        <v>1298.45</v>
      </c>
      <c r="M8684">
        <f t="shared" si="407"/>
        <v>6003.75</v>
      </c>
      <c r="N8684" t="str">
        <f t="shared" si="405"/>
        <v>Q1</v>
      </c>
      <c r="O8684" s="2">
        <f t="shared" si="406"/>
        <v>21.627316260670415</v>
      </c>
      <c r="P8684" t="str">
        <f>VLOOKUP(retail_sales_2023!C8684,customers!A:J,5,)</f>
        <v>Lucknow</v>
      </c>
      <c r="Q8684" t="str">
        <f>VLOOKUP(C8684,customers!A:J,10,0)</f>
        <v>Premium</v>
      </c>
    </row>
    <row r="8685" spans="1:17" x14ac:dyDescent="0.3">
      <c r="A8685" t="s">
        <v>9776</v>
      </c>
      <c r="B8685" s="1">
        <v>45178</v>
      </c>
      <c r="C8685" t="s">
        <v>1830</v>
      </c>
      <c r="D8685" t="s">
        <v>1831</v>
      </c>
      <c r="E8685" t="s">
        <v>21</v>
      </c>
      <c r="F8685" t="s">
        <v>28</v>
      </c>
      <c r="G8685" t="s">
        <v>61</v>
      </c>
      <c r="H8685">
        <v>1</v>
      </c>
      <c r="I8685">
        <v>4639.7</v>
      </c>
      <c r="J8685">
        <v>0.15</v>
      </c>
      <c r="K8685">
        <v>3943.74</v>
      </c>
      <c r="L8685">
        <v>972.25</v>
      </c>
      <c r="M8685">
        <f t="shared" si="407"/>
        <v>3943.7449999999999</v>
      </c>
      <c r="N8685" t="str">
        <f t="shared" si="405"/>
        <v>Q3</v>
      </c>
      <c r="O8685" s="2">
        <f t="shared" si="406"/>
        <v>24.652994365754335</v>
      </c>
      <c r="P8685" t="str">
        <f>VLOOKUP(retail_sales_2023!C8685,customers!A:J,5,)</f>
        <v>Ranchi</v>
      </c>
      <c r="Q8685" t="str">
        <f>VLOOKUP(C8685,customers!A:J,10,0)</f>
        <v>Occasional</v>
      </c>
    </row>
    <row r="8686" spans="1:17" x14ac:dyDescent="0.3">
      <c r="A8686" t="s">
        <v>9777</v>
      </c>
      <c r="B8686" s="1">
        <v>45184</v>
      </c>
      <c r="C8686" t="s">
        <v>194</v>
      </c>
      <c r="D8686" t="s">
        <v>195</v>
      </c>
      <c r="E8686" t="s">
        <v>33</v>
      </c>
      <c r="F8686" t="s">
        <v>43</v>
      </c>
      <c r="G8686" t="s">
        <v>282</v>
      </c>
      <c r="H8686">
        <v>2</v>
      </c>
      <c r="I8686">
        <v>54416.31</v>
      </c>
      <c r="J8686">
        <v>0.15</v>
      </c>
      <c r="K8686">
        <v>92507.73</v>
      </c>
      <c r="L8686">
        <v>9297.15</v>
      </c>
      <c r="M8686">
        <f t="shared" si="407"/>
        <v>92507.726999999999</v>
      </c>
      <c r="N8686" t="str">
        <f t="shared" si="405"/>
        <v>Q3</v>
      </c>
      <c r="O8686" s="2">
        <f t="shared" si="406"/>
        <v>10.050133107795425</v>
      </c>
      <c r="P8686" t="str">
        <f>VLOOKUP(retail_sales_2023!C8686,customers!A:J,5,)</f>
        <v>Surat</v>
      </c>
      <c r="Q8686" t="str">
        <f>VLOOKUP(C8686,customers!A:J,10,0)</f>
        <v>Regular</v>
      </c>
    </row>
    <row r="8687" spans="1:17" x14ac:dyDescent="0.3">
      <c r="A8687" t="s">
        <v>9778</v>
      </c>
      <c r="B8687" s="1">
        <v>45127</v>
      </c>
      <c r="C8687" t="s">
        <v>1671</v>
      </c>
      <c r="D8687" t="s">
        <v>1672</v>
      </c>
      <c r="E8687" t="s">
        <v>15</v>
      </c>
      <c r="F8687" t="s">
        <v>22</v>
      </c>
      <c r="G8687" t="s">
        <v>210</v>
      </c>
      <c r="H8687">
        <v>3</v>
      </c>
      <c r="I8687">
        <v>36404.99</v>
      </c>
      <c r="J8687">
        <v>0.05</v>
      </c>
      <c r="K8687">
        <v>103754.22</v>
      </c>
      <c r="L8687">
        <v>28457.86</v>
      </c>
      <c r="M8687">
        <f t="shared" si="407"/>
        <v>103754.2215</v>
      </c>
      <c r="N8687" t="str">
        <f t="shared" si="405"/>
        <v>Q3</v>
      </c>
      <c r="O8687" s="2">
        <f t="shared" si="406"/>
        <v>27.4281470189839</v>
      </c>
      <c r="P8687" t="str">
        <f>VLOOKUP(retail_sales_2023!C8687,customers!A:J,5,)</f>
        <v>Hyderabad</v>
      </c>
      <c r="Q8687" t="str">
        <f>VLOOKUP(C8687,customers!A:J,10,0)</f>
        <v>Occasional</v>
      </c>
    </row>
    <row r="8688" spans="1:17" x14ac:dyDescent="0.3">
      <c r="A8688" t="s">
        <v>9779</v>
      </c>
      <c r="B8688" s="1">
        <v>44998</v>
      </c>
      <c r="C8688" t="s">
        <v>345</v>
      </c>
      <c r="D8688" t="s">
        <v>346</v>
      </c>
      <c r="E8688" t="s">
        <v>33</v>
      </c>
      <c r="F8688" t="s">
        <v>43</v>
      </c>
      <c r="G8688" t="s">
        <v>154</v>
      </c>
      <c r="H8688">
        <v>3</v>
      </c>
      <c r="I8688">
        <v>80483.69</v>
      </c>
      <c r="J8688">
        <v>0.1</v>
      </c>
      <c r="K8688">
        <v>217305.96</v>
      </c>
      <c r="L8688">
        <v>22992.02</v>
      </c>
      <c r="M8688">
        <f t="shared" si="407"/>
        <v>217305.96300000002</v>
      </c>
      <c r="N8688" t="str">
        <f t="shared" si="405"/>
        <v>Q1</v>
      </c>
      <c r="O8688" s="2">
        <f t="shared" si="406"/>
        <v>10.580482928309928</v>
      </c>
      <c r="P8688" t="str">
        <f>VLOOKUP(retail_sales_2023!C8688,customers!A:J,5,)</f>
        <v>Ahmedabad</v>
      </c>
      <c r="Q8688" t="str">
        <f>VLOOKUP(C8688,customers!A:J,10,0)</f>
        <v>Premium</v>
      </c>
    </row>
    <row r="8689" spans="1:17" x14ac:dyDescent="0.3">
      <c r="A8689" t="s">
        <v>9780</v>
      </c>
      <c r="B8689" s="1">
        <v>45039</v>
      </c>
      <c r="C8689" t="s">
        <v>816</v>
      </c>
      <c r="D8689" t="s">
        <v>817</v>
      </c>
      <c r="E8689" t="s">
        <v>33</v>
      </c>
      <c r="F8689" t="s">
        <v>28</v>
      </c>
      <c r="G8689" t="s">
        <v>165</v>
      </c>
      <c r="H8689">
        <v>3</v>
      </c>
      <c r="I8689">
        <v>2056.42</v>
      </c>
      <c r="J8689">
        <v>0.05</v>
      </c>
      <c r="K8689">
        <v>5860.8</v>
      </c>
      <c r="L8689">
        <v>1135.69</v>
      </c>
      <c r="M8689">
        <f t="shared" si="407"/>
        <v>5860.7969999999996</v>
      </c>
      <c r="N8689" t="str">
        <f t="shared" si="405"/>
        <v>Q2</v>
      </c>
      <c r="O8689" s="2">
        <f t="shared" si="406"/>
        <v>19.377730002730004</v>
      </c>
      <c r="P8689" t="str">
        <f>VLOOKUP(retail_sales_2023!C8689,customers!A:J,5,)</f>
        <v>Mumbai</v>
      </c>
      <c r="Q8689" t="str">
        <f>VLOOKUP(C8689,customers!A:J,10,0)</f>
        <v>Premium</v>
      </c>
    </row>
    <row r="8690" spans="1:17" x14ac:dyDescent="0.3">
      <c r="A8690" t="s">
        <v>9781</v>
      </c>
      <c r="B8690" s="1">
        <v>45270</v>
      </c>
      <c r="C8690" t="s">
        <v>144</v>
      </c>
      <c r="D8690" t="s">
        <v>145</v>
      </c>
      <c r="E8690" t="s">
        <v>33</v>
      </c>
      <c r="F8690" t="s">
        <v>43</v>
      </c>
      <c r="G8690" t="s">
        <v>128</v>
      </c>
      <c r="H8690">
        <v>5</v>
      </c>
      <c r="I8690">
        <v>67063.58</v>
      </c>
      <c r="J8690">
        <v>0</v>
      </c>
      <c r="K8690">
        <v>335317.90000000002</v>
      </c>
      <c r="L8690">
        <v>38033.21</v>
      </c>
      <c r="M8690">
        <f t="shared" si="407"/>
        <v>335317.90000000002</v>
      </c>
      <c r="N8690" t="str">
        <f t="shared" si="405"/>
        <v>Q4</v>
      </c>
      <c r="O8690" s="2">
        <f t="shared" si="406"/>
        <v>11.342433553353398</v>
      </c>
      <c r="P8690" t="str">
        <f>VLOOKUP(retail_sales_2023!C8690,customers!A:J,5,)</f>
        <v>Pune</v>
      </c>
      <c r="Q8690" t="str">
        <f>VLOOKUP(C8690,customers!A:J,10,0)</f>
        <v>Regular</v>
      </c>
    </row>
    <row r="8691" spans="1:17" x14ac:dyDescent="0.3">
      <c r="A8691" t="s">
        <v>9782</v>
      </c>
      <c r="B8691" s="1">
        <v>44943</v>
      </c>
      <c r="C8691" t="s">
        <v>1211</v>
      </c>
      <c r="D8691" t="s">
        <v>1212</v>
      </c>
      <c r="E8691" t="s">
        <v>15</v>
      </c>
      <c r="F8691" t="s">
        <v>43</v>
      </c>
      <c r="G8691" t="s">
        <v>128</v>
      </c>
      <c r="H8691">
        <v>5</v>
      </c>
      <c r="I8691">
        <v>44551.08</v>
      </c>
      <c r="J8691">
        <v>0.15</v>
      </c>
      <c r="K8691">
        <v>189342.09</v>
      </c>
      <c r="L8691">
        <v>19492.080000000002</v>
      </c>
      <c r="M8691">
        <f t="shared" si="407"/>
        <v>189342.09000000003</v>
      </c>
      <c r="N8691" t="str">
        <f t="shared" si="405"/>
        <v>Q1</v>
      </c>
      <c r="O8691" s="2">
        <f t="shared" si="406"/>
        <v>10.294636549115943</v>
      </c>
      <c r="P8691" t="str">
        <f>VLOOKUP(retail_sales_2023!C8691,customers!A:J,5,)</f>
        <v>Kochi</v>
      </c>
      <c r="Q8691" t="str">
        <f>VLOOKUP(C8691,customers!A:J,10,0)</f>
        <v>Regular</v>
      </c>
    </row>
    <row r="8692" spans="1:17" x14ac:dyDescent="0.3">
      <c r="A8692" t="s">
        <v>9783</v>
      </c>
      <c r="B8692" s="1">
        <v>45236</v>
      </c>
      <c r="C8692" t="s">
        <v>1557</v>
      </c>
      <c r="D8692" t="s">
        <v>1558</v>
      </c>
      <c r="E8692" t="s">
        <v>27</v>
      </c>
      <c r="F8692" t="s">
        <v>38</v>
      </c>
      <c r="G8692" t="s">
        <v>39</v>
      </c>
      <c r="H8692">
        <v>1</v>
      </c>
      <c r="I8692">
        <v>1001.06</v>
      </c>
      <c r="J8692">
        <v>0.15</v>
      </c>
      <c r="K8692">
        <v>850.9</v>
      </c>
      <c r="L8692">
        <v>263.04000000000002</v>
      </c>
      <c r="M8692">
        <f t="shared" si="407"/>
        <v>850.90099999999995</v>
      </c>
      <c r="N8692" t="str">
        <f t="shared" si="405"/>
        <v>Q4</v>
      </c>
      <c r="O8692" s="2">
        <f t="shared" si="406"/>
        <v>30.913150781525445</v>
      </c>
      <c r="P8692" t="str">
        <f>VLOOKUP(retail_sales_2023!C8692,customers!A:J,5,)</f>
        <v>Delhi</v>
      </c>
      <c r="Q8692" t="str">
        <f>VLOOKUP(C8692,customers!A:J,10,0)</f>
        <v>Premium</v>
      </c>
    </row>
    <row r="8693" spans="1:17" x14ac:dyDescent="0.3">
      <c r="A8693" t="s">
        <v>9784</v>
      </c>
      <c r="B8693" s="1">
        <v>45209</v>
      </c>
      <c r="C8693" t="s">
        <v>736</v>
      </c>
      <c r="D8693" t="s">
        <v>1482</v>
      </c>
      <c r="E8693" t="s">
        <v>33</v>
      </c>
      <c r="F8693" t="s">
        <v>22</v>
      </c>
      <c r="G8693" t="s">
        <v>1039</v>
      </c>
      <c r="H8693">
        <v>2</v>
      </c>
      <c r="I8693">
        <v>4332.5</v>
      </c>
      <c r="J8693">
        <v>0.15</v>
      </c>
      <c r="K8693">
        <v>7365.25</v>
      </c>
      <c r="L8693">
        <v>2331.87</v>
      </c>
      <c r="M8693">
        <f t="shared" si="407"/>
        <v>7365.25</v>
      </c>
      <c r="N8693" t="str">
        <f t="shared" si="405"/>
        <v>Q4</v>
      </c>
      <c r="O8693" s="2">
        <f t="shared" si="406"/>
        <v>31.660432436101964</v>
      </c>
      <c r="P8693" t="str">
        <f>VLOOKUP(retail_sales_2023!C8693,customers!A:J,5,)</f>
        <v>Pune</v>
      </c>
      <c r="Q8693" t="str">
        <f>VLOOKUP(C8693,customers!A:J,10,0)</f>
        <v>Premium</v>
      </c>
    </row>
    <row r="8694" spans="1:17" x14ac:dyDescent="0.3">
      <c r="A8694" t="s">
        <v>9785</v>
      </c>
      <c r="B8694" s="1">
        <v>45125</v>
      </c>
      <c r="C8694" t="s">
        <v>521</v>
      </c>
      <c r="D8694" t="s">
        <v>522</v>
      </c>
      <c r="E8694" t="s">
        <v>21</v>
      </c>
      <c r="F8694" t="s">
        <v>81</v>
      </c>
      <c r="G8694" t="s">
        <v>239</v>
      </c>
      <c r="H8694">
        <v>5</v>
      </c>
      <c r="I8694">
        <v>2898.23</v>
      </c>
      <c r="J8694">
        <v>0</v>
      </c>
      <c r="K8694">
        <v>14491.15</v>
      </c>
      <c r="L8694">
        <v>4623.8900000000003</v>
      </c>
      <c r="M8694">
        <f t="shared" si="407"/>
        <v>14491.15</v>
      </c>
      <c r="N8694" t="str">
        <f t="shared" si="405"/>
        <v>Q3</v>
      </c>
      <c r="O8694" s="2">
        <f t="shared" si="406"/>
        <v>31.908371661324331</v>
      </c>
      <c r="P8694" t="str">
        <f>VLOOKUP(retail_sales_2023!C8694,customers!A:J,5,)</f>
        <v>Patna</v>
      </c>
      <c r="Q8694" t="str">
        <f>VLOOKUP(C8694,customers!A:J,10,0)</f>
        <v>Regular</v>
      </c>
    </row>
    <row r="8695" spans="1:17" x14ac:dyDescent="0.3">
      <c r="A8695" t="s">
        <v>9786</v>
      </c>
      <c r="B8695" s="1">
        <v>45215</v>
      </c>
      <c r="C8695" t="s">
        <v>13</v>
      </c>
      <c r="D8695" t="s">
        <v>14</v>
      </c>
      <c r="E8695" t="s">
        <v>15</v>
      </c>
      <c r="F8695" t="s">
        <v>52</v>
      </c>
      <c r="G8695" t="s">
        <v>117</v>
      </c>
      <c r="H8695">
        <v>6</v>
      </c>
      <c r="I8695">
        <v>69.91</v>
      </c>
      <c r="J8695">
        <v>0.15</v>
      </c>
      <c r="K8695">
        <v>356.54</v>
      </c>
      <c r="L8695">
        <v>25.92</v>
      </c>
      <c r="M8695">
        <f t="shared" si="407"/>
        <v>356.541</v>
      </c>
      <c r="N8695" t="str">
        <f t="shared" si="405"/>
        <v>Q4</v>
      </c>
      <c r="O8695" s="2">
        <f t="shared" si="406"/>
        <v>7.2698715431648617</v>
      </c>
      <c r="P8695" t="str">
        <f>VLOOKUP(retail_sales_2023!C8695,customers!A:J,5,)</f>
        <v>Kochi</v>
      </c>
      <c r="Q8695" t="str">
        <f>VLOOKUP(C8695,customers!A:J,10,0)</f>
        <v>Regular</v>
      </c>
    </row>
    <row r="8696" spans="1:17" x14ac:dyDescent="0.3">
      <c r="A8696" t="s">
        <v>9787</v>
      </c>
      <c r="B8696" s="1">
        <v>45057</v>
      </c>
      <c r="C8696" t="s">
        <v>1021</v>
      </c>
      <c r="D8696" t="s">
        <v>1022</v>
      </c>
      <c r="E8696" t="s">
        <v>27</v>
      </c>
      <c r="F8696" t="s">
        <v>52</v>
      </c>
      <c r="G8696" t="s">
        <v>133</v>
      </c>
      <c r="H8696">
        <v>10</v>
      </c>
      <c r="I8696">
        <v>691.17</v>
      </c>
      <c r="J8696">
        <v>0.15</v>
      </c>
      <c r="K8696">
        <v>5874.94</v>
      </c>
      <c r="L8696">
        <v>440.42</v>
      </c>
      <c r="M8696">
        <f t="shared" si="407"/>
        <v>5874.9449999999997</v>
      </c>
      <c r="N8696" t="str">
        <f t="shared" si="405"/>
        <v>Q2</v>
      </c>
      <c r="O8696" s="2">
        <f t="shared" si="406"/>
        <v>7.4965871991884176</v>
      </c>
      <c r="P8696" t="str">
        <f>VLOOKUP(retail_sales_2023!C8696,customers!A:J,5,)</f>
        <v>Delhi</v>
      </c>
      <c r="Q8696" t="str">
        <f>VLOOKUP(C8696,customers!A:J,10,0)</f>
        <v>Premium</v>
      </c>
    </row>
    <row r="8697" spans="1:17" x14ac:dyDescent="0.3">
      <c r="A8697" t="s">
        <v>9788</v>
      </c>
      <c r="B8697" s="1">
        <v>45232</v>
      </c>
      <c r="C8697" t="s">
        <v>1476</v>
      </c>
      <c r="D8697" t="s">
        <v>1477</v>
      </c>
      <c r="E8697" t="s">
        <v>27</v>
      </c>
      <c r="F8697" t="s">
        <v>81</v>
      </c>
      <c r="G8697" t="s">
        <v>470</v>
      </c>
      <c r="H8697">
        <v>1</v>
      </c>
      <c r="I8697">
        <v>2800.59</v>
      </c>
      <c r="J8697">
        <v>0.05</v>
      </c>
      <c r="K8697">
        <v>2660.56</v>
      </c>
      <c r="L8697">
        <v>613.84</v>
      </c>
      <c r="M8697">
        <f t="shared" si="407"/>
        <v>2660.5605</v>
      </c>
      <c r="N8697" t="str">
        <f t="shared" si="405"/>
        <v>Q4</v>
      </c>
      <c r="O8697" s="2">
        <f t="shared" si="406"/>
        <v>23.071834501007306</v>
      </c>
      <c r="P8697" t="str">
        <f>VLOOKUP(retail_sales_2023!C8697,customers!A:J,5,)</f>
        <v>Lucknow</v>
      </c>
      <c r="Q8697" t="str">
        <f>VLOOKUP(C8697,customers!A:J,10,0)</f>
        <v>Occasional</v>
      </c>
    </row>
    <row r="8698" spans="1:17" x14ac:dyDescent="0.3">
      <c r="A8698" t="s">
        <v>9789</v>
      </c>
      <c r="B8698" s="1">
        <v>45235</v>
      </c>
      <c r="C8698" t="s">
        <v>1356</v>
      </c>
      <c r="D8698" t="s">
        <v>1357</v>
      </c>
      <c r="E8698" t="s">
        <v>21</v>
      </c>
      <c r="F8698" t="s">
        <v>38</v>
      </c>
      <c r="G8698" t="s">
        <v>395</v>
      </c>
      <c r="H8698">
        <v>5</v>
      </c>
      <c r="I8698">
        <v>2614.5100000000002</v>
      </c>
      <c r="J8698">
        <v>0</v>
      </c>
      <c r="K8698">
        <v>13072.55</v>
      </c>
      <c r="L8698">
        <v>4561.1400000000003</v>
      </c>
      <c r="M8698">
        <f t="shared" si="407"/>
        <v>13072.550000000001</v>
      </c>
      <c r="N8698" t="str">
        <f t="shared" si="405"/>
        <v>Q4</v>
      </c>
      <c r="O8698" s="2">
        <f t="shared" si="406"/>
        <v>34.890973834485244</v>
      </c>
      <c r="P8698" t="str">
        <f>VLOOKUP(retail_sales_2023!C8698,customers!A:J,5,)</f>
        <v>Ranchi</v>
      </c>
      <c r="Q8698" t="str">
        <f>VLOOKUP(C8698,customers!A:J,10,0)</f>
        <v>Premium</v>
      </c>
    </row>
    <row r="8699" spans="1:17" x14ac:dyDescent="0.3">
      <c r="A8699" t="s">
        <v>9790</v>
      </c>
      <c r="B8699" s="1">
        <v>45070</v>
      </c>
      <c r="C8699" t="s">
        <v>428</v>
      </c>
      <c r="D8699" t="s">
        <v>429</v>
      </c>
      <c r="E8699" t="s">
        <v>21</v>
      </c>
      <c r="F8699" t="s">
        <v>52</v>
      </c>
      <c r="G8699" t="s">
        <v>937</v>
      </c>
      <c r="H8699">
        <v>6</v>
      </c>
      <c r="I8699">
        <v>138.5</v>
      </c>
      <c r="J8699">
        <v>0</v>
      </c>
      <c r="K8699">
        <v>831</v>
      </c>
      <c r="L8699">
        <v>67.2</v>
      </c>
      <c r="M8699">
        <f t="shared" si="407"/>
        <v>831</v>
      </c>
      <c r="N8699" t="str">
        <f t="shared" si="405"/>
        <v>Q2</v>
      </c>
      <c r="O8699" s="2">
        <f t="shared" si="406"/>
        <v>8.0866425992779778</v>
      </c>
      <c r="P8699" t="str">
        <f>VLOOKUP(retail_sales_2023!C8699,customers!A:J,5,)</f>
        <v>Kolkata</v>
      </c>
      <c r="Q8699" t="str">
        <f>VLOOKUP(C8699,customers!A:J,10,0)</f>
        <v>Premium</v>
      </c>
    </row>
    <row r="8700" spans="1:17" x14ac:dyDescent="0.3">
      <c r="A8700" t="s">
        <v>9791</v>
      </c>
      <c r="B8700" s="1">
        <v>44977</v>
      </c>
      <c r="C8700" t="s">
        <v>167</v>
      </c>
      <c r="D8700" t="s">
        <v>168</v>
      </c>
      <c r="E8700" t="s">
        <v>33</v>
      </c>
      <c r="F8700" t="s">
        <v>52</v>
      </c>
      <c r="G8700" t="s">
        <v>268</v>
      </c>
      <c r="H8700">
        <v>9</v>
      </c>
      <c r="I8700">
        <v>629.79</v>
      </c>
      <c r="J8700">
        <v>0</v>
      </c>
      <c r="K8700">
        <v>5668.11</v>
      </c>
      <c r="L8700">
        <v>378.01</v>
      </c>
      <c r="M8700">
        <f t="shared" si="407"/>
        <v>5668.11</v>
      </c>
      <c r="N8700" t="str">
        <f t="shared" si="405"/>
        <v>Q1</v>
      </c>
      <c r="O8700" s="2">
        <f t="shared" si="406"/>
        <v>6.6690660555282095</v>
      </c>
      <c r="P8700" t="str">
        <f>VLOOKUP(retail_sales_2023!C8700,customers!A:J,5,)</f>
        <v>Surat</v>
      </c>
      <c r="Q8700" t="str">
        <f>VLOOKUP(C8700,customers!A:J,10,0)</f>
        <v>Regular</v>
      </c>
    </row>
    <row r="8701" spans="1:17" x14ac:dyDescent="0.3">
      <c r="A8701" t="s">
        <v>9792</v>
      </c>
      <c r="B8701" s="1">
        <v>45022</v>
      </c>
      <c r="C8701" t="s">
        <v>2647</v>
      </c>
      <c r="D8701" t="s">
        <v>3856</v>
      </c>
      <c r="E8701" t="s">
        <v>27</v>
      </c>
      <c r="F8701" t="s">
        <v>52</v>
      </c>
      <c r="G8701" t="s">
        <v>53</v>
      </c>
      <c r="H8701">
        <v>9</v>
      </c>
      <c r="I8701">
        <v>257.05</v>
      </c>
      <c r="J8701">
        <v>0.05</v>
      </c>
      <c r="K8701">
        <v>2197.7800000000002</v>
      </c>
      <c r="L8701">
        <v>146.97999999999999</v>
      </c>
      <c r="M8701">
        <f t="shared" si="407"/>
        <v>2197.7775000000001</v>
      </c>
      <c r="N8701" t="str">
        <f t="shared" si="405"/>
        <v>Q2</v>
      </c>
      <c r="O8701" s="2">
        <f t="shared" si="406"/>
        <v>6.6876575453412066</v>
      </c>
      <c r="P8701" t="str">
        <f>VLOOKUP(retail_sales_2023!C8701,customers!A:J,5,)</f>
        <v>Jaipur</v>
      </c>
      <c r="Q8701" t="str">
        <f>VLOOKUP(C8701,customers!A:J,10,0)</f>
        <v>Regular</v>
      </c>
    </row>
    <row r="8702" spans="1:17" x14ac:dyDescent="0.3">
      <c r="A8702" t="s">
        <v>9793</v>
      </c>
      <c r="B8702" s="1">
        <v>45201</v>
      </c>
      <c r="C8702" t="s">
        <v>218</v>
      </c>
      <c r="D8702" t="s">
        <v>219</v>
      </c>
      <c r="E8702" t="s">
        <v>27</v>
      </c>
      <c r="F8702" t="s">
        <v>38</v>
      </c>
      <c r="G8702" t="s">
        <v>48</v>
      </c>
      <c r="H8702">
        <v>3</v>
      </c>
      <c r="I8702">
        <v>2223.62</v>
      </c>
      <c r="J8702">
        <v>0</v>
      </c>
      <c r="K8702">
        <v>6670.86</v>
      </c>
      <c r="L8702">
        <v>2066.0300000000002</v>
      </c>
      <c r="M8702">
        <f t="shared" si="407"/>
        <v>6670.86</v>
      </c>
      <c r="N8702" t="str">
        <f t="shared" si="405"/>
        <v>Q4</v>
      </c>
      <c r="O8702" s="2">
        <f t="shared" si="406"/>
        <v>30.970969260335252</v>
      </c>
      <c r="P8702" t="str">
        <f>VLOOKUP(retail_sales_2023!C8702,customers!A:J,5,)</f>
        <v>Lucknow</v>
      </c>
      <c r="Q8702" t="str">
        <f>VLOOKUP(C8702,customers!A:J,10,0)</f>
        <v>Premium</v>
      </c>
    </row>
    <row r="8703" spans="1:17" x14ac:dyDescent="0.3">
      <c r="A8703" t="s">
        <v>9794</v>
      </c>
      <c r="B8703" s="1">
        <v>45081</v>
      </c>
      <c r="C8703" t="s">
        <v>459</v>
      </c>
      <c r="D8703" t="s">
        <v>460</v>
      </c>
      <c r="E8703" t="s">
        <v>27</v>
      </c>
      <c r="F8703" t="s">
        <v>22</v>
      </c>
      <c r="G8703" t="s">
        <v>315</v>
      </c>
      <c r="H8703">
        <v>2</v>
      </c>
      <c r="I8703">
        <v>43821.27</v>
      </c>
      <c r="J8703">
        <v>0.15</v>
      </c>
      <c r="K8703">
        <v>74496.160000000003</v>
      </c>
      <c r="L8703">
        <v>19812.900000000001</v>
      </c>
      <c r="M8703">
        <f t="shared" si="407"/>
        <v>74496.159</v>
      </c>
      <c r="N8703" t="str">
        <f t="shared" si="405"/>
        <v>Q2</v>
      </c>
      <c r="O8703" s="2">
        <f t="shared" si="406"/>
        <v>26.595867491693532</v>
      </c>
      <c r="P8703" t="str">
        <f>VLOOKUP(retail_sales_2023!C8703,customers!A:J,5,)</f>
        <v>Chandigarh</v>
      </c>
      <c r="Q8703" t="str">
        <f>VLOOKUP(C8703,customers!A:J,10,0)</f>
        <v>Premium</v>
      </c>
    </row>
    <row r="8704" spans="1:17" x14ac:dyDescent="0.3">
      <c r="A8704" t="s">
        <v>9795</v>
      </c>
      <c r="B8704" s="1">
        <v>44965</v>
      </c>
      <c r="C8704" t="s">
        <v>103</v>
      </c>
      <c r="D8704" t="s">
        <v>104</v>
      </c>
      <c r="E8704" t="s">
        <v>15</v>
      </c>
      <c r="F8704" t="s">
        <v>38</v>
      </c>
      <c r="G8704" t="s">
        <v>90</v>
      </c>
      <c r="H8704">
        <v>5</v>
      </c>
      <c r="I8704">
        <v>2399.9699999999998</v>
      </c>
      <c r="J8704">
        <v>0</v>
      </c>
      <c r="K8704">
        <v>11999.85</v>
      </c>
      <c r="L8704">
        <v>3628.03</v>
      </c>
      <c r="M8704">
        <f t="shared" si="407"/>
        <v>11999.849999999999</v>
      </c>
      <c r="N8704" t="str">
        <f t="shared" si="405"/>
        <v>Q1</v>
      </c>
      <c r="O8704" s="2">
        <f t="shared" si="406"/>
        <v>30.233961257849057</v>
      </c>
      <c r="P8704" t="str">
        <f>VLOOKUP(retail_sales_2023!C8704,customers!A:J,5,)</f>
        <v>Coimbatore</v>
      </c>
      <c r="Q8704" t="str">
        <f>VLOOKUP(C8704,customers!A:J,10,0)</f>
        <v>Regular</v>
      </c>
    </row>
    <row r="8705" spans="1:17" x14ac:dyDescent="0.3">
      <c r="A8705" t="s">
        <v>9796</v>
      </c>
      <c r="B8705" s="1">
        <v>45002</v>
      </c>
      <c r="C8705" t="s">
        <v>1662</v>
      </c>
      <c r="D8705" t="s">
        <v>1808</v>
      </c>
      <c r="E8705" t="s">
        <v>27</v>
      </c>
      <c r="F8705" t="s">
        <v>81</v>
      </c>
      <c r="G8705" t="s">
        <v>82</v>
      </c>
      <c r="H8705">
        <v>3</v>
      </c>
      <c r="I8705">
        <v>3742.71</v>
      </c>
      <c r="J8705">
        <v>0</v>
      </c>
      <c r="K8705">
        <v>11228.13</v>
      </c>
      <c r="L8705">
        <v>3863.75</v>
      </c>
      <c r="M8705">
        <f t="shared" si="407"/>
        <v>11228.130000000001</v>
      </c>
      <c r="N8705" t="str">
        <f t="shared" si="405"/>
        <v>Q1</v>
      </c>
      <c r="O8705" s="2">
        <f t="shared" si="406"/>
        <v>34.411340089578587</v>
      </c>
      <c r="P8705" t="str">
        <f>VLOOKUP(retail_sales_2023!C8705,customers!A:J,5,)</f>
        <v>Jaipur</v>
      </c>
      <c r="Q8705" t="str">
        <f>VLOOKUP(C8705,customers!A:J,10,0)</f>
        <v>Occasional</v>
      </c>
    </row>
    <row r="8706" spans="1:17" x14ac:dyDescent="0.3">
      <c r="A8706" t="s">
        <v>9797</v>
      </c>
      <c r="B8706" s="1">
        <v>45016</v>
      </c>
      <c r="C8706" t="s">
        <v>1265</v>
      </c>
      <c r="D8706" t="s">
        <v>1266</v>
      </c>
      <c r="E8706" t="s">
        <v>15</v>
      </c>
      <c r="F8706" t="s">
        <v>16</v>
      </c>
      <c r="G8706" t="s">
        <v>356</v>
      </c>
      <c r="H8706">
        <v>1</v>
      </c>
      <c r="I8706">
        <v>229.86</v>
      </c>
      <c r="J8706">
        <v>0.1</v>
      </c>
      <c r="K8706">
        <v>206.87</v>
      </c>
      <c r="L8706">
        <v>60.94</v>
      </c>
      <c r="M8706">
        <f t="shared" si="407"/>
        <v>206.87400000000002</v>
      </c>
      <c r="N8706" t="str">
        <f t="shared" si="405"/>
        <v>Q1</v>
      </c>
      <c r="O8706" s="2">
        <f t="shared" si="406"/>
        <v>29.458113791269881</v>
      </c>
      <c r="P8706" t="str">
        <f>VLOOKUP(retail_sales_2023!C8706,customers!A:J,5,)</f>
        <v>Coimbatore</v>
      </c>
      <c r="Q8706" t="str">
        <f>VLOOKUP(C8706,customers!A:J,10,0)</f>
        <v>Premium</v>
      </c>
    </row>
    <row r="8707" spans="1:17" x14ac:dyDescent="0.3">
      <c r="A8707" t="s">
        <v>9798</v>
      </c>
      <c r="B8707" s="1">
        <v>44943</v>
      </c>
      <c r="C8707" t="s">
        <v>2233</v>
      </c>
      <c r="D8707" t="s">
        <v>2234</v>
      </c>
      <c r="E8707" t="s">
        <v>27</v>
      </c>
      <c r="F8707" t="s">
        <v>52</v>
      </c>
      <c r="G8707" t="s">
        <v>937</v>
      </c>
      <c r="H8707">
        <v>1</v>
      </c>
      <c r="I8707">
        <v>637.35</v>
      </c>
      <c r="J8707">
        <v>0.1</v>
      </c>
      <c r="K8707">
        <v>573.62</v>
      </c>
      <c r="L8707">
        <v>51.29</v>
      </c>
      <c r="M8707">
        <f t="shared" si="407"/>
        <v>573.61500000000001</v>
      </c>
      <c r="N8707" t="str">
        <f t="shared" ref="N8707:N8770" si="408">"Q"&amp;ROUNDUP(MONTH(B8707)/3,0)</f>
        <v>Q1</v>
      </c>
      <c r="O8707" s="2">
        <f t="shared" ref="O8707:O8770" si="409">(L8707/K8707)*100</f>
        <v>8.941459502806735</v>
      </c>
      <c r="P8707" t="str">
        <f>VLOOKUP(retail_sales_2023!C8707,customers!A:J,5,)</f>
        <v>Delhi</v>
      </c>
      <c r="Q8707" t="str">
        <f>VLOOKUP(C8707,customers!A:J,10,0)</f>
        <v>Regular</v>
      </c>
    </row>
    <row r="8708" spans="1:17" x14ac:dyDescent="0.3">
      <c r="A8708" t="s">
        <v>9799</v>
      </c>
      <c r="B8708" s="1">
        <v>45227</v>
      </c>
      <c r="C8708" t="s">
        <v>1227</v>
      </c>
      <c r="D8708" t="s">
        <v>1228</v>
      </c>
      <c r="E8708" t="s">
        <v>27</v>
      </c>
      <c r="F8708" t="s">
        <v>43</v>
      </c>
      <c r="G8708" t="s">
        <v>128</v>
      </c>
      <c r="H8708">
        <v>2</v>
      </c>
      <c r="I8708">
        <v>7994.67</v>
      </c>
      <c r="J8708">
        <v>0</v>
      </c>
      <c r="K8708">
        <v>15989.34</v>
      </c>
      <c r="L8708">
        <v>2126.02</v>
      </c>
      <c r="M8708">
        <f t="shared" si="407"/>
        <v>15989.34</v>
      </c>
      <c r="N8708" t="str">
        <f t="shared" si="408"/>
        <v>Q4</v>
      </c>
      <c r="O8708" s="2">
        <f t="shared" si="409"/>
        <v>13.296483782319971</v>
      </c>
      <c r="P8708" t="str">
        <f>VLOOKUP(retail_sales_2023!C8708,customers!A:J,5,)</f>
        <v>Chandigarh</v>
      </c>
      <c r="Q8708" t="str">
        <f>VLOOKUP(C8708,customers!A:J,10,0)</f>
        <v>Premium</v>
      </c>
    </row>
    <row r="8709" spans="1:17" x14ac:dyDescent="0.3">
      <c r="A8709" t="s">
        <v>9800</v>
      </c>
      <c r="B8709" s="1">
        <v>45192</v>
      </c>
      <c r="C8709" t="s">
        <v>317</v>
      </c>
      <c r="D8709" t="s">
        <v>318</v>
      </c>
      <c r="E8709" t="s">
        <v>21</v>
      </c>
      <c r="F8709" t="s">
        <v>52</v>
      </c>
      <c r="G8709" t="s">
        <v>226</v>
      </c>
      <c r="H8709">
        <v>5</v>
      </c>
      <c r="I8709">
        <v>617.67999999999995</v>
      </c>
      <c r="J8709">
        <v>0.2</v>
      </c>
      <c r="K8709">
        <v>2470.7199999999998</v>
      </c>
      <c r="L8709">
        <v>243.36</v>
      </c>
      <c r="M8709">
        <f t="shared" ref="M8709:M8772" si="410">H8709*I8709*(1-J8709)</f>
        <v>2470.7199999999998</v>
      </c>
      <c r="N8709" t="str">
        <f t="shared" si="408"/>
        <v>Q3</v>
      </c>
      <c r="O8709" s="2">
        <f t="shared" si="409"/>
        <v>9.8497603937313833</v>
      </c>
      <c r="P8709" t="str">
        <f>VLOOKUP(retail_sales_2023!C8709,customers!A:J,5,)</f>
        <v>Patna</v>
      </c>
      <c r="Q8709" t="str">
        <f>VLOOKUP(C8709,customers!A:J,10,0)</f>
        <v>Regular</v>
      </c>
    </row>
    <row r="8710" spans="1:17" x14ac:dyDescent="0.3">
      <c r="A8710" t="s">
        <v>9801</v>
      </c>
      <c r="B8710" s="1">
        <v>45212</v>
      </c>
      <c r="C8710" t="s">
        <v>1123</v>
      </c>
      <c r="D8710" t="s">
        <v>1124</v>
      </c>
      <c r="E8710" t="s">
        <v>15</v>
      </c>
      <c r="F8710" t="s">
        <v>81</v>
      </c>
      <c r="G8710" t="s">
        <v>239</v>
      </c>
      <c r="H8710">
        <v>1</v>
      </c>
      <c r="I8710">
        <v>3282.93</v>
      </c>
      <c r="J8710">
        <v>0.15</v>
      </c>
      <c r="K8710">
        <v>2790.49</v>
      </c>
      <c r="L8710">
        <v>925.08</v>
      </c>
      <c r="M8710">
        <f t="shared" si="410"/>
        <v>2790.4904999999999</v>
      </c>
      <c r="N8710" t="str">
        <f t="shared" si="408"/>
        <v>Q4</v>
      </c>
      <c r="O8710" s="2">
        <f t="shared" si="409"/>
        <v>33.151166999344206</v>
      </c>
      <c r="P8710" t="str">
        <f>VLOOKUP(retail_sales_2023!C8710,customers!A:J,5,)</f>
        <v>Kochi</v>
      </c>
      <c r="Q8710" t="str">
        <f>VLOOKUP(C8710,customers!A:J,10,0)</f>
        <v>Premium</v>
      </c>
    </row>
    <row r="8711" spans="1:17" x14ac:dyDescent="0.3">
      <c r="A8711" t="s">
        <v>9802</v>
      </c>
      <c r="B8711" s="1">
        <v>45222</v>
      </c>
      <c r="C8711" t="s">
        <v>514</v>
      </c>
      <c r="D8711" t="s">
        <v>515</v>
      </c>
      <c r="E8711" t="s">
        <v>27</v>
      </c>
      <c r="F8711" t="s">
        <v>81</v>
      </c>
      <c r="G8711" t="s">
        <v>264</v>
      </c>
      <c r="H8711">
        <v>5</v>
      </c>
      <c r="I8711">
        <v>462.22</v>
      </c>
      <c r="J8711">
        <v>0.1</v>
      </c>
      <c r="K8711">
        <v>2079.9899999999998</v>
      </c>
      <c r="L8711">
        <v>497.21</v>
      </c>
      <c r="M8711">
        <f t="shared" si="410"/>
        <v>2079.9900000000002</v>
      </c>
      <c r="N8711" t="str">
        <f t="shared" si="408"/>
        <v>Q4</v>
      </c>
      <c r="O8711" s="2">
        <f t="shared" si="409"/>
        <v>23.904441848278118</v>
      </c>
      <c r="P8711" t="str">
        <f>VLOOKUP(retail_sales_2023!C8711,customers!A:J,5,)</f>
        <v>Delhi</v>
      </c>
      <c r="Q8711" t="str">
        <f>VLOOKUP(C8711,customers!A:J,10,0)</f>
        <v>Premium</v>
      </c>
    </row>
    <row r="8712" spans="1:17" x14ac:dyDescent="0.3">
      <c r="A8712" t="s">
        <v>9803</v>
      </c>
      <c r="B8712" s="1">
        <v>45052</v>
      </c>
      <c r="C8712" t="s">
        <v>1830</v>
      </c>
      <c r="D8712" t="s">
        <v>1831</v>
      </c>
      <c r="E8712" t="s">
        <v>21</v>
      </c>
      <c r="F8712" t="s">
        <v>81</v>
      </c>
      <c r="G8712" t="s">
        <v>264</v>
      </c>
      <c r="H8712">
        <v>2</v>
      </c>
      <c r="I8712">
        <v>1378.89</v>
      </c>
      <c r="J8712">
        <v>0.25</v>
      </c>
      <c r="K8712">
        <v>2068.34</v>
      </c>
      <c r="L8712">
        <v>586.11</v>
      </c>
      <c r="M8712">
        <f t="shared" si="410"/>
        <v>2068.335</v>
      </c>
      <c r="N8712" t="str">
        <f t="shared" si="408"/>
        <v>Q2</v>
      </c>
      <c r="O8712" s="2">
        <f t="shared" si="409"/>
        <v>28.337217285359273</v>
      </c>
      <c r="P8712" t="str">
        <f>VLOOKUP(retail_sales_2023!C8712,customers!A:J,5,)</f>
        <v>Ranchi</v>
      </c>
      <c r="Q8712" t="str">
        <f>VLOOKUP(C8712,customers!A:J,10,0)</f>
        <v>Occasional</v>
      </c>
    </row>
    <row r="8713" spans="1:17" x14ac:dyDescent="0.3">
      <c r="A8713" t="s">
        <v>9804</v>
      </c>
      <c r="B8713" s="1">
        <v>45141</v>
      </c>
      <c r="C8713" t="s">
        <v>1151</v>
      </c>
      <c r="D8713" t="s">
        <v>1152</v>
      </c>
      <c r="E8713" t="s">
        <v>21</v>
      </c>
      <c r="F8713" t="s">
        <v>38</v>
      </c>
      <c r="G8713" t="s">
        <v>395</v>
      </c>
      <c r="H8713">
        <v>5</v>
      </c>
      <c r="I8713">
        <v>2347.5300000000002</v>
      </c>
      <c r="J8713">
        <v>0.1</v>
      </c>
      <c r="K8713">
        <v>10563.89</v>
      </c>
      <c r="L8713">
        <v>2285.6999999999998</v>
      </c>
      <c r="M8713">
        <f t="shared" si="410"/>
        <v>10563.885000000002</v>
      </c>
      <c r="N8713" t="str">
        <f t="shared" si="408"/>
        <v>Q3</v>
      </c>
      <c r="O8713" s="2">
        <f t="shared" si="409"/>
        <v>21.636915946682521</v>
      </c>
      <c r="P8713" t="str">
        <f>VLOOKUP(retail_sales_2023!C8713,customers!A:J,5,)</f>
        <v>Patna</v>
      </c>
      <c r="Q8713" t="str">
        <f>VLOOKUP(C8713,customers!A:J,10,0)</f>
        <v>Premium</v>
      </c>
    </row>
    <row r="8714" spans="1:17" x14ac:dyDescent="0.3">
      <c r="A8714" t="s">
        <v>9805</v>
      </c>
      <c r="B8714" s="1">
        <v>45289</v>
      </c>
      <c r="C8714" t="s">
        <v>678</v>
      </c>
      <c r="D8714" t="s">
        <v>679</v>
      </c>
      <c r="E8714" t="s">
        <v>27</v>
      </c>
      <c r="F8714" t="s">
        <v>52</v>
      </c>
      <c r="G8714" t="s">
        <v>200</v>
      </c>
      <c r="H8714">
        <v>1</v>
      </c>
      <c r="I8714">
        <v>182.51</v>
      </c>
      <c r="J8714">
        <v>0</v>
      </c>
      <c r="K8714">
        <v>182.51</v>
      </c>
      <c r="L8714">
        <v>17.13</v>
      </c>
      <c r="M8714">
        <f t="shared" si="410"/>
        <v>182.51</v>
      </c>
      <c r="N8714" t="str">
        <f t="shared" si="408"/>
        <v>Q4</v>
      </c>
      <c r="O8714" s="2">
        <f t="shared" si="409"/>
        <v>9.3857870801599912</v>
      </c>
      <c r="P8714" t="str">
        <f>VLOOKUP(retail_sales_2023!C8714,customers!A:J,5,)</f>
        <v>Amritsar</v>
      </c>
      <c r="Q8714" t="str">
        <f>VLOOKUP(C8714,customers!A:J,10,0)</f>
        <v>Premium</v>
      </c>
    </row>
    <row r="8715" spans="1:17" x14ac:dyDescent="0.3">
      <c r="A8715" t="s">
        <v>9806</v>
      </c>
      <c r="B8715" s="1">
        <v>45185</v>
      </c>
      <c r="C8715" t="s">
        <v>2353</v>
      </c>
      <c r="D8715" t="s">
        <v>2354</v>
      </c>
      <c r="E8715" t="s">
        <v>21</v>
      </c>
      <c r="F8715" t="s">
        <v>43</v>
      </c>
      <c r="G8715" t="s">
        <v>128</v>
      </c>
      <c r="H8715">
        <v>3</v>
      </c>
      <c r="I8715">
        <v>58477.13</v>
      </c>
      <c r="J8715">
        <v>0</v>
      </c>
      <c r="K8715">
        <v>175431.39</v>
      </c>
      <c r="L8715">
        <v>23793.9</v>
      </c>
      <c r="M8715">
        <f t="shared" si="410"/>
        <v>175431.38999999998</v>
      </c>
      <c r="N8715" t="str">
        <f t="shared" si="408"/>
        <v>Q3</v>
      </c>
      <c r="O8715" s="2">
        <f t="shared" si="409"/>
        <v>13.563080130642527</v>
      </c>
      <c r="P8715" t="str">
        <f>VLOOKUP(retail_sales_2023!C8715,customers!A:J,5,)</f>
        <v>Guwahati</v>
      </c>
      <c r="Q8715" t="str">
        <f>VLOOKUP(C8715,customers!A:J,10,0)</f>
        <v>Premium</v>
      </c>
    </row>
    <row r="8716" spans="1:17" x14ac:dyDescent="0.3">
      <c r="A8716" t="s">
        <v>9807</v>
      </c>
      <c r="B8716" s="1">
        <v>45199</v>
      </c>
      <c r="C8716" t="s">
        <v>1900</v>
      </c>
      <c r="D8716" t="s">
        <v>1901</v>
      </c>
      <c r="E8716" t="s">
        <v>33</v>
      </c>
      <c r="F8716" t="s">
        <v>52</v>
      </c>
      <c r="G8716" t="s">
        <v>169</v>
      </c>
      <c r="H8716">
        <v>10</v>
      </c>
      <c r="I8716">
        <v>320.69</v>
      </c>
      <c r="J8716">
        <v>0.3</v>
      </c>
      <c r="K8716">
        <v>2244.83</v>
      </c>
      <c r="L8716">
        <v>-95.76</v>
      </c>
      <c r="M8716">
        <f t="shared" si="410"/>
        <v>2244.83</v>
      </c>
      <c r="N8716" t="str">
        <f t="shared" si="408"/>
        <v>Q3</v>
      </c>
      <c r="O8716" s="2">
        <f t="shared" si="409"/>
        <v>-4.2658018647291778</v>
      </c>
      <c r="P8716" t="str">
        <f>VLOOKUP(retail_sales_2023!C8716,customers!A:J,5,)</f>
        <v>Ahmedabad</v>
      </c>
      <c r="Q8716" t="str">
        <f>VLOOKUP(C8716,customers!A:J,10,0)</f>
        <v>Premium</v>
      </c>
    </row>
    <row r="8717" spans="1:17" x14ac:dyDescent="0.3">
      <c r="A8717" t="s">
        <v>9808</v>
      </c>
      <c r="B8717" s="1">
        <v>45173</v>
      </c>
      <c r="C8717" t="s">
        <v>1141</v>
      </c>
      <c r="D8717" t="s">
        <v>1142</v>
      </c>
      <c r="E8717" t="s">
        <v>27</v>
      </c>
      <c r="F8717" t="s">
        <v>43</v>
      </c>
      <c r="G8717" t="s">
        <v>301</v>
      </c>
      <c r="H8717">
        <v>2</v>
      </c>
      <c r="I8717">
        <v>30065.19</v>
      </c>
      <c r="J8717">
        <v>0.15</v>
      </c>
      <c r="K8717">
        <v>51110.82</v>
      </c>
      <c r="L8717">
        <v>4728.46</v>
      </c>
      <c r="M8717">
        <f t="shared" si="410"/>
        <v>51110.822999999997</v>
      </c>
      <c r="N8717" t="str">
        <f t="shared" si="408"/>
        <v>Q3</v>
      </c>
      <c r="O8717" s="2">
        <f t="shared" si="409"/>
        <v>9.2513874752938818</v>
      </c>
      <c r="P8717" t="str">
        <f>VLOOKUP(retail_sales_2023!C8717,customers!A:J,5,)</f>
        <v>Amritsar</v>
      </c>
      <c r="Q8717" t="str">
        <f>VLOOKUP(C8717,customers!A:J,10,0)</f>
        <v>Regular</v>
      </c>
    </row>
    <row r="8718" spans="1:17" x14ac:dyDescent="0.3">
      <c r="A8718" t="s">
        <v>9809</v>
      </c>
      <c r="B8718" s="1">
        <v>45052</v>
      </c>
      <c r="C8718" t="s">
        <v>708</v>
      </c>
      <c r="D8718" t="s">
        <v>709</v>
      </c>
      <c r="E8718" t="s">
        <v>33</v>
      </c>
      <c r="F8718" t="s">
        <v>38</v>
      </c>
      <c r="G8718" t="s">
        <v>48</v>
      </c>
      <c r="H8718">
        <v>5</v>
      </c>
      <c r="I8718">
        <v>2912.81</v>
      </c>
      <c r="J8718">
        <v>0.15</v>
      </c>
      <c r="K8718">
        <v>12379.44</v>
      </c>
      <c r="L8718">
        <v>3801.44</v>
      </c>
      <c r="M8718">
        <f t="shared" si="410"/>
        <v>12379.442499999999</v>
      </c>
      <c r="N8718" t="str">
        <f t="shared" si="408"/>
        <v>Q2</v>
      </c>
      <c r="O8718" s="2">
        <f t="shared" si="409"/>
        <v>30.707689523920305</v>
      </c>
      <c r="P8718" t="str">
        <f>VLOOKUP(retail_sales_2023!C8718,customers!A:J,5,)</f>
        <v>Mumbai</v>
      </c>
      <c r="Q8718" t="str">
        <f>VLOOKUP(C8718,customers!A:J,10,0)</f>
        <v>Premium</v>
      </c>
    </row>
    <row r="8719" spans="1:17" x14ac:dyDescent="0.3">
      <c r="A8719" t="s">
        <v>9810</v>
      </c>
      <c r="B8719" s="1">
        <v>45098</v>
      </c>
      <c r="C8719" t="s">
        <v>1596</v>
      </c>
      <c r="D8719" t="s">
        <v>1597</v>
      </c>
      <c r="E8719" t="s">
        <v>21</v>
      </c>
      <c r="F8719" t="s">
        <v>52</v>
      </c>
      <c r="G8719" t="s">
        <v>169</v>
      </c>
      <c r="H8719">
        <v>7</v>
      </c>
      <c r="I8719">
        <v>295.79000000000002</v>
      </c>
      <c r="J8719">
        <v>0.15</v>
      </c>
      <c r="K8719">
        <v>1759.95</v>
      </c>
      <c r="L8719">
        <v>165.36</v>
      </c>
      <c r="M8719">
        <f t="shared" si="410"/>
        <v>1759.9505000000001</v>
      </c>
      <c r="N8719" t="str">
        <f t="shared" si="408"/>
        <v>Q2</v>
      </c>
      <c r="O8719" s="2">
        <f t="shared" si="409"/>
        <v>9.3957214693599251</v>
      </c>
      <c r="P8719" t="str">
        <f>VLOOKUP(retail_sales_2023!C8719,customers!A:J,5,)</f>
        <v>Bhubaneswar</v>
      </c>
      <c r="Q8719" t="str">
        <f>VLOOKUP(C8719,customers!A:J,10,0)</f>
        <v>Regular</v>
      </c>
    </row>
    <row r="8720" spans="1:17" x14ac:dyDescent="0.3">
      <c r="A8720" t="s">
        <v>9811</v>
      </c>
      <c r="B8720" s="1">
        <v>44946</v>
      </c>
      <c r="C8720" t="s">
        <v>963</v>
      </c>
      <c r="D8720" t="s">
        <v>964</v>
      </c>
      <c r="E8720" t="s">
        <v>15</v>
      </c>
      <c r="F8720" t="s">
        <v>38</v>
      </c>
      <c r="G8720" t="s">
        <v>90</v>
      </c>
      <c r="H8720">
        <v>1</v>
      </c>
      <c r="I8720">
        <v>2112.2600000000002</v>
      </c>
      <c r="J8720">
        <v>0.1</v>
      </c>
      <c r="K8720">
        <v>1901.03</v>
      </c>
      <c r="L8720">
        <v>521.45000000000005</v>
      </c>
      <c r="M8720">
        <f t="shared" si="410"/>
        <v>1901.0340000000003</v>
      </c>
      <c r="N8720" t="str">
        <f t="shared" si="408"/>
        <v>Q1</v>
      </c>
      <c r="O8720" s="2">
        <f t="shared" si="409"/>
        <v>27.429866966854817</v>
      </c>
      <c r="P8720" t="str">
        <f>VLOOKUP(retail_sales_2023!C8720,customers!A:J,5,)</f>
        <v>Chennai</v>
      </c>
      <c r="Q8720" t="str">
        <f>VLOOKUP(C8720,customers!A:J,10,0)</f>
        <v>Regular</v>
      </c>
    </row>
    <row r="8721" spans="1:17" x14ac:dyDescent="0.3">
      <c r="A8721" t="s">
        <v>9812</v>
      </c>
      <c r="B8721" s="1">
        <v>44928</v>
      </c>
      <c r="C8721" t="s">
        <v>393</v>
      </c>
      <c r="D8721" t="s">
        <v>394</v>
      </c>
      <c r="E8721" t="s">
        <v>33</v>
      </c>
      <c r="F8721" t="s">
        <v>38</v>
      </c>
      <c r="G8721" t="s">
        <v>141</v>
      </c>
      <c r="H8721">
        <v>4</v>
      </c>
      <c r="I8721">
        <v>3751.93</v>
      </c>
      <c r="J8721">
        <v>0.2</v>
      </c>
      <c r="K8721">
        <v>12006.18</v>
      </c>
      <c r="L8721">
        <v>-470.12</v>
      </c>
      <c r="M8721">
        <f t="shared" si="410"/>
        <v>12006.175999999999</v>
      </c>
      <c r="N8721" t="str">
        <f t="shared" si="408"/>
        <v>Q1</v>
      </c>
      <c r="O8721" s="2">
        <f t="shared" si="409"/>
        <v>-3.9156501068616332</v>
      </c>
      <c r="P8721" t="str">
        <f>VLOOKUP(retail_sales_2023!C8721,customers!A:J,5,)</f>
        <v>Ahmedabad</v>
      </c>
      <c r="Q8721" t="str">
        <f>VLOOKUP(C8721,customers!A:J,10,0)</f>
        <v>Premium</v>
      </c>
    </row>
    <row r="8722" spans="1:17" x14ac:dyDescent="0.3">
      <c r="A8722" t="s">
        <v>9813</v>
      </c>
      <c r="B8722" s="1">
        <v>45229</v>
      </c>
      <c r="C8722" t="s">
        <v>693</v>
      </c>
      <c r="D8722" t="s">
        <v>694</v>
      </c>
      <c r="E8722" t="s">
        <v>27</v>
      </c>
      <c r="F8722" t="s">
        <v>81</v>
      </c>
      <c r="G8722" t="s">
        <v>333</v>
      </c>
      <c r="H8722">
        <v>3</v>
      </c>
      <c r="I8722">
        <v>2771.24</v>
      </c>
      <c r="J8722">
        <v>0.3</v>
      </c>
      <c r="K8722">
        <v>5819.6</v>
      </c>
      <c r="L8722">
        <v>1255.58</v>
      </c>
      <c r="M8722">
        <f t="shared" si="410"/>
        <v>5819.6039999999994</v>
      </c>
      <c r="N8722" t="str">
        <f t="shared" si="408"/>
        <v>Q4</v>
      </c>
      <c r="O8722" s="2">
        <f t="shared" si="409"/>
        <v>21.575022338305036</v>
      </c>
      <c r="P8722" t="str">
        <f>VLOOKUP(retail_sales_2023!C8722,customers!A:J,5,)</f>
        <v>Delhi</v>
      </c>
      <c r="Q8722" t="str">
        <f>VLOOKUP(C8722,customers!A:J,10,0)</f>
        <v>Regular</v>
      </c>
    </row>
    <row r="8723" spans="1:17" x14ac:dyDescent="0.3">
      <c r="A8723" t="s">
        <v>9814</v>
      </c>
      <c r="B8723" s="1">
        <v>45159</v>
      </c>
      <c r="C8723" t="s">
        <v>1276</v>
      </c>
      <c r="D8723" t="s">
        <v>1861</v>
      </c>
      <c r="E8723" t="s">
        <v>27</v>
      </c>
      <c r="F8723" t="s">
        <v>43</v>
      </c>
      <c r="G8723" t="s">
        <v>243</v>
      </c>
      <c r="H8723">
        <v>4</v>
      </c>
      <c r="I8723">
        <v>10137.549999999999</v>
      </c>
      <c r="J8723">
        <v>0.05</v>
      </c>
      <c r="K8723">
        <v>38522.69</v>
      </c>
      <c r="L8723">
        <v>5920.59</v>
      </c>
      <c r="M8723">
        <f t="shared" si="410"/>
        <v>38522.689999999995</v>
      </c>
      <c r="N8723" t="str">
        <f t="shared" si="408"/>
        <v>Q3</v>
      </c>
      <c r="O8723" s="2">
        <f t="shared" si="409"/>
        <v>15.369098056236465</v>
      </c>
      <c r="P8723" t="str">
        <f>VLOOKUP(retail_sales_2023!C8723,customers!A:J,5,)</f>
        <v>Jaipur</v>
      </c>
      <c r="Q8723" t="str">
        <f>VLOOKUP(C8723,customers!A:J,10,0)</f>
        <v>Premium</v>
      </c>
    </row>
    <row r="8724" spans="1:17" x14ac:dyDescent="0.3">
      <c r="A8724" t="s">
        <v>9815</v>
      </c>
      <c r="B8724" s="1">
        <v>45072</v>
      </c>
      <c r="C8724" t="s">
        <v>351</v>
      </c>
      <c r="D8724" t="s">
        <v>352</v>
      </c>
      <c r="E8724" t="s">
        <v>15</v>
      </c>
      <c r="F8724" t="s">
        <v>28</v>
      </c>
      <c r="G8724" t="s">
        <v>29</v>
      </c>
      <c r="H8724">
        <v>3</v>
      </c>
      <c r="I8724">
        <v>2702.19</v>
      </c>
      <c r="J8724">
        <v>0.2</v>
      </c>
      <c r="K8724">
        <v>6485.26</v>
      </c>
      <c r="L8724">
        <v>1614.31</v>
      </c>
      <c r="M8724">
        <f t="shared" si="410"/>
        <v>6485.2560000000003</v>
      </c>
      <c r="N8724" t="str">
        <f t="shared" si="408"/>
        <v>Q2</v>
      </c>
      <c r="O8724" s="2">
        <f t="shared" si="409"/>
        <v>24.891985826319992</v>
      </c>
      <c r="P8724" t="str">
        <f>VLOOKUP(retail_sales_2023!C8724,customers!A:J,5,)</f>
        <v>Chennai</v>
      </c>
      <c r="Q8724" t="str">
        <f>VLOOKUP(C8724,customers!A:J,10,0)</f>
        <v>Regular</v>
      </c>
    </row>
    <row r="8725" spans="1:17" x14ac:dyDescent="0.3">
      <c r="A8725" t="s">
        <v>9816</v>
      </c>
      <c r="B8725" s="1">
        <v>45093</v>
      </c>
      <c r="C8725" t="s">
        <v>167</v>
      </c>
      <c r="D8725" t="s">
        <v>168</v>
      </c>
      <c r="E8725" t="s">
        <v>33</v>
      </c>
      <c r="F8725" t="s">
        <v>22</v>
      </c>
      <c r="G8725" t="s">
        <v>1039</v>
      </c>
      <c r="H8725">
        <v>5</v>
      </c>
      <c r="I8725">
        <v>32121.86</v>
      </c>
      <c r="J8725">
        <v>0.1</v>
      </c>
      <c r="K8725">
        <v>144548.37</v>
      </c>
      <c r="L8725">
        <v>32967.5</v>
      </c>
      <c r="M8725">
        <f t="shared" si="410"/>
        <v>144548.37</v>
      </c>
      <c r="N8725" t="str">
        <f t="shared" si="408"/>
        <v>Q2</v>
      </c>
      <c r="O8725" s="2">
        <f t="shared" si="409"/>
        <v>22.807244384699736</v>
      </c>
      <c r="P8725" t="str">
        <f>VLOOKUP(retail_sales_2023!C8725,customers!A:J,5,)</f>
        <v>Surat</v>
      </c>
      <c r="Q8725" t="str">
        <f>VLOOKUP(C8725,customers!A:J,10,0)</f>
        <v>Regular</v>
      </c>
    </row>
    <row r="8726" spans="1:17" x14ac:dyDescent="0.3">
      <c r="A8726" t="s">
        <v>9817</v>
      </c>
      <c r="B8726" s="1">
        <v>45256</v>
      </c>
      <c r="C8726" t="s">
        <v>2375</v>
      </c>
      <c r="D8726" t="s">
        <v>13093</v>
      </c>
      <c r="E8726" t="s">
        <v>27</v>
      </c>
      <c r="F8726" t="s">
        <v>38</v>
      </c>
      <c r="G8726" t="s">
        <v>684</v>
      </c>
      <c r="H8726">
        <v>1</v>
      </c>
      <c r="I8726">
        <v>459.34</v>
      </c>
      <c r="J8726">
        <v>0.05</v>
      </c>
      <c r="K8726">
        <v>436.37</v>
      </c>
      <c r="L8726">
        <v>109.31</v>
      </c>
      <c r="M8726">
        <f t="shared" si="410"/>
        <v>436.37299999999993</v>
      </c>
      <c r="N8726" t="str">
        <f t="shared" si="408"/>
        <v>Q4</v>
      </c>
      <c r="O8726" s="2">
        <f t="shared" si="409"/>
        <v>25.04984302312258</v>
      </c>
      <c r="P8726" t="str">
        <f>VLOOKUP(retail_sales_2023!C8726,customers!A:J,5,)</f>
        <v>Lucknow</v>
      </c>
      <c r="Q8726" t="str">
        <f>VLOOKUP(C8726,customers!A:J,10,0)</f>
        <v>Regular</v>
      </c>
    </row>
    <row r="8727" spans="1:17" x14ac:dyDescent="0.3">
      <c r="A8727" t="s">
        <v>9818</v>
      </c>
      <c r="B8727" s="1">
        <v>44938</v>
      </c>
      <c r="C8727" t="s">
        <v>770</v>
      </c>
      <c r="D8727" t="s">
        <v>771</v>
      </c>
      <c r="E8727" t="s">
        <v>27</v>
      </c>
      <c r="F8727" t="s">
        <v>43</v>
      </c>
      <c r="G8727" t="s">
        <v>272</v>
      </c>
      <c r="H8727">
        <v>1</v>
      </c>
      <c r="I8727">
        <v>73068.350000000006</v>
      </c>
      <c r="J8727">
        <v>0.15</v>
      </c>
      <c r="K8727">
        <v>62108.1</v>
      </c>
      <c r="L8727">
        <v>6312.61</v>
      </c>
      <c r="M8727">
        <f t="shared" si="410"/>
        <v>62108.097500000003</v>
      </c>
      <c r="N8727" t="str">
        <f t="shared" si="408"/>
        <v>Q1</v>
      </c>
      <c r="O8727" s="2">
        <f t="shared" si="409"/>
        <v>10.163907767263851</v>
      </c>
      <c r="P8727" t="str">
        <f>VLOOKUP(retail_sales_2023!C8727,customers!A:J,5,)</f>
        <v>Jaipur</v>
      </c>
      <c r="Q8727" t="str">
        <f>VLOOKUP(C8727,customers!A:J,10,0)</f>
        <v>Premium</v>
      </c>
    </row>
    <row r="8728" spans="1:17" x14ac:dyDescent="0.3">
      <c r="A8728" t="s">
        <v>9819</v>
      </c>
      <c r="B8728" s="1">
        <v>44929</v>
      </c>
      <c r="C8728" t="s">
        <v>1827</v>
      </c>
      <c r="D8728" t="s">
        <v>1828</v>
      </c>
      <c r="E8728" t="s">
        <v>33</v>
      </c>
      <c r="F8728" t="s">
        <v>43</v>
      </c>
      <c r="G8728" t="s">
        <v>178</v>
      </c>
      <c r="H8728">
        <v>2</v>
      </c>
      <c r="I8728">
        <v>26530.92</v>
      </c>
      <c r="J8728">
        <v>0</v>
      </c>
      <c r="K8728">
        <v>53061.84</v>
      </c>
      <c r="L8728">
        <v>5620.32</v>
      </c>
      <c r="M8728">
        <f t="shared" si="410"/>
        <v>53061.84</v>
      </c>
      <c r="N8728" t="str">
        <f t="shared" si="408"/>
        <v>Q1</v>
      </c>
      <c r="O8728" s="2">
        <f t="shared" si="409"/>
        <v>10.592018671044954</v>
      </c>
      <c r="P8728" t="str">
        <f>VLOOKUP(retail_sales_2023!C8728,customers!A:J,5,)</f>
        <v>Mumbai</v>
      </c>
      <c r="Q8728" t="str">
        <f>VLOOKUP(C8728,customers!A:J,10,0)</f>
        <v>Regular</v>
      </c>
    </row>
    <row r="8729" spans="1:17" x14ac:dyDescent="0.3">
      <c r="A8729" t="s">
        <v>9820</v>
      </c>
      <c r="B8729" s="1">
        <v>44928</v>
      </c>
      <c r="C8729" t="s">
        <v>619</v>
      </c>
      <c r="D8729" t="s">
        <v>800</v>
      </c>
      <c r="E8729" t="s">
        <v>15</v>
      </c>
      <c r="F8729" t="s">
        <v>81</v>
      </c>
      <c r="G8729" t="s">
        <v>158</v>
      </c>
      <c r="H8729">
        <v>5</v>
      </c>
      <c r="I8729">
        <v>4173.34</v>
      </c>
      <c r="J8729">
        <v>0.15</v>
      </c>
      <c r="K8729">
        <v>17736.689999999999</v>
      </c>
      <c r="L8729">
        <v>5906.12</v>
      </c>
      <c r="M8729">
        <f t="shared" si="410"/>
        <v>17736.695</v>
      </c>
      <c r="N8729" t="str">
        <f t="shared" si="408"/>
        <v>Q1</v>
      </c>
      <c r="O8729" s="2">
        <f t="shared" si="409"/>
        <v>33.298884966698971</v>
      </c>
      <c r="P8729" t="str">
        <f>VLOOKUP(retail_sales_2023!C8729,customers!A:J,5,)</f>
        <v>Coimbatore</v>
      </c>
      <c r="Q8729" t="str">
        <f>VLOOKUP(C8729,customers!A:J,10,0)</f>
        <v>Premium</v>
      </c>
    </row>
    <row r="8730" spans="1:17" x14ac:dyDescent="0.3">
      <c r="A8730" t="s">
        <v>9821</v>
      </c>
      <c r="B8730" s="1">
        <v>45208</v>
      </c>
      <c r="C8730" t="s">
        <v>752</v>
      </c>
      <c r="D8730" t="s">
        <v>753</v>
      </c>
      <c r="E8730" t="s">
        <v>21</v>
      </c>
      <c r="F8730" t="s">
        <v>43</v>
      </c>
      <c r="G8730" t="s">
        <v>154</v>
      </c>
      <c r="H8730">
        <v>1</v>
      </c>
      <c r="I8730">
        <v>38527.46</v>
      </c>
      <c r="J8730">
        <v>0.15</v>
      </c>
      <c r="K8730">
        <v>32748.34</v>
      </c>
      <c r="L8730">
        <v>5071.05</v>
      </c>
      <c r="M8730">
        <f t="shared" si="410"/>
        <v>32748.340999999997</v>
      </c>
      <c r="N8730" t="str">
        <f t="shared" si="408"/>
        <v>Q4</v>
      </c>
      <c r="O8730" s="2">
        <f t="shared" si="409"/>
        <v>15.484907021241382</v>
      </c>
      <c r="P8730" t="str">
        <f>VLOOKUP(retail_sales_2023!C8730,customers!A:J,5,)</f>
        <v>Kolkata</v>
      </c>
      <c r="Q8730" t="str">
        <f>VLOOKUP(C8730,customers!A:J,10,0)</f>
        <v>Premium</v>
      </c>
    </row>
    <row r="8731" spans="1:17" x14ac:dyDescent="0.3">
      <c r="A8731" t="s">
        <v>9822</v>
      </c>
      <c r="B8731" s="1">
        <v>45249</v>
      </c>
      <c r="C8731" t="s">
        <v>2178</v>
      </c>
      <c r="D8731" t="s">
        <v>2179</v>
      </c>
      <c r="E8731" t="s">
        <v>33</v>
      </c>
      <c r="F8731" t="s">
        <v>28</v>
      </c>
      <c r="G8731" t="s">
        <v>672</v>
      </c>
      <c r="H8731">
        <v>5</v>
      </c>
      <c r="I8731">
        <v>5784.82</v>
      </c>
      <c r="J8731">
        <v>0.2</v>
      </c>
      <c r="K8731">
        <v>23139.279999999999</v>
      </c>
      <c r="L8731">
        <v>6057.74</v>
      </c>
      <c r="M8731">
        <f t="shared" si="410"/>
        <v>23139.279999999999</v>
      </c>
      <c r="N8731" t="str">
        <f t="shared" si="408"/>
        <v>Q4</v>
      </c>
      <c r="O8731" s="2">
        <f t="shared" si="409"/>
        <v>26.179466258241398</v>
      </c>
      <c r="P8731" t="str">
        <f>VLOOKUP(retail_sales_2023!C8731,customers!A:J,5,)</f>
        <v>Ahmedabad</v>
      </c>
      <c r="Q8731" t="str">
        <f>VLOOKUP(C8731,customers!A:J,10,0)</f>
        <v>Premium</v>
      </c>
    </row>
    <row r="8732" spans="1:17" x14ac:dyDescent="0.3">
      <c r="A8732" t="s">
        <v>9823</v>
      </c>
      <c r="B8732" s="1">
        <v>45154</v>
      </c>
      <c r="C8732" t="s">
        <v>3348</v>
      </c>
      <c r="D8732" t="s">
        <v>3349</v>
      </c>
      <c r="E8732" t="s">
        <v>15</v>
      </c>
      <c r="F8732" t="s">
        <v>43</v>
      </c>
      <c r="G8732" t="s">
        <v>243</v>
      </c>
      <c r="H8732">
        <v>2</v>
      </c>
      <c r="I8732">
        <v>28029.27</v>
      </c>
      <c r="J8732">
        <v>0.15</v>
      </c>
      <c r="K8732">
        <v>47649.760000000002</v>
      </c>
      <c r="L8732">
        <v>5130.57</v>
      </c>
      <c r="M8732">
        <f t="shared" si="410"/>
        <v>47649.758999999998</v>
      </c>
      <c r="N8732" t="str">
        <f t="shared" si="408"/>
        <v>Q3</v>
      </c>
      <c r="O8732" s="2">
        <f t="shared" si="409"/>
        <v>10.767252552793549</v>
      </c>
      <c r="P8732" t="str">
        <f>VLOOKUP(retail_sales_2023!C8732,customers!A:J,5,)</f>
        <v>Kochi</v>
      </c>
      <c r="Q8732" t="str">
        <f>VLOOKUP(C8732,customers!A:J,10,0)</f>
        <v>Premium</v>
      </c>
    </row>
    <row r="8733" spans="1:17" x14ac:dyDescent="0.3">
      <c r="A8733" t="s">
        <v>9824</v>
      </c>
      <c r="B8733" s="1">
        <v>45052</v>
      </c>
      <c r="C8733" t="s">
        <v>397</v>
      </c>
      <c r="D8733" t="s">
        <v>398</v>
      </c>
      <c r="E8733" t="s">
        <v>21</v>
      </c>
      <c r="F8733" t="s">
        <v>43</v>
      </c>
      <c r="G8733" t="s">
        <v>243</v>
      </c>
      <c r="H8733">
        <v>5</v>
      </c>
      <c r="I8733">
        <v>43767.59</v>
      </c>
      <c r="J8733">
        <v>0.05</v>
      </c>
      <c r="K8733">
        <v>207896.05</v>
      </c>
      <c r="L8733">
        <v>24727.69</v>
      </c>
      <c r="M8733">
        <f t="shared" si="410"/>
        <v>207896.05249999996</v>
      </c>
      <c r="N8733" t="str">
        <f t="shared" si="408"/>
        <v>Q2</v>
      </c>
      <c r="O8733" s="2">
        <f t="shared" si="409"/>
        <v>11.894256769188255</v>
      </c>
      <c r="P8733" t="str">
        <f>VLOOKUP(retail_sales_2023!C8733,customers!A:J,5,)</f>
        <v>Patna</v>
      </c>
      <c r="Q8733" t="str">
        <f>VLOOKUP(C8733,customers!A:J,10,0)</f>
        <v>Premium</v>
      </c>
    </row>
    <row r="8734" spans="1:17" x14ac:dyDescent="0.3">
      <c r="A8734" t="s">
        <v>9825</v>
      </c>
      <c r="B8734" s="1">
        <v>44950</v>
      </c>
      <c r="C8734" t="s">
        <v>2422</v>
      </c>
      <c r="D8734" t="s">
        <v>2423</v>
      </c>
      <c r="E8734" t="s">
        <v>27</v>
      </c>
      <c r="F8734" t="s">
        <v>52</v>
      </c>
      <c r="G8734" t="s">
        <v>53</v>
      </c>
      <c r="H8734">
        <v>10</v>
      </c>
      <c r="I8734">
        <v>375.53</v>
      </c>
      <c r="J8734">
        <v>0</v>
      </c>
      <c r="K8734">
        <v>3755.3</v>
      </c>
      <c r="L8734">
        <v>322.11</v>
      </c>
      <c r="M8734">
        <f t="shared" si="410"/>
        <v>3755.2999999999997</v>
      </c>
      <c r="N8734" t="str">
        <f t="shared" si="408"/>
        <v>Q1</v>
      </c>
      <c r="O8734" s="2">
        <f t="shared" si="409"/>
        <v>8.5774771656059432</v>
      </c>
      <c r="P8734" t="str">
        <f>VLOOKUP(retail_sales_2023!C8734,customers!A:J,5,)</f>
        <v>Amritsar</v>
      </c>
      <c r="Q8734" t="str">
        <f>VLOOKUP(C8734,customers!A:J,10,0)</f>
        <v>Occasional</v>
      </c>
    </row>
    <row r="8735" spans="1:17" x14ac:dyDescent="0.3">
      <c r="A8735" t="s">
        <v>9826</v>
      </c>
      <c r="B8735" s="1">
        <v>45094</v>
      </c>
      <c r="C8735" t="s">
        <v>354</v>
      </c>
      <c r="D8735" t="s">
        <v>355</v>
      </c>
      <c r="E8735" t="s">
        <v>21</v>
      </c>
      <c r="F8735" t="s">
        <v>43</v>
      </c>
      <c r="G8735" t="s">
        <v>272</v>
      </c>
      <c r="H8735">
        <v>3</v>
      </c>
      <c r="I8735">
        <v>71937.17</v>
      </c>
      <c r="J8735">
        <v>0.15</v>
      </c>
      <c r="K8735">
        <v>183439.78</v>
      </c>
      <c r="L8735">
        <v>-6871.81</v>
      </c>
      <c r="M8735">
        <f t="shared" si="410"/>
        <v>183439.78349999999</v>
      </c>
      <c r="N8735" t="str">
        <f t="shared" si="408"/>
        <v>Q2</v>
      </c>
      <c r="O8735" s="2">
        <f t="shared" si="409"/>
        <v>-3.7460849549645125</v>
      </c>
      <c r="P8735" t="str">
        <f>VLOOKUP(retail_sales_2023!C8735,customers!A:J,5,)</f>
        <v>Ranchi</v>
      </c>
      <c r="Q8735" t="str">
        <f>VLOOKUP(C8735,customers!A:J,10,0)</f>
        <v>Premium</v>
      </c>
    </row>
    <row r="8736" spans="1:17" x14ac:dyDescent="0.3">
      <c r="A8736" t="s">
        <v>9827</v>
      </c>
      <c r="B8736" s="1">
        <v>45052</v>
      </c>
      <c r="C8736" t="s">
        <v>1041</v>
      </c>
      <c r="D8736" t="s">
        <v>1042</v>
      </c>
      <c r="E8736" t="s">
        <v>27</v>
      </c>
      <c r="F8736" t="s">
        <v>52</v>
      </c>
      <c r="G8736" t="s">
        <v>268</v>
      </c>
      <c r="H8736">
        <v>1</v>
      </c>
      <c r="I8736">
        <v>621.42999999999995</v>
      </c>
      <c r="J8736">
        <v>0.2</v>
      </c>
      <c r="K8736">
        <v>497.14</v>
      </c>
      <c r="L8736">
        <v>31.03</v>
      </c>
      <c r="M8736">
        <f t="shared" si="410"/>
        <v>497.14400000000001</v>
      </c>
      <c r="N8736" t="str">
        <f t="shared" si="408"/>
        <v>Q2</v>
      </c>
      <c r="O8736" s="2">
        <f t="shared" si="409"/>
        <v>6.2417025385203369</v>
      </c>
      <c r="P8736" t="str">
        <f>VLOOKUP(retail_sales_2023!C8736,customers!A:J,5,)</f>
        <v>Delhi</v>
      </c>
      <c r="Q8736" t="str">
        <f>VLOOKUP(C8736,customers!A:J,10,0)</f>
        <v>Premium</v>
      </c>
    </row>
    <row r="8737" spans="1:17" x14ac:dyDescent="0.3">
      <c r="A8737" t="s">
        <v>9828</v>
      </c>
      <c r="B8737" s="1">
        <v>45240</v>
      </c>
      <c r="C8737" t="s">
        <v>1399</v>
      </c>
      <c r="D8737" t="s">
        <v>1400</v>
      </c>
      <c r="E8737" t="s">
        <v>21</v>
      </c>
      <c r="F8737" t="s">
        <v>43</v>
      </c>
      <c r="G8737" t="s">
        <v>178</v>
      </c>
      <c r="H8737">
        <v>1</v>
      </c>
      <c r="I8737">
        <v>48711.59</v>
      </c>
      <c r="J8737">
        <v>0.25</v>
      </c>
      <c r="K8737">
        <v>36533.69</v>
      </c>
      <c r="L8737">
        <v>4498.9399999999996</v>
      </c>
      <c r="M8737">
        <f t="shared" si="410"/>
        <v>36533.692499999997</v>
      </c>
      <c r="N8737" t="str">
        <f t="shared" si="408"/>
        <v>Q4</v>
      </c>
      <c r="O8737" s="2">
        <f t="shared" si="409"/>
        <v>12.314496564677697</v>
      </c>
      <c r="P8737" t="str">
        <f>VLOOKUP(retail_sales_2023!C8737,customers!A:J,5,)</f>
        <v>Bhubaneswar</v>
      </c>
      <c r="Q8737" t="str">
        <f>VLOOKUP(C8737,customers!A:J,10,0)</f>
        <v>Premium</v>
      </c>
    </row>
    <row r="8738" spans="1:17" x14ac:dyDescent="0.3">
      <c r="A8738" t="s">
        <v>9829</v>
      </c>
      <c r="B8738" s="1">
        <v>44946</v>
      </c>
      <c r="C8738" t="s">
        <v>156</v>
      </c>
      <c r="D8738" t="s">
        <v>157</v>
      </c>
      <c r="E8738" t="s">
        <v>27</v>
      </c>
      <c r="F8738" t="s">
        <v>22</v>
      </c>
      <c r="G8738" t="s">
        <v>516</v>
      </c>
      <c r="H8738">
        <v>4</v>
      </c>
      <c r="I8738">
        <v>19547.52</v>
      </c>
      <c r="J8738">
        <v>0</v>
      </c>
      <c r="K8738">
        <v>78190.080000000002</v>
      </c>
      <c r="L8738">
        <v>23067.25</v>
      </c>
      <c r="M8738">
        <f t="shared" si="410"/>
        <v>78190.080000000002</v>
      </c>
      <c r="N8738" t="str">
        <f t="shared" si="408"/>
        <v>Q1</v>
      </c>
      <c r="O8738" s="2">
        <f t="shared" si="409"/>
        <v>29.501504538683164</v>
      </c>
      <c r="P8738" t="str">
        <f>VLOOKUP(retail_sales_2023!C8738,customers!A:J,5,)</f>
        <v>Amritsar</v>
      </c>
      <c r="Q8738" t="str">
        <f>VLOOKUP(C8738,customers!A:J,10,0)</f>
        <v>Premium</v>
      </c>
    </row>
    <row r="8739" spans="1:17" x14ac:dyDescent="0.3">
      <c r="A8739" t="s">
        <v>9830</v>
      </c>
      <c r="B8739" s="1">
        <v>45228</v>
      </c>
      <c r="C8739" t="s">
        <v>160</v>
      </c>
      <c r="D8739" t="s">
        <v>161</v>
      </c>
      <c r="E8739" t="s">
        <v>33</v>
      </c>
      <c r="F8739" t="s">
        <v>43</v>
      </c>
      <c r="G8739" t="s">
        <v>44</v>
      </c>
      <c r="H8739">
        <v>1</v>
      </c>
      <c r="I8739">
        <v>8118.17</v>
      </c>
      <c r="J8739">
        <v>0</v>
      </c>
      <c r="K8739">
        <v>8118.17</v>
      </c>
      <c r="L8739">
        <v>1087.0899999999999</v>
      </c>
      <c r="M8739">
        <f t="shared" si="410"/>
        <v>8118.17</v>
      </c>
      <c r="N8739" t="str">
        <f t="shared" si="408"/>
        <v>Q4</v>
      </c>
      <c r="O8739" s="2">
        <f t="shared" si="409"/>
        <v>13.390825764919926</v>
      </c>
      <c r="P8739" t="str">
        <f>VLOOKUP(retail_sales_2023!C8739,customers!A:J,5,)</f>
        <v>Pune</v>
      </c>
      <c r="Q8739" t="str">
        <f>VLOOKUP(C8739,customers!A:J,10,0)</f>
        <v>Premium</v>
      </c>
    </row>
    <row r="8740" spans="1:17" x14ac:dyDescent="0.3">
      <c r="A8740" t="s">
        <v>9831</v>
      </c>
      <c r="B8740" s="1">
        <v>45070</v>
      </c>
      <c r="C8740" t="s">
        <v>678</v>
      </c>
      <c r="D8740" t="s">
        <v>679</v>
      </c>
      <c r="E8740" t="s">
        <v>27</v>
      </c>
      <c r="F8740" t="s">
        <v>43</v>
      </c>
      <c r="G8740" t="s">
        <v>121</v>
      </c>
      <c r="H8740">
        <v>5</v>
      </c>
      <c r="I8740">
        <v>32451.3</v>
      </c>
      <c r="J8740">
        <v>0.15</v>
      </c>
      <c r="K8740">
        <v>137918.01999999999</v>
      </c>
      <c r="L8740">
        <v>15845.44</v>
      </c>
      <c r="M8740">
        <f t="shared" si="410"/>
        <v>137918.02499999999</v>
      </c>
      <c r="N8740" t="str">
        <f t="shared" si="408"/>
        <v>Q2</v>
      </c>
      <c r="O8740" s="2">
        <f t="shared" si="409"/>
        <v>11.489028047241398</v>
      </c>
      <c r="P8740" t="str">
        <f>VLOOKUP(retail_sales_2023!C8740,customers!A:J,5,)</f>
        <v>Amritsar</v>
      </c>
      <c r="Q8740" t="str">
        <f>VLOOKUP(C8740,customers!A:J,10,0)</f>
        <v>Premium</v>
      </c>
    </row>
    <row r="8741" spans="1:17" x14ac:dyDescent="0.3">
      <c r="A8741" t="s">
        <v>9832</v>
      </c>
      <c r="B8741" s="1">
        <v>45061</v>
      </c>
      <c r="C8741" t="s">
        <v>1157</v>
      </c>
      <c r="D8741" t="s">
        <v>1158</v>
      </c>
      <c r="E8741" t="s">
        <v>27</v>
      </c>
      <c r="F8741" t="s">
        <v>22</v>
      </c>
      <c r="G8741" t="s">
        <v>423</v>
      </c>
      <c r="H8741">
        <v>3</v>
      </c>
      <c r="I8741">
        <v>19355.02</v>
      </c>
      <c r="J8741">
        <v>0.15</v>
      </c>
      <c r="K8741">
        <v>49355.3</v>
      </c>
      <c r="L8741">
        <v>14709.3</v>
      </c>
      <c r="M8741">
        <f t="shared" si="410"/>
        <v>49355.300999999999</v>
      </c>
      <c r="N8741" t="str">
        <f t="shared" si="408"/>
        <v>Q2</v>
      </c>
      <c r="O8741" s="2">
        <f t="shared" si="409"/>
        <v>29.802878312967394</v>
      </c>
      <c r="P8741" t="str">
        <f>VLOOKUP(retail_sales_2023!C8741,customers!A:J,5,)</f>
        <v>Lucknow</v>
      </c>
      <c r="Q8741" t="str">
        <f>VLOOKUP(C8741,customers!A:J,10,0)</f>
        <v>Occasional</v>
      </c>
    </row>
    <row r="8742" spans="1:17" x14ac:dyDescent="0.3">
      <c r="A8742" t="s">
        <v>9833</v>
      </c>
      <c r="B8742" s="1">
        <v>45049</v>
      </c>
      <c r="C8742" t="s">
        <v>956</v>
      </c>
      <c r="D8742" t="s">
        <v>957</v>
      </c>
      <c r="E8742" t="s">
        <v>27</v>
      </c>
      <c r="F8742" t="s">
        <v>52</v>
      </c>
      <c r="G8742" t="s">
        <v>200</v>
      </c>
      <c r="H8742">
        <v>3</v>
      </c>
      <c r="I8742">
        <v>149.34</v>
      </c>
      <c r="J8742">
        <v>0.25</v>
      </c>
      <c r="K8742">
        <v>336.01</v>
      </c>
      <c r="L8742">
        <v>-40.07</v>
      </c>
      <c r="M8742">
        <f t="shared" si="410"/>
        <v>336.01499999999999</v>
      </c>
      <c r="N8742" t="str">
        <f t="shared" si="408"/>
        <v>Q2</v>
      </c>
      <c r="O8742" s="2">
        <f t="shared" si="409"/>
        <v>-11.925240320228566</v>
      </c>
      <c r="P8742" t="str">
        <f>VLOOKUP(retail_sales_2023!C8742,customers!A:J,5,)</f>
        <v>Chennai</v>
      </c>
      <c r="Q8742" t="str">
        <f>VLOOKUP(C8742,customers!A:J,10,0)</f>
        <v>Premium</v>
      </c>
    </row>
    <row r="8743" spans="1:17" x14ac:dyDescent="0.3">
      <c r="A8743" t="s">
        <v>9834</v>
      </c>
      <c r="B8743" s="1">
        <v>45149</v>
      </c>
      <c r="C8743" t="s">
        <v>528</v>
      </c>
      <c r="D8743" t="s">
        <v>529</v>
      </c>
      <c r="E8743" t="s">
        <v>27</v>
      </c>
      <c r="F8743" t="s">
        <v>43</v>
      </c>
      <c r="G8743" t="s">
        <v>121</v>
      </c>
      <c r="H8743">
        <v>1</v>
      </c>
      <c r="I8743">
        <v>44713.25</v>
      </c>
      <c r="J8743">
        <v>0</v>
      </c>
      <c r="K8743">
        <v>44713.25</v>
      </c>
      <c r="L8743">
        <v>6873.7</v>
      </c>
      <c r="M8743">
        <f t="shared" si="410"/>
        <v>44713.25</v>
      </c>
      <c r="N8743" t="str">
        <f t="shared" si="408"/>
        <v>Q3</v>
      </c>
      <c r="O8743" s="2">
        <f t="shared" si="409"/>
        <v>15.372848093126755</v>
      </c>
      <c r="P8743" t="str">
        <f>VLOOKUP(retail_sales_2023!C8743,customers!A:J,5,)</f>
        <v>Amritsar</v>
      </c>
      <c r="Q8743" t="str">
        <f>VLOOKUP(C8743,customers!A:J,10,0)</f>
        <v>Premium</v>
      </c>
    </row>
    <row r="8744" spans="1:17" x14ac:dyDescent="0.3">
      <c r="A8744" t="s">
        <v>9835</v>
      </c>
      <c r="B8744" s="1">
        <v>44986</v>
      </c>
      <c r="C8744" t="s">
        <v>2450</v>
      </c>
      <c r="D8744" t="s">
        <v>2451</v>
      </c>
      <c r="E8744" t="s">
        <v>21</v>
      </c>
      <c r="F8744" t="s">
        <v>43</v>
      </c>
      <c r="G8744" t="s">
        <v>110</v>
      </c>
      <c r="H8744">
        <v>2</v>
      </c>
      <c r="I8744">
        <v>74572.81</v>
      </c>
      <c r="J8744">
        <v>0</v>
      </c>
      <c r="K8744">
        <v>149145.62</v>
      </c>
      <c r="L8744">
        <v>17656.04</v>
      </c>
      <c r="M8744">
        <f t="shared" si="410"/>
        <v>149145.62</v>
      </c>
      <c r="N8744" t="str">
        <f t="shared" si="408"/>
        <v>Q1</v>
      </c>
      <c r="O8744" s="2">
        <f t="shared" si="409"/>
        <v>11.838121696098083</v>
      </c>
      <c r="P8744" t="str">
        <f>VLOOKUP(retail_sales_2023!C8744,customers!A:J,5,)</f>
        <v>Kolkata</v>
      </c>
      <c r="Q8744" t="str">
        <f>VLOOKUP(C8744,customers!A:J,10,0)</f>
        <v>Regular</v>
      </c>
    </row>
    <row r="8745" spans="1:17" x14ac:dyDescent="0.3">
      <c r="A8745" t="s">
        <v>9836</v>
      </c>
      <c r="B8745" s="1">
        <v>45247</v>
      </c>
      <c r="C8745" t="s">
        <v>2481</v>
      </c>
      <c r="D8745" t="s">
        <v>2482</v>
      </c>
      <c r="E8745" t="s">
        <v>27</v>
      </c>
      <c r="F8745" t="s">
        <v>43</v>
      </c>
      <c r="G8745" t="s">
        <v>178</v>
      </c>
      <c r="H8745">
        <v>0</v>
      </c>
      <c r="I8745">
        <v>84230.77</v>
      </c>
      <c r="J8745">
        <v>0</v>
      </c>
      <c r="K8745">
        <v>0</v>
      </c>
      <c r="L8745">
        <v>0</v>
      </c>
      <c r="M8745">
        <f t="shared" si="410"/>
        <v>0</v>
      </c>
      <c r="N8745" t="str">
        <f t="shared" si="408"/>
        <v>Q4</v>
      </c>
      <c r="O8745" s="2">
        <v>0</v>
      </c>
      <c r="P8745" t="str">
        <f>VLOOKUP(retail_sales_2023!C8745,customers!A:J,5,)</f>
        <v>Chandigarh</v>
      </c>
      <c r="Q8745" t="str">
        <f>VLOOKUP(C8745,customers!A:J,10,0)</f>
        <v>Regular</v>
      </c>
    </row>
    <row r="8746" spans="1:17" x14ac:dyDescent="0.3">
      <c r="A8746" t="s">
        <v>9837</v>
      </c>
      <c r="B8746" s="1">
        <v>44940</v>
      </c>
      <c r="C8746" t="s">
        <v>262</v>
      </c>
      <c r="D8746" t="s">
        <v>263</v>
      </c>
      <c r="E8746" t="s">
        <v>27</v>
      </c>
      <c r="F8746" t="s">
        <v>38</v>
      </c>
      <c r="G8746" t="s">
        <v>73</v>
      </c>
      <c r="H8746">
        <v>3</v>
      </c>
      <c r="I8746">
        <v>248.82</v>
      </c>
      <c r="J8746">
        <v>0</v>
      </c>
      <c r="K8746">
        <v>746.46</v>
      </c>
      <c r="L8746">
        <v>156.80000000000001</v>
      </c>
      <c r="M8746">
        <f t="shared" si="410"/>
        <v>746.46</v>
      </c>
      <c r="N8746" t="str">
        <f t="shared" si="408"/>
        <v>Q1</v>
      </c>
      <c r="O8746" s="2">
        <f t="shared" si="409"/>
        <v>21.005814109262385</v>
      </c>
      <c r="P8746" t="str">
        <f>VLOOKUP(retail_sales_2023!C8746,customers!A:J,5,)</f>
        <v>Jaipur</v>
      </c>
      <c r="Q8746" t="str">
        <f>VLOOKUP(C8746,customers!A:J,10,0)</f>
        <v>Premium</v>
      </c>
    </row>
    <row r="8747" spans="1:17" x14ac:dyDescent="0.3">
      <c r="A8747" t="s">
        <v>9838</v>
      </c>
      <c r="B8747" s="1">
        <v>44995</v>
      </c>
      <c r="C8747" t="s">
        <v>956</v>
      </c>
      <c r="D8747" t="s">
        <v>957</v>
      </c>
      <c r="E8747" t="s">
        <v>15</v>
      </c>
      <c r="F8747" t="s">
        <v>52</v>
      </c>
      <c r="G8747" t="s">
        <v>53</v>
      </c>
      <c r="H8747">
        <v>2</v>
      </c>
      <c r="I8747">
        <v>739.2</v>
      </c>
      <c r="J8747">
        <v>0</v>
      </c>
      <c r="K8747">
        <v>1478.4</v>
      </c>
      <c r="L8747">
        <v>126.33</v>
      </c>
      <c r="M8747">
        <f t="shared" si="410"/>
        <v>1478.4</v>
      </c>
      <c r="N8747" t="str">
        <f t="shared" si="408"/>
        <v>Q1</v>
      </c>
      <c r="O8747" s="2">
        <f t="shared" si="409"/>
        <v>8.5450487012987004</v>
      </c>
      <c r="P8747" t="str">
        <f>VLOOKUP(retail_sales_2023!C8747,customers!A:J,5,)</f>
        <v>Chennai</v>
      </c>
      <c r="Q8747" t="str">
        <f>VLOOKUP(C8747,customers!A:J,10,0)</f>
        <v>Premium</v>
      </c>
    </row>
    <row r="8748" spans="1:17" x14ac:dyDescent="0.3">
      <c r="A8748" t="s">
        <v>9839</v>
      </c>
      <c r="B8748" s="1">
        <v>44977</v>
      </c>
      <c r="C8748" t="s">
        <v>1506</v>
      </c>
      <c r="D8748" t="s">
        <v>1507</v>
      </c>
      <c r="E8748" t="s">
        <v>27</v>
      </c>
      <c r="F8748" t="s">
        <v>52</v>
      </c>
      <c r="G8748" t="s">
        <v>937</v>
      </c>
      <c r="H8748">
        <v>3</v>
      </c>
      <c r="I8748">
        <v>624.57000000000005</v>
      </c>
      <c r="J8748">
        <v>0.1</v>
      </c>
      <c r="K8748">
        <v>1686.34</v>
      </c>
      <c r="L8748">
        <v>147.30000000000001</v>
      </c>
      <c r="M8748">
        <f t="shared" si="410"/>
        <v>1686.3390000000002</v>
      </c>
      <c r="N8748" t="str">
        <f t="shared" si="408"/>
        <v>Q1</v>
      </c>
      <c r="O8748" s="2">
        <f t="shared" si="409"/>
        <v>8.7348933192594629</v>
      </c>
      <c r="P8748" t="str">
        <f>VLOOKUP(retail_sales_2023!C8748,customers!A:J,5,)</f>
        <v>Chandigarh</v>
      </c>
      <c r="Q8748" t="str">
        <f>VLOOKUP(C8748,customers!A:J,10,0)</f>
        <v>Premium</v>
      </c>
    </row>
    <row r="8749" spans="1:17" x14ac:dyDescent="0.3">
      <c r="A8749" t="s">
        <v>9840</v>
      </c>
      <c r="B8749" s="1">
        <v>45217</v>
      </c>
      <c r="C8749" t="s">
        <v>918</v>
      </c>
      <c r="D8749" t="s">
        <v>919</v>
      </c>
      <c r="E8749" t="s">
        <v>33</v>
      </c>
      <c r="F8749" t="s">
        <v>81</v>
      </c>
      <c r="G8749" t="s">
        <v>370</v>
      </c>
      <c r="H8749">
        <v>1</v>
      </c>
      <c r="I8749">
        <v>410.04</v>
      </c>
      <c r="J8749">
        <v>0</v>
      </c>
      <c r="K8749">
        <v>410.04</v>
      </c>
      <c r="L8749">
        <v>104.24</v>
      </c>
      <c r="M8749">
        <f t="shared" si="410"/>
        <v>410.04</v>
      </c>
      <c r="N8749" t="str">
        <f t="shared" si="408"/>
        <v>Q4</v>
      </c>
      <c r="O8749" s="2">
        <f t="shared" si="409"/>
        <v>25.421910057555358</v>
      </c>
      <c r="P8749" t="str">
        <f>VLOOKUP(retail_sales_2023!C8749,customers!A:J,5,)</f>
        <v>Ahmedabad</v>
      </c>
      <c r="Q8749" t="str">
        <f>VLOOKUP(C8749,customers!A:J,10,0)</f>
        <v>Regular</v>
      </c>
    </row>
    <row r="8750" spans="1:17" x14ac:dyDescent="0.3">
      <c r="A8750" t="s">
        <v>9841</v>
      </c>
      <c r="B8750" s="1">
        <v>45097</v>
      </c>
      <c r="C8750" t="s">
        <v>1585</v>
      </c>
      <c r="D8750" t="s">
        <v>1586</v>
      </c>
      <c r="E8750" t="s">
        <v>15</v>
      </c>
      <c r="F8750" t="s">
        <v>52</v>
      </c>
      <c r="G8750" t="s">
        <v>937</v>
      </c>
      <c r="H8750">
        <v>8</v>
      </c>
      <c r="I8750">
        <v>644.70000000000005</v>
      </c>
      <c r="J8750">
        <v>0</v>
      </c>
      <c r="K8750">
        <v>5157.6000000000004</v>
      </c>
      <c r="L8750">
        <v>470.65</v>
      </c>
      <c r="M8750">
        <f t="shared" si="410"/>
        <v>5157.6000000000004</v>
      </c>
      <c r="N8750" t="str">
        <f t="shared" si="408"/>
        <v>Q2</v>
      </c>
      <c r="O8750" s="2">
        <f t="shared" si="409"/>
        <v>9.1253683883977033</v>
      </c>
      <c r="P8750" t="str">
        <f>VLOOKUP(retail_sales_2023!C8750,customers!A:J,5,)</f>
        <v>Coimbatore</v>
      </c>
      <c r="Q8750" t="str">
        <f>VLOOKUP(C8750,customers!A:J,10,0)</f>
        <v>Premium</v>
      </c>
    </row>
    <row r="8751" spans="1:17" x14ac:dyDescent="0.3">
      <c r="A8751" t="s">
        <v>9842</v>
      </c>
      <c r="B8751" s="1">
        <v>45066</v>
      </c>
      <c r="C8751" t="s">
        <v>1687</v>
      </c>
      <c r="D8751" t="s">
        <v>1688</v>
      </c>
      <c r="E8751" t="s">
        <v>27</v>
      </c>
      <c r="F8751" t="s">
        <v>43</v>
      </c>
      <c r="G8751" t="s">
        <v>301</v>
      </c>
      <c r="H8751">
        <v>5</v>
      </c>
      <c r="I8751">
        <v>40282.29</v>
      </c>
      <c r="J8751">
        <v>0.15</v>
      </c>
      <c r="K8751">
        <v>171199.73</v>
      </c>
      <c r="L8751">
        <v>-10875.37</v>
      </c>
      <c r="M8751">
        <f t="shared" si="410"/>
        <v>171199.73250000001</v>
      </c>
      <c r="N8751" t="str">
        <f t="shared" si="408"/>
        <v>Q2</v>
      </c>
      <c r="O8751" s="2">
        <f t="shared" si="409"/>
        <v>-6.3524457661235791</v>
      </c>
      <c r="P8751" t="str">
        <f>VLOOKUP(retail_sales_2023!C8751,customers!A:J,5,)</f>
        <v>Chandigarh</v>
      </c>
      <c r="Q8751" t="str">
        <f>VLOOKUP(C8751,customers!A:J,10,0)</f>
        <v>Occasional</v>
      </c>
    </row>
    <row r="8752" spans="1:17" x14ac:dyDescent="0.3">
      <c r="A8752" t="s">
        <v>9843</v>
      </c>
      <c r="B8752" s="1">
        <v>45178</v>
      </c>
      <c r="C8752" t="s">
        <v>1969</v>
      </c>
      <c r="D8752" t="s">
        <v>1970</v>
      </c>
      <c r="E8752" t="s">
        <v>33</v>
      </c>
      <c r="F8752" t="s">
        <v>43</v>
      </c>
      <c r="G8752" t="s">
        <v>301</v>
      </c>
      <c r="H8752">
        <v>2</v>
      </c>
      <c r="I8752">
        <v>32626.38</v>
      </c>
      <c r="J8752">
        <v>0.15</v>
      </c>
      <c r="K8752">
        <v>55464.85</v>
      </c>
      <c r="L8752">
        <v>5931.42</v>
      </c>
      <c r="M8752">
        <f t="shared" si="410"/>
        <v>55464.845999999998</v>
      </c>
      <c r="N8752" t="str">
        <f t="shared" si="408"/>
        <v>Q3</v>
      </c>
      <c r="O8752" s="2">
        <f t="shared" si="409"/>
        <v>10.694016120119318</v>
      </c>
      <c r="P8752" t="str">
        <f>VLOOKUP(retail_sales_2023!C8752,customers!A:J,5,)</f>
        <v>Ahmedabad</v>
      </c>
      <c r="Q8752" t="str">
        <f>VLOOKUP(C8752,customers!A:J,10,0)</f>
        <v>Premium</v>
      </c>
    </row>
    <row r="8753" spans="1:17" x14ac:dyDescent="0.3">
      <c r="A8753" t="s">
        <v>9844</v>
      </c>
      <c r="B8753" s="1">
        <v>45116</v>
      </c>
      <c r="C8753" t="s">
        <v>1512</v>
      </c>
      <c r="D8753" t="s">
        <v>1513</v>
      </c>
      <c r="E8753" t="s">
        <v>27</v>
      </c>
      <c r="F8753" t="s">
        <v>22</v>
      </c>
      <c r="G8753" t="s">
        <v>146</v>
      </c>
      <c r="H8753">
        <v>5</v>
      </c>
      <c r="I8753">
        <v>31811.05</v>
      </c>
      <c r="J8753">
        <v>0</v>
      </c>
      <c r="K8753">
        <v>159055.25</v>
      </c>
      <c r="L8753">
        <v>50064.01</v>
      </c>
      <c r="M8753">
        <f t="shared" si="410"/>
        <v>159055.25</v>
      </c>
      <c r="N8753" t="str">
        <f t="shared" si="408"/>
        <v>Q3</v>
      </c>
      <c r="O8753" s="2">
        <f t="shared" si="409"/>
        <v>31.47586137521396</v>
      </c>
      <c r="P8753" t="str">
        <f>VLOOKUP(retail_sales_2023!C8753,customers!A:J,5,)</f>
        <v>Delhi</v>
      </c>
      <c r="Q8753" t="str">
        <f>VLOOKUP(C8753,customers!A:J,10,0)</f>
        <v>Premium</v>
      </c>
    </row>
    <row r="8754" spans="1:17" x14ac:dyDescent="0.3">
      <c r="A8754" t="s">
        <v>9845</v>
      </c>
      <c r="B8754" s="1">
        <v>45120</v>
      </c>
      <c r="C8754" t="s">
        <v>2033</v>
      </c>
      <c r="D8754" t="s">
        <v>2034</v>
      </c>
      <c r="E8754" t="s">
        <v>33</v>
      </c>
      <c r="F8754" t="s">
        <v>43</v>
      </c>
      <c r="G8754" t="s">
        <v>128</v>
      </c>
      <c r="H8754">
        <v>3</v>
      </c>
      <c r="I8754">
        <v>77851.210000000006</v>
      </c>
      <c r="J8754">
        <v>0.1</v>
      </c>
      <c r="K8754">
        <v>210198.27</v>
      </c>
      <c r="L8754">
        <v>28494.99</v>
      </c>
      <c r="M8754">
        <f t="shared" si="410"/>
        <v>210198.26700000002</v>
      </c>
      <c r="N8754" t="str">
        <f t="shared" si="408"/>
        <v>Q3</v>
      </c>
      <c r="O8754" s="2">
        <f t="shared" si="409"/>
        <v>13.556243826364508</v>
      </c>
      <c r="P8754" t="str">
        <f>VLOOKUP(retail_sales_2023!C8754,customers!A:J,5,)</f>
        <v>Nagpur</v>
      </c>
      <c r="Q8754" t="str">
        <f>VLOOKUP(C8754,customers!A:J,10,0)</f>
        <v>Regular</v>
      </c>
    </row>
    <row r="8755" spans="1:17" x14ac:dyDescent="0.3">
      <c r="A8755" t="s">
        <v>9846</v>
      </c>
      <c r="B8755" s="1">
        <v>45190</v>
      </c>
      <c r="C8755" t="s">
        <v>2168</v>
      </c>
      <c r="D8755" t="s">
        <v>2169</v>
      </c>
      <c r="E8755" t="s">
        <v>33</v>
      </c>
      <c r="F8755" t="s">
        <v>28</v>
      </c>
      <c r="G8755" t="s">
        <v>61</v>
      </c>
      <c r="H8755">
        <v>2</v>
      </c>
      <c r="I8755">
        <v>2321.0100000000002</v>
      </c>
      <c r="J8755">
        <v>0</v>
      </c>
      <c r="K8755">
        <v>4642.0200000000004</v>
      </c>
      <c r="L8755">
        <v>801.39</v>
      </c>
      <c r="M8755">
        <f t="shared" si="410"/>
        <v>4642.0200000000004</v>
      </c>
      <c r="N8755" t="str">
        <f t="shared" si="408"/>
        <v>Q3</v>
      </c>
      <c r="O8755" s="2">
        <f t="shared" si="409"/>
        <v>17.263820491941008</v>
      </c>
      <c r="P8755" t="str">
        <f>VLOOKUP(retail_sales_2023!C8755,customers!A:J,5,)</f>
        <v>Nagpur</v>
      </c>
      <c r="Q8755" t="str">
        <f>VLOOKUP(C8755,customers!A:J,10,0)</f>
        <v>Premium</v>
      </c>
    </row>
    <row r="8756" spans="1:17" x14ac:dyDescent="0.3">
      <c r="A8756" t="s">
        <v>9847</v>
      </c>
      <c r="B8756" s="1">
        <v>45187</v>
      </c>
      <c r="C8756" t="s">
        <v>514</v>
      </c>
      <c r="D8756" t="s">
        <v>515</v>
      </c>
      <c r="E8756" t="s">
        <v>27</v>
      </c>
      <c r="F8756" t="s">
        <v>81</v>
      </c>
      <c r="G8756" t="s">
        <v>333</v>
      </c>
      <c r="H8756">
        <v>1</v>
      </c>
      <c r="I8756">
        <v>3067.77</v>
      </c>
      <c r="J8756">
        <v>0</v>
      </c>
      <c r="K8756">
        <v>3067.77</v>
      </c>
      <c r="L8756">
        <v>1045.26</v>
      </c>
      <c r="M8756">
        <f t="shared" si="410"/>
        <v>3067.77</v>
      </c>
      <c r="N8756" t="str">
        <f t="shared" si="408"/>
        <v>Q3</v>
      </c>
      <c r="O8756" s="2">
        <f t="shared" si="409"/>
        <v>34.072306594040626</v>
      </c>
      <c r="P8756" t="str">
        <f>VLOOKUP(retail_sales_2023!C8756,customers!A:J,5,)</f>
        <v>Delhi</v>
      </c>
      <c r="Q8756" t="str">
        <f>VLOOKUP(C8756,customers!A:J,10,0)</f>
        <v>Premium</v>
      </c>
    </row>
    <row r="8757" spans="1:17" x14ac:dyDescent="0.3">
      <c r="A8757" t="s">
        <v>9848</v>
      </c>
      <c r="B8757" s="1">
        <v>45087</v>
      </c>
      <c r="C8757" t="s">
        <v>794</v>
      </c>
      <c r="D8757" t="s">
        <v>795</v>
      </c>
      <c r="E8757" t="s">
        <v>15</v>
      </c>
      <c r="F8757" t="s">
        <v>28</v>
      </c>
      <c r="G8757" t="s">
        <v>57</v>
      </c>
      <c r="H8757">
        <v>4</v>
      </c>
      <c r="I8757">
        <v>4665.63</v>
      </c>
      <c r="J8757">
        <v>0</v>
      </c>
      <c r="K8757">
        <v>18662.52</v>
      </c>
      <c r="L8757">
        <v>3605.53</v>
      </c>
      <c r="M8757">
        <f t="shared" si="410"/>
        <v>18662.52</v>
      </c>
      <c r="N8757" t="str">
        <f t="shared" si="408"/>
        <v>Q2</v>
      </c>
      <c r="O8757" s="2">
        <f t="shared" si="409"/>
        <v>19.319631003744401</v>
      </c>
      <c r="P8757" t="str">
        <f>VLOOKUP(retail_sales_2023!C8757,customers!A:J,5,)</f>
        <v>Chennai</v>
      </c>
      <c r="Q8757" t="str">
        <f>VLOOKUP(C8757,customers!A:J,10,0)</f>
        <v>Regular</v>
      </c>
    </row>
    <row r="8758" spans="1:17" x14ac:dyDescent="0.3">
      <c r="A8758" t="s">
        <v>9849</v>
      </c>
      <c r="B8758" s="1">
        <v>45056</v>
      </c>
      <c r="C8758" t="s">
        <v>1379</v>
      </c>
      <c r="D8758" t="s">
        <v>1380</v>
      </c>
      <c r="E8758" t="s">
        <v>27</v>
      </c>
      <c r="F8758" t="s">
        <v>52</v>
      </c>
      <c r="G8758" t="s">
        <v>53</v>
      </c>
      <c r="H8758">
        <v>8</v>
      </c>
      <c r="I8758">
        <v>796.83</v>
      </c>
      <c r="J8758">
        <v>0.2</v>
      </c>
      <c r="K8758">
        <v>5099.71</v>
      </c>
      <c r="L8758">
        <v>-383.1</v>
      </c>
      <c r="M8758">
        <f t="shared" si="410"/>
        <v>5099.7120000000004</v>
      </c>
      <c r="N8758" t="str">
        <f t="shared" si="408"/>
        <v>Q2</v>
      </c>
      <c r="O8758" s="2">
        <f t="shared" si="409"/>
        <v>-7.51219186973377</v>
      </c>
      <c r="P8758" t="str">
        <f>VLOOKUP(retail_sales_2023!C8758,customers!A:J,5,)</f>
        <v>Lucknow</v>
      </c>
      <c r="Q8758" t="str">
        <f>VLOOKUP(C8758,customers!A:J,10,0)</f>
        <v>Premium</v>
      </c>
    </row>
    <row r="8759" spans="1:17" x14ac:dyDescent="0.3">
      <c r="A8759" t="s">
        <v>9850</v>
      </c>
      <c r="B8759" s="1">
        <v>45205</v>
      </c>
      <c r="C8759" t="s">
        <v>1216</v>
      </c>
      <c r="D8759" t="s">
        <v>1217</v>
      </c>
      <c r="E8759" t="s">
        <v>27</v>
      </c>
      <c r="F8759" t="s">
        <v>81</v>
      </c>
      <c r="G8759" t="s">
        <v>370</v>
      </c>
      <c r="H8759">
        <v>4</v>
      </c>
      <c r="I8759">
        <v>3320.19</v>
      </c>
      <c r="J8759">
        <v>0.1</v>
      </c>
      <c r="K8759">
        <v>11952.68</v>
      </c>
      <c r="L8759">
        <v>3821.41</v>
      </c>
      <c r="M8759">
        <f t="shared" si="410"/>
        <v>11952.684000000001</v>
      </c>
      <c r="N8759" t="str">
        <f t="shared" si="408"/>
        <v>Q4</v>
      </c>
      <c r="O8759" s="2">
        <f t="shared" si="409"/>
        <v>31.971156259516693</v>
      </c>
      <c r="P8759" t="str">
        <f>VLOOKUP(retail_sales_2023!C8759,customers!A:J,5,)</f>
        <v>Jaipur</v>
      </c>
      <c r="Q8759" t="str">
        <f>VLOOKUP(C8759,customers!A:J,10,0)</f>
        <v>Occasional</v>
      </c>
    </row>
    <row r="8760" spans="1:17" x14ac:dyDescent="0.3">
      <c r="A8760" t="s">
        <v>9851</v>
      </c>
      <c r="B8760" s="1">
        <v>44967</v>
      </c>
      <c r="C8760" t="s">
        <v>348</v>
      </c>
      <c r="D8760" t="s">
        <v>349</v>
      </c>
      <c r="E8760" t="s">
        <v>15</v>
      </c>
      <c r="F8760" t="s">
        <v>28</v>
      </c>
      <c r="G8760" t="s">
        <v>97</v>
      </c>
      <c r="H8760">
        <v>1</v>
      </c>
      <c r="I8760">
        <v>5816.18</v>
      </c>
      <c r="J8760">
        <v>0.05</v>
      </c>
      <c r="K8760">
        <v>5525.37</v>
      </c>
      <c r="L8760">
        <v>1482.82</v>
      </c>
      <c r="M8760">
        <f t="shared" si="410"/>
        <v>5525.3710000000001</v>
      </c>
      <c r="N8760" t="str">
        <f t="shared" si="408"/>
        <v>Q1</v>
      </c>
      <c r="O8760" s="2">
        <f t="shared" si="409"/>
        <v>26.836573840303906</v>
      </c>
      <c r="P8760" t="str">
        <f>VLOOKUP(retail_sales_2023!C8760,customers!A:J,5,)</f>
        <v>Bengaluru</v>
      </c>
      <c r="Q8760" t="str">
        <f>VLOOKUP(C8760,customers!A:J,10,0)</f>
        <v>Premium</v>
      </c>
    </row>
    <row r="8761" spans="1:17" x14ac:dyDescent="0.3">
      <c r="A8761" t="s">
        <v>9852</v>
      </c>
      <c r="B8761" s="1">
        <v>45204</v>
      </c>
      <c r="C8761" t="s">
        <v>1969</v>
      </c>
      <c r="D8761" t="s">
        <v>1970</v>
      </c>
      <c r="E8761" t="s">
        <v>33</v>
      </c>
      <c r="F8761" t="s">
        <v>43</v>
      </c>
      <c r="G8761" t="s">
        <v>110</v>
      </c>
      <c r="H8761">
        <v>4</v>
      </c>
      <c r="I8761">
        <v>37562.449999999997</v>
      </c>
      <c r="J8761">
        <v>0.2</v>
      </c>
      <c r="K8761">
        <v>120199.84</v>
      </c>
      <c r="L8761">
        <v>11406.07</v>
      </c>
      <c r="M8761">
        <f t="shared" si="410"/>
        <v>120199.84</v>
      </c>
      <c r="N8761" t="str">
        <f t="shared" si="408"/>
        <v>Q4</v>
      </c>
      <c r="O8761" s="2">
        <f t="shared" si="409"/>
        <v>9.4892555597411778</v>
      </c>
      <c r="P8761" t="str">
        <f>VLOOKUP(retail_sales_2023!C8761,customers!A:J,5,)</f>
        <v>Ahmedabad</v>
      </c>
      <c r="Q8761" t="str">
        <f>VLOOKUP(C8761,customers!A:J,10,0)</f>
        <v>Premium</v>
      </c>
    </row>
    <row r="8762" spans="1:17" x14ac:dyDescent="0.3">
      <c r="A8762" t="s">
        <v>9853</v>
      </c>
      <c r="B8762" s="1">
        <v>45016</v>
      </c>
      <c r="C8762" t="s">
        <v>2062</v>
      </c>
      <c r="D8762" t="s">
        <v>2063</v>
      </c>
      <c r="E8762" t="s">
        <v>15</v>
      </c>
      <c r="F8762" t="s">
        <v>81</v>
      </c>
      <c r="G8762" t="s">
        <v>82</v>
      </c>
      <c r="H8762">
        <v>4</v>
      </c>
      <c r="I8762">
        <v>862.93</v>
      </c>
      <c r="J8762">
        <v>0.15</v>
      </c>
      <c r="K8762">
        <v>2933.96</v>
      </c>
      <c r="L8762">
        <v>897.4</v>
      </c>
      <c r="M8762">
        <f t="shared" si="410"/>
        <v>2933.9619999999995</v>
      </c>
      <c r="N8762" t="str">
        <f t="shared" si="408"/>
        <v>Q1</v>
      </c>
      <c r="O8762" s="2">
        <f t="shared" si="409"/>
        <v>30.586647398055867</v>
      </c>
      <c r="P8762" t="str">
        <f>VLOOKUP(retail_sales_2023!C8762,customers!A:J,5,)</f>
        <v>Chennai</v>
      </c>
      <c r="Q8762" t="str">
        <f>VLOOKUP(C8762,customers!A:J,10,0)</f>
        <v>Premium</v>
      </c>
    </row>
    <row r="8763" spans="1:17" x14ac:dyDescent="0.3">
      <c r="A8763" t="s">
        <v>9854</v>
      </c>
      <c r="B8763" s="1">
        <v>45233</v>
      </c>
      <c r="C8763" t="s">
        <v>773</v>
      </c>
      <c r="D8763" t="s">
        <v>774</v>
      </c>
      <c r="E8763" t="s">
        <v>21</v>
      </c>
      <c r="F8763" t="s">
        <v>28</v>
      </c>
      <c r="G8763" t="s">
        <v>672</v>
      </c>
      <c r="H8763">
        <v>5</v>
      </c>
      <c r="I8763">
        <v>7665.03</v>
      </c>
      <c r="J8763">
        <v>0.3</v>
      </c>
      <c r="K8763">
        <v>26827.599999999999</v>
      </c>
      <c r="L8763">
        <v>5987.74</v>
      </c>
      <c r="M8763">
        <f t="shared" si="410"/>
        <v>26827.605</v>
      </c>
      <c r="N8763" t="str">
        <f t="shared" si="408"/>
        <v>Q4</v>
      </c>
      <c r="O8763" s="2">
        <f t="shared" si="409"/>
        <v>22.319327856386707</v>
      </c>
      <c r="P8763" t="str">
        <f>VLOOKUP(retail_sales_2023!C8763,customers!A:J,5,)</f>
        <v>Ranchi</v>
      </c>
      <c r="Q8763" t="str">
        <f>VLOOKUP(C8763,customers!A:J,10,0)</f>
        <v>Premium</v>
      </c>
    </row>
    <row r="8764" spans="1:17" x14ac:dyDescent="0.3">
      <c r="A8764" t="s">
        <v>9855</v>
      </c>
      <c r="B8764" s="1">
        <v>45123</v>
      </c>
      <c r="C8764" t="s">
        <v>1568</v>
      </c>
      <c r="D8764" t="s">
        <v>1569</v>
      </c>
      <c r="E8764" t="s">
        <v>21</v>
      </c>
      <c r="F8764" t="s">
        <v>52</v>
      </c>
      <c r="G8764" t="s">
        <v>69</v>
      </c>
      <c r="H8764">
        <v>5</v>
      </c>
      <c r="I8764">
        <v>438.46</v>
      </c>
      <c r="J8764">
        <v>0.25</v>
      </c>
      <c r="K8764">
        <v>1644.22</v>
      </c>
      <c r="L8764">
        <v>143.72999999999999</v>
      </c>
      <c r="M8764">
        <f t="shared" si="410"/>
        <v>1644.2249999999999</v>
      </c>
      <c r="N8764" t="str">
        <f t="shared" si="408"/>
        <v>Q3</v>
      </c>
      <c r="O8764" s="2">
        <f t="shared" si="409"/>
        <v>8.7415309386821711</v>
      </c>
      <c r="P8764" t="str">
        <f>VLOOKUP(retail_sales_2023!C8764,customers!A:J,5,)</f>
        <v>Ranchi</v>
      </c>
      <c r="Q8764" t="str">
        <f>VLOOKUP(C8764,customers!A:J,10,0)</f>
        <v>Premium</v>
      </c>
    </row>
    <row r="8765" spans="1:17" x14ac:dyDescent="0.3">
      <c r="A8765" t="s">
        <v>9856</v>
      </c>
      <c r="B8765" s="1">
        <v>45003</v>
      </c>
      <c r="C8765" t="s">
        <v>2514</v>
      </c>
      <c r="D8765" t="s">
        <v>2515</v>
      </c>
      <c r="E8765" t="s">
        <v>21</v>
      </c>
      <c r="F8765" t="s">
        <v>16</v>
      </c>
      <c r="G8765" t="s">
        <v>898</v>
      </c>
      <c r="H8765">
        <v>4</v>
      </c>
      <c r="I8765">
        <v>835.16</v>
      </c>
      <c r="J8765">
        <v>0.2</v>
      </c>
      <c r="K8765">
        <v>2672.51</v>
      </c>
      <c r="L8765">
        <v>998.95</v>
      </c>
      <c r="M8765">
        <f t="shared" si="410"/>
        <v>2672.5120000000002</v>
      </c>
      <c r="N8765" t="str">
        <f t="shared" si="408"/>
        <v>Q1</v>
      </c>
      <c r="O8765" s="2">
        <f t="shared" si="409"/>
        <v>37.378718882249267</v>
      </c>
      <c r="P8765" t="str">
        <f>VLOOKUP(retail_sales_2023!C8765,customers!A:J,5,)</f>
        <v>Guwahati</v>
      </c>
      <c r="Q8765" t="str">
        <f>VLOOKUP(C8765,customers!A:J,10,0)</f>
        <v>Regular</v>
      </c>
    </row>
    <row r="8766" spans="1:17" x14ac:dyDescent="0.3">
      <c r="A8766" t="s">
        <v>9857</v>
      </c>
      <c r="B8766" s="1">
        <v>45032</v>
      </c>
      <c r="C8766" t="s">
        <v>1512</v>
      </c>
      <c r="D8766" t="s">
        <v>1513</v>
      </c>
      <c r="E8766" t="s">
        <v>27</v>
      </c>
      <c r="F8766" t="s">
        <v>43</v>
      </c>
      <c r="G8766" t="s">
        <v>110</v>
      </c>
      <c r="H8766">
        <v>1</v>
      </c>
      <c r="I8766">
        <v>64729.5</v>
      </c>
      <c r="J8766">
        <v>0.2</v>
      </c>
      <c r="K8766">
        <v>51783.6</v>
      </c>
      <c r="L8766">
        <v>5988.99</v>
      </c>
      <c r="M8766">
        <f t="shared" si="410"/>
        <v>51783.600000000006</v>
      </c>
      <c r="N8766" t="str">
        <f t="shared" si="408"/>
        <v>Q2</v>
      </c>
      <c r="O8766" s="2">
        <f t="shared" si="409"/>
        <v>11.565418395013092</v>
      </c>
      <c r="P8766" t="str">
        <f>VLOOKUP(retail_sales_2023!C8766,customers!A:J,5,)</f>
        <v>Delhi</v>
      </c>
      <c r="Q8766" t="str">
        <f>VLOOKUP(C8766,customers!A:J,10,0)</f>
        <v>Premium</v>
      </c>
    </row>
    <row r="8767" spans="1:17" x14ac:dyDescent="0.3">
      <c r="A8767" t="s">
        <v>9858</v>
      </c>
      <c r="B8767" s="1">
        <v>45221</v>
      </c>
      <c r="C8767" t="s">
        <v>173</v>
      </c>
      <c r="D8767" t="s">
        <v>174</v>
      </c>
      <c r="E8767" t="s">
        <v>27</v>
      </c>
      <c r="F8767" t="s">
        <v>43</v>
      </c>
      <c r="G8767" t="s">
        <v>128</v>
      </c>
      <c r="H8767">
        <v>4</v>
      </c>
      <c r="I8767">
        <v>41397.56</v>
      </c>
      <c r="J8767">
        <v>0.3</v>
      </c>
      <c r="K8767">
        <v>115913.17</v>
      </c>
      <c r="L8767">
        <v>11266.75</v>
      </c>
      <c r="M8767">
        <f t="shared" si="410"/>
        <v>115913.16799999999</v>
      </c>
      <c r="N8767" t="str">
        <f t="shared" si="408"/>
        <v>Q4</v>
      </c>
      <c r="O8767" s="2">
        <f t="shared" si="409"/>
        <v>9.7199912658760006</v>
      </c>
      <c r="P8767" t="str">
        <f>VLOOKUP(retail_sales_2023!C8767,customers!A:J,5,)</f>
        <v>Chandigarh</v>
      </c>
      <c r="Q8767" t="str">
        <f>VLOOKUP(C8767,customers!A:J,10,0)</f>
        <v>Regular</v>
      </c>
    </row>
    <row r="8768" spans="1:17" x14ac:dyDescent="0.3">
      <c r="A8768" t="s">
        <v>9859</v>
      </c>
      <c r="B8768" s="1">
        <v>45205</v>
      </c>
      <c r="C8768" t="s">
        <v>1886</v>
      </c>
      <c r="D8768" t="s">
        <v>1887</v>
      </c>
      <c r="E8768" t="s">
        <v>21</v>
      </c>
      <c r="F8768" t="s">
        <v>22</v>
      </c>
      <c r="G8768" t="s">
        <v>315</v>
      </c>
      <c r="H8768">
        <v>5</v>
      </c>
      <c r="I8768">
        <v>14557.76</v>
      </c>
      <c r="J8768">
        <v>0</v>
      </c>
      <c r="K8768">
        <v>72788.800000000003</v>
      </c>
      <c r="L8768">
        <v>19928.419999999998</v>
      </c>
      <c r="M8768">
        <f t="shared" si="410"/>
        <v>72788.800000000003</v>
      </c>
      <c r="N8768" t="str">
        <f t="shared" si="408"/>
        <v>Q4</v>
      </c>
      <c r="O8768" s="2">
        <f t="shared" si="409"/>
        <v>27.378415360604926</v>
      </c>
      <c r="P8768" t="str">
        <f>VLOOKUP(retail_sales_2023!C8768,customers!A:J,5,)</f>
        <v>Kolkata</v>
      </c>
      <c r="Q8768" t="str">
        <f>VLOOKUP(C8768,customers!A:J,10,0)</f>
        <v>Regular</v>
      </c>
    </row>
    <row r="8769" spans="1:17" x14ac:dyDescent="0.3">
      <c r="A8769" t="s">
        <v>9860</v>
      </c>
      <c r="B8769" s="1">
        <v>45049</v>
      </c>
      <c r="C8769" t="s">
        <v>19</v>
      </c>
      <c r="D8769" t="s">
        <v>20</v>
      </c>
      <c r="E8769" t="s">
        <v>21</v>
      </c>
      <c r="F8769" t="s">
        <v>43</v>
      </c>
      <c r="G8769" t="s">
        <v>282</v>
      </c>
      <c r="H8769">
        <v>1</v>
      </c>
      <c r="I8769">
        <v>48311.22</v>
      </c>
      <c r="J8769">
        <v>0</v>
      </c>
      <c r="K8769">
        <v>48311.22</v>
      </c>
      <c r="L8769">
        <v>7502.55</v>
      </c>
      <c r="M8769">
        <f t="shared" si="410"/>
        <v>48311.22</v>
      </c>
      <c r="N8769" t="str">
        <f t="shared" si="408"/>
        <v>Q2</v>
      </c>
      <c r="O8769" s="2">
        <f t="shared" si="409"/>
        <v>15.529622311338857</v>
      </c>
      <c r="P8769" t="str">
        <f>VLOOKUP(retail_sales_2023!C8769,customers!A:J,5,)</f>
        <v>Guwahati</v>
      </c>
      <c r="Q8769" t="str">
        <f>VLOOKUP(C8769,customers!A:J,10,0)</f>
        <v>Premium</v>
      </c>
    </row>
    <row r="8770" spans="1:17" x14ac:dyDescent="0.3">
      <c r="A8770" t="s">
        <v>9861</v>
      </c>
      <c r="B8770" s="1">
        <v>45147</v>
      </c>
      <c r="C8770" t="s">
        <v>595</v>
      </c>
      <c r="D8770" t="s">
        <v>596</v>
      </c>
      <c r="E8770" t="s">
        <v>27</v>
      </c>
      <c r="F8770" t="s">
        <v>81</v>
      </c>
      <c r="G8770" t="s">
        <v>158</v>
      </c>
      <c r="H8770">
        <v>4</v>
      </c>
      <c r="I8770">
        <v>3336.89</v>
      </c>
      <c r="J8770">
        <v>0</v>
      </c>
      <c r="K8770">
        <v>13347.56</v>
      </c>
      <c r="L8770">
        <v>5000.2299999999996</v>
      </c>
      <c r="M8770">
        <f t="shared" si="410"/>
        <v>13347.56</v>
      </c>
      <c r="N8770" t="str">
        <f t="shared" si="408"/>
        <v>Q3</v>
      </c>
      <c r="O8770" s="2">
        <f t="shared" si="409"/>
        <v>37.461753309219063</v>
      </c>
      <c r="P8770" t="str">
        <f>VLOOKUP(retail_sales_2023!C8770,customers!A:J,5,)</f>
        <v>Lucknow</v>
      </c>
      <c r="Q8770" t="str">
        <f>VLOOKUP(C8770,customers!A:J,10,0)</f>
        <v>Occasional</v>
      </c>
    </row>
    <row r="8771" spans="1:17" x14ac:dyDescent="0.3">
      <c r="A8771" t="s">
        <v>9862</v>
      </c>
      <c r="B8771" s="1">
        <v>45077</v>
      </c>
      <c r="C8771" t="s">
        <v>1687</v>
      </c>
      <c r="D8771" t="s">
        <v>1688</v>
      </c>
      <c r="E8771" t="s">
        <v>27</v>
      </c>
      <c r="F8771" t="s">
        <v>22</v>
      </c>
      <c r="G8771" t="s">
        <v>423</v>
      </c>
      <c r="H8771">
        <v>3</v>
      </c>
      <c r="I8771">
        <v>26467.49</v>
      </c>
      <c r="J8771">
        <v>0.05</v>
      </c>
      <c r="K8771">
        <v>75432.350000000006</v>
      </c>
      <c r="L8771">
        <v>13600.37</v>
      </c>
      <c r="M8771">
        <f t="shared" si="410"/>
        <v>75432.3465</v>
      </c>
      <c r="N8771" t="str">
        <f t="shared" ref="N8771:N8834" si="411">"Q"&amp;ROUNDUP(MONTH(B8771)/3,0)</f>
        <v>Q2</v>
      </c>
      <c r="O8771" s="2">
        <f t="shared" ref="O8771:O8834" si="412">(L8771/K8771)*100</f>
        <v>18.029890358712144</v>
      </c>
      <c r="P8771" t="str">
        <f>VLOOKUP(retail_sales_2023!C8771,customers!A:J,5,)</f>
        <v>Chandigarh</v>
      </c>
      <c r="Q8771" t="str">
        <f>VLOOKUP(C8771,customers!A:J,10,0)</f>
        <v>Occasional</v>
      </c>
    </row>
    <row r="8772" spans="1:17" x14ac:dyDescent="0.3">
      <c r="A8772" t="s">
        <v>9863</v>
      </c>
      <c r="B8772" s="1">
        <v>45109</v>
      </c>
      <c r="C8772" t="s">
        <v>3348</v>
      </c>
      <c r="D8772" t="s">
        <v>3349</v>
      </c>
      <c r="E8772" t="s">
        <v>15</v>
      </c>
      <c r="F8772" t="s">
        <v>38</v>
      </c>
      <c r="G8772" t="s">
        <v>77</v>
      </c>
      <c r="H8772">
        <v>3</v>
      </c>
      <c r="I8772">
        <v>3578.42</v>
      </c>
      <c r="J8772">
        <v>0.2</v>
      </c>
      <c r="K8772">
        <v>8588.2099999999991</v>
      </c>
      <c r="L8772">
        <v>-90.94</v>
      </c>
      <c r="M8772">
        <f t="shared" si="410"/>
        <v>8588.2080000000005</v>
      </c>
      <c r="N8772" t="str">
        <f t="shared" si="411"/>
        <v>Q3</v>
      </c>
      <c r="O8772" s="2">
        <f t="shared" si="412"/>
        <v>-1.0588935296179298</v>
      </c>
      <c r="P8772" t="str">
        <f>VLOOKUP(retail_sales_2023!C8772,customers!A:J,5,)</f>
        <v>Kochi</v>
      </c>
      <c r="Q8772" t="str">
        <f>VLOOKUP(C8772,customers!A:J,10,0)</f>
        <v>Premium</v>
      </c>
    </row>
    <row r="8773" spans="1:17" x14ac:dyDescent="0.3">
      <c r="A8773" t="s">
        <v>9864</v>
      </c>
      <c r="B8773" s="1">
        <v>45085</v>
      </c>
      <c r="C8773" t="s">
        <v>1436</v>
      </c>
      <c r="D8773" t="s">
        <v>1437</v>
      </c>
      <c r="E8773" t="s">
        <v>21</v>
      </c>
      <c r="F8773" t="s">
        <v>52</v>
      </c>
      <c r="G8773" t="s">
        <v>169</v>
      </c>
      <c r="H8773">
        <v>10</v>
      </c>
      <c r="I8773">
        <v>756.62</v>
      </c>
      <c r="J8773">
        <v>0.15</v>
      </c>
      <c r="K8773">
        <v>6431.27</v>
      </c>
      <c r="L8773">
        <v>445.25</v>
      </c>
      <c r="M8773">
        <f t="shared" ref="M8773:M8836" si="413">H8773*I8773*(1-J8773)</f>
        <v>6431.2699999999995</v>
      </c>
      <c r="N8773" t="str">
        <f t="shared" si="411"/>
        <v>Q2</v>
      </c>
      <c r="O8773" s="2">
        <f t="shared" si="412"/>
        <v>6.9232049035416026</v>
      </c>
      <c r="P8773" t="str">
        <f>VLOOKUP(retail_sales_2023!C8773,customers!A:J,5,)</f>
        <v>Ranchi</v>
      </c>
      <c r="Q8773" t="str">
        <f>VLOOKUP(C8773,customers!A:J,10,0)</f>
        <v>Premium</v>
      </c>
    </row>
    <row r="8774" spans="1:17" x14ac:dyDescent="0.3">
      <c r="A8774" t="s">
        <v>9865</v>
      </c>
      <c r="B8774" s="1">
        <v>45116</v>
      </c>
      <c r="C8774" t="s">
        <v>403</v>
      </c>
      <c r="D8774" t="s">
        <v>404</v>
      </c>
      <c r="E8774" t="s">
        <v>27</v>
      </c>
      <c r="F8774" t="s">
        <v>81</v>
      </c>
      <c r="G8774" t="s">
        <v>82</v>
      </c>
      <c r="H8774">
        <v>5</v>
      </c>
      <c r="I8774">
        <v>1101.0899999999999</v>
      </c>
      <c r="J8774">
        <v>0.15</v>
      </c>
      <c r="K8774">
        <v>4679.63</v>
      </c>
      <c r="L8774">
        <v>1249.1199999999999</v>
      </c>
      <c r="M8774">
        <f t="shared" si="413"/>
        <v>4679.6324999999997</v>
      </c>
      <c r="N8774" t="str">
        <f t="shared" si="411"/>
        <v>Q3</v>
      </c>
      <c r="O8774" s="2">
        <f t="shared" si="412"/>
        <v>26.692708611578265</v>
      </c>
      <c r="P8774" t="str">
        <f>VLOOKUP(retail_sales_2023!C8774,customers!A:J,5,)</f>
        <v>Jaipur</v>
      </c>
      <c r="Q8774" t="str">
        <f>VLOOKUP(C8774,customers!A:J,10,0)</f>
        <v>Regular</v>
      </c>
    </row>
    <row r="8775" spans="1:17" x14ac:dyDescent="0.3">
      <c r="A8775" t="s">
        <v>9866</v>
      </c>
      <c r="B8775" s="1">
        <v>45285</v>
      </c>
      <c r="C8775" t="s">
        <v>2521</v>
      </c>
      <c r="D8775" t="s">
        <v>2522</v>
      </c>
      <c r="E8775" t="s">
        <v>33</v>
      </c>
      <c r="F8775" t="s">
        <v>52</v>
      </c>
      <c r="G8775" t="s">
        <v>937</v>
      </c>
      <c r="H8775">
        <v>3</v>
      </c>
      <c r="I8775">
        <v>503.78</v>
      </c>
      <c r="J8775">
        <v>0.25</v>
      </c>
      <c r="K8775">
        <v>1133.5</v>
      </c>
      <c r="L8775">
        <v>78.41</v>
      </c>
      <c r="M8775">
        <f t="shared" si="413"/>
        <v>1133.5049999999999</v>
      </c>
      <c r="N8775" t="str">
        <f t="shared" si="411"/>
        <v>Q4</v>
      </c>
      <c r="O8775" s="2">
        <f t="shared" si="412"/>
        <v>6.9175121305690341</v>
      </c>
      <c r="P8775" t="str">
        <f>VLOOKUP(retail_sales_2023!C8775,customers!A:J,5,)</f>
        <v>Ahmedabad</v>
      </c>
      <c r="Q8775" t="str">
        <f>VLOOKUP(C8775,customers!A:J,10,0)</f>
        <v>Premium</v>
      </c>
    </row>
    <row r="8776" spans="1:17" x14ac:dyDescent="0.3">
      <c r="A8776" t="s">
        <v>9867</v>
      </c>
      <c r="B8776" s="1">
        <v>45117</v>
      </c>
      <c r="C8776" t="s">
        <v>1090</v>
      </c>
      <c r="D8776" t="s">
        <v>1091</v>
      </c>
      <c r="E8776" t="s">
        <v>27</v>
      </c>
      <c r="F8776" t="s">
        <v>52</v>
      </c>
      <c r="G8776" t="s">
        <v>235</v>
      </c>
      <c r="H8776">
        <v>9</v>
      </c>
      <c r="I8776">
        <v>332.96</v>
      </c>
      <c r="J8776">
        <v>0</v>
      </c>
      <c r="K8776">
        <v>2996.64</v>
      </c>
      <c r="L8776">
        <v>178.39</v>
      </c>
      <c r="M8776">
        <f t="shared" si="413"/>
        <v>2996.64</v>
      </c>
      <c r="N8776" t="str">
        <f t="shared" si="411"/>
        <v>Q3</v>
      </c>
      <c r="O8776" s="2">
        <f t="shared" si="412"/>
        <v>5.9530006941107372</v>
      </c>
      <c r="P8776" t="str">
        <f>VLOOKUP(retail_sales_2023!C8776,customers!A:J,5,)</f>
        <v>Lucknow</v>
      </c>
      <c r="Q8776" t="str">
        <f>VLOOKUP(C8776,customers!A:J,10,0)</f>
        <v>Regular</v>
      </c>
    </row>
    <row r="8777" spans="1:17" x14ac:dyDescent="0.3">
      <c r="A8777" t="s">
        <v>9868</v>
      </c>
      <c r="B8777" s="1">
        <v>45254</v>
      </c>
      <c r="C8777" t="s">
        <v>804</v>
      </c>
      <c r="D8777" t="s">
        <v>805</v>
      </c>
      <c r="E8777" t="s">
        <v>33</v>
      </c>
      <c r="F8777" t="s">
        <v>28</v>
      </c>
      <c r="G8777" t="s">
        <v>466</v>
      </c>
      <c r="H8777">
        <v>2</v>
      </c>
      <c r="I8777">
        <v>5492.56</v>
      </c>
      <c r="J8777">
        <v>0</v>
      </c>
      <c r="K8777">
        <v>10985.12</v>
      </c>
      <c r="L8777">
        <v>2890.87</v>
      </c>
      <c r="M8777">
        <f t="shared" si="413"/>
        <v>10985.12</v>
      </c>
      <c r="N8777" t="str">
        <f t="shared" si="411"/>
        <v>Q4</v>
      </c>
      <c r="O8777" s="2">
        <f t="shared" si="412"/>
        <v>26.316235052507388</v>
      </c>
      <c r="P8777" t="str">
        <f>VLOOKUP(retail_sales_2023!C8777,customers!A:J,5,)</f>
        <v>Mumbai</v>
      </c>
      <c r="Q8777" t="str">
        <f>VLOOKUP(C8777,customers!A:J,10,0)</f>
        <v>Premium</v>
      </c>
    </row>
    <row r="8778" spans="1:17" x14ac:dyDescent="0.3">
      <c r="A8778" t="s">
        <v>9869</v>
      </c>
      <c r="B8778" s="1">
        <v>45205</v>
      </c>
      <c r="C8778" t="s">
        <v>221</v>
      </c>
      <c r="D8778" t="s">
        <v>222</v>
      </c>
      <c r="E8778" t="s">
        <v>27</v>
      </c>
      <c r="F8778" t="s">
        <v>52</v>
      </c>
      <c r="G8778" t="s">
        <v>169</v>
      </c>
      <c r="H8778">
        <v>3</v>
      </c>
      <c r="I8778">
        <v>325.87</v>
      </c>
      <c r="J8778">
        <v>0.05</v>
      </c>
      <c r="K8778">
        <v>928.73</v>
      </c>
      <c r="L8778">
        <v>68.83</v>
      </c>
      <c r="M8778">
        <f t="shared" si="413"/>
        <v>928.72949999999992</v>
      </c>
      <c r="N8778" t="str">
        <f t="shared" si="411"/>
        <v>Q4</v>
      </c>
      <c r="O8778" s="2">
        <f t="shared" si="412"/>
        <v>7.4111959342327687</v>
      </c>
      <c r="P8778" t="str">
        <f>VLOOKUP(retail_sales_2023!C8778,customers!A:J,5,)</f>
        <v>Lucknow</v>
      </c>
      <c r="Q8778" t="str">
        <f>VLOOKUP(C8778,customers!A:J,10,0)</f>
        <v>Premium</v>
      </c>
    </row>
    <row r="8779" spans="1:17" x14ac:dyDescent="0.3">
      <c r="A8779" t="s">
        <v>9870</v>
      </c>
      <c r="B8779" s="1">
        <v>45228</v>
      </c>
      <c r="C8779" t="s">
        <v>1123</v>
      </c>
      <c r="D8779" t="s">
        <v>1124</v>
      </c>
      <c r="E8779" t="s">
        <v>15</v>
      </c>
      <c r="F8779" t="s">
        <v>52</v>
      </c>
      <c r="G8779" t="s">
        <v>235</v>
      </c>
      <c r="H8779">
        <v>4</v>
      </c>
      <c r="I8779">
        <v>248.85</v>
      </c>
      <c r="J8779">
        <v>0.1</v>
      </c>
      <c r="K8779">
        <v>895.86</v>
      </c>
      <c r="L8779">
        <v>88.58</v>
      </c>
      <c r="M8779">
        <f t="shared" si="413"/>
        <v>895.86</v>
      </c>
      <c r="N8779" t="str">
        <f t="shared" si="411"/>
        <v>Q4</v>
      </c>
      <c r="O8779" s="2">
        <f t="shared" si="412"/>
        <v>9.8877056682963858</v>
      </c>
      <c r="P8779" t="str">
        <f>VLOOKUP(retail_sales_2023!C8779,customers!A:J,5,)</f>
        <v>Kochi</v>
      </c>
      <c r="Q8779" t="str">
        <f>VLOOKUP(C8779,customers!A:J,10,0)</f>
        <v>Premium</v>
      </c>
    </row>
    <row r="8780" spans="1:17" x14ac:dyDescent="0.3">
      <c r="A8780" t="s">
        <v>9871</v>
      </c>
      <c r="B8780" s="1">
        <v>45135</v>
      </c>
      <c r="C8780" t="s">
        <v>1590</v>
      </c>
      <c r="D8780" t="s">
        <v>1591</v>
      </c>
      <c r="E8780" t="s">
        <v>27</v>
      </c>
      <c r="F8780" t="s">
        <v>43</v>
      </c>
      <c r="G8780" t="s">
        <v>272</v>
      </c>
      <c r="H8780">
        <v>3</v>
      </c>
      <c r="I8780">
        <v>52205.65</v>
      </c>
      <c r="J8780">
        <v>0.25</v>
      </c>
      <c r="K8780">
        <v>117462.71</v>
      </c>
      <c r="L8780">
        <v>10541.43</v>
      </c>
      <c r="M8780">
        <f t="shared" si="413"/>
        <v>117462.71250000001</v>
      </c>
      <c r="N8780" t="str">
        <f t="shared" si="411"/>
        <v>Q3</v>
      </c>
      <c r="O8780" s="2">
        <f t="shared" si="412"/>
        <v>8.974277879337194</v>
      </c>
      <c r="P8780" t="str">
        <f>VLOOKUP(retail_sales_2023!C8780,customers!A:J,5,)</f>
        <v>Lucknow</v>
      </c>
      <c r="Q8780" t="str">
        <f>VLOOKUP(C8780,customers!A:J,10,0)</f>
        <v>Regular</v>
      </c>
    </row>
    <row r="8781" spans="1:17" x14ac:dyDescent="0.3">
      <c r="A8781" t="s">
        <v>9872</v>
      </c>
      <c r="B8781" s="1">
        <v>45139</v>
      </c>
      <c r="C8781" t="s">
        <v>1061</v>
      </c>
      <c r="D8781" t="s">
        <v>1062</v>
      </c>
      <c r="E8781" t="s">
        <v>27</v>
      </c>
      <c r="F8781" t="s">
        <v>28</v>
      </c>
      <c r="G8781" t="s">
        <v>97</v>
      </c>
      <c r="H8781">
        <v>5</v>
      </c>
      <c r="I8781">
        <v>6261.06</v>
      </c>
      <c r="J8781">
        <v>0.1</v>
      </c>
      <c r="K8781">
        <v>28174.77</v>
      </c>
      <c r="L8781">
        <v>7203.96</v>
      </c>
      <c r="M8781">
        <f t="shared" si="413"/>
        <v>28174.770000000004</v>
      </c>
      <c r="N8781" t="str">
        <f t="shared" si="411"/>
        <v>Q3</v>
      </c>
      <c r="O8781" s="2">
        <f t="shared" si="412"/>
        <v>25.568833392428758</v>
      </c>
      <c r="P8781" t="str">
        <f>VLOOKUP(retail_sales_2023!C8781,customers!A:J,5,)</f>
        <v>Jaipur</v>
      </c>
      <c r="Q8781" t="str">
        <f>VLOOKUP(C8781,customers!A:J,10,0)</f>
        <v>Regular</v>
      </c>
    </row>
    <row r="8782" spans="1:17" x14ac:dyDescent="0.3">
      <c r="A8782" t="s">
        <v>9873</v>
      </c>
      <c r="B8782" s="1">
        <v>45050</v>
      </c>
      <c r="C8782" t="s">
        <v>428</v>
      </c>
      <c r="D8782" t="s">
        <v>429</v>
      </c>
      <c r="E8782" t="s">
        <v>21</v>
      </c>
      <c r="F8782" t="s">
        <v>52</v>
      </c>
      <c r="G8782" t="s">
        <v>268</v>
      </c>
      <c r="H8782">
        <v>2</v>
      </c>
      <c r="I8782">
        <v>583.15</v>
      </c>
      <c r="J8782">
        <v>0.15</v>
      </c>
      <c r="K8782">
        <v>991.35</v>
      </c>
      <c r="L8782">
        <v>87.22</v>
      </c>
      <c r="M8782">
        <f t="shared" si="413"/>
        <v>991.3549999999999</v>
      </c>
      <c r="N8782" t="str">
        <f t="shared" si="411"/>
        <v>Q2</v>
      </c>
      <c r="O8782" s="2">
        <f t="shared" si="412"/>
        <v>8.7981035961063192</v>
      </c>
      <c r="P8782" t="str">
        <f>VLOOKUP(retail_sales_2023!C8782,customers!A:J,5,)</f>
        <v>Kolkata</v>
      </c>
      <c r="Q8782" t="str">
        <f>VLOOKUP(C8782,customers!A:J,10,0)</f>
        <v>Premium</v>
      </c>
    </row>
    <row r="8783" spans="1:17" x14ac:dyDescent="0.3">
      <c r="A8783" t="s">
        <v>9874</v>
      </c>
      <c r="B8783" s="1">
        <v>45262</v>
      </c>
      <c r="C8783" t="s">
        <v>257</v>
      </c>
      <c r="D8783" t="s">
        <v>258</v>
      </c>
      <c r="E8783" t="s">
        <v>27</v>
      </c>
      <c r="F8783" t="s">
        <v>52</v>
      </c>
      <c r="G8783" t="s">
        <v>235</v>
      </c>
      <c r="H8783">
        <v>6</v>
      </c>
      <c r="I8783">
        <v>684.36</v>
      </c>
      <c r="J8783">
        <v>0</v>
      </c>
      <c r="K8783">
        <v>4106.16</v>
      </c>
      <c r="L8783">
        <v>422.12</v>
      </c>
      <c r="M8783">
        <f t="shared" si="413"/>
        <v>4106.16</v>
      </c>
      <c r="N8783" t="str">
        <f t="shared" si="411"/>
        <v>Q4</v>
      </c>
      <c r="O8783" s="2">
        <f t="shared" si="412"/>
        <v>10.28016443587196</v>
      </c>
      <c r="P8783" t="str">
        <f>VLOOKUP(retail_sales_2023!C8783,customers!A:J,5,)</f>
        <v>Delhi</v>
      </c>
      <c r="Q8783" t="str">
        <f>VLOOKUP(C8783,customers!A:J,10,0)</f>
        <v>Regular</v>
      </c>
    </row>
    <row r="8784" spans="1:17" x14ac:dyDescent="0.3">
      <c r="A8784" t="s">
        <v>9875</v>
      </c>
      <c r="B8784" s="1">
        <v>44957</v>
      </c>
      <c r="C8784" t="s">
        <v>1857</v>
      </c>
      <c r="D8784" t="s">
        <v>1858</v>
      </c>
      <c r="E8784" t="s">
        <v>33</v>
      </c>
      <c r="F8784" t="s">
        <v>52</v>
      </c>
      <c r="G8784" t="s">
        <v>235</v>
      </c>
      <c r="H8784">
        <v>5</v>
      </c>
      <c r="I8784">
        <v>127.83</v>
      </c>
      <c r="J8784">
        <v>0</v>
      </c>
      <c r="K8784">
        <v>639.15</v>
      </c>
      <c r="L8784">
        <v>53.72</v>
      </c>
      <c r="M8784">
        <f t="shared" si="413"/>
        <v>639.15</v>
      </c>
      <c r="N8784" t="str">
        <f t="shared" si="411"/>
        <v>Q1</v>
      </c>
      <c r="O8784" s="2">
        <f t="shared" si="412"/>
        <v>8.4049127747790031</v>
      </c>
      <c r="P8784" t="str">
        <f>VLOOKUP(retail_sales_2023!C8784,customers!A:J,5,)</f>
        <v>Surat</v>
      </c>
      <c r="Q8784" t="str">
        <f>VLOOKUP(C8784,customers!A:J,10,0)</f>
        <v>Regular</v>
      </c>
    </row>
    <row r="8785" spans="1:17" x14ac:dyDescent="0.3">
      <c r="A8785" t="s">
        <v>9876</v>
      </c>
      <c r="B8785" s="1">
        <v>45014</v>
      </c>
      <c r="C8785" t="s">
        <v>31</v>
      </c>
      <c r="D8785" t="s">
        <v>32</v>
      </c>
      <c r="E8785" t="s">
        <v>33</v>
      </c>
      <c r="F8785" t="s">
        <v>43</v>
      </c>
      <c r="G8785" t="s">
        <v>128</v>
      </c>
      <c r="H8785">
        <v>4</v>
      </c>
      <c r="I8785">
        <v>7189.26</v>
      </c>
      <c r="J8785">
        <v>0.1</v>
      </c>
      <c r="K8785">
        <v>25881.34</v>
      </c>
      <c r="L8785">
        <v>2556.17</v>
      </c>
      <c r="M8785">
        <f t="shared" si="413"/>
        <v>25881.336000000003</v>
      </c>
      <c r="N8785" t="str">
        <f t="shared" si="411"/>
        <v>Q1</v>
      </c>
      <c r="O8785" s="2">
        <f t="shared" si="412"/>
        <v>9.8764978938493915</v>
      </c>
      <c r="P8785" t="str">
        <f>VLOOKUP(retail_sales_2023!C8785,customers!A:J,5,)</f>
        <v>Ahmedabad</v>
      </c>
      <c r="Q8785" t="str">
        <f>VLOOKUP(C8785,customers!A:J,10,0)</f>
        <v>Premium</v>
      </c>
    </row>
    <row r="8786" spans="1:17" x14ac:dyDescent="0.3">
      <c r="A8786" t="s">
        <v>9877</v>
      </c>
      <c r="B8786" s="1">
        <v>45026</v>
      </c>
      <c r="C8786" t="s">
        <v>667</v>
      </c>
      <c r="D8786" t="s">
        <v>668</v>
      </c>
      <c r="E8786" t="s">
        <v>33</v>
      </c>
      <c r="F8786" t="s">
        <v>22</v>
      </c>
      <c r="G8786" t="s">
        <v>146</v>
      </c>
      <c r="H8786">
        <v>3</v>
      </c>
      <c r="I8786">
        <v>28260.14</v>
      </c>
      <c r="J8786">
        <v>0.15</v>
      </c>
      <c r="K8786">
        <v>72063.360000000001</v>
      </c>
      <c r="L8786">
        <v>18537.23</v>
      </c>
      <c r="M8786">
        <f t="shared" si="413"/>
        <v>72063.357000000004</v>
      </c>
      <c r="N8786" t="str">
        <f t="shared" si="411"/>
        <v>Q2</v>
      </c>
      <c r="O8786" s="2">
        <f t="shared" si="412"/>
        <v>25.723516083624187</v>
      </c>
      <c r="P8786" t="str">
        <f>VLOOKUP(retail_sales_2023!C8786,customers!A:J,5,)</f>
        <v>Nagpur</v>
      </c>
      <c r="Q8786" t="str">
        <f>VLOOKUP(C8786,customers!A:J,10,0)</f>
        <v>Occasional</v>
      </c>
    </row>
    <row r="8787" spans="1:17" x14ac:dyDescent="0.3">
      <c r="A8787" t="s">
        <v>9878</v>
      </c>
      <c r="B8787" s="1">
        <v>45195</v>
      </c>
      <c r="C8787" t="s">
        <v>2172</v>
      </c>
      <c r="D8787" t="s">
        <v>2173</v>
      </c>
      <c r="E8787" t="s">
        <v>15</v>
      </c>
      <c r="F8787" t="s">
        <v>28</v>
      </c>
      <c r="G8787" t="s">
        <v>280</v>
      </c>
      <c r="H8787">
        <v>5</v>
      </c>
      <c r="I8787">
        <v>6842.23</v>
      </c>
      <c r="J8787">
        <v>0</v>
      </c>
      <c r="K8787">
        <v>34211.15</v>
      </c>
      <c r="L8787">
        <v>8282.81</v>
      </c>
      <c r="M8787">
        <f t="shared" si="413"/>
        <v>34211.149999999994</v>
      </c>
      <c r="N8787" t="str">
        <f t="shared" si="411"/>
        <v>Q3</v>
      </c>
      <c r="O8787" s="2">
        <f t="shared" si="412"/>
        <v>24.210849386822712</v>
      </c>
      <c r="P8787" t="str">
        <f>VLOOKUP(retail_sales_2023!C8787,customers!A:J,5,)</f>
        <v>Hyderabad</v>
      </c>
      <c r="Q8787" t="str">
        <f>VLOOKUP(C8787,customers!A:J,10,0)</f>
        <v>Regular</v>
      </c>
    </row>
    <row r="8788" spans="1:17" x14ac:dyDescent="0.3">
      <c r="A8788" t="s">
        <v>9879</v>
      </c>
      <c r="B8788" s="1">
        <v>45063</v>
      </c>
      <c r="C8788" t="s">
        <v>1403</v>
      </c>
      <c r="D8788" t="s">
        <v>1404</v>
      </c>
      <c r="E8788" t="s">
        <v>27</v>
      </c>
      <c r="F8788" t="s">
        <v>38</v>
      </c>
      <c r="G8788" t="s">
        <v>456</v>
      </c>
      <c r="H8788">
        <v>5</v>
      </c>
      <c r="I8788">
        <v>3903.61</v>
      </c>
      <c r="J8788">
        <v>0.3</v>
      </c>
      <c r="K8788">
        <v>13662.63</v>
      </c>
      <c r="L8788">
        <v>2885.21</v>
      </c>
      <c r="M8788">
        <f t="shared" si="413"/>
        <v>13662.634999999998</v>
      </c>
      <c r="N8788" t="str">
        <f t="shared" si="411"/>
        <v>Q2</v>
      </c>
      <c r="O8788" s="2">
        <f t="shared" si="412"/>
        <v>21.117530080226139</v>
      </c>
      <c r="P8788" t="str">
        <f>VLOOKUP(retail_sales_2023!C8788,customers!A:J,5,)</f>
        <v>Jaipur</v>
      </c>
      <c r="Q8788" t="str">
        <f>VLOOKUP(C8788,customers!A:J,10,0)</f>
        <v>Occasional</v>
      </c>
    </row>
    <row r="8789" spans="1:17" x14ac:dyDescent="0.3">
      <c r="A8789" t="s">
        <v>9880</v>
      </c>
      <c r="B8789" s="1">
        <v>45121</v>
      </c>
      <c r="C8789" t="s">
        <v>1151</v>
      </c>
      <c r="D8789" t="s">
        <v>1152</v>
      </c>
      <c r="E8789" t="s">
        <v>21</v>
      </c>
      <c r="F8789" t="s">
        <v>22</v>
      </c>
      <c r="G8789" t="s">
        <v>423</v>
      </c>
      <c r="H8789">
        <v>1</v>
      </c>
      <c r="I8789">
        <v>28180.99</v>
      </c>
      <c r="J8789">
        <v>0.05</v>
      </c>
      <c r="K8789">
        <v>26771.94</v>
      </c>
      <c r="L8789">
        <v>7158.71</v>
      </c>
      <c r="M8789">
        <f t="shared" si="413"/>
        <v>26771.940500000001</v>
      </c>
      <c r="N8789" t="str">
        <f t="shared" si="411"/>
        <v>Q3</v>
      </c>
      <c r="O8789" s="2">
        <f t="shared" si="412"/>
        <v>26.739601239207918</v>
      </c>
      <c r="P8789" t="str">
        <f>VLOOKUP(retail_sales_2023!C8789,customers!A:J,5,)</f>
        <v>Patna</v>
      </c>
      <c r="Q8789" t="str">
        <f>VLOOKUP(C8789,customers!A:J,10,0)</f>
        <v>Premium</v>
      </c>
    </row>
    <row r="8790" spans="1:17" x14ac:dyDescent="0.3">
      <c r="A8790" t="s">
        <v>9881</v>
      </c>
      <c r="B8790" s="1">
        <v>45286</v>
      </c>
      <c r="C8790" t="s">
        <v>1607</v>
      </c>
      <c r="D8790" t="s">
        <v>1608</v>
      </c>
      <c r="E8790" t="s">
        <v>15</v>
      </c>
      <c r="F8790" t="s">
        <v>38</v>
      </c>
      <c r="G8790" t="s">
        <v>456</v>
      </c>
      <c r="H8790">
        <v>2</v>
      </c>
      <c r="I8790">
        <v>1742.69</v>
      </c>
      <c r="J8790">
        <v>0.15</v>
      </c>
      <c r="K8790">
        <v>2962.57</v>
      </c>
      <c r="L8790">
        <v>977.19</v>
      </c>
      <c r="M8790">
        <f t="shared" si="413"/>
        <v>2962.5729999999999</v>
      </c>
      <c r="N8790" t="str">
        <f t="shared" si="411"/>
        <v>Q4</v>
      </c>
      <c r="O8790" s="2">
        <f t="shared" si="412"/>
        <v>32.984537074229472</v>
      </c>
      <c r="P8790" t="str">
        <f>VLOOKUP(retail_sales_2023!C8790,customers!A:J,5,)</f>
        <v>Bengaluru</v>
      </c>
      <c r="Q8790" t="str">
        <f>VLOOKUP(C8790,customers!A:J,10,0)</f>
        <v>Regular</v>
      </c>
    </row>
    <row r="8791" spans="1:17" x14ac:dyDescent="0.3">
      <c r="A8791" t="s">
        <v>9882</v>
      </c>
      <c r="B8791" s="1">
        <v>45003</v>
      </c>
      <c r="C8791" t="s">
        <v>1436</v>
      </c>
      <c r="D8791" t="s">
        <v>13093</v>
      </c>
      <c r="E8791" t="s">
        <v>21</v>
      </c>
      <c r="F8791" t="s">
        <v>52</v>
      </c>
      <c r="G8791" t="s">
        <v>117</v>
      </c>
      <c r="H8791">
        <v>4</v>
      </c>
      <c r="I8791">
        <v>464.95</v>
      </c>
      <c r="J8791">
        <v>0.3</v>
      </c>
      <c r="K8791">
        <v>1301.8599999999999</v>
      </c>
      <c r="L8791">
        <v>129.27000000000001</v>
      </c>
      <c r="M8791">
        <f t="shared" si="413"/>
        <v>1301.8599999999999</v>
      </c>
      <c r="N8791" t="str">
        <f t="shared" si="411"/>
        <v>Q1</v>
      </c>
      <c r="O8791" s="2">
        <f t="shared" si="412"/>
        <v>9.9296391317038708</v>
      </c>
      <c r="P8791" t="str">
        <f>VLOOKUP(retail_sales_2023!C8791,customers!A:J,5,)</f>
        <v>Ranchi</v>
      </c>
      <c r="Q8791" t="str">
        <f>VLOOKUP(C8791,customers!A:J,10,0)</f>
        <v>Premium</v>
      </c>
    </row>
    <row r="8792" spans="1:17" x14ac:dyDescent="0.3">
      <c r="A8792" t="s">
        <v>9883</v>
      </c>
      <c r="B8792" s="1">
        <v>44956</v>
      </c>
      <c r="C8792" t="s">
        <v>1352</v>
      </c>
      <c r="D8792" t="s">
        <v>1353</v>
      </c>
      <c r="E8792" t="s">
        <v>15</v>
      </c>
      <c r="F8792" t="s">
        <v>28</v>
      </c>
      <c r="G8792" t="s">
        <v>29</v>
      </c>
      <c r="H8792">
        <v>3</v>
      </c>
      <c r="I8792">
        <v>1411.05</v>
      </c>
      <c r="J8792">
        <v>0.15</v>
      </c>
      <c r="K8792">
        <v>3598.18</v>
      </c>
      <c r="L8792">
        <v>852.85</v>
      </c>
      <c r="M8792">
        <f t="shared" si="413"/>
        <v>3598.1774999999998</v>
      </c>
      <c r="N8792" t="str">
        <f t="shared" si="411"/>
        <v>Q1</v>
      </c>
      <c r="O8792" s="2">
        <f t="shared" si="412"/>
        <v>23.702260587296912</v>
      </c>
      <c r="P8792" t="str">
        <f>VLOOKUP(retail_sales_2023!C8792,customers!A:J,5,)</f>
        <v>Kochi</v>
      </c>
      <c r="Q8792" t="str">
        <f>VLOOKUP(C8792,customers!A:J,10,0)</f>
        <v>Premium</v>
      </c>
    </row>
    <row r="8793" spans="1:17" x14ac:dyDescent="0.3">
      <c r="A8793" t="s">
        <v>9884</v>
      </c>
      <c r="B8793" s="1">
        <v>44928</v>
      </c>
      <c r="C8793" t="s">
        <v>327</v>
      </c>
      <c r="D8793" t="s">
        <v>328</v>
      </c>
      <c r="E8793" t="s">
        <v>21</v>
      </c>
      <c r="F8793" t="s">
        <v>28</v>
      </c>
      <c r="G8793" t="s">
        <v>97</v>
      </c>
      <c r="H8793">
        <v>2</v>
      </c>
      <c r="I8793">
        <v>6660.41</v>
      </c>
      <c r="J8793">
        <v>0.05</v>
      </c>
      <c r="K8793">
        <v>12654.78</v>
      </c>
      <c r="L8793">
        <v>3364.2</v>
      </c>
      <c r="M8793">
        <f t="shared" si="413"/>
        <v>12654.778999999999</v>
      </c>
      <c r="N8793" t="str">
        <f t="shared" si="411"/>
        <v>Q1</v>
      </c>
      <c r="O8793" s="2">
        <f t="shared" si="412"/>
        <v>26.584421064609575</v>
      </c>
      <c r="P8793" t="str">
        <f>VLOOKUP(retail_sales_2023!C8793,customers!A:J,5,)</f>
        <v>Bhubaneswar</v>
      </c>
      <c r="Q8793" t="str">
        <f>VLOOKUP(C8793,customers!A:J,10,0)</f>
        <v>Occasional</v>
      </c>
    </row>
    <row r="8794" spans="1:17" x14ac:dyDescent="0.3">
      <c r="A8794" t="s">
        <v>9885</v>
      </c>
      <c r="B8794" s="1">
        <v>45256</v>
      </c>
      <c r="C8794" t="s">
        <v>459</v>
      </c>
      <c r="D8794" t="s">
        <v>460</v>
      </c>
      <c r="E8794" t="s">
        <v>27</v>
      </c>
      <c r="F8794" t="s">
        <v>43</v>
      </c>
      <c r="G8794" t="s">
        <v>243</v>
      </c>
      <c r="H8794">
        <v>4</v>
      </c>
      <c r="I8794">
        <v>42570.67</v>
      </c>
      <c r="J8794">
        <v>0</v>
      </c>
      <c r="K8794">
        <v>170282.68</v>
      </c>
      <c r="L8794">
        <v>23616.99</v>
      </c>
      <c r="M8794">
        <f t="shared" si="413"/>
        <v>170282.68</v>
      </c>
      <c r="N8794" t="str">
        <f t="shared" si="411"/>
        <v>Q4</v>
      </c>
      <c r="O8794" s="2">
        <f t="shared" si="412"/>
        <v>13.869284885579674</v>
      </c>
      <c r="P8794" t="str">
        <f>VLOOKUP(retail_sales_2023!C8794,customers!A:J,5,)</f>
        <v>Chandigarh</v>
      </c>
      <c r="Q8794" t="str">
        <f>VLOOKUP(C8794,customers!A:J,10,0)</f>
        <v>Premium</v>
      </c>
    </row>
    <row r="8795" spans="1:17" x14ac:dyDescent="0.3">
      <c r="A8795" t="s">
        <v>9886</v>
      </c>
      <c r="B8795" s="1">
        <v>45111</v>
      </c>
      <c r="C8795" t="s">
        <v>842</v>
      </c>
      <c r="D8795" t="s">
        <v>843</v>
      </c>
      <c r="E8795" t="s">
        <v>33</v>
      </c>
      <c r="F8795" t="s">
        <v>81</v>
      </c>
      <c r="G8795" t="s">
        <v>239</v>
      </c>
      <c r="H8795">
        <v>4</v>
      </c>
      <c r="I8795">
        <v>4683.05</v>
      </c>
      <c r="J8795">
        <v>0.1</v>
      </c>
      <c r="K8795">
        <v>16858.98</v>
      </c>
      <c r="L8795">
        <v>4609.47</v>
      </c>
      <c r="M8795">
        <f t="shared" si="413"/>
        <v>16858.98</v>
      </c>
      <c r="N8795" t="str">
        <f t="shared" si="411"/>
        <v>Q3</v>
      </c>
      <c r="O8795" s="2">
        <f t="shared" si="412"/>
        <v>27.341333817348385</v>
      </c>
      <c r="P8795" t="str">
        <f>VLOOKUP(retail_sales_2023!C8795,customers!A:J,5,)</f>
        <v>Mumbai</v>
      </c>
      <c r="Q8795" t="str">
        <f>VLOOKUP(C8795,customers!A:J,10,0)</f>
        <v>Occasional</v>
      </c>
    </row>
    <row r="8796" spans="1:17" x14ac:dyDescent="0.3">
      <c r="A8796" t="s">
        <v>9887</v>
      </c>
      <c r="B8796" s="1">
        <v>45155</v>
      </c>
      <c r="C8796" t="s">
        <v>2233</v>
      </c>
      <c r="D8796" t="s">
        <v>2234</v>
      </c>
      <c r="E8796" t="s">
        <v>27</v>
      </c>
      <c r="F8796" t="s">
        <v>43</v>
      </c>
      <c r="G8796" t="s">
        <v>154</v>
      </c>
      <c r="H8796">
        <v>2</v>
      </c>
      <c r="I8796">
        <v>25909.22</v>
      </c>
      <c r="J8796">
        <v>0.15</v>
      </c>
      <c r="K8796">
        <v>44045.67</v>
      </c>
      <c r="L8796">
        <v>4767.84</v>
      </c>
      <c r="M8796">
        <f t="shared" si="413"/>
        <v>44045.673999999999</v>
      </c>
      <c r="N8796" t="str">
        <f t="shared" si="411"/>
        <v>Q3</v>
      </c>
      <c r="O8796" s="2">
        <f t="shared" si="412"/>
        <v>10.824764386601453</v>
      </c>
      <c r="P8796" t="str">
        <f>VLOOKUP(retail_sales_2023!C8796,customers!A:J,5,)</f>
        <v>Delhi</v>
      </c>
      <c r="Q8796" t="str">
        <f>VLOOKUP(C8796,customers!A:J,10,0)</f>
        <v>Regular</v>
      </c>
    </row>
    <row r="8797" spans="1:17" x14ac:dyDescent="0.3">
      <c r="A8797" t="s">
        <v>9888</v>
      </c>
      <c r="B8797" s="1">
        <v>44990</v>
      </c>
      <c r="C8797" t="s">
        <v>564</v>
      </c>
      <c r="D8797" t="s">
        <v>565</v>
      </c>
      <c r="E8797" t="s">
        <v>27</v>
      </c>
      <c r="F8797" t="s">
        <v>81</v>
      </c>
      <c r="G8797" t="s">
        <v>158</v>
      </c>
      <c r="H8797">
        <v>5</v>
      </c>
      <c r="I8797">
        <v>1876.99</v>
      </c>
      <c r="J8797">
        <v>0.15</v>
      </c>
      <c r="K8797">
        <v>7977.21</v>
      </c>
      <c r="L8797">
        <v>2887.86</v>
      </c>
      <c r="M8797">
        <f t="shared" si="413"/>
        <v>7977.2075000000004</v>
      </c>
      <c r="N8797" t="str">
        <f t="shared" si="411"/>
        <v>Q1</v>
      </c>
      <c r="O8797" s="2">
        <f t="shared" si="412"/>
        <v>36.201378677507549</v>
      </c>
      <c r="P8797" t="str">
        <f>VLOOKUP(retail_sales_2023!C8797,customers!A:J,5,)</f>
        <v>Lucknow</v>
      </c>
      <c r="Q8797" t="str">
        <f>VLOOKUP(C8797,customers!A:J,10,0)</f>
        <v>Premium</v>
      </c>
    </row>
    <row r="8798" spans="1:17" x14ac:dyDescent="0.3">
      <c r="A8798" t="s">
        <v>9889</v>
      </c>
      <c r="B8798" s="1">
        <v>45024</v>
      </c>
      <c r="C8798" t="s">
        <v>331</v>
      </c>
      <c r="D8798" t="s">
        <v>332</v>
      </c>
      <c r="E8798" t="s">
        <v>15</v>
      </c>
      <c r="F8798" t="s">
        <v>38</v>
      </c>
      <c r="G8798" t="s">
        <v>65</v>
      </c>
      <c r="H8798">
        <v>5</v>
      </c>
      <c r="I8798">
        <v>3439.07</v>
      </c>
      <c r="J8798">
        <v>0.2</v>
      </c>
      <c r="K8798">
        <v>13756.28</v>
      </c>
      <c r="L8798">
        <v>-287.05</v>
      </c>
      <c r="M8798">
        <f t="shared" si="413"/>
        <v>13756.280000000002</v>
      </c>
      <c r="N8798" t="str">
        <f t="shared" si="411"/>
        <v>Q2</v>
      </c>
      <c r="O8798" s="2">
        <f t="shared" si="412"/>
        <v>-2.0866833184552802</v>
      </c>
      <c r="P8798" t="str">
        <f>VLOOKUP(retail_sales_2023!C8798,customers!A:J,5,)</f>
        <v>Kochi</v>
      </c>
      <c r="Q8798" t="str">
        <f>VLOOKUP(C8798,customers!A:J,10,0)</f>
        <v>Premium</v>
      </c>
    </row>
    <row r="8799" spans="1:17" x14ac:dyDescent="0.3">
      <c r="A8799" t="s">
        <v>9890</v>
      </c>
      <c r="B8799" s="1">
        <v>45141</v>
      </c>
      <c r="C8799" t="s">
        <v>1002</v>
      </c>
      <c r="D8799" t="s">
        <v>1003</v>
      </c>
      <c r="E8799" t="s">
        <v>21</v>
      </c>
      <c r="F8799" t="s">
        <v>81</v>
      </c>
      <c r="G8799" t="s">
        <v>370</v>
      </c>
      <c r="H8799">
        <v>5</v>
      </c>
      <c r="I8799">
        <v>787.56</v>
      </c>
      <c r="J8799">
        <v>0.3</v>
      </c>
      <c r="K8799">
        <v>2756.46</v>
      </c>
      <c r="L8799">
        <v>608.57000000000005</v>
      </c>
      <c r="M8799">
        <f t="shared" si="413"/>
        <v>2756.4599999999996</v>
      </c>
      <c r="N8799" t="str">
        <f t="shared" si="411"/>
        <v>Q3</v>
      </c>
      <c r="O8799" s="2">
        <f t="shared" si="412"/>
        <v>22.077955058299416</v>
      </c>
      <c r="P8799" t="str">
        <f>VLOOKUP(retail_sales_2023!C8799,customers!A:J,5,)</f>
        <v>Bhubaneswar</v>
      </c>
      <c r="Q8799" t="str">
        <f>VLOOKUP(C8799,customers!A:J,10,0)</f>
        <v>Premium</v>
      </c>
    </row>
    <row r="8800" spans="1:17" x14ac:dyDescent="0.3">
      <c r="A8800" t="s">
        <v>9891</v>
      </c>
      <c r="B8800" s="1">
        <v>45128</v>
      </c>
      <c r="C8800" t="s">
        <v>221</v>
      </c>
      <c r="D8800" t="s">
        <v>222</v>
      </c>
      <c r="E8800" t="s">
        <v>27</v>
      </c>
      <c r="F8800" t="s">
        <v>28</v>
      </c>
      <c r="G8800" t="s">
        <v>97</v>
      </c>
      <c r="H8800">
        <v>5</v>
      </c>
      <c r="I8800">
        <v>6790.19</v>
      </c>
      <c r="J8800">
        <v>0.2</v>
      </c>
      <c r="K8800">
        <v>27160.76</v>
      </c>
      <c r="L8800">
        <v>6903.15</v>
      </c>
      <c r="M8800">
        <f t="shared" si="413"/>
        <v>27160.76</v>
      </c>
      <c r="N8800" t="str">
        <f t="shared" si="411"/>
        <v>Q3</v>
      </c>
      <c r="O8800" s="2">
        <f t="shared" si="412"/>
        <v>25.415894106055941</v>
      </c>
      <c r="P8800" t="str">
        <f>VLOOKUP(retail_sales_2023!C8800,customers!A:J,5,)</f>
        <v>Lucknow</v>
      </c>
      <c r="Q8800" t="str">
        <f>VLOOKUP(C8800,customers!A:J,10,0)</f>
        <v>Premium</v>
      </c>
    </row>
    <row r="8801" spans="1:17" x14ac:dyDescent="0.3">
      <c r="A8801" t="s">
        <v>9892</v>
      </c>
      <c r="B8801" s="1">
        <v>45043</v>
      </c>
      <c r="C8801" t="s">
        <v>674</v>
      </c>
      <c r="D8801" t="s">
        <v>675</v>
      </c>
      <c r="E8801" t="s">
        <v>27</v>
      </c>
      <c r="F8801" t="s">
        <v>52</v>
      </c>
      <c r="G8801" t="s">
        <v>200</v>
      </c>
      <c r="H8801">
        <v>1</v>
      </c>
      <c r="I8801">
        <v>489.12</v>
      </c>
      <c r="J8801">
        <v>0.1</v>
      </c>
      <c r="K8801">
        <v>440.21</v>
      </c>
      <c r="L8801">
        <v>39.75</v>
      </c>
      <c r="M8801">
        <f t="shared" si="413"/>
        <v>440.20800000000003</v>
      </c>
      <c r="N8801" t="str">
        <f t="shared" si="411"/>
        <v>Q2</v>
      </c>
      <c r="O8801" s="2">
        <f t="shared" si="412"/>
        <v>9.0297812407714506</v>
      </c>
      <c r="P8801" t="str">
        <f>VLOOKUP(retail_sales_2023!C8801,customers!A:J,5,)</f>
        <v>Jaipur</v>
      </c>
      <c r="Q8801" t="str">
        <f>VLOOKUP(C8801,customers!A:J,10,0)</f>
        <v>Premium</v>
      </c>
    </row>
    <row r="8802" spans="1:17" x14ac:dyDescent="0.3">
      <c r="A8802" t="s">
        <v>9893</v>
      </c>
      <c r="B8802" s="1">
        <v>45011</v>
      </c>
      <c r="C8802" t="s">
        <v>390</v>
      </c>
      <c r="D8802" t="s">
        <v>391</v>
      </c>
      <c r="E8802" t="s">
        <v>33</v>
      </c>
      <c r="F8802" t="s">
        <v>52</v>
      </c>
      <c r="G8802" t="s">
        <v>69</v>
      </c>
      <c r="H8802">
        <v>10</v>
      </c>
      <c r="I8802">
        <v>338.79</v>
      </c>
      <c r="J8802">
        <v>0.15</v>
      </c>
      <c r="K8802">
        <v>2879.72</v>
      </c>
      <c r="L8802">
        <v>277.19</v>
      </c>
      <c r="M8802">
        <f t="shared" si="413"/>
        <v>2879.7150000000001</v>
      </c>
      <c r="N8802" t="str">
        <f t="shared" si="411"/>
        <v>Q1</v>
      </c>
      <c r="O8802" s="2">
        <f t="shared" si="412"/>
        <v>9.6255885988915608</v>
      </c>
      <c r="P8802" t="str">
        <f>VLOOKUP(retail_sales_2023!C8802,customers!A:J,5,)</f>
        <v>Mumbai</v>
      </c>
      <c r="Q8802" t="str">
        <f>VLOOKUP(C8802,customers!A:J,10,0)</f>
        <v>Occasional</v>
      </c>
    </row>
    <row r="8803" spans="1:17" x14ac:dyDescent="0.3">
      <c r="A8803" t="s">
        <v>9894</v>
      </c>
      <c r="B8803" s="1">
        <v>44929</v>
      </c>
      <c r="C8803" t="s">
        <v>342</v>
      </c>
      <c r="D8803" t="s">
        <v>343</v>
      </c>
      <c r="E8803" t="s">
        <v>15</v>
      </c>
      <c r="F8803" t="s">
        <v>52</v>
      </c>
      <c r="G8803" t="s">
        <v>235</v>
      </c>
      <c r="H8803">
        <v>8</v>
      </c>
      <c r="I8803">
        <v>548.39</v>
      </c>
      <c r="J8803">
        <v>0.15</v>
      </c>
      <c r="K8803">
        <v>3729.05</v>
      </c>
      <c r="L8803">
        <v>258.98</v>
      </c>
      <c r="M8803">
        <f t="shared" si="413"/>
        <v>3729.0519999999997</v>
      </c>
      <c r="N8803" t="str">
        <f t="shared" si="411"/>
        <v>Q1</v>
      </c>
      <c r="O8803" s="2">
        <f t="shared" si="412"/>
        <v>6.944932355425645</v>
      </c>
      <c r="P8803" t="str">
        <f>VLOOKUP(retail_sales_2023!C8803,customers!A:J,5,)</f>
        <v>Coimbatore</v>
      </c>
      <c r="Q8803" t="str">
        <f>VLOOKUP(C8803,customers!A:J,10,0)</f>
        <v>Premium</v>
      </c>
    </row>
    <row r="8804" spans="1:17" x14ac:dyDescent="0.3">
      <c r="A8804" t="s">
        <v>9895</v>
      </c>
      <c r="B8804" s="1">
        <v>45150</v>
      </c>
      <c r="C8804" t="s">
        <v>820</v>
      </c>
      <c r="D8804" t="s">
        <v>821</v>
      </c>
      <c r="E8804" t="s">
        <v>21</v>
      </c>
      <c r="F8804" t="s">
        <v>38</v>
      </c>
      <c r="G8804" t="s">
        <v>456</v>
      </c>
      <c r="H8804">
        <v>2</v>
      </c>
      <c r="I8804">
        <v>2005.9</v>
      </c>
      <c r="J8804">
        <v>0.3</v>
      </c>
      <c r="K8804">
        <v>2808.26</v>
      </c>
      <c r="L8804">
        <v>877.32</v>
      </c>
      <c r="M8804">
        <f t="shared" si="413"/>
        <v>2808.2599999999998</v>
      </c>
      <c r="N8804" t="str">
        <f t="shared" si="411"/>
        <v>Q3</v>
      </c>
      <c r="O8804" s="2">
        <f t="shared" si="412"/>
        <v>31.240697086452109</v>
      </c>
      <c r="P8804" t="str">
        <f>VLOOKUP(retail_sales_2023!C8804,customers!A:J,5,)</f>
        <v>Surat</v>
      </c>
      <c r="Q8804" t="str">
        <f>VLOOKUP(C8804,customers!A:J,10,0)</f>
        <v>Occasional</v>
      </c>
    </row>
    <row r="8805" spans="1:17" x14ac:dyDescent="0.3">
      <c r="A8805" t="s">
        <v>9896</v>
      </c>
      <c r="B8805" s="1">
        <v>44974</v>
      </c>
      <c r="C8805" t="s">
        <v>963</v>
      </c>
      <c r="D8805" t="s">
        <v>964</v>
      </c>
      <c r="E8805" t="s">
        <v>15</v>
      </c>
      <c r="F8805" t="s">
        <v>43</v>
      </c>
      <c r="G8805" t="s">
        <v>44</v>
      </c>
      <c r="H8805">
        <v>2</v>
      </c>
      <c r="I8805">
        <v>47220.15</v>
      </c>
      <c r="J8805">
        <v>0</v>
      </c>
      <c r="K8805">
        <v>94440.3</v>
      </c>
      <c r="L8805">
        <v>13905.41</v>
      </c>
      <c r="M8805">
        <f t="shared" si="413"/>
        <v>94440.3</v>
      </c>
      <c r="N8805" t="str">
        <f t="shared" si="411"/>
        <v>Q1</v>
      </c>
      <c r="O8805" s="2">
        <f t="shared" si="412"/>
        <v>14.724021418822261</v>
      </c>
      <c r="P8805" t="str">
        <f>VLOOKUP(retail_sales_2023!C8805,customers!A:J,5,)</f>
        <v>Chennai</v>
      </c>
      <c r="Q8805" t="str">
        <f>VLOOKUP(C8805,customers!A:J,10,0)</f>
        <v>Regular</v>
      </c>
    </row>
    <row r="8806" spans="1:17" x14ac:dyDescent="0.3">
      <c r="A8806" t="s">
        <v>9897</v>
      </c>
      <c r="B8806" s="1">
        <v>45268</v>
      </c>
      <c r="C8806" t="s">
        <v>1422</v>
      </c>
      <c r="D8806" t="s">
        <v>1423</v>
      </c>
      <c r="E8806" t="s">
        <v>33</v>
      </c>
      <c r="F8806" t="s">
        <v>43</v>
      </c>
      <c r="G8806" t="s">
        <v>178</v>
      </c>
      <c r="H8806">
        <v>3</v>
      </c>
      <c r="I8806">
        <v>83248.88</v>
      </c>
      <c r="J8806">
        <v>0.2</v>
      </c>
      <c r="K8806">
        <v>199797.31</v>
      </c>
      <c r="L8806">
        <v>27936.23</v>
      </c>
      <c r="M8806">
        <f t="shared" si="413"/>
        <v>199797.31200000003</v>
      </c>
      <c r="N8806" t="str">
        <f t="shared" si="411"/>
        <v>Q4</v>
      </c>
      <c r="O8806" s="2">
        <f t="shared" si="412"/>
        <v>13.982285347085002</v>
      </c>
      <c r="P8806" t="str">
        <f>VLOOKUP(retail_sales_2023!C8806,customers!A:J,5,)</f>
        <v>Mumbai</v>
      </c>
      <c r="Q8806" t="str">
        <f>VLOOKUP(C8806,customers!A:J,10,0)</f>
        <v>Premium</v>
      </c>
    </row>
    <row r="8807" spans="1:17" x14ac:dyDescent="0.3">
      <c r="A8807" t="s">
        <v>9898</v>
      </c>
      <c r="B8807" s="1">
        <v>45096</v>
      </c>
      <c r="C8807" t="s">
        <v>1557</v>
      </c>
      <c r="D8807" t="s">
        <v>1558</v>
      </c>
      <c r="E8807" t="s">
        <v>27</v>
      </c>
      <c r="F8807" t="s">
        <v>43</v>
      </c>
      <c r="G8807" t="s">
        <v>44</v>
      </c>
      <c r="H8807">
        <v>1</v>
      </c>
      <c r="I8807">
        <v>19548.16</v>
      </c>
      <c r="J8807">
        <v>0</v>
      </c>
      <c r="K8807">
        <v>19548.16</v>
      </c>
      <c r="L8807">
        <v>2657.83</v>
      </c>
      <c r="M8807">
        <f t="shared" si="413"/>
        <v>19548.16</v>
      </c>
      <c r="N8807" t="str">
        <f t="shared" si="411"/>
        <v>Q2</v>
      </c>
      <c r="O8807" s="2">
        <f t="shared" si="412"/>
        <v>13.596318016631745</v>
      </c>
      <c r="P8807" t="str">
        <f>VLOOKUP(retail_sales_2023!C8807,customers!A:J,5,)</f>
        <v>Delhi</v>
      </c>
      <c r="Q8807" t="str">
        <f>VLOOKUP(C8807,customers!A:J,10,0)</f>
        <v>Premium</v>
      </c>
    </row>
    <row r="8808" spans="1:17" x14ac:dyDescent="0.3">
      <c r="A8808" t="s">
        <v>9899</v>
      </c>
      <c r="B8808" s="1">
        <v>45286</v>
      </c>
      <c r="C8808" t="s">
        <v>1317</v>
      </c>
      <c r="D8808" t="s">
        <v>1318</v>
      </c>
      <c r="E8808" t="s">
        <v>33</v>
      </c>
      <c r="F8808" t="s">
        <v>52</v>
      </c>
      <c r="G8808" t="s">
        <v>226</v>
      </c>
      <c r="H8808">
        <v>3</v>
      </c>
      <c r="I8808">
        <v>158.38</v>
      </c>
      <c r="J8808">
        <v>0.1</v>
      </c>
      <c r="K8808">
        <v>427.63</v>
      </c>
      <c r="L8808">
        <v>30.01</v>
      </c>
      <c r="M8808">
        <f t="shared" si="413"/>
        <v>427.62599999999998</v>
      </c>
      <c r="N8808" t="str">
        <f t="shared" si="411"/>
        <v>Q4</v>
      </c>
      <c r="O8808" s="2">
        <f t="shared" si="412"/>
        <v>7.0177489886116513</v>
      </c>
      <c r="P8808" t="str">
        <f>VLOOKUP(retail_sales_2023!C8808,customers!A:J,5,)</f>
        <v>Pune</v>
      </c>
      <c r="Q8808" t="str">
        <f>VLOOKUP(C8808,customers!A:J,10,0)</f>
        <v>Regular</v>
      </c>
    </row>
    <row r="8809" spans="1:17" x14ac:dyDescent="0.3">
      <c r="A8809" t="s">
        <v>9900</v>
      </c>
      <c r="B8809" s="1">
        <v>45152</v>
      </c>
      <c r="C8809" t="s">
        <v>875</v>
      </c>
      <c r="D8809" t="s">
        <v>876</v>
      </c>
      <c r="E8809" t="s">
        <v>15</v>
      </c>
      <c r="F8809" t="s">
        <v>81</v>
      </c>
      <c r="G8809" t="s">
        <v>150</v>
      </c>
      <c r="H8809">
        <v>2</v>
      </c>
      <c r="I8809">
        <v>3487.23</v>
      </c>
      <c r="J8809">
        <v>0</v>
      </c>
      <c r="K8809">
        <v>6974.46</v>
      </c>
      <c r="L8809">
        <v>2316.7800000000002</v>
      </c>
      <c r="M8809">
        <f t="shared" si="413"/>
        <v>6974.46</v>
      </c>
      <c r="N8809" t="str">
        <f t="shared" si="411"/>
        <v>Q3</v>
      </c>
      <c r="O8809" s="2">
        <f t="shared" si="412"/>
        <v>33.218055591400628</v>
      </c>
      <c r="P8809" t="str">
        <f>VLOOKUP(retail_sales_2023!C8809,customers!A:J,5,)</f>
        <v>Chennai</v>
      </c>
      <c r="Q8809" t="str">
        <f>VLOOKUP(C8809,customers!A:J,10,0)</f>
        <v>Premium</v>
      </c>
    </row>
    <row r="8810" spans="1:17" x14ac:dyDescent="0.3">
      <c r="A8810" t="s">
        <v>9901</v>
      </c>
      <c r="B8810" s="1">
        <v>44980</v>
      </c>
      <c r="C8810" t="s">
        <v>1430</v>
      </c>
      <c r="D8810" t="s">
        <v>1431</v>
      </c>
      <c r="E8810" t="s">
        <v>21</v>
      </c>
      <c r="F8810" t="s">
        <v>38</v>
      </c>
      <c r="G8810" t="s">
        <v>65</v>
      </c>
      <c r="H8810">
        <v>2</v>
      </c>
      <c r="I8810">
        <v>679.48</v>
      </c>
      <c r="J8810">
        <v>0</v>
      </c>
      <c r="K8810">
        <v>1358.96</v>
      </c>
      <c r="L8810">
        <v>272.88</v>
      </c>
      <c r="M8810">
        <f t="shared" si="413"/>
        <v>1358.96</v>
      </c>
      <c r="N8810" t="str">
        <f t="shared" si="411"/>
        <v>Q1</v>
      </c>
      <c r="O8810" s="2">
        <f t="shared" si="412"/>
        <v>20.080061223288396</v>
      </c>
      <c r="P8810" t="str">
        <f>VLOOKUP(retail_sales_2023!C8810,customers!A:J,5,)</f>
        <v>Bhubaneswar</v>
      </c>
      <c r="Q8810" t="str">
        <f>VLOOKUP(C8810,customers!A:J,10,0)</f>
        <v>Regular</v>
      </c>
    </row>
    <row r="8811" spans="1:17" x14ac:dyDescent="0.3">
      <c r="A8811" t="s">
        <v>9902</v>
      </c>
      <c r="B8811" s="1">
        <v>45025</v>
      </c>
      <c r="C8811" t="s">
        <v>67</v>
      </c>
      <c r="D8811" t="s">
        <v>68</v>
      </c>
      <c r="E8811" t="s">
        <v>33</v>
      </c>
      <c r="F8811" t="s">
        <v>81</v>
      </c>
      <c r="G8811" t="s">
        <v>370</v>
      </c>
      <c r="H8811">
        <v>2</v>
      </c>
      <c r="I8811">
        <v>1201.69</v>
      </c>
      <c r="J8811">
        <v>0.15</v>
      </c>
      <c r="K8811">
        <v>2042.87</v>
      </c>
      <c r="L8811">
        <v>792.12</v>
      </c>
      <c r="M8811">
        <f t="shared" si="413"/>
        <v>2042.873</v>
      </c>
      <c r="N8811" t="str">
        <f t="shared" si="411"/>
        <v>Q2</v>
      </c>
      <c r="O8811" s="2">
        <f t="shared" si="412"/>
        <v>38.77486085751908</v>
      </c>
      <c r="P8811" t="str">
        <f>VLOOKUP(retail_sales_2023!C8811,customers!A:J,5,)</f>
        <v>Surat</v>
      </c>
      <c r="Q8811" t="str">
        <f>VLOOKUP(C8811,customers!A:J,10,0)</f>
        <v>Premium</v>
      </c>
    </row>
    <row r="8812" spans="1:17" x14ac:dyDescent="0.3">
      <c r="A8812" t="s">
        <v>9903</v>
      </c>
      <c r="B8812" s="1">
        <v>44950</v>
      </c>
      <c r="C8812" t="s">
        <v>31</v>
      </c>
      <c r="D8812" t="s">
        <v>32</v>
      </c>
      <c r="E8812" t="s">
        <v>33</v>
      </c>
      <c r="F8812" t="s">
        <v>81</v>
      </c>
      <c r="G8812" t="s">
        <v>470</v>
      </c>
      <c r="H8812">
        <v>1</v>
      </c>
      <c r="I8812">
        <v>1557.51</v>
      </c>
      <c r="J8812">
        <v>0</v>
      </c>
      <c r="K8812">
        <v>1557.51</v>
      </c>
      <c r="L8812">
        <v>458.04</v>
      </c>
      <c r="M8812">
        <f t="shared" si="413"/>
        <v>1557.51</v>
      </c>
      <c r="N8812" t="str">
        <f t="shared" si="411"/>
        <v>Q1</v>
      </c>
      <c r="O8812" s="2">
        <f t="shared" si="412"/>
        <v>29.408478918273399</v>
      </c>
      <c r="P8812" t="str">
        <f>VLOOKUP(retail_sales_2023!C8812,customers!A:J,5,)</f>
        <v>Ahmedabad</v>
      </c>
      <c r="Q8812" t="str">
        <f>VLOOKUP(C8812,customers!A:J,10,0)</f>
        <v>Premium</v>
      </c>
    </row>
    <row r="8813" spans="1:17" x14ac:dyDescent="0.3">
      <c r="A8813" t="s">
        <v>9904</v>
      </c>
      <c r="B8813" s="1">
        <v>45055</v>
      </c>
      <c r="C8813" t="s">
        <v>2514</v>
      </c>
      <c r="D8813" t="s">
        <v>2515</v>
      </c>
      <c r="E8813" t="s">
        <v>21</v>
      </c>
      <c r="F8813" t="s">
        <v>43</v>
      </c>
      <c r="G8813" t="s">
        <v>282</v>
      </c>
      <c r="H8813">
        <v>5</v>
      </c>
      <c r="I8813">
        <v>82941.789999999994</v>
      </c>
      <c r="J8813">
        <v>0.1</v>
      </c>
      <c r="K8813">
        <v>373238.05</v>
      </c>
      <c r="L8813">
        <v>43872.86</v>
      </c>
      <c r="M8813">
        <f t="shared" si="413"/>
        <v>373238.05499999999</v>
      </c>
      <c r="N8813" t="str">
        <f t="shared" si="411"/>
        <v>Q2</v>
      </c>
      <c r="O8813" s="2">
        <f t="shared" si="412"/>
        <v>11.754658990421797</v>
      </c>
      <c r="P8813" t="str">
        <f>VLOOKUP(retail_sales_2023!C8813,customers!A:J,5,)</f>
        <v>Guwahati</v>
      </c>
      <c r="Q8813" t="str">
        <f>VLOOKUP(C8813,customers!A:J,10,0)</f>
        <v>Regular</v>
      </c>
    </row>
    <row r="8814" spans="1:17" x14ac:dyDescent="0.3">
      <c r="A8814" t="s">
        <v>9905</v>
      </c>
      <c r="B8814" s="1">
        <v>45259</v>
      </c>
      <c r="C8814" t="s">
        <v>1361</v>
      </c>
      <c r="D8814" t="s">
        <v>1362</v>
      </c>
      <c r="E8814" t="s">
        <v>21</v>
      </c>
      <c r="F8814" t="s">
        <v>52</v>
      </c>
      <c r="G8814" t="s">
        <v>133</v>
      </c>
      <c r="H8814">
        <v>10</v>
      </c>
      <c r="I8814">
        <v>301.08</v>
      </c>
      <c r="J8814">
        <v>0.25</v>
      </c>
      <c r="K8814">
        <v>2258.1</v>
      </c>
      <c r="L8814">
        <v>229.43</v>
      </c>
      <c r="M8814">
        <f t="shared" si="413"/>
        <v>2258.1</v>
      </c>
      <c r="N8814" t="str">
        <f t="shared" si="411"/>
        <v>Q4</v>
      </c>
      <c r="O8814" s="2">
        <f t="shared" si="412"/>
        <v>10.160311766529384</v>
      </c>
      <c r="P8814" t="str">
        <f>VLOOKUP(retail_sales_2023!C8814,customers!A:J,5,)</f>
        <v>Guwahati</v>
      </c>
      <c r="Q8814" t="str">
        <f>VLOOKUP(C8814,customers!A:J,10,0)</f>
        <v>Premium</v>
      </c>
    </row>
    <row r="8815" spans="1:17" x14ac:dyDescent="0.3">
      <c r="A8815" t="s">
        <v>9906</v>
      </c>
      <c r="B8815" s="1">
        <v>45250</v>
      </c>
      <c r="C8815" t="s">
        <v>2155</v>
      </c>
      <c r="D8815" t="s">
        <v>2286</v>
      </c>
      <c r="E8815" t="s">
        <v>15</v>
      </c>
      <c r="F8815" t="s">
        <v>52</v>
      </c>
      <c r="G8815" t="s">
        <v>133</v>
      </c>
      <c r="H8815">
        <v>10</v>
      </c>
      <c r="I8815">
        <v>183.65</v>
      </c>
      <c r="J8815">
        <v>0.1</v>
      </c>
      <c r="K8815">
        <v>1652.85</v>
      </c>
      <c r="L8815">
        <v>114.18</v>
      </c>
      <c r="M8815">
        <f t="shared" si="413"/>
        <v>1652.8500000000001</v>
      </c>
      <c r="N8815" t="str">
        <f t="shared" si="411"/>
        <v>Q4</v>
      </c>
      <c r="O8815" s="2">
        <f t="shared" si="412"/>
        <v>6.9080678827479813</v>
      </c>
      <c r="P8815" t="str">
        <f>VLOOKUP(retail_sales_2023!C8815,customers!A:J,5,)</f>
        <v>Bengaluru</v>
      </c>
      <c r="Q8815" t="str">
        <f>VLOOKUP(C8815,customers!A:J,10,0)</f>
        <v>Regular</v>
      </c>
    </row>
    <row r="8816" spans="1:17" x14ac:dyDescent="0.3">
      <c r="A8816" t="s">
        <v>9907</v>
      </c>
      <c r="B8816" s="1">
        <v>45173</v>
      </c>
      <c r="C8816" t="s">
        <v>1853</v>
      </c>
      <c r="D8816" t="s">
        <v>1854</v>
      </c>
      <c r="E8816" t="s">
        <v>33</v>
      </c>
      <c r="F8816" t="s">
        <v>28</v>
      </c>
      <c r="G8816" t="s">
        <v>280</v>
      </c>
      <c r="H8816">
        <v>4</v>
      </c>
      <c r="I8816">
        <v>6897.38</v>
      </c>
      <c r="J8816">
        <v>0</v>
      </c>
      <c r="K8816">
        <v>27589.52</v>
      </c>
      <c r="L8816">
        <v>5371.16</v>
      </c>
      <c r="M8816">
        <f t="shared" si="413"/>
        <v>27589.52</v>
      </c>
      <c r="N8816" t="str">
        <f t="shared" si="411"/>
        <v>Q3</v>
      </c>
      <c r="O8816" s="2">
        <f t="shared" si="412"/>
        <v>19.46811687916281</v>
      </c>
      <c r="P8816" t="str">
        <f>VLOOKUP(retail_sales_2023!C8816,customers!A:J,5,)</f>
        <v>Surat</v>
      </c>
      <c r="Q8816" t="str">
        <f>VLOOKUP(C8816,customers!A:J,10,0)</f>
        <v>Premium</v>
      </c>
    </row>
    <row r="8817" spans="1:17" x14ac:dyDescent="0.3">
      <c r="A8817" t="s">
        <v>9908</v>
      </c>
      <c r="B8817" s="1">
        <v>44999</v>
      </c>
      <c r="C8817" t="s">
        <v>1252</v>
      </c>
      <c r="D8817" t="s">
        <v>1253</v>
      </c>
      <c r="E8817" t="s">
        <v>15</v>
      </c>
      <c r="F8817" t="s">
        <v>28</v>
      </c>
      <c r="G8817" t="s">
        <v>325</v>
      </c>
      <c r="H8817">
        <v>1</v>
      </c>
      <c r="I8817">
        <v>7585.1</v>
      </c>
      <c r="J8817">
        <v>0.2</v>
      </c>
      <c r="K8817">
        <v>6068.08</v>
      </c>
      <c r="L8817">
        <v>1581.4</v>
      </c>
      <c r="M8817">
        <f t="shared" si="413"/>
        <v>6068.0800000000008</v>
      </c>
      <c r="N8817" t="str">
        <f t="shared" si="411"/>
        <v>Q1</v>
      </c>
      <c r="O8817" s="2">
        <f t="shared" si="412"/>
        <v>26.060961622127593</v>
      </c>
      <c r="P8817" t="str">
        <f>VLOOKUP(retail_sales_2023!C8817,customers!A:J,5,)</f>
        <v>Chennai</v>
      </c>
      <c r="Q8817" t="str">
        <f>VLOOKUP(C8817,customers!A:J,10,0)</f>
        <v>Regular</v>
      </c>
    </row>
    <row r="8818" spans="1:17" x14ac:dyDescent="0.3">
      <c r="A8818" t="s">
        <v>9909</v>
      </c>
      <c r="B8818" s="1">
        <v>45114</v>
      </c>
      <c r="C8818" t="s">
        <v>1173</v>
      </c>
      <c r="D8818" t="s">
        <v>1174</v>
      </c>
      <c r="E8818" t="s">
        <v>15</v>
      </c>
      <c r="F8818" t="s">
        <v>43</v>
      </c>
      <c r="G8818" t="s">
        <v>282</v>
      </c>
      <c r="H8818">
        <v>4</v>
      </c>
      <c r="I8818">
        <v>69964.850000000006</v>
      </c>
      <c r="J8818">
        <v>0.15</v>
      </c>
      <c r="K8818">
        <v>237880.49</v>
      </c>
      <c r="L8818">
        <v>25535.8</v>
      </c>
      <c r="M8818">
        <f t="shared" si="413"/>
        <v>237880.49000000002</v>
      </c>
      <c r="N8818" t="str">
        <f t="shared" si="411"/>
        <v>Q3</v>
      </c>
      <c r="O8818" s="2">
        <f t="shared" si="412"/>
        <v>10.734718093106332</v>
      </c>
      <c r="P8818" t="str">
        <f>VLOOKUP(retail_sales_2023!C8818,customers!A:J,5,)</f>
        <v>Coimbatore</v>
      </c>
      <c r="Q8818" t="str">
        <f>VLOOKUP(C8818,customers!A:J,10,0)</f>
        <v>Premium</v>
      </c>
    </row>
    <row r="8819" spans="1:17" x14ac:dyDescent="0.3">
      <c r="A8819" t="s">
        <v>9910</v>
      </c>
      <c r="B8819" s="1">
        <v>44981</v>
      </c>
      <c r="C8819" t="s">
        <v>313</v>
      </c>
      <c r="D8819" t="s">
        <v>314</v>
      </c>
      <c r="E8819" t="s">
        <v>21</v>
      </c>
      <c r="F8819" t="s">
        <v>28</v>
      </c>
      <c r="G8819" t="s">
        <v>29</v>
      </c>
      <c r="H8819">
        <v>1</v>
      </c>
      <c r="I8819">
        <v>1722.39</v>
      </c>
      <c r="J8819">
        <v>0.05</v>
      </c>
      <c r="K8819">
        <v>1636.27</v>
      </c>
      <c r="L8819">
        <v>440.81</v>
      </c>
      <c r="M8819">
        <f t="shared" si="413"/>
        <v>1636.2705000000001</v>
      </c>
      <c r="N8819" t="str">
        <f t="shared" si="411"/>
        <v>Q1</v>
      </c>
      <c r="O8819" s="2">
        <f t="shared" si="412"/>
        <v>26.93993045157584</v>
      </c>
      <c r="P8819" t="str">
        <f>VLOOKUP(retail_sales_2023!C8819,customers!A:J,5,)</f>
        <v>Kolkata</v>
      </c>
      <c r="Q8819" t="str">
        <f>VLOOKUP(C8819,customers!A:J,10,0)</f>
        <v>Premium</v>
      </c>
    </row>
    <row r="8820" spans="1:17" x14ac:dyDescent="0.3">
      <c r="A8820" t="s">
        <v>9911</v>
      </c>
      <c r="B8820" s="1">
        <v>45273</v>
      </c>
      <c r="C8820" t="s">
        <v>152</v>
      </c>
      <c r="D8820" t="s">
        <v>153</v>
      </c>
      <c r="E8820" t="s">
        <v>27</v>
      </c>
      <c r="F8820" t="s">
        <v>16</v>
      </c>
      <c r="G8820" t="s">
        <v>171</v>
      </c>
      <c r="H8820">
        <v>4</v>
      </c>
      <c r="I8820">
        <v>900.13</v>
      </c>
      <c r="J8820">
        <v>0</v>
      </c>
      <c r="K8820">
        <v>3600.52</v>
      </c>
      <c r="L8820">
        <v>1046.22</v>
      </c>
      <c r="M8820">
        <f t="shared" si="413"/>
        <v>3600.52</v>
      </c>
      <c r="N8820" t="str">
        <f t="shared" si="411"/>
        <v>Q4</v>
      </c>
      <c r="O8820" s="2">
        <f t="shared" si="412"/>
        <v>29.057469476631155</v>
      </c>
      <c r="P8820" t="str">
        <f>VLOOKUP(retail_sales_2023!C8820,customers!A:J,5,)</f>
        <v>Lucknow</v>
      </c>
      <c r="Q8820" t="str">
        <f>VLOOKUP(C8820,customers!A:J,10,0)</f>
        <v>Premium</v>
      </c>
    </row>
    <row r="8821" spans="1:17" x14ac:dyDescent="0.3">
      <c r="A8821" t="s">
        <v>9912</v>
      </c>
      <c r="B8821" s="1">
        <v>45000</v>
      </c>
      <c r="C8821" t="s">
        <v>67</v>
      </c>
      <c r="D8821" t="s">
        <v>68</v>
      </c>
      <c r="E8821" t="s">
        <v>33</v>
      </c>
      <c r="F8821" t="s">
        <v>81</v>
      </c>
      <c r="G8821" t="s">
        <v>82</v>
      </c>
      <c r="H8821">
        <v>5</v>
      </c>
      <c r="I8821">
        <v>3505.28</v>
      </c>
      <c r="J8821">
        <v>0.15</v>
      </c>
      <c r="K8821">
        <v>14897.44</v>
      </c>
      <c r="L8821">
        <v>5251.04</v>
      </c>
      <c r="M8821">
        <f t="shared" si="413"/>
        <v>14897.44</v>
      </c>
      <c r="N8821" t="str">
        <f t="shared" si="411"/>
        <v>Q1</v>
      </c>
      <c r="O8821" s="2">
        <f t="shared" si="412"/>
        <v>35.247935215714918</v>
      </c>
      <c r="P8821" t="str">
        <f>VLOOKUP(retail_sales_2023!C8821,customers!A:J,5,)</f>
        <v>Surat</v>
      </c>
      <c r="Q8821" t="str">
        <f>VLOOKUP(C8821,customers!A:J,10,0)</f>
        <v>Premium</v>
      </c>
    </row>
    <row r="8822" spans="1:17" x14ac:dyDescent="0.3">
      <c r="A8822" t="s">
        <v>9913</v>
      </c>
      <c r="B8822" s="1">
        <v>45020</v>
      </c>
      <c r="C8822" t="s">
        <v>1399</v>
      </c>
      <c r="D8822" t="s">
        <v>1400</v>
      </c>
      <c r="E8822" t="s">
        <v>21</v>
      </c>
      <c r="F8822" t="s">
        <v>28</v>
      </c>
      <c r="G8822" t="s">
        <v>97</v>
      </c>
      <c r="H8822">
        <v>1</v>
      </c>
      <c r="I8822">
        <v>2388.02</v>
      </c>
      <c r="J8822">
        <v>0</v>
      </c>
      <c r="K8822">
        <v>2388.02</v>
      </c>
      <c r="L8822">
        <v>663.98</v>
      </c>
      <c r="M8822">
        <f t="shared" si="413"/>
        <v>2388.02</v>
      </c>
      <c r="N8822" t="str">
        <f t="shared" si="411"/>
        <v>Q2</v>
      </c>
      <c r="O8822" s="2">
        <f t="shared" si="412"/>
        <v>27.804624751886504</v>
      </c>
      <c r="P8822" t="str">
        <f>VLOOKUP(retail_sales_2023!C8822,customers!A:J,5,)</f>
        <v>Bhubaneswar</v>
      </c>
      <c r="Q8822" t="str">
        <f>VLOOKUP(C8822,customers!A:J,10,0)</f>
        <v>Premium</v>
      </c>
    </row>
    <row r="8823" spans="1:17" x14ac:dyDescent="0.3">
      <c r="A8823" t="s">
        <v>9914</v>
      </c>
      <c r="B8823" s="1">
        <v>45083</v>
      </c>
      <c r="C8823" t="s">
        <v>619</v>
      </c>
      <c r="D8823" t="s">
        <v>800</v>
      </c>
      <c r="E8823" t="s">
        <v>15</v>
      </c>
      <c r="F8823" t="s">
        <v>52</v>
      </c>
      <c r="G8823" t="s">
        <v>169</v>
      </c>
      <c r="H8823">
        <v>7</v>
      </c>
      <c r="I8823">
        <v>347.83</v>
      </c>
      <c r="J8823">
        <v>0.05</v>
      </c>
      <c r="K8823">
        <v>2313.0700000000002</v>
      </c>
      <c r="L8823">
        <v>153.18</v>
      </c>
      <c r="M8823">
        <f t="shared" si="413"/>
        <v>2313.0695000000001</v>
      </c>
      <c r="N8823" t="str">
        <f t="shared" si="411"/>
        <v>Q2</v>
      </c>
      <c r="O8823" s="2">
        <f t="shared" si="412"/>
        <v>6.6223676758593557</v>
      </c>
      <c r="P8823" t="str">
        <f>VLOOKUP(retail_sales_2023!C8823,customers!A:J,5,)</f>
        <v>Coimbatore</v>
      </c>
      <c r="Q8823" t="str">
        <f>VLOOKUP(C8823,customers!A:J,10,0)</f>
        <v>Premium</v>
      </c>
    </row>
    <row r="8824" spans="1:17" x14ac:dyDescent="0.3">
      <c r="A8824" t="s">
        <v>9915</v>
      </c>
      <c r="B8824" s="1">
        <v>44989</v>
      </c>
      <c r="C8824" t="s">
        <v>1361</v>
      </c>
      <c r="D8824" t="s">
        <v>1362</v>
      </c>
      <c r="E8824" t="s">
        <v>21</v>
      </c>
      <c r="F8824" t="s">
        <v>81</v>
      </c>
      <c r="G8824" t="s">
        <v>82</v>
      </c>
      <c r="H8824">
        <v>4</v>
      </c>
      <c r="I8824">
        <v>3541.83</v>
      </c>
      <c r="J8824">
        <v>0.1</v>
      </c>
      <c r="K8824">
        <v>12750.59</v>
      </c>
      <c r="L8824">
        <v>4899.6000000000004</v>
      </c>
      <c r="M8824">
        <f t="shared" si="413"/>
        <v>12750.588</v>
      </c>
      <c r="N8824" t="str">
        <f t="shared" si="411"/>
        <v>Q1</v>
      </c>
      <c r="O8824" s="2">
        <f t="shared" si="412"/>
        <v>38.426457128650519</v>
      </c>
      <c r="P8824" t="str">
        <f>VLOOKUP(retail_sales_2023!C8824,customers!A:J,5,)</f>
        <v>Guwahati</v>
      </c>
      <c r="Q8824" t="str">
        <f>VLOOKUP(C8824,customers!A:J,10,0)</f>
        <v>Premium</v>
      </c>
    </row>
    <row r="8825" spans="1:17" x14ac:dyDescent="0.3">
      <c r="A8825" t="s">
        <v>9916</v>
      </c>
      <c r="B8825" s="1">
        <v>45080</v>
      </c>
      <c r="C8825" t="s">
        <v>2454</v>
      </c>
      <c r="D8825" t="s">
        <v>2455</v>
      </c>
      <c r="E8825" t="s">
        <v>33</v>
      </c>
      <c r="F8825" t="s">
        <v>52</v>
      </c>
      <c r="G8825" t="s">
        <v>268</v>
      </c>
      <c r="H8825">
        <v>10</v>
      </c>
      <c r="I8825">
        <v>601.54999999999995</v>
      </c>
      <c r="J8825">
        <v>0</v>
      </c>
      <c r="K8825">
        <v>6015.5</v>
      </c>
      <c r="L8825">
        <v>591.22</v>
      </c>
      <c r="M8825">
        <f t="shared" si="413"/>
        <v>6015.5</v>
      </c>
      <c r="N8825" t="str">
        <f t="shared" si="411"/>
        <v>Q2</v>
      </c>
      <c r="O8825" s="2">
        <f t="shared" si="412"/>
        <v>9.8282769512093768</v>
      </c>
      <c r="P8825" t="str">
        <f>VLOOKUP(retail_sales_2023!C8825,customers!A:J,5,)</f>
        <v>Pune</v>
      </c>
      <c r="Q8825" t="str">
        <f>VLOOKUP(C8825,customers!A:J,10,0)</f>
        <v>Regular</v>
      </c>
    </row>
    <row r="8826" spans="1:17" x14ac:dyDescent="0.3">
      <c r="A8826" t="s">
        <v>9917</v>
      </c>
      <c r="B8826" s="1">
        <v>45223</v>
      </c>
      <c r="C8826" t="s">
        <v>570</v>
      </c>
      <c r="D8826" t="s">
        <v>571</v>
      </c>
      <c r="E8826" t="s">
        <v>33</v>
      </c>
      <c r="F8826" t="s">
        <v>43</v>
      </c>
      <c r="G8826" t="s">
        <v>110</v>
      </c>
      <c r="H8826">
        <v>2</v>
      </c>
      <c r="I8826">
        <v>64998.41</v>
      </c>
      <c r="J8826">
        <v>0.15</v>
      </c>
      <c r="K8826">
        <v>110497.3</v>
      </c>
      <c r="L8826">
        <v>11450.41</v>
      </c>
      <c r="M8826">
        <f t="shared" si="413"/>
        <v>110497.29700000001</v>
      </c>
      <c r="N8826" t="str">
        <f t="shared" si="411"/>
        <v>Q4</v>
      </c>
      <c r="O8826" s="2">
        <f t="shared" si="412"/>
        <v>10.362615195122414</v>
      </c>
      <c r="P8826" t="str">
        <f>VLOOKUP(retail_sales_2023!C8826,customers!A:J,5,)</f>
        <v>Pune</v>
      </c>
      <c r="Q8826" t="str">
        <f>VLOOKUP(C8826,customers!A:J,10,0)</f>
        <v>Premium</v>
      </c>
    </row>
    <row r="8827" spans="1:17" x14ac:dyDescent="0.3">
      <c r="A8827" t="s">
        <v>9918</v>
      </c>
      <c r="B8827" s="1">
        <v>45116</v>
      </c>
      <c r="C8827" t="s">
        <v>3968</v>
      </c>
      <c r="D8827" t="s">
        <v>3969</v>
      </c>
      <c r="E8827" t="s">
        <v>33</v>
      </c>
      <c r="F8827" t="s">
        <v>38</v>
      </c>
      <c r="G8827" t="s">
        <v>77</v>
      </c>
      <c r="H8827">
        <v>3</v>
      </c>
      <c r="I8827">
        <v>3923.35</v>
      </c>
      <c r="J8827">
        <v>0.1</v>
      </c>
      <c r="K8827">
        <v>10593.05</v>
      </c>
      <c r="L8827">
        <v>2954.29</v>
      </c>
      <c r="M8827">
        <f t="shared" si="413"/>
        <v>10593.045</v>
      </c>
      <c r="N8827" t="str">
        <f t="shared" si="411"/>
        <v>Q3</v>
      </c>
      <c r="O8827" s="2">
        <f t="shared" si="412"/>
        <v>27.888946054252557</v>
      </c>
      <c r="P8827" t="str">
        <f>VLOOKUP(retail_sales_2023!C8827,customers!A:J,5,)</f>
        <v>Mumbai</v>
      </c>
      <c r="Q8827" t="str">
        <f>VLOOKUP(C8827,customers!A:J,10,0)</f>
        <v>Regular</v>
      </c>
    </row>
    <row r="8828" spans="1:17" x14ac:dyDescent="0.3">
      <c r="A8828" t="s">
        <v>9919</v>
      </c>
      <c r="B8828" s="1">
        <v>45112</v>
      </c>
      <c r="C8828" t="s">
        <v>567</v>
      </c>
      <c r="D8828" t="s">
        <v>568</v>
      </c>
      <c r="E8828" t="s">
        <v>27</v>
      </c>
      <c r="F8828" t="s">
        <v>22</v>
      </c>
      <c r="G8828" t="s">
        <v>146</v>
      </c>
      <c r="H8828">
        <v>3</v>
      </c>
      <c r="I8828">
        <v>22118.28</v>
      </c>
      <c r="J8828">
        <v>0</v>
      </c>
      <c r="K8828">
        <v>66354.84</v>
      </c>
      <c r="L8828">
        <v>21399.96</v>
      </c>
      <c r="M8828">
        <f t="shared" si="413"/>
        <v>66354.84</v>
      </c>
      <c r="N8828" t="str">
        <f t="shared" si="411"/>
        <v>Q3</v>
      </c>
      <c r="O8828" s="2">
        <f t="shared" si="412"/>
        <v>32.250789844418279</v>
      </c>
      <c r="P8828" t="str">
        <f>VLOOKUP(retail_sales_2023!C8828,customers!A:J,5,)</f>
        <v>Amritsar</v>
      </c>
      <c r="Q8828" t="str">
        <f>VLOOKUP(C8828,customers!A:J,10,0)</f>
        <v>Premium</v>
      </c>
    </row>
    <row r="8829" spans="1:17" x14ac:dyDescent="0.3">
      <c r="A8829" t="s">
        <v>9920</v>
      </c>
      <c r="B8829" s="1">
        <v>45056</v>
      </c>
      <c r="C8829" t="s">
        <v>763</v>
      </c>
      <c r="D8829" t="s">
        <v>764</v>
      </c>
      <c r="E8829" t="s">
        <v>21</v>
      </c>
      <c r="F8829" t="s">
        <v>52</v>
      </c>
      <c r="G8829" t="s">
        <v>69</v>
      </c>
      <c r="H8829">
        <v>1</v>
      </c>
      <c r="I8829">
        <v>130.99</v>
      </c>
      <c r="J8829">
        <v>0</v>
      </c>
      <c r="K8829">
        <v>130.99</v>
      </c>
      <c r="L8829">
        <v>13.17</v>
      </c>
      <c r="M8829">
        <f t="shared" si="413"/>
        <v>130.99</v>
      </c>
      <c r="N8829" t="str">
        <f t="shared" si="411"/>
        <v>Q2</v>
      </c>
      <c r="O8829" s="2">
        <f t="shared" si="412"/>
        <v>10.054202610886326</v>
      </c>
      <c r="P8829" t="str">
        <f>VLOOKUP(retail_sales_2023!C8829,customers!A:J,5,)</f>
        <v>Bhubaneswar</v>
      </c>
      <c r="Q8829" t="str">
        <f>VLOOKUP(C8829,customers!A:J,10,0)</f>
        <v>Regular</v>
      </c>
    </row>
    <row r="8830" spans="1:17" x14ac:dyDescent="0.3">
      <c r="A8830" t="s">
        <v>9921</v>
      </c>
      <c r="B8830" s="1">
        <v>44982</v>
      </c>
      <c r="C8830" t="s">
        <v>1827</v>
      </c>
      <c r="D8830" t="s">
        <v>1828</v>
      </c>
      <c r="E8830" t="s">
        <v>33</v>
      </c>
      <c r="F8830" t="s">
        <v>52</v>
      </c>
      <c r="G8830" t="s">
        <v>226</v>
      </c>
      <c r="H8830">
        <v>8</v>
      </c>
      <c r="I8830">
        <v>312.56</v>
      </c>
      <c r="J8830">
        <v>0</v>
      </c>
      <c r="K8830">
        <v>2500.48</v>
      </c>
      <c r="L8830">
        <v>226.55</v>
      </c>
      <c r="M8830">
        <f t="shared" si="413"/>
        <v>2500.48</v>
      </c>
      <c r="N8830" t="str">
        <f t="shared" si="411"/>
        <v>Q1</v>
      </c>
      <c r="O8830" s="2">
        <f t="shared" si="412"/>
        <v>9.0602604299974416</v>
      </c>
      <c r="P8830" t="str">
        <f>VLOOKUP(retail_sales_2023!C8830,customers!A:J,5,)</f>
        <v>Mumbai</v>
      </c>
      <c r="Q8830" t="str">
        <f>VLOOKUP(C8830,customers!A:J,10,0)</f>
        <v>Regular</v>
      </c>
    </row>
    <row r="8831" spans="1:17" x14ac:dyDescent="0.3">
      <c r="A8831" t="s">
        <v>9922</v>
      </c>
      <c r="B8831" s="1">
        <v>45175</v>
      </c>
      <c r="C8831" t="s">
        <v>130</v>
      </c>
      <c r="D8831" t="s">
        <v>131</v>
      </c>
      <c r="E8831" t="s">
        <v>21</v>
      </c>
      <c r="F8831" t="s">
        <v>38</v>
      </c>
      <c r="G8831" t="s">
        <v>77</v>
      </c>
      <c r="H8831">
        <v>5</v>
      </c>
      <c r="I8831">
        <v>1304.78</v>
      </c>
      <c r="J8831">
        <v>0.05</v>
      </c>
      <c r="K8831">
        <v>6197.7</v>
      </c>
      <c r="L8831">
        <v>1597.37</v>
      </c>
      <c r="M8831">
        <f t="shared" si="413"/>
        <v>6197.704999999999</v>
      </c>
      <c r="N8831" t="str">
        <f t="shared" si="411"/>
        <v>Q3</v>
      </c>
      <c r="O8831" s="2">
        <f t="shared" si="412"/>
        <v>25.773593429820739</v>
      </c>
      <c r="P8831" t="str">
        <f>VLOOKUP(retail_sales_2023!C8831,customers!A:J,5,)</f>
        <v>Bhubaneswar</v>
      </c>
      <c r="Q8831" t="str">
        <f>VLOOKUP(C8831,customers!A:J,10,0)</f>
        <v>Regular</v>
      </c>
    </row>
    <row r="8832" spans="1:17" x14ac:dyDescent="0.3">
      <c r="A8832" t="s">
        <v>9923</v>
      </c>
      <c r="B8832" s="1">
        <v>45025</v>
      </c>
      <c r="C8832" t="s">
        <v>2508</v>
      </c>
      <c r="D8832" t="s">
        <v>2509</v>
      </c>
      <c r="E8832" t="s">
        <v>33</v>
      </c>
      <c r="F8832" t="s">
        <v>43</v>
      </c>
      <c r="G8832" t="s">
        <v>272</v>
      </c>
      <c r="H8832">
        <v>1</v>
      </c>
      <c r="I8832">
        <v>30871.85</v>
      </c>
      <c r="J8832">
        <v>0.1</v>
      </c>
      <c r="K8832">
        <v>27784.67</v>
      </c>
      <c r="L8832">
        <v>3394.57</v>
      </c>
      <c r="M8832">
        <f t="shared" si="413"/>
        <v>27784.665000000001</v>
      </c>
      <c r="N8832" t="str">
        <f t="shared" si="411"/>
        <v>Q2</v>
      </c>
      <c r="O8832" s="2">
        <f t="shared" si="412"/>
        <v>12.217420613597357</v>
      </c>
      <c r="P8832" t="str">
        <f>VLOOKUP(retail_sales_2023!C8832,customers!A:J,5,)</f>
        <v>Ahmedabad</v>
      </c>
      <c r="Q8832" t="str">
        <f>VLOOKUP(C8832,customers!A:J,10,0)</f>
        <v>Premium</v>
      </c>
    </row>
    <row r="8833" spans="1:17" x14ac:dyDescent="0.3">
      <c r="A8833" t="s">
        <v>9924</v>
      </c>
      <c r="B8833" s="1">
        <v>45186</v>
      </c>
      <c r="C8833" t="s">
        <v>968</v>
      </c>
      <c r="D8833" t="s">
        <v>969</v>
      </c>
      <c r="E8833" t="s">
        <v>27</v>
      </c>
      <c r="F8833" t="s">
        <v>43</v>
      </c>
      <c r="G8833" t="s">
        <v>178</v>
      </c>
      <c r="H8833">
        <v>3</v>
      </c>
      <c r="I8833">
        <v>71666.58</v>
      </c>
      <c r="J8833">
        <v>0.1</v>
      </c>
      <c r="K8833">
        <v>193499.77</v>
      </c>
      <c r="L8833">
        <v>-4452.18</v>
      </c>
      <c r="M8833">
        <f t="shared" si="413"/>
        <v>193499.766</v>
      </c>
      <c r="N8833" t="str">
        <f t="shared" si="411"/>
        <v>Q3</v>
      </c>
      <c r="O8833" s="2">
        <f t="shared" si="412"/>
        <v>-2.3008709519396331</v>
      </c>
      <c r="P8833" t="str">
        <f>VLOOKUP(retail_sales_2023!C8833,customers!A:J,5,)</f>
        <v>Jaipur</v>
      </c>
      <c r="Q8833" t="str">
        <f>VLOOKUP(C8833,customers!A:J,10,0)</f>
        <v>Premium</v>
      </c>
    </row>
    <row r="8834" spans="1:17" x14ac:dyDescent="0.3">
      <c r="A8834" t="s">
        <v>9925</v>
      </c>
      <c r="B8834" s="1">
        <v>45187</v>
      </c>
      <c r="C8834" t="s">
        <v>1486</v>
      </c>
      <c r="D8834" t="s">
        <v>1487</v>
      </c>
      <c r="E8834" t="s">
        <v>33</v>
      </c>
      <c r="F8834" t="s">
        <v>43</v>
      </c>
      <c r="G8834" t="s">
        <v>243</v>
      </c>
      <c r="H8834">
        <v>5</v>
      </c>
      <c r="I8834">
        <v>41239.269999999997</v>
      </c>
      <c r="J8834">
        <v>0.05</v>
      </c>
      <c r="K8834">
        <v>195886.53</v>
      </c>
      <c r="L8834">
        <v>20554.84</v>
      </c>
      <c r="M8834">
        <f t="shared" si="413"/>
        <v>195886.53249999997</v>
      </c>
      <c r="N8834" t="str">
        <f t="shared" si="411"/>
        <v>Q3</v>
      </c>
      <c r="O8834" s="2">
        <f t="shared" si="412"/>
        <v>10.493238100649391</v>
      </c>
      <c r="P8834" t="str">
        <f>VLOOKUP(retail_sales_2023!C8834,customers!A:J,5,)</f>
        <v>Mumbai</v>
      </c>
      <c r="Q8834" t="str">
        <f>VLOOKUP(C8834,customers!A:J,10,0)</f>
        <v>Premium</v>
      </c>
    </row>
    <row r="8835" spans="1:17" x14ac:dyDescent="0.3">
      <c r="A8835" t="s">
        <v>9926</v>
      </c>
      <c r="B8835" s="1">
        <v>45213</v>
      </c>
      <c r="C8835" t="s">
        <v>5047</v>
      </c>
      <c r="D8835" t="s">
        <v>5048</v>
      </c>
      <c r="E8835" t="s">
        <v>27</v>
      </c>
      <c r="F8835" t="s">
        <v>81</v>
      </c>
      <c r="G8835" t="s">
        <v>333</v>
      </c>
      <c r="H8835">
        <v>4</v>
      </c>
      <c r="I8835">
        <v>3146.29</v>
      </c>
      <c r="J8835">
        <v>0.05</v>
      </c>
      <c r="K8835">
        <v>11955.9</v>
      </c>
      <c r="L8835">
        <v>4401.26</v>
      </c>
      <c r="M8835">
        <f t="shared" si="413"/>
        <v>11955.902</v>
      </c>
      <c r="N8835" t="str">
        <f t="shared" ref="N8835:N8898" si="414">"Q"&amp;ROUNDUP(MONTH(B8835)/3,0)</f>
        <v>Q4</v>
      </c>
      <c r="O8835" s="2">
        <f t="shared" ref="O8835:O8898" si="415">(L8835/K8835)*100</f>
        <v>36.812452429344511</v>
      </c>
      <c r="P8835" t="str">
        <f>VLOOKUP(retail_sales_2023!C8835,customers!A:J,5,)</f>
        <v>Lucknow</v>
      </c>
      <c r="Q8835" t="str">
        <f>VLOOKUP(C8835,customers!A:J,10,0)</f>
        <v>Premium</v>
      </c>
    </row>
    <row r="8836" spans="1:17" x14ac:dyDescent="0.3">
      <c r="A8836" t="s">
        <v>9927</v>
      </c>
      <c r="B8836" s="1">
        <v>45093</v>
      </c>
      <c r="C8836" t="s">
        <v>331</v>
      </c>
      <c r="D8836" t="s">
        <v>332</v>
      </c>
      <c r="E8836" t="s">
        <v>15</v>
      </c>
      <c r="F8836" t="s">
        <v>16</v>
      </c>
      <c r="G8836" t="s">
        <v>305</v>
      </c>
      <c r="H8836">
        <v>1</v>
      </c>
      <c r="I8836">
        <v>347.99</v>
      </c>
      <c r="J8836">
        <v>0</v>
      </c>
      <c r="K8836">
        <v>347.99</v>
      </c>
      <c r="L8836">
        <v>123.95</v>
      </c>
      <c r="M8836">
        <f t="shared" si="413"/>
        <v>347.99</v>
      </c>
      <c r="N8836" t="str">
        <f t="shared" si="414"/>
        <v>Q2</v>
      </c>
      <c r="O8836" s="2">
        <f t="shared" si="415"/>
        <v>35.618839621828215</v>
      </c>
      <c r="P8836" t="str">
        <f>VLOOKUP(retail_sales_2023!C8836,customers!A:J,5,)</f>
        <v>Kochi</v>
      </c>
      <c r="Q8836" t="str">
        <f>VLOOKUP(C8836,customers!A:J,10,0)</f>
        <v>Premium</v>
      </c>
    </row>
    <row r="8837" spans="1:17" x14ac:dyDescent="0.3">
      <c r="A8837" t="s">
        <v>9928</v>
      </c>
      <c r="B8837" s="1">
        <v>44953</v>
      </c>
      <c r="C8837" t="s">
        <v>518</v>
      </c>
      <c r="D8837" t="s">
        <v>519</v>
      </c>
      <c r="E8837" t="s">
        <v>21</v>
      </c>
      <c r="F8837" t="s">
        <v>43</v>
      </c>
      <c r="G8837" t="s">
        <v>44</v>
      </c>
      <c r="H8837">
        <v>1</v>
      </c>
      <c r="I8837">
        <v>50874.79</v>
      </c>
      <c r="J8837">
        <v>0</v>
      </c>
      <c r="K8837">
        <v>50874.79</v>
      </c>
      <c r="L8837">
        <v>5815.45</v>
      </c>
      <c r="M8837">
        <f t="shared" ref="M8837:M8900" si="416">H8837*I8837*(1-J8837)</f>
        <v>50874.79</v>
      </c>
      <c r="N8837" t="str">
        <f t="shared" si="414"/>
        <v>Q1</v>
      </c>
      <c r="O8837" s="2">
        <f t="shared" si="415"/>
        <v>11.43090713494837</v>
      </c>
      <c r="P8837" t="str">
        <f>VLOOKUP(retail_sales_2023!C8837,customers!A:J,5,)</f>
        <v>Ranchi</v>
      </c>
      <c r="Q8837" t="str">
        <f>VLOOKUP(C8837,customers!A:J,10,0)</f>
        <v>Premium</v>
      </c>
    </row>
    <row r="8838" spans="1:17" x14ac:dyDescent="0.3">
      <c r="A8838" t="s">
        <v>9929</v>
      </c>
      <c r="B8838" s="1">
        <v>45133</v>
      </c>
      <c r="C8838" t="s">
        <v>2333</v>
      </c>
      <c r="D8838" t="s">
        <v>2334</v>
      </c>
      <c r="E8838" t="s">
        <v>15</v>
      </c>
      <c r="F8838" t="s">
        <v>38</v>
      </c>
      <c r="G8838" t="s">
        <v>77</v>
      </c>
      <c r="H8838">
        <v>0</v>
      </c>
      <c r="I8838">
        <v>213.07</v>
      </c>
      <c r="J8838">
        <v>0.05</v>
      </c>
      <c r="K8838">
        <v>0</v>
      </c>
      <c r="L8838">
        <v>0</v>
      </c>
      <c r="M8838">
        <f t="shared" si="416"/>
        <v>0</v>
      </c>
      <c r="N8838" t="str">
        <f t="shared" si="414"/>
        <v>Q3</v>
      </c>
      <c r="O8838" s="2">
        <v>0</v>
      </c>
      <c r="P8838" t="str">
        <f>VLOOKUP(retail_sales_2023!C8838,customers!A:J,5,)</f>
        <v>Chennai</v>
      </c>
      <c r="Q8838" t="str">
        <f>VLOOKUP(C8838,customers!A:J,10,0)</f>
        <v>Regular</v>
      </c>
    </row>
    <row r="8839" spans="1:17" x14ac:dyDescent="0.3">
      <c r="A8839" t="s">
        <v>9930</v>
      </c>
      <c r="B8839" s="1">
        <v>45271</v>
      </c>
      <c r="C8839" t="s">
        <v>437</v>
      </c>
      <c r="D8839" t="s">
        <v>438</v>
      </c>
      <c r="E8839" t="s">
        <v>21</v>
      </c>
      <c r="F8839" t="s">
        <v>52</v>
      </c>
      <c r="G8839" t="s">
        <v>200</v>
      </c>
      <c r="H8839">
        <v>3</v>
      </c>
      <c r="I8839">
        <v>470.84</v>
      </c>
      <c r="J8839">
        <v>0</v>
      </c>
      <c r="K8839">
        <v>1412.52</v>
      </c>
      <c r="L8839">
        <v>145.66</v>
      </c>
      <c r="M8839">
        <f t="shared" si="416"/>
        <v>1412.52</v>
      </c>
      <c r="N8839" t="str">
        <f t="shared" si="414"/>
        <v>Q4</v>
      </c>
      <c r="O8839" s="2">
        <f t="shared" si="415"/>
        <v>10.312066377821198</v>
      </c>
      <c r="P8839" t="str">
        <f>VLOOKUP(retail_sales_2023!C8839,customers!A:J,5,)</f>
        <v>Kolkata</v>
      </c>
      <c r="Q8839" t="str">
        <f>VLOOKUP(C8839,customers!A:J,10,0)</f>
        <v>Premium</v>
      </c>
    </row>
    <row r="8840" spans="1:17" x14ac:dyDescent="0.3">
      <c r="A8840" t="s">
        <v>9931</v>
      </c>
      <c r="B8840" s="1">
        <v>45149</v>
      </c>
      <c r="C8840" t="s">
        <v>2593</v>
      </c>
      <c r="D8840" t="s">
        <v>2594</v>
      </c>
      <c r="E8840" t="s">
        <v>15</v>
      </c>
      <c r="F8840" t="s">
        <v>22</v>
      </c>
      <c r="G8840" t="s">
        <v>516</v>
      </c>
      <c r="H8840">
        <v>4</v>
      </c>
      <c r="I8840">
        <v>17192.21</v>
      </c>
      <c r="J8840">
        <v>0.2</v>
      </c>
      <c r="K8840">
        <v>55015.07</v>
      </c>
      <c r="L8840">
        <v>12884.17</v>
      </c>
      <c r="M8840">
        <f t="shared" si="416"/>
        <v>55015.072</v>
      </c>
      <c r="N8840" t="str">
        <f t="shared" si="414"/>
        <v>Q3</v>
      </c>
      <c r="O8840" s="2">
        <f t="shared" si="415"/>
        <v>23.419346735358147</v>
      </c>
      <c r="P8840" t="str">
        <f>VLOOKUP(retail_sales_2023!C8840,customers!A:J,5,)</f>
        <v>Chennai</v>
      </c>
      <c r="Q8840" t="str">
        <f>VLOOKUP(C8840,customers!A:J,10,0)</f>
        <v>Premium</v>
      </c>
    </row>
    <row r="8841" spans="1:17" x14ac:dyDescent="0.3">
      <c r="A8841" t="s">
        <v>9932</v>
      </c>
      <c r="B8841" s="1">
        <v>45288</v>
      </c>
      <c r="C8841" t="s">
        <v>1454</v>
      </c>
      <c r="D8841" t="s">
        <v>1455</v>
      </c>
      <c r="E8841" t="s">
        <v>27</v>
      </c>
      <c r="F8841" t="s">
        <v>28</v>
      </c>
      <c r="G8841" t="s">
        <v>672</v>
      </c>
      <c r="H8841">
        <v>1</v>
      </c>
      <c r="I8841">
        <v>5873.08</v>
      </c>
      <c r="J8841">
        <v>0.3</v>
      </c>
      <c r="K8841">
        <v>4111.16</v>
      </c>
      <c r="L8841">
        <v>1003.42</v>
      </c>
      <c r="M8841">
        <f t="shared" si="416"/>
        <v>4111.1559999999999</v>
      </c>
      <c r="N8841" t="str">
        <f t="shared" si="414"/>
        <v>Q4</v>
      </c>
      <c r="O8841" s="2">
        <f t="shared" si="415"/>
        <v>24.407223265453059</v>
      </c>
      <c r="P8841" t="str">
        <f>VLOOKUP(retail_sales_2023!C8841,customers!A:J,5,)</f>
        <v>Delhi</v>
      </c>
      <c r="Q8841" t="str">
        <f>VLOOKUP(C8841,customers!A:J,10,0)</f>
        <v>Premium</v>
      </c>
    </row>
    <row r="8842" spans="1:17" x14ac:dyDescent="0.3">
      <c r="A8842" t="s">
        <v>9933</v>
      </c>
      <c r="B8842" s="1">
        <v>45282</v>
      </c>
      <c r="C8842" t="s">
        <v>95</v>
      </c>
      <c r="D8842" t="s">
        <v>96</v>
      </c>
      <c r="E8842" t="s">
        <v>15</v>
      </c>
      <c r="F8842" t="s">
        <v>16</v>
      </c>
      <c r="G8842" t="s">
        <v>86</v>
      </c>
      <c r="H8842">
        <v>5</v>
      </c>
      <c r="I8842">
        <v>331.42</v>
      </c>
      <c r="J8842">
        <v>0.05</v>
      </c>
      <c r="K8842">
        <v>1574.25</v>
      </c>
      <c r="L8842">
        <v>474.27</v>
      </c>
      <c r="M8842">
        <f t="shared" si="416"/>
        <v>1574.2450000000001</v>
      </c>
      <c r="N8842" t="str">
        <f t="shared" si="414"/>
        <v>Q4</v>
      </c>
      <c r="O8842" s="2">
        <f t="shared" si="415"/>
        <v>30.12672701286327</v>
      </c>
      <c r="P8842" t="str">
        <f>VLOOKUP(retail_sales_2023!C8842,customers!A:J,5,)</f>
        <v>Bengaluru</v>
      </c>
      <c r="Q8842" t="str">
        <f>VLOOKUP(C8842,customers!A:J,10,0)</f>
        <v>Premium</v>
      </c>
    </row>
    <row r="8843" spans="1:17" x14ac:dyDescent="0.3">
      <c r="A8843" t="s">
        <v>9934</v>
      </c>
      <c r="B8843" s="1">
        <v>45249</v>
      </c>
      <c r="C8843" t="s">
        <v>858</v>
      </c>
      <c r="D8843" t="s">
        <v>859</v>
      </c>
      <c r="E8843" t="s">
        <v>27</v>
      </c>
      <c r="F8843" t="s">
        <v>52</v>
      </c>
      <c r="G8843" t="s">
        <v>169</v>
      </c>
      <c r="H8843">
        <v>7</v>
      </c>
      <c r="I8843">
        <v>626.66</v>
      </c>
      <c r="J8843">
        <v>0.05</v>
      </c>
      <c r="K8843">
        <v>4167.29</v>
      </c>
      <c r="L8843">
        <v>-356.03</v>
      </c>
      <c r="M8843">
        <f t="shared" si="416"/>
        <v>4167.2889999999998</v>
      </c>
      <c r="N8843" t="str">
        <f t="shared" si="414"/>
        <v>Q4</v>
      </c>
      <c r="O8843" s="2">
        <f t="shared" si="415"/>
        <v>-8.5434419010915956</v>
      </c>
      <c r="P8843" t="str">
        <f>VLOOKUP(retail_sales_2023!C8843,customers!A:J,5,)</f>
        <v>Chandigarh</v>
      </c>
      <c r="Q8843" t="str">
        <f>VLOOKUP(C8843,customers!A:J,10,0)</f>
        <v>Occasional</v>
      </c>
    </row>
    <row r="8844" spans="1:17" x14ac:dyDescent="0.3">
      <c r="A8844" t="s">
        <v>9935</v>
      </c>
      <c r="B8844" s="1">
        <v>45116</v>
      </c>
      <c r="C8844" t="s">
        <v>1425</v>
      </c>
      <c r="D8844" t="s">
        <v>1426</v>
      </c>
      <c r="E8844" t="s">
        <v>27</v>
      </c>
      <c r="F8844" t="s">
        <v>52</v>
      </c>
      <c r="G8844" t="s">
        <v>133</v>
      </c>
      <c r="H8844">
        <v>5</v>
      </c>
      <c r="I8844">
        <v>389.29</v>
      </c>
      <c r="J8844">
        <v>0.15</v>
      </c>
      <c r="K8844">
        <v>1654.48</v>
      </c>
      <c r="L8844">
        <v>146.88999999999999</v>
      </c>
      <c r="M8844">
        <f t="shared" si="416"/>
        <v>1654.4825000000001</v>
      </c>
      <c r="N8844" t="str">
        <f t="shared" si="414"/>
        <v>Q3</v>
      </c>
      <c r="O8844" s="2">
        <f t="shared" si="415"/>
        <v>8.8783182631400788</v>
      </c>
      <c r="P8844" t="str">
        <f>VLOOKUP(retail_sales_2023!C8844,customers!A:J,5,)</f>
        <v>Delhi</v>
      </c>
      <c r="Q8844" t="str">
        <f>VLOOKUP(C8844,customers!A:J,10,0)</f>
        <v>Premium</v>
      </c>
    </row>
    <row r="8845" spans="1:17" x14ac:dyDescent="0.3">
      <c r="A8845" t="s">
        <v>9936</v>
      </c>
      <c r="B8845" s="1">
        <v>45270</v>
      </c>
      <c r="C8845" t="s">
        <v>607</v>
      </c>
      <c r="D8845" t="s">
        <v>608</v>
      </c>
      <c r="E8845" t="s">
        <v>21</v>
      </c>
      <c r="F8845" t="s">
        <v>43</v>
      </c>
      <c r="G8845" t="s">
        <v>178</v>
      </c>
      <c r="H8845">
        <v>3</v>
      </c>
      <c r="I8845">
        <v>72679.7</v>
      </c>
      <c r="J8845">
        <v>0</v>
      </c>
      <c r="K8845">
        <v>218039.1</v>
      </c>
      <c r="L8845">
        <v>31944.75</v>
      </c>
      <c r="M8845">
        <f t="shared" si="416"/>
        <v>218039.09999999998</v>
      </c>
      <c r="N8845" t="str">
        <f t="shared" si="414"/>
        <v>Q4</v>
      </c>
      <c r="O8845" s="2">
        <f t="shared" si="415"/>
        <v>14.65092728781214</v>
      </c>
      <c r="P8845" t="str">
        <f>VLOOKUP(retail_sales_2023!C8845,customers!A:J,5,)</f>
        <v>Ranchi</v>
      </c>
      <c r="Q8845" t="str">
        <f>VLOOKUP(C8845,customers!A:J,10,0)</f>
        <v>Regular</v>
      </c>
    </row>
    <row r="8846" spans="1:17" x14ac:dyDescent="0.3">
      <c r="A8846" t="s">
        <v>9937</v>
      </c>
      <c r="B8846" s="1">
        <v>45052</v>
      </c>
      <c r="C8846" t="s">
        <v>215</v>
      </c>
      <c r="D8846" t="s">
        <v>216</v>
      </c>
      <c r="E8846" t="s">
        <v>27</v>
      </c>
      <c r="F8846" t="s">
        <v>52</v>
      </c>
      <c r="G8846" t="s">
        <v>53</v>
      </c>
      <c r="H8846">
        <v>7</v>
      </c>
      <c r="I8846">
        <v>344.8</v>
      </c>
      <c r="J8846">
        <v>0</v>
      </c>
      <c r="K8846">
        <v>2413.6</v>
      </c>
      <c r="L8846">
        <v>189.27</v>
      </c>
      <c r="M8846">
        <f t="shared" si="416"/>
        <v>2413.6</v>
      </c>
      <c r="N8846" t="str">
        <f t="shared" si="414"/>
        <v>Q2</v>
      </c>
      <c r="O8846" s="2">
        <f t="shared" si="415"/>
        <v>7.8418130593304616</v>
      </c>
      <c r="P8846" t="str">
        <f>VLOOKUP(retail_sales_2023!C8846,customers!A:J,5,)</f>
        <v>Lucknow</v>
      </c>
      <c r="Q8846" t="str">
        <f>VLOOKUP(C8846,customers!A:J,10,0)</f>
        <v>Occasional</v>
      </c>
    </row>
    <row r="8847" spans="1:17" x14ac:dyDescent="0.3">
      <c r="A8847" t="s">
        <v>9938</v>
      </c>
      <c r="B8847" s="1">
        <v>44994</v>
      </c>
      <c r="C8847" t="s">
        <v>1896</v>
      </c>
      <c r="D8847" t="s">
        <v>1897</v>
      </c>
      <c r="E8847" t="s">
        <v>33</v>
      </c>
      <c r="F8847" t="s">
        <v>81</v>
      </c>
      <c r="G8847" t="s">
        <v>150</v>
      </c>
      <c r="H8847">
        <v>3</v>
      </c>
      <c r="I8847">
        <v>2615.35</v>
      </c>
      <c r="J8847">
        <v>0.2</v>
      </c>
      <c r="K8847">
        <v>6276.84</v>
      </c>
      <c r="L8847">
        <v>2120.61</v>
      </c>
      <c r="M8847">
        <f t="shared" si="416"/>
        <v>6276.84</v>
      </c>
      <c r="N8847" t="str">
        <f t="shared" si="414"/>
        <v>Q1</v>
      </c>
      <c r="O8847" s="2">
        <f t="shared" si="415"/>
        <v>33.784675091287973</v>
      </c>
      <c r="P8847" t="str">
        <f>VLOOKUP(retail_sales_2023!C8847,customers!A:J,5,)</f>
        <v>Mumbai</v>
      </c>
      <c r="Q8847" t="str">
        <f>VLOOKUP(C8847,customers!A:J,10,0)</f>
        <v>Premium</v>
      </c>
    </row>
    <row r="8848" spans="1:17" x14ac:dyDescent="0.3">
      <c r="A8848" t="s">
        <v>9939</v>
      </c>
      <c r="B8848" s="1">
        <v>44959</v>
      </c>
      <c r="C8848" t="s">
        <v>1403</v>
      </c>
      <c r="D8848" t="s">
        <v>1404</v>
      </c>
      <c r="E8848" t="s">
        <v>27</v>
      </c>
      <c r="F8848" t="s">
        <v>52</v>
      </c>
      <c r="G8848" t="s">
        <v>169</v>
      </c>
      <c r="H8848">
        <v>10</v>
      </c>
      <c r="I8848">
        <v>80.91</v>
      </c>
      <c r="J8848">
        <v>0.05</v>
      </c>
      <c r="K8848">
        <v>768.64</v>
      </c>
      <c r="L8848">
        <v>70.36</v>
      </c>
      <c r="M8848">
        <f t="shared" si="416"/>
        <v>768.64499999999987</v>
      </c>
      <c r="N8848" t="str">
        <f t="shared" si="414"/>
        <v>Q1</v>
      </c>
      <c r="O8848" s="2">
        <f t="shared" si="415"/>
        <v>9.1538301415487098</v>
      </c>
      <c r="P8848" t="str">
        <f>VLOOKUP(retail_sales_2023!C8848,customers!A:J,5,)</f>
        <v>Jaipur</v>
      </c>
      <c r="Q8848" t="str">
        <f>VLOOKUP(C8848,customers!A:J,10,0)</f>
        <v>Occasional</v>
      </c>
    </row>
    <row r="8849" spans="1:17" x14ac:dyDescent="0.3">
      <c r="A8849" t="s">
        <v>9940</v>
      </c>
      <c r="B8849" s="1">
        <v>45216</v>
      </c>
      <c r="C8849" t="s">
        <v>5047</v>
      </c>
      <c r="D8849" t="s">
        <v>5048</v>
      </c>
      <c r="E8849" t="s">
        <v>27</v>
      </c>
      <c r="F8849" t="s">
        <v>43</v>
      </c>
      <c r="G8849" t="s">
        <v>128</v>
      </c>
      <c r="H8849">
        <v>1</v>
      </c>
      <c r="I8849">
        <v>80039.92</v>
      </c>
      <c r="J8849">
        <v>0.1</v>
      </c>
      <c r="K8849">
        <v>72035.929999999993</v>
      </c>
      <c r="L8849">
        <v>6985.17</v>
      </c>
      <c r="M8849">
        <f t="shared" si="416"/>
        <v>72035.928</v>
      </c>
      <c r="N8849" t="str">
        <f t="shared" si="414"/>
        <v>Q4</v>
      </c>
      <c r="O8849" s="2">
        <f t="shared" si="415"/>
        <v>9.6967860344136607</v>
      </c>
      <c r="P8849" t="str">
        <f>VLOOKUP(retail_sales_2023!C8849,customers!A:J,5,)</f>
        <v>Lucknow</v>
      </c>
      <c r="Q8849" t="str">
        <f>VLOOKUP(C8849,customers!A:J,10,0)</f>
        <v>Premium</v>
      </c>
    </row>
    <row r="8850" spans="1:17" x14ac:dyDescent="0.3">
      <c r="A8850" t="s">
        <v>9941</v>
      </c>
      <c r="B8850" s="1">
        <v>45128</v>
      </c>
      <c r="C8850" t="s">
        <v>345</v>
      </c>
      <c r="D8850" t="s">
        <v>346</v>
      </c>
      <c r="E8850" t="s">
        <v>33</v>
      </c>
      <c r="F8850" t="s">
        <v>43</v>
      </c>
      <c r="G8850" t="s">
        <v>44</v>
      </c>
      <c r="H8850">
        <v>5</v>
      </c>
      <c r="I8850">
        <v>29275.39</v>
      </c>
      <c r="J8850">
        <v>0</v>
      </c>
      <c r="K8850">
        <v>146376.95000000001</v>
      </c>
      <c r="L8850">
        <v>12598.17</v>
      </c>
      <c r="M8850">
        <f t="shared" si="416"/>
        <v>146376.95000000001</v>
      </c>
      <c r="N8850" t="str">
        <f t="shared" si="414"/>
        <v>Q3</v>
      </c>
      <c r="O8850" s="2">
        <f t="shared" si="415"/>
        <v>8.6066624560765881</v>
      </c>
      <c r="P8850" t="str">
        <f>VLOOKUP(retail_sales_2023!C8850,customers!A:J,5,)</f>
        <v>Ahmedabad</v>
      </c>
      <c r="Q8850" t="str">
        <f>VLOOKUP(C8850,customers!A:J,10,0)</f>
        <v>Premium</v>
      </c>
    </row>
    <row r="8851" spans="1:17" x14ac:dyDescent="0.3">
      <c r="A8851" t="s">
        <v>9942</v>
      </c>
      <c r="B8851" s="1">
        <v>45236</v>
      </c>
      <c r="C8851" t="s">
        <v>409</v>
      </c>
      <c r="D8851" t="s">
        <v>410</v>
      </c>
      <c r="E8851" t="s">
        <v>21</v>
      </c>
      <c r="F8851" t="s">
        <v>81</v>
      </c>
      <c r="G8851" t="s">
        <v>105</v>
      </c>
      <c r="H8851">
        <v>4</v>
      </c>
      <c r="I8851">
        <v>2509.7399999999998</v>
      </c>
      <c r="J8851">
        <v>0.15</v>
      </c>
      <c r="K8851">
        <v>8533.1200000000008</v>
      </c>
      <c r="L8851">
        <v>2194.8200000000002</v>
      </c>
      <c r="M8851">
        <f t="shared" si="416"/>
        <v>8533.1159999999982</v>
      </c>
      <c r="N8851" t="str">
        <f t="shared" si="414"/>
        <v>Q4</v>
      </c>
      <c r="O8851" s="2">
        <f t="shared" si="415"/>
        <v>25.721189904747614</v>
      </c>
      <c r="P8851" t="str">
        <f>VLOOKUP(retail_sales_2023!C8851,customers!A:J,5,)</f>
        <v>Patna</v>
      </c>
      <c r="Q8851" t="str">
        <f>VLOOKUP(C8851,customers!A:J,10,0)</f>
        <v>Regular</v>
      </c>
    </row>
    <row r="8852" spans="1:17" x14ac:dyDescent="0.3">
      <c r="A8852" t="s">
        <v>9943</v>
      </c>
      <c r="B8852" s="1">
        <v>45079</v>
      </c>
      <c r="C8852" t="s">
        <v>437</v>
      </c>
      <c r="D8852" t="s">
        <v>438</v>
      </c>
      <c r="E8852" t="s">
        <v>21</v>
      </c>
      <c r="F8852" t="s">
        <v>81</v>
      </c>
      <c r="G8852" t="s">
        <v>158</v>
      </c>
      <c r="H8852">
        <v>2</v>
      </c>
      <c r="I8852">
        <v>4585.75</v>
      </c>
      <c r="J8852">
        <v>0</v>
      </c>
      <c r="K8852">
        <v>9171.5</v>
      </c>
      <c r="L8852">
        <v>2901.32</v>
      </c>
      <c r="M8852">
        <f t="shared" si="416"/>
        <v>9171.5</v>
      </c>
      <c r="N8852" t="str">
        <f t="shared" si="414"/>
        <v>Q2</v>
      </c>
      <c r="O8852" s="2">
        <f t="shared" si="415"/>
        <v>31.634083846699014</v>
      </c>
      <c r="P8852" t="str">
        <f>VLOOKUP(retail_sales_2023!C8852,customers!A:J,5,)</f>
        <v>Kolkata</v>
      </c>
      <c r="Q8852" t="str">
        <f>VLOOKUP(C8852,customers!A:J,10,0)</f>
        <v>Premium</v>
      </c>
    </row>
    <row r="8853" spans="1:17" x14ac:dyDescent="0.3">
      <c r="A8853" t="s">
        <v>9944</v>
      </c>
      <c r="B8853" s="1">
        <v>44928</v>
      </c>
      <c r="C8853" t="s">
        <v>2119</v>
      </c>
      <c r="D8853" t="s">
        <v>2120</v>
      </c>
      <c r="E8853" t="s">
        <v>21</v>
      </c>
      <c r="F8853" t="s">
        <v>38</v>
      </c>
      <c r="G8853" t="s">
        <v>65</v>
      </c>
      <c r="H8853">
        <v>3</v>
      </c>
      <c r="I8853">
        <v>2582.33</v>
      </c>
      <c r="J8853">
        <v>0.2</v>
      </c>
      <c r="K8853">
        <v>6197.59</v>
      </c>
      <c r="L8853">
        <v>1962.32</v>
      </c>
      <c r="M8853">
        <f t="shared" si="416"/>
        <v>6197.5920000000006</v>
      </c>
      <c r="N8853" t="str">
        <f t="shared" si="414"/>
        <v>Q1</v>
      </c>
      <c r="O8853" s="2">
        <f t="shared" si="415"/>
        <v>31.662630151397558</v>
      </c>
      <c r="P8853" t="str">
        <f>VLOOKUP(retail_sales_2023!C8853,customers!A:J,5,)</f>
        <v>Ranchi</v>
      </c>
      <c r="Q8853" t="str">
        <f>VLOOKUP(C8853,customers!A:J,10,0)</f>
        <v>Premium</v>
      </c>
    </row>
    <row r="8854" spans="1:17" x14ac:dyDescent="0.3">
      <c r="A8854" t="s">
        <v>9945</v>
      </c>
      <c r="B8854" s="1">
        <v>45158</v>
      </c>
      <c r="C8854" t="s">
        <v>4550</v>
      </c>
      <c r="D8854" t="s">
        <v>4551</v>
      </c>
      <c r="E8854" t="s">
        <v>21</v>
      </c>
      <c r="F8854" t="s">
        <v>81</v>
      </c>
      <c r="G8854" t="s">
        <v>150</v>
      </c>
      <c r="H8854">
        <v>5</v>
      </c>
      <c r="I8854">
        <v>338.33</v>
      </c>
      <c r="J8854">
        <v>0.05</v>
      </c>
      <c r="K8854">
        <v>1607.07</v>
      </c>
      <c r="L8854">
        <v>612.64</v>
      </c>
      <c r="M8854">
        <f t="shared" si="416"/>
        <v>1607.0674999999999</v>
      </c>
      <c r="N8854" t="str">
        <f t="shared" si="414"/>
        <v>Q3</v>
      </c>
      <c r="O8854" s="2">
        <f t="shared" si="415"/>
        <v>38.121550399173657</v>
      </c>
      <c r="P8854" t="str">
        <f>VLOOKUP(retail_sales_2023!C8854,customers!A:J,5,)</f>
        <v>Ranchi</v>
      </c>
      <c r="Q8854" t="str">
        <f>VLOOKUP(C8854,customers!A:J,10,0)</f>
        <v>Premium</v>
      </c>
    </row>
    <row r="8855" spans="1:17" x14ac:dyDescent="0.3">
      <c r="A8855" t="s">
        <v>9946</v>
      </c>
      <c r="B8855" s="1">
        <v>45032</v>
      </c>
      <c r="C8855" t="s">
        <v>437</v>
      </c>
      <c r="D8855" t="s">
        <v>438</v>
      </c>
      <c r="E8855" t="s">
        <v>21</v>
      </c>
      <c r="F8855" t="s">
        <v>43</v>
      </c>
      <c r="G8855" t="s">
        <v>178</v>
      </c>
      <c r="H8855">
        <v>4</v>
      </c>
      <c r="I8855">
        <v>50751.87</v>
      </c>
      <c r="J8855">
        <v>0</v>
      </c>
      <c r="K8855">
        <v>203007.48</v>
      </c>
      <c r="L8855">
        <v>29645.65</v>
      </c>
      <c r="M8855">
        <f t="shared" si="416"/>
        <v>203007.48</v>
      </c>
      <c r="N8855" t="str">
        <f t="shared" si="414"/>
        <v>Q2</v>
      </c>
      <c r="O8855" s="2">
        <f t="shared" si="415"/>
        <v>14.603230383432178</v>
      </c>
      <c r="P8855" t="str">
        <f>VLOOKUP(retail_sales_2023!C8855,customers!A:J,5,)</f>
        <v>Kolkata</v>
      </c>
      <c r="Q8855" t="str">
        <f>VLOOKUP(C8855,customers!A:J,10,0)</f>
        <v>Premium</v>
      </c>
    </row>
    <row r="8856" spans="1:17" x14ac:dyDescent="0.3">
      <c r="A8856" t="s">
        <v>9947</v>
      </c>
      <c r="B8856" s="1">
        <v>45229</v>
      </c>
      <c r="C8856" t="s">
        <v>644</v>
      </c>
      <c r="D8856" t="s">
        <v>645</v>
      </c>
      <c r="E8856" t="s">
        <v>15</v>
      </c>
      <c r="F8856" t="s">
        <v>81</v>
      </c>
      <c r="G8856" t="s">
        <v>158</v>
      </c>
      <c r="H8856">
        <v>5</v>
      </c>
      <c r="I8856">
        <v>2070.79</v>
      </c>
      <c r="J8856">
        <v>0</v>
      </c>
      <c r="K8856">
        <v>10353.950000000001</v>
      </c>
      <c r="L8856">
        <v>3224.38</v>
      </c>
      <c r="M8856">
        <f t="shared" si="416"/>
        <v>10353.950000000001</v>
      </c>
      <c r="N8856" t="str">
        <f t="shared" si="414"/>
        <v>Q4</v>
      </c>
      <c r="O8856" s="2">
        <f t="shared" si="415"/>
        <v>31.141545014221624</v>
      </c>
      <c r="P8856" t="str">
        <f>VLOOKUP(retail_sales_2023!C8856,customers!A:J,5,)</f>
        <v>Bengaluru</v>
      </c>
      <c r="Q8856" t="str">
        <f>VLOOKUP(C8856,customers!A:J,10,0)</f>
        <v>Regular</v>
      </c>
    </row>
    <row r="8857" spans="1:17" x14ac:dyDescent="0.3">
      <c r="A8857" t="s">
        <v>9948</v>
      </c>
      <c r="B8857" s="1">
        <v>44989</v>
      </c>
      <c r="C8857" t="s">
        <v>385</v>
      </c>
      <c r="D8857" t="s">
        <v>386</v>
      </c>
      <c r="E8857" t="s">
        <v>15</v>
      </c>
      <c r="F8857" t="s">
        <v>43</v>
      </c>
      <c r="G8857" t="s">
        <v>121</v>
      </c>
      <c r="H8857">
        <v>3</v>
      </c>
      <c r="I8857">
        <v>4966.3900000000003</v>
      </c>
      <c r="J8857">
        <v>0.1</v>
      </c>
      <c r="K8857">
        <v>13409.25</v>
      </c>
      <c r="L8857">
        <v>1494.43</v>
      </c>
      <c r="M8857">
        <f t="shared" si="416"/>
        <v>13409.253000000002</v>
      </c>
      <c r="N8857" t="str">
        <f t="shared" si="414"/>
        <v>Q1</v>
      </c>
      <c r="O8857" s="2">
        <f t="shared" si="415"/>
        <v>11.144769468836811</v>
      </c>
      <c r="P8857" t="str">
        <f>VLOOKUP(retail_sales_2023!C8857,customers!A:J,5,)</f>
        <v>Hyderabad</v>
      </c>
      <c r="Q8857" t="str">
        <f>VLOOKUP(C8857,customers!A:J,10,0)</f>
        <v>Premium</v>
      </c>
    </row>
    <row r="8858" spans="1:17" x14ac:dyDescent="0.3">
      <c r="A8858" t="s">
        <v>9949</v>
      </c>
      <c r="B8858" s="1">
        <v>45136</v>
      </c>
      <c r="C8858" t="s">
        <v>1240</v>
      </c>
      <c r="D8858" t="s">
        <v>1241</v>
      </c>
      <c r="E8858" t="s">
        <v>33</v>
      </c>
      <c r="F8858" t="s">
        <v>81</v>
      </c>
      <c r="G8858" t="s">
        <v>370</v>
      </c>
      <c r="H8858">
        <v>3</v>
      </c>
      <c r="I8858">
        <v>3778.66</v>
      </c>
      <c r="J8858">
        <v>0.05</v>
      </c>
      <c r="K8858">
        <v>10769.18</v>
      </c>
      <c r="L8858">
        <v>2410.4499999999998</v>
      </c>
      <c r="M8858">
        <f t="shared" si="416"/>
        <v>10769.180999999999</v>
      </c>
      <c r="N8858" t="str">
        <f t="shared" si="414"/>
        <v>Q3</v>
      </c>
      <c r="O8858" s="2">
        <f t="shared" si="415"/>
        <v>22.382855519176019</v>
      </c>
      <c r="P8858" t="str">
        <f>VLOOKUP(retail_sales_2023!C8858,customers!A:J,5,)</f>
        <v>Surat</v>
      </c>
      <c r="Q8858" t="str">
        <f>VLOOKUP(C8858,customers!A:J,10,0)</f>
        <v>Premium</v>
      </c>
    </row>
    <row r="8859" spans="1:17" x14ac:dyDescent="0.3">
      <c r="A8859" t="s">
        <v>9950</v>
      </c>
      <c r="B8859" s="1">
        <v>45287</v>
      </c>
      <c r="C8859" t="s">
        <v>996</v>
      </c>
      <c r="D8859" t="s">
        <v>997</v>
      </c>
      <c r="E8859" t="s">
        <v>33</v>
      </c>
      <c r="F8859" t="s">
        <v>81</v>
      </c>
      <c r="G8859" t="s">
        <v>470</v>
      </c>
      <c r="H8859">
        <v>1</v>
      </c>
      <c r="I8859">
        <v>4694.8599999999997</v>
      </c>
      <c r="J8859">
        <v>0.25</v>
      </c>
      <c r="K8859">
        <v>3521.14</v>
      </c>
      <c r="L8859">
        <v>1320.02</v>
      </c>
      <c r="M8859">
        <f t="shared" si="416"/>
        <v>3521.1449999999995</v>
      </c>
      <c r="N8859" t="str">
        <f t="shared" si="414"/>
        <v>Q4</v>
      </c>
      <c r="O8859" s="2">
        <f t="shared" si="415"/>
        <v>37.488427043514314</v>
      </c>
      <c r="P8859" t="str">
        <f>VLOOKUP(retail_sales_2023!C8859,customers!A:J,5,)</f>
        <v>Ahmedabad</v>
      </c>
      <c r="Q8859" t="str">
        <f>VLOOKUP(C8859,customers!A:J,10,0)</f>
        <v>Premium</v>
      </c>
    </row>
    <row r="8860" spans="1:17" x14ac:dyDescent="0.3">
      <c r="A8860" t="s">
        <v>9951</v>
      </c>
      <c r="B8860" s="1">
        <v>45100</v>
      </c>
      <c r="C8860" t="s">
        <v>482</v>
      </c>
      <c r="D8860" t="s">
        <v>483</v>
      </c>
      <c r="E8860" t="s">
        <v>15</v>
      </c>
      <c r="F8860" t="s">
        <v>38</v>
      </c>
      <c r="G8860" t="s">
        <v>65</v>
      </c>
      <c r="H8860">
        <v>4</v>
      </c>
      <c r="I8860">
        <v>3114.68</v>
      </c>
      <c r="J8860">
        <v>0.1</v>
      </c>
      <c r="K8860">
        <v>11212.85</v>
      </c>
      <c r="L8860">
        <v>-1386.82</v>
      </c>
      <c r="M8860">
        <f t="shared" si="416"/>
        <v>11212.848</v>
      </c>
      <c r="N8860" t="str">
        <f t="shared" si="414"/>
        <v>Q2</v>
      </c>
      <c r="O8860" s="2">
        <f t="shared" si="415"/>
        <v>-12.368131206606705</v>
      </c>
      <c r="P8860" t="str">
        <f>VLOOKUP(retail_sales_2023!C8860,customers!A:J,5,)</f>
        <v>Bengaluru</v>
      </c>
      <c r="Q8860" t="str">
        <f>VLOOKUP(C8860,customers!A:J,10,0)</f>
        <v>Premium</v>
      </c>
    </row>
    <row r="8861" spans="1:17" x14ac:dyDescent="0.3">
      <c r="A8861" t="s">
        <v>9952</v>
      </c>
      <c r="B8861" s="1">
        <v>45108</v>
      </c>
      <c r="C8861" t="s">
        <v>538</v>
      </c>
      <c r="D8861" t="s">
        <v>539</v>
      </c>
      <c r="E8861" t="s">
        <v>33</v>
      </c>
      <c r="F8861" t="s">
        <v>43</v>
      </c>
      <c r="G8861" t="s">
        <v>44</v>
      </c>
      <c r="H8861">
        <v>2</v>
      </c>
      <c r="I8861">
        <v>62714.27</v>
      </c>
      <c r="J8861">
        <v>0.1</v>
      </c>
      <c r="K8861">
        <v>112885.69</v>
      </c>
      <c r="L8861">
        <v>16150.56</v>
      </c>
      <c r="M8861">
        <f t="shared" si="416"/>
        <v>112885.686</v>
      </c>
      <c r="N8861" t="str">
        <f t="shared" si="414"/>
        <v>Q3</v>
      </c>
      <c r="O8861" s="2">
        <f t="shared" si="415"/>
        <v>14.307003837244562</v>
      </c>
      <c r="P8861" t="str">
        <f>VLOOKUP(retail_sales_2023!C8861,customers!A:J,5,)</f>
        <v>Mumbai</v>
      </c>
      <c r="Q8861" t="str">
        <f>VLOOKUP(C8861,customers!A:J,10,0)</f>
        <v>Premium</v>
      </c>
    </row>
    <row r="8862" spans="1:17" x14ac:dyDescent="0.3">
      <c r="A8862" t="s">
        <v>9953</v>
      </c>
      <c r="B8862" s="1">
        <v>45255</v>
      </c>
      <c r="C8862" t="s">
        <v>1512</v>
      </c>
      <c r="D8862" t="s">
        <v>1513</v>
      </c>
      <c r="E8862" t="s">
        <v>27</v>
      </c>
      <c r="F8862" t="s">
        <v>38</v>
      </c>
      <c r="G8862" t="s">
        <v>65</v>
      </c>
      <c r="H8862">
        <v>2</v>
      </c>
      <c r="I8862">
        <v>3919.03</v>
      </c>
      <c r="J8862">
        <v>0</v>
      </c>
      <c r="K8862">
        <v>7838.06</v>
      </c>
      <c r="L8862">
        <v>1728.31</v>
      </c>
      <c r="M8862">
        <f t="shared" si="416"/>
        <v>7838.06</v>
      </c>
      <c r="N8862" t="str">
        <f t="shared" si="414"/>
        <v>Q4</v>
      </c>
      <c r="O8862" s="2">
        <f t="shared" si="415"/>
        <v>22.050226714263477</v>
      </c>
      <c r="P8862" t="str">
        <f>VLOOKUP(retail_sales_2023!C8862,customers!A:J,5,)</f>
        <v>Delhi</v>
      </c>
      <c r="Q8862" t="str">
        <f>VLOOKUP(C8862,customers!A:J,10,0)</f>
        <v>Premium</v>
      </c>
    </row>
    <row r="8863" spans="1:17" x14ac:dyDescent="0.3">
      <c r="A8863" t="s">
        <v>9954</v>
      </c>
      <c r="B8863" s="1">
        <v>44947</v>
      </c>
      <c r="C8863" t="s">
        <v>770</v>
      </c>
      <c r="D8863" t="s">
        <v>771</v>
      </c>
      <c r="E8863" t="s">
        <v>27</v>
      </c>
      <c r="F8863" t="s">
        <v>28</v>
      </c>
      <c r="G8863" t="s">
        <v>29</v>
      </c>
      <c r="H8863">
        <v>5</v>
      </c>
      <c r="I8863">
        <v>5311.08</v>
      </c>
      <c r="J8863">
        <v>0</v>
      </c>
      <c r="K8863">
        <v>26555.4</v>
      </c>
      <c r="L8863">
        <v>4607.6099999999997</v>
      </c>
      <c r="M8863">
        <f t="shared" si="416"/>
        <v>26555.4</v>
      </c>
      <c r="N8863" t="str">
        <f t="shared" si="414"/>
        <v>Q1</v>
      </c>
      <c r="O8863" s="2">
        <f t="shared" si="415"/>
        <v>17.350934273255156</v>
      </c>
      <c r="P8863" t="str">
        <f>VLOOKUP(retail_sales_2023!C8863,customers!A:J,5,)</f>
        <v>Jaipur</v>
      </c>
      <c r="Q8863" t="str">
        <f>VLOOKUP(C8863,customers!A:J,10,0)</f>
        <v>Premium</v>
      </c>
    </row>
    <row r="8864" spans="1:17" x14ac:dyDescent="0.3">
      <c r="A8864" t="s">
        <v>9955</v>
      </c>
      <c r="B8864" s="1">
        <v>45200</v>
      </c>
      <c r="C8864" t="s">
        <v>867</v>
      </c>
      <c r="D8864" t="s">
        <v>868</v>
      </c>
      <c r="E8864" t="s">
        <v>33</v>
      </c>
      <c r="F8864" t="s">
        <v>52</v>
      </c>
      <c r="G8864" t="s">
        <v>53</v>
      </c>
      <c r="H8864">
        <v>6</v>
      </c>
      <c r="I8864">
        <v>401.9</v>
      </c>
      <c r="J8864">
        <v>0.25</v>
      </c>
      <c r="K8864">
        <v>1808.55</v>
      </c>
      <c r="L8864">
        <v>144.27000000000001</v>
      </c>
      <c r="M8864">
        <f t="shared" si="416"/>
        <v>1808.5499999999997</v>
      </c>
      <c r="N8864" t="str">
        <f t="shared" si="414"/>
        <v>Q4</v>
      </c>
      <c r="O8864" s="2">
        <f t="shared" si="415"/>
        <v>7.9771087335158004</v>
      </c>
      <c r="P8864" t="str">
        <f>VLOOKUP(retail_sales_2023!C8864,customers!A:J,5,)</f>
        <v>Nagpur</v>
      </c>
      <c r="Q8864" t="str">
        <f>VLOOKUP(C8864,customers!A:J,10,0)</f>
        <v>Regular</v>
      </c>
    </row>
    <row r="8865" spans="1:17" x14ac:dyDescent="0.3">
      <c r="A8865" t="s">
        <v>9956</v>
      </c>
      <c r="B8865" s="1">
        <v>45076</v>
      </c>
      <c r="C8865" t="s">
        <v>136</v>
      </c>
      <c r="D8865" t="s">
        <v>137</v>
      </c>
      <c r="E8865" t="s">
        <v>15</v>
      </c>
      <c r="F8865" t="s">
        <v>43</v>
      </c>
      <c r="G8865" t="s">
        <v>178</v>
      </c>
      <c r="H8865">
        <v>3</v>
      </c>
      <c r="I8865">
        <v>36819.660000000003</v>
      </c>
      <c r="J8865">
        <v>0</v>
      </c>
      <c r="K8865">
        <v>110458.98</v>
      </c>
      <c r="L8865">
        <v>16725.13</v>
      </c>
      <c r="M8865">
        <f t="shared" si="416"/>
        <v>110458.98000000001</v>
      </c>
      <c r="N8865" t="str">
        <f t="shared" si="414"/>
        <v>Q2</v>
      </c>
      <c r="O8865" s="2">
        <f t="shared" si="415"/>
        <v>15.141485101528188</v>
      </c>
      <c r="P8865" t="str">
        <f>VLOOKUP(retail_sales_2023!C8865,customers!A:J,5,)</f>
        <v>Hyderabad</v>
      </c>
      <c r="Q8865" t="str">
        <f>VLOOKUP(C8865,customers!A:J,10,0)</f>
        <v>Regular</v>
      </c>
    </row>
    <row r="8866" spans="1:17" x14ac:dyDescent="0.3">
      <c r="A8866" t="s">
        <v>9957</v>
      </c>
      <c r="B8866" s="1">
        <v>45079</v>
      </c>
      <c r="C8866" t="s">
        <v>1612</v>
      </c>
      <c r="D8866" t="s">
        <v>1613</v>
      </c>
      <c r="E8866" t="s">
        <v>15</v>
      </c>
      <c r="F8866" t="s">
        <v>43</v>
      </c>
      <c r="G8866" t="s">
        <v>282</v>
      </c>
      <c r="H8866">
        <v>1</v>
      </c>
      <c r="I8866">
        <v>58576.68</v>
      </c>
      <c r="J8866">
        <v>0.15</v>
      </c>
      <c r="K8866">
        <v>49790.18</v>
      </c>
      <c r="L8866">
        <v>7361.96</v>
      </c>
      <c r="M8866">
        <f t="shared" si="416"/>
        <v>49790.178</v>
      </c>
      <c r="N8866" t="str">
        <f t="shared" si="414"/>
        <v>Q2</v>
      </c>
      <c r="O8866" s="2">
        <f t="shared" si="415"/>
        <v>14.785967835424577</v>
      </c>
      <c r="P8866" t="str">
        <f>VLOOKUP(retail_sales_2023!C8866,customers!A:J,5,)</f>
        <v>Chennai</v>
      </c>
      <c r="Q8866" t="str">
        <f>VLOOKUP(C8866,customers!A:J,10,0)</f>
        <v>Premium</v>
      </c>
    </row>
    <row r="8867" spans="1:17" x14ac:dyDescent="0.3">
      <c r="A8867" t="s">
        <v>9958</v>
      </c>
      <c r="B8867" s="1">
        <v>45217</v>
      </c>
      <c r="C8867" t="s">
        <v>1590</v>
      </c>
      <c r="D8867" t="s">
        <v>1591</v>
      </c>
      <c r="E8867" t="s">
        <v>27</v>
      </c>
      <c r="F8867" t="s">
        <v>81</v>
      </c>
      <c r="G8867" t="s">
        <v>101</v>
      </c>
      <c r="H8867">
        <v>2</v>
      </c>
      <c r="I8867">
        <v>1481.51</v>
      </c>
      <c r="J8867">
        <v>0.15</v>
      </c>
      <c r="K8867">
        <v>2518.5700000000002</v>
      </c>
      <c r="L8867">
        <v>714.18</v>
      </c>
      <c r="M8867">
        <f t="shared" si="416"/>
        <v>2518.567</v>
      </c>
      <c r="N8867" t="str">
        <f t="shared" si="414"/>
        <v>Q4</v>
      </c>
      <c r="O8867" s="2">
        <f t="shared" si="415"/>
        <v>28.356567417224849</v>
      </c>
      <c r="P8867" t="str">
        <f>VLOOKUP(retail_sales_2023!C8867,customers!A:J,5,)</f>
        <v>Lucknow</v>
      </c>
      <c r="Q8867" t="str">
        <f>VLOOKUP(C8867,customers!A:J,10,0)</f>
        <v>Regular</v>
      </c>
    </row>
    <row r="8868" spans="1:17" x14ac:dyDescent="0.3">
      <c r="A8868" t="s">
        <v>9959</v>
      </c>
      <c r="B8868" s="1">
        <v>44964</v>
      </c>
      <c r="C8868" t="s">
        <v>1872</v>
      </c>
      <c r="D8868" t="s">
        <v>1873</v>
      </c>
      <c r="E8868" t="s">
        <v>33</v>
      </c>
      <c r="F8868" t="s">
        <v>52</v>
      </c>
      <c r="G8868" t="s">
        <v>200</v>
      </c>
      <c r="H8868">
        <v>4</v>
      </c>
      <c r="I8868">
        <v>235.33</v>
      </c>
      <c r="J8868">
        <v>0.05</v>
      </c>
      <c r="K8868">
        <v>894.25</v>
      </c>
      <c r="L8868">
        <v>-133.07</v>
      </c>
      <c r="M8868">
        <f t="shared" si="416"/>
        <v>894.25400000000002</v>
      </c>
      <c r="N8868" t="str">
        <f t="shared" si="414"/>
        <v>Q1</v>
      </c>
      <c r="O8868" s="2">
        <f t="shared" si="415"/>
        <v>-14.880626223091975</v>
      </c>
      <c r="P8868" t="str">
        <f>VLOOKUP(retail_sales_2023!C8868,customers!A:J,5,)</f>
        <v>Surat</v>
      </c>
      <c r="Q8868" t="str">
        <f>VLOOKUP(C8868,customers!A:J,10,0)</f>
        <v>Premium</v>
      </c>
    </row>
    <row r="8869" spans="1:17" x14ac:dyDescent="0.3">
      <c r="A8869" t="s">
        <v>9960</v>
      </c>
      <c r="B8869" s="1">
        <v>45024</v>
      </c>
      <c r="C8869" t="s">
        <v>2500</v>
      </c>
      <c r="D8869" t="s">
        <v>2501</v>
      </c>
      <c r="E8869" t="s">
        <v>21</v>
      </c>
      <c r="F8869" t="s">
        <v>52</v>
      </c>
      <c r="G8869" t="s">
        <v>235</v>
      </c>
      <c r="H8869">
        <v>4</v>
      </c>
      <c r="I8869">
        <v>516.95000000000005</v>
      </c>
      <c r="J8869">
        <v>0</v>
      </c>
      <c r="K8869">
        <v>2067.8000000000002</v>
      </c>
      <c r="L8869">
        <v>198.67</v>
      </c>
      <c r="M8869">
        <f t="shared" si="416"/>
        <v>2067.8000000000002</v>
      </c>
      <c r="N8869" t="str">
        <f t="shared" si="414"/>
        <v>Q2</v>
      </c>
      <c r="O8869" s="2">
        <f t="shared" si="415"/>
        <v>9.6077957249250385</v>
      </c>
      <c r="P8869" t="str">
        <f>VLOOKUP(retail_sales_2023!C8869,customers!A:J,5,)</f>
        <v>Bhubaneswar</v>
      </c>
      <c r="Q8869" t="str">
        <f>VLOOKUP(C8869,customers!A:J,10,0)</f>
        <v>Occasional</v>
      </c>
    </row>
    <row r="8870" spans="1:17" x14ac:dyDescent="0.3">
      <c r="A8870" t="s">
        <v>9961</v>
      </c>
      <c r="B8870" s="1">
        <v>45057</v>
      </c>
      <c r="C8870" t="s">
        <v>604</v>
      </c>
      <c r="D8870" t="s">
        <v>605</v>
      </c>
      <c r="E8870" t="s">
        <v>27</v>
      </c>
      <c r="F8870" t="s">
        <v>16</v>
      </c>
      <c r="G8870" t="s">
        <v>171</v>
      </c>
      <c r="H8870">
        <v>5</v>
      </c>
      <c r="I8870">
        <v>499.54</v>
      </c>
      <c r="J8870">
        <v>0.05</v>
      </c>
      <c r="K8870">
        <v>2372.8200000000002</v>
      </c>
      <c r="L8870">
        <v>585.99</v>
      </c>
      <c r="M8870">
        <f t="shared" si="416"/>
        <v>2372.8150000000001</v>
      </c>
      <c r="N8870" t="str">
        <f t="shared" si="414"/>
        <v>Q2</v>
      </c>
      <c r="O8870" s="2">
        <f t="shared" si="415"/>
        <v>24.695931423369661</v>
      </c>
      <c r="P8870" t="str">
        <f>VLOOKUP(retail_sales_2023!C8870,customers!A:J,5,)</f>
        <v>Delhi</v>
      </c>
      <c r="Q8870" t="str">
        <f>VLOOKUP(C8870,customers!A:J,10,0)</f>
        <v>Premium</v>
      </c>
    </row>
    <row r="8871" spans="1:17" x14ac:dyDescent="0.3">
      <c r="A8871" t="s">
        <v>9962</v>
      </c>
      <c r="B8871" s="1">
        <v>45197</v>
      </c>
      <c r="C8871" t="s">
        <v>2569</v>
      </c>
      <c r="D8871" t="s">
        <v>2570</v>
      </c>
      <c r="E8871" t="s">
        <v>15</v>
      </c>
      <c r="F8871" t="s">
        <v>43</v>
      </c>
      <c r="G8871" t="s">
        <v>110</v>
      </c>
      <c r="H8871">
        <v>0</v>
      </c>
      <c r="I8871">
        <v>63504.22</v>
      </c>
      <c r="J8871">
        <v>0</v>
      </c>
      <c r="K8871">
        <v>0</v>
      </c>
      <c r="L8871">
        <v>0</v>
      </c>
      <c r="M8871">
        <f t="shared" si="416"/>
        <v>0</v>
      </c>
      <c r="N8871" t="str">
        <f t="shared" si="414"/>
        <v>Q3</v>
      </c>
      <c r="O8871" s="2">
        <v>0</v>
      </c>
      <c r="P8871" t="str">
        <f>VLOOKUP(retail_sales_2023!C8871,customers!A:J,5,)</f>
        <v>Hyderabad</v>
      </c>
      <c r="Q8871" t="str">
        <f>VLOOKUP(C8871,customers!A:J,10,0)</f>
        <v>Premium</v>
      </c>
    </row>
    <row r="8872" spans="1:17" x14ac:dyDescent="0.3">
      <c r="A8872" t="s">
        <v>9963</v>
      </c>
      <c r="B8872" s="1">
        <v>44931</v>
      </c>
      <c r="C8872" t="s">
        <v>948</v>
      </c>
      <c r="D8872" t="s">
        <v>949</v>
      </c>
      <c r="E8872" t="s">
        <v>27</v>
      </c>
      <c r="F8872" t="s">
        <v>16</v>
      </c>
      <c r="G8872" t="s">
        <v>319</v>
      </c>
      <c r="H8872">
        <v>2</v>
      </c>
      <c r="I8872">
        <v>343.17</v>
      </c>
      <c r="J8872">
        <v>0</v>
      </c>
      <c r="K8872">
        <v>686.34</v>
      </c>
      <c r="L8872">
        <v>184.47</v>
      </c>
      <c r="M8872">
        <f t="shared" si="416"/>
        <v>686.34</v>
      </c>
      <c r="N8872" t="str">
        <f t="shared" si="414"/>
        <v>Q1</v>
      </c>
      <c r="O8872" s="2">
        <f t="shared" si="415"/>
        <v>26.877349418655477</v>
      </c>
      <c r="P8872" t="str">
        <f>VLOOKUP(retail_sales_2023!C8872,customers!A:J,5,)</f>
        <v>Chandigarh</v>
      </c>
      <c r="Q8872" t="str">
        <f>VLOOKUP(C8872,customers!A:J,10,0)</f>
        <v>Regular</v>
      </c>
    </row>
    <row r="8873" spans="1:17" x14ac:dyDescent="0.3">
      <c r="A8873" t="s">
        <v>9964</v>
      </c>
      <c r="B8873" s="1">
        <v>45215</v>
      </c>
      <c r="C8873" t="s">
        <v>270</v>
      </c>
      <c r="D8873" t="s">
        <v>271</v>
      </c>
      <c r="E8873" t="s">
        <v>15</v>
      </c>
      <c r="F8873" t="s">
        <v>52</v>
      </c>
      <c r="G8873" t="s">
        <v>169</v>
      </c>
      <c r="H8873">
        <v>8</v>
      </c>
      <c r="I8873">
        <v>395.04</v>
      </c>
      <c r="J8873">
        <v>0</v>
      </c>
      <c r="K8873">
        <v>3160.32</v>
      </c>
      <c r="L8873">
        <v>256.88</v>
      </c>
      <c r="M8873">
        <f t="shared" si="416"/>
        <v>3160.32</v>
      </c>
      <c r="N8873" t="str">
        <f t="shared" si="414"/>
        <v>Q4</v>
      </c>
      <c r="O8873" s="2">
        <f t="shared" si="415"/>
        <v>8.1282908059943288</v>
      </c>
      <c r="P8873" t="str">
        <f>VLOOKUP(retail_sales_2023!C8873,customers!A:J,5,)</f>
        <v>Chennai</v>
      </c>
      <c r="Q8873" t="str">
        <f>VLOOKUP(C8873,customers!A:J,10,0)</f>
        <v>Regular</v>
      </c>
    </row>
    <row r="8874" spans="1:17" x14ac:dyDescent="0.3">
      <c r="A8874" t="s">
        <v>9965</v>
      </c>
      <c r="B8874" s="1">
        <v>45111</v>
      </c>
      <c r="C8874" t="s">
        <v>3538</v>
      </c>
      <c r="D8874" t="s">
        <v>3539</v>
      </c>
      <c r="E8874" t="s">
        <v>27</v>
      </c>
      <c r="F8874" t="s">
        <v>52</v>
      </c>
      <c r="G8874" t="s">
        <v>200</v>
      </c>
      <c r="H8874">
        <v>9</v>
      </c>
      <c r="I8874">
        <v>335.9</v>
      </c>
      <c r="J8874">
        <v>0.05</v>
      </c>
      <c r="K8874">
        <v>2871.94</v>
      </c>
      <c r="L8874">
        <v>287.52</v>
      </c>
      <c r="M8874">
        <f t="shared" si="416"/>
        <v>2871.9449999999997</v>
      </c>
      <c r="N8874" t="str">
        <f t="shared" si="414"/>
        <v>Q3</v>
      </c>
      <c r="O8874" s="2">
        <f t="shared" si="415"/>
        <v>10.011351212072675</v>
      </c>
      <c r="P8874" t="str">
        <f>VLOOKUP(retail_sales_2023!C8874,customers!A:J,5,)</f>
        <v>Jaipur</v>
      </c>
      <c r="Q8874" t="str">
        <f>VLOOKUP(C8874,customers!A:J,10,0)</f>
        <v>Premium</v>
      </c>
    </row>
    <row r="8875" spans="1:17" x14ac:dyDescent="0.3">
      <c r="A8875" t="s">
        <v>9966</v>
      </c>
      <c r="B8875" s="1">
        <v>45152</v>
      </c>
      <c r="C8875" t="s">
        <v>773</v>
      </c>
      <c r="D8875" t="s">
        <v>774</v>
      </c>
      <c r="E8875" t="s">
        <v>21</v>
      </c>
      <c r="F8875" t="s">
        <v>81</v>
      </c>
      <c r="G8875" t="s">
        <v>370</v>
      </c>
      <c r="H8875">
        <v>2</v>
      </c>
      <c r="I8875">
        <v>1351.13</v>
      </c>
      <c r="J8875">
        <v>0.1</v>
      </c>
      <c r="K8875">
        <v>2432.0300000000002</v>
      </c>
      <c r="L8875">
        <v>676.09</v>
      </c>
      <c r="M8875">
        <f t="shared" si="416"/>
        <v>2432.0340000000001</v>
      </c>
      <c r="N8875" t="str">
        <f t="shared" si="414"/>
        <v>Q3</v>
      </c>
      <c r="O8875" s="2">
        <f t="shared" si="415"/>
        <v>27.799410369115513</v>
      </c>
      <c r="P8875" t="str">
        <f>VLOOKUP(retail_sales_2023!C8875,customers!A:J,5,)</f>
        <v>Ranchi</v>
      </c>
      <c r="Q8875" t="str">
        <f>VLOOKUP(C8875,customers!A:J,10,0)</f>
        <v>Premium</v>
      </c>
    </row>
    <row r="8876" spans="1:17" x14ac:dyDescent="0.3">
      <c r="A8876" t="s">
        <v>9967</v>
      </c>
      <c r="B8876" s="1">
        <v>45092</v>
      </c>
      <c r="C8876" t="s">
        <v>409</v>
      </c>
      <c r="D8876" t="s">
        <v>410</v>
      </c>
      <c r="E8876" t="s">
        <v>21</v>
      </c>
      <c r="F8876" t="s">
        <v>81</v>
      </c>
      <c r="G8876" t="s">
        <v>370</v>
      </c>
      <c r="H8876">
        <v>5</v>
      </c>
      <c r="I8876">
        <v>4550.22</v>
      </c>
      <c r="J8876">
        <v>0.15</v>
      </c>
      <c r="K8876">
        <v>19338.439999999999</v>
      </c>
      <c r="L8876">
        <v>5606.83</v>
      </c>
      <c r="M8876">
        <f t="shared" si="416"/>
        <v>19338.435000000001</v>
      </c>
      <c r="N8876" t="str">
        <f t="shared" si="414"/>
        <v>Q2</v>
      </c>
      <c r="O8876" s="2">
        <f t="shared" si="415"/>
        <v>28.993186627256389</v>
      </c>
      <c r="P8876" t="str">
        <f>VLOOKUP(retail_sales_2023!C8876,customers!A:J,5,)</f>
        <v>Patna</v>
      </c>
      <c r="Q8876" t="str">
        <f>VLOOKUP(C8876,customers!A:J,10,0)</f>
        <v>Regular</v>
      </c>
    </row>
    <row r="8877" spans="1:17" x14ac:dyDescent="0.3">
      <c r="A8877" t="s">
        <v>9968</v>
      </c>
      <c r="B8877" s="1">
        <v>45138</v>
      </c>
      <c r="C8877" t="s">
        <v>313</v>
      </c>
      <c r="D8877" t="s">
        <v>314</v>
      </c>
      <c r="E8877" t="s">
        <v>21</v>
      </c>
      <c r="F8877" t="s">
        <v>38</v>
      </c>
      <c r="G8877" t="s">
        <v>90</v>
      </c>
      <c r="H8877">
        <v>2</v>
      </c>
      <c r="I8877">
        <v>2350.4</v>
      </c>
      <c r="J8877">
        <v>0.1</v>
      </c>
      <c r="K8877">
        <v>4230.72</v>
      </c>
      <c r="L8877">
        <v>1086.32</v>
      </c>
      <c r="M8877">
        <f t="shared" si="416"/>
        <v>4230.72</v>
      </c>
      <c r="N8877" t="str">
        <f t="shared" si="414"/>
        <v>Q3</v>
      </c>
      <c r="O8877" s="2">
        <f t="shared" si="415"/>
        <v>25.676953331820584</v>
      </c>
      <c r="P8877" t="str">
        <f>VLOOKUP(retail_sales_2023!C8877,customers!A:J,5,)</f>
        <v>Kolkata</v>
      </c>
      <c r="Q8877" t="str">
        <f>VLOOKUP(C8877,customers!A:J,10,0)</f>
        <v>Premium</v>
      </c>
    </row>
    <row r="8878" spans="1:17" x14ac:dyDescent="0.3">
      <c r="A8878" t="s">
        <v>9969</v>
      </c>
      <c r="B8878" s="1">
        <v>45190</v>
      </c>
      <c r="C8878" t="s">
        <v>886</v>
      </c>
      <c r="D8878" t="s">
        <v>887</v>
      </c>
      <c r="E8878" t="s">
        <v>21</v>
      </c>
      <c r="F8878" t="s">
        <v>16</v>
      </c>
      <c r="G8878" t="s">
        <v>296</v>
      </c>
      <c r="H8878">
        <v>5</v>
      </c>
      <c r="I8878">
        <v>506.2</v>
      </c>
      <c r="J8878">
        <v>0</v>
      </c>
      <c r="K8878">
        <v>2531</v>
      </c>
      <c r="L8878">
        <v>770.01</v>
      </c>
      <c r="M8878">
        <f t="shared" si="416"/>
        <v>2531</v>
      </c>
      <c r="N8878" t="str">
        <f t="shared" si="414"/>
        <v>Q3</v>
      </c>
      <c r="O8878" s="2">
        <f t="shared" si="415"/>
        <v>30.42315290399052</v>
      </c>
      <c r="P8878" t="str">
        <f>VLOOKUP(retail_sales_2023!C8878,customers!A:J,5,)</f>
        <v>Bhubaneswar</v>
      </c>
      <c r="Q8878" t="str">
        <f>VLOOKUP(C8878,customers!A:J,10,0)</f>
        <v>Premium</v>
      </c>
    </row>
    <row r="8879" spans="1:17" x14ac:dyDescent="0.3">
      <c r="A8879" t="s">
        <v>9970</v>
      </c>
      <c r="B8879" s="1">
        <v>45101</v>
      </c>
      <c r="C8879" t="s">
        <v>1707</v>
      </c>
      <c r="D8879" t="s">
        <v>1708</v>
      </c>
      <c r="E8879" t="s">
        <v>15</v>
      </c>
      <c r="F8879" t="s">
        <v>28</v>
      </c>
      <c r="G8879" t="s">
        <v>165</v>
      </c>
      <c r="H8879">
        <v>2</v>
      </c>
      <c r="I8879">
        <v>4751.74</v>
      </c>
      <c r="J8879">
        <v>0.2</v>
      </c>
      <c r="K8879">
        <v>7602.78</v>
      </c>
      <c r="L8879">
        <v>1325.51</v>
      </c>
      <c r="M8879">
        <f t="shared" si="416"/>
        <v>7602.7839999999997</v>
      </c>
      <c r="N8879" t="str">
        <f t="shared" si="414"/>
        <v>Q2</v>
      </c>
      <c r="O8879" s="2">
        <f t="shared" si="415"/>
        <v>17.434543680074921</v>
      </c>
      <c r="P8879" t="str">
        <f>VLOOKUP(retail_sales_2023!C8879,customers!A:J,5,)</f>
        <v>Hyderabad</v>
      </c>
      <c r="Q8879" t="str">
        <f>VLOOKUP(C8879,customers!A:J,10,0)</f>
        <v>Regular</v>
      </c>
    </row>
    <row r="8880" spans="1:17" x14ac:dyDescent="0.3">
      <c r="A8880" t="s">
        <v>9971</v>
      </c>
      <c r="B8880" s="1">
        <v>45256</v>
      </c>
      <c r="C8880" t="s">
        <v>993</v>
      </c>
      <c r="D8880" t="s">
        <v>994</v>
      </c>
      <c r="E8880" t="s">
        <v>21</v>
      </c>
      <c r="F8880" t="s">
        <v>81</v>
      </c>
      <c r="G8880" t="s">
        <v>470</v>
      </c>
      <c r="H8880">
        <v>5</v>
      </c>
      <c r="I8880">
        <v>2943.4</v>
      </c>
      <c r="J8880">
        <v>0.25</v>
      </c>
      <c r="K8880">
        <v>11037.75</v>
      </c>
      <c r="L8880">
        <v>3125.42</v>
      </c>
      <c r="M8880">
        <f t="shared" si="416"/>
        <v>11037.75</v>
      </c>
      <c r="N8880" t="str">
        <f t="shared" si="414"/>
        <v>Q4</v>
      </c>
      <c r="O8880" s="2">
        <f t="shared" si="415"/>
        <v>28.315734637947049</v>
      </c>
      <c r="P8880" t="str">
        <f>VLOOKUP(retail_sales_2023!C8880,customers!A:J,5,)</f>
        <v>Guwahati</v>
      </c>
      <c r="Q8880" t="str">
        <f>VLOOKUP(C8880,customers!A:J,10,0)</f>
        <v>Regular</v>
      </c>
    </row>
    <row r="8881" spans="1:17" x14ac:dyDescent="0.3">
      <c r="A8881" t="s">
        <v>9972</v>
      </c>
      <c r="B8881" s="1">
        <v>45054</v>
      </c>
      <c r="C8881" t="s">
        <v>25</v>
      </c>
      <c r="D8881" t="s">
        <v>26</v>
      </c>
      <c r="E8881" t="s">
        <v>27</v>
      </c>
      <c r="F8881" t="s">
        <v>52</v>
      </c>
      <c r="G8881" t="s">
        <v>226</v>
      </c>
      <c r="H8881">
        <v>6</v>
      </c>
      <c r="I8881">
        <v>691.93</v>
      </c>
      <c r="J8881">
        <v>0</v>
      </c>
      <c r="K8881">
        <v>4151.58</v>
      </c>
      <c r="L8881">
        <v>399.75</v>
      </c>
      <c r="M8881">
        <f t="shared" si="416"/>
        <v>4151.58</v>
      </c>
      <c r="N8881" t="str">
        <f t="shared" si="414"/>
        <v>Q2</v>
      </c>
      <c r="O8881" s="2">
        <f t="shared" si="415"/>
        <v>9.628864191464455</v>
      </c>
      <c r="P8881" t="str">
        <f>VLOOKUP(retail_sales_2023!C8881,customers!A:J,5,)</f>
        <v>Delhi</v>
      </c>
      <c r="Q8881" t="str">
        <f>VLOOKUP(C8881,customers!A:J,10,0)</f>
        <v>Premium</v>
      </c>
    </row>
    <row r="8882" spans="1:17" x14ac:dyDescent="0.3">
      <c r="A8882" t="s">
        <v>9973</v>
      </c>
      <c r="B8882" s="1">
        <v>45031</v>
      </c>
      <c r="C8882" t="s">
        <v>2116</v>
      </c>
      <c r="D8882" t="s">
        <v>2117</v>
      </c>
      <c r="E8882" t="s">
        <v>27</v>
      </c>
      <c r="F8882" t="s">
        <v>22</v>
      </c>
      <c r="G8882" t="s">
        <v>182</v>
      </c>
      <c r="H8882">
        <v>2</v>
      </c>
      <c r="I8882">
        <v>17004.72</v>
      </c>
      <c r="J8882">
        <v>0.15</v>
      </c>
      <c r="K8882">
        <v>28908.02</v>
      </c>
      <c r="L8882">
        <v>7633.89</v>
      </c>
      <c r="M8882">
        <f t="shared" si="416"/>
        <v>28908.024000000001</v>
      </c>
      <c r="N8882" t="str">
        <f t="shared" si="414"/>
        <v>Q2</v>
      </c>
      <c r="O8882" s="2">
        <f t="shared" si="415"/>
        <v>26.407515976535233</v>
      </c>
      <c r="P8882" t="str">
        <f>VLOOKUP(retail_sales_2023!C8882,customers!A:J,5,)</f>
        <v>Jaipur</v>
      </c>
      <c r="Q8882" t="str">
        <f>VLOOKUP(C8882,customers!A:J,10,0)</f>
        <v>Regular</v>
      </c>
    </row>
    <row r="8883" spans="1:17" x14ac:dyDescent="0.3">
      <c r="A8883" t="s">
        <v>9974</v>
      </c>
      <c r="B8883" s="1">
        <v>45010</v>
      </c>
      <c r="C8883" t="s">
        <v>1743</v>
      </c>
      <c r="D8883" t="s">
        <v>1744</v>
      </c>
      <c r="E8883" t="s">
        <v>15</v>
      </c>
      <c r="F8883" t="s">
        <v>16</v>
      </c>
      <c r="G8883" t="s">
        <v>305</v>
      </c>
      <c r="H8883">
        <v>3</v>
      </c>
      <c r="I8883">
        <v>398.63</v>
      </c>
      <c r="J8883">
        <v>0.25</v>
      </c>
      <c r="K8883">
        <v>896.92</v>
      </c>
      <c r="L8883">
        <v>392.49</v>
      </c>
      <c r="M8883">
        <f t="shared" si="416"/>
        <v>896.9174999999999</v>
      </c>
      <c r="N8883" t="str">
        <f t="shared" si="414"/>
        <v>Q1</v>
      </c>
      <c r="O8883" s="2">
        <f t="shared" si="415"/>
        <v>43.759755608080994</v>
      </c>
      <c r="P8883" t="str">
        <f>VLOOKUP(retail_sales_2023!C8883,customers!A:J,5,)</f>
        <v>Hyderabad</v>
      </c>
      <c r="Q8883" t="str">
        <f>VLOOKUP(C8883,customers!A:J,10,0)</f>
        <v>Premium</v>
      </c>
    </row>
    <row r="8884" spans="1:17" x14ac:dyDescent="0.3">
      <c r="A8884" t="s">
        <v>9975</v>
      </c>
      <c r="B8884" s="1">
        <v>45278</v>
      </c>
      <c r="C8884" t="s">
        <v>686</v>
      </c>
      <c r="D8884" t="s">
        <v>687</v>
      </c>
      <c r="E8884" t="s">
        <v>15</v>
      </c>
      <c r="F8884" t="s">
        <v>38</v>
      </c>
      <c r="G8884" t="s">
        <v>65</v>
      </c>
      <c r="H8884">
        <v>3</v>
      </c>
      <c r="I8884">
        <v>1223.6400000000001</v>
      </c>
      <c r="J8884">
        <v>0.1</v>
      </c>
      <c r="K8884">
        <v>3303.83</v>
      </c>
      <c r="L8884">
        <v>-293.08999999999997</v>
      </c>
      <c r="M8884">
        <f t="shared" si="416"/>
        <v>3303.828</v>
      </c>
      <c r="N8884" t="str">
        <f t="shared" si="414"/>
        <v>Q4</v>
      </c>
      <c r="O8884" s="2">
        <f t="shared" si="415"/>
        <v>-8.8712191607921707</v>
      </c>
      <c r="P8884" t="str">
        <f>VLOOKUP(retail_sales_2023!C8884,customers!A:J,5,)</f>
        <v>Kochi</v>
      </c>
      <c r="Q8884" t="str">
        <f>VLOOKUP(C8884,customers!A:J,10,0)</f>
        <v>Premium</v>
      </c>
    </row>
    <row r="8885" spans="1:17" x14ac:dyDescent="0.3">
      <c r="A8885" t="s">
        <v>9976</v>
      </c>
      <c r="B8885" s="1">
        <v>45146</v>
      </c>
      <c r="C8885" t="s">
        <v>354</v>
      </c>
      <c r="D8885" t="s">
        <v>355</v>
      </c>
      <c r="E8885" t="s">
        <v>21</v>
      </c>
      <c r="F8885" t="s">
        <v>52</v>
      </c>
      <c r="G8885" t="s">
        <v>937</v>
      </c>
      <c r="H8885">
        <v>1</v>
      </c>
      <c r="I8885">
        <v>527.88</v>
      </c>
      <c r="J8885">
        <v>0.15</v>
      </c>
      <c r="K8885">
        <v>448.7</v>
      </c>
      <c r="L8885">
        <v>-4.9800000000000004</v>
      </c>
      <c r="M8885">
        <f t="shared" si="416"/>
        <v>448.69799999999998</v>
      </c>
      <c r="N8885" t="str">
        <f t="shared" si="414"/>
        <v>Q3</v>
      </c>
      <c r="O8885" s="2">
        <f t="shared" si="415"/>
        <v>-1.1098729663472255</v>
      </c>
      <c r="P8885" t="str">
        <f>VLOOKUP(retail_sales_2023!C8885,customers!A:J,5,)</f>
        <v>Ranchi</v>
      </c>
      <c r="Q8885" t="str">
        <f>VLOOKUP(C8885,customers!A:J,10,0)</f>
        <v>Premium</v>
      </c>
    </row>
    <row r="8886" spans="1:17" x14ac:dyDescent="0.3">
      <c r="A8886" t="s">
        <v>9977</v>
      </c>
      <c r="B8886" s="1">
        <v>45240</v>
      </c>
      <c r="C8886" t="s">
        <v>307</v>
      </c>
      <c r="D8886" t="s">
        <v>308</v>
      </c>
      <c r="E8886" t="s">
        <v>21</v>
      </c>
      <c r="F8886" t="s">
        <v>81</v>
      </c>
      <c r="G8886" t="s">
        <v>105</v>
      </c>
      <c r="H8886">
        <v>1</v>
      </c>
      <c r="I8886">
        <v>1151.6300000000001</v>
      </c>
      <c r="J8886">
        <v>0</v>
      </c>
      <c r="K8886">
        <v>1151.6300000000001</v>
      </c>
      <c r="L8886">
        <v>254.39</v>
      </c>
      <c r="M8886">
        <f t="shared" si="416"/>
        <v>1151.6300000000001</v>
      </c>
      <c r="N8886" t="str">
        <f t="shared" si="414"/>
        <v>Q4</v>
      </c>
      <c r="O8886" s="2">
        <f t="shared" si="415"/>
        <v>22.089560014935351</v>
      </c>
      <c r="P8886" t="str">
        <f>VLOOKUP(retail_sales_2023!C8886,customers!A:J,5,)</f>
        <v>Patna</v>
      </c>
      <c r="Q8886" t="str">
        <f>VLOOKUP(C8886,customers!A:J,10,0)</f>
        <v>Occasional</v>
      </c>
    </row>
    <row r="8887" spans="1:17" x14ac:dyDescent="0.3">
      <c r="A8887" t="s">
        <v>9978</v>
      </c>
      <c r="B8887" s="1">
        <v>45077</v>
      </c>
      <c r="C8887" t="s">
        <v>75</v>
      </c>
      <c r="D8887" t="s">
        <v>76</v>
      </c>
      <c r="E8887" t="s">
        <v>15</v>
      </c>
      <c r="F8887" t="s">
        <v>43</v>
      </c>
      <c r="G8887" t="s">
        <v>243</v>
      </c>
      <c r="H8887">
        <v>3</v>
      </c>
      <c r="I8887">
        <v>38763.050000000003</v>
      </c>
      <c r="J8887">
        <v>0.05</v>
      </c>
      <c r="K8887">
        <v>110474.69</v>
      </c>
      <c r="L8887">
        <v>16949.87</v>
      </c>
      <c r="M8887">
        <f t="shared" si="416"/>
        <v>110474.6925</v>
      </c>
      <c r="N8887" t="str">
        <f t="shared" si="414"/>
        <v>Q2</v>
      </c>
      <c r="O8887" s="2">
        <f t="shared" si="415"/>
        <v>15.342763125200893</v>
      </c>
      <c r="P8887" t="str">
        <f>VLOOKUP(retail_sales_2023!C8887,customers!A:J,5,)</f>
        <v>Patna</v>
      </c>
      <c r="Q8887" t="str">
        <f>VLOOKUP(C8887,customers!A:J,10,0)</f>
        <v>Regular</v>
      </c>
    </row>
    <row r="8888" spans="1:17" x14ac:dyDescent="0.3">
      <c r="A8888" t="s">
        <v>9979</v>
      </c>
      <c r="B8888" s="1">
        <v>45052</v>
      </c>
      <c r="C8888" t="s">
        <v>726</v>
      </c>
      <c r="D8888" t="s">
        <v>727</v>
      </c>
      <c r="E8888" t="s">
        <v>15</v>
      </c>
      <c r="F8888" t="s">
        <v>22</v>
      </c>
      <c r="G8888" t="s">
        <v>516</v>
      </c>
      <c r="H8888">
        <v>5</v>
      </c>
      <c r="I8888">
        <v>14278.81</v>
      </c>
      <c r="J8888">
        <v>0</v>
      </c>
      <c r="K8888">
        <v>71394.05</v>
      </c>
      <c r="L8888">
        <v>16247.09</v>
      </c>
      <c r="M8888">
        <f t="shared" si="416"/>
        <v>71394.05</v>
      </c>
      <c r="N8888" t="str">
        <f t="shared" si="414"/>
        <v>Q2</v>
      </c>
      <c r="O8888" s="2">
        <f t="shared" si="415"/>
        <v>22.756924421572947</v>
      </c>
      <c r="P8888" t="str">
        <f>VLOOKUP(retail_sales_2023!C8888,customers!A:J,5,)</f>
        <v>Kochi</v>
      </c>
      <c r="Q8888" t="str">
        <f>VLOOKUP(C8888,customers!A:J,10,0)</f>
        <v>Occasional</v>
      </c>
    </row>
    <row r="8889" spans="1:17" x14ac:dyDescent="0.3">
      <c r="A8889" t="s">
        <v>9980</v>
      </c>
      <c r="B8889" s="1">
        <v>45158</v>
      </c>
      <c r="C8889" t="s">
        <v>2178</v>
      </c>
      <c r="D8889" t="s">
        <v>2179</v>
      </c>
      <c r="E8889" t="s">
        <v>33</v>
      </c>
      <c r="F8889" t="s">
        <v>81</v>
      </c>
      <c r="G8889" t="s">
        <v>264</v>
      </c>
      <c r="H8889">
        <v>4</v>
      </c>
      <c r="I8889">
        <v>2278.36</v>
      </c>
      <c r="J8889">
        <v>0.05</v>
      </c>
      <c r="K8889">
        <v>8657.77</v>
      </c>
      <c r="L8889">
        <v>2423.48</v>
      </c>
      <c r="M8889">
        <f t="shared" si="416"/>
        <v>8657.768</v>
      </c>
      <c r="N8889" t="str">
        <f t="shared" si="414"/>
        <v>Q3</v>
      </c>
      <c r="O8889" s="2">
        <f t="shared" si="415"/>
        <v>27.991965598531721</v>
      </c>
      <c r="P8889" t="str">
        <f>VLOOKUP(retail_sales_2023!C8889,customers!A:J,5,)</f>
        <v>Ahmedabad</v>
      </c>
      <c r="Q8889" t="str">
        <f>VLOOKUP(C8889,customers!A:J,10,0)</f>
        <v>Premium</v>
      </c>
    </row>
    <row r="8890" spans="1:17" x14ac:dyDescent="0.3">
      <c r="A8890" t="s">
        <v>9981</v>
      </c>
      <c r="B8890" s="1">
        <v>45037</v>
      </c>
      <c r="C8890" t="s">
        <v>1037</v>
      </c>
      <c r="D8890" t="s">
        <v>1038</v>
      </c>
      <c r="E8890" t="s">
        <v>27</v>
      </c>
      <c r="F8890" t="s">
        <v>38</v>
      </c>
      <c r="G8890" t="s">
        <v>73</v>
      </c>
      <c r="H8890">
        <v>3</v>
      </c>
      <c r="I8890">
        <v>1513.3</v>
      </c>
      <c r="J8890">
        <v>0.1</v>
      </c>
      <c r="K8890">
        <v>4085.91</v>
      </c>
      <c r="L8890">
        <v>1441.03</v>
      </c>
      <c r="M8890">
        <f t="shared" si="416"/>
        <v>4085.91</v>
      </c>
      <c r="N8890" t="str">
        <f t="shared" si="414"/>
        <v>Q2</v>
      </c>
      <c r="O8890" s="2">
        <f t="shared" si="415"/>
        <v>35.268275610573902</v>
      </c>
      <c r="P8890" t="str">
        <f>VLOOKUP(retail_sales_2023!C8890,customers!A:J,5,)</f>
        <v>Lucknow</v>
      </c>
      <c r="Q8890" t="str">
        <f>VLOOKUP(C8890,customers!A:J,10,0)</f>
        <v>Occasional</v>
      </c>
    </row>
    <row r="8891" spans="1:17" x14ac:dyDescent="0.3">
      <c r="A8891" t="s">
        <v>9982</v>
      </c>
      <c r="B8891" s="1">
        <v>45118</v>
      </c>
      <c r="C8891" t="s">
        <v>641</v>
      </c>
      <c r="D8891" t="s">
        <v>642</v>
      </c>
      <c r="E8891" t="s">
        <v>33</v>
      </c>
      <c r="F8891" t="s">
        <v>81</v>
      </c>
      <c r="G8891" t="s">
        <v>158</v>
      </c>
      <c r="H8891">
        <v>4</v>
      </c>
      <c r="I8891">
        <v>2025.3</v>
      </c>
      <c r="J8891">
        <v>0.05</v>
      </c>
      <c r="K8891">
        <v>7696.14</v>
      </c>
      <c r="L8891">
        <v>2130.5100000000002</v>
      </c>
      <c r="M8891">
        <f t="shared" si="416"/>
        <v>7696.1399999999994</v>
      </c>
      <c r="N8891" t="str">
        <f t="shared" si="414"/>
        <v>Q3</v>
      </c>
      <c r="O8891" s="2">
        <f t="shared" si="415"/>
        <v>27.682838409904186</v>
      </c>
      <c r="P8891" t="str">
        <f>VLOOKUP(retail_sales_2023!C8891,customers!A:J,5,)</f>
        <v>Surat</v>
      </c>
      <c r="Q8891" t="str">
        <f>VLOOKUP(C8891,customers!A:J,10,0)</f>
        <v>Regular</v>
      </c>
    </row>
    <row r="8892" spans="1:17" x14ac:dyDescent="0.3">
      <c r="A8892" t="s">
        <v>9983</v>
      </c>
      <c r="B8892" s="1">
        <v>45097</v>
      </c>
      <c r="C8892" t="s">
        <v>208</v>
      </c>
      <c r="D8892" t="s">
        <v>209</v>
      </c>
      <c r="E8892" t="s">
        <v>21</v>
      </c>
      <c r="F8892" t="s">
        <v>43</v>
      </c>
      <c r="G8892" t="s">
        <v>154</v>
      </c>
      <c r="H8892">
        <v>5</v>
      </c>
      <c r="I8892">
        <v>17409.05</v>
      </c>
      <c r="J8892">
        <v>0</v>
      </c>
      <c r="K8892">
        <v>87045.25</v>
      </c>
      <c r="L8892">
        <v>11096.35</v>
      </c>
      <c r="M8892">
        <f t="shared" si="416"/>
        <v>87045.25</v>
      </c>
      <c r="N8892" t="str">
        <f t="shared" si="414"/>
        <v>Q2</v>
      </c>
      <c r="O8892" s="2">
        <f t="shared" si="415"/>
        <v>12.747794968708803</v>
      </c>
      <c r="P8892" t="str">
        <f>VLOOKUP(retail_sales_2023!C8892,customers!A:J,5,)</f>
        <v>Bhubaneswar</v>
      </c>
      <c r="Q8892" t="str">
        <f>VLOOKUP(C8892,customers!A:J,10,0)</f>
        <v>Regular</v>
      </c>
    </row>
    <row r="8893" spans="1:17" x14ac:dyDescent="0.3">
      <c r="A8893" t="s">
        <v>9984</v>
      </c>
      <c r="B8893" s="1">
        <v>45061</v>
      </c>
      <c r="C8893" t="s">
        <v>190</v>
      </c>
      <c r="D8893" t="s">
        <v>191</v>
      </c>
      <c r="E8893" t="s">
        <v>33</v>
      </c>
      <c r="F8893" t="s">
        <v>43</v>
      </c>
      <c r="G8893" t="s">
        <v>110</v>
      </c>
      <c r="H8893">
        <v>4</v>
      </c>
      <c r="I8893">
        <v>35662.199999999997</v>
      </c>
      <c r="J8893">
        <v>0</v>
      </c>
      <c r="K8893">
        <v>142648.79999999999</v>
      </c>
      <c r="L8893">
        <v>16539.79</v>
      </c>
      <c r="M8893">
        <f t="shared" si="416"/>
        <v>142648.79999999999</v>
      </c>
      <c r="N8893" t="str">
        <f t="shared" si="414"/>
        <v>Q2</v>
      </c>
      <c r="O8893" s="2">
        <f t="shared" si="415"/>
        <v>11.594762802070541</v>
      </c>
      <c r="P8893" t="str">
        <f>VLOOKUP(retail_sales_2023!C8893,customers!A:J,5,)</f>
        <v>Surat</v>
      </c>
      <c r="Q8893" t="str">
        <f>VLOOKUP(C8893,customers!A:J,10,0)</f>
        <v>Premium</v>
      </c>
    </row>
    <row r="8894" spans="1:17" x14ac:dyDescent="0.3">
      <c r="A8894" t="s">
        <v>9985</v>
      </c>
      <c r="B8894" s="1">
        <v>45073</v>
      </c>
      <c r="C8894" t="s">
        <v>708</v>
      </c>
      <c r="D8894" t="s">
        <v>709</v>
      </c>
      <c r="E8894" t="s">
        <v>33</v>
      </c>
      <c r="F8894" t="s">
        <v>43</v>
      </c>
      <c r="G8894" t="s">
        <v>128</v>
      </c>
      <c r="H8894">
        <v>1</v>
      </c>
      <c r="I8894">
        <v>38876.410000000003</v>
      </c>
      <c r="J8894">
        <v>0.2</v>
      </c>
      <c r="K8894">
        <v>31101.13</v>
      </c>
      <c r="L8894">
        <v>4204.1899999999996</v>
      </c>
      <c r="M8894">
        <f t="shared" si="416"/>
        <v>31101.128000000004</v>
      </c>
      <c r="N8894" t="str">
        <f t="shared" si="414"/>
        <v>Q2</v>
      </c>
      <c r="O8894" s="2">
        <f t="shared" si="415"/>
        <v>13.517804658544561</v>
      </c>
      <c r="P8894" t="str">
        <f>VLOOKUP(retail_sales_2023!C8894,customers!A:J,5,)</f>
        <v>Mumbai</v>
      </c>
      <c r="Q8894" t="str">
        <f>VLOOKUP(C8894,customers!A:J,10,0)</f>
        <v>Premium</v>
      </c>
    </row>
    <row r="8895" spans="1:17" x14ac:dyDescent="0.3">
      <c r="A8895" t="s">
        <v>9986</v>
      </c>
      <c r="B8895" s="1">
        <v>45177</v>
      </c>
      <c r="C8895" t="s">
        <v>472</v>
      </c>
      <c r="D8895" t="s">
        <v>473</v>
      </c>
      <c r="E8895" t="s">
        <v>21</v>
      </c>
      <c r="F8895" t="s">
        <v>38</v>
      </c>
      <c r="G8895" t="s">
        <v>65</v>
      </c>
      <c r="H8895">
        <v>3</v>
      </c>
      <c r="I8895">
        <v>2522.5300000000002</v>
      </c>
      <c r="J8895">
        <v>0.2</v>
      </c>
      <c r="K8895">
        <v>6054.07</v>
      </c>
      <c r="L8895">
        <v>1867.31</v>
      </c>
      <c r="M8895">
        <f t="shared" si="416"/>
        <v>6054.0720000000001</v>
      </c>
      <c r="N8895" t="str">
        <f t="shared" si="414"/>
        <v>Q3</v>
      </c>
      <c r="O8895" s="2">
        <f t="shared" si="415"/>
        <v>30.84387858085552</v>
      </c>
      <c r="P8895" t="str">
        <f>VLOOKUP(retail_sales_2023!C8895,customers!A:J,5,)</f>
        <v>Kolkata</v>
      </c>
      <c r="Q8895" t="str">
        <f>VLOOKUP(C8895,customers!A:J,10,0)</f>
        <v>Occasional</v>
      </c>
    </row>
    <row r="8896" spans="1:17" x14ac:dyDescent="0.3">
      <c r="A8896" t="s">
        <v>9987</v>
      </c>
      <c r="B8896" s="1">
        <v>45248</v>
      </c>
      <c r="C8896" t="s">
        <v>2062</v>
      </c>
      <c r="D8896" t="s">
        <v>2063</v>
      </c>
      <c r="E8896" t="s">
        <v>15</v>
      </c>
      <c r="F8896" t="s">
        <v>16</v>
      </c>
      <c r="G8896" t="s">
        <v>356</v>
      </c>
      <c r="H8896">
        <v>2</v>
      </c>
      <c r="I8896">
        <v>232.26</v>
      </c>
      <c r="J8896">
        <v>0.05</v>
      </c>
      <c r="K8896">
        <v>441.29</v>
      </c>
      <c r="L8896">
        <v>144.93</v>
      </c>
      <c r="M8896">
        <f t="shared" si="416"/>
        <v>441.29399999999998</v>
      </c>
      <c r="N8896" t="str">
        <f t="shared" si="414"/>
        <v>Q4</v>
      </c>
      <c r="O8896" s="2">
        <f t="shared" si="415"/>
        <v>32.842348568968255</v>
      </c>
      <c r="P8896" t="str">
        <f>VLOOKUP(retail_sales_2023!C8896,customers!A:J,5,)</f>
        <v>Chennai</v>
      </c>
      <c r="Q8896" t="str">
        <f>VLOOKUP(C8896,customers!A:J,10,0)</f>
        <v>Premium</v>
      </c>
    </row>
    <row r="8897" spans="1:17" x14ac:dyDescent="0.3">
      <c r="A8897" t="s">
        <v>9988</v>
      </c>
      <c r="B8897" s="1">
        <v>45141</v>
      </c>
      <c r="C8897" t="s">
        <v>1711</v>
      </c>
      <c r="D8897" t="s">
        <v>1712</v>
      </c>
      <c r="E8897" t="s">
        <v>21</v>
      </c>
      <c r="F8897" t="s">
        <v>28</v>
      </c>
      <c r="G8897" t="s">
        <v>439</v>
      </c>
      <c r="H8897">
        <v>4</v>
      </c>
      <c r="I8897">
        <v>500.47</v>
      </c>
      <c r="J8897">
        <v>0.05</v>
      </c>
      <c r="K8897">
        <v>1901.79</v>
      </c>
      <c r="L8897">
        <v>481.29</v>
      </c>
      <c r="M8897">
        <f t="shared" si="416"/>
        <v>1901.7860000000001</v>
      </c>
      <c r="N8897" t="str">
        <f t="shared" si="414"/>
        <v>Q3</v>
      </c>
      <c r="O8897" s="2">
        <f t="shared" si="415"/>
        <v>25.307210575300115</v>
      </c>
      <c r="P8897" t="str">
        <f>VLOOKUP(retail_sales_2023!C8897,customers!A:J,5,)</f>
        <v>Bhubaneswar</v>
      </c>
      <c r="Q8897" t="str">
        <f>VLOOKUP(C8897,customers!A:J,10,0)</f>
        <v>Regular</v>
      </c>
    </row>
    <row r="8898" spans="1:17" x14ac:dyDescent="0.3">
      <c r="A8898" t="s">
        <v>9989</v>
      </c>
      <c r="B8898" s="1">
        <v>45223</v>
      </c>
      <c r="C8898" t="s">
        <v>1969</v>
      </c>
      <c r="D8898" t="s">
        <v>1970</v>
      </c>
      <c r="E8898" t="s">
        <v>33</v>
      </c>
      <c r="F8898" t="s">
        <v>43</v>
      </c>
      <c r="G8898" t="s">
        <v>128</v>
      </c>
      <c r="H8898">
        <v>5</v>
      </c>
      <c r="I8898">
        <v>40044.74</v>
      </c>
      <c r="J8898">
        <v>0</v>
      </c>
      <c r="K8898">
        <v>200223.7</v>
      </c>
      <c r="L8898">
        <v>17857.23</v>
      </c>
      <c r="M8898">
        <f t="shared" si="416"/>
        <v>200223.69999999998</v>
      </c>
      <c r="N8898" t="str">
        <f t="shared" si="414"/>
        <v>Q4</v>
      </c>
      <c r="O8898" s="2">
        <f t="shared" si="415"/>
        <v>8.9186395017173279</v>
      </c>
      <c r="P8898" t="str">
        <f>VLOOKUP(retail_sales_2023!C8898,customers!A:J,5,)</f>
        <v>Ahmedabad</v>
      </c>
      <c r="Q8898" t="str">
        <f>VLOOKUP(C8898,customers!A:J,10,0)</f>
        <v>Premium</v>
      </c>
    </row>
    <row r="8899" spans="1:17" x14ac:dyDescent="0.3">
      <c r="A8899" t="s">
        <v>9990</v>
      </c>
      <c r="B8899" s="1">
        <v>45213</v>
      </c>
      <c r="C8899" t="s">
        <v>514</v>
      </c>
      <c r="D8899" t="s">
        <v>515</v>
      </c>
      <c r="E8899" t="s">
        <v>27</v>
      </c>
      <c r="F8899" t="s">
        <v>16</v>
      </c>
      <c r="G8899" t="s">
        <v>319</v>
      </c>
      <c r="H8899">
        <v>4</v>
      </c>
      <c r="I8899">
        <v>874.56</v>
      </c>
      <c r="J8899">
        <v>0.2</v>
      </c>
      <c r="K8899">
        <v>2798.59</v>
      </c>
      <c r="L8899">
        <v>1216.47</v>
      </c>
      <c r="M8899">
        <f t="shared" si="416"/>
        <v>2798.5920000000001</v>
      </c>
      <c r="N8899" t="str">
        <f t="shared" ref="N8899:N8962" si="417">"Q"&amp;ROUNDUP(MONTH(B8899)/3,0)</f>
        <v>Q4</v>
      </c>
      <c r="O8899" s="2">
        <f t="shared" ref="O8899:O8962" si="418">(L8899/K8899)*100</f>
        <v>43.46724600602446</v>
      </c>
      <c r="P8899" t="str">
        <f>VLOOKUP(retail_sales_2023!C8899,customers!A:J,5,)</f>
        <v>Delhi</v>
      </c>
      <c r="Q8899" t="str">
        <f>VLOOKUP(C8899,customers!A:J,10,0)</f>
        <v>Premium</v>
      </c>
    </row>
    <row r="8900" spans="1:17" x14ac:dyDescent="0.3">
      <c r="A8900" t="s">
        <v>9991</v>
      </c>
      <c r="B8900" s="1">
        <v>45256</v>
      </c>
      <c r="C8900" t="s">
        <v>948</v>
      </c>
      <c r="D8900" t="s">
        <v>949</v>
      </c>
      <c r="E8900" t="s">
        <v>27</v>
      </c>
      <c r="F8900" t="s">
        <v>38</v>
      </c>
      <c r="G8900" t="s">
        <v>77</v>
      </c>
      <c r="H8900">
        <v>5</v>
      </c>
      <c r="I8900">
        <v>278.12</v>
      </c>
      <c r="J8900">
        <v>0.2</v>
      </c>
      <c r="K8900">
        <v>1112.48</v>
      </c>
      <c r="L8900">
        <v>303.60000000000002</v>
      </c>
      <c r="M8900">
        <f t="shared" si="416"/>
        <v>1112.48</v>
      </c>
      <c r="N8900" t="str">
        <f t="shared" si="417"/>
        <v>Q4</v>
      </c>
      <c r="O8900" s="2">
        <f t="shared" si="418"/>
        <v>27.290378253991083</v>
      </c>
      <c r="P8900" t="str">
        <f>VLOOKUP(retail_sales_2023!C8900,customers!A:J,5,)</f>
        <v>Chandigarh</v>
      </c>
      <c r="Q8900" t="str">
        <f>VLOOKUP(C8900,customers!A:J,10,0)</f>
        <v>Regular</v>
      </c>
    </row>
    <row r="8901" spans="1:17" x14ac:dyDescent="0.3">
      <c r="A8901" t="s">
        <v>9992</v>
      </c>
      <c r="B8901" s="1">
        <v>45128</v>
      </c>
      <c r="C8901" t="s">
        <v>1789</v>
      </c>
      <c r="D8901" t="s">
        <v>1790</v>
      </c>
      <c r="E8901" t="s">
        <v>33</v>
      </c>
      <c r="F8901" t="s">
        <v>81</v>
      </c>
      <c r="G8901" t="s">
        <v>333</v>
      </c>
      <c r="H8901">
        <v>5</v>
      </c>
      <c r="I8901">
        <v>2781.73</v>
      </c>
      <c r="J8901">
        <v>0.1</v>
      </c>
      <c r="K8901">
        <v>12517.78</v>
      </c>
      <c r="L8901">
        <v>4763.7299999999996</v>
      </c>
      <c r="M8901">
        <f t="shared" ref="M8901:M8964" si="419">H8901*I8901*(1-J8901)</f>
        <v>12517.785</v>
      </c>
      <c r="N8901" t="str">
        <f t="shared" si="417"/>
        <v>Q3</v>
      </c>
      <c r="O8901" s="2">
        <f t="shared" si="418"/>
        <v>38.055709558723663</v>
      </c>
      <c r="P8901" t="str">
        <f>VLOOKUP(retail_sales_2023!C8901,customers!A:J,5,)</f>
        <v>Surat</v>
      </c>
      <c r="Q8901" t="str">
        <f>VLOOKUP(C8901,customers!A:J,10,0)</f>
        <v>Occasional</v>
      </c>
    </row>
    <row r="8902" spans="1:17" x14ac:dyDescent="0.3">
      <c r="A8902" t="s">
        <v>9993</v>
      </c>
      <c r="B8902" s="1">
        <v>45116</v>
      </c>
      <c r="C8902" t="s">
        <v>968</v>
      </c>
      <c r="D8902" t="s">
        <v>969</v>
      </c>
      <c r="E8902" t="s">
        <v>27</v>
      </c>
      <c r="F8902" t="s">
        <v>22</v>
      </c>
      <c r="G8902" t="s">
        <v>34</v>
      </c>
      <c r="H8902">
        <v>4</v>
      </c>
      <c r="I8902">
        <v>15829.78</v>
      </c>
      <c r="J8902">
        <v>0.25</v>
      </c>
      <c r="K8902">
        <v>47489.34</v>
      </c>
      <c r="L8902">
        <v>8647.5</v>
      </c>
      <c r="M8902">
        <f t="shared" si="419"/>
        <v>47489.340000000004</v>
      </c>
      <c r="N8902" t="str">
        <f t="shared" si="417"/>
        <v>Q3</v>
      </c>
      <c r="O8902" s="2">
        <f t="shared" si="418"/>
        <v>18.209349719326486</v>
      </c>
      <c r="P8902" t="str">
        <f>VLOOKUP(retail_sales_2023!C8902,customers!A:J,5,)</f>
        <v>Jaipur</v>
      </c>
      <c r="Q8902" t="str">
        <f>VLOOKUP(C8902,customers!A:J,10,0)</f>
        <v>Premium</v>
      </c>
    </row>
    <row r="8903" spans="1:17" x14ac:dyDescent="0.3">
      <c r="A8903" t="s">
        <v>9994</v>
      </c>
      <c r="B8903" s="1">
        <v>45021</v>
      </c>
      <c r="C8903" t="s">
        <v>266</v>
      </c>
      <c r="D8903" t="s">
        <v>267</v>
      </c>
      <c r="E8903" t="s">
        <v>27</v>
      </c>
      <c r="F8903" t="s">
        <v>52</v>
      </c>
      <c r="G8903" t="s">
        <v>200</v>
      </c>
      <c r="H8903">
        <v>9</v>
      </c>
      <c r="I8903">
        <v>60.53</v>
      </c>
      <c r="J8903">
        <v>0.05</v>
      </c>
      <c r="K8903">
        <v>517.53</v>
      </c>
      <c r="L8903">
        <v>44.38</v>
      </c>
      <c r="M8903">
        <f t="shared" si="419"/>
        <v>517.53149999999994</v>
      </c>
      <c r="N8903" t="str">
        <f t="shared" si="417"/>
        <v>Q2</v>
      </c>
      <c r="O8903" s="2">
        <f t="shared" si="418"/>
        <v>8.5753482889880779</v>
      </c>
      <c r="P8903" t="str">
        <f>VLOOKUP(retail_sales_2023!C8903,customers!A:J,5,)</f>
        <v>Amritsar</v>
      </c>
      <c r="Q8903" t="str">
        <f>VLOOKUP(C8903,customers!A:J,10,0)</f>
        <v>Premium</v>
      </c>
    </row>
    <row r="8904" spans="1:17" x14ac:dyDescent="0.3">
      <c r="A8904" t="s">
        <v>9995</v>
      </c>
      <c r="B8904" s="1">
        <v>45216</v>
      </c>
      <c r="C8904" t="s">
        <v>2569</v>
      </c>
      <c r="D8904" t="s">
        <v>2570</v>
      </c>
      <c r="E8904" t="s">
        <v>15</v>
      </c>
      <c r="F8904" t="s">
        <v>52</v>
      </c>
      <c r="G8904" t="s">
        <v>200</v>
      </c>
      <c r="H8904">
        <v>6</v>
      </c>
      <c r="I8904">
        <v>503.82</v>
      </c>
      <c r="J8904">
        <v>0.2</v>
      </c>
      <c r="K8904">
        <v>2418.34</v>
      </c>
      <c r="L8904">
        <v>206.94</v>
      </c>
      <c r="M8904">
        <f t="shared" si="419"/>
        <v>2418.3360000000002</v>
      </c>
      <c r="N8904" t="str">
        <f t="shared" si="417"/>
        <v>Q4</v>
      </c>
      <c r="O8904" s="2">
        <f t="shared" si="418"/>
        <v>8.5571094221656168</v>
      </c>
      <c r="P8904" t="str">
        <f>VLOOKUP(retail_sales_2023!C8904,customers!A:J,5,)</f>
        <v>Hyderabad</v>
      </c>
      <c r="Q8904" t="str">
        <f>VLOOKUP(C8904,customers!A:J,10,0)</f>
        <v>Premium</v>
      </c>
    </row>
    <row r="8905" spans="1:17" x14ac:dyDescent="0.3">
      <c r="A8905" t="s">
        <v>9996</v>
      </c>
      <c r="B8905" s="1">
        <v>45235</v>
      </c>
      <c r="C8905" t="s">
        <v>1285</v>
      </c>
      <c r="D8905" t="s">
        <v>1286</v>
      </c>
      <c r="E8905" t="s">
        <v>27</v>
      </c>
      <c r="F8905" t="s">
        <v>16</v>
      </c>
      <c r="G8905" t="s">
        <v>305</v>
      </c>
      <c r="H8905">
        <v>1</v>
      </c>
      <c r="I8905">
        <v>945.76</v>
      </c>
      <c r="J8905">
        <v>0.05</v>
      </c>
      <c r="K8905">
        <v>898.47</v>
      </c>
      <c r="L8905">
        <v>257.38</v>
      </c>
      <c r="M8905">
        <f t="shared" si="419"/>
        <v>898.47199999999998</v>
      </c>
      <c r="N8905" t="str">
        <f t="shared" si="417"/>
        <v>Q4</v>
      </c>
      <c r="O8905" s="2">
        <f t="shared" si="418"/>
        <v>28.646476788317916</v>
      </c>
      <c r="P8905" t="str">
        <f>VLOOKUP(retail_sales_2023!C8905,customers!A:J,5,)</f>
        <v>Chandigarh</v>
      </c>
      <c r="Q8905" t="str">
        <f>VLOOKUP(C8905,customers!A:J,10,0)</f>
        <v>Occasional</v>
      </c>
    </row>
    <row r="8906" spans="1:17" x14ac:dyDescent="0.3">
      <c r="A8906" t="s">
        <v>9997</v>
      </c>
      <c r="B8906" s="1">
        <v>45024</v>
      </c>
      <c r="C8906" t="s">
        <v>75</v>
      </c>
      <c r="D8906" t="s">
        <v>13093</v>
      </c>
      <c r="E8906" t="s">
        <v>21</v>
      </c>
      <c r="F8906" t="s">
        <v>28</v>
      </c>
      <c r="G8906" t="s">
        <v>466</v>
      </c>
      <c r="H8906">
        <v>3</v>
      </c>
      <c r="I8906">
        <v>3206.56</v>
      </c>
      <c r="J8906">
        <v>0</v>
      </c>
      <c r="K8906">
        <v>9619.68</v>
      </c>
      <c r="L8906">
        <v>2213.9</v>
      </c>
      <c r="M8906">
        <f t="shared" si="419"/>
        <v>9619.68</v>
      </c>
      <c r="N8906" t="str">
        <f t="shared" si="417"/>
        <v>Q2</v>
      </c>
      <c r="O8906" s="2">
        <f t="shared" si="418"/>
        <v>23.014279061257756</v>
      </c>
      <c r="P8906" t="str">
        <f>VLOOKUP(retail_sales_2023!C8906,customers!A:J,5,)</f>
        <v>Patna</v>
      </c>
      <c r="Q8906" t="str">
        <f>VLOOKUP(C8906,customers!A:J,10,0)</f>
        <v>Regular</v>
      </c>
    </row>
    <row r="8907" spans="1:17" x14ac:dyDescent="0.3">
      <c r="A8907" t="s">
        <v>9998</v>
      </c>
      <c r="B8907" s="1">
        <v>45081</v>
      </c>
      <c r="C8907" t="s">
        <v>1016</v>
      </c>
      <c r="D8907" t="s">
        <v>1017</v>
      </c>
      <c r="E8907" t="s">
        <v>21</v>
      </c>
      <c r="F8907" t="s">
        <v>28</v>
      </c>
      <c r="G8907" t="s">
        <v>29</v>
      </c>
      <c r="H8907">
        <v>4</v>
      </c>
      <c r="I8907">
        <v>457.57</v>
      </c>
      <c r="J8907">
        <v>0</v>
      </c>
      <c r="K8907">
        <v>1830.28</v>
      </c>
      <c r="L8907">
        <v>436.55</v>
      </c>
      <c r="M8907">
        <f t="shared" si="419"/>
        <v>1830.28</v>
      </c>
      <c r="N8907" t="str">
        <f t="shared" si="417"/>
        <v>Q2</v>
      </c>
      <c r="O8907" s="2">
        <f t="shared" si="418"/>
        <v>23.851541840592695</v>
      </c>
      <c r="P8907" t="str">
        <f>VLOOKUP(retail_sales_2023!C8907,customers!A:J,5,)</f>
        <v>Kolkata</v>
      </c>
      <c r="Q8907" t="str">
        <f>VLOOKUP(C8907,customers!A:J,10,0)</f>
        <v>Regular</v>
      </c>
    </row>
    <row r="8908" spans="1:17" x14ac:dyDescent="0.3">
      <c r="A8908" t="s">
        <v>9999</v>
      </c>
      <c r="B8908" s="1">
        <v>45159</v>
      </c>
      <c r="C8908" t="s">
        <v>500</v>
      </c>
      <c r="D8908" t="s">
        <v>501</v>
      </c>
      <c r="E8908" t="s">
        <v>15</v>
      </c>
      <c r="F8908" t="s">
        <v>38</v>
      </c>
      <c r="G8908" t="s">
        <v>90</v>
      </c>
      <c r="H8908">
        <v>4</v>
      </c>
      <c r="I8908">
        <v>2375.5100000000002</v>
      </c>
      <c r="J8908">
        <v>0</v>
      </c>
      <c r="K8908">
        <v>9502.0400000000009</v>
      </c>
      <c r="L8908">
        <v>2222.19</v>
      </c>
      <c r="M8908">
        <f t="shared" si="419"/>
        <v>9502.0400000000009</v>
      </c>
      <c r="N8908" t="str">
        <f t="shared" si="417"/>
        <v>Q3</v>
      </c>
      <c r="O8908" s="2">
        <f t="shared" si="418"/>
        <v>23.386451751413379</v>
      </c>
      <c r="P8908" t="str">
        <f>VLOOKUP(retail_sales_2023!C8908,customers!A:J,5,)</f>
        <v>Coimbatore</v>
      </c>
      <c r="Q8908" t="str">
        <f>VLOOKUP(C8908,customers!A:J,10,0)</f>
        <v>Premium</v>
      </c>
    </row>
    <row r="8909" spans="1:17" x14ac:dyDescent="0.3">
      <c r="A8909" t="s">
        <v>10000</v>
      </c>
      <c r="B8909" s="1">
        <v>44960</v>
      </c>
      <c r="C8909" t="s">
        <v>4200</v>
      </c>
      <c r="D8909" t="s">
        <v>4201</v>
      </c>
      <c r="E8909" t="s">
        <v>33</v>
      </c>
      <c r="F8909" t="s">
        <v>28</v>
      </c>
      <c r="G8909" t="s">
        <v>439</v>
      </c>
      <c r="H8909">
        <v>0</v>
      </c>
      <c r="I8909">
        <v>2841.37</v>
      </c>
      <c r="J8909">
        <v>0.1</v>
      </c>
      <c r="K8909">
        <v>0</v>
      </c>
      <c r="L8909">
        <v>0</v>
      </c>
      <c r="M8909">
        <f t="shared" si="419"/>
        <v>0</v>
      </c>
      <c r="N8909" t="str">
        <f t="shared" si="417"/>
        <v>Q1</v>
      </c>
      <c r="O8909" s="2">
        <v>0</v>
      </c>
      <c r="P8909" t="str">
        <f>VLOOKUP(retail_sales_2023!C8909,customers!A:J,5,)</f>
        <v>Pune</v>
      </c>
      <c r="Q8909" t="str">
        <f>VLOOKUP(C8909,customers!A:J,10,0)</f>
        <v>Regular</v>
      </c>
    </row>
    <row r="8910" spans="1:17" x14ac:dyDescent="0.3">
      <c r="A8910" t="s">
        <v>10001</v>
      </c>
      <c r="B8910" s="1">
        <v>45032</v>
      </c>
      <c r="C8910" t="s">
        <v>1389</v>
      </c>
      <c r="D8910" t="s">
        <v>1390</v>
      </c>
      <c r="E8910" t="s">
        <v>15</v>
      </c>
      <c r="F8910" t="s">
        <v>16</v>
      </c>
      <c r="G8910" t="s">
        <v>296</v>
      </c>
      <c r="H8910">
        <v>3</v>
      </c>
      <c r="I8910">
        <v>375.53</v>
      </c>
      <c r="J8910">
        <v>0.05</v>
      </c>
      <c r="K8910">
        <v>1070.26</v>
      </c>
      <c r="L8910">
        <v>463.24</v>
      </c>
      <c r="M8910">
        <f t="shared" si="419"/>
        <v>1070.2604999999999</v>
      </c>
      <c r="N8910" t="str">
        <f t="shared" si="417"/>
        <v>Q2</v>
      </c>
      <c r="O8910" s="2">
        <f t="shared" si="418"/>
        <v>43.282940593874386</v>
      </c>
      <c r="P8910" t="str">
        <f>VLOOKUP(retail_sales_2023!C8910,customers!A:J,5,)</f>
        <v>Bengaluru</v>
      </c>
      <c r="Q8910" t="str">
        <f>VLOOKUP(C8910,customers!A:J,10,0)</f>
        <v>Occasional</v>
      </c>
    </row>
    <row r="8911" spans="1:17" x14ac:dyDescent="0.3">
      <c r="A8911" t="s">
        <v>10002</v>
      </c>
      <c r="B8911" s="1">
        <v>45195</v>
      </c>
      <c r="C8911" t="s">
        <v>270</v>
      </c>
      <c r="D8911" t="s">
        <v>271</v>
      </c>
      <c r="E8911" t="s">
        <v>15</v>
      </c>
      <c r="F8911" t="s">
        <v>28</v>
      </c>
      <c r="G8911" t="s">
        <v>29</v>
      </c>
      <c r="H8911">
        <v>4</v>
      </c>
      <c r="I8911">
        <v>7089.79</v>
      </c>
      <c r="J8911">
        <v>0.05</v>
      </c>
      <c r="K8911">
        <v>26941.200000000001</v>
      </c>
      <c r="L8911">
        <v>4222.62</v>
      </c>
      <c r="M8911">
        <f t="shared" si="419"/>
        <v>26941.201999999997</v>
      </c>
      <c r="N8911" t="str">
        <f t="shared" si="417"/>
        <v>Q3</v>
      </c>
      <c r="O8911" s="2">
        <f t="shared" si="418"/>
        <v>15.673466660727806</v>
      </c>
      <c r="P8911" t="str">
        <f>VLOOKUP(retail_sales_2023!C8911,customers!A:J,5,)</f>
        <v>Chennai</v>
      </c>
      <c r="Q8911" t="str">
        <f>VLOOKUP(C8911,customers!A:J,10,0)</f>
        <v>Regular</v>
      </c>
    </row>
    <row r="8912" spans="1:17" x14ac:dyDescent="0.3">
      <c r="A8912" t="s">
        <v>10003</v>
      </c>
      <c r="B8912" s="1">
        <v>45289</v>
      </c>
      <c r="C8912" t="s">
        <v>1016</v>
      </c>
      <c r="D8912" t="s">
        <v>1017</v>
      </c>
      <c r="E8912" t="s">
        <v>21</v>
      </c>
      <c r="F8912" t="s">
        <v>43</v>
      </c>
      <c r="G8912" t="s">
        <v>301</v>
      </c>
      <c r="H8912">
        <v>1</v>
      </c>
      <c r="I8912">
        <v>51019.31</v>
      </c>
      <c r="J8912">
        <v>0.05</v>
      </c>
      <c r="K8912">
        <v>48468.34</v>
      </c>
      <c r="L8912">
        <v>5655.01</v>
      </c>
      <c r="M8912">
        <f t="shared" si="419"/>
        <v>48468.344499999992</v>
      </c>
      <c r="N8912" t="str">
        <f t="shared" si="417"/>
        <v>Q4</v>
      </c>
      <c r="O8912" s="2">
        <f t="shared" si="418"/>
        <v>11.667430739323857</v>
      </c>
      <c r="P8912" t="str">
        <f>VLOOKUP(retail_sales_2023!C8912,customers!A:J,5,)</f>
        <v>Kolkata</v>
      </c>
      <c r="Q8912" t="str">
        <f>VLOOKUP(C8912,customers!A:J,10,0)</f>
        <v>Regular</v>
      </c>
    </row>
    <row r="8913" spans="1:17" x14ac:dyDescent="0.3">
      <c r="A8913" t="s">
        <v>10004</v>
      </c>
      <c r="B8913" s="1">
        <v>45029</v>
      </c>
      <c r="C8913" t="s">
        <v>2307</v>
      </c>
      <c r="D8913" t="s">
        <v>2308</v>
      </c>
      <c r="E8913" t="s">
        <v>27</v>
      </c>
      <c r="F8913" t="s">
        <v>52</v>
      </c>
      <c r="G8913" t="s">
        <v>937</v>
      </c>
      <c r="H8913">
        <v>10</v>
      </c>
      <c r="I8913">
        <v>797.42</v>
      </c>
      <c r="J8913">
        <v>0</v>
      </c>
      <c r="K8913">
        <v>7974.2</v>
      </c>
      <c r="L8913">
        <v>818.49</v>
      </c>
      <c r="M8913">
        <f t="shared" si="419"/>
        <v>7974.2</v>
      </c>
      <c r="N8913" t="str">
        <f t="shared" si="417"/>
        <v>Q2</v>
      </c>
      <c r="O8913" s="2">
        <f t="shared" si="418"/>
        <v>10.26422713250232</v>
      </c>
      <c r="P8913" t="str">
        <f>VLOOKUP(retail_sales_2023!C8913,customers!A:J,5,)</f>
        <v>Delhi</v>
      </c>
      <c r="Q8913" t="str">
        <f>VLOOKUP(C8913,customers!A:J,10,0)</f>
        <v>Premium</v>
      </c>
    </row>
    <row r="8914" spans="1:17" x14ac:dyDescent="0.3">
      <c r="A8914" t="s">
        <v>10005</v>
      </c>
      <c r="B8914" s="1">
        <v>45257</v>
      </c>
      <c r="C8914" t="s">
        <v>586</v>
      </c>
      <c r="D8914" t="s">
        <v>587</v>
      </c>
      <c r="E8914" t="s">
        <v>33</v>
      </c>
      <c r="F8914" t="s">
        <v>81</v>
      </c>
      <c r="G8914" t="s">
        <v>158</v>
      </c>
      <c r="H8914">
        <v>5</v>
      </c>
      <c r="I8914">
        <v>711.09</v>
      </c>
      <c r="J8914">
        <v>0.05</v>
      </c>
      <c r="K8914">
        <v>3377.68</v>
      </c>
      <c r="L8914">
        <v>1215.23</v>
      </c>
      <c r="M8914">
        <f t="shared" si="419"/>
        <v>3377.6775000000002</v>
      </c>
      <c r="N8914" t="str">
        <f t="shared" si="417"/>
        <v>Q4</v>
      </c>
      <c r="O8914" s="2">
        <f t="shared" si="418"/>
        <v>35.978245422893821</v>
      </c>
      <c r="P8914" t="str">
        <f>VLOOKUP(retail_sales_2023!C8914,customers!A:J,5,)</f>
        <v>Mumbai</v>
      </c>
      <c r="Q8914" t="str">
        <f>VLOOKUP(C8914,customers!A:J,10,0)</f>
        <v>Premium</v>
      </c>
    </row>
    <row r="8915" spans="1:17" x14ac:dyDescent="0.3">
      <c r="A8915" t="s">
        <v>10006</v>
      </c>
      <c r="B8915" s="1">
        <v>45031</v>
      </c>
      <c r="C8915" t="s">
        <v>1028</v>
      </c>
      <c r="D8915" t="s">
        <v>1029</v>
      </c>
      <c r="E8915" t="s">
        <v>21</v>
      </c>
      <c r="F8915" t="s">
        <v>22</v>
      </c>
      <c r="G8915" t="s">
        <v>210</v>
      </c>
      <c r="H8915">
        <v>3</v>
      </c>
      <c r="I8915">
        <v>39148.61</v>
      </c>
      <c r="J8915">
        <v>0.1</v>
      </c>
      <c r="K8915">
        <v>105701.25</v>
      </c>
      <c r="L8915">
        <v>31781.279999999999</v>
      </c>
      <c r="M8915">
        <f t="shared" si="419"/>
        <v>105701.247</v>
      </c>
      <c r="N8915" t="str">
        <f t="shared" si="417"/>
        <v>Q2</v>
      </c>
      <c r="O8915" s="2">
        <f t="shared" si="418"/>
        <v>30.06708056905666</v>
      </c>
      <c r="P8915" t="str">
        <f>VLOOKUP(retail_sales_2023!C8915,customers!A:J,5,)</f>
        <v>Bhubaneswar</v>
      </c>
      <c r="Q8915" t="str">
        <f>VLOOKUP(C8915,customers!A:J,10,0)</f>
        <v>Regular</v>
      </c>
    </row>
    <row r="8916" spans="1:17" x14ac:dyDescent="0.3">
      <c r="A8916" t="s">
        <v>10007</v>
      </c>
      <c r="B8916" s="1">
        <v>45000</v>
      </c>
      <c r="C8916" t="s">
        <v>1025</v>
      </c>
      <c r="D8916" t="s">
        <v>1026</v>
      </c>
      <c r="E8916" t="s">
        <v>27</v>
      </c>
      <c r="F8916" t="s">
        <v>43</v>
      </c>
      <c r="G8916" t="s">
        <v>110</v>
      </c>
      <c r="H8916">
        <v>4</v>
      </c>
      <c r="I8916">
        <v>45574.080000000002</v>
      </c>
      <c r="J8916">
        <v>0.05</v>
      </c>
      <c r="K8916">
        <v>173181.5</v>
      </c>
      <c r="L8916">
        <v>25824.37</v>
      </c>
      <c r="M8916">
        <f t="shared" si="419"/>
        <v>173181.50399999999</v>
      </c>
      <c r="N8916" t="str">
        <f t="shared" si="417"/>
        <v>Q1</v>
      </c>
      <c r="O8916" s="2">
        <f t="shared" si="418"/>
        <v>14.911737108178414</v>
      </c>
      <c r="P8916" t="str">
        <f>VLOOKUP(retail_sales_2023!C8916,customers!A:J,5,)</f>
        <v>Jaipur</v>
      </c>
      <c r="Q8916" t="str">
        <f>VLOOKUP(C8916,customers!A:J,10,0)</f>
        <v>Premium</v>
      </c>
    </row>
    <row r="8917" spans="1:17" x14ac:dyDescent="0.3">
      <c r="A8917" t="s">
        <v>10008</v>
      </c>
      <c r="B8917" s="1">
        <v>45078</v>
      </c>
      <c r="C8917" t="s">
        <v>1157</v>
      </c>
      <c r="D8917" t="s">
        <v>1158</v>
      </c>
      <c r="E8917" t="s">
        <v>27</v>
      </c>
      <c r="F8917" t="s">
        <v>81</v>
      </c>
      <c r="G8917" t="s">
        <v>101</v>
      </c>
      <c r="H8917">
        <v>1</v>
      </c>
      <c r="I8917">
        <v>2097.04</v>
      </c>
      <c r="J8917">
        <v>0.05</v>
      </c>
      <c r="K8917">
        <v>1992.19</v>
      </c>
      <c r="L8917">
        <v>747.41</v>
      </c>
      <c r="M8917">
        <f t="shared" si="419"/>
        <v>1992.1879999999999</v>
      </c>
      <c r="N8917" t="str">
        <f t="shared" si="417"/>
        <v>Q2</v>
      </c>
      <c r="O8917" s="2">
        <f t="shared" si="418"/>
        <v>37.517003900230392</v>
      </c>
      <c r="P8917" t="str">
        <f>VLOOKUP(retail_sales_2023!C8917,customers!A:J,5,)</f>
        <v>Lucknow</v>
      </c>
      <c r="Q8917" t="str">
        <f>VLOOKUP(C8917,customers!A:J,10,0)</f>
        <v>Occasional</v>
      </c>
    </row>
    <row r="8918" spans="1:17" x14ac:dyDescent="0.3">
      <c r="A8918" t="s">
        <v>10009</v>
      </c>
      <c r="B8918" s="1">
        <v>45224</v>
      </c>
      <c r="C8918" t="s">
        <v>2938</v>
      </c>
      <c r="D8918" t="s">
        <v>2939</v>
      </c>
      <c r="E8918" t="s">
        <v>33</v>
      </c>
      <c r="F8918" t="s">
        <v>22</v>
      </c>
      <c r="G8918" t="s">
        <v>196</v>
      </c>
      <c r="H8918">
        <v>5</v>
      </c>
      <c r="I8918">
        <v>30746.47</v>
      </c>
      <c r="J8918">
        <v>0</v>
      </c>
      <c r="K8918">
        <v>153732.35</v>
      </c>
      <c r="L8918">
        <v>43124.88</v>
      </c>
      <c r="M8918">
        <f t="shared" si="419"/>
        <v>153732.35</v>
      </c>
      <c r="N8918" t="str">
        <f t="shared" si="417"/>
        <v>Q4</v>
      </c>
      <c r="O8918" s="2">
        <f t="shared" si="418"/>
        <v>28.051922708525563</v>
      </c>
      <c r="P8918" t="str">
        <f>VLOOKUP(retail_sales_2023!C8918,customers!A:J,5,)</f>
        <v>Mumbai</v>
      </c>
      <c r="Q8918" t="str">
        <f>VLOOKUP(C8918,customers!A:J,10,0)</f>
        <v>Regular</v>
      </c>
    </row>
    <row r="8919" spans="1:17" x14ac:dyDescent="0.3">
      <c r="A8919" t="s">
        <v>10010</v>
      </c>
      <c r="B8919" s="1">
        <v>45241</v>
      </c>
      <c r="C8919" t="s">
        <v>2005</v>
      </c>
      <c r="D8919" t="s">
        <v>2006</v>
      </c>
      <c r="E8919" t="s">
        <v>27</v>
      </c>
      <c r="F8919" t="s">
        <v>81</v>
      </c>
      <c r="G8919" t="s">
        <v>105</v>
      </c>
      <c r="H8919">
        <v>1</v>
      </c>
      <c r="I8919">
        <v>4079.87</v>
      </c>
      <c r="J8919">
        <v>0.2</v>
      </c>
      <c r="K8919">
        <v>3263.9</v>
      </c>
      <c r="L8919">
        <v>1135.42</v>
      </c>
      <c r="M8919">
        <f t="shared" si="419"/>
        <v>3263.8960000000002</v>
      </c>
      <c r="N8919" t="str">
        <f t="shared" si="417"/>
        <v>Q4</v>
      </c>
      <c r="O8919" s="2">
        <f t="shared" si="418"/>
        <v>34.787217745641719</v>
      </c>
      <c r="P8919" t="str">
        <f>VLOOKUP(retail_sales_2023!C8919,customers!A:J,5,)</f>
        <v>Lucknow</v>
      </c>
      <c r="Q8919" t="str">
        <f>VLOOKUP(C8919,customers!A:J,10,0)</f>
        <v>Premium</v>
      </c>
    </row>
    <row r="8920" spans="1:17" x14ac:dyDescent="0.3">
      <c r="A8920" t="s">
        <v>10011</v>
      </c>
      <c r="B8920" s="1">
        <v>45286</v>
      </c>
      <c r="C8920" t="s">
        <v>864</v>
      </c>
      <c r="D8920" t="s">
        <v>865</v>
      </c>
      <c r="E8920" t="s">
        <v>27</v>
      </c>
      <c r="F8920" t="s">
        <v>43</v>
      </c>
      <c r="G8920" t="s">
        <v>301</v>
      </c>
      <c r="H8920">
        <v>1</v>
      </c>
      <c r="I8920">
        <v>62035.46</v>
      </c>
      <c r="J8920">
        <v>0</v>
      </c>
      <c r="K8920">
        <v>62035.46</v>
      </c>
      <c r="L8920">
        <v>6603.44</v>
      </c>
      <c r="M8920">
        <f t="shared" si="419"/>
        <v>62035.46</v>
      </c>
      <c r="N8920" t="str">
        <f t="shared" si="417"/>
        <v>Q4</v>
      </c>
      <c r="O8920" s="2">
        <f t="shared" si="418"/>
        <v>10.644621640590719</v>
      </c>
      <c r="P8920" t="str">
        <f>VLOOKUP(retail_sales_2023!C8920,customers!A:J,5,)</f>
        <v>Amritsar</v>
      </c>
      <c r="Q8920" t="str">
        <f>VLOOKUP(C8920,customers!A:J,10,0)</f>
        <v>Regular</v>
      </c>
    </row>
    <row r="8921" spans="1:17" x14ac:dyDescent="0.3">
      <c r="A8921" t="s">
        <v>10012</v>
      </c>
      <c r="B8921" s="1">
        <v>45008</v>
      </c>
      <c r="C8921" t="s">
        <v>241</v>
      </c>
      <c r="D8921" t="s">
        <v>242</v>
      </c>
      <c r="E8921" t="s">
        <v>27</v>
      </c>
      <c r="F8921" t="s">
        <v>52</v>
      </c>
      <c r="G8921" t="s">
        <v>169</v>
      </c>
      <c r="H8921">
        <v>7</v>
      </c>
      <c r="I8921">
        <v>435.93</v>
      </c>
      <c r="J8921">
        <v>0</v>
      </c>
      <c r="K8921">
        <v>3051.51</v>
      </c>
      <c r="L8921">
        <v>300.45</v>
      </c>
      <c r="M8921">
        <f t="shared" si="419"/>
        <v>3051.51</v>
      </c>
      <c r="N8921" t="str">
        <f t="shared" si="417"/>
        <v>Q1</v>
      </c>
      <c r="O8921" s="2">
        <f t="shared" si="418"/>
        <v>9.8459451222509493</v>
      </c>
      <c r="P8921" t="str">
        <f>VLOOKUP(retail_sales_2023!C8921,customers!A:J,5,)</f>
        <v>Amritsar</v>
      </c>
      <c r="Q8921" t="str">
        <f>VLOOKUP(C8921,customers!A:J,10,0)</f>
        <v>Premium</v>
      </c>
    </row>
    <row r="8922" spans="1:17" x14ac:dyDescent="0.3">
      <c r="A8922" t="s">
        <v>10013</v>
      </c>
      <c r="B8922" s="1">
        <v>45247</v>
      </c>
      <c r="C8922" t="s">
        <v>633</v>
      </c>
      <c r="D8922" t="s">
        <v>634</v>
      </c>
      <c r="E8922" t="s">
        <v>21</v>
      </c>
      <c r="F8922" t="s">
        <v>43</v>
      </c>
      <c r="G8922" t="s">
        <v>154</v>
      </c>
      <c r="H8922">
        <v>5</v>
      </c>
      <c r="I8922">
        <v>73019.839999999997</v>
      </c>
      <c r="J8922">
        <v>0.05</v>
      </c>
      <c r="K8922">
        <v>346844.24</v>
      </c>
      <c r="L8922">
        <v>42284.27</v>
      </c>
      <c r="M8922">
        <f t="shared" si="419"/>
        <v>346844.23999999993</v>
      </c>
      <c r="N8922" t="str">
        <f t="shared" si="417"/>
        <v>Q4</v>
      </c>
      <c r="O8922" s="2">
        <f t="shared" si="418"/>
        <v>12.191140899442354</v>
      </c>
      <c r="P8922" t="str">
        <f>VLOOKUP(retail_sales_2023!C8922,customers!A:J,5,)</f>
        <v>Kolkata</v>
      </c>
      <c r="Q8922" t="str">
        <f>VLOOKUP(C8922,customers!A:J,10,0)</f>
        <v>Premium</v>
      </c>
    </row>
    <row r="8923" spans="1:17" x14ac:dyDescent="0.3">
      <c r="A8923" t="s">
        <v>10014</v>
      </c>
      <c r="B8923" s="1">
        <v>45138</v>
      </c>
      <c r="C8923" t="s">
        <v>190</v>
      </c>
      <c r="D8923" t="s">
        <v>191</v>
      </c>
      <c r="E8923" t="s">
        <v>33</v>
      </c>
      <c r="F8923" t="s">
        <v>22</v>
      </c>
      <c r="G8923" t="s">
        <v>1039</v>
      </c>
      <c r="H8923">
        <v>5</v>
      </c>
      <c r="I8923">
        <v>23182.81</v>
      </c>
      <c r="J8923">
        <v>0.15</v>
      </c>
      <c r="K8923">
        <v>98526.94</v>
      </c>
      <c r="L8923">
        <v>29783.17</v>
      </c>
      <c r="M8923">
        <f t="shared" si="419"/>
        <v>98526.942500000005</v>
      </c>
      <c r="N8923" t="str">
        <f t="shared" si="417"/>
        <v>Q3</v>
      </c>
      <c r="O8923" s="2">
        <f t="shared" si="418"/>
        <v>30.228453253495946</v>
      </c>
      <c r="P8923" t="str">
        <f>VLOOKUP(retail_sales_2023!C8923,customers!A:J,5,)</f>
        <v>Surat</v>
      </c>
      <c r="Q8923" t="str">
        <f>VLOOKUP(C8923,customers!A:J,10,0)</f>
        <v>Premium</v>
      </c>
    </row>
    <row r="8924" spans="1:17" x14ac:dyDescent="0.3">
      <c r="A8924" t="s">
        <v>10015</v>
      </c>
      <c r="B8924" s="1">
        <v>45247</v>
      </c>
      <c r="C8924" t="s">
        <v>708</v>
      </c>
      <c r="D8924" t="s">
        <v>709</v>
      </c>
      <c r="E8924" t="s">
        <v>33</v>
      </c>
      <c r="F8924" t="s">
        <v>52</v>
      </c>
      <c r="G8924" t="s">
        <v>169</v>
      </c>
      <c r="H8924">
        <v>10</v>
      </c>
      <c r="I8924">
        <v>670.85</v>
      </c>
      <c r="J8924">
        <v>0</v>
      </c>
      <c r="K8924">
        <v>6708.5</v>
      </c>
      <c r="L8924">
        <v>425.16</v>
      </c>
      <c r="M8924">
        <f t="shared" si="419"/>
        <v>6708.5</v>
      </c>
      <c r="N8924" t="str">
        <f t="shared" si="417"/>
        <v>Q4</v>
      </c>
      <c r="O8924" s="2">
        <f t="shared" si="418"/>
        <v>6.3376313631959462</v>
      </c>
      <c r="P8924" t="str">
        <f>VLOOKUP(retail_sales_2023!C8924,customers!A:J,5,)</f>
        <v>Mumbai</v>
      </c>
      <c r="Q8924" t="str">
        <f>VLOOKUP(C8924,customers!A:J,10,0)</f>
        <v>Premium</v>
      </c>
    </row>
    <row r="8925" spans="1:17" x14ac:dyDescent="0.3">
      <c r="A8925" t="s">
        <v>10016</v>
      </c>
      <c r="B8925" s="1">
        <v>44993</v>
      </c>
      <c r="C8925" t="s">
        <v>1789</v>
      </c>
      <c r="D8925" t="s">
        <v>1790</v>
      </c>
      <c r="E8925" t="s">
        <v>33</v>
      </c>
      <c r="F8925" t="s">
        <v>22</v>
      </c>
      <c r="G8925" t="s">
        <v>210</v>
      </c>
      <c r="H8925">
        <v>1</v>
      </c>
      <c r="I8925">
        <v>24918.95</v>
      </c>
      <c r="J8925">
        <v>0.15</v>
      </c>
      <c r="K8925">
        <v>21181.11</v>
      </c>
      <c r="L8925">
        <v>4550.83</v>
      </c>
      <c r="M8925">
        <f t="shared" si="419"/>
        <v>21181.107499999998</v>
      </c>
      <c r="N8925" t="str">
        <f t="shared" si="417"/>
        <v>Q1</v>
      </c>
      <c r="O8925" s="2">
        <f t="shared" si="418"/>
        <v>21.485323479269972</v>
      </c>
      <c r="P8925" t="str">
        <f>VLOOKUP(retail_sales_2023!C8925,customers!A:J,5,)</f>
        <v>Surat</v>
      </c>
      <c r="Q8925" t="str">
        <f>VLOOKUP(C8925,customers!A:J,10,0)</f>
        <v>Occasional</v>
      </c>
    </row>
    <row r="8926" spans="1:17" x14ac:dyDescent="0.3">
      <c r="A8926" t="s">
        <v>10017</v>
      </c>
      <c r="B8926" s="1">
        <v>44938</v>
      </c>
      <c r="C8926" t="s">
        <v>351</v>
      </c>
      <c r="D8926" t="s">
        <v>352</v>
      </c>
      <c r="E8926" t="s">
        <v>15</v>
      </c>
      <c r="F8926" t="s">
        <v>81</v>
      </c>
      <c r="G8926" t="s">
        <v>150</v>
      </c>
      <c r="H8926">
        <v>2</v>
      </c>
      <c r="I8926">
        <v>3058.66</v>
      </c>
      <c r="J8926">
        <v>0.1</v>
      </c>
      <c r="K8926">
        <v>5505.59</v>
      </c>
      <c r="L8926">
        <v>2039.99</v>
      </c>
      <c r="M8926">
        <f t="shared" si="419"/>
        <v>5505.5879999999997</v>
      </c>
      <c r="N8926" t="str">
        <f t="shared" si="417"/>
        <v>Q1</v>
      </c>
      <c r="O8926" s="2">
        <f t="shared" si="418"/>
        <v>37.053067881916377</v>
      </c>
      <c r="P8926" t="str">
        <f>VLOOKUP(retail_sales_2023!C8926,customers!A:J,5,)</f>
        <v>Chennai</v>
      </c>
      <c r="Q8926" t="str">
        <f>VLOOKUP(C8926,customers!A:J,10,0)</f>
        <v>Regular</v>
      </c>
    </row>
    <row r="8927" spans="1:17" x14ac:dyDescent="0.3">
      <c r="A8927" t="s">
        <v>10018</v>
      </c>
      <c r="B8927" s="1">
        <v>45081</v>
      </c>
      <c r="C8927" t="s">
        <v>2580</v>
      </c>
      <c r="D8927" t="s">
        <v>2581</v>
      </c>
      <c r="E8927" t="s">
        <v>21</v>
      </c>
      <c r="F8927" t="s">
        <v>43</v>
      </c>
      <c r="G8927" t="s">
        <v>110</v>
      </c>
      <c r="H8927">
        <v>2</v>
      </c>
      <c r="I8927">
        <v>77784.83</v>
      </c>
      <c r="J8927">
        <v>0</v>
      </c>
      <c r="K8927">
        <v>155569.66</v>
      </c>
      <c r="L8927">
        <v>15784.39</v>
      </c>
      <c r="M8927">
        <f t="shared" si="419"/>
        <v>155569.66</v>
      </c>
      <c r="N8927" t="str">
        <f t="shared" si="417"/>
        <v>Q2</v>
      </c>
      <c r="O8927" s="2">
        <f t="shared" si="418"/>
        <v>10.146187887792516</v>
      </c>
      <c r="P8927" t="str">
        <f>VLOOKUP(retail_sales_2023!C8927,customers!A:J,5,)</f>
        <v>Patna</v>
      </c>
      <c r="Q8927" t="str">
        <f>VLOOKUP(C8927,customers!A:J,10,0)</f>
        <v>Premium</v>
      </c>
    </row>
    <row r="8928" spans="1:17" x14ac:dyDescent="0.3">
      <c r="A8928" t="s">
        <v>10019</v>
      </c>
      <c r="B8928" s="1">
        <v>45073</v>
      </c>
      <c r="C8928" t="s">
        <v>385</v>
      </c>
      <c r="D8928" t="s">
        <v>386</v>
      </c>
      <c r="E8928" t="s">
        <v>15</v>
      </c>
      <c r="F8928" t="s">
        <v>28</v>
      </c>
      <c r="G8928" t="s">
        <v>97</v>
      </c>
      <c r="H8928">
        <v>1</v>
      </c>
      <c r="I8928">
        <v>3487.63</v>
      </c>
      <c r="J8928">
        <v>0</v>
      </c>
      <c r="K8928">
        <v>3487.63</v>
      </c>
      <c r="L8928">
        <v>963.03</v>
      </c>
      <c r="M8928">
        <f t="shared" si="419"/>
        <v>3487.63</v>
      </c>
      <c r="N8928" t="str">
        <f t="shared" si="417"/>
        <v>Q2</v>
      </c>
      <c r="O8928" s="2">
        <f t="shared" si="418"/>
        <v>27.612734148977957</v>
      </c>
      <c r="P8928" t="str">
        <f>VLOOKUP(retail_sales_2023!C8928,customers!A:J,5,)</f>
        <v>Hyderabad</v>
      </c>
      <c r="Q8928" t="str">
        <f>VLOOKUP(C8928,customers!A:J,10,0)</f>
        <v>Premium</v>
      </c>
    </row>
    <row r="8929" spans="1:17" x14ac:dyDescent="0.3">
      <c r="A8929" t="s">
        <v>10020</v>
      </c>
      <c r="B8929" s="1">
        <v>45096</v>
      </c>
      <c r="C8929" t="s">
        <v>557</v>
      </c>
      <c r="D8929" t="s">
        <v>558</v>
      </c>
      <c r="E8929" t="s">
        <v>27</v>
      </c>
      <c r="F8929" t="s">
        <v>81</v>
      </c>
      <c r="G8929" t="s">
        <v>105</v>
      </c>
      <c r="H8929">
        <v>2</v>
      </c>
      <c r="I8929">
        <v>334.18</v>
      </c>
      <c r="J8929">
        <v>0.05</v>
      </c>
      <c r="K8929">
        <v>634.94000000000005</v>
      </c>
      <c r="L8929">
        <v>194.24</v>
      </c>
      <c r="M8929">
        <f t="shared" si="419"/>
        <v>634.94200000000001</v>
      </c>
      <c r="N8929" t="str">
        <f t="shared" si="417"/>
        <v>Q2</v>
      </c>
      <c r="O8929" s="2">
        <f t="shared" si="418"/>
        <v>30.591866948058083</v>
      </c>
      <c r="P8929" t="str">
        <f>VLOOKUP(retail_sales_2023!C8929,customers!A:J,5,)</f>
        <v>Delhi</v>
      </c>
      <c r="Q8929" t="str">
        <f>VLOOKUP(C8929,customers!A:J,10,0)</f>
        <v>Occasional</v>
      </c>
    </row>
    <row r="8930" spans="1:17" x14ac:dyDescent="0.3">
      <c r="A8930" t="s">
        <v>10021</v>
      </c>
      <c r="B8930" s="1">
        <v>44994</v>
      </c>
      <c r="C8930" t="s">
        <v>221</v>
      </c>
      <c r="D8930" t="s">
        <v>222</v>
      </c>
      <c r="E8930" t="s">
        <v>27</v>
      </c>
      <c r="F8930" t="s">
        <v>81</v>
      </c>
      <c r="G8930" t="s">
        <v>333</v>
      </c>
      <c r="H8930">
        <v>5</v>
      </c>
      <c r="I8930">
        <v>2188.4499999999998</v>
      </c>
      <c r="J8930">
        <v>0.1</v>
      </c>
      <c r="K8930">
        <v>9848.02</v>
      </c>
      <c r="L8930">
        <v>2673.32</v>
      </c>
      <c r="M8930">
        <f t="shared" si="419"/>
        <v>9848.0249999999996</v>
      </c>
      <c r="N8930" t="str">
        <f t="shared" si="417"/>
        <v>Q1</v>
      </c>
      <c r="O8930" s="2">
        <f t="shared" si="418"/>
        <v>27.145761279932412</v>
      </c>
      <c r="P8930" t="str">
        <f>VLOOKUP(retail_sales_2023!C8930,customers!A:J,5,)</f>
        <v>Lucknow</v>
      </c>
      <c r="Q8930" t="str">
        <f>VLOOKUP(C8930,customers!A:J,10,0)</f>
        <v>Premium</v>
      </c>
    </row>
    <row r="8931" spans="1:17" x14ac:dyDescent="0.3">
      <c r="A8931" t="s">
        <v>10022</v>
      </c>
      <c r="B8931" s="1">
        <v>45251</v>
      </c>
      <c r="C8931" t="s">
        <v>1590</v>
      </c>
      <c r="D8931" t="s">
        <v>1591</v>
      </c>
      <c r="E8931" t="s">
        <v>27</v>
      </c>
      <c r="F8931" t="s">
        <v>22</v>
      </c>
      <c r="G8931" t="s">
        <v>423</v>
      </c>
      <c r="H8931">
        <v>1</v>
      </c>
      <c r="I8931">
        <v>11342.66</v>
      </c>
      <c r="J8931">
        <v>0</v>
      </c>
      <c r="K8931">
        <v>11342.66</v>
      </c>
      <c r="L8931">
        <v>2923.55</v>
      </c>
      <c r="M8931">
        <f t="shared" si="419"/>
        <v>11342.66</v>
      </c>
      <c r="N8931" t="str">
        <f t="shared" si="417"/>
        <v>Q4</v>
      </c>
      <c r="O8931" s="2">
        <f t="shared" si="418"/>
        <v>25.774818252508673</v>
      </c>
      <c r="P8931" t="str">
        <f>VLOOKUP(retail_sales_2023!C8931,customers!A:J,5,)</f>
        <v>Lucknow</v>
      </c>
      <c r="Q8931" t="str">
        <f>VLOOKUP(C8931,customers!A:J,10,0)</f>
        <v>Regular</v>
      </c>
    </row>
    <row r="8932" spans="1:17" x14ac:dyDescent="0.3">
      <c r="A8932" t="s">
        <v>10023</v>
      </c>
      <c r="B8932" s="1">
        <v>45217</v>
      </c>
      <c r="C8932" t="s">
        <v>248</v>
      </c>
      <c r="D8932" t="s">
        <v>249</v>
      </c>
      <c r="E8932" t="s">
        <v>33</v>
      </c>
      <c r="F8932" t="s">
        <v>81</v>
      </c>
      <c r="G8932" t="s">
        <v>101</v>
      </c>
      <c r="H8932">
        <v>5</v>
      </c>
      <c r="I8932">
        <v>2870.76</v>
      </c>
      <c r="J8932">
        <v>0</v>
      </c>
      <c r="K8932">
        <v>14353.8</v>
      </c>
      <c r="L8932">
        <v>4409.54</v>
      </c>
      <c r="M8932">
        <f t="shared" si="419"/>
        <v>14353.800000000001</v>
      </c>
      <c r="N8932" t="str">
        <f t="shared" si="417"/>
        <v>Q4</v>
      </c>
      <c r="O8932" s="2">
        <f t="shared" si="418"/>
        <v>30.720366732154552</v>
      </c>
      <c r="P8932" t="str">
        <f>VLOOKUP(retail_sales_2023!C8932,customers!A:J,5,)</f>
        <v>Ahmedabad</v>
      </c>
      <c r="Q8932" t="str">
        <f>VLOOKUP(C8932,customers!A:J,10,0)</f>
        <v>Premium</v>
      </c>
    </row>
    <row r="8933" spans="1:17" x14ac:dyDescent="0.3">
      <c r="A8933" t="s">
        <v>10024</v>
      </c>
      <c r="B8933" s="1">
        <v>45081</v>
      </c>
      <c r="C8933" t="s">
        <v>1596</v>
      </c>
      <c r="D8933" t="s">
        <v>1597</v>
      </c>
      <c r="E8933" t="s">
        <v>21</v>
      </c>
      <c r="F8933" t="s">
        <v>81</v>
      </c>
      <c r="G8933" t="s">
        <v>370</v>
      </c>
      <c r="H8933">
        <v>3</v>
      </c>
      <c r="I8933">
        <v>2485.5500000000002</v>
      </c>
      <c r="J8933">
        <v>0</v>
      </c>
      <c r="K8933">
        <v>7456.65</v>
      </c>
      <c r="L8933">
        <v>1692.49</v>
      </c>
      <c r="M8933">
        <f t="shared" si="419"/>
        <v>7456.6500000000005</v>
      </c>
      <c r="N8933" t="str">
        <f t="shared" si="417"/>
        <v>Q2</v>
      </c>
      <c r="O8933" s="2">
        <f t="shared" si="418"/>
        <v>22.697726190715674</v>
      </c>
      <c r="P8933" t="str">
        <f>VLOOKUP(retail_sales_2023!C8933,customers!A:J,5,)</f>
        <v>Bhubaneswar</v>
      </c>
      <c r="Q8933" t="str">
        <f>VLOOKUP(C8933,customers!A:J,10,0)</f>
        <v>Regular</v>
      </c>
    </row>
    <row r="8934" spans="1:17" x14ac:dyDescent="0.3">
      <c r="A8934" t="s">
        <v>10025</v>
      </c>
      <c r="B8934" s="1">
        <v>45168</v>
      </c>
      <c r="C8934" t="s">
        <v>1687</v>
      </c>
      <c r="D8934" t="s">
        <v>1688</v>
      </c>
      <c r="E8934" t="s">
        <v>27</v>
      </c>
      <c r="F8934" t="s">
        <v>81</v>
      </c>
      <c r="G8934" t="s">
        <v>264</v>
      </c>
      <c r="H8934">
        <v>2</v>
      </c>
      <c r="I8934">
        <v>4074.96</v>
      </c>
      <c r="J8934">
        <v>0.15</v>
      </c>
      <c r="K8934">
        <v>6927.43</v>
      </c>
      <c r="L8934">
        <v>1841.76</v>
      </c>
      <c r="M8934">
        <f t="shared" si="419"/>
        <v>6927.4319999999998</v>
      </c>
      <c r="N8934" t="str">
        <f t="shared" si="417"/>
        <v>Q3</v>
      </c>
      <c r="O8934" s="2">
        <f t="shared" si="418"/>
        <v>26.586483010293861</v>
      </c>
      <c r="P8934" t="str">
        <f>VLOOKUP(retail_sales_2023!C8934,customers!A:J,5,)</f>
        <v>Chandigarh</v>
      </c>
      <c r="Q8934" t="str">
        <f>VLOOKUP(C8934,customers!A:J,10,0)</f>
        <v>Occasional</v>
      </c>
    </row>
    <row r="8935" spans="1:17" x14ac:dyDescent="0.3">
      <c r="A8935" t="s">
        <v>10026</v>
      </c>
      <c r="B8935" s="1">
        <v>44974</v>
      </c>
      <c r="C8935" t="s">
        <v>1365</v>
      </c>
      <c r="D8935" t="s">
        <v>1366</v>
      </c>
      <c r="E8935" t="s">
        <v>27</v>
      </c>
      <c r="F8935" t="s">
        <v>81</v>
      </c>
      <c r="G8935" t="s">
        <v>370</v>
      </c>
      <c r="H8935">
        <v>1</v>
      </c>
      <c r="I8935">
        <v>1482.91</v>
      </c>
      <c r="J8935">
        <v>0</v>
      </c>
      <c r="K8935">
        <v>1482.91</v>
      </c>
      <c r="L8935">
        <v>470</v>
      </c>
      <c r="M8935">
        <f t="shared" si="419"/>
        <v>1482.91</v>
      </c>
      <c r="N8935" t="str">
        <f t="shared" si="417"/>
        <v>Q1</v>
      </c>
      <c r="O8935" s="2">
        <f t="shared" si="418"/>
        <v>31.694438637543747</v>
      </c>
      <c r="P8935" t="str">
        <f>VLOOKUP(retail_sales_2023!C8935,customers!A:J,5,)</f>
        <v>Lucknow</v>
      </c>
      <c r="Q8935" t="str">
        <f>VLOOKUP(C8935,customers!A:J,10,0)</f>
        <v>Premium</v>
      </c>
    </row>
    <row r="8936" spans="1:17" x14ac:dyDescent="0.3">
      <c r="A8936" t="s">
        <v>10027</v>
      </c>
      <c r="B8936" s="1">
        <v>45280</v>
      </c>
      <c r="C8936" t="s">
        <v>388</v>
      </c>
      <c r="D8936" t="s">
        <v>1930</v>
      </c>
      <c r="E8936" t="s">
        <v>21</v>
      </c>
      <c r="F8936" t="s">
        <v>22</v>
      </c>
      <c r="G8936" t="s">
        <v>196</v>
      </c>
      <c r="H8936">
        <v>4</v>
      </c>
      <c r="I8936">
        <v>4431.6499999999996</v>
      </c>
      <c r="J8936">
        <v>0.2</v>
      </c>
      <c r="K8936">
        <v>14181.28</v>
      </c>
      <c r="L8936">
        <v>2679.19</v>
      </c>
      <c r="M8936">
        <f t="shared" si="419"/>
        <v>14181.279999999999</v>
      </c>
      <c r="N8936" t="str">
        <f t="shared" si="417"/>
        <v>Q4</v>
      </c>
      <c r="O8936" s="2">
        <f t="shared" si="418"/>
        <v>18.892441302900725</v>
      </c>
      <c r="P8936" t="str">
        <f>VLOOKUP(retail_sales_2023!C8936,customers!A:J,5,)</f>
        <v>Patna</v>
      </c>
      <c r="Q8936" t="str">
        <f>VLOOKUP(C8936,customers!A:J,10,0)</f>
        <v>Premium</v>
      </c>
    </row>
    <row r="8937" spans="1:17" x14ac:dyDescent="0.3">
      <c r="A8937" t="s">
        <v>10028</v>
      </c>
      <c r="B8937" s="1">
        <v>45059</v>
      </c>
      <c r="C8937" t="s">
        <v>2321</v>
      </c>
      <c r="D8937" t="s">
        <v>2322</v>
      </c>
      <c r="E8937" t="s">
        <v>33</v>
      </c>
      <c r="F8937" t="s">
        <v>52</v>
      </c>
      <c r="G8937" t="s">
        <v>200</v>
      </c>
      <c r="H8937">
        <v>2</v>
      </c>
      <c r="I8937">
        <v>86.87</v>
      </c>
      <c r="J8937">
        <v>0</v>
      </c>
      <c r="K8937">
        <v>173.74</v>
      </c>
      <c r="L8937">
        <v>16.82</v>
      </c>
      <c r="M8937">
        <f t="shared" si="419"/>
        <v>173.74</v>
      </c>
      <c r="N8937" t="str">
        <f t="shared" si="417"/>
        <v>Q2</v>
      </c>
      <c r="O8937" s="2">
        <f t="shared" si="418"/>
        <v>9.681132727063428</v>
      </c>
      <c r="P8937" t="str">
        <f>VLOOKUP(retail_sales_2023!C8937,customers!A:J,5,)</f>
        <v>Mumbai</v>
      </c>
      <c r="Q8937" t="str">
        <f>VLOOKUP(C8937,customers!A:J,10,0)</f>
        <v>Premium</v>
      </c>
    </row>
    <row r="8938" spans="1:17" x14ac:dyDescent="0.3">
      <c r="A8938" t="s">
        <v>10029</v>
      </c>
      <c r="B8938" s="1">
        <v>45192</v>
      </c>
      <c r="C8938" t="s">
        <v>1320</v>
      </c>
      <c r="D8938" t="s">
        <v>1321</v>
      </c>
      <c r="E8938" t="s">
        <v>15</v>
      </c>
      <c r="F8938" t="s">
        <v>43</v>
      </c>
      <c r="G8938" t="s">
        <v>154</v>
      </c>
      <c r="H8938">
        <v>5</v>
      </c>
      <c r="I8938">
        <v>13606.42</v>
      </c>
      <c r="J8938">
        <v>0.05</v>
      </c>
      <c r="K8938">
        <v>64630.5</v>
      </c>
      <c r="L8938">
        <v>6512.77</v>
      </c>
      <c r="M8938">
        <f t="shared" si="419"/>
        <v>64630.495000000003</v>
      </c>
      <c r="N8938" t="str">
        <f t="shared" si="417"/>
        <v>Q3</v>
      </c>
      <c r="O8938" s="2">
        <f t="shared" si="418"/>
        <v>10.076929623010807</v>
      </c>
      <c r="P8938" t="str">
        <f>VLOOKUP(retail_sales_2023!C8938,customers!A:J,5,)</f>
        <v>Kochi</v>
      </c>
      <c r="Q8938" t="str">
        <f>VLOOKUP(C8938,customers!A:J,10,0)</f>
        <v>Premium</v>
      </c>
    </row>
    <row r="8939" spans="1:17" x14ac:dyDescent="0.3">
      <c r="A8939" t="s">
        <v>10030</v>
      </c>
      <c r="B8939" s="1">
        <v>45148</v>
      </c>
      <c r="C8939" t="s">
        <v>1454</v>
      </c>
      <c r="D8939" t="s">
        <v>1455</v>
      </c>
      <c r="E8939" t="s">
        <v>27</v>
      </c>
      <c r="F8939" t="s">
        <v>52</v>
      </c>
      <c r="G8939" t="s">
        <v>268</v>
      </c>
      <c r="H8939">
        <v>7</v>
      </c>
      <c r="I8939">
        <v>369</v>
      </c>
      <c r="J8939">
        <v>0.15</v>
      </c>
      <c r="K8939">
        <v>2195.5500000000002</v>
      </c>
      <c r="L8939">
        <v>157.13</v>
      </c>
      <c r="M8939">
        <f t="shared" si="419"/>
        <v>2195.5499999999997</v>
      </c>
      <c r="N8939" t="str">
        <f t="shared" si="417"/>
        <v>Q3</v>
      </c>
      <c r="O8939" s="2">
        <f t="shared" si="418"/>
        <v>7.1567488784131532</v>
      </c>
      <c r="P8939" t="str">
        <f>VLOOKUP(retail_sales_2023!C8939,customers!A:J,5,)</f>
        <v>Delhi</v>
      </c>
      <c r="Q8939" t="str">
        <f>VLOOKUP(C8939,customers!A:J,10,0)</f>
        <v>Premium</v>
      </c>
    </row>
    <row r="8940" spans="1:17" x14ac:dyDescent="0.3">
      <c r="A8940" t="s">
        <v>10031</v>
      </c>
      <c r="B8940" s="1">
        <v>45032</v>
      </c>
      <c r="C8940" t="s">
        <v>849</v>
      </c>
      <c r="D8940" t="s">
        <v>850</v>
      </c>
      <c r="E8940" t="s">
        <v>33</v>
      </c>
      <c r="F8940" t="s">
        <v>16</v>
      </c>
      <c r="G8940" t="s">
        <v>898</v>
      </c>
      <c r="H8940">
        <v>3</v>
      </c>
      <c r="I8940">
        <v>892.08</v>
      </c>
      <c r="J8940">
        <v>0.05</v>
      </c>
      <c r="K8940">
        <v>2542.4299999999998</v>
      </c>
      <c r="L8940">
        <v>1061.92</v>
      </c>
      <c r="M8940">
        <f t="shared" si="419"/>
        <v>2542.4279999999999</v>
      </c>
      <c r="N8940" t="str">
        <f t="shared" si="417"/>
        <v>Q2</v>
      </c>
      <c r="O8940" s="2">
        <f t="shared" si="418"/>
        <v>41.767914947510853</v>
      </c>
      <c r="P8940" t="str">
        <f>VLOOKUP(retail_sales_2023!C8940,customers!A:J,5,)</f>
        <v>Nagpur</v>
      </c>
      <c r="Q8940" t="str">
        <f>VLOOKUP(C8940,customers!A:J,10,0)</f>
        <v>Occasional</v>
      </c>
    </row>
    <row r="8941" spans="1:17" x14ac:dyDescent="0.3">
      <c r="A8941" t="s">
        <v>10032</v>
      </c>
      <c r="B8941" s="1">
        <v>45267</v>
      </c>
      <c r="C8941" t="s">
        <v>400</v>
      </c>
      <c r="D8941" t="s">
        <v>401</v>
      </c>
      <c r="E8941" t="s">
        <v>33</v>
      </c>
      <c r="F8941" t="s">
        <v>43</v>
      </c>
      <c r="G8941" t="s">
        <v>128</v>
      </c>
      <c r="H8941">
        <v>3</v>
      </c>
      <c r="I8941">
        <v>49502.8</v>
      </c>
      <c r="J8941">
        <v>0.2</v>
      </c>
      <c r="K8941">
        <v>118806.72</v>
      </c>
      <c r="L8941">
        <v>16217.27</v>
      </c>
      <c r="M8941">
        <f t="shared" si="419"/>
        <v>118806.72000000003</v>
      </c>
      <c r="N8941" t="str">
        <f t="shared" si="417"/>
        <v>Q4</v>
      </c>
      <c r="O8941" s="2">
        <f t="shared" si="418"/>
        <v>13.650128544917326</v>
      </c>
      <c r="P8941" t="str">
        <f>VLOOKUP(retail_sales_2023!C8941,customers!A:J,5,)</f>
        <v>Ahmedabad</v>
      </c>
      <c r="Q8941" t="str">
        <f>VLOOKUP(C8941,customers!A:J,10,0)</f>
        <v>Premium</v>
      </c>
    </row>
    <row r="8942" spans="1:17" x14ac:dyDescent="0.3">
      <c r="A8942" t="s">
        <v>10033</v>
      </c>
      <c r="B8942" s="1">
        <v>44946</v>
      </c>
      <c r="C8942" t="s">
        <v>2321</v>
      </c>
      <c r="D8942" t="s">
        <v>2322</v>
      </c>
      <c r="E8942" t="s">
        <v>33</v>
      </c>
      <c r="F8942" t="s">
        <v>52</v>
      </c>
      <c r="G8942" t="s">
        <v>200</v>
      </c>
      <c r="H8942">
        <v>9</v>
      </c>
      <c r="I8942">
        <v>376.09</v>
      </c>
      <c r="J8942">
        <v>0.1</v>
      </c>
      <c r="K8942">
        <v>3046.33</v>
      </c>
      <c r="L8942">
        <v>267.64999999999998</v>
      </c>
      <c r="M8942">
        <f t="shared" si="419"/>
        <v>3046.3290000000002</v>
      </c>
      <c r="N8942" t="str">
        <f t="shared" si="417"/>
        <v>Q1</v>
      </c>
      <c r="O8942" s="2">
        <f t="shared" si="418"/>
        <v>8.7859818207482441</v>
      </c>
      <c r="P8942" t="str">
        <f>VLOOKUP(retail_sales_2023!C8942,customers!A:J,5,)</f>
        <v>Mumbai</v>
      </c>
      <c r="Q8942" t="str">
        <f>VLOOKUP(C8942,customers!A:J,10,0)</f>
        <v>Premium</v>
      </c>
    </row>
    <row r="8943" spans="1:17" x14ac:dyDescent="0.3">
      <c r="A8943" t="s">
        <v>10034</v>
      </c>
      <c r="B8943" s="1">
        <v>45233</v>
      </c>
      <c r="C8943" t="s">
        <v>1707</v>
      </c>
      <c r="D8943" t="s">
        <v>1708</v>
      </c>
      <c r="E8943" t="s">
        <v>15</v>
      </c>
      <c r="F8943" t="s">
        <v>81</v>
      </c>
      <c r="G8943" t="s">
        <v>333</v>
      </c>
      <c r="H8943">
        <v>5</v>
      </c>
      <c r="I8943">
        <v>439.17</v>
      </c>
      <c r="J8943">
        <v>0.15</v>
      </c>
      <c r="K8943">
        <v>1866.47</v>
      </c>
      <c r="L8943">
        <v>621.99</v>
      </c>
      <c r="M8943">
        <f t="shared" si="419"/>
        <v>1866.4724999999999</v>
      </c>
      <c r="N8943" t="str">
        <f t="shared" si="417"/>
        <v>Q4</v>
      </c>
      <c r="O8943" s="2">
        <f t="shared" si="418"/>
        <v>33.324403821116867</v>
      </c>
      <c r="P8943" t="str">
        <f>VLOOKUP(retail_sales_2023!C8943,customers!A:J,5,)</f>
        <v>Hyderabad</v>
      </c>
      <c r="Q8943" t="str">
        <f>VLOOKUP(C8943,customers!A:J,10,0)</f>
        <v>Regular</v>
      </c>
    </row>
    <row r="8944" spans="1:17" x14ac:dyDescent="0.3">
      <c r="A8944" t="s">
        <v>10035</v>
      </c>
      <c r="B8944" s="1">
        <v>45045</v>
      </c>
      <c r="C8944" t="s">
        <v>875</v>
      </c>
      <c r="D8944" t="s">
        <v>876</v>
      </c>
      <c r="E8944" t="s">
        <v>15</v>
      </c>
      <c r="F8944" t="s">
        <v>38</v>
      </c>
      <c r="G8944" t="s">
        <v>73</v>
      </c>
      <c r="H8944">
        <v>5</v>
      </c>
      <c r="I8944">
        <v>250.98</v>
      </c>
      <c r="J8944">
        <v>0</v>
      </c>
      <c r="K8944">
        <v>1254.9000000000001</v>
      </c>
      <c r="L8944">
        <v>251.14</v>
      </c>
      <c r="M8944">
        <f t="shared" si="419"/>
        <v>1254.8999999999999</v>
      </c>
      <c r="N8944" t="str">
        <f t="shared" si="417"/>
        <v>Q2</v>
      </c>
      <c r="O8944" s="2">
        <f t="shared" si="418"/>
        <v>20.012750019921903</v>
      </c>
      <c r="P8944" t="str">
        <f>VLOOKUP(retail_sales_2023!C8944,customers!A:J,5,)</f>
        <v>Chennai</v>
      </c>
      <c r="Q8944" t="str">
        <f>VLOOKUP(C8944,customers!A:J,10,0)</f>
        <v>Premium</v>
      </c>
    </row>
    <row r="8945" spans="1:17" x14ac:dyDescent="0.3">
      <c r="A8945" t="s">
        <v>10036</v>
      </c>
      <c r="B8945" s="1">
        <v>45041</v>
      </c>
      <c r="C8945" t="s">
        <v>1469</v>
      </c>
      <c r="D8945" t="s">
        <v>1470</v>
      </c>
      <c r="E8945" t="s">
        <v>21</v>
      </c>
      <c r="F8945" t="s">
        <v>43</v>
      </c>
      <c r="G8945" t="s">
        <v>128</v>
      </c>
      <c r="H8945">
        <v>1</v>
      </c>
      <c r="I8945">
        <v>10210.39</v>
      </c>
      <c r="J8945">
        <v>0</v>
      </c>
      <c r="K8945">
        <v>10210.39</v>
      </c>
      <c r="L8945">
        <v>1179.8399999999999</v>
      </c>
      <c r="M8945">
        <f t="shared" si="419"/>
        <v>10210.39</v>
      </c>
      <c r="N8945" t="str">
        <f t="shared" si="417"/>
        <v>Q2</v>
      </c>
      <c r="O8945" s="2">
        <f t="shared" si="418"/>
        <v>11.555288289673559</v>
      </c>
      <c r="P8945" t="str">
        <f>VLOOKUP(retail_sales_2023!C8945,customers!A:J,5,)</f>
        <v>Kolkata</v>
      </c>
      <c r="Q8945" t="str">
        <f>VLOOKUP(C8945,customers!A:J,10,0)</f>
        <v>Regular</v>
      </c>
    </row>
    <row r="8946" spans="1:17" x14ac:dyDescent="0.3">
      <c r="A8946" t="s">
        <v>10037</v>
      </c>
      <c r="B8946" s="1">
        <v>45141</v>
      </c>
      <c r="C8946" t="s">
        <v>904</v>
      </c>
      <c r="D8946" t="s">
        <v>905</v>
      </c>
      <c r="E8946" t="s">
        <v>33</v>
      </c>
      <c r="F8946" t="s">
        <v>43</v>
      </c>
      <c r="G8946" t="s">
        <v>301</v>
      </c>
      <c r="H8946">
        <v>5</v>
      </c>
      <c r="I8946">
        <v>22498.58</v>
      </c>
      <c r="J8946">
        <v>0.3</v>
      </c>
      <c r="K8946">
        <v>78745.03</v>
      </c>
      <c r="L8946">
        <v>9326.2800000000007</v>
      </c>
      <c r="M8946">
        <f t="shared" si="419"/>
        <v>78745.03</v>
      </c>
      <c r="N8946" t="str">
        <f t="shared" si="417"/>
        <v>Q3</v>
      </c>
      <c r="O8946" s="2">
        <f t="shared" si="418"/>
        <v>11.843642703545862</v>
      </c>
      <c r="P8946" t="str">
        <f>VLOOKUP(retail_sales_2023!C8946,customers!A:J,5,)</f>
        <v>Ahmedabad</v>
      </c>
      <c r="Q8946" t="str">
        <f>VLOOKUP(C8946,customers!A:J,10,0)</f>
        <v>Premium</v>
      </c>
    </row>
    <row r="8947" spans="1:17" x14ac:dyDescent="0.3">
      <c r="A8947" t="s">
        <v>10038</v>
      </c>
      <c r="B8947" s="1">
        <v>45175</v>
      </c>
      <c r="C8947" t="s">
        <v>2178</v>
      </c>
      <c r="D8947" t="s">
        <v>2179</v>
      </c>
      <c r="E8947" t="s">
        <v>33</v>
      </c>
      <c r="F8947" t="s">
        <v>16</v>
      </c>
      <c r="G8947" t="s">
        <v>86</v>
      </c>
      <c r="H8947">
        <v>3</v>
      </c>
      <c r="I8947">
        <v>308.56</v>
      </c>
      <c r="J8947">
        <v>0.05</v>
      </c>
      <c r="K8947">
        <v>879.4</v>
      </c>
      <c r="L8947">
        <v>385.52</v>
      </c>
      <c r="M8947">
        <f t="shared" si="419"/>
        <v>879.39600000000007</v>
      </c>
      <c r="N8947" t="str">
        <f t="shared" si="417"/>
        <v>Q3</v>
      </c>
      <c r="O8947" s="2">
        <f t="shared" si="418"/>
        <v>43.838981123493291</v>
      </c>
      <c r="P8947" t="str">
        <f>VLOOKUP(retail_sales_2023!C8947,customers!A:J,5,)</f>
        <v>Ahmedabad</v>
      </c>
      <c r="Q8947" t="str">
        <f>VLOOKUP(C8947,customers!A:J,10,0)</f>
        <v>Premium</v>
      </c>
    </row>
    <row r="8948" spans="1:17" x14ac:dyDescent="0.3">
      <c r="A8948" t="s">
        <v>10039</v>
      </c>
      <c r="B8948" s="1">
        <v>45058</v>
      </c>
      <c r="C8948" t="s">
        <v>488</v>
      </c>
      <c r="D8948" t="s">
        <v>489</v>
      </c>
      <c r="E8948" t="s">
        <v>33</v>
      </c>
      <c r="F8948" t="s">
        <v>28</v>
      </c>
      <c r="G8948" t="s">
        <v>165</v>
      </c>
      <c r="H8948">
        <v>1</v>
      </c>
      <c r="I8948">
        <v>363.23</v>
      </c>
      <c r="J8948">
        <v>0.25</v>
      </c>
      <c r="K8948">
        <v>272.42</v>
      </c>
      <c r="L8948">
        <v>44.89</v>
      </c>
      <c r="M8948">
        <f t="shared" si="419"/>
        <v>272.42250000000001</v>
      </c>
      <c r="N8948" t="str">
        <f t="shared" si="417"/>
        <v>Q2</v>
      </c>
      <c r="O8948" s="2">
        <f t="shared" si="418"/>
        <v>16.478232141546144</v>
      </c>
      <c r="P8948" t="str">
        <f>VLOOKUP(retail_sales_2023!C8948,customers!A:J,5,)</f>
        <v>Ahmedabad</v>
      </c>
      <c r="Q8948" t="str">
        <f>VLOOKUP(C8948,customers!A:J,10,0)</f>
        <v>Occasional</v>
      </c>
    </row>
    <row r="8949" spans="1:17" x14ac:dyDescent="0.3">
      <c r="A8949" t="s">
        <v>10040</v>
      </c>
      <c r="B8949" s="1">
        <v>45212</v>
      </c>
      <c r="C8949" t="s">
        <v>644</v>
      </c>
      <c r="D8949" t="s">
        <v>645</v>
      </c>
      <c r="E8949" t="s">
        <v>15</v>
      </c>
      <c r="F8949" t="s">
        <v>28</v>
      </c>
      <c r="G8949" t="s">
        <v>325</v>
      </c>
      <c r="H8949">
        <v>3</v>
      </c>
      <c r="I8949">
        <v>4719.3599999999997</v>
      </c>
      <c r="J8949">
        <v>0</v>
      </c>
      <c r="K8949">
        <v>14158.08</v>
      </c>
      <c r="L8949">
        <v>2533.7399999999998</v>
      </c>
      <c r="M8949">
        <f t="shared" si="419"/>
        <v>14158.079999999998</v>
      </c>
      <c r="N8949" t="str">
        <f t="shared" si="417"/>
        <v>Q4</v>
      </c>
      <c r="O8949" s="2">
        <f t="shared" si="418"/>
        <v>17.89607065364795</v>
      </c>
      <c r="P8949" t="str">
        <f>VLOOKUP(retail_sales_2023!C8949,customers!A:J,5,)</f>
        <v>Bengaluru</v>
      </c>
      <c r="Q8949" t="str">
        <f>VLOOKUP(C8949,customers!A:J,10,0)</f>
        <v>Regular</v>
      </c>
    </row>
    <row r="8950" spans="1:17" x14ac:dyDescent="0.3">
      <c r="A8950" t="s">
        <v>10041</v>
      </c>
      <c r="B8950" s="1">
        <v>45141</v>
      </c>
      <c r="C8950" t="s">
        <v>1450</v>
      </c>
      <c r="D8950" t="s">
        <v>13093</v>
      </c>
      <c r="E8950" t="s">
        <v>21</v>
      </c>
      <c r="F8950" t="s">
        <v>43</v>
      </c>
      <c r="G8950" t="s">
        <v>154</v>
      </c>
      <c r="H8950">
        <v>2</v>
      </c>
      <c r="I8950">
        <v>61610.87</v>
      </c>
      <c r="J8950">
        <v>0.2</v>
      </c>
      <c r="K8950">
        <v>98577.39</v>
      </c>
      <c r="L8950">
        <v>10516.29</v>
      </c>
      <c r="M8950">
        <f t="shared" si="419"/>
        <v>98577.392000000007</v>
      </c>
      <c r="N8950" t="str">
        <f t="shared" si="417"/>
        <v>Q3</v>
      </c>
      <c r="O8950" s="2">
        <f t="shared" si="418"/>
        <v>10.668054814597953</v>
      </c>
      <c r="P8950" t="str">
        <f>VLOOKUP(retail_sales_2023!C8950,customers!A:J,5,)</f>
        <v>Ranchi</v>
      </c>
      <c r="Q8950" t="str">
        <f>VLOOKUP(C8950,customers!A:J,10,0)</f>
        <v>Premium</v>
      </c>
    </row>
    <row r="8951" spans="1:17" x14ac:dyDescent="0.3">
      <c r="A8951" t="s">
        <v>10042</v>
      </c>
      <c r="B8951" s="1">
        <v>45013</v>
      </c>
      <c r="C8951" t="s">
        <v>1643</v>
      </c>
      <c r="D8951" t="s">
        <v>1644</v>
      </c>
      <c r="E8951" t="s">
        <v>15</v>
      </c>
      <c r="F8951" t="s">
        <v>28</v>
      </c>
      <c r="G8951" t="s">
        <v>280</v>
      </c>
      <c r="H8951">
        <v>2</v>
      </c>
      <c r="I8951">
        <v>7681.26</v>
      </c>
      <c r="J8951">
        <v>0</v>
      </c>
      <c r="K8951">
        <v>15362.52</v>
      </c>
      <c r="L8951">
        <v>3764.68</v>
      </c>
      <c r="M8951">
        <f t="shared" si="419"/>
        <v>15362.52</v>
      </c>
      <c r="N8951" t="str">
        <f t="shared" si="417"/>
        <v>Q1</v>
      </c>
      <c r="O8951" s="2">
        <f t="shared" si="418"/>
        <v>24.505614964211599</v>
      </c>
      <c r="P8951" t="str">
        <f>VLOOKUP(retail_sales_2023!C8951,customers!A:J,5,)</f>
        <v>Hyderabad</v>
      </c>
      <c r="Q8951" t="str">
        <f>VLOOKUP(C8951,customers!A:J,10,0)</f>
        <v>Premium</v>
      </c>
    </row>
    <row r="8952" spans="1:17" x14ac:dyDescent="0.3">
      <c r="A8952" t="s">
        <v>10043</v>
      </c>
      <c r="B8952" s="1">
        <v>45213</v>
      </c>
      <c r="C8952" t="s">
        <v>388</v>
      </c>
      <c r="D8952" t="s">
        <v>1930</v>
      </c>
      <c r="E8952" t="s">
        <v>21</v>
      </c>
      <c r="F8952" t="s">
        <v>81</v>
      </c>
      <c r="G8952" t="s">
        <v>150</v>
      </c>
      <c r="H8952">
        <v>1</v>
      </c>
      <c r="I8952">
        <v>1147.94</v>
      </c>
      <c r="J8952">
        <v>0.1</v>
      </c>
      <c r="K8952">
        <v>1033.1500000000001</v>
      </c>
      <c r="L8952">
        <v>324.43</v>
      </c>
      <c r="M8952">
        <f t="shared" si="419"/>
        <v>1033.1460000000002</v>
      </c>
      <c r="N8952" t="str">
        <f t="shared" si="417"/>
        <v>Q4</v>
      </c>
      <c r="O8952" s="2">
        <f t="shared" si="418"/>
        <v>31.402022939553792</v>
      </c>
      <c r="P8952" t="str">
        <f>VLOOKUP(retail_sales_2023!C8952,customers!A:J,5,)</f>
        <v>Patna</v>
      </c>
      <c r="Q8952" t="str">
        <f>VLOOKUP(C8952,customers!A:J,10,0)</f>
        <v>Premium</v>
      </c>
    </row>
    <row r="8953" spans="1:17" x14ac:dyDescent="0.3">
      <c r="A8953" t="s">
        <v>10044</v>
      </c>
      <c r="B8953" s="1">
        <v>45132</v>
      </c>
      <c r="C8953" t="s">
        <v>1648</v>
      </c>
      <c r="D8953" t="s">
        <v>1649</v>
      </c>
      <c r="E8953" t="s">
        <v>27</v>
      </c>
      <c r="F8953" t="s">
        <v>38</v>
      </c>
      <c r="G8953" t="s">
        <v>65</v>
      </c>
      <c r="H8953">
        <v>2</v>
      </c>
      <c r="I8953">
        <v>1558.94</v>
      </c>
      <c r="J8953">
        <v>0</v>
      </c>
      <c r="K8953">
        <v>3117.88</v>
      </c>
      <c r="L8953">
        <v>896.41</v>
      </c>
      <c r="M8953">
        <f t="shared" si="419"/>
        <v>3117.88</v>
      </c>
      <c r="N8953" t="str">
        <f t="shared" si="417"/>
        <v>Q3</v>
      </c>
      <c r="O8953" s="2">
        <f t="shared" si="418"/>
        <v>28.750625424968245</v>
      </c>
      <c r="P8953" t="str">
        <f>VLOOKUP(retail_sales_2023!C8953,customers!A:J,5,)</f>
        <v>Hyderabad</v>
      </c>
      <c r="Q8953" t="str">
        <f>VLOOKUP(C8953,customers!A:J,10,0)</f>
        <v>Premium</v>
      </c>
    </row>
    <row r="8954" spans="1:17" x14ac:dyDescent="0.3">
      <c r="A8954" t="s">
        <v>10045</v>
      </c>
      <c r="B8954" s="1">
        <v>45177</v>
      </c>
      <c r="C8954" t="s">
        <v>682</v>
      </c>
      <c r="D8954" t="s">
        <v>683</v>
      </c>
      <c r="E8954" t="s">
        <v>27</v>
      </c>
      <c r="F8954" t="s">
        <v>52</v>
      </c>
      <c r="G8954" t="s">
        <v>53</v>
      </c>
      <c r="H8954">
        <v>5</v>
      </c>
      <c r="I8954">
        <v>611.4</v>
      </c>
      <c r="J8954">
        <v>0.15</v>
      </c>
      <c r="K8954">
        <v>2598.4499999999998</v>
      </c>
      <c r="L8954">
        <v>233.09</v>
      </c>
      <c r="M8954">
        <f t="shared" si="419"/>
        <v>2598.4499999999998</v>
      </c>
      <c r="N8954" t="str">
        <f t="shared" si="417"/>
        <v>Q3</v>
      </c>
      <c r="O8954" s="2">
        <f t="shared" si="418"/>
        <v>8.9703477072870363</v>
      </c>
      <c r="P8954" t="str">
        <f>VLOOKUP(retail_sales_2023!C8954,customers!A:J,5,)</f>
        <v>Delhi</v>
      </c>
      <c r="Q8954" t="str">
        <f>VLOOKUP(C8954,customers!A:J,10,0)</f>
        <v>Regular</v>
      </c>
    </row>
    <row r="8955" spans="1:17" x14ac:dyDescent="0.3">
      <c r="A8955" t="s">
        <v>10046</v>
      </c>
      <c r="B8955" s="1">
        <v>45200</v>
      </c>
      <c r="C8955" t="s">
        <v>375</v>
      </c>
      <c r="D8955" t="s">
        <v>13093</v>
      </c>
      <c r="E8955" t="s">
        <v>21</v>
      </c>
      <c r="F8955" t="s">
        <v>22</v>
      </c>
      <c r="G8955" t="s">
        <v>23</v>
      </c>
      <c r="H8955">
        <v>4</v>
      </c>
      <c r="I8955">
        <v>28095.06</v>
      </c>
      <c r="J8955">
        <v>0.15</v>
      </c>
      <c r="K8955">
        <v>95523.199999999997</v>
      </c>
      <c r="L8955">
        <v>23304.32</v>
      </c>
      <c r="M8955">
        <f t="shared" si="419"/>
        <v>95523.203999999998</v>
      </c>
      <c r="N8955" t="str">
        <f t="shared" si="417"/>
        <v>Q4</v>
      </c>
      <c r="O8955" s="2">
        <f t="shared" si="418"/>
        <v>24.396502629727649</v>
      </c>
      <c r="P8955" t="str">
        <f>VLOOKUP(retail_sales_2023!C8955,customers!A:J,5,)</f>
        <v>Ranchi</v>
      </c>
      <c r="Q8955" t="str">
        <f>VLOOKUP(C8955,customers!A:J,10,0)</f>
        <v>Occasional</v>
      </c>
    </row>
    <row r="8956" spans="1:17" x14ac:dyDescent="0.3">
      <c r="A8956" t="s">
        <v>10047</v>
      </c>
      <c r="B8956" s="1">
        <v>45219</v>
      </c>
      <c r="C8956" t="s">
        <v>1072</v>
      </c>
      <c r="D8956" t="s">
        <v>1073</v>
      </c>
      <c r="E8956" t="s">
        <v>21</v>
      </c>
      <c r="F8956" t="s">
        <v>81</v>
      </c>
      <c r="G8956" t="s">
        <v>158</v>
      </c>
      <c r="H8956">
        <v>1</v>
      </c>
      <c r="I8956">
        <v>1990.78</v>
      </c>
      <c r="J8956">
        <v>0.05</v>
      </c>
      <c r="K8956">
        <v>1891.24</v>
      </c>
      <c r="L8956">
        <v>674.49</v>
      </c>
      <c r="M8956">
        <f t="shared" si="419"/>
        <v>1891.241</v>
      </c>
      <c r="N8956" t="str">
        <f t="shared" si="417"/>
        <v>Q4</v>
      </c>
      <c r="O8956" s="2">
        <f t="shared" si="418"/>
        <v>35.663903047735879</v>
      </c>
      <c r="P8956" t="str">
        <f>VLOOKUP(retail_sales_2023!C8956,customers!A:J,5,)</f>
        <v>Patna</v>
      </c>
      <c r="Q8956" t="str">
        <f>VLOOKUP(C8956,customers!A:J,10,0)</f>
        <v>Regular</v>
      </c>
    </row>
    <row r="8957" spans="1:17" x14ac:dyDescent="0.3">
      <c r="A8957" t="s">
        <v>10048</v>
      </c>
      <c r="B8957" s="1">
        <v>45112</v>
      </c>
      <c r="C8957" t="s">
        <v>738</v>
      </c>
      <c r="D8957" t="s">
        <v>739</v>
      </c>
      <c r="E8957" t="s">
        <v>15</v>
      </c>
      <c r="F8957" t="s">
        <v>22</v>
      </c>
      <c r="G8957" t="s">
        <v>315</v>
      </c>
      <c r="H8957">
        <v>5</v>
      </c>
      <c r="I8957">
        <v>38364.550000000003</v>
      </c>
      <c r="J8957">
        <v>0.1</v>
      </c>
      <c r="K8957">
        <v>172640.48</v>
      </c>
      <c r="L8957">
        <v>39168.81</v>
      </c>
      <c r="M8957">
        <f t="shared" si="419"/>
        <v>172640.47500000001</v>
      </c>
      <c r="N8957" t="str">
        <f t="shared" si="417"/>
        <v>Q3</v>
      </c>
      <c r="O8957" s="2">
        <f t="shared" si="418"/>
        <v>22.688079875588851</v>
      </c>
      <c r="P8957" t="str">
        <f>VLOOKUP(retail_sales_2023!C8957,customers!A:J,5,)</f>
        <v>Bengaluru</v>
      </c>
      <c r="Q8957" t="str">
        <f>VLOOKUP(C8957,customers!A:J,10,0)</f>
        <v>Premium</v>
      </c>
    </row>
    <row r="8958" spans="1:17" x14ac:dyDescent="0.3">
      <c r="A8958" t="s">
        <v>10049</v>
      </c>
      <c r="B8958" s="1">
        <v>45012</v>
      </c>
      <c r="C8958" t="s">
        <v>2005</v>
      </c>
      <c r="D8958" t="s">
        <v>2006</v>
      </c>
      <c r="E8958" t="s">
        <v>27</v>
      </c>
      <c r="F8958" t="s">
        <v>28</v>
      </c>
      <c r="G8958" t="s">
        <v>466</v>
      </c>
      <c r="H8958">
        <v>4</v>
      </c>
      <c r="I8958">
        <v>6069.62</v>
      </c>
      <c r="J8958">
        <v>0</v>
      </c>
      <c r="K8958">
        <v>24278.48</v>
      </c>
      <c r="L8958">
        <v>4303.6400000000003</v>
      </c>
      <c r="M8958">
        <f t="shared" si="419"/>
        <v>24278.48</v>
      </c>
      <c r="N8958" t="str">
        <f t="shared" si="417"/>
        <v>Q1</v>
      </c>
      <c r="O8958" s="2">
        <f t="shared" si="418"/>
        <v>17.726150895772719</v>
      </c>
      <c r="P8958" t="str">
        <f>VLOOKUP(retail_sales_2023!C8958,customers!A:J,5,)</f>
        <v>Lucknow</v>
      </c>
      <c r="Q8958" t="str">
        <f>VLOOKUP(C8958,customers!A:J,10,0)</f>
        <v>Premium</v>
      </c>
    </row>
    <row r="8959" spans="1:17" x14ac:dyDescent="0.3">
      <c r="A8959" t="s">
        <v>10050</v>
      </c>
      <c r="B8959" s="1">
        <v>45229</v>
      </c>
      <c r="C8959" t="s">
        <v>752</v>
      </c>
      <c r="D8959" t="s">
        <v>753</v>
      </c>
      <c r="E8959" t="s">
        <v>21</v>
      </c>
      <c r="F8959" t="s">
        <v>81</v>
      </c>
      <c r="G8959" t="s">
        <v>239</v>
      </c>
      <c r="H8959">
        <v>5</v>
      </c>
      <c r="I8959">
        <v>1247.6400000000001</v>
      </c>
      <c r="J8959">
        <v>0</v>
      </c>
      <c r="K8959">
        <v>6238.2</v>
      </c>
      <c r="L8959">
        <v>-214.34</v>
      </c>
      <c r="M8959">
        <f t="shared" si="419"/>
        <v>6238.2000000000007</v>
      </c>
      <c r="N8959" t="str">
        <f t="shared" si="417"/>
        <v>Q4</v>
      </c>
      <c r="O8959" s="2">
        <f t="shared" si="418"/>
        <v>-3.4359270302330804</v>
      </c>
      <c r="P8959" t="str">
        <f>VLOOKUP(retail_sales_2023!C8959,customers!A:J,5,)</f>
        <v>Kolkata</v>
      </c>
      <c r="Q8959" t="str">
        <f>VLOOKUP(C8959,customers!A:J,10,0)</f>
        <v>Premium</v>
      </c>
    </row>
    <row r="8960" spans="1:17" x14ac:dyDescent="0.3">
      <c r="A8960" t="s">
        <v>10051</v>
      </c>
      <c r="B8960" s="1">
        <v>45071</v>
      </c>
      <c r="C8960" t="s">
        <v>55</v>
      </c>
      <c r="D8960" t="s">
        <v>56</v>
      </c>
      <c r="E8960" t="s">
        <v>27</v>
      </c>
      <c r="F8960" t="s">
        <v>81</v>
      </c>
      <c r="G8960" t="s">
        <v>82</v>
      </c>
      <c r="H8960">
        <v>2</v>
      </c>
      <c r="I8960">
        <v>4082.49</v>
      </c>
      <c r="J8960">
        <v>0.15</v>
      </c>
      <c r="K8960">
        <v>6940.23</v>
      </c>
      <c r="L8960">
        <v>2674.34</v>
      </c>
      <c r="M8960">
        <f t="shared" si="419"/>
        <v>6940.2329999999993</v>
      </c>
      <c r="N8960" t="str">
        <f t="shared" si="417"/>
        <v>Q2</v>
      </c>
      <c r="O8960" s="2">
        <f t="shared" si="418"/>
        <v>38.533881441969505</v>
      </c>
      <c r="P8960" t="str">
        <f>VLOOKUP(retail_sales_2023!C8960,customers!A:J,5,)</f>
        <v>Lucknow</v>
      </c>
      <c r="Q8960" t="str">
        <f>VLOOKUP(C8960,customers!A:J,10,0)</f>
        <v>Premium</v>
      </c>
    </row>
    <row r="8961" spans="1:17" x14ac:dyDescent="0.3">
      <c r="A8961" t="s">
        <v>10052</v>
      </c>
      <c r="B8961" s="1">
        <v>45239</v>
      </c>
      <c r="C8961" t="s">
        <v>1841</v>
      </c>
      <c r="D8961" t="s">
        <v>1842</v>
      </c>
      <c r="E8961" t="s">
        <v>33</v>
      </c>
      <c r="F8961" t="s">
        <v>38</v>
      </c>
      <c r="G8961" t="s">
        <v>684</v>
      </c>
      <c r="H8961">
        <v>1</v>
      </c>
      <c r="I8961">
        <v>3134.85</v>
      </c>
      <c r="J8961">
        <v>0.15</v>
      </c>
      <c r="K8961">
        <v>2664.62</v>
      </c>
      <c r="L8961">
        <v>573.41999999999996</v>
      </c>
      <c r="M8961">
        <f t="shared" si="419"/>
        <v>2664.6224999999999</v>
      </c>
      <c r="N8961" t="str">
        <f t="shared" si="417"/>
        <v>Q4</v>
      </c>
      <c r="O8961" s="2">
        <f t="shared" si="418"/>
        <v>21.519766420727908</v>
      </c>
      <c r="P8961" t="str">
        <f>VLOOKUP(retail_sales_2023!C8961,customers!A:J,5,)</f>
        <v>Nagpur</v>
      </c>
      <c r="Q8961" t="str">
        <f>VLOOKUP(C8961,customers!A:J,10,0)</f>
        <v>Premium</v>
      </c>
    </row>
    <row r="8962" spans="1:17" x14ac:dyDescent="0.3">
      <c r="A8962" t="s">
        <v>10053</v>
      </c>
      <c r="B8962" s="1">
        <v>45205</v>
      </c>
      <c r="C8962" t="s">
        <v>2687</v>
      </c>
      <c r="D8962" t="s">
        <v>2688</v>
      </c>
      <c r="E8962" t="s">
        <v>33</v>
      </c>
      <c r="F8962" t="s">
        <v>43</v>
      </c>
      <c r="G8962" t="s">
        <v>282</v>
      </c>
      <c r="H8962">
        <v>1</v>
      </c>
      <c r="I8962">
        <v>45974.63</v>
      </c>
      <c r="J8962">
        <v>0</v>
      </c>
      <c r="K8962">
        <v>45974.63</v>
      </c>
      <c r="L8962">
        <v>6904.63</v>
      </c>
      <c r="M8962">
        <f t="shared" si="419"/>
        <v>45974.63</v>
      </c>
      <c r="N8962" t="str">
        <f t="shared" si="417"/>
        <v>Q4</v>
      </c>
      <c r="O8962" s="2">
        <f t="shared" si="418"/>
        <v>15.018348162888968</v>
      </c>
      <c r="P8962" t="str">
        <f>VLOOKUP(retail_sales_2023!C8962,customers!A:J,5,)</f>
        <v>Surat</v>
      </c>
      <c r="Q8962" t="str">
        <f>VLOOKUP(C8962,customers!A:J,10,0)</f>
        <v>Regular</v>
      </c>
    </row>
    <row r="8963" spans="1:17" x14ac:dyDescent="0.3">
      <c r="A8963" t="s">
        <v>10054</v>
      </c>
      <c r="B8963" s="1">
        <v>45268</v>
      </c>
      <c r="C8963" t="s">
        <v>1276</v>
      </c>
      <c r="D8963" t="s">
        <v>1861</v>
      </c>
      <c r="E8963" t="s">
        <v>27</v>
      </c>
      <c r="F8963" t="s">
        <v>28</v>
      </c>
      <c r="G8963" t="s">
        <v>280</v>
      </c>
      <c r="H8963">
        <v>2</v>
      </c>
      <c r="I8963">
        <v>7723.62</v>
      </c>
      <c r="J8963">
        <v>0.1</v>
      </c>
      <c r="K8963">
        <v>13902.52</v>
      </c>
      <c r="L8963">
        <v>2805.21</v>
      </c>
      <c r="M8963">
        <f t="shared" si="419"/>
        <v>13902.516</v>
      </c>
      <c r="N8963" t="str">
        <f t="shared" ref="N8963:N9026" si="420">"Q"&amp;ROUNDUP(MONTH(B8963)/3,0)</f>
        <v>Q4</v>
      </c>
      <c r="O8963" s="2">
        <f t="shared" ref="O8963:O9026" si="421">(L8963/K8963)*100</f>
        <v>20.177708789485646</v>
      </c>
      <c r="P8963" t="str">
        <f>VLOOKUP(retail_sales_2023!C8963,customers!A:J,5,)</f>
        <v>Jaipur</v>
      </c>
      <c r="Q8963" t="str">
        <f>VLOOKUP(C8963,customers!A:J,10,0)</f>
        <v>Premium</v>
      </c>
    </row>
    <row r="8964" spans="1:17" x14ac:dyDescent="0.3">
      <c r="A8964" t="s">
        <v>10055</v>
      </c>
      <c r="B8964" s="1">
        <v>45149</v>
      </c>
      <c r="C8964" t="s">
        <v>2191</v>
      </c>
      <c r="D8964" t="s">
        <v>2370</v>
      </c>
      <c r="E8964" t="s">
        <v>15</v>
      </c>
      <c r="F8964" t="s">
        <v>22</v>
      </c>
      <c r="G8964" t="s">
        <v>315</v>
      </c>
      <c r="H8964">
        <v>3</v>
      </c>
      <c r="I8964">
        <v>36176.089999999997</v>
      </c>
      <c r="J8964">
        <v>0.05</v>
      </c>
      <c r="K8964">
        <v>103101.86</v>
      </c>
      <c r="L8964">
        <v>18648.490000000002</v>
      </c>
      <c r="M8964">
        <f t="shared" si="419"/>
        <v>103101.85649999998</v>
      </c>
      <c r="N8964" t="str">
        <f t="shared" si="420"/>
        <v>Q3</v>
      </c>
      <c r="O8964" s="2">
        <f t="shared" si="421"/>
        <v>18.08744284535701</v>
      </c>
      <c r="P8964" t="str">
        <f>VLOOKUP(retail_sales_2023!C8964,customers!A:J,5,)</f>
        <v>Hyderabad</v>
      </c>
      <c r="Q8964" t="str">
        <f>VLOOKUP(C8964,customers!A:J,10,0)</f>
        <v>Premium</v>
      </c>
    </row>
    <row r="8965" spans="1:17" x14ac:dyDescent="0.3">
      <c r="A8965" t="s">
        <v>10056</v>
      </c>
      <c r="B8965" s="1">
        <v>44987</v>
      </c>
      <c r="C8965" t="s">
        <v>59</v>
      </c>
      <c r="D8965" t="s">
        <v>60</v>
      </c>
      <c r="E8965" t="s">
        <v>33</v>
      </c>
      <c r="F8965" t="s">
        <v>28</v>
      </c>
      <c r="G8965" t="s">
        <v>466</v>
      </c>
      <c r="H8965">
        <v>2</v>
      </c>
      <c r="I8965">
        <v>4265.3999999999996</v>
      </c>
      <c r="J8965">
        <v>0</v>
      </c>
      <c r="K8965">
        <v>8530.7999999999993</v>
      </c>
      <c r="L8965">
        <v>2127.9</v>
      </c>
      <c r="M8965">
        <f t="shared" ref="M8965:M9028" si="422">H8965*I8965*(1-J8965)</f>
        <v>8530.7999999999993</v>
      </c>
      <c r="N8965" t="str">
        <f t="shared" si="420"/>
        <v>Q1</v>
      </c>
      <c r="O8965" s="2">
        <f t="shared" si="421"/>
        <v>24.943733295822202</v>
      </c>
      <c r="P8965" t="str">
        <f>VLOOKUP(retail_sales_2023!C8965,customers!A:J,5,)</f>
        <v>Nagpur</v>
      </c>
      <c r="Q8965" t="str">
        <f>VLOOKUP(C8965,customers!A:J,10,0)</f>
        <v>Premium</v>
      </c>
    </row>
    <row r="8966" spans="1:17" x14ac:dyDescent="0.3">
      <c r="A8966" t="s">
        <v>10057</v>
      </c>
      <c r="B8966" s="1">
        <v>44971</v>
      </c>
      <c r="C8966" t="s">
        <v>1640</v>
      </c>
      <c r="D8966" t="s">
        <v>1641</v>
      </c>
      <c r="E8966" t="s">
        <v>27</v>
      </c>
      <c r="F8966" t="s">
        <v>52</v>
      </c>
      <c r="G8966" t="s">
        <v>117</v>
      </c>
      <c r="H8966">
        <v>3</v>
      </c>
      <c r="I8966">
        <v>404.84</v>
      </c>
      <c r="J8966">
        <v>0.25</v>
      </c>
      <c r="K8966">
        <v>910.89</v>
      </c>
      <c r="L8966">
        <v>67.55</v>
      </c>
      <c r="M8966">
        <f t="shared" si="422"/>
        <v>910.89</v>
      </c>
      <c r="N8966" t="str">
        <f t="shared" si="420"/>
        <v>Q1</v>
      </c>
      <c r="O8966" s="2">
        <f t="shared" si="421"/>
        <v>7.4158240841374914</v>
      </c>
      <c r="P8966" t="str">
        <f>VLOOKUP(retail_sales_2023!C8966,customers!A:J,5,)</f>
        <v>Lucknow</v>
      </c>
      <c r="Q8966" t="str">
        <f>VLOOKUP(C8966,customers!A:J,10,0)</f>
        <v>Regular</v>
      </c>
    </row>
    <row r="8967" spans="1:17" x14ac:dyDescent="0.3">
      <c r="A8967" t="s">
        <v>10058</v>
      </c>
      <c r="B8967" s="1">
        <v>45065</v>
      </c>
      <c r="C8967" t="s">
        <v>521</v>
      </c>
      <c r="D8967" t="s">
        <v>522</v>
      </c>
      <c r="E8967" t="s">
        <v>21</v>
      </c>
      <c r="F8967" t="s">
        <v>52</v>
      </c>
      <c r="G8967" t="s">
        <v>226</v>
      </c>
      <c r="H8967">
        <v>10</v>
      </c>
      <c r="I8967">
        <v>362.92</v>
      </c>
      <c r="J8967">
        <v>0.05</v>
      </c>
      <c r="K8967">
        <v>3447.74</v>
      </c>
      <c r="L8967">
        <v>308.39999999999998</v>
      </c>
      <c r="M8967">
        <f t="shared" si="422"/>
        <v>3447.7400000000002</v>
      </c>
      <c r="N8967" t="str">
        <f t="shared" si="420"/>
        <v>Q2</v>
      </c>
      <c r="O8967" s="2">
        <f t="shared" si="421"/>
        <v>8.9449900514539973</v>
      </c>
      <c r="P8967" t="str">
        <f>VLOOKUP(retail_sales_2023!C8967,customers!A:J,5,)</f>
        <v>Patna</v>
      </c>
      <c r="Q8967" t="str">
        <f>VLOOKUP(C8967,customers!A:J,10,0)</f>
        <v>Regular</v>
      </c>
    </row>
    <row r="8968" spans="1:17" x14ac:dyDescent="0.3">
      <c r="A8968" t="s">
        <v>10059</v>
      </c>
      <c r="B8968" s="1">
        <v>45135</v>
      </c>
      <c r="C8968" t="s">
        <v>514</v>
      </c>
      <c r="D8968" t="s">
        <v>515</v>
      </c>
      <c r="E8968" t="s">
        <v>27</v>
      </c>
      <c r="F8968" t="s">
        <v>28</v>
      </c>
      <c r="G8968" t="s">
        <v>29</v>
      </c>
      <c r="H8968">
        <v>3</v>
      </c>
      <c r="I8968">
        <v>4282.74</v>
      </c>
      <c r="J8968">
        <v>0.1</v>
      </c>
      <c r="K8968">
        <v>11563.4</v>
      </c>
      <c r="L8968">
        <v>3105.91</v>
      </c>
      <c r="M8968">
        <f t="shared" si="422"/>
        <v>11563.397999999999</v>
      </c>
      <c r="N8968" t="str">
        <f t="shared" si="420"/>
        <v>Q3</v>
      </c>
      <c r="O8968" s="2">
        <f t="shared" si="421"/>
        <v>26.859833612951206</v>
      </c>
      <c r="P8968" t="str">
        <f>VLOOKUP(retail_sales_2023!C8968,customers!A:J,5,)</f>
        <v>Delhi</v>
      </c>
      <c r="Q8968" t="str">
        <f>VLOOKUP(C8968,customers!A:J,10,0)</f>
        <v>Premium</v>
      </c>
    </row>
    <row r="8969" spans="1:17" x14ac:dyDescent="0.3">
      <c r="A8969" t="s">
        <v>10060</v>
      </c>
      <c r="B8969" s="1">
        <v>45056</v>
      </c>
      <c r="C8969" t="s">
        <v>95</v>
      </c>
      <c r="D8969" t="s">
        <v>96</v>
      </c>
      <c r="E8969" t="s">
        <v>15</v>
      </c>
      <c r="F8969" t="s">
        <v>16</v>
      </c>
      <c r="G8969" t="s">
        <v>286</v>
      </c>
      <c r="H8969">
        <v>5</v>
      </c>
      <c r="I8969">
        <v>492.68</v>
      </c>
      <c r="J8969">
        <v>0.1</v>
      </c>
      <c r="K8969">
        <v>2217.06</v>
      </c>
      <c r="L8969">
        <v>857.45</v>
      </c>
      <c r="M8969">
        <f t="shared" si="422"/>
        <v>2217.06</v>
      </c>
      <c r="N8969" t="str">
        <f t="shared" si="420"/>
        <v>Q2</v>
      </c>
      <c r="O8969" s="2">
        <f t="shared" si="421"/>
        <v>38.675092239271827</v>
      </c>
      <c r="P8969" t="str">
        <f>VLOOKUP(retail_sales_2023!C8969,customers!A:J,5,)</f>
        <v>Bengaluru</v>
      </c>
      <c r="Q8969" t="str">
        <f>VLOOKUP(C8969,customers!A:J,10,0)</f>
        <v>Premium</v>
      </c>
    </row>
    <row r="8970" spans="1:17" x14ac:dyDescent="0.3">
      <c r="A8970" t="s">
        <v>10061</v>
      </c>
      <c r="B8970" s="1">
        <v>45223</v>
      </c>
      <c r="C8970" t="s">
        <v>368</v>
      </c>
      <c r="D8970" t="s">
        <v>369</v>
      </c>
      <c r="E8970" t="s">
        <v>21</v>
      </c>
      <c r="F8970" t="s">
        <v>43</v>
      </c>
      <c r="G8970" t="s">
        <v>282</v>
      </c>
      <c r="H8970">
        <v>1</v>
      </c>
      <c r="I8970">
        <v>2550.19</v>
      </c>
      <c r="J8970">
        <v>0.2</v>
      </c>
      <c r="K8970">
        <v>2040.15</v>
      </c>
      <c r="L8970">
        <v>209.29</v>
      </c>
      <c r="M8970">
        <f t="shared" si="422"/>
        <v>2040.152</v>
      </c>
      <c r="N8970" t="str">
        <f t="shared" si="420"/>
        <v>Q4</v>
      </c>
      <c r="O8970" s="2">
        <f t="shared" si="421"/>
        <v>10.258559419650515</v>
      </c>
      <c r="P8970" t="str">
        <f>VLOOKUP(retail_sales_2023!C8970,customers!A:J,5,)</f>
        <v>Kolkata</v>
      </c>
      <c r="Q8970" t="str">
        <f>VLOOKUP(C8970,customers!A:J,10,0)</f>
        <v>Occasional</v>
      </c>
    </row>
    <row r="8971" spans="1:17" x14ac:dyDescent="0.3">
      <c r="A8971" t="s">
        <v>10062</v>
      </c>
      <c r="B8971" s="1">
        <v>45224</v>
      </c>
      <c r="C8971" t="s">
        <v>335</v>
      </c>
      <c r="D8971" t="s">
        <v>336</v>
      </c>
      <c r="E8971" t="s">
        <v>33</v>
      </c>
      <c r="F8971" t="s">
        <v>16</v>
      </c>
      <c r="G8971" t="s">
        <v>296</v>
      </c>
      <c r="H8971">
        <v>3</v>
      </c>
      <c r="I8971">
        <v>825.04</v>
      </c>
      <c r="J8971">
        <v>0.2</v>
      </c>
      <c r="K8971">
        <v>1980.1</v>
      </c>
      <c r="L8971">
        <v>622.42999999999995</v>
      </c>
      <c r="M8971">
        <f t="shared" si="422"/>
        <v>1980.096</v>
      </c>
      <c r="N8971" t="str">
        <f t="shared" si="420"/>
        <v>Q4</v>
      </c>
      <c r="O8971" s="2">
        <f t="shared" si="421"/>
        <v>31.43427099641432</v>
      </c>
      <c r="P8971" t="str">
        <f>VLOOKUP(retail_sales_2023!C8971,customers!A:J,5,)</f>
        <v>Surat</v>
      </c>
      <c r="Q8971" t="str">
        <f>VLOOKUP(C8971,customers!A:J,10,0)</f>
        <v>Occasional</v>
      </c>
    </row>
    <row r="8972" spans="1:17" x14ac:dyDescent="0.3">
      <c r="A8972" t="s">
        <v>10063</v>
      </c>
      <c r="B8972" s="1">
        <v>44965</v>
      </c>
      <c r="C8972" t="s">
        <v>294</v>
      </c>
      <c r="D8972" t="s">
        <v>295</v>
      </c>
      <c r="E8972" t="s">
        <v>21</v>
      </c>
      <c r="F8972" t="s">
        <v>43</v>
      </c>
      <c r="G8972" t="s">
        <v>128</v>
      </c>
      <c r="H8972">
        <v>2</v>
      </c>
      <c r="I8972">
        <v>58494.95</v>
      </c>
      <c r="J8972">
        <v>0</v>
      </c>
      <c r="K8972">
        <v>116989.9</v>
      </c>
      <c r="L8972">
        <v>17533.349999999999</v>
      </c>
      <c r="M8972">
        <f t="shared" si="422"/>
        <v>116989.9</v>
      </c>
      <c r="N8972" t="str">
        <f t="shared" si="420"/>
        <v>Q1</v>
      </c>
      <c r="O8972" s="2">
        <f t="shared" si="421"/>
        <v>14.987062985779115</v>
      </c>
      <c r="P8972" t="str">
        <f>VLOOKUP(retail_sales_2023!C8972,customers!A:J,5,)</f>
        <v>Patna</v>
      </c>
      <c r="Q8972" t="str">
        <f>VLOOKUP(C8972,customers!A:J,10,0)</f>
        <v>Occasional</v>
      </c>
    </row>
    <row r="8973" spans="1:17" x14ac:dyDescent="0.3">
      <c r="A8973" t="s">
        <v>10064</v>
      </c>
      <c r="B8973" s="1">
        <v>44935</v>
      </c>
      <c r="C8973" t="s">
        <v>1612</v>
      </c>
      <c r="D8973" t="s">
        <v>1613</v>
      </c>
      <c r="E8973" t="s">
        <v>15</v>
      </c>
      <c r="F8973" t="s">
        <v>22</v>
      </c>
      <c r="G8973" t="s">
        <v>182</v>
      </c>
      <c r="H8973">
        <v>4</v>
      </c>
      <c r="I8973">
        <v>44118.9</v>
      </c>
      <c r="J8973">
        <v>0</v>
      </c>
      <c r="K8973">
        <v>176475.6</v>
      </c>
      <c r="L8973">
        <v>37012.449999999997</v>
      </c>
      <c r="M8973">
        <f t="shared" si="422"/>
        <v>176475.6</v>
      </c>
      <c r="N8973" t="str">
        <f t="shared" si="420"/>
        <v>Q1</v>
      </c>
      <c r="O8973" s="2">
        <f t="shared" si="421"/>
        <v>20.973126029887414</v>
      </c>
      <c r="P8973" t="str">
        <f>VLOOKUP(retail_sales_2023!C8973,customers!A:J,5,)</f>
        <v>Chennai</v>
      </c>
      <c r="Q8973" t="str">
        <f>VLOOKUP(C8973,customers!A:J,10,0)</f>
        <v>Premium</v>
      </c>
    </row>
    <row r="8974" spans="1:17" x14ac:dyDescent="0.3">
      <c r="A8974" t="s">
        <v>10065</v>
      </c>
      <c r="B8974" s="1">
        <v>45288</v>
      </c>
      <c r="C8974" t="s">
        <v>2155</v>
      </c>
      <c r="D8974" t="s">
        <v>2286</v>
      </c>
      <c r="E8974" t="s">
        <v>15</v>
      </c>
      <c r="F8974" t="s">
        <v>81</v>
      </c>
      <c r="G8974" t="s">
        <v>158</v>
      </c>
      <c r="H8974">
        <v>5</v>
      </c>
      <c r="I8974">
        <v>1017.37</v>
      </c>
      <c r="J8974">
        <v>0</v>
      </c>
      <c r="K8974">
        <v>5086.8500000000004</v>
      </c>
      <c r="L8974">
        <v>1541.35</v>
      </c>
      <c r="M8974">
        <f t="shared" si="422"/>
        <v>5086.8500000000004</v>
      </c>
      <c r="N8974" t="str">
        <f t="shared" si="420"/>
        <v>Q4</v>
      </c>
      <c r="O8974" s="2">
        <f t="shared" si="421"/>
        <v>30.300677236403669</v>
      </c>
      <c r="P8974" t="str">
        <f>VLOOKUP(retail_sales_2023!C8974,customers!A:J,5,)</f>
        <v>Bengaluru</v>
      </c>
      <c r="Q8974" t="str">
        <f>VLOOKUP(C8974,customers!A:J,10,0)</f>
        <v>Regular</v>
      </c>
    </row>
    <row r="8975" spans="1:17" x14ac:dyDescent="0.3">
      <c r="A8975" t="s">
        <v>10066</v>
      </c>
      <c r="B8975" s="1">
        <v>45276</v>
      </c>
      <c r="C8975" t="s">
        <v>610</v>
      </c>
      <c r="D8975" t="s">
        <v>611</v>
      </c>
      <c r="E8975" t="s">
        <v>21</v>
      </c>
      <c r="F8975" t="s">
        <v>43</v>
      </c>
      <c r="G8975" t="s">
        <v>44</v>
      </c>
      <c r="H8975">
        <v>2</v>
      </c>
      <c r="I8975">
        <v>73707.570000000007</v>
      </c>
      <c r="J8975">
        <v>0</v>
      </c>
      <c r="K8975">
        <v>147415.14000000001</v>
      </c>
      <c r="L8975">
        <v>20528.22</v>
      </c>
      <c r="M8975">
        <f t="shared" si="422"/>
        <v>147415.14000000001</v>
      </c>
      <c r="N8975" t="str">
        <f t="shared" si="420"/>
        <v>Q4</v>
      </c>
      <c r="O8975" s="2">
        <f t="shared" si="421"/>
        <v>13.92544890572298</v>
      </c>
      <c r="P8975" t="str">
        <f>VLOOKUP(retail_sales_2023!C8975,customers!A:J,5,)</f>
        <v>Patna</v>
      </c>
      <c r="Q8975" t="str">
        <f>VLOOKUP(C8975,customers!A:J,10,0)</f>
        <v>Regular</v>
      </c>
    </row>
    <row r="8976" spans="1:17" x14ac:dyDescent="0.3">
      <c r="A8976" t="s">
        <v>10067</v>
      </c>
      <c r="B8976" s="1">
        <v>45287</v>
      </c>
      <c r="C8976" t="s">
        <v>838</v>
      </c>
      <c r="D8976" t="s">
        <v>839</v>
      </c>
      <c r="E8976" t="s">
        <v>21</v>
      </c>
      <c r="F8976" t="s">
        <v>43</v>
      </c>
      <c r="G8976" t="s">
        <v>154</v>
      </c>
      <c r="H8976">
        <v>3</v>
      </c>
      <c r="I8976">
        <v>20470.27</v>
      </c>
      <c r="J8976">
        <v>0</v>
      </c>
      <c r="K8976">
        <v>61410.81</v>
      </c>
      <c r="L8976">
        <v>-8126.36</v>
      </c>
      <c r="M8976">
        <f t="shared" si="422"/>
        <v>61410.81</v>
      </c>
      <c r="N8976" t="str">
        <f t="shared" si="420"/>
        <v>Q4</v>
      </c>
      <c r="O8976" s="2">
        <f t="shared" si="421"/>
        <v>-13.232784260621216</v>
      </c>
      <c r="P8976" t="str">
        <f>VLOOKUP(retail_sales_2023!C8976,customers!A:J,5,)</f>
        <v>Patna</v>
      </c>
      <c r="Q8976" t="str">
        <f>VLOOKUP(C8976,customers!A:J,10,0)</f>
        <v>Regular</v>
      </c>
    </row>
    <row r="8977" spans="1:17" x14ac:dyDescent="0.3">
      <c r="A8977" t="s">
        <v>10068</v>
      </c>
      <c r="B8977" s="1">
        <v>44998</v>
      </c>
      <c r="C8977" t="s">
        <v>2033</v>
      </c>
      <c r="D8977" t="s">
        <v>2034</v>
      </c>
      <c r="E8977" t="s">
        <v>33</v>
      </c>
      <c r="F8977" t="s">
        <v>43</v>
      </c>
      <c r="G8977" t="s">
        <v>178</v>
      </c>
      <c r="H8977">
        <v>2</v>
      </c>
      <c r="I8977">
        <v>52656.01</v>
      </c>
      <c r="J8977">
        <v>0.05</v>
      </c>
      <c r="K8977">
        <v>100046.42</v>
      </c>
      <c r="L8977">
        <v>9902.9599999999991</v>
      </c>
      <c r="M8977">
        <f t="shared" si="422"/>
        <v>100046.41899999999</v>
      </c>
      <c r="N8977" t="str">
        <f t="shared" si="420"/>
        <v>Q1</v>
      </c>
      <c r="O8977" s="2">
        <f t="shared" si="421"/>
        <v>9.8983651788839602</v>
      </c>
      <c r="P8977" t="str">
        <f>VLOOKUP(retail_sales_2023!C8977,customers!A:J,5,)</f>
        <v>Nagpur</v>
      </c>
      <c r="Q8977" t="str">
        <f>VLOOKUP(C8977,customers!A:J,10,0)</f>
        <v>Regular</v>
      </c>
    </row>
    <row r="8978" spans="1:17" x14ac:dyDescent="0.3">
      <c r="A8978" t="s">
        <v>10069</v>
      </c>
      <c r="B8978" s="1">
        <v>45172</v>
      </c>
      <c r="C8978" t="s">
        <v>1568</v>
      </c>
      <c r="D8978" t="s">
        <v>1569</v>
      </c>
      <c r="E8978" t="s">
        <v>21</v>
      </c>
      <c r="F8978" t="s">
        <v>43</v>
      </c>
      <c r="G8978" t="s">
        <v>110</v>
      </c>
      <c r="H8978">
        <v>4</v>
      </c>
      <c r="I8978">
        <v>66132.17</v>
      </c>
      <c r="J8978">
        <v>0.1</v>
      </c>
      <c r="K8978">
        <v>238075.81</v>
      </c>
      <c r="L8978">
        <v>27681.16</v>
      </c>
      <c r="M8978">
        <f t="shared" si="422"/>
        <v>238075.81200000001</v>
      </c>
      <c r="N8978" t="str">
        <f t="shared" si="420"/>
        <v>Q3</v>
      </c>
      <c r="O8978" s="2">
        <f t="shared" si="421"/>
        <v>11.627035942878868</v>
      </c>
      <c r="P8978" t="str">
        <f>VLOOKUP(retail_sales_2023!C8978,customers!A:J,5,)</f>
        <v>Ranchi</v>
      </c>
      <c r="Q8978" t="str">
        <f>VLOOKUP(C8978,customers!A:J,10,0)</f>
        <v>Premium</v>
      </c>
    </row>
    <row r="8979" spans="1:17" x14ac:dyDescent="0.3">
      <c r="A8979" t="s">
        <v>10070</v>
      </c>
      <c r="B8979" s="1">
        <v>45210</v>
      </c>
      <c r="C8979" t="s">
        <v>892</v>
      </c>
      <c r="D8979" t="s">
        <v>893</v>
      </c>
      <c r="E8979" t="s">
        <v>27</v>
      </c>
      <c r="F8979" t="s">
        <v>22</v>
      </c>
      <c r="G8979" t="s">
        <v>423</v>
      </c>
      <c r="H8979">
        <v>2</v>
      </c>
      <c r="I8979">
        <v>30809.18</v>
      </c>
      <c r="J8979">
        <v>0</v>
      </c>
      <c r="K8979">
        <v>61618.36</v>
      </c>
      <c r="L8979">
        <v>18468.22</v>
      </c>
      <c r="M8979">
        <f t="shared" si="422"/>
        <v>61618.36</v>
      </c>
      <c r="N8979" t="str">
        <f t="shared" si="420"/>
        <v>Q4</v>
      </c>
      <c r="O8979" s="2">
        <f t="shared" si="421"/>
        <v>29.97194342725123</v>
      </c>
      <c r="P8979" t="str">
        <f>VLOOKUP(retail_sales_2023!C8979,customers!A:J,5,)</f>
        <v>Amritsar</v>
      </c>
      <c r="Q8979" t="str">
        <f>VLOOKUP(C8979,customers!A:J,10,0)</f>
        <v>Premium</v>
      </c>
    </row>
    <row r="8980" spans="1:17" x14ac:dyDescent="0.3">
      <c r="A8980" t="s">
        <v>10071</v>
      </c>
      <c r="B8980" s="1">
        <v>45248</v>
      </c>
      <c r="C8980" t="s">
        <v>1146</v>
      </c>
      <c r="D8980" t="s">
        <v>1147</v>
      </c>
      <c r="E8980" t="s">
        <v>27</v>
      </c>
      <c r="F8980" t="s">
        <v>43</v>
      </c>
      <c r="G8980" t="s">
        <v>301</v>
      </c>
      <c r="H8980">
        <v>3</v>
      </c>
      <c r="I8980">
        <v>42589.72</v>
      </c>
      <c r="J8980">
        <v>0.2</v>
      </c>
      <c r="K8980">
        <v>102215.33</v>
      </c>
      <c r="L8980">
        <v>9387</v>
      </c>
      <c r="M8980">
        <f t="shared" si="422"/>
        <v>102215.32800000001</v>
      </c>
      <c r="N8980" t="str">
        <f t="shared" si="420"/>
        <v>Q4</v>
      </c>
      <c r="O8980" s="2">
        <f t="shared" si="421"/>
        <v>9.1835539737532521</v>
      </c>
      <c r="P8980" t="str">
        <f>VLOOKUP(retail_sales_2023!C8980,customers!A:J,5,)</f>
        <v>Jaipur</v>
      </c>
      <c r="Q8980" t="str">
        <f>VLOOKUP(C8980,customers!A:J,10,0)</f>
        <v>Premium</v>
      </c>
    </row>
    <row r="8981" spans="1:17" x14ac:dyDescent="0.3">
      <c r="A8981" t="s">
        <v>10072</v>
      </c>
      <c r="B8981" s="1">
        <v>44997</v>
      </c>
      <c r="C8981" t="s">
        <v>738</v>
      </c>
      <c r="D8981" t="s">
        <v>739</v>
      </c>
      <c r="E8981" t="s">
        <v>15</v>
      </c>
      <c r="F8981" t="s">
        <v>81</v>
      </c>
      <c r="G8981" t="s">
        <v>105</v>
      </c>
      <c r="H8981">
        <v>4</v>
      </c>
      <c r="I8981">
        <v>465.81</v>
      </c>
      <c r="J8981">
        <v>0.05</v>
      </c>
      <c r="K8981">
        <v>1770.08</v>
      </c>
      <c r="L8981">
        <v>587.53</v>
      </c>
      <c r="M8981">
        <f t="shared" si="422"/>
        <v>1770.078</v>
      </c>
      <c r="N8981" t="str">
        <f t="shared" si="420"/>
        <v>Q1</v>
      </c>
      <c r="O8981" s="2">
        <f t="shared" si="421"/>
        <v>33.19228509445901</v>
      </c>
      <c r="P8981" t="str">
        <f>VLOOKUP(retail_sales_2023!C8981,customers!A:J,5,)</f>
        <v>Bengaluru</v>
      </c>
      <c r="Q8981" t="str">
        <f>VLOOKUP(C8981,customers!A:J,10,0)</f>
        <v>Premium</v>
      </c>
    </row>
    <row r="8982" spans="1:17" x14ac:dyDescent="0.3">
      <c r="A8982" t="s">
        <v>10073</v>
      </c>
      <c r="B8982" s="1">
        <v>45004</v>
      </c>
      <c r="C8982" t="s">
        <v>254</v>
      </c>
      <c r="D8982" t="s">
        <v>255</v>
      </c>
      <c r="E8982" t="s">
        <v>33</v>
      </c>
      <c r="F8982" t="s">
        <v>52</v>
      </c>
      <c r="G8982" t="s">
        <v>200</v>
      </c>
      <c r="H8982">
        <v>5</v>
      </c>
      <c r="I8982">
        <v>154.44999999999999</v>
      </c>
      <c r="J8982">
        <v>0.1</v>
      </c>
      <c r="K8982">
        <v>695.02</v>
      </c>
      <c r="L8982">
        <v>69.58</v>
      </c>
      <c r="M8982">
        <f t="shared" si="422"/>
        <v>695.02499999999998</v>
      </c>
      <c r="N8982" t="str">
        <f t="shared" si="420"/>
        <v>Q1</v>
      </c>
      <c r="O8982" s="2">
        <f t="shared" si="421"/>
        <v>10.011222698627376</v>
      </c>
      <c r="P8982" t="str">
        <f>VLOOKUP(retail_sales_2023!C8982,customers!A:J,5,)</f>
        <v>Nagpur</v>
      </c>
      <c r="Q8982" t="str">
        <f>VLOOKUP(C8982,customers!A:J,10,0)</f>
        <v>Premium</v>
      </c>
    </row>
    <row r="8983" spans="1:17" x14ac:dyDescent="0.3">
      <c r="A8983" t="s">
        <v>10074</v>
      </c>
      <c r="B8983" s="1">
        <v>45051</v>
      </c>
      <c r="C8983" t="s">
        <v>313</v>
      </c>
      <c r="D8983" t="s">
        <v>314</v>
      </c>
      <c r="E8983" t="s">
        <v>21</v>
      </c>
      <c r="F8983" t="s">
        <v>16</v>
      </c>
      <c r="G8983" t="s">
        <v>286</v>
      </c>
      <c r="H8983">
        <v>2</v>
      </c>
      <c r="I8983">
        <v>803.73</v>
      </c>
      <c r="J8983">
        <v>0</v>
      </c>
      <c r="K8983">
        <v>1607.46</v>
      </c>
      <c r="L8983">
        <v>635.67999999999995</v>
      </c>
      <c r="M8983">
        <f t="shared" si="422"/>
        <v>1607.46</v>
      </c>
      <c r="N8983" t="str">
        <f t="shared" si="420"/>
        <v>Q2</v>
      </c>
      <c r="O8983" s="2">
        <f t="shared" si="421"/>
        <v>39.545618553494329</v>
      </c>
      <c r="P8983" t="str">
        <f>VLOOKUP(retail_sales_2023!C8983,customers!A:J,5,)</f>
        <v>Kolkata</v>
      </c>
      <c r="Q8983" t="str">
        <f>VLOOKUP(C8983,customers!A:J,10,0)</f>
        <v>Premium</v>
      </c>
    </row>
    <row r="8984" spans="1:17" x14ac:dyDescent="0.3">
      <c r="A8984" t="s">
        <v>10075</v>
      </c>
      <c r="B8984" s="1">
        <v>45141</v>
      </c>
      <c r="C8984" t="s">
        <v>1031</v>
      </c>
      <c r="D8984" t="s">
        <v>1032</v>
      </c>
      <c r="E8984" t="s">
        <v>15</v>
      </c>
      <c r="F8984" t="s">
        <v>38</v>
      </c>
      <c r="G8984" t="s">
        <v>65</v>
      </c>
      <c r="H8984">
        <v>2</v>
      </c>
      <c r="I8984">
        <v>3635.19</v>
      </c>
      <c r="J8984">
        <v>0.15</v>
      </c>
      <c r="K8984">
        <v>6179.82</v>
      </c>
      <c r="L8984">
        <v>1401.99</v>
      </c>
      <c r="M8984">
        <f t="shared" si="422"/>
        <v>6179.8230000000003</v>
      </c>
      <c r="N8984" t="str">
        <f t="shared" si="420"/>
        <v>Q3</v>
      </c>
      <c r="O8984" s="2">
        <f t="shared" si="421"/>
        <v>22.686583104362263</v>
      </c>
      <c r="P8984" t="str">
        <f>VLOOKUP(retail_sales_2023!C8984,customers!A:J,5,)</f>
        <v>Bengaluru</v>
      </c>
      <c r="Q8984" t="str">
        <f>VLOOKUP(C8984,customers!A:J,10,0)</f>
        <v>Premium</v>
      </c>
    </row>
    <row r="8985" spans="1:17" x14ac:dyDescent="0.3">
      <c r="A8985" t="s">
        <v>10076</v>
      </c>
      <c r="B8985" s="1">
        <v>45173</v>
      </c>
      <c r="C8985" t="s">
        <v>1717</v>
      </c>
      <c r="D8985" t="s">
        <v>1718</v>
      </c>
      <c r="E8985" t="s">
        <v>15</v>
      </c>
      <c r="F8985" t="s">
        <v>43</v>
      </c>
      <c r="G8985" t="s">
        <v>272</v>
      </c>
      <c r="H8985">
        <v>4</v>
      </c>
      <c r="I8985">
        <v>42329.23</v>
      </c>
      <c r="J8985">
        <v>0.25</v>
      </c>
      <c r="K8985">
        <v>126987.69</v>
      </c>
      <c r="L8985">
        <v>18743.52</v>
      </c>
      <c r="M8985">
        <f t="shared" si="422"/>
        <v>126987.69</v>
      </c>
      <c r="N8985" t="str">
        <f t="shared" si="420"/>
        <v>Q3</v>
      </c>
      <c r="O8985" s="2">
        <f t="shared" si="421"/>
        <v>14.76010784982387</v>
      </c>
      <c r="P8985" t="str">
        <f>VLOOKUP(retail_sales_2023!C8985,customers!A:J,5,)</f>
        <v>Chennai</v>
      </c>
      <c r="Q8985" t="str">
        <f>VLOOKUP(C8985,customers!A:J,10,0)</f>
        <v>Premium</v>
      </c>
    </row>
    <row r="8986" spans="1:17" x14ac:dyDescent="0.3">
      <c r="A8986" t="s">
        <v>10077</v>
      </c>
      <c r="B8986" s="1">
        <v>45225</v>
      </c>
      <c r="C8986" t="s">
        <v>372</v>
      </c>
      <c r="D8986" t="s">
        <v>373</v>
      </c>
      <c r="E8986" t="s">
        <v>33</v>
      </c>
      <c r="F8986" t="s">
        <v>28</v>
      </c>
      <c r="G8986" t="s">
        <v>280</v>
      </c>
      <c r="H8986">
        <v>2</v>
      </c>
      <c r="I8986">
        <v>7703.6</v>
      </c>
      <c r="J8986">
        <v>0.05</v>
      </c>
      <c r="K8986">
        <v>14636.84</v>
      </c>
      <c r="L8986">
        <v>3720.24</v>
      </c>
      <c r="M8986">
        <f t="shared" si="422"/>
        <v>14636.84</v>
      </c>
      <c r="N8986" t="str">
        <f t="shared" si="420"/>
        <v>Q4</v>
      </c>
      <c r="O8986" s="2">
        <f t="shared" si="421"/>
        <v>25.416961584604326</v>
      </c>
      <c r="P8986" t="str">
        <f>VLOOKUP(retail_sales_2023!C8986,customers!A:J,5,)</f>
        <v>Pune</v>
      </c>
      <c r="Q8986" t="str">
        <f>VLOOKUP(C8986,customers!A:J,10,0)</f>
        <v>Premium</v>
      </c>
    </row>
    <row r="8987" spans="1:17" x14ac:dyDescent="0.3">
      <c r="A8987" t="s">
        <v>10078</v>
      </c>
      <c r="B8987" s="1">
        <v>45043</v>
      </c>
      <c r="C8987" t="s">
        <v>983</v>
      </c>
      <c r="D8987" t="s">
        <v>984</v>
      </c>
      <c r="E8987" t="s">
        <v>21</v>
      </c>
      <c r="F8987" t="s">
        <v>22</v>
      </c>
      <c r="G8987" t="s">
        <v>423</v>
      </c>
      <c r="H8987">
        <v>4</v>
      </c>
      <c r="I8987">
        <v>30633.34</v>
      </c>
      <c r="J8987">
        <v>0.05</v>
      </c>
      <c r="K8987">
        <v>116406.69</v>
      </c>
      <c r="L8987">
        <v>27518.48</v>
      </c>
      <c r="M8987">
        <f t="shared" si="422"/>
        <v>116406.692</v>
      </c>
      <c r="N8987" t="str">
        <f t="shared" si="420"/>
        <v>Q2</v>
      </c>
      <c r="O8987" s="2">
        <f t="shared" si="421"/>
        <v>23.639947154240019</v>
      </c>
      <c r="P8987" t="str">
        <f>VLOOKUP(retail_sales_2023!C8987,customers!A:J,5,)</f>
        <v>Patna</v>
      </c>
      <c r="Q8987" t="str">
        <f>VLOOKUP(C8987,customers!A:J,10,0)</f>
        <v>Premium</v>
      </c>
    </row>
    <row r="8988" spans="1:17" x14ac:dyDescent="0.3">
      <c r="A8988" t="s">
        <v>10079</v>
      </c>
      <c r="B8988" s="1">
        <v>44996</v>
      </c>
      <c r="C8988" t="s">
        <v>1717</v>
      </c>
      <c r="D8988" t="s">
        <v>1718</v>
      </c>
      <c r="E8988" t="s">
        <v>15</v>
      </c>
      <c r="F8988" t="s">
        <v>43</v>
      </c>
      <c r="G8988" t="s">
        <v>243</v>
      </c>
      <c r="H8988">
        <v>4</v>
      </c>
      <c r="I8988">
        <v>79145.8</v>
      </c>
      <c r="J8988">
        <v>0.05</v>
      </c>
      <c r="K8988">
        <v>300754.03999999998</v>
      </c>
      <c r="L8988">
        <v>36990.839999999997</v>
      </c>
      <c r="M8988">
        <f t="shared" si="422"/>
        <v>300754.03999999998</v>
      </c>
      <c r="N8988" t="str">
        <f t="shared" si="420"/>
        <v>Q1</v>
      </c>
      <c r="O8988" s="2">
        <f t="shared" si="421"/>
        <v>12.299365953654355</v>
      </c>
      <c r="P8988" t="str">
        <f>VLOOKUP(retail_sales_2023!C8988,customers!A:J,5,)</f>
        <v>Chennai</v>
      </c>
      <c r="Q8988" t="str">
        <f>VLOOKUP(C8988,customers!A:J,10,0)</f>
        <v>Premium</v>
      </c>
    </row>
    <row r="8989" spans="1:17" x14ac:dyDescent="0.3">
      <c r="A8989" t="s">
        <v>10080</v>
      </c>
      <c r="B8989" s="1">
        <v>45205</v>
      </c>
      <c r="C8989" t="s">
        <v>1216</v>
      </c>
      <c r="D8989" t="s">
        <v>1217</v>
      </c>
      <c r="E8989" t="s">
        <v>27</v>
      </c>
      <c r="F8989" t="s">
        <v>81</v>
      </c>
      <c r="G8989" t="s">
        <v>105</v>
      </c>
      <c r="H8989">
        <v>1</v>
      </c>
      <c r="I8989">
        <v>604.52</v>
      </c>
      <c r="J8989">
        <v>0</v>
      </c>
      <c r="K8989">
        <v>604.52</v>
      </c>
      <c r="L8989">
        <v>172.82</v>
      </c>
      <c r="M8989">
        <f t="shared" si="422"/>
        <v>604.52</v>
      </c>
      <c r="N8989" t="str">
        <f t="shared" si="420"/>
        <v>Q4</v>
      </c>
      <c r="O8989" s="2">
        <f t="shared" si="421"/>
        <v>28.587970621319393</v>
      </c>
      <c r="P8989" t="str">
        <f>VLOOKUP(retail_sales_2023!C8989,customers!A:J,5,)</f>
        <v>Jaipur</v>
      </c>
      <c r="Q8989" t="str">
        <f>VLOOKUP(C8989,customers!A:J,10,0)</f>
        <v>Occasional</v>
      </c>
    </row>
    <row r="8990" spans="1:17" x14ac:dyDescent="0.3">
      <c r="A8990" t="s">
        <v>10081</v>
      </c>
      <c r="B8990" s="1">
        <v>44957</v>
      </c>
      <c r="C8990" t="s">
        <v>797</v>
      </c>
      <c r="D8990" t="s">
        <v>798</v>
      </c>
      <c r="E8990" t="s">
        <v>15</v>
      </c>
      <c r="F8990" t="s">
        <v>28</v>
      </c>
      <c r="G8990" t="s">
        <v>61</v>
      </c>
      <c r="H8990">
        <v>4</v>
      </c>
      <c r="I8990">
        <v>7464.19</v>
      </c>
      <c r="J8990">
        <v>0.1</v>
      </c>
      <c r="K8990">
        <v>26871.08</v>
      </c>
      <c r="L8990">
        <v>7136.44</v>
      </c>
      <c r="M8990">
        <f t="shared" si="422"/>
        <v>26871.083999999999</v>
      </c>
      <c r="N8990" t="str">
        <f t="shared" si="420"/>
        <v>Q1</v>
      </c>
      <c r="O8990" s="2">
        <f t="shared" si="421"/>
        <v>26.558069121151807</v>
      </c>
      <c r="P8990" t="str">
        <f>VLOOKUP(retail_sales_2023!C8990,customers!A:J,5,)</f>
        <v>Kochi</v>
      </c>
      <c r="Q8990" t="str">
        <f>VLOOKUP(C8990,customers!A:J,10,0)</f>
        <v>Occasional</v>
      </c>
    </row>
    <row r="8991" spans="1:17" x14ac:dyDescent="0.3">
      <c r="A8991" t="s">
        <v>10082</v>
      </c>
      <c r="B8991" s="1">
        <v>45073</v>
      </c>
      <c r="C8991" t="s">
        <v>1640</v>
      </c>
      <c r="D8991" t="s">
        <v>1641</v>
      </c>
      <c r="E8991" t="s">
        <v>27</v>
      </c>
      <c r="F8991" t="s">
        <v>22</v>
      </c>
      <c r="G8991" t="s">
        <v>34</v>
      </c>
      <c r="H8991">
        <v>3</v>
      </c>
      <c r="I8991">
        <v>10819.76</v>
      </c>
      <c r="J8991">
        <v>0.25</v>
      </c>
      <c r="K8991">
        <v>24344.46</v>
      </c>
      <c r="L8991">
        <v>5946.39</v>
      </c>
      <c r="M8991">
        <f t="shared" si="422"/>
        <v>24344.46</v>
      </c>
      <c r="N8991" t="str">
        <f t="shared" si="420"/>
        <v>Q2</v>
      </c>
      <c r="O8991" s="2">
        <f t="shared" si="421"/>
        <v>24.426050115714215</v>
      </c>
      <c r="P8991" t="str">
        <f>VLOOKUP(retail_sales_2023!C8991,customers!A:J,5,)</f>
        <v>Lucknow</v>
      </c>
      <c r="Q8991" t="str">
        <f>VLOOKUP(C8991,customers!A:J,10,0)</f>
        <v>Regular</v>
      </c>
    </row>
    <row r="8992" spans="1:17" x14ac:dyDescent="0.3">
      <c r="A8992" t="s">
        <v>10083</v>
      </c>
      <c r="B8992" s="1">
        <v>45222</v>
      </c>
      <c r="C8992" t="s">
        <v>298</v>
      </c>
      <c r="D8992" t="s">
        <v>299</v>
      </c>
      <c r="E8992" t="s">
        <v>33</v>
      </c>
      <c r="F8992" t="s">
        <v>81</v>
      </c>
      <c r="G8992" t="s">
        <v>82</v>
      </c>
      <c r="H8992">
        <v>5</v>
      </c>
      <c r="I8992">
        <v>2711.16</v>
      </c>
      <c r="J8992">
        <v>0.1</v>
      </c>
      <c r="K8992">
        <v>12200.22</v>
      </c>
      <c r="L8992">
        <v>-1328.75</v>
      </c>
      <c r="M8992">
        <f t="shared" si="422"/>
        <v>12200.22</v>
      </c>
      <c r="N8992" t="str">
        <f t="shared" si="420"/>
        <v>Q4</v>
      </c>
      <c r="O8992" s="2">
        <f t="shared" si="421"/>
        <v>-10.891197043987733</v>
      </c>
      <c r="P8992" t="str">
        <f>VLOOKUP(retail_sales_2023!C8992,customers!A:J,5,)</f>
        <v>Mumbai</v>
      </c>
      <c r="Q8992" t="str">
        <f>VLOOKUP(C8992,customers!A:J,10,0)</f>
        <v>Regular</v>
      </c>
    </row>
    <row r="8993" spans="1:17" x14ac:dyDescent="0.3">
      <c r="A8993" t="s">
        <v>10084</v>
      </c>
      <c r="B8993" s="1">
        <v>45126</v>
      </c>
      <c r="C8993" t="s">
        <v>444</v>
      </c>
      <c r="D8993" t="s">
        <v>445</v>
      </c>
      <c r="E8993" t="s">
        <v>27</v>
      </c>
      <c r="F8993" t="s">
        <v>43</v>
      </c>
      <c r="G8993" t="s">
        <v>282</v>
      </c>
      <c r="H8993">
        <v>5</v>
      </c>
      <c r="I8993">
        <v>36267.29</v>
      </c>
      <c r="J8993">
        <v>0.1</v>
      </c>
      <c r="K8993">
        <v>163202.81</v>
      </c>
      <c r="L8993">
        <v>14613.13</v>
      </c>
      <c r="M8993">
        <f t="shared" si="422"/>
        <v>163202.80500000002</v>
      </c>
      <c r="N8993" t="str">
        <f t="shared" si="420"/>
        <v>Q3</v>
      </c>
      <c r="O8993" s="2">
        <f t="shared" si="421"/>
        <v>8.9539696038321885</v>
      </c>
      <c r="P8993" t="str">
        <f>VLOOKUP(retail_sales_2023!C8993,customers!A:J,5,)</f>
        <v>Jaipur</v>
      </c>
      <c r="Q8993" t="str">
        <f>VLOOKUP(C8993,customers!A:J,10,0)</f>
        <v>Regular</v>
      </c>
    </row>
    <row r="8994" spans="1:17" x14ac:dyDescent="0.3">
      <c r="A8994" t="s">
        <v>10085</v>
      </c>
      <c r="B8994" s="1">
        <v>45030</v>
      </c>
      <c r="C8994" t="s">
        <v>163</v>
      </c>
      <c r="D8994" t="s">
        <v>164</v>
      </c>
      <c r="E8994" t="s">
        <v>27</v>
      </c>
      <c r="F8994" t="s">
        <v>81</v>
      </c>
      <c r="G8994" t="s">
        <v>105</v>
      </c>
      <c r="H8994">
        <v>4</v>
      </c>
      <c r="I8994">
        <v>1256.45</v>
      </c>
      <c r="J8994">
        <v>0.2</v>
      </c>
      <c r="K8994">
        <v>4020.64</v>
      </c>
      <c r="L8994">
        <v>1482.22</v>
      </c>
      <c r="M8994">
        <f t="shared" si="422"/>
        <v>4020.6400000000003</v>
      </c>
      <c r="N8994" t="str">
        <f t="shared" si="420"/>
        <v>Q2</v>
      </c>
      <c r="O8994" s="2">
        <f t="shared" si="421"/>
        <v>36.865275180070839</v>
      </c>
      <c r="P8994" t="str">
        <f>VLOOKUP(retail_sales_2023!C8994,customers!A:J,5,)</f>
        <v>Lucknow</v>
      </c>
      <c r="Q8994" t="str">
        <f>VLOOKUP(C8994,customers!A:J,10,0)</f>
        <v>Occasional</v>
      </c>
    </row>
    <row r="8995" spans="1:17" x14ac:dyDescent="0.3">
      <c r="A8995" t="s">
        <v>10086</v>
      </c>
      <c r="B8995" s="1">
        <v>45002</v>
      </c>
      <c r="C8995" t="s">
        <v>503</v>
      </c>
      <c r="D8995" t="s">
        <v>504</v>
      </c>
      <c r="E8995" t="s">
        <v>21</v>
      </c>
      <c r="F8995" t="s">
        <v>22</v>
      </c>
      <c r="G8995" t="s">
        <v>423</v>
      </c>
      <c r="H8995">
        <v>5</v>
      </c>
      <c r="I8995">
        <v>44511.13</v>
      </c>
      <c r="J8995">
        <v>0</v>
      </c>
      <c r="K8995">
        <v>222555.65</v>
      </c>
      <c r="L8995">
        <v>66359.899999999994</v>
      </c>
      <c r="M8995">
        <f t="shared" si="422"/>
        <v>222555.65</v>
      </c>
      <c r="N8995" t="str">
        <f t="shared" si="420"/>
        <v>Q1</v>
      </c>
      <c r="O8995" s="2">
        <f t="shared" si="421"/>
        <v>29.817216502928588</v>
      </c>
      <c r="P8995" t="str">
        <f>VLOOKUP(retail_sales_2023!C8995,customers!A:J,5,)</f>
        <v>Patna</v>
      </c>
      <c r="Q8995" t="str">
        <f>VLOOKUP(C8995,customers!A:J,10,0)</f>
        <v>Premium</v>
      </c>
    </row>
    <row r="8996" spans="1:17" x14ac:dyDescent="0.3">
      <c r="A8996" t="s">
        <v>10087</v>
      </c>
      <c r="B8996" s="1">
        <v>45120</v>
      </c>
      <c r="C8996" t="s">
        <v>521</v>
      </c>
      <c r="D8996" t="s">
        <v>522</v>
      </c>
      <c r="E8996" t="s">
        <v>21</v>
      </c>
      <c r="F8996" t="s">
        <v>81</v>
      </c>
      <c r="G8996" t="s">
        <v>101</v>
      </c>
      <c r="H8996">
        <v>4</v>
      </c>
      <c r="I8996">
        <v>2480.48</v>
      </c>
      <c r="J8996">
        <v>0.05</v>
      </c>
      <c r="K8996">
        <v>9425.82</v>
      </c>
      <c r="L8996">
        <v>2885.28</v>
      </c>
      <c r="M8996">
        <f t="shared" si="422"/>
        <v>9425.8240000000005</v>
      </c>
      <c r="N8996" t="str">
        <f t="shared" si="420"/>
        <v>Q3</v>
      </c>
      <c r="O8996" s="2">
        <f t="shared" si="421"/>
        <v>30.610387212995793</v>
      </c>
      <c r="P8996" t="str">
        <f>VLOOKUP(retail_sales_2023!C8996,customers!A:J,5,)</f>
        <v>Patna</v>
      </c>
      <c r="Q8996" t="str">
        <f>VLOOKUP(C8996,customers!A:J,10,0)</f>
        <v>Regular</v>
      </c>
    </row>
    <row r="8997" spans="1:17" x14ac:dyDescent="0.3">
      <c r="A8997" t="s">
        <v>10088</v>
      </c>
      <c r="B8997" s="1">
        <v>45019</v>
      </c>
      <c r="C8997" t="s">
        <v>1612</v>
      </c>
      <c r="D8997" t="s">
        <v>1613</v>
      </c>
      <c r="E8997" t="s">
        <v>15</v>
      </c>
      <c r="F8997" t="s">
        <v>43</v>
      </c>
      <c r="G8997" t="s">
        <v>154</v>
      </c>
      <c r="H8997">
        <v>5</v>
      </c>
      <c r="I8997">
        <v>39652.120000000003</v>
      </c>
      <c r="J8997">
        <v>0</v>
      </c>
      <c r="K8997">
        <v>198260.6</v>
      </c>
      <c r="L8997">
        <v>21863.83</v>
      </c>
      <c r="M8997">
        <f t="shared" si="422"/>
        <v>198260.6</v>
      </c>
      <c r="N8997" t="str">
        <f t="shared" si="420"/>
        <v>Q2</v>
      </c>
      <c r="O8997" s="2">
        <f t="shared" si="421"/>
        <v>11.027823985199278</v>
      </c>
      <c r="P8997" t="str">
        <f>VLOOKUP(retail_sales_2023!C8997,customers!A:J,5,)</f>
        <v>Chennai</v>
      </c>
      <c r="Q8997" t="str">
        <f>VLOOKUP(C8997,customers!A:J,10,0)</f>
        <v>Premium</v>
      </c>
    </row>
    <row r="8998" spans="1:17" x14ac:dyDescent="0.3">
      <c r="A8998" t="s">
        <v>10089</v>
      </c>
      <c r="B8998" s="1">
        <v>44946</v>
      </c>
      <c r="C8998" t="s">
        <v>4200</v>
      </c>
      <c r="D8998" t="s">
        <v>4201</v>
      </c>
      <c r="E8998" t="s">
        <v>33</v>
      </c>
      <c r="F8998" t="s">
        <v>38</v>
      </c>
      <c r="G8998" t="s">
        <v>141</v>
      </c>
      <c r="H8998">
        <v>5</v>
      </c>
      <c r="I8998">
        <v>935.2</v>
      </c>
      <c r="J8998">
        <v>0</v>
      </c>
      <c r="K8998">
        <v>4676</v>
      </c>
      <c r="L8998">
        <v>1443.18</v>
      </c>
      <c r="M8998">
        <f t="shared" si="422"/>
        <v>4676</v>
      </c>
      <c r="N8998" t="str">
        <f t="shared" si="420"/>
        <v>Q1</v>
      </c>
      <c r="O8998" s="2">
        <f t="shared" si="421"/>
        <v>30.863558597091533</v>
      </c>
      <c r="P8998" t="str">
        <f>VLOOKUP(retail_sales_2023!C8998,customers!A:J,5,)</f>
        <v>Pune</v>
      </c>
      <c r="Q8998" t="str">
        <f>VLOOKUP(C8998,customers!A:J,10,0)</f>
        <v>Regular</v>
      </c>
    </row>
    <row r="8999" spans="1:17" x14ac:dyDescent="0.3">
      <c r="A8999" t="s">
        <v>10090</v>
      </c>
      <c r="B8999" s="1">
        <v>45069</v>
      </c>
      <c r="C8999" t="s">
        <v>1094</v>
      </c>
      <c r="D8999" t="s">
        <v>1095</v>
      </c>
      <c r="E8999" t="s">
        <v>27</v>
      </c>
      <c r="F8999" t="s">
        <v>38</v>
      </c>
      <c r="G8999" t="s">
        <v>73</v>
      </c>
      <c r="H8999">
        <v>4</v>
      </c>
      <c r="I8999">
        <v>2575.34</v>
      </c>
      <c r="J8999">
        <v>0.2</v>
      </c>
      <c r="K8999">
        <v>8241.09</v>
      </c>
      <c r="L8999">
        <v>2831.85</v>
      </c>
      <c r="M8999">
        <f t="shared" si="422"/>
        <v>8241.0880000000016</v>
      </c>
      <c r="N8999" t="str">
        <f t="shared" si="420"/>
        <v>Q2</v>
      </c>
      <c r="O8999" s="2">
        <f t="shared" si="421"/>
        <v>34.362566116860755</v>
      </c>
      <c r="P8999" t="str">
        <f>VLOOKUP(retail_sales_2023!C8999,customers!A:J,5,)</f>
        <v>Lucknow</v>
      </c>
      <c r="Q8999" t="str">
        <f>VLOOKUP(C8999,customers!A:J,10,0)</f>
        <v>Premium</v>
      </c>
    </row>
    <row r="9000" spans="1:17" x14ac:dyDescent="0.3">
      <c r="A9000" t="s">
        <v>10091</v>
      </c>
      <c r="B9000" s="1">
        <v>45138</v>
      </c>
      <c r="C9000" t="s">
        <v>71</v>
      </c>
      <c r="D9000" t="s">
        <v>72</v>
      </c>
      <c r="E9000" t="s">
        <v>15</v>
      </c>
      <c r="F9000" t="s">
        <v>43</v>
      </c>
      <c r="G9000" t="s">
        <v>282</v>
      </c>
      <c r="H9000">
        <v>4</v>
      </c>
      <c r="I9000">
        <v>5846.08</v>
      </c>
      <c r="J9000">
        <v>0.1</v>
      </c>
      <c r="K9000">
        <v>21045.89</v>
      </c>
      <c r="L9000">
        <v>2749.16</v>
      </c>
      <c r="M9000">
        <f t="shared" si="422"/>
        <v>21045.887999999999</v>
      </c>
      <c r="N9000" t="str">
        <f t="shared" si="420"/>
        <v>Q3</v>
      </c>
      <c r="O9000" s="2">
        <f t="shared" si="421"/>
        <v>13.062693000866203</v>
      </c>
      <c r="P9000" t="str">
        <f>VLOOKUP(retail_sales_2023!C9000,customers!A:J,5,)</f>
        <v>Bengaluru</v>
      </c>
      <c r="Q9000" t="str">
        <f>VLOOKUP(C9000,customers!A:J,10,0)</f>
        <v>Premium</v>
      </c>
    </row>
    <row r="9001" spans="1:17" x14ac:dyDescent="0.3">
      <c r="A9001" t="s">
        <v>10092</v>
      </c>
      <c r="B9001" s="1">
        <v>44982</v>
      </c>
      <c r="C9001" t="s">
        <v>1640</v>
      </c>
      <c r="D9001" t="s">
        <v>1641</v>
      </c>
      <c r="E9001" t="s">
        <v>27</v>
      </c>
      <c r="F9001" t="s">
        <v>81</v>
      </c>
      <c r="G9001" t="s">
        <v>333</v>
      </c>
      <c r="H9001">
        <v>1</v>
      </c>
      <c r="I9001">
        <v>1024.1400000000001</v>
      </c>
      <c r="J9001">
        <v>0</v>
      </c>
      <c r="K9001">
        <v>1024.1400000000001</v>
      </c>
      <c r="L9001">
        <v>281.7</v>
      </c>
      <c r="M9001">
        <f t="shared" si="422"/>
        <v>1024.1400000000001</v>
      </c>
      <c r="N9001" t="str">
        <f t="shared" si="420"/>
        <v>Q1</v>
      </c>
      <c r="O9001" s="2">
        <f t="shared" si="421"/>
        <v>27.506005038373655</v>
      </c>
      <c r="P9001" t="str">
        <f>VLOOKUP(retail_sales_2023!C9001,customers!A:J,5,)</f>
        <v>Lucknow</v>
      </c>
      <c r="Q9001" t="str">
        <f>VLOOKUP(C9001,customers!A:J,10,0)</f>
        <v>Regular</v>
      </c>
    </row>
    <row r="9002" spans="1:17" x14ac:dyDescent="0.3">
      <c r="A9002" t="s">
        <v>10093</v>
      </c>
      <c r="B9002" s="1">
        <v>45153</v>
      </c>
      <c r="C9002" t="s">
        <v>1034</v>
      </c>
      <c r="D9002" t="s">
        <v>1035</v>
      </c>
      <c r="E9002" t="s">
        <v>21</v>
      </c>
      <c r="F9002" t="s">
        <v>28</v>
      </c>
      <c r="G9002" t="s">
        <v>325</v>
      </c>
      <c r="H9002">
        <v>2</v>
      </c>
      <c r="I9002">
        <v>4561.71</v>
      </c>
      <c r="J9002">
        <v>0.1</v>
      </c>
      <c r="K9002">
        <v>8211.08</v>
      </c>
      <c r="L9002">
        <v>2176.58</v>
      </c>
      <c r="M9002">
        <f t="shared" si="422"/>
        <v>8211.0779999999995</v>
      </c>
      <c r="N9002" t="str">
        <f t="shared" si="420"/>
        <v>Q3</v>
      </c>
      <c r="O9002" s="2">
        <f t="shared" si="421"/>
        <v>26.50784062510656</v>
      </c>
      <c r="P9002" t="str">
        <f>VLOOKUP(retail_sales_2023!C9002,customers!A:J,5,)</f>
        <v>Ranchi</v>
      </c>
      <c r="Q9002" t="str">
        <f>VLOOKUP(C9002,customers!A:J,10,0)</f>
        <v>Premium</v>
      </c>
    </row>
    <row r="9003" spans="1:17" x14ac:dyDescent="0.3">
      <c r="A9003" t="s">
        <v>10094</v>
      </c>
      <c r="B9003" s="1">
        <v>45169</v>
      </c>
      <c r="C9003" t="s">
        <v>1612</v>
      </c>
      <c r="D9003" t="s">
        <v>1613</v>
      </c>
      <c r="E9003" t="s">
        <v>15</v>
      </c>
      <c r="F9003" t="s">
        <v>28</v>
      </c>
      <c r="G9003" t="s">
        <v>280</v>
      </c>
      <c r="H9003">
        <v>3</v>
      </c>
      <c r="I9003">
        <v>4942.59</v>
      </c>
      <c r="J9003">
        <v>0.25</v>
      </c>
      <c r="K9003">
        <v>11120.83</v>
      </c>
      <c r="L9003">
        <v>2599.79</v>
      </c>
      <c r="M9003">
        <f t="shared" si="422"/>
        <v>11120.827499999999</v>
      </c>
      <c r="N9003" t="str">
        <f t="shared" si="420"/>
        <v>Q3</v>
      </c>
      <c r="O9003" s="2">
        <f t="shared" si="421"/>
        <v>23.377661559433964</v>
      </c>
      <c r="P9003" t="str">
        <f>VLOOKUP(retail_sales_2023!C9003,customers!A:J,5,)</f>
        <v>Chennai</v>
      </c>
      <c r="Q9003" t="str">
        <f>VLOOKUP(C9003,customers!A:J,10,0)</f>
        <v>Premium</v>
      </c>
    </row>
    <row r="9004" spans="1:17" x14ac:dyDescent="0.3">
      <c r="A9004" t="s">
        <v>10095</v>
      </c>
      <c r="B9004" s="1">
        <v>45050</v>
      </c>
      <c r="C9004" t="s">
        <v>71</v>
      </c>
      <c r="D9004" t="s">
        <v>72</v>
      </c>
      <c r="E9004" t="s">
        <v>15</v>
      </c>
      <c r="F9004" t="s">
        <v>22</v>
      </c>
      <c r="G9004" t="s">
        <v>423</v>
      </c>
      <c r="H9004">
        <v>4</v>
      </c>
      <c r="I9004">
        <v>3059.42</v>
      </c>
      <c r="J9004">
        <v>0.25</v>
      </c>
      <c r="K9004">
        <v>9178.26</v>
      </c>
      <c r="L9004">
        <v>2526.73</v>
      </c>
      <c r="M9004">
        <f t="shared" si="422"/>
        <v>9178.26</v>
      </c>
      <c r="N9004" t="str">
        <f t="shared" si="420"/>
        <v>Q2</v>
      </c>
      <c r="O9004" s="2">
        <f t="shared" si="421"/>
        <v>27.529509950687821</v>
      </c>
      <c r="P9004" t="str">
        <f>VLOOKUP(retail_sales_2023!C9004,customers!A:J,5,)</f>
        <v>Bengaluru</v>
      </c>
      <c r="Q9004" t="str">
        <f>VLOOKUP(C9004,customers!A:J,10,0)</f>
        <v>Premium</v>
      </c>
    </row>
    <row r="9005" spans="1:17" x14ac:dyDescent="0.3">
      <c r="A9005" t="s">
        <v>10096</v>
      </c>
      <c r="B9005" s="1">
        <v>45260</v>
      </c>
      <c r="C9005" t="s">
        <v>2259</v>
      </c>
      <c r="D9005" t="s">
        <v>2260</v>
      </c>
      <c r="E9005" t="s">
        <v>21</v>
      </c>
      <c r="F9005" t="s">
        <v>16</v>
      </c>
      <c r="G9005" t="s">
        <v>356</v>
      </c>
      <c r="H9005">
        <v>1</v>
      </c>
      <c r="I9005">
        <v>671.38</v>
      </c>
      <c r="J9005">
        <v>0.15</v>
      </c>
      <c r="K9005">
        <v>570.66999999999996</v>
      </c>
      <c r="L9005">
        <v>162.21</v>
      </c>
      <c r="M9005">
        <f t="shared" si="422"/>
        <v>570.673</v>
      </c>
      <c r="N9005" t="str">
        <f t="shared" si="420"/>
        <v>Q4</v>
      </c>
      <c r="O9005" s="2">
        <f t="shared" si="421"/>
        <v>28.424483501848709</v>
      </c>
      <c r="P9005" t="str">
        <f>VLOOKUP(retail_sales_2023!C9005,customers!A:J,5,)</f>
        <v>Bhubaneswar</v>
      </c>
      <c r="Q9005" t="str">
        <f>VLOOKUP(C9005,customers!A:J,10,0)</f>
        <v>Regular</v>
      </c>
    </row>
    <row r="9006" spans="1:17" x14ac:dyDescent="0.3">
      <c r="A9006" t="s">
        <v>10097</v>
      </c>
      <c r="B9006" s="1">
        <v>45050</v>
      </c>
      <c r="C9006" t="s">
        <v>1177</v>
      </c>
      <c r="D9006" t="s">
        <v>1178</v>
      </c>
      <c r="E9006" t="s">
        <v>27</v>
      </c>
      <c r="F9006" t="s">
        <v>52</v>
      </c>
      <c r="G9006" t="s">
        <v>69</v>
      </c>
      <c r="H9006">
        <v>1</v>
      </c>
      <c r="I9006">
        <v>229.23</v>
      </c>
      <c r="J9006">
        <v>0</v>
      </c>
      <c r="K9006">
        <v>229.23</v>
      </c>
      <c r="L9006">
        <v>13.56</v>
      </c>
      <c r="M9006">
        <f t="shared" si="422"/>
        <v>229.23</v>
      </c>
      <c r="N9006" t="str">
        <f t="shared" si="420"/>
        <v>Q2</v>
      </c>
      <c r="O9006" s="2">
        <f t="shared" si="421"/>
        <v>5.915456092134538</v>
      </c>
      <c r="P9006" t="str">
        <f>VLOOKUP(retail_sales_2023!C9006,customers!A:J,5,)</f>
        <v>Amritsar</v>
      </c>
      <c r="Q9006" t="str">
        <f>VLOOKUP(C9006,customers!A:J,10,0)</f>
        <v>Regular</v>
      </c>
    </row>
    <row r="9007" spans="1:17" x14ac:dyDescent="0.3">
      <c r="A9007" t="s">
        <v>10098</v>
      </c>
      <c r="B9007" s="1">
        <v>45009</v>
      </c>
      <c r="C9007" t="s">
        <v>1568</v>
      </c>
      <c r="D9007" t="s">
        <v>1569</v>
      </c>
      <c r="E9007" t="s">
        <v>21</v>
      </c>
      <c r="F9007" t="s">
        <v>43</v>
      </c>
      <c r="G9007" t="s">
        <v>110</v>
      </c>
      <c r="H9007">
        <v>4</v>
      </c>
      <c r="I9007">
        <v>20526.13</v>
      </c>
      <c r="J9007">
        <v>0.1</v>
      </c>
      <c r="K9007">
        <v>73894.070000000007</v>
      </c>
      <c r="L9007">
        <v>-5980.62</v>
      </c>
      <c r="M9007">
        <f t="shared" si="422"/>
        <v>73894.067999999999</v>
      </c>
      <c r="N9007" t="str">
        <f t="shared" si="420"/>
        <v>Q1</v>
      </c>
      <c r="O9007" s="2">
        <f t="shared" si="421"/>
        <v>-8.0935046614701278</v>
      </c>
      <c r="P9007" t="str">
        <f>VLOOKUP(retail_sales_2023!C9007,customers!A:J,5,)</f>
        <v>Ranchi</v>
      </c>
      <c r="Q9007" t="str">
        <f>VLOOKUP(C9007,customers!A:J,10,0)</f>
        <v>Premium</v>
      </c>
    </row>
    <row r="9008" spans="1:17" x14ac:dyDescent="0.3">
      <c r="A9008" t="s">
        <v>10099</v>
      </c>
      <c r="B9008" s="1">
        <v>45282</v>
      </c>
      <c r="C9008" t="s">
        <v>437</v>
      </c>
      <c r="D9008" t="s">
        <v>438</v>
      </c>
      <c r="E9008" t="s">
        <v>21</v>
      </c>
      <c r="F9008" t="s">
        <v>43</v>
      </c>
      <c r="G9008" t="s">
        <v>282</v>
      </c>
      <c r="H9008">
        <v>4</v>
      </c>
      <c r="I9008">
        <v>62273.88</v>
      </c>
      <c r="J9008">
        <v>0.15</v>
      </c>
      <c r="K9008">
        <v>211731.19</v>
      </c>
      <c r="L9008">
        <v>-13637.02</v>
      </c>
      <c r="M9008">
        <f t="shared" si="422"/>
        <v>211731.19199999998</v>
      </c>
      <c r="N9008" t="str">
        <f t="shared" si="420"/>
        <v>Q4</v>
      </c>
      <c r="O9008" s="2">
        <f t="shared" si="421"/>
        <v>-6.4407232585808449</v>
      </c>
      <c r="P9008" t="str">
        <f>VLOOKUP(retail_sales_2023!C9008,customers!A:J,5,)</f>
        <v>Kolkata</v>
      </c>
      <c r="Q9008" t="str">
        <f>VLOOKUP(C9008,customers!A:J,10,0)</f>
        <v>Premium</v>
      </c>
    </row>
    <row r="9009" spans="1:17" x14ac:dyDescent="0.3">
      <c r="A9009" t="s">
        <v>10100</v>
      </c>
      <c r="B9009" s="1">
        <v>45131</v>
      </c>
      <c r="C9009" t="s">
        <v>1857</v>
      </c>
      <c r="D9009" t="s">
        <v>1858</v>
      </c>
      <c r="E9009" t="s">
        <v>33</v>
      </c>
      <c r="F9009" t="s">
        <v>43</v>
      </c>
      <c r="G9009" t="s">
        <v>301</v>
      </c>
      <c r="H9009">
        <v>3</v>
      </c>
      <c r="I9009">
        <v>37476</v>
      </c>
      <c r="J9009">
        <v>0.1</v>
      </c>
      <c r="K9009">
        <v>101185.2</v>
      </c>
      <c r="L9009">
        <v>13238.68</v>
      </c>
      <c r="M9009">
        <f t="shared" si="422"/>
        <v>101185.2</v>
      </c>
      <c r="N9009" t="str">
        <f t="shared" si="420"/>
        <v>Q3</v>
      </c>
      <c r="O9009" s="2">
        <f t="shared" si="421"/>
        <v>13.083613018504684</v>
      </c>
      <c r="P9009" t="str">
        <f>VLOOKUP(retail_sales_2023!C9009,customers!A:J,5,)</f>
        <v>Surat</v>
      </c>
      <c r="Q9009" t="str">
        <f>VLOOKUP(C9009,customers!A:J,10,0)</f>
        <v>Regular</v>
      </c>
    </row>
    <row r="9010" spans="1:17" x14ac:dyDescent="0.3">
      <c r="A9010" t="s">
        <v>10101</v>
      </c>
      <c r="B9010" s="1">
        <v>45015</v>
      </c>
      <c r="C9010" t="s">
        <v>1601</v>
      </c>
      <c r="D9010" t="s">
        <v>13093</v>
      </c>
      <c r="E9010" t="s">
        <v>21</v>
      </c>
      <c r="F9010" t="s">
        <v>81</v>
      </c>
      <c r="G9010" t="s">
        <v>150</v>
      </c>
      <c r="H9010">
        <v>4</v>
      </c>
      <c r="I9010">
        <v>1183.3399999999999</v>
      </c>
      <c r="J9010">
        <v>0</v>
      </c>
      <c r="K9010">
        <v>4733.3599999999997</v>
      </c>
      <c r="L9010">
        <v>1028.18</v>
      </c>
      <c r="M9010">
        <f t="shared" si="422"/>
        <v>4733.3599999999997</v>
      </c>
      <c r="N9010" t="str">
        <f t="shared" si="420"/>
        <v>Q1</v>
      </c>
      <c r="O9010" s="2">
        <f t="shared" si="421"/>
        <v>21.721990298646208</v>
      </c>
      <c r="P9010" t="str">
        <f>VLOOKUP(retail_sales_2023!C9010,customers!A:J,5,)</f>
        <v>Patna</v>
      </c>
      <c r="Q9010" t="str">
        <f>VLOOKUP(C9010,customers!A:J,10,0)</f>
        <v>Premium</v>
      </c>
    </row>
    <row r="9011" spans="1:17" x14ac:dyDescent="0.3">
      <c r="A9011" t="s">
        <v>10102</v>
      </c>
      <c r="B9011" s="1">
        <v>45163</v>
      </c>
      <c r="C9011" t="s">
        <v>864</v>
      </c>
      <c r="D9011" t="s">
        <v>865</v>
      </c>
      <c r="E9011" t="s">
        <v>27</v>
      </c>
      <c r="F9011" t="s">
        <v>52</v>
      </c>
      <c r="G9011" t="s">
        <v>235</v>
      </c>
      <c r="H9011">
        <v>1</v>
      </c>
      <c r="I9011">
        <v>438.23</v>
      </c>
      <c r="J9011">
        <v>0</v>
      </c>
      <c r="K9011">
        <v>438.23</v>
      </c>
      <c r="L9011">
        <v>33.200000000000003</v>
      </c>
      <c r="M9011">
        <f t="shared" si="422"/>
        <v>438.23</v>
      </c>
      <c r="N9011" t="str">
        <f t="shared" si="420"/>
        <v>Q3</v>
      </c>
      <c r="O9011" s="2">
        <f t="shared" si="421"/>
        <v>7.575930447481916</v>
      </c>
      <c r="P9011" t="str">
        <f>VLOOKUP(retail_sales_2023!C9011,customers!A:J,5,)</f>
        <v>Amritsar</v>
      </c>
      <c r="Q9011" t="str">
        <f>VLOOKUP(C9011,customers!A:J,10,0)</f>
        <v>Regular</v>
      </c>
    </row>
    <row r="9012" spans="1:17" x14ac:dyDescent="0.3">
      <c r="A9012" t="s">
        <v>10103</v>
      </c>
      <c r="B9012" s="1">
        <v>45095</v>
      </c>
      <c r="C9012" t="s">
        <v>1841</v>
      </c>
      <c r="D9012" t="s">
        <v>1842</v>
      </c>
      <c r="E9012" t="s">
        <v>33</v>
      </c>
      <c r="F9012" t="s">
        <v>52</v>
      </c>
      <c r="G9012" t="s">
        <v>169</v>
      </c>
      <c r="H9012">
        <v>8</v>
      </c>
      <c r="I9012">
        <v>685.6</v>
      </c>
      <c r="J9012">
        <v>0.2</v>
      </c>
      <c r="K9012">
        <v>4387.84</v>
      </c>
      <c r="L9012">
        <v>439.75</v>
      </c>
      <c r="M9012">
        <f t="shared" si="422"/>
        <v>4387.84</v>
      </c>
      <c r="N9012" t="str">
        <f t="shared" si="420"/>
        <v>Q2</v>
      </c>
      <c r="O9012" s="2">
        <f t="shared" si="421"/>
        <v>10.02201538798133</v>
      </c>
      <c r="P9012" t="str">
        <f>VLOOKUP(retail_sales_2023!C9012,customers!A:J,5,)</f>
        <v>Nagpur</v>
      </c>
      <c r="Q9012" t="str">
        <f>VLOOKUP(C9012,customers!A:J,10,0)</f>
        <v>Premium</v>
      </c>
    </row>
    <row r="9013" spans="1:17" x14ac:dyDescent="0.3">
      <c r="A9013" t="s">
        <v>10104</v>
      </c>
      <c r="B9013" s="1">
        <v>45282</v>
      </c>
      <c r="C9013" t="s">
        <v>130</v>
      </c>
      <c r="D9013" t="s">
        <v>131</v>
      </c>
      <c r="E9013" t="s">
        <v>21</v>
      </c>
      <c r="F9013" t="s">
        <v>16</v>
      </c>
      <c r="G9013" t="s">
        <v>286</v>
      </c>
      <c r="H9013">
        <v>5</v>
      </c>
      <c r="I9013">
        <v>786.08</v>
      </c>
      <c r="J9013">
        <v>0.1</v>
      </c>
      <c r="K9013">
        <v>3537.36</v>
      </c>
      <c r="L9013">
        <v>1497.24</v>
      </c>
      <c r="M9013">
        <f t="shared" si="422"/>
        <v>3537.36</v>
      </c>
      <c r="N9013" t="str">
        <f t="shared" si="420"/>
        <v>Q4</v>
      </c>
      <c r="O9013" s="2">
        <f t="shared" si="421"/>
        <v>42.326480765316504</v>
      </c>
      <c r="P9013" t="str">
        <f>VLOOKUP(retail_sales_2023!C9013,customers!A:J,5,)</f>
        <v>Bhubaneswar</v>
      </c>
      <c r="Q9013" t="str">
        <f>VLOOKUP(C9013,customers!A:J,10,0)</f>
        <v>Regular</v>
      </c>
    </row>
    <row r="9014" spans="1:17" x14ac:dyDescent="0.3">
      <c r="A9014" t="s">
        <v>10105</v>
      </c>
      <c r="B9014" s="1">
        <v>44976</v>
      </c>
      <c r="C9014" t="s">
        <v>614</v>
      </c>
      <c r="D9014" t="s">
        <v>615</v>
      </c>
      <c r="E9014" t="s">
        <v>15</v>
      </c>
      <c r="F9014" t="s">
        <v>28</v>
      </c>
      <c r="G9014" t="s">
        <v>280</v>
      </c>
      <c r="H9014">
        <v>5</v>
      </c>
      <c r="I9014">
        <v>4902.9799999999996</v>
      </c>
      <c r="J9014">
        <v>0.05</v>
      </c>
      <c r="K9014">
        <v>23289.15</v>
      </c>
      <c r="L9014">
        <v>6546.7</v>
      </c>
      <c r="M9014">
        <f t="shared" si="422"/>
        <v>23289.154999999995</v>
      </c>
      <c r="N9014" t="str">
        <f t="shared" si="420"/>
        <v>Q1</v>
      </c>
      <c r="O9014" s="2">
        <f t="shared" si="421"/>
        <v>28.110514982298625</v>
      </c>
      <c r="P9014" t="str">
        <f>VLOOKUP(retail_sales_2023!C9014,customers!A:J,5,)</f>
        <v>Kochi</v>
      </c>
      <c r="Q9014" t="str">
        <f>VLOOKUP(C9014,customers!A:J,10,0)</f>
        <v>Regular</v>
      </c>
    </row>
    <row r="9015" spans="1:17" x14ac:dyDescent="0.3">
      <c r="A9015" t="s">
        <v>10106</v>
      </c>
      <c r="B9015" s="1">
        <v>44982</v>
      </c>
      <c r="C9015" t="s">
        <v>999</v>
      </c>
      <c r="D9015" t="s">
        <v>1000</v>
      </c>
      <c r="E9015" t="s">
        <v>33</v>
      </c>
      <c r="F9015" t="s">
        <v>22</v>
      </c>
      <c r="G9015" t="s">
        <v>23</v>
      </c>
      <c r="H9015">
        <v>2</v>
      </c>
      <c r="I9015">
        <v>32369.3</v>
      </c>
      <c r="J9015">
        <v>0</v>
      </c>
      <c r="K9015">
        <v>64738.6</v>
      </c>
      <c r="L9015">
        <v>12087.1</v>
      </c>
      <c r="M9015">
        <f t="shared" si="422"/>
        <v>64738.6</v>
      </c>
      <c r="N9015" t="str">
        <f t="shared" si="420"/>
        <v>Q1</v>
      </c>
      <c r="O9015" s="2">
        <f t="shared" si="421"/>
        <v>18.670623090397385</v>
      </c>
      <c r="P9015" t="str">
        <f>VLOOKUP(retail_sales_2023!C9015,customers!A:J,5,)</f>
        <v>Surat</v>
      </c>
      <c r="Q9015" t="str">
        <f>VLOOKUP(C9015,customers!A:J,10,0)</f>
        <v>Premium</v>
      </c>
    </row>
    <row r="9016" spans="1:17" x14ac:dyDescent="0.3">
      <c r="A9016" t="s">
        <v>10107</v>
      </c>
      <c r="B9016" s="1">
        <v>45129</v>
      </c>
      <c r="C9016" t="s">
        <v>208</v>
      </c>
      <c r="D9016" t="s">
        <v>209</v>
      </c>
      <c r="E9016" t="s">
        <v>21</v>
      </c>
      <c r="F9016" t="s">
        <v>28</v>
      </c>
      <c r="G9016" t="s">
        <v>672</v>
      </c>
      <c r="H9016">
        <v>5</v>
      </c>
      <c r="I9016">
        <v>4293.4399999999996</v>
      </c>
      <c r="J9016">
        <v>0</v>
      </c>
      <c r="K9016">
        <v>21467.200000000001</v>
      </c>
      <c r="L9016">
        <v>-1927.13</v>
      </c>
      <c r="M9016">
        <f t="shared" si="422"/>
        <v>21467.199999999997</v>
      </c>
      <c r="N9016" t="str">
        <f t="shared" si="420"/>
        <v>Q3</v>
      </c>
      <c r="O9016" s="2">
        <f t="shared" si="421"/>
        <v>-8.9770906312886645</v>
      </c>
      <c r="P9016" t="str">
        <f>VLOOKUP(retail_sales_2023!C9016,customers!A:J,5,)</f>
        <v>Bhubaneswar</v>
      </c>
      <c r="Q9016" t="str">
        <f>VLOOKUP(C9016,customers!A:J,10,0)</f>
        <v>Regular</v>
      </c>
    </row>
    <row r="9017" spans="1:17" x14ac:dyDescent="0.3">
      <c r="A9017" t="s">
        <v>10108</v>
      </c>
      <c r="B9017" s="1">
        <v>45225</v>
      </c>
      <c r="C9017" t="s">
        <v>507</v>
      </c>
      <c r="D9017" t="s">
        <v>508</v>
      </c>
      <c r="E9017" t="s">
        <v>33</v>
      </c>
      <c r="F9017" t="s">
        <v>81</v>
      </c>
      <c r="G9017" t="s">
        <v>333</v>
      </c>
      <c r="H9017">
        <v>1</v>
      </c>
      <c r="I9017">
        <v>2575.58</v>
      </c>
      <c r="J9017">
        <v>0.1</v>
      </c>
      <c r="K9017">
        <v>2318.02</v>
      </c>
      <c r="L9017">
        <v>541.61</v>
      </c>
      <c r="M9017">
        <f t="shared" si="422"/>
        <v>2318.0219999999999</v>
      </c>
      <c r="N9017" t="str">
        <f t="shared" si="420"/>
        <v>Q4</v>
      </c>
      <c r="O9017" s="2">
        <f t="shared" si="421"/>
        <v>23.365199610011995</v>
      </c>
      <c r="P9017" t="str">
        <f>VLOOKUP(retail_sales_2023!C9017,customers!A:J,5,)</f>
        <v>Nagpur</v>
      </c>
      <c r="Q9017" t="str">
        <f>VLOOKUP(C9017,customers!A:J,10,0)</f>
        <v>Premium</v>
      </c>
    </row>
    <row r="9018" spans="1:17" x14ac:dyDescent="0.3">
      <c r="A9018" t="s">
        <v>10109</v>
      </c>
      <c r="B9018" s="1">
        <v>45004</v>
      </c>
      <c r="C9018" t="s">
        <v>2233</v>
      </c>
      <c r="D9018" t="s">
        <v>2234</v>
      </c>
      <c r="E9018" t="s">
        <v>27</v>
      </c>
      <c r="F9018" t="s">
        <v>52</v>
      </c>
      <c r="G9018" t="s">
        <v>235</v>
      </c>
      <c r="H9018">
        <v>2</v>
      </c>
      <c r="I9018">
        <v>538.02</v>
      </c>
      <c r="J9018">
        <v>0.15</v>
      </c>
      <c r="K9018">
        <v>914.63</v>
      </c>
      <c r="L9018">
        <v>59.77</v>
      </c>
      <c r="M9018">
        <f t="shared" si="422"/>
        <v>914.6339999999999</v>
      </c>
      <c r="N9018" t="str">
        <f t="shared" si="420"/>
        <v>Q1</v>
      </c>
      <c r="O9018" s="2">
        <f t="shared" si="421"/>
        <v>6.5348829581360777</v>
      </c>
      <c r="P9018" t="str">
        <f>VLOOKUP(retail_sales_2023!C9018,customers!A:J,5,)</f>
        <v>Delhi</v>
      </c>
      <c r="Q9018" t="str">
        <f>VLOOKUP(C9018,customers!A:J,10,0)</f>
        <v>Regular</v>
      </c>
    </row>
    <row r="9019" spans="1:17" x14ac:dyDescent="0.3">
      <c r="A9019" t="s">
        <v>10110</v>
      </c>
      <c r="B9019" s="1">
        <v>45092</v>
      </c>
      <c r="C9019" t="s">
        <v>1285</v>
      </c>
      <c r="D9019" t="s">
        <v>1286</v>
      </c>
      <c r="E9019" t="s">
        <v>27</v>
      </c>
      <c r="F9019" t="s">
        <v>38</v>
      </c>
      <c r="G9019" t="s">
        <v>90</v>
      </c>
      <c r="H9019">
        <v>2</v>
      </c>
      <c r="I9019">
        <v>2916.16</v>
      </c>
      <c r="J9019">
        <v>0.25</v>
      </c>
      <c r="K9019">
        <v>4374.24</v>
      </c>
      <c r="L9019">
        <v>928.74</v>
      </c>
      <c r="M9019">
        <f t="shared" si="422"/>
        <v>4374.24</v>
      </c>
      <c r="N9019" t="str">
        <f t="shared" si="420"/>
        <v>Q2</v>
      </c>
      <c r="O9019" s="2">
        <f t="shared" si="421"/>
        <v>21.232031164270822</v>
      </c>
      <c r="P9019" t="str">
        <f>VLOOKUP(retail_sales_2023!C9019,customers!A:J,5,)</f>
        <v>Chandigarh</v>
      </c>
      <c r="Q9019" t="str">
        <f>VLOOKUP(C9019,customers!A:J,10,0)</f>
        <v>Occasional</v>
      </c>
    </row>
    <row r="9020" spans="1:17" x14ac:dyDescent="0.3">
      <c r="A9020" t="s">
        <v>10111</v>
      </c>
      <c r="B9020" s="1">
        <v>45093</v>
      </c>
      <c r="C9020" t="s">
        <v>1289</v>
      </c>
      <c r="D9020" t="s">
        <v>1290</v>
      </c>
      <c r="E9020" t="s">
        <v>21</v>
      </c>
      <c r="F9020" t="s">
        <v>81</v>
      </c>
      <c r="G9020" t="s">
        <v>101</v>
      </c>
      <c r="H9020">
        <v>5</v>
      </c>
      <c r="I9020">
        <v>708.03</v>
      </c>
      <c r="J9020">
        <v>0.05</v>
      </c>
      <c r="K9020">
        <v>3363.14</v>
      </c>
      <c r="L9020">
        <v>1020.86</v>
      </c>
      <c r="M9020">
        <f t="shared" si="422"/>
        <v>3363.1424999999995</v>
      </c>
      <c r="N9020" t="str">
        <f t="shared" si="420"/>
        <v>Q2</v>
      </c>
      <c r="O9020" s="2">
        <f t="shared" si="421"/>
        <v>30.354371212616783</v>
      </c>
      <c r="P9020" t="str">
        <f>VLOOKUP(retail_sales_2023!C9020,customers!A:J,5,)</f>
        <v>Kochi</v>
      </c>
      <c r="Q9020" t="str">
        <f>VLOOKUP(C9020,customers!A:J,10,0)</f>
        <v>Regular</v>
      </c>
    </row>
    <row r="9021" spans="1:17" x14ac:dyDescent="0.3">
      <c r="A9021" t="s">
        <v>10112</v>
      </c>
      <c r="B9021" s="1">
        <v>44997</v>
      </c>
      <c r="C9021" t="s">
        <v>202</v>
      </c>
      <c r="D9021" t="s">
        <v>203</v>
      </c>
      <c r="E9021" t="s">
        <v>27</v>
      </c>
      <c r="F9021" t="s">
        <v>38</v>
      </c>
      <c r="G9021" t="s">
        <v>456</v>
      </c>
      <c r="H9021">
        <v>5</v>
      </c>
      <c r="I9021">
        <v>987.7</v>
      </c>
      <c r="J9021">
        <v>0.15</v>
      </c>
      <c r="K9021">
        <v>4197.72</v>
      </c>
      <c r="L9021">
        <v>869.22</v>
      </c>
      <c r="M9021">
        <f t="shared" si="422"/>
        <v>4197.7249999999995</v>
      </c>
      <c r="N9021" t="str">
        <f t="shared" si="420"/>
        <v>Q1</v>
      </c>
      <c r="O9021" s="2">
        <f t="shared" si="421"/>
        <v>20.706955204253738</v>
      </c>
      <c r="P9021" t="str">
        <f>VLOOKUP(retail_sales_2023!C9021,customers!A:J,5,)</f>
        <v>Lucknow</v>
      </c>
      <c r="Q9021" t="str">
        <f>VLOOKUP(C9021,customers!A:J,10,0)</f>
        <v>Premium</v>
      </c>
    </row>
    <row r="9022" spans="1:17" x14ac:dyDescent="0.3">
      <c r="A9022" t="s">
        <v>10113</v>
      </c>
      <c r="B9022" s="1">
        <v>45178</v>
      </c>
      <c r="C9022" t="s">
        <v>1028</v>
      </c>
      <c r="D9022" t="s">
        <v>1029</v>
      </c>
      <c r="E9022" t="s">
        <v>21</v>
      </c>
      <c r="F9022" t="s">
        <v>43</v>
      </c>
      <c r="G9022" t="s">
        <v>243</v>
      </c>
      <c r="H9022">
        <v>2</v>
      </c>
      <c r="I9022">
        <v>51519.88</v>
      </c>
      <c r="J9022">
        <v>0.2</v>
      </c>
      <c r="K9022">
        <v>82431.81</v>
      </c>
      <c r="L9022">
        <v>11864.85</v>
      </c>
      <c r="M9022">
        <f t="shared" si="422"/>
        <v>82431.808000000005</v>
      </c>
      <c r="N9022" t="str">
        <f t="shared" si="420"/>
        <v>Q3</v>
      </c>
      <c r="O9022" s="2">
        <f t="shared" si="421"/>
        <v>14.393533273138125</v>
      </c>
      <c r="P9022" t="str">
        <f>VLOOKUP(retail_sales_2023!C9022,customers!A:J,5,)</f>
        <v>Bhubaneswar</v>
      </c>
      <c r="Q9022" t="str">
        <f>VLOOKUP(C9022,customers!A:J,10,0)</f>
        <v>Regular</v>
      </c>
    </row>
    <row r="9023" spans="1:17" x14ac:dyDescent="0.3">
      <c r="A9023" t="s">
        <v>10114</v>
      </c>
      <c r="B9023" s="1">
        <v>45138</v>
      </c>
      <c r="C9023" t="s">
        <v>1395</v>
      </c>
      <c r="D9023" t="s">
        <v>1396</v>
      </c>
      <c r="E9023" t="s">
        <v>15</v>
      </c>
      <c r="F9023" t="s">
        <v>81</v>
      </c>
      <c r="G9023" t="s">
        <v>101</v>
      </c>
      <c r="H9023">
        <v>4</v>
      </c>
      <c r="I9023">
        <v>4168.03</v>
      </c>
      <c r="J9023">
        <v>0.05</v>
      </c>
      <c r="K9023">
        <v>15838.51</v>
      </c>
      <c r="L9023">
        <v>4274.66</v>
      </c>
      <c r="M9023">
        <f t="shared" si="422"/>
        <v>15838.513999999997</v>
      </c>
      <c r="N9023" t="str">
        <f t="shared" si="420"/>
        <v>Q3</v>
      </c>
      <c r="O9023" s="2">
        <f t="shared" si="421"/>
        <v>26.989028639688961</v>
      </c>
      <c r="P9023" t="str">
        <f>VLOOKUP(retail_sales_2023!C9023,customers!A:J,5,)</f>
        <v>Coimbatore</v>
      </c>
      <c r="Q9023" t="str">
        <f>VLOOKUP(C9023,customers!A:J,10,0)</f>
        <v>Occasional</v>
      </c>
    </row>
    <row r="9024" spans="1:17" x14ac:dyDescent="0.3">
      <c r="A9024" t="s">
        <v>10115</v>
      </c>
      <c r="B9024" s="1">
        <v>45041</v>
      </c>
      <c r="C9024" t="s">
        <v>592</v>
      </c>
      <c r="D9024" t="s">
        <v>593</v>
      </c>
      <c r="E9024" t="s">
        <v>21</v>
      </c>
      <c r="F9024" t="s">
        <v>43</v>
      </c>
      <c r="G9024" t="s">
        <v>301</v>
      </c>
      <c r="H9024">
        <v>2</v>
      </c>
      <c r="I9024">
        <v>31998.68</v>
      </c>
      <c r="J9024">
        <v>0</v>
      </c>
      <c r="K9024">
        <v>63997.36</v>
      </c>
      <c r="L9024">
        <v>5478.22</v>
      </c>
      <c r="M9024">
        <f t="shared" si="422"/>
        <v>63997.36</v>
      </c>
      <c r="N9024" t="str">
        <f t="shared" si="420"/>
        <v>Q2</v>
      </c>
      <c r="O9024" s="2">
        <f t="shared" si="421"/>
        <v>8.5600718529639348</v>
      </c>
      <c r="P9024" t="str">
        <f>VLOOKUP(retail_sales_2023!C9024,customers!A:J,5,)</f>
        <v>Patna</v>
      </c>
      <c r="Q9024" t="str">
        <f>VLOOKUP(C9024,customers!A:J,10,0)</f>
        <v>Premium</v>
      </c>
    </row>
    <row r="9025" spans="1:17" x14ac:dyDescent="0.3">
      <c r="A9025" t="s">
        <v>10116</v>
      </c>
      <c r="B9025" s="1">
        <v>45143</v>
      </c>
      <c r="C9025" t="s">
        <v>1041</v>
      </c>
      <c r="D9025" t="s">
        <v>1042</v>
      </c>
      <c r="E9025" t="s">
        <v>27</v>
      </c>
      <c r="F9025" t="s">
        <v>43</v>
      </c>
      <c r="G9025" t="s">
        <v>272</v>
      </c>
      <c r="H9025">
        <v>3</v>
      </c>
      <c r="I9025">
        <v>38115.93</v>
      </c>
      <c r="J9025">
        <v>0.15</v>
      </c>
      <c r="K9025">
        <v>97195.62</v>
      </c>
      <c r="L9025">
        <v>11443.48</v>
      </c>
      <c r="M9025">
        <f t="shared" si="422"/>
        <v>97195.621500000008</v>
      </c>
      <c r="N9025" t="str">
        <f t="shared" si="420"/>
        <v>Q3</v>
      </c>
      <c r="O9025" s="2">
        <f t="shared" si="421"/>
        <v>11.773658113400582</v>
      </c>
      <c r="P9025" t="str">
        <f>VLOOKUP(retail_sales_2023!C9025,customers!A:J,5,)</f>
        <v>Delhi</v>
      </c>
      <c r="Q9025" t="str">
        <f>VLOOKUP(C9025,customers!A:J,10,0)</f>
        <v>Premium</v>
      </c>
    </row>
    <row r="9026" spans="1:17" x14ac:dyDescent="0.3">
      <c r="A9026" t="s">
        <v>10117</v>
      </c>
      <c r="B9026" s="1">
        <v>44951</v>
      </c>
      <c r="C9026" t="s">
        <v>554</v>
      </c>
      <c r="D9026" t="s">
        <v>555</v>
      </c>
      <c r="E9026" t="s">
        <v>33</v>
      </c>
      <c r="F9026" t="s">
        <v>52</v>
      </c>
      <c r="G9026" t="s">
        <v>117</v>
      </c>
      <c r="H9026">
        <v>1</v>
      </c>
      <c r="I9026">
        <v>656.45</v>
      </c>
      <c r="J9026">
        <v>0.25</v>
      </c>
      <c r="K9026">
        <v>492.34</v>
      </c>
      <c r="L9026">
        <v>29.04</v>
      </c>
      <c r="M9026">
        <f t="shared" si="422"/>
        <v>492.33750000000003</v>
      </c>
      <c r="N9026" t="str">
        <f t="shared" si="420"/>
        <v>Q1</v>
      </c>
      <c r="O9026" s="2">
        <f t="shared" si="421"/>
        <v>5.8983629199333798</v>
      </c>
      <c r="P9026" t="str">
        <f>VLOOKUP(retail_sales_2023!C9026,customers!A:J,5,)</f>
        <v>Ahmedabad</v>
      </c>
      <c r="Q9026" t="str">
        <f>VLOOKUP(C9026,customers!A:J,10,0)</f>
        <v>Occasional</v>
      </c>
    </row>
    <row r="9027" spans="1:17" x14ac:dyDescent="0.3">
      <c r="A9027" t="s">
        <v>10118</v>
      </c>
      <c r="B9027" s="1">
        <v>45054</v>
      </c>
      <c r="C9027" t="s">
        <v>586</v>
      </c>
      <c r="D9027" t="s">
        <v>587</v>
      </c>
      <c r="E9027" t="s">
        <v>33</v>
      </c>
      <c r="F9027" t="s">
        <v>52</v>
      </c>
      <c r="G9027" t="s">
        <v>53</v>
      </c>
      <c r="H9027">
        <v>4</v>
      </c>
      <c r="I9027">
        <v>577.76</v>
      </c>
      <c r="J9027">
        <v>0.1</v>
      </c>
      <c r="K9027">
        <v>2079.94</v>
      </c>
      <c r="L9027">
        <v>191.1</v>
      </c>
      <c r="M9027">
        <f t="shared" si="422"/>
        <v>2079.9360000000001</v>
      </c>
      <c r="N9027" t="str">
        <f t="shared" ref="N9027:N9090" si="423">"Q"&amp;ROUNDUP(MONTH(B9027)/3,0)</f>
        <v>Q2</v>
      </c>
      <c r="O9027" s="2">
        <f t="shared" ref="O9027:O9090" si="424">(L9027/K9027)*100</f>
        <v>9.1877650316836057</v>
      </c>
      <c r="P9027" t="str">
        <f>VLOOKUP(retail_sales_2023!C9027,customers!A:J,5,)</f>
        <v>Mumbai</v>
      </c>
      <c r="Q9027" t="str">
        <f>VLOOKUP(C9027,customers!A:J,10,0)</f>
        <v>Premium</v>
      </c>
    </row>
    <row r="9028" spans="1:17" x14ac:dyDescent="0.3">
      <c r="A9028" t="s">
        <v>10119</v>
      </c>
      <c r="B9028" s="1">
        <v>45198</v>
      </c>
      <c r="C9028" t="s">
        <v>1738</v>
      </c>
      <c r="D9028" t="s">
        <v>1739</v>
      </c>
      <c r="E9028" t="s">
        <v>33</v>
      </c>
      <c r="F9028" t="s">
        <v>81</v>
      </c>
      <c r="G9028" t="s">
        <v>105</v>
      </c>
      <c r="H9028">
        <v>4</v>
      </c>
      <c r="I9028">
        <v>1000.67</v>
      </c>
      <c r="J9028">
        <v>0</v>
      </c>
      <c r="K9028">
        <v>4002.68</v>
      </c>
      <c r="L9028">
        <v>1479.81</v>
      </c>
      <c r="M9028">
        <f t="shared" si="422"/>
        <v>4002.68</v>
      </c>
      <c r="N9028" t="str">
        <f t="shared" si="423"/>
        <v>Q3</v>
      </c>
      <c r="O9028" s="2">
        <f t="shared" si="424"/>
        <v>36.970479778548373</v>
      </c>
      <c r="P9028" t="str">
        <f>VLOOKUP(retail_sales_2023!C9028,customers!A:J,5,)</f>
        <v>Surat</v>
      </c>
      <c r="Q9028" t="str">
        <f>VLOOKUP(C9028,customers!A:J,10,0)</f>
        <v>Occasional</v>
      </c>
    </row>
    <row r="9029" spans="1:17" x14ac:dyDescent="0.3">
      <c r="A9029" t="s">
        <v>10120</v>
      </c>
      <c r="B9029" s="1">
        <v>45075</v>
      </c>
      <c r="C9029" t="s">
        <v>1395</v>
      </c>
      <c r="D9029" t="s">
        <v>1396</v>
      </c>
      <c r="E9029" t="s">
        <v>15</v>
      </c>
      <c r="F9029" t="s">
        <v>28</v>
      </c>
      <c r="G9029" t="s">
        <v>672</v>
      </c>
      <c r="H9029">
        <v>5</v>
      </c>
      <c r="I9029">
        <v>3367.29</v>
      </c>
      <c r="J9029">
        <v>0</v>
      </c>
      <c r="K9029">
        <v>16836.45</v>
      </c>
      <c r="L9029">
        <v>3356</v>
      </c>
      <c r="M9029">
        <f t="shared" ref="M9029:M9092" si="425">H9029*I9029*(1-J9029)</f>
        <v>16836.45</v>
      </c>
      <c r="N9029" t="str">
        <f t="shared" si="423"/>
        <v>Q2</v>
      </c>
      <c r="O9029" s="2">
        <f t="shared" si="424"/>
        <v>19.932943108553168</v>
      </c>
      <c r="P9029" t="str">
        <f>VLOOKUP(retail_sales_2023!C9029,customers!A:J,5,)</f>
        <v>Coimbatore</v>
      </c>
      <c r="Q9029" t="str">
        <f>VLOOKUP(C9029,customers!A:J,10,0)</f>
        <v>Occasional</v>
      </c>
    </row>
    <row r="9030" spans="1:17" x14ac:dyDescent="0.3">
      <c r="A9030" t="s">
        <v>10121</v>
      </c>
      <c r="B9030" s="1">
        <v>45136</v>
      </c>
      <c r="C9030" t="s">
        <v>892</v>
      </c>
      <c r="D9030" t="s">
        <v>893</v>
      </c>
      <c r="E9030" t="s">
        <v>27</v>
      </c>
      <c r="F9030" t="s">
        <v>52</v>
      </c>
      <c r="G9030" t="s">
        <v>117</v>
      </c>
      <c r="H9030">
        <v>9</v>
      </c>
      <c r="I9030">
        <v>778.5</v>
      </c>
      <c r="J9030">
        <v>0</v>
      </c>
      <c r="K9030">
        <v>7006.5</v>
      </c>
      <c r="L9030">
        <v>693.58</v>
      </c>
      <c r="M9030">
        <f t="shared" si="425"/>
        <v>7006.5</v>
      </c>
      <c r="N9030" t="str">
        <f t="shared" si="423"/>
        <v>Q3</v>
      </c>
      <c r="O9030" s="2">
        <f t="shared" si="424"/>
        <v>9.8990936987083433</v>
      </c>
      <c r="P9030" t="str">
        <f>VLOOKUP(retail_sales_2023!C9030,customers!A:J,5,)</f>
        <v>Amritsar</v>
      </c>
      <c r="Q9030" t="str">
        <f>VLOOKUP(C9030,customers!A:J,10,0)</f>
        <v>Premium</v>
      </c>
    </row>
    <row r="9031" spans="1:17" x14ac:dyDescent="0.3">
      <c r="A9031" t="s">
        <v>10122</v>
      </c>
      <c r="B9031" s="1">
        <v>45170</v>
      </c>
      <c r="C9031" t="s">
        <v>459</v>
      </c>
      <c r="D9031" t="s">
        <v>460</v>
      </c>
      <c r="E9031" t="s">
        <v>27</v>
      </c>
      <c r="F9031" t="s">
        <v>81</v>
      </c>
      <c r="G9031" t="s">
        <v>82</v>
      </c>
      <c r="H9031">
        <v>3</v>
      </c>
      <c r="I9031">
        <v>3533.92</v>
      </c>
      <c r="J9031">
        <v>0.1</v>
      </c>
      <c r="K9031">
        <v>9541.58</v>
      </c>
      <c r="L9031">
        <v>2956.93</v>
      </c>
      <c r="M9031">
        <f t="shared" si="425"/>
        <v>9541.5840000000007</v>
      </c>
      <c r="N9031" t="str">
        <f t="shared" si="423"/>
        <v>Q3</v>
      </c>
      <c r="O9031" s="2">
        <f t="shared" si="424"/>
        <v>30.98994086933191</v>
      </c>
      <c r="P9031" t="str">
        <f>VLOOKUP(retail_sales_2023!C9031,customers!A:J,5,)</f>
        <v>Chandigarh</v>
      </c>
      <c r="Q9031" t="str">
        <f>VLOOKUP(C9031,customers!A:J,10,0)</f>
        <v>Premium</v>
      </c>
    </row>
    <row r="9032" spans="1:17" x14ac:dyDescent="0.3">
      <c r="A9032" t="s">
        <v>10123</v>
      </c>
      <c r="B9032" s="1">
        <v>45209</v>
      </c>
      <c r="C9032" t="s">
        <v>557</v>
      </c>
      <c r="D9032" t="s">
        <v>558</v>
      </c>
      <c r="E9032" t="s">
        <v>27</v>
      </c>
      <c r="F9032" t="s">
        <v>52</v>
      </c>
      <c r="G9032" t="s">
        <v>69</v>
      </c>
      <c r="H9032">
        <v>10</v>
      </c>
      <c r="I9032">
        <v>318.19</v>
      </c>
      <c r="J9032">
        <v>0.2</v>
      </c>
      <c r="K9032">
        <v>2545.52</v>
      </c>
      <c r="L9032">
        <v>154.65</v>
      </c>
      <c r="M9032">
        <f t="shared" si="425"/>
        <v>2545.5200000000004</v>
      </c>
      <c r="N9032" t="str">
        <f t="shared" si="423"/>
        <v>Q4</v>
      </c>
      <c r="O9032" s="2">
        <f t="shared" si="424"/>
        <v>6.07537949024168</v>
      </c>
      <c r="P9032" t="str">
        <f>VLOOKUP(retail_sales_2023!C9032,customers!A:J,5,)</f>
        <v>Delhi</v>
      </c>
      <c r="Q9032" t="str">
        <f>VLOOKUP(C9032,customers!A:J,10,0)</f>
        <v>Occasional</v>
      </c>
    </row>
    <row r="9033" spans="1:17" x14ac:dyDescent="0.3">
      <c r="A9033" t="s">
        <v>10124</v>
      </c>
      <c r="B9033" s="1">
        <v>45126</v>
      </c>
      <c r="C9033" t="s">
        <v>2155</v>
      </c>
      <c r="D9033" t="s">
        <v>2286</v>
      </c>
      <c r="E9033" t="s">
        <v>15</v>
      </c>
      <c r="F9033" t="s">
        <v>43</v>
      </c>
      <c r="G9033" t="s">
        <v>110</v>
      </c>
      <c r="H9033">
        <v>4</v>
      </c>
      <c r="I9033">
        <v>35696.959999999999</v>
      </c>
      <c r="J9033">
        <v>0.25</v>
      </c>
      <c r="K9033">
        <v>107090.88</v>
      </c>
      <c r="L9033">
        <v>13408.41</v>
      </c>
      <c r="M9033">
        <f t="shared" si="425"/>
        <v>107090.88</v>
      </c>
      <c r="N9033" t="str">
        <f t="shared" si="423"/>
        <v>Q3</v>
      </c>
      <c r="O9033" s="2">
        <f t="shared" si="424"/>
        <v>12.520589988615278</v>
      </c>
      <c r="P9033" t="str">
        <f>VLOOKUP(retail_sales_2023!C9033,customers!A:J,5,)</f>
        <v>Bengaluru</v>
      </c>
      <c r="Q9033" t="str">
        <f>VLOOKUP(C9033,customers!A:J,10,0)</f>
        <v>Regular</v>
      </c>
    </row>
    <row r="9034" spans="1:17" x14ac:dyDescent="0.3">
      <c r="A9034" t="s">
        <v>10125</v>
      </c>
      <c r="B9034" s="1">
        <v>45068</v>
      </c>
      <c r="C9034" t="s">
        <v>934</v>
      </c>
      <c r="D9034" t="s">
        <v>935</v>
      </c>
      <c r="E9034" t="s">
        <v>21</v>
      </c>
      <c r="F9034" t="s">
        <v>81</v>
      </c>
      <c r="G9034" t="s">
        <v>239</v>
      </c>
      <c r="H9034">
        <v>2</v>
      </c>
      <c r="I9034">
        <v>4186.91</v>
      </c>
      <c r="J9034">
        <v>0.05</v>
      </c>
      <c r="K9034">
        <v>7955.13</v>
      </c>
      <c r="L9034">
        <v>2324.0700000000002</v>
      </c>
      <c r="M9034">
        <f t="shared" si="425"/>
        <v>7955.128999999999</v>
      </c>
      <c r="N9034" t="str">
        <f t="shared" si="423"/>
        <v>Q2</v>
      </c>
      <c r="O9034" s="2">
        <f t="shared" si="424"/>
        <v>29.214733134467945</v>
      </c>
      <c r="P9034" t="str">
        <f>VLOOKUP(retail_sales_2023!C9034,customers!A:J,5,)</f>
        <v>Guwahati</v>
      </c>
      <c r="Q9034" t="str">
        <f>VLOOKUP(C9034,customers!A:J,10,0)</f>
        <v>Occasional</v>
      </c>
    </row>
    <row r="9035" spans="1:17" x14ac:dyDescent="0.3">
      <c r="A9035" t="s">
        <v>10126</v>
      </c>
      <c r="B9035" s="1">
        <v>45073</v>
      </c>
      <c r="C9035" t="s">
        <v>2321</v>
      </c>
      <c r="D9035" t="s">
        <v>2322</v>
      </c>
      <c r="E9035" t="s">
        <v>33</v>
      </c>
      <c r="F9035" t="s">
        <v>16</v>
      </c>
      <c r="G9035" t="s">
        <v>286</v>
      </c>
      <c r="H9035">
        <v>3</v>
      </c>
      <c r="I9035">
        <v>628.16</v>
      </c>
      <c r="J9035">
        <v>0</v>
      </c>
      <c r="K9035">
        <v>1884.48</v>
      </c>
      <c r="L9035">
        <v>530.70000000000005</v>
      </c>
      <c r="M9035">
        <f t="shared" si="425"/>
        <v>1884.48</v>
      </c>
      <c r="N9035" t="str">
        <f t="shared" si="423"/>
        <v>Q2</v>
      </c>
      <c r="O9035" s="2">
        <f t="shared" si="424"/>
        <v>28.161614875191038</v>
      </c>
      <c r="P9035" t="str">
        <f>VLOOKUP(retail_sales_2023!C9035,customers!A:J,5,)</f>
        <v>Mumbai</v>
      </c>
      <c r="Q9035" t="str">
        <f>VLOOKUP(C9035,customers!A:J,10,0)</f>
        <v>Premium</v>
      </c>
    </row>
    <row r="9036" spans="1:17" x14ac:dyDescent="0.3">
      <c r="A9036" t="s">
        <v>10127</v>
      </c>
      <c r="B9036" s="1">
        <v>45284</v>
      </c>
      <c r="C9036" t="s">
        <v>313</v>
      </c>
      <c r="D9036" t="s">
        <v>314</v>
      </c>
      <c r="E9036" t="s">
        <v>21</v>
      </c>
      <c r="F9036" t="s">
        <v>22</v>
      </c>
      <c r="G9036" t="s">
        <v>196</v>
      </c>
      <c r="H9036">
        <v>4</v>
      </c>
      <c r="I9036">
        <v>30466.7</v>
      </c>
      <c r="J9036">
        <v>0.05</v>
      </c>
      <c r="K9036">
        <v>115773.46</v>
      </c>
      <c r="L9036">
        <v>34155.72</v>
      </c>
      <c r="M9036">
        <f t="shared" si="425"/>
        <v>115773.45999999999</v>
      </c>
      <c r="N9036" t="str">
        <f t="shared" si="423"/>
        <v>Q4</v>
      </c>
      <c r="O9036" s="2">
        <f t="shared" si="424"/>
        <v>29.502201972714641</v>
      </c>
      <c r="P9036" t="str">
        <f>VLOOKUP(retail_sales_2023!C9036,customers!A:J,5,)</f>
        <v>Kolkata</v>
      </c>
      <c r="Q9036" t="str">
        <f>VLOOKUP(C9036,customers!A:J,10,0)</f>
        <v>Premium</v>
      </c>
    </row>
    <row r="9037" spans="1:17" x14ac:dyDescent="0.3">
      <c r="A9037" t="s">
        <v>10128</v>
      </c>
      <c r="B9037" s="1">
        <v>45214</v>
      </c>
      <c r="C9037" t="s">
        <v>1506</v>
      </c>
      <c r="D9037" t="s">
        <v>1507</v>
      </c>
      <c r="E9037" t="s">
        <v>27</v>
      </c>
      <c r="F9037" t="s">
        <v>16</v>
      </c>
      <c r="G9037" t="s">
        <v>305</v>
      </c>
      <c r="H9037">
        <v>2</v>
      </c>
      <c r="I9037">
        <v>705.25</v>
      </c>
      <c r="J9037">
        <v>0.05</v>
      </c>
      <c r="K9037">
        <v>1339.97</v>
      </c>
      <c r="L9037">
        <v>542.78</v>
      </c>
      <c r="M9037">
        <f t="shared" si="425"/>
        <v>1339.9749999999999</v>
      </c>
      <c r="N9037" t="str">
        <f t="shared" si="423"/>
        <v>Q4</v>
      </c>
      <c r="O9037" s="2">
        <f t="shared" si="424"/>
        <v>40.506877019634764</v>
      </c>
      <c r="P9037" t="str">
        <f>VLOOKUP(retail_sales_2023!C9037,customers!A:J,5,)</f>
        <v>Chandigarh</v>
      </c>
      <c r="Q9037" t="str">
        <f>VLOOKUP(C9037,customers!A:J,10,0)</f>
        <v>Premium</v>
      </c>
    </row>
    <row r="9038" spans="1:17" x14ac:dyDescent="0.3">
      <c r="A9038" t="s">
        <v>10129</v>
      </c>
      <c r="B9038" s="1">
        <v>45052</v>
      </c>
      <c r="C9038" t="s">
        <v>1268</v>
      </c>
      <c r="D9038" t="s">
        <v>1269</v>
      </c>
      <c r="E9038" t="s">
        <v>15</v>
      </c>
      <c r="F9038" t="s">
        <v>28</v>
      </c>
      <c r="G9038" t="s">
        <v>61</v>
      </c>
      <c r="H9038">
        <v>3</v>
      </c>
      <c r="I9038">
        <v>6283.42</v>
      </c>
      <c r="J9038">
        <v>0.05</v>
      </c>
      <c r="K9038">
        <v>17907.75</v>
      </c>
      <c r="L9038">
        <v>3442.94</v>
      </c>
      <c r="M9038">
        <f t="shared" si="425"/>
        <v>17907.746999999999</v>
      </c>
      <c r="N9038" t="str">
        <f t="shared" si="423"/>
        <v>Q2</v>
      </c>
      <c r="O9038" s="2">
        <f t="shared" si="424"/>
        <v>19.225977579539585</v>
      </c>
      <c r="P9038" t="str">
        <f>VLOOKUP(retail_sales_2023!C9038,customers!A:J,5,)</f>
        <v>Coimbatore</v>
      </c>
      <c r="Q9038" t="str">
        <f>VLOOKUP(C9038,customers!A:J,10,0)</f>
        <v>Premium</v>
      </c>
    </row>
    <row r="9039" spans="1:17" x14ac:dyDescent="0.3">
      <c r="A9039" t="s">
        <v>10130</v>
      </c>
      <c r="B9039" s="1">
        <v>45216</v>
      </c>
      <c r="C9039" t="s">
        <v>88</v>
      </c>
      <c r="D9039" t="s">
        <v>89</v>
      </c>
      <c r="E9039" t="s">
        <v>15</v>
      </c>
      <c r="F9039" t="s">
        <v>22</v>
      </c>
      <c r="G9039" t="s">
        <v>23</v>
      </c>
      <c r="H9039">
        <v>3</v>
      </c>
      <c r="I9039">
        <v>43890.21</v>
      </c>
      <c r="J9039">
        <v>0.3</v>
      </c>
      <c r="K9039">
        <v>92169.44</v>
      </c>
      <c r="L9039">
        <v>21338</v>
      </c>
      <c r="M9039">
        <f t="shared" si="425"/>
        <v>92169.440999999992</v>
      </c>
      <c r="N9039" t="str">
        <f t="shared" si="423"/>
        <v>Q4</v>
      </c>
      <c r="O9039" s="2">
        <f t="shared" si="424"/>
        <v>23.150840452106465</v>
      </c>
      <c r="P9039" t="str">
        <f>VLOOKUP(retail_sales_2023!C9039,customers!A:J,5,)</f>
        <v>Coimbatore</v>
      </c>
      <c r="Q9039" t="str">
        <f>VLOOKUP(C9039,customers!A:J,10,0)</f>
        <v>Regular</v>
      </c>
    </row>
    <row r="9040" spans="1:17" x14ac:dyDescent="0.3">
      <c r="A9040" t="s">
        <v>10131</v>
      </c>
      <c r="B9040" s="1">
        <v>45028</v>
      </c>
      <c r="C9040" t="s">
        <v>719</v>
      </c>
      <c r="D9040" t="s">
        <v>720</v>
      </c>
      <c r="E9040" t="s">
        <v>33</v>
      </c>
      <c r="F9040" t="s">
        <v>43</v>
      </c>
      <c r="G9040" t="s">
        <v>272</v>
      </c>
      <c r="H9040">
        <v>1</v>
      </c>
      <c r="I9040">
        <v>61864.42</v>
      </c>
      <c r="J9040">
        <v>0</v>
      </c>
      <c r="K9040">
        <v>61864.42</v>
      </c>
      <c r="L9040">
        <v>9277.2800000000007</v>
      </c>
      <c r="M9040">
        <f t="shared" si="425"/>
        <v>61864.42</v>
      </c>
      <c r="N9040" t="str">
        <f t="shared" si="423"/>
        <v>Q2</v>
      </c>
      <c r="O9040" s="2">
        <f t="shared" si="424"/>
        <v>14.996148028220425</v>
      </c>
      <c r="P9040" t="str">
        <f>VLOOKUP(retail_sales_2023!C9040,customers!A:J,5,)</f>
        <v>Pune</v>
      </c>
      <c r="Q9040" t="str">
        <f>VLOOKUP(C9040,customers!A:J,10,0)</f>
        <v>Regular</v>
      </c>
    </row>
    <row r="9041" spans="1:17" x14ac:dyDescent="0.3">
      <c r="A9041" t="s">
        <v>10132</v>
      </c>
      <c r="B9041" s="1">
        <v>45246</v>
      </c>
      <c r="C9041" t="s">
        <v>476</v>
      </c>
      <c r="D9041" t="s">
        <v>13093</v>
      </c>
      <c r="E9041" t="s">
        <v>33</v>
      </c>
      <c r="F9041" t="s">
        <v>81</v>
      </c>
      <c r="G9041" t="s">
        <v>333</v>
      </c>
      <c r="H9041">
        <v>1</v>
      </c>
      <c r="I9041">
        <v>4428.72</v>
      </c>
      <c r="J9041">
        <v>0.1</v>
      </c>
      <c r="K9041">
        <v>3985.85</v>
      </c>
      <c r="L9041">
        <v>1107.6199999999999</v>
      </c>
      <c r="M9041">
        <f t="shared" si="425"/>
        <v>3985.8480000000004</v>
      </c>
      <c r="N9041" t="str">
        <f t="shared" si="423"/>
        <v>Q4</v>
      </c>
      <c r="O9041" s="2">
        <f t="shared" si="424"/>
        <v>27.788802890224169</v>
      </c>
      <c r="P9041" t="str">
        <f>VLOOKUP(retail_sales_2023!C9041,customers!A:J,5,)</f>
        <v>Mumbai</v>
      </c>
      <c r="Q9041" t="str">
        <f>VLOOKUP(C9041,customers!A:J,10,0)</f>
        <v>Regular</v>
      </c>
    </row>
    <row r="9042" spans="1:17" x14ac:dyDescent="0.3">
      <c r="A9042" t="s">
        <v>10133</v>
      </c>
      <c r="B9042" s="1">
        <v>45020</v>
      </c>
      <c r="C9042" t="s">
        <v>1182</v>
      </c>
      <c r="D9042" t="s">
        <v>1183</v>
      </c>
      <c r="E9042" t="s">
        <v>15</v>
      </c>
      <c r="F9042" t="s">
        <v>28</v>
      </c>
      <c r="G9042" t="s">
        <v>97</v>
      </c>
      <c r="H9042">
        <v>5</v>
      </c>
      <c r="I9042">
        <v>5976.83</v>
      </c>
      <c r="J9042">
        <v>0</v>
      </c>
      <c r="K9042">
        <v>29884.15</v>
      </c>
      <c r="L9042">
        <v>-1037.45</v>
      </c>
      <c r="M9042">
        <f t="shared" si="425"/>
        <v>29884.15</v>
      </c>
      <c r="N9042" t="str">
        <f t="shared" si="423"/>
        <v>Q2</v>
      </c>
      <c r="O9042" s="2">
        <f t="shared" si="424"/>
        <v>-3.4715727233332725</v>
      </c>
      <c r="P9042" t="str">
        <f>VLOOKUP(retail_sales_2023!C9042,customers!A:J,5,)</f>
        <v>Bengaluru</v>
      </c>
      <c r="Q9042" t="str">
        <f>VLOOKUP(C9042,customers!A:J,10,0)</f>
        <v>Regular</v>
      </c>
    </row>
    <row r="9043" spans="1:17" x14ac:dyDescent="0.3">
      <c r="A9043" t="s">
        <v>10134</v>
      </c>
      <c r="B9043" s="1">
        <v>44998</v>
      </c>
      <c r="C9043" t="s">
        <v>1450</v>
      </c>
      <c r="D9043" t="s">
        <v>1451</v>
      </c>
      <c r="E9043" t="s">
        <v>21</v>
      </c>
      <c r="F9043" t="s">
        <v>28</v>
      </c>
      <c r="G9043" t="s">
        <v>466</v>
      </c>
      <c r="H9043">
        <v>4</v>
      </c>
      <c r="I9043">
        <v>965.6</v>
      </c>
      <c r="J9043">
        <v>0</v>
      </c>
      <c r="K9043">
        <v>3862.4</v>
      </c>
      <c r="L9043">
        <v>908.48</v>
      </c>
      <c r="M9043">
        <f t="shared" si="425"/>
        <v>3862.4</v>
      </c>
      <c r="N9043" t="str">
        <f t="shared" si="423"/>
        <v>Q1</v>
      </c>
      <c r="O9043" s="2">
        <f t="shared" si="424"/>
        <v>23.52112676056338</v>
      </c>
      <c r="P9043" t="str">
        <f>VLOOKUP(retail_sales_2023!C9043,customers!A:J,5,)</f>
        <v>Ranchi</v>
      </c>
      <c r="Q9043" t="str">
        <f>VLOOKUP(C9043,customers!A:J,10,0)</f>
        <v>Premium</v>
      </c>
    </row>
    <row r="9044" spans="1:17" x14ac:dyDescent="0.3">
      <c r="A9044" t="s">
        <v>10135</v>
      </c>
      <c r="B9044" s="1">
        <v>45120</v>
      </c>
      <c r="C9044" t="s">
        <v>766</v>
      </c>
      <c r="D9044" t="s">
        <v>767</v>
      </c>
      <c r="E9044" t="s">
        <v>15</v>
      </c>
      <c r="F9044" t="s">
        <v>16</v>
      </c>
      <c r="G9044" t="s">
        <v>296</v>
      </c>
      <c r="H9044">
        <v>4</v>
      </c>
      <c r="I9044">
        <v>842.21</v>
      </c>
      <c r="J9044">
        <v>0.1</v>
      </c>
      <c r="K9044">
        <v>3031.96</v>
      </c>
      <c r="L9044">
        <v>1053.95</v>
      </c>
      <c r="M9044">
        <f t="shared" si="425"/>
        <v>3031.9560000000001</v>
      </c>
      <c r="N9044" t="str">
        <f t="shared" si="423"/>
        <v>Q3</v>
      </c>
      <c r="O9044" s="2">
        <f t="shared" si="424"/>
        <v>34.761342497922136</v>
      </c>
      <c r="P9044" t="str">
        <f>VLOOKUP(retail_sales_2023!C9044,customers!A:J,5,)</f>
        <v>Coimbatore</v>
      </c>
      <c r="Q9044" t="str">
        <f>VLOOKUP(C9044,customers!A:J,10,0)</f>
        <v>Premium</v>
      </c>
    </row>
    <row r="9045" spans="1:17" x14ac:dyDescent="0.3">
      <c r="A9045" t="s">
        <v>10136</v>
      </c>
      <c r="B9045" s="1">
        <v>45101</v>
      </c>
      <c r="C9045" t="s">
        <v>674</v>
      </c>
      <c r="D9045" t="s">
        <v>675</v>
      </c>
      <c r="E9045" t="s">
        <v>27</v>
      </c>
      <c r="F9045" t="s">
        <v>38</v>
      </c>
      <c r="G9045" t="s">
        <v>39</v>
      </c>
      <c r="H9045">
        <v>1</v>
      </c>
      <c r="I9045">
        <v>3439.01</v>
      </c>
      <c r="J9045">
        <v>0</v>
      </c>
      <c r="K9045">
        <v>3439.01</v>
      </c>
      <c r="L9045">
        <v>966.36</v>
      </c>
      <c r="M9045">
        <f t="shared" si="425"/>
        <v>3439.01</v>
      </c>
      <c r="N9045" t="str">
        <f t="shared" si="423"/>
        <v>Q2</v>
      </c>
      <c r="O9045" s="2">
        <f t="shared" si="424"/>
        <v>28.099947368574096</v>
      </c>
      <c r="P9045" t="str">
        <f>VLOOKUP(retail_sales_2023!C9045,customers!A:J,5,)</f>
        <v>Jaipur</v>
      </c>
      <c r="Q9045" t="str">
        <f>VLOOKUP(C9045,customers!A:J,10,0)</f>
        <v>Premium</v>
      </c>
    </row>
    <row r="9046" spans="1:17" x14ac:dyDescent="0.3">
      <c r="A9046" t="s">
        <v>10137</v>
      </c>
      <c r="B9046" s="1">
        <v>45050</v>
      </c>
      <c r="C9046" t="s">
        <v>849</v>
      </c>
      <c r="D9046" t="s">
        <v>850</v>
      </c>
      <c r="E9046" t="s">
        <v>33</v>
      </c>
      <c r="F9046" t="s">
        <v>43</v>
      </c>
      <c r="G9046" t="s">
        <v>272</v>
      </c>
      <c r="H9046">
        <v>1</v>
      </c>
      <c r="I9046">
        <v>68039.58</v>
      </c>
      <c r="J9046">
        <v>0.05</v>
      </c>
      <c r="K9046">
        <v>64637.599999999999</v>
      </c>
      <c r="L9046">
        <v>6657.94</v>
      </c>
      <c r="M9046">
        <f t="shared" si="425"/>
        <v>64637.600999999995</v>
      </c>
      <c r="N9046" t="str">
        <f t="shared" si="423"/>
        <v>Q2</v>
      </c>
      <c r="O9046" s="2">
        <f t="shared" si="424"/>
        <v>10.300413381684963</v>
      </c>
      <c r="P9046" t="str">
        <f>VLOOKUP(retail_sales_2023!C9046,customers!A:J,5,)</f>
        <v>Nagpur</v>
      </c>
      <c r="Q9046" t="str">
        <f>VLOOKUP(C9046,customers!A:J,10,0)</f>
        <v>Occasional</v>
      </c>
    </row>
    <row r="9047" spans="1:17" x14ac:dyDescent="0.3">
      <c r="A9047" t="s">
        <v>10138</v>
      </c>
      <c r="B9047" s="1">
        <v>45116</v>
      </c>
      <c r="C9047" t="s">
        <v>454</v>
      </c>
      <c r="D9047" t="s">
        <v>455</v>
      </c>
      <c r="E9047" t="s">
        <v>33</v>
      </c>
      <c r="F9047" t="s">
        <v>81</v>
      </c>
      <c r="G9047" t="s">
        <v>105</v>
      </c>
      <c r="H9047">
        <v>5</v>
      </c>
      <c r="I9047">
        <v>4246.62</v>
      </c>
      <c r="J9047">
        <v>0</v>
      </c>
      <c r="K9047">
        <v>21233.1</v>
      </c>
      <c r="L9047">
        <v>4739.18</v>
      </c>
      <c r="M9047">
        <f t="shared" si="425"/>
        <v>21233.1</v>
      </c>
      <c r="N9047" t="str">
        <f t="shared" si="423"/>
        <v>Q3</v>
      </c>
      <c r="O9047" s="2">
        <f t="shared" si="424"/>
        <v>22.319774314631406</v>
      </c>
      <c r="P9047" t="str">
        <f>VLOOKUP(retail_sales_2023!C9047,customers!A:J,5,)</f>
        <v>Mumbai</v>
      </c>
      <c r="Q9047" t="str">
        <f>VLOOKUP(C9047,customers!A:J,10,0)</f>
        <v>Premium</v>
      </c>
    </row>
    <row r="9048" spans="1:17" x14ac:dyDescent="0.3">
      <c r="A9048" t="s">
        <v>10139</v>
      </c>
      <c r="B9048" s="1">
        <v>45252</v>
      </c>
      <c r="C9048" t="s">
        <v>2172</v>
      </c>
      <c r="D9048" t="s">
        <v>2173</v>
      </c>
      <c r="E9048" t="s">
        <v>15</v>
      </c>
      <c r="F9048" t="s">
        <v>81</v>
      </c>
      <c r="G9048" t="s">
        <v>105</v>
      </c>
      <c r="H9048">
        <v>2</v>
      </c>
      <c r="I9048">
        <v>2720.92</v>
      </c>
      <c r="J9048">
        <v>0.05</v>
      </c>
      <c r="K9048">
        <v>5169.75</v>
      </c>
      <c r="L9048">
        <v>1684.62</v>
      </c>
      <c r="M9048">
        <f t="shared" si="425"/>
        <v>5169.7479999999996</v>
      </c>
      <c r="N9048" t="str">
        <f t="shared" si="423"/>
        <v>Q4</v>
      </c>
      <c r="O9048" s="2">
        <f t="shared" si="424"/>
        <v>32.586101842448862</v>
      </c>
      <c r="P9048" t="str">
        <f>VLOOKUP(retail_sales_2023!C9048,customers!A:J,5,)</f>
        <v>Hyderabad</v>
      </c>
      <c r="Q9048" t="str">
        <f>VLOOKUP(C9048,customers!A:J,10,0)</f>
        <v>Regular</v>
      </c>
    </row>
    <row r="9049" spans="1:17" x14ac:dyDescent="0.3">
      <c r="A9049" t="s">
        <v>10140</v>
      </c>
      <c r="B9049" s="1">
        <v>44957</v>
      </c>
      <c r="C9049" t="s">
        <v>447</v>
      </c>
      <c r="D9049" t="s">
        <v>448</v>
      </c>
      <c r="E9049" t="s">
        <v>15</v>
      </c>
      <c r="F9049" t="s">
        <v>38</v>
      </c>
      <c r="G9049" t="s">
        <v>456</v>
      </c>
      <c r="H9049">
        <v>1</v>
      </c>
      <c r="I9049">
        <v>1689.57</v>
      </c>
      <c r="J9049">
        <v>0.1</v>
      </c>
      <c r="K9049">
        <v>1520.61</v>
      </c>
      <c r="L9049">
        <v>357.83</v>
      </c>
      <c r="M9049">
        <f t="shared" si="425"/>
        <v>1520.6130000000001</v>
      </c>
      <c r="N9049" t="str">
        <f t="shared" si="423"/>
        <v>Q1</v>
      </c>
      <c r="O9049" s="2">
        <f t="shared" si="424"/>
        <v>23.532003603816889</v>
      </c>
      <c r="P9049" t="str">
        <f>VLOOKUP(retail_sales_2023!C9049,customers!A:J,5,)</f>
        <v>Kochi</v>
      </c>
      <c r="Q9049" t="str">
        <f>VLOOKUP(C9049,customers!A:J,10,0)</f>
        <v>Occasional</v>
      </c>
    </row>
    <row r="9050" spans="1:17" x14ac:dyDescent="0.3">
      <c r="A9050" t="s">
        <v>10141</v>
      </c>
      <c r="B9050" s="1">
        <v>45185</v>
      </c>
      <c r="C9050" t="s">
        <v>472</v>
      </c>
      <c r="D9050" t="s">
        <v>473</v>
      </c>
      <c r="E9050" t="s">
        <v>21</v>
      </c>
      <c r="F9050" t="s">
        <v>16</v>
      </c>
      <c r="G9050" t="s">
        <v>286</v>
      </c>
      <c r="H9050">
        <v>4</v>
      </c>
      <c r="I9050">
        <v>739.36</v>
      </c>
      <c r="J9050">
        <v>0.05</v>
      </c>
      <c r="K9050">
        <v>2809.57</v>
      </c>
      <c r="L9050">
        <v>869.77</v>
      </c>
      <c r="M9050">
        <f t="shared" si="425"/>
        <v>2809.5679999999998</v>
      </c>
      <c r="N9050" t="str">
        <f t="shared" si="423"/>
        <v>Q3</v>
      </c>
      <c r="O9050" s="2">
        <f t="shared" si="424"/>
        <v>30.957406293489747</v>
      </c>
      <c r="P9050" t="str">
        <f>VLOOKUP(retail_sales_2023!C9050,customers!A:J,5,)</f>
        <v>Kolkata</v>
      </c>
      <c r="Q9050" t="str">
        <f>VLOOKUP(C9050,customers!A:J,10,0)</f>
        <v>Occasional</v>
      </c>
    </row>
    <row r="9051" spans="1:17" x14ac:dyDescent="0.3">
      <c r="A9051" t="s">
        <v>10142</v>
      </c>
      <c r="B9051" s="1">
        <v>45149</v>
      </c>
      <c r="C9051" t="s">
        <v>604</v>
      </c>
      <c r="D9051" t="s">
        <v>605</v>
      </c>
      <c r="E9051" t="s">
        <v>27</v>
      </c>
      <c r="F9051" t="s">
        <v>28</v>
      </c>
      <c r="G9051" t="s">
        <v>57</v>
      </c>
      <c r="H9051">
        <v>3</v>
      </c>
      <c r="I9051">
        <v>403.5</v>
      </c>
      <c r="J9051">
        <v>0.05</v>
      </c>
      <c r="K9051">
        <v>1149.97</v>
      </c>
      <c r="L9051">
        <v>294.48</v>
      </c>
      <c r="M9051">
        <f t="shared" si="425"/>
        <v>1149.9749999999999</v>
      </c>
      <c r="N9051" t="str">
        <f t="shared" si="423"/>
        <v>Q3</v>
      </c>
      <c r="O9051" s="2">
        <f t="shared" si="424"/>
        <v>25.607624546727308</v>
      </c>
      <c r="P9051" t="str">
        <f>VLOOKUP(retail_sales_2023!C9051,customers!A:J,5,)</f>
        <v>Delhi</v>
      </c>
      <c r="Q9051" t="str">
        <f>VLOOKUP(C9051,customers!A:J,10,0)</f>
        <v>Premium</v>
      </c>
    </row>
    <row r="9052" spans="1:17" x14ac:dyDescent="0.3">
      <c r="A9052" t="s">
        <v>10143</v>
      </c>
      <c r="B9052" s="1">
        <v>45149</v>
      </c>
      <c r="C9052" t="s">
        <v>654</v>
      </c>
      <c r="D9052" t="s">
        <v>655</v>
      </c>
      <c r="E9052" t="s">
        <v>15</v>
      </c>
      <c r="F9052" t="s">
        <v>43</v>
      </c>
      <c r="G9052" t="s">
        <v>128</v>
      </c>
      <c r="H9052">
        <v>4</v>
      </c>
      <c r="I9052">
        <v>15247.01</v>
      </c>
      <c r="J9052">
        <v>0.1</v>
      </c>
      <c r="K9052">
        <v>54889.24</v>
      </c>
      <c r="L9052">
        <v>6859.31</v>
      </c>
      <c r="M9052">
        <f t="shared" si="425"/>
        <v>54889.236000000004</v>
      </c>
      <c r="N9052" t="str">
        <f t="shared" si="423"/>
        <v>Q3</v>
      </c>
      <c r="O9052" s="2">
        <f t="shared" si="424"/>
        <v>12.496638685469138</v>
      </c>
      <c r="P9052" t="str">
        <f>VLOOKUP(retail_sales_2023!C9052,customers!A:J,5,)</f>
        <v>Kochi</v>
      </c>
      <c r="Q9052" t="str">
        <f>VLOOKUP(C9052,customers!A:J,10,0)</f>
        <v>Premium</v>
      </c>
    </row>
    <row r="9053" spans="1:17" x14ac:dyDescent="0.3">
      <c r="A9053" t="s">
        <v>10144</v>
      </c>
      <c r="B9053" s="1">
        <v>45130</v>
      </c>
      <c r="C9053" t="s">
        <v>1252</v>
      </c>
      <c r="D9053" t="s">
        <v>1253</v>
      </c>
      <c r="E9053" t="s">
        <v>21</v>
      </c>
      <c r="F9053" t="s">
        <v>43</v>
      </c>
      <c r="G9053" t="s">
        <v>110</v>
      </c>
      <c r="H9053">
        <v>4</v>
      </c>
      <c r="I9053">
        <v>28245.29</v>
      </c>
      <c r="J9053">
        <v>0.05</v>
      </c>
      <c r="K9053">
        <v>107332.1</v>
      </c>
      <c r="L9053">
        <v>-10819.11</v>
      </c>
      <c r="M9053">
        <f t="shared" si="425"/>
        <v>107332.102</v>
      </c>
      <c r="N9053" t="str">
        <f t="shared" si="423"/>
        <v>Q3</v>
      </c>
      <c r="O9053" s="2">
        <f t="shared" si="424"/>
        <v>-10.080031975522701</v>
      </c>
      <c r="P9053" t="str">
        <f>VLOOKUP(retail_sales_2023!C9053,customers!A:J,5,)</f>
        <v>Chennai</v>
      </c>
      <c r="Q9053" t="str">
        <f>VLOOKUP(C9053,customers!A:J,10,0)</f>
        <v>Regular</v>
      </c>
    </row>
    <row r="9054" spans="1:17" x14ac:dyDescent="0.3">
      <c r="A9054" t="s">
        <v>10145</v>
      </c>
      <c r="B9054" s="1">
        <v>45183</v>
      </c>
      <c r="C9054" t="s">
        <v>382</v>
      </c>
      <c r="D9054" t="s">
        <v>383</v>
      </c>
      <c r="E9054" t="s">
        <v>27</v>
      </c>
      <c r="F9054" t="s">
        <v>16</v>
      </c>
      <c r="G9054" t="s">
        <v>17</v>
      </c>
      <c r="H9054">
        <v>5</v>
      </c>
      <c r="I9054">
        <v>915.36</v>
      </c>
      <c r="J9054">
        <v>0.05</v>
      </c>
      <c r="K9054">
        <v>4347.96</v>
      </c>
      <c r="L9054">
        <v>1075.06</v>
      </c>
      <c r="M9054">
        <f t="shared" si="425"/>
        <v>4347.96</v>
      </c>
      <c r="N9054" t="str">
        <f t="shared" si="423"/>
        <v>Q3</v>
      </c>
      <c r="O9054" s="2">
        <f t="shared" si="424"/>
        <v>24.725618450951707</v>
      </c>
      <c r="P9054" t="str">
        <f>VLOOKUP(retail_sales_2023!C9054,customers!A:J,5,)</f>
        <v>Jaipur</v>
      </c>
      <c r="Q9054" t="str">
        <f>VLOOKUP(C9054,customers!A:J,10,0)</f>
        <v>Regular</v>
      </c>
    </row>
    <row r="9055" spans="1:17" x14ac:dyDescent="0.3">
      <c r="A9055" t="s">
        <v>10146</v>
      </c>
      <c r="B9055" s="1">
        <v>45103</v>
      </c>
      <c r="C9055" t="s">
        <v>218</v>
      </c>
      <c r="D9055" t="s">
        <v>219</v>
      </c>
      <c r="E9055" t="s">
        <v>27</v>
      </c>
      <c r="F9055" t="s">
        <v>28</v>
      </c>
      <c r="G9055" t="s">
        <v>466</v>
      </c>
      <c r="H9055">
        <v>2</v>
      </c>
      <c r="I9055">
        <v>2407.1</v>
      </c>
      <c r="J9055">
        <v>0</v>
      </c>
      <c r="K9055">
        <v>4814.2</v>
      </c>
      <c r="L9055">
        <v>1053.48</v>
      </c>
      <c r="M9055">
        <f t="shared" si="425"/>
        <v>4814.2</v>
      </c>
      <c r="N9055" t="str">
        <f t="shared" si="423"/>
        <v>Q2</v>
      </c>
      <c r="O9055" s="2">
        <f t="shared" si="424"/>
        <v>21.882763491338125</v>
      </c>
      <c r="P9055" t="str">
        <f>VLOOKUP(retail_sales_2023!C9055,customers!A:J,5,)</f>
        <v>Lucknow</v>
      </c>
      <c r="Q9055" t="str">
        <f>VLOOKUP(C9055,customers!A:J,10,0)</f>
        <v>Premium</v>
      </c>
    </row>
    <row r="9056" spans="1:17" x14ac:dyDescent="0.3">
      <c r="A9056" t="s">
        <v>10147</v>
      </c>
      <c r="B9056" s="1">
        <v>45015</v>
      </c>
      <c r="C9056" t="s">
        <v>2569</v>
      </c>
      <c r="D9056" t="s">
        <v>2570</v>
      </c>
      <c r="E9056" t="s">
        <v>15</v>
      </c>
      <c r="F9056" t="s">
        <v>81</v>
      </c>
      <c r="G9056" t="s">
        <v>82</v>
      </c>
      <c r="H9056">
        <v>2</v>
      </c>
      <c r="I9056">
        <v>3793.37</v>
      </c>
      <c r="J9056">
        <v>0</v>
      </c>
      <c r="K9056">
        <v>7586.74</v>
      </c>
      <c r="L9056">
        <v>-1098.03</v>
      </c>
      <c r="M9056">
        <f t="shared" si="425"/>
        <v>7586.74</v>
      </c>
      <c r="N9056" t="str">
        <f t="shared" si="423"/>
        <v>Q1</v>
      </c>
      <c r="O9056" s="2">
        <f t="shared" si="424"/>
        <v>-14.473014759962776</v>
      </c>
      <c r="P9056" t="str">
        <f>VLOOKUP(retail_sales_2023!C9056,customers!A:J,5,)</f>
        <v>Hyderabad</v>
      </c>
      <c r="Q9056" t="str">
        <f>VLOOKUP(C9056,customers!A:J,10,0)</f>
        <v>Premium</v>
      </c>
    </row>
    <row r="9057" spans="1:17" x14ac:dyDescent="0.3">
      <c r="A9057" t="s">
        <v>10148</v>
      </c>
      <c r="B9057" s="1">
        <v>45149</v>
      </c>
      <c r="C9057" t="s">
        <v>510</v>
      </c>
      <c r="D9057" t="s">
        <v>511</v>
      </c>
      <c r="E9057" t="s">
        <v>21</v>
      </c>
      <c r="F9057" t="s">
        <v>81</v>
      </c>
      <c r="G9057" t="s">
        <v>158</v>
      </c>
      <c r="H9057">
        <v>2</v>
      </c>
      <c r="I9057">
        <v>1275.55</v>
      </c>
      <c r="J9057">
        <v>0</v>
      </c>
      <c r="K9057">
        <v>2551.1</v>
      </c>
      <c r="L9057">
        <v>703.98</v>
      </c>
      <c r="M9057">
        <f t="shared" si="425"/>
        <v>2551.1</v>
      </c>
      <c r="N9057" t="str">
        <f t="shared" si="423"/>
        <v>Q3</v>
      </c>
      <c r="O9057" s="2">
        <f t="shared" si="424"/>
        <v>27.595155031163028</v>
      </c>
      <c r="P9057" t="str">
        <f>VLOOKUP(retail_sales_2023!C9057,customers!A:J,5,)</f>
        <v>Ranchi</v>
      </c>
      <c r="Q9057" t="str">
        <f>VLOOKUP(C9057,customers!A:J,10,0)</f>
        <v>Premium</v>
      </c>
    </row>
    <row r="9058" spans="1:17" x14ac:dyDescent="0.3">
      <c r="A9058" t="s">
        <v>10149</v>
      </c>
      <c r="B9058" s="1">
        <v>44965</v>
      </c>
      <c r="C9058" t="s">
        <v>682</v>
      </c>
      <c r="D9058" t="s">
        <v>683</v>
      </c>
      <c r="E9058" t="s">
        <v>27</v>
      </c>
      <c r="F9058" t="s">
        <v>81</v>
      </c>
      <c r="G9058" t="s">
        <v>158</v>
      </c>
      <c r="H9058">
        <v>3</v>
      </c>
      <c r="I9058">
        <v>4296.8599999999997</v>
      </c>
      <c r="J9058">
        <v>0.05</v>
      </c>
      <c r="K9058">
        <v>12246.05</v>
      </c>
      <c r="L9058">
        <v>2998.29</v>
      </c>
      <c r="M9058">
        <f t="shared" si="425"/>
        <v>12246.050999999998</v>
      </c>
      <c r="N9058" t="str">
        <f t="shared" si="423"/>
        <v>Q1</v>
      </c>
      <c r="O9058" s="2">
        <f t="shared" si="424"/>
        <v>24.483731488929084</v>
      </c>
      <c r="P9058" t="str">
        <f>VLOOKUP(retail_sales_2023!C9058,customers!A:J,5,)</f>
        <v>Delhi</v>
      </c>
      <c r="Q9058" t="str">
        <f>VLOOKUP(C9058,customers!A:J,10,0)</f>
        <v>Regular</v>
      </c>
    </row>
    <row r="9059" spans="1:17" x14ac:dyDescent="0.3">
      <c r="A9059" t="s">
        <v>10150</v>
      </c>
      <c r="B9059" s="1">
        <v>45109</v>
      </c>
      <c r="C9059" t="s">
        <v>943</v>
      </c>
      <c r="D9059" t="s">
        <v>944</v>
      </c>
      <c r="E9059" t="s">
        <v>27</v>
      </c>
      <c r="F9059" t="s">
        <v>81</v>
      </c>
      <c r="G9059" t="s">
        <v>370</v>
      </c>
      <c r="H9059">
        <v>4</v>
      </c>
      <c r="I9059">
        <v>2392.85</v>
      </c>
      <c r="J9059">
        <v>0.15</v>
      </c>
      <c r="K9059">
        <v>8135.69</v>
      </c>
      <c r="L9059">
        <v>1956.15</v>
      </c>
      <c r="M9059">
        <f t="shared" si="425"/>
        <v>8135.69</v>
      </c>
      <c r="N9059" t="str">
        <f t="shared" si="423"/>
        <v>Q3</v>
      </c>
      <c r="O9059" s="2">
        <f t="shared" si="424"/>
        <v>24.044057725896639</v>
      </c>
      <c r="P9059" t="str">
        <f>VLOOKUP(retail_sales_2023!C9059,customers!A:J,5,)</f>
        <v>Lucknow</v>
      </c>
      <c r="Q9059" t="str">
        <f>VLOOKUP(C9059,customers!A:J,10,0)</f>
        <v>Premium</v>
      </c>
    </row>
    <row r="9060" spans="1:17" x14ac:dyDescent="0.3">
      <c r="A9060" t="s">
        <v>10151</v>
      </c>
      <c r="B9060" s="1">
        <v>44995</v>
      </c>
      <c r="C9060" t="s">
        <v>2116</v>
      </c>
      <c r="D9060" t="s">
        <v>2117</v>
      </c>
      <c r="E9060" t="s">
        <v>27</v>
      </c>
      <c r="F9060" t="s">
        <v>81</v>
      </c>
      <c r="G9060" t="s">
        <v>105</v>
      </c>
      <c r="H9060">
        <v>1</v>
      </c>
      <c r="I9060">
        <v>890.84</v>
      </c>
      <c r="J9060">
        <v>0.15</v>
      </c>
      <c r="K9060">
        <v>757.21</v>
      </c>
      <c r="L9060">
        <v>-59.45</v>
      </c>
      <c r="M9060">
        <f t="shared" si="425"/>
        <v>757.21400000000006</v>
      </c>
      <c r="N9060" t="str">
        <f t="shared" si="423"/>
        <v>Q1</v>
      </c>
      <c r="O9060" s="2">
        <f t="shared" si="424"/>
        <v>-7.8511905547998566</v>
      </c>
      <c r="P9060" t="str">
        <f>VLOOKUP(retail_sales_2023!C9060,customers!A:J,5,)</f>
        <v>Jaipur</v>
      </c>
      <c r="Q9060" t="str">
        <f>VLOOKUP(C9060,customers!A:J,10,0)</f>
        <v>Regular</v>
      </c>
    </row>
    <row r="9061" spans="1:17" x14ac:dyDescent="0.3">
      <c r="A9061" t="s">
        <v>10152</v>
      </c>
      <c r="B9061" s="1">
        <v>45089</v>
      </c>
      <c r="C9061" t="s">
        <v>525</v>
      </c>
      <c r="D9061" t="s">
        <v>526</v>
      </c>
      <c r="E9061" t="s">
        <v>21</v>
      </c>
      <c r="F9061" t="s">
        <v>28</v>
      </c>
      <c r="G9061" t="s">
        <v>97</v>
      </c>
      <c r="H9061">
        <v>5</v>
      </c>
      <c r="I9061">
        <v>6789.61</v>
      </c>
      <c r="J9061">
        <v>0</v>
      </c>
      <c r="K9061">
        <v>33948.050000000003</v>
      </c>
      <c r="L9061">
        <v>8981.2800000000007</v>
      </c>
      <c r="M9061">
        <f t="shared" si="425"/>
        <v>33948.049999999996</v>
      </c>
      <c r="N9061" t="str">
        <f t="shared" si="423"/>
        <v>Q2</v>
      </c>
      <c r="O9061" s="2">
        <f t="shared" si="424"/>
        <v>26.455952551030176</v>
      </c>
      <c r="P9061" t="str">
        <f>VLOOKUP(retail_sales_2023!C9061,customers!A:J,5,)</f>
        <v>Patna</v>
      </c>
      <c r="Q9061" t="str">
        <f>VLOOKUP(C9061,customers!A:J,10,0)</f>
        <v>Occasional</v>
      </c>
    </row>
    <row r="9062" spans="1:17" x14ac:dyDescent="0.3">
      <c r="A9062" t="s">
        <v>10153</v>
      </c>
      <c r="B9062" s="1">
        <v>45234</v>
      </c>
      <c r="C9062" t="s">
        <v>1265</v>
      </c>
      <c r="D9062" t="s">
        <v>1266</v>
      </c>
      <c r="E9062" t="s">
        <v>15</v>
      </c>
      <c r="F9062" t="s">
        <v>28</v>
      </c>
      <c r="G9062" t="s">
        <v>57</v>
      </c>
      <c r="H9062">
        <v>2</v>
      </c>
      <c r="I9062">
        <v>4969.0600000000004</v>
      </c>
      <c r="J9062">
        <v>0.1</v>
      </c>
      <c r="K9062">
        <v>8944.31</v>
      </c>
      <c r="L9062">
        <v>1385.6</v>
      </c>
      <c r="M9062">
        <f t="shared" si="425"/>
        <v>8944.3080000000009</v>
      </c>
      <c r="N9062" t="str">
        <f t="shared" si="423"/>
        <v>Q4</v>
      </c>
      <c r="O9062" s="2">
        <f t="shared" si="424"/>
        <v>15.491412976518031</v>
      </c>
      <c r="P9062" t="str">
        <f>VLOOKUP(retail_sales_2023!C9062,customers!A:J,5,)</f>
        <v>Coimbatore</v>
      </c>
      <c r="Q9062" t="str">
        <f>VLOOKUP(C9062,customers!A:J,10,0)</f>
        <v>Premium</v>
      </c>
    </row>
    <row r="9063" spans="1:17" x14ac:dyDescent="0.3">
      <c r="A9063" t="s">
        <v>10154</v>
      </c>
      <c r="B9063" s="1">
        <v>45279</v>
      </c>
      <c r="C9063" t="s">
        <v>535</v>
      </c>
      <c r="D9063" t="s">
        <v>536</v>
      </c>
      <c r="E9063" t="s">
        <v>21</v>
      </c>
      <c r="F9063" t="s">
        <v>38</v>
      </c>
      <c r="G9063" t="s">
        <v>684</v>
      </c>
      <c r="H9063">
        <v>4</v>
      </c>
      <c r="I9063">
        <v>350.5</v>
      </c>
      <c r="J9063">
        <v>0</v>
      </c>
      <c r="K9063">
        <v>1402</v>
      </c>
      <c r="L9063">
        <v>357.15</v>
      </c>
      <c r="M9063">
        <f t="shared" si="425"/>
        <v>1402</v>
      </c>
      <c r="N9063" t="str">
        <f t="shared" si="423"/>
        <v>Q4</v>
      </c>
      <c r="O9063" s="2">
        <f t="shared" si="424"/>
        <v>25.474322396576316</v>
      </c>
      <c r="P9063" t="str">
        <f>VLOOKUP(retail_sales_2023!C9063,customers!A:J,5,)</f>
        <v>Guwahati</v>
      </c>
      <c r="Q9063" t="str">
        <f>VLOOKUP(C9063,customers!A:J,10,0)</f>
        <v>Premium</v>
      </c>
    </row>
    <row r="9064" spans="1:17" x14ac:dyDescent="0.3">
      <c r="A9064" t="s">
        <v>10155</v>
      </c>
      <c r="B9064" s="1">
        <v>45105</v>
      </c>
      <c r="C9064" t="s">
        <v>1258</v>
      </c>
      <c r="D9064" t="s">
        <v>1259</v>
      </c>
      <c r="E9064" t="s">
        <v>33</v>
      </c>
      <c r="F9064" t="s">
        <v>81</v>
      </c>
      <c r="G9064" t="s">
        <v>264</v>
      </c>
      <c r="H9064">
        <v>5</v>
      </c>
      <c r="I9064">
        <v>4372.41</v>
      </c>
      <c r="J9064">
        <v>0.2</v>
      </c>
      <c r="K9064">
        <v>17489.64</v>
      </c>
      <c r="L9064">
        <v>5824.69</v>
      </c>
      <c r="M9064">
        <f t="shared" si="425"/>
        <v>17489.64</v>
      </c>
      <c r="N9064" t="str">
        <f t="shared" si="423"/>
        <v>Q2</v>
      </c>
      <c r="O9064" s="2">
        <f t="shared" si="424"/>
        <v>33.303658623047703</v>
      </c>
      <c r="P9064" t="str">
        <f>VLOOKUP(retail_sales_2023!C9064,customers!A:J,5,)</f>
        <v>Mumbai</v>
      </c>
      <c r="Q9064" t="str">
        <f>VLOOKUP(C9064,customers!A:J,10,0)</f>
        <v>Regular</v>
      </c>
    </row>
    <row r="9065" spans="1:17" x14ac:dyDescent="0.3">
      <c r="A9065" t="s">
        <v>10156</v>
      </c>
      <c r="B9065" s="1">
        <v>45149</v>
      </c>
      <c r="C9065" t="s">
        <v>870</v>
      </c>
      <c r="D9065" t="s">
        <v>871</v>
      </c>
      <c r="E9065" t="s">
        <v>27</v>
      </c>
      <c r="F9065" t="s">
        <v>16</v>
      </c>
      <c r="G9065" t="s">
        <v>305</v>
      </c>
      <c r="H9065">
        <v>5</v>
      </c>
      <c r="I9065">
        <v>795.13</v>
      </c>
      <c r="J9065">
        <v>0.15</v>
      </c>
      <c r="K9065">
        <v>3379.3</v>
      </c>
      <c r="L9065">
        <v>1236.47</v>
      </c>
      <c r="M9065">
        <f t="shared" si="425"/>
        <v>3379.3024999999998</v>
      </c>
      <c r="N9065" t="str">
        <f t="shared" si="423"/>
        <v>Q3</v>
      </c>
      <c r="O9065" s="2">
        <f t="shared" si="424"/>
        <v>36.589530376113395</v>
      </c>
      <c r="P9065" t="str">
        <f>VLOOKUP(retail_sales_2023!C9065,customers!A:J,5,)</f>
        <v>Lucknow</v>
      </c>
      <c r="Q9065" t="str">
        <f>VLOOKUP(C9065,customers!A:J,10,0)</f>
        <v>Premium</v>
      </c>
    </row>
    <row r="9066" spans="1:17" x14ac:dyDescent="0.3">
      <c r="A9066" t="s">
        <v>10157</v>
      </c>
      <c r="B9066" s="1">
        <v>45149</v>
      </c>
      <c r="C9066" t="s">
        <v>303</v>
      </c>
      <c r="D9066" t="s">
        <v>304</v>
      </c>
      <c r="E9066" t="s">
        <v>27</v>
      </c>
      <c r="F9066" t="s">
        <v>22</v>
      </c>
      <c r="G9066" t="s">
        <v>196</v>
      </c>
      <c r="H9066">
        <v>2</v>
      </c>
      <c r="I9066">
        <v>33255.769999999997</v>
      </c>
      <c r="J9066">
        <v>0</v>
      </c>
      <c r="K9066">
        <v>66511.539999999994</v>
      </c>
      <c r="L9066">
        <v>20536.990000000002</v>
      </c>
      <c r="M9066">
        <f t="shared" si="425"/>
        <v>66511.539999999994</v>
      </c>
      <c r="N9066" t="str">
        <f t="shared" si="423"/>
        <v>Q3</v>
      </c>
      <c r="O9066" s="2">
        <f t="shared" si="424"/>
        <v>30.877333467244938</v>
      </c>
      <c r="P9066" t="str">
        <f>VLOOKUP(retail_sales_2023!C9066,customers!A:J,5,)</f>
        <v>Jaipur</v>
      </c>
      <c r="Q9066" t="str">
        <f>VLOOKUP(C9066,customers!A:J,10,0)</f>
        <v>Premium</v>
      </c>
    </row>
    <row r="9067" spans="1:17" x14ac:dyDescent="0.3">
      <c r="A9067" t="s">
        <v>10158</v>
      </c>
      <c r="B9067" s="1">
        <v>44960</v>
      </c>
      <c r="C9067" t="s">
        <v>173</v>
      </c>
      <c r="D9067" t="s">
        <v>174</v>
      </c>
      <c r="E9067" t="s">
        <v>27</v>
      </c>
      <c r="F9067" t="s">
        <v>52</v>
      </c>
      <c r="G9067" t="s">
        <v>169</v>
      </c>
      <c r="H9067">
        <v>7</v>
      </c>
      <c r="I9067">
        <v>661.08</v>
      </c>
      <c r="J9067">
        <v>0.05</v>
      </c>
      <c r="K9067">
        <v>4396.18</v>
      </c>
      <c r="L9067">
        <v>315.63</v>
      </c>
      <c r="M9067">
        <f t="shared" si="425"/>
        <v>4396.1819999999998</v>
      </c>
      <c r="N9067" t="str">
        <f t="shared" si="423"/>
        <v>Q1</v>
      </c>
      <c r="O9067" s="2">
        <f t="shared" si="424"/>
        <v>7.1796423258374302</v>
      </c>
      <c r="P9067" t="str">
        <f>VLOOKUP(retail_sales_2023!C9067,customers!A:J,5,)</f>
        <v>Chandigarh</v>
      </c>
      <c r="Q9067" t="str">
        <f>VLOOKUP(C9067,customers!A:J,10,0)</f>
        <v>Regular</v>
      </c>
    </row>
    <row r="9068" spans="1:17" x14ac:dyDescent="0.3">
      <c r="A9068" t="s">
        <v>10159</v>
      </c>
      <c r="B9068" s="1">
        <v>45202</v>
      </c>
      <c r="C9068" t="s">
        <v>454</v>
      </c>
      <c r="D9068" t="s">
        <v>455</v>
      </c>
      <c r="E9068" t="s">
        <v>33</v>
      </c>
      <c r="F9068" t="s">
        <v>43</v>
      </c>
      <c r="G9068" t="s">
        <v>243</v>
      </c>
      <c r="H9068">
        <v>1</v>
      </c>
      <c r="I9068">
        <v>70824.06</v>
      </c>
      <c r="J9068">
        <v>0.15</v>
      </c>
      <c r="K9068">
        <v>60200.45</v>
      </c>
      <c r="L9068">
        <v>7955.15</v>
      </c>
      <c r="M9068">
        <f t="shared" si="425"/>
        <v>60200.450999999994</v>
      </c>
      <c r="N9068" t="str">
        <f t="shared" si="423"/>
        <v>Q4</v>
      </c>
      <c r="O9068" s="2">
        <f t="shared" si="424"/>
        <v>13.214436104713503</v>
      </c>
      <c r="P9068" t="str">
        <f>VLOOKUP(retail_sales_2023!C9068,customers!A:J,5,)</f>
        <v>Mumbai</v>
      </c>
      <c r="Q9068" t="str">
        <f>VLOOKUP(C9068,customers!A:J,10,0)</f>
        <v>Premium</v>
      </c>
    </row>
    <row r="9069" spans="1:17" x14ac:dyDescent="0.3">
      <c r="A9069" t="s">
        <v>10160</v>
      </c>
      <c r="B9069" s="1">
        <v>45249</v>
      </c>
      <c r="C9069" t="s">
        <v>3538</v>
      </c>
      <c r="D9069" t="s">
        <v>3539</v>
      </c>
      <c r="E9069" t="s">
        <v>27</v>
      </c>
      <c r="F9069" t="s">
        <v>22</v>
      </c>
      <c r="G9069" t="s">
        <v>23</v>
      </c>
      <c r="H9069">
        <v>3</v>
      </c>
      <c r="I9069">
        <v>17665.2</v>
      </c>
      <c r="J9069">
        <v>0</v>
      </c>
      <c r="K9069">
        <v>52995.6</v>
      </c>
      <c r="L9069">
        <v>15562.37</v>
      </c>
      <c r="M9069">
        <f t="shared" si="425"/>
        <v>52995.600000000006</v>
      </c>
      <c r="N9069" t="str">
        <f t="shared" si="423"/>
        <v>Q4</v>
      </c>
      <c r="O9069" s="2">
        <f t="shared" si="424"/>
        <v>29.365400146427252</v>
      </c>
      <c r="P9069" t="str">
        <f>VLOOKUP(retail_sales_2023!C9069,customers!A:J,5,)</f>
        <v>Jaipur</v>
      </c>
      <c r="Q9069" t="str">
        <f>VLOOKUP(C9069,customers!A:J,10,0)</f>
        <v>Premium</v>
      </c>
    </row>
    <row r="9070" spans="1:17" x14ac:dyDescent="0.3">
      <c r="A9070" t="s">
        <v>10161</v>
      </c>
      <c r="B9070" s="1">
        <v>45223</v>
      </c>
      <c r="C9070" t="s">
        <v>1412</v>
      </c>
      <c r="D9070" t="s">
        <v>1413</v>
      </c>
      <c r="E9070" t="s">
        <v>33</v>
      </c>
      <c r="F9070" t="s">
        <v>22</v>
      </c>
      <c r="G9070" t="s">
        <v>182</v>
      </c>
      <c r="H9070">
        <v>2</v>
      </c>
      <c r="I9070">
        <v>33184.129999999997</v>
      </c>
      <c r="J9070">
        <v>0.25</v>
      </c>
      <c r="K9070">
        <v>49776.19</v>
      </c>
      <c r="L9070">
        <v>11138.34</v>
      </c>
      <c r="M9070">
        <f t="shared" si="425"/>
        <v>49776.194999999992</v>
      </c>
      <c r="N9070" t="str">
        <f t="shared" si="423"/>
        <v>Q4</v>
      </c>
      <c r="O9070" s="2">
        <f t="shared" si="424"/>
        <v>22.376843225646638</v>
      </c>
      <c r="P9070" t="str">
        <f>VLOOKUP(retail_sales_2023!C9070,customers!A:J,5,)</f>
        <v>Surat</v>
      </c>
      <c r="Q9070" t="str">
        <f>VLOOKUP(C9070,customers!A:J,10,0)</f>
        <v>Occasional</v>
      </c>
    </row>
    <row r="9071" spans="1:17" x14ac:dyDescent="0.3">
      <c r="A9071" t="s">
        <v>10162</v>
      </c>
      <c r="B9071" s="1">
        <v>45040</v>
      </c>
      <c r="C9071" t="s">
        <v>500</v>
      </c>
      <c r="D9071" t="s">
        <v>501</v>
      </c>
      <c r="E9071" t="s">
        <v>15</v>
      </c>
      <c r="F9071" t="s">
        <v>43</v>
      </c>
      <c r="G9071" t="s">
        <v>301</v>
      </c>
      <c r="H9071">
        <v>3</v>
      </c>
      <c r="I9071">
        <v>37845.54</v>
      </c>
      <c r="J9071">
        <v>0</v>
      </c>
      <c r="K9071">
        <v>113536.62</v>
      </c>
      <c r="L9071">
        <v>-7118.23</v>
      </c>
      <c r="M9071">
        <f t="shared" si="425"/>
        <v>113536.62</v>
      </c>
      <c r="N9071" t="str">
        <f t="shared" si="423"/>
        <v>Q2</v>
      </c>
      <c r="O9071" s="2">
        <f t="shared" si="424"/>
        <v>-6.2695454559066484</v>
      </c>
      <c r="P9071" t="str">
        <f>VLOOKUP(retail_sales_2023!C9071,customers!A:J,5,)</f>
        <v>Coimbatore</v>
      </c>
      <c r="Q9071" t="str">
        <f>VLOOKUP(C9071,customers!A:J,10,0)</f>
        <v>Premium</v>
      </c>
    </row>
    <row r="9072" spans="1:17" x14ac:dyDescent="0.3">
      <c r="A9072" t="s">
        <v>10163</v>
      </c>
      <c r="B9072" s="1">
        <v>45153</v>
      </c>
      <c r="C9072" t="s">
        <v>1352</v>
      </c>
      <c r="D9072" t="s">
        <v>1353</v>
      </c>
      <c r="E9072" t="s">
        <v>15</v>
      </c>
      <c r="F9072" t="s">
        <v>28</v>
      </c>
      <c r="G9072" t="s">
        <v>57</v>
      </c>
      <c r="H9072">
        <v>4</v>
      </c>
      <c r="I9072">
        <v>7989.98</v>
      </c>
      <c r="J9072">
        <v>0.05</v>
      </c>
      <c r="K9072">
        <v>30361.919999999998</v>
      </c>
      <c r="L9072">
        <v>7958.36</v>
      </c>
      <c r="M9072">
        <f t="shared" si="425"/>
        <v>30361.923999999995</v>
      </c>
      <c r="N9072" t="str">
        <f t="shared" si="423"/>
        <v>Q3</v>
      </c>
      <c r="O9072" s="2">
        <f t="shared" si="424"/>
        <v>26.211649329159687</v>
      </c>
      <c r="P9072" t="str">
        <f>VLOOKUP(retail_sales_2023!C9072,customers!A:J,5,)</f>
        <v>Kochi</v>
      </c>
      <c r="Q9072" t="str">
        <f>VLOOKUP(C9072,customers!A:J,10,0)</f>
        <v>Premium</v>
      </c>
    </row>
    <row r="9073" spans="1:17" x14ac:dyDescent="0.3">
      <c r="A9073" t="s">
        <v>10164</v>
      </c>
      <c r="B9073" s="1">
        <v>45189</v>
      </c>
      <c r="C9073" t="s">
        <v>1607</v>
      </c>
      <c r="D9073" t="s">
        <v>1608</v>
      </c>
      <c r="E9073" t="s">
        <v>15</v>
      </c>
      <c r="F9073" t="s">
        <v>52</v>
      </c>
      <c r="G9073" t="s">
        <v>937</v>
      </c>
      <c r="H9073">
        <v>8</v>
      </c>
      <c r="I9073">
        <v>599.41</v>
      </c>
      <c r="J9073">
        <v>0.15</v>
      </c>
      <c r="K9073">
        <v>4075.99</v>
      </c>
      <c r="L9073">
        <v>328.4</v>
      </c>
      <c r="M9073">
        <f t="shared" si="425"/>
        <v>4075.9879999999998</v>
      </c>
      <c r="N9073" t="str">
        <f t="shared" si="423"/>
        <v>Q3</v>
      </c>
      <c r="O9073" s="2">
        <f t="shared" si="424"/>
        <v>8.0569383143727045</v>
      </c>
      <c r="P9073" t="str">
        <f>VLOOKUP(retail_sales_2023!C9073,customers!A:J,5,)</f>
        <v>Bengaluru</v>
      </c>
      <c r="Q9073" t="str">
        <f>VLOOKUP(C9073,customers!A:J,10,0)</f>
        <v>Regular</v>
      </c>
    </row>
    <row r="9074" spans="1:17" x14ac:dyDescent="0.3">
      <c r="A9074" t="s">
        <v>10165</v>
      </c>
      <c r="B9074" s="1">
        <v>45230</v>
      </c>
      <c r="C9074" t="s">
        <v>1365</v>
      </c>
      <c r="D9074" t="s">
        <v>1366</v>
      </c>
      <c r="E9074" t="s">
        <v>27</v>
      </c>
      <c r="F9074" t="s">
        <v>81</v>
      </c>
      <c r="G9074" t="s">
        <v>333</v>
      </c>
      <c r="H9074">
        <v>2</v>
      </c>
      <c r="I9074">
        <v>4388.99</v>
      </c>
      <c r="J9074">
        <v>0.15</v>
      </c>
      <c r="K9074">
        <v>7461.28</v>
      </c>
      <c r="L9074">
        <v>2754.97</v>
      </c>
      <c r="M9074">
        <f t="shared" si="425"/>
        <v>7461.2829999999994</v>
      </c>
      <c r="N9074" t="str">
        <f t="shared" si="423"/>
        <v>Q4</v>
      </c>
      <c r="O9074" s="2">
        <f t="shared" si="424"/>
        <v>36.923557352089716</v>
      </c>
      <c r="P9074" t="str">
        <f>VLOOKUP(retail_sales_2023!C9074,customers!A:J,5,)</f>
        <v>Lucknow</v>
      </c>
      <c r="Q9074" t="str">
        <f>VLOOKUP(C9074,customers!A:J,10,0)</f>
        <v>Premium</v>
      </c>
    </row>
    <row r="9075" spans="1:17" x14ac:dyDescent="0.3">
      <c r="A9075" t="s">
        <v>10166</v>
      </c>
      <c r="B9075" s="1">
        <v>45212</v>
      </c>
      <c r="C9075" t="s">
        <v>1389</v>
      </c>
      <c r="D9075" t="s">
        <v>1390</v>
      </c>
      <c r="E9075" t="s">
        <v>15</v>
      </c>
      <c r="F9075" t="s">
        <v>81</v>
      </c>
      <c r="G9075" t="s">
        <v>150</v>
      </c>
      <c r="H9075">
        <v>4</v>
      </c>
      <c r="I9075">
        <v>3820.25</v>
      </c>
      <c r="J9075">
        <v>0.2</v>
      </c>
      <c r="K9075">
        <v>12224.8</v>
      </c>
      <c r="L9075">
        <v>4716.45</v>
      </c>
      <c r="M9075">
        <f t="shared" si="425"/>
        <v>12224.800000000001</v>
      </c>
      <c r="N9075" t="str">
        <f t="shared" si="423"/>
        <v>Q4</v>
      </c>
      <c r="O9075" s="2">
        <f t="shared" si="424"/>
        <v>38.580999280151822</v>
      </c>
      <c r="P9075" t="str">
        <f>VLOOKUP(retail_sales_2023!C9075,customers!A:J,5,)</f>
        <v>Bengaluru</v>
      </c>
      <c r="Q9075" t="str">
        <f>VLOOKUP(C9075,customers!A:J,10,0)</f>
        <v>Occasional</v>
      </c>
    </row>
    <row r="9076" spans="1:17" x14ac:dyDescent="0.3">
      <c r="A9076" t="s">
        <v>10167</v>
      </c>
      <c r="B9076" s="1">
        <v>45071</v>
      </c>
      <c r="C9076" t="s">
        <v>385</v>
      </c>
      <c r="D9076" t="s">
        <v>386</v>
      </c>
      <c r="E9076" t="s">
        <v>15</v>
      </c>
      <c r="F9076" t="s">
        <v>43</v>
      </c>
      <c r="G9076" t="s">
        <v>282</v>
      </c>
      <c r="H9076">
        <v>4</v>
      </c>
      <c r="I9076">
        <v>61032.95</v>
      </c>
      <c r="J9076">
        <v>0.15</v>
      </c>
      <c r="K9076">
        <v>207512.03</v>
      </c>
      <c r="L9076">
        <v>21288.94</v>
      </c>
      <c r="M9076">
        <f t="shared" si="425"/>
        <v>207512.03</v>
      </c>
      <c r="N9076" t="str">
        <f t="shared" si="423"/>
        <v>Q2</v>
      </c>
      <c r="O9076" s="2">
        <f t="shared" si="424"/>
        <v>10.259135337840412</v>
      </c>
      <c r="P9076" t="str">
        <f>VLOOKUP(retail_sales_2023!C9076,customers!A:J,5,)</f>
        <v>Hyderabad</v>
      </c>
      <c r="Q9076" t="str">
        <f>VLOOKUP(C9076,customers!A:J,10,0)</f>
        <v>Premium</v>
      </c>
    </row>
    <row r="9077" spans="1:17" x14ac:dyDescent="0.3">
      <c r="A9077" t="s">
        <v>10168</v>
      </c>
      <c r="B9077" s="1">
        <v>45236</v>
      </c>
      <c r="C9077" t="s">
        <v>1988</v>
      </c>
      <c r="D9077" t="s">
        <v>1989</v>
      </c>
      <c r="E9077" t="s">
        <v>15</v>
      </c>
      <c r="F9077" t="s">
        <v>43</v>
      </c>
      <c r="G9077" t="s">
        <v>301</v>
      </c>
      <c r="H9077">
        <v>4</v>
      </c>
      <c r="I9077">
        <v>27807.96</v>
      </c>
      <c r="J9077">
        <v>0.1</v>
      </c>
      <c r="K9077">
        <v>100108.66</v>
      </c>
      <c r="L9077">
        <v>15134.75</v>
      </c>
      <c r="M9077">
        <f t="shared" si="425"/>
        <v>100108.656</v>
      </c>
      <c r="N9077" t="str">
        <f t="shared" si="423"/>
        <v>Q4</v>
      </c>
      <c r="O9077" s="2">
        <f t="shared" si="424"/>
        <v>15.118322430846643</v>
      </c>
      <c r="P9077" t="str">
        <f>VLOOKUP(retail_sales_2023!C9077,customers!A:J,5,)</f>
        <v>Bengaluru</v>
      </c>
      <c r="Q9077" t="str">
        <f>VLOOKUP(C9077,customers!A:J,10,0)</f>
        <v>Premium</v>
      </c>
    </row>
    <row r="9078" spans="1:17" x14ac:dyDescent="0.3">
      <c r="A9078" t="s">
        <v>10169</v>
      </c>
      <c r="B9078" s="1">
        <v>45026</v>
      </c>
      <c r="C9078" t="s">
        <v>2033</v>
      </c>
      <c r="D9078" t="s">
        <v>2034</v>
      </c>
      <c r="E9078" t="s">
        <v>33</v>
      </c>
      <c r="F9078" t="s">
        <v>81</v>
      </c>
      <c r="G9078" t="s">
        <v>158</v>
      </c>
      <c r="H9078">
        <v>1</v>
      </c>
      <c r="I9078">
        <v>3077.52</v>
      </c>
      <c r="J9078">
        <v>0</v>
      </c>
      <c r="K9078">
        <v>3077.52</v>
      </c>
      <c r="L9078">
        <v>840.76</v>
      </c>
      <c r="M9078">
        <f t="shared" si="425"/>
        <v>3077.52</v>
      </c>
      <c r="N9078" t="str">
        <f t="shared" si="423"/>
        <v>Q2</v>
      </c>
      <c r="O9078" s="2">
        <f t="shared" si="424"/>
        <v>27.319400036392938</v>
      </c>
      <c r="P9078" t="str">
        <f>VLOOKUP(retail_sales_2023!C9078,customers!A:J,5,)</f>
        <v>Nagpur</v>
      </c>
      <c r="Q9078" t="str">
        <f>VLOOKUP(C9078,customers!A:J,10,0)</f>
        <v>Regular</v>
      </c>
    </row>
    <row r="9079" spans="1:17" x14ac:dyDescent="0.3">
      <c r="A9079" t="s">
        <v>10170</v>
      </c>
      <c r="B9079" s="1">
        <v>45102</v>
      </c>
      <c r="C9079" t="s">
        <v>2294</v>
      </c>
      <c r="D9079" t="s">
        <v>2295</v>
      </c>
      <c r="E9079" t="s">
        <v>27</v>
      </c>
      <c r="F9079" t="s">
        <v>22</v>
      </c>
      <c r="G9079" t="s">
        <v>315</v>
      </c>
      <c r="H9079">
        <v>1</v>
      </c>
      <c r="I9079">
        <v>19331.060000000001</v>
      </c>
      <c r="J9079">
        <v>0</v>
      </c>
      <c r="K9079">
        <v>19331.060000000001</v>
      </c>
      <c r="L9079">
        <v>3535.5</v>
      </c>
      <c r="M9079">
        <f t="shared" si="425"/>
        <v>19331.060000000001</v>
      </c>
      <c r="N9079" t="str">
        <f t="shared" si="423"/>
        <v>Q2</v>
      </c>
      <c r="O9079" s="2">
        <f t="shared" si="424"/>
        <v>18.28921952546834</v>
      </c>
      <c r="P9079" t="str">
        <f>VLOOKUP(retail_sales_2023!C9079,customers!A:J,5,)</f>
        <v>Amritsar</v>
      </c>
      <c r="Q9079" t="str">
        <f>VLOOKUP(C9079,customers!A:J,10,0)</f>
        <v>Regular</v>
      </c>
    </row>
    <row r="9080" spans="1:17" x14ac:dyDescent="0.3">
      <c r="A9080" t="s">
        <v>10171</v>
      </c>
      <c r="B9080" s="1">
        <v>44930</v>
      </c>
      <c r="C9080" t="s">
        <v>1460</v>
      </c>
      <c r="D9080" t="s">
        <v>1461</v>
      </c>
      <c r="E9080" t="s">
        <v>33</v>
      </c>
      <c r="F9080" t="s">
        <v>16</v>
      </c>
      <c r="G9080" t="s">
        <v>305</v>
      </c>
      <c r="H9080">
        <v>2</v>
      </c>
      <c r="I9080">
        <v>265.86</v>
      </c>
      <c r="J9080">
        <v>0.3</v>
      </c>
      <c r="K9080">
        <v>372.2</v>
      </c>
      <c r="L9080">
        <v>112.25</v>
      </c>
      <c r="M9080">
        <f t="shared" si="425"/>
        <v>372.20400000000001</v>
      </c>
      <c r="N9080" t="str">
        <f t="shared" si="423"/>
        <v>Q1</v>
      </c>
      <c r="O9080" s="2">
        <f t="shared" si="424"/>
        <v>30.158516926383665</v>
      </c>
      <c r="P9080" t="str">
        <f>VLOOKUP(retail_sales_2023!C9080,customers!A:J,5,)</f>
        <v>Pune</v>
      </c>
      <c r="Q9080" t="str">
        <f>VLOOKUP(C9080,customers!A:J,10,0)</f>
        <v>Premium</v>
      </c>
    </row>
    <row r="9081" spans="1:17" x14ac:dyDescent="0.3">
      <c r="A9081" t="s">
        <v>10172</v>
      </c>
      <c r="B9081" s="1">
        <v>45002</v>
      </c>
      <c r="C9081" t="s">
        <v>2025</v>
      </c>
      <c r="D9081" t="s">
        <v>2026</v>
      </c>
      <c r="E9081" t="s">
        <v>33</v>
      </c>
      <c r="F9081" t="s">
        <v>22</v>
      </c>
      <c r="G9081" t="s">
        <v>196</v>
      </c>
      <c r="H9081">
        <v>2</v>
      </c>
      <c r="I9081">
        <v>43006.23</v>
      </c>
      <c r="J9081">
        <v>0</v>
      </c>
      <c r="K9081">
        <v>86012.46</v>
      </c>
      <c r="L9081">
        <v>24439.71</v>
      </c>
      <c r="M9081">
        <f t="shared" si="425"/>
        <v>86012.46</v>
      </c>
      <c r="N9081" t="str">
        <f t="shared" si="423"/>
        <v>Q1</v>
      </c>
      <c r="O9081" s="2">
        <f t="shared" si="424"/>
        <v>28.414150693980844</v>
      </c>
      <c r="P9081" t="str">
        <f>VLOOKUP(retail_sales_2023!C9081,customers!A:J,5,)</f>
        <v>Pune</v>
      </c>
      <c r="Q9081" t="str">
        <f>VLOOKUP(C9081,customers!A:J,10,0)</f>
        <v>Premium</v>
      </c>
    </row>
    <row r="9082" spans="1:17" x14ac:dyDescent="0.3">
      <c r="A9082" t="s">
        <v>10173</v>
      </c>
      <c r="B9082" s="1">
        <v>45041</v>
      </c>
      <c r="C9082" t="s">
        <v>918</v>
      </c>
      <c r="D9082" t="s">
        <v>919</v>
      </c>
      <c r="E9082" t="s">
        <v>33</v>
      </c>
      <c r="F9082" t="s">
        <v>22</v>
      </c>
      <c r="G9082" t="s">
        <v>210</v>
      </c>
      <c r="H9082">
        <v>3</v>
      </c>
      <c r="I9082">
        <v>19237.900000000001</v>
      </c>
      <c r="J9082">
        <v>0</v>
      </c>
      <c r="K9082">
        <v>57713.7</v>
      </c>
      <c r="L9082">
        <v>11519.54</v>
      </c>
      <c r="M9082">
        <f t="shared" si="425"/>
        <v>57713.700000000004</v>
      </c>
      <c r="N9082" t="str">
        <f t="shared" si="423"/>
        <v>Q2</v>
      </c>
      <c r="O9082" s="2">
        <f t="shared" si="424"/>
        <v>19.959801572243681</v>
      </c>
      <c r="P9082" t="str">
        <f>VLOOKUP(retail_sales_2023!C9082,customers!A:J,5,)</f>
        <v>Ahmedabad</v>
      </c>
      <c r="Q9082" t="str">
        <f>VLOOKUP(C9082,customers!A:J,10,0)</f>
        <v>Regular</v>
      </c>
    </row>
    <row r="9083" spans="1:17" x14ac:dyDescent="0.3">
      <c r="A9083" t="s">
        <v>10174</v>
      </c>
      <c r="B9083" s="1">
        <v>45066</v>
      </c>
      <c r="C9083" t="s">
        <v>804</v>
      </c>
      <c r="D9083" t="s">
        <v>805</v>
      </c>
      <c r="E9083" t="s">
        <v>33</v>
      </c>
      <c r="F9083" t="s">
        <v>52</v>
      </c>
      <c r="G9083" t="s">
        <v>53</v>
      </c>
      <c r="H9083">
        <v>4</v>
      </c>
      <c r="I9083">
        <v>768.45</v>
      </c>
      <c r="J9083">
        <v>0.1</v>
      </c>
      <c r="K9083">
        <v>2766.42</v>
      </c>
      <c r="L9083">
        <v>236.15</v>
      </c>
      <c r="M9083">
        <f t="shared" si="425"/>
        <v>2766.42</v>
      </c>
      <c r="N9083" t="str">
        <f t="shared" si="423"/>
        <v>Q2</v>
      </c>
      <c r="O9083" s="2">
        <f t="shared" si="424"/>
        <v>8.5363032366741134</v>
      </c>
      <c r="P9083" t="str">
        <f>VLOOKUP(retail_sales_2023!C9083,customers!A:J,5,)</f>
        <v>Mumbai</v>
      </c>
      <c r="Q9083" t="str">
        <f>VLOOKUP(C9083,customers!A:J,10,0)</f>
        <v>Premium</v>
      </c>
    </row>
    <row r="9084" spans="1:17" x14ac:dyDescent="0.3">
      <c r="A9084" t="s">
        <v>10175</v>
      </c>
      <c r="B9084" s="1">
        <v>45277</v>
      </c>
      <c r="C9084" t="s">
        <v>832</v>
      </c>
      <c r="D9084" t="s">
        <v>833</v>
      </c>
      <c r="E9084" t="s">
        <v>33</v>
      </c>
      <c r="F9084" t="s">
        <v>81</v>
      </c>
      <c r="G9084" t="s">
        <v>370</v>
      </c>
      <c r="H9084">
        <v>5</v>
      </c>
      <c r="I9084">
        <v>1149.52</v>
      </c>
      <c r="J9084">
        <v>0.05</v>
      </c>
      <c r="K9084">
        <v>5460.22</v>
      </c>
      <c r="L9084">
        <v>1454.82</v>
      </c>
      <c r="M9084">
        <f t="shared" si="425"/>
        <v>5460.22</v>
      </c>
      <c r="N9084" t="str">
        <f t="shared" si="423"/>
        <v>Q4</v>
      </c>
      <c r="O9084" s="2">
        <f t="shared" si="424"/>
        <v>26.643981378039712</v>
      </c>
      <c r="P9084" t="str">
        <f>VLOOKUP(retail_sales_2023!C9084,customers!A:J,5,)</f>
        <v>Surat</v>
      </c>
      <c r="Q9084" t="str">
        <f>VLOOKUP(C9084,customers!A:J,10,0)</f>
        <v>Premium</v>
      </c>
    </row>
    <row r="9085" spans="1:17" x14ac:dyDescent="0.3">
      <c r="A9085" t="s">
        <v>10176</v>
      </c>
      <c r="B9085" s="1">
        <v>45220</v>
      </c>
      <c r="C9085" t="s">
        <v>1503</v>
      </c>
      <c r="D9085" t="s">
        <v>1504</v>
      </c>
      <c r="E9085" t="s">
        <v>33</v>
      </c>
      <c r="F9085" t="s">
        <v>43</v>
      </c>
      <c r="G9085" t="s">
        <v>301</v>
      </c>
      <c r="H9085">
        <v>2</v>
      </c>
      <c r="I9085">
        <v>75363.990000000005</v>
      </c>
      <c r="J9085">
        <v>0.05</v>
      </c>
      <c r="K9085">
        <v>143191.57999999999</v>
      </c>
      <c r="L9085">
        <v>19331.849999999999</v>
      </c>
      <c r="M9085">
        <f t="shared" si="425"/>
        <v>143191.58100000001</v>
      </c>
      <c r="N9085" t="str">
        <f t="shared" si="423"/>
        <v>Q4</v>
      </c>
      <c r="O9085" s="2">
        <f t="shared" si="424"/>
        <v>13.500689076829797</v>
      </c>
      <c r="P9085" t="str">
        <f>VLOOKUP(retail_sales_2023!C9085,customers!A:J,5,)</f>
        <v>Mumbai</v>
      </c>
      <c r="Q9085" t="str">
        <f>VLOOKUP(C9085,customers!A:J,10,0)</f>
        <v>Premium</v>
      </c>
    </row>
    <row r="9086" spans="1:17" x14ac:dyDescent="0.3">
      <c r="A9086" t="s">
        <v>10177</v>
      </c>
      <c r="B9086" s="1">
        <v>45113</v>
      </c>
      <c r="C9086" t="s">
        <v>288</v>
      </c>
      <c r="D9086" t="s">
        <v>289</v>
      </c>
      <c r="E9086" t="s">
        <v>27</v>
      </c>
      <c r="F9086" t="s">
        <v>52</v>
      </c>
      <c r="G9086" t="s">
        <v>117</v>
      </c>
      <c r="H9086">
        <v>10</v>
      </c>
      <c r="I9086">
        <v>495.36</v>
      </c>
      <c r="J9086">
        <v>0</v>
      </c>
      <c r="K9086">
        <v>4953.6000000000004</v>
      </c>
      <c r="L9086">
        <v>476.8</v>
      </c>
      <c r="M9086">
        <f t="shared" si="425"/>
        <v>4953.6000000000004</v>
      </c>
      <c r="N9086" t="str">
        <f t="shared" si="423"/>
        <v>Q3</v>
      </c>
      <c r="O9086" s="2">
        <f t="shared" si="424"/>
        <v>9.6253229974160206</v>
      </c>
      <c r="P9086" t="str">
        <f>VLOOKUP(retail_sales_2023!C9086,customers!A:J,5,)</f>
        <v>Delhi</v>
      </c>
      <c r="Q9086" t="str">
        <f>VLOOKUP(C9086,customers!A:J,10,0)</f>
        <v>Premium</v>
      </c>
    </row>
    <row r="9087" spans="1:17" x14ac:dyDescent="0.3">
      <c r="A9087" t="s">
        <v>10178</v>
      </c>
      <c r="B9087" s="1">
        <v>45090</v>
      </c>
      <c r="C9087" t="s">
        <v>674</v>
      </c>
      <c r="D9087" t="s">
        <v>675</v>
      </c>
      <c r="E9087" t="s">
        <v>27</v>
      </c>
      <c r="F9087" t="s">
        <v>43</v>
      </c>
      <c r="G9087" t="s">
        <v>154</v>
      </c>
      <c r="H9087">
        <v>1</v>
      </c>
      <c r="I9087">
        <v>9385.51</v>
      </c>
      <c r="J9087">
        <v>0</v>
      </c>
      <c r="K9087">
        <v>9385.51</v>
      </c>
      <c r="L9087">
        <v>1107.6600000000001</v>
      </c>
      <c r="M9087">
        <f t="shared" si="425"/>
        <v>9385.51</v>
      </c>
      <c r="N9087" t="str">
        <f t="shared" si="423"/>
        <v>Q2</v>
      </c>
      <c r="O9087" s="2">
        <f t="shared" si="424"/>
        <v>11.801809384892243</v>
      </c>
      <c r="P9087" t="str">
        <f>VLOOKUP(retail_sales_2023!C9087,customers!A:J,5,)</f>
        <v>Jaipur</v>
      </c>
      <c r="Q9087" t="str">
        <f>VLOOKUP(C9087,customers!A:J,10,0)</f>
        <v>Premium</v>
      </c>
    </row>
    <row r="9088" spans="1:17" x14ac:dyDescent="0.3">
      <c r="A9088" t="s">
        <v>10179</v>
      </c>
      <c r="B9088" s="1">
        <v>45078</v>
      </c>
      <c r="C9088" t="s">
        <v>2329</v>
      </c>
      <c r="D9088" t="s">
        <v>13093</v>
      </c>
      <c r="E9088" t="s">
        <v>15</v>
      </c>
      <c r="F9088" t="s">
        <v>43</v>
      </c>
      <c r="G9088" t="s">
        <v>272</v>
      </c>
      <c r="H9088">
        <v>5</v>
      </c>
      <c r="I9088">
        <v>13068.45</v>
      </c>
      <c r="J9088">
        <v>0</v>
      </c>
      <c r="K9088">
        <v>65342.25</v>
      </c>
      <c r="L9088">
        <v>6025.88</v>
      </c>
      <c r="M9088">
        <f t="shared" si="425"/>
        <v>65342.25</v>
      </c>
      <c r="N9088" t="str">
        <f t="shared" si="423"/>
        <v>Q2</v>
      </c>
      <c r="O9088" s="2">
        <f t="shared" si="424"/>
        <v>9.2220270957917734</v>
      </c>
      <c r="P9088" t="str">
        <f>VLOOKUP(retail_sales_2023!C9088,customers!A:J,5,)</f>
        <v>Chennai</v>
      </c>
      <c r="Q9088" t="str">
        <f>VLOOKUP(C9088,customers!A:J,10,0)</f>
        <v>Premium</v>
      </c>
    </row>
    <row r="9089" spans="1:17" x14ac:dyDescent="0.3">
      <c r="A9089" t="s">
        <v>10180</v>
      </c>
      <c r="B9089" s="1">
        <v>45096</v>
      </c>
      <c r="C9089" t="s">
        <v>2521</v>
      </c>
      <c r="D9089" t="s">
        <v>13093</v>
      </c>
      <c r="E9089" t="s">
        <v>33</v>
      </c>
      <c r="F9089" t="s">
        <v>52</v>
      </c>
      <c r="G9089" t="s">
        <v>235</v>
      </c>
      <c r="H9089">
        <v>4</v>
      </c>
      <c r="I9089">
        <v>509.65</v>
      </c>
      <c r="J9089">
        <v>0.15</v>
      </c>
      <c r="K9089">
        <v>1732.81</v>
      </c>
      <c r="L9089">
        <v>171.62</v>
      </c>
      <c r="M9089">
        <f t="shared" si="425"/>
        <v>1732.81</v>
      </c>
      <c r="N9089" t="str">
        <f t="shared" si="423"/>
        <v>Q2</v>
      </c>
      <c r="O9089" s="2">
        <f t="shared" si="424"/>
        <v>9.904144135825625</v>
      </c>
      <c r="P9089" t="str">
        <f>VLOOKUP(retail_sales_2023!C9089,customers!A:J,5,)</f>
        <v>Ahmedabad</v>
      </c>
      <c r="Q9089" t="str">
        <f>VLOOKUP(C9089,customers!A:J,10,0)</f>
        <v>Premium</v>
      </c>
    </row>
    <row r="9090" spans="1:17" x14ac:dyDescent="0.3">
      <c r="A9090" t="s">
        <v>10181</v>
      </c>
      <c r="B9090" s="1">
        <v>45039</v>
      </c>
      <c r="C9090" t="s">
        <v>1454</v>
      </c>
      <c r="D9090" t="s">
        <v>1455</v>
      </c>
      <c r="E9090" t="s">
        <v>27</v>
      </c>
      <c r="F9090" t="s">
        <v>22</v>
      </c>
      <c r="G9090" t="s">
        <v>146</v>
      </c>
      <c r="H9090">
        <v>2</v>
      </c>
      <c r="I9090">
        <v>11543.19</v>
      </c>
      <c r="J9090">
        <v>0.2</v>
      </c>
      <c r="K9090">
        <v>18469.099999999999</v>
      </c>
      <c r="L9090">
        <v>3721.65</v>
      </c>
      <c r="M9090">
        <f t="shared" si="425"/>
        <v>18469.104000000003</v>
      </c>
      <c r="N9090" t="str">
        <f t="shared" si="423"/>
        <v>Q2</v>
      </c>
      <c r="O9090" s="2">
        <f t="shared" si="424"/>
        <v>20.150684115630977</v>
      </c>
      <c r="P9090" t="str">
        <f>VLOOKUP(retail_sales_2023!C9090,customers!A:J,5,)</f>
        <v>Delhi</v>
      </c>
      <c r="Q9090" t="str">
        <f>VLOOKUP(C9090,customers!A:J,10,0)</f>
        <v>Premium</v>
      </c>
    </row>
    <row r="9091" spans="1:17" x14ac:dyDescent="0.3">
      <c r="A9091" t="s">
        <v>10182</v>
      </c>
      <c r="B9091" s="1">
        <v>45121</v>
      </c>
      <c r="C9091" t="s">
        <v>813</v>
      </c>
      <c r="D9091" t="s">
        <v>814</v>
      </c>
      <c r="E9091" t="s">
        <v>21</v>
      </c>
      <c r="F9091" t="s">
        <v>28</v>
      </c>
      <c r="G9091" t="s">
        <v>61</v>
      </c>
      <c r="H9091">
        <v>2</v>
      </c>
      <c r="I9091">
        <v>5012.57</v>
      </c>
      <c r="J9091">
        <v>0.05</v>
      </c>
      <c r="K9091">
        <v>9523.8799999999992</v>
      </c>
      <c r="L9091">
        <v>-323.08999999999997</v>
      </c>
      <c r="M9091">
        <f t="shared" si="425"/>
        <v>9523.8829999999998</v>
      </c>
      <c r="N9091" t="str">
        <f t="shared" ref="N9091:N9154" si="426">"Q"&amp;ROUNDUP(MONTH(B9091)/3,0)</f>
        <v>Q3</v>
      </c>
      <c r="O9091" s="2">
        <f t="shared" ref="O9091:O9154" si="427">(L9091/K9091)*100</f>
        <v>-3.3924198960927687</v>
      </c>
      <c r="P9091" t="str">
        <f>VLOOKUP(retail_sales_2023!C9091,customers!A:J,5,)</f>
        <v>Patna</v>
      </c>
      <c r="Q9091" t="str">
        <f>VLOOKUP(C9091,customers!A:J,10,0)</f>
        <v>Premium</v>
      </c>
    </row>
    <row r="9092" spans="1:17" x14ac:dyDescent="0.3">
      <c r="A9092" t="s">
        <v>10183</v>
      </c>
      <c r="B9092" s="1">
        <v>44983</v>
      </c>
      <c r="C9092" t="s">
        <v>1547</v>
      </c>
      <c r="D9092" t="s">
        <v>1548</v>
      </c>
      <c r="E9092" t="s">
        <v>15</v>
      </c>
      <c r="F9092" t="s">
        <v>43</v>
      </c>
      <c r="G9092" t="s">
        <v>243</v>
      </c>
      <c r="H9092">
        <v>2</v>
      </c>
      <c r="I9092">
        <v>38905.050000000003</v>
      </c>
      <c r="J9092">
        <v>0.15</v>
      </c>
      <c r="K9092">
        <v>66138.59</v>
      </c>
      <c r="L9092">
        <v>6878.1</v>
      </c>
      <c r="M9092">
        <f t="shared" si="425"/>
        <v>66138.585000000006</v>
      </c>
      <c r="N9092" t="str">
        <f t="shared" si="426"/>
        <v>Q1</v>
      </c>
      <c r="O9092" s="2">
        <f t="shared" si="427"/>
        <v>10.399526207014695</v>
      </c>
      <c r="P9092" t="str">
        <f>VLOOKUP(retail_sales_2023!C9092,customers!A:J,5,)</f>
        <v>Kolkata</v>
      </c>
      <c r="Q9092" t="str">
        <f>VLOOKUP(C9092,customers!A:J,10,0)</f>
        <v>Regular</v>
      </c>
    </row>
    <row r="9093" spans="1:17" x14ac:dyDescent="0.3">
      <c r="A9093" t="s">
        <v>10184</v>
      </c>
      <c r="B9093" s="1">
        <v>45147</v>
      </c>
      <c r="C9093" t="s">
        <v>1031</v>
      </c>
      <c r="D9093" t="s">
        <v>1032</v>
      </c>
      <c r="E9093" t="s">
        <v>15</v>
      </c>
      <c r="F9093" t="s">
        <v>28</v>
      </c>
      <c r="G9093" t="s">
        <v>439</v>
      </c>
      <c r="H9093">
        <v>2</v>
      </c>
      <c r="I9093">
        <v>7172</v>
      </c>
      <c r="J9093">
        <v>0.05</v>
      </c>
      <c r="K9093">
        <v>13626.8</v>
      </c>
      <c r="L9093">
        <v>2783.9</v>
      </c>
      <c r="M9093">
        <f t="shared" ref="M9093:M9156" si="428">H9093*I9093*(1-J9093)</f>
        <v>13626.8</v>
      </c>
      <c r="N9093" t="str">
        <f t="shared" si="426"/>
        <v>Q3</v>
      </c>
      <c r="O9093" s="2">
        <f t="shared" si="427"/>
        <v>20.429594622361819</v>
      </c>
      <c r="P9093" t="str">
        <f>VLOOKUP(retail_sales_2023!C9093,customers!A:J,5,)</f>
        <v>Bengaluru</v>
      </c>
      <c r="Q9093" t="str">
        <f>VLOOKUP(C9093,customers!A:J,10,0)</f>
        <v>Premium</v>
      </c>
    </row>
    <row r="9094" spans="1:17" x14ac:dyDescent="0.3">
      <c r="A9094" t="s">
        <v>10185</v>
      </c>
      <c r="B9094" s="1">
        <v>45137</v>
      </c>
      <c r="C9094" t="s">
        <v>763</v>
      </c>
      <c r="D9094" t="s">
        <v>764</v>
      </c>
      <c r="E9094" t="s">
        <v>21</v>
      </c>
      <c r="F9094" t="s">
        <v>81</v>
      </c>
      <c r="G9094" t="s">
        <v>264</v>
      </c>
      <c r="H9094">
        <v>2</v>
      </c>
      <c r="I9094">
        <v>3224.92</v>
      </c>
      <c r="J9094">
        <v>0.15</v>
      </c>
      <c r="K9094">
        <v>5482.36</v>
      </c>
      <c r="L9094">
        <v>2060.63</v>
      </c>
      <c r="M9094">
        <f t="shared" si="428"/>
        <v>5482.3639999999996</v>
      </c>
      <c r="N9094" t="str">
        <f t="shared" si="426"/>
        <v>Q3</v>
      </c>
      <c r="O9094" s="2">
        <f t="shared" si="427"/>
        <v>37.586550317746372</v>
      </c>
      <c r="P9094" t="str">
        <f>VLOOKUP(retail_sales_2023!C9094,customers!A:J,5,)</f>
        <v>Bhubaneswar</v>
      </c>
      <c r="Q9094" t="str">
        <f>VLOOKUP(C9094,customers!A:J,10,0)</f>
        <v>Regular</v>
      </c>
    </row>
    <row r="9095" spans="1:17" x14ac:dyDescent="0.3">
      <c r="A9095" t="s">
        <v>10186</v>
      </c>
      <c r="B9095" s="1">
        <v>45219</v>
      </c>
      <c r="C9095" t="s">
        <v>2307</v>
      </c>
      <c r="D9095" t="s">
        <v>2308</v>
      </c>
      <c r="E9095" t="s">
        <v>27</v>
      </c>
      <c r="F9095" t="s">
        <v>38</v>
      </c>
      <c r="G9095" t="s">
        <v>39</v>
      </c>
      <c r="H9095">
        <v>4</v>
      </c>
      <c r="I9095">
        <v>3405.97</v>
      </c>
      <c r="J9095">
        <v>0.1</v>
      </c>
      <c r="K9095">
        <v>12261.49</v>
      </c>
      <c r="L9095">
        <v>4257.72</v>
      </c>
      <c r="M9095">
        <f t="shared" si="428"/>
        <v>12261.492</v>
      </c>
      <c r="N9095" t="str">
        <f t="shared" si="426"/>
        <v>Q4</v>
      </c>
      <c r="O9095" s="2">
        <f t="shared" si="427"/>
        <v>34.724327956879634</v>
      </c>
      <c r="P9095" t="str">
        <f>VLOOKUP(retail_sales_2023!C9095,customers!A:J,5,)</f>
        <v>Delhi</v>
      </c>
      <c r="Q9095" t="str">
        <f>VLOOKUP(C9095,customers!A:J,10,0)</f>
        <v>Premium</v>
      </c>
    </row>
    <row r="9096" spans="1:17" x14ac:dyDescent="0.3">
      <c r="A9096" t="s">
        <v>10187</v>
      </c>
      <c r="B9096" s="1">
        <v>45236</v>
      </c>
      <c r="C9096" t="s">
        <v>2569</v>
      </c>
      <c r="D9096" t="s">
        <v>2570</v>
      </c>
      <c r="E9096" t="s">
        <v>15</v>
      </c>
      <c r="F9096" t="s">
        <v>28</v>
      </c>
      <c r="G9096" t="s">
        <v>466</v>
      </c>
      <c r="H9096">
        <v>1</v>
      </c>
      <c r="I9096">
        <v>3509.03</v>
      </c>
      <c r="J9096">
        <v>0</v>
      </c>
      <c r="K9096">
        <v>3509.03</v>
      </c>
      <c r="L9096">
        <v>750.5</v>
      </c>
      <c r="M9096">
        <f t="shared" si="428"/>
        <v>3509.03</v>
      </c>
      <c r="N9096" t="str">
        <f t="shared" si="426"/>
        <v>Q4</v>
      </c>
      <c r="O9096" s="2">
        <f t="shared" si="427"/>
        <v>21.387676936361331</v>
      </c>
      <c r="P9096" t="str">
        <f>VLOOKUP(retail_sales_2023!C9096,customers!A:J,5,)</f>
        <v>Hyderabad</v>
      </c>
      <c r="Q9096" t="str">
        <f>VLOOKUP(C9096,customers!A:J,10,0)</f>
        <v>Premium</v>
      </c>
    </row>
    <row r="9097" spans="1:17" x14ac:dyDescent="0.3">
      <c r="A9097" t="s">
        <v>10188</v>
      </c>
      <c r="B9097" s="1">
        <v>45140</v>
      </c>
      <c r="C9097" t="s">
        <v>1016</v>
      </c>
      <c r="D9097" t="s">
        <v>1017</v>
      </c>
      <c r="E9097" t="s">
        <v>21</v>
      </c>
      <c r="F9097" t="s">
        <v>22</v>
      </c>
      <c r="G9097" t="s">
        <v>182</v>
      </c>
      <c r="H9097">
        <v>4</v>
      </c>
      <c r="I9097">
        <v>41953.65</v>
      </c>
      <c r="J9097">
        <v>0.1</v>
      </c>
      <c r="K9097">
        <v>151033.14000000001</v>
      </c>
      <c r="L9097">
        <v>45446.559999999998</v>
      </c>
      <c r="M9097">
        <f t="shared" si="428"/>
        <v>151033.14000000001</v>
      </c>
      <c r="N9097" t="str">
        <f t="shared" si="426"/>
        <v>Q3</v>
      </c>
      <c r="O9097" s="2">
        <f t="shared" si="427"/>
        <v>30.090455644370493</v>
      </c>
      <c r="P9097" t="str">
        <f>VLOOKUP(retail_sales_2023!C9097,customers!A:J,5,)</f>
        <v>Kolkata</v>
      </c>
      <c r="Q9097" t="str">
        <f>VLOOKUP(C9097,customers!A:J,10,0)</f>
        <v>Regular</v>
      </c>
    </row>
    <row r="9098" spans="1:17" x14ac:dyDescent="0.3">
      <c r="A9098" t="s">
        <v>10189</v>
      </c>
      <c r="B9098" s="1">
        <v>45047</v>
      </c>
      <c r="C9098" t="s">
        <v>1460</v>
      </c>
      <c r="D9098" t="s">
        <v>1461</v>
      </c>
      <c r="E9098" t="s">
        <v>33</v>
      </c>
      <c r="F9098" t="s">
        <v>43</v>
      </c>
      <c r="G9098" t="s">
        <v>282</v>
      </c>
      <c r="H9098">
        <v>1</v>
      </c>
      <c r="I9098">
        <v>7068.24</v>
      </c>
      <c r="J9098">
        <v>0.05</v>
      </c>
      <c r="K9098">
        <v>6714.83</v>
      </c>
      <c r="L9098">
        <v>772.68</v>
      </c>
      <c r="M9098">
        <f t="shared" si="428"/>
        <v>6714.8279999999995</v>
      </c>
      <c r="N9098" t="str">
        <f t="shared" si="426"/>
        <v>Q2</v>
      </c>
      <c r="O9098" s="2">
        <f t="shared" si="427"/>
        <v>11.50706719306371</v>
      </c>
      <c r="P9098" t="str">
        <f>VLOOKUP(retail_sales_2023!C9098,customers!A:J,5,)</f>
        <v>Pune</v>
      </c>
      <c r="Q9098" t="str">
        <f>VLOOKUP(C9098,customers!A:J,10,0)</f>
        <v>Premium</v>
      </c>
    </row>
    <row r="9099" spans="1:17" x14ac:dyDescent="0.3">
      <c r="A9099" t="s">
        <v>10190</v>
      </c>
      <c r="B9099" s="1">
        <v>45055</v>
      </c>
      <c r="C9099" t="s">
        <v>1934</v>
      </c>
      <c r="D9099" t="s">
        <v>1935</v>
      </c>
      <c r="E9099" t="s">
        <v>15</v>
      </c>
      <c r="F9099" t="s">
        <v>38</v>
      </c>
      <c r="G9099" t="s">
        <v>141</v>
      </c>
      <c r="H9099">
        <v>5</v>
      </c>
      <c r="I9099">
        <v>3306.69</v>
      </c>
      <c r="J9099">
        <v>0</v>
      </c>
      <c r="K9099">
        <v>16533.45</v>
      </c>
      <c r="L9099">
        <v>4928.2700000000004</v>
      </c>
      <c r="M9099">
        <f t="shared" si="428"/>
        <v>16533.45</v>
      </c>
      <c r="N9099" t="str">
        <f t="shared" si="426"/>
        <v>Q2</v>
      </c>
      <c r="O9099" s="2">
        <f t="shared" si="427"/>
        <v>29.807874339596395</v>
      </c>
      <c r="P9099" t="str">
        <f>VLOOKUP(retail_sales_2023!C9099,customers!A:J,5,)</f>
        <v>Kochi</v>
      </c>
      <c r="Q9099" t="str">
        <f>VLOOKUP(C9099,customers!A:J,10,0)</f>
        <v>Premium</v>
      </c>
    </row>
    <row r="9100" spans="1:17" x14ac:dyDescent="0.3">
      <c r="A9100" t="s">
        <v>10191</v>
      </c>
      <c r="B9100" s="1">
        <v>45281</v>
      </c>
      <c r="C9100" t="s">
        <v>2514</v>
      </c>
      <c r="D9100" t="s">
        <v>2515</v>
      </c>
      <c r="E9100" t="s">
        <v>21</v>
      </c>
      <c r="F9100" t="s">
        <v>43</v>
      </c>
      <c r="G9100" t="s">
        <v>301</v>
      </c>
      <c r="H9100">
        <v>5</v>
      </c>
      <c r="I9100">
        <v>18249.919999999998</v>
      </c>
      <c r="J9100">
        <v>0</v>
      </c>
      <c r="K9100">
        <v>91249.600000000006</v>
      </c>
      <c r="L9100">
        <v>14175.59</v>
      </c>
      <c r="M9100">
        <f t="shared" si="428"/>
        <v>91249.599999999991</v>
      </c>
      <c r="N9100" t="str">
        <f t="shared" si="426"/>
        <v>Q4</v>
      </c>
      <c r="O9100" s="2">
        <f t="shared" si="427"/>
        <v>15.534961249145201</v>
      </c>
      <c r="P9100" t="str">
        <f>VLOOKUP(retail_sales_2023!C9100,customers!A:J,5,)</f>
        <v>Guwahati</v>
      </c>
      <c r="Q9100" t="str">
        <f>VLOOKUP(C9100,customers!A:J,10,0)</f>
        <v>Regular</v>
      </c>
    </row>
    <row r="9101" spans="1:17" x14ac:dyDescent="0.3">
      <c r="A9101" t="s">
        <v>10192</v>
      </c>
      <c r="B9101" s="1">
        <v>44942</v>
      </c>
      <c r="C9101" t="s">
        <v>3889</v>
      </c>
      <c r="D9101" t="s">
        <v>3890</v>
      </c>
      <c r="E9101" t="s">
        <v>27</v>
      </c>
      <c r="F9101" t="s">
        <v>43</v>
      </c>
      <c r="G9101" t="s">
        <v>178</v>
      </c>
      <c r="H9101">
        <v>2</v>
      </c>
      <c r="I9101">
        <v>10341.07</v>
      </c>
      <c r="J9101">
        <v>0.1</v>
      </c>
      <c r="K9101">
        <v>18613.93</v>
      </c>
      <c r="L9101">
        <v>2157.4499999999998</v>
      </c>
      <c r="M9101">
        <f t="shared" si="428"/>
        <v>18613.925999999999</v>
      </c>
      <c r="N9101" t="str">
        <f t="shared" si="426"/>
        <v>Q1</v>
      </c>
      <c r="O9101" s="2">
        <f t="shared" si="427"/>
        <v>11.590513126459591</v>
      </c>
      <c r="P9101" t="str">
        <f>VLOOKUP(retail_sales_2023!C9101,customers!A:J,5,)</f>
        <v>Jaipur</v>
      </c>
      <c r="Q9101" t="str">
        <f>VLOOKUP(C9101,customers!A:J,10,0)</f>
        <v>Premium</v>
      </c>
    </row>
    <row r="9102" spans="1:17" x14ac:dyDescent="0.3">
      <c r="A9102" t="s">
        <v>10193</v>
      </c>
      <c r="B9102" s="1">
        <v>45140</v>
      </c>
      <c r="C9102" t="s">
        <v>163</v>
      </c>
      <c r="D9102" t="s">
        <v>164</v>
      </c>
      <c r="E9102" t="s">
        <v>27</v>
      </c>
      <c r="F9102" t="s">
        <v>81</v>
      </c>
      <c r="G9102" t="s">
        <v>82</v>
      </c>
      <c r="H9102">
        <v>5</v>
      </c>
      <c r="I9102">
        <v>4830.37</v>
      </c>
      <c r="J9102">
        <v>0.1</v>
      </c>
      <c r="K9102">
        <v>21736.67</v>
      </c>
      <c r="L9102">
        <v>6872.55</v>
      </c>
      <c r="M9102">
        <f t="shared" si="428"/>
        <v>21736.665000000001</v>
      </c>
      <c r="N9102" t="str">
        <f t="shared" si="426"/>
        <v>Q3</v>
      </c>
      <c r="O9102" s="2">
        <f t="shared" si="427"/>
        <v>31.617308446970032</v>
      </c>
      <c r="P9102" t="str">
        <f>VLOOKUP(retail_sales_2023!C9102,customers!A:J,5,)</f>
        <v>Lucknow</v>
      </c>
      <c r="Q9102" t="str">
        <f>VLOOKUP(C9102,customers!A:J,10,0)</f>
        <v>Occasional</v>
      </c>
    </row>
    <row r="9103" spans="1:17" x14ac:dyDescent="0.3">
      <c r="A9103" t="s">
        <v>10194</v>
      </c>
      <c r="B9103" s="1">
        <v>45160</v>
      </c>
      <c r="C9103" t="s">
        <v>59</v>
      </c>
      <c r="D9103" t="s">
        <v>60</v>
      </c>
      <c r="E9103" t="s">
        <v>33</v>
      </c>
      <c r="F9103" t="s">
        <v>43</v>
      </c>
      <c r="G9103" t="s">
        <v>272</v>
      </c>
      <c r="H9103">
        <v>5</v>
      </c>
      <c r="I9103">
        <v>10371.629999999999</v>
      </c>
      <c r="J9103">
        <v>0.1</v>
      </c>
      <c r="K9103">
        <v>46672.33</v>
      </c>
      <c r="L9103">
        <v>5408.69</v>
      </c>
      <c r="M9103">
        <f t="shared" si="428"/>
        <v>46672.334999999999</v>
      </c>
      <c r="N9103" t="str">
        <f t="shared" si="426"/>
        <v>Q3</v>
      </c>
      <c r="O9103" s="2">
        <f t="shared" si="427"/>
        <v>11.588643635318826</v>
      </c>
      <c r="P9103" t="str">
        <f>VLOOKUP(retail_sales_2023!C9103,customers!A:J,5,)</f>
        <v>Nagpur</v>
      </c>
      <c r="Q9103" t="str">
        <f>VLOOKUP(C9103,customers!A:J,10,0)</f>
        <v>Premium</v>
      </c>
    </row>
    <row r="9104" spans="1:17" x14ac:dyDescent="0.3">
      <c r="A9104" t="s">
        <v>10195</v>
      </c>
      <c r="B9104" s="1">
        <v>44958</v>
      </c>
      <c r="C9104" t="s">
        <v>2307</v>
      </c>
      <c r="D9104" t="s">
        <v>2308</v>
      </c>
      <c r="E9104" t="s">
        <v>27</v>
      </c>
      <c r="F9104" t="s">
        <v>16</v>
      </c>
      <c r="G9104" t="s">
        <v>86</v>
      </c>
      <c r="H9104">
        <v>1</v>
      </c>
      <c r="I9104">
        <v>270.02</v>
      </c>
      <c r="J9104">
        <v>0.2</v>
      </c>
      <c r="K9104">
        <v>216.02</v>
      </c>
      <c r="L9104">
        <v>95.49</v>
      </c>
      <c r="M9104">
        <f t="shared" si="428"/>
        <v>216.01599999999999</v>
      </c>
      <c r="N9104" t="str">
        <f t="shared" si="426"/>
        <v>Q1</v>
      </c>
      <c r="O9104" s="2">
        <f t="shared" si="427"/>
        <v>44.20424034811591</v>
      </c>
      <c r="P9104" t="str">
        <f>VLOOKUP(retail_sales_2023!C9104,customers!A:J,5,)</f>
        <v>Delhi</v>
      </c>
      <c r="Q9104" t="str">
        <f>VLOOKUP(C9104,customers!A:J,10,0)</f>
        <v>Premium</v>
      </c>
    </row>
    <row r="9105" spans="1:17" x14ac:dyDescent="0.3">
      <c r="A9105" t="s">
        <v>10196</v>
      </c>
      <c r="B9105" s="1">
        <v>45047</v>
      </c>
      <c r="C9105" t="s">
        <v>176</v>
      </c>
      <c r="D9105" t="s">
        <v>177</v>
      </c>
      <c r="E9105" t="s">
        <v>15</v>
      </c>
      <c r="F9105" t="s">
        <v>38</v>
      </c>
      <c r="G9105" t="s">
        <v>456</v>
      </c>
      <c r="H9105">
        <v>1</v>
      </c>
      <c r="I9105">
        <v>432.54</v>
      </c>
      <c r="J9105">
        <v>0.1</v>
      </c>
      <c r="K9105">
        <v>389.29</v>
      </c>
      <c r="L9105">
        <v>115.75</v>
      </c>
      <c r="M9105">
        <f t="shared" si="428"/>
        <v>389.286</v>
      </c>
      <c r="N9105" t="str">
        <f t="shared" si="426"/>
        <v>Q2</v>
      </c>
      <c r="O9105" s="2">
        <f t="shared" si="427"/>
        <v>29.733617611549228</v>
      </c>
      <c r="P9105" t="str">
        <f>VLOOKUP(retail_sales_2023!C9105,customers!A:J,5,)</f>
        <v>Hyderabad</v>
      </c>
      <c r="Q9105" t="str">
        <f>VLOOKUP(C9105,customers!A:J,10,0)</f>
        <v>Premium</v>
      </c>
    </row>
    <row r="9106" spans="1:17" x14ac:dyDescent="0.3">
      <c r="A9106" t="s">
        <v>10197</v>
      </c>
      <c r="B9106" s="1">
        <v>45242</v>
      </c>
      <c r="C9106" t="s">
        <v>1320</v>
      </c>
      <c r="D9106" t="s">
        <v>1321</v>
      </c>
      <c r="E9106" t="s">
        <v>15</v>
      </c>
      <c r="F9106" t="s">
        <v>22</v>
      </c>
      <c r="G9106" t="s">
        <v>315</v>
      </c>
      <c r="H9106">
        <v>2</v>
      </c>
      <c r="I9106">
        <v>39057.08</v>
      </c>
      <c r="J9106">
        <v>0.1</v>
      </c>
      <c r="K9106">
        <v>70302.740000000005</v>
      </c>
      <c r="L9106">
        <v>19974.73</v>
      </c>
      <c r="M9106">
        <f t="shared" si="428"/>
        <v>70302.744000000006</v>
      </c>
      <c r="N9106" t="str">
        <f t="shared" si="426"/>
        <v>Q4</v>
      </c>
      <c r="O9106" s="2">
        <f t="shared" si="427"/>
        <v>28.412448789335947</v>
      </c>
      <c r="P9106" t="str">
        <f>VLOOKUP(retail_sales_2023!C9106,customers!A:J,5,)</f>
        <v>Kochi</v>
      </c>
      <c r="Q9106" t="str">
        <f>VLOOKUP(C9106,customers!A:J,10,0)</f>
        <v>Premium</v>
      </c>
    </row>
    <row r="9107" spans="1:17" x14ac:dyDescent="0.3">
      <c r="A9107" t="s">
        <v>10198</v>
      </c>
      <c r="B9107" s="1">
        <v>45128</v>
      </c>
      <c r="C9107" t="s">
        <v>829</v>
      </c>
      <c r="D9107" t="s">
        <v>830</v>
      </c>
      <c r="E9107" t="s">
        <v>15</v>
      </c>
      <c r="F9107" t="s">
        <v>81</v>
      </c>
      <c r="G9107" t="s">
        <v>82</v>
      </c>
      <c r="H9107">
        <v>3</v>
      </c>
      <c r="I9107">
        <v>467.78</v>
      </c>
      <c r="J9107">
        <v>0.2</v>
      </c>
      <c r="K9107">
        <v>1122.67</v>
      </c>
      <c r="L9107">
        <v>270.68</v>
      </c>
      <c r="M9107">
        <f t="shared" si="428"/>
        <v>1122.672</v>
      </c>
      <c r="N9107" t="str">
        <f t="shared" si="426"/>
        <v>Q3</v>
      </c>
      <c r="O9107" s="2">
        <f t="shared" si="427"/>
        <v>24.110379719775178</v>
      </c>
      <c r="P9107" t="str">
        <f>VLOOKUP(retail_sales_2023!C9107,customers!A:J,5,)</f>
        <v>Chennai</v>
      </c>
      <c r="Q9107" t="str">
        <f>VLOOKUP(C9107,customers!A:J,10,0)</f>
        <v>Regular</v>
      </c>
    </row>
    <row r="9108" spans="1:17" x14ac:dyDescent="0.3">
      <c r="A9108" t="s">
        <v>10199</v>
      </c>
      <c r="B9108" s="1">
        <v>44948</v>
      </c>
      <c r="C9108" t="s">
        <v>1131</v>
      </c>
      <c r="D9108" t="s">
        <v>1132</v>
      </c>
      <c r="E9108" t="s">
        <v>33</v>
      </c>
      <c r="F9108" t="s">
        <v>81</v>
      </c>
      <c r="G9108" t="s">
        <v>370</v>
      </c>
      <c r="H9108">
        <v>2</v>
      </c>
      <c r="I9108">
        <v>4459.53</v>
      </c>
      <c r="J9108">
        <v>0.05</v>
      </c>
      <c r="K9108">
        <v>8473.11</v>
      </c>
      <c r="L9108">
        <v>2602.9699999999998</v>
      </c>
      <c r="M9108">
        <f t="shared" si="428"/>
        <v>8473.107</v>
      </c>
      <c r="N9108" t="str">
        <f t="shared" si="426"/>
        <v>Q1</v>
      </c>
      <c r="O9108" s="2">
        <f t="shared" si="427"/>
        <v>30.720361236901205</v>
      </c>
      <c r="P9108" t="str">
        <f>VLOOKUP(retail_sales_2023!C9108,customers!A:J,5,)</f>
        <v>Pune</v>
      </c>
      <c r="Q9108" t="str">
        <f>VLOOKUP(C9108,customers!A:J,10,0)</f>
        <v>Premium</v>
      </c>
    </row>
    <row r="9109" spans="1:17" x14ac:dyDescent="0.3">
      <c r="A9109" t="s">
        <v>10200</v>
      </c>
      <c r="B9109" s="1">
        <v>44989</v>
      </c>
      <c r="C9109" t="s">
        <v>1671</v>
      </c>
      <c r="D9109" t="s">
        <v>1672</v>
      </c>
      <c r="E9109" t="s">
        <v>15</v>
      </c>
      <c r="F9109" t="s">
        <v>28</v>
      </c>
      <c r="G9109" t="s">
        <v>466</v>
      </c>
      <c r="H9109">
        <v>2</v>
      </c>
      <c r="I9109">
        <v>3154.35</v>
      </c>
      <c r="J9109">
        <v>0</v>
      </c>
      <c r="K9109">
        <v>6308.7</v>
      </c>
      <c r="L9109">
        <v>1732.82</v>
      </c>
      <c r="M9109">
        <f t="shared" si="428"/>
        <v>6308.7</v>
      </c>
      <c r="N9109" t="str">
        <f t="shared" si="426"/>
        <v>Q1</v>
      </c>
      <c r="O9109" s="2">
        <f t="shared" si="427"/>
        <v>27.467148540903828</v>
      </c>
      <c r="P9109" t="str">
        <f>VLOOKUP(retail_sales_2023!C9109,customers!A:J,5,)</f>
        <v>Hyderabad</v>
      </c>
      <c r="Q9109" t="str">
        <f>VLOOKUP(C9109,customers!A:J,10,0)</f>
        <v>Occasional</v>
      </c>
    </row>
    <row r="9110" spans="1:17" x14ac:dyDescent="0.3">
      <c r="A9110" t="s">
        <v>10201</v>
      </c>
      <c r="B9110" s="1">
        <v>45146</v>
      </c>
      <c r="C9110" t="s">
        <v>1430</v>
      </c>
      <c r="D9110" t="s">
        <v>1431</v>
      </c>
      <c r="E9110" t="s">
        <v>21</v>
      </c>
      <c r="F9110" t="s">
        <v>81</v>
      </c>
      <c r="G9110" t="s">
        <v>101</v>
      </c>
      <c r="H9110">
        <v>4</v>
      </c>
      <c r="I9110">
        <v>1978.34</v>
      </c>
      <c r="J9110">
        <v>0</v>
      </c>
      <c r="K9110">
        <v>7913.36</v>
      </c>
      <c r="L9110">
        <v>-993.3</v>
      </c>
      <c r="M9110">
        <f t="shared" si="428"/>
        <v>7913.36</v>
      </c>
      <c r="N9110" t="str">
        <f t="shared" si="426"/>
        <v>Q3</v>
      </c>
      <c r="O9110" s="2">
        <f t="shared" si="427"/>
        <v>-12.552190220083503</v>
      </c>
      <c r="P9110" t="str">
        <f>VLOOKUP(retail_sales_2023!C9110,customers!A:J,5,)</f>
        <v>Bhubaneswar</v>
      </c>
      <c r="Q9110" t="str">
        <f>VLOOKUP(C9110,customers!A:J,10,0)</f>
        <v>Regular</v>
      </c>
    </row>
    <row r="9111" spans="1:17" x14ac:dyDescent="0.3">
      <c r="A9111" t="s">
        <v>10202</v>
      </c>
      <c r="B9111" s="1">
        <v>45034</v>
      </c>
      <c r="C9111" t="s">
        <v>1469</v>
      </c>
      <c r="D9111" t="s">
        <v>1470</v>
      </c>
      <c r="E9111" t="s">
        <v>21</v>
      </c>
      <c r="F9111" t="s">
        <v>16</v>
      </c>
      <c r="G9111" t="s">
        <v>898</v>
      </c>
      <c r="H9111">
        <v>2</v>
      </c>
      <c r="I9111">
        <v>531.22</v>
      </c>
      <c r="J9111">
        <v>0.05</v>
      </c>
      <c r="K9111">
        <v>1009.32</v>
      </c>
      <c r="L9111">
        <v>255.72</v>
      </c>
      <c r="M9111">
        <f t="shared" si="428"/>
        <v>1009.318</v>
      </c>
      <c r="N9111" t="str">
        <f t="shared" si="426"/>
        <v>Q2</v>
      </c>
      <c r="O9111" s="2">
        <f t="shared" si="427"/>
        <v>25.335869694447744</v>
      </c>
      <c r="P9111" t="str">
        <f>VLOOKUP(retail_sales_2023!C9111,customers!A:J,5,)</f>
        <v>Kolkata</v>
      </c>
      <c r="Q9111" t="str">
        <f>VLOOKUP(C9111,customers!A:J,10,0)</f>
        <v>Regular</v>
      </c>
    </row>
    <row r="9112" spans="1:17" x14ac:dyDescent="0.3">
      <c r="A9112" t="s">
        <v>10203</v>
      </c>
      <c r="B9112" s="1">
        <v>45072</v>
      </c>
      <c r="C9112" t="s">
        <v>2333</v>
      </c>
      <c r="D9112" t="s">
        <v>2334</v>
      </c>
      <c r="E9112" t="s">
        <v>15</v>
      </c>
      <c r="F9112" t="s">
        <v>22</v>
      </c>
      <c r="G9112" t="s">
        <v>146</v>
      </c>
      <c r="H9112">
        <v>2</v>
      </c>
      <c r="I9112">
        <v>44716.18</v>
      </c>
      <c r="J9112">
        <v>0.05</v>
      </c>
      <c r="K9112">
        <v>84960.74</v>
      </c>
      <c r="L9112">
        <v>19456.7</v>
      </c>
      <c r="M9112">
        <f t="shared" si="428"/>
        <v>84960.741999999998</v>
      </c>
      <c r="N9112" t="str">
        <f t="shared" si="426"/>
        <v>Q2</v>
      </c>
      <c r="O9112" s="2">
        <f t="shared" si="427"/>
        <v>22.900812775406617</v>
      </c>
      <c r="P9112" t="str">
        <f>VLOOKUP(retail_sales_2023!C9112,customers!A:J,5,)</f>
        <v>Chennai</v>
      </c>
      <c r="Q9112" t="str">
        <f>VLOOKUP(C9112,customers!A:J,10,0)</f>
        <v>Regular</v>
      </c>
    </row>
    <row r="9113" spans="1:17" x14ac:dyDescent="0.3">
      <c r="A9113" t="s">
        <v>10204</v>
      </c>
      <c r="B9113" s="1">
        <v>45230</v>
      </c>
      <c r="C9113" t="s">
        <v>641</v>
      </c>
      <c r="D9113" t="s">
        <v>642</v>
      </c>
      <c r="E9113" t="s">
        <v>33</v>
      </c>
      <c r="F9113" t="s">
        <v>38</v>
      </c>
      <c r="G9113" t="s">
        <v>90</v>
      </c>
      <c r="H9113">
        <v>4</v>
      </c>
      <c r="I9113">
        <v>3987.41</v>
      </c>
      <c r="J9113">
        <v>0.25</v>
      </c>
      <c r="K9113">
        <v>11962.23</v>
      </c>
      <c r="L9113">
        <v>3489.21</v>
      </c>
      <c r="M9113">
        <f t="shared" si="428"/>
        <v>11962.23</v>
      </c>
      <c r="N9113" t="str">
        <f t="shared" si="426"/>
        <v>Q4</v>
      </c>
      <c r="O9113" s="2">
        <f t="shared" si="427"/>
        <v>29.168558036419633</v>
      </c>
      <c r="P9113" t="str">
        <f>VLOOKUP(retail_sales_2023!C9113,customers!A:J,5,)</f>
        <v>Surat</v>
      </c>
      <c r="Q9113" t="str">
        <f>VLOOKUP(C9113,customers!A:J,10,0)</f>
        <v>Regular</v>
      </c>
    </row>
    <row r="9114" spans="1:17" x14ac:dyDescent="0.3">
      <c r="A9114" t="s">
        <v>10205</v>
      </c>
      <c r="B9114" s="1">
        <v>45124</v>
      </c>
      <c r="C9114" t="s">
        <v>1189</v>
      </c>
      <c r="D9114" t="s">
        <v>1190</v>
      </c>
      <c r="E9114" t="s">
        <v>21</v>
      </c>
      <c r="F9114" t="s">
        <v>81</v>
      </c>
      <c r="G9114" t="s">
        <v>158</v>
      </c>
      <c r="H9114">
        <v>3</v>
      </c>
      <c r="I9114">
        <v>3880.12</v>
      </c>
      <c r="J9114">
        <v>0.1</v>
      </c>
      <c r="K9114">
        <v>10476.32</v>
      </c>
      <c r="L9114">
        <v>3188.42</v>
      </c>
      <c r="M9114">
        <f t="shared" si="428"/>
        <v>10476.324000000001</v>
      </c>
      <c r="N9114" t="str">
        <f t="shared" si="426"/>
        <v>Q3</v>
      </c>
      <c r="O9114" s="2">
        <f t="shared" si="427"/>
        <v>30.434541900209233</v>
      </c>
      <c r="P9114" t="str">
        <f>VLOOKUP(retail_sales_2023!C9114,customers!A:J,5,)</f>
        <v>Bhubaneswar</v>
      </c>
      <c r="Q9114" t="str">
        <f>VLOOKUP(C9114,customers!A:J,10,0)</f>
        <v>Occasional</v>
      </c>
    </row>
    <row r="9115" spans="1:17" x14ac:dyDescent="0.3">
      <c r="A9115" t="s">
        <v>10206</v>
      </c>
      <c r="B9115" s="1">
        <v>45019</v>
      </c>
      <c r="C9115" t="s">
        <v>112</v>
      </c>
      <c r="D9115" t="s">
        <v>113</v>
      </c>
      <c r="E9115" t="s">
        <v>33</v>
      </c>
      <c r="F9115" t="s">
        <v>28</v>
      </c>
      <c r="G9115" t="s">
        <v>439</v>
      </c>
      <c r="H9115">
        <v>2</v>
      </c>
      <c r="I9115">
        <v>6798.68</v>
      </c>
      <c r="J9115">
        <v>0</v>
      </c>
      <c r="K9115">
        <v>13597.36</v>
      </c>
      <c r="L9115">
        <v>2503.23</v>
      </c>
      <c r="M9115">
        <f t="shared" si="428"/>
        <v>13597.36</v>
      </c>
      <c r="N9115" t="str">
        <f t="shared" si="426"/>
        <v>Q2</v>
      </c>
      <c r="O9115" s="2">
        <f t="shared" si="427"/>
        <v>18.409676584278124</v>
      </c>
      <c r="P9115" t="str">
        <f>VLOOKUP(retail_sales_2023!C9115,customers!A:J,5,)</f>
        <v>Surat</v>
      </c>
      <c r="Q9115" t="str">
        <f>VLOOKUP(C9115,customers!A:J,10,0)</f>
        <v>Occasional</v>
      </c>
    </row>
    <row r="9116" spans="1:17" x14ac:dyDescent="0.3">
      <c r="A9116" t="s">
        <v>10207</v>
      </c>
      <c r="B9116" s="1">
        <v>45230</v>
      </c>
      <c r="C9116" t="s">
        <v>1585</v>
      </c>
      <c r="D9116" t="s">
        <v>1586</v>
      </c>
      <c r="E9116" t="s">
        <v>15</v>
      </c>
      <c r="F9116" t="s">
        <v>38</v>
      </c>
      <c r="G9116" t="s">
        <v>395</v>
      </c>
      <c r="H9116">
        <v>1</v>
      </c>
      <c r="I9116">
        <v>3210.04</v>
      </c>
      <c r="J9116">
        <v>0.25</v>
      </c>
      <c r="K9116">
        <v>2407.5300000000002</v>
      </c>
      <c r="L9116">
        <v>617.04</v>
      </c>
      <c r="M9116">
        <f t="shared" si="428"/>
        <v>2407.5299999999997</v>
      </c>
      <c r="N9116" t="str">
        <f t="shared" si="426"/>
        <v>Q4</v>
      </c>
      <c r="O9116" s="2">
        <f t="shared" si="427"/>
        <v>25.629587170253327</v>
      </c>
      <c r="P9116" t="str">
        <f>VLOOKUP(retail_sales_2023!C9116,customers!A:J,5,)</f>
        <v>Coimbatore</v>
      </c>
      <c r="Q9116" t="str">
        <f>VLOOKUP(C9116,customers!A:J,10,0)</f>
        <v>Premium</v>
      </c>
    </row>
    <row r="9117" spans="1:17" x14ac:dyDescent="0.3">
      <c r="A9117" t="s">
        <v>10208</v>
      </c>
      <c r="B9117" s="1">
        <v>45248</v>
      </c>
      <c r="C9117" t="s">
        <v>2119</v>
      </c>
      <c r="D9117" t="s">
        <v>2120</v>
      </c>
      <c r="E9117" t="s">
        <v>21</v>
      </c>
      <c r="F9117" t="s">
        <v>28</v>
      </c>
      <c r="G9117" t="s">
        <v>29</v>
      </c>
      <c r="H9117">
        <v>2</v>
      </c>
      <c r="I9117">
        <v>7039.1</v>
      </c>
      <c r="J9117">
        <v>0</v>
      </c>
      <c r="K9117">
        <v>14078.2</v>
      </c>
      <c r="L9117">
        <v>3581.72</v>
      </c>
      <c r="M9117">
        <f t="shared" si="428"/>
        <v>14078.2</v>
      </c>
      <c r="N9117" t="str">
        <f t="shared" si="426"/>
        <v>Q4</v>
      </c>
      <c r="O9117" s="2">
        <f t="shared" si="427"/>
        <v>25.441604750607322</v>
      </c>
      <c r="P9117" t="str">
        <f>VLOOKUP(retail_sales_2023!C9117,customers!A:J,5,)</f>
        <v>Ranchi</v>
      </c>
      <c r="Q9117" t="str">
        <f>VLOOKUP(C9117,customers!A:J,10,0)</f>
        <v>Premium</v>
      </c>
    </row>
    <row r="9118" spans="1:17" x14ac:dyDescent="0.3">
      <c r="A9118" t="s">
        <v>10209</v>
      </c>
      <c r="B9118" s="1">
        <v>44990</v>
      </c>
      <c r="C9118" t="s">
        <v>1454</v>
      </c>
      <c r="D9118" t="s">
        <v>1455</v>
      </c>
      <c r="E9118" t="s">
        <v>27</v>
      </c>
      <c r="F9118" t="s">
        <v>38</v>
      </c>
      <c r="G9118" t="s">
        <v>65</v>
      </c>
      <c r="H9118">
        <v>3</v>
      </c>
      <c r="I9118">
        <v>1080.33</v>
      </c>
      <c r="J9118">
        <v>0.1</v>
      </c>
      <c r="K9118">
        <v>2916.89</v>
      </c>
      <c r="L9118">
        <v>950.58</v>
      </c>
      <c r="M9118">
        <f t="shared" si="428"/>
        <v>2916.8910000000001</v>
      </c>
      <c r="N9118" t="str">
        <f t="shared" si="426"/>
        <v>Q1</v>
      </c>
      <c r="O9118" s="2">
        <f t="shared" si="427"/>
        <v>32.588818913294645</v>
      </c>
      <c r="P9118" t="str">
        <f>VLOOKUP(retail_sales_2023!C9118,customers!A:J,5,)</f>
        <v>Delhi</v>
      </c>
      <c r="Q9118" t="str">
        <f>VLOOKUP(C9118,customers!A:J,10,0)</f>
        <v>Premium</v>
      </c>
    </row>
    <row r="9119" spans="1:17" x14ac:dyDescent="0.3">
      <c r="A9119" t="s">
        <v>10210</v>
      </c>
      <c r="B9119" s="1">
        <v>45188</v>
      </c>
      <c r="C9119" t="s">
        <v>1292</v>
      </c>
      <c r="D9119" t="s">
        <v>1293</v>
      </c>
      <c r="E9119" t="s">
        <v>15</v>
      </c>
      <c r="F9119" t="s">
        <v>38</v>
      </c>
      <c r="G9119" t="s">
        <v>395</v>
      </c>
      <c r="H9119">
        <v>3</v>
      </c>
      <c r="I9119">
        <v>1503.78</v>
      </c>
      <c r="J9119">
        <v>0</v>
      </c>
      <c r="K9119">
        <v>4511.34</v>
      </c>
      <c r="L9119">
        <v>1134.3900000000001</v>
      </c>
      <c r="M9119">
        <f t="shared" si="428"/>
        <v>4511.34</v>
      </c>
      <c r="N9119" t="str">
        <f t="shared" si="426"/>
        <v>Q3</v>
      </c>
      <c r="O9119" s="2">
        <f t="shared" si="427"/>
        <v>25.145300509383024</v>
      </c>
      <c r="P9119" t="str">
        <f>VLOOKUP(retail_sales_2023!C9119,customers!A:J,5,)</f>
        <v>Hyderabad</v>
      </c>
      <c r="Q9119" t="str">
        <f>VLOOKUP(C9119,customers!A:J,10,0)</f>
        <v>Premium</v>
      </c>
    </row>
    <row r="9120" spans="1:17" x14ac:dyDescent="0.3">
      <c r="A9120" t="s">
        <v>10211</v>
      </c>
      <c r="B9120" s="1">
        <v>45204</v>
      </c>
      <c r="C9120" t="s">
        <v>948</v>
      </c>
      <c r="D9120" t="s">
        <v>949</v>
      </c>
      <c r="E9120" t="s">
        <v>27</v>
      </c>
      <c r="F9120" t="s">
        <v>28</v>
      </c>
      <c r="G9120" t="s">
        <v>61</v>
      </c>
      <c r="H9120">
        <v>2</v>
      </c>
      <c r="I9120">
        <v>4799.62</v>
      </c>
      <c r="J9120">
        <v>0.15</v>
      </c>
      <c r="K9120">
        <v>8159.35</v>
      </c>
      <c r="L9120">
        <v>1301.67</v>
      </c>
      <c r="M9120">
        <f t="shared" si="428"/>
        <v>8159.3539999999994</v>
      </c>
      <c r="N9120" t="str">
        <f t="shared" si="426"/>
        <v>Q4</v>
      </c>
      <c r="O9120" s="2">
        <f t="shared" si="427"/>
        <v>15.953109009908879</v>
      </c>
      <c r="P9120" t="str">
        <f>VLOOKUP(retail_sales_2023!C9120,customers!A:J,5,)</f>
        <v>Chandigarh</v>
      </c>
      <c r="Q9120" t="str">
        <f>VLOOKUP(C9120,customers!A:J,10,0)</f>
        <v>Regular</v>
      </c>
    </row>
    <row r="9121" spans="1:17" x14ac:dyDescent="0.3">
      <c r="A9121" t="s">
        <v>10212</v>
      </c>
      <c r="B9121" s="1">
        <v>45005</v>
      </c>
      <c r="C9121" t="s">
        <v>107</v>
      </c>
      <c r="D9121" t="s">
        <v>108</v>
      </c>
      <c r="E9121" t="s">
        <v>15</v>
      </c>
      <c r="F9121" t="s">
        <v>81</v>
      </c>
      <c r="G9121" t="s">
        <v>470</v>
      </c>
      <c r="H9121">
        <v>1</v>
      </c>
      <c r="I9121">
        <v>4536.3500000000004</v>
      </c>
      <c r="J9121">
        <v>0.05</v>
      </c>
      <c r="K9121">
        <v>4309.53</v>
      </c>
      <c r="L9121">
        <v>1297.2</v>
      </c>
      <c r="M9121">
        <f t="shared" si="428"/>
        <v>4309.5325000000003</v>
      </c>
      <c r="N9121" t="str">
        <f t="shared" si="426"/>
        <v>Q1</v>
      </c>
      <c r="O9121" s="2">
        <f t="shared" si="427"/>
        <v>30.100730242044961</v>
      </c>
      <c r="P9121" t="str">
        <f>VLOOKUP(retail_sales_2023!C9121,customers!A:J,5,)</f>
        <v>Chennai</v>
      </c>
      <c r="Q9121" t="str">
        <f>VLOOKUP(C9121,customers!A:J,10,0)</f>
        <v>Premium</v>
      </c>
    </row>
    <row r="9122" spans="1:17" x14ac:dyDescent="0.3">
      <c r="A9122" t="s">
        <v>10213</v>
      </c>
      <c r="B9122" s="1">
        <v>45139</v>
      </c>
      <c r="C9122" t="s">
        <v>858</v>
      </c>
      <c r="D9122" t="s">
        <v>859</v>
      </c>
      <c r="E9122" t="s">
        <v>27</v>
      </c>
      <c r="F9122" t="s">
        <v>28</v>
      </c>
      <c r="G9122" t="s">
        <v>466</v>
      </c>
      <c r="H9122">
        <v>2</v>
      </c>
      <c r="I9122">
        <v>6155.25</v>
      </c>
      <c r="J9122">
        <v>0.05</v>
      </c>
      <c r="K9122">
        <v>11694.97</v>
      </c>
      <c r="L9122">
        <v>1843.46</v>
      </c>
      <c r="M9122">
        <f t="shared" si="428"/>
        <v>11694.974999999999</v>
      </c>
      <c r="N9122" t="str">
        <f t="shared" si="426"/>
        <v>Q3</v>
      </c>
      <c r="O9122" s="2">
        <f t="shared" si="427"/>
        <v>15.762845052189103</v>
      </c>
      <c r="P9122" t="str">
        <f>VLOOKUP(retail_sales_2023!C9122,customers!A:J,5,)</f>
        <v>Chandigarh</v>
      </c>
      <c r="Q9122" t="str">
        <f>VLOOKUP(C9122,customers!A:J,10,0)</f>
        <v>Occasional</v>
      </c>
    </row>
    <row r="9123" spans="1:17" x14ac:dyDescent="0.3">
      <c r="A9123" t="s">
        <v>10214</v>
      </c>
      <c r="B9123" s="1">
        <v>45163</v>
      </c>
      <c r="C9123" t="s">
        <v>1847</v>
      </c>
      <c r="D9123" t="s">
        <v>1848</v>
      </c>
      <c r="E9123" t="s">
        <v>33</v>
      </c>
      <c r="F9123" t="s">
        <v>43</v>
      </c>
      <c r="G9123" t="s">
        <v>282</v>
      </c>
      <c r="H9123">
        <v>3</v>
      </c>
      <c r="I9123">
        <v>6814.45</v>
      </c>
      <c r="J9123">
        <v>0</v>
      </c>
      <c r="K9123">
        <v>20443.349999999999</v>
      </c>
      <c r="L9123">
        <v>2814.1</v>
      </c>
      <c r="M9123">
        <f t="shared" si="428"/>
        <v>20443.349999999999</v>
      </c>
      <c r="N9123" t="str">
        <f t="shared" si="426"/>
        <v>Q3</v>
      </c>
      <c r="O9123" s="2">
        <f t="shared" si="427"/>
        <v>13.765356460658356</v>
      </c>
      <c r="P9123" t="str">
        <f>VLOOKUP(retail_sales_2023!C9123,customers!A:J,5,)</f>
        <v>Mumbai</v>
      </c>
      <c r="Q9123" t="str">
        <f>VLOOKUP(C9123,customers!A:J,10,0)</f>
        <v>Premium</v>
      </c>
    </row>
    <row r="9124" spans="1:17" x14ac:dyDescent="0.3">
      <c r="A9124" t="s">
        <v>10215</v>
      </c>
      <c r="B9124" s="1">
        <v>44997</v>
      </c>
      <c r="C9124" t="s">
        <v>960</v>
      </c>
      <c r="D9124" t="s">
        <v>961</v>
      </c>
      <c r="E9124" t="s">
        <v>27</v>
      </c>
      <c r="F9124" t="s">
        <v>28</v>
      </c>
      <c r="G9124" t="s">
        <v>57</v>
      </c>
      <c r="H9124">
        <v>2</v>
      </c>
      <c r="I9124">
        <v>7406.5</v>
      </c>
      <c r="J9124">
        <v>0</v>
      </c>
      <c r="K9124">
        <v>14813</v>
      </c>
      <c r="L9124">
        <v>3958.52</v>
      </c>
      <c r="M9124">
        <f t="shared" si="428"/>
        <v>14813</v>
      </c>
      <c r="N9124" t="str">
        <f t="shared" si="426"/>
        <v>Q1</v>
      </c>
      <c r="O9124" s="2">
        <f t="shared" si="427"/>
        <v>26.723283602241278</v>
      </c>
      <c r="P9124" t="str">
        <f>VLOOKUP(retail_sales_2023!C9124,customers!A:J,5,)</f>
        <v>Lucknow</v>
      </c>
      <c r="Q9124" t="str">
        <f>VLOOKUP(C9124,customers!A:J,10,0)</f>
        <v>Premium</v>
      </c>
    </row>
    <row r="9125" spans="1:17" x14ac:dyDescent="0.3">
      <c r="A9125" t="s">
        <v>10216</v>
      </c>
      <c r="B9125" s="1">
        <v>44934</v>
      </c>
      <c r="C9125" t="s">
        <v>586</v>
      </c>
      <c r="D9125" t="s">
        <v>587</v>
      </c>
      <c r="E9125" t="s">
        <v>33</v>
      </c>
      <c r="F9125" t="s">
        <v>38</v>
      </c>
      <c r="G9125" t="s">
        <v>77</v>
      </c>
      <c r="H9125">
        <v>4</v>
      </c>
      <c r="I9125">
        <v>2656.12</v>
      </c>
      <c r="J9125">
        <v>0.15</v>
      </c>
      <c r="K9125">
        <v>9030.81</v>
      </c>
      <c r="L9125">
        <v>2623.6</v>
      </c>
      <c r="M9125">
        <f t="shared" si="428"/>
        <v>9030.8079999999991</v>
      </c>
      <c r="N9125" t="str">
        <f t="shared" si="426"/>
        <v>Q1</v>
      </c>
      <c r="O9125" s="2">
        <f t="shared" si="427"/>
        <v>29.051657603249321</v>
      </c>
      <c r="P9125" t="str">
        <f>VLOOKUP(retail_sales_2023!C9125,customers!A:J,5,)</f>
        <v>Mumbai</v>
      </c>
      <c r="Q9125" t="str">
        <f>VLOOKUP(C9125,customers!A:J,10,0)</f>
        <v>Premium</v>
      </c>
    </row>
    <row r="9126" spans="1:17" x14ac:dyDescent="0.3">
      <c r="A9126" t="s">
        <v>10217</v>
      </c>
      <c r="B9126" s="1">
        <v>44969</v>
      </c>
      <c r="C9126" t="s">
        <v>928</v>
      </c>
      <c r="D9126" t="s">
        <v>929</v>
      </c>
      <c r="E9126" t="s">
        <v>27</v>
      </c>
      <c r="F9126" t="s">
        <v>43</v>
      </c>
      <c r="G9126" t="s">
        <v>121</v>
      </c>
      <c r="H9126">
        <v>4</v>
      </c>
      <c r="I9126">
        <v>5930.91</v>
      </c>
      <c r="J9126">
        <v>0.1</v>
      </c>
      <c r="K9126">
        <v>21351.279999999999</v>
      </c>
      <c r="L9126">
        <v>2294.5100000000002</v>
      </c>
      <c r="M9126">
        <f t="shared" si="428"/>
        <v>21351.276000000002</v>
      </c>
      <c r="N9126" t="str">
        <f t="shared" si="426"/>
        <v>Q1</v>
      </c>
      <c r="O9126" s="2">
        <f t="shared" si="427"/>
        <v>10.746475152777728</v>
      </c>
      <c r="P9126" t="str">
        <f>VLOOKUP(retail_sales_2023!C9126,customers!A:J,5,)</f>
        <v>Jaipur</v>
      </c>
      <c r="Q9126" t="str">
        <f>VLOOKUP(C9126,customers!A:J,10,0)</f>
        <v>Premium</v>
      </c>
    </row>
    <row r="9127" spans="1:17" x14ac:dyDescent="0.3">
      <c r="A9127" t="s">
        <v>10218</v>
      </c>
      <c r="B9127" s="1">
        <v>45254</v>
      </c>
      <c r="C9127" t="s">
        <v>797</v>
      </c>
      <c r="D9127" t="s">
        <v>798</v>
      </c>
      <c r="E9127" t="s">
        <v>15</v>
      </c>
      <c r="F9127" t="s">
        <v>52</v>
      </c>
      <c r="G9127" t="s">
        <v>117</v>
      </c>
      <c r="H9127">
        <v>9</v>
      </c>
      <c r="I9127">
        <v>190.36</v>
      </c>
      <c r="J9127">
        <v>0.1</v>
      </c>
      <c r="K9127">
        <v>1541.92</v>
      </c>
      <c r="L9127">
        <v>154.38999999999999</v>
      </c>
      <c r="M9127">
        <f t="shared" si="428"/>
        <v>1541.9160000000002</v>
      </c>
      <c r="N9127" t="str">
        <f t="shared" si="426"/>
        <v>Q4</v>
      </c>
      <c r="O9127" s="2">
        <f t="shared" si="427"/>
        <v>10.012841133132715</v>
      </c>
      <c r="P9127" t="str">
        <f>VLOOKUP(retail_sales_2023!C9127,customers!A:J,5,)</f>
        <v>Kochi</v>
      </c>
      <c r="Q9127" t="str">
        <f>VLOOKUP(C9127,customers!A:J,10,0)</f>
        <v>Occasional</v>
      </c>
    </row>
    <row r="9128" spans="1:17" x14ac:dyDescent="0.3">
      <c r="A9128" t="s">
        <v>10219</v>
      </c>
      <c r="B9128" s="1">
        <v>45026</v>
      </c>
      <c r="C9128" t="s">
        <v>1195</v>
      </c>
      <c r="D9128" t="s">
        <v>1196</v>
      </c>
      <c r="E9128" t="s">
        <v>33</v>
      </c>
      <c r="F9128" t="s">
        <v>38</v>
      </c>
      <c r="G9128" t="s">
        <v>77</v>
      </c>
      <c r="H9128">
        <v>1</v>
      </c>
      <c r="I9128">
        <v>656.38</v>
      </c>
      <c r="J9128">
        <v>0.15</v>
      </c>
      <c r="K9128">
        <v>557.91999999999996</v>
      </c>
      <c r="L9128">
        <v>156.6</v>
      </c>
      <c r="M9128">
        <f t="shared" si="428"/>
        <v>557.923</v>
      </c>
      <c r="N9128" t="str">
        <f t="shared" si="426"/>
        <v>Q2</v>
      </c>
      <c r="O9128" s="2">
        <f t="shared" si="427"/>
        <v>28.06854029251506</v>
      </c>
      <c r="P9128" t="str">
        <f>VLOOKUP(retail_sales_2023!C9128,customers!A:J,5,)</f>
        <v>Surat</v>
      </c>
      <c r="Q9128" t="str">
        <f>VLOOKUP(C9128,customers!A:J,10,0)</f>
        <v>Premium</v>
      </c>
    </row>
    <row r="9129" spans="1:17" x14ac:dyDescent="0.3">
      <c r="A9129" t="s">
        <v>10220</v>
      </c>
      <c r="B9129" s="1">
        <v>45078</v>
      </c>
      <c r="C9129" t="s">
        <v>1634</v>
      </c>
      <c r="D9129" t="s">
        <v>1635</v>
      </c>
      <c r="E9129" t="s">
        <v>33</v>
      </c>
      <c r="F9129" t="s">
        <v>16</v>
      </c>
      <c r="G9129" t="s">
        <v>171</v>
      </c>
      <c r="H9129">
        <v>4</v>
      </c>
      <c r="I9129">
        <v>551.78</v>
      </c>
      <c r="J9129">
        <v>0</v>
      </c>
      <c r="K9129">
        <v>2207.12</v>
      </c>
      <c r="L9129">
        <v>686.89</v>
      </c>
      <c r="M9129">
        <f t="shared" si="428"/>
        <v>2207.12</v>
      </c>
      <c r="N9129" t="str">
        <f t="shared" si="426"/>
        <v>Q2</v>
      </c>
      <c r="O9129" s="2">
        <f t="shared" si="427"/>
        <v>31.121552067853131</v>
      </c>
      <c r="P9129" t="str">
        <f>VLOOKUP(retail_sales_2023!C9129,customers!A:J,5,)</f>
        <v>Nagpur</v>
      </c>
      <c r="Q9129" t="str">
        <f>VLOOKUP(C9129,customers!A:J,10,0)</f>
        <v>Occasional</v>
      </c>
    </row>
    <row r="9130" spans="1:17" x14ac:dyDescent="0.3">
      <c r="A9130" t="s">
        <v>10221</v>
      </c>
      <c r="B9130" s="1">
        <v>45277</v>
      </c>
      <c r="C9130" t="s">
        <v>1693</v>
      </c>
      <c r="D9130" t="s">
        <v>1694</v>
      </c>
      <c r="E9130" t="s">
        <v>15</v>
      </c>
      <c r="F9130" t="s">
        <v>22</v>
      </c>
      <c r="G9130" t="s">
        <v>196</v>
      </c>
      <c r="H9130">
        <v>2</v>
      </c>
      <c r="I9130">
        <v>43005.54</v>
      </c>
      <c r="J9130">
        <v>0</v>
      </c>
      <c r="K9130">
        <v>86011.08</v>
      </c>
      <c r="L9130">
        <v>20455.509999999998</v>
      </c>
      <c r="M9130">
        <f t="shared" si="428"/>
        <v>86011.08</v>
      </c>
      <c r="N9130" t="str">
        <f t="shared" si="426"/>
        <v>Q4</v>
      </c>
      <c r="O9130" s="2">
        <f t="shared" si="427"/>
        <v>23.782412684505296</v>
      </c>
      <c r="P9130" t="str">
        <f>VLOOKUP(retail_sales_2023!C9130,customers!A:J,5,)</f>
        <v>Chennai</v>
      </c>
      <c r="Q9130" t="str">
        <f>VLOOKUP(C9130,customers!A:J,10,0)</f>
        <v>Premium</v>
      </c>
    </row>
    <row r="9131" spans="1:17" x14ac:dyDescent="0.3">
      <c r="A9131" t="s">
        <v>10222</v>
      </c>
      <c r="B9131" s="1">
        <v>45054</v>
      </c>
      <c r="C9131" t="s">
        <v>996</v>
      </c>
      <c r="D9131" t="s">
        <v>997</v>
      </c>
      <c r="E9131" t="s">
        <v>33</v>
      </c>
      <c r="F9131" t="s">
        <v>16</v>
      </c>
      <c r="G9131" t="s">
        <v>171</v>
      </c>
      <c r="H9131">
        <v>2</v>
      </c>
      <c r="I9131">
        <v>879.67</v>
      </c>
      <c r="J9131">
        <v>0.1</v>
      </c>
      <c r="K9131">
        <v>1583.41</v>
      </c>
      <c r="L9131">
        <v>592.45000000000005</v>
      </c>
      <c r="M9131">
        <f t="shared" si="428"/>
        <v>1583.4059999999999</v>
      </c>
      <c r="N9131" t="str">
        <f t="shared" si="426"/>
        <v>Q2</v>
      </c>
      <c r="O9131" s="2">
        <f t="shared" si="427"/>
        <v>37.416083010717379</v>
      </c>
      <c r="P9131" t="str">
        <f>VLOOKUP(retail_sales_2023!C9131,customers!A:J,5,)</f>
        <v>Ahmedabad</v>
      </c>
      <c r="Q9131" t="str">
        <f>VLOOKUP(C9131,customers!A:J,10,0)</f>
        <v>Premium</v>
      </c>
    </row>
    <row r="9132" spans="1:17" x14ac:dyDescent="0.3">
      <c r="A9132" t="s">
        <v>10223</v>
      </c>
      <c r="B9132" s="1">
        <v>45133</v>
      </c>
      <c r="C9132" t="s">
        <v>883</v>
      </c>
      <c r="D9132" t="s">
        <v>884</v>
      </c>
      <c r="E9132" t="s">
        <v>21</v>
      </c>
      <c r="F9132" t="s">
        <v>52</v>
      </c>
      <c r="G9132" t="s">
        <v>937</v>
      </c>
      <c r="H9132">
        <v>10</v>
      </c>
      <c r="I9132">
        <v>259.74</v>
      </c>
      <c r="J9132">
        <v>0.05</v>
      </c>
      <c r="K9132">
        <v>2467.5300000000002</v>
      </c>
      <c r="L9132">
        <v>246.62</v>
      </c>
      <c r="M9132">
        <f t="shared" si="428"/>
        <v>2467.5299999999997</v>
      </c>
      <c r="N9132" t="str">
        <f t="shared" si="426"/>
        <v>Q3</v>
      </c>
      <c r="O9132" s="2">
        <f t="shared" si="427"/>
        <v>9.9946099946099949</v>
      </c>
      <c r="P9132" t="str">
        <f>VLOOKUP(retail_sales_2023!C9132,customers!A:J,5,)</f>
        <v>Bhubaneswar</v>
      </c>
      <c r="Q9132" t="str">
        <f>VLOOKUP(C9132,customers!A:J,10,0)</f>
        <v>Regular</v>
      </c>
    </row>
    <row r="9133" spans="1:17" x14ac:dyDescent="0.3">
      <c r="A9133" t="s">
        <v>10224</v>
      </c>
      <c r="B9133" s="1">
        <v>45155</v>
      </c>
      <c r="C9133" t="s">
        <v>354</v>
      </c>
      <c r="D9133" t="s">
        <v>355</v>
      </c>
      <c r="E9133" t="s">
        <v>21</v>
      </c>
      <c r="F9133" t="s">
        <v>81</v>
      </c>
      <c r="G9133" t="s">
        <v>239</v>
      </c>
      <c r="H9133">
        <v>5</v>
      </c>
      <c r="I9133">
        <v>4060.59</v>
      </c>
      <c r="J9133">
        <v>0.2</v>
      </c>
      <c r="K9133">
        <v>16242.36</v>
      </c>
      <c r="L9133">
        <v>4472.8500000000004</v>
      </c>
      <c r="M9133">
        <f t="shared" si="428"/>
        <v>16242.36</v>
      </c>
      <c r="N9133" t="str">
        <f t="shared" si="426"/>
        <v>Q3</v>
      </c>
      <c r="O9133" s="2">
        <f t="shared" si="427"/>
        <v>27.538177949509802</v>
      </c>
      <c r="P9133" t="str">
        <f>VLOOKUP(retail_sales_2023!C9133,customers!A:J,5,)</f>
        <v>Ranchi</v>
      </c>
      <c r="Q9133" t="str">
        <f>VLOOKUP(C9133,customers!A:J,10,0)</f>
        <v>Premium</v>
      </c>
    </row>
    <row r="9134" spans="1:17" x14ac:dyDescent="0.3">
      <c r="A9134" t="s">
        <v>10225</v>
      </c>
      <c r="B9134" s="1">
        <v>45016</v>
      </c>
      <c r="C9134" t="s">
        <v>1433</v>
      </c>
      <c r="D9134" t="s">
        <v>1434</v>
      </c>
      <c r="E9134" t="s">
        <v>15</v>
      </c>
      <c r="F9134" t="s">
        <v>38</v>
      </c>
      <c r="G9134" t="s">
        <v>73</v>
      </c>
      <c r="H9134">
        <v>4</v>
      </c>
      <c r="I9134">
        <v>3208</v>
      </c>
      <c r="J9134">
        <v>0.1</v>
      </c>
      <c r="K9134">
        <v>11548.8</v>
      </c>
      <c r="L9134">
        <v>3353.91</v>
      </c>
      <c r="M9134">
        <f t="shared" si="428"/>
        <v>11548.800000000001</v>
      </c>
      <c r="N9134" t="str">
        <f t="shared" si="426"/>
        <v>Q1</v>
      </c>
      <c r="O9134" s="2">
        <f t="shared" si="427"/>
        <v>29.041199085619283</v>
      </c>
      <c r="P9134" t="str">
        <f>VLOOKUP(retail_sales_2023!C9134,customers!A:J,5,)</f>
        <v>Coimbatore</v>
      </c>
      <c r="Q9134" t="str">
        <f>VLOOKUP(C9134,customers!A:J,10,0)</f>
        <v>Premium</v>
      </c>
    </row>
    <row r="9135" spans="1:17" x14ac:dyDescent="0.3">
      <c r="A9135" t="s">
        <v>10226</v>
      </c>
      <c r="B9135" s="1">
        <v>45224</v>
      </c>
      <c r="C9135" t="s">
        <v>713</v>
      </c>
      <c r="D9135" t="s">
        <v>714</v>
      </c>
      <c r="E9135" t="s">
        <v>21</v>
      </c>
      <c r="F9135" t="s">
        <v>38</v>
      </c>
      <c r="G9135" t="s">
        <v>90</v>
      </c>
      <c r="H9135">
        <v>2</v>
      </c>
      <c r="I9135">
        <v>2288.23</v>
      </c>
      <c r="J9135">
        <v>0.05</v>
      </c>
      <c r="K9135">
        <v>4347.6400000000003</v>
      </c>
      <c r="L9135">
        <v>1577.01</v>
      </c>
      <c r="M9135">
        <f t="shared" si="428"/>
        <v>4347.6369999999997</v>
      </c>
      <c r="N9135" t="str">
        <f t="shared" si="426"/>
        <v>Q4</v>
      </c>
      <c r="O9135" s="2">
        <f t="shared" si="427"/>
        <v>36.272782475089933</v>
      </c>
      <c r="P9135" t="str">
        <f>VLOOKUP(retail_sales_2023!C9135,customers!A:J,5,)</f>
        <v>Bhubaneswar</v>
      </c>
      <c r="Q9135" t="str">
        <f>VLOOKUP(C9135,customers!A:J,10,0)</f>
        <v>Premium</v>
      </c>
    </row>
    <row r="9136" spans="1:17" x14ac:dyDescent="0.3">
      <c r="A9136" t="s">
        <v>10227</v>
      </c>
      <c r="B9136" s="1">
        <v>45101</v>
      </c>
      <c r="C9136" t="s">
        <v>388</v>
      </c>
      <c r="D9136" t="s">
        <v>1930</v>
      </c>
      <c r="E9136" t="s">
        <v>21</v>
      </c>
      <c r="F9136" t="s">
        <v>16</v>
      </c>
      <c r="G9136" t="s">
        <v>296</v>
      </c>
      <c r="H9136">
        <v>5</v>
      </c>
      <c r="I9136">
        <v>635.95000000000005</v>
      </c>
      <c r="J9136">
        <v>0.25</v>
      </c>
      <c r="K9136">
        <v>2384.81</v>
      </c>
      <c r="L9136">
        <v>714.85</v>
      </c>
      <c r="M9136">
        <f t="shared" si="428"/>
        <v>2384.8125</v>
      </c>
      <c r="N9136" t="str">
        <f t="shared" si="426"/>
        <v>Q2</v>
      </c>
      <c r="O9136" s="2">
        <f t="shared" si="427"/>
        <v>29.975134287427512</v>
      </c>
      <c r="P9136" t="str">
        <f>VLOOKUP(retail_sales_2023!C9136,customers!A:J,5,)</f>
        <v>Patna</v>
      </c>
      <c r="Q9136" t="str">
        <f>VLOOKUP(C9136,customers!A:J,10,0)</f>
        <v>Premium</v>
      </c>
    </row>
    <row r="9137" spans="1:17" x14ac:dyDescent="0.3">
      <c r="A9137" t="s">
        <v>10228</v>
      </c>
      <c r="B9137" s="1">
        <v>45105</v>
      </c>
      <c r="C9137" t="s">
        <v>331</v>
      </c>
      <c r="D9137" t="s">
        <v>332</v>
      </c>
      <c r="E9137" t="s">
        <v>15</v>
      </c>
      <c r="F9137" t="s">
        <v>43</v>
      </c>
      <c r="G9137" t="s">
        <v>121</v>
      </c>
      <c r="H9137">
        <v>4</v>
      </c>
      <c r="I9137">
        <v>84353.87</v>
      </c>
      <c r="J9137">
        <v>0.1</v>
      </c>
      <c r="K9137">
        <v>303673.93</v>
      </c>
      <c r="L9137">
        <v>42657.61</v>
      </c>
      <c r="M9137">
        <f t="shared" si="428"/>
        <v>303673.93199999997</v>
      </c>
      <c r="N9137" t="str">
        <f t="shared" si="426"/>
        <v>Q2</v>
      </c>
      <c r="O9137" s="2">
        <f t="shared" si="427"/>
        <v>14.047175534626893</v>
      </c>
      <c r="P9137" t="str">
        <f>VLOOKUP(retail_sales_2023!C9137,customers!A:J,5,)</f>
        <v>Kochi</v>
      </c>
      <c r="Q9137" t="str">
        <f>VLOOKUP(C9137,customers!A:J,10,0)</f>
        <v>Premium</v>
      </c>
    </row>
    <row r="9138" spans="1:17" x14ac:dyDescent="0.3">
      <c r="A9138" t="s">
        <v>10229</v>
      </c>
      <c r="B9138" s="1">
        <v>45276</v>
      </c>
      <c r="C9138" t="s">
        <v>345</v>
      </c>
      <c r="D9138" t="s">
        <v>346</v>
      </c>
      <c r="E9138" t="s">
        <v>33</v>
      </c>
      <c r="F9138" t="s">
        <v>43</v>
      </c>
      <c r="G9138" t="s">
        <v>301</v>
      </c>
      <c r="H9138">
        <v>2</v>
      </c>
      <c r="I9138">
        <v>23904.799999999999</v>
      </c>
      <c r="J9138">
        <v>0.15</v>
      </c>
      <c r="K9138">
        <v>40638.160000000003</v>
      </c>
      <c r="L9138">
        <v>4628.79</v>
      </c>
      <c r="M9138">
        <f t="shared" si="428"/>
        <v>40638.159999999996</v>
      </c>
      <c r="N9138" t="str">
        <f t="shared" si="426"/>
        <v>Q4</v>
      </c>
      <c r="O9138" s="2">
        <f t="shared" si="427"/>
        <v>11.390254873744283</v>
      </c>
      <c r="P9138" t="str">
        <f>VLOOKUP(retail_sales_2023!C9138,customers!A:J,5,)</f>
        <v>Ahmedabad</v>
      </c>
      <c r="Q9138" t="str">
        <f>VLOOKUP(C9138,customers!A:J,10,0)</f>
        <v>Premium</v>
      </c>
    </row>
    <row r="9139" spans="1:17" x14ac:dyDescent="0.3">
      <c r="A9139" t="s">
        <v>10230</v>
      </c>
      <c r="B9139" s="1">
        <v>45112</v>
      </c>
      <c r="C9139" t="s">
        <v>67</v>
      </c>
      <c r="D9139" t="s">
        <v>13093</v>
      </c>
      <c r="E9139" t="s">
        <v>33</v>
      </c>
      <c r="F9139" t="s">
        <v>81</v>
      </c>
      <c r="G9139" t="s">
        <v>333</v>
      </c>
      <c r="H9139">
        <v>5</v>
      </c>
      <c r="I9139">
        <v>2052.12</v>
      </c>
      <c r="J9139">
        <v>0.1</v>
      </c>
      <c r="K9139">
        <v>9234.5400000000009</v>
      </c>
      <c r="L9139">
        <v>3459.15</v>
      </c>
      <c r="M9139">
        <f t="shared" si="428"/>
        <v>9234.5399999999991</v>
      </c>
      <c r="N9139" t="str">
        <f t="shared" si="426"/>
        <v>Q3</v>
      </c>
      <c r="O9139" s="2">
        <f t="shared" si="427"/>
        <v>37.458823070775587</v>
      </c>
      <c r="P9139" t="str">
        <f>VLOOKUP(retail_sales_2023!C9139,customers!A:J,5,)</f>
        <v>Surat</v>
      </c>
      <c r="Q9139" t="str">
        <f>VLOOKUP(C9139,customers!A:J,10,0)</f>
        <v>Premium</v>
      </c>
    </row>
    <row r="9140" spans="1:17" x14ac:dyDescent="0.3">
      <c r="A9140" t="s">
        <v>10231</v>
      </c>
      <c r="B9140" s="1">
        <v>45017</v>
      </c>
      <c r="C9140" t="s">
        <v>403</v>
      </c>
      <c r="D9140" t="s">
        <v>404</v>
      </c>
      <c r="E9140" t="s">
        <v>27</v>
      </c>
      <c r="F9140" t="s">
        <v>52</v>
      </c>
      <c r="G9140" t="s">
        <v>133</v>
      </c>
      <c r="H9140">
        <v>1</v>
      </c>
      <c r="I9140">
        <v>214.93</v>
      </c>
      <c r="J9140">
        <v>0.3</v>
      </c>
      <c r="K9140">
        <v>150.44999999999999</v>
      </c>
      <c r="L9140">
        <v>15.23</v>
      </c>
      <c r="M9140">
        <f t="shared" si="428"/>
        <v>150.45099999999999</v>
      </c>
      <c r="N9140" t="str">
        <f t="shared" si="426"/>
        <v>Q2</v>
      </c>
      <c r="O9140" s="2">
        <f t="shared" si="427"/>
        <v>10.122964440013295</v>
      </c>
      <c r="P9140" t="str">
        <f>VLOOKUP(retail_sales_2023!C9140,customers!A:J,5,)</f>
        <v>Jaipur</v>
      </c>
      <c r="Q9140" t="str">
        <f>VLOOKUP(C9140,customers!A:J,10,0)</f>
        <v>Regular</v>
      </c>
    </row>
    <row r="9141" spans="1:17" x14ac:dyDescent="0.3">
      <c r="A9141" t="s">
        <v>10232</v>
      </c>
      <c r="B9141" s="1">
        <v>44948</v>
      </c>
      <c r="C9141" t="s">
        <v>126</v>
      </c>
      <c r="D9141" t="s">
        <v>127</v>
      </c>
      <c r="E9141" t="s">
        <v>15</v>
      </c>
      <c r="F9141" t="s">
        <v>38</v>
      </c>
      <c r="G9141" t="s">
        <v>395</v>
      </c>
      <c r="H9141">
        <v>1</v>
      </c>
      <c r="I9141">
        <v>1671.71</v>
      </c>
      <c r="J9141">
        <v>0</v>
      </c>
      <c r="K9141">
        <v>1671.71</v>
      </c>
      <c r="L9141">
        <v>573.78</v>
      </c>
      <c r="M9141">
        <f t="shared" si="428"/>
        <v>1671.71</v>
      </c>
      <c r="N9141" t="str">
        <f t="shared" si="426"/>
        <v>Q1</v>
      </c>
      <c r="O9141" s="2">
        <f t="shared" si="427"/>
        <v>34.322938787229837</v>
      </c>
      <c r="P9141" t="str">
        <f>VLOOKUP(retail_sales_2023!C9141,customers!A:J,5,)</f>
        <v>Coimbatore</v>
      </c>
      <c r="Q9141" t="str">
        <f>VLOOKUP(C9141,customers!A:J,10,0)</f>
        <v>Premium</v>
      </c>
    </row>
    <row r="9142" spans="1:17" x14ac:dyDescent="0.3">
      <c r="A9142" t="s">
        <v>10233</v>
      </c>
      <c r="B9142" s="1">
        <v>45079</v>
      </c>
      <c r="C9142" t="s">
        <v>870</v>
      </c>
      <c r="D9142" t="s">
        <v>871</v>
      </c>
      <c r="E9142" t="s">
        <v>27</v>
      </c>
      <c r="F9142" t="s">
        <v>28</v>
      </c>
      <c r="G9142" t="s">
        <v>466</v>
      </c>
      <c r="H9142">
        <v>2</v>
      </c>
      <c r="I9142">
        <v>5214.34</v>
      </c>
      <c r="J9142">
        <v>0</v>
      </c>
      <c r="K9142">
        <v>10428.68</v>
      </c>
      <c r="L9142">
        <v>2120.59</v>
      </c>
      <c r="M9142">
        <f t="shared" si="428"/>
        <v>10428.68</v>
      </c>
      <c r="N9142" t="str">
        <f t="shared" si="426"/>
        <v>Q2</v>
      </c>
      <c r="O9142" s="2">
        <f t="shared" si="427"/>
        <v>20.334212958878787</v>
      </c>
      <c r="P9142" t="str">
        <f>VLOOKUP(retail_sales_2023!C9142,customers!A:J,5,)</f>
        <v>Lucknow</v>
      </c>
      <c r="Q9142" t="str">
        <f>VLOOKUP(C9142,customers!A:J,10,0)</f>
        <v>Premium</v>
      </c>
    </row>
    <row r="9143" spans="1:17" x14ac:dyDescent="0.3">
      <c r="A9143" t="s">
        <v>10234</v>
      </c>
      <c r="B9143" s="1">
        <v>45164</v>
      </c>
      <c r="C9143" t="s">
        <v>778</v>
      </c>
      <c r="D9143" t="s">
        <v>779</v>
      </c>
      <c r="E9143" t="s">
        <v>15</v>
      </c>
      <c r="F9143" t="s">
        <v>22</v>
      </c>
      <c r="G9143" t="s">
        <v>196</v>
      </c>
      <c r="H9143">
        <v>4</v>
      </c>
      <c r="I9143">
        <v>27957.06</v>
      </c>
      <c r="J9143">
        <v>0.05</v>
      </c>
      <c r="K9143">
        <v>106236.83</v>
      </c>
      <c r="L9143">
        <v>26372.63</v>
      </c>
      <c r="M9143">
        <f t="shared" si="428"/>
        <v>106236.82799999999</v>
      </c>
      <c r="N9143" t="str">
        <f t="shared" si="426"/>
        <v>Q3</v>
      </c>
      <c r="O9143" s="2">
        <f t="shared" si="427"/>
        <v>24.824375877932354</v>
      </c>
      <c r="P9143" t="str">
        <f>VLOOKUP(retail_sales_2023!C9143,customers!A:J,5,)</f>
        <v>Chennai</v>
      </c>
      <c r="Q9143" t="str">
        <f>VLOOKUP(C9143,customers!A:J,10,0)</f>
        <v>Premium</v>
      </c>
    </row>
    <row r="9144" spans="1:17" x14ac:dyDescent="0.3">
      <c r="A9144" t="s">
        <v>10235</v>
      </c>
      <c r="B9144" s="1">
        <v>45168</v>
      </c>
      <c r="C9144" t="s">
        <v>1335</v>
      </c>
      <c r="D9144" t="s">
        <v>1336</v>
      </c>
      <c r="E9144" t="s">
        <v>27</v>
      </c>
      <c r="F9144" t="s">
        <v>52</v>
      </c>
      <c r="G9144" t="s">
        <v>133</v>
      </c>
      <c r="H9144">
        <v>6</v>
      </c>
      <c r="I9144">
        <v>304.77</v>
      </c>
      <c r="J9144">
        <v>0.1</v>
      </c>
      <c r="K9144">
        <v>1645.76</v>
      </c>
      <c r="L9144">
        <v>136.04</v>
      </c>
      <c r="M9144">
        <f t="shared" si="428"/>
        <v>1645.758</v>
      </c>
      <c r="N9144" t="str">
        <f t="shared" si="426"/>
        <v>Q3</v>
      </c>
      <c r="O9144" s="2">
        <f t="shared" si="427"/>
        <v>8.2660898308380322</v>
      </c>
      <c r="P9144" t="str">
        <f>VLOOKUP(retail_sales_2023!C9144,customers!A:J,5,)</f>
        <v>Chandigarh</v>
      </c>
      <c r="Q9144" t="str">
        <f>VLOOKUP(C9144,customers!A:J,10,0)</f>
        <v>Premium</v>
      </c>
    </row>
    <row r="9145" spans="1:17" x14ac:dyDescent="0.3">
      <c r="A9145" t="s">
        <v>10236</v>
      </c>
      <c r="B9145" s="1">
        <v>45048</v>
      </c>
      <c r="C9145" t="s">
        <v>1044</v>
      </c>
      <c r="D9145" t="s">
        <v>1045</v>
      </c>
      <c r="E9145" t="s">
        <v>33</v>
      </c>
      <c r="F9145" t="s">
        <v>38</v>
      </c>
      <c r="G9145" t="s">
        <v>90</v>
      </c>
      <c r="H9145">
        <v>5</v>
      </c>
      <c r="I9145">
        <v>2444.29</v>
      </c>
      <c r="J9145">
        <v>0.15</v>
      </c>
      <c r="K9145">
        <v>10388.23</v>
      </c>
      <c r="L9145">
        <v>2859.18</v>
      </c>
      <c r="M9145">
        <f t="shared" si="428"/>
        <v>10388.2325</v>
      </c>
      <c r="N9145" t="str">
        <f t="shared" si="426"/>
        <v>Q2</v>
      </c>
      <c r="O9145" s="2">
        <f t="shared" si="427"/>
        <v>27.523264309704349</v>
      </c>
      <c r="P9145" t="str">
        <f>VLOOKUP(retail_sales_2023!C9145,customers!A:J,5,)</f>
        <v>Ahmedabad</v>
      </c>
      <c r="Q9145" t="str">
        <f>VLOOKUP(C9145,customers!A:J,10,0)</f>
        <v>Premium</v>
      </c>
    </row>
    <row r="9146" spans="1:17" x14ac:dyDescent="0.3">
      <c r="A9146" t="s">
        <v>10237</v>
      </c>
      <c r="B9146" s="1">
        <v>45160</v>
      </c>
      <c r="C9146" t="s">
        <v>1698</v>
      </c>
      <c r="D9146" t="s">
        <v>1699</v>
      </c>
      <c r="E9146" t="s">
        <v>15</v>
      </c>
      <c r="F9146" t="s">
        <v>22</v>
      </c>
      <c r="G9146" t="s">
        <v>196</v>
      </c>
      <c r="H9146">
        <v>1</v>
      </c>
      <c r="I9146">
        <v>3752.49</v>
      </c>
      <c r="J9146">
        <v>0</v>
      </c>
      <c r="K9146">
        <v>3752.49</v>
      </c>
      <c r="L9146">
        <v>-135.94</v>
      </c>
      <c r="M9146">
        <f t="shared" si="428"/>
        <v>3752.49</v>
      </c>
      <c r="N9146" t="str">
        <f t="shared" si="426"/>
        <v>Q3</v>
      </c>
      <c r="O9146" s="2">
        <f t="shared" si="427"/>
        <v>-3.6226612196168415</v>
      </c>
      <c r="P9146" t="str">
        <f>VLOOKUP(retail_sales_2023!C9146,customers!A:J,5,)</f>
        <v>Hyderabad</v>
      </c>
      <c r="Q9146" t="str">
        <f>VLOOKUP(C9146,customers!A:J,10,0)</f>
        <v>Regular</v>
      </c>
    </row>
    <row r="9147" spans="1:17" x14ac:dyDescent="0.3">
      <c r="A9147" t="s">
        <v>10238</v>
      </c>
      <c r="B9147" s="1">
        <v>45233</v>
      </c>
      <c r="C9147" t="s">
        <v>184</v>
      </c>
      <c r="D9147" t="s">
        <v>13093</v>
      </c>
      <c r="E9147" t="s">
        <v>15</v>
      </c>
      <c r="F9147" t="s">
        <v>52</v>
      </c>
      <c r="G9147" t="s">
        <v>200</v>
      </c>
      <c r="H9147">
        <v>9</v>
      </c>
      <c r="I9147">
        <v>557.25</v>
      </c>
      <c r="J9147">
        <v>0.05</v>
      </c>
      <c r="K9147">
        <v>4764.49</v>
      </c>
      <c r="L9147">
        <v>389.73</v>
      </c>
      <c r="M9147">
        <f t="shared" si="428"/>
        <v>4764.4875000000002</v>
      </c>
      <c r="N9147" t="str">
        <f t="shared" si="426"/>
        <v>Q4</v>
      </c>
      <c r="O9147" s="2">
        <f t="shared" si="427"/>
        <v>8.1798891381868781</v>
      </c>
      <c r="P9147" t="str">
        <f>VLOOKUP(retail_sales_2023!C9147,customers!A:J,5,)</f>
        <v>Hyderabad</v>
      </c>
      <c r="Q9147" t="str">
        <f>VLOOKUP(C9147,customers!A:J,10,0)</f>
        <v>Premium</v>
      </c>
    </row>
    <row r="9148" spans="1:17" x14ac:dyDescent="0.3">
      <c r="A9148" t="s">
        <v>10239</v>
      </c>
      <c r="B9148" s="1">
        <v>44954</v>
      </c>
      <c r="C9148" t="s">
        <v>372</v>
      </c>
      <c r="D9148" t="s">
        <v>373</v>
      </c>
      <c r="E9148" t="s">
        <v>33</v>
      </c>
      <c r="F9148" t="s">
        <v>81</v>
      </c>
      <c r="G9148" t="s">
        <v>370</v>
      </c>
      <c r="H9148">
        <v>3</v>
      </c>
      <c r="I9148">
        <v>2484.12</v>
      </c>
      <c r="J9148">
        <v>0</v>
      </c>
      <c r="K9148">
        <v>7452.36</v>
      </c>
      <c r="L9148">
        <v>2351.21</v>
      </c>
      <c r="M9148">
        <f t="shared" si="428"/>
        <v>7452.36</v>
      </c>
      <c r="N9148" t="str">
        <f t="shared" si="426"/>
        <v>Q1</v>
      </c>
      <c r="O9148" s="2">
        <f t="shared" si="427"/>
        <v>31.549871450117816</v>
      </c>
      <c r="P9148" t="str">
        <f>VLOOKUP(retail_sales_2023!C9148,customers!A:J,5,)</f>
        <v>Pune</v>
      </c>
      <c r="Q9148" t="str">
        <f>VLOOKUP(C9148,customers!A:J,10,0)</f>
        <v>Premium</v>
      </c>
    </row>
    <row r="9149" spans="1:17" x14ac:dyDescent="0.3">
      <c r="A9149" t="s">
        <v>10240</v>
      </c>
      <c r="B9149" s="1">
        <v>45019</v>
      </c>
      <c r="C9149" t="s">
        <v>107</v>
      </c>
      <c r="D9149" t="s">
        <v>108</v>
      </c>
      <c r="E9149" t="s">
        <v>15</v>
      </c>
      <c r="F9149" t="s">
        <v>16</v>
      </c>
      <c r="G9149" t="s">
        <v>86</v>
      </c>
      <c r="H9149">
        <v>4</v>
      </c>
      <c r="I9149">
        <v>303.98</v>
      </c>
      <c r="J9149">
        <v>0.25</v>
      </c>
      <c r="K9149">
        <v>911.94</v>
      </c>
      <c r="L9149">
        <v>396.99</v>
      </c>
      <c r="M9149">
        <f t="shared" si="428"/>
        <v>911.94</v>
      </c>
      <c r="N9149" t="str">
        <f t="shared" si="426"/>
        <v>Q2</v>
      </c>
      <c r="O9149" s="2">
        <f t="shared" si="427"/>
        <v>43.532469241397457</v>
      </c>
      <c r="P9149" t="str">
        <f>VLOOKUP(retail_sales_2023!C9149,customers!A:J,5,)</f>
        <v>Chennai</v>
      </c>
      <c r="Q9149" t="str">
        <f>VLOOKUP(C9149,customers!A:J,10,0)</f>
        <v>Premium</v>
      </c>
    </row>
    <row r="9150" spans="1:17" x14ac:dyDescent="0.3">
      <c r="A9150" t="s">
        <v>10241</v>
      </c>
      <c r="B9150" s="1">
        <v>44944</v>
      </c>
      <c r="C9150" t="s">
        <v>760</v>
      </c>
      <c r="D9150" t="s">
        <v>761</v>
      </c>
      <c r="E9150" t="s">
        <v>21</v>
      </c>
      <c r="F9150" t="s">
        <v>28</v>
      </c>
      <c r="G9150" t="s">
        <v>280</v>
      </c>
      <c r="H9150">
        <v>4</v>
      </c>
      <c r="I9150">
        <v>2092.5700000000002</v>
      </c>
      <c r="J9150">
        <v>0.1</v>
      </c>
      <c r="K9150">
        <v>7533.25</v>
      </c>
      <c r="L9150">
        <v>1747.01</v>
      </c>
      <c r="M9150">
        <f t="shared" si="428"/>
        <v>7533.2520000000004</v>
      </c>
      <c r="N9150" t="str">
        <f t="shared" si="426"/>
        <v>Q1</v>
      </c>
      <c r="O9150" s="2">
        <f t="shared" si="427"/>
        <v>23.190654763880129</v>
      </c>
      <c r="P9150" t="str">
        <f>VLOOKUP(retail_sales_2023!C9150,customers!A:J,5,)</f>
        <v>Guwahati</v>
      </c>
      <c r="Q9150" t="str">
        <f>VLOOKUP(C9150,customers!A:J,10,0)</f>
        <v>Regular</v>
      </c>
    </row>
    <row r="9151" spans="1:17" x14ac:dyDescent="0.3">
      <c r="A9151" t="s">
        <v>10242</v>
      </c>
      <c r="B9151" s="1">
        <v>45039</v>
      </c>
      <c r="C9151" t="s">
        <v>431</v>
      </c>
      <c r="D9151" t="s">
        <v>432</v>
      </c>
      <c r="E9151" t="s">
        <v>27</v>
      </c>
      <c r="F9151" t="s">
        <v>43</v>
      </c>
      <c r="G9151" t="s">
        <v>282</v>
      </c>
      <c r="H9151">
        <v>5</v>
      </c>
      <c r="I9151">
        <v>11476.91</v>
      </c>
      <c r="J9151">
        <v>0.15</v>
      </c>
      <c r="K9151">
        <v>48776.87</v>
      </c>
      <c r="L9151">
        <v>4808.92</v>
      </c>
      <c r="M9151">
        <f t="shared" si="428"/>
        <v>48776.8675</v>
      </c>
      <c r="N9151" t="str">
        <f t="shared" si="426"/>
        <v>Q2</v>
      </c>
      <c r="O9151" s="2">
        <f t="shared" si="427"/>
        <v>9.8590171940101925</v>
      </c>
      <c r="P9151" t="str">
        <f>VLOOKUP(retail_sales_2023!C9151,customers!A:J,5,)</f>
        <v>Delhi</v>
      </c>
      <c r="Q9151" t="str">
        <f>VLOOKUP(C9151,customers!A:J,10,0)</f>
        <v>Regular</v>
      </c>
    </row>
    <row r="9152" spans="1:17" x14ac:dyDescent="0.3">
      <c r="A9152" t="s">
        <v>10243</v>
      </c>
      <c r="B9152" s="1">
        <v>45257</v>
      </c>
      <c r="C9152" t="s">
        <v>604</v>
      </c>
      <c r="D9152" t="s">
        <v>605</v>
      </c>
      <c r="E9152" t="s">
        <v>27</v>
      </c>
      <c r="F9152" t="s">
        <v>81</v>
      </c>
      <c r="G9152" t="s">
        <v>82</v>
      </c>
      <c r="H9152">
        <v>5</v>
      </c>
      <c r="I9152">
        <v>1202.33</v>
      </c>
      <c r="J9152">
        <v>0.15</v>
      </c>
      <c r="K9152">
        <v>5109.8999999999996</v>
      </c>
      <c r="L9152">
        <v>-525.01</v>
      </c>
      <c r="M9152">
        <f t="shared" si="428"/>
        <v>5109.9024999999992</v>
      </c>
      <c r="N9152" t="str">
        <f t="shared" si="426"/>
        <v>Q4</v>
      </c>
      <c r="O9152" s="2">
        <f t="shared" si="427"/>
        <v>-10.274369361435646</v>
      </c>
      <c r="P9152" t="str">
        <f>VLOOKUP(retail_sales_2023!C9152,customers!A:J,5,)</f>
        <v>Delhi</v>
      </c>
      <c r="Q9152" t="str">
        <f>VLOOKUP(C9152,customers!A:J,10,0)</f>
        <v>Premium</v>
      </c>
    </row>
    <row r="9153" spans="1:17" x14ac:dyDescent="0.3">
      <c r="A9153" t="s">
        <v>10244</v>
      </c>
      <c r="B9153" s="1">
        <v>45114</v>
      </c>
      <c r="C9153" t="s">
        <v>275</v>
      </c>
      <c r="D9153" t="s">
        <v>276</v>
      </c>
      <c r="E9153" t="s">
        <v>27</v>
      </c>
      <c r="F9153" t="s">
        <v>52</v>
      </c>
      <c r="G9153" t="s">
        <v>133</v>
      </c>
      <c r="H9153">
        <v>9</v>
      </c>
      <c r="I9153">
        <v>74.069999999999993</v>
      </c>
      <c r="J9153">
        <v>0.1</v>
      </c>
      <c r="K9153">
        <v>599.97</v>
      </c>
      <c r="L9153">
        <v>41.32</v>
      </c>
      <c r="M9153">
        <f t="shared" si="428"/>
        <v>599.96699999999987</v>
      </c>
      <c r="N9153" t="str">
        <f t="shared" si="426"/>
        <v>Q3</v>
      </c>
      <c r="O9153" s="2">
        <f t="shared" si="427"/>
        <v>6.8870110172175272</v>
      </c>
      <c r="P9153" t="str">
        <f>VLOOKUP(retail_sales_2023!C9153,customers!A:J,5,)</f>
        <v>Lucknow</v>
      </c>
      <c r="Q9153" t="str">
        <f>VLOOKUP(C9153,customers!A:J,10,0)</f>
        <v>Premium</v>
      </c>
    </row>
    <row r="9154" spans="1:17" x14ac:dyDescent="0.3">
      <c r="A9154" t="s">
        <v>10245</v>
      </c>
      <c r="B9154" s="1">
        <v>45223</v>
      </c>
      <c r="C9154" t="s">
        <v>1117</v>
      </c>
      <c r="D9154" t="s">
        <v>1118</v>
      </c>
      <c r="E9154" t="s">
        <v>33</v>
      </c>
      <c r="F9154" t="s">
        <v>28</v>
      </c>
      <c r="G9154" t="s">
        <v>672</v>
      </c>
      <c r="H9154">
        <v>5</v>
      </c>
      <c r="I9154">
        <v>7447.87</v>
      </c>
      <c r="J9154">
        <v>0.25</v>
      </c>
      <c r="K9154">
        <v>27929.51</v>
      </c>
      <c r="L9154">
        <v>6562.31</v>
      </c>
      <c r="M9154">
        <f t="shared" si="428"/>
        <v>27929.512499999997</v>
      </c>
      <c r="N9154" t="str">
        <f t="shared" si="426"/>
        <v>Q4</v>
      </c>
      <c r="O9154" s="2">
        <f t="shared" si="427"/>
        <v>23.495972539439471</v>
      </c>
      <c r="P9154" t="str">
        <f>VLOOKUP(retail_sales_2023!C9154,customers!A:J,5,)</f>
        <v>Mumbai</v>
      </c>
      <c r="Q9154" t="str">
        <f>VLOOKUP(C9154,customers!A:J,10,0)</f>
        <v>Regular</v>
      </c>
    </row>
    <row r="9155" spans="1:17" x14ac:dyDescent="0.3">
      <c r="A9155" t="s">
        <v>10246</v>
      </c>
      <c r="B9155" s="1">
        <v>45249</v>
      </c>
      <c r="C9155" t="s">
        <v>788</v>
      </c>
      <c r="D9155" t="s">
        <v>789</v>
      </c>
      <c r="E9155" t="s">
        <v>27</v>
      </c>
      <c r="F9155" t="s">
        <v>43</v>
      </c>
      <c r="G9155" t="s">
        <v>154</v>
      </c>
      <c r="H9155">
        <v>1</v>
      </c>
      <c r="I9155">
        <v>70225.27</v>
      </c>
      <c r="J9155">
        <v>0.05</v>
      </c>
      <c r="K9155">
        <v>66714.009999999995</v>
      </c>
      <c r="L9155">
        <v>10327.82</v>
      </c>
      <c r="M9155">
        <f t="shared" si="428"/>
        <v>66714.006500000003</v>
      </c>
      <c r="N9155" t="str">
        <f t="shared" ref="N9155:N9218" si="429">"Q"&amp;ROUNDUP(MONTH(B9155)/3,0)</f>
        <v>Q4</v>
      </c>
      <c r="O9155" s="2">
        <f t="shared" ref="O9155:O9218" si="430">(L9155/K9155)*100</f>
        <v>15.480736355077443</v>
      </c>
      <c r="P9155" t="str">
        <f>VLOOKUP(retail_sales_2023!C9155,customers!A:J,5,)</f>
        <v>Amritsar</v>
      </c>
      <c r="Q9155" t="str">
        <f>VLOOKUP(C9155,customers!A:J,10,0)</f>
        <v>Premium</v>
      </c>
    </row>
    <row r="9156" spans="1:17" x14ac:dyDescent="0.3">
      <c r="A9156" t="s">
        <v>10247</v>
      </c>
      <c r="B9156" s="1">
        <v>45243</v>
      </c>
      <c r="C9156" t="s">
        <v>1469</v>
      </c>
      <c r="D9156" t="s">
        <v>1470</v>
      </c>
      <c r="E9156" t="s">
        <v>21</v>
      </c>
      <c r="F9156" t="s">
        <v>81</v>
      </c>
      <c r="G9156" t="s">
        <v>82</v>
      </c>
      <c r="H9156">
        <v>3</v>
      </c>
      <c r="I9156">
        <v>1112.07</v>
      </c>
      <c r="J9156">
        <v>0.1</v>
      </c>
      <c r="K9156">
        <v>3002.59</v>
      </c>
      <c r="L9156">
        <v>958.1</v>
      </c>
      <c r="M9156">
        <f t="shared" si="428"/>
        <v>3002.5889999999999</v>
      </c>
      <c r="N9156" t="str">
        <f t="shared" si="429"/>
        <v>Q4</v>
      </c>
      <c r="O9156" s="2">
        <f t="shared" si="430"/>
        <v>31.909118461061947</v>
      </c>
      <c r="P9156" t="str">
        <f>VLOOKUP(retail_sales_2023!C9156,customers!A:J,5,)</f>
        <v>Kolkata</v>
      </c>
      <c r="Q9156" t="str">
        <f>VLOOKUP(C9156,customers!A:J,10,0)</f>
        <v>Regular</v>
      </c>
    </row>
    <row r="9157" spans="1:17" x14ac:dyDescent="0.3">
      <c r="A9157" t="s">
        <v>10248</v>
      </c>
      <c r="B9157" s="1">
        <v>44984</v>
      </c>
      <c r="C9157" t="s">
        <v>924</v>
      </c>
      <c r="D9157" t="s">
        <v>925</v>
      </c>
      <c r="E9157" t="s">
        <v>27</v>
      </c>
      <c r="F9157" t="s">
        <v>43</v>
      </c>
      <c r="G9157" t="s">
        <v>301</v>
      </c>
      <c r="H9157">
        <v>5</v>
      </c>
      <c r="I9157">
        <v>70647.87</v>
      </c>
      <c r="J9157">
        <v>0</v>
      </c>
      <c r="K9157">
        <v>353239.35</v>
      </c>
      <c r="L9157">
        <v>45228.35</v>
      </c>
      <c r="M9157">
        <f t="shared" ref="M9157:M9220" si="431">H9157*I9157*(1-J9157)</f>
        <v>353239.35</v>
      </c>
      <c r="N9157" t="str">
        <f t="shared" si="429"/>
        <v>Q1</v>
      </c>
      <c r="O9157" s="2">
        <f t="shared" si="430"/>
        <v>12.803882126948768</v>
      </c>
      <c r="P9157" t="str">
        <f>VLOOKUP(retail_sales_2023!C9157,customers!A:J,5,)</f>
        <v>Lucknow</v>
      </c>
      <c r="Q9157" t="str">
        <f>VLOOKUP(C9157,customers!A:J,10,0)</f>
        <v>Regular</v>
      </c>
    </row>
    <row r="9158" spans="1:17" x14ac:dyDescent="0.3">
      <c r="A9158" t="s">
        <v>10249</v>
      </c>
      <c r="B9158" s="1">
        <v>45164</v>
      </c>
      <c r="C9158" t="s">
        <v>1557</v>
      </c>
      <c r="D9158" t="s">
        <v>1558</v>
      </c>
      <c r="E9158" t="s">
        <v>27</v>
      </c>
      <c r="F9158" t="s">
        <v>81</v>
      </c>
      <c r="G9158" t="s">
        <v>158</v>
      </c>
      <c r="H9158">
        <v>2</v>
      </c>
      <c r="I9158">
        <v>1158.0899999999999</v>
      </c>
      <c r="J9158">
        <v>0</v>
      </c>
      <c r="K9158">
        <v>2316.1799999999998</v>
      </c>
      <c r="L9158">
        <v>879.65</v>
      </c>
      <c r="M9158">
        <f t="shared" si="431"/>
        <v>2316.1799999999998</v>
      </c>
      <c r="N9158" t="str">
        <f t="shared" si="429"/>
        <v>Q3</v>
      </c>
      <c r="O9158" s="2">
        <f t="shared" si="430"/>
        <v>37.978481810567402</v>
      </c>
      <c r="P9158" t="str">
        <f>VLOOKUP(retail_sales_2023!C9158,customers!A:J,5,)</f>
        <v>Delhi</v>
      </c>
      <c r="Q9158" t="str">
        <f>VLOOKUP(C9158,customers!A:J,10,0)</f>
        <v>Premium</v>
      </c>
    </row>
    <row r="9159" spans="1:17" x14ac:dyDescent="0.3">
      <c r="A9159" t="s">
        <v>10250</v>
      </c>
      <c r="B9159" s="1">
        <v>44927</v>
      </c>
      <c r="C9159" t="s">
        <v>1443</v>
      </c>
      <c r="D9159" t="s">
        <v>13093</v>
      </c>
      <c r="E9159" t="s">
        <v>21</v>
      </c>
      <c r="F9159" t="s">
        <v>28</v>
      </c>
      <c r="G9159" t="s">
        <v>97</v>
      </c>
      <c r="H9159">
        <v>3</v>
      </c>
      <c r="I9159">
        <v>6969.76</v>
      </c>
      <c r="J9159">
        <v>0.25</v>
      </c>
      <c r="K9159">
        <v>15681.96</v>
      </c>
      <c r="L9159">
        <v>3991.06</v>
      </c>
      <c r="M9159">
        <f t="shared" si="431"/>
        <v>15681.96</v>
      </c>
      <c r="N9159" t="str">
        <f t="shared" si="429"/>
        <v>Q1</v>
      </c>
      <c r="O9159" s="2">
        <f t="shared" si="430"/>
        <v>25.450007524569635</v>
      </c>
      <c r="P9159" t="str">
        <f>VLOOKUP(retail_sales_2023!C9159,customers!A:J,5,)</f>
        <v>Patna</v>
      </c>
      <c r="Q9159" t="str">
        <f>VLOOKUP(C9159,customers!A:J,10,0)</f>
        <v>Regular</v>
      </c>
    </row>
    <row r="9160" spans="1:17" x14ac:dyDescent="0.3">
      <c r="A9160" t="s">
        <v>10251</v>
      </c>
      <c r="B9160" s="1">
        <v>44950</v>
      </c>
      <c r="C9160" t="s">
        <v>1648</v>
      </c>
      <c r="D9160" t="s">
        <v>1649</v>
      </c>
      <c r="E9160" t="s">
        <v>15</v>
      </c>
      <c r="F9160" t="s">
        <v>43</v>
      </c>
      <c r="G9160" t="s">
        <v>110</v>
      </c>
      <c r="H9160">
        <v>1</v>
      </c>
      <c r="I9160">
        <v>77431.23</v>
      </c>
      <c r="J9160">
        <v>0</v>
      </c>
      <c r="K9160">
        <v>77431.23</v>
      </c>
      <c r="L9160">
        <v>7467.2</v>
      </c>
      <c r="M9160">
        <f t="shared" si="431"/>
        <v>77431.23</v>
      </c>
      <c r="N9160" t="str">
        <f t="shared" si="429"/>
        <v>Q1</v>
      </c>
      <c r="O9160" s="2">
        <f t="shared" si="430"/>
        <v>9.6436541173374106</v>
      </c>
      <c r="P9160" t="str">
        <f>VLOOKUP(retail_sales_2023!C9160,customers!A:J,5,)</f>
        <v>Hyderabad</v>
      </c>
      <c r="Q9160" t="str">
        <f>VLOOKUP(C9160,customers!A:J,10,0)</f>
        <v>Premium</v>
      </c>
    </row>
    <row r="9161" spans="1:17" x14ac:dyDescent="0.3">
      <c r="A9161" t="s">
        <v>10252</v>
      </c>
      <c r="B9161" s="1">
        <v>45206</v>
      </c>
      <c r="C9161" t="s">
        <v>1255</v>
      </c>
      <c r="D9161" t="s">
        <v>1256</v>
      </c>
      <c r="E9161" t="s">
        <v>27</v>
      </c>
      <c r="F9161" t="s">
        <v>22</v>
      </c>
      <c r="G9161" t="s">
        <v>1039</v>
      </c>
      <c r="H9161">
        <v>2</v>
      </c>
      <c r="I9161">
        <v>29611.8</v>
      </c>
      <c r="J9161">
        <v>0.1</v>
      </c>
      <c r="K9161">
        <v>53301.24</v>
      </c>
      <c r="L9161">
        <v>13523.17</v>
      </c>
      <c r="M9161">
        <f t="shared" si="431"/>
        <v>53301.24</v>
      </c>
      <c r="N9161" t="str">
        <f t="shared" si="429"/>
        <v>Q4</v>
      </c>
      <c r="O9161" s="2">
        <f t="shared" si="430"/>
        <v>25.371210876144723</v>
      </c>
      <c r="P9161" t="str">
        <f>VLOOKUP(retail_sales_2023!C9161,customers!A:J,5,)</f>
        <v>Chandigarh</v>
      </c>
      <c r="Q9161" t="str">
        <f>VLOOKUP(C9161,customers!A:J,10,0)</f>
        <v>Regular</v>
      </c>
    </row>
    <row r="9162" spans="1:17" x14ac:dyDescent="0.3">
      <c r="A9162" t="s">
        <v>10253</v>
      </c>
      <c r="B9162" s="1">
        <v>45010</v>
      </c>
      <c r="C9162" t="s">
        <v>1167</v>
      </c>
      <c r="D9162" t="s">
        <v>1168</v>
      </c>
      <c r="E9162" t="s">
        <v>21</v>
      </c>
      <c r="F9162" t="s">
        <v>81</v>
      </c>
      <c r="G9162" t="s">
        <v>101</v>
      </c>
      <c r="H9162">
        <v>2</v>
      </c>
      <c r="I9162">
        <v>4134.74</v>
      </c>
      <c r="J9162">
        <v>0.1</v>
      </c>
      <c r="K9162">
        <v>7442.53</v>
      </c>
      <c r="L9162">
        <v>2781.28</v>
      </c>
      <c r="M9162">
        <f t="shared" si="431"/>
        <v>7442.5320000000002</v>
      </c>
      <c r="N9162" t="str">
        <f t="shared" si="429"/>
        <v>Q1</v>
      </c>
      <c r="O9162" s="2">
        <f t="shared" si="430"/>
        <v>37.370087859907855</v>
      </c>
      <c r="P9162" t="str">
        <f>VLOOKUP(retail_sales_2023!C9162,customers!A:J,5,)</f>
        <v>Bhubaneswar</v>
      </c>
      <c r="Q9162" t="str">
        <f>VLOOKUP(C9162,customers!A:J,10,0)</f>
        <v>Regular</v>
      </c>
    </row>
    <row r="9163" spans="1:17" x14ac:dyDescent="0.3">
      <c r="A9163" t="s">
        <v>10254</v>
      </c>
      <c r="B9163" s="1">
        <v>44969</v>
      </c>
      <c r="C9163" t="s">
        <v>1872</v>
      </c>
      <c r="D9163" t="s">
        <v>1873</v>
      </c>
      <c r="E9163" t="s">
        <v>33</v>
      </c>
      <c r="F9163" t="s">
        <v>43</v>
      </c>
      <c r="G9163" t="s">
        <v>178</v>
      </c>
      <c r="H9163">
        <v>5</v>
      </c>
      <c r="I9163">
        <v>81417.289999999994</v>
      </c>
      <c r="J9163">
        <v>0.05</v>
      </c>
      <c r="K9163">
        <v>386732.13</v>
      </c>
      <c r="L9163">
        <v>51209.440000000002</v>
      </c>
      <c r="M9163">
        <f t="shared" si="431"/>
        <v>386732.12749999994</v>
      </c>
      <c r="N9163" t="str">
        <f t="shared" si="429"/>
        <v>Q1</v>
      </c>
      <c r="O9163" s="2">
        <f t="shared" si="430"/>
        <v>13.241578867522593</v>
      </c>
      <c r="P9163" t="str">
        <f>VLOOKUP(retail_sales_2023!C9163,customers!A:J,5,)</f>
        <v>Surat</v>
      </c>
      <c r="Q9163" t="str">
        <f>VLOOKUP(C9163,customers!A:J,10,0)</f>
        <v>Premium</v>
      </c>
    </row>
    <row r="9164" spans="1:17" x14ac:dyDescent="0.3">
      <c r="A9164" t="s">
        <v>10255</v>
      </c>
      <c r="B9164" s="1">
        <v>45031</v>
      </c>
      <c r="C9164" t="s">
        <v>583</v>
      </c>
      <c r="D9164" t="s">
        <v>584</v>
      </c>
      <c r="E9164" t="s">
        <v>27</v>
      </c>
      <c r="F9164" t="s">
        <v>22</v>
      </c>
      <c r="G9164" t="s">
        <v>146</v>
      </c>
      <c r="H9164">
        <v>1</v>
      </c>
      <c r="I9164">
        <v>10282.06</v>
      </c>
      <c r="J9164">
        <v>0</v>
      </c>
      <c r="K9164">
        <v>10282.06</v>
      </c>
      <c r="L9164">
        <v>2855.7</v>
      </c>
      <c r="M9164">
        <f t="shared" si="431"/>
        <v>10282.06</v>
      </c>
      <c r="N9164" t="str">
        <f t="shared" si="429"/>
        <v>Q2</v>
      </c>
      <c r="O9164" s="2">
        <f t="shared" si="430"/>
        <v>27.773617349052621</v>
      </c>
      <c r="P9164" t="str">
        <f>VLOOKUP(retail_sales_2023!C9164,customers!A:J,5,)</f>
        <v>Amritsar</v>
      </c>
      <c r="Q9164" t="str">
        <f>VLOOKUP(C9164,customers!A:J,10,0)</f>
        <v>Premium</v>
      </c>
    </row>
    <row r="9165" spans="1:17" x14ac:dyDescent="0.3">
      <c r="A9165" t="s">
        <v>10256</v>
      </c>
      <c r="B9165" s="1">
        <v>45238</v>
      </c>
      <c r="C9165" t="s">
        <v>1422</v>
      </c>
      <c r="D9165" t="s">
        <v>1423</v>
      </c>
      <c r="E9165" t="s">
        <v>33</v>
      </c>
      <c r="F9165" t="s">
        <v>43</v>
      </c>
      <c r="G9165" t="s">
        <v>272</v>
      </c>
      <c r="H9165">
        <v>4</v>
      </c>
      <c r="I9165">
        <v>8969.4</v>
      </c>
      <c r="J9165">
        <v>0</v>
      </c>
      <c r="K9165">
        <v>35877.599999999999</v>
      </c>
      <c r="L9165">
        <v>4319.43</v>
      </c>
      <c r="M9165">
        <f t="shared" si="431"/>
        <v>35877.599999999999</v>
      </c>
      <c r="N9165" t="str">
        <f t="shared" si="429"/>
        <v>Q4</v>
      </c>
      <c r="O9165" s="2">
        <f t="shared" si="430"/>
        <v>12.039350458224632</v>
      </c>
      <c r="P9165" t="str">
        <f>VLOOKUP(retail_sales_2023!C9165,customers!A:J,5,)</f>
        <v>Mumbai</v>
      </c>
      <c r="Q9165" t="str">
        <f>VLOOKUP(C9165,customers!A:J,10,0)</f>
        <v>Premium</v>
      </c>
    </row>
    <row r="9166" spans="1:17" x14ac:dyDescent="0.3">
      <c r="A9166" t="s">
        <v>10257</v>
      </c>
      <c r="B9166" s="1">
        <v>45020</v>
      </c>
      <c r="C9166" t="s">
        <v>1547</v>
      </c>
      <c r="D9166" t="s">
        <v>1548</v>
      </c>
      <c r="E9166" t="s">
        <v>21</v>
      </c>
      <c r="F9166" t="s">
        <v>43</v>
      </c>
      <c r="G9166" t="s">
        <v>272</v>
      </c>
      <c r="H9166">
        <v>3</v>
      </c>
      <c r="I9166">
        <v>65743.899999999994</v>
      </c>
      <c r="J9166">
        <v>0.2</v>
      </c>
      <c r="K9166">
        <v>157785.35999999999</v>
      </c>
      <c r="L9166">
        <v>19868.400000000001</v>
      </c>
      <c r="M9166">
        <f t="shared" si="431"/>
        <v>157785.35999999999</v>
      </c>
      <c r="N9166" t="str">
        <f t="shared" si="429"/>
        <v>Q2</v>
      </c>
      <c r="O9166" s="2">
        <f t="shared" si="430"/>
        <v>12.592042759860615</v>
      </c>
      <c r="P9166" t="str">
        <f>VLOOKUP(retail_sales_2023!C9166,customers!A:J,5,)</f>
        <v>Kolkata</v>
      </c>
      <c r="Q9166" t="str">
        <f>VLOOKUP(C9166,customers!A:J,10,0)</f>
        <v>Regular</v>
      </c>
    </row>
    <row r="9167" spans="1:17" x14ac:dyDescent="0.3">
      <c r="A9167" t="s">
        <v>10258</v>
      </c>
      <c r="B9167" s="1">
        <v>45202</v>
      </c>
      <c r="C9167" t="s">
        <v>2086</v>
      </c>
      <c r="D9167" t="s">
        <v>2087</v>
      </c>
      <c r="E9167" t="s">
        <v>33</v>
      </c>
      <c r="F9167" t="s">
        <v>52</v>
      </c>
      <c r="G9167" t="s">
        <v>169</v>
      </c>
      <c r="H9167">
        <v>8</v>
      </c>
      <c r="I9167">
        <v>257.60000000000002</v>
      </c>
      <c r="J9167">
        <v>0.15</v>
      </c>
      <c r="K9167">
        <v>1751.68</v>
      </c>
      <c r="L9167">
        <v>123.03</v>
      </c>
      <c r="M9167">
        <f t="shared" si="431"/>
        <v>1751.68</v>
      </c>
      <c r="N9167" t="str">
        <f t="shared" si="429"/>
        <v>Q4</v>
      </c>
      <c r="O9167" s="2">
        <f t="shared" si="430"/>
        <v>7.0235431128973334</v>
      </c>
      <c r="P9167" t="str">
        <f>VLOOKUP(retail_sales_2023!C9167,customers!A:J,5,)</f>
        <v>Pune</v>
      </c>
      <c r="Q9167" t="str">
        <f>VLOOKUP(C9167,customers!A:J,10,0)</f>
        <v>Premium</v>
      </c>
    </row>
    <row r="9168" spans="1:17" x14ac:dyDescent="0.3">
      <c r="A9168" t="s">
        <v>10259</v>
      </c>
      <c r="B9168" s="1">
        <v>45288</v>
      </c>
      <c r="C9168" t="s">
        <v>323</v>
      </c>
      <c r="D9168" t="s">
        <v>324</v>
      </c>
      <c r="E9168" t="s">
        <v>15</v>
      </c>
      <c r="F9168" t="s">
        <v>38</v>
      </c>
      <c r="G9168" t="s">
        <v>65</v>
      </c>
      <c r="H9168">
        <v>3</v>
      </c>
      <c r="I9168">
        <v>3635.82</v>
      </c>
      <c r="J9168">
        <v>0</v>
      </c>
      <c r="K9168">
        <v>10907.46</v>
      </c>
      <c r="L9168">
        <v>3015.22</v>
      </c>
      <c r="M9168">
        <f t="shared" si="431"/>
        <v>10907.460000000001</v>
      </c>
      <c r="N9168" t="str">
        <f t="shared" si="429"/>
        <v>Q4</v>
      </c>
      <c r="O9168" s="2">
        <f t="shared" si="430"/>
        <v>27.643649392250808</v>
      </c>
      <c r="P9168" t="str">
        <f>VLOOKUP(retail_sales_2023!C9168,customers!A:J,5,)</f>
        <v>Kochi</v>
      </c>
      <c r="Q9168" t="str">
        <f>VLOOKUP(C9168,customers!A:J,10,0)</f>
        <v>Regular</v>
      </c>
    </row>
    <row r="9169" spans="1:17" x14ac:dyDescent="0.3">
      <c r="A9169" t="s">
        <v>10260</v>
      </c>
      <c r="B9169" s="1">
        <v>45244</v>
      </c>
      <c r="C9169" t="s">
        <v>348</v>
      </c>
      <c r="D9169" t="s">
        <v>349</v>
      </c>
      <c r="E9169" t="s">
        <v>15</v>
      </c>
      <c r="F9169" t="s">
        <v>43</v>
      </c>
      <c r="G9169" t="s">
        <v>128</v>
      </c>
      <c r="H9169">
        <v>4</v>
      </c>
      <c r="I9169">
        <v>23271.75</v>
      </c>
      <c r="J9169">
        <v>0.05</v>
      </c>
      <c r="K9169">
        <v>88432.65</v>
      </c>
      <c r="L9169">
        <v>8976.5300000000007</v>
      </c>
      <c r="M9169">
        <f t="shared" si="431"/>
        <v>88432.65</v>
      </c>
      <c r="N9169" t="str">
        <f t="shared" si="429"/>
        <v>Q4</v>
      </c>
      <c r="O9169" s="2">
        <f t="shared" si="430"/>
        <v>10.150696603573456</v>
      </c>
      <c r="P9169" t="str">
        <f>VLOOKUP(retail_sales_2023!C9169,customers!A:J,5,)</f>
        <v>Bengaluru</v>
      </c>
      <c r="Q9169" t="str">
        <f>VLOOKUP(C9169,customers!A:J,10,0)</f>
        <v>Premium</v>
      </c>
    </row>
    <row r="9170" spans="1:17" x14ac:dyDescent="0.3">
      <c r="A9170" t="s">
        <v>10261</v>
      </c>
      <c r="B9170" s="1">
        <v>45209</v>
      </c>
      <c r="C9170" t="s">
        <v>1021</v>
      </c>
      <c r="D9170" t="s">
        <v>1022</v>
      </c>
      <c r="E9170" t="s">
        <v>27</v>
      </c>
      <c r="F9170" t="s">
        <v>81</v>
      </c>
      <c r="G9170" t="s">
        <v>470</v>
      </c>
      <c r="H9170">
        <v>2</v>
      </c>
      <c r="I9170">
        <v>814.34</v>
      </c>
      <c r="J9170">
        <v>0.15</v>
      </c>
      <c r="K9170">
        <v>1384.38</v>
      </c>
      <c r="L9170">
        <v>338.71</v>
      </c>
      <c r="M9170">
        <f t="shared" si="431"/>
        <v>1384.3779999999999</v>
      </c>
      <c r="N9170" t="str">
        <f t="shared" si="429"/>
        <v>Q4</v>
      </c>
      <c r="O9170" s="2">
        <f t="shared" si="430"/>
        <v>24.466548202083242</v>
      </c>
      <c r="P9170" t="str">
        <f>VLOOKUP(retail_sales_2023!C9170,customers!A:J,5,)</f>
        <v>Delhi</v>
      </c>
      <c r="Q9170" t="str">
        <f>VLOOKUP(C9170,customers!A:J,10,0)</f>
        <v>Premium</v>
      </c>
    </row>
    <row r="9171" spans="1:17" x14ac:dyDescent="0.3">
      <c r="A9171" t="s">
        <v>10262</v>
      </c>
      <c r="B9171" s="1">
        <v>44978</v>
      </c>
      <c r="C9171" t="s">
        <v>345</v>
      </c>
      <c r="D9171" t="s">
        <v>346</v>
      </c>
      <c r="E9171" t="s">
        <v>33</v>
      </c>
      <c r="F9171" t="s">
        <v>52</v>
      </c>
      <c r="G9171" t="s">
        <v>226</v>
      </c>
      <c r="H9171">
        <v>4</v>
      </c>
      <c r="I9171">
        <v>161.16999999999999</v>
      </c>
      <c r="J9171">
        <v>0.05</v>
      </c>
      <c r="K9171">
        <v>612.45000000000005</v>
      </c>
      <c r="L9171">
        <v>38.54</v>
      </c>
      <c r="M9171">
        <f t="shared" si="431"/>
        <v>612.44599999999991</v>
      </c>
      <c r="N9171" t="str">
        <f t="shared" si="429"/>
        <v>Q1</v>
      </c>
      <c r="O9171" s="2">
        <f t="shared" si="430"/>
        <v>6.2927585925381653</v>
      </c>
      <c r="P9171" t="str">
        <f>VLOOKUP(retail_sales_2023!C9171,customers!A:J,5,)</f>
        <v>Ahmedabad</v>
      </c>
      <c r="Q9171" t="str">
        <f>VLOOKUP(C9171,customers!A:J,10,0)</f>
        <v>Premium</v>
      </c>
    </row>
    <row r="9172" spans="1:17" x14ac:dyDescent="0.3">
      <c r="A9172" t="s">
        <v>10263</v>
      </c>
      <c r="B9172" s="1">
        <v>45209</v>
      </c>
      <c r="C9172" t="s">
        <v>218</v>
      </c>
      <c r="D9172" t="s">
        <v>219</v>
      </c>
      <c r="E9172" t="s">
        <v>27</v>
      </c>
      <c r="F9172" t="s">
        <v>43</v>
      </c>
      <c r="G9172" t="s">
        <v>301</v>
      </c>
      <c r="H9172">
        <v>2</v>
      </c>
      <c r="I9172">
        <v>79183.56</v>
      </c>
      <c r="J9172">
        <v>0.05</v>
      </c>
      <c r="K9172">
        <v>150448.76</v>
      </c>
      <c r="L9172">
        <v>18702.150000000001</v>
      </c>
      <c r="M9172">
        <f t="shared" si="431"/>
        <v>150448.764</v>
      </c>
      <c r="N9172" t="str">
        <f t="shared" si="429"/>
        <v>Q4</v>
      </c>
      <c r="O9172" s="2">
        <f t="shared" si="430"/>
        <v>12.430910032093319</v>
      </c>
      <c r="P9172" t="str">
        <f>VLOOKUP(retail_sales_2023!C9172,customers!A:J,5,)</f>
        <v>Lucknow</v>
      </c>
      <c r="Q9172" t="str">
        <f>VLOOKUP(C9172,customers!A:J,10,0)</f>
        <v>Premium</v>
      </c>
    </row>
    <row r="9173" spans="1:17" x14ac:dyDescent="0.3">
      <c r="A9173" t="s">
        <v>10264</v>
      </c>
      <c r="B9173" s="1">
        <v>45079</v>
      </c>
      <c r="C9173" t="s">
        <v>1896</v>
      </c>
      <c r="D9173" t="s">
        <v>1897</v>
      </c>
      <c r="E9173" t="s">
        <v>33</v>
      </c>
      <c r="F9173" t="s">
        <v>28</v>
      </c>
      <c r="G9173" t="s">
        <v>280</v>
      </c>
      <c r="H9173">
        <v>4</v>
      </c>
      <c r="I9173">
        <v>647.54</v>
      </c>
      <c r="J9173">
        <v>0.2</v>
      </c>
      <c r="K9173">
        <v>2072.13</v>
      </c>
      <c r="L9173">
        <v>517.16</v>
      </c>
      <c r="M9173">
        <f t="shared" si="431"/>
        <v>2072.1280000000002</v>
      </c>
      <c r="N9173" t="str">
        <f t="shared" si="429"/>
        <v>Q2</v>
      </c>
      <c r="O9173" s="2">
        <f t="shared" si="430"/>
        <v>24.957893568453716</v>
      </c>
      <c r="P9173" t="str">
        <f>VLOOKUP(retail_sales_2023!C9173,customers!A:J,5,)</f>
        <v>Mumbai</v>
      </c>
      <c r="Q9173" t="str">
        <f>VLOOKUP(C9173,customers!A:J,10,0)</f>
        <v>Premium</v>
      </c>
    </row>
    <row r="9174" spans="1:17" x14ac:dyDescent="0.3">
      <c r="A9174" t="s">
        <v>10265</v>
      </c>
      <c r="B9174" s="1">
        <v>45290</v>
      </c>
      <c r="C9174" t="s">
        <v>2580</v>
      </c>
      <c r="D9174" t="s">
        <v>2581</v>
      </c>
      <c r="E9174" t="s">
        <v>21</v>
      </c>
      <c r="F9174" t="s">
        <v>22</v>
      </c>
      <c r="G9174" t="s">
        <v>23</v>
      </c>
      <c r="H9174">
        <v>3</v>
      </c>
      <c r="I9174">
        <v>6060.43</v>
      </c>
      <c r="J9174">
        <v>0</v>
      </c>
      <c r="K9174">
        <v>18181.29</v>
      </c>
      <c r="L9174">
        <v>4965</v>
      </c>
      <c r="M9174">
        <f t="shared" si="431"/>
        <v>18181.29</v>
      </c>
      <c r="N9174" t="str">
        <f t="shared" si="429"/>
        <v>Q4</v>
      </c>
      <c r="O9174" s="2">
        <f t="shared" si="430"/>
        <v>27.308293305920532</v>
      </c>
      <c r="P9174" t="str">
        <f>VLOOKUP(retail_sales_2023!C9174,customers!A:J,5,)</f>
        <v>Patna</v>
      </c>
      <c r="Q9174" t="str">
        <f>VLOOKUP(C9174,customers!A:J,10,0)</f>
        <v>Premium</v>
      </c>
    </row>
    <row r="9175" spans="1:17" x14ac:dyDescent="0.3">
      <c r="A9175" t="s">
        <v>10266</v>
      </c>
      <c r="B9175" s="1">
        <v>45174</v>
      </c>
      <c r="C9175" t="s">
        <v>644</v>
      </c>
      <c r="D9175" t="s">
        <v>645</v>
      </c>
      <c r="E9175" t="s">
        <v>15</v>
      </c>
      <c r="F9175" t="s">
        <v>43</v>
      </c>
      <c r="G9175" t="s">
        <v>154</v>
      </c>
      <c r="H9175">
        <v>1</v>
      </c>
      <c r="I9175">
        <v>53570.78</v>
      </c>
      <c r="J9175">
        <v>0.2</v>
      </c>
      <c r="K9175">
        <v>42856.62</v>
      </c>
      <c r="L9175">
        <v>4954.28</v>
      </c>
      <c r="M9175">
        <f t="shared" si="431"/>
        <v>42856.624000000003</v>
      </c>
      <c r="N9175" t="str">
        <f t="shared" si="429"/>
        <v>Q3</v>
      </c>
      <c r="O9175" s="2">
        <f t="shared" si="430"/>
        <v>11.560127700224609</v>
      </c>
      <c r="P9175" t="str">
        <f>VLOOKUP(retail_sales_2023!C9175,customers!A:J,5,)</f>
        <v>Bengaluru</v>
      </c>
      <c r="Q9175" t="str">
        <f>VLOOKUP(C9175,customers!A:J,10,0)</f>
        <v>Regular</v>
      </c>
    </row>
    <row r="9176" spans="1:17" x14ac:dyDescent="0.3">
      <c r="A9176" t="s">
        <v>10267</v>
      </c>
      <c r="B9176" s="1">
        <v>44935</v>
      </c>
      <c r="C9176" t="s">
        <v>2450</v>
      </c>
      <c r="D9176" t="s">
        <v>2451</v>
      </c>
      <c r="E9176" t="s">
        <v>21</v>
      </c>
      <c r="F9176" t="s">
        <v>52</v>
      </c>
      <c r="G9176" t="s">
        <v>200</v>
      </c>
      <c r="H9176">
        <v>9</v>
      </c>
      <c r="I9176">
        <v>541.22</v>
      </c>
      <c r="J9176">
        <v>0.15</v>
      </c>
      <c r="K9176">
        <v>4140.33</v>
      </c>
      <c r="L9176">
        <v>424.39</v>
      </c>
      <c r="M9176">
        <f t="shared" si="431"/>
        <v>4140.3330000000005</v>
      </c>
      <c r="N9176" t="str">
        <f t="shared" si="429"/>
        <v>Q1</v>
      </c>
      <c r="O9176" s="2">
        <f t="shared" si="430"/>
        <v>10.250149142701186</v>
      </c>
      <c r="P9176" t="str">
        <f>VLOOKUP(retail_sales_2023!C9176,customers!A:J,5,)</f>
        <v>Kolkata</v>
      </c>
      <c r="Q9176" t="str">
        <f>VLOOKUP(C9176,customers!A:J,10,0)</f>
        <v>Regular</v>
      </c>
    </row>
    <row r="9177" spans="1:17" x14ac:dyDescent="0.3">
      <c r="A9177" t="s">
        <v>10268</v>
      </c>
      <c r="B9177" s="1">
        <v>45097</v>
      </c>
      <c r="C9177" t="s">
        <v>647</v>
      </c>
      <c r="D9177" t="s">
        <v>648</v>
      </c>
      <c r="E9177" t="s">
        <v>27</v>
      </c>
      <c r="F9177" t="s">
        <v>43</v>
      </c>
      <c r="G9177" t="s">
        <v>301</v>
      </c>
      <c r="H9177">
        <v>2</v>
      </c>
      <c r="I9177">
        <v>15460.53</v>
      </c>
      <c r="J9177">
        <v>0.05</v>
      </c>
      <c r="K9177">
        <v>29375.01</v>
      </c>
      <c r="L9177">
        <v>-3964.46</v>
      </c>
      <c r="M9177">
        <f t="shared" si="431"/>
        <v>29375.007000000001</v>
      </c>
      <c r="N9177" t="str">
        <f t="shared" si="429"/>
        <v>Q2</v>
      </c>
      <c r="O9177" s="2">
        <f t="shared" si="430"/>
        <v>-13.496029448160188</v>
      </c>
      <c r="P9177" t="str">
        <f>VLOOKUP(retail_sales_2023!C9177,customers!A:J,5,)</f>
        <v>Chandigarh</v>
      </c>
      <c r="Q9177" t="str">
        <f>VLOOKUP(C9177,customers!A:J,10,0)</f>
        <v>Regular</v>
      </c>
    </row>
    <row r="9178" spans="1:17" x14ac:dyDescent="0.3">
      <c r="A9178" t="s">
        <v>10269</v>
      </c>
      <c r="B9178" s="1">
        <v>44979</v>
      </c>
      <c r="C9178" t="s">
        <v>1177</v>
      </c>
      <c r="D9178" t="s">
        <v>1178</v>
      </c>
      <c r="E9178" t="s">
        <v>27</v>
      </c>
      <c r="F9178" t="s">
        <v>38</v>
      </c>
      <c r="G9178" t="s">
        <v>65</v>
      </c>
      <c r="H9178">
        <v>2</v>
      </c>
      <c r="I9178">
        <v>980.24</v>
      </c>
      <c r="J9178">
        <v>0</v>
      </c>
      <c r="K9178">
        <v>1960.48</v>
      </c>
      <c r="L9178">
        <v>498.8</v>
      </c>
      <c r="M9178">
        <f t="shared" si="431"/>
        <v>1960.48</v>
      </c>
      <c r="N9178" t="str">
        <f t="shared" si="429"/>
        <v>Q1</v>
      </c>
      <c r="O9178" s="2">
        <f t="shared" si="430"/>
        <v>25.442748714600505</v>
      </c>
      <c r="P9178" t="str">
        <f>VLOOKUP(retail_sales_2023!C9178,customers!A:J,5,)</f>
        <v>Amritsar</v>
      </c>
      <c r="Q9178" t="str">
        <f>VLOOKUP(C9178,customers!A:J,10,0)</f>
        <v>Regular</v>
      </c>
    </row>
    <row r="9179" spans="1:17" x14ac:dyDescent="0.3">
      <c r="A9179" t="s">
        <v>10270</v>
      </c>
      <c r="B9179" s="1">
        <v>45228</v>
      </c>
      <c r="C9179" t="s">
        <v>1335</v>
      </c>
      <c r="D9179" t="s">
        <v>1336</v>
      </c>
      <c r="E9179" t="s">
        <v>27</v>
      </c>
      <c r="F9179" t="s">
        <v>28</v>
      </c>
      <c r="G9179" t="s">
        <v>97</v>
      </c>
      <c r="H9179">
        <v>2</v>
      </c>
      <c r="I9179">
        <v>7985.99</v>
      </c>
      <c r="J9179">
        <v>0.05</v>
      </c>
      <c r="K9179">
        <v>15173.38</v>
      </c>
      <c r="L9179">
        <v>2805.01</v>
      </c>
      <c r="M9179">
        <f t="shared" si="431"/>
        <v>15173.380999999999</v>
      </c>
      <c r="N9179" t="str">
        <f t="shared" si="429"/>
        <v>Q4</v>
      </c>
      <c r="O9179" s="2">
        <f t="shared" si="430"/>
        <v>18.486388662249283</v>
      </c>
      <c r="P9179" t="str">
        <f>VLOOKUP(retail_sales_2023!C9179,customers!A:J,5,)</f>
        <v>Chandigarh</v>
      </c>
      <c r="Q9179" t="str">
        <f>VLOOKUP(C9179,customers!A:J,10,0)</f>
        <v>Premium</v>
      </c>
    </row>
    <row r="9180" spans="1:17" x14ac:dyDescent="0.3">
      <c r="A9180" t="s">
        <v>10271</v>
      </c>
      <c r="B9180" s="1">
        <v>45138</v>
      </c>
      <c r="C9180" t="s">
        <v>92</v>
      </c>
      <c r="D9180" t="s">
        <v>93</v>
      </c>
      <c r="E9180" t="s">
        <v>27</v>
      </c>
      <c r="F9180" t="s">
        <v>43</v>
      </c>
      <c r="G9180" t="s">
        <v>243</v>
      </c>
      <c r="H9180">
        <v>1</v>
      </c>
      <c r="I9180">
        <v>63854.83</v>
      </c>
      <c r="J9180">
        <v>0</v>
      </c>
      <c r="K9180">
        <v>63854.83</v>
      </c>
      <c r="L9180">
        <v>-5547.31</v>
      </c>
      <c r="M9180">
        <f t="shared" si="431"/>
        <v>63854.83</v>
      </c>
      <c r="N9180" t="str">
        <f t="shared" si="429"/>
        <v>Q3</v>
      </c>
      <c r="O9180" s="2">
        <f t="shared" si="430"/>
        <v>-8.6873772900186257</v>
      </c>
      <c r="P9180" t="str">
        <f>VLOOKUP(retail_sales_2023!C9180,customers!A:J,5,)</f>
        <v>Jaipur</v>
      </c>
      <c r="Q9180" t="str">
        <f>VLOOKUP(C9180,customers!A:J,10,0)</f>
        <v>Premium</v>
      </c>
    </row>
    <row r="9181" spans="1:17" x14ac:dyDescent="0.3">
      <c r="A9181" t="s">
        <v>10272</v>
      </c>
      <c r="B9181" s="1">
        <v>45271</v>
      </c>
      <c r="C9181" t="s">
        <v>2259</v>
      </c>
      <c r="D9181" t="s">
        <v>2260</v>
      </c>
      <c r="E9181" t="s">
        <v>21</v>
      </c>
      <c r="F9181" t="s">
        <v>28</v>
      </c>
      <c r="G9181" t="s">
        <v>165</v>
      </c>
      <c r="H9181">
        <v>3</v>
      </c>
      <c r="I9181">
        <v>6219.55</v>
      </c>
      <c r="J9181">
        <v>0</v>
      </c>
      <c r="K9181">
        <v>18658.650000000001</v>
      </c>
      <c r="L9181">
        <v>4711.1000000000004</v>
      </c>
      <c r="M9181">
        <f t="shared" si="431"/>
        <v>18658.650000000001</v>
      </c>
      <c r="N9181" t="str">
        <f t="shared" si="429"/>
        <v>Q4</v>
      </c>
      <c r="O9181" s="2">
        <f t="shared" si="430"/>
        <v>25.248879206159074</v>
      </c>
      <c r="P9181" t="str">
        <f>VLOOKUP(retail_sales_2023!C9181,customers!A:J,5,)</f>
        <v>Bhubaneswar</v>
      </c>
      <c r="Q9181" t="str">
        <f>VLOOKUP(C9181,customers!A:J,10,0)</f>
        <v>Regular</v>
      </c>
    </row>
    <row r="9182" spans="1:17" x14ac:dyDescent="0.3">
      <c r="A9182" t="s">
        <v>10273</v>
      </c>
      <c r="B9182" s="1">
        <v>45199</v>
      </c>
      <c r="C9182" t="s">
        <v>1041</v>
      </c>
      <c r="D9182" t="s">
        <v>1042</v>
      </c>
      <c r="E9182" t="s">
        <v>27</v>
      </c>
      <c r="F9182" t="s">
        <v>52</v>
      </c>
      <c r="G9182" t="s">
        <v>937</v>
      </c>
      <c r="H9182">
        <v>3</v>
      </c>
      <c r="I9182">
        <v>433.45</v>
      </c>
      <c r="J9182">
        <v>0.05</v>
      </c>
      <c r="K9182">
        <v>1235.33</v>
      </c>
      <c r="L9182">
        <v>-152.09</v>
      </c>
      <c r="M9182">
        <f t="shared" si="431"/>
        <v>1235.3324999999998</v>
      </c>
      <c r="N9182" t="str">
        <f t="shared" si="429"/>
        <v>Q3</v>
      </c>
      <c r="O9182" s="2">
        <f t="shared" si="430"/>
        <v>-12.311689993766848</v>
      </c>
      <c r="P9182" t="str">
        <f>VLOOKUP(retail_sales_2023!C9182,customers!A:J,5,)</f>
        <v>Delhi</v>
      </c>
      <c r="Q9182" t="str">
        <f>VLOOKUP(C9182,customers!A:J,10,0)</f>
        <v>Premium</v>
      </c>
    </row>
    <row r="9183" spans="1:17" x14ac:dyDescent="0.3">
      <c r="A9183" t="s">
        <v>10274</v>
      </c>
      <c r="B9183" s="1">
        <v>44960</v>
      </c>
      <c r="C9183" t="s">
        <v>1784</v>
      </c>
      <c r="D9183" t="s">
        <v>1785</v>
      </c>
      <c r="E9183" t="s">
        <v>21</v>
      </c>
      <c r="F9183" t="s">
        <v>52</v>
      </c>
      <c r="G9183" t="s">
        <v>235</v>
      </c>
      <c r="H9183">
        <v>2</v>
      </c>
      <c r="I9183">
        <v>640.21</v>
      </c>
      <c r="J9183">
        <v>0.1</v>
      </c>
      <c r="K9183">
        <v>1152.3800000000001</v>
      </c>
      <c r="L9183">
        <v>84.76</v>
      </c>
      <c r="M9183">
        <f t="shared" si="431"/>
        <v>1152.3780000000002</v>
      </c>
      <c r="N9183" t="str">
        <f t="shared" si="429"/>
        <v>Q1</v>
      </c>
      <c r="O9183" s="2">
        <f t="shared" si="430"/>
        <v>7.3552126902584209</v>
      </c>
      <c r="P9183" t="str">
        <f>VLOOKUP(retail_sales_2023!C9183,customers!A:J,5,)</f>
        <v>Bhubaneswar</v>
      </c>
      <c r="Q9183" t="str">
        <f>VLOOKUP(C9183,customers!A:J,10,0)</f>
        <v>Premium</v>
      </c>
    </row>
    <row r="9184" spans="1:17" x14ac:dyDescent="0.3">
      <c r="A9184" t="s">
        <v>10275</v>
      </c>
      <c r="B9184" s="1">
        <v>45126</v>
      </c>
      <c r="C9184" t="s">
        <v>393</v>
      </c>
      <c r="D9184" t="s">
        <v>394</v>
      </c>
      <c r="E9184" t="s">
        <v>33</v>
      </c>
      <c r="F9184" t="s">
        <v>28</v>
      </c>
      <c r="G9184" t="s">
        <v>61</v>
      </c>
      <c r="H9184">
        <v>5</v>
      </c>
      <c r="I9184">
        <v>4957.9399999999996</v>
      </c>
      <c r="J9184">
        <v>0</v>
      </c>
      <c r="K9184">
        <v>24789.7</v>
      </c>
      <c r="L9184">
        <v>7079.06</v>
      </c>
      <c r="M9184">
        <f t="shared" si="431"/>
        <v>24789.699999999997</v>
      </c>
      <c r="N9184" t="str">
        <f t="shared" si="429"/>
        <v>Q3</v>
      </c>
      <c r="O9184" s="2">
        <f t="shared" si="430"/>
        <v>28.556456915573808</v>
      </c>
      <c r="P9184" t="str">
        <f>VLOOKUP(retail_sales_2023!C9184,customers!A:J,5,)</f>
        <v>Ahmedabad</v>
      </c>
      <c r="Q9184" t="str">
        <f>VLOOKUP(C9184,customers!A:J,10,0)</f>
        <v>Premium</v>
      </c>
    </row>
    <row r="9185" spans="1:17" x14ac:dyDescent="0.3">
      <c r="A9185" t="s">
        <v>10276</v>
      </c>
      <c r="B9185" s="1">
        <v>45258</v>
      </c>
      <c r="C9185" t="s">
        <v>2022</v>
      </c>
      <c r="D9185" t="s">
        <v>2023</v>
      </c>
      <c r="E9185" t="s">
        <v>15</v>
      </c>
      <c r="F9185" t="s">
        <v>52</v>
      </c>
      <c r="G9185" t="s">
        <v>133</v>
      </c>
      <c r="H9185">
        <v>8</v>
      </c>
      <c r="I9185">
        <v>792.7</v>
      </c>
      <c r="J9185">
        <v>0.1</v>
      </c>
      <c r="K9185">
        <v>5707.44</v>
      </c>
      <c r="L9185">
        <v>343.72</v>
      </c>
      <c r="M9185">
        <f t="shared" si="431"/>
        <v>5707.4400000000005</v>
      </c>
      <c r="N9185" t="str">
        <f t="shared" si="429"/>
        <v>Q4</v>
      </c>
      <c r="O9185" s="2">
        <f t="shared" si="430"/>
        <v>6.0223147330501954</v>
      </c>
      <c r="P9185" t="str">
        <f>VLOOKUP(retail_sales_2023!C9185,customers!A:J,5,)</f>
        <v>Patna</v>
      </c>
      <c r="Q9185" t="str">
        <f>VLOOKUP(C9185,customers!A:J,10,0)</f>
        <v>Regular</v>
      </c>
    </row>
    <row r="9186" spans="1:17" x14ac:dyDescent="0.3">
      <c r="A9186" t="s">
        <v>10277</v>
      </c>
      <c r="B9186" s="1">
        <v>45165</v>
      </c>
      <c r="C9186" t="s">
        <v>1389</v>
      </c>
      <c r="D9186" t="s">
        <v>1390</v>
      </c>
      <c r="E9186" t="s">
        <v>15</v>
      </c>
      <c r="F9186" t="s">
        <v>28</v>
      </c>
      <c r="G9186" t="s">
        <v>466</v>
      </c>
      <c r="H9186">
        <v>1</v>
      </c>
      <c r="I9186">
        <v>3023.95</v>
      </c>
      <c r="J9186">
        <v>0.2</v>
      </c>
      <c r="K9186">
        <v>2419.16</v>
      </c>
      <c r="L9186">
        <v>448.99</v>
      </c>
      <c r="M9186">
        <f t="shared" si="431"/>
        <v>2419.16</v>
      </c>
      <c r="N9186" t="str">
        <f t="shared" si="429"/>
        <v>Q3</v>
      </c>
      <c r="O9186" s="2">
        <f t="shared" si="430"/>
        <v>18.559748011706546</v>
      </c>
      <c r="P9186" t="str">
        <f>VLOOKUP(retail_sales_2023!C9186,customers!A:J,5,)</f>
        <v>Bengaluru</v>
      </c>
      <c r="Q9186" t="str">
        <f>VLOOKUP(C9186,customers!A:J,10,0)</f>
        <v>Occasional</v>
      </c>
    </row>
    <row r="9187" spans="1:17" x14ac:dyDescent="0.3">
      <c r="A9187" t="s">
        <v>10278</v>
      </c>
      <c r="B9187" s="1">
        <v>45183</v>
      </c>
      <c r="C9187" t="s">
        <v>1041</v>
      </c>
      <c r="D9187" t="s">
        <v>1042</v>
      </c>
      <c r="E9187" t="s">
        <v>27</v>
      </c>
      <c r="F9187" t="s">
        <v>52</v>
      </c>
      <c r="G9187" t="s">
        <v>133</v>
      </c>
      <c r="H9187">
        <v>7</v>
      </c>
      <c r="I9187">
        <v>627.1</v>
      </c>
      <c r="J9187">
        <v>0.15</v>
      </c>
      <c r="K9187">
        <v>3731.24</v>
      </c>
      <c r="L9187">
        <v>251.92</v>
      </c>
      <c r="M9187">
        <f t="shared" si="431"/>
        <v>3731.2449999999999</v>
      </c>
      <c r="N9187" t="str">
        <f t="shared" si="429"/>
        <v>Q3</v>
      </c>
      <c r="O9187" s="2">
        <f t="shared" si="430"/>
        <v>6.7516428854750705</v>
      </c>
      <c r="P9187" t="str">
        <f>VLOOKUP(retail_sales_2023!C9187,customers!A:J,5,)</f>
        <v>Delhi</v>
      </c>
      <c r="Q9187" t="str">
        <f>VLOOKUP(C9187,customers!A:J,10,0)</f>
        <v>Premium</v>
      </c>
    </row>
    <row r="9188" spans="1:17" x14ac:dyDescent="0.3">
      <c r="A9188" t="s">
        <v>10279</v>
      </c>
      <c r="B9188" s="1">
        <v>45138</v>
      </c>
      <c r="C9188" t="s">
        <v>2062</v>
      </c>
      <c r="D9188" t="s">
        <v>2063</v>
      </c>
      <c r="E9188" t="s">
        <v>15</v>
      </c>
      <c r="F9188" t="s">
        <v>81</v>
      </c>
      <c r="G9188" t="s">
        <v>264</v>
      </c>
      <c r="H9188">
        <v>1</v>
      </c>
      <c r="I9188">
        <v>2227.2199999999998</v>
      </c>
      <c r="J9188">
        <v>0.1</v>
      </c>
      <c r="K9188">
        <v>2004.5</v>
      </c>
      <c r="L9188">
        <v>524.51</v>
      </c>
      <c r="M9188">
        <f t="shared" si="431"/>
        <v>2004.4979999999998</v>
      </c>
      <c r="N9188" t="str">
        <f t="shared" si="429"/>
        <v>Q3</v>
      </c>
      <c r="O9188" s="2">
        <f t="shared" si="430"/>
        <v>26.166625093539537</v>
      </c>
      <c r="P9188" t="str">
        <f>VLOOKUP(retail_sales_2023!C9188,customers!A:J,5,)</f>
        <v>Chennai</v>
      </c>
      <c r="Q9188" t="str">
        <f>VLOOKUP(C9188,customers!A:J,10,0)</f>
        <v>Premium</v>
      </c>
    </row>
    <row r="9189" spans="1:17" x14ac:dyDescent="0.3">
      <c r="A9189" t="s">
        <v>10280</v>
      </c>
      <c r="B9189" s="1">
        <v>45086</v>
      </c>
      <c r="C9189" t="s">
        <v>1974</v>
      </c>
      <c r="D9189" t="s">
        <v>1975</v>
      </c>
      <c r="E9189" t="s">
        <v>15</v>
      </c>
      <c r="F9189" t="s">
        <v>28</v>
      </c>
      <c r="G9189" t="s">
        <v>280</v>
      </c>
      <c r="H9189">
        <v>5</v>
      </c>
      <c r="I9189">
        <v>1542.5</v>
      </c>
      <c r="J9189">
        <v>0.05</v>
      </c>
      <c r="K9189">
        <v>7326.88</v>
      </c>
      <c r="L9189">
        <v>1767.12</v>
      </c>
      <c r="M9189">
        <f t="shared" si="431"/>
        <v>7326.875</v>
      </c>
      <c r="N9189" t="str">
        <f t="shared" si="429"/>
        <v>Q2</v>
      </c>
      <c r="O9189" s="2">
        <f t="shared" si="430"/>
        <v>24.118315026314065</v>
      </c>
      <c r="P9189" t="str">
        <f>VLOOKUP(retail_sales_2023!C9189,customers!A:J,5,)</f>
        <v>Kochi</v>
      </c>
      <c r="Q9189" t="str">
        <f>VLOOKUP(C9189,customers!A:J,10,0)</f>
        <v>Premium</v>
      </c>
    </row>
    <row r="9190" spans="1:17" x14ac:dyDescent="0.3">
      <c r="A9190" t="s">
        <v>10281</v>
      </c>
      <c r="B9190" s="1">
        <v>45088</v>
      </c>
      <c r="C9190" t="s">
        <v>928</v>
      </c>
      <c r="D9190" t="s">
        <v>929</v>
      </c>
      <c r="E9190" t="s">
        <v>27</v>
      </c>
      <c r="F9190" t="s">
        <v>52</v>
      </c>
      <c r="G9190" t="s">
        <v>226</v>
      </c>
      <c r="H9190">
        <v>8</v>
      </c>
      <c r="I9190">
        <v>790.01</v>
      </c>
      <c r="J9190">
        <v>0</v>
      </c>
      <c r="K9190">
        <v>6320.08</v>
      </c>
      <c r="L9190">
        <v>447.54</v>
      </c>
      <c r="M9190">
        <f t="shared" si="431"/>
        <v>6320.08</v>
      </c>
      <c r="N9190" t="str">
        <f t="shared" si="429"/>
        <v>Q2</v>
      </c>
      <c r="O9190" s="2">
        <f t="shared" si="430"/>
        <v>7.0812394779812919</v>
      </c>
      <c r="P9190" t="str">
        <f>VLOOKUP(retail_sales_2023!C9190,customers!A:J,5,)</f>
        <v>Jaipur</v>
      </c>
      <c r="Q9190" t="str">
        <f>VLOOKUP(C9190,customers!A:J,10,0)</f>
        <v>Premium</v>
      </c>
    </row>
    <row r="9191" spans="1:17" x14ac:dyDescent="0.3">
      <c r="A9191" t="s">
        <v>10282</v>
      </c>
      <c r="B9191" s="1">
        <v>45012</v>
      </c>
      <c r="C9191" t="s">
        <v>119</v>
      </c>
      <c r="D9191" t="s">
        <v>120</v>
      </c>
      <c r="E9191" t="s">
        <v>15</v>
      </c>
      <c r="F9191" t="s">
        <v>43</v>
      </c>
      <c r="G9191" t="s">
        <v>243</v>
      </c>
      <c r="H9191">
        <v>3</v>
      </c>
      <c r="I9191">
        <v>9416.43</v>
      </c>
      <c r="J9191">
        <v>0.05</v>
      </c>
      <c r="K9191">
        <v>26836.83</v>
      </c>
      <c r="L9191">
        <v>3830.62</v>
      </c>
      <c r="M9191">
        <f t="shared" si="431"/>
        <v>26836.825499999999</v>
      </c>
      <c r="N9191" t="str">
        <f t="shared" si="429"/>
        <v>Q1</v>
      </c>
      <c r="O9191" s="2">
        <f t="shared" si="430"/>
        <v>14.27374246511231</v>
      </c>
      <c r="P9191" t="str">
        <f>VLOOKUP(retail_sales_2023!C9191,customers!A:J,5,)</f>
        <v>Kochi</v>
      </c>
      <c r="Q9191" t="str">
        <f>VLOOKUP(C9191,customers!A:J,10,0)</f>
        <v>Premium</v>
      </c>
    </row>
    <row r="9192" spans="1:17" x14ac:dyDescent="0.3">
      <c r="A9192" t="s">
        <v>10283</v>
      </c>
      <c r="B9192" s="1">
        <v>45232</v>
      </c>
      <c r="C9192" t="s">
        <v>797</v>
      </c>
      <c r="D9192" t="s">
        <v>798</v>
      </c>
      <c r="E9192" t="s">
        <v>15</v>
      </c>
      <c r="F9192" t="s">
        <v>43</v>
      </c>
      <c r="G9192" t="s">
        <v>121</v>
      </c>
      <c r="H9192">
        <v>5</v>
      </c>
      <c r="I9192">
        <v>55286.86</v>
      </c>
      <c r="J9192">
        <v>0.25</v>
      </c>
      <c r="K9192">
        <v>207325.72</v>
      </c>
      <c r="L9192">
        <v>27971.09</v>
      </c>
      <c r="M9192">
        <f t="shared" si="431"/>
        <v>207325.72499999998</v>
      </c>
      <c r="N9192" t="str">
        <f t="shared" si="429"/>
        <v>Q4</v>
      </c>
      <c r="O9192" s="2">
        <f t="shared" si="430"/>
        <v>13.491374827975999</v>
      </c>
      <c r="P9192" t="str">
        <f>VLOOKUP(retail_sales_2023!C9192,customers!A:J,5,)</f>
        <v>Kochi</v>
      </c>
      <c r="Q9192" t="str">
        <f>VLOOKUP(C9192,customers!A:J,10,0)</f>
        <v>Occasional</v>
      </c>
    </row>
    <row r="9193" spans="1:17" x14ac:dyDescent="0.3">
      <c r="A9193" t="s">
        <v>10284</v>
      </c>
      <c r="B9193" s="1">
        <v>45036</v>
      </c>
      <c r="C9193" t="s">
        <v>317</v>
      </c>
      <c r="D9193" t="s">
        <v>318</v>
      </c>
      <c r="E9193" t="s">
        <v>21</v>
      </c>
      <c r="F9193" t="s">
        <v>52</v>
      </c>
      <c r="G9193" t="s">
        <v>200</v>
      </c>
      <c r="H9193">
        <v>9</v>
      </c>
      <c r="I9193">
        <v>554.08000000000004</v>
      </c>
      <c r="J9193">
        <v>0.05</v>
      </c>
      <c r="K9193">
        <v>4737.38</v>
      </c>
      <c r="L9193">
        <v>438.79</v>
      </c>
      <c r="M9193">
        <f t="shared" si="431"/>
        <v>4737.384</v>
      </c>
      <c r="N9193" t="str">
        <f t="shared" si="429"/>
        <v>Q2</v>
      </c>
      <c r="O9193" s="2">
        <f t="shared" si="430"/>
        <v>9.2622926596557598</v>
      </c>
      <c r="P9193" t="str">
        <f>VLOOKUP(retail_sales_2023!C9193,customers!A:J,5,)</f>
        <v>Patna</v>
      </c>
      <c r="Q9193" t="str">
        <f>VLOOKUP(C9193,customers!A:J,10,0)</f>
        <v>Regular</v>
      </c>
    </row>
    <row r="9194" spans="1:17" x14ac:dyDescent="0.3">
      <c r="A9194" t="s">
        <v>10285</v>
      </c>
      <c r="B9194" s="1">
        <v>45221</v>
      </c>
      <c r="C9194" t="s">
        <v>476</v>
      </c>
      <c r="D9194" t="s">
        <v>477</v>
      </c>
      <c r="E9194" t="s">
        <v>33</v>
      </c>
      <c r="F9194" t="s">
        <v>43</v>
      </c>
      <c r="G9194" t="s">
        <v>154</v>
      </c>
      <c r="H9194">
        <v>1</v>
      </c>
      <c r="I9194">
        <v>73814.81</v>
      </c>
      <c r="J9194">
        <v>0.1</v>
      </c>
      <c r="K9194">
        <v>66433.33</v>
      </c>
      <c r="L9194">
        <v>6551.07</v>
      </c>
      <c r="M9194">
        <f t="shared" si="431"/>
        <v>66433.328999999998</v>
      </c>
      <c r="N9194" t="str">
        <f t="shared" si="429"/>
        <v>Q4</v>
      </c>
      <c r="O9194" s="2">
        <f t="shared" si="430"/>
        <v>9.8611194109944513</v>
      </c>
      <c r="P9194" t="str">
        <f>VLOOKUP(retail_sales_2023!C9194,customers!A:J,5,)</f>
        <v>Mumbai</v>
      </c>
      <c r="Q9194" t="str">
        <f>VLOOKUP(C9194,customers!A:J,10,0)</f>
        <v>Regular</v>
      </c>
    </row>
    <row r="9195" spans="1:17" x14ac:dyDescent="0.3">
      <c r="A9195" t="s">
        <v>10286</v>
      </c>
      <c r="B9195" s="1">
        <v>44989</v>
      </c>
      <c r="C9195" t="s">
        <v>1317</v>
      </c>
      <c r="D9195" t="s">
        <v>1318</v>
      </c>
      <c r="E9195" t="s">
        <v>33</v>
      </c>
      <c r="F9195" t="s">
        <v>81</v>
      </c>
      <c r="G9195" t="s">
        <v>101</v>
      </c>
      <c r="H9195">
        <v>2</v>
      </c>
      <c r="I9195">
        <v>2501.2199999999998</v>
      </c>
      <c r="J9195">
        <v>0</v>
      </c>
      <c r="K9195">
        <v>5002.4399999999996</v>
      </c>
      <c r="L9195">
        <v>1124.07</v>
      </c>
      <c r="M9195">
        <f t="shared" si="431"/>
        <v>5002.4399999999996</v>
      </c>
      <c r="N9195" t="str">
        <f t="shared" si="429"/>
        <v>Q1</v>
      </c>
      <c r="O9195" s="2">
        <f t="shared" si="430"/>
        <v>22.470434427999137</v>
      </c>
      <c r="P9195" t="str">
        <f>VLOOKUP(retail_sales_2023!C9195,customers!A:J,5,)</f>
        <v>Pune</v>
      </c>
      <c r="Q9195" t="str">
        <f>VLOOKUP(C9195,customers!A:J,10,0)</f>
        <v>Regular</v>
      </c>
    </row>
    <row r="9196" spans="1:17" x14ac:dyDescent="0.3">
      <c r="A9196" t="s">
        <v>10287</v>
      </c>
      <c r="B9196" s="1">
        <v>45193</v>
      </c>
      <c r="C9196" t="s">
        <v>348</v>
      </c>
      <c r="D9196" t="s">
        <v>349</v>
      </c>
      <c r="E9196" t="s">
        <v>15</v>
      </c>
      <c r="F9196" t="s">
        <v>81</v>
      </c>
      <c r="G9196" t="s">
        <v>370</v>
      </c>
      <c r="H9196">
        <v>5</v>
      </c>
      <c r="I9196">
        <v>4354.7700000000004</v>
      </c>
      <c r="J9196">
        <v>0.15</v>
      </c>
      <c r="K9196">
        <v>18507.77</v>
      </c>
      <c r="L9196">
        <v>5743.99</v>
      </c>
      <c r="M9196">
        <f t="shared" si="431"/>
        <v>18507.772500000003</v>
      </c>
      <c r="N9196" t="str">
        <f t="shared" si="429"/>
        <v>Q3</v>
      </c>
      <c r="O9196" s="2">
        <f t="shared" si="430"/>
        <v>31.035559659537586</v>
      </c>
      <c r="P9196" t="str">
        <f>VLOOKUP(retail_sales_2023!C9196,customers!A:J,5,)</f>
        <v>Bengaluru</v>
      </c>
      <c r="Q9196" t="str">
        <f>VLOOKUP(C9196,customers!A:J,10,0)</f>
        <v>Premium</v>
      </c>
    </row>
    <row r="9197" spans="1:17" x14ac:dyDescent="0.3">
      <c r="A9197" t="s">
        <v>10288</v>
      </c>
      <c r="B9197" s="1">
        <v>45071</v>
      </c>
      <c r="C9197" t="s">
        <v>112</v>
      </c>
      <c r="D9197" t="s">
        <v>113</v>
      </c>
      <c r="E9197" t="s">
        <v>33</v>
      </c>
      <c r="F9197" t="s">
        <v>43</v>
      </c>
      <c r="G9197" t="s">
        <v>282</v>
      </c>
      <c r="H9197">
        <v>5</v>
      </c>
      <c r="I9197">
        <v>78247.44</v>
      </c>
      <c r="J9197">
        <v>0.05</v>
      </c>
      <c r="K9197">
        <v>371675.34</v>
      </c>
      <c r="L9197">
        <v>42382.39</v>
      </c>
      <c r="M9197">
        <f t="shared" si="431"/>
        <v>371675.33999999997</v>
      </c>
      <c r="N9197" t="str">
        <f t="shared" si="429"/>
        <v>Q2</v>
      </c>
      <c r="O9197" s="2">
        <f t="shared" si="430"/>
        <v>11.403067526621486</v>
      </c>
      <c r="P9197" t="str">
        <f>VLOOKUP(retail_sales_2023!C9197,customers!A:J,5,)</f>
        <v>Surat</v>
      </c>
      <c r="Q9197" t="str">
        <f>VLOOKUP(C9197,customers!A:J,10,0)</f>
        <v>Occasional</v>
      </c>
    </row>
    <row r="9198" spans="1:17" x14ac:dyDescent="0.3">
      <c r="A9198" t="s">
        <v>10289</v>
      </c>
      <c r="B9198" s="1">
        <v>44953</v>
      </c>
      <c r="C9198" t="s">
        <v>1386</v>
      </c>
      <c r="D9198" t="s">
        <v>1387</v>
      </c>
      <c r="E9198" t="s">
        <v>21</v>
      </c>
      <c r="F9198" t="s">
        <v>28</v>
      </c>
      <c r="G9198" t="s">
        <v>61</v>
      </c>
      <c r="H9198">
        <v>2</v>
      </c>
      <c r="I9198">
        <v>4805.93</v>
      </c>
      <c r="J9198">
        <v>0.05</v>
      </c>
      <c r="K9198">
        <v>9131.27</v>
      </c>
      <c r="L9198">
        <v>2489.83</v>
      </c>
      <c r="M9198">
        <f t="shared" si="431"/>
        <v>9131.2669999999998</v>
      </c>
      <c r="N9198" t="str">
        <f t="shared" si="429"/>
        <v>Q1</v>
      </c>
      <c r="O9198" s="2">
        <f t="shared" si="430"/>
        <v>27.267072378760016</v>
      </c>
      <c r="P9198" t="str">
        <f>VLOOKUP(retail_sales_2023!C9198,customers!A:J,5,)</f>
        <v>Patna</v>
      </c>
      <c r="Q9198" t="str">
        <f>VLOOKUP(C9198,customers!A:J,10,0)</f>
        <v>Premium</v>
      </c>
    </row>
    <row r="9199" spans="1:17" x14ac:dyDescent="0.3">
      <c r="A9199" t="s">
        <v>10290</v>
      </c>
      <c r="B9199" s="1">
        <v>45136</v>
      </c>
      <c r="C9199" t="s">
        <v>215</v>
      </c>
      <c r="D9199" t="s">
        <v>216</v>
      </c>
      <c r="E9199" t="s">
        <v>27</v>
      </c>
      <c r="F9199" t="s">
        <v>28</v>
      </c>
      <c r="G9199" t="s">
        <v>165</v>
      </c>
      <c r="H9199">
        <v>3</v>
      </c>
      <c r="I9199">
        <v>6961.5</v>
      </c>
      <c r="J9199">
        <v>0.05</v>
      </c>
      <c r="K9199">
        <v>19840.27</v>
      </c>
      <c r="L9199">
        <v>3262.48</v>
      </c>
      <c r="M9199">
        <f t="shared" si="431"/>
        <v>19840.274999999998</v>
      </c>
      <c r="N9199" t="str">
        <f t="shared" si="429"/>
        <v>Q3</v>
      </c>
      <c r="O9199" s="2">
        <f t="shared" si="430"/>
        <v>16.443727832332929</v>
      </c>
      <c r="P9199" t="str">
        <f>VLOOKUP(retail_sales_2023!C9199,customers!A:J,5,)</f>
        <v>Lucknow</v>
      </c>
      <c r="Q9199" t="str">
        <f>VLOOKUP(C9199,customers!A:J,10,0)</f>
        <v>Occasional</v>
      </c>
    </row>
    <row r="9200" spans="1:17" x14ac:dyDescent="0.3">
      <c r="A9200" t="s">
        <v>10291</v>
      </c>
      <c r="B9200" s="1">
        <v>44927</v>
      </c>
      <c r="C9200" t="s">
        <v>2593</v>
      </c>
      <c r="D9200" t="s">
        <v>2594</v>
      </c>
      <c r="E9200" t="s">
        <v>15</v>
      </c>
      <c r="F9200" t="s">
        <v>43</v>
      </c>
      <c r="G9200" t="s">
        <v>272</v>
      </c>
      <c r="H9200">
        <v>1</v>
      </c>
      <c r="I9200">
        <v>60956.3</v>
      </c>
      <c r="J9200">
        <v>0.1</v>
      </c>
      <c r="K9200">
        <v>54860.67</v>
      </c>
      <c r="L9200">
        <v>7239.5</v>
      </c>
      <c r="M9200">
        <f t="shared" si="431"/>
        <v>54860.670000000006</v>
      </c>
      <c r="N9200" t="str">
        <f t="shared" si="429"/>
        <v>Q1</v>
      </c>
      <c r="O9200" s="2">
        <f t="shared" si="430"/>
        <v>13.196156736693155</v>
      </c>
      <c r="P9200" t="str">
        <f>VLOOKUP(retail_sales_2023!C9200,customers!A:J,5,)</f>
        <v>Chennai</v>
      </c>
      <c r="Q9200" t="str">
        <f>VLOOKUP(C9200,customers!A:J,10,0)</f>
        <v>Premium</v>
      </c>
    </row>
    <row r="9201" spans="1:17" x14ac:dyDescent="0.3">
      <c r="A9201" t="s">
        <v>10292</v>
      </c>
      <c r="B9201" s="1">
        <v>44962</v>
      </c>
      <c r="C9201" t="s">
        <v>2307</v>
      </c>
      <c r="D9201" t="s">
        <v>2308</v>
      </c>
      <c r="E9201" t="s">
        <v>27</v>
      </c>
      <c r="F9201" t="s">
        <v>22</v>
      </c>
      <c r="G9201" t="s">
        <v>210</v>
      </c>
      <c r="H9201">
        <v>2</v>
      </c>
      <c r="I9201">
        <v>35870.879999999997</v>
      </c>
      <c r="J9201">
        <v>0.05</v>
      </c>
      <c r="K9201">
        <v>68154.67</v>
      </c>
      <c r="L9201">
        <v>18647.28</v>
      </c>
      <c r="M9201">
        <f t="shared" si="431"/>
        <v>68154.671999999991</v>
      </c>
      <c r="N9201" t="str">
        <f t="shared" si="429"/>
        <v>Q1</v>
      </c>
      <c r="O9201" s="2">
        <f t="shared" si="430"/>
        <v>27.360238117211921</v>
      </c>
      <c r="P9201" t="str">
        <f>VLOOKUP(retail_sales_2023!C9201,customers!A:J,5,)</f>
        <v>Delhi</v>
      </c>
      <c r="Q9201" t="str">
        <f>VLOOKUP(C9201,customers!A:J,10,0)</f>
        <v>Premium</v>
      </c>
    </row>
    <row r="9202" spans="1:17" x14ac:dyDescent="0.3">
      <c r="A9202" t="s">
        <v>10293</v>
      </c>
      <c r="B9202" s="1">
        <v>45183</v>
      </c>
      <c r="C9202" t="s">
        <v>425</v>
      </c>
      <c r="D9202" t="s">
        <v>426</v>
      </c>
      <c r="E9202" t="s">
        <v>33</v>
      </c>
      <c r="F9202" t="s">
        <v>28</v>
      </c>
      <c r="G9202" t="s">
        <v>165</v>
      </c>
      <c r="H9202">
        <v>1</v>
      </c>
      <c r="I9202">
        <v>3659.9</v>
      </c>
      <c r="J9202">
        <v>0</v>
      </c>
      <c r="K9202">
        <v>3659.9</v>
      </c>
      <c r="L9202">
        <v>617.97</v>
      </c>
      <c r="M9202">
        <f t="shared" si="431"/>
        <v>3659.9</v>
      </c>
      <c r="N9202" t="str">
        <f t="shared" si="429"/>
        <v>Q3</v>
      </c>
      <c r="O9202" s="2">
        <f t="shared" si="430"/>
        <v>16.88488756523402</v>
      </c>
      <c r="P9202" t="str">
        <f>VLOOKUP(retail_sales_2023!C9202,customers!A:J,5,)</f>
        <v>Nagpur</v>
      </c>
      <c r="Q9202" t="str">
        <f>VLOOKUP(C9202,customers!A:J,10,0)</f>
        <v>Premium</v>
      </c>
    </row>
    <row r="9203" spans="1:17" x14ac:dyDescent="0.3">
      <c r="A9203" t="s">
        <v>10294</v>
      </c>
      <c r="B9203" s="1">
        <v>45082</v>
      </c>
      <c r="C9203" t="s">
        <v>1512</v>
      </c>
      <c r="D9203" t="s">
        <v>1513</v>
      </c>
      <c r="E9203" t="s">
        <v>27</v>
      </c>
      <c r="F9203" t="s">
        <v>38</v>
      </c>
      <c r="G9203" t="s">
        <v>395</v>
      </c>
      <c r="H9203">
        <v>3</v>
      </c>
      <c r="I9203">
        <v>1295.49</v>
      </c>
      <c r="J9203">
        <v>0</v>
      </c>
      <c r="K9203">
        <v>3886.47</v>
      </c>
      <c r="L9203">
        <v>1389.46</v>
      </c>
      <c r="M9203">
        <f t="shared" si="431"/>
        <v>3886.4700000000003</v>
      </c>
      <c r="N9203" t="str">
        <f t="shared" si="429"/>
        <v>Q2</v>
      </c>
      <c r="O9203" s="2">
        <f t="shared" si="430"/>
        <v>35.751208680370624</v>
      </c>
      <c r="P9203" t="str">
        <f>VLOOKUP(retail_sales_2023!C9203,customers!A:J,5,)</f>
        <v>Delhi</v>
      </c>
      <c r="Q9203" t="str">
        <f>VLOOKUP(C9203,customers!A:J,10,0)</f>
        <v>Premium</v>
      </c>
    </row>
    <row r="9204" spans="1:17" x14ac:dyDescent="0.3">
      <c r="A9204" t="s">
        <v>10295</v>
      </c>
      <c r="B9204" s="1">
        <v>45205</v>
      </c>
      <c r="C9204" t="s">
        <v>2123</v>
      </c>
      <c r="D9204" t="s">
        <v>2124</v>
      </c>
      <c r="E9204" t="s">
        <v>33</v>
      </c>
      <c r="F9204" t="s">
        <v>81</v>
      </c>
      <c r="G9204" t="s">
        <v>264</v>
      </c>
      <c r="H9204">
        <v>2</v>
      </c>
      <c r="I9204">
        <v>1257.8900000000001</v>
      </c>
      <c r="J9204">
        <v>0.15</v>
      </c>
      <c r="K9204">
        <v>2138.41</v>
      </c>
      <c r="L9204">
        <v>669.91</v>
      </c>
      <c r="M9204">
        <f t="shared" si="431"/>
        <v>2138.413</v>
      </c>
      <c r="N9204" t="str">
        <f t="shared" si="429"/>
        <v>Q4</v>
      </c>
      <c r="O9204" s="2">
        <f t="shared" si="430"/>
        <v>31.327481633550164</v>
      </c>
      <c r="P9204" t="str">
        <f>VLOOKUP(retail_sales_2023!C9204,customers!A:J,5,)</f>
        <v>Ahmedabad</v>
      </c>
      <c r="Q9204" t="str">
        <f>VLOOKUP(C9204,customers!A:J,10,0)</f>
        <v>Occasional</v>
      </c>
    </row>
    <row r="9205" spans="1:17" x14ac:dyDescent="0.3">
      <c r="A9205" t="s">
        <v>10296</v>
      </c>
      <c r="B9205" s="1">
        <v>45073</v>
      </c>
      <c r="C9205" t="s">
        <v>550</v>
      </c>
      <c r="D9205" t="s">
        <v>551</v>
      </c>
      <c r="E9205" t="s">
        <v>15</v>
      </c>
      <c r="F9205" t="s">
        <v>52</v>
      </c>
      <c r="G9205" t="s">
        <v>133</v>
      </c>
      <c r="H9205">
        <v>4</v>
      </c>
      <c r="I9205">
        <v>299.75</v>
      </c>
      <c r="J9205">
        <v>0.25</v>
      </c>
      <c r="K9205">
        <v>899.25</v>
      </c>
      <c r="L9205">
        <v>64.540000000000006</v>
      </c>
      <c r="M9205">
        <f t="shared" si="431"/>
        <v>899.25</v>
      </c>
      <c r="N9205" t="str">
        <f t="shared" si="429"/>
        <v>Q2</v>
      </c>
      <c r="O9205" s="2">
        <f t="shared" si="430"/>
        <v>7.1770920211287184</v>
      </c>
      <c r="P9205" t="str">
        <f>VLOOKUP(retail_sales_2023!C9205,customers!A:J,5,)</f>
        <v>Coimbatore</v>
      </c>
      <c r="Q9205" t="str">
        <f>VLOOKUP(C9205,customers!A:J,10,0)</f>
        <v>Occasional</v>
      </c>
    </row>
    <row r="9206" spans="1:17" x14ac:dyDescent="0.3">
      <c r="A9206" t="s">
        <v>10297</v>
      </c>
      <c r="B9206" s="1">
        <v>45045</v>
      </c>
      <c r="C9206" t="s">
        <v>1847</v>
      </c>
      <c r="D9206" t="s">
        <v>1848</v>
      </c>
      <c r="E9206" t="s">
        <v>33</v>
      </c>
      <c r="F9206" t="s">
        <v>16</v>
      </c>
      <c r="G9206" t="s">
        <v>305</v>
      </c>
      <c r="H9206">
        <v>5</v>
      </c>
      <c r="I9206">
        <v>428.47</v>
      </c>
      <c r="J9206">
        <v>0</v>
      </c>
      <c r="K9206">
        <v>2142.35</v>
      </c>
      <c r="L9206">
        <v>739.63</v>
      </c>
      <c r="M9206">
        <f t="shared" si="431"/>
        <v>2142.3500000000004</v>
      </c>
      <c r="N9206" t="str">
        <f t="shared" si="429"/>
        <v>Q2</v>
      </c>
      <c r="O9206" s="2">
        <f t="shared" si="430"/>
        <v>34.524237402852009</v>
      </c>
      <c r="P9206" t="str">
        <f>VLOOKUP(retail_sales_2023!C9206,customers!A:J,5,)</f>
        <v>Mumbai</v>
      </c>
      <c r="Q9206" t="str">
        <f>VLOOKUP(C9206,customers!A:J,10,0)</f>
        <v>Premium</v>
      </c>
    </row>
    <row r="9207" spans="1:17" x14ac:dyDescent="0.3">
      <c r="A9207" t="s">
        <v>10298</v>
      </c>
      <c r="B9207" s="1">
        <v>45135</v>
      </c>
      <c r="C9207" t="s">
        <v>1051</v>
      </c>
      <c r="D9207" t="s">
        <v>1052</v>
      </c>
      <c r="E9207" t="s">
        <v>21</v>
      </c>
      <c r="F9207" t="s">
        <v>52</v>
      </c>
      <c r="G9207" t="s">
        <v>117</v>
      </c>
      <c r="H9207">
        <v>10</v>
      </c>
      <c r="I9207">
        <v>335.71</v>
      </c>
      <c r="J9207">
        <v>0.3</v>
      </c>
      <c r="K9207">
        <v>2349.9699999999998</v>
      </c>
      <c r="L9207">
        <v>195.81</v>
      </c>
      <c r="M9207">
        <f t="shared" si="431"/>
        <v>2349.9699999999998</v>
      </c>
      <c r="N9207" t="str">
        <f t="shared" si="429"/>
        <v>Q3</v>
      </c>
      <c r="O9207" s="2">
        <f t="shared" si="430"/>
        <v>8.3324467971931568</v>
      </c>
      <c r="P9207" t="str">
        <f>VLOOKUP(retail_sales_2023!C9207,customers!A:J,5,)</f>
        <v>Bhubaneswar</v>
      </c>
      <c r="Q9207" t="str">
        <f>VLOOKUP(C9207,customers!A:J,10,0)</f>
        <v>Regular</v>
      </c>
    </row>
    <row r="9208" spans="1:17" x14ac:dyDescent="0.3">
      <c r="A9208" t="s">
        <v>10299</v>
      </c>
      <c r="B9208" s="1">
        <v>45286</v>
      </c>
      <c r="C9208" t="s">
        <v>538</v>
      </c>
      <c r="D9208" t="s">
        <v>539</v>
      </c>
      <c r="E9208" t="s">
        <v>33</v>
      </c>
      <c r="F9208" t="s">
        <v>38</v>
      </c>
      <c r="G9208" t="s">
        <v>395</v>
      </c>
      <c r="H9208">
        <v>3</v>
      </c>
      <c r="I9208">
        <v>2814.91</v>
      </c>
      <c r="J9208">
        <v>0.05</v>
      </c>
      <c r="K9208">
        <v>8022.49</v>
      </c>
      <c r="L9208">
        <v>2555.29</v>
      </c>
      <c r="M9208">
        <f t="shared" si="431"/>
        <v>8022.4934999999996</v>
      </c>
      <c r="N9208" t="str">
        <f t="shared" si="429"/>
        <v>Q4</v>
      </c>
      <c r="O9208" s="2">
        <f t="shared" si="430"/>
        <v>31.851582239429405</v>
      </c>
      <c r="P9208" t="str">
        <f>VLOOKUP(retail_sales_2023!C9208,customers!A:J,5,)</f>
        <v>Mumbai</v>
      </c>
      <c r="Q9208" t="str">
        <f>VLOOKUP(C9208,customers!A:J,10,0)</f>
        <v>Premium</v>
      </c>
    </row>
    <row r="9209" spans="1:17" x14ac:dyDescent="0.3">
      <c r="A9209" t="s">
        <v>10300</v>
      </c>
      <c r="B9209" s="1">
        <v>45178</v>
      </c>
      <c r="C9209" t="s">
        <v>729</v>
      </c>
      <c r="D9209" t="s">
        <v>730</v>
      </c>
      <c r="E9209" t="s">
        <v>21</v>
      </c>
      <c r="F9209" t="s">
        <v>43</v>
      </c>
      <c r="G9209" t="s">
        <v>121</v>
      </c>
      <c r="H9209">
        <v>5</v>
      </c>
      <c r="I9209">
        <v>8760.73</v>
      </c>
      <c r="J9209">
        <v>0</v>
      </c>
      <c r="K9209">
        <v>43803.65</v>
      </c>
      <c r="L9209">
        <v>6638.82</v>
      </c>
      <c r="M9209">
        <f t="shared" si="431"/>
        <v>43803.649999999994</v>
      </c>
      <c r="N9209" t="str">
        <f t="shared" si="429"/>
        <v>Q3</v>
      </c>
      <c r="O9209" s="2">
        <f t="shared" si="430"/>
        <v>15.155860299312957</v>
      </c>
      <c r="P9209" t="str">
        <f>VLOOKUP(retail_sales_2023!C9209,customers!A:J,5,)</f>
        <v>Patna</v>
      </c>
      <c r="Q9209" t="str">
        <f>VLOOKUP(C9209,customers!A:J,10,0)</f>
        <v>Premium</v>
      </c>
    </row>
    <row r="9210" spans="1:17" x14ac:dyDescent="0.3">
      <c r="A9210" t="s">
        <v>10301</v>
      </c>
      <c r="B9210" s="1">
        <v>44973</v>
      </c>
      <c r="C9210" t="s">
        <v>729</v>
      </c>
      <c r="D9210" t="s">
        <v>730</v>
      </c>
      <c r="E9210" t="s">
        <v>21</v>
      </c>
      <c r="F9210" t="s">
        <v>43</v>
      </c>
      <c r="G9210" t="s">
        <v>243</v>
      </c>
      <c r="H9210">
        <v>5</v>
      </c>
      <c r="I9210">
        <v>66339.42</v>
      </c>
      <c r="J9210">
        <v>0</v>
      </c>
      <c r="K9210">
        <v>331697.09999999998</v>
      </c>
      <c r="L9210">
        <v>30659.95</v>
      </c>
      <c r="M9210">
        <f t="shared" si="431"/>
        <v>331697.09999999998</v>
      </c>
      <c r="N9210" t="str">
        <f t="shared" si="429"/>
        <v>Q1</v>
      </c>
      <c r="O9210" s="2">
        <f t="shared" si="430"/>
        <v>9.2433578707803008</v>
      </c>
      <c r="P9210" t="str">
        <f>VLOOKUP(retail_sales_2023!C9210,customers!A:J,5,)</f>
        <v>Patna</v>
      </c>
      <c r="Q9210" t="str">
        <f>VLOOKUP(C9210,customers!A:J,10,0)</f>
        <v>Premium</v>
      </c>
    </row>
    <row r="9211" spans="1:17" x14ac:dyDescent="0.3">
      <c r="A9211" t="s">
        <v>10302</v>
      </c>
      <c r="B9211" s="1">
        <v>44947</v>
      </c>
      <c r="C9211" t="s">
        <v>1536</v>
      </c>
      <c r="D9211" t="s">
        <v>1537</v>
      </c>
      <c r="E9211" t="s">
        <v>15</v>
      </c>
      <c r="F9211" t="s">
        <v>81</v>
      </c>
      <c r="G9211" t="s">
        <v>239</v>
      </c>
      <c r="H9211">
        <v>4</v>
      </c>
      <c r="I9211">
        <v>565.03</v>
      </c>
      <c r="J9211">
        <v>0.2</v>
      </c>
      <c r="K9211">
        <v>1808.1</v>
      </c>
      <c r="L9211">
        <v>656.27</v>
      </c>
      <c r="M9211">
        <f t="shared" si="431"/>
        <v>1808.096</v>
      </c>
      <c r="N9211" t="str">
        <f t="shared" si="429"/>
        <v>Q1</v>
      </c>
      <c r="O9211" s="2">
        <f t="shared" si="430"/>
        <v>36.296111940711242</v>
      </c>
      <c r="P9211" t="str">
        <f>VLOOKUP(retail_sales_2023!C9211,customers!A:J,5,)</f>
        <v>Kochi</v>
      </c>
      <c r="Q9211" t="str">
        <f>VLOOKUP(C9211,customers!A:J,10,0)</f>
        <v>Regular</v>
      </c>
    </row>
    <row r="9212" spans="1:17" x14ac:dyDescent="0.3">
      <c r="A9212" t="s">
        <v>10303</v>
      </c>
      <c r="B9212" s="1">
        <v>45111</v>
      </c>
      <c r="C9212" t="s">
        <v>245</v>
      </c>
      <c r="D9212" t="s">
        <v>246</v>
      </c>
      <c r="E9212" t="s">
        <v>27</v>
      </c>
      <c r="F9212" t="s">
        <v>43</v>
      </c>
      <c r="G9212" t="s">
        <v>128</v>
      </c>
      <c r="H9212">
        <v>1</v>
      </c>
      <c r="I9212">
        <v>64065.13</v>
      </c>
      <c r="J9212">
        <v>0.05</v>
      </c>
      <c r="K9212">
        <v>60861.87</v>
      </c>
      <c r="L9212">
        <v>8226.02</v>
      </c>
      <c r="M9212">
        <f t="shared" si="431"/>
        <v>60861.873499999994</v>
      </c>
      <c r="N9212" t="str">
        <f t="shared" si="429"/>
        <v>Q3</v>
      </c>
      <c r="O9212" s="2">
        <f t="shared" si="430"/>
        <v>13.515884411701448</v>
      </c>
      <c r="P9212" t="str">
        <f>VLOOKUP(retail_sales_2023!C9212,customers!A:J,5,)</f>
        <v>Chandigarh</v>
      </c>
      <c r="Q9212" t="str">
        <f>VLOOKUP(C9212,customers!A:J,10,0)</f>
        <v>Premium</v>
      </c>
    </row>
    <row r="9213" spans="1:17" x14ac:dyDescent="0.3">
      <c r="A9213" t="s">
        <v>10304</v>
      </c>
      <c r="B9213" s="1">
        <v>44974</v>
      </c>
      <c r="C9213" t="s">
        <v>397</v>
      </c>
      <c r="D9213" t="s">
        <v>398</v>
      </c>
      <c r="E9213" t="s">
        <v>21</v>
      </c>
      <c r="F9213" t="s">
        <v>81</v>
      </c>
      <c r="G9213" t="s">
        <v>333</v>
      </c>
      <c r="H9213">
        <v>4</v>
      </c>
      <c r="I9213">
        <v>3605.96</v>
      </c>
      <c r="J9213">
        <v>0</v>
      </c>
      <c r="K9213">
        <v>14423.84</v>
      </c>
      <c r="L9213">
        <v>5318.36</v>
      </c>
      <c r="M9213">
        <f t="shared" si="431"/>
        <v>14423.84</v>
      </c>
      <c r="N9213" t="str">
        <f t="shared" si="429"/>
        <v>Q1</v>
      </c>
      <c r="O9213" s="2">
        <f t="shared" si="430"/>
        <v>36.872011891424194</v>
      </c>
      <c r="P9213" t="str">
        <f>VLOOKUP(retail_sales_2023!C9213,customers!A:J,5,)</f>
        <v>Patna</v>
      </c>
      <c r="Q9213" t="str">
        <f>VLOOKUP(C9213,customers!A:J,10,0)</f>
        <v>Premium</v>
      </c>
    </row>
    <row r="9214" spans="1:17" x14ac:dyDescent="0.3">
      <c r="A9214" t="s">
        <v>10305</v>
      </c>
      <c r="B9214" s="1">
        <v>45071</v>
      </c>
      <c r="C9214" t="s">
        <v>2375</v>
      </c>
      <c r="D9214" t="s">
        <v>2376</v>
      </c>
      <c r="E9214" t="s">
        <v>27</v>
      </c>
      <c r="F9214" t="s">
        <v>38</v>
      </c>
      <c r="G9214" t="s">
        <v>48</v>
      </c>
      <c r="H9214">
        <v>3</v>
      </c>
      <c r="I9214">
        <v>2848.41</v>
      </c>
      <c r="J9214">
        <v>0.05</v>
      </c>
      <c r="K9214">
        <v>8117.97</v>
      </c>
      <c r="L9214">
        <v>1975.96</v>
      </c>
      <c r="M9214">
        <f t="shared" si="431"/>
        <v>8117.968499999999</v>
      </c>
      <c r="N9214" t="str">
        <f t="shared" si="429"/>
        <v>Q2</v>
      </c>
      <c r="O9214" s="2">
        <f t="shared" si="430"/>
        <v>24.34056790059584</v>
      </c>
      <c r="P9214" t="str">
        <f>VLOOKUP(retail_sales_2023!C9214,customers!A:J,5,)</f>
        <v>Lucknow</v>
      </c>
      <c r="Q9214" t="str">
        <f>VLOOKUP(C9214,customers!A:J,10,0)</f>
        <v>Regular</v>
      </c>
    </row>
    <row r="9215" spans="1:17" x14ac:dyDescent="0.3">
      <c r="A9215" t="s">
        <v>10306</v>
      </c>
      <c r="B9215" s="1">
        <v>45158</v>
      </c>
      <c r="C9215" t="s">
        <v>1486</v>
      </c>
      <c r="D9215" t="s">
        <v>1487</v>
      </c>
      <c r="E9215" t="s">
        <v>33</v>
      </c>
      <c r="F9215" t="s">
        <v>28</v>
      </c>
      <c r="G9215" t="s">
        <v>165</v>
      </c>
      <c r="H9215">
        <v>5</v>
      </c>
      <c r="I9215">
        <v>1599.09</v>
      </c>
      <c r="J9215">
        <v>0</v>
      </c>
      <c r="K9215">
        <v>7995.45</v>
      </c>
      <c r="L9215">
        <v>1996.35</v>
      </c>
      <c r="M9215">
        <f t="shared" si="431"/>
        <v>7995.45</v>
      </c>
      <c r="N9215" t="str">
        <f t="shared" si="429"/>
        <v>Q3</v>
      </c>
      <c r="O9215" s="2">
        <f t="shared" si="430"/>
        <v>24.968575877530345</v>
      </c>
      <c r="P9215" t="str">
        <f>VLOOKUP(retail_sales_2023!C9215,customers!A:J,5,)</f>
        <v>Mumbai</v>
      </c>
      <c r="Q9215" t="str">
        <f>VLOOKUP(C9215,customers!A:J,10,0)</f>
        <v>Premium</v>
      </c>
    </row>
    <row r="9216" spans="1:17" x14ac:dyDescent="0.3">
      <c r="A9216" t="s">
        <v>10307</v>
      </c>
      <c r="B9216" s="1">
        <v>44932</v>
      </c>
      <c r="C9216" t="s">
        <v>19</v>
      </c>
      <c r="D9216" t="s">
        <v>20</v>
      </c>
      <c r="E9216" t="s">
        <v>21</v>
      </c>
      <c r="F9216" t="s">
        <v>52</v>
      </c>
      <c r="G9216" t="s">
        <v>235</v>
      </c>
      <c r="H9216">
        <v>3</v>
      </c>
      <c r="I9216">
        <v>279.87</v>
      </c>
      <c r="J9216">
        <v>0</v>
      </c>
      <c r="K9216">
        <v>839.61</v>
      </c>
      <c r="L9216">
        <v>86.1</v>
      </c>
      <c r="M9216">
        <f t="shared" si="431"/>
        <v>839.61</v>
      </c>
      <c r="N9216" t="str">
        <f t="shared" si="429"/>
        <v>Q1</v>
      </c>
      <c r="O9216" s="2">
        <f t="shared" si="430"/>
        <v>10.254761139100296</v>
      </c>
      <c r="P9216" t="str">
        <f>VLOOKUP(retail_sales_2023!C9216,customers!A:J,5,)</f>
        <v>Guwahati</v>
      </c>
      <c r="Q9216" t="str">
        <f>VLOOKUP(C9216,customers!A:J,10,0)</f>
        <v>Premium</v>
      </c>
    </row>
    <row r="9217" spans="1:17" x14ac:dyDescent="0.3">
      <c r="A9217" t="s">
        <v>10308</v>
      </c>
      <c r="B9217" s="1">
        <v>45161</v>
      </c>
      <c r="C9217" t="s">
        <v>682</v>
      </c>
      <c r="D9217" t="s">
        <v>683</v>
      </c>
      <c r="E9217" t="s">
        <v>27</v>
      </c>
      <c r="F9217" t="s">
        <v>52</v>
      </c>
      <c r="G9217" t="s">
        <v>169</v>
      </c>
      <c r="H9217">
        <v>2</v>
      </c>
      <c r="I9217">
        <v>298.45999999999998</v>
      </c>
      <c r="J9217">
        <v>0.1</v>
      </c>
      <c r="K9217">
        <v>537.23</v>
      </c>
      <c r="L9217">
        <v>32.82</v>
      </c>
      <c r="M9217">
        <f t="shared" si="431"/>
        <v>537.22799999999995</v>
      </c>
      <c r="N9217" t="str">
        <f t="shared" si="429"/>
        <v>Q3</v>
      </c>
      <c r="O9217" s="2">
        <f t="shared" si="430"/>
        <v>6.109115276510992</v>
      </c>
      <c r="P9217" t="str">
        <f>VLOOKUP(retail_sales_2023!C9217,customers!A:J,5,)</f>
        <v>Delhi</v>
      </c>
      <c r="Q9217" t="str">
        <f>VLOOKUP(C9217,customers!A:J,10,0)</f>
        <v>Regular</v>
      </c>
    </row>
    <row r="9218" spans="1:17" x14ac:dyDescent="0.3">
      <c r="A9218" t="s">
        <v>10309</v>
      </c>
      <c r="B9218" s="1">
        <v>44943</v>
      </c>
      <c r="C9218" t="s">
        <v>67</v>
      </c>
      <c r="D9218" t="s">
        <v>68</v>
      </c>
      <c r="E9218" t="s">
        <v>33</v>
      </c>
      <c r="F9218" t="s">
        <v>52</v>
      </c>
      <c r="G9218" t="s">
        <v>235</v>
      </c>
      <c r="H9218">
        <v>2</v>
      </c>
      <c r="I9218">
        <v>214.32</v>
      </c>
      <c r="J9218">
        <v>0.05</v>
      </c>
      <c r="K9218">
        <v>407.21</v>
      </c>
      <c r="L9218">
        <v>26.94</v>
      </c>
      <c r="M9218">
        <f t="shared" si="431"/>
        <v>407.20799999999997</v>
      </c>
      <c r="N9218" t="str">
        <f t="shared" si="429"/>
        <v>Q1</v>
      </c>
      <c r="O9218" s="2">
        <f t="shared" si="430"/>
        <v>6.6157510866629021</v>
      </c>
      <c r="P9218" t="str">
        <f>VLOOKUP(retail_sales_2023!C9218,customers!A:J,5,)</f>
        <v>Surat</v>
      </c>
      <c r="Q9218" t="str">
        <f>VLOOKUP(C9218,customers!A:J,10,0)</f>
        <v>Premium</v>
      </c>
    </row>
    <row r="9219" spans="1:17" x14ac:dyDescent="0.3">
      <c r="A9219" t="s">
        <v>10310</v>
      </c>
      <c r="B9219" s="1">
        <v>45095</v>
      </c>
      <c r="C9219" t="s">
        <v>1146</v>
      </c>
      <c r="D9219" t="s">
        <v>1147</v>
      </c>
      <c r="E9219" t="s">
        <v>27</v>
      </c>
      <c r="F9219" t="s">
        <v>52</v>
      </c>
      <c r="G9219" t="s">
        <v>937</v>
      </c>
      <c r="H9219">
        <v>8</v>
      </c>
      <c r="I9219">
        <v>673.01</v>
      </c>
      <c r="J9219">
        <v>0.1</v>
      </c>
      <c r="K9219">
        <v>4845.67</v>
      </c>
      <c r="L9219">
        <v>392.39</v>
      </c>
      <c r="M9219">
        <f t="shared" si="431"/>
        <v>4845.6720000000005</v>
      </c>
      <c r="N9219" t="str">
        <f t="shared" ref="N9219:N9282" si="432">"Q"&amp;ROUNDUP(MONTH(B9219)/3,0)</f>
        <v>Q2</v>
      </c>
      <c r="O9219" s="2">
        <f t="shared" ref="O9219:O9282" si="433">(L9219/K9219)*100</f>
        <v>8.0977449970798663</v>
      </c>
      <c r="P9219" t="str">
        <f>VLOOKUP(retail_sales_2023!C9219,customers!A:J,5,)</f>
        <v>Jaipur</v>
      </c>
      <c r="Q9219" t="str">
        <f>VLOOKUP(C9219,customers!A:J,10,0)</f>
        <v>Premium</v>
      </c>
    </row>
    <row r="9220" spans="1:17" x14ac:dyDescent="0.3">
      <c r="A9220" t="s">
        <v>10311</v>
      </c>
      <c r="B9220" s="1">
        <v>45100</v>
      </c>
      <c r="C9220" t="s">
        <v>598</v>
      </c>
      <c r="D9220" t="s">
        <v>599</v>
      </c>
      <c r="E9220" t="s">
        <v>33</v>
      </c>
      <c r="F9220" t="s">
        <v>52</v>
      </c>
      <c r="G9220" t="s">
        <v>69</v>
      </c>
      <c r="H9220">
        <v>4</v>
      </c>
      <c r="I9220">
        <v>261.99</v>
      </c>
      <c r="J9220">
        <v>0</v>
      </c>
      <c r="K9220">
        <v>1047.96</v>
      </c>
      <c r="L9220">
        <v>108.72</v>
      </c>
      <c r="M9220">
        <f t="shared" si="431"/>
        <v>1047.96</v>
      </c>
      <c r="N9220" t="str">
        <f t="shared" si="432"/>
        <v>Q2</v>
      </c>
      <c r="O9220" s="2">
        <f t="shared" si="433"/>
        <v>10.37444177258674</v>
      </c>
      <c r="P9220" t="str">
        <f>VLOOKUP(retail_sales_2023!C9220,customers!A:J,5,)</f>
        <v>Pune</v>
      </c>
      <c r="Q9220" t="str">
        <f>VLOOKUP(C9220,customers!A:J,10,0)</f>
        <v>Premium</v>
      </c>
    </row>
    <row r="9221" spans="1:17" x14ac:dyDescent="0.3">
      <c r="A9221" t="s">
        <v>10312</v>
      </c>
      <c r="B9221" s="1">
        <v>45074</v>
      </c>
      <c r="C9221" t="s">
        <v>1607</v>
      </c>
      <c r="D9221" t="s">
        <v>1608</v>
      </c>
      <c r="E9221" t="s">
        <v>15</v>
      </c>
      <c r="F9221" t="s">
        <v>22</v>
      </c>
      <c r="G9221" t="s">
        <v>315</v>
      </c>
      <c r="H9221">
        <v>3</v>
      </c>
      <c r="I9221">
        <v>7600.24</v>
      </c>
      <c r="J9221">
        <v>0.1</v>
      </c>
      <c r="K9221">
        <v>20520.650000000001</v>
      </c>
      <c r="L9221">
        <v>-1903.26</v>
      </c>
      <c r="M9221">
        <f t="shared" ref="M9221:M9284" si="434">H9221*I9221*(1-J9221)</f>
        <v>20520.648000000001</v>
      </c>
      <c r="N9221" t="str">
        <f t="shared" si="432"/>
        <v>Q2</v>
      </c>
      <c r="O9221" s="2">
        <f t="shared" si="433"/>
        <v>-9.2748524047727532</v>
      </c>
      <c r="P9221" t="str">
        <f>VLOOKUP(retail_sales_2023!C9221,customers!A:J,5,)</f>
        <v>Bengaluru</v>
      </c>
      <c r="Q9221" t="str">
        <f>VLOOKUP(C9221,customers!A:J,10,0)</f>
        <v>Regular</v>
      </c>
    </row>
    <row r="9222" spans="1:17" x14ac:dyDescent="0.3">
      <c r="A9222" t="s">
        <v>10313</v>
      </c>
      <c r="B9222" s="1">
        <v>45188</v>
      </c>
      <c r="C9222" t="s">
        <v>257</v>
      </c>
      <c r="D9222" t="s">
        <v>13093</v>
      </c>
      <c r="E9222" t="s">
        <v>27</v>
      </c>
      <c r="F9222" t="s">
        <v>52</v>
      </c>
      <c r="G9222" t="s">
        <v>53</v>
      </c>
      <c r="H9222">
        <v>1</v>
      </c>
      <c r="I9222">
        <v>418.69</v>
      </c>
      <c r="J9222">
        <v>0.05</v>
      </c>
      <c r="K9222">
        <v>397.76</v>
      </c>
      <c r="L9222">
        <v>28.49</v>
      </c>
      <c r="M9222">
        <f t="shared" si="434"/>
        <v>397.75549999999998</v>
      </c>
      <c r="N9222" t="str">
        <f t="shared" si="432"/>
        <v>Q3</v>
      </c>
      <c r="O9222" s="2">
        <f t="shared" si="433"/>
        <v>7.1626106194690262</v>
      </c>
      <c r="P9222" t="str">
        <f>VLOOKUP(retail_sales_2023!C9222,customers!A:J,5,)</f>
        <v>Delhi</v>
      </c>
      <c r="Q9222" t="str">
        <f>VLOOKUP(C9222,customers!A:J,10,0)</f>
        <v>Regular</v>
      </c>
    </row>
    <row r="9223" spans="1:17" x14ac:dyDescent="0.3">
      <c r="A9223" t="s">
        <v>10314</v>
      </c>
      <c r="B9223" s="1">
        <v>45129</v>
      </c>
      <c r="C9223" t="s">
        <v>284</v>
      </c>
      <c r="D9223" t="s">
        <v>285</v>
      </c>
      <c r="E9223" t="s">
        <v>33</v>
      </c>
      <c r="F9223" t="s">
        <v>43</v>
      </c>
      <c r="G9223" t="s">
        <v>110</v>
      </c>
      <c r="H9223">
        <v>5</v>
      </c>
      <c r="I9223">
        <v>2861.25</v>
      </c>
      <c r="J9223">
        <v>0.05</v>
      </c>
      <c r="K9223">
        <v>13590.94</v>
      </c>
      <c r="L9223">
        <v>1853.29</v>
      </c>
      <c r="M9223">
        <f t="shared" si="434"/>
        <v>13590.9375</v>
      </c>
      <c r="N9223" t="str">
        <f t="shared" si="432"/>
        <v>Q3</v>
      </c>
      <c r="O9223" s="2">
        <f t="shared" si="433"/>
        <v>13.63621647950767</v>
      </c>
      <c r="P9223" t="str">
        <f>VLOOKUP(retail_sales_2023!C9223,customers!A:J,5,)</f>
        <v>Mumbai</v>
      </c>
      <c r="Q9223" t="str">
        <f>VLOOKUP(C9223,customers!A:J,10,0)</f>
        <v>Premium</v>
      </c>
    </row>
    <row r="9224" spans="1:17" x14ac:dyDescent="0.3">
      <c r="A9224" t="s">
        <v>10315</v>
      </c>
      <c r="B9224" s="1">
        <v>44969</v>
      </c>
      <c r="C9224" t="s">
        <v>809</v>
      </c>
      <c r="D9224" t="s">
        <v>810</v>
      </c>
      <c r="E9224" t="s">
        <v>33</v>
      </c>
      <c r="F9224" t="s">
        <v>43</v>
      </c>
      <c r="G9224" t="s">
        <v>178</v>
      </c>
      <c r="H9224">
        <v>3</v>
      </c>
      <c r="I9224">
        <v>23502.12</v>
      </c>
      <c r="J9224">
        <v>0.15</v>
      </c>
      <c r="K9224">
        <v>59930.41</v>
      </c>
      <c r="L9224">
        <v>5135.58</v>
      </c>
      <c r="M9224">
        <f t="shared" si="434"/>
        <v>59930.405999999995</v>
      </c>
      <c r="N9224" t="str">
        <f t="shared" si="432"/>
        <v>Q1</v>
      </c>
      <c r="O9224" s="2">
        <f t="shared" si="433"/>
        <v>8.5692388889046462</v>
      </c>
      <c r="P9224" t="str">
        <f>VLOOKUP(retail_sales_2023!C9224,customers!A:J,5,)</f>
        <v>Ahmedabad</v>
      </c>
      <c r="Q9224" t="str">
        <f>VLOOKUP(C9224,customers!A:J,10,0)</f>
        <v>Premium</v>
      </c>
    </row>
    <row r="9225" spans="1:17" x14ac:dyDescent="0.3">
      <c r="A9225" t="s">
        <v>10316</v>
      </c>
      <c r="B9225" s="1">
        <v>45242</v>
      </c>
      <c r="C9225" t="s">
        <v>755</v>
      </c>
      <c r="D9225" t="s">
        <v>756</v>
      </c>
      <c r="E9225" t="s">
        <v>15</v>
      </c>
      <c r="F9225" t="s">
        <v>38</v>
      </c>
      <c r="G9225" t="s">
        <v>77</v>
      </c>
      <c r="H9225">
        <v>3</v>
      </c>
      <c r="I9225">
        <v>1922.93</v>
      </c>
      <c r="J9225">
        <v>0.1</v>
      </c>
      <c r="K9225">
        <v>5191.91</v>
      </c>
      <c r="L9225">
        <v>1676.6</v>
      </c>
      <c r="M9225">
        <f t="shared" si="434"/>
        <v>5191.9110000000001</v>
      </c>
      <c r="N9225" t="str">
        <f t="shared" si="432"/>
        <v>Q4</v>
      </c>
      <c r="O9225" s="2">
        <f t="shared" si="433"/>
        <v>32.292547444004228</v>
      </c>
      <c r="P9225" t="str">
        <f>VLOOKUP(retail_sales_2023!C9225,customers!A:J,5,)</f>
        <v>Kochi</v>
      </c>
      <c r="Q9225" t="str">
        <f>VLOOKUP(C9225,customers!A:J,10,0)</f>
        <v>Regular</v>
      </c>
    </row>
    <row r="9226" spans="1:17" x14ac:dyDescent="0.3">
      <c r="A9226" t="s">
        <v>10317</v>
      </c>
      <c r="B9226" s="1">
        <v>45102</v>
      </c>
      <c r="C9226" t="s">
        <v>156</v>
      </c>
      <c r="D9226" t="s">
        <v>157</v>
      </c>
      <c r="E9226" t="s">
        <v>27</v>
      </c>
      <c r="F9226" t="s">
        <v>43</v>
      </c>
      <c r="G9226" t="s">
        <v>128</v>
      </c>
      <c r="H9226">
        <v>1</v>
      </c>
      <c r="I9226">
        <v>57991.83</v>
      </c>
      <c r="J9226">
        <v>0.25</v>
      </c>
      <c r="K9226">
        <v>43493.87</v>
      </c>
      <c r="L9226">
        <v>6570.97</v>
      </c>
      <c r="M9226">
        <f t="shared" si="434"/>
        <v>43493.872499999998</v>
      </c>
      <c r="N9226" t="str">
        <f t="shared" si="432"/>
        <v>Q2</v>
      </c>
      <c r="O9226" s="2">
        <f t="shared" si="433"/>
        <v>15.107807146156457</v>
      </c>
      <c r="P9226" t="str">
        <f>VLOOKUP(retail_sales_2023!C9226,customers!A:J,5,)</f>
        <v>Amritsar</v>
      </c>
      <c r="Q9226" t="str">
        <f>VLOOKUP(C9226,customers!A:J,10,0)</f>
        <v>Premium</v>
      </c>
    </row>
    <row r="9227" spans="1:17" x14ac:dyDescent="0.3">
      <c r="A9227" t="s">
        <v>10318</v>
      </c>
      <c r="B9227" s="1">
        <v>44998</v>
      </c>
      <c r="C9227" t="s">
        <v>1135</v>
      </c>
      <c r="D9227" t="s">
        <v>1136</v>
      </c>
      <c r="E9227" t="s">
        <v>33</v>
      </c>
      <c r="F9227" t="s">
        <v>43</v>
      </c>
      <c r="G9227" t="s">
        <v>121</v>
      </c>
      <c r="H9227">
        <v>3</v>
      </c>
      <c r="I9227">
        <v>41800.01</v>
      </c>
      <c r="J9227">
        <v>0.1</v>
      </c>
      <c r="K9227">
        <v>112860.03</v>
      </c>
      <c r="L9227">
        <v>16710.09</v>
      </c>
      <c r="M9227">
        <f t="shared" si="434"/>
        <v>112860.027</v>
      </c>
      <c r="N9227" t="str">
        <f t="shared" si="432"/>
        <v>Q1</v>
      </c>
      <c r="O9227" s="2">
        <f t="shared" si="433"/>
        <v>14.806030088774566</v>
      </c>
      <c r="P9227" t="str">
        <f>VLOOKUP(retail_sales_2023!C9227,customers!A:J,5,)</f>
        <v>Ahmedabad</v>
      </c>
      <c r="Q9227" t="str">
        <f>VLOOKUP(C9227,customers!A:J,10,0)</f>
        <v>Premium</v>
      </c>
    </row>
    <row r="9228" spans="1:17" x14ac:dyDescent="0.3">
      <c r="A9228" t="s">
        <v>10319</v>
      </c>
      <c r="B9228" s="1">
        <v>45265</v>
      </c>
      <c r="C9228" t="s">
        <v>2116</v>
      </c>
      <c r="D9228" t="s">
        <v>2117</v>
      </c>
      <c r="E9228" t="s">
        <v>27</v>
      </c>
      <c r="F9228" t="s">
        <v>38</v>
      </c>
      <c r="G9228" t="s">
        <v>48</v>
      </c>
      <c r="H9228">
        <v>1</v>
      </c>
      <c r="I9228">
        <v>1610.62</v>
      </c>
      <c r="J9228">
        <v>0.25</v>
      </c>
      <c r="K9228">
        <v>1207.96</v>
      </c>
      <c r="L9228">
        <v>262.97000000000003</v>
      </c>
      <c r="M9228">
        <f t="shared" si="434"/>
        <v>1207.9649999999999</v>
      </c>
      <c r="N9228" t="str">
        <f t="shared" si="432"/>
        <v>Q4</v>
      </c>
      <c r="O9228" s="2">
        <f t="shared" si="433"/>
        <v>21.769760588098947</v>
      </c>
      <c r="P9228" t="str">
        <f>VLOOKUP(retail_sales_2023!C9228,customers!A:J,5,)</f>
        <v>Jaipur</v>
      </c>
      <c r="Q9228" t="str">
        <f>VLOOKUP(C9228,customers!A:J,10,0)</f>
        <v>Regular</v>
      </c>
    </row>
    <row r="9229" spans="1:17" x14ac:dyDescent="0.3">
      <c r="A9229" t="s">
        <v>10320</v>
      </c>
      <c r="B9229" s="1">
        <v>45073</v>
      </c>
      <c r="C9229" t="s">
        <v>1016</v>
      </c>
      <c r="D9229" t="s">
        <v>1017</v>
      </c>
      <c r="E9229" t="s">
        <v>21</v>
      </c>
      <c r="F9229" t="s">
        <v>28</v>
      </c>
      <c r="G9229" t="s">
        <v>29</v>
      </c>
      <c r="H9229">
        <v>3</v>
      </c>
      <c r="I9229">
        <v>4331.2700000000004</v>
      </c>
      <c r="J9229">
        <v>0.05</v>
      </c>
      <c r="K9229">
        <v>12344.12</v>
      </c>
      <c r="L9229">
        <v>3367.68</v>
      </c>
      <c r="M9229">
        <f t="shared" si="434"/>
        <v>12344.119500000001</v>
      </c>
      <c r="N9229" t="str">
        <f t="shared" si="432"/>
        <v>Q2</v>
      </c>
      <c r="O9229" s="2">
        <f t="shared" si="433"/>
        <v>27.281653127156897</v>
      </c>
      <c r="P9229" t="str">
        <f>VLOOKUP(retail_sales_2023!C9229,customers!A:J,5,)</f>
        <v>Kolkata</v>
      </c>
      <c r="Q9229" t="str">
        <f>VLOOKUP(C9229,customers!A:J,10,0)</f>
        <v>Regular</v>
      </c>
    </row>
    <row r="9230" spans="1:17" x14ac:dyDescent="0.3">
      <c r="A9230" t="s">
        <v>10321</v>
      </c>
      <c r="B9230" s="1">
        <v>45182</v>
      </c>
      <c r="C9230" t="s">
        <v>184</v>
      </c>
      <c r="D9230" t="s">
        <v>185</v>
      </c>
      <c r="E9230" t="s">
        <v>15</v>
      </c>
      <c r="F9230" t="s">
        <v>43</v>
      </c>
      <c r="G9230" t="s">
        <v>110</v>
      </c>
      <c r="H9230">
        <v>1</v>
      </c>
      <c r="I9230">
        <v>16987.21</v>
      </c>
      <c r="J9230">
        <v>0</v>
      </c>
      <c r="K9230">
        <v>16987.21</v>
      </c>
      <c r="L9230">
        <v>2512.25</v>
      </c>
      <c r="M9230">
        <f t="shared" si="434"/>
        <v>16987.21</v>
      </c>
      <c r="N9230" t="str">
        <f t="shared" si="432"/>
        <v>Q3</v>
      </c>
      <c r="O9230" s="2">
        <f t="shared" si="433"/>
        <v>14.78906777510845</v>
      </c>
      <c r="P9230" t="str">
        <f>VLOOKUP(retail_sales_2023!C9230,customers!A:J,5,)</f>
        <v>Hyderabad</v>
      </c>
      <c r="Q9230" t="str">
        <f>VLOOKUP(C9230,customers!A:J,10,0)</f>
        <v>Premium</v>
      </c>
    </row>
    <row r="9231" spans="1:17" x14ac:dyDescent="0.3">
      <c r="A9231" t="s">
        <v>10322</v>
      </c>
      <c r="B9231" s="1">
        <v>44944</v>
      </c>
      <c r="C9231" t="s">
        <v>2307</v>
      </c>
      <c r="D9231" t="s">
        <v>2308</v>
      </c>
      <c r="E9231" t="s">
        <v>27</v>
      </c>
      <c r="F9231" t="s">
        <v>52</v>
      </c>
      <c r="G9231" t="s">
        <v>53</v>
      </c>
      <c r="H9231">
        <v>7</v>
      </c>
      <c r="I9231">
        <v>384.46</v>
      </c>
      <c r="J9231">
        <v>0</v>
      </c>
      <c r="K9231">
        <v>2691.22</v>
      </c>
      <c r="L9231">
        <v>152.44999999999999</v>
      </c>
      <c r="M9231">
        <f t="shared" si="434"/>
        <v>2691.22</v>
      </c>
      <c r="N9231" t="str">
        <f t="shared" si="432"/>
        <v>Q1</v>
      </c>
      <c r="O9231" s="2">
        <f t="shared" si="433"/>
        <v>5.6647171171438977</v>
      </c>
      <c r="P9231" t="str">
        <f>VLOOKUP(retail_sales_2023!C9231,customers!A:J,5,)</f>
        <v>Delhi</v>
      </c>
      <c r="Q9231" t="str">
        <f>VLOOKUP(C9231,customers!A:J,10,0)</f>
        <v>Premium</v>
      </c>
    </row>
    <row r="9232" spans="1:17" x14ac:dyDescent="0.3">
      <c r="A9232" t="s">
        <v>10323</v>
      </c>
      <c r="B9232" s="1">
        <v>45225</v>
      </c>
      <c r="C9232" t="s">
        <v>931</v>
      </c>
      <c r="D9232" t="s">
        <v>932</v>
      </c>
      <c r="E9232" t="s">
        <v>33</v>
      </c>
      <c r="F9232" t="s">
        <v>52</v>
      </c>
      <c r="G9232" t="s">
        <v>69</v>
      </c>
      <c r="H9232">
        <v>1</v>
      </c>
      <c r="I9232">
        <v>490.15</v>
      </c>
      <c r="J9232">
        <v>0.05</v>
      </c>
      <c r="K9232">
        <v>465.64</v>
      </c>
      <c r="L9232">
        <v>42.56</v>
      </c>
      <c r="M9232">
        <f t="shared" si="434"/>
        <v>465.64249999999998</v>
      </c>
      <c r="N9232" t="str">
        <f t="shared" si="432"/>
        <v>Q4</v>
      </c>
      <c r="O9232" s="2">
        <f t="shared" si="433"/>
        <v>9.1401082381238723</v>
      </c>
      <c r="P9232" t="str">
        <f>VLOOKUP(retail_sales_2023!C9232,customers!A:J,5,)</f>
        <v>Mumbai</v>
      </c>
      <c r="Q9232" t="str">
        <f>VLOOKUP(C9232,customers!A:J,10,0)</f>
        <v>Occasional</v>
      </c>
    </row>
    <row r="9233" spans="1:17" x14ac:dyDescent="0.3">
      <c r="A9233" t="s">
        <v>10324</v>
      </c>
      <c r="B9233" s="1">
        <v>45100</v>
      </c>
      <c r="C9233" t="s">
        <v>1370</v>
      </c>
      <c r="D9233" t="s">
        <v>1371</v>
      </c>
      <c r="E9233" t="s">
        <v>15</v>
      </c>
      <c r="F9233" t="s">
        <v>43</v>
      </c>
      <c r="G9233" t="s">
        <v>243</v>
      </c>
      <c r="H9233">
        <v>5</v>
      </c>
      <c r="I9233">
        <v>80568.14</v>
      </c>
      <c r="J9233">
        <v>0</v>
      </c>
      <c r="K9233">
        <v>402840.7</v>
      </c>
      <c r="L9233">
        <v>59550.87</v>
      </c>
      <c r="M9233">
        <f t="shared" si="434"/>
        <v>402840.7</v>
      </c>
      <c r="N9233" t="str">
        <f t="shared" si="432"/>
        <v>Q2</v>
      </c>
      <c r="O9233" s="2">
        <f t="shared" si="433"/>
        <v>14.782734217272486</v>
      </c>
      <c r="P9233" t="str">
        <f>VLOOKUP(retail_sales_2023!C9233,customers!A:J,5,)</f>
        <v>Chennai</v>
      </c>
      <c r="Q9233" t="str">
        <f>VLOOKUP(C9233,customers!A:J,10,0)</f>
        <v>Regular</v>
      </c>
    </row>
    <row r="9234" spans="1:17" x14ac:dyDescent="0.3">
      <c r="A9234" t="s">
        <v>10325</v>
      </c>
      <c r="B9234" s="1">
        <v>45004</v>
      </c>
      <c r="C9234" t="s">
        <v>437</v>
      </c>
      <c r="D9234" t="s">
        <v>438</v>
      </c>
      <c r="E9234" t="s">
        <v>21</v>
      </c>
      <c r="F9234" t="s">
        <v>22</v>
      </c>
      <c r="G9234" t="s">
        <v>34</v>
      </c>
      <c r="H9234">
        <v>5</v>
      </c>
      <c r="I9234">
        <v>29001.53</v>
      </c>
      <c r="J9234">
        <v>0.2</v>
      </c>
      <c r="K9234">
        <v>116006.12</v>
      </c>
      <c r="L9234">
        <v>22393.64</v>
      </c>
      <c r="M9234">
        <f t="shared" si="434"/>
        <v>116006.12</v>
      </c>
      <c r="N9234" t="str">
        <f t="shared" si="432"/>
        <v>Q1</v>
      </c>
      <c r="O9234" s="2">
        <f t="shared" si="433"/>
        <v>19.303843624801864</v>
      </c>
      <c r="P9234" t="str">
        <f>VLOOKUP(retail_sales_2023!C9234,customers!A:J,5,)</f>
        <v>Kolkata</v>
      </c>
      <c r="Q9234" t="str">
        <f>VLOOKUP(C9234,customers!A:J,10,0)</f>
        <v>Premium</v>
      </c>
    </row>
    <row r="9235" spans="1:17" x14ac:dyDescent="0.3">
      <c r="A9235" t="s">
        <v>10326</v>
      </c>
      <c r="B9235" s="1">
        <v>45113</v>
      </c>
      <c r="C9235" t="s">
        <v>92</v>
      </c>
      <c r="D9235" t="s">
        <v>93</v>
      </c>
      <c r="E9235" t="s">
        <v>27</v>
      </c>
      <c r="F9235" t="s">
        <v>16</v>
      </c>
      <c r="G9235" t="s">
        <v>86</v>
      </c>
      <c r="H9235">
        <v>3</v>
      </c>
      <c r="I9235">
        <v>417.43</v>
      </c>
      <c r="J9235">
        <v>0.05</v>
      </c>
      <c r="K9235">
        <v>1189.68</v>
      </c>
      <c r="L9235">
        <v>528.03</v>
      </c>
      <c r="M9235">
        <f t="shared" si="434"/>
        <v>1189.6754999999998</v>
      </c>
      <c r="N9235" t="str">
        <f t="shared" si="432"/>
        <v>Q3</v>
      </c>
      <c r="O9235" s="2">
        <f t="shared" si="433"/>
        <v>44.384204155739354</v>
      </c>
      <c r="P9235" t="str">
        <f>VLOOKUP(retail_sales_2023!C9235,customers!A:J,5,)</f>
        <v>Jaipur</v>
      </c>
      <c r="Q9235" t="str">
        <f>VLOOKUP(C9235,customers!A:J,10,0)</f>
        <v>Premium</v>
      </c>
    </row>
    <row r="9236" spans="1:17" x14ac:dyDescent="0.3">
      <c r="A9236" t="s">
        <v>10327</v>
      </c>
      <c r="B9236" s="1">
        <v>45122</v>
      </c>
      <c r="C9236" t="s">
        <v>1061</v>
      </c>
      <c r="D9236" t="s">
        <v>1062</v>
      </c>
      <c r="E9236" t="s">
        <v>27</v>
      </c>
      <c r="F9236" t="s">
        <v>52</v>
      </c>
      <c r="G9236" t="s">
        <v>69</v>
      </c>
      <c r="H9236">
        <v>9</v>
      </c>
      <c r="I9236">
        <v>436.41</v>
      </c>
      <c r="J9236">
        <v>0.05</v>
      </c>
      <c r="K9236">
        <v>3731.31</v>
      </c>
      <c r="L9236">
        <v>333.83</v>
      </c>
      <c r="M9236">
        <f t="shared" si="434"/>
        <v>3731.3054999999999</v>
      </c>
      <c r="N9236" t="str">
        <f t="shared" si="432"/>
        <v>Q3</v>
      </c>
      <c r="O9236" s="2">
        <f t="shared" si="433"/>
        <v>8.9467238047763384</v>
      </c>
      <c r="P9236" t="str">
        <f>VLOOKUP(retail_sales_2023!C9236,customers!A:J,5,)</f>
        <v>Jaipur</v>
      </c>
      <c r="Q9236" t="str">
        <f>VLOOKUP(C9236,customers!A:J,10,0)</f>
        <v>Regular</v>
      </c>
    </row>
    <row r="9237" spans="1:17" x14ac:dyDescent="0.3">
      <c r="A9237" t="s">
        <v>10328</v>
      </c>
      <c r="B9237" s="1">
        <v>45206</v>
      </c>
      <c r="C9237" t="s">
        <v>971</v>
      </c>
      <c r="D9237" t="s">
        <v>972</v>
      </c>
      <c r="E9237" t="s">
        <v>15</v>
      </c>
      <c r="F9237" t="s">
        <v>28</v>
      </c>
      <c r="G9237" t="s">
        <v>325</v>
      </c>
      <c r="H9237">
        <v>3</v>
      </c>
      <c r="I9237">
        <v>3522.82</v>
      </c>
      <c r="J9237">
        <v>0.2</v>
      </c>
      <c r="K9237">
        <v>8454.77</v>
      </c>
      <c r="L9237">
        <v>-1265.24</v>
      </c>
      <c r="M9237">
        <f t="shared" si="434"/>
        <v>8454.7680000000018</v>
      </c>
      <c r="N9237" t="str">
        <f t="shared" si="432"/>
        <v>Q4</v>
      </c>
      <c r="O9237" s="2">
        <f t="shared" si="433"/>
        <v>-14.96480684867832</v>
      </c>
      <c r="P9237" t="str">
        <f>VLOOKUP(retail_sales_2023!C9237,customers!A:J,5,)</f>
        <v>Chennai</v>
      </c>
      <c r="Q9237" t="str">
        <f>VLOOKUP(C9237,customers!A:J,10,0)</f>
        <v>Premium</v>
      </c>
    </row>
    <row r="9238" spans="1:17" x14ac:dyDescent="0.3">
      <c r="A9238" t="s">
        <v>10329</v>
      </c>
      <c r="B9238" s="1">
        <v>45283</v>
      </c>
      <c r="C9238" t="s">
        <v>1195</v>
      </c>
      <c r="D9238" t="s">
        <v>1196</v>
      </c>
      <c r="E9238" t="s">
        <v>33</v>
      </c>
      <c r="F9238" t="s">
        <v>81</v>
      </c>
      <c r="G9238" t="s">
        <v>264</v>
      </c>
      <c r="H9238">
        <v>3</v>
      </c>
      <c r="I9238">
        <v>4403.7299999999996</v>
      </c>
      <c r="J9238">
        <v>0</v>
      </c>
      <c r="K9238">
        <v>13211.19</v>
      </c>
      <c r="L9238">
        <v>4128.5600000000004</v>
      </c>
      <c r="M9238">
        <f t="shared" si="434"/>
        <v>13211.189999999999</v>
      </c>
      <c r="N9238" t="str">
        <f t="shared" si="432"/>
        <v>Q4</v>
      </c>
      <c r="O9238" s="2">
        <f t="shared" si="433"/>
        <v>31.250477814640469</v>
      </c>
      <c r="P9238" t="str">
        <f>VLOOKUP(retail_sales_2023!C9238,customers!A:J,5,)</f>
        <v>Surat</v>
      </c>
      <c r="Q9238" t="str">
        <f>VLOOKUP(C9238,customers!A:J,10,0)</f>
        <v>Premium</v>
      </c>
    </row>
    <row r="9239" spans="1:17" x14ac:dyDescent="0.3">
      <c r="A9239" t="s">
        <v>10330</v>
      </c>
      <c r="B9239" s="1">
        <v>44974</v>
      </c>
      <c r="C9239" t="s">
        <v>1454</v>
      </c>
      <c r="D9239" t="s">
        <v>1455</v>
      </c>
      <c r="E9239" t="s">
        <v>27</v>
      </c>
      <c r="F9239" t="s">
        <v>52</v>
      </c>
      <c r="G9239" t="s">
        <v>200</v>
      </c>
      <c r="H9239">
        <v>5</v>
      </c>
      <c r="I9239">
        <v>633.08000000000004</v>
      </c>
      <c r="J9239">
        <v>0.1</v>
      </c>
      <c r="K9239">
        <v>2848.86</v>
      </c>
      <c r="L9239">
        <v>271.27999999999997</v>
      </c>
      <c r="M9239">
        <f t="shared" si="434"/>
        <v>2848.86</v>
      </c>
      <c r="N9239" t="str">
        <f t="shared" si="432"/>
        <v>Q1</v>
      </c>
      <c r="O9239" s="2">
        <f t="shared" si="433"/>
        <v>9.5224054534094336</v>
      </c>
      <c r="P9239" t="str">
        <f>VLOOKUP(retail_sales_2023!C9239,customers!A:J,5,)</f>
        <v>Delhi</v>
      </c>
      <c r="Q9239" t="str">
        <f>VLOOKUP(C9239,customers!A:J,10,0)</f>
        <v>Premium</v>
      </c>
    </row>
    <row r="9240" spans="1:17" x14ac:dyDescent="0.3">
      <c r="A9240" t="s">
        <v>10331</v>
      </c>
      <c r="B9240" s="1">
        <v>45134</v>
      </c>
      <c r="C9240" t="s">
        <v>354</v>
      </c>
      <c r="D9240" t="s">
        <v>355</v>
      </c>
      <c r="E9240" t="s">
        <v>21</v>
      </c>
      <c r="F9240" t="s">
        <v>22</v>
      </c>
      <c r="G9240" t="s">
        <v>210</v>
      </c>
      <c r="H9240">
        <v>5</v>
      </c>
      <c r="I9240">
        <v>20883.560000000001</v>
      </c>
      <c r="J9240">
        <v>0</v>
      </c>
      <c r="K9240">
        <v>104417.8</v>
      </c>
      <c r="L9240">
        <v>25255.45</v>
      </c>
      <c r="M9240">
        <f t="shared" si="434"/>
        <v>104417.8</v>
      </c>
      <c r="N9240" t="str">
        <f t="shared" si="432"/>
        <v>Q3</v>
      </c>
      <c r="O9240" s="2">
        <f t="shared" si="433"/>
        <v>24.186920237737244</v>
      </c>
      <c r="P9240" t="str">
        <f>VLOOKUP(retail_sales_2023!C9240,customers!A:J,5,)</f>
        <v>Ranchi</v>
      </c>
      <c r="Q9240" t="str">
        <f>VLOOKUP(C9240,customers!A:J,10,0)</f>
        <v>Premium</v>
      </c>
    </row>
    <row r="9241" spans="1:17" x14ac:dyDescent="0.3">
      <c r="A9241" t="s">
        <v>10332</v>
      </c>
      <c r="B9241" s="1">
        <v>44997</v>
      </c>
      <c r="C9241" t="s">
        <v>619</v>
      </c>
      <c r="D9241" t="s">
        <v>800</v>
      </c>
      <c r="E9241" t="s">
        <v>15</v>
      </c>
      <c r="F9241" t="s">
        <v>43</v>
      </c>
      <c r="G9241" t="s">
        <v>44</v>
      </c>
      <c r="H9241">
        <v>1</v>
      </c>
      <c r="I9241">
        <v>79345.929999999993</v>
      </c>
      <c r="J9241">
        <v>0.3</v>
      </c>
      <c r="K9241">
        <v>55542.15</v>
      </c>
      <c r="L9241">
        <v>7336.03</v>
      </c>
      <c r="M9241">
        <f t="shared" si="434"/>
        <v>55542.150999999991</v>
      </c>
      <c r="N9241" t="str">
        <f t="shared" si="432"/>
        <v>Q1</v>
      </c>
      <c r="O9241" s="2">
        <f t="shared" si="433"/>
        <v>13.208041100317505</v>
      </c>
      <c r="P9241" t="str">
        <f>VLOOKUP(retail_sales_2023!C9241,customers!A:J,5,)</f>
        <v>Coimbatore</v>
      </c>
      <c r="Q9241" t="str">
        <f>VLOOKUP(C9241,customers!A:J,10,0)</f>
        <v>Premium</v>
      </c>
    </row>
    <row r="9242" spans="1:17" x14ac:dyDescent="0.3">
      <c r="A9242" t="s">
        <v>10333</v>
      </c>
      <c r="B9242" s="1">
        <v>45077</v>
      </c>
      <c r="C9242" t="s">
        <v>1386</v>
      </c>
      <c r="D9242" t="s">
        <v>1387</v>
      </c>
      <c r="E9242" t="s">
        <v>21</v>
      </c>
      <c r="F9242" t="s">
        <v>28</v>
      </c>
      <c r="G9242" t="s">
        <v>672</v>
      </c>
      <c r="H9242">
        <v>5</v>
      </c>
      <c r="I9242">
        <v>1327.11</v>
      </c>
      <c r="J9242">
        <v>0</v>
      </c>
      <c r="K9242">
        <v>6635.55</v>
      </c>
      <c r="L9242">
        <v>-149.51</v>
      </c>
      <c r="M9242">
        <f t="shared" si="434"/>
        <v>6635.5499999999993</v>
      </c>
      <c r="N9242" t="str">
        <f t="shared" si="432"/>
        <v>Q2</v>
      </c>
      <c r="O9242" s="2">
        <f t="shared" si="433"/>
        <v>-2.2531666553639109</v>
      </c>
      <c r="P9242" t="str">
        <f>VLOOKUP(retail_sales_2023!C9242,customers!A:J,5,)</f>
        <v>Patna</v>
      </c>
      <c r="Q9242" t="str">
        <f>VLOOKUP(C9242,customers!A:J,10,0)</f>
        <v>Premium</v>
      </c>
    </row>
    <row r="9243" spans="1:17" x14ac:dyDescent="0.3">
      <c r="A9243" t="s">
        <v>10334</v>
      </c>
      <c r="B9243" s="1">
        <v>44984</v>
      </c>
      <c r="C9243" t="s">
        <v>1356</v>
      </c>
      <c r="D9243" t="s">
        <v>1357</v>
      </c>
      <c r="E9243" t="s">
        <v>21</v>
      </c>
      <c r="F9243" t="s">
        <v>43</v>
      </c>
      <c r="G9243" t="s">
        <v>243</v>
      </c>
      <c r="H9243">
        <v>1</v>
      </c>
      <c r="I9243">
        <v>2070.91</v>
      </c>
      <c r="J9243">
        <v>0</v>
      </c>
      <c r="K9243">
        <v>2070.91</v>
      </c>
      <c r="L9243">
        <v>233.83</v>
      </c>
      <c r="M9243">
        <f t="shared" si="434"/>
        <v>2070.91</v>
      </c>
      <c r="N9243" t="str">
        <f t="shared" si="432"/>
        <v>Q1</v>
      </c>
      <c r="O9243" s="2">
        <f t="shared" si="433"/>
        <v>11.29117151397212</v>
      </c>
      <c r="P9243" t="str">
        <f>VLOOKUP(retail_sales_2023!C9243,customers!A:J,5,)</f>
        <v>Ranchi</v>
      </c>
      <c r="Q9243" t="str">
        <f>VLOOKUP(C9243,customers!A:J,10,0)</f>
        <v>Premium</v>
      </c>
    </row>
    <row r="9244" spans="1:17" x14ac:dyDescent="0.3">
      <c r="A9244" t="s">
        <v>10335</v>
      </c>
      <c r="B9244" s="1">
        <v>45282</v>
      </c>
      <c r="C9244" t="s">
        <v>1585</v>
      </c>
      <c r="D9244" t="s">
        <v>1586</v>
      </c>
      <c r="E9244" t="s">
        <v>15</v>
      </c>
      <c r="F9244" t="s">
        <v>43</v>
      </c>
      <c r="G9244" t="s">
        <v>128</v>
      </c>
      <c r="H9244">
        <v>1</v>
      </c>
      <c r="I9244">
        <v>18967.72</v>
      </c>
      <c r="J9244">
        <v>0.1</v>
      </c>
      <c r="K9244">
        <v>17070.95</v>
      </c>
      <c r="L9244">
        <v>1538.91</v>
      </c>
      <c r="M9244">
        <f t="shared" si="434"/>
        <v>17070.948</v>
      </c>
      <c r="N9244" t="str">
        <f t="shared" si="432"/>
        <v>Q4</v>
      </c>
      <c r="O9244" s="2">
        <f t="shared" si="433"/>
        <v>9.014788280675651</v>
      </c>
      <c r="P9244" t="str">
        <f>VLOOKUP(retail_sales_2023!C9244,customers!A:J,5,)</f>
        <v>Coimbatore</v>
      </c>
      <c r="Q9244" t="str">
        <f>VLOOKUP(C9244,customers!A:J,10,0)</f>
        <v>Premium</v>
      </c>
    </row>
    <row r="9245" spans="1:17" x14ac:dyDescent="0.3">
      <c r="A9245" t="s">
        <v>10336</v>
      </c>
      <c r="B9245" s="1">
        <v>45195</v>
      </c>
      <c r="C9245" t="s">
        <v>409</v>
      </c>
      <c r="D9245" t="s">
        <v>410</v>
      </c>
      <c r="E9245" t="s">
        <v>21</v>
      </c>
      <c r="F9245" t="s">
        <v>38</v>
      </c>
      <c r="G9245" t="s">
        <v>39</v>
      </c>
      <c r="H9245">
        <v>4</v>
      </c>
      <c r="I9245">
        <v>1962.15</v>
      </c>
      <c r="J9245">
        <v>0</v>
      </c>
      <c r="K9245">
        <v>7848.6</v>
      </c>
      <c r="L9245">
        <v>2052.15</v>
      </c>
      <c r="M9245">
        <f t="shared" si="434"/>
        <v>7848.6</v>
      </c>
      <c r="N9245" t="str">
        <f t="shared" si="432"/>
        <v>Q3</v>
      </c>
      <c r="O9245" s="2">
        <f t="shared" si="433"/>
        <v>26.146701322528859</v>
      </c>
      <c r="P9245" t="str">
        <f>VLOOKUP(retail_sales_2023!C9245,customers!A:J,5,)</f>
        <v>Patna</v>
      </c>
      <c r="Q9245" t="str">
        <f>VLOOKUP(C9245,customers!A:J,10,0)</f>
        <v>Regular</v>
      </c>
    </row>
    <row r="9246" spans="1:17" x14ac:dyDescent="0.3">
      <c r="A9246" t="s">
        <v>10337</v>
      </c>
      <c r="B9246" s="1">
        <v>45209</v>
      </c>
      <c r="C9246" t="s">
        <v>2580</v>
      </c>
      <c r="D9246" t="s">
        <v>2581</v>
      </c>
      <c r="E9246" t="s">
        <v>21</v>
      </c>
      <c r="F9246" t="s">
        <v>81</v>
      </c>
      <c r="G9246" t="s">
        <v>370</v>
      </c>
      <c r="H9246">
        <v>0</v>
      </c>
      <c r="I9246">
        <v>3756.05</v>
      </c>
      <c r="J9246">
        <v>0</v>
      </c>
      <c r="K9246">
        <v>0</v>
      </c>
      <c r="L9246">
        <v>0</v>
      </c>
      <c r="M9246">
        <f t="shared" si="434"/>
        <v>0</v>
      </c>
      <c r="N9246" t="str">
        <f t="shared" si="432"/>
        <v>Q4</v>
      </c>
      <c r="O9246" s="2">
        <v>0</v>
      </c>
      <c r="P9246" t="str">
        <f>VLOOKUP(retail_sales_2023!C9246,customers!A:J,5,)</f>
        <v>Patna</v>
      </c>
      <c r="Q9246" t="str">
        <f>VLOOKUP(C9246,customers!A:J,10,0)</f>
        <v>Premium</v>
      </c>
    </row>
    <row r="9247" spans="1:17" x14ac:dyDescent="0.3">
      <c r="A9247" t="s">
        <v>10338</v>
      </c>
      <c r="B9247" s="1">
        <v>45003</v>
      </c>
      <c r="C9247" t="s">
        <v>79</v>
      </c>
      <c r="D9247" t="s">
        <v>80</v>
      </c>
      <c r="E9247" t="s">
        <v>15</v>
      </c>
      <c r="F9247" t="s">
        <v>16</v>
      </c>
      <c r="G9247" t="s">
        <v>319</v>
      </c>
      <c r="H9247">
        <v>3</v>
      </c>
      <c r="I9247">
        <v>588.34</v>
      </c>
      <c r="J9247">
        <v>0.1</v>
      </c>
      <c r="K9247">
        <v>1588.52</v>
      </c>
      <c r="L9247">
        <v>664.28</v>
      </c>
      <c r="M9247">
        <f t="shared" si="434"/>
        <v>1588.518</v>
      </c>
      <c r="N9247" t="str">
        <f t="shared" si="432"/>
        <v>Q1</v>
      </c>
      <c r="O9247" s="2">
        <f t="shared" si="433"/>
        <v>41.817540855639216</v>
      </c>
      <c r="P9247" t="str">
        <f>VLOOKUP(retail_sales_2023!C9247,customers!A:J,5,)</f>
        <v>Coimbatore</v>
      </c>
      <c r="Q9247" t="str">
        <f>VLOOKUP(C9247,customers!A:J,10,0)</f>
        <v>Regular</v>
      </c>
    </row>
    <row r="9248" spans="1:17" x14ac:dyDescent="0.3">
      <c r="A9248" t="s">
        <v>10339</v>
      </c>
      <c r="B9248" s="1">
        <v>44984</v>
      </c>
      <c r="C9248" t="s">
        <v>1151</v>
      </c>
      <c r="D9248" t="s">
        <v>1152</v>
      </c>
      <c r="E9248" t="s">
        <v>21</v>
      </c>
      <c r="F9248" t="s">
        <v>38</v>
      </c>
      <c r="G9248" t="s">
        <v>90</v>
      </c>
      <c r="H9248">
        <v>2</v>
      </c>
      <c r="I9248">
        <v>2017.02</v>
      </c>
      <c r="J9248">
        <v>0</v>
      </c>
      <c r="K9248">
        <v>4034.04</v>
      </c>
      <c r="L9248">
        <v>1329.7</v>
      </c>
      <c r="M9248">
        <f t="shared" si="434"/>
        <v>4034.04</v>
      </c>
      <c r="N9248" t="str">
        <f t="shared" si="432"/>
        <v>Q1</v>
      </c>
      <c r="O9248" s="2">
        <f t="shared" si="433"/>
        <v>32.961993435860826</v>
      </c>
      <c r="P9248" t="str">
        <f>VLOOKUP(retail_sales_2023!C9248,customers!A:J,5,)</f>
        <v>Patna</v>
      </c>
      <c r="Q9248" t="str">
        <f>VLOOKUP(C9248,customers!A:J,10,0)</f>
        <v>Premium</v>
      </c>
    </row>
    <row r="9249" spans="1:17" x14ac:dyDescent="0.3">
      <c r="A9249" t="s">
        <v>10340</v>
      </c>
      <c r="B9249" s="1">
        <v>45014</v>
      </c>
      <c r="C9249" t="s">
        <v>1654</v>
      </c>
      <c r="D9249" t="s">
        <v>1655</v>
      </c>
      <c r="E9249" t="s">
        <v>33</v>
      </c>
      <c r="F9249" t="s">
        <v>81</v>
      </c>
      <c r="G9249" t="s">
        <v>150</v>
      </c>
      <c r="H9249">
        <v>4</v>
      </c>
      <c r="I9249">
        <v>2057.0300000000002</v>
      </c>
      <c r="J9249">
        <v>0.05</v>
      </c>
      <c r="K9249">
        <v>7816.71</v>
      </c>
      <c r="L9249">
        <v>2865.7</v>
      </c>
      <c r="M9249">
        <f t="shared" si="434"/>
        <v>7816.7139999999999</v>
      </c>
      <c r="N9249" t="str">
        <f t="shared" si="432"/>
        <v>Q1</v>
      </c>
      <c r="O9249" s="2">
        <f t="shared" si="433"/>
        <v>36.661204010382882</v>
      </c>
      <c r="P9249" t="str">
        <f>VLOOKUP(retail_sales_2023!C9249,customers!A:J,5,)</f>
        <v>Ahmedabad</v>
      </c>
      <c r="Q9249" t="str">
        <f>VLOOKUP(C9249,customers!A:J,10,0)</f>
        <v>Premium</v>
      </c>
    </row>
    <row r="9250" spans="1:17" x14ac:dyDescent="0.3">
      <c r="A9250" t="s">
        <v>10341</v>
      </c>
      <c r="B9250" s="1">
        <v>44949</v>
      </c>
      <c r="C9250" t="s">
        <v>1612</v>
      </c>
      <c r="D9250" t="s">
        <v>1613</v>
      </c>
      <c r="E9250" t="s">
        <v>15</v>
      </c>
      <c r="F9250" t="s">
        <v>43</v>
      </c>
      <c r="G9250" t="s">
        <v>272</v>
      </c>
      <c r="H9250">
        <v>5</v>
      </c>
      <c r="I9250">
        <v>26419.71</v>
      </c>
      <c r="J9250">
        <v>0.05</v>
      </c>
      <c r="K9250">
        <v>125493.62</v>
      </c>
      <c r="L9250">
        <v>16966.98</v>
      </c>
      <c r="M9250">
        <f t="shared" si="434"/>
        <v>125493.62249999998</v>
      </c>
      <c r="N9250" t="str">
        <f t="shared" si="432"/>
        <v>Q1</v>
      </c>
      <c r="O9250" s="2">
        <f t="shared" si="433"/>
        <v>13.520193297475998</v>
      </c>
      <c r="P9250" t="str">
        <f>VLOOKUP(retail_sales_2023!C9250,customers!A:J,5,)</f>
        <v>Chennai</v>
      </c>
      <c r="Q9250" t="str">
        <f>VLOOKUP(C9250,customers!A:J,10,0)</f>
        <v>Premium</v>
      </c>
    </row>
    <row r="9251" spans="1:17" x14ac:dyDescent="0.3">
      <c r="A9251" t="s">
        <v>10342</v>
      </c>
      <c r="B9251" s="1">
        <v>45225</v>
      </c>
      <c r="C9251" t="s">
        <v>858</v>
      </c>
      <c r="D9251" t="s">
        <v>859</v>
      </c>
      <c r="E9251" t="s">
        <v>27</v>
      </c>
      <c r="F9251" t="s">
        <v>52</v>
      </c>
      <c r="G9251" t="s">
        <v>117</v>
      </c>
      <c r="H9251">
        <v>9</v>
      </c>
      <c r="I9251">
        <v>299.3</v>
      </c>
      <c r="J9251">
        <v>0.3</v>
      </c>
      <c r="K9251">
        <v>1885.59</v>
      </c>
      <c r="L9251">
        <v>186.02</v>
      </c>
      <c r="M9251">
        <f t="shared" si="434"/>
        <v>1885.5900000000001</v>
      </c>
      <c r="N9251" t="str">
        <f t="shared" si="432"/>
        <v>Q4</v>
      </c>
      <c r="O9251" s="2">
        <f t="shared" si="433"/>
        <v>9.8653471857614878</v>
      </c>
      <c r="P9251" t="str">
        <f>VLOOKUP(retail_sales_2023!C9251,customers!A:J,5,)</f>
        <v>Chandigarh</v>
      </c>
      <c r="Q9251" t="str">
        <f>VLOOKUP(C9251,customers!A:J,10,0)</f>
        <v>Occasional</v>
      </c>
    </row>
    <row r="9252" spans="1:17" x14ac:dyDescent="0.3">
      <c r="A9252" t="s">
        <v>10343</v>
      </c>
      <c r="B9252" s="1">
        <v>45123</v>
      </c>
      <c r="C9252" t="s">
        <v>674</v>
      </c>
      <c r="D9252" t="s">
        <v>675</v>
      </c>
      <c r="E9252" t="s">
        <v>27</v>
      </c>
      <c r="F9252" t="s">
        <v>38</v>
      </c>
      <c r="G9252" t="s">
        <v>456</v>
      </c>
      <c r="H9252">
        <v>2</v>
      </c>
      <c r="I9252">
        <v>1428.69</v>
      </c>
      <c r="J9252">
        <v>0</v>
      </c>
      <c r="K9252">
        <v>2857.38</v>
      </c>
      <c r="L9252">
        <v>921.88</v>
      </c>
      <c r="M9252">
        <f t="shared" si="434"/>
        <v>2857.38</v>
      </c>
      <c r="N9252" t="str">
        <f t="shared" si="432"/>
        <v>Q3</v>
      </c>
      <c r="O9252" s="2">
        <f t="shared" si="433"/>
        <v>32.263122160860647</v>
      </c>
      <c r="P9252" t="str">
        <f>VLOOKUP(retail_sales_2023!C9252,customers!A:J,5,)</f>
        <v>Jaipur</v>
      </c>
      <c r="Q9252" t="str">
        <f>VLOOKUP(C9252,customers!A:J,10,0)</f>
        <v>Premium</v>
      </c>
    </row>
    <row r="9253" spans="1:17" x14ac:dyDescent="0.3">
      <c r="A9253" t="s">
        <v>10344</v>
      </c>
      <c r="B9253" s="1">
        <v>45013</v>
      </c>
      <c r="C9253" t="s">
        <v>1789</v>
      </c>
      <c r="D9253" t="s">
        <v>1790</v>
      </c>
      <c r="E9253" t="s">
        <v>33</v>
      </c>
      <c r="F9253" t="s">
        <v>22</v>
      </c>
      <c r="G9253" t="s">
        <v>34</v>
      </c>
      <c r="H9253">
        <v>5</v>
      </c>
      <c r="I9253">
        <v>29114.27</v>
      </c>
      <c r="J9253">
        <v>0</v>
      </c>
      <c r="K9253">
        <v>145571.35</v>
      </c>
      <c r="L9253">
        <v>29613.16</v>
      </c>
      <c r="M9253">
        <f t="shared" si="434"/>
        <v>145571.35</v>
      </c>
      <c r="N9253" t="str">
        <f t="shared" si="432"/>
        <v>Q1</v>
      </c>
      <c r="O9253" s="2">
        <f t="shared" si="433"/>
        <v>20.342711666821803</v>
      </c>
      <c r="P9253" t="str">
        <f>VLOOKUP(retail_sales_2023!C9253,customers!A:J,5,)</f>
        <v>Surat</v>
      </c>
      <c r="Q9253" t="str">
        <f>VLOOKUP(C9253,customers!A:J,10,0)</f>
        <v>Occasional</v>
      </c>
    </row>
    <row r="9254" spans="1:17" x14ac:dyDescent="0.3">
      <c r="A9254" t="s">
        <v>10345</v>
      </c>
      <c r="B9254" s="1">
        <v>44942</v>
      </c>
      <c r="C9254" t="s">
        <v>2294</v>
      </c>
      <c r="D9254" t="s">
        <v>2295</v>
      </c>
      <c r="E9254" t="s">
        <v>27</v>
      </c>
      <c r="F9254" t="s">
        <v>81</v>
      </c>
      <c r="G9254" t="s">
        <v>82</v>
      </c>
      <c r="H9254">
        <v>2</v>
      </c>
      <c r="I9254">
        <v>4415.71</v>
      </c>
      <c r="J9254">
        <v>0.05</v>
      </c>
      <c r="K9254">
        <v>8389.85</v>
      </c>
      <c r="L9254">
        <v>3160.38</v>
      </c>
      <c r="M9254">
        <f t="shared" si="434"/>
        <v>8389.8490000000002</v>
      </c>
      <c r="N9254" t="str">
        <f t="shared" si="432"/>
        <v>Q1</v>
      </c>
      <c r="O9254" s="2">
        <f t="shared" si="433"/>
        <v>37.669088243532364</v>
      </c>
      <c r="P9254" t="str">
        <f>VLOOKUP(retail_sales_2023!C9254,customers!A:J,5,)</f>
        <v>Amritsar</v>
      </c>
      <c r="Q9254" t="str">
        <f>VLOOKUP(C9254,customers!A:J,10,0)</f>
        <v>Regular</v>
      </c>
    </row>
    <row r="9255" spans="1:17" x14ac:dyDescent="0.3">
      <c r="A9255" t="s">
        <v>10346</v>
      </c>
      <c r="B9255" s="1">
        <v>45010</v>
      </c>
      <c r="C9255" t="s">
        <v>849</v>
      </c>
      <c r="D9255" t="s">
        <v>850</v>
      </c>
      <c r="E9255" t="s">
        <v>33</v>
      </c>
      <c r="F9255" t="s">
        <v>16</v>
      </c>
      <c r="G9255" t="s">
        <v>192</v>
      </c>
      <c r="H9255">
        <v>1</v>
      </c>
      <c r="I9255">
        <v>592.88</v>
      </c>
      <c r="J9255">
        <v>0.1</v>
      </c>
      <c r="K9255">
        <v>533.59</v>
      </c>
      <c r="L9255">
        <v>238.21</v>
      </c>
      <c r="M9255">
        <f t="shared" si="434"/>
        <v>533.59199999999998</v>
      </c>
      <c r="N9255" t="str">
        <f t="shared" si="432"/>
        <v>Q1</v>
      </c>
      <c r="O9255" s="2">
        <f t="shared" si="433"/>
        <v>44.642890608894469</v>
      </c>
      <c r="P9255" t="str">
        <f>VLOOKUP(retail_sales_2023!C9255,customers!A:J,5,)</f>
        <v>Nagpur</v>
      </c>
      <c r="Q9255" t="str">
        <f>VLOOKUP(C9255,customers!A:J,10,0)</f>
        <v>Occasional</v>
      </c>
    </row>
    <row r="9256" spans="1:17" x14ac:dyDescent="0.3">
      <c r="A9256" t="s">
        <v>10347</v>
      </c>
      <c r="B9256" s="1">
        <v>45018</v>
      </c>
      <c r="C9256" t="s">
        <v>1103</v>
      </c>
      <c r="D9256" t="s">
        <v>1104</v>
      </c>
      <c r="E9256" t="s">
        <v>33</v>
      </c>
      <c r="F9256" t="s">
        <v>43</v>
      </c>
      <c r="G9256" t="s">
        <v>154</v>
      </c>
      <c r="H9256">
        <v>5</v>
      </c>
      <c r="I9256">
        <v>9151.36</v>
      </c>
      <c r="J9256">
        <v>0.15</v>
      </c>
      <c r="K9256">
        <v>38893.279999999999</v>
      </c>
      <c r="L9256">
        <v>3677.6</v>
      </c>
      <c r="M9256">
        <f t="shared" si="434"/>
        <v>38893.279999999999</v>
      </c>
      <c r="N9256" t="str">
        <f t="shared" si="432"/>
        <v>Q2</v>
      </c>
      <c r="O9256" s="2">
        <f t="shared" si="433"/>
        <v>9.4556180399287477</v>
      </c>
      <c r="P9256" t="str">
        <f>VLOOKUP(retail_sales_2023!C9256,customers!A:J,5,)</f>
        <v>Mumbai</v>
      </c>
      <c r="Q9256" t="str">
        <f>VLOOKUP(C9256,customers!A:J,10,0)</f>
        <v>Regular</v>
      </c>
    </row>
    <row r="9257" spans="1:17" x14ac:dyDescent="0.3">
      <c r="A9257" t="s">
        <v>10348</v>
      </c>
      <c r="B9257" s="1">
        <v>45201</v>
      </c>
      <c r="C9257" t="s">
        <v>126</v>
      </c>
      <c r="D9257" t="s">
        <v>127</v>
      </c>
      <c r="E9257" t="s">
        <v>15</v>
      </c>
      <c r="F9257" t="s">
        <v>81</v>
      </c>
      <c r="G9257" t="s">
        <v>150</v>
      </c>
      <c r="H9257">
        <v>5</v>
      </c>
      <c r="I9257">
        <v>2262.7800000000002</v>
      </c>
      <c r="J9257">
        <v>0.05</v>
      </c>
      <c r="K9257">
        <v>10748.21</v>
      </c>
      <c r="L9257">
        <v>2822.38</v>
      </c>
      <c r="M9257">
        <f t="shared" si="434"/>
        <v>10748.205000000002</v>
      </c>
      <c r="N9257" t="str">
        <f t="shared" si="432"/>
        <v>Q4</v>
      </c>
      <c r="O9257" s="2">
        <f t="shared" si="433"/>
        <v>26.259070114930765</v>
      </c>
      <c r="P9257" t="str">
        <f>VLOOKUP(retail_sales_2023!C9257,customers!A:J,5,)</f>
        <v>Coimbatore</v>
      </c>
      <c r="Q9257" t="str">
        <f>VLOOKUP(C9257,customers!A:J,10,0)</f>
        <v>Premium</v>
      </c>
    </row>
    <row r="9258" spans="1:17" x14ac:dyDescent="0.3">
      <c r="A9258" t="s">
        <v>10349</v>
      </c>
      <c r="B9258" s="1">
        <v>45243</v>
      </c>
      <c r="C9258" t="s">
        <v>92</v>
      </c>
      <c r="D9258" t="s">
        <v>93</v>
      </c>
      <c r="E9258" t="s">
        <v>27</v>
      </c>
      <c r="F9258" t="s">
        <v>43</v>
      </c>
      <c r="G9258" t="s">
        <v>128</v>
      </c>
      <c r="H9258">
        <v>5</v>
      </c>
      <c r="I9258">
        <v>72218.09</v>
      </c>
      <c r="J9258">
        <v>0.1</v>
      </c>
      <c r="K9258">
        <v>324981.40000000002</v>
      </c>
      <c r="L9258">
        <v>50585.73</v>
      </c>
      <c r="M9258">
        <f t="shared" si="434"/>
        <v>324981.40499999997</v>
      </c>
      <c r="N9258" t="str">
        <f t="shared" si="432"/>
        <v>Q4</v>
      </c>
      <c r="O9258" s="2">
        <f t="shared" si="433"/>
        <v>15.565730838749541</v>
      </c>
      <c r="P9258" t="str">
        <f>VLOOKUP(retail_sales_2023!C9258,customers!A:J,5,)</f>
        <v>Jaipur</v>
      </c>
      <c r="Q9258" t="str">
        <f>VLOOKUP(C9258,customers!A:J,10,0)</f>
        <v>Premium</v>
      </c>
    </row>
    <row r="9259" spans="1:17" x14ac:dyDescent="0.3">
      <c r="A9259" t="s">
        <v>10350</v>
      </c>
      <c r="B9259" s="1">
        <v>45096</v>
      </c>
      <c r="C9259" t="s">
        <v>595</v>
      </c>
      <c r="D9259" t="s">
        <v>596</v>
      </c>
      <c r="E9259" t="s">
        <v>27</v>
      </c>
      <c r="F9259" t="s">
        <v>52</v>
      </c>
      <c r="G9259" t="s">
        <v>200</v>
      </c>
      <c r="H9259">
        <v>7</v>
      </c>
      <c r="I9259">
        <v>484.91</v>
      </c>
      <c r="J9259">
        <v>0.3</v>
      </c>
      <c r="K9259">
        <v>2376.06</v>
      </c>
      <c r="L9259">
        <v>165.69</v>
      </c>
      <c r="M9259">
        <f t="shared" si="434"/>
        <v>2376.0590000000002</v>
      </c>
      <c r="N9259" t="str">
        <f t="shared" si="432"/>
        <v>Q2</v>
      </c>
      <c r="O9259" s="2">
        <f t="shared" si="433"/>
        <v>6.9733087548294241</v>
      </c>
      <c r="P9259" t="str">
        <f>VLOOKUP(retail_sales_2023!C9259,customers!A:J,5,)</f>
        <v>Lucknow</v>
      </c>
      <c r="Q9259" t="str">
        <f>VLOOKUP(C9259,customers!A:J,10,0)</f>
        <v>Occasional</v>
      </c>
    </row>
    <row r="9260" spans="1:17" x14ac:dyDescent="0.3">
      <c r="A9260" t="s">
        <v>10351</v>
      </c>
      <c r="B9260" s="1">
        <v>44937</v>
      </c>
      <c r="C9260" t="s">
        <v>25</v>
      </c>
      <c r="D9260" t="s">
        <v>26</v>
      </c>
      <c r="E9260" t="s">
        <v>27</v>
      </c>
      <c r="F9260" t="s">
        <v>16</v>
      </c>
      <c r="G9260" t="s">
        <v>17</v>
      </c>
      <c r="H9260">
        <v>2</v>
      </c>
      <c r="I9260">
        <v>504.94</v>
      </c>
      <c r="J9260">
        <v>0.1</v>
      </c>
      <c r="K9260">
        <v>908.89</v>
      </c>
      <c r="L9260">
        <v>377.69</v>
      </c>
      <c r="M9260">
        <f t="shared" si="434"/>
        <v>908.89200000000005</v>
      </c>
      <c r="N9260" t="str">
        <f t="shared" si="432"/>
        <v>Q1</v>
      </c>
      <c r="O9260" s="2">
        <f t="shared" si="433"/>
        <v>41.555083673491843</v>
      </c>
      <c r="P9260" t="str">
        <f>VLOOKUP(retail_sales_2023!C9260,customers!A:J,5,)</f>
        <v>Delhi</v>
      </c>
      <c r="Q9260" t="str">
        <f>VLOOKUP(C9260,customers!A:J,10,0)</f>
        <v>Premium</v>
      </c>
    </row>
    <row r="9261" spans="1:17" x14ac:dyDescent="0.3">
      <c r="A9261" t="s">
        <v>10352</v>
      </c>
      <c r="B9261" s="1">
        <v>45008</v>
      </c>
      <c r="C9261" t="s">
        <v>1834</v>
      </c>
      <c r="D9261" t="s">
        <v>1835</v>
      </c>
      <c r="E9261" t="s">
        <v>27</v>
      </c>
      <c r="F9261" t="s">
        <v>52</v>
      </c>
      <c r="G9261" t="s">
        <v>53</v>
      </c>
      <c r="H9261">
        <v>9</v>
      </c>
      <c r="I9261">
        <v>503.11</v>
      </c>
      <c r="J9261">
        <v>0.1</v>
      </c>
      <c r="K9261">
        <v>4075.19</v>
      </c>
      <c r="L9261">
        <v>340.43</v>
      </c>
      <c r="M9261">
        <f t="shared" si="434"/>
        <v>4075.1909999999998</v>
      </c>
      <c r="N9261" t="str">
        <f t="shared" si="432"/>
        <v>Q1</v>
      </c>
      <c r="O9261" s="2">
        <f t="shared" si="433"/>
        <v>8.3537209308032274</v>
      </c>
      <c r="P9261" t="str">
        <f>VLOOKUP(retail_sales_2023!C9261,customers!A:J,5,)</f>
        <v>Delhi</v>
      </c>
      <c r="Q9261" t="str">
        <f>VLOOKUP(C9261,customers!A:J,10,0)</f>
        <v>Premium</v>
      </c>
    </row>
    <row r="9262" spans="1:17" x14ac:dyDescent="0.3">
      <c r="A9262" t="s">
        <v>10353</v>
      </c>
      <c r="B9262" s="1">
        <v>45191</v>
      </c>
      <c r="C9262" t="s">
        <v>428</v>
      </c>
      <c r="D9262" t="s">
        <v>429</v>
      </c>
      <c r="E9262" t="s">
        <v>21</v>
      </c>
      <c r="F9262" t="s">
        <v>22</v>
      </c>
      <c r="G9262" t="s">
        <v>182</v>
      </c>
      <c r="H9262">
        <v>2</v>
      </c>
      <c r="I9262">
        <v>12625.87</v>
      </c>
      <c r="J9262">
        <v>0</v>
      </c>
      <c r="K9262">
        <v>25251.74</v>
      </c>
      <c r="L9262">
        <v>4671.8100000000004</v>
      </c>
      <c r="M9262">
        <f t="shared" si="434"/>
        <v>25251.74</v>
      </c>
      <c r="N9262" t="str">
        <f t="shared" si="432"/>
        <v>Q3</v>
      </c>
      <c r="O9262" s="2">
        <f t="shared" si="433"/>
        <v>18.500942905320585</v>
      </c>
      <c r="P9262" t="str">
        <f>VLOOKUP(retail_sales_2023!C9262,customers!A:J,5,)</f>
        <v>Kolkata</v>
      </c>
      <c r="Q9262" t="str">
        <f>VLOOKUP(C9262,customers!A:J,10,0)</f>
        <v>Premium</v>
      </c>
    </row>
    <row r="9263" spans="1:17" x14ac:dyDescent="0.3">
      <c r="A9263" t="s">
        <v>10354</v>
      </c>
      <c r="B9263" s="1">
        <v>45244</v>
      </c>
      <c r="C9263" t="s">
        <v>1173</v>
      </c>
      <c r="D9263" t="s">
        <v>1174</v>
      </c>
      <c r="E9263" t="s">
        <v>15</v>
      </c>
      <c r="F9263" t="s">
        <v>28</v>
      </c>
      <c r="G9263" t="s">
        <v>439</v>
      </c>
      <c r="H9263">
        <v>1</v>
      </c>
      <c r="I9263">
        <v>3766.18</v>
      </c>
      <c r="J9263">
        <v>0</v>
      </c>
      <c r="K9263">
        <v>3766.18</v>
      </c>
      <c r="L9263">
        <v>901.44</v>
      </c>
      <c r="M9263">
        <f t="shared" si="434"/>
        <v>3766.18</v>
      </c>
      <c r="N9263" t="str">
        <f t="shared" si="432"/>
        <v>Q4</v>
      </c>
      <c r="O9263" s="2">
        <f t="shared" si="433"/>
        <v>23.935127901481078</v>
      </c>
      <c r="P9263" t="str">
        <f>VLOOKUP(retail_sales_2023!C9263,customers!A:J,5,)</f>
        <v>Coimbatore</v>
      </c>
      <c r="Q9263" t="str">
        <f>VLOOKUP(C9263,customers!A:J,10,0)</f>
        <v>Premium</v>
      </c>
    </row>
    <row r="9264" spans="1:17" x14ac:dyDescent="0.3">
      <c r="A9264" t="s">
        <v>10355</v>
      </c>
      <c r="B9264" s="1">
        <v>45077</v>
      </c>
      <c r="C9264" t="s">
        <v>586</v>
      </c>
      <c r="D9264" t="s">
        <v>587</v>
      </c>
      <c r="E9264" t="s">
        <v>33</v>
      </c>
      <c r="F9264" t="s">
        <v>52</v>
      </c>
      <c r="G9264" t="s">
        <v>200</v>
      </c>
      <c r="H9264">
        <v>10</v>
      </c>
      <c r="I9264">
        <v>770.47</v>
      </c>
      <c r="J9264">
        <v>0</v>
      </c>
      <c r="K9264">
        <v>7704.7</v>
      </c>
      <c r="L9264">
        <v>777.99</v>
      </c>
      <c r="M9264">
        <f t="shared" si="434"/>
        <v>7704.7000000000007</v>
      </c>
      <c r="N9264" t="str">
        <f t="shared" si="432"/>
        <v>Q2</v>
      </c>
      <c r="O9264" s="2">
        <f t="shared" si="433"/>
        <v>10.097602761950499</v>
      </c>
      <c r="P9264" t="str">
        <f>VLOOKUP(retail_sales_2023!C9264,customers!A:J,5,)</f>
        <v>Mumbai</v>
      </c>
      <c r="Q9264" t="str">
        <f>VLOOKUP(C9264,customers!A:J,10,0)</f>
        <v>Premium</v>
      </c>
    </row>
    <row r="9265" spans="1:17" x14ac:dyDescent="0.3">
      <c r="A9265" t="s">
        <v>10356</v>
      </c>
      <c r="B9265" s="1">
        <v>44973</v>
      </c>
      <c r="C9265" t="s">
        <v>275</v>
      </c>
      <c r="D9265" t="s">
        <v>276</v>
      </c>
      <c r="E9265" t="s">
        <v>27</v>
      </c>
      <c r="F9265" t="s">
        <v>52</v>
      </c>
      <c r="G9265" t="s">
        <v>235</v>
      </c>
      <c r="H9265">
        <v>3</v>
      </c>
      <c r="I9265">
        <v>290.97000000000003</v>
      </c>
      <c r="J9265">
        <v>0.25</v>
      </c>
      <c r="K9265">
        <v>654.67999999999995</v>
      </c>
      <c r="L9265">
        <v>42.85</v>
      </c>
      <c r="M9265">
        <f t="shared" si="434"/>
        <v>654.68250000000012</v>
      </c>
      <c r="N9265" t="str">
        <f t="shared" si="432"/>
        <v>Q1</v>
      </c>
      <c r="O9265" s="2">
        <f t="shared" si="433"/>
        <v>6.5451823791776134</v>
      </c>
      <c r="P9265" t="str">
        <f>VLOOKUP(retail_sales_2023!C9265,customers!A:J,5,)</f>
        <v>Lucknow</v>
      </c>
      <c r="Q9265" t="str">
        <f>VLOOKUP(C9265,customers!A:J,10,0)</f>
        <v>Premium</v>
      </c>
    </row>
    <row r="9266" spans="1:17" x14ac:dyDescent="0.3">
      <c r="A9266" t="s">
        <v>10357</v>
      </c>
      <c r="B9266" s="1">
        <v>44978</v>
      </c>
      <c r="C9266" t="s">
        <v>1021</v>
      </c>
      <c r="D9266" t="s">
        <v>1022</v>
      </c>
      <c r="E9266" t="s">
        <v>27</v>
      </c>
      <c r="F9266" t="s">
        <v>81</v>
      </c>
      <c r="G9266" t="s">
        <v>105</v>
      </c>
      <c r="H9266">
        <v>2</v>
      </c>
      <c r="I9266">
        <v>354.55</v>
      </c>
      <c r="J9266">
        <v>0.05</v>
      </c>
      <c r="K9266">
        <v>673.64</v>
      </c>
      <c r="L9266">
        <v>215.77</v>
      </c>
      <c r="M9266">
        <f t="shared" si="434"/>
        <v>673.64499999999998</v>
      </c>
      <c r="N9266" t="str">
        <f t="shared" si="432"/>
        <v>Q1</v>
      </c>
      <c r="O9266" s="2">
        <f t="shared" si="433"/>
        <v>32.030461374027674</v>
      </c>
      <c r="P9266" t="str">
        <f>VLOOKUP(retail_sales_2023!C9266,customers!A:J,5,)</f>
        <v>Delhi</v>
      </c>
      <c r="Q9266" t="str">
        <f>VLOOKUP(C9266,customers!A:J,10,0)</f>
        <v>Premium</v>
      </c>
    </row>
    <row r="9267" spans="1:17" x14ac:dyDescent="0.3">
      <c r="A9267" t="s">
        <v>10358</v>
      </c>
      <c r="B9267" s="1">
        <v>45245</v>
      </c>
      <c r="C9267" t="s">
        <v>913</v>
      </c>
      <c r="D9267" t="s">
        <v>914</v>
      </c>
      <c r="E9267" t="s">
        <v>33</v>
      </c>
      <c r="F9267" t="s">
        <v>52</v>
      </c>
      <c r="G9267" t="s">
        <v>200</v>
      </c>
      <c r="H9267">
        <v>7</v>
      </c>
      <c r="I9267">
        <v>300.69</v>
      </c>
      <c r="J9267">
        <v>0</v>
      </c>
      <c r="K9267">
        <v>2104.83</v>
      </c>
      <c r="L9267">
        <v>135.54</v>
      </c>
      <c r="M9267">
        <f t="shared" si="434"/>
        <v>2104.83</v>
      </c>
      <c r="N9267" t="str">
        <f t="shared" si="432"/>
        <v>Q4</v>
      </c>
      <c r="O9267" s="2">
        <f t="shared" si="433"/>
        <v>6.4394749219651937</v>
      </c>
      <c r="P9267" t="str">
        <f>VLOOKUP(retail_sales_2023!C9267,customers!A:J,5,)</f>
        <v>Ahmedabad</v>
      </c>
      <c r="Q9267" t="str">
        <f>VLOOKUP(C9267,customers!A:J,10,0)</f>
        <v>Premium</v>
      </c>
    </row>
    <row r="9268" spans="1:17" x14ac:dyDescent="0.3">
      <c r="A9268" t="s">
        <v>10359</v>
      </c>
      <c r="B9268" s="1">
        <v>45019</v>
      </c>
      <c r="C9268" t="s">
        <v>202</v>
      </c>
      <c r="D9268" t="s">
        <v>203</v>
      </c>
      <c r="E9268" t="s">
        <v>27</v>
      </c>
      <c r="F9268" t="s">
        <v>43</v>
      </c>
      <c r="G9268" t="s">
        <v>121</v>
      </c>
      <c r="H9268">
        <v>4</v>
      </c>
      <c r="I9268">
        <v>79649.67</v>
      </c>
      <c r="J9268">
        <v>0</v>
      </c>
      <c r="K9268">
        <v>318598.68</v>
      </c>
      <c r="L9268">
        <v>42753.85</v>
      </c>
      <c r="M9268">
        <f t="shared" si="434"/>
        <v>318598.68</v>
      </c>
      <c r="N9268" t="str">
        <f t="shared" si="432"/>
        <v>Q2</v>
      </c>
      <c r="O9268" s="2">
        <f t="shared" si="433"/>
        <v>13.41934310587853</v>
      </c>
      <c r="P9268" t="str">
        <f>VLOOKUP(retail_sales_2023!C9268,customers!A:J,5,)</f>
        <v>Lucknow</v>
      </c>
      <c r="Q9268" t="str">
        <f>VLOOKUP(C9268,customers!A:J,10,0)</f>
        <v>Premium</v>
      </c>
    </row>
    <row r="9269" spans="1:17" x14ac:dyDescent="0.3">
      <c r="A9269" t="s">
        <v>10360</v>
      </c>
      <c r="B9269" s="1">
        <v>45122</v>
      </c>
      <c r="C9269" t="s">
        <v>1389</v>
      </c>
      <c r="D9269" t="s">
        <v>1390</v>
      </c>
      <c r="E9269" t="s">
        <v>15</v>
      </c>
      <c r="F9269" t="s">
        <v>81</v>
      </c>
      <c r="G9269" t="s">
        <v>158</v>
      </c>
      <c r="H9269">
        <v>2</v>
      </c>
      <c r="I9269">
        <v>1824.9</v>
      </c>
      <c r="J9269">
        <v>0</v>
      </c>
      <c r="K9269">
        <v>3649.8</v>
      </c>
      <c r="L9269">
        <v>1153.6300000000001</v>
      </c>
      <c r="M9269">
        <f t="shared" si="434"/>
        <v>3649.8</v>
      </c>
      <c r="N9269" t="str">
        <f t="shared" si="432"/>
        <v>Q3</v>
      </c>
      <c r="O9269" s="2">
        <f t="shared" si="433"/>
        <v>31.60803331689408</v>
      </c>
      <c r="P9269" t="str">
        <f>VLOOKUP(retail_sales_2023!C9269,customers!A:J,5,)</f>
        <v>Bengaluru</v>
      </c>
      <c r="Q9269" t="str">
        <f>VLOOKUP(C9269,customers!A:J,10,0)</f>
        <v>Occasional</v>
      </c>
    </row>
    <row r="9270" spans="1:17" x14ac:dyDescent="0.3">
      <c r="A9270" t="s">
        <v>10361</v>
      </c>
      <c r="B9270" s="1">
        <v>45151</v>
      </c>
      <c r="C9270" t="s">
        <v>194</v>
      </c>
      <c r="D9270" t="s">
        <v>195</v>
      </c>
      <c r="E9270" t="s">
        <v>33</v>
      </c>
      <c r="F9270" t="s">
        <v>52</v>
      </c>
      <c r="G9270" t="s">
        <v>200</v>
      </c>
      <c r="H9270">
        <v>3</v>
      </c>
      <c r="I9270">
        <v>723.55</v>
      </c>
      <c r="J9270">
        <v>0</v>
      </c>
      <c r="K9270">
        <v>2170.65</v>
      </c>
      <c r="L9270">
        <v>198</v>
      </c>
      <c r="M9270">
        <f t="shared" si="434"/>
        <v>2170.6499999999996</v>
      </c>
      <c r="N9270" t="str">
        <f t="shared" si="432"/>
        <v>Q3</v>
      </c>
      <c r="O9270" s="2">
        <f t="shared" si="433"/>
        <v>9.1216916591804296</v>
      </c>
      <c r="P9270" t="str">
        <f>VLOOKUP(retail_sales_2023!C9270,customers!A:J,5,)</f>
        <v>Surat</v>
      </c>
      <c r="Q9270" t="str">
        <f>VLOOKUP(C9270,customers!A:J,10,0)</f>
        <v>Regular</v>
      </c>
    </row>
    <row r="9271" spans="1:17" x14ac:dyDescent="0.3">
      <c r="A9271" t="s">
        <v>10362</v>
      </c>
      <c r="B9271" s="1">
        <v>45176</v>
      </c>
      <c r="C9271" t="s">
        <v>2178</v>
      </c>
      <c r="D9271" t="s">
        <v>2179</v>
      </c>
      <c r="E9271" t="s">
        <v>33</v>
      </c>
      <c r="F9271" t="s">
        <v>81</v>
      </c>
      <c r="G9271" t="s">
        <v>264</v>
      </c>
      <c r="H9271">
        <v>3</v>
      </c>
      <c r="I9271">
        <v>3836.02</v>
      </c>
      <c r="J9271">
        <v>0.3</v>
      </c>
      <c r="K9271">
        <v>8055.64</v>
      </c>
      <c r="L9271">
        <v>2774.6</v>
      </c>
      <c r="M9271">
        <f t="shared" si="434"/>
        <v>8055.6419999999989</v>
      </c>
      <c r="N9271" t="str">
        <f t="shared" si="432"/>
        <v>Q3</v>
      </c>
      <c r="O9271" s="2">
        <f t="shared" si="433"/>
        <v>34.442949287704018</v>
      </c>
      <c r="P9271" t="str">
        <f>VLOOKUP(retail_sales_2023!C9271,customers!A:J,5,)</f>
        <v>Ahmedabad</v>
      </c>
      <c r="Q9271" t="str">
        <f>VLOOKUP(C9271,customers!A:J,10,0)</f>
        <v>Premium</v>
      </c>
    </row>
    <row r="9272" spans="1:17" x14ac:dyDescent="0.3">
      <c r="A9272" t="s">
        <v>10363</v>
      </c>
      <c r="B9272" s="1">
        <v>45205</v>
      </c>
      <c r="C9272" t="s">
        <v>248</v>
      </c>
      <c r="D9272" t="s">
        <v>249</v>
      </c>
      <c r="E9272" t="s">
        <v>33</v>
      </c>
      <c r="F9272" t="s">
        <v>52</v>
      </c>
      <c r="G9272" t="s">
        <v>69</v>
      </c>
      <c r="H9272">
        <v>4</v>
      </c>
      <c r="I9272">
        <v>228.62</v>
      </c>
      <c r="J9272">
        <v>0.2</v>
      </c>
      <c r="K9272">
        <v>731.58</v>
      </c>
      <c r="L9272">
        <v>41.94</v>
      </c>
      <c r="M9272">
        <f t="shared" si="434"/>
        <v>731.58400000000006</v>
      </c>
      <c r="N9272" t="str">
        <f t="shared" si="432"/>
        <v>Q4</v>
      </c>
      <c r="O9272" s="2">
        <f t="shared" si="433"/>
        <v>5.7327975067661772</v>
      </c>
      <c r="P9272" t="str">
        <f>VLOOKUP(retail_sales_2023!C9272,customers!A:J,5,)</f>
        <v>Ahmedabad</v>
      </c>
      <c r="Q9272" t="str">
        <f>VLOOKUP(C9272,customers!A:J,10,0)</f>
        <v>Premium</v>
      </c>
    </row>
    <row r="9273" spans="1:17" x14ac:dyDescent="0.3">
      <c r="A9273" t="s">
        <v>10364</v>
      </c>
      <c r="B9273" s="1">
        <v>45047</v>
      </c>
      <c r="C9273" t="s">
        <v>2123</v>
      </c>
      <c r="D9273" t="s">
        <v>2124</v>
      </c>
      <c r="E9273" t="s">
        <v>33</v>
      </c>
      <c r="F9273" t="s">
        <v>43</v>
      </c>
      <c r="G9273" t="s">
        <v>44</v>
      </c>
      <c r="H9273">
        <v>2</v>
      </c>
      <c r="I9273">
        <v>26061.01</v>
      </c>
      <c r="J9273">
        <v>0</v>
      </c>
      <c r="K9273">
        <v>52122.02</v>
      </c>
      <c r="L9273">
        <v>4905.6099999999997</v>
      </c>
      <c r="M9273">
        <f t="shared" si="434"/>
        <v>52122.02</v>
      </c>
      <c r="N9273" t="str">
        <f t="shared" si="432"/>
        <v>Q2</v>
      </c>
      <c r="O9273" s="2">
        <f t="shared" si="433"/>
        <v>9.4117802801963553</v>
      </c>
      <c r="P9273" t="str">
        <f>VLOOKUP(retail_sales_2023!C9273,customers!A:J,5,)</f>
        <v>Ahmedabad</v>
      </c>
      <c r="Q9273" t="str">
        <f>VLOOKUP(C9273,customers!A:J,10,0)</f>
        <v>Occasional</v>
      </c>
    </row>
    <row r="9274" spans="1:17" x14ac:dyDescent="0.3">
      <c r="A9274" t="s">
        <v>10365</v>
      </c>
      <c r="B9274" s="1">
        <v>45005</v>
      </c>
      <c r="C9274" t="s">
        <v>963</v>
      </c>
      <c r="D9274" t="s">
        <v>964</v>
      </c>
      <c r="E9274" t="s">
        <v>15</v>
      </c>
      <c r="F9274" t="s">
        <v>81</v>
      </c>
      <c r="G9274" t="s">
        <v>470</v>
      </c>
      <c r="H9274">
        <v>1</v>
      </c>
      <c r="I9274">
        <v>487.7</v>
      </c>
      <c r="J9274">
        <v>0</v>
      </c>
      <c r="K9274">
        <v>487.7</v>
      </c>
      <c r="L9274">
        <v>188.3</v>
      </c>
      <c r="M9274">
        <f t="shared" si="434"/>
        <v>487.7</v>
      </c>
      <c r="N9274" t="str">
        <f t="shared" si="432"/>
        <v>Q1</v>
      </c>
      <c r="O9274" s="2">
        <f t="shared" si="433"/>
        <v>38.609801107238063</v>
      </c>
      <c r="P9274" t="str">
        <f>VLOOKUP(retail_sales_2023!C9274,customers!A:J,5,)</f>
        <v>Chennai</v>
      </c>
      <c r="Q9274" t="str">
        <f>VLOOKUP(C9274,customers!A:J,10,0)</f>
        <v>Regular</v>
      </c>
    </row>
    <row r="9275" spans="1:17" x14ac:dyDescent="0.3">
      <c r="A9275" t="s">
        <v>10366</v>
      </c>
      <c r="B9275" s="1">
        <v>45095</v>
      </c>
      <c r="C9275" t="s">
        <v>1006</v>
      </c>
      <c r="D9275" t="s">
        <v>1007</v>
      </c>
      <c r="E9275" t="s">
        <v>15</v>
      </c>
      <c r="F9275" t="s">
        <v>52</v>
      </c>
      <c r="G9275" t="s">
        <v>226</v>
      </c>
      <c r="H9275">
        <v>2</v>
      </c>
      <c r="I9275">
        <v>153.72</v>
      </c>
      <c r="J9275">
        <v>0.1</v>
      </c>
      <c r="K9275">
        <v>276.7</v>
      </c>
      <c r="L9275">
        <v>27.91</v>
      </c>
      <c r="M9275">
        <f t="shared" si="434"/>
        <v>276.69600000000003</v>
      </c>
      <c r="N9275" t="str">
        <f t="shared" si="432"/>
        <v>Q2</v>
      </c>
      <c r="O9275" s="2">
        <f t="shared" si="433"/>
        <v>10.086736537766534</v>
      </c>
      <c r="P9275" t="str">
        <f>VLOOKUP(retail_sales_2023!C9275,customers!A:J,5,)</f>
        <v>Hyderabad</v>
      </c>
      <c r="Q9275" t="str">
        <f>VLOOKUP(C9275,customers!A:J,10,0)</f>
        <v>Regular</v>
      </c>
    </row>
    <row r="9276" spans="1:17" x14ac:dyDescent="0.3">
      <c r="A9276" t="s">
        <v>10367</v>
      </c>
      <c r="B9276" s="1">
        <v>44993</v>
      </c>
      <c r="C9276" t="s">
        <v>1469</v>
      </c>
      <c r="D9276" t="s">
        <v>1470</v>
      </c>
      <c r="E9276" t="s">
        <v>21</v>
      </c>
      <c r="F9276" t="s">
        <v>38</v>
      </c>
      <c r="G9276" t="s">
        <v>39</v>
      </c>
      <c r="H9276">
        <v>5</v>
      </c>
      <c r="I9276">
        <v>1431.38</v>
      </c>
      <c r="J9276">
        <v>0.1</v>
      </c>
      <c r="K9276">
        <v>6441.21</v>
      </c>
      <c r="L9276">
        <v>1376.08</v>
      </c>
      <c r="M9276">
        <f t="shared" si="434"/>
        <v>6441.2100000000009</v>
      </c>
      <c r="N9276" t="str">
        <f t="shared" si="432"/>
        <v>Q1</v>
      </c>
      <c r="O9276" s="2">
        <f t="shared" si="433"/>
        <v>21.36368787851972</v>
      </c>
      <c r="P9276" t="str">
        <f>VLOOKUP(retail_sales_2023!C9276,customers!A:J,5,)</f>
        <v>Kolkata</v>
      </c>
      <c r="Q9276" t="str">
        <f>VLOOKUP(C9276,customers!A:J,10,0)</f>
        <v>Regular</v>
      </c>
    </row>
    <row r="9277" spans="1:17" x14ac:dyDescent="0.3">
      <c r="A9277" t="s">
        <v>10368</v>
      </c>
      <c r="B9277" s="1">
        <v>44952</v>
      </c>
      <c r="C9277" t="s">
        <v>270</v>
      </c>
      <c r="D9277" t="s">
        <v>271</v>
      </c>
      <c r="E9277" t="s">
        <v>15</v>
      </c>
      <c r="F9277" t="s">
        <v>52</v>
      </c>
      <c r="G9277" t="s">
        <v>226</v>
      </c>
      <c r="H9277">
        <v>7</v>
      </c>
      <c r="I9277">
        <v>591.69000000000005</v>
      </c>
      <c r="J9277">
        <v>0.3</v>
      </c>
      <c r="K9277">
        <v>2899.28</v>
      </c>
      <c r="L9277">
        <v>235.89</v>
      </c>
      <c r="M9277">
        <f t="shared" si="434"/>
        <v>2899.2809999999999</v>
      </c>
      <c r="N9277" t="str">
        <f t="shared" si="432"/>
        <v>Q1</v>
      </c>
      <c r="O9277" s="2">
        <f t="shared" si="433"/>
        <v>8.136157942661626</v>
      </c>
      <c r="P9277" t="str">
        <f>VLOOKUP(retail_sales_2023!C9277,customers!A:J,5,)</f>
        <v>Chennai</v>
      </c>
      <c r="Q9277" t="str">
        <f>VLOOKUP(C9277,customers!A:J,10,0)</f>
        <v>Regular</v>
      </c>
    </row>
    <row r="9278" spans="1:17" x14ac:dyDescent="0.3">
      <c r="A9278" t="s">
        <v>10369</v>
      </c>
      <c r="B9278" s="1">
        <v>45124</v>
      </c>
      <c r="C9278" t="s">
        <v>1227</v>
      </c>
      <c r="D9278" t="s">
        <v>13093</v>
      </c>
      <c r="E9278" t="s">
        <v>27</v>
      </c>
      <c r="F9278" t="s">
        <v>43</v>
      </c>
      <c r="G9278" t="s">
        <v>110</v>
      </c>
      <c r="H9278">
        <v>5</v>
      </c>
      <c r="I9278">
        <v>32697.58</v>
      </c>
      <c r="J9278">
        <v>0.25</v>
      </c>
      <c r="K9278">
        <v>122615.93</v>
      </c>
      <c r="L9278">
        <v>13361.38</v>
      </c>
      <c r="M9278">
        <f t="shared" si="434"/>
        <v>122615.92500000002</v>
      </c>
      <c r="N9278" t="str">
        <f t="shared" si="432"/>
        <v>Q3</v>
      </c>
      <c r="O9278" s="2">
        <f t="shared" si="433"/>
        <v>10.896936474730486</v>
      </c>
      <c r="P9278" t="str">
        <f>VLOOKUP(retail_sales_2023!C9278,customers!A:J,5,)</f>
        <v>Chandigarh</v>
      </c>
      <c r="Q9278" t="str">
        <f>VLOOKUP(C9278,customers!A:J,10,0)</f>
        <v>Premium</v>
      </c>
    </row>
    <row r="9279" spans="1:17" x14ac:dyDescent="0.3">
      <c r="A9279" t="s">
        <v>10370</v>
      </c>
      <c r="B9279" s="1">
        <v>45152</v>
      </c>
      <c r="C9279" t="s">
        <v>1335</v>
      </c>
      <c r="D9279" t="s">
        <v>1336</v>
      </c>
      <c r="E9279" t="s">
        <v>27</v>
      </c>
      <c r="F9279" t="s">
        <v>43</v>
      </c>
      <c r="G9279" t="s">
        <v>272</v>
      </c>
      <c r="H9279">
        <v>1</v>
      </c>
      <c r="I9279">
        <v>22025.61</v>
      </c>
      <c r="J9279">
        <v>0</v>
      </c>
      <c r="K9279">
        <v>22025.61</v>
      </c>
      <c r="L9279">
        <v>2129.67</v>
      </c>
      <c r="M9279">
        <f t="shared" si="434"/>
        <v>22025.61</v>
      </c>
      <c r="N9279" t="str">
        <f t="shared" si="432"/>
        <v>Q3</v>
      </c>
      <c r="O9279" s="2">
        <f t="shared" si="433"/>
        <v>9.6690625140461499</v>
      </c>
      <c r="P9279" t="str">
        <f>VLOOKUP(retail_sales_2023!C9279,customers!A:J,5,)</f>
        <v>Chandigarh</v>
      </c>
      <c r="Q9279" t="str">
        <f>VLOOKUP(C9279,customers!A:J,10,0)</f>
        <v>Premium</v>
      </c>
    </row>
    <row r="9280" spans="1:17" x14ac:dyDescent="0.3">
      <c r="A9280" t="s">
        <v>10371</v>
      </c>
      <c r="B9280" s="1">
        <v>45135</v>
      </c>
      <c r="C9280" t="s">
        <v>291</v>
      </c>
      <c r="D9280" t="s">
        <v>292</v>
      </c>
      <c r="E9280" t="s">
        <v>33</v>
      </c>
      <c r="F9280" t="s">
        <v>43</v>
      </c>
      <c r="G9280" t="s">
        <v>178</v>
      </c>
      <c r="H9280">
        <v>1</v>
      </c>
      <c r="I9280">
        <v>35909.85</v>
      </c>
      <c r="J9280">
        <v>0.05</v>
      </c>
      <c r="K9280">
        <v>34114.36</v>
      </c>
      <c r="L9280">
        <v>4235.7299999999996</v>
      </c>
      <c r="M9280">
        <f t="shared" si="434"/>
        <v>34114.357499999998</v>
      </c>
      <c r="N9280" t="str">
        <f t="shared" si="432"/>
        <v>Q3</v>
      </c>
      <c r="O9280" s="2">
        <f t="shared" si="433"/>
        <v>12.416266932752071</v>
      </c>
      <c r="P9280" t="str">
        <f>VLOOKUP(retail_sales_2023!C9280,customers!A:J,5,)</f>
        <v>Pune</v>
      </c>
      <c r="Q9280" t="str">
        <f>VLOOKUP(C9280,customers!A:J,10,0)</f>
        <v>Premium</v>
      </c>
    </row>
    <row r="9281" spans="1:17" x14ac:dyDescent="0.3">
      <c r="A9281" t="s">
        <v>10372</v>
      </c>
      <c r="B9281" s="1">
        <v>45061</v>
      </c>
      <c r="C9281" t="s">
        <v>1300</v>
      </c>
      <c r="D9281" t="s">
        <v>1301</v>
      </c>
      <c r="E9281" t="s">
        <v>21</v>
      </c>
      <c r="F9281" t="s">
        <v>28</v>
      </c>
      <c r="G9281" t="s">
        <v>280</v>
      </c>
      <c r="H9281">
        <v>5</v>
      </c>
      <c r="I9281">
        <v>1590.06</v>
      </c>
      <c r="J9281">
        <v>0</v>
      </c>
      <c r="K9281">
        <v>7950.3</v>
      </c>
      <c r="L9281">
        <v>1689.56</v>
      </c>
      <c r="M9281">
        <f t="shared" si="434"/>
        <v>7950.2999999999993</v>
      </c>
      <c r="N9281" t="str">
        <f t="shared" si="432"/>
        <v>Q2</v>
      </c>
      <c r="O9281" s="2">
        <f t="shared" si="433"/>
        <v>21.251525099681771</v>
      </c>
      <c r="P9281" t="str">
        <f>VLOOKUP(retail_sales_2023!C9281,customers!A:J,5,)</f>
        <v>Patna</v>
      </c>
      <c r="Q9281" t="str">
        <f>VLOOKUP(C9281,customers!A:J,10,0)</f>
        <v>Premium</v>
      </c>
    </row>
    <row r="9282" spans="1:17" x14ac:dyDescent="0.3">
      <c r="A9282" t="s">
        <v>10373</v>
      </c>
      <c r="B9282" s="1">
        <v>45027</v>
      </c>
      <c r="C9282" t="s">
        <v>1988</v>
      </c>
      <c r="D9282" t="s">
        <v>1989</v>
      </c>
      <c r="E9282" t="s">
        <v>15</v>
      </c>
      <c r="F9282" t="s">
        <v>52</v>
      </c>
      <c r="G9282" t="s">
        <v>53</v>
      </c>
      <c r="H9282">
        <v>3</v>
      </c>
      <c r="I9282">
        <v>761.83</v>
      </c>
      <c r="J9282">
        <v>0.15</v>
      </c>
      <c r="K9282">
        <v>1942.67</v>
      </c>
      <c r="L9282">
        <v>197.56</v>
      </c>
      <c r="M9282">
        <f t="shared" si="434"/>
        <v>1942.6665</v>
      </c>
      <c r="N9282" t="str">
        <f t="shared" si="432"/>
        <v>Q2</v>
      </c>
      <c r="O9282" s="2">
        <f t="shared" si="433"/>
        <v>10.169508974761539</v>
      </c>
      <c r="P9282" t="str">
        <f>VLOOKUP(retail_sales_2023!C9282,customers!A:J,5,)</f>
        <v>Bengaluru</v>
      </c>
      <c r="Q9282" t="str">
        <f>VLOOKUP(C9282,customers!A:J,10,0)</f>
        <v>Premium</v>
      </c>
    </row>
    <row r="9283" spans="1:17" x14ac:dyDescent="0.3">
      <c r="A9283" t="s">
        <v>10374</v>
      </c>
      <c r="B9283" s="1">
        <v>45173</v>
      </c>
      <c r="C9283" t="s">
        <v>4200</v>
      </c>
      <c r="D9283" t="s">
        <v>4201</v>
      </c>
      <c r="E9283" t="s">
        <v>33</v>
      </c>
      <c r="F9283" t="s">
        <v>52</v>
      </c>
      <c r="G9283" t="s">
        <v>169</v>
      </c>
      <c r="H9283">
        <v>10</v>
      </c>
      <c r="I9283">
        <v>705.2</v>
      </c>
      <c r="J9283">
        <v>0.15</v>
      </c>
      <c r="K9283">
        <v>5994.2</v>
      </c>
      <c r="L9283">
        <v>536.20000000000005</v>
      </c>
      <c r="M9283">
        <f t="shared" si="434"/>
        <v>5994.2</v>
      </c>
      <c r="N9283" t="str">
        <f t="shared" ref="N9283:N9346" si="435">"Q"&amp;ROUNDUP(MONTH(B9283)/3,0)</f>
        <v>Q3</v>
      </c>
      <c r="O9283" s="2">
        <f t="shared" ref="O9283:O9346" si="436">(L9283/K9283)*100</f>
        <v>8.9453138033432325</v>
      </c>
      <c r="P9283" t="str">
        <f>VLOOKUP(retail_sales_2023!C9283,customers!A:J,5,)</f>
        <v>Pune</v>
      </c>
      <c r="Q9283" t="str">
        <f>VLOOKUP(C9283,customers!A:J,10,0)</f>
        <v>Regular</v>
      </c>
    </row>
    <row r="9284" spans="1:17" x14ac:dyDescent="0.3">
      <c r="A9284" t="s">
        <v>10375</v>
      </c>
      <c r="B9284" s="1">
        <v>45202</v>
      </c>
      <c r="C9284" t="s">
        <v>41</v>
      </c>
      <c r="D9284" t="s">
        <v>42</v>
      </c>
      <c r="E9284" t="s">
        <v>15</v>
      </c>
      <c r="F9284" t="s">
        <v>38</v>
      </c>
      <c r="G9284" t="s">
        <v>48</v>
      </c>
      <c r="H9284">
        <v>4</v>
      </c>
      <c r="I9284">
        <v>2192.1999999999998</v>
      </c>
      <c r="J9284">
        <v>0.05</v>
      </c>
      <c r="K9284">
        <v>8330.36</v>
      </c>
      <c r="L9284">
        <v>2941.73</v>
      </c>
      <c r="M9284">
        <f t="shared" si="434"/>
        <v>8330.3599999999988</v>
      </c>
      <c r="N9284" t="str">
        <f t="shared" si="435"/>
        <v>Q4</v>
      </c>
      <c r="O9284" s="2">
        <f t="shared" si="436"/>
        <v>35.313359806779054</v>
      </c>
      <c r="P9284" t="str">
        <f>VLOOKUP(retail_sales_2023!C9284,customers!A:J,5,)</f>
        <v>Kochi</v>
      </c>
      <c r="Q9284" t="str">
        <f>VLOOKUP(C9284,customers!A:J,10,0)</f>
        <v>Regular</v>
      </c>
    </row>
    <row r="9285" spans="1:17" x14ac:dyDescent="0.3">
      <c r="A9285" t="s">
        <v>10376</v>
      </c>
      <c r="B9285" s="1">
        <v>45090</v>
      </c>
      <c r="C9285" t="s">
        <v>71</v>
      </c>
      <c r="D9285" t="s">
        <v>72</v>
      </c>
      <c r="E9285" t="s">
        <v>15</v>
      </c>
      <c r="F9285" t="s">
        <v>22</v>
      </c>
      <c r="G9285" t="s">
        <v>315</v>
      </c>
      <c r="H9285">
        <v>4</v>
      </c>
      <c r="I9285">
        <v>1822.29</v>
      </c>
      <c r="J9285">
        <v>0</v>
      </c>
      <c r="K9285">
        <v>7289.16</v>
      </c>
      <c r="L9285">
        <v>2023.89</v>
      </c>
      <c r="M9285">
        <f t="shared" ref="M9285:M9348" si="437">H9285*I9285*(1-J9285)</f>
        <v>7289.16</v>
      </c>
      <c r="N9285" t="str">
        <f t="shared" si="435"/>
        <v>Q2</v>
      </c>
      <c r="O9285" s="2">
        <f t="shared" si="436"/>
        <v>27.765750786098813</v>
      </c>
      <c r="P9285" t="str">
        <f>VLOOKUP(retail_sales_2023!C9285,customers!A:J,5,)</f>
        <v>Bengaluru</v>
      </c>
      <c r="Q9285" t="str">
        <f>VLOOKUP(C9285,customers!A:J,10,0)</f>
        <v>Premium</v>
      </c>
    </row>
    <row r="9286" spans="1:17" x14ac:dyDescent="0.3">
      <c r="A9286" t="s">
        <v>10377</v>
      </c>
      <c r="B9286" s="1">
        <v>45091</v>
      </c>
      <c r="C9286" t="s">
        <v>1651</v>
      </c>
      <c r="D9286" t="s">
        <v>1652</v>
      </c>
      <c r="E9286" t="s">
        <v>33</v>
      </c>
      <c r="F9286" t="s">
        <v>38</v>
      </c>
      <c r="G9286" t="s">
        <v>48</v>
      </c>
      <c r="H9286">
        <v>3</v>
      </c>
      <c r="I9286">
        <v>1822.04</v>
      </c>
      <c r="J9286">
        <v>0</v>
      </c>
      <c r="K9286">
        <v>5466.12</v>
      </c>
      <c r="L9286">
        <v>1673.13</v>
      </c>
      <c r="M9286">
        <f t="shared" si="437"/>
        <v>5466.12</v>
      </c>
      <c r="N9286" t="str">
        <f t="shared" si="435"/>
        <v>Q2</v>
      </c>
      <c r="O9286" s="2">
        <f t="shared" si="436"/>
        <v>30.609097495115368</v>
      </c>
      <c r="P9286" t="str">
        <f>VLOOKUP(retail_sales_2023!C9286,customers!A:J,5,)</f>
        <v>Surat</v>
      </c>
      <c r="Q9286" t="str">
        <f>VLOOKUP(C9286,customers!A:J,10,0)</f>
        <v>Premium</v>
      </c>
    </row>
    <row r="9287" spans="1:17" x14ac:dyDescent="0.3">
      <c r="A9287" t="s">
        <v>10378</v>
      </c>
      <c r="B9287" s="1">
        <v>44962</v>
      </c>
      <c r="C9287" t="s">
        <v>55</v>
      </c>
      <c r="D9287" t="s">
        <v>56</v>
      </c>
      <c r="E9287" t="s">
        <v>27</v>
      </c>
      <c r="F9287" t="s">
        <v>16</v>
      </c>
      <c r="G9287" t="s">
        <v>898</v>
      </c>
      <c r="H9287">
        <v>3</v>
      </c>
      <c r="I9287">
        <v>648.20000000000005</v>
      </c>
      <c r="J9287">
        <v>0.25</v>
      </c>
      <c r="K9287">
        <v>1458.45</v>
      </c>
      <c r="L9287">
        <v>542.29</v>
      </c>
      <c r="M9287">
        <f t="shared" si="437"/>
        <v>1458.45</v>
      </c>
      <c r="N9287" t="str">
        <f t="shared" si="435"/>
        <v>Q1</v>
      </c>
      <c r="O9287" s="2">
        <f t="shared" si="436"/>
        <v>37.182625389968798</v>
      </c>
      <c r="P9287" t="str">
        <f>VLOOKUP(retail_sales_2023!C9287,customers!A:J,5,)</f>
        <v>Lucknow</v>
      </c>
      <c r="Q9287" t="str">
        <f>VLOOKUP(C9287,customers!A:J,10,0)</f>
        <v>Premium</v>
      </c>
    </row>
    <row r="9288" spans="1:17" x14ac:dyDescent="0.3">
      <c r="A9288" t="s">
        <v>10379</v>
      </c>
      <c r="B9288" s="1">
        <v>45201</v>
      </c>
      <c r="C9288" t="s">
        <v>379</v>
      </c>
      <c r="D9288" t="s">
        <v>380</v>
      </c>
      <c r="E9288" t="s">
        <v>27</v>
      </c>
      <c r="F9288" t="s">
        <v>16</v>
      </c>
      <c r="G9288" t="s">
        <v>86</v>
      </c>
      <c r="H9288">
        <v>3</v>
      </c>
      <c r="I9288">
        <v>890.59</v>
      </c>
      <c r="J9288">
        <v>0.05</v>
      </c>
      <c r="K9288">
        <v>2538.1799999999998</v>
      </c>
      <c r="L9288">
        <v>1052.98</v>
      </c>
      <c r="M9288">
        <f t="shared" si="437"/>
        <v>2538.1814999999997</v>
      </c>
      <c r="N9288" t="str">
        <f t="shared" si="435"/>
        <v>Q4</v>
      </c>
      <c r="O9288" s="2">
        <f t="shared" si="436"/>
        <v>41.485631436698739</v>
      </c>
      <c r="P9288" t="str">
        <f>VLOOKUP(retail_sales_2023!C9288,customers!A:J,5,)</f>
        <v>Lucknow</v>
      </c>
      <c r="Q9288" t="str">
        <f>VLOOKUP(C9288,customers!A:J,10,0)</f>
        <v>Premium</v>
      </c>
    </row>
    <row r="9289" spans="1:17" x14ac:dyDescent="0.3">
      <c r="A9289" t="s">
        <v>10380</v>
      </c>
      <c r="B9289" s="1">
        <v>45155</v>
      </c>
      <c r="C9289" t="s">
        <v>59</v>
      </c>
      <c r="D9289" t="s">
        <v>60</v>
      </c>
      <c r="E9289" t="s">
        <v>33</v>
      </c>
      <c r="F9289" t="s">
        <v>43</v>
      </c>
      <c r="G9289" t="s">
        <v>178</v>
      </c>
      <c r="H9289">
        <v>4</v>
      </c>
      <c r="I9289">
        <v>49784.480000000003</v>
      </c>
      <c r="J9289">
        <v>0</v>
      </c>
      <c r="K9289">
        <v>199137.92000000001</v>
      </c>
      <c r="L9289">
        <v>28964.27</v>
      </c>
      <c r="M9289">
        <f t="shared" si="437"/>
        <v>199137.92000000001</v>
      </c>
      <c r="N9289" t="str">
        <f t="shared" si="435"/>
        <v>Q3</v>
      </c>
      <c r="O9289" s="2">
        <f t="shared" si="436"/>
        <v>14.544829031055462</v>
      </c>
      <c r="P9289" t="str">
        <f>VLOOKUP(retail_sales_2023!C9289,customers!A:J,5,)</f>
        <v>Nagpur</v>
      </c>
      <c r="Q9289" t="str">
        <f>VLOOKUP(C9289,customers!A:J,10,0)</f>
        <v>Premium</v>
      </c>
    </row>
    <row r="9290" spans="1:17" x14ac:dyDescent="0.3">
      <c r="A9290" t="s">
        <v>10381</v>
      </c>
      <c r="B9290" s="1">
        <v>45085</v>
      </c>
      <c r="C9290" t="s">
        <v>2233</v>
      </c>
      <c r="D9290" t="s">
        <v>2234</v>
      </c>
      <c r="E9290" t="s">
        <v>27</v>
      </c>
      <c r="F9290" t="s">
        <v>43</v>
      </c>
      <c r="G9290" t="s">
        <v>282</v>
      </c>
      <c r="H9290">
        <v>5</v>
      </c>
      <c r="I9290">
        <v>74574.149999999994</v>
      </c>
      <c r="J9290">
        <v>0.25</v>
      </c>
      <c r="K9290">
        <v>279653.06</v>
      </c>
      <c r="L9290">
        <v>38676.370000000003</v>
      </c>
      <c r="M9290">
        <f t="shared" si="437"/>
        <v>279653.0625</v>
      </c>
      <c r="N9290" t="str">
        <f t="shared" si="435"/>
        <v>Q2</v>
      </c>
      <c r="O9290" s="2">
        <f t="shared" si="436"/>
        <v>13.830125799445927</v>
      </c>
      <c r="P9290" t="str">
        <f>VLOOKUP(retail_sales_2023!C9290,customers!A:J,5,)</f>
        <v>Delhi</v>
      </c>
      <c r="Q9290" t="str">
        <f>VLOOKUP(C9290,customers!A:J,10,0)</f>
        <v>Regular</v>
      </c>
    </row>
    <row r="9291" spans="1:17" x14ac:dyDescent="0.3">
      <c r="A9291" t="s">
        <v>10382</v>
      </c>
      <c r="B9291" s="1">
        <v>45178</v>
      </c>
      <c r="C9291" t="s">
        <v>541</v>
      </c>
      <c r="D9291" t="s">
        <v>542</v>
      </c>
      <c r="E9291" t="s">
        <v>21</v>
      </c>
      <c r="F9291" t="s">
        <v>43</v>
      </c>
      <c r="G9291" t="s">
        <v>243</v>
      </c>
      <c r="H9291">
        <v>2</v>
      </c>
      <c r="I9291">
        <v>60772.68</v>
      </c>
      <c r="J9291">
        <v>0</v>
      </c>
      <c r="K9291">
        <v>121545.36</v>
      </c>
      <c r="L9291">
        <v>11815.39</v>
      </c>
      <c r="M9291">
        <f t="shared" si="437"/>
        <v>121545.36</v>
      </c>
      <c r="N9291" t="str">
        <f t="shared" si="435"/>
        <v>Q3</v>
      </c>
      <c r="O9291" s="2">
        <f t="shared" si="436"/>
        <v>9.7209716602920917</v>
      </c>
      <c r="P9291" t="str">
        <f>VLOOKUP(retail_sales_2023!C9291,customers!A:J,5,)</f>
        <v>Kolkata</v>
      </c>
      <c r="Q9291" t="str">
        <f>VLOOKUP(C9291,customers!A:J,10,0)</f>
        <v>Premium</v>
      </c>
    </row>
    <row r="9292" spans="1:17" x14ac:dyDescent="0.3">
      <c r="A9292" t="s">
        <v>10383</v>
      </c>
      <c r="B9292" s="1">
        <v>45091</v>
      </c>
      <c r="C9292" t="s">
        <v>3968</v>
      </c>
      <c r="D9292" t="s">
        <v>3969</v>
      </c>
      <c r="E9292" t="s">
        <v>33</v>
      </c>
      <c r="F9292" t="s">
        <v>52</v>
      </c>
      <c r="G9292" t="s">
        <v>268</v>
      </c>
      <c r="H9292">
        <v>3</v>
      </c>
      <c r="I9292">
        <v>517.75</v>
      </c>
      <c r="J9292">
        <v>0.15</v>
      </c>
      <c r="K9292">
        <v>1320.26</v>
      </c>
      <c r="L9292">
        <v>83.03</v>
      </c>
      <c r="M9292">
        <f t="shared" si="437"/>
        <v>1320.2625</v>
      </c>
      <c r="N9292" t="str">
        <f t="shared" si="435"/>
        <v>Q2</v>
      </c>
      <c r="O9292" s="2">
        <f t="shared" si="436"/>
        <v>6.2889127899050186</v>
      </c>
      <c r="P9292" t="str">
        <f>VLOOKUP(retail_sales_2023!C9292,customers!A:J,5,)</f>
        <v>Mumbai</v>
      </c>
      <c r="Q9292" t="str">
        <f>VLOOKUP(C9292,customers!A:J,10,0)</f>
        <v>Regular</v>
      </c>
    </row>
    <row r="9293" spans="1:17" x14ac:dyDescent="0.3">
      <c r="A9293" t="s">
        <v>10384</v>
      </c>
      <c r="B9293" s="1">
        <v>45138</v>
      </c>
      <c r="C9293" t="s">
        <v>160</v>
      </c>
      <c r="D9293" t="s">
        <v>161</v>
      </c>
      <c r="E9293" t="s">
        <v>33</v>
      </c>
      <c r="F9293" t="s">
        <v>52</v>
      </c>
      <c r="G9293" t="s">
        <v>235</v>
      </c>
      <c r="H9293">
        <v>10</v>
      </c>
      <c r="I9293">
        <v>127.93</v>
      </c>
      <c r="J9293">
        <v>0.05</v>
      </c>
      <c r="K9293">
        <v>1215.3399999999999</v>
      </c>
      <c r="L9293">
        <v>73.52</v>
      </c>
      <c r="M9293">
        <f t="shared" si="437"/>
        <v>1215.335</v>
      </c>
      <c r="N9293" t="str">
        <f t="shared" si="435"/>
        <v>Q3</v>
      </c>
      <c r="O9293" s="2">
        <f t="shared" si="436"/>
        <v>6.0493359882831141</v>
      </c>
      <c r="P9293" t="str">
        <f>VLOOKUP(retail_sales_2023!C9293,customers!A:J,5,)</f>
        <v>Pune</v>
      </c>
      <c r="Q9293" t="str">
        <f>VLOOKUP(C9293,customers!A:J,10,0)</f>
        <v>Premium</v>
      </c>
    </row>
    <row r="9294" spans="1:17" x14ac:dyDescent="0.3">
      <c r="A9294" t="s">
        <v>10385</v>
      </c>
      <c r="B9294" s="1">
        <v>45075</v>
      </c>
      <c r="C9294" t="s">
        <v>254</v>
      </c>
      <c r="D9294" t="s">
        <v>255</v>
      </c>
      <c r="E9294" t="s">
        <v>33</v>
      </c>
      <c r="F9294" t="s">
        <v>52</v>
      </c>
      <c r="G9294" t="s">
        <v>53</v>
      </c>
      <c r="H9294">
        <v>9</v>
      </c>
      <c r="I9294">
        <v>283.72000000000003</v>
      </c>
      <c r="J9294">
        <v>0</v>
      </c>
      <c r="K9294">
        <v>2553.48</v>
      </c>
      <c r="L9294">
        <v>144.13999999999999</v>
      </c>
      <c r="M9294">
        <f t="shared" si="437"/>
        <v>2553.4800000000005</v>
      </c>
      <c r="N9294" t="str">
        <f t="shared" si="435"/>
        <v>Q2</v>
      </c>
      <c r="O9294" s="2">
        <f t="shared" si="436"/>
        <v>5.6448454657956972</v>
      </c>
      <c r="P9294" t="str">
        <f>VLOOKUP(retail_sales_2023!C9294,customers!A:J,5,)</f>
        <v>Nagpur</v>
      </c>
      <c r="Q9294" t="str">
        <f>VLOOKUP(C9294,customers!A:J,10,0)</f>
        <v>Premium</v>
      </c>
    </row>
    <row r="9295" spans="1:17" x14ac:dyDescent="0.3">
      <c r="A9295" t="s">
        <v>10386</v>
      </c>
      <c r="B9295" s="1">
        <v>45065</v>
      </c>
      <c r="C9295" t="s">
        <v>1167</v>
      </c>
      <c r="D9295" t="s">
        <v>13093</v>
      </c>
      <c r="E9295" t="s">
        <v>21</v>
      </c>
      <c r="F9295" t="s">
        <v>38</v>
      </c>
      <c r="G9295" t="s">
        <v>684</v>
      </c>
      <c r="H9295">
        <v>4</v>
      </c>
      <c r="I9295">
        <v>3943.42</v>
      </c>
      <c r="J9295">
        <v>0</v>
      </c>
      <c r="K9295">
        <v>15773.68</v>
      </c>
      <c r="L9295">
        <v>4325.57</v>
      </c>
      <c r="M9295">
        <f t="shared" si="437"/>
        <v>15773.68</v>
      </c>
      <c r="N9295" t="str">
        <f t="shared" si="435"/>
        <v>Q2</v>
      </c>
      <c r="O9295" s="2">
        <f t="shared" si="436"/>
        <v>27.422706686074523</v>
      </c>
      <c r="P9295" t="str">
        <f>VLOOKUP(retail_sales_2023!C9295,customers!A:J,5,)</f>
        <v>Bhubaneswar</v>
      </c>
      <c r="Q9295" t="str">
        <f>VLOOKUP(C9295,customers!A:J,10,0)</f>
        <v>Regular</v>
      </c>
    </row>
    <row r="9296" spans="1:17" x14ac:dyDescent="0.3">
      <c r="A9296" t="s">
        <v>10387</v>
      </c>
      <c r="B9296" s="1">
        <v>45112</v>
      </c>
      <c r="C9296" t="s">
        <v>598</v>
      </c>
      <c r="D9296" t="s">
        <v>599</v>
      </c>
      <c r="E9296" t="s">
        <v>33</v>
      </c>
      <c r="F9296" t="s">
        <v>22</v>
      </c>
      <c r="G9296" t="s">
        <v>23</v>
      </c>
      <c r="H9296">
        <v>4</v>
      </c>
      <c r="I9296">
        <v>34319.519999999997</v>
      </c>
      <c r="J9296">
        <v>0.2</v>
      </c>
      <c r="K9296">
        <v>109822.46</v>
      </c>
      <c r="L9296">
        <v>34129.360000000001</v>
      </c>
      <c r="M9296">
        <f t="shared" si="437"/>
        <v>109822.46399999999</v>
      </c>
      <c r="N9296" t="str">
        <f t="shared" si="435"/>
        <v>Q3</v>
      </c>
      <c r="O9296" s="2">
        <f t="shared" si="436"/>
        <v>31.076848943285366</v>
      </c>
      <c r="P9296" t="str">
        <f>VLOOKUP(retail_sales_2023!C9296,customers!A:J,5,)</f>
        <v>Pune</v>
      </c>
      <c r="Q9296" t="str">
        <f>VLOOKUP(C9296,customers!A:J,10,0)</f>
        <v>Premium</v>
      </c>
    </row>
    <row r="9297" spans="1:17" x14ac:dyDescent="0.3">
      <c r="A9297" t="s">
        <v>10388</v>
      </c>
      <c r="B9297" s="1">
        <v>45118</v>
      </c>
      <c r="C9297" t="s">
        <v>2508</v>
      </c>
      <c r="D9297" t="s">
        <v>2509</v>
      </c>
      <c r="E9297" t="s">
        <v>33</v>
      </c>
      <c r="F9297" t="s">
        <v>43</v>
      </c>
      <c r="G9297" t="s">
        <v>243</v>
      </c>
      <c r="H9297">
        <v>4</v>
      </c>
      <c r="I9297">
        <v>36273.58</v>
      </c>
      <c r="J9297">
        <v>0</v>
      </c>
      <c r="K9297">
        <v>145094.32</v>
      </c>
      <c r="L9297">
        <v>17490.3</v>
      </c>
      <c r="M9297">
        <f t="shared" si="437"/>
        <v>145094.32</v>
      </c>
      <c r="N9297" t="str">
        <f t="shared" si="435"/>
        <v>Q3</v>
      </c>
      <c r="O9297" s="2">
        <f t="shared" si="436"/>
        <v>12.054434660157613</v>
      </c>
      <c r="P9297" t="str">
        <f>VLOOKUP(retail_sales_2023!C9297,customers!A:J,5,)</f>
        <v>Ahmedabad</v>
      </c>
      <c r="Q9297" t="str">
        <f>VLOOKUP(C9297,customers!A:J,10,0)</f>
        <v>Premium</v>
      </c>
    </row>
    <row r="9298" spans="1:17" x14ac:dyDescent="0.3">
      <c r="A9298" t="s">
        <v>10389</v>
      </c>
      <c r="B9298" s="1">
        <v>45257</v>
      </c>
      <c r="C9298" t="s">
        <v>1072</v>
      </c>
      <c r="D9298" t="s">
        <v>1073</v>
      </c>
      <c r="E9298" t="s">
        <v>21</v>
      </c>
      <c r="F9298" t="s">
        <v>81</v>
      </c>
      <c r="G9298" t="s">
        <v>239</v>
      </c>
      <c r="H9298">
        <v>3</v>
      </c>
      <c r="I9298">
        <v>2973.63</v>
      </c>
      <c r="J9298">
        <v>0.25</v>
      </c>
      <c r="K9298">
        <v>6690.67</v>
      </c>
      <c r="L9298">
        <v>1826.98</v>
      </c>
      <c r="M9298">
        <f t="shared" si="437"/>
        <v>6690.6674999999996</v>
      </c>
      <c r="N9298" t="str">
        <f t="shared" si="435"/>
        <v>Q4</v>
      </c>
      <c r="O9298" s="2">
        <f t="shared" si="436"/>
        <v>27.306383366688241</v>
      </c>
      <c r="P9298" t="str">
        <f>VLOOKUP(retail_sales_2023!C9298,customers!A:J,5,)</f>
        <v>Patna</v>
      </c>
      <c r="Q9298" t="str">
        <f>VLOOKUP(C9298,customers!A:J,10,0)</f>
        <v>Regular</v>
      </c>
    </row>
    <row r="9299" spans="1:17" x14ac:dyDescent="0.3">
      <c r="A9299" t="s">
        <v>10390</v>
      </c>
      <c r="B9299" s="1">
        <v>45024</v>
      </c>
      <c r="C9299" t="s">
        <v>2422</v>
      </c>
      <c r="D9299" t="s">
        <v>2423</v>
      </c>
      <c r="E9299" t="s">
        <v>27</v>
      </c>
      <c r="F9299" t="s">
        <v>22</v>
      </c>
      <c r="G9299" t="s">
        <v>146</v>
      </c>
      <c r="H9299">
        <v>4</v>
      </c>
      <c r="I9299">
        <v>13449.41</v>
      </c>
      <c r="J9299">
        <v>0</v>
      </c>
      <c r="K9299">
        <v>53797.64</v>
      </c>
      <c r="L9299">
        <v>16763.240000000002</v>
      </c>
      <c r="M9299">
        <f t="shared" si="437"/>
        <v>53797.64</v>
      </c>
      <c r="N9299" t="str">
        <f t="shared" si="435"/>
        <v>Q2</v>
      </c>
      <c r="O9299" s="2">
        <f t="shared" si="436"/>
        <v>31.159805523067558</v>
      </c>
      <c r="P9299" t="str">
        <f>VLOOKUP(retail_sales_2023!C9299,customers!A:J,5,)</f>
        <v>Amritsar</v>
      </c>
      <c r="Q9299" t="str">
        <f>VLOOKUP(C9299,customers!A:J,10,0)</f>
        <v>Occasional</v>
      </c>
    </row>
    <row r="9300" spans="1:17" x14ac:dyDescent="0.3">
      <c r="A9300" t="s">
        <v>10391</v>
      </c>
      <c r="B9300" s="1">
        <v>45023</v>
      </c>
      <c r="C9300" t="s">
        <v>993</v>
      </c>
      <c r="D9300" t="s">
        <v>994</v>
      </c>
      <c r="E9300" t="s">
        <v>21</v>
      </c>
      <c r="F9300" t="s">
        <v>43</v>
      </c>
      <c r="G9300" t="s">
        <v>301</v>
      </c>
      <c r="H9300">
        <v>4</v>
      </c>
      <c r="I9300">
        <v>46534.53</v>
      </c>
      <c r="J9300">
        <v>0.1</v>
      </c>
      <c r="K9300">
        <v>167524.31</v>
      </c>
      <c r="L9300">
        <v>21187.63</v>
      </c>
      <c r="M9300">
        <f t="shared" si="437"/>
        <v>167524.30799999999</v>
      </c>
      <c r="N9300" t="str">
        <f t="shared" si="435"/>
        <v>Q2</v>
      </c>
      <c r="O9300" s="2">
        <f t="shared" si="436"/>
        <v>12.647495757481408</v>
      </c>
      <c r="P9300" t="str">
        <f>VLOOKUP(retail_sales_2023!C9300,customers!A:J,5,)</f>
        <v>Guwahati</v>
      </c>
      <c r="Q9300" t="str">
        <f>VLOOKUP(C9300,customers!A:J,10,0)</f>
        <v>Regular</v>
      </c>
    </row>
    <row r="9301" spans="1:17" x14ac:dyDescent="0.3">
      <c r="A9301" t="s">
        <v>10392</v>
      </c>
      <c r="B9301" s="1">
        <v>45006</v>
      </c>
      <c r="C9301" t="s">
        <v>1258</v>
      </c>
      <c r="D9301" t="s">
        <v>1259</v>
      </c>
      <c r="E9301" t="s">
        <v>33</v>
      </c>
      <c r="F9301" t="s">
        <v>52</v>
      </c>
      <c r="G9301" t="s">
        <v>133</v>
      </c>
      <c r="H9301">
        <v>8</v>
      </c>
      <c r="I9301">
        <v>612.36</v>
      </c>
      <c r="J9301">
        <v>0.2</v>
      </c>
      <c r="K9301">
        <v>3919.1</v>
      </c>
      <c r="L9301">
        <v>-64.39</v>
      </c>
      <c r="M9301">
        <f t="shared" si="437"/>
        <v>3919.1040000000003</v>
      </c>
      <c r="N9301" t="str">
        <f t="shared" si="435"/>
        <v>Q1</v>
      </c>
      <c r="O9301" s="2">
        <f t="shared" si="436"/>
        <v>-1.6429792554413003</v>
      </c>
      <c r="P9301" t="str">
        <f>VLOOKUP(retail_sales_2023!C9301,customers!A:J,5,)</f>
        <v>Mumbai</v>
      </c>
      <c r="Q9301" t="str">
        <f>VLOOKUP(C9301,customers!A:J,10,0)</f>
        <v>Regular</v>
      </c>
    </row>
    <row r="9302" spans="1:17" x14ac:dyDescent="0.3">
      <c r="A9302" t="s">
        <v>10393</v>
      </c>
      <c r="B9302" s="1">
        <v>44993</v>
      </c>
      <c r="C9302" t="s">
        <v>99</v>
      </c>
      <c r="D9302" t="s">
        <v>100</v>
      </c>
      <c r="E9302" t="s">
        <v>15</v>
      </c>
      <c r="F9302" t="s">
        <v>81</v>
      </c>
      <c r="G9302" t="s">
        <v>470</v>
      </c>
      <c r="H9302">
        <v>4</v>
      </c>
      <c r="I9302">
        <v>4686.1400000000003</v>
      </c>
      <c r="J9302">
        <v>0.3</v>
      </c>
      <c r="K9302">
        <v>13121.19</v>
      </c>
      <c r="L9302">
        <v>3030.18</v>
      </c>
      <c r="M9302">
        <f t="shared" si="437"/>
        <v>13121.192000000001</v>
      </c>
      <c r="N9302" t="str">
        <f t="shared" si="435"/>
        <v>Q1</v>
      </c>
      <c r="O9302" s="2">
        <f t="shared" si="436"/>
        <v>23.093789511469613</v>
      </c>
      <c r="P9302" t="str">
        <f>VLOOKUP(retail_sales_2023!C9302,customers!A:J,5,)</f>
        <v>Kochi</v>
      </c>
      <c r="Q9302" t="str">
        <f>VLOOKUP(C9302,customers!A:J,10,0)</f>
        <v>Regular</v>
      </c>
    </row>
    <row r="9303" spans="1:17" x14ac:dyDescent="0.3">
      <c r="A9303" t="s">
        <v>10394</v>
      </c>
      <c r="B9303" s="1">
        <v>45227</v>
      </c>
      <c r="C9303" t="s">
        <v>1486</v>
      </c>
      <c r="D9303" t="s">
        <v>1487</v>
      </c>
      <c r="E9303" t="s">
        <v>33</v>
      </c>
      <c r="F9303" t="s">
        <v>28</v>
      </c>
      <c r="G9303" t="s">
        <v>29</v>
      </c>
      <c r="H9303">
        <v>4</v>
      </c>
      <c r="I9303">
        <v>5848.39</v>
      </c>
      <c r="J9303">
        <v>0</v>
      </c>
      <c r="K9303">
        <v>23393.56</v>
      </c>
      <c r="L9303">
        <v>6570.42</v>
      </c>
      <c r="M9303">
        <f t="shared" si="437"/>
        <v>23393.56</v>
      </c>
      <c r="N9303" t="str">
        <f t="shared" si="435"/>
        <v>Q4</v>
      </c>
      <c r="O9303" s="2">
        <f t="shared" si="436"/>
        <v>28.086447723219553</v>
      </c>
      <c r="P9303" t="str">
        <f>VLOOKUP(retail_sales_2023!C9303,customers!A:J,5,)</f>
        <v>Mumbai</v>
      </c>
      <c r="Q9303" t="str">
        <f>VLOOKUP(C9303,customers!A:J,10,0)</f>
        <v>Premium</v>
      </c>
    </row>
    <row r="9304" spans="1:17" x14ac:dyDescent="0.3">
      <c r="A9304" t="s">
        <v>10395</v>
      </c>
      <c r="B9304" s="1">
        <v>44994</v>
      </c>
      <c r="C9304" t="s">
        <v>248</v>
      </c>
      <c r="D9304" t="s">
        <v>13093</v>
      </c>
      <c r="E9304" t="s">
        <v>33</v>
      </c>
      <c r="F9304" t="s">
        <v>81</v>
      </c>
      <c r="G9304" t="s">
        <v>82</v>
      </c>
      <c r="H9304">
        <v>3</v>
      </c>
      <c r="I9304">
        <v>1370.47</v>
      </c>
      <c r="J9304">
        <v>0.1</v>
      </c>
      <c r="K9304">
        <v>3700.27</v>
      </c>
      <c r="L9304">
        <v>1052.56</v>
      </c>
      <c r="M9304">
        <f t="shared" si="437"/>
        <v>3700.2689999999998</v>
      </c>
      <c r="N9304" t="str">
        <f t="shared" si="435"/>
        <v>Q1</v>
      </c>
      <c r="O9304" s="2">
        <f t="shared" si="436"/>
        <v>28.445491815462116</v>
      </c>
      <c r="P9304" t="str">
        <f>VLOOKUP(retail_sales_2023!C9304,customers!A:J,5,)</f>
        <v>Ahmedabad</v>
      </c>
      <c r="Q9304" t="str">
        <f>VLOOKUP(C9304,customers!A:J,10,0)</f>
        <v>Premium</v>
      </c>
    </row>
    <row r="9305" spans="1:17" x14ac:dyDescent="0.3">
      <c r="A9305" t="s">
        <v>10396</v>
      </c>
      <c r="B9305" s="1">
        <v>45280</v>
      </c>
      <c r="C9305" t="s">
        <v>654</v>
      </c>
      <c r="D9305" t="s">
        <v>655</v>
      </c>
      <c r="E9305" t="s">
        <v>15</v>
      </c>
      <c r="F9305" t="s">
        <v>52</v>
      </c>
      <c r="G9305" t="s">
        <v>117</v>
      </c>
      <c r="H9305">
        <v>8</v>
      </c>
      <c r="I9305">
        <v>90</v>
      </c>
      <c r="J9305">
        <v>0</v>
      </c>
      <c r="K9305">
        <v>720</v>
      </c>
      <c r="L9305">
        <v>68.319999999999993</v>
      </c>
      <c r="M9305">
        <f t="shared" si="437"/>
        <v>720</v>
      </c>
      <c r="N9305" t="str">
        <f t="shared" si="435"/>
        <v>Q4</v>
      </c>
      <c r="O9305" s="2">
        <f t="shared" si="436"/>
        <v>9.4888888888888889</v>
      </c>
      <c r="P9305" t="str">
        <f>VLOOKUP(retail_sales_2023!C9305,customers!A:J,5,)</f>
        <v>Kochi</v>
      </c>
      <c r="Q9305" t="str">
        <f>VLOOKUP(C9305,customers!A:J,10,0)</f>
        <v>Premium</v>
      </c>
    </row>
    <row r="9306" spans="1:17" x14ac:dyDescent="0.3">
      <c r="A9306" t="s">
        <v>10397</v>
      </c>
      <c r="B9306" s="1">
        <v>45159</v>
      </c>
      <c r="C9306" t="s">
        <v>1167</v>
      </c>
      <c r="D9306" t="s">
        <v>1168</v>
      </c>
      <c r="E9306" t="s">
        <v>21</v>
      </c>
      <c r="F9306" t="s">
        <v>43</v>
      </c>
      <c r="G9306" t="s">
        <v>44</v>
      </c>
      <c r="H9306">
        <v>3</v>
      </c>
      <c r="I9306">
        <v>44984.47</v>
      </c>
      <c r="J9306">
        <v>0.05</v>
      </c>
      <c r="K9306">
        <v>128205.74</v>
      </c>
      <c r="L9306">
        <v>11137.63</v>
      </c>
      <c r="M9306">
        <f t="shared" si="437"/>
        <v>128205.7395</v>
      </c>
      <c r="N9306" t="str">
        <f t="shared" si="435"/>
        <v>Q3</v>
      </c>
      <c r="O9306" s="2">
        <f t="shared" si="436"/>
        <v>8.6873099441569455</v>
      </c>
      <c r="P9306" t="str">
        <f>VLOOKUP(retail_sales_2023!C9306,customers!A:J,5,)</f>
        <v>Bhubaneswar</v>
      </c>
      <c r="Q9306" t="str">
        <f>VLOOKUP(C9306,customers!A:J,10,0)</f>
        <v>Regular</v>
      </c>
    </row>
    <row r="9307" spans="1:17" x14ac:dyDescent="0.3">
      <c r="A9307" t="s">
        <v>10398</v>
      </c>
      <c r="B9307" s="1">
        <v>45278</v>
      </c>
      <c r="C9307" t="s">
        <v>1114</v>
      </c>
      <c r="D9307" t="s">
        <v>1115</v>
      </c>
      <c r="E9307" t="s">
        <v>27</v>
      </c>
      <c r="F9307" t="s">
        <v>81</v>
      </c>
      <c r="G9307" t="s">
        <v>105</v>
      </c>
      <c r="H9307">
        <v>3</v>
      </c>
      <c r="I9307">
        <v>3838.28</v>
      </c>
      <c r="J9307">
        <v>0.05</v>
      </c>
      <c r="K9307">
        <v>10939.1</v>
      </c>
      <c r="L9307">
        <v>2827.55</v>
      </c>
      <c r="M9307">
        <f t="shared" si="437"/>
        <v>10939.098</v>
      </c>
      <c r="N9307" t="str">
        <f t="shared" si="435"/>
        <v>Q4</v>
      </c>
      <c r="O9307" s="2">
        <f t="shared" si="436"/>
        <v>25.848104505855147</v>
      </c>
      <c r="P9307" t="str">
        <f>VLOOKUP(retail_sales_2023!C9307,customers!A:J,5,)</f>
        <v>Lucknow</v>
      </c>
      <c r="Q9307" t="str">
        <f>VLOOKUP(C9307,customers!A:J,10,0)</f>
        <v>Regular</v>
      </c>
    </row>
    <row r="9308" spans="1:17" x14ac:dyDescent="0.3">
      <c r="A9308" t="s">
        <v>10399</v>
      </c>
      <c r="B9308" s="1">
        <v>45108</v>
      </c>
      <c r="C9308" t="s">
        <v>598</v>
      </c>
      <c r="D9308" t="s">
        <v>599</v>
      </c>
      <c r="E9308" t="s">
        <v>33</v>
      </c>
      <c r="F9308" t="s">
        <v>28</v>
      </c>
      <c r="G9308" t="s">
        <v>57</v>
      </c>
      <c r="H9308">
        <v>1</v>
      </c>
      <c r="I9308">
        <v>6067.45</v>
      </c>
      <c r="J9308">
        <v>0</v>
      </c>
      <c r="K9308">
        <v>6067.45</v>
      </c>
      <c r="L9308">
        <v>987.56</v>
      </c>
      <c r="M9308">
        <f t="shared" si="437"/>
        <v>6067.45</v>
      </c>
      <c r="N9308" t="str">
        <f t="shared" si="435"/>
        <v>Q3</v>
      </c>
      <c r="O9308" s="2">
        <f t="shared" si="436"/>
        <v>16.276359920559706</v>
      </c>
      <c r="P9308" t="str">
        <f>VLOOKUP(retail_sales_2023!C9308,customers!A:J,5,)</f>
        <v>Pune</v>
      </c>
      <c r="Q9308" t="str">
        <f>VLOOKUP(C9308,customers!A:J,10,0)</f>
        <v>Premium</v>
      </c>
    </row>
    <row r="9309" spans="1:17" x14ac:dyDescent="0.3">
      <c r="A9309" t="s">
        <v>10400</v>
      </c>
      <c r="B9309" s="1">
        <v>45007</v>
      </c>
      <c r="C9309" t="s">
        <v>755</v>
      </c>
      <c r="D9309" t="s">
        <v>756</v>
      </c>
      <c r="E9309" t="s">
        <v>15</v>
      </c>
      <c r="F9309" t="s">
        <v>81</v>
      </c>
      <c r="G9309" t="s">
        <v>105</v>
      </c>
      <c r="H9309">
        <v>1</v>
      </c>
      <c r="I9309">
        <v>2529.83</v>
      </c>
      <c r="J9309">
        <v>0.05</v>
      </c>
      <c r="K9309">
        <v>2403.34</v>
      </c>
      <c r="L9309">
        <v>900.81</v>
      </c>
      <c r="M9309">
        <f t="shared" si="437"/>
        <v>2403.3384999999998</v>
      </c>
      <c r="N9309" t="str">
        <f t="shared" si="435"/>
        <v>Q1</v>
      </c>
      <c r="O9309" s="2">
        <f t="shared" si="436"/>
        <v>37.481588123195216</v>
      </c>
      <c r="P9309" t="str">
        <f>VLOOKUP(retail_sales_2023!C9309,customers!A:J,5,)</f>
        <v>Kochi</v>
      </c>
      <c r="Q9309" t="str">
        <f>VLOOKUP(C9309,customers!A:J,10,0)</f>
        <v>Regular</v>
      </c>
    </row>
    <row r="9310" spans="1:17" x14ac:dyDescent="0.3">
      <c r="A9310" t="s">
        <v>10401</v>
      </c>
      <c r="B9310" s="1">
        <v>45166</v>
      </c>
      <c r="C9310" t="s">
        <v>1512</v>
      </c>
      <c r="D9310" t="s">
        <v>1513</v>
      </c>
      <c r="E9310" t="s">
        <v>27</v>
      </c>
      <c r="F9310" t="s">
        <v>28</v>
      </c>
      <c r="G9310" t="s">
        <v>325</v>
      </c>
      <c r="H9310">
        <v>4</v>
      </c>
      <c r="I9310">
        <v>712.38</v>
      </c>
      <c r="J9310">
        <v>0.05</v>
      </c>
      <c r="K9310">
        <v>2707.04</v>
      </c>
      <c r="L9310">
        <v>430.32</v>
      </c>
      <c r="M9310">
        <f t="shared" si="437"/>
        <v>2707.0439999999999</v>
      </c>
      <c r="N9310" t="str">
        <f t="shared" si="435"/>
        <v>Q3</v>
      </c>
      <c r="O9310" s="2">
        <f t="shared" si="436"/>
        <v>15.896329570305573</v>
      </c>
      <c r="P9310" t="str">
        <f>VLOOKUP(retail_sales_2023!C9310,customers!A:J,5,)</f>
        <v>Delhi</v>
      </c>
      <c r="Q9310" t="str">
        <f>VLOOKUP(C9310,customers!A:J,10,0)</f>
        <v>Premium</v>
      </c>
    </row>
    <row r="9311" spans="1:17" x14ac:dyDescent="0.3">
      <c r="A9311" t="s">
        <v>10402</v>
      </c>
      <c r="B9311" s="1">
        <v>45062</v>
      </c>
      <c r="C9311" t="s">
        <v>1830</v>
      </c>
      <c r="D9311" t="s">
        <v>1831</v>
      </c>
      <c r="E9311" t="s">
        <v>21</v>
      </c>
      <c r="F9311" t="s">
        <v>28</v>
      </c>
      <c r="G9311" t="s">
        <v>466</v>
      </c>
      <c r="H9311">
        <v>4</v>
      </c>
      <c r="I9311">
        <v>3446.89</v>
      </c>
      <c r="J9311">
        <v>0</v>
      </c>
      <c r="K9311">
        <v>13787.56</v>
      </c>
      <c r="L9311">
        <v>3547.42</v>
      </c>
      <c r="M9311">
        <f t="shared" si="437"/>
        <v>13787.56</v>
      </c>
      <c r="N9311" t="str">
        <f t="shared" si="435"/>
        <v>Q2</v>
      </c>
      <c r="O9311" s="2">
        <f t="shared" si="436"/>
        <v>25.729135539573356</v>
      </c>
      <c r="P9311" t="str">
        <f>VLOOKUP(retail_sales_2023!C9311,customers!A:J,5,)</f>
        <v>Ranchi</v>
      </c>
      <c r="Q9311" t="str">
        <f>VLOOKUP(C9311,customers!A:J,10,0)</f>
        <v>Occasional</v>
      </c>
    </row>
    <row r="9312" spans="1:17" x14ac:dyDescent="0.3">
      <c r="A9312" t="s">
        <v>10403</v>
      </c>
      <c r="B9312" s="1">
        <v>45264</v>
      </c>
      <c r="C9312" t="s">
        <v>2333</v>
      </c>
      <c r="D9312" t="s">
        <v>2334</v>
      </c>
      <c r="E9312" t="s">
        <v>15</v>
      </c>
      <c r="F9312" t="s">
        <v>43</v>
      </c>
      <c r="G9312" t="s">
        <v>301</v>
      </c>
      <c r="H9312">
        <v>4</v>
      </c>
      <c r="I9312">
        <v>14156.05</v>
      </c>
      <c r="J9312">
        <v>0.1</v>
      </c>
      <c r="K9312">
        <v>50961.78</v>
      </c>
      <c r="L9312">
        <v>-6644.22</v>
      </c>
      <c r="M9312">
        <f t="shared" si="437"/>
        <v>50961.78</v>
      </c>
      <c r="N9312" t="str">
        <f t="shared" si="435"/>
        <v>Q4</v>
      </c>
      <c r="O9312" s="2">
        <f t="shared" si="436"/>
        <v>-13.037652923426146</v>
      </c>
      <c r="P9312" t="str">
        <f>VLOOKUP(retail_sales_2023!C9312,customers!A:J,5,)</f>
        <v>Chennai</v>
      </c>
      <c r="Q9312" t="str">
        <f>VLOOKUP(C9312,customers!A:J,10,0)</f>
        <v>Regular</v>
      </c>
    </row>
    <row r="9313" spans="1:17" x14ac:dyDescent="0.3">
      <c r="A9313" t="s">
        <v>10404</v>
      </c>
      <c r="B9313" s="1">
        <v>45016</v>
      </c>
      <c r="C9313" t="s">
        <v>1913</v>
      </c>
      <c r="D9313" t="s">
        <v>1914</v>
      </c>
      <c r="E9313" t="s">
        <v>21</v>
      </c>
      <c r="F9313" t="s">
        <v>52</v>
      </c>
      <c r="G9313" t="s">
        <v>200</v>
      </c>
      <c r="H9313">
        <v>5</v>
      </c>
      <c r="I9313">
        <v>356.42</v>
      </c>
      <c r="J9313">
        <v>0.25</v>
      </c>
      <c r="K9313">
        <v>1336.58</v>
      </c>
      <c r="L9313">
        <v>94.57</v>
      </c>
      <c r="M9313">
        <f t="shared" si="437"/>
        <v>1336.575</v>
      </c>
      <c r="N9313" t="str">
        <f t="shared" si="435"/>
        <v>Q1</v>
      </c>
      <c r="O9313" s="2">
        <f t="shared" si="436"/>
        <v>7.0755211061066303</v>
      </c>
      <c r="P9313" t="str">
        <f>VLOOKUP(retail_sales_2023!C9313,customers!A:J,5,)</f>
        <v>Patna</v>
      </c>
      <c r="Q9313" t="str">
        <f>VLOOKUP(C9313,customers!A:J,10,0)</f>
        <v>Premium</v>
      </c>
    </row>
    <row r="9314" spans="1:17" x14ac:dyDescent="0.3">
      <c r="A9314" t="s">
        <v>10405</v>
      </c>
      <c r="B9314" s="1">
        <v>45019</v>
      </c>
      <c r="C9314" t="s">
        <v>2687</v>
      </c>
      <c r="D9314" t="s">
        <v>2688</v>
      </c>
      <c r="E9314" t="s">
        <v>33</v>
      </c>
      <c r="F9314" t="s">
        <v>16</v>
      </c>
      <c r="G9314" t="s">
        <v>296</v>
      </c>
      <c r="H9314">
        <v>2</v>
      </c>
      <c r="I9314">
        <v>498.01</v>
      </c>
      <c r="J9314">
        <v>0.05</v>
      </c>
      <c r="K9314">
        <v>946.22</v>
      </c>
      <c r="L9314">
        <v>310.14</v>
      </c>
      <c r="M9314">
        <f t="shared" si="437"/>
        <v>946.21899999999994</v>
      </c>
      <c r="N9314" t="str">
        <f t="shared" si="435"/>
        <v>Q2</v>
      </c>
      <c r="O9314" s="2">
        <f t="shared" si="436"/>
        <v>32.776732683731055</v>
      </c>
      <c r="P9314" t="str">
        <f>VLOOKUP(retail_sales_2023!C9314,customers!A:J,5,)</f>
        <v>Surat</v>
      </c>
      <c r="Q9314" t="str">
        <f>VLOOKUP(C9314,customers!A:J,10,0)</f>
        <v>Regular</v>
      </c>
    </row>
    <row r="9315" spans="1:17" x14ac:dyDescent="0.3">
      <c r="A9315" t="s">
        <v>10406</v>
      </c>
      <c r="B9315" s="1">
        <v>45276</v>
      </c>
      <c r="C9315" t="s">
        <v>224</v>
      </c>
      <c r="D9315" t="s">
        <v>225</v>
      </c>
      <c r="E9315" t="s">
        <v>33</v>
      </c>
      <c r="F9315" t="s">
        <v>28</v>
      </c>
      <c r="G9315" t="s">
        <v>466</v>
      </c>
      <c r="H9315">
        <v>1</v>
      </c>
      <c r="I9315">
        <v>3634.04</v>
      </c>
      <c r="J9315">
        <v>0.1</v>
      </c>
      <c r="K9315">
        <v>3270.64</v>
      </c>
      <c r="L9315">
        <v>525.51</v>
      </c>
      <c r="M9315">
        <f t="shared" si="437"/>
        <v>3270.636</v>
      </c>
      <c r="N9315" t="str">
        <f t="shared" si="435"/>
        <v>Q4</v>
      </c>
      <c r="O9315" s="2">
        <f t="shared" si="436"/>
        <v>16.067497492845437</v>
      </c>
      <c r="P9315" t="str">
        <f>VLOOKUP(retail_sales_2023!C9315,customers!A:J,5,)</f>
        <v>Surat</v>
      </c>
      <c r="Q9315" t="str">
        <f>VLOOKUP(C9315,customers!A:J,10,0)</f>
        <v>Premium</v>
      </c>
    </row>
    <row r="9316" spans="1:17" x14ac:dyDescent="0.3">
      <c r="A9316" t="s">
        <v>10407</v>
      </c>
      <c r="B9316" s="1">
        <v>45120</v>
      </c>
      <c r="C9316" t="s">
        <v>454</v>
      </c>
      <c r="D9316" t="s">
        <v>455</v>
      </c>
      <c r="E9316" t="s">
        <v>33</v>
      </c>
      <c r="F9316" t="s">
        <v>52</v>
      </c>
      <c r="G9316" t="s">
        <v>235</v>
      </c>
      <c r="H9316">
        <v>10</v>
      </c>
      <c r="I9316">
        <v>698.66</v>
      </c>
      <c r="J9316">
        <v>0.2</v>
      </c>
      <c r="K9316">
        <v>5589.28</v>
      </c>
      <c r="L9316">
        <v>422.67</v>
      </c>
      <c r="M9316">
        <f t="shared" si="437"/>
        <v>5589.28</v>
      </c>
      <c r="N9316" t="str">
        <f t="shared" si="435"/>
        <v>Q3</v>
      </c>
      <c r="O9316" s="2">
        <f t="shared" si="436"/>
        <v>7.5621546961325974</v>
      </c>
      <c r="P9316" t="str">
        <f>VLOOKUP(retail_sales_2023!C9316,customers!A:J,5,)</f>
        <v>Mumbai</v>
      </c>
      <c r="Q9316" t="str">
        <f>VLOOKUP(C9316,customers!A:J,10,0)</f>
        <v>Premium</v>
      </c>
    </row>
    <row r="9317" spans="1:17" x14ac:dyDescent="0.3">
      <c r="A9317" t="s">
        <v>10408</v>
      </c>
      <c r="B9317" s="1">
        <v>45106</v>
      </c>
      <c r="C9317" t="s">
        <v>25</v>
      </c>
      <c r="D9317" t="s">
        <v>26</v>
      </c>
      <c r="E9317" t="s">
        <v>27</v>
      </c>
      <c r="F9317" t="s">
        <v>52</v>
      </c>
      <c r="G9317" t="s">
        <v>169</v>
      </c>
      <c r="H9317">
        <v>3</v>
      </c>
      <c r="I9317">
        <v>567.28</v>
      </c>
      <c r="J9317">
        <v>0</v>
      </c>
      <c r="K9317">
        <v>1701.84</v>
      </c>
      <c r="L9317">
        <v>111.76</v>
      </c>
      <c r="M9317">
        <f t="shared" si="437"/>
        <v>1701.84</v>
      </c>
      <c r="N9317" t="str">
        <f t="shared" si="435"/>
        <v>Q2</v>
      </c>
      <c r="O9317" s="2">
        <f t="shared" si="436"/>
        <v>6.5670098246603681</v>
      </c>
      <c r="P9317" t="str">
        <f>VLOOKUP(retail_sales_2023!C9317,customers!A:J,5,)</f>
        <v>Delhi</v>
      </c>
      <c r="Q9317" t="str">
        <f>VLOOKUP(C9317,customers!A:J,10,0)</f>
        <v>Premium</v>
      </c>
    </row>
    <row r="9318" spans="1:17" x14ac:dyDescent="0.3">
      <c r="A9318" t="s">
        <v>10409</v>
      </c>
      <c r="B9318" s="1">
        <v>45224</v>
      </c>
      <c r="C9318" t="s">
        <v>444</v>
      </c>
      <c r="D9318" t="s">
        <v>445</v>
      </c>
      <c r="E9318" t="s">
        <v>27</v>
      </c>
      <c r="F9318" t="s">
        <v>52</v>
      </c>
      <c r="G9318" t="s">
        <v>226</v>
      </c>
      <c r="H9318">
        <v>1</v>
      </c>
      <c r="I9318">
        <v>430.84</v>
      </c>
      <c r="J9318">
        <v>0</v>
      </c>
      <c r="K9318">
        <v>430.84</v>
      </c>
      <c r="L9318">
        <v>30.65</v>
      </c>
      <c r="M9318">
        <f t="shared" si="437"/>
        <v>430.84</v>
      </c>
      <c r="N9318" t="str">
        <f t="shared" si="435"/>
        <v>Q4</v>
      </c>
      <c r="O9318" s="2">
        <f t="shared" si="436"/>
        <v>7.1140098412403683</v>
      </c>
      <c r="P9318" t="str">
        <f>VLOOKUP(retail_sales_2023!C9318,customers!A:J,5,)</f>
        <v>Jaipur</v>
      </c>
      <c r="Q9318" t="str">
        <f>VLOOKUP(C9318,customers!A:J,10,0)</f>
        <v>Regular</v>
      </c>
    </row>
    <row r="9319" spans="1:17" x14ac:dyDescent="0.3">
      <c r="A9319" t="s">
        <v>10410</v>
      </c>
      <c r="B9319" s="1">
        <v>45265</v>
      </c>
      <c r="C9319" t="s">
        <v>1324</v>
      </c>
      <c r="D9319" t="s">
        <v>1325</v>
      </c>
      <c r="E9319" t="s">
        <v>33</v>
      </c>
      <c r="F9319" t="s">
        <v>22</v>
      </c>
      <c r="G9319" t="s">
        <v>182</v>
      </c>
      <c r="H9319">
        <v>3</v>
      </c>
      <c r="I9319">
        <v>3489.95</v>
      </c>
      <c r="J9319">
        <v>0.1</v>
      </c>
      <c r="K9319">
        <v>9422.86</v>
      </c>
      <c r="L9319">
        <v>2121.19</v>
      </c>
      <c r="M9319">
        <f t="shared" si="437"/>
        <v>9422.8649999999998</v>
      </c>
      <c r="N9319" t="str">
        <f t="shared" si="435"/>
        <v>Q4</v>
      </c>
      <c r="O9319" s="2">
        <f t="shared" si="436"/>
        <v>22.511105969949675</v>
      </c>
      <c r="P9319" t="str">
        <f>VLOOKUP(retail_sales_2023!C9319,customers!A:J,5,)</f>
        <v>Mumbai</v>
      </c>
      <c r="Q9319" t="str">
        <f>VLOOKUP(C9319,customers!A:J,10,0)</f>
        <v>Regular</v>
      </c>
    </row>
    <row r="9320" spans="1:17" x14ac:dyDescent="0.3">
      <c r="A9320" t="s">
        <v>10411</v>
      </c>
      <c r="B9320" s="1">
        <v>45180</v>
      </c>
      <c r="C9320" t="s">
        <v>303</v>
      </c>
      <c r="D9320" t="s">
        <v>304</v>
      </c>
      <c r="E9320" t="s">
        <v>27</v>
      </c>
      <c r="F9320" t="s">
        <v>38</v>
      </c>
      <c r="G9320" t="s">
        <v>456</v>
      </c>
      <c r="H9320">
        <v>2</v>
      </c>
      <c r="I9320">
        <v>1530.76</v>
      </c>
      <c r="J9320">
        <v>0</v>
      </c>
      <c r="K9320">
        <v>3061.52</v>
      </c>
      <c r="L9320">
        <v>1033.9100000000001</v>
      </c>
      <c r="M9320">
        <f t="shared" si="437"/>
        <v>3061.52</v>
      </c>
      <c r="N9320" t="str">
        <f t="shared" si="435"/>
        <v>Q3</v>
      </c>
      <c r="O9320" s="2">
        <f t="shared" si="436"/>
        <v>33.771133293266089</v>
      </c>
      <c r="P9320" t="str">
        <f>VLOOKUP(retail_sales_2023!C9320,customers!A:J,5,)</f>
        <v>Jaipur</v>
      </c>
      <c r="Q9320" t="str">
        <f>VLOOKUP(C9320,customers!A:J,10,0)</f>
        <v>Premium</v>
      </c>
    </row>
    <row r="9321" spans="1:17" x14ac:dyDescent="0.3">
      <c r="A9321" t="s">
        <v>10412</v>
      </c>
      <c r="B9321" s="1">
        <v>45095</v>
      </c>
      <c r="C9321" t="s">
        <v>307</v>
      </c>
      <c r="D9321" t="s">
        <v>308</v>
      </c>
      <c r="E9321" t="s">
        <v>21</v>
      </c>
      <c r="F9321" t="s">
        <v>43</v>
      </c>
      <c r="G9321" t="s">
        <v>282</v>
      </c>
      <c r="H9321">
        <v>5</v>
      </c>
      <c r="I9321">
        <v>46112.02</v>
      </c>
      <c r="J9321">
        <v>0.05</v>
      </c>
      <c r="K9321">
        <v>219032.09</v>
      </c>
      <c r="L9321">
        <v>24120.47</v>
      </c>
      <c r="M9321">
        <f t="shared" si="437"/>
        <v>219032.09499999997</v>
      </c>
      <c r="N9321" t="str">
        <f t="shared" si="435"/>
        <v>Q2</v>
      </c>
      <c r="O9321" s="2">
        <f t="shared" si="436"/>
        <v>11.012299613266714</v>
      </c>
      <c r="P9321" t="str">
        <f>VLOOKUP(retail_sales_2023!C9321,customers!A:J,5,)</f>
        <v>Patna</v>
      </c>
      <c r="Q9321" t="str">
        <f>VLOOKUP(C9321,customers!A:J,10,0)</f>
        <v>Occasional</v>
      </c>
    </row>
    <row r="9322" spans="1:17" x14ac:dyDescent="0.3">
      <c r="A9322" t="s">
        <v>10413</v>
      </c>
      <c r="B9322" s="1">
        <v>45246</v>
      </c>
      <c r="C9322" t="s">
        <v>595</v>
      </c>
      <c r="D9322" t="s">
        <v>596</v>
      </c>
      <c r="E9322" t="s">
        <v>27</v>
      </c>
      <c r="F9322" t="s">
        <v>81</v>
      </c>
      <c r="G9322" t="s">
        <v>101</v>
      </c>
      <c r="H9322">
        <v>5</v>
      </c>
      <c r="I9322">
        <v>2310.71</v>
      </c>
      <c r="J9322">
        <v>0</v>
      </c>
      <c r="K9322">
        <v>11553.55</v>
      </c>
      <c r="L9322">
        <v>2981.47</v>
      </c>
      <c r="M9322">
        <f t="shared" si="437"/>
        <v>11553.55</v>
      </c>
      <c r="N9322" t="str">
        <f t="shared" si="435"/>
        <v>Q4</v>
      </c>
      <c r="O9322" s="2">
        <f t="shared" si="436"/>
        <v>25.805661463359748</v>
      </c>
      <c r="P9322" t="str">
        <f>VLOOKUP(retail_sales_2023!C9322,customers!A:J,5,)</f>
        <v>Lucknow</v>
      </c>
      <c r="Q9322" t="str">
        <f>VLOOKUP(C9322,customers!A:J,10,0)</f>
        <v>Occasional</v>
      </c>
    </row>
    <row r="9323" spans="1:17" x14ac:dyDescent="0.3">
      <c r="A9323" t="s">
        <v>10414</v>
      </c>
      <c r="B9323" s="1">
        <v>45097</v>
      </c>
      <c r="C9323" t="s">
        <v>1547</v>
      </c>
      <c r="D9323" t="s">
        <v>1548</v>
      </c>
      <c r="E9323" t="s">
        <v>21</v>
      </c>
      <c r="F9323" t="s">
        <v>52</v>
      </c>
      <c r="G9323" t="s">
        <v>268</v>
      </c>
      <c r="H9323">
        <v>2</v>
      </c>
      <c r="I9323">
        <v>772.5</v>
      </c>
      <c r="J9323">
        <v>0.05</v>
      </c>
      <c r="K9323">
        <v>1467.75</v>
      </c>
      <c r="L9323">
        <v>100.48</v>
      </c>
      <c r="M9323">
        <f t="shared" si="437"/>
        <v>1467.75</v>
      </c>
      <c r="N9323" t="str">
        <f t="shared" si="435"/>
        <v>Q2</v>
      </c>
      <c r="O9323" s="2">
        <f t="shared" si="436"/>
        <v>6.8458524953159596</v>
      </c>
      <c r="P9323" t="str">
        <f>VLOOKUP(retail_sales_2023!C9323,customers!A:J,5,)</f>
        <v>Kolkata</v>
      </c>
      <c r="Q9323" t="str">
        <f>VLOOKUP(C9323,customers!A:J,10,0)</f>
        <v>Regular</v>
      </c>
    </row>
    <row r="9324" spans="1:17" x14ac:dyDescent="0.3">
      <c r="A9324" t="s">
        <v>10415</v>
      </c>
      <c r="B9324" s="1">
        <v>45032</v>
      </c>
      <c r="C9324" t="s">
        <v>2025</v>
      </c>
      <c r="D9324" t="s">
        <v>2026</v>
      </c>
      <c r="E9324" t="s">
        <v>33</v>
      </c>
      <c r="F9324" t="s">
        <v>52</v>
      </c>
      <c r="G9324" t="s">
        <v>200</v>
      </c>
      <c r="H9324">
        <v>9</v>
      </c>
      <c r="I9324">
        <v>259.76</v>
      </c>
      <c r="J9324">
        <v>0.15</v>
      </c>
      <c r="K9324">
        <v>1987.16</v>
      </c>
      <c r="L9324">
        <v>189.17</v>
      </c>
      <c r="M9324">
        <f t="shared" si="437"/>
        <v>1987.164</v>
      </c>
      <c r="N9324" t="str">
        <f t="shared" si="435"/>
        <v>Q2</v>
      </c>
      <c r="O9324" s="2">
        <f t="shared" si="436"/>
        <v>9.5196159342981943</v>
      </c>
      <c r="P9324" t="str">
        <f>VLOOKUP(retail_sales_2023!C9324,customers!A:J,5,)</f>
        <v>Pune</v>
      </c>
      <c r="Q9324" t="str">
        <f>VLOOKUP(C9324,customers!A:J,10,0)</f>
        <v>Premium</v>
      </c>
    </row>
    <row r="9325" spans="1:17" x14ac:dyDescent="0.3">
      <c r="A9325" t="s">
        <v>10416</v>
      </c>
      <c r="B9325" s="1">
        <v>45022</v>
      </c>
      <c r="C9325" t="s">
        <v>943</v>
      </c>
      <c r="D9325" t="s">
        <v>944</v>
      </c>
      <c r="E9325" t="s">
        <v>27</v>
      </c>
      <c r="F9325" t="s">
        <v>52</v>
      </c>
      <c r="G9325" t="s">
        <v>268</v>
      </c>
      <c r="H9325">
        <v>10</v>
      </c>
      <c r="I9325">
        <v>671.59</v>
      </c>
      <c r="J9325">
        <v>0.05</v>
      </c>
      <c r="K9325">
        <v>6380.11</v>
      </c>
      <c r="L9325">
        <v>636.38</v>
      </c>
      <c r="M9325">
        <f t="shared" si="437"/>
        <v>6380.1050000000005</v>
      </c>
      <c r="N9325" t="str">
        <f t="shared" si="435"/>
        <v>Q2</v>
      </c>
      <c r="O9325" s="2">
        <f t="shared" si="436"/>
        <v>9.9744361774326773</v>
      </c>
      <c r="P9325" t="str">
        <f>VLOOKUP(retail_sales_2023!C9325,customers!A:J,5,)</f>
        <v>Lucknow</v>
      </c>
      <c r="Q9325" t="str">
        <f>VLOOKUP(C9325,customers!A:J,10,0)</f>
        <v>Premium</v>
      </c>
    </row>
    <row r="9326" spans="1:17" x14ac:dyDescent="0.3">
      <c r="A9326" t="s">
        <v>10417</v>
      </c>
      <c r="B9326" s="1">
        <v>44935</v>
      </c>
      <c r="C9326" t="s">
        <v>2569</v>
      </c>
      <c r="D9326" t="s">
        <v>2570</v>
      </c>
      <c r="E9326" t="s">
        <v>15</v>
      </c>
      <c r="F9326" t="s">
        <v>38</v>
      </c>
      <c r="G9326" t="s">
        <v>90</v>
      </c>
      <c r="H9326">
        <v>4</v>
      </c>
      <c r="I9326">
        <v>321.43</v>
      </c>
      <c r="J9326">
        <v>0.1</v>
      </c>
      <c r="K9326">
        <v>1157.1500000000001</v>
      </c>
      <c r="L9326">
        <v>239.88</v>
      </c>
      <c r="M9326">
        <f t="shared" si="437"/>
        <v>1157.1480000000001</v>
      </c>
      <c r="N9326" t="str">
        <f t="shared" si="435"/>
        <v>Q1</v>
      </c>
      <c r="O9326" s="2">
        <f t="shared" si="436"/>
        <v>20.730242405911074</v>
      </c>
      <c r="P9326" t="str">
        <f>VLOOKUP(retail_sales_2023!C9326,customers!A:J,5,)</f>
        <v>Hyderabad</v>
      </c>
      <c r="Q9326" t="str">
        <f>VLOOKUP(C9326,customers!A:J,10,0)</f>
        <v>Premium</v>
      </c>
    </row>
    <row r="9327" spans="1:17" x14ac:dyDescent="0.3">
      <c r="A9327" t="s">
        <v>10418</v>
      </c>
      <c r="B9327" s="1">
        <v>45284</v>
      </c>
      <c r="C9327" t="s">
        <v>224</v>
      </c>
      <c r="D9327" t="s">
        <v>225</v>
      </c>
      <c r="E9327" t="s">
        <v>33</v>
      </c>
      <c r="F9327" t="s">
        <v>52</v>
      </c>
      <c r="G9327" t="s">
        <v>169</v>
      </c>
      <c r="H9327">
        <v>4</v>
      </c>
      <c r="I9327">
        <v>85.72</v>
      </c>
      <c r="J9327">
        <v>0</v>
      </c>
      <c r="K9327">
        <v>342.88</v>
      </c>
      <c r="L9327">
        <v>19.93</v>
      </c>
      <c r="M9327">
        <f t="shared" si="437"/>
        <v>342.88</v>
      </c>
      <c r="N9327" t="str">
        <f t="shared" si="435"/>
        <v>Q4</v>
      </c>
      <c r="O9327" s="2">
        <f t="shared" si="436"/>
        <v>5.8125291647223518</v>
      </c>
      <c r="P9327" t="str">
        <f>VLOOKUP(retail_sales_2023!C9327,customers!A:J,5,)</f>
        <v>Surat</v>
      </c>
      <c r="Q9327" t="str">
        <f>VLOOKUP(C9327,customers!A:J,10,0)</f>
        <v>Premium</v>
      </c>
    </row>
    <row r="9328" spans="1:17" x14ac:dyDescent="0.3">
      <c r="A9328" t="s">
        <v>10419</v>
      </c>
      <c r="B9328" s="1">
        <v>45094</v>
      </c>
      <c r="C9328" t="s">
        <v>736</v>
      </c>
      <c r="D9328" t="s">
        <v>1482</v>
      </c>
      <c r="E9328" t="s">
        <v>33</v>
      </c>
      <c r="F9328" t="s">
        <v>81</v>
      </c>
      <c r="G9328" t="s">
        <v>82</v>
      </c>
      <c r="H9328">
        <v>2</v>
      </c>
      <c r="I9328">
        <v>2408.84</v>
      </c>
      <c r="J9328">
        <v>0.15</v>
      </c>
      <c r="K9328">
        <v>4095.03</v>
      </c>
      <c r="L9328">
        <v>1457.66</v>
      </c>
      <c r="M9328">
        <f t="shared" si="437"/>
        <v>4095.0280000000002</v>
      </c>
      <c r="N9328" t="str">
        <f t="shared" si="435"/>
        <v>Q2</v>
      </c>
      <c r="O9328" s="2">
        <f t="shared" si="436"/>
        <v>35.595832020766636</v>
      </c>
      <c r="P9328" t="str">
        <f>VLOOKUP(retail_sales_2023!C9328,customers!A:J,5,)</f>
        <v>Pune</v>
      </c>
      <c r="Q9328" t="str">
        <f>VLOOKUP(C9328,customers!A:J,10,0)</f>
        <v>Premium</v>
      </c>
    </row>
    <row r="9329" spans="1:17" x14ac:dyDescent="0.3">
      <c r="A9329" t="s">
        <v>10420</v>
      </c>
      <c r="B9329" s="1">
        <v>44959</v>
      </c>
      <c r="C9329" t="s">
        <v>535</v>
      </c>
      <c r="D9329" t="s">
        <v>536</v>
      </c>
      <c r="E9329" t="s">
        <v>21</v>
      </c>
      <c r="F9329" t="s">
        <v>52</v>
      </c>
      <c r="G9329" t="s">
        <v>117</v>
      </c>
      <c r="H9329">
        <v>5</v>
      </c>
      <c r="I9329">
        <v>328.28</v>
      </c>
      <c r="J9329">
        <v>0</v>
      </c>
      <c r="K9329">
        <v>1641.4</v>
      </c>
      <c r="L9329">
        <v>108.82</v>
      </c>
      <c r="M9329">
        <f t="shared" si="437"/>
        <v>1641.3999999999999</v>
      </c>
      <c r="N9329" t="str">
        <f t="shared" si="435"/>
        <v>Q1</v>
      </c>
      <c r="O9329" s="2">
        <f t="shared" si="436"/>
        <v>6.6297063482393073</v>
      </c>
      <c r="P9329" t="str">
        <f>VLOOKUP(retail_sales_2023!C9329,customers!A:J,5,)</f>
        <v>Guwahati</v>
      </c>
      <c r="Q9329" t="str">
        <f>VLOOKUP(C9329,customers!A:J,10,0)</f>
        <v>Premium</v>
      </c>
    </row>
    <row r="9330" spans="1:17" x14ac:dyDescent="0.3">
      <c r="A9330" t="s">
        <v>10421</v>
      </c>
      <c r="B9330" s="1">
        <v>44991</v>
      </c>
      <c r="C9330" t="s">
        <v>331</v>
      </c>
      <c r="D9330" t="s">
        <v>332</v>
      </c>
      <c r="E9330" t="s">
        <v>15</v>
      </c>
      <c r="F9330" t="s">
        <v>28</v>
      </c>
      <c r="G9330" t="s">
        <v>325</v>
      </c>
      <c r="H9330">
        <v>4</v>
      </c>
      <c r="I9330">
        <v>313.35000000000002</v>
      </c>
      <c r="J9330">
        <v>0.05</v>
      </c>
      <c r="K9330">
        <v>1190.73</v>
      </c>
      <c r="L9330">
        <v>214.21</v>
      </c>
      <c r="M9330">
        <f t="shared" si="437"/>
        <v>1190.73</v>
      </c>
      <c r="N9330" t="str">
        <f t="shared" si="435"/>
        <v>Q1</v>
      </c>
      <c r="O9330" s="2">
        <f t="shared" si="436"/>
        <v>17.989804573664895</v>
      </c>
      <c r="P9330" t="str">
        <f>VLOOKUP(retail_sales_2023!C9330,customers!A:J,5,)</f>
        <v>Kochi</v>
      </c>
      <c r="Q9330" t="str">
        <f>VLOOKUP(C9330,customers!A:J,10,0)</f>
        <v>Premium</v>
      </c>
    </row>
    <row r="9331" spans="1:17" x14ac:dyDescent="0.3">
      <c r="A9331" t="s">
        <v>10422</v>
      </c>
      <c r="B9331" s="1">
        <v>45107</v>
      </c>
      <c r="C9331" t="s">
        <v>752</v>
      </c>
      <c r="D9331" t="s">
        <v>753</v>
      </c>
      <c r="E9331" t="s">
        <v>21</v>
      </c>
      <c r="F9331" t="s">
        <v>52</v>
      </c>
      <c r="G9331" t="s">
        <v>133</v>
      </c>
      <c r="H9331">
        <v>5</v>
      </c>
      <c r="I9331">
        <v>382.3</v>
      </c>
      <c r="J9331">
        <v>0</v>
      </c>
      <c r="K9331">
        <v>1911.5</v>
      </c>
      <c r="L9331">
        <v>110.48</v>
      </c>
      <c r="M9331">
        <f t="shared" si="437"/>
        <v>1911.5</v>
      </c>
      <c r="N9331" t="str">
        <f t="shared" si="435"/>
        <v>Q2</v>
      </c>
      <c r="O9331" s="2">
        <f t="shared" si="436"/>
        <v>5.7797541198012032</v>
      </c>
      <c r="P9331" t="str">
        <f>VLOOKUP(retail_sales_2023!C9331,customers!A:J,5,)</f>
        <v>Kolkata</v>
      </c>
      <c r="Q9331" t="str">
        <f>VLOOKUP(C9331,customers!A:J,10,0)</f>
        <v>Premium</v>
      </c>
    </row>
    <row r="9332" spans="1:17" x14ac:dyDescent="0.3">
      <c r="A9332" t="s">
        <v>10423</v>
      </c>
      <c r="B9332" s="1">
        <v>45103</v>
      </c>
      <c r="C9332" t="s">
        <v>368</v>
      </c>
      <c r="D9332" t="s">
        <v>369</v>
      </c>
      <c r="E9332" t="s">
        <v>21</v>
      </c>
      <c r="F9332" t="s">
        <v>81</v>
      </c>
      <c r="G9332" t="s">
        <v>158</v>
      </c>
      <c r="H9332">
        <v>2</v>
      </c>
      <c r="I9332">
        <v>3285.67</v>
      </c>
      <c r="J9332">
        <v>0</v>
      </c>
      <c r="K9332">
        <v>6571.34</v>
      </c>
      <c r="L9332">
        <v>1946.27</v>
      </c>
      <c r="M9332">
        <f t="shared" si="437"/>
        <v>6571.34</v>
      </c>
      <c r="N9332" t="str">
        <f t="shared" si="435"/>
        <v>Q2</v>
      </c>
      <c r="O9332" s="2">
        <f t="shared" si="436"/>
        <v>29.617551366996686</v>
      </c>
      <c r="P9332" t="str">
        <f>VLOOKUP(retail_sales_2023!C9332,customers!A:J,5,)</f>
        <v>Kolkata</v>
      </c>
      <c r="Q9332" t="str">
        <f>VLOOKUP(C9332,customers!A:J,10,0)</f>
        <v>Occasional</v>
      </c>
    </row>
    <row r="9333" spans="1:17" x14ac:dyDescent="0.3">
      <c r="A9333" t="s">
        <v>10424</v>
      </c>
      <c r="B9333" s="1">
        <v>45032</v>
      </c>
      <c r="C9333" t="s">
        <v>1167</v>
      </c>
      <c r="D9333" t="s">
        <v>1168</v>
      </c>
      <c r="E9333" t="s">
        <v>21</v>
      </c>
      <c r="F9333" t="s">
        <v>81</v>
      </c>
      <c r="G9333" t="s">
        <v>105</v>
      </c>
      <c r="H9333">
        <v>5</v>
      </c>
      <c r="I9333">
        <v>4434.41</v>
      </c>
      <c r="J9333">
        <v>0</v>
      </c>
      <c r="K9333">
        <v>22172.05</v>
      </c>
      <c r="L9333">
        <v>4893.2700000000004</v>
      </c>
      <c r="M9333">
        <f t="shared" si="437"/>
        <v>22172.05</v>
      </c>
      <c r="N9333" t="str">
        <f t="shared" si="435"/>
        <v>Q2</v>
      </c>
      <c r="O9333" s="2">
        <f t="shared" si="436"/>
        <v>22.069542509601053</v>
      </c>
      <c r="P9333" t="str">
        <f>VLOOKUP(retail_sales_2023!C9333,customers!A:J,5,)</f>
        <v>Bhubaneswar</v>
      </c>
      <c r="Q9333" t="str">
        <f>VLOOKUP(C9333,customers!A:J,10,0)</f>
        <v>Regular</v>
      </c>
    </row>
    <row r="9334" spans="1:17" x14ac:dyDescent="0.3">
      <c r="A9334" t="s">
        <v>10425</v>
      </c>
      <c r="B9334" s="1">
        <v>45161</v>
      </c>
      <c r="C9334" t="s">
        <v>1090</v>
      </c>
      <c r="D9334" t="s">
        <v>1091</v>
      </c>
      <c r="E9334" t="s">
        <v>27</v>
      </c>
      <c r="F9334" t="s">
        <v>52</v>
      </c>
      <c r="G9334" t="s">
        <v>268</v>
      </c>
      <c r="H9334">
        <v>9</v>
      </c>
      <c r="I9334">
        <v>172.27</v>
      </c>
      <c r="J9334">
        <v>0.2</v>
      </c>
      <c r="K9334">
        <v>1240.3399999999999</v>
      </c>
      <c r="L9334">
        <v>102.42</v>
      </c>
      <c r="M9334">
        <f t="shared" si="437"/>
        <v>1240.3440000000001</v>
      </c>
      <c r="N9334" t="str">
        <f t="shared" si="435"/>
        <v>Q3</v>
      </c>
      <c r="O9334" s="2">
        <f t="shared" si="436"/>
        <v>8.2574132899043828</v>
      </c>
      <c r="P9334" t="str">
        <f>VLOOKUP(retail_sales_2023!C9334,customers!A:J,5,)</f>
        <v>Lucknow</v>
      </c>
      <c r="Q9334" t="str">
        <f>VLOOKUP(C9334,customers!A:J,10,0)</f>
        <v>Regular</v>
      </c>
    </row>
    <row r="9335" spans="1:17" x14ac:dyDescent="0.3">
      <c r="A9335" t="s">
        <v>10426</v>
      </c>
      <c r="B9335" s="1">
        <v>45143</v>
      </c>
      <c r="C9335" t="s">
        <v>849</v>
      </c>
      <c r="D9335" t="s">
        <v>850</v>
      </c>
      <c r="E9335" t="s">
        <v>33</v>
      </c>
      <c r="F9335" t="s">
        <v>43</v>
      </c>
      <c r="G9335" t="s">
        <v>282</v>
      </c>
      <c r="H9335">
        <v>4</v>
      </c>
      <c r="I9335">
        <v>53287.839999999997</v>
      </c>
      <c r="J9335">
        <v>0.3</v>
      </c>
      <c r="K9335">
        <v>149205.95000000001</v>
      </c>
      <c r="L9335">
        <v>22345.54</v>
      </c>
      <c r="M9335">
        <f t="shared" si="437"/>
        <v>149205.95199999999</v>
      </c>
      <c r="N9335" t="str">
        <f t="shared" si="435"/>
        <v>Q3</v>
      </c>
      <c r="O9335" s="2">
        <f t="shared" si="436"/>
        <v>14.976306239798076</v>
      </c>
      <c r="P9335" t="str">
        <f>VLOOKUP(retail_sales_2023!C9335,customers!A:J,5,)</f>
        <v>Nagpur</v>
      </c>
      <c r="Q9335" t="str">
        <f>VLOOKUP(C9335,customers!A:J,10,0)</f>
        <v>Occasional</v>
      </c>
    </row>
    <row r="9336" spans="1:17" x14ac:dyDescent="0.3">
      <c r="A9336" t="s">
        <v>10427</v>
      </c>
      <c r="B9336" s="1">
        <v>45004</v>
      </c>
      <c r="C9336" t="s">
        <v>2172</v>
      </c>
      <c r="D9336" t="s">
        <v>2173</v>
      </c>
      <c r="E9336" t="s">
        <v>21</v>
      </c>
      <c r="F9336" t="s">
        <v>16</v>
      </c>
      <c r="G9336" t="s">
        <v>296</v>
      </c>
      <c r="H9336">
        <v>3</v>
      </c>
      <c r="I9336">
        <v>971.17</v>
      </c>
      <c r="J9336">
        <v>0.1</v>
      </c>
      <c r="K9336">
        <v>2622.16</v>
      </c>
      <c r="L9336">
        <v>876.7</v>
      </c>
      <c r="M9336">
        <f t="shared" si="437"/>
        <v>2622.1589999999997</v>
      </c>
      <c r="N9336" t="str">
        <f t="shared" si="435"/>
        <v>Q1</v>
      </c>
      <c r="O9336" s="2">
        <f t="shared" si="436"/>
        <v>33.434267931781434</v>
      </c>
      <c r="P9336" t="str">
        <f>VLOOKUP(retail_sales_2023!C9336,customers!A:J,5,)</f>
        <v>Hyderabad</v>
      </c>
      <c r="Q9336" t="str">
        <f>VLOOKUP(C9336,customers!A:J,10,0)</f>
        <v>Regular</v>
      </c>
    </row>
    <row r="9337" spans="1:17" x14ac:dyDescent="0.3">
      <c r="A9337" t="s">
        <v>10428</v>
      </c>
      <c r="B9337" s="1">
        <v>44986</v>
      </c>
      <c r="C9337" t="s">
        <v>1572</v>
      </c>
      <c r="D9337" t="s">
        <v>1573</v>
      </c>
      <c r="E9337" t="s">
        <v>15</v>
      </c>
      <c r="F9337" t="s">
        <v>38</v>
      </c>
      <c r="G9337" t="s">
        <v>39</v>
      </c>
      <c r="H9337">
        <v>1</v>
      </c>
      <c r="I9337">
        <v>799.57</v>
      </c>
      <c r="J9337">
        <v>0.05</v>
      </c>
      <c r="K9337">
        <v>759.59</v>
      </c>
      <c r="L9337">
        <v>178.91</v>
      </c>
      <c r="M9337">
        <f t="shared" si="437"/>
        <v>759.5915</v>
      </c>
      <c r="N9337" t="str">
        <f t="shared" si="435"/>
        <v>Q1</v>
      </c>
      <c r="O9337" s="2">
        <f t="shared" si="436"/>
        <v>23.553495964928448</v>
      </c>
      <c r="P9337" t="str">
        <f>VLOOKUP(retail_sales_2023!C9337,customers!A:J,5,)</f>
        <v>Kochi</v>
      </c>
      <c r="Q9337" t="str">
        <f>VLOOKUP(C9337,customers!A:J,10,0)</f>
        <v>Regular</v>
      </c>
    </row>
    <row r="9338" spans="1:17" x14ac:dyDescent="0.3">
      <c r="A9338" t="s">
        <v>10429</v>
      </c>
      <c r="B9338" s="1">
        <v>45280</v>
      </c>
      <c r="C9338" t="s">
        <v>1223</v>
      </c>
      <c r="D9338" t="s">
        <v>1224</v>
      </c>
      <c r="E9338" t="s">
        <v>15</v>
      </c>
      <c r="F9338" t="s">
        <v>43</v>
      </c>
      <c r="G9338" t="s">
        <v>44</v>
      </c>
      <c r="H9338">
        <v>3</v>
      </c>
      <c r="I9338">
        <v>50866.82</v>
      </c>
      <c r="J9338">
        <v>0.1</v>
      </c>
      <c r="K9338">
        <v>137340.41</v>
      </c>
      <c r="L9338">
        <v>12731.49</v>
      </c>
      <c r="M9338">
        <f t="shared" si="437"/>
        <v>137340.41399999999</v>
      </c>
      <c r="N9338" t="str">
        <f t="shared" si="435"/>
        <v>Q4</v>
      </c>
      <c r="O9338" s="2">
        <f t="shared" si="436"/>
        <v>9.270024750909073</v>
      </c>
      <c r="P9338" t="str">
        <f>VLOOKUP(retail_sales_2023!C9338,customers!A:J,5,)</f>
        <v>Chennai</v>
      </c>
      <c r="Q9338" t="str">
        <f>VLOOKUP(C9338,customers!A:J,10,0)</f>
        <v>Premium</v>
      </c>
    </row>
    <row r="9339" spans="1:17" x14ac:dyDescent="0.3">
      <c r="A9339" t="s">
        <v>10430</v>
      </c>
      <c r="B9339" s="1">
        <v>45015</v>
      </c>
      <c r="C9339" t="s">
        <v>313</v>
      </c>
      <c r="D9339" t="s">
        <v>314</v>
      </c>
      <c r="E9339" t="s">
        <v>21</v>
      </c>
      <c r="F9339" t="s">
        <v>22</v>
      </c>
      <c r="G9339" t="s">
        <v>516</v>
      </c>
      <c r="H9339">
        <v>3</v>
      </c>
      <c r="I9339">
        <v>27441.22</v>
      </c>
      <c r="J9339">
        <v>0.1</v>
      </c>
      <c r="K9339">
        <v>74091.289999999994</v>
      </c>
      <c r="L9339">
        <v>21085.64</v>
      </c>
      <c r="M9339">
        <f t="shared" si="437"/>
        <v>74091.294000000009</v>
      </c>
      <c r="N9339" t="str">
        <f t="shared" si="435"/>
        <v>Q1</v>
      </c>
      <c r="O9339" s="2">
        <f t="shared" si="436"/>
        <v>28.458999701584357</v>
      </c>
      <c r="P9339" t="str">
        <f>VLOOKUP(retail_sales_2023!C9339,customers!A:J,5,)</f>
        <v>Kolkata</v>
      </c>
      <c r="Q9339" t="str">
        <f>VLOOKUP(C9339,customers!A:J,10,0)</f>
        <v>Premium</v>
      </c>
    </row>
    <row r="9340" spans="1:17" x14ac:dyDescent="0.3">
      <c r="A9340" t="s">
        <v>10431</v>
      </c>
      <c r="B9340" s="1">
        <v>45242</v>
      </c>
      <c r="C9340" t="s">
        <v>254</v>
      </c>
      <c r="D9340" t="s">
        <v>255</v>
      </c>
      <c r="E9340" t="s">
        <v>33</v>
      </c>
      <c r="F9340" t="s">
        <v>43</v>
      </c>
      <c r="G9340" t="s">
        <v>272</v>
      </c>
      <c r="H9340">
        <v>1</v>
      </c>
      <c r="I9340">
        <v>76598.990000000005</v>
      </c>
      <c r="J9340">
        <v>0.05</v>
      </c>
      <c r="K9340">
        <v>72769.039999999994</v>
      </c>
      <c r="L9340">
        <v>10223.64</v>
      </c>
      <c r="M9340">
        <f t="shared" si="437"/>
        <v>72769.040500000003</v>
      </c>
      <c r="N9340" t="str">
        <f t="shared" si="435"/>
        <v>Q4</v>
      </c>
      <c r="O9340" s="2">
        <f t="shared" si="436"/>
        <v>14.049436408670502</v>
      </c>
      <c r="P9340" t="str">
        <f>VLOOKUP(retail_sales_2023!C9340,customers!A:J,5,)</f>
        <v>Nagpur</v>
      </c>
      <c r="Q9340" t="str">
        <f>VLOOKUP(C9340,customers!A:J,10,0)</f>
        <v>Premium</v>
      </c>
    </row>
    <row r="9341" spans="1:17" x14ac:dyDescent="0.3">
      <c r="A9341" t="s">
        <v>10432</v>
      </c>
      <c r="B9341" s="1">
        <v>45075</v>
      </c>
      <c r="C9341" t="s">
        <v>46</v>
      </c>
      <c r="D9341" t="s">
        <v>47</v>
      </c>
      <c r="E9341" t="s">
        <v>21</v>
      </c>
      <c r="F9341" t="s">
        <v>81</v>
      </c>
      <c r="G9341" t="s">
        <v>105</v>
      </c>
      <c r="H9341">
        <v>2</v>
      </c>
      <c r="I9341">
        <v>4329.55</v>
      </c>
      <c r="J9341">
        <v>0.05</v>
      </c>
      <c r="K9341">
        <v>8226.15</v>
      </c>
      <c r="L9341">
        <v>1844.82</v>
      </c>
      <c r="M9341">
        <f t="shared" si="437"/>
        <v>8226.1450000000004</v>
      </c>
      <c r="N9341" t="str">
        <f t="shared" si="435"/>
        <v>Q2</v>
      </c>
      <c r="O9341" s="2">
        <f t="shared" si="436"/>
        <v>22.426286902135264</v>
      </c>
      <c r="P9341" t="str">
        <f>VLOOKUP(retail_sales_2023!C9341,customers!A:J,5,)</f>
        <v>Bhubaneswar</v>
      </c>
      <c r="Q9341" t="str">
        <f>VLOOKUP(C9341,customers!A:J,10,0)</f>
        <v>Premium</v>
      </c>
    </row>
    <row r="9342" spans="1:17" x14ac:dyDescent="0.3">
      <c r="A9342" t="s">
        <v>10433</v>
      </c>
      <c r="B9342" s="1">
        <v>44956</v>
      </c>
      <c r="C9342" t="s">
        <v>2580</v>
      </c>
      <c r="D9342" t="s">
        <v>2581</v>
      </c>
      <c r="E9342" t="s">
        <v>21</v>
      </c>
      <c r="F9342" t="s">
        <v>81</v>
      </c>
      <c r="G9342" t="s">
        <v>333</v>
      </c>
      <c r="H9342">
        <v>2</v>
      </c>
      <c r="I9342">
        <v>3415.08</v>
      </c>
      <c r="J9342">
        <v>0.05</v>
      </c>
      <c r="K9342">
        <v>6488.65</v>
      </c>
      <c r="L9342">
        <v>1484.35</v>
      </c>
      <c r="M9342">
        <f t="shared" si="437"/>
        <v>6488.6519999999991</v>
      </c>
      <c r="N9342" t="str">
        <f t="shared" si="435"/>
        <v>Q1</v>
      </c>
      <c r="O9342" s="2">
        <f t="shared" si="436"/>
        <v>22.876099034467877</v>
      </c>
      <c r="P9342" t="str">
        <f>VLOOKUP(retail_sales_2023!C9342,customers!A:J,5,)</f>
        <v>Patna</v>
      </c>
      <c r="Q9342" t="str">
        <f>VLOOKUP(C9342,customers!A:J,10,0)</f>
        <v>Premium</v>
      </c>
    </row>
    <row r="9343" spans="1:17" x14ac:dyDescent="0.3">
      <c r="A9343" t="s">
        <v>10434</v>
      </c>
      <c r="B9343" s="1">
        <v>45203</v>
      </c>
      <c r="C9343" t="s">
        <v>971</v>
      </c>
      <c r="D9343" t="s">
        <v>972</v>
      </c>
      <c r="E9343" t="s">
        <v>15</v>
      </c>
      <c r="F9343" t="s">
        <v>28</v>
      </c>
      <c r="G9343" t="s">
        <v>466</v>
      </c>
      <c r="H9343">
        <v>4</v>
      </c>
      <c r="I9343">
        <v>6395.01</v>
      </c>
      <c r="J9343">
        <v>0</v>
      </c>
      <c r="K9343">
        <v>25580.04</v>
      </c>
      <c r="L9343">
        <v>4336.74</v>
      </c>
      <c r="M9343">
        <f t="shared" si="437"/>
        <v>25580.04</v>
      </c>
      <c r="N9343" t="str">
        <f t="shared" si="435"/>
        <v>Q4</v>
      </c>
      <c r="O9343" s="2">
        <f t="shared" si="436"/>
        <v>16.953609142128002</v>
      </c>
      <c r="P9343" t="str">
        <f>VLOOKUP(retail_sales_2023!C9343,customers!A:J,5,)</f>
        <v>Chennai</v>
      </c>
      <c r="Q9343" t="str">
        <f>VLOOKUP(C9343,customers!A:J,10,0)</f>
        <v>Premium</v>
      </c>
    </row>
    <row r="9344" spans="1:17" x14ac:dyDescent="0.3">
      <c r="A9344" t="s">
        <v>10435</v>
      </c>
      <c r="B9344" s="1">
        <v>44948</v>
      </c>
      <c r="C9344" t="s">
        <v>2191</v>
      </c>
      <c r="D9344" t="s">
        <v>2370</v>
      </c>
      <c r="E9344" t="s">
        <v>15</v>
      </c>
      <c r="F9344" t="s">
        <v>38</v>
      </c>
      <c r="G9344" t="s">
        <v>73</v>
      </c>
      <c r="H9344">
        <v>5</v>
      </c>
      <c r="I9344">
        <v>2830.84</v>
      </c>
      <c r="J9344">
        <v>0.3</v>
      </c>
      <c r="K9344">
        <v>9907.94</v>
      </c>
      <c r="L9344">
        <v>1980.73</v>
      </c>
      <c r="M9344">
        <f t="shared" si="437"/>
        <v>9907.94</v>
      </c>
      <c r="N9344" t="str">
        <f t="shared" si="435"/>
        <v>Q1</v>
      </c>
      <c r="O9344" s="2">
        <f t="shared" si="436"/>
        <v>19.991340278604834</v>
      </c>
      <c r="P9344" t="str">
        <f>VLOOKUP(retail_sales_2023!C9344,customers!A:J,5,)</f>
        <v>Hyderabad</v>
      </c>
      <c r="Q9344" t="str">
        <f>VLOOKUP(C9344,customers!A:J,10,0)</f>
        <v>Premium</v>
      </c>
    </row>
    <row r="9345" spans="1:17" x14ac:dyDescent="0.3">
      <c r="A9345" t="s">
        <v>10436</v>
      </c>
      <c r="B9345" s="1">
        <v>45131</v>
      </c>
      <c r="C9345" t="s">
        <v>1065</v>
      </c>
      <c r="D9345" t="s">
        <v>1066</v>
      </c>
      <c r="E9345" t="s">
        <v>15</v>
      </c>
      <c r="F9345" t="s">
        <v>22</v>
      </c>
      <c r="G9345" t="s">
        <v>146</v>
      </c>
      <c r="H9345">
        <v>1</v>
      </c>
      <c r="I9345">
        <v>40428.65</v>
      </c>
      <c r="J9345">
        <v>0</v>
      </c>
      <c r="K9345">
        <v>40428.65</v>
      </c>
      <c r="L9345">
        <v>8696.36</v>
      </c>
      <c r="M9345">
        <f t="shared" si="437"/>
        <v>40428.65</v>
      </c>
      <c r="N9345" t="str">
        <f t="shared" si="435"/>
        <v>Q3</v>
      </c>
      <c r="O9345" s="2">
        <f t="shared" si="436"/>
        <v>21.510389290762863</v>
      </c>
      <c r="P9345" t="str">
        <f>VLOOKUP(retail_sales_2023!C9345,customers!A:J,5,)</f>
        <v>Chennai</v>
      </c>
      <c r="Q9345" t="str">
        <f>VLOOKUP(C9345,customers!A:J,10,0)</f>
        <v>Premium</v>
      </c>
    </row>
    <row r="9346" spans="1:17" x14ac:dyDescent="0.3">
      <c r="A9346" t="s">
        <v>10437</v>
      </c>
      <c r="B9346" s="1">
        <v>45022</v>
      </c>
      <c r="C9346" t="s">
        <v>115</v>
      </c>
      <c r="D9346" t="s">
        <v>116</v>
      </c>
      <c r="E9346" t="s">
        <v>15</v>
      </c>
      <c r="F9346" t="s">
        <v>28</v>
      </c>
      <c r="G9346" t="s">
        <v>165</v>
      </c>
      <c r="H9346">
        <v>4</v>
      </c>
      <c r="I9346">
        <v>4401.8500000000004</v>
      </c>
      <c r="J9346">
        <v>0</v>
      </c>
      <c r="K9346">
        <v>17607.400000000001</v>
      </c>
      <c r="L9346">
        <v>4398.3500000000004</v>
      </c>
      <c r="M9346">
        <f t="shared" si="437"/>
        <v>17607.400000000001</v>
      </c>
      <c r="N9346" t="str">
        <f t="shared" si="435"/>
        <v>Q2</v>
      </c>
      <c r="O9346" s="2">
        <f t="shared" si="436"/>
        <v>24.980121994161543</v>
      </c>
      <c r="P9346" t="str">
        <f>VLOOKUP(retail_sales_2023!C9346,customers!A:J,5,)</f>
        <v>Coimbatore</v>
      </c>
      <c r="Q9346" t="str">
        <f>VLOOKUP(C9346,customers!A:J,10,0)</f>
        <v>Regular</v>
      </c>
    </row>
    <row r="9347" spans="1:17" x14ac:dyDescent="0.3">
      <c r="A9347" t="s">
        <v>10438</v>
      </c>
      <c r="B9347" s="1">
        <v>45009</v>
      </c>
      <c r="C9347" t="s">
        <v>1123</v>
      </c>
      <c r="D9347" t="s">
        <v>1124</v>
      </c>
      <c r="E9347" t="s">
        <v>15</v>
      </c>
      <c r="F9347" t="s">
        <v>81</v>
      </c>
      <c r="G9347" t="s">
        <v>239</v>
      </c>
      <c r="H9347">
        <v>2</v>
      </c>
      <c r="I9347">
        <v>2395.46</v>
      </c>
      <c r="J9347">
        <v>0.1</v>
      </c>
      <c r="K9347">
        <v>4311.83</v>
      </c>
      <c r="L9347">
        <v>1125.49</v>
      </c>
      <c r="M9347">
        <f t="shared" si="437"/>
        <v>4311.8280000000004</v>
      </c>
      <c r="N9347" t="str">
        <f t="shared" ref="N9347:N9410" si="438">"Q"&amp;ROUNDUP(MONTH(B9347)/3,0)</f>
        <v>Q1</v>
      </c>
      <c r="O9347" s="2">
        <f t="shared" ref="O9347:O9410" si="439">(L9347/K9347)*100</f>
        <v>26.102374165957375</v>
      </c>
      <c r="P9347" t="str">
        <f>VLOOKUP(retail_sales_2023!C9347,customers!A:J,5,)</f>
        <v>Kochi</v>
      </c>
      <c r="Q9347" t="str">
        <f>VLOOKUP(C9347,customers!A:J,10,0)</f>
        <v>Premium</v>
      </c>
    </row>
    <row r="9348" spans="1:17" x14ac:dyDescent="0.3">
      <c r="A9348" t="s">
        <v>10439</v>
      </c>
      <c r="B9348" s="1">
        <v>45289</v>
      </c>
      <c r="C9348" t="s">
        <v>2938</v>
      </c>
      <c r="D9348" t="s">
        <v>2939</v>
      </c>
      <c r="E9348" t="s">
        <v>33</v>
      </c>
      <c r="F9348" t="s">
        <v>22</v>
      </c>
      <c r="G9348" t="s">
        <v>23</v>
      </c>
      <c r="H9348">
        <v>4</v>
      </c>
      <c r="I9348">
        <v>23139.14</v>
      </c>
      <c r="J9348">
        <v>0.15</v>
      </c>
      <c r="K9348">
        <v>78673.08</v>
      </c>
      <c r="L9348">
        <v>15513.32</v>
      </c>
      <c r="M9348">
        <f t="shared" si="437"/>
        <v>78673.076000000001</v>
      </c>
      <c r="N9348" t="str">
        <f t="shared" si="438"/>
        <v>Q4</v>
      </c>
      <c r="O9348" s="2">
        <f t="shared" si="439"/>
        <v>19.718714457346781</v>
      </c>
      <c r="P9348" t="str">
        <f>VLOOKUP(retail_sales_2023!C9348,customers!A:J,5,)</f>
        <v>Mumbai</v>
      </c>
      <c r="Q9348" t="str">
        <f>VLOOKUP(C9348,customers!A:J,10,0)</f>
        <v>Regular</v>
      </c>
    </row>
    <row r="9349" spans="1:17" x14ac:dyDescent="0.3">
      <c r="A9349" t="s">
        <v>10440</v>
      </c>
      <c r="B9349" s="1">
        <v>45183</v>
      </c>
      <c r="C9349" t="s">
        <v>266</v>
      </c>
      <c r="D9349" t="s">
        <v>267</v>
      </c>
      <c r="E9349" t="s">
        <v>27</v>
      </c>
      <c r="F9349" t="s">
        <v>52</v>
      </c>
      <c r="G9349" t="s">
        <v>937</v>
      </c>
      <c r="H9349">
        <v>4</v>
      </c>
      <c r="I9349">
        <v>406.52</v>
      </c>
      <c r="J9349">
        <v>0</v>
      </c>
      <c r="K9349">
        <v>1626.08</v>
      </c>
      <c r="L9349">
        <v>117.96</v>
      </c>
      <c r="M9349">
        <f t="shared" ref="M9349:M9412" si="440">H9349*I9349*(1-J9349)</f>
        <v>1626.08</v>
      </c>
      <c r="N9349" t="str">
        <f t="shared" si="438"/>
        <v>Q3</v>
      </c>
      <c r="O9349" s="2">
        <f t="shared" si="439"/>
        <v>7.2542556331791799</v>
      </c>
      <c r="P9349" t="str">
        <f>VLOOKUP(retail_sales_2023!C9349,customers!A:J,5,)</f>
        <v>Amritsar</v>
      </c>
      <c r="Q9349" t="str">
        <f>VLOOKUP(C9349,customers!A:J,10,0)</f>
        <v>Premium</v>
      </c>
    </row>
    <row r="9350" spans="1:17" x14ac:dyDescent="0.3">
      <c r="A9350" t="s">
        <v>10441</v>
      </c>
      <c r="B9350" s="1">
        <v>45124</v>
      </c>
      <c r="C9350" t="s">
        <v>592</v>
      </c>
      <c r="D9350" t="s">
        <v>593</v>
      </c>
      <c r="E9350" t="s">
        <v>21</v>
      </c>
      <c r="F9350" t="s">
        <v>43</v>
      </c>
      <c r="G9350" t="s">
        <v>243</v>
      </c>
      <c r="H9350">
        <v>2</v>
      </c>
      <c r="I9350">
        <v>48513.2</v>
      </c>
      <c r="J9350">
        <v>0.1</v>
      </c>
      <c r="K9350">
        <v>87323.76</v>
      </c>
      <c r="L9350">
        <v>11585.81</v>
      </c>
      <c r="M9350">
        <f t="shared" si="440"/>
        <v>87323.76</v>
      </c>
      <c r="N9350" t="str">
        <f t="shared" si="438"/>
        <v>Q3</v>
      </c>
      <c r="O9350" s="2">
        <f t="shared" si="439"/>
        <v>13.267649033894097</v>
      </c>
      <c r="P9350" t="str">
        <f>VLOOKUP(retail_sales_2023!C9350,customers!A:J,5,)</f>
        <v>Patna</v>
      </c>
      <c r="Q9350" t="str">
        <f>VLOOKUP(C9350,customers!A:J,10,0)</f>
        <v>Premium</v>
      </c>
    </row>
    <row r="9351" spans="1:17" x14ac:dyDescent="0.3">
      <c r="A9351" t="s">
        <v>10442</v>
      </c>
      <c r="B9351" s="1">
        <v>45114</v>
      </c>
      <c r="C9351" t="s">
        <v>385</v>
      </c>
      <c r="D9351" t="s">
        <v>386</v>
      </c>
      <c r="E9351" t="s">
        <v>15</v>
      </c>
      <c r="F9351" t="s">
        <v>28</v>
      </c>
      <c r="G9351" t="s">
        <v>466</v>
      </c>
      <c r="H9351">
        <v>3</v>
      </c>
      <c r="I9351">
        <v>7821.37</v>
      </c>
      <c r="J9351">
        <v>0.05</v>
      </c>
      <c r="K9351">
        <v>22290.9</v>
      </c>
      <c r="L9351">
        <v>4350.8100000000004</v>
      </c>
      <c r="M9351">
        <f t="shared" si="440"/>
        <v>22290.904500000001</v>
      </c>
      <c r="N9351" t="str">
        <f t="shared" si="438"/>
        <v>Q3</v>
      </c>
      <c r="O9351" s="2">
        <f t="shared" si="439"/>
        <v>19.518323620849763</v>
      </c>
      <c r="P9351" t="str">
        <f>VLOOKUP(retail_sales_2023!C9351,customers!A:J,5,)</f>
        <v>Hyderabad</v>
      </c>
      <c r="Q9351" t="str">
        <f>VLOOKUP(C9351,customers!A:J,10,0)</f>
        <v>Premium</v>
      </c>
    </row>
    <row r="9352" spans="1:17" x14ac:dyDescent="0.3">
      <c r="A9352" t="s">
        <v>10443</v>
      </c>
      <c r="B9352" s="1">
        <v>45165</v>
      </c>
      <c r="C9352" t="s">
        <v>1896</v>
      </c>
      <c r="D9352" t="s">
        <v>1897</v>
      </c>
      <c r="E9352" t="s">
        <v>33</v>
      </c>
      <c r="F9352" t="s">
        <v>81</v>
      </c>
      <c r="G9352" t="s">
        <v>150</v>
      </c>
      <c r="H9352">
        <v>4</v>
      </c>
      <c r="I9352">
        <v>4911.6499999999996</v>
      </c>
      <c r="J9352">
        <v>0</v>
      </c>
      <c r="K9352">
        <v>19646.599999999999</v>
      </c>
      <c r="L9352">
        <v>6861.28</v>
      </c>
      <c r="M9352">
        <f t="shared" si="440"/>
        <v>19646.599999999999</v>
      </c>
      <c r="N9352" t="str">
        <f t="shared" si="438"/>
        <v>Q3</v>
      </c>
      <c r="O9352" s="2">
        <f t="shared" si="439"/>
        <v>34.92349821343133</v>
      </c>
      <c r="P9352" t="str">
        <f>VLOOKUP(retail_sales_2023!C9352,customers!A:J,5,)</f>
        <v>Mumbai</v>
      </c>
      <c r="Q9352" t="str">
        <f>VLOOKUP(C9352,customers!A:J,10,0)</f>
        <v>Premium</v>
      </c>
    </row>
    <row r="9353" spans="1:17" x14ac:dyDescent="0.3">
      <c r="A9353" t="s">
        <v>10444</v>
      </c>
      <c r="B9353" s="1">
        <v>45046</v>
      </c>
      <c r="C9353" t="s">
        <v>918</v>
      </c>
      <c r="D9353" t="s">
        <v>919</v>
      </c>
      <c r="E9353" t="s">
        <v>33</v>
      </c>
      <c r="F9353" t="s">
        <v>22</v>
      </c>
      <c r="G9353" t="s">
        <v>34</v>
      </c>
      <c r="H9353">
        <v>2</v>
      </c>
      <c r="I9353">
        <v>27597.75</v>
      </c>
      <c r="J9353">
        <v>0.1</v>
      </c>
      <c r="K9353">
        <v>49675.95</v>
      </c>
      <c r="L9353">
        <v>11552.56</v>
      </c>
      <c r="M9353">
        <f t="shared" si="440"/>
        <v>49675.950000000004</v>
      </c>
      <c r="N9353" t="str">
        <f t="shared" si="438"/>
        <v>Q2</v>
      </c>
      <c r="O9353" s="2">
        <f t="shared" si="439"/>
        <v>23.255841106209342</v>
      </c>
      <c r="P9353" t="str">
        <f>VLOOKUP(retail_sales_2023!C9353,customers!A:J,5,)</f>
        <v>Ahmedabad</v>
      </c>
      <c r="Q9353" t="str">
        <f>VLOOKUP(C9353,customers!A:J,10,0)</f>
        <v>Regular</v>
      </c>
    </row>
    <row r="9354" spans="1:17" x14ac:dyDescent="0.3">
      <c r="A9354" t="s">
        <v>10445</v>
      </c>
      <c r="B9354" s="1">
        <v>45283</v>
      </c>
      <c r="C9354" t="s">
        <v>1827</v>
      </c>
      <c r="D9354" t="s">
        <v>1828</v>
      </c>
      <c r="E9354" t="s">
        <v>33</v>
      </c>
      <c r="F9354" t="s">
        <v>28</v>
      </c>
      <c r="G9354" t="s">
        <v>280</v>
      </c>
      <c r="H9354">
        <v>1</v>
      </c>
      <c r="I9354">
        <v>1620.26</v>
      </c>
      <c r="J9354">
        <v>0.05</v>
      </c>
      <c r="K9354">
        <v>1539.25</v>
      </c>
      <c r="L9354">
        <v>301.45999999999998</v>
      </c>
      <c r="M9354">
        <f t="shared" si="440"/>
        <v>1539.2469999999998</v>
      </c>
      <c r="N9354" t="str">
        <f t="shared" si="438"/>
        <v>Q4</v>
      </c>
      <c r="O9354" s="2">
        <f t="shared" si="439"/>
        <v>19.584862757836607</v>
      </c>
      <c r="P9354" t="str">
        <f>VLOOKUP(retail_sales_2023!C9354,customers!A:J,5,)</f>
        <v>Mumbai</v>
      </c>
      <c r="Q9354" t="str">
        <f>VLOOKUP(C9354,customers!A:J,10,0)</f>
        <v>Regular</v>
      </c>
    </row>
    <row r="9355" spans="1:17" x14ac:dyDescent="0.3">
      <c r="A9355" t="s">
        <v>10446</v>
      </c>
      <c r="B9355" s="1">
        <v>44965</v>
      </c>
      <c r="C9355" t="s">
        <v>1939</v>
      </c>
      <c r="D9355" t="s">
        <v>1940</v>
      </c>
      <c r="E9355" t="s">
        <v>27</v>
      </c>
      <c r="F9355" t="s">
        <v>16</v>
      </c>
      <c r="G9355" t="s">
        <v>17</v>
      </c>
      <c r="H9355">
        <v>3</v>
      </c>
      <c r="I9355">
        <v>877.09</v>
      </c>
      <c r="J9355">
        <v>0.1</v>
      </c>
      <c r="K9355">
        <v>2368.14</v>
      </c>
      <c r="L9355">
        <v>849.39</v>
      </c>
      <c r="M9355">
        <f t="shared" si="440"/>
        <v>2368.143</v>
      </c>
      <c r="N9355" t="str">
        <f t="shared" si="438"/>
        <v>Q1</v>
      </c>
      <c r="O9355" s="2">
        <f t="shared" si="439"/>
        <v>35.867389596898832</v>
      </c>
      <c r="P9355" t="str">
        <f>VLOOKUP(retail_sales_2023!C9355,customers!A:J,5,)</f>
        <v>Chandigarh</v>
      </c>
      <c r="Q9355" t="str">
        <f>VLOOKUP(C9355,customers!A:J,10,0)</f>
        <v>Regular</v>
      </c>
    </row>
    <row r="9356" spans="1:17" x14ac:dyDescent="0.3">
      <c r="A9356" t="s">
        <v>10447</v>
      </c>
      <c r="B9356" s="1">
        <v>45271</v>
      </c>
      <c r="C9356" t="s">
        <v>2566</v>
      </c>
      <c r="D9356" t="s">
        <v>2567</v>
      </c>
      <c r="E9356" t="s">
        <v>15</v>
      </c>
      <c r="F9356" t="s">
        <v>28</v>
      </c>
      <c r="G9356" t="s">
        <v>280</v>
      </c>
      <c r="H9356">
        <v>4</v>
      </c>
      <c r="I9356">
        <v>6462.99</v>
      </c>
      <c r="J9356">
        <v>0</v>
      </c>
      <c r="K9356">
        <v>25851.96</v>
      </c>
      <c r="L9356">
        <v>-1338.81</v>
      </c>
      <c r="M9356">
        <f t="shared" si="440"/>
        <v>25851.96</v>
      </c>
      <c r="N9356" t="str">
        <f t="shared" si="438"/>
        <v>Q4</v>
      </c>
      <c r="O9356" s="2">
        <f t="shared" si="439"/>
        <v>-5.1787562722516975</v>
      </c>
      <c r="P9356" t="str">
        <f>VLOOKUP(retail_sales_2023!C9356,customers!A:J,5,)</f>
        <v>Bengaluru</v>
      </c>
      <c r="Q9356" t="str">
        <f>VLOOKUP(C9356,customers!A:J,10,0)</f>
        <v>Premium</v>
      </c>
    </row>
    <row r="9357" spans="1:17" x14ac:dyDescent="0.3">
      <c r="A9357" t="s">
        <v>10448</v>
      </c>
      <c r="B9357" s="1">
        <v>45041</v>
      </c>
      <c r="C9357" t="s">
        <v>934</v>
      </c>
      <c r="D9357" t="s">
        <v>935</v>
      </c>
      <c r="E9357" t="s">
        <v>21</v>
      </c>
      <c r="F9357" t="s">
        <v>43</v>
      </c>
      <c r="G9357" t="s">
        <v>110</v>
      </c>
      <c r="H9357">
        <v>5</v>
      </c>
      <c r="I9357">
        <v>64572.01</v>
      </c>
      <c r="J9357">
        <v>0.15</v>
      </c>
      <c r="K9357">
        <v>274431.03999999998</v>
      </c>
      <c r="L9357">
        <v>40598.28</v>
      </c>
      <c r="M9357">
        <f t="shared" si="440"/>
        <v>274431.04249999998</v>
      </c>
      <c r="N9357" t="str">
        <f t="shared" si="438"/>
        <v>Q2</v>
      </c>
      <c r="O9357" s="2">
        <f t="shared" si="439"/>
        <v>14.793618098011072</v>
      </c>
      <c r="P9357" t="str">
        <f>VLOOKUP(retail_sales_2023!C9357,customers!A:J,5,)</f>
        <v>Guwahati</v>
      </c>
      <c r="Q9357" t="str">
        <f>VLOOKUP(C9357,customers!A:J,10,0)</f>
        <v>Occasional</v>
      </c>
    </row>
    <row r="9358" spans="1:17" x14ac:dyDescent="0.3">
      <c r="A9358" t="s">
        <v>10449</v>
      </c>
      <c r="B9358" s="1">
        <v>45175</v>
      </c>
      <c r="C9358" t="s">
        <v>729</v>
      </c>
      <c r="D9358" t="s">
        <v>730</v>
      </c>
      <c r="E9358" t="s">
        <v>21</v>
      </c>
      <c r="F9358" t="s">
        <v>52</v>
      </c>
      <c r="G9358" t="s">
        <v>53</v>
      </c>
      <c r="H9358">
        <v>5</v>
      </c>
      <c r="I9358">
        <v>551.09</v>
      </c>
      <c r="J9358">
        <v>0.05</v>
      </c>
      <c r="K9358">
        <v>2617.6799999999998</v>
      </c>
      <c r="L9358">
        <v>216.36</v>
      </c>
      <c r="M9358">
        <f t="shared" si="440"/>
        <v>2617.6775000000002</v>
      </c>
      <c r="N9358" t="str">
        <f t="shared" si="438"/>
        <v>Q3</v>
      </c>
      <c r="O9358" s="2">
        <f t="shared" si="439"/>
        <v>8.2653341890529024</v>
      </c>
      <c r="P9358" t="str">
        <f>VLOOKUP(retail_sales_2023!C9358,customers!A:J,5,)</f>
        <v>Patna</v>
      </c>
      <c r="Q9358" t="str">
        <f>VLOOKUP(C9358,customers!A:J,10,0)</f>
        <v>Premium</v>
      </c>
    </row>
    <row r="9359" spans="1:17" x14ac:dyDescent="0.3">
      <c r="A9359" t="s">
        <v>10450</v>
      </c>
      <c r="B9359" s="1">
        <v>45004</v>
      </c>
      <c r="C9359" t="s">
        <v>4200</v>
      </c>
      <c r="D9359" t="s">
        <v>4201</v>
      </c>
      <c r="E9359" t="s">
        <v>33</v>
      </c>
      <c r="F9359" t="s">
        <v>28</v>
      </c>
      <c r="G9359" t="s">
        <v>29</v>
      </c>
      <c r="H9359">
        <v>2</v>
      </c>
      <c r="I9359">
        <v>3246.95</v>
      </c>
      <c r="J9359">
        <v>0.15</v>
      </c>
      <c r="K9359">
        <v>5519.81</v>
      </c>
      <c r="L9359">
        <v>-273.3</v>
      </c>
      <c r="M9359">
        <f t="shared" si="440"/>
        <v>5519.8149999999996</v>
      </c>
      <c r="N9359" t="str">
        <f t="shared" si="438"/>
        <v>Q1</v>
      </c>
      <c r="O9359" s="2">
        <f t="shared" si="439"/>
        <v>-4.9512573802359139</v>
      </c>
      <c r="P9359" t="str">
        <f>VLOOKUP(retail_sales_2023!C9359,customers!A:J,5,)</f>
        <v>Pune</v>
      </c>
      <c r="Q9359" t="str">
        <f>VLOOKUP(C9359,customers!A:J,10,0)</f>
        <v>Regular</v>
      </c>
    </row>
    <row r="9360" spans="1:17" x14ac:dyDescent="0.3">
      <c r="A9360" t="s">
        <v>10451</v>
      </c>
      <c r="B9360" s="1">
        <v>44977</v>
      </c>
      <c r="C9360" t="s">
        <v>25</v>
      </c>
      <c r="D9360" t="s">
        <v>26</v>
      </c>
      <c r="E9360" t="s">
        <v>27</v>
      </c>
      <c r="F9360" t="s">
        <v>22</v>
      </c>
      <c r="G9360" t="s">
        <v>516</v>
      </c>
      <c r="H9360">
        <v>1</v>
      </c>
      <c r="I9360">
        <v>32364.58</v>
      </c>
      <c r="J9360">
        <v>0</v>
      </c>
      <c r="K9360">
        <v>32364.58</v>
      </c>
      <c r="L9360">
        <v>8422.0300000000007</v>
      </c>
      <c r="M9360">
        <f t="shared" si="440"/>
        <v>32364.58</v>
      </c>
      <c r="N9360" t="str">
        <f t="shared" si="438"/>
        <v>Q1</v>
      </c>
      <c r="O9360" s="2">
        <f t="shared" si="439"/>
        <v>26.022367662426021</v>
      </c>
      <c r="P9360" t="str">
        <f>VLOOKUP(retail_sales_2023!C9360,customers!A:J,5,)</f>
        <v>Delhi</v>
      </c>
      <c r="Q9360" t="str">
        <f>VLOOKUP(C9360,customers!A:J,10,0)</f>
        <v>Premium</v>
      </c>
    </row>
    <row r="9361" spans="1:17" x14ac:dyDescent="0.3">
      <c r="A9361" t="s">
        <v>10452</v>
      </c>
      <c r="B9361" s="1">
        <v>45038</v>
      </c>
      <c r="C9361" t="s">
        <v>2569</v>
      </c>
      <c r="D9361" t="s">
        <v>2570</v>
      </c>
      <c r="E9361" t="s">
        <v>15</v>
      </c>
      <c r="F9361" t="s">
        <v>16</v>
      </c>
      <c r="G9361" t="s">
        <v>171</v>
      </c>
      <c r="H9361">
        <v>5</v>
      </c>
      <c r="I9361">
        <v>358.76</v>
      </c>
      <c r="J9361">
        <v>0</v>
      </c>
      <c r="K9361">
        <v>1793.8</v>
      </c>
      <c r="L9361">
        <v>615.51</v>
      </c>
      <c r="M9361">
        <f t="shared" si="440"/>
        <v>1793.8</v>
      </c>
      <c r="N9361" t="str">
        <f t="shared" si="438"/>
        <v>Q2</v>
      </c>
      <c r="O9361" s="2">
        <f t="shared" si="439"/>
        <v>34.313189876240386</v>
      </c>
      <c r="P9361" t="str">
        <f>VLOOKUP(retail_sales_2023!C9361,customers!A:J,5,)</f>
        <v>Hyderabad</v>
      </c>
      <c r="Q9361" t="str">
        <f>VLOOKUP(C9361,customers!A:J,10,0)</f>
        <v>Premium</v>
      </c>
    </row>
    <row r="9362" spans="1:17" x14ac:dyDescent="0.3">
      <c r="A9362" t="s">
        <v>10453</v>
      </c>
      <c r="B9362" s="1">
        <v>45182</v>
      </c>
      <c r="C9362" t="s">
        <v>2503</v>
      </c>
      <c r="D9362" t="s">
        <v>2504</v>
      </c>
      <c r="E9362" t="s">
        <v>15</v>
      </c>
      <c r="F9362" t="s">
        <v>28</v>
      </c>
      <c r="G9362" t="s">
        <v>165</v>
      </c>
      <c r="H9362">
        <v>1</v>
      </c>
      <c r="I9362">
        <v>1537.04</v>
      </c>
      <c r="J9362">
        <v>0.15</v>
      </c>
      <c r="K9362">
        <v>1306.48</v>
      </c>
      <c r="L9362">
        <v>320.91000000000003</v>
      </c>
      <c r="M9362">
        <f t="shared" si="440"/>
        <v>1306.4839999999999</v>
      </c>
      <c r="N9362" t="str">
        <f t="shared" si="438"/>
        <v>Q3</v>
      </c>
      <c r="O9362" s="2">
        <f t="shared" si="439"/>
        <v>24.562947768048499</v>
      </c>
      <c r="P9362" t="str">
        <f>VLOOKUP(retail_sales_2023!C9362,customers!A:J,5,)</f>
        <v>Hyderabad</v>
      </c>
      <c r="Q9362" t="str">
        <f>VLOOKUP(C9362,customers!A:J,10,0)</f>
        <v>Regular</v>
      </c>
    </row>
    <row r="9363" spans="1:17" x14ac:dyDescent="0.3">
      <c r="A9363" t="s">
        <v>10454</v>
      </c>
      <c r="B9363" s="1">
        <v>44961</v>
      </c>
      <c r="C9363" t="s">
        <v>514</v>
      </c>
      <c r="D9363" t="s">
        <v>515</v>
      </c>
      <c r="E9363" t="s">
        <v>27</v>
      </c>
      <c r="F9363" t="s">
        <v>28</v>
      </c>
      <c r="G9363" t="s">
        <v>325</v>
      </c>
      <c r="H9363">
        <v>5</v>
      </c>
      <c r="I9363">
        <v>5264.95</v>
      </c>
      <c r="J9363">
        <v>0.1</v>
      </c>
      <c r="K9363">
        <v>23692.28</v>
      </c>
      <c r="L9363">
        <v>6030.78</v>
      </c>
      <c r="M9363">
        <f t="shared" si="440"/>
        <v>23692.275000000001</v>
      </c>
      <c r="N9363" t="str">
        <f t="shared" si="438"/>
        <v>Q1</v>
      </c>
      <c r="O9363" s="2">
        <f t="shared" si="439"/>
        <v>25.454620661244931</v>
      </c>
      <c r="P9363" t="str">
        <f>VLOOKUP(retail_sales_2023!C9363,customers!A:J,5,)</f>
        <v>Delhi</v>
      </c>
      <c r="Q9363" t="str">
        <f>VLOOKUP(C9363,customers!A:J,10,0)</f>
        <v>Premium</v>
      </c>
    </row>
    <row r="9364" spans="1:17" x14ac:dyDescent="0.3">
      <c r="A9364" t="s">
        <v>10455</v>
      </c>
      <c r="B9364" s="1">
        <v>45061</v>
      </c>
      <c r="C9364" t="s">
        <v>1021</v>
      </c>
      <c r="D9364" t="s">
        <v>1022</v>
      </c>
      <c r="E9364" t="s">
        <v>27</v>
      </c>
      <c r="F9364" t="s">
        <v>81</v>
      </c>
      <c r="G9364" t="s">
        <v>150</v>
      </c>
      <c r="H9364">
        <v>3</v>
      </c>
      <c r="I9364">
        <v>2479.0700000000002</v>
      </c>
      <c r="J9364">
        <v>0.05</v>
      </c>
      <c r="K9364">
        <v>7065.35</v>
      </c>
      <c r="L9364">
        <v>2095.04</v>
      </c>
      <c r="M9364">
        <f t="shared" si="440"/>
        <v>7065.3495000000003</v>
      </c>
      <c r="N9364" t="str">
        <f t="shared" si="438"/>
        <v>Q2</v>
      </c>
      <c r="O9364" s="2">
        <f t="shared" si="439"/>
        <v>29.652317294967695</v>
      </c>
      <c r="P9364" t="str">
        <f>VLOOKUP(retail_sales_2023!C9364,customers!A:J,5,)</f>
        <v>Delhi</v>
      </c>
      <c r="Q9364" t="str">
        <f>VLOOKUP(C9364,customers!A:J,10,0)</f>
        <v>Premium</v>
      </c>
    </row>
    <row r="9365" spans="1:17" x14ac:dyDescent="0.3">
      <c r="A9365" t="s">
        <v>10456</v>
      </c>
      <c r="B9365" s="1">
        <v>45026</v>
      </c>
      <c r="C9365" t="s">
        <v>1576</v>
      </c>
      <c r="D9365" t="s">
        <v>1577</v>
      </c>
      <c r="E9365" t="s">
        <v>33</v>
      </c>
      <c r="F9365" t="s">
        <v>28</v>
      </c>
      <c r="G9365" t="s">
        <v>165</v>
      </c>
      <c r="H9365">
        <v>5</v>
      </c>
      <c r="I9365">
        <v>4163.95</v>
      </c>
      <c r="J9365">
        <v>0.15</v>
      </c>
      <c r="K9365">
        <v>17696.79</v>
      </c>
      <c r="L9365">
        <v>3474.67</v>
      </c>
      <c r="M9365">
        <f t="shared" si="440"/>
        <v>17696.787499999999</v>
      </c>
      <c r="N9365" t="str">
        <f t="shared" si="438"/>
        <v>Q2</v>
      </c>
      <c r="O9365" s="2">
        <f t="shared" si="439"/>
        <v>19.634464781466015</v>
      </c>
      <c r="P9365" t="str">
        <f>VLOOKUP(retail_sales_2023!C9365,customers!A:J,5,)</f>
        <v>Pune</v>
      </c>
      <c r="Q9365" t="str">
        <f>VLOOKUP(C9365,customers!A:J,10,0)</f>
        <v>Regular</v>
      </c>
    </row>
    <row r="9366" spans="1:17" x14ac:dyDescent="0.3">
      <c r="A9366" t="s">
        <v>10457</v>
      </c>
      <c r="B9366" s="1">
        <v>45203</v>
      </c>
      <c r="C9366" t="s">
        <v>414</v>
      </c>
      <c r="D9366" t="s">
        <v>415</v>
      </c>
      <c r="E9366" t="s">
        <v>33</v>
      </c>
      <c r="F9366" t="s">
        <v>52</v>
      </c>
      <c r="G9366" t="s">
        <v>53</v>
      </c>
      <c r="H9366">
        <v>6</v>
      </c>
      <c r="I9366">
        <v>494.03</v>
      </c>
      <c r="J9366">
        <v>0.2</v>
      </c>
      <c r="K9366">
        <v>2371.34</v>
      </c>
      <c r="L9366">
        <v>140.63</v>
      </c>
      <c r="M9366">
        <f t="shared" si="440"/>
        <v>2371.3440000000001</v>
      </c>
      <c r="N9366" t="str">
        <f t="shared" si="438"/>
        <v>Q4</v>
      </c>
      <c r="O9366" s="2">
        <f t="shared" si="439"/>
        <v>5.9304022198419455</v>
      </c>
      <c r="P9366" t="str">
        <f>VLOOKUP(retail_sales_2023!C9366,customers!A:J,5,)</f>
        <v>Pune</v>
      </c>
      <c r="Q9366" t="str">
        <f>VLOOKUP(C9366,customers!A:J,10,0)</f>
        <v>Premium</v>
      </c>
    </row>
    <row r="9367" spans="1:17" x14ac:dyDescent="0.3">
      <c r="A9367" t="s">
        <v>10458</v>
      </c>
      <c r="B9367" s="1">
        <v>45016</v>
      </c>
      <c r="C9367" t="s">
        <v>2566</v>
      </c>
      <c r="D9367" t="s">
        <v>2567</v>
      </c>
      <c r="E9367" t="s">
        <v>15</v>
      </c>
      <c r="F9367" t="s">
        <v>52</v>
      </c>
      <c r="G9367" t="s">
        <v>235</v>
      </c>
      <c r="H9367">
        <v>4</v>
      </c>
      <c r="I9367">
        <v>234.95</v>
      </c>
      <c r="J9367">
        <v>0</v>
      </c>
      <c r="K9367">
        <v>939.8</v>
      </c>
      <c r="L9367">
        <v>76.86</v>
      </c>
      <c r="M9367">
        <f t="shared" si="440"/>
        <v>939.8</v>
      </c>
      <c r="N9367" t="str">
        <f t="shared" si="438"/>
        <v>Q1</v>
      </c>
      <c r="O9367" s="2">
        <f t="shared" si="439"/>
        <v>8.1783358161310922</v>
      </c>
      <c r="P9367" t="str">
        <f>VLOOKUP(retail_sales_2023!C9367,customers!A:J,5,)</f>
        <v>Bengaluru</v>
      </c>
      <c r="Q9367" t="str">
        <f>VLOOKUP(C9367,customers!A:J,10,0)</f>
        <v>Premium</v>
      </c>
    </row>
    <row r="9368" spans="1:17" x14ac:dyDescent="0.3">
      <c r="A9368" t="s">
        <v>10459</v>
      </c>
      <c r="B9368" s="1">
        <v>44980</v>
      </c>
      <c r="C9368" t="s">
        <v>1506</v>
      </c>
      <c r="D9368" t="s">
        <v>1507</v>
      </c>
      <c r="E9368" t="s">
        <v>27</v>
      </c>
      <c r="F9368" t="s">
        <v>43</v>
      </c>
      <c r="G9368" t="s">
        <v>128</v>
      </c>
      <c r="H9368">
        <v>5</v>
      </c>
      <c r="I9368">
        <v>72013.72</v>
      </c>
      <c r="J9368">
        <v>0.05</v>
      </c>
      <c r="K9368">
        <v>342065.17</v>
      </c>
      <c r="L9368">
        <v>50671</v>
      </c>
      <c r="M9368">
        <f t="shared" si="440"/>
        <v>342065.17</v>
      </c>
      <c r="N9368" t="str">
        <f t="shared" si="438"/>
        <v>Q1</v>
      </c>
      <c r="O9368" s="2">
        <f t="shared" si="439"/>
        <v>14.813259122523348</v>
      </c>
      <c r="P9368" t="str">
        <f>VLOOKUP(retail_sales_2023!C9368,customers!A:J,5,)</f>
        <v>Chandigarh</v>
      </c>
      <c r="Q9368" t="str">
        <f>VLOOKUP(C9368,customers!A:J,10,0)</f>
        <v>Premium</v>
      </c>
    </row>
    <row r="9369" spans="1:17" x14ac:dyDescent="0.3">
      <c r="A9369" t="s">
        <v>10460</v>
      </c>
      <c r="B9369" s="1">
        <v>45147</v>
      </c>
      <c r="C9369" t="s">
        <v>2450</v>
      </c>
      <c r="D9369" t="s">
        <v>2451</v>
      </c>
      <c r="E9369" t="s">
        <v>21</v>
      </c>
      <c r="F9369" t="s">
        <v>43</v>
      </c>
      <c r="G9369" t="s">
        <v>272</v>
      </c>
      <c r="H9369">
        <v>1</v>
      </c>
      <c r="I9369">
        <v>27588.37</v>
      </c>
      <c r="J9369">
        <v>0</v>
      </c>
      <c r="K9369">
        <v>27588.37</v>
      </c>
      <c r="L9369">
        <v>3972.82</v>
      </c>
      <c r="M9369">
        <f t="shared" si="440"/>
        <v>27588.37</v>
      </c>
      <c r="N9369" t="str">
        <f t="shared" si="438"/>
        <v>Q3</v>
      </c>
      <c r="O9369" s="2">
        <f t="shared" si="439"/>
        <v>14.400343333078396</v>
      </c>
      <c r="P9369" t="str">
        <f>VLOOKUP(retail_sales_2023!C9369,customers!A:J,5,)</f>
        <v>Kolkata</v>
      </c>
      <c r="Q9369" t="str">
        <f>VLOOKUP(C9369,customers!A:J,10,0)</f>
        <v>Regular</v>
      </c>
    </row>
    <row r="9370" spans="1:17" x14ac:dyDescent="0.3">
      <c r="A9370" t="s">
        <v>10461</v>
      </c>
      <c r="B9370" s="1">
        <v>45186</v>
      </c>
      <c r="C9370" t="s">
        <v>130</v>
      </c>
      <c r="D9370" t="s">
        <v>131</v>
      </c>
      <c r="E9370" t="s">
        <v>21</v>
      </c>
      <c r="F9370" t="s">
        <v>16</v>
      </c>
      <c r="G9370" t="s">
        <v>86</v>
      </c>
      <c r="H9370">
        <v>5</v>
      </c>
      <c r="I9370">
        <v>731.89</v>
      </c>
      <c r="J9370">
        <v>0.3</v>
      </c>
      <c r="K9370">
        <v>2561.61</v>
      </c>
      <c r="L9370">
        <v>1069.83</v>
      </c>
      <c r="M9370">
        <f t="shared" si="440"/>
        <v>2561.6149999999998</v>
      </c>
      <c r="N9370" t="str">
        <f t="shared" si="438"/>
        <v>Q3</v>
      </c>
      <c r="O9370" s="2">
        <f t="shared" si="439"/>
        <v>41.763968754025782</v>
      </c>
      <c r="P9370" t="str">
        <f>VLOOKUP(retail_sales_2023!C9370,customers!A:J,5,)</f>
        <v>Bhubaneswar</v>
      </c>
      <c r="Q9370" t="str">
        <f>VLOOKUP(C9370,customers!A:J,10,0)</f>
        <v>Regular</v>
      </c>
    </row>
    <row r="9371" spans="1:17" x14ac:dyDescent="0.3">
      <c r="A9371" t="s">
        <v>10462</v>
      </c>
      <c r="B9371" s="1">
        <v>45021</v>
      </c>
      <c r="C9371" t="s">
        <v>1370</v>
      </c>
      <c r="D9371" t="s">
        <v>1371</v>
      </c>
      <c r="E9371" t="s">
        <v>15</v>
      </c>
      <c r="F9371" t="s">
        <v>43</v>
      </c>
      <c r="G9371" t="s">
        <v>121</v>
      </c>
      <c r="H9371">
        <v>2</v>
      </c>
      <c r="I9371">
        <v>54438.26</v>
      </c>
      <c r="J9371">
        <v>0</v>
      </c>
      <c r="K9371">
        <v>108876.52</v>
      </c>
      <c r="L9371">
        <v>16412.88</v>
      </c>
      <c r="M9371">
        <f t="shared" si="440"/>
        <v>108876.52</v>
      </c>
      <c r="N9371" t="str">
        <f t="shared" si="438"/>
        <v>Q2</v>
      </c>
      <c r="O9371" s="2">
        <f t="shared" si="439"/>
        <v>15.0747654315182</v>
      </c>
      <c r="P9371" t="str">
        <f>VLOOKUP(retail_sales_2023!C9371,customers!A:J,5,)</f>
        <v>Chennai</v>
      </c>
      <c r="Q9371" t="str">
        <f>VLOOKUP(C9371,customers!A:J,10,0)</f>
        <v>Regular</v>
      </c>
    </row>
    <row r="9372" spans="1:17" x14ac:dyDescent="0.3">
      <c r="A9372" t="s">
        <v>10463</v>
      </c>
      <c r="B9372" s="1">
        <v>44963</v>
      </c>
      <c r="C9372" t="s">
        <v>1841</v>
      </c>
      <c r="D9372" t="s">
        <v>1842</v>
      </c>
      <c r="E9372" t="s">
        <v>33</v>
      </c>
      <c r="F9372" t="s">
        <v>16</v>
      </c>
      <c r="G9372" t="s">
        <v>17</v>
      </c>
      <c r="H9372">
        <v>3</v>
      </c>
      <c r="I9372">
        <v>995.81</v>
      </c>
      <c r="J9372">
        <v>0.2</v>
      </c>
      <c r="K9372">
        <v>2389.94</v>
      </c>
      <c r="L9372">
        <v>-160.88</v>
      </c>
      <c r="M9372">
        <f t="shared" si="440"/>
        <v>2389.944</v>
      </c>
      <c r="N9372" t="str">
        <f t="shared" si="438"/>
        <v>Q1</v>
      </c>
      <c r="O9372" s="2">
        <f t="shared" si="439"/>
        <v>-6.7315497460187279</v>
      </c>
      <c r="P9372" t="str">
        <f>VLOOKUP(retail_sales_2023!C9372,customers!A:J,5,)</f>
        <v>Nagpur</v>
      </c>
      <c r="Q9372" t="str">
        <f>VLOOKUP(C9372,customers!A:J,10,0)</f>
        <v>Premium</v>
      </c>
    </row>
    <row r="9373" spans="1:17" x14ac:dyDescent="0.3">
      <c r="A9373" t="s">
        <v>10464</v>
      </c>
      <c r="B9373" s="1">
        <v>45162</v>
      </c>
      <c r="C9373" t="s">
        <v>1811</v>
      </c>
      <c r="D9373" t="s">
        <v>1812</v>
      </c>
      <c r="E9373" t="s">
        <v>21</v>
      </c>
      <c r="F9373" t="s">
        <v>81</v>
      </c>
      <c r="G9373" t="s">
        <v>333</v>
      </c>
      <c r="H9373">
        <v>2</v>
      </c>
      <c r="I9373">
        <v>4523.57</v>
      </c>
      <c r="J9373">
        <v>0</v>
      </c>
      <c r="K9373">
        <v>9047.14</v>
      </c>
      <c r="L9373">
        <v>2199.17</v>
      </c>
      <c r="M9373">
        <f t="shared" si="440"/>
        <v>9047.14</v>
      </c>
      <c r="N9373" t="str">
        <f t="shared" si="438"/>
        <v>Q3</v>
      </c>
      <c r="O9373" s="2">
        <f t="shared" si="439"/>
        <v>24.307902828960316</v>
      </c>
      <c r="P9373" t="str">
        <f>VLOOKUP(retail_sales_2023!C9373,customers!A:J,5,)</f>
        <v>Bhubaneswar</v>
      </c>
      <c r="Q9373" t="str">
        <f>VLOOKUP(C9373,customers!A:J,10,0)</f>
        <v>Premium</v>
      </c>
    </row>
    <row r="9374" spans="1:17" x14ac:dyDescent="0.3">
      <c r="A9374" t="s">
        <v>10465</v>
      </c>
      <c r="B9374" s="1">
        <v>45007</v>
      </c>
      <c r="C9374" t="s">
        <v>1195</v>
      </c>
      <c r="D9374" t="s">
        <v>1196</v>
      </c>
      <c r="E9374" t="s">
        <v>33</v>
      </c>
      <c r="F9374" t="s">
        <v>52</v>
      </c>
      <c r="G9374" t="s">
        <v>235</v>
      </c>
      <c r="H9374">
        <v>6</v>
      </c>
      <c r="I9374">
        <v>619.61</v>
      </c>
      <c r="J9374">
        <v>0</v>
      </c>
      <c r="K9374">
        <v>3717.66</v>
      </c>
      <c r="L9374">
        <v>318.07</v>
      </c>
      <c r="M9374">
        <f t="shared" si="440"/>
        <v>3717.66</v>
      </c>
      <c r="N9374" t="str">
        <f t="shared" si="438"/>
        <v>Q1</v>
      </c>
      <c r="O9374" s="2">
        <f t="shared" si="439"/>
        <v>8.5556505974188077</v>
      </c>
      <c r="P9374" t="str">
        <f>VLOOKUP(retail_sales_2023!C9374,customers!A:J,5,)</f>
        <v>Surat</v>
      </c>
      <c r="Q9374" t="str">
        <f>VLOOKUP(C9374,customers!A:J,10,0)</f>
        <v>Premium</v>
      </c>
    </row>
    <row r="9375" spans="1:17" x14ac:dyDescent="0.3">
      <c r="A9375" t="s">
        <v>10466</v>
      </c>
      <c r="B9375" s="1">
        <v>45157</v>
      </c>
      <c r="C9375" t="s">
        <v>2593</v>
      </c>
      <c r="D9375" t="s">
        <v>2594</v>
      </c>
      <c r="E9375" t="s">
        <v>15</v>
      </c>
      <c r="F9375" t="s">
        <v>22</v>
      </c>
      <c r="G9375" t="s">
        <v>196</v>
      </c>
      <c r="H9375">
        <v>5</v>
      </c>
      <c r="I9375">
        <v>43066.25</v>
      </c>
      <c r="J9375">
        <v>0.05</v>
      </c>
      <c r="K9375">
        <v>204564.69</v>
      </c>
      <c r="L9375">
        <v>44376.36</v>
      </c>
      <c r="M9375">
        <f t="shared" si="440"/>
        <v>204564.6875</v>
      </c>
      <c r="N9375" t="str">
        <f t="shared" si="438"/>
        <v>Q3</v>
      </c>
      <c r="O9375" s="2">
        <f t="shared" si="439"/>
        <v>21.693069317094754</v>
      </c>
      <c r="P9375" t="str">
        <f>VLOOKUP(retail_sales_2023!C9375,customers!A:J,5,)</f>
        <v>Chennai</v>
      </c>
      <c r="Q9375" t="str">
        <f>VLOOKUP(C9375,customers!A:J,10,0)</f>
        <v>Premium</v>
      </c>
    </row>
    <row r="9376" spans="1:17" x14ac:dyDescent="0.3">
      <c r="A9376" t="s">
        <v>10467</v>
      </c>
      <c r="B9376" s="1">
        <v>45234</v>
      </c>
      <c r="C9376" t="s">
        <v>531</v>
      </c>
      <c r="D9376" t="s">
        <v>532</v>
      </c>
      <c r="E9376" t="s">
        <v>15</v>
      </c>
      <c r="F9376" t="s">
        <v>16</v>
      </c>
      <c r="G9376" t="s">
        <v>296</v>
      </c>
      <c r="H9376">
        <v>3</v>
      </c>
      <c r="I9376">
        <v>280.52</v>
      </c>
      <c r="J9376">
        <v>0.2</v>
      </c>
      <c r="K9376">
        <v>673.25</v>
      </c>
      <c r="L9376">
        <v>277.52</v>
      </c>
      <c r="M9376">
        <f t="shared" si="440"/>
        <v>673.24800000000005</v>
      </c>
      <c r="N9376" t="str">
        <f t="shared" si="438"/>
        <v>Q4</v>
      </c>
      <c r="O9376" s="2">
        <f t="shared" si="439"/>
        <v>41.220943186037871</v>
      </c>
      <c r="P9376" t="str">
        <f>VLOOKUP(retail_sales_2023!C9376,customers!A:J,5,)</f>
        <v>Hyderabad</v>
      </c>
      <c r="Q9376" t="str">
        <f>VLOOKUP(C9376,customers!A:J,10,0)</f>
        <v>Regular</v>
      </c>
    </row>
    <row r="9377" spans="1:17" x14ac:dyDescent="0.3">
      <c r="A9377" t="s">
        <v>10468</v>
      </c>
      <c r="B9377" s="1">
        <v>45009</v>
      </c>
      <c r="C9377" t="s">
        <v>867</v>
      </c>
      <c r="D9377" t="s">
        <v>868</v>
      </c>
      <c r="E9377" t="s">
        <v>33</v>
      </c>
      <c r="F9377" t="s">
        <v>16</v>
      </c>
      <c r="G9377" t="s">
        <v>319</v>
      </c>
      <c r="H9377">
        <v>4</v>
      </c>
      <c r="I9377">
        <v>797.25</v>
      </c>
      <c r="J9377">
        <v>0.15</v>
      </c>
      <c r="K9377">
        <v>2710.65</v>
      </c>
      <c r="L9377">
        <v>953.48</v>
      </c>
      <c r="M9377">
        <f t="shared" si="440"/>
        <v>2710.65</v>
      </c>
      <c r="N9377" t="str">
        <f t="shared" si="438"/>
        <v>Q1</v>
      </c>
      <c r="O9377" s="2">
        <f t="shared" si="439"/>
        <v>35.175326951100288</v>
      </c>
      <c r="P9377" t="str">
        <f>VLOOKUP(retail_sales_2023!C9377,customers!A:J,5,)</f>
        <v>Nagpur</v>
      </c>
      <c r="Q9377" t="str">
        <f>VLOOKUP(C9377,customers!A:J,10,0)</f>
        <v>Regular</v>
      </c>
    </row>
    <row r="9378" spans="1:17" x14ac:dyDescent="0.3">
      <c r="A9378" t="s">
        <v>10469</v>
      </c>
      <c r="B9378" s="1">
        <v>44947</v>
      </c>
      <c r="C9378" t="s">
        <v>708</v>
      </c>
      <c r="D9378" t="s">
        <v>709</v>
      </c>
      <c r="E9378" t="s">
        <v>33</v>
      </c>
      <c r="F9378" t="s">
        <v>43</v>
      </c>
      <c r="G9378" t="s">
        <v>282</v>
      </c>
      <c r="H9378">
        <v>4</v>
      </c>
      <c r="I9378">
        <v>21643.19</v>
      </c>
      <c r="J9378">
        <v>0</v>
      </c>
      <c r="K9378">
        <v>86572.76</v>
      </c>
      <c r="L9378">
        <v>9327.01</v>
      </c>
      <c r="M9378">
        <f t="shared" si="440"/>
        <v>86572.76</v>
      </c>
      <c r="N9378" t="str">
        <f t="shared" si="438"/>
        <v>Q1</v>
      </c>
      <c r="O9378" s="2">
        <f t="shared" si="439"/>
        <v>10.773608234276001</v>
      </c>
      <c r="P9378" t="str">
        <f>VLOOKUP(retail_sales_2023!C9378,customers!A:J,5,)</f>
        <v>Mumbai</v>
      </c>
      <c r="Q9378" t="str">
        <f>VLOOKUP(C9378,customers!A:J,10,0)</f>
        <v>Premium</v>
      </c>
    </row>
    <row r="9379" spans="1:17" x14ac:dyDescent="0.3">
      <c r="A9379" t="s">
        <v>10470</v>
      </c>
      <c r="B9379" s="1">
        <v>45171</v>
      </c>
      <c r="C9379" t="s">
        <v>1472</v>
      </c>
      <c r="D9379" t="s">
        <v>1473</v>
      </c>
      <c r="E9379" t="s">
        <v>27</v>
      </c>
      <c r="F9379" t="s">
        <v>81</v>
      </c>
      <c r="G9379" t="s">
        <v>82</v>
      </c>
      <c r="H9379">
        <v>4</v>
      </c>
      <c r="I9379">
        <v>1278.71</v>
      </c>
      <c r="J9379">
        <v>0.1</v>
      </c>
      <c r="K9379">
        <v>4603.3599999999997</v>
      </c>
      <c r="L9379">
        <v>1458.35</v>
      </c>
      <c r="M9379">
        <f t="shared" si="440"/>
        <v>4603.3560000000007</v>
      </c>
      <c r="N9379" t="str">
        <f t="shared" si="438"/>
        <v>Q3</v>
      </c>
      <c r="O9379" s="2">
        <f t="shared" si="439"/>
        <v>31.680120607556223</v>
      </c>
      <c r="P9379" t="str">
        <f>VLOOKUP(retail_sales_2023!C9379,customers!A:J,5,)</f>
        <v>Delhi</v>
      </c>
      <c r="Q9379" t="str">
        <f>VLOOKUP(C9379,customers!A:J,10,0)</f>
        <v>Premium</v>
      </c>
    </row>
    <row r="9380" spans="1:17" x14ac:dyDescent="0.3">
      <c r="A9380" t="s">
        <v>10471</v>
      </c>
      <c r="B9380" s="1">
        <v>45044</v>
      </c>
      <c r="C9380" t="s">
        <v>1258</v>
      </c>
      <c r="D9380" t="s">
        <v>1259</v>
      </c>
      <c r="E9380" t="s">
        <v>33</v>
      </c>
      <c r="F9380" t="s">
        <v>81</v>
      </c>
      <c r="G9380" t="s">
        <v>82</v>
      </c>
      <c r="H9380">
        <v>5</v>
      </c>
      <c r="I9380">
        <v>1047.6099999999999</v>
      </c>
      <c r="J9380">
        <v>0</v>
      </c>
      <c r="K9380">
        <v>5238.05</v>
      </c>
      <c r="L9380">
        <v>1856.78</v>
      </c>
      <c r="M9380">
        <f t="shared" si="440"/>
        <v>5238.0499999999993</v>
      </c>
      <c r="N9380" t="str">
        <f t="shared" si="438"/>
        <v>Q2</v>
      </c>
      <c r="O9380" s="2">
        <f t="shared" si="439"/>
        <v>35.447924322982786</v>
      </c>
      <c r="P9380" t="str">
        <f>VLOOKUP(retail_sales_2023!C9380,customers!A:J,5,)</f>
        <v>Mumbai</v>
      </c>
      <c r="Q9380" t="str">
        <f>VLOOKUP(C9380,customers!A:J,10,0)</f>
        <v>Regular</v>
      </c>
    </row>
    <row r="9381" spans="1:17" x14ac:dyDescent="0.3">
      <c r="A9381" t="s">
        <v>10472</v>
      </c>
      <c r="B9381" s="1">
        <v>45102</v>
      </c>
      <c r="C9381" t="s">
        <v>1585</v>
      </c>
      <c r="D9381" t="s">
        <v>1586</v>
      </c>
      <c r="E9381" t="s">
        <v>15</v>
      </c>
      <c r="F9381" t="s">
        <v>38</v>
      </c>
      <c r="G9381" t="s">
        <v>73</v>
      </c>
      <c r="H9381">
        <v>3</v>
      </c>
      <c r="I9381">
        <v>956.99</v>
      </c>
      <c r="J9381">
        <v>0</v>
      </c>
      <c r="K9381">
        <v>2870.97</v>
      </c>
      <c r="L9381">
        <v>797.26</v>
      </c>
      <c r="M9381">
        <f t="shared" si="440"/>
        <v>2870.9700000000003</v>
      </c>
      <c r="N9381" t="str">
        <f t="shared" si="438"/>
        <v>Q2</v>
      </c>
      <c r="O9381" s="2">
        <f t="shared" si="439"/>
        <v>27.769708495734889</v>
      </c>
      <c r="P9381" t="str">
        <f>VLOOKUP(retail_sales_2023!C9381,customers!A:J,5,)</f>
        <v>Coimbatore</v>
      </c>
      <c r="Q9381" t="str">
        <f>VLOOKUP(C9381,customers!A:J,10,0)</f>
        <v>Premium</v>
      </c>
    </row>
    <row r="9382" spans="1:17" x14ac:dyDescent="0.3">
      <c r="A9382" t="s">
        <v>10473</v>
      </c>
      <c r="B9382" s="1">
        <v>45074</v>
      </c>
      <c r="C9382" t="s">
        <v>1430</v>
      </c>
      <c r="D9382" t="s">
        <v>1431</v>
      </c>
      <c r="E9382" t="s">
        <v>21</v>
      </c>
      <c r="F9382" t="s">
        <v>22</v>
      </c>
      <c r="G9382" t="s">
        <v>34</v>
      </c>
      <c r="H9382">
        <v>1</v>
      </c>
      <c r="I9382">
        <v>33921.019999999997</v>
      </c>
      <c r="J9382">
        <v>0.05</v>
      </c>
      <c r="K9382">
        <v>32224.97</v>
      </c>
      <c r="L9382">
        <v>9275.9</v>
      </c>
      <c r="M9382">
        <f t="shared" si="440"/>
        <v>32224.968999999994</v>
      </c>
      <c r="N9382" t="str">
        <f t="shared" si="438"/>
        <v>Q2</v>
      </c>
      <c r="O9382" s="2">
        <f t="shared" si="439"/>
        <v>28.784821211625637</v>
      </c>
      <c r="P9382" t="str">
        <f>VLOOKUP(retail_sales_2023!C9382,customers!A:J,5,)</f>
        <v>Bhubaneswar</v>
      </c>
      <c r="Q9382" t="str">
        <f>VLOOKUP(C9382,customers!A:J,10,0)</f>
        <v>Regular</v>
      </c>
    </row>
    <row r="9383" spans="1:17" x14ac:dyDescent="0.3">
      <c r="A9383" t="s">
        <v>10474</v>
      </c>
      <c r="B9383" s="1">
        <v>45029</v>
      </c>
      <c r="C9383" t="s">
        <v>682</v>
      </c>
      <c r="D9383" t="s">
        <v>683</v>
      </c>
      <c r="E9383" t="s">
        <v>27</v>
      </c>
      <c r="F9383" t="s">
        <v>43</v>
      </c>
      <c r="G9383" t="s">
        <v>44</v>
      </c>
      <c r="H9383">
        <v>2</v>
      </c>
      <c r="I9383">
        <v>17836.72</v>
      </c>
      <c r="J9383">
        <v>0</v>
      </c>
      <c r="K9383">
        <v>35673.440000000002</v>
      </c>
      <c r="L9383">
        <v>4075.96</v>
      </c>
      <c r="M9383">
        <f t="shared" si="440"/>
        <v>35673.440000000002</v>
      </c>
      <c r="N9383" t="str">
        <f t="shared" si="438"/>
        <v>Q2</v>
      </c>
      <c r="O9383" s="2">
        <f t="shared" si="439"/>
        <v>11.425755407944958</v>
      </c>
      <c r="P9383" t="str">
        <f>VLOOKUP(retail_sales_2023!C9383,customers!A:J,5,)</f>
        <v>Delhi</v>
      </c>
      <c r="Q9383" t="str">
        <f>VLOOKUP(C9383,customers!A:J,10,0)</f>
        <v>Regular</v>
      </c>
    </row>
    <row r="9384" spans="1:17" x14ac:dyDescent="0.3">
      <c r="A9384" t="s">
        <v>10475</v>
      </c>
      <c r="B9384" s="1">
        <v>45146</v>
      </c>
      <c r="C9384" t="s">
        <v>1878</v>
      </c>
      <c r="D9384" t="s">
        <v>1879</v>
      </c>
      <c r="E9384" t="s">
        <v>33</v>
      </c>
      <c r="F9384" t="s">
        <v>81</v>
      </c>
      <c r="G9384" t="s">
        <v>158</v>
      </c>
      <c r="H9384">
        <v>4</v>
      </c>
      <c r="I9384">
        <v>4174.18</v>
      </c>
      <c r="J9384">
        <v>0.05</v>
      </c>
      <c r="K9384">
        <v>15861.88</v>
      </c>
      <c r="L9384">
        <v>5509.59</v>
      </c>
      <c r="M9384">
        <f t="shared" si="440"/>
        <v>15861.884</v>
      </c>
      <c r="N9384" t="str">
        <f t="shared" si="438"/>
        <v>Q3</v>
      </c>
      <c r="O9384" s="2">
        <f t="shared" si="439"/>
        <v>34.734785536140741</v>
      </c>
      <c r="P9384" t="str">
        <f>VLOOKUP(retail_sales_2023!C9384,customers!A:J,5,)</f>
        <v>Mumbai</v>
      </c>
      <c r="Q9384" t="str">
        <f>VLOOKUP(C9384,customers!A:J,10,0)</f>
        <v>Regular</v>
      </c>
    </row>
    <row r="9385" spans="1:17" x14ac:dyDescent="0.3">
      <c r="A9385" t="s">
        <v>10476</v>
      </c>
      <c r="B9385" s="1">
        <v>45183</v>
      </c>
      <c r="C9385" t="s">
        <v>2086</v>
      </c>
      <c r="D9385" t="s">
        <v>2087</v>
      </c>
      <c r="E9385" t="s">
        <v>33</v>
      </c>
      <c r="F9385" t="s">
        <v>38</v>
      </c>
      <c r="G9385" t="s">
        <v>684</v>
      </c>
      <c r="H9385">
        <v>4</v>
      </c>
      <c r="I9385">
        <v>438.44</v>
      </c>
      <c r="J9385">
        <v>0.05</v>
      </c>
      <c r="K9385">
        <v>1666.07</v>
      </c>
      <c r="L9385">
        <v>-17.41</v>
      </c>
      <c r="M9385">
        <f t="shared" si="440"/>
        <v>1666.0719999999999</v>
      </c>
      <c r="N9385" t="str">
        <f t="shared" si="438"/>
        <v>Q3</v>
      </c>
      <c r="O9385" s="2">
        <f t="shared" si="439"/>
        <v>-1.0449741007280606</v>
      </c>
      <c r="P9385" t="str">
        <f>VLOOKUP(retail_sales_2023!C9385,customers!A:J,5,)</f>
        <v>Pune</v>
      </c>
      <c r="Q9385" t="str">
        <f>VLOOKUP(C9385,customers!A:J,10,0)</f>
        <v>Premium</v>
      </c>
    </row>
    <row r="9386" spans="1:17" x14ac:dyDescent="0.3">
      <c r="A9386" t="s">
        <v>10477</v>
      </c>
      <c r="B9386" s="1">
        <v>44961</v>
      </c>
      <c r="C9386" t="s">
        <v>826</v>
      </c>
      <c r="D9386" t="s">
        <v>827</v>
      </c>
      <c r="E9386" t="s">
        <v>33</v>
      </c>
      <c r="F9386" t="s">
        <v>43</v>
      </c>
      <c r="G9386" t="s">
        <v>178</v>
      </c>
      <c r="H9386">
        <v>1</v>
      </c>
      <c r="I9386">
        <v>26699.49</v>
      </c>
      <c r="J9386">
        <v>0.1</v>
      </c>
      <c r="K9386">
        <v>24029.54</v>
      </c>
      <c r="L9386">
        <v>2715.95</v>
      </c>
      <c r="M9386">
        <f t="shared" si="440"/>
        <v>24029.541000000001</v>
      </c>
      <c r="N9386" t="str">
        <f t="shared" si="438"/>
        <v>Q1</v>
      </c>
      <c r="O9386" s="2">
        <f t="shared" si="439"/>
        <v>11.302546782002484</v>
      </c>
      <c r="P9386" t="str">
        <f>VLOOKUP(retail_sales_2023!C9386,customers!A:J,5,)</f>
        <v>Mumbai</v>
      </c>
      <c r="Q9386" t="str">
        <f>VLOOKUP(C9386,customers!A:J,10,0)</f>
        <v>Premium</v>
      </c>
    </row>
    <row r="9387" spans="1:17" x14ac:dyDescent="0.3">
      <c r="A9387" t="s">
        <v>10478</v>
      </c>
      <c r="B9387" s="1">
        <v>44961</v>
      </c>
      <c r="C9387" t="s">
        <v>50</v>
      </c>
      <c r="D9387" t="s">
        <v>51</v>
      </c>
      <c r="E9387" t="s">
        <v>21</v>
      </c>
      <c r="F9387" t="s">
        <v>52</v>
      </c>
      <c r="G9387" t="s">
        <v>937</v>
      </c>
      <c r="H9387">
        <v>8</v>
      </c>
      <c r="I9387">
        <v>538.14</v>
      </c>
      <c r="J9387">
        <v>0.1</v>
      </c>
      <c r="K9387">
        <v>3874.61</v>
      </c>
      <c r="L9387">
        <v>369.32</v>
      </c>
      <c r="M9387">
        <f t="shared" si="440"/>
        <v>3874.6080000000002</v>
      </c>
      <c r="N9387" t="str">
        <f t="shared" si="438"/>
        <v>Q1</v>
      </c>
      <c r="O9387" s="2">
        <f t="shared" si="439"/>
        <v>9.5317980390284447</v>
      </c>
      <c r="P9387" t="str">
        <f>VLOOKUP(retail_sales_2023!C9387,customers!A:J,5,)</f>
        <v>Patna</v>
      </c>
      <c r="Q9387" t="str">
        <f>VLOOKUP(C9387,customers!A:J,10,0)</f>
        <v>Premium</v>
      </c>
    </row>
    <row r="9388" spans="1:17" x14ac:dyDescent="0.3">
      <c r="A9388" t="s">
        <v>10479</v>
      </c>
      <c r="B9388" s="1">
        <v>44996</v>
      </c>
      <c r="C9388" t="s">
        <v>1154</v>
      </c>
      <c r="D9388" t="s">
        <v>1155</v>
      </c>
      <c r="E9388" t="s">
        <v>15</v>
      </c>
      <c r="F9388" t="s">
        <v>28</v>
      </c>
      <c r="G9388" t="s">
        <v>29</v>
      </c>
      <c r="H9388">
        <v>4</v>
      </c>
      <c r="I9388">
        <v>3567.61</v>
      </c>
      <c r="J9388">
        <v>0.1</v>
      </c>
      <c r="K9388">
        <v>12843.4</v>
      </c>
      <c r="L9388">
        <v>2119.71</v>
      </c>
      <c r="M9388">
        <f t="shared" si="440"/>
        <v>12843.396000000001</v>
      </c>
      <c r="N9388" t="str">
        <f t="shared" si="438"/>
        <v>Q1</v>
      </c>
      <c r="O9388" s="2">
        <f t="shared" si="439"/>
        <v>16.50427456903935</v>
      </c>
      <c r="P9388" t="str">
        <f>VLOOKUP(retail_sales_2023!C9388,customers!A:J,5,)</f>
        <v>Chennai</v>
      </c>
      <c r="Q9388" t="str">
        <f>VLOOKUP(C9388,customers!A:J,10,0)</f>
        <v>Premium</v>
      </c>
    </row>
    <row r="9389" spans="1:17" x14ac:dyDescent="0.3">
      <c r="A9389" t="s">
        <v>10480</v>
      </c>
      <c r="B9389" s="1">
        <v>45226</v>
      </c>
      <c r="C9389" t="s">
        <v>538</v>
      </c>
      <c r="D9389" t="s">
        <v>539</v>
      </c>
      <c r="E9389" t="s">
        <v>33</v>
      </c>
      <c r="F9389" t="s">
        <v>28</v>
      </c>
      <c r="G9389" t="s">
        <v>325</v>
      </c>
      <c r="H9389">
        <v>5</v>
      </c>
      <c r="I9389">
        <v>755.16</v>
      </c>
      <c r="J9389">
        <v>0</v>
      </c>
      <c r="K9389">
        <v>3775.8</v>
      </c>
      <c r="L9389">
        <v>633.72</v>
      </c>
      <c r="M9389">
        <f t="shared" si="440"/>
        <v>3775.7999999999997</v>
      </c>
      <c r="N9389" t="str">
        <f t="shared" si="438"/>
        <v>Q4</v>
      </c>
      <c r="O9389" s="2">
        <f t="shared" si="439"/>
        <v>16.783727951692356</v>
      </c>
      <c r="P9389" t="str">
        <f>VLOOKUP(retail_sales_2023!C9389,customers!A:J,5,)</f>
        <v>Mumbai</v>
      </c>
      <c r="Q9389" t="str">
        <f>VLOOKUP(C9389,customers!A:J,10,0)</f>
        <v>Premium</v>
      </c>
    </row>
    <row r="9390" spans="1:17" x14ac:dyDescent="0.3">
      <c r="A9390" t="s">
        <v>10481</v>
      </c>
      <c r="B9390" s="1">
        <v>45059</v>
      </c>
      <c r="C9390" t="s">
        <v>317</v>
      </c>
      <c r="D9390" t="s">
        <v>318</v>
      </c>
      <c r="E9390" t="s">
        <v>21</v>
      </c>
      <c r="F9390" t="s">
        <v>22</v>
      </c>
      <c r="G9390" t="s">
        <v>516</v>
      </c>
      <c r="H9390">
        <v>1</v>
      </c>
      <c r="I9390">
        <v>10554.84</v>
      </c>
      <c r="J9390">
        <v>0.1</v>
      </c>
      <c r="K9390">
        <v>9499.36</v>
      </c>
      <c r="L9390">
        <v>2020.6</v>
      </c>
      <c r="M9390">
        <f t="shared" si="440"/>
        <v>9499.3559999999998</v>
      </c>
      <c r="N9390" t="str">
        <f t="shared" si="438"/>
        <v>Q2</v>
      </c>
      <c r="O9390" s="2">
        <f t="shared" si="439"/>
        <v>21.270906671607349</v>
      </c>
      <c r="P9390" t="str">
        <f>VLOOKUP(retail_sales_2023!C9390,customers!A:J,5,)</f>
        <v>Patna</v>
      </c>
      <c r="Q9390" t="str">
        <f>VLOOKUP(C9390,customers!A:J,10,0)</f>
        <v>Regular</v>
      </c>
    </row>
    <row r="9391" spans="1:17" x14ac:dyDescent="0.3">
      <c r="A9391" t="s">
        <v>10482</v>
      </c>
      <c r="B9391" s="1">
        <v>44948</v>
      </c>
      <c r="C9391" t="s">
        <v>2062</v>
      </c>
      <c r="D9391" t="s">
        <v>2063</v>
      </c>
      <c r="E9391" t="s">
        <v>15</v>
      </c>
      <c r="F9391" t="s">
        <v>81</v>
      </c>
      <c r="G9391" t="s">
        <v>239</v>
      </c>
      <c r="H9391">
        <v>3</v>
      </c>
      <c r="I9391">
        <v>442.5</v>
      </c>
      <c r="J9391">
        <v>0.15</v>
      </c>
      <c r="K9391">
        <v>1128.3800000000001</v>
      </c>
      <c r="L9391">
        <v>439.65</v>
      </c>
      <c r="M9391">
        <f t="shared" si="440"/>
        <v>1128.375</v>
      </c>
      <c r="N9391" t="str">
        <f t="shared" si="438"/>
        <v>Q1</v>
      </c>
      <c r="O9391" s="2">
        <f t="shared" si="439"/>
        <v>38.962938017334579</v>
      </c>
      <c r="P9391" t="str">
        <f>VLOOKUP(retail_sales_2023!C9391,customers!A:J,5,)</f>
        <v>Chennai</v>
      </c>
      <c r="Q9391" t="str">
        <f>VLOOKUP(C9391,customers!A:J,10,0)</f>
        <v>Premium</v>
      </c>
    </row>
    <row r="9392" spans="1:17" x14ac:dyDescent="0.3">
      <c r="A9392" t="s">
        <v>10483</v>
      </c>
      <c r="B9392" s="1">
        <v>45129</v>
      </c>
      <c r="C9392" t="s">
        <v>2119</v>
      </c>
      <c r="D9392" t="s">
        <v>2120</v>
      </c>
      <c r="E9392" t="s">
        <v>21</v>
      </c>
      <c r="F9392" t="s">
        <v>28</v>
      </c>
      <c r="G9392" t="s">
        <v>280</v>
      </c>
      <c r="H9392">
        <v>3</v>
      </c>
      <c r="I9392">
        <v>6521.19</v>
      </c>
      <c r="J9392">
        <v>0</v>
      </c>
      <c r="K9392">
        <v>19563.57</v>
      </c>
      <c r="L9392">
        <v>4904.63</v>
      </c>
      <c r="M9392">
        <f t="shared" si="440"/>
        <v>19563.57</v>
      </c>
      <c r="N9392" t="str">
        <f t="shared" si="438"/>
        <v>Q3</v>
      </c>
      <c r="O9392" s="2">
        <f t="shared" si="439"/>
        <v>25.070219801396163</v>
      </c>
      <c r="P9392" t="str">
        <f>VLOOKUP(retail_sales_2023!C9392,customers!A:J,5,)</f>
        <v>Ranchi</v>
      </c>
      <c r="Q9392" t="str">
        <f>VLOOKUP(C9392,customers!A:J,10,0)</f>
        <v>Premium</v>
      </c>
    </row>
    <row r="9393" spans="1:17" x14ac:dyDescent="0.3">
      <c r="A9393" t="s">
        <v>10484</v>
      </c>
      <c r="B9393" s="1">
        <v>45282</v>
      </c>
      <c r="C9393" t="s">
        <v>1292</v>
      </c>
      <c r="D9393" t="s">
        <v>1293</v>
      </c>
      <c r="E9393" t="s">
        <v>27</v>
      </c>
      <c r="F9393" t="s">
        <v>52</v>
      </c>
      <c r="G9393" t="s">
        <v>235</v>
      </c>
      <c r="H9393">
        <v>4</v>
      </c>
      <c r="I9393">
        <v>497.58</v>
      </c>
      <c r="J9393">
        <v>0</v>
      </c>
      <c r="K9393">
        <v>1990.32</v>
      </c>
      <c r="L9393">
        <v>146.86000000000001</v>
      </c>
      <c r="M9393">
        <f t="shared" si="440"/>
        <v>1990.32</v>
      </c>
      <c r="N9393" t="str">
        <f t="shared" si="438"/>
        <v>Q4</v>
      </c>
      <c r="O9393" s="2">
        <f t="shared" si="439"/>
        <v>7.3787129707785697</v>
      </c>
      <c r="P9393" t="str">
        <f>VLOOKUP(retail_sales_2023!C9393,customers!A:J,5,)</f>
        <v>Hyderabad</v>
      </c>
      <c r="Q9393" t="str">
        <f>VLOOKUP(C9393,customers!A:J,10,0)</f>
        <v>Premium</v>
      </c>
    </row>
    <row r="9394" spans="1:17" x14ac:dyDescent="0.3">
      <c r="A9394" t="s">
        <v>10485</v>
      </c>
      <c r="B9394" s="1">
        <v>45089</v>
      </c>
      <c r="C9394" t="s">
        <v>644</v>
      </c>
      <c r="D9394" t="s">
        <v>645</v>
      </c>
      <c r="E9394" t="s">
        <v>15</v>
      </c>
      <c r="F9394" t="s">
        <v>52</v>
      </c>
      <c r="G9394" t="s">
        <v>133</v>
      </c>
      <c r="H9394">
        <v>8</v>
      </c>
      <c r="I9394">
        <v>238.09</v>
      </c>
      <c r="J9394">
        <v>0</v>
      </c>
      <c r="K9394">
        <v>1904.72</v>
      </c>
      <c r="L9394">
        <v>149.62</v>
      </c>
      <c r="M9394">
        <f t="shared" si="440"/>
        <v>1904.72</v>
      </c>
      <c r="N9394" t="str">
        <f t="shared" si="438"/>
        <v>Q2</v>
      </c>
      <c r="O9394" s="2">
        <f t="shared" si="439"/>
        <v>7.8552228149019285</v>
      </c>
      <c r="P9394" t="str">
        <f>VLOOKUP(retail_sales_2023!C9394,customers!A:J,5,)</f>
        <v>Bengaluru</v>
      </c>
      <c r="Q9394" t="str">
        <f>VLOOKUP(C9394,customers!A:J,10,0)</f>
        <v>Regular</v>
      </c>
    </row>
    <row r="9395" spans="1:17" x14ac:dyDescent="0.3">
      <c r="A9395" t="s">
        <v>10486</v>
      </c>
      <c r="B9395" s="1">
        <v>45047</v>
      </c>
      <c r="C9395" t="s">
        <v>619</v>
      </c>
      <c r="D9395" t="s">
        <v>800</v>
      </c>
      <c r="E9395" t="s">
        <v>15</v>
      </c>
      <c r="F9395" t="s">
        <v>22</v>
      </c>
      <c r="G9395" t="s">
        <v>34</v>
      </c>
      <c r="H9395">
        <v>2</v>
      </c>
      <c r="I9395">
        <v>37583.89</v>
      </c>
      <c r="J9395">
        <v>0.3</v>
      </c>
      <c r="K9395">
        <v>52617.45</v>
      </c>
      <c r="L9395">
        <v>13856.11</v>
      </c>
      <c r="M9395">
        <f t="shared" si="440"/>
        <v>52617.445999999996</v>
      </c>
      <c r="N9395" t="str">
        <f t="shared" si="438"/>
        <v>Q2</v>
      </c>
      <c r="O9395" s="2">
        <f t="shared" si="439"/>
        <v>26.333678275933174</v>
      </c>
      <c r="P9395" t="str">
        <f>VLOOKUP(retail_sales_2023!C9395,customers!A:J,5,)</f>
        <v>Coimbatore</v>
      </c>
      <c r="Q9395" t="str">
        <f>VLOOKUP(C9395,customers!A:J,10,0)</f>
        <v>Premium</v>
      </c>
    </row>
    <row r="9396" spans="1:17" x14ac:dyDescent="0.3">
      <c r="A9396" t="s">
        <v>10487</v>
      </c>
      <c r="B9396" s="1">
        <v>45195</v>
      </c>
      <c r="C9396" t="s">
        <v>644</v>
      </c>
      <c r="D9396" t="s">
        <v>645</v>
      </c>
      <c r="E9396" t="s">
        <v>15</v>
      </c>
      <c r="F9396" t="s">
        <v>52</v>
      </c>
      <c r="G9396" t="s">
        <v>268</v>
      </c>
      <c r="H9396">
        <v>3</v>
      </c>
      <c r="I9396">
        <v>618.89</v>
      </c>
      <c r="J9396">
        <v>0.25</v>
      </c>
      <c r="K9396">
        <v>1392.5</v>
      </c>
      <c r="L9396">
        <v>110.93</v>
      </c>
      <c r="M9396">
        <f t="shared" si="440"/>
        <v>1392.5025000000001</v>
      </c>
      <c r="N9396" t="str">
        <f t="shared" si="438"/>
        <v>Q3</v>
      </c>
      <c r="O9396" s="2">
        <f t="shared" si="439"/>
        <v>7.9662477558348295</v>
      </c>
      <c r="P9396" t="str">
        <f>VLOOKUP(retail_sales_2023!C9396,customers!A:J,5,)</f>
        <v>Bengaluru</v>
      </c>
      <c r="Q9396" t="str">
        <f>VLOOKUP(C9396,customers!A:J,10,0)</f>
        <v>Regular</v>
      </c>
    </row>
    <row r="9397" spans="1:17" x14ac:dyDescent="0.3">
      <c r="A9397" t="s">
        <v>10488</v>
      </c>
      <c r="B9397" s="1">
        <v>45042</v>
      </c>
      <c r="C9397" t="s">
        <v>444</v>
      </c>
      <c r="D9397" t="s">
        <v>445</v>
      </c>
      <c r="E9397" t="s">
        <v>27</v>
      </c>
      <c r="F9397" t="s">
        <v>22</v>
      </c>
      <c r="G9397" t="s">
        <v>516</v>
      </c>
      <c r="H9397">
        <v>4</v>
      </c>
      <c r="I9397">
        <v>1776.4</v>
      </c>
      <c r="J9397">
        <v>0</v>
      </c>
      <c r="K9397">
        <v>7105.6</v>
      </c>
      <c r="L9397">
        <v>1403.88</v>
      </c>
      <c r="M9397">
        <f t="shared" si="440"/>
        <v>7105.6</v>
      </c>
      <c r="N9397" t="str">
        <f t="shared" si="438"/>
        <v>Q2</v>
      </c>
      <c r="O9397" s="2">
        <f t="shared" si="439"/>
        <v>19.757374465210539</v>
      </c>
      <c r="P9397" t="str">
        <f>VLOOKUP(retail_sales_2023!C9397,customers!A:J,5,)</f>
        <v>Jaipur</v>
      </c>
      <c r="Q9397" t="str">
        <f>VLOOKUP(C9397,customers!A:J,10,0)</f>
        <v>Regular</v>
      </c>
    </row>
    <row r="9398" spans="1:17" x14ac:dyDescent="0.3">
      <c r="A9398" t="s">
        <v>10489</v>
      </c>
      <c r="B9398" s="1">
        <v>45065</v>
      </c>
      <c r="C9398" t="s">
        <v>1037</v>
      </c>
      <c r="D9398" t="s">
        <v>1038</v>
      </c>
      <c r="E9398" t="s">
        <v>27</v>
      </c>
      <c r="F9398" t="s">
        <v>22</v>
      </c>
      <c r="G9398" t="s">
        <v>146</v>
      </c>
      <c r="H9398">
        <v>4</v>
      </c>
      <c r="I9398">
        <v>10509.94</v>
      </c>
      <c r="J9398">
        <v>0</v>
      </c>
      <c r="K9398">
        <v>42039.76</v>
      </c>
      <c r="L9398">
        <v>9562.4</v>
      </c>
      <c r="M9398">
        <f t="shared" si="440"/>
        <v>42039.76</v>
      </c>
      <c r="N9398" t="str">
        <f t="shared" si="438"/>
        <v>Q2</v>
      </c>
      <c r="O9398" s="2">
        <f t="shared" si="439"/>
        <v>22.74608608612418</v>
      </c>
      <c r="P9398" t="str">
        <f>VLOOKUP(retail_sales_2023!C9398,customers!A:J,5,)</f>
        <v>Lucknow</v>
      </c>
      <c r="Q9398" t="str">
        <f>VLOOKUP(C9398,customers!A:J,10,0)</f>
        <v>Occasional</v>
      </c>
    </row>
    <row r="9399" spans="1:17" x14ac:dyDescent="0.3">
      <c r="A9399" t="s">
        <v>10490</v>
      </c>
      <c r="B9399" s="1">
        <v>44968</v>
      </c>
      <c r="C9399" t="s">
        <v>1013</v>
      </c>
      <c r="D9399" t="s">
        <v>1014</v>
      </c>
      <c r="E9399" t="s">
        <v>15</v>
      </c>
      <c r="F9399" t="s">
        <v>81</v>
      </c>
      <c r="G9399" t="s">
        <v>239</v>
      </c>
      <c r="H9399">
        <v>3</v>
      </c>
      <c r="I9399">
        <v>591.51</v>
      </c>
      <c r="J9399">
        <v>0.2</v>
      </c>
      <c r="K9399">
        <v>1419.62</v>
      </c>
      <c r="L9399">
        <v>341.11</v>
      </c>
      <c r="M9399">
        <f t="shared" si="440"/>
        <v>1419.624</v>
      </c>
      <c r="N9399" t="str">
        <f t="shared" si="438"/>
        <v>Q1</v>
      </c>
      <c r="O9399" s="2">
        <f t="shared" si="439"/>
        <v>24.028261083952046</v>
      </c>
      <c r="P9399" t="str">
        <f>VLOOKUP(retail_sales_2023!C9399,customers!A:J,5,)</f>
        <v>Bengaluru</v>
      </c>
      <c r="Q9399" t="str">
        <f>VLOOKUP(C9399,customers!A:J,10,0)</f>
        <v>Premium</v>
      </c>
    </row>
    <row r="9400" spans="1:17" x14ac:dyDescent="0.3">
      <c r="A9400" t="s">
        <v>10491</v>
      </c>
      <c r="B9400" s="1">
        <v>45007</v>
      </c>
      <c r="C9400" t="s">
        <v>1622</v>
      </c>
      <c r="D9400" t="s">
        <v>1623</v>
      </c>
      <c r="E9400" t="s">
        <v>33</v>
      </c>
      <c r="F9400" t="s">
        <v>28</v>
      </c>
      <c r="G9400" t="s">
        <v>61</v>
      </c>
      <c r="H9400">
        <v>5</v>
      </c>
      <c r="I9400">
        <v>3307.86</v>
      </c>
      <c r="J9400">
        <v>0.15</v>
      </c>
      <c r="K9400">
        <v>14058.4</v>
      </c>
      <c r="L9400">
        <v>2219.0500000000002</v>
      </c>
      <c r="M9400">
        <f t="shared" si="440"/>
        <v>14058.404999999999</v>
      </c>
      <c r="N9400" t="str">
        <f t="shared" si="438"/>
        <v>Q1</v>
      </c>
      <c r="O9400" s="2">
        <f t="shared" si="439"/>
        <v>15.784513173618622</v>
      </c>
      <c r="P9400" t="str">
        <f>VLOOKUP(retail_sales_2023!C9400,customers!A:J,5,)</f>
        <v>Pune</v>
      </c>
      <c r="Q9400" t="str">
        <f>VLOOKUP(C9400,customers!A:J,10,0)</f>
        <v>Regular</v>
      </c>
    </row>
    <row r="9401" spans="1:17" x14ac:dyDescent="0.3">
      <c r="A9401" t="s">
        <v>10492</v>
      </c>
      <c r="B9401" s="1">
        <v>45031</v>
      </c>
      <c r="C9401" t="s">
        <v>1654</v>
      </c>
      <c r="D9401" t="s">
        <v>1655</v>
      </c>
      <c r="E9401" t="s">
        <v>33</v>
      </c>
      <c r="F9401" t="s">
        <v>52</v>
      </c>
      <c r="G9401" t="s">
        <v>169</v>
      </c>
      <c r="H9401">
        <v>7</v>
      </c>
      <c r="I9401">
        <v>531.37</v>
      </c>
      <c r="J9401">
        <v>0.05</v>
      </c>
      <c r="K9401">
        <v>3533.61</v>
      </c>
      <c r="L9401">
        <v>275.19</v>
      </c>
      <c r="M9401">
        <f t="shared" si="440"/>
        <v>3533.6104999999998</v>
      </c>
      <c r="N9401" t="str">
        <f t="shared" si="438"/>
        <v>Q2</v>
      </c>
      <c r="O9401" s="2">
        <f t="shared" si="439"/>
        <v>7.7877864280438409</v>
      </c>
      <c r="P9401" t="str">
        <f>VLOOKUP(retail_sales_2023!C9401,customers!A:J,5,)</f>
        <v>Ahmedabad</v>
      </c>
      <c r="Q9401" t="str">
        <f>VLOOKUP(C9401,customers!A:J,10,0)</f>
        <v>Premium</v>
      </c>
    </row>
    <row r="9402" spans="1:17" x14ac:dyDescent="0.3">
      <c r="A9402" t="s">
        <v>10493</v>
      </c>
      <c r="B9402" s="1">
        <v>45111</v>
      </c>
      <c r="C9402" t="s">
        <v>1146</v>
      </c>
      <c r="D9402" t="s">
        <v>1147</v>
      </c>
      <c r="E9402" t="s">
        <v>27</v>
      </c>
      <c r="F9402" t="s">
        <v>43</v>
      </c>
      <c r="G9402" t="s">
        <v>44</v>
      </c>
      <c r="H9402">
        <v>1</v>
      </c>
      <c r="I9402">
        <v>78467.09</v>
      </c>
      <c r="J9402">
        <v>0</v>
      </c>
      <c r="K9402">
        <v>78467.09</v>
      </c>
      <c r="L9402">
        <v>9524.2099999999991</v>
      </c>
      <c r="M9402">
        <f t="shared" si="440"/>
        <v>78467.09</v>
      </c>
      <c r="N9402" t="str">
        <f t="shared" si="438"/>
        <v>Q3</v>
      </c>
      <c r="O9402" s="2">
        <f t="shared" si="439"/>
        <v>12.137840207913916</v>
      </c>
      <c r="P9402" t="str">
        <f>VLOOKUP(retail_sales_2023!C9402,customers!A:J,5,)</f>
        <v>Jaipur</v>
      </c>
      <c r="Q9402" t="str">
        <f>VLOOKUP(C9402,customers!A:J,10,0)</f>
        <v>Premium</v>
      </c>
    </row>
    <row r="9403" spans="1:17" x14ac:dyDescent="0.3">
      <c r="A9403" t="s">
        <v>10494</v>
      </c>
      <c r="B9403" s="1">
        <v>45267</v>
      </c>
      <c r="C9403" t="s">
        <v>99</v>
      </c>
      <c r="D9403" t="s">
        <v>100</v>
      </c>
      <c r="E9403" t="s">
        <v>15</v>
      </c>
      <c r="F9403" t="s">
        <v>28</v>
      </c>
      <c r="G9403" t="s">
        <v>466</v>
      </c>
      <c r="H9403">
        <v>3</v>
      </c>
      <c r="I9403">
        <v>5860.17</v>
      </c>
      <c r="J9403">
        <v>0.05</v>
      </c>
      <c r="K9403">
        <v>16701.48</v>
      </c>
      <c r="L9403">
        <v>4418.8500000000004</v>
      </c>
      <c r="M9403">
        <f t="shared" si="440"/>
        <v>16701.484500000002</v>
      </c>
      <c r="N9403" t="str">
        <f t="shared" si="438"/>
        <v>Q4</v>
      </c>
      <c r="O9403" s="2">
        <f t="shared" si="439"/>
        <v>26.45783487451412</v>
      </c>
      <c r="P9403" t="str">
        <f>VLOOKUP(retail_sales_2023!C9403,customers!A:J,5,)</f>
        <v>Kochi</v>
      </c>
      <c r="Q9403" t="str">
        <f>VLOOKUP(C9403,customers!A:J,10,0)</f>
        <v>Regular</v>
      </c>
    </row>
    <row r="9404" spans="1:17" x14ac:dyDescent="0.3">
      <c r="A9404" t="s">
        <v>10495</v>
      </c>
      <c r="B9404" s="1">
        <v>45060</v>
      </c>
      <c r="C9404" t="s">
        <v>212</v>
      </c>
      <c r="D9404" t="s">
        <v>213</v>
      </c>
      <c r="E9404" t="s">
        <v>33</v>
      </c>
      <c r="F9404" t="s">
        <v>81</v>
      </c>
      <c r="G9404" t="s">
        <v>333</v>
      </c>
      <c r="H9404">
        <v>5</v>
      </c>
      <c r="I9404">
        <v>532.98</v>
      </c>
      <c r="J9404">
        <v>0.05</v>
      </c>
      <c r="K9404">
        <v>2531.65</v>
      </c>
      <c r="L9404">
        <v>968.22</v>
      </c>
      <c r="M9404">
        <f t="shared" si="440"/>
        <v>2531.6549999999997</v>
      </c>
      <c r="N9404" t="str">
        <f t="shared" si="438"/>
        <v>Q2</v>
      </c>
      <c r="O9404" s="2">
        <f t="shared" si="439"/>
        <v>38.244623071909622</v>
      </c>
      <c r="P9404" t="str">
        <f>VLOOKUP(retail_sales_2023!C9404,customers!A:J,5,)</f>
        <v>Nagpur</v>
      </c>
      <c r="Q9404" t="str">
        <f>VLOOKUP(C9404,customers!A:J,10,0)</f>
        <v>Premium</v>
      </c>
    </row>
    <row r="9405" spans="1:17" x14ac:dyDescent="0.3">
      <c r="A9405" t="s">
        <v>10496</v>
      </c>
      <c r="B9405" s="1">
        <v>45033</v>
      </c>
      <c r="C9405" t="s">
        <v>494</v>
      </c>
      <c r="D9405" t="s">
        <v>495</v>
      </c>
      <c r="E9405" t="s">
        <v>15</v>
      </c>
      <c r="F9405" t="s">
        <v>16</v>
      </c>
      <c r="G9405" t="s">
        <v>17</v>
      </c>
      <c r="H9405">
        <v>3</v>
      </c>
      <c r="I9405">
        <v>476.1</v>
      </c>
      <c r="J9405">
        <v>0</v>
      </c>
      <c r="K9405">
        <v>1428.3</v>
      </c>
      <c r="L9405">
        <v>507.37</v>
      </c>
      <c r="M9405">
        <f t="shared" si="440"/>
        <v>1428.3000000000002</v>
      </c>
      <c r="N9405" t="str">
        <f t="shared" si="438"/>
        <v>Q2</v>
      </c>
      <c r="O9405" s="2">
        <f t="shared" si="439"/>
        <v>35.522649303367643</v>
      </c>
      <c r="P9405" t="str">
        <f>VLOOKUP(retail_sales_2023!C9405,customers!A:J,5,)</f>
        <v>Kochi</v>
      </c>
      <c r="Q9405" t="str">
        <f>VLOOKUP(C9405,customers!A:J,10,0)</f>
        <v>Premium</v>
      </c>
    </row>
    <row r="9406" spans="1:17" x14ac:dyDescent="0.3">
      <c r="A9406" t="s">
        <v>10497</v>
      </c>
      <c r="B9406" s="1">
        <v>45257</v>
      </c>
      <c r="C9406" t="s">
        <v>788</v>
      </c>
      <c r="D9406" t="s">
        <v>789</v>
      </c>
      <c r="E9406" t="s">
        <v>27</v>
      </c>
      <c r="F9406" t="s">
        <v>81</v>
      </c>
      <c r="G9406" t="s">
        <v>370</v>
      </c>
      <c r="H9406">
        <v>2</v>
      </c>
      <c r="I9406">
        <v>4895.55</v>
      </c>
      <c r="J9406">
        <v>0.25</v>
      </c>
      <c r="K9406">
        <v>7343.33</v>
      </c>
      <c r="L9406">
        <v>2299.0500000000002</v>
      </c>
      <c r="M9406">
        <f t="shared" si="440"/>
        <v>7343.3250000000007</v>
      </c>
      <c r="N9406" t="str">
        <f t="shared" si="438"/>
        <v>Q4</v>
      </c>
      <c r="O9406" s="2">
        <f t="shared" si="439"/>
        <v>31.308003317296105</v>
      </c>
      <c r="P9406" t="str">
        <f>VLOOKUP(retail_sales_2023!C9406,customers!A:J,5,)</f>
        <v>Amritsar</v>
      </c>
      <c r="Q9406" t="str">
        <f>VLOOKUP(C9406,customers!A:J,10,0)</f>
        <v>Premium</v>
      </c>
    </row>
    <row r="9407" spans="1:17" x14ac:dyDescent="0.3">
      <c r="A9407" t="s">
        <v>10498</v>
      </c>
      <c r="B9407" s="1">
        <v>45155</v>
      </c>
      <c r="C9407" t="s">
        <v>190</v>
      </c>
      <c r="D9407" t="s">
        <v>191</v>
      </c>
      <c r="E9407" t="s">
        <v>33</v>
      </c>
      <c r="F9407" t="s">
        <v>38</v>
      </c>
      <c r="G9407" t="s">
        <v>395</v>
      </c>
      <c r="H9407">
        <v>5</v>
      </c>
      <c r="I9407">
        <v>481.45</v>
      </c>
      <c r="J9407">
        <v>0</v>
      </c>
      <c r="K9407">
        <v>2407.25</v>
      </c>
      <c r="L9407">
        <v>628.27</v>
      </c>
      <c r="M9407">
        <f t="shared" si="440"/>
        <v>2407.25</v>
      </c>
      <c r="N9407" t="str">
        <f t="shared" si="438"/>
        <v>Q3</v>
      </c>
      <c r="O9407" s="2">
        <f t="shared" si="439"/>
        <v>26.099075708796342</v>
      </c>
      <c r="P9407" t="str">
        <f>VLOOKUP(retail_sales_2023!C9407,customers!A:J,5,)</f>
        <v>Surat</v>
      </c>
      <c r="Q9407" t="str">
        <f>VLOOKUP(C9407,customers!A:J,10,0)</f>
        <v>Premium</v>
      </c>
    </row>
    <row r="9408" spans="1:17" x14ac:dyDescent="0.3">
      <c r="A9408" t="s">
        <v>10499</v>
      </c>
      <c r="B9408" s="1">
        <v>45142</v>
      </c>
      <c r="C9408" t="s">
        <v>1025</v>
      </c>
      <c r="D9408" t="s">
        <v>1026</v>
      </c>
      <c r="E9408" t="s">
        <v>27</v>
      </c>
      <c r="F9408" t="s">
        <v>52</v>
      </c>
      <c r="G9408" t="s">
        <v>169</v>
      </c>
      <c r="H9408">
        <v>5</v>
      </c>
      <c r="I9408">
        <v>726.04</v>
      </c>
      <c r="J9408">
        <v>0.05</v>
      </c>
      <c r="K9408">
        <v>3448.69</v>
      </c>
      <c r="L9408">
        <v>327.45</v>
      </c>
      <c r="M9408">
        <f t="shared" si="440"/>
        <v>3448.6899999999996</v>
      </c>
      <c r="N9408" t="str">
        <f t="shared" si="438"/>
        <v>Q3</v>
      </c>
      <c r="O9408" s="2">
        <f t="shared" si="439"/>
        <v>9.49490966134967</v>
      </c>
      <c r="P9408" t="str">
        <f>VLOOKUP(retail_sales_2023!C9408,customers!A:J,5,)</f>
        <v>Jaipur</v>
      </c>
      <c r="Q9408" t="str">
        <f>VLOOKUP(C9408,customers!A:J,10,0)</f>
        <v>Premium</v>
      </c>
    </row>
    <row r="9409" spans="1:17" x14ac:dyDescent="0.3">
      <c r="A9409" t="s">
        <v>10500</v>
      </c>
      <c r="B9409" s="1">
        <v>45204</v>
      </c>
      <c r="C9409" t="s">
        <v>910</v>
      </c>
      <c r="D9409" t="s">
        <v>911</v>
      </c>
      <c r="E9409" t="s">
        <v>15</v>
      </c>
      <c r="F9409" t="s">
        <v>43</v>
      </c>
      <c r="G9409" t="s">
        <v>110</v>
      </c>
      <c r="H9409">
        <v>2</v>
      </c>
      <c r="I9409">
        <v>59418.84</v>
      </c>
      <c r="J9409">
        <v>0.1</v>
      </c>
      <c r="K9409">
        <v>106953.91</v>
      </c>
      <c r="L9409">
        <v>14522.37</v>
      </c>
      <c r="M9409">
        <f t="shared" si="440"/>
        <v>106953.912</v>
      </c>
      <c r="N9409" t="str">
        <f t="shared" si="438"/>
        <v>Q4</v>
      </c>
      <c r="O9409" s="2">
        <f t="shared" si="439"/>
        <v>13.578157170691563</v>
      </c>
      <c r="P9409" t="str">
        <f>VLOOKUP(retail_sales_2023!C9409,customers!A:J,5,)</f>
        <v>Hyderabad</v>
      </c>
      <c r="Q9409" t="str">
        <f>VLOOKUP(C9409,customers!A:J,10,0)</f>
        <v>Occasional</v>
      </c>
    </row>
    <row r="9410" spans="1:17" x14ac:dyDescent="0.3">
      <c r="A9410" t="s">
        <v>10501</v>
      </c>
      <c r="B9410" s="1">
        <v>45224</v>
      </c>
      <c r="C9410" t="s">
        <v>1034</v>
      </c>
      <c r="D9410" t="s">
        <v>1035</v>
      </c>
      <c r="E9410" t="s">
        <v>21</v>
      </c>
      <c r="F9410" t="s">
        <v>52</v>
      </c>
      <c r="G9410" t="s">
        <v>117</v>
      </c>
      <c r="H9410">
        <v>7</v>
      </c>
      <c r="I9410">
        <v>474.45</v>
      </c>
      <c r="J9410">
        <v>0.25</v>
      </c>
      <c r="K9410">
        <v>2490.86</v>
      </c>
      <c r="L9410">
        <v>237.13</v>
      </c>
      <c r="M9410">
        <f t="shared" si="440"/>
        <v>2490.8625000000002</v>
      </c>
      <c r="N9410" t="str">
        <f t="shared" si="438"/>
        <v>Q4</v>
      </c>
      <c r="O9410" s="2">
        <f t="shared" si="439"/>
        <v>9.5200051387874058</v>
      </c>
      <c r="P9410" t="str">
        <f>VLOOKUP(retail_sales_2023!C9410,customers!A:J,5,)</f>
        <v>Ranchi</v>
      </c>
      <c r="Q9410" t="str">
        <f>VLOOKUP(C9410,customers!A:J,10,0)</f>
        <v>Premium</v>
      </c>
    </row>
    <row r="9411" spans="1:17" x14ac:dyDescent="0.3">
      <c r="A9411" t="s">
        <v>10502</v>
      </c>
      <c r="B9411" s="1">
        <v>45050</v>
      </c>
      <c r="C9411" t="s">
        <v>1543</v>
      </c>
      <c r="D9411" t="s">
        <v>1544</v>
      </c>
      <c r="E9411" t="s">
        <v>33</v>
      </c>
      <c r="F9411" t="s">
        <v>52</v>
      </c>
      <c r="G9411" t="s">
        <v>937</v>
      </c>
      <c r="H9411">
        <v>10</v>
      </c>
      <c r="I9411">
        <v>186.1</v>
      </c>
      <c r="J9411">
        <v>0.3</v>
      </c>
      <c r="K9411">
        <v>1302.7</v>
      </c>
      <c r="L9411">
        <v>97.42</v>
      </c>
      <c r="M9411">
        <f t="shared" si="440"/>
        <v>1302.6999999999998</v>
      </c>
      <c r="N9411" t="str">
        <f t="shared" ref="N9411:N9474" si="441">"Q"&amp;ROUNDUP(MONTH(B9411)/3,0)</f>
        <v>Q2</v>
      </c>
      <c r="O9411" s="2">
        <f t="shared" ref="O9411:O9474" si="442">(L9411/K9411)*100</f>
        <v>7.4783142703615564</v>
      </c>
      <c r="P9411" t="str">
        <f>VLOOKUP(retail_sales_2023!C9411,customers!A:J,5,)</f>
        <v>Ahmedabad</v>
      </c>
      <c r="Q9411" t="str">
        <f>VLOOKUP(C9411,customers!A:J,10,0)</f>
        <v>Regular</v>
      </c>
    </row>
    <row r="9412" spans="1:17" x14ac:dyDescent="0.3">
      <c r="A9412" t="s">
        <v>10503</v>
      </c>
      <c r="B9412" s="1">
        <v>45054</v>
      </c>
      <c r="C9412" t="s">
        <v>1984</v>
      </c>
      <c r="D9412" t="s">
        <v>1985</v>
      </c>
      <c r="E9412" t="s">
        <v>27</v>
      </c>
      <c r="F9412" t="s">
        <v>81</v>
      </c>
      <c r="G9412" t="s">
        <v>158</v>
      </c>
      <c r="H9412">
        <v>2</v>
      </c>
      <c r="I9412">
        <v>3907.18</v>
      </c>
      <c r="J9412">
        <v>0.2</v>
      </c>
      <c r="K9412">
        <v>6251.49</v>
      </c>
      <c r="L9412">
        <v>1913.49</v>
      </c>
      <c r="M9412">
        <f t="shared" si="440"/>
        <v>6251.4880000000003</v>
      </c>
      <c r="N9412" t="str">
        <f t="shared" si="441"/>
        <v>Q2</v>
      </c>
      <c r="O9412" s="2">
        <f t="shared" si="442"/>
        <v>30.608542923367072</v>
      </c>
      <c r="P9412" t="str">
        <f>VLOOKUP(retail_sales_2023!C9412,customers!A:J,5,)</f>
        <v>Chandigarh</v>
      </c>
      <c r="Q9412" t="str">
        <f>VLOOKUP(C9412,customers!A:J,10,0)</f>
        <v>Premium</v>
      </c>
    </row>
    <row r="9413" spans="1:17" x14ac:dyDescent="0.3">
      <c r="A9413" t="s">
        <v>10504</v>
      </c>
      <c r="B9413" s="1">
        <v>45194</v>
      </c>
      <c r="C9413" t="s">
        <v>1671</v>
      </c>
      <c r="D9413" t="s">
        <v>1672</v>
      </c>
      <c r="E9413" t="s">
        <v>15</v>
      </c>
      <c r="F9413" t="s">
        <v>38</v>
      </c>
      <c r="G9413" t="s">
        <v>77</v>
      </c>
      <c r="H9413">
        <v>1</v>
      </c>
      <c r="I9413">
        <v>778.85</v>
      </c>
      <c r="J9413">
        <v>0</v>
      </c>
      <c r="K9413">
        <v>778.85</v>
      </c>
      <c r="L9413">
        <v>-25.69</v>
      </c>
      <c r="M9413">
        <f t="shared" ref="M9413:M9476" si="443">H9413*I9413*(1-J9413)</f>
        <v>778.85</v>
      </c>
      <c r="N9413" t="str">
        <f t="shared" si="441"/>
        <v>Q3</v>
      </c>
      <c r="O9413" s="2">
        <f t="shared" si="442"/>
        <v>-3.2984528471464341</v>
      </c>
      <c r="P9413" t="str">
        <f>VLOOKUP(retail_sales_2023!C9413,customers!A:J,5,)</f>
        <v>Hyderabad</v>
      </c>
      <c r="Q9413" t="str">
        <f>VLOOKUP(C9413,customers!A:J,10,0)</f>
        <v>Occasional</v>
      </c>
    </row>
    <row r="9414" spans="1:17" x14ac:dyDescent="0.3">
      <c r="A9414" t="s">
        <v>10505</v>
      </c>
      <c r="B9414" s="1">
        <v>45254</v>
      </c>
      <c r="C9414" t="s">
        <v>205</v>
      </c>
      <c r="D9414" t="s">
        <v>206</v>
      </c>
      <c r="E9414" t="s">
        <v>15</v>
      </c>
      <c r="F9414" t="s">
        <v>81</v>
      </c>
      <c r="G9414" t="s">
        <v>101</v>
      </c>
      <c r="H9414">
        <v>4</v>
      </c>
      <c r="I9414">
        <v>4798.37</v>
      </c>
      <c r="J9414">
        <v>0.05</v>
      </c>
      <c r="K9414">
        <v>18233.810000000001</v>
      </c>
      <c r="L9414">
        <v>5681.51</v>
      </c>
      <c r="M9414">
        <f t="shared" si="443"/>
        <v>18233.806</v>
      </c>
      <c r="N9414" t="str">
        <f t="shared" si="441"/>
        <v>Q4</v>
      </c>
      <c r="O9414" s="2">
        <f t="shared" si="442"/>
        <v>31.159203699062342</v>
      </c>
      <c r="P9414" t="str">
        <f>VLOOKUP(retail_sales_2023!C9414,customers!A:J,5,)</f>
        <v>Coimbatore</v>
      </c>
      <c r="Q9414" t="str">
        <f>VLOOKUP(C9414,customers!A:J,10,0)</f>
        <v>Premium</v>
      </c>
    </row>
    <row r="9415" spans="1:17" x14ac:dyDescent="0.3">
      <c r="A9415" t="s">
        <v>10506</v>
      </c>
      <c r="B9415" s="1">
        <v>45253</v>
      </c>
      <c r="C9415" t="s">
        <v>88</v>
      </c>
      <c r="D9415" t="s">
        <v>89</v>
      </c>
      <c r="E9415" t="s">
        <v>15</v>
      </c>
      <c r="F9415" t="s">
        <v>22</v>
      </c>
      <c r="G9415" t="s">
        <v>210</v>
      </c>
      <c r="H9415">
        <v>2</v>
      </c>
      <c r="I9415">
        <v>44398.63</v>
      </c>
      <c r="J9415">
        <v>0</v>
      </c>
      <c r="K9415">
        <v>88797.26</v>
      </c>
      <c r="L9415">
        <v>20211.66</v>
      </c>
      <c r="M9415">
        <f t="shared" si="443"/>
        <v>88797.26</v>
      </c>
      <c r="N9415" t="str">
        <f t="shared" si="441"/>
        <v>Q4</v>
      </c>
      <c r="O9415" s="2">
        <f t="shared" si="442"/>
        <v>22.761580706431708</v>
      </c>
      <c r="P9415" t="str">
        <f>VLOOKUP(retail_sales_2023!C9415,customers!A:J,5,)</f>
        <v>Coimbatore</v>
      </c>
      <c r="Q9415" t="str">
        <f>VLOOKUP(C9415,customers!A:J,10,0)</f>
        <v>Regular</v>
      </c>
    </row>
    <row r="9416" spans="1:17" x14ac:dyDescent="0.3">
      <c r="A9416" t="s">
        <v>10507</v>
      </c>
      <c r="B9416" s="1">
        <v>44976</v>
      </c>
      <c r="C9416" t="s">
        <v>690</v>
      </c>
      <c r="D9416" t="s">
        <v>691</v>
      </c>
      <c r="E9416" t="s">
        <v>33</v>
      </c>
      <c r="F9416" t="s">
        <v>52</v>
      </c>
      <c r="G9416" t="s">
        <v>133</v>
      </c>
      <c r="H9416">
        <v>3</v>
      </c>
      <c r="I9416">
        <v>371.49</v>
      </c>
      <c r="J9416">
        <v>0.05</v>
      </c>
      <c r="K9416">
        <v>1058.75</v>
      </c>
      <c r="L9416">
        <v>100.58</v>
      </c>
      <c r="M9416">
        <f t="shared" si="443"/>
        <v>1058.7465</v>
      </c>
      <c r="N9416" t="str">
        <f t="shared" si="441"/>
        <v>Q1</v>
      </c>
      <c r="O9416" s="2">
        <f t="shared" si="442"/>
        <v>9.4998819362455738</v>
      </c>
      <c r="P9416" t="str">
        <f>VLOOKUP(retail_sales_2023!C9416,customers!A:J,5,)</f>
        <v>Surat</v>
      </c>
      <c r="Q9416" t="str">
        <f>VLOOKUP(C9416,customers!A:J,10,0)</f>
        <v>Premium</v>
      </c>
    </row>
    <row r="9417" spans="1:17" x14ac:dyDescent="0.3">
      <c r="A9417" t="s">
        <v>10508</v>
      </c>
      <c r="B9417" s="1">
        <v>45187</v>
      </c>
      <c r="C9417" t="s">
        <v>2187</v>
      </c>
      <c r="D9417" t="s">
        <v>2188</v>
      </c>
      <c r="E9417" t="s">
        <v>21</v>
      </c>
      <c r="F9417" t="s">
        <v>43</v>
      </c>
      <c r="G9417" t="s">
        <v>44</v>
      </c>
      <c r="H9417">
        <v>1</v>
      </c>
      <c r="I9417">
        <v>77647.72</v>
      </c>
      <c r="J9417">
        <v>0</v>
      </c>
      <c r="K9417">
        <v>77647.72</v>
      </c>
      <c r="L9417">
        <v>10870.31</v>
      </c>
      <c r="M9417">
        <f t="shared" si="443"/>
        <v>77647.72</v>
      </c>
      <c r="N9417" t="str">
        <f t="shared" si="441"/>
        <v>Q3</v>
      </c>
      <c r="O9417" s="2">
        <f t="shared" si="442"/>
        <v>13.999522458611791</v>
      </c>
      <c r="P9417" t="str">
        <f>VLOOKUP(retail_sales_2023!C9417,customers!A:J,5,)</f>
        <v>Patna</v>
      </c>
      <c r="Q9417" t="str">
        <f>VLOOKUP(C9417,customers!A:J,10,0)</f>
        <v>Premium</v>
      </c>
    </row>
    <row r="9418" spans="1:17" x14ac:dyDescent="0.3">
      <c r="A9418" t="s">
        <v>10509</v>
      </c>
      <c r="B9418" s="1">
        <v>45242</v>
      </c>
      <c r="C9418" t="s">
        <v>414</v>
      </c>
      <c r="D9418" t="s">
        <v>415</v>
      </c>
      <c r="E9418" t="s">
        <v>33</v>
      </c>
      <c r="F9418" t="s">
        <v>52</v>
      </c>
      <c r="G9418" t="s">
        <v>226</v>
      </c>
      <c r="H9418">
        <v>6</v>
      </c>
      <c r="I9418">
        <v>569.02</v>
      </c>
      <c r="J9418">
        <v>0.2</v>
      </c>
      <c r="K9418">
        <v>2731.3</v>
      </c>
      <c r="L9418">
        <v>271.33</v>
      </c>
      <c r="M9418">
        <f t="shared" si="443"/>
        <v>2731.2960000000003</v>
      </c>
      <c r="N9418" t="str">
        <f t="shared" si="441"/>
        <v>Q4</v>
      </c>
      <c r="O9418" s="2">
        <f t="shared" si="442"/>
        <v>9.9340973162962687</v>
      </c>
      <c r="P9418" t="str">
        <f>VLOOKUP(retail_sales_2023!C9418,customers!A:J,5,)</f>
        <v>Pune</v>
      </c>
      <c r="Q9418" t="str">
        <f>VLOOKUP(C9418,customers!A:J,10,0)</f>
        <v>Premium</v>
      </c>
    </row>
    <row r="9419" spans="1:17" x14ac:dyDescent="0.3">
      <c r="A9419" t="s">
        <v>10510</v>
      </c>
      <c r="B9419" s="1">
        <v>45164</v>
      </c>
      <c r="C9419" t="s">
        <v>2307</v>
      </c>
      <c r="D9419" t="s">
        <v>2308</v>
      </c>
      <c r="E9419" t="s">
        <v>27</v>
      </c>
      <c r="F9419" t="s">
        <v>81</v>
      </c>
      <c r="G9419" t="s">
        <v>158</v>
      </c>
      <c r="H9419">
        <v>1</v>
      </c>
      <c r="I9419">
        <v>1339.43</v>
      </c>
      <c r="J9419">
        <v>0.1</v>
      </c>
      <c r="K9419">
        <v>1205.49</v>
      </c>
      <c r="L9419">
        <v>318.72000000000003</v>
      </c>
      <c r="M9419">
        <f t="shared" si="443"/>
        <v>1205.4870000000001</v>
      </c>
      <c r="N9419" t="str">
        <f t="shared" si="441"/>
        <v>Q3</v>
      </c>
      <c r="O9419" s="2">
        <f t="shared" si="442"/>
        <v>26.439041385660605</v>
      </c>
      <c r="P9419" t="str">
        <f>VLOOKUP(retail_sales_2023!C9419,customers!A:J,5,)</f>
        <v>Delhi</v>
      </c>
      <c r="Q9419" t="str">
        <f>VLOOKUP(C9419,customers!A:J,10,0)</f>
        <v>Premium</v>
      </c>
    </row>
    <row r="9420" spans="1:17" x14ac:dyDescent="0.3">
      <c r="A9420" t="s">
        <v>10511</v>
      </c>
      <c r="B9420" s="1">
        <v>45007</v>
      </c>
      <c r="C9420" t="s">
        <v>2168</v>
      </c>
      <c r="D9420" t="s">
        <v>2169</v>
      </c>
      <c r="E9420" t="s">
        <v>33</v>
      </c>
      <c r="F9420" t="s">
        <v>22</v>
      </c>
      <c r="G9420" t="s">
        <v>210</v>
      </c>
      <c r="H9420">
        <v>3</v>
      </c>
      <c r="I9420">
        <v>3526.36</v>
      </c>
      <c r="J9420">
        <v>0.05</v>
      </c>
      <c r="K9420">
        <v>10050.129999999999</v>
      </c>
      <c r="L9420">
        <v>2689.5</v>
      </c>
      <c r="M9420">
        <f t="shared" si="443"/>
        <v>10050.126</v>
      </c>
      <c r="N9420" t="str">
        <f t="shared" si="441"/>
        <v>Q1</v>
      </c>
      <c r="O9420" s="2">
        <f t="shared" si="442"/>
        <v>26.760847869629551</v>
      </c>
      <c r="P9420" t="str">
        <f>VLOOKUP(retail_sales_2023!C9420,customers!A:J,5,)</f>
        <v>Nagpur</v>
      </c>
      <c r="Q9420" t="str">
        <f>VLOOKUP(C9420,customers!A:J,10,0)</f>
        <v>Premium</v>
      </c>
    </row>
    <row r="9421" spans="1:17" x14ac:dyDescent="0.3">
      <c r="A9421" t="s">
        <v>10512</v>
      </c>
      <c r="B9421" s="1">
        <v>45093</v>
      </c>
      <c r="C9421" t="s">
        <v>1182</v>
      </c>
      <c r="D9421" t="s">
        <v>1183</v>
      </c>
      <c r="E9421" t="s">
        <v>15</v>
      </c>
      <c r="F9421" t="s">
        <v>52</v>
      </c>
      <c r="G9421" t="s">
        <v>117</v>
      </c>
      <c r="H9421">
        <v>3</v>
      </c>
      <c r="I9421">
        <v>600.86</v>
      </c>
      <c r="J9421">
        <v>0.15</v>
      </c>
      <c r="K9421">
        <v>1532.19</v>
      </c>
      <c r="L9421">
        <v>149.24</v>
      </c>
      <c r="M9421">
        <f t="shared" si="443"/>
        <v>1532.193</v>
      </c>
      <c r="N9421" t="str">
        <f t="shared" si="441"/>
        <v>Q2</v>
      </c>
      <c r="O9421" s="2">
        <f t="shared" si="442"/>
        <v>9.7403063588719423</v>
      </c>
      <c r="P9421" t="str">
        <f>VLOOKUP(retail_sales_2023!C9421,customers!A:J,5,)</f>
        <v>Bengaluru</v>
      </c>
      <c r="Q9421" t="str">
        <f>VLOOKUP(C9421,customers!A:J,10,0)</f>
        <v>Regular</v>
      </c>
    </row>
    <row r="9422" spans="1:17" x14ac:dyDescent="0.3">
      <c r="A9422" t="s">
        <v>10513</v>
      </c>
      <c r="B9422" s="1">
        <v>44994</v>
      </c>
      <c r="C9422" t="s">
        <v>342</v>
      </c>
      <c r="D9422" t="s">
        <v>343</v>
      </c>
      <c r="E9422" t="s">
        <v>15</v>
      </c>
      <c r="F9422" t="s">
        <v>52</v>
      </c>
      <c r="G9422" t="s">
        <v>268</v>
      </c>
      <c r="H9422">
        <v>3</v>
      </c>
      <c r="I9422">
        <v>134.16999999999999</v>
      </c>
      <c r="J9422">
        <v>0.15</v>
      </c>
      <c r="K9422">
        <v>342.13</v>
      </c>
      <c r="L9422">
        <v>21.94</v>
      </c>
      <c r="M9422">
        <f t="shared" si="443"/>
        <v>342.13349999999997</v>
      </c>
      <c r="N9422" t="str">
        <f t="shared" si="441"/>
        <v>Q1</v>
      </c>
      <c r="O9422" s="2">
        <f t="shared" si="442"/>
        <v>6.4127670768421368</v>
      </c>
      <c r="P9422" t="str">
        <f>VLOOKUP(retail_sales_2023!C9422,customers!A:J,5,)</f>
        <v>Coimbatore</v>
      </c>
      <c r="Q9422" t="str">
        <f>VLOOKUP(C9422,customers!A:J,10,0)</f>
        <v>Premium</v>
      </c>
    </row>
    <row r="9423" spans="1:17" x14ac:dyDescent="0.3">
      <c r="A9423" t="s">
        <v>10514</v>
      </c>
      <c r="B9423" s="1">
        <v>45201</v>
      </c>
      <c r="C9423" t="s">
        <v>674</v>
      </c>
      <c r="D9423" t="s">
        <v>675</v>
      </c>
      <c r="E9423" t="s">
        <v>27</v>
      </c>
      <c r="F9423" t="s">
        <v>81</v>
      </c>
      <c r="G9423" t="s">
        <v>158</v>
      </c>
      <c r="H9423">
        <v>0</v>
      </c>
      <c r="I9423">
        <v>4433.6499999999996</v>
      </c>
      <c r="J9423">
        <v>0.2</v>
      </c>
      <c r="K9423">
        <v>0</v>
      </c>
      <c r="L9423">
        <v>0</v>
      </c>
      <c r="M9423">
        <f t="shared" si="443"/>
        <v>0</v>
      </c>
      <c r="N9423" t="str">
        <f t="shared" si="441"/>
        <v>Q4</v>
      </c>
      <c r="O9423" s="2">
        <v>0</v>
      </c>
      <c r="P9423" t="str">
        <f>VLOOKUP(retail_sales_2023!C9423,customers!A:J,5,)</f>
        <v>Jaipur</v>
      </c>
      <c r="Q9423" t="str">
        <f>VLOOKUP(C9423,customers!A:J,10,0)</f>
        <v>Premium</v>
      </c>
    </row>
    <row r="9424" spans="1:17" x14ac:dyDescent="0.3">
      <c r="A9424" t="s">
        <v>10515</v>
      </c>
      <c r="B9424" s="1">
        <v>45233</v>
      </c>
      <c r="C9424" t="s">
        <v>1671</v>
      </c>
      <c r="D9424" t="s">
        <v>1672</v>
      </c>
      <c r="E9424" t="s">
        <v>15</v>
      </c>
      <c r="F9424" t="s">
        <v>38</v>
      </c>
      <c r="G9424" t="s">
        <v>73</v>
      </c>
      <c r="H9424">
        <v>3</v>
      </c>
      <c r="I9424">
        <v>485.62</v>
      </c>
      <c r="J9424">
        <v>0</v>
      </c>
      <c r="K9424">
        <v>1456.86</v>
      </c>
      <c r="L9424">
        <v>482.85</v>
      </c>
      <c r="M9424">
        <f t="shared" si="443"/>
        <v>1456.8600000000001</v>
      </c>
      <c r="N9424" t="str">
        <f t="shared" si="441"/>
        <v>Q4</v>
      </c>
      <c r="O9424" s="2">
        <f t="shared" si="442"/>
        <v>33.143198385568965</v>
      </c>
      <c r="P9424" t="str">
        <f>VLOOKUP(retail_sales_2023!C9424,customers!A:J,5,)</f>
        <v>Hyderabad</v>
      </c>
      <c r="Q9424" t="str">
        <f>VLOOKUP(C9424,customers!A:J,10,0)</f>
        <v>Occasional</v>
      </c>
    </row>
    <row r="9425" spans="1:17" x14ac:dyDescent="0.3">
      <c r="A9425" t="s">
        <v>10516</v>
      </c>
      <c r="B9425" s="1">
        <v>45118</v>
      </c>
      <c r="C9425" t="s">
        <v>1460</v>
      </c>
      <c r="D9425" t="s">
        <v>1461</v>
      </c>
      <c r="E9425" t="s">
        <v>33</v>
      </c>
      <c r="F9425" t="s">
        <v>43</v>
      </c>
      <c r="G9425" t="s">
        <v>178</v>
      </c>
      <c r="H9425">
        <v>5</v>
      </c>
      <c r="I9425">
        <v>44535.78</v>
      </c>
      <c r="J9425">
        <v>0.25</v>
      </c>
      <c r="K9425">
        <v>167009.17000000001</v>
      </c>
      <c r="L9425">
        <v>18997.29</v>
      </c>
      <c r="M9425">
        <f t="shared" si="443"/>
        <v>167009.17499999999</v>
      </c>
      <c r="N9425" t="str">
        <f t="shared" si="441"/>
        <v>Q3</v>
      </c>
      <c r="O9425" s="2">
        <f t="shared" si="442"/>
        <v>11.374998151299117</v>
      </c>
      <c r="P9425" t="str">
        <f>VLOOKUP(retail_sales_2023!C9425,customers!A:J,5,)</f>
        <v>Pune</v>
      </c>
      <c r="Q9425" t="str">
        <f>VLOOKUP(C9425,customers!A:J,10,0)</f>
        <v>Premium</v>
      </c>
    </row>
    <row r="9426" spans="1:17" x14ac:dyDescent="0.3">
      <c r="A9426" t="s">
        <v>10517</v>
      </c>
      <c r="B9426" s="1">
        <v>45120</v>
      </c>
      <c r="C9426" t="s">
        <v>604</v>
      </c>
      <c r="D9426" t="s">
        <v>605</v>
      </c>
      <c r="E9426" t="s">
        <v>27</v>
      </c>
      <c r="F9426" t="s">
        <v>52</v>
      </c>
      <c r="G9426" t="s">
        <v>133</v>
      </c>
      <c r="H9426">
        <v>3</v>
      </c>
      <c r="I9426">
        <v>550.02</v>
      </c>
      <c r="J9426">
        <v>0.1</v>
      </c>
      <c r="K9426">
        <v>1485.05</v>
      </c>
      <c r="L9426">
        <v>136.74</v>
      </c>
      <c r="M9426">
        <f t="shared" si="443"/>
        <v>1485.0540000000001</v>
      </c>
      <c r="N9426" t="str">
        <f t="shared" si="441"/>
        <v>Q3</v>
      </c>
      <c r="O9426" s="2">
        <f t="shared" si="442"/>
        <v>9.2077707821285486</v>
      </c>
      <c r="P9426" t="str">
        <f>VLOOKUP(retail_sales_2023!C9426,customers!A:J,5,)</f>
        <v>Delhi</v>
      </c>
      <c r="Q9426" t="str">
        <f>VLOOKUP(C9426,customers!A:J,10,0)</f>
        <v>Premium</v>
      </c>
    </row>
    <row r="9427" spans="1:17" x14ac:dyDescent="0.3">
      <c r="A9427" t="s">
        <v>10518</v>
      </c>
      <c r="B9427" s="1">
        <v>45239</v>
      </c>
      <c r="C9427" t="s">
        <v>713</v>
      </c>
      <c r="D9427" t="s">
        <v>714</v>
      </c>
      <c r="E9427" t="s">
        <v>21</v>
      </c>
      <c r="F9427" t="s">
        <v>38</v>
      </c>
      <c r="G9427" t="s">
        <v>77</v>
      </c>
      <c r="H9427">
        <v>2</v>
      </c>
      <c r="I9427">
        <v>3889.32</v>
      </c>
      <c r="J9427">
        <v>0.15</v>
      </c>
      <c r="K9427">
        <v>6611.84</v>
      </c>
      <c r="L9427">
        <v>2206.39</v>
      </c>
      <c r="M9427">
        <f t="shared" si="443"/>
        <v>6611.8440000000001</v>
      </c>
      <c r="N9427" t="str">
        <f t="shared" si="441"/>
        <v>Q4</v>
      </c>
      <c r="O9427" s="2">
        <f t="shared" si="442"/>
        <v>33.370287242280511</v>
      </c>
      <c r="P9427" t="str">
        <f>VLOOKUP(retail_sales_2023!C9427,customers!A:J,5,)</f>
        <v>Bhubaneswar</v>
      </c>
      <c r="Q9427" t="str">
        <f>VLOOKUP(C9427,customers!A:J,10,0)</f>
        <v>Premium</v>
      </c>
    </row>
    <row r="9428" spans="1:17" x14ac:dyDescent="0.3">
      <c r="A9428" t="s">
        <v>10519</v>
      </c>
      <c r="B9428" s="1">
        <v>45011</v>
      </c>
      <c r="C9428" t="s">
        <v>2514</v>
      </c>
      <c r="D9428" t="s">
        <v>2515</v>
      </c>
      <c r="E9428" t="s">
        <v>21</v>
      </c>
      <c r="F9428" t="s">
        <v>81</v>
      </c>
      <c r="G9428" t="s">
        <v>470</v>
      </c>
      <c r="H9428">
        <v>3</v>
      </c>
      <c r="I9428">
        <v>676.42</v>
      </c>
      <c r="J9428">
        <v>0</v>
      </c>
      <c r="K9428">
        <v>2029.26</v>
      </c>
      <c r="L9428">
        <v>612.36</v>
      </c>
      <c r="M9428">
        <f t="shared" si="443"/>
        <v>2029.2599999999998</v>
      </c>
      <c r="N9428" t="str">
        <f t="shared" si="441"/>
        <v>Q1</v>
      </c>
      <c r="O9428" s="2">
        <f t="shared" si="442"/>
        <v>30.176517548268826</v>
      </c>
      <c r="P9428" t="str">
        <f>VLOOKUP(retail_sales_2023!C9428,customers!A:J,5,)</f>
        <v>Guwahati</v>
      </c>
      <c r="Q9428" t="str">
        <f>VLOOKUP(C9428,customers!A:J,10,0)</f>
        <v>Regular</v>
      </c>
    </row>
    <row r="9429" spans="1:17" x14ac:dyDescent="0.3">
      <c r="A9429" t="s">
        <v>10520</v>
      </c>
      <c r="B9429" s="1">
        <v>44979</v>
      </c>
      <c r="C9429" t="s">
        <v>791</v>
      </c>
      <c r="D9429" t="s">
        <v>792</v>
      </c>
      <c r="E9429" t="s">
        <v>33</v>
      </c>
      <c r="F9429" t="s">
        <v>43</v>
      </c>
      <c r="G9429" t="s">
        <v>272</v>
      </c>
      <c r="H9429">
        <v>3</v>
      </c>
      <c r="I9429">
        <v>2750.25</v>
      </c>
      <c r="J9429">
        <v>0.25</v>
      </c>
      <c r="K9429">
        <v>6188.06</v>
      </c>
      <c r="L9429">
        <v>718.05</v>
      </c>
      <c r="M9429">
        <f t="shared" si="443"/>
        <v>6188.0625</v>
      </c>
      <c r="N9429" t="str">
        <f t="shared" si="441"/>
        <v>Q1</v>
      </c>
      <c r="O9429" s="2">
        <f t="shared" si="442"/>
        <v>11.603798282498875</v>
      </c>
      <c r="P9429" t="str">
        <f>VLOOKUP(retail_sales_2023!C9429,customers!A:J,5,)</f>
        <v>Pune</v>
      </c>
      <c r="Q9429" t="str">
        <f>VLOOKUP(C9429,customers!A:J,10,0)</f>
        <v>Premium</v>
      </c>
    </row>
    <row r="9430" spans="1:17" x14ac:dyDescent="0.3">
      <c r="A9430" t="s">
        <v>10521</v>
      </c>
      <c r="B9430" s="1">
        <v>44974</v>
      </c>
      <c r="C9430" t="s">
        <v>1648</v>
      </c>
      <c r="D9430" t="s">
        <v>1649</v>
      </c>
      <c r="E9430" t="s">
        <v>15</v>
      </c>
      <c r="F9430" t="s">
        <v>38</v>
      </c>
      <c r="G9430" t="s">
        <v>395</v>
      </c>
      <c r="H9430">
        <v>2</v>
      </c>
      <c r="I9430">
        <v>552.4</v>
      </c>
      <c r="J9430">
        <v>0.05</v>
      </c>
      <c r="K9430">
        <v>1049.56</v>
      </c>
      <c r="L9430">
        <v>302.44</v>
      </c>
      <c r="M9430">
        <f t="shared" si="443"/>
        <v>1049.56</v>
      </c>
      <c r="N9430" t="str">
        <f t="shared" si="441"/>
        <v>Q1</v>
      </c>
      <c r="O9430" s="2">
        <f t="shared" si="442"/>
        <v>28.815884751705479</v>
      </c>
      <c r="P9430" t="str">
        <f>VLOOKUP(retail_sales_2023!C9430,customers!A:J,5,)</f>
        <v>Hyderabad</v>
      </c>
      <c r="Q9430" t="str">
        <f>VLOOKUP(C9430,customers!A:J,10,0)</f>
        <v>Premium</v>
      </c>
    </row>
    <row r="9431" spans="1:17" x14ac:dyDescent="0.3">
      <c r="A9431" t="s">
        <v>10522</v>
      </c>
      <c r="B9431" s="1">
        <v>45022</v>
      </c>
      <c r="C9431" t="s">
        <v>156</v>
      </c>
      <c r="D9431" t="s">
        <v>157</v>
      </c>
      <c r="E9431" t="s">
        <v>27</v>
      </c>
      <c r="F9431" t="s">
        <v>81</v>
      </c>
      <c r="G9431" t="s">
        <v>264</v>
      </c>
      <c r="H9431">
        <v>4</v>
      </c>
      <c r="I9431">
        <v>3792.55</v>
      </c>
      <c r="J9431">
        <v>0</v>
      </c>
      <c r="K9431">
        <v>15170.2</v>
      </c>
      <c r="L9431">
        <v>4544.3</v>
      </c>
      <c r="M9431">
        <f t="shared" si="443"/>
        <v>15170.2</v>
      </c>
      <c r="N9431" t="str">
        <f t="shared" si="441"/>
        <v>Q2</v>
      </c>
      <c r="O9431" s="2">
        <f t="shared" si="442"/>
        <v>29.955438952683551</v>
      </c>
      <c r="P9431" t="str">
        <f>VLOOKUP(retail_sales_2023!C9431,customers!A:J,5,)</f>
        <v>Amritsar</v>
      </c>
      <c r="Q9431" t="str">
        <f>VLOOKUP(C9431,customers!A:J,10,0)</f>
        <v>Premium</v>
      </c>
    </row>
    <row r="9432" spans="1:17" x14ac:dyDescent="0.3">
      <c r="A9432" t="s">
        <v>10523</v>
      </c>
      <c r="B9432" s="1">
        <v>45174</v>
      </c>
      <c r="C9432" t="s">
        <v>1223</v>
      </c>
      <c r="D9432" t="s">
        <v>1224</v>
      </c>
      <c r="E9432" t="s">
        <v>15</v>
      </c>
      <c r="F9432" t="s">
        <v>52</v>
      </c>
      <c r="G9432" t="s">
        <v>268</v>
      </c>
      <c r="H9432">
        <v>7</v>
      </c>
      <c r="I9432">
        <v>505.04</v>
      </c>
      <c r="J9432">
        <v>0.1</v>
      </c>
      <c r="K9432">
        <v>3181.75</v>
      </c>
      <c r="L9432">
        <v>241.59</v>
      </c>
      <c r="M9432">
        <f t="shared" si="443"/>
        <v>3181.7520000000004</v>
      </c>
      <c r="N9432" t="str">
        <f t="shared" si="441"/>
        <v>Q3</v>
      </c>
      <c r="O9432" s="2">
        <f t="shared" si="442"/>
        <v>7.5929912783845364</v>
      </c>
      <c r="P9432" t="str">
        <f>VLOOKUP(retail_sales_2023!C9432,customers!A:J,5,)</f>
        <v>Chennai</v>
      </c>
      <c r="Q9432" t="str">
        <f>VLOOKUP(C9432,customers!A:J,10,0)</f>
        <v>Premium</v>
      </c>
    </row>
    <row r="9433" spans="1:17" x14ac:dyDescent="0.3">
      <c r="A9433" t="s">
        <v>10524</v>
      </c>
      <c r="B9433" s="1">
        <v>45084</v>
      </c>
      <c r="C9433" t="s">
        <v>1021</v>
      </c>
      <c r="D9433" t="s">
        <v>1022</v>
      </c>
      <c r="E9433" t="s">
        <v>27</v>
      </c>
      <c r="F9433" t="s">
        <v>52</v>
      </c>
      <c r="G9433" t="s">
        <v>117</v>
      </c>
      <c r="H9433">
        <v>2</v>
      </c>
      <c r="I9433">
        <v>179.04</v>
      </c>
      <c r="J9433">
        <v>0.05</v>
      </c>
      <c r="K9433">
        <v>340.18</v>
      </c>
      <c r="L9433">
        <v>28.58</v>
      </c>
      <c r="M9433">
        <f t="shared" si="443"/>
        <v>340.17599999999999</v>
      </c>
      <c r="N9433" t="str">
        <f t="shared" si="441"/>
        <v>Q2</v>
      </c>
      <c r="O9433" s="2">
        <f t="shared" si="442"/>
        <v>8.4014345346581205</v>
      </c>
      <c r="P9433" t="str">
        <f>VLOOKUP(retail_sales_2023!C9433,customers!A:J,5,)</f>
        <v>Delhi</v>
      </c>
      <c r="Q9433" t="str">
        <f>VLOOKUP(C9433,customers!A:J,10,0)</f>
        <v>Premium</v>
      </c>
    </row>
    <row r="9434" spans="1:17" x14ac:dyDescent="0.3">
      <c r="A9434" t="s">
        <v>10525</v>
      </c>
      <c r="B9434" s="1">
        <v>44994</v>
      </c>
      <c r="C9434" t="s">
        <v>190</v>
      </c>
      <c r="D9434" t="s">
        <v>191</v>
      </c>
      <c r="E9434" t="s">
        <v>33</v>
      </c>
      <c r="F9434" t="s">
        <v>43</v>
      </c>
      <c r="G9434" t="s">
        <v>243</v>
      </c>
      <c r="H9434">
        <v>1</v>
      </c>
      <c r="I9434">
        <v>59611.86</v>
      </c>
      <c r="J9434">
        <v>0.1</v>
      </c>
      <c r="K9434">
        <v>53650.67</v>
      </c>
      <c r="L9434">
        <v>-6804.08</v>
      </c>
      <c r="M9434">
        <f t="shared" si="443"/>
        <v>53650.673999999999</v>
      </c>
      <c r="N9434" t="str">
        <f t="shared" si="441"/>
        <v>Q1</v>
      </c>
      <c r="O9434" s="2">
        <f t="shared" si="442"/>
        <v>-12.682190175817004</v>
      </c>
      <c r="P9434" t="str">
        <f>VLOOKUP(retail_sales_2023!C9434,customers!A:J,5,)</f>
        <v>Surat</v>
      </c>
      <c r="Q9434" t="str">
        <f>VLOOKUP(C9434,customers!A:J,10,0)</f>
        <v>Premium</v>
      </c>
    </row>
    <row r="9435" spans="1:17" x14ac:dyDescent="0.3">
      <c r="A9435" t="s">
        <v>10526</v>
      </c>
      <c r="B9435" s="1">
        <v>44983</v>
      </c>
      <c r="C9435" t="s">
        <v>284</v>
      </c>
      <c r="D9435" t="s">
        <v>285</v>
      </c>
      <c r="E9435" t="s">
        <v>33</v>
      </c>
      <c r="F9435" t="s">
        <v>81</v>
      </c>
      <c r="G9435" t="s">
        <v>264</v>
      </c>
      <c r="H9435">
        <v>5</v>
      </c>
      <c r="I9435">
        <v>4509.32</v>
      </c>
      <c r="J9435">
        <v>0.1</v>
      </c>
      <c r="K9435">
        <v>20291.939999999999</v>
      </c>
      <c r="L9435">
        <v>5279.64</v>
      </c>
      <c r="M9435">
        <f t="shared" si="443"/>
        <v>20291.939999999999</v>
      </c>
      <c r="N9435" t="str">
        <f t="shared" si="441"/>
        <v>Q1</v>
      </c>
      <c r="O9435" s="2">
        <f t="shared" si="442"/>
        <v>26.018409279743587</v>
      </c>
      <c r="P9435" t="str">
        <f>VLOOKUP(retail_sales_2023!C9435,customers!A:J,5,)</f>
        <v>Mumbai</v>
      </c>
      <c r="Q9435" t="str">
        <f>VLOOKUP(C9435,customers!A:J,10,0)</f>
        <v>Premium</v>
      </c>
    </row>
    <row r="9436" spans="1:17" x14ac:dyDescent="0.3">
      <c r="A9436" t="s">
        <v>10527</v>
      </c>
      <c r="B9436" s="1">
        <v>45199</v>
      </c>
      <c r="C9436" t="s">
        <v>598</v>
      </c>
      <c r="D9436" t="s">
        <v>599</v>
      </c>
      <c r="E9436" t="s">
        <v>33</v>
      </c>
      <c r="F9436" t="s">
        <v>52</v>
      </c>
      <c r="G9436" t="s">
        <v>169</v>
      </c>
      <c r="H9436">
        <v>8</v>
      </c>
      <c r="I9436">
        <v>341.93</v>
      </c>
      <c r="J9436">
        <v>0.05</v>
      </c>
      <c r="K9436">
        <v>2598.67</v>
      </c>
      <c r="L9436">
        <v>158.63999999999999</v>
      </c>
      <c r="M9436">
        <f t="shared" si="443"/>
        <v>2598.6680000000001</v>
      </c>
      <c r="N9436" t="str">
        <f t="shared" si="441"/>
        <v>Q3</v>
      </c>
      <c r="O9436" s="2">
        <f t="shared" si="442"/>
        <v>6.1046612305525514</v>
      </c>
      <c r="P9436" t="str">
        <f>VLOOKUP(retail_sales_2023!C9436,customers!A:J,5,)</f>
        <v>Pune</v>
      </c>
      <c r="Q9436" t="str">
        <f>VLOOKUP(C9436,customers!A:J,10,0)</f>
        <v>Premium</v>
      </c>
    </row>
    <row r="9437" spans="1:17" x14ac:dyDescent="0.3">
      <c r="A9437" t="s">
        <v>10528</v>
      </c>
      <c r="B9437" s="1">
        <v>45256</v>
      </c>
      <c r="C9437" t="s">
        <v>748</v>
      </c>
      <c r="D9437" t="s">
        <v>749</v>
      </c>
      <c r="E9437" t="s">
        <v>33</v>
      </c>
      <c r="F9437" t="s">
        <v>52</v>
      </c>
      <c r="G9437" t="s">
        <v>133</v>
      </c>
      <c r="H9437">
        <v>9</v>
      </c>
      <c r="I9437">
        <v>289.62</v>
      </c>
      <c r="J9437">
        <v>0.05</v>
      </c>
      <c r="K9437">
        <v>2476.25</v>
      </c>
      <c r="L9437">
        <v>143.86000000000001</v>
      </c>
      <c r="M9437">
        <f t="shared" si="443"/>
        <v>2476.2509999999997</v>
      </c>
      <c r="N9437" t="str">
        <f t="shared" si="441"/>
        <v>Q4</v>
      </c>
      <c r="O9437" s="2">
        <f t="shared" si="442"/>
        <v>5.8095911155981828</v>
      </c>
      <c r="P9437" t="str">
        <f>VLOOKUP(retail_sales_2023!C9437,customers!A:J,5,)</f>
        <v>Surat</v>
      </c>
      <c r="Q9437" t="str">
        <f>VLOOKUP(C9437,customers!A:J,10,0)</f>
        <v>Premium</v>
      </c>
    </row>
    <row r="9438" spans="1:17" x14ac:dyDescent="0.3">
      <c r="A9438" t="s">
        <v>10529</v>
      </c>
      <c r="B9438" s="1">
        <v>44947</v>
      </c>
      <c r="C9438" t="s">
        <v>971</v>
      </c>
      <c r="D9438" t="s">
        <v>972</v>
      </c>
      <c r="E9438" t="s">
        <v>15</v>
      </c>
      <c r="F9438" t="s">
        <v>22</v>
      </c>
      <c r="G9438" t="s">
        <v>516</v>
      </c>
      <c r="H9438">
        <v>3</v>
      </c>
      <c r="I9438">
        <v>26786.44</v>
      </c>
      <c r="J9438">
        <v>0</v>
      </c>
      <c r="K9438">
        <v>80359.320000000007</v>
      </c>
      <c r="L9438">
        <v>24641.46</v>
      </c>
      <c r="M9438">
        <f t="shared" si="443"/>
        <v>80359.319999999992</v>
      </c>
      <c r="N9438" t="str">
        <f t="shared" si="441"/>
        <v>Q1</v>
      </c>
      <c r="O9438" s="2">
        <f t="shared" si="442"/>
        <v>30.664097207392992</v>
      </c>
      <c r="P9438" t="str">
        <f>VLOOKUP(retail_sales_2023!C9438,customers!A:J,5,)</f>
        <v>Chennai</v>
      </c>
      <c r="Q9438" t="str">
        <f>VLOOKUP(C9438,customers!A:J,10,0)</f>
        <v>Premium</v>
      </c>
    </row>
    <row r="9439" spans="1:17" x14ac:dyDescent="0.3">
      <c r="A9439" t="s">
        <v>10530</v>
      </c>
      <c r="B9439" s="1">
        <v>44947</v>
      </c>
      <c r="C9439" t="s">
        <v>139</v>
      </c>
      <c r="D9439" t="s">
        <v>140</v>
      </c>
      <c r="E9439" t="s">
        <v>21</v>
      </c>
      <c r="F9439" t="s">
        <v>52</v>
      </c>
      <c r="G9439" t="s">
        <v>200</v>
      </c>
      <c r="H9439">
        <v>5</v>
      </c>
      <c r="I9439">
        <v>624.08000000000004</v>
      </c>
      <c r="J9439">
        <v>0.1</v>
      </c>
      <c r="K9439">
        <v>2808.36</v>
      </c>
      <c r="L9439">
        <v>223.82</v>
      </c>
      <c r="M9439">
        <f t="shared" si="443"/>
        <v>2808.36</v>
      </c>
      <c r="N9439" t="str">
        <f t="shared" si="441"/>
        <v>Q1</v>
      </c>
      <c r="O9439" s="2">
        <f t="shared" si="442"/>
        <v>7.9697759546496885</v>
      </c>
      <c r="P9439" t="str">
        <f>VLOOKUP(retail_sales_2023!C9439,customers!A:J,5,)</f>
        <v>Ranchi</v>
      </c>
      <c r="Q9439" t="str">
        <f>VLOOKUP(C9439,customers!A:J,10,0)</f>
        <v>Premium</v>
      </c>
    </row>
    <row r="9440" spans="1:17" x14ac:dyDescent="0.3">
      <c r="A9440" t="s">
        <v>10531</v>
      </c>
      <c r="B9440" s="1">
        <v>45184</v>
      </c>
      <c r="C9440" t="s">
        <v>2259</v>
      </c>
      <c r="D9440" t="s">
        <v>2260</v>
      </c>
      <c r="E9440" t="s">
        <v>21</v>
      </c>
      <c r="F9440" t="s">
        <v>52</v>
      </c>
      <c r="G9440" t="s">
        <v>235</v>
      </c>
      <c r="H9440">
        <v>2</v>
      </c>
      <c r="I9440">
        <v>326.61</v>
      </c>
      <c r="J9440">
        <v>0.05</v>
      </c>
      <c r="K9440">
        <v>620.55999999999995</v>
      </c>
      <c r="L9440">
        <v>47.76</v>
      </c>
      <c r="M9440">
        <f t="shared" si="443"/>
        <v>620.55899999999997</v>
      </c>
      <c r="N9440" t="str">
        <f t="shared" si="441"/>
        <v>Q3</v>
      </c>
      <c r="O9440" s="2">
        <f t="shared" si="442"/>
        <v>7.696274332860642</v>
      </c>
      <c r="P9440" t="str">
        <f>VLOOKUP(retail_sales_2023!C9440,customers!A:J,5,)</f>
        <v>Bhubaneswar</v>
      </c>
      <c r="Q9440" t="str">
        <f>VLOOKUP(C9440,customers!A:J,10,0)</f>
        <v>Regular</v>
      </c>
    </row>
    <row r="9441" spans="1:17" x14ac:dyDescent="0.3">
      <c r="A9441" t="s">
        <v>10532</v>
      </c>
      <c r="B9441" s="1">
        <v>45103</v>
      </c>
      <c r="C9441" t="s">
        <v>231</v>
      </c>
      <c r="D9441" t="s">
        <v>232</v>
      </c>
      <c r="E9441" t="s">
        <v>27</v>
      </c>
      <c r="F9441" t="s">
        <v>43</v>
      </c>
      <c r="G9441" t="s">
        <v>121</v>
      </c>
      <c r="H9441">
        <v>5</v>
      </c>
      <c r="I9441">
        <v>23805.32</v>
      </c>
      <c r="J9441">
        <v>0.05</v>
      </c>
      <c r="K9441">
        <v>113075.27</v>
      </c>
      <c r="L9441">
        <v>11154.45</v>
      </c>
      <c r="M9441">
        <f t="shared" si="443"/>
        <v>113075.27</v>
      </c>
      <c r="N9441" t="str">
        <f t="shared" si="441"/>
        <v>Q2</v>
      </c>
      <c r="O9441" s="2">
        <f t="shared" si="442"/>
        <v>9.8646238032418587</v>
      </c>
      <c r="P9441" t="str">
        <f>VLOOKUP(retail_sales_2023!C9441,customers!A:J,5,)</f>
        <v>Delhi</v>
      </c>
      <c r="Q9441" t="str">
        <f>VLOOKUP(C9441,customers!A:J,10,0)</f>
        <v>Regular</v>
      </c>
    </row>
    <row r="9442" spans="1:17" x14ac:dyDescent="0.3">
      <c r="A9442" t="s">
        <v>10533</v>
      </c>
      <c r="B9442" s="1">
        <v>45234</v>
      </c>
      <c r="C9442" t="s">
        <v>960</v>
      </c>
      <c r="D9442" t="s">
        <v>961</v>
      </c>
      <c r="E9442" t="s">
        <v>27</v>
      </c>
      <c r="F9442" t="s">
        <v>52</v>
      </c>
      <c r="G9442" t="s">
        <v>235</v>
      </c>
      <c r="H9442">
        <v>6</v>
      </c>
      <c r="I9442">
        <v>177.33</v>
      </c>
      <c r="J9442">
        <v>0.2</v>
      </c>
      <c r="K9442">
        <v>851.18</v>
      </c>
      <c r="L9442">
        <v>69.099999999999994</v>
      </c>
      <c r="M9442">
        <f t="shared" si="443"/>
        <v>851.18400000000008</v>
      </c>
      <c r="N9442" t="str">
        <f t="shared" si="441"/>
        <v>Q4</v>
      </c>
      <c r="O9442" s="2">
        <f t="shared" si="442"/>
        <v>8.118141873634249</v>
      </c>
      <c r="P9442" t="str">
        <f>VLOOKUP(retail_sales_2023!C9442,customers!A:J,5,)</f>
        <v>Lucknow</v>
      </c>
      <c r="Q9442" t="str">
        <f>VLOOKUP(C9442,customers!A:J,10,0)</f>
        <v>Premium</v>
      </c>
    </row>
    <row r="9443" spans="1:17" x14ac:dyDescent="0.3">
      <c r="A9443" t="s">
        <v>10534</v>
      </c>
      <c r="B9443" s="1">
        <v>45168</v>
      </c>
      <c r="C9443" t="s">
        <v>348</v>
      </c>
      <c r="D9443" t="s">
        <v>349</v>
      </c>
      <c r="E9443" t="s">
        <v>15</v>
      </c>
      <c r="F9443" t="s">
        <v>81</v>
      </c>
      <c r="G9443" t="s">
        <v>264</v>
      </c>
      <c r="H9443">
        <v>5</v>
      </c>
      <c r="I9443">
        <v>1918.68</v>
      </c>
      <c r="J9443">
        <v>0</v>
      </c>
      <c r="K9443">
        <v>9593.4</v>
      </c>
      <c r="L9443">
        <v>2728.51</v>
      </c>
      <c r="M9443">
        <f t="shared" si="443"/>
        <v>9593.4</v>
      </c>
      <c r="N9443" t="str">
        <f t="shared" si="441"/>
        <v>Q3</v>
      </c>
      <c r="O9443" s="2">
        <f t="shared" si="442"/>
        <v>28.441532720411956</v>
      </c>
      <c r="P9443" t="str">
        <f>VLOOKUP(retail_sales_2023!C9443,customers!A:J,5,)</f>
        <v>Bengaluru</v>
      </c>
      <c r="Q9443" t="str">
        <f>VLOOKUP(C9443,customers!A:J,10,0)</f>
        <v>Premium</v>
      </c>
    </row>
    <row r="9444" spans="1:17" x14ac:dyDescent="0.3">
      <c r="A9444" t="s">
        <v>10535</v>
      </c>
      <c r="B9444" s="1">
        <v>44932</v>
      </c>
      <c r="C9444" t="s">
        <v>607</v>
      </c>
      <c r="D9444" t="s">
        <v>608</v>
      </c>
      <c r="E9444" t="s">
        <v>21</v>
      </c>
      <c r="F9444" t="s">
        <v>22</v>
      </c>
      <c r="G9444" t="s">
        <v>423</v>
      </c>
      <c r="H9444">
        <v>3</v>
      </c>
      <c r="I9444">
        <v>41498.53</v>
      </c>
      <c r="J9444">
        <v>0</v>
      </c>
      <c r="K9444">
        <v>124495.59</v>
      </c>
      <c r="L9444">
        <v>31221.599999999999</v>
      </c>
      <c r="M9444">
        <f t="shared" si="443"/>
        <v>124495.59</v>
      </c>
      <c r="N9444" t="str">
        <f t="shared" si="441"/>
        <v>Q1</v>
      </c>
      <c r="O9444" s="2">
        <f t="shared" si="442"/>
        <v>25.078478683461796</v>
      </c>
      <c r="P9444" t="str">
        <f>VLOOKUP(retail_sales_2023!C9444,customers!A:J,5,)</f>
        <v>Ranchi</v>
      </c>
      <c r="Q9444" t="str">
        <f>VLOOKUP(C9444,customers!A:J,10,0)</f>
        <v>Regular</v>
      </c>
    </row>
    <row r="9445" spans="1:17" x14ac:dyDescent="0.3">
      <c r="A9445" t="s">
        <v>10536</v>
      </c>
      <c r="B9445" s="1">
        <v>45085</v>
      </c>
      <c r="C9445" t="s">
        <v>835</v>
      </c>
      <c r="D9445" t="s">
        <v>836</v>
      </c>
      <c r="E9445" t="s">
        <v>21</v>
      </c>
      <c r="F9445" t="s">
        <v>81</v>
      </c>
      <c r="G9445" t="s">
        <v>150</v>
      </c>
      <c r="H9445">
        <v>2</v>
      </c>
      <c r="I9445">
        <v>799.38</v>
      </c>
      <c r="J9445">
        <v>0.1</v>
      </c>
      <c r="K9445">
        <v>1438.88</v>
      </c>
      <c r="L9445">
        <v>354.41</v>
      </c>
      <c r="M9445">
        <f t="shared" si="443"/>
        <v>1438.884</v>
      </c>
      <c r="N9445" t="str">
        <f t="shared" si="441"/>
        <v>Q2</v>
      </c>
      <c r="O9445" s="2">
        <f t="shared" si="442"/>
        <v>24.630962971199821</v>
      </c>
      <c r="P9445" t="str">
        <f>VLOOKUP(retail_sales_2023!C9445,customers!A:J,5,)</f>
        <v>Guwahati</v>
      </c>
      <c r="Q9445" t="str">
        <f>VLOOKUP(C9445,customers!A:J,10,0)</f>
        <v>Regular</v>
      </c>
    </row>
    <row r="9446" spans="1:17" x14ac:dyDescent="0.3">
      <c r="A9446" t="s">
        <v>10537</v>
      </c>
      <c r="B9446" s="1">
        <v>45056</v>
      </c>
      <c r="C9446" t="s">
        <v>983</v>
      </c>
      <c r="D9446" t="s">
        <v>984</v>
      </c>
      <c r="E9446" t="s">
        <v>21</v>
      </c>
      <c r="F9446" t="s">
        <v>43</v>
      </c>
      <c r="G9446" t="s">
        <v>110</v>
      </c>
      <c r="H9446">
        <v>2</v>
      </c>
      <c r="I9446">
        <v>36672.31</v>
      </c>
      <c r="J9446">
        <v>0.05</v>
      </c>
      <c r="K9446">
        <v>69677.39</v>
      </c>
      <c r="L9446">
        <v>7258.83</v>
      </c>
      <c r="M9446">
        <f t="shared" si="443"/>
        <v>69677.388999999996</v>
      </c>
      <c r="N9446" t="str">
        <f t="shared" si="441"/>
        <v>Q2</v>
      </c>
      <c r="O9446" s="2">
        <f t="shared" si="442"/>
        <v>10.417769666745553</v>
      </c>
      <c r="P9446" t="str">
        <f>VLOOKUP(retail_sales_2023!C9446,customers!A:J,5,)</f>
        <v>Patna</v>
      </c>
      <c r="Q9446" t="str">
        <f>VLOOKUP(C9446,customers!A:J,10,0)</f>
        <v>Premium</v>
      </c>
    </row>
    <row r="9447" spans="1:17" x14ac:dyDescent="0.3">
      <c r="A9447" t="s">
        <v>10538</v>
      </c>
      <c r="B9447" s="1">
        <v>45239</v>
      </c>
      <c r="C9447" t="s">
        <v>986</v>
      </c>
      <c r="D9447" t="s">
        <v>987</v>
      </c>
      <c r="E9447" t="s">
        <v>15</v>
      </c>
      <c r="F9447" t="s">
        <v>43</v>
      </c>
      <c r="G9447" t="s">
        <v>154</v>
      </c>
      <c r="H9447">
        <v>3</v>
      </c>
      <c r="I9447">
        <v>29008.84</v>
      </c>
      <c r="J9447">
        <v>0.25</v>
      </c>
      <c r="K9447">
        <v>65269.89</v>
      </c>
      <c r="L9447">
        <v>6095.95</v>
      </c>
      <c r="M9447">
        <f t="shared" si="443"/>
        <v>65269.89</v>
      </c>
      <c r="N9447" t="str">
        <f t="shared" si="441"/>
        <v>Q4</v>
      </c>
      <c r="O9447" s="2">
        <f t="shared" si="442"/>
        <v>9.3396051379893539</v>
      </c>
      <c r="P9447" t="str">
        <f>VLOOKUP(retail_sales_2023!C9447,customers!A:J,5,)</f>
        <v>Chennai</v>
      </c>
      <c r="Q9447" t="str">
        <f>VLOOKUP(C9447,customers!A:J,10,0)</f>
        <v>Occasional</v>
      </c>
    </row>
    <row r="9448" spans="1:17" x14ac:dyDescent="0.3">
      <c r="A9448" t="s">
        <v>10539</v>
      </c>
      <c r="B9448" s="1">
        <v>45084</v>
      </c>
      <c r="C9448" t="s">
        <v>63</v>
      </c>
      <c r="D9448" t="s">
        <v>64</v>
      </c>
      <c r="E9448" t="s">
        <v>21</v>
      </c>
      <c r="F9448" t="s">
        <v>28</v>
      </c>
      <c r="G9448" t="s">
        <v>61</v>
      </c>
      <c r="H9448">
        <v>3</v>
      </c>
      <c r="I9448">
        <v>6931.9</v>
      </c>
      <c r="J9448">
        <v>0</v>
      </c>
      <c r="K9448">
        <v>20795.7</v>
      </c>
      <c r="L9448">
        <v>3998.83</v>
      </c>
      <c r="M9448">
        <f t="shared" si="443"/>
        <v>20795.699999999997</v>
      </c>
      <c r="N9448" t="str">
        <f t="shared" si="441"/>
        <v>Q2</v>
      </c>
      <c r="O9448" s="2">
        <f t="shared" si="442"/>
        <v>19.229119481431255</v>
      </c>
      <c r="P9448" t="str">
        <f>VLOOKUP(retail_sales_2023!C9448,customers!A:J,5,)</f>
        <v>Guwahati</v>
      </c>
      <c r="Q9448" t="str">
        <f>VLOOKUP(C9448,customers!A:J,10,0)</f>
        <v>Regular</v>
      </c>
    </row>
    <row r="9449" spans="1:17" x14ac:dyDescent="0.3">
      <c r="A9449" t="s">
        <v>10540</v>
      </c>
      <c r="B9449" s="1">
        <v>45065</v>
      </c>
      <c r="C9449" t="s">
        <v>1698</v>
      </c>
      <c r="D9449" t="s">
        <v>1699</v>
      </c>
      <c r="E9449" t="s">
        <v>15</v>
      </c>
      <c r="F9449" t="s">
        <v>38</v>
      </c>
      <c r="G9449" t="s">
        <v>77</v>
      </c>
      <c r="H9449">
        <v>1</v>
      </c>
      <c r="I9449">
        <v>1601.76</v>
      </c>
      <c r="J9449">
        <v>0.15</v>
      </c>
      <c r="K9449">
        <v>1361.5</v>
      </c>
      <c r="L9449">
        <v>384.62</v>
      </c>
      <c r="M9449">
        <f t="shared" si="443"/>
        <v>1361.4959999999999</v>
      </c>
      <c r="N9449" t="str">
        <f t="shared" si="441"/>
        <v>Q2</v>
      </c>
      <c r="O9449" s="2">
        <f t="shared" si="442"/>
        <v>28.249724568490635</v>
      </c>
      <c r="P9449" t="str">
        <f>VLOOKUP(retail_sales_2023!C9449,customers!A:J,5,)</f>
        <v>Hyderabad</v>
      </c>
      <c r="Q9449" t="str">
        <f>VLOOKUP(C9449,customers!A:J,10,0)</f>
        <v>Regular</v>
      </c>
    </row>
    <row r="9450" spans="1:17" x14ac:dyDescent="0.3">
      <c r="A9450" t="s">
        <v>10541</v>
      </c>
      <c r="B9450" s="1">
        <v>44976</v>
      </c>
      <c r="C9450" t="s">
        <v>1399</v>
      </c>
      <c r="D9450" t="s">
        <v>1400</v>
      </c>
      <c r="E9450" t="s">
        <v>21</v>
      </c>
      <c r="F9450" t="s">
        <v>16</v>
      </c>
      <c r="G9450" t="s">
        <v>286</v>
      </c>
      <c r="H9450">
        <v>3</v>
      </c>
      <c r="I9450">
        <v>501.43</v>
      </c>
      <c r="J9450">
        <v>0.25</v>
      </c>
      <c r="K9450">
        <v>1128.22</v>
      </c>
      <c r="L9450">
        <v>345.99</v>
      </c>
      <c r="M9450">
        <f t="shared" si="443"/>
        <v>1128.2175</v>
      </c>
      <c r="N9450" t="str">
        <f t="shared" si="441"/>
        <v>Q1</v>
      </c>
      <c r="O9450" s="2">
        <f t="shared" si="442"/>
        <v>30.666891209161335</v>
      </c>
      <c r="P9450" t="str">
        <f>VLOOKUP(retail_sales_2023!C9450,customers!A:J,5,)</f>
        <v>Bhubaneswar</v>
      </c>
      <c r="Q9450" t="str">
        <f>VLOOKUP(C9450,customers!A:J,10,0)</f>
        <v>Premium</v>
      </c>
    </row>
    <row r="9451" spans="1:17" x14ac:dyDescent="0.3">
      <c r="A9451" t="s">
        <v>10542</v>
      </c>
      <c r="B9451" s="1">
        <v>45084</v>
      </c>
      <c r="C9451" t="s">
        <v>1138</v>
      </c>
      <c r="D9451" t="s">
        <v>1139</v>
      </c>
      <c r="E9451" t="s">
        <v>21</v>
      </c>
      <c r="F9451" t="s">
        <v>43</v>
      </c>
      <c r="G9451" t="s">
        <v>243</v>
      </c>
      <c r="H9451">
        <v>5</v>
      </c>
      <c r="I9451">
        <v>81129.14</v>
      </c>
      <c r="J9451">
        <v>0.05</v>
      </c>
      <c r="K9451">
        <v>385363.41</v>
      </c>
      <c r="L9451">
        <v>42416.23</v>
      </c>
      <c r="M9451">
        <f t="shared" si="443"/>
        <v>385363.41499999998</v>
      </c>
      <c r="N9451" t="str">
        <f t="shared" si="441"/>
        <v>Q2</v>
      </c>
      <c r="O9451" s="2">
        <f t="shared" si="442"/>
        <v>11.00681302358208</v>
      </c>
      <c r="P9451" t="str">
        <f>VLOOKUP(retail_sales_2023!C9451,customers!A:J,5,)</f>
        <v>Guwahati</v>
      </c>
      <c r="Q9451" t="str">
        <f>VLOOKUP(C9451,customers!A:J,10,0)</f>
        <v>Premium</v>
      </c>
    </row>
    <row r="9452" spans="1:17" x14ac:dyDescent="0.3">
      <c r="A9452" t="s">
        <v>10543</v>
      </c>
      <c r="B9452" s="1">
        <v>45018</v>
      </c>
      <c r="C9452" t="s">
        <v>167</v>
      </c>
      <c r="D9452" t="s">
        <v>168</v>
      </c>
      <c r="E9452" t="s">
        <v>33</v>
      </c>
      <c r="F9452" t="s">
        <v>52</v>
      </c>
      <c r="G9452" t="s">
        <v>117</v>
      </c>
      <c r="H9452">
        <v>7</v>
      </c>
      <c r="I9452">
        <v>120.36</v>
      </c>
      <c r="J9452">
        <v>0</v>
      </c>
      <c r="K9452">
        <v>842.52</v>
      </c>
      <c r="L9452">
        <v>77.260000000000005</v>
      </c>
      <c r="M9452">
        <f t="shared" si="443"/>
        <v>842.52</v>
      </c>
      <c r="N9452" t="str">
        <f t="shared" si="441"/>
        <v>Q2</v>
      </c>
      <c r="O9452" s="2">
        <f t="shared" si="442"/>
        <v>9.1701087214546835</v>
      </c>
      <c r="P9452" t="str">
        <f>VLOOKUP(retail_sales_2023!C9452,customers!A:J,5,)</f>
        <v>Surat</v>
      </c>
      <c r="Q9452" t="str">
        <f>VLOOKUP(C9452,customers!A:J,10,0)</f>
        <v>Regular</v>
      </c>
    </row>
    <row r="9453" spans="1:17" x14ac:dyDescent="0.3">
      <c r="A9453" t="s">
        <v>10544</v>
      </c>
      <c r="B9453" s="1">
        <v>44968</v>
      </c>
      <c r="C9453" t="s">
        <v>2521</v>
      </c>
      <c r="D9453" t="s">
        <v>2522</v>
      </c>
      <c r="E9453" t="s">
        <v>33</v>
      </c>
      <c r="F9453" t="s">
        <v>43</v>
      </c>
      <c r="G9453" t="s">
        <v>178</v>
      </c>
      <c r="H9453">
        <v>4</v>
      </c>
      <c r="I9453">
        <v>59236.52</v>
      </c>
      <c r="J9453">
        <v>0</v>
      </c>
      <c r="K9453">
        <v>236946.08</v>
      </c>
      <c r="L9453">
        <v>36524.93</v>
      </c>
      <c r="M9453">
        <f t="shared" si="443"/>
        <v>236946.08</v>
      </c>
      <c r="N9453" t="str">
        <f t="shared" si="441"/>
        <v>Q1</v>
      </c>
      <c r="O9453" s="2">
        <f t="shared" si="442"/>
        <v>15.414869914708021</v>
      </c>
      <c r="P9453" t="str">
        <f>VLOOKUP(retail_sales_2023!C9453,customers!A:J,5,)</f>
        <v>Ahmedabad</v>
      </c>
      <c r="Q9453" t="str">
        <f>VLOOKUP(C9453,customers!A:J,10,0)</f>
        <v>Premium</v>
      </c>
    </row>
    <row r="9454" spans="1:17" x14ac:dyDescent="0.3">
      <c r="A9454" t="s">
        <v>10545</v>
      </c>
      <c r="B9454" s="1">
        <v>45205</v>
      </c>
      <c r="C9454" t="s">
        <v>1262</v>
      </c>
      <c r="D9454" t="s">
        <v>1263</v>
      </c>
      <c r="E9454" t="s">
        <v>27</v>
      </c>
      <c r="F9454" t="s">
        <v>28</v>
      </c>
      <c r="G9454" t="s">
        <v>672</v>
      </c>
      <c r="H9454">
        <v>3</v>
      </c>
      <c r="I9454">
        <v>7088.62</v>
      </c>
      <c r="J9454">
        <v>0.05</v>
      </c>
      <c r="K9454">
        <v>20202.57</v>
      </c>
      <c r="L9454">
        <v>4038.41</v>
      </c>
      <c r="M9454">
        <f t="shared" si="443"/>
        <v>20202.566999999999</v>
      </c>
      <c r="N9454" t="str">
        <f t="shared" si="441"/>
        <v>Q4</v>
      </c>
      <c r="O9454" s="2">
        <f t="shared" si="442"/>
        <v>19.989585483431068</v>
      </c>
      <c r="P9454" t="str">
        <f>VLOOKUP(retail_sales_2023!C9454,customers!A:J,5,)</f>
        <v>Jaipur</v>
      </c>
      <c r="Q9454" t="str">
        <f>VLOOKUP(C9454,customers!A:J,10,0)</f>
        <v>Occasional</v>
      </c>
    </row>
    <row r="9455" spans="1:17" x14ac:dyDescent="0.3">
      <c r="A9455" t="s">
        <v>10546</v>
      </c>
      <c r="B9455" s="1">
        <v>45015</v>
      </c>
      <c r="C9455" t="s">
        <v>403</v>
      </c>
      <c r="D9455" t="s">
        <v>404</v>
      </c>
      <c r="E9455" t="s">
        <v>27</v>
      </c>
      <c r="F9455" t="s">
        <v>52</v>
      </c>
      <c r="G9455" t="s">
        <v>200</v>
      </c>
      <c r="H9455">
        <v>8</v>
      </c>
      <c r="I9455">
        <v>116.56</v>
      </c>
      <c r="J9455">
        <v>0.15</v>
      </c>
      <c r="K9455">
        <v>792.61</v>
      </c>
      <c r="L9455">
        <v>77.540000000000006</v>
      </c>
      <c r="M9455">
        <f t="shared" si="443"/>
        <v>792.60799999999995</v>
      </c>
      <c r="N9455" t="str">
        <f t="shared" si="441"/>
        <v>Q1</v>
      </c>
      <c r="O9455" s="2">
        <f t="shared" si="442"/>
        <v>9.7828692547406675</v>
      </c>
      <c r="P9455" t="str">
        <f>VLOOKUP(retail_sales_2023!C9455,customers!A:J,5,)</f>
        <v>Jaipur</v>
      </c>
      <c r="Q9455" t="str">
        <f>VLOOKUP(C9455,customers!A:J,10,0)</f>
        <v>Regular</v>
      </c>
    </row>
    <row r="9456" spans="1:17" x14ac:dyDescent="0.3">
      <c r="A9456" t="s">
        <v>10547</v>
      </c>
      <c r="B9456" s="1">
        <v>45024</v>
      </c>
      <c r="C9456" t="s">
        <v>983</v>
      </c>
      <c r="D9456" t="s">
        <v>13093</v>
      </c>
      <c r="E9456" t="s">
        <v>21</v>
      </c>
      <c r="F9456" t="s">
        <v>52</v>
      </c>
      <c r="G9456" t="s">
        <v>133</v>
      </c>
      <c r="H9456">
        <v>2</v>
      </c>
      <c r="I9456">
        <v>184.88</v>
      </c>
      <c r="J9456">
        <v>0</v>
      </c>
      <c r="K9456">
        <v>369.76</v>
      </c>
      <c r="L9456">
        <v>36.26</v>
      </c>
      <c r="M9456">
        <f t="shared" si="443"/>
        <v>369.76</v>
      </c>
      <c r="N9456" t="str">
        <f t="shared" si="441"/>
        <v>Q2</v>
      </c>
      <c r="O9456" s="2">
        <f t="shared" si="442"/>
        <v>9.8063608827347473</v>
      </c>
      <c r="P9456" t="str">
        <f>VLOOKUP(retail_sales_2023!C9456,customers!A:J,5,)</f>
        <v>Patna</v>
      </c>
      <c r="Q9456" t="str">
        <f>VLOOKUP(C9456,customers!A:J,10,0)</f>
        <v>Premium</v>
      </c>
    </row>
    <row r="9457" spans="1:17" x14ac:dyDescent="0.3">
      <c r="A9457" t="s">
        <v>10548</v>
      </c>
      <c r="B9457" s="1">
        <v>44936</v>
      </c>
      <c r="C9457" t="s">
        <v>654</v>
      </c>
      <c r="D9457" t="s">
        <v>655</v>
      </c>
      <c r="E9457" t="s">
        <v>15</v>
      </c>
      <c r="F9457" t="s">
        <v>38</v>
      </c>
      <c r="G9457" t="s">
        <v>90</v>
      </c>
      <c r="H9457">
        <v>4</v>
      </c>
      <c r="I9457">
        <v>1573.24</v>
      </c>
      <c r="J9457">
        <v>0</v>
      </c>
      <c r="K9457">
        <v>6292.96</v>
      </c>
      <c r="L9457">
        <v>1963.98</v>
      </c>
      <c r="M9457">
        <f t="shared" si="443"/>
        <v>6292.96</v>
      </c>
      <c r="N9457" t="str">
        <f t="shared" si="441"/>
        <v>Q1</v>
      </c>
      <c r="O9457" s="2">
        <f t="shared" si="442"/>
        <v>31.209160712923651</v>
      </c>
      <c r="P9457" t="str">
        <f>VLOOKUP(retail_sales_2023!C9457,customers!A:J,5,)</f>
        <v>Kochi</v>
      </c>
      <c r="Q9457" t="str">
        <f>VLOOKUP(C9457,customers!A:J,10,0)</f>
        <v>Premium</v>
      </c>
    </row>
    <row r="9458" spans="1:17" x14ac:dyDescent="0.3">
      <c r="A9458" t="s">
        <v>10549</v>
      </c>
      <c r="B9458" s="1">
        <v>45139</v>
      </c>
      <c r="C9458" t="s">
        <v>2259</v>
      </c>
      <c r="D9458" t="s">
        <v>2260</v>
      </c>
      <c r="E9458" t="s">
        <v>21</v>
      </c>
      <c r="F9458" t="s">
        <v>16</v>
      </c>
      <c r="G9458" t="s">
        <v>17</v>
      </c>
      <c r="H9458">
        <v>2</v>
      </c>
      <c r="I9458">
        <v>995.3</v>
      </c>
      <c r="J9458">
        <v>0.05</v>
      </c>
      <c r="K9458">
        <v>1891.07</v>
      </c>
      <c r="L9458">
        <v>639.09</v>
      </c>
      <c r="M9458">
        <f t="shared" si="443"/>
        <v>1891.07</v>
      </c>
      <c r="N9458" t="str">
        <f t="shared" si="441"/>
        <v>Q3</v>
      </c>
      <c r="O9458" s="2">
        <f t="shared" si="442"/>
        <v>33.795153008614179</v>
      </c>
      <c r="P9458" t="str">
        <f>VLOOKUP(retail_sales_2023!C9458,customers!A:J,5,)</f>
        <v>Bhubaneswar</v>
      </c>
      <c r="Q9458" t="str">
        <f>VLOOKUP(C9458,customers!A:J,10,0)</f>
        <v>Regular</v>
      </c>
    </row>
    <row r="9459" spans="1:17" x14ac:dyDescent="0.3">
      <c r="A9459" t="s">
        <v>10550</v>
      </c>
      <c r="B9459" s="1">
        <v>45030</v>
      </c>
      <c r="C9459" t="s">
        <v>291</v>
      </c>
      <c r="D9459" t="s">
        <v>292</v>
      </c>
      <c r="E9459" t="s">
        <v>33</v>
      </c>
      <c r="F9459" t="s">
        <v>52</v>
      </c>
      <c r="G9459" t="s">
        <v>235</v>
      </c>
      <c r="H9459">
        <v>2</v>
      </c>
      <c r="I9459">
        <v>207.9</v>
      </c>
      <c r="J9459">
        <v>0</v>
      </c>
      <c r="K9459">
        <v>415.8</v>
      </c>
      <c r="L9459">
        <v>36.03</v>
      </c>
      <c r="M9459">
        <f t="shared" si="443"/>
        <v>415.8</v>
      </c>
      <c r="N9459" t="str">
        <f t="shared" si="441"/>
        <v>Q2</v>
      </c>
      <c r="O9459" s="2">
        <f t="shared" si="442"/>
        <v>8.6652236652236638</v>
      </c>
      <c r="P9459" t="str">
        <f>VLOOKUP(retail_sales_2023!C9459,customers!A:J,5,)</f>
        <v>Pune</v>
      </c>
      <c r="Q9459" t="str">
        <f>VLOOKUP(C9459,customers!A:J,10,0)</f>
        <v>Premium</v>
      </c>
    </row>
    <row r="9460" spans="1:17" x14ac:dyDescent="0.3">
      <c r="A9460" t="s">
        <v>10551</v>
      </c>
      <c r="B9460" s="1">
        <v>44950</v>
      </c>
      <c r="C9460" t="s">
        <v>557</v>
      </c>
      <c r="D9460" t="s">
        <v>558</v>
      </c>
      <c r="E9460" t="s">
        <v>27</v>
      </c>
      <c r="F9460" t="s">
        <v>38</v>
      </c>
      <c r="G9460" t="s">
        <v>141</v>
      </c>
      <c r="H9460">
        <v>4</v>
      </c>
      <c r="I9460">
        <v>2458.08</v>
      </c>
      <c r="J9460">
        <v>0.05</v>
      </c>
      <c r="K9460">
        <v>9340.7000000000007</v>
      </c>
      <c r="L9460">
        <v>2410.73</v>
      </c>
      <c r="M9460">
        <f t="shared" si="443"/>
        <v>9340.7039999999997</v>
      </c>
      <c r="N9460" t="str">
        <f t="shared" si="441"/>
        <v>Q1</v>
      </c>
      <c r="O9460" s="2">
        <f t="shared" si="442"/>
        <v>25.80887942017193</v>
      </c>
      <c r="P9460" t="str">
        <f>VLOOKUP(retail_sales_2023!C9460,customers!A:J,5,)</f>
        <v>Delhi</v>
      </c>
      <c r="Q9460" t="str">
        <f>VLOOKUP(C9460,customers!A:J,10,0)</f>
        <v>Occasional</v>
      </c>
    </row>
    <row r="9461" spans="1:17" x14ac:dyDescent="0.3">
      <c r="A9461" t="s">
        <v>10552</v>
      </c>
      <c r="B9461" s="1">
        <v>45155</v>
      </c>
      <c r="C9461" t="s">
        <v>1693</v>
      </c>
      <c r="D9461" t="s">
        <v>1694</v>
      </c>
      <c r="E9461" t="s">
        <v>15</v>
      </c>
      <c r="F9461" t="s">
        <v>52</v>
      </c>
      <c r="G9461" t="s">
        <v>937</v>
      </c>
      <c r="H9461">
        <v>1</v>
      </c>
      <c r="I9461">
        <v>75.16</v>
      </c>
      <c r="J9461">
        <v>0</v>
      </c>
      <c r="K9461">
        <v>75.16</v>
      </c>
      <c r="L9461">
        <v>6.81</v>
      </c>
      <c r="M9461">
        <f t="shared" si="443"/>
        <v>75.16</v>
      </c>
      <c r="N9461" t="str">
        <f t="shared" si="441"/>
        <v>Q3</v>
      </c>
      <c r="O9461" s="2">
        <f t="shared" si="442"/>
        <v>9.060670569451835</v>
      </c>
      <c r="P9461" t="str">
        <f>VLOOKUP(retail_sales_2023!C9461,customers!A:J,5,)</f>
        <v>Chennai</v>
      </c>
      <c r="Q9461" t="str">
        <f>VLOOKUP(C9461,customers!A:J,10,0)</f>
        <v>Premium</v>
      </c>
    </row>
    <row r="9462" spans="1:17" x14ac:dyDescent="0.3">
      <c r="A9462" t="s">
        <v>10553</v>
      </c>
      <c r="B9462" s="1">
        <v>45045</v>
      </c>
      <c r="C9462" t="s">
        <v>1834</v>
      </c>
      <c r="D9462" t="s">
        <v>1835</v>
      </c>
      <c r="E9462" t="s">
        <v>27</v>
      </c>
      <c r="F9462" t="s">
        <v>52</v>
      </c>
      <c r="G9462" t="s">
        <v>69</v>
      </c>
      <c r="H9462">
        <v>4</v>
      </c>
      <c r="I9462">
        <v>668.69</v>
      </c>
      <c r="J9462">
        <v>0.15</v>
      </c>
      <c r="K9462">
        <v>2273.5500000000002</v>
      </c>
      <c r="L9462">
        <v>182.08</v>
      </c>
      <c r="M9462">
        <f t="shared" si="443"/>
        <v>2273.5460000000003</v>
      </c>
      <c r="N9462" t="str">
        <f t="shared" si="441"/>
        <v>Q2</v>
      </c>
      <c r="O9462" s="2">
        <f t="shared" si="442"/>
        <v>8.0086208792417146</v>
      </c>
      <c r="P9462" t="str">
        <f>VLOOKUP(retail_sales_2023!C9462,customers!A:J,5,)</f>
        <v>Delhi</v>
      </c>
      <c r="Q9462" t="str">
        <f>VLOOKUP(C9462,customers!A:J,10,0)</f>
        <v>Premium</v>
      </c>
    </row>
    <row r="9463" spans="1:17" x14ac:dyDescent="0.3">
      <c r="A9463" t="s">
        <v>10554</v>
      </c>
      <c r="B9463" s="1">
        <v>45206</v>
      </c>
      <c r="C9463" t="s">
        <v>1847</v>
      </c>
      <c r="D9463" t="s">
        <v>1848</v>
      </c>
      <c r="E9463" t="s">
        <v>33</v>
      </c>
      <c r="F9463" t="s">
        <v>16</v>
      </c>
      <c r="G9463" t="s">
        <v>17</v>
      </c>
      <c r="H9463">
        <v>2</v>
      </c>
      <c r="I9463">
        <v>980.08</v>
      </c>
      <c r="J9463">
        <v>0.05</v>
      </c>
      <c r="K9463">
        <v>1862.15</v>
      </c>
      <c r="L9463">
        <v>651.83000000000004</v>
      </c>
      <c r="M9463">
        <f t="shared" si="443"/>
        <v>1862.152</v>
      </c>
      <c r="N9463" t="str">
        <f t="shared" si="441"/>
        <v>Q4</v>
      </c>
      <c r="O9463" s="2">
        <f t="shared" si="442"/>
        <v>35.004161855919236</v>
      </c>
      <c r="P9463" t="str">
        <f>VLOOKUP(retail_sales_2023!C9463,customers!A:J,5,)</f>
        <v>Mumbai</v>
      </c>
      <c r="Q9463" t="str">
        <f>VLOOKUP(C9463,customers!A:J,10,0)</f>
        <v>Premium</v>
      </c>
    </row>
    <row r="9464" spans="1:17" x14ac:dyDescent="0.3">
      <c r="A9464" t="s">
        <v>10555</v>
      </c>
      <c r="B9464" s="1">
        <v>45014</v>
      </c>
      <c r="C9464" t="s">
        <v>580</v>
      </c>
      <c r="D9464" t="s">
        <v>581</v>
      </c>
      <c r="E9464" t="s">
        <v>21</v>
      </c>
      <c r="F9464" t="s">
        <v>52</v>
      </c>
      <c r="G9464" t="s">
        <v>133</v>
      </c>
      <c r="H9464">
        <v>1</v>
      </c>
      <c r="I9464">
        <v>184.94</v>
      </c>
      <c r="J9464">
        <v>0</v>
      </c>
      <c r="K9464">
        <v>184.94</v>
      </c>
      <c r="L9464">
        <v>15.25</v>
      </c>
      <c r="M9464">
        <f t="shared" si="443"/>
        <v>184.94</v>
      </c>
      <c r="N9464" t="str">
        <f t="shared" si="441"/>
        <v>Q1</v>
      </c>
      <c r="O9464" s="2">
        <f t="shared" si="442"/>
        <v>8.2459175948956425</v>
      </c>
      <c r="P9464" t="str">
        <f>VLOOKUP(retail_sales_2023!C9464,customers!A:J,5,)</f>
        <v>Patna</v>
      </c>
      <c r="Q9464" t="str">
        <f>VLOOKUP(C9464,customers!A:J,10,0)</f>
        <v>Regular</v>
      </c>
    </row>
    <row r="9465" spans="1:17" x14ac:dyDescent="0.3">
      <c r="A9465" t="s">
        <v>10556</v>
      </c>
      <c r="B9465" s="1">
        <v>45229</v>
      </c>
      <c r="C9465" t="s">
        <v>19</v>
      </c>
      <c r="D9465" t="s">
        <v>20</v>
      </c>
      <c r="E9465" t="s">
        <v>21</v>
      </c>
      <c r="F9465" t="s">
        <v>28</v>
      </c>
      <c r="G9465" t="s">
        <v>280</v>
      </c>
      <c r="H9465">
        <v>3</v>
      </c>
      <c r="I9465">
        <v>1435.26</v>
      </c>
      <c r="J9465">
        <v>0.2</v>
      </c>
      <c r="K9465">
        <v>3444.62</v>
      </c>
      <c r="L9465">
        <v>651.67999999999995</v>
      </c>
      <c r="M9465">
        <f t="shared" si="443"/>
        <v>3444.6239999999998</v>
      </c>
      <c r="N9465" t="str">
        <f t="shared" si="441"/>
        <v>Q4</v>
      </c>
      <c r="O9465" s="2">
        <f t="shared" si="442"/>
        <v>18.918777688104928</v>
      </c>
      <c r="P9465" t="str">
        <f>VLOOKUP(retail_sales_2023!C9465,customers!A:J,5,)</f>
        <v>Guwahati</v>
      </c>
      <c r="Q9465" t="str">
        <f>VLOOKUP(C9465,customers!A:J,10,0)</f>
        <v>Premium</v>
      </c>
    </row>
    <row r="9466" spans="1:17" x14ac:dyDescent="0.3">
      <c r="A9466" t="s">
        <v>10557</v>
      </c>
      <c r="B9466" s="1">
        <v>45100</v>
      </c>
      <c r="C9466" t="s">
        <v>2566</v>
      </c>
      <c r="D9466" t="s">
        <v>2567</v>
      </c>
      <c r="E9466" t="s">
        <v>15</v>
      </c>
      <c r="F9466" t="s">
        <v>52</v>
      </c>
      <c r="G9466" t="s">
        <v>226</v>
      </c>
      <c r="H9466">
        <v>4</v>
      </c>
      <c r="I9466">
        <v>490.06</v>
      </c>
      <c r="J9466">
        <v>0</v>
      </c>
      <c r="K9466">
        <v>1960.24</v>
      </c>
      <c r="L9466">
        <v>151.91</v>
      </c>
      <c r="M9466">
        <f t="shared" si="443"/>
        <v>1960.24</v>
      </c>
      <c r="N9466" t="str">
        <f t="shared" si="441"/>
        <v>Q2</v>
      </c>
      <c r="O9466" s="2">
        <f t="shared" si="442"/>
        <v>7.7495612782108312</v>
      </c>
      <c r="P9466" t="str">
        <f>VLOOKUP(retail_sales_2023!C9466,customers!A:J,5,)</f>
        <v>Bengaluru</v>
      </c>
      <c r="Q9466" t="str">
        <f>VLOOKUP(C9466,customers!A:J,10,0)</f>
        <v>Premium</v>
      </c>
    </row>
    <row r="9467" spans="1:17" x14ac:dyDescent="0.3">
      <c r="A9467" t="s">
        <v>10558</v>
      </c>
      <c r="B9467" s="1">
        <v>44966</v>
      </c>
      <c r="C9467" t="s">
        <v>2086</v>
      </c>
      <c r="D9467" t="s">
        <v>2087</v>
      </c>
      <c r="E9467" t="s">
        <v>33</v>
      </c>
      <c r="F9467" t="s">
        <v>81</v>
      </c>
      <c r="G9467" t="s">
        <v>470</v>
      </c>
      <c r="H9467">
        <v>1</v>
      </c>
      <c r="I9467">
        <v>4028.63</v>
      </c>
      <c r="J9467">
        <v>0</v>
      </c>
      <c r="K9467">
        <v>4028.63</v>
      </c>
      <c r="L9467">
        <v>1519.15</v>
      </c>
      <c r="M9467">
        <f t="shared" si="443"/>
        <v>4028.63</v>
      </c>
      <c r="N9467" t="str">
        <f t="shared" si="441"/>
        <v>Q1</v>
      </c>
      <c r="O9467" s="2">
        <f t="shared" si="442"/>
        <v>37.70884891389877</v>
      </c>
      <c r="P9467" t="str">
        <f>VLOOKUP(retail_sales_2023!C9467,customers!A:J,5,)</f>
        <v>Pune</v>
      </c>
      <c r="Q9467" t="str">
        <f>VLOOKUP(C9467,customers!A:J,10,0)</f>
        <v>Premium</v>
      </c>
    </row>
    <row r="9468" spans="1:17" x14ac:dyDescent="0.3">
      <c r="A9468" t="s">
        <v>10559</v>
      </c>
      <c r="B9468" s="1">
        <v>44947</v>
      </c>
      <c r="C9468" t="s">
        <v>212</v>
      </c>
      <c r="D9468" t="s">
        <v>213</v>
      </c>
      <c r="E9468" t="s">
        <v>33</v>
      </c>
      <c r="F9468" t="s">
        <v>52</v>
      </c>
      <c r="G9468" t="s">
        <v>53</v>
      </c>
      <c r="H9468">
        <v>6</v>
      </c>
      <c r="I9468">
        <v>359.7</v>
      </c>
      <c r="J9468">
        <v>0.3</v>
      </c>
      <c r="K9468">
        <v>1510.74</v>
      </c>
      <c r="L9468">
        <v>146.59</v>
      </c>
      <c r="M9468">
        <f t="shared" si="443"/>
        <v>1510.7399999999998</v>
      </c>
      <c r="N9468" t="str">
        <f t="shared" si="441"/>
        <v>Q1</v>
      </c>
      <c r="O9468" s="2">
        <f t="shared" si="442"/>
        <v>9.7031918132835564</v>
      </c>
      <c r="P9468" t="str">
        <f>VLOOKUP(retail_sales_2023!C9468,customers!A:J,5,)</f>
        <v>Nagpur</v>
      </c>
      <c r="Q9468" t="str">
        <f>VLOOKUP(C9468,customers!A:J,10,0)</f>
        <v>Premium</v>
      </c>
    </row>
    <row r="9469" spans="1:17" x14ac:dyDescent="0.3">
      <c r="A9469" t="s">
        <v>10560</v>
      </c>
      <c r="B9469" s="1">
        <v>45178</v>
      </c>
      <c r="C9469" t="s">
        <v>864</v>
      </c>
      <c r="D9469" t="s">
        <v>865</v>
      </c>
      <c r="E9469" t="s">
        <v>27</v>
      </c>
      <c r="F9469" t="s">
        <v>52</v>
      </c>
      <c r="G9469" t="s">
        <v>268</v>
      </c>
      <c r="H9469">
        <v>2</v>
      </c>
      <c r="I9469">
        <v>419.22</v>
      </c>
      <c r="J9469">
        <v>0.15</v>
      </c>
      <c r="K9469">
        <v>712.67</v>
      </c>
      <c r="L9469">
        <v>57.23</v>
      </c>
      <c r="M9469">
        <f t="shared" si="443"/>
        <v>712.67399999999998</v>
      </c>
      <c r="N9469" t="str">
        <f t="shared" si="441"/>
        <v>Q3</v>
      </c>
      <c r="O9469" s="2">
        <f t="shared" si="442"/>
        <v>8.0303646849172843</v>
      </c>
      <c r="P9469" t="str">
        <f>VLOOKUP(retail_sales_2023!C9469,customers!A:J,5,)</f>
        <v>Amritsar</v>
      </c>
      <c r="Q9469" t="str">
        <f>VLOOKUP(C9469,customers!A:J,10,0)</f>
        <v>Regular</v>
      </c>
    </row>
    <row r="9470" spans="1:17" x14ac:dyDescent="0.3">
      <c r="A9470" t="s">
        <v>10561</v>
      </c>
      <c r="B9470" s="1">
        <v>45224</v>
      </c>
      <c r="C9470" t="s">
        <v>2005</v>
      </c>
      <c r="D9470" t="s">
        <v>2006</v>
      </c>
      <c r="E9470" t="s">
        <v>27</v>
      </c>
      <c r="F9470" t="s">
        <v>43</v>
      </c>
      <c r="G9470" t="s">
        <v>301</v>
      </c>
      <c r="H9470">
        <v>3</v>
      </c>
      <c r="I9470">
        <v>75708.59</v>
      </c>
      <c r="J9470">
        <v>0.05</v>
      </c>
      <c r="K9470">
        <v>215769.48</v>
      </c>
      <c r="L9470">
        <v>28345.24</v>
      </c>
      <c r="M9470">
        <f t="shared" si="443"/>
        <v>215769.48149999999</v>
      </c>
      <c r="N9470" t="str">
        <f t="shared" si="441"/>
        <v>Q4</v>
      </c>
      <c r="O9470" s="2">
        <f t="shared" si="442"/>
        <v>13.136816198472555</v>
      </c>
      <c r="P9470" t="str">
        <f>VLOOKUP(retail_sales_2023!C9470,customers!A:J,5,)</f>
        <v>Lucknow</v>
      </c>
      <c r="Q9470" t="str">
        <f>VLOOKUP(C9470,customers!A:J,10,0)</f>
        <v>Premium</v>
      </c>
    </row>
    <row r="9471" spans="1:17" x14ac:dyDescent="0.3">
      <c r="A9471" t="s">
        <v>10562</v>
      </c>
      <c r="B9471" s="1">
        <v>45184</v>
      </c>
      <c r="C9471" t="s">
        <v>303</v>
      </c>
      <c r="D9471" t="s">
        <v>304</v>
      </c>
      <c r="E9471" t="s">
        <v>27</v>
      </c>
      <c r="F9471" t="s">
        <v>52</v>
      </c>
      <c r="G9471" t="s">
        <v>169</v>
      </c>
      <c r="H9471">
        <v>6</v>
      </c>
      <c r="I9471">
        <v>428.15</v>
      </c>
      <c r="J9471">
        <v>0.25</v>
      </c>
      <c r="K9471">
        <v>1926.67</v>
      </c>
      <c r="L9471">
        <v>112.03</v>
      </c>
      <c r="M9471">
        <f t="shared" si="443"/>
        <v>1926.6749999999997</v>
      </c>
      <c r="N9471" t="str">
        <f t="shared" si="441"/>
        <v>Q3</v>
      </c>
      <c r="O9471" s="2">
        <f t="shared" si="442"/>
        <v>5.8146958223255671</v>
      </c>
      <c r="P9471" t="str">
        <f>VLOOKUP(retail_sales_2023!C9471,customers!A:J,5,)</f>
        <v>Jaipur</v>
      </c>
      <c r="Q9471" t="str">
        <f>VLOOKUP(C9471,customers!A:J,10,0)</f>
        <v>Premium</v>
      </c>
    </row>
    <row r="9472" spans="1:17" x14ac:dyDescent="0.3">
      <c r="A9472" t="s">
        <v>10563</v>
      </c>
      <c r="B9472" s="1">
        <v>44993</v>
      </c>
      <c r="C9472" t="s">
        <v>835</v>
      </c>
      <c r="D9472" t="s">
        <v>836</v>
      </c>
      <c r="E9472" t="s">
        <v>21</v>
      </c>
      <c r="F9472" t="s">
        <v>22</v>
      </c>
      <c r="G9472" t="s">
        <v>196</v>
      </c>
      <c r="H9472">
        <v>4</v>
      </c>
      <c r="I9472">
        <v>25724.7</v>
      </c>
      <c r="J9472">
        <v>0</v>
      </c>
      <c r="K9472">
        <v>102898.8</v>
      </c>
      <c r="L9472">
        <v>21539.58</v>
      </c>
      <c r="M9472">
        <f t="shared" si="443"/>
        <v>102898.8</v>
      </c>
      <c r="N9472" t="str">
        <f t="shared" si="441"/>
        <v>Q1</v>
      </c>
      <c r="O9472" s="2">
        <f t="shared" si="442"/>
        <v>20.932780557207664</v>
      </c>
      <c r="P9472" t="str">
        <f>VLOOKUP(retail_sales_2023!C9472,customers!A:J,5,)</f>
        <v>Guwahati</v>
      </c>
      <c r="Q9472" t="str">
        <f>VLOOKUP(C9472,customers!A:J,10,0)</f>
        <v>Regular</v>
      </c>
    </row>
    <row r="9473" spans="1:17" x14ac:dyDescent="0.3">
      <c r="A9473" t="s">
        <v>10564</v>
      </c>
      <c r="B9473" s="1">
        <v>45177</v>
      </c>
      <c r="C9473" t="s">
        <v>732</v>
      </c>
      <c r="D9473" t="s">
        <v>733</v>
      </c>
      <c r="E9473" t="s">
        <v>15</v>
      </c>
      <c r="F9473" t="s">
        <v>52</v>
      </c>
      <c r="G9473" t="s">
        <v>69</v>
      </c>
      <c r="H9473">
        <v>3</v>
      </c>
      <c r="I9473">
        <v>573.14</v>
      </c>
      <c r="J9473">
        <v>0.1</v>
      </c>
      <c r="K9473">
        <v>1547.48</v>
      </c>
      <c r="L9473">
        <v>100.56</v>
      </c>
      <c r="M9473">
        <f t="shared" si="443"/>
        <v>1547.4780000000001</v>
      </c>
      <c r="N9473" t="str">
        <f t="shared" si="441"/>
        <v>Q3</v>
      </c>
      <c r="O9473" s="2">
        <f t="shared" si="442"/>
        <v>6.4983069248067817</v>
      </c>
      <c r="P9473" t="str">
        <f>VLOOKUP(retail_sales_2023!C9473,customers!A:J,5,)</f>
        <v>Kochi</v>
      </c>
      <c r="Q9473" t="str">
        <f>VLOOKUP(C9473,customers!A:J,10,0)</f>
        <v>Occasional</v>
      </c>
    </row>
    <row r="9474" spans="1:17" x14ac:dyDescent="0.3">
      <c r="A9474" t="s">
        <v>10565</v>
      </c>
      <c r="B9474" s="1">
        <v>45026</v>
      </c>
      <c r="C9474" t="s">
        <v>892</v>
      </c>
      <c r="D9474" t="s">
        <v>893</v>
      </c>
      <c r="E9474" t="s">
        <v>27</v>
      </c>
      <c r="F9474" t="s">
        <v>43</v>
      </c>
      <c r="G9474" t="s">
        <v>121</v>
      </c>
      <c r="H9474">
        <v>1</v>
      </c>
      <c r="I9474">
        <v>45981.46</v>
      </c>
      <c r="J9474">
        <v>0</v>
      </c>
      <c r="K9474">
        <v>45981.46</v>
      </c>
      <c r="L9474">
        <v>6948.02</v>
      </c>
      <c r="M9474">
        <f t="shared" si="443"/>
        <v>45981.46</v>
      </c>
      <c r="N9474" t="str">
        <f t="shared" si="441"/>
        <v>Q2</v>
      </c>
      <c r="O9474" s="2">
        <f t="shared" si="442"/>
        <v>15.110481485363886</v>
      </c>
      <c r="P9474" t="str">
        <f>VLOOKUP(retail_sales_2023!C9474,customers!A:J,5,)</f>
        <v>Amritsar</v>
      </c>
      <c r="Q9474" t="str">
        <f>VLOOKUP(C9474,customers!A:J,10,0)</f>
        <v>Premium</v>
      </c>
    </row>
    <row r="9475" spans="1:17" x14ac:dyDescent="0.3">
      <c r="A9475" t="s">
        <v>10566</v>
      </c>
      <c r="B9475" s="1">
        <v>44964</v>
      </c>
      <c r="C9475" t="s">
        <v>598</v>
      </c>
      <c r="D9475" t="s">
        <v>599</v>
      </c>
      <c r="E9475" t="s">
        <v>33</v>
      </c>
      <c r="F9475" t="s">
        <v>52</v>
      </c>
      <c r="G9475" t="s">
        <v>169</v>
      </c>
      <c r="H9475">
        <v>9</v>
      </c>
      <c r="I9475">
        <v>189.53</v>
      </c>
      <c r="J9475">
        <v>0</v>
      </c>
      <c r="K9475">
        <v>1705.77</v>
      </c>
      <c r="L9475">
        <v>123.36</v>
      </c>
      <c r="M9475">
        <f t="shared" si="443"/>
        <v>1705.77</v>
      </c>
      <c r="N9475" t="str">
        <f t="shared" ref="N9475:N9538" si="444">"Q"&amp;ROUNDUP(MONTH(B9475)/3,0)</f>
        <v>Q1</v>
      </c>
      <c r="O9475" s="2">
        <f t="shared" ref="O9475:O9538" si="445">(L9475/K9475)*100</f>
        <v>7.2319245853778646</v>
      </c>
      <c r="P9475" t="str">
        <f>VLOOKUP(retail_sales_2023!C9475,customers!A:J,5,)</f>
        <v>Pune</v>
      </c>
      <c r="Q9475" t="str">
        <f>VLOOKUP(C9475,customers!A:J,10,0)</f>
        <v>Premium</v>
      </c>
    </row>
    <row r="9476" spans="1:17" x14ac:dyDescent="0.3">
      <c r="A9476" t="s">
        <v>10567</v>
      </c>
      <c r="B9476" s="1">
        <v>45268</v>
      </c>
      <c r="C9476" t="s">
        <v>2187</v>
      </c>
      <c r="D9476" t="s">
        <v>2188</v>
      </c>
      <c r="E9476" t="s">
        <v>21</v>
      </c>
      <c r="F9476" t="s">
        <v>81</v>
      </c>
      <c r="G9476" t="s">
        <v>470</v>
      </c>
      <c r="H9476">
        <v>3</v>
      </c>
      <c r="I9476">
        <v>2965.59</v>
      </c>
      <c r="J9476">
        <v>0</v>
      </c>
      <c r="K9476">
        <v>8896.77</v>
      </c>
      <c r="L9476">
        <v>3387.96</v>
      </c>
      <c r="M9476">
        <f t="shared" si="443"/>
        <v>8896.77</v>
      </c>
      <c r="N9476" t="str">
        <f t="shared" si="444"/>
        <v>Q4</v>
      </c>
      <c r="O9476" s="2">
        <f t="shared" si="445"/>
        <v>38.080786622560773</v>
      </c>
      <c r="P9476" t="str">
        <f>VLOOKUP(retail_sales_2023!C9476,customers!A:J,5,)</f>
        <v>Patna</v>
      </c>
      <c r="Q9476" t="str">
        <f>VLOOKUP(C9476,customers!A:J,10,0)</f>
        <v>Premium</v>
      </c>
    </row>
    <row r="9477" spans="1:17" x14ac:dyDescent="0.3">
      <c r="A9477" t="s">
        <v>10568</v>
      </c>
      <c r="B9477" s="1">
        <v>45086</v>
      </c>
      <c r="C9477" t="s">
        <v>95</v>
      </c>
      <c r="D9477" t="s">
        <v>96</v>
      </c>
      <c r="E9477" t="s">
        <v>15</v>
      </c>
      <c r="F9477" t="s">
        <v>22</v>
      </c>
      <c r="G9477" t="s">
        <v>315</v>
      </c>
      <c r="H9477">
        <v>4</v>
      </c>
      <c r="I9477">
        <v>37309.97</v>
      </c>
      <c r="J9477">
        <v>0</v>
      </c>
      <c r="K9477">
        <v>149239.88</v>
      </c>
      <c r="L9477">
        <v>48213.98</v>
      </c>
      <c r="M9477">
        <f t="shared" ref="M9477:M9540" si="446">H9477*I9477*(1-J9477)</f>
        <v>149239.88</v>
      </c>
      <c r="N9477" t="str">
        <f t="shared" si="444"/>
        <v>Q2</v>
      </c>
      <c r="O9477" s="2">
        <f t="shared" si="445"/>
        <v>32.30636475987518</v>
      </c>
      <c r="P9477" t="str">
        <f>VLOOKUP(retail_sales_2023!C9477,customers!A:J,5,)</f>
        <v>Bengaluru</v>
      </c>
      <c r="Q9477" t="str">
        <f>VLOOKUP(C9477,customers!A:J,10,0)</f>
        <v>Premium</v>
      </c>
    </row>
    <row r="9478" spans="1:17" x14ac:dyDescent="0.3">
      <c r="A9478" t="s">
        <v>10569</v>
      </c>
      <c r="B9478" s="1">
        <v>45213</v>
      </c>
      <c r="C9478" t="s">
        <v>719</v>
      </c>
      <c r="D9478" t="s">
        <v>720</v>
      </c>
      <c r="E9478" t="s">
        <v>33</v>
      </c>
      <c r="F9478" t="s">
        <v>16</v>
      </c>
      <c r="G9478" t="s">
        <v>17</v>
      </c>
      <c r="H9478">
        <v>2</v>
      </c>
      <c r="I9478">
        <v>942.8</v>
      </c>
      <c r="J9478">
        <v>0</v>
      </c>
      <c r="K9478">
        <v>1885.6</v>
      </c>
      <c r="L9478">
        <v>547.44000000000005</v>
      </c>
      <c r="M9478">
        <f t="shared" si="446"/>
        <v>1885.6</v>
      </c>
      <c r="N9478" t="str">
        <f t="shared" si="444"/>
        <v>Q4</v>
      </c>
      <c r="O9478" s="2">
        <f t="shared" si="445"/>
        <v>29.032668646584646</v>
      </c>
      <c r="P9478" t="str">
        <f>VLOOKUP(retail_sales_2023!C9478,customers!A:J,5,)</f>
        <v>Pune</v>
      </c>
      <c r="Q9478" t="str">
        <f>VLOOKUP(C9478,customers!A:J,10,0)</f>
        <v>Regular</v>
      </c>
    </row>
    <row r="9479" spans="1:17" x14ac:dyDescent="0.3">
      <c r="A9479" t="s">
        <v>10570</v>
      </c>
      <c r="B9479" s="1">
        <v>45085</v>
      </c>
      <c r="C9479" t="s">
        <v>1114</v>
      </c>
      <c r="D9479" t="s">
        <v>1115</v>
      </c>
      <c r="E9479" t="s">
        <v>27</v>
      </c>
      <c r="F9479" t="s">
        <v>28</v>
      </c>
      <c r="G9479" t="s">
        <v>61</v>
      </c>
      <c r="H9479">
        <v>1</v>
      </c>
      <c r="I9479">
        <v>2452.5100000000002</v>
      </c>
      <c r="J9479">
        <v>0</v>
      </c>
      <c r="K9479">
        <v>2452.5100000000002</v>
      </c>
      <c r="L9479">
        <v>527.64</v>
      </c>
      <c r="M9479">
        <f t="shared" si="446"/>
        <v>2452.5100000000002</v>
      </c>
      <c r="N9479" t="str">
        <f t="shared" si="444"/>
        <v>Q2</v>
      </c>
      <c r="O9479" s="2">
        <f t="shared" si="445"/>
        <v>21.51428536478954</v>
      </c>
      <c r="P9479" t="str">
        <f>VLOOKUP(retail_sales_2023!C9479,customers!A:J,5,)</f>
        <v>Lucknow</v>
      </c>
      <c r="Q9479" t="str">
        <f>VLOOKUP(C9479,customers!A:J,10,0)</f>
        <v>Regular</v>
      </c>
    </row>
    <row r="9480" spans="1:17" x14ac:dyDescent="0.3">
      <c r="A9480" t="s">
        <v>10571</v>
      </c>
      <c r="B9480" s="1">
        <v>45253</v>
      </c>
      <c r="C9480" t="s">
        <v>1285</v>
      </c>
      <c r="D9480" t="s">
        <v>1286</v>
      </c>
      <c r="E9480" t="s">
        <v>27</v>
      </c>
      <c r="F9480" t="s">
        <v>81</v>
      </c>
      <c r="G9480" t="s">
        <v>150</v>
      </c>
      <c r="H9480">
        <v>4</v>
      </c>
      <c r="I9480">
        <v>4247.78</v>
      </c>
      <c r="J9480">
        <v>0</v>
      </c>
      <c r="K9480">
        <v>16991.12</v>
      </c>
      <c r="L9480">
        <v>3845.11</v>
      </c>
      <c r="M9480">
        <f t="shared" si="446"/>
        <v>16991.12</v>
      </c>
      <c r="N9480" t="str">
        <f t="shared" si="444"/>
        <v>Q4</v>
      </c>
      <c r="O9480" s="2">
        <f t="shared" si="445"/>
        <v>22.630115024789422</v>
      </c>
      <c r="P9480" t="str">
        <f>VLOOKUP(retail_sales_2023!C9480,customers!A:J,5,)</f>
        <v>Chandigarh</v>
      </c>
      <c r="Q9480" t="str">
        <f>VLOOKUP(C9480,customers!A:J,10,0)</f>
        <v>Occasional</v>
      </c>
    </row>
    <row r="9481" spans="1:17" x14ac:dyDescent="0.3">
      <c r="A9481" t="s">
        <v>10572</v>
      </c>
      <c r="B9481" s="1">
        <v>45140</v>
      </c>
      <c r="C9481" t="s">
        <v>497</v>
      </c>
      <c r="D9481" t="s">
        <v>498</v>
      </c>
      <c r="E9481" t="s">
        <v>27</v>
      </c>
      <c r="F9481" t="s">
        <v>81</v>
      </c>
      <c r="G9481" t="s">
        <v>105</v>
      </c>
      <c r="H9481">
        <v>3</v>
      </c>
      <c r="I9481">
        <v>2425.15</v>
      </c>
      <c r="J9481">
        <v>0</v>
      </c>
      <c r="K9481">
        <v>7275.45</v>
      </c>
      <c r="L9481">
        <v>1669.59</v>
      </c>
      <c r="M9481">
        <f t="shared" si="446"/>
        <v>7275.4500000000007</v>
      </c>
      <c r="N9481" t="str">
        <f t="shared" si="444"/>
        <v>Q3</v>
      </c>
      <c r="O9481" s="2">
        <f t="shared" si="445"/>
        <v>22.948271240954167</v>
      </c>
      <c r="P9481" t="str">
        <f>VLOOKUP(retail_sales_2023!C9481,customers!A:J,5,)</f>
        <v>Chandigarh</v>
      </c>
      <c r="Q9481" t="str">
        <f>VLOOKUP(C9481,customers!A:J,10,0)</f>
        <v>Regular</v>
      </c>
    </row>
    <row r="9482" spans="1:17" x14ac:dyDescent="0.3">
      <c r="A9482" t="s">
        <v>10573</v>
      </c>
      <c r="B9482" s="1">
        <v>45203</v>
      </c>
      <c r="C9482" t="s">
        <v>144</v>
      </c>
      <c r="D9482" t="s">
        <v>145</v>
      </c>
      <c r="E9482" t="s">
        <v>33</v>
      </c>
      <c r="F9482" t="s">
        <v>22</v>
      </c>
      <c r="G9482" t="s">
        <v>1039</v>
      </c>
      <c r="H9482">
        <v>5</v>
      </c>
      <c r="I9482">
        <v>42886.79</v>
      </c>
      <c r="J9482">
        <v>0.1</v>
      </c>
      <c r="K9482">
        <v>192990.56</v>
      </c>
      <c r="L9482">
        <v>50154.2</v>
      </c>
      <c r="M9482">
        <f t="shared" si="446"/>
        <v>192990.55500000002</v>
      </c>
      <c r="N9482" t="str">
        <f t="shared" si="444"/>
        <v>Q4</v>
      </c>
      <c r="O9482" s="2">
        <f t="shared" si="445"/>
        <v>25.987903242521291</v>
      </c>
      <c r="P9482" t="str">
        <f>VLOOKUP(retail_sales_2023!C9482,customers!A:J,5,)</f>
        <v>Pune</v>
      </c>
      <c r="Q9482" t="str">
        <f>VLOOKUP(C9482,customers!A:J,10,0)</f>
        <v>Regular</v>
      </c>
    </row>
    <row r="9483" spans="1:17" x14ac:dyDescent="0.3">
      <c r="A9483" t="s">
        <v>10574</v>
      </c>
      <c r="B9483" s="1">
        <v>45173</v>
      </c>
      <c r="C9483" t="s">
        <v>1711</v>
      </c>
      <c r="D9483" t="s">
        <v>1712</v>
      </c>
      <c r="E9483" t="s">
        <v>21</v>
      </c>
      <c r="F9483" t="s">
        <v>81</v>
      </c>
      <c r="G9483" t="s">
        <v>470</v>
      </c>
      <c r="H9483">
        <v>2</v>
      </c>
      <c r="I9483">
        <v>305.87</v>
      </c>
      <c r="J9483">
        <v>0.1</v>
      </c>
      <c r="K9483">
        <v>550.57000000000005</v>
      </c>
      <c r="L9483">
        <v>163.29</v>
      </c>
      <c r="M9483">
        <f t="shared" si="446"/>
        <v>550.56600000000003</v>
      </c>
      <c r="N9483" t="str">
        <f t="shared" si="444"/>
        <v>Q3</v>
      </c>
      <c r="O9483" s="2">
        <f t="shared" si="445"/>
        <v>29.658354069418962</v>
      </c>
      <c r="P9483" t="str">
        <f>VLOOKUP(retail_sales_2023!C9483,customers!A:J,5,)</f>
        <v>Bhubaneswar</v>
      </c>
      <c r="Q9483" t="str">
        <f>VLOOKUP(C9483,customers!A:J,10,0)</f>
        <v>Regular</v>
      </c>
    </row>
    <row r="9484" spans="1:17" x14ac:dyDescent="0.3">
      <c r="A9484" t="s">
        <v>10575</v>
      </c>
      <c r="B9484" s="1">
        <v>45250</v>
      </c>
      <c r="C9484" t="s">
        <v>1037</v>
      </c>
      <c r="D9484" t="s">
        <v>1038</v>
      </c>
      <c r="E9484" t="s">
        <v>27</v>
      </c>
      <c r="F9484" t="s">
        <v>16</v>
      </c>
      <c r="G9484" t="s">
        <v>86</v>
      </c>
      <c r="H9484">
        <v>2</v>
      </c>
      <c r="I9484">
        <v>343.91</v>
      </c>
      <c r="J9484">
        <v>0</v>
      </c>
      <c r="K9484">
        <v>687.82</v>
      </c>
      <c r="L9484">
        <v>192.55</v>
      </c>
      <c r="M9484">
        <f t="shared" si="446"/>
        <v>687.82</v>
      </c>
      <c r="N9484" t="str">
        <f t="shared" si="444"/>
        <v>Q4</v>
      </c>
      <c r="O9484" s="2">
        <f t="shared" si="445"/>
        <v>27.994242679770871</v>
      </c>
      <c r="P9484" t="str">
        <f>VLOOKUP(retail_sales_2023!C9484,customers!A:J,5,)</f>
        <v>Lucknow</v>
      </c>
      <c r="Q9484" t="str">
        <f>VLOOKUP(C9484,customers!A:J,10,0)</f>
        <v>Occasional</v>
      </c>
    </row>
    <row r="9485" spans="1:17" x14ac:dyDescent="0.3">
      <c r="A9485" t="s">
        <v>10576</v>
      </c>
      <c r="B9485" s="1">
        <v>45232</v>
      </c>
      <c r="C9485" t="s">
        <v>130</v>
      </c>
      <c r="D9485" t="s">
        <v>131</v>
      </c>
      <c r="E9485" t="s">
        <v>21</v>
      </c>
      <c r="F9485" t="s">
        <v>43</v>
      </c>
      <c r="G9485" t="s">
        <v>128</v>
      </c>
      <c r="H9485">
        <v>4</v>
      </c>
      <c r="I9485">
        <v>69514.48</v>
      </c>
      <c r="J9485">
        <v>0.25</v>
      </c>
      <c r="K9485">
        <v>208543.44</v>
      </c>
      <c r="L9485">
        <v>25578.22</v>
      </c>
      <c r="M9485">
        <f t="shared" si="446"/>
        <v>208543.44</v>
      </c>
      <c r="N9485" t="str">
        <f t="shared" si="444"/>
        <v>Q4</v>
      </c>
      <c r="O9485" s="2">
        <f t="shared" si="445"/>
        <v>12.265176022798896</v>
      </c>
      <c r="P9485" t="str">
        <f>VLOOKUP(retail_sales_2023!C9485,customers!A:J,5,)</f>
        <v>Bhubaneswar</v>
      </c>
      <c r="Q9485" t="str">
        <f>VLOOKUP(C9485,customers!A:J,10,0)</f>
        <v>Regular</v>
      </c>
    </row>
    <row r="9486" spans="1:17" x14ac:dyDescent="0.3">
      <c r="A9486" t="s">
        <v>10577</v>
      </c>
      <c r="B9486" s="1">
        <v>45067</v>
      </c>
      <c r="C9486" t="s">
        <v>488</v>
      </c>
      <c r="D9486" t="s">
        <v>489</v>
      </c>
      <c r="E9486" t="s">
        <v>33</v>
      </c>
      <c r="F9486" t="s">
        <v>43</v>
      </c>
      <c r="G9486" t="s">
        <v>282</v>
      </c>
      <c r="H9486">
        <v>5</v>
      </c>
      <c r="I9486">
        <v>84720.5</v>
      </c>
      <c r="J9486">
        <v>0.1</v>
      </c>
      <c r="K9486">
        <v>381242.25</v>
      </c>
      <c r="L9486">
        <v>38705.339999999997</v>
      </c>
      <c r="M9486">
        <f t="shared" si="446"/>
        <v>381242.25</v>
      </c>
      <c r="N9486" t="str">
        <f t="shared" si="444"/>
        <v>Q2</v>
      </c>
      <c r="O9486" s="2">
        <f t="shared" si="445"/>
        <v>10.152426705067446</v>
      </c>
      <c r="P9486" t="str">
        <f>VLOOKUP(retail_sales_2023!C9486,customers!A:J,5,)</f>
        <v>Ahmedabad</v>
      </c>
      <c r="Q9486" t="str">
        <f>VLOOKUP(C9486,customers!A:J,10,0)</f>
        <v>Occasional</v>
      </c>
    </row>
    <row r="9487" spans="1:17" x14ac:dyDescent="0.3">
      <c r="A9487" t="s">
        <v>10578</v>
      </c>
      <c r="B9487" s="1">
        <v>45259</v>
      </c>
      <c r="C9487" t="s">
        <v>773</v>
      </c>
      <c r="D9487" t="s">
        <v>774</v>
      </c>
      <c r="E9487" t="s">
        <v>21</v>
      </c>
      <c r="F9487" t="s">
        <v>16</v>
      </c>
      <c r="G9487" t="s">
        <v>319</v>
      </c>
      <c r="H9487">
        <v>1</v>
      </c>
      <c r="I9487">
        <v>488.09</v>
      </c>
      <c r="J9487">
        <v>0.1</v>
      </c>
      <c r="K9487">
        <v>439.28</v>
      </c>
      <c r="L9487">
        <v>177.52</v>
      </c>
      <c r="M9487">
        <f t="shared" si="446"/>
        <v>439.28100000000001</v>
      </c>
      <c r="N9487" t="str">
        <f t="shared" si="444"/>
        <v>Q4</v>
      </c>
      <c r="O9487" s="2">
        <f t="shared" si="445"/>
        <v>40.41158258969223</v>
      </c>
      <c r="P9487" t="str">
        <f>VLOOKUP(retail_sales_2023!C9487,customers!A:J,5,)</f>
        <v>Ranchi</v>
      </c>
      <c r="Q9487" t="str">
        <f>VLOOKUP(C9487,customers!A:J,10,0)</f>
        <v>Premium</v>
      </c>
    </row>
    <row r="9488" spans="1:17" x14ac:dyDescent="0.3">
      <c r="A9488" t="s">
        <v>10579</v>
      </c>
      <c r="B9488" s="1">
        <v>44954</v>
      </c>
      <c r="C9488" t="s">
        <v>1002</v>
      </c>
      <c r="D9488" t="s">
        <v>1003</v>
      </c>
      <c r="E9488" t="s">
        <v>21</v>
      </c>
      <c r="F9488" t="s">
        <v>81</v>
      </c>
      <c r="G9488" t="s">
        <v>264</v>
      </c>
      <c r="H9488">
        <v>3</v>
      </c>
      <c r="I9488">
        <v>3753.24</v>
      </c>
      <c r="J9488">
        <v>0</v>
      </c>
      <c r="K9488">
        <v>11259.72</v>
      </c>
      <c r="L9488">
        <v>4086.79</v>
      </c>
      <c r="M9488">
        <f t="shared" si="446"/>
        <v>11259.72</v>
      </c>
      <c r="N9488" t="str">
        <f t="shared" si="444"/>
        <v>Q1</v>
      </c>
      <c r="O9488" s="2">
        <f t="shared" si="445"/>
        <v>36.295662769589299</v>
      </c>
      <c r="P9488" t="str">
        <f>VLOOKUP(retail_sales_2023!C9488,customers!A:J,5,)</f>
        <v>Bhubaneswar</v>
      </c>
      <c r="Q9488" t="str">
        <f>VLOOKUP(C9488,customers!A:J,10,0)</f>
        <v>Premium</v>
      </c>
    </row>
    <row r="9489" spans="1:17" x14ac:dyDescent="0.3">
      <c r="A9489" t="s">
        <v>10580</v>
      </c>
      <c r="B9489" s="1">
        <v>45019</v>
      </c>
      <c r="C9489" t="s">
        <v>63</v>
      </c>
      <c r="D9489" t="s">
        <v>64</v>
      </c>
      <c r="E9489" t="s">
        <v>21</v>
      </c>
      <c r="F9489" t="s">
        <v>52</v>
      </c>
      <c r="G9489" t="s">
        <v>226</v>
      </c>
      <c r="H9489">
        <v>7</v>
      </c>
      <c r="I9489">
        <v>156.97999999999999</v>
      </c>
      <c r="J9489">
        <v>0</v>
      </c>
      <c r="K9489">
        <v>1098.8599999999999</v>
      </c>
      <c r="L9489">
        <v>102.21</v>
      </c>
      <c r="M9489">
        <f t="shared" si="446"/>
        <v>1098.8599999999999</v>
      </c>
      <c r="N9489" t="str">
        <f t="shared" si="444"/>
        <v>Q2</v>
      </c>
      <c r="O9489" s="2">
        <f t="shared" si="445"/>
        <v>9.3014578745245071</v>
      </c>
      <c r="P9489" t="str">
        <f>VLOOKUP(retail_sales_2023!C9489,customers!A:J,5,)</f>
        <v>Guwahati</v>
      </c>
      <c r="Q9489" t="str">
        <f>VLOOKUP(C9489,customers!A:J,10,0)</f>
        <v>Regular</v>
      </c>
    </row>
    <row r="9490" spans="1:17" x14ac:dyDescent="0.3">
      <c r="A9490" t="s">
        <v>10581</v>
      </c>
      <c r="B9490" s="1">
        <v>45113</v>
      </c>
      <c r="C9490" t="s">
        <v>1727</v>
      </c>
      <c r="D9490" t="s">
        <v>3505</v>
      </c>
      <c r="E9490" t="s">
        <v>21</v>
      </c>
      <c r="F9490" t="s">
        <v>43</v>
      </c>
      <c r="G9490" t="s">
        <v>128</v>
      </c>
      <c r="H9490">
        <v>5</v>
      </c>
      <c r="I9490">
        <v>21446.44</v>
      </c>
      <c r="J9490">
        <v>0.05</v>
      </c>
      <c r="K9490">
        <v>101870.59</v>
      </c>
      <c r="L9490">
        <v>9288.4500000000007</v>
      </c>
      <c r="M9490">
        <f t="shared" si="446"/>
        <v>101870.59</v>
      </c>
      <c r="N9490" t="str">
        <f t="shared" si="444"/>
        <v>Q3</v>
      </c>
      <c r="O9490" s="2">
        <f t="shared" si="445"/>
        <v>9.117891630940786</v>
      </c>
      <c r="P9490" t="str">
        <f>VLOOKUP(retail_sales_2023!C9490,customers!A:J,5,)</f>
        <v>Kolkata</v>
      </c>
      <c r="Q9490" t="str">
        <f>VLOOKUP(C9490,customers!A:J,10,0)</f>
        <v>Regular</v>
      </c>
    </row>
    <row r="9491" spans="1:17" x14ac:dyDescent="0.3">
      <c r="A9491" t="s">
        <v>10582</v>
      </c>
      <c r="B9491" s="1">
        <v>45283</v>
      </c>
      <c r="C9491" t="s">
        <v>826</v>
      </c>
      <c r="D9491" t="s">
        <v>827</v>
      </c>
      <c r="E9491" t="s">
        <v>33</v>
      </c>
      <c r="F9491" t="s">
        <v>43</v>
      </c>
      <c r="G9491" t="s">
        <v>282</v>
      </c>
      <c r="H9491">
        <v>5</v>
      </c>
      <c r="I9491">
        <v>11543.16</v>
      </c>
      <c r="J9491">
        <v>0</v>
      </c>
      <c r="K9491">
        <v>57715.8</v>
      </c>
      <c r="L9491">
        <v>5970.29</v>
      </c>
      <c r="M9491">
        <f t="shared" si="446"/>
        <v>57715.8</v>
      </c>
      <c r="N9491" t="str">
        <f t="shared" si="444"/>
        <v>Q4</v>
      </c>
      <c r="O9491" s="2">
        <f t="shared" si="445"/>
        <v>10.344290471586636</v>
      </c>
      <c r="P9491" t="str">
        <f>VLOOKUP(retail_sales_2023!C9491,customers!A:J,5,)</f>
        <v>Mumbai</v>
      </c>
      <c r="Q9491" t="str">
        <f>VLOOKUP(C9491,customers!A:J,10,0)</f>
        <v>Premium</v>
      </c>
    </row>
    <row r="9492" spans="1:17" x14ac:dyDescent="0.3">
      <c r="A9492" t="s">
        <v>10583</v>
      </c>
      <c r="B9492" s="1">
        <v>45068</v>
      </c>
      <c r="C9492" t="s">
        <v>417</v>
      </c>
      <c r="D9492" t="s">
        <v>418</v>
      </c>
      <c r="E9492" t="s">
        <v>27</v>
      </c>
      <c r="F9492" t="s">
        <v>43</v>
      </c>
      <c r="G9492" t="s">
        <v>110</v>
      </c>
      <c r="H9492">
        <v>4</v>
      </c>
      <c r="I9492">
        <v>28757.83</v>
      </c>
      <c r="J9492">
        <v>0</v>
      </c>
      <c r="K9492">
        <v>115031.32</v>
      </c>
      <c r="L9492">
        <v>16232.5</v>
      </c>
      <c r="M9492">
        <f t="shared" si="446"/>
        <v>115031.32</v>
      </c>
      <c r="N9492" t="str">
        <f t="shared" si="444"/>
        <v>Q2</v>
      </c>
      <c r="O9492" s="2">
        <f t="shared" si="445"/>
        <v>14.111374189220813</v>
      </c>
      <c r="P9492" t="str">
        <f>VLOOKUP(retail_sales_2023!C9492,customers!A:J,5,)</f>
        <v>Lucknow</v>
      </c>
      <c r="Q9492" t="str">
        <f>VLOOKUP(C9492,customers!A:J,10,0)</f>
        <v>Occasional</v>
      </c>
    </row>
    <row r="9493" spans="1:17" x14ac:dyDescent="0.3">
      <c r="A9493" t="s">
        <v>10584</v>
      </c>
      <c r="B9493" s="1">
        <v>44959</v>
      </c>
      <c r="C9493" t="s">
        <v>2033</v>
      </c>
      <c r="D9493" t="s">
        <v>2034</v>
      </c>
      <c r="E9493" t="s">
        <v>33</v>
      </c>
      <c r="F9493" t="s">
        <v>52</v>
      </c>
      <c r="G9493" t="s">
        <v>133</v>
      </c>
      <c r="H9493">
        <v>9</v>
      </c>
      <c r="I9493">
        <v>759.87</v>
      </c>
      <c r="J9493">
        <v>0</v>
      </c>
      <c r="K9493">
        <v>6838.83</v>
      </c>
      <c r="L9493">
        <v>689.98</v>
      </c>
      <c r="M9493">
        <f t="shared" si="446"/>
        <v>6838.83</v>
      </c>
      <c r="N9493" t="str">
        <f t="shared" si="444"/>
        <v>Q1</v>
      </c>
      <c r="O9493" s="2">
        <f t="shared" si="445"/>
        <v>10.089152676700547</v>
      </c>
      <c r="P9493" t="str">
        <f>VLOOKUP(retail_sales_2023!C9493,customers!A:J,5,)</f>
        <v>Nagpur</v>
      </c>
      <c r="Q9493" t="str">
        <f>VLOOKUP(C9493,customers!A:J,10,0)</f>
        <v>Regular</v>
      </c>
    </row>
    <row r="9494" spans="1:17" x14ac:dyDescent="0.3">
      <c r="A9494" t="s">
        <v>10585</v>
      </c>
      <c r="B9494" s="1">
        <v>44987</v>
      </c>
      <c r="C9494" t="s">
        <v>1280</v>
      </c>
      <c r="D9494" t="s">
        <v>1281</v>
      </c>
      <c r="E9494" t="s">
        <v>21</v>
      </c>
      <c r="F9494" t="s">
        <v>81</v>
      </c>
      <c r="G9494" t="s">
        <v>82</v>
      </c>
      <c r="H9494">
        <v>5</v>
      </c>
      <c r="I9494">
        <v>2045.91</v>
      </c>
      <c r="J9494">
        <v>0</v>
      </c>
      <c r="K9494">
        <v>10229.549999999999</v>
      </c>
      <c r="L9494">
        <v>3743.51</v>
      </c>
      <c r="M9494">
        <f t="shared" si="446"/>
        <v>10229.550000000001</v>
      </c>
      <c r="N9494" t="str">
        <f t="shared" si="444"/>
        <v>Q1</v>
      </c>
      <c r="O9494" s="2">
        <f t="shared" si="445"/>
        <v>36.595060388775657</v>
      </c>
      <c r="P9494" t="str">
        <f>VLOOKUP(retail_sales_2023!C9494,customers!A:J,5,)</f>
        <v>Guwahati</v>
      </c>
      <c r="Q9494" t="str">
        <f>VLOOKUP(C9494,customers!A:J,10,0)</f>
        <v>Premium</v>
      </c>
    </row>
    <row r="9495" spans="1:17" x14ac:dyDescent="0.3">
      <c r="A9495" t="s">
        <v>10586</v>
      </c>
      <c r="B9495" s="1">
        <v>44985</v>
      </c>
      <c r="C9495" t="s">
        <v>107</v>
      </c>
      <c r="D9495" t="s">
        <v>108</v>
      </c>
      <c r="E9495" t="s">
        <v>15</v>
      </c>
      <c r="F9495" t="s">
        <v>22</v>
      </c>
      <c r="G9495" t="s">
        <v>196</v>
      </c>
      <c r="H9495">
        <v>3</v>
      </c>
      <c r="I9495">
        <v>16379.6</v>
      </c>
      <c r="J9495">
        <v>0.1</v>
      </c>
      <c r="K9495">
        <v>44224.92</v>
      </c>
      <c r="L9495">
        <v>14271.1</v>
      </c>
      <c r="M9495">
        <f t="shared" si="446"/>
        <v>44224.920000000006</v>
      </c>
      <c r="N9495" t="str">
        <f t="shared" si="444"/>
        <v>Q1</v>
      </c>
      <c r="O9495" s="2">
        <f t="shared" si="445"/>
        <v>32.269363064986898</v>
      </c>
      <c r="P9495" t="str">
        <f>VLOOKUP(retail_sales_2023!C9495,customers!A:J,5,)</f>
        <v>Chennai</v>
      </c>
      <c r="Q9495" t="str">
        <f>VLOOKUP(C9495,customers!A:J,10,0)</f>
        <v>Premium</v>
      </c>
    </row>
    <row r="9496" spans="1:17" x14ac:dyDescent="0.3">
      <c r="A9496" t="s">
        <v>10587</v>
      </c>
      <c r="B9496" s="1">
        <v>45215</v>
      </c>
      <c r="C9496" t="s">
        <v>92</v>
      </c>
      <c r="D9496" t="s">
        <v>93</v>
      </c>
      <c r="E9496" t="s">
        <v>27</v>
      </c>
      <c r="F9496" t="s">
        <v>81</v>
      </c>
      <c r="G9496" t="s">
        <v>239</v>
      </c>
      <c r="H9496">
        <v>4</v>
      </c>
      <c r="I9496">
        <v>3554.8</v>
      </c>
      <c r="J9496">
        <v>0.15</v>
      </c>
      <c r="K9496">
        <v>12086.32</v>
      </c>
      <c r="L9496">
        <v>3192.21</v>
      </c>
      <c r="M9496">
        <f t="shared" si="446"/>
        <v>12086.32</v>
      </c>
      <c r="N9496" t="str">
        <f t="shared" si="444"/>
        <v>Q4</v>
      </c>
      <c r="O9496" s="2">
        <f t="shared" si="445"/>
        <v>26.411761396355548</v>
      </c>
      <c r="P9496" t="str">
        <f>VLOOKUP(retail_sales_2023!C9496,customers!A:J,5,)</f>
        <v>Jaipur</v>
      </c>
      <c r="Q9496" t="str">
        <f>VLOOKUP(C9496,customers!A:J,10,0)</f>
        <v>Premium</v>
      </c>
    </row>
    <row r="9497" spans="1:17" x14ac:dyDescent="0.3">
      <c r="A9497" t="s">
        <v>10588</v>
      </c>
      <c r="B9497" s="1">
        <v>44943</v>
      </c>
      <c r="C9497" t="s">
        <v>879</v>
      </c>
      <c r="D9497" t="s">
        <v>880</v>
      </c>
      <c r="E9497" t="s">
        <v>21</v>
      </c>
      <c r="F9497" t="s">
        <v>81</v>
      </c>
      <c r="G9497" t="s">
        <v>105</v>
      </c>
      <c r="H9497">
        <v>2</v>
      </c>
      <c r="I9497">
        <v>1845.45</v>
      </c>
      <c r="J9497">
        <v>0</v>
      </c>
      <c r="K9497">
        <v>3690.9</v>
      </c>
      <c r="L9497">
        <v>788.24</v>
      </c>
      <c r="M9497">
        <f t="shared" si="446"/>
        <v>3690.9</v>
      </c>
      <c r="N9497" t="str">
        <f t="shared" si="444"/>
        <v>Q1</v>
      </c>
      <c r="O9497" s="2">
        <f t="shared" si="445"/>
        <v>21.356308759381182</v>
      </c>
      <c r="P9497" t="str">
        <f>VLOOKUP(retail_sales_2023!C9497,customers!A:J,5,)</f>
        <v>Patna</v>
      </c>
      <c r="Q9497" t="str">
        <f>VLOOKUP(C9497,customers!A:J,10,0)</f>
        <v>Occasional</v>
      </c>
    </row>
    <row r="9498" spans="1:17" x14ac:dyDescent="0.3">
      <c r="A9498" t="s">
        <v>10589</v>
      </c>
      <c r="B9498" s="1">
        <v>45078</v>
      </c>
      <c r="C9498" t="s">
        <v>55</v>
      </c>
      <c r="D9498" t="s">
        <v>56</v>
      </c>
      <c r="E9498" t="s">
        <v>27</v>
      </c>
      <c r="F9498" t="s">
        <v>43</v>
      </c>
      <c r="G9498" t="s">
        <v>243</v>
      </c>
      <c r="H9498">
        <v>2</v>
      </c>
      <c r="I9498">
        <v>43148.46</v>
      </c>
      <c r="J9498">
        <v>0.05</v>
      </c>
      <c r="K9498">
        <v>81982.070000000007</v>
      </c>
      <c r="L9498">
        <v>10673.9</v>
      </c>
      <c r="M9498">
        <f t="shared" si="446"/>
        <v>81982.073999999993</v>
      </c>
      <c r="N9498" t="str">
        <f t="shared" si="444"/>
        <v>Q2</v>
      </c>
      <c r="O9498" s="2">
        <f t="shared" si="445"/>
        <v>13.019798109513456</v>
      </c>
      <c r="P9498" t="str">
        <f>VLOOKUP(retail_sales_2023!C9498,customers!A:J,5,)</f>
        <v>Lucknow</v>
      </c>
      <c r="Q9498" t="str">
        <f>VLOOKUP(C9498,customers!A:J,10,0)</f>
        <v>Premium</v>
      </c>
    </row>
    <row r="9499" spans="1:17" x14ac:dyDescent="0.3">
      <c r="A9499" t="s">
        <v>10590</v>
      </c>
      <c r="B9499" s="1">
        <v>45033</v>
      </c>
      <c r="C9499" t="s">
        <v>2172</v>
      </c>
      <c r="D9499" t="s">
        <v>2173</v>
      </c>
      <c r="E9499" t="s">
        <v>15</v>
      </c>
      <c r="F9499" t="s">
        <v>52</v>
      </c>
      <c r="G9499" t="s">
        <v>268</v>
      </c>
      <c r="H9499">
        <v>6</v>
      </c>
      <c r="I9499">
        <v>192.72</v>
      </c>
      <c r="J9499">
        <v>0</v>
      </c>
      <c r="K9499">
        <v>1156.32</v>
      </c>
      <c r="L9499">
        <v>106.51</v>
      </c>
      <c r="M9499">
        <f t="shared" si="446"/>
        <v>1156.32</v>
      </c>
      <c r="N9499" t="str">
        <f t="shared" si="444"/>
        <v>Q2</v>
      </c>
      <c r="O9499" s="2">
        <f t="shared" si="445"/>
        <v>9.2111180296111819</v>
      </c>
      <c r="P9499" t="str">
        <f>VLOOKUP(retail_sales_2023!C9499,customers!A:J,5,)</f>
        <v>Hyderabad</v>
      </c>
      <c r="Q9499" t="str">
        <f>VLOOKUP(C9499,customers!A:J,10,0)</f>
        <v>Regular</v>
      </c>
    </row>
    <row r="9500" spans="1:17" x14ac:dyDescent="0.3">
      <c r="A9500" t="s">
        <v>10591</v>
      </c>
      <c r="B9500" s="1">
        <v>45275</v>
      </c>
      <c r="C9500" t="s">
        <v>205</v>
      </c>
      <c r="D9500" t="s">
        <v>206</v>
      </c>
      <c r="E9500" t="s">
        <v>15</v>
      </c>
      <c r="F9500" t="s">
        <v>43</v>
      </c>
      <c r="G9500" t="s">
        <v>243</v>
      </c>
      <c r="H9500">
        <v>4</v>
      </c>
      <c r="I9500">
        <v>18337.150000000001</v>
      </c>
      <c r="J9500">
        <v>0</v>
      </c>
      <c r="K9500">
        <v>73348.600000000006</v>
      </c>
      <c r="L9500">
        <v>10320.93</v>
      </c>
      <c r="M9500">
        <f t="shared" si="446"/>
        <v>73348.600000000006</v>
      </c>
      <c r="N9500" t="str">
        <f t="shared" si="444"/>
        <v>Q4</v>
      </c>
      <c r="O9500" s="2">
        <f t="shared" si="445"/>
        <v>14.071066114417999</v>
      </c>
      <c r="P9500" t="str">
        <f>VLOOKUP(retail_sales_2023!C9500,customers!A:J,5,)</f>
        <v>Coimbatore</v>
      </c>
      <c r="Q9500" t="str">
        <f>VLOOKUP(C9500,customers!A:J,10,0)</f>
        <v>Premium</v>
      </c>
    </row>
    <row r="9501" spans="1:17" x14ac:dyDescent="0.3">
      <c r="A9501" t="s">
        <v>10592</v>
      </c>
      <c r="B9501" s="1">
        <v>44969</v>
      </c>
      <c r="C9501" t="s">
        <v>1585</v>
      </c>
      <c r="D9501" t="s">
        <v>1586</v>
      </c>
      <c r="E9501" t="s">
        <v>15</v>
      </c>
      <c r="F9501" t="s">
        <v>81</v>
      </c>
      <c r="G9501" t="s">
        <v>470</v>
      </c>
      <c r="H9501">
        <v>4</v>
      </c>
      <c r="I9501">
        <v>3787.29</v>
      </c>
      <c r="J9501">
        <v>0</v>
      </c>
      <c r="K9501">
        <v>15149.16</v>
      </c>
      <c r="L9501">
        <v>4934.5200000000004</v>
      </c>
      <c r="M9501">
        <f t="shared" si="446"/>
        <v>15149.16</v>
      </c>
      <c r="N9501" t="str">
        <f t="shared" si="444"/>
        <v>Q1</v>
      </c>
      <c r="O9501" s="2">
        <f t="shared" si="445"/>
        <v>32.572895130819134</v>
      </c>
      <c r="P9501" t="str">
        <f>VLOOKUP(retail_sales_2023!C9501,customers!A:J,5,)</f>
        <v>Coimbatore</v>
      </c>
      <c r="Q9501" t="str">
        <f>VLOOKUP(C9501,customers!A:J,10,0)</f>
        <v>Premium</v>
      </c>
    </row>
    <row r="9502" spans="1:17" x14ac:dyDescent="0.3">
      <c r="A9502" t="s">
        <v>10593</v>
      </c>
      <c r="B9502" s="1">
        <v>45282</v>
      </c>
      <c r="C9502" t="s">
        <v>348</v>
      </c>
      <c r="D9502" t="s">
        <v>349</v>
      </c>
      <c r="E9502" t="s">
        <v>15</v>
      </c>
      <c r="F9502" t="s">
        <v>43</v>
      </c>
      <c r="G9502" t="s">
        <v>121</v>
      </c>
      <c r="H9502">
        <v>2</v>
      </c>
      <c r="I9502">
        <v>9190.57</v>
      </c>
      <c r="J9502">
        <v>0.1</v>
      </c>
      <c r="K9502">
        <v>16543.03</v>
      </c>
      <c r="L9502">
        <v>2076.13</v>
      </c>
      <c r="M9502">
        <f t="shared" si="446"/>
        <v>16543.026000000002</v>
      </c>
      <c r="N9502" t="str">
        <f t="shared" si="444"/>
        <v>Q4</v>
      </c>
      <c r="O9502" s="2">
        <f t="shared" si="445"/>
        <v>12.549877501279996</v>
      </c>
      <c r="P9502" t="str">
        <f>VLOOKUP(retail_sales_2023!C9502,customers!A:J,5,)</f>
        <v>Bengaluru</v>
      </c>
      <c r="Q9502" t="str">
        <f>VLOOKUP(C9502,customers!A:J,10,0)</f>
        <v>Premium</v>
      </c>
    </row>
    <row r="9503" spans="1:17" x14ac:dyDescent="0.3">
      <c r="A9503" t="s">
        <v>10594</v>
      </c>
      <c r="B9503" s="1">
        <v>45213</v>
      </c>
      <c r="C9503" t="s">
        <v>968</v>
      </c>
      <c r="D9503" t="s">
        <v>969</v>
      </c>
      <c r="E9503" t="s">
        <v>27</v>
      </c>
      <c r="F9503" t="s">
        <v>22</v>
      </c>
      <c r="G9503" t="s">
        <v>34</v>
      </c>
      <c r="H9503">
        <v>4</v>
      </c>
      <c r="I9503">
        <v>21795.040000000001</v>
      </c>
      <c r="J9503">
        <v>0.05</v>
      </c>
      <c r="K9503">
        <v>82821.149999999994</v>
      </c>
      <c r="L9503">
        <v>-9718.8799999999992</v>
      </c>
      <c r="M9503">
        <f t="shared" si="446"/>
        <v>82821.152000000002</v>
      </c>
      <c r="N9503" t="str">
        <f t="shared" si="444"/>
        <v>Q4</v>
      </c>
      <c r="O9503" s="2">
        <f t="shared" si="445"/>
        <v>-11.73478030672117</v>
      </c>
      <c r="P9503" t="str">
        <f>VLOOKUP(retail_sales_2023!C9503,customers!A:J,5,)</f>
        <v>Jaipur</v>
      </c>
      <c r="Q9503" t="str">
        <f>VLOOKUP(C9503,customers!A:J,10,0)</f>
        <v>Premium</v>
      </c>
    </row>
    <row r="9504" spans="1:17" x14ac:dyDescent="0.3">
      <c r="A9504" t="s">
        <v>10595</v>
      </c>
      <c r="B9504" s="1">
        <v>44965</v>
      </c>
      <c r="C9504" t="s">
        <v>447</v>
      </c>
      <c r="D9504" t="s">
        <v>448</v>
      </c>
      <c r="E9504" t="s">
        <v>15</v>
      </c>
      <c r="F9504" t="s">
        <v>52</v>
      </c>
      <c r="G9504" t="s">
        <v>200</v>
      </c>
      <c r="H9504">
        <v>9</v>
      </c>
      <c r="I9504">
        <v>189.79</v>
      </c>
      <c r="J9504">
        <v>0.05</v>
      </c>
      <c r="K9504">
        <v>1622.7</v>
      </c>
      <c r="L9504">
        <v>141.01</v>
      </c>
      <c r="M9504">
        <f t="shared" si="446"/>
        <v>1622.7044999999998</v>
      </c>
      <c r="N9504" t="str">
        <f t="shared" si="444"/>
        <v>Q1</v>
      </c>
      <c r="O9504" s="2">
        <f t="shared" si="445"/>
        <v>8.6898379244469091</v>
      </c>
      <c r="P9504" t="str">
        <f>VLOOKUP(retail_sales_2023!C9504,customers!A:J,5,)</f>
        <v>Kochi</v>
      </c>
      <c r="Q9504" t="str">
        <f>VLOOKUP(C9504,customers!A:J,10,0)</f>
        <v>Occasional</v>
      </c>
    </row>
    <row r="9505" spans="1:17" x14ac:dyDescent="0.3">
      <c r="A9505" t="s">
        <v>10596</v>
      </c>
      <c r="B9505" s="1">
        <v>45171</v>
      </c>
      <c r="C9505" t="s">
        <v>1576</v>
      </c>
      <c r="D9505" t="s">
        <v>1577</v>
      </c>
      <c r="E9505" t="s">
        <v>33</v>
      </c>
      <c r="F9505" t="s">
        <v>28</v>
      </c>
      <c r="G9505" t="s">
        <v>97</v>
      </c>
      <c r="H9505">
        <v>4</v>
      </c>
      <c r="I9505">
        <v>859.04</v>
      </c>
      <c r="J9505">
        <v>0</v>
      </c>
      <c r="K9505">
        <v>3436.16</v>
      </c>
      <c r="L9505">
        <v>912.93</v>
      </c>
      <c r="M9505">
        <f t="shared" si="446"/>
        <v>3436.16</v>
      </c>
      <c r="N9505" t="str">
        <f t="shared" si="444"/>
        <v>Q3</v>
      </c>
      <c r="O9505" s="2">
        <f t="shared" si="445"/>
        <v>26.568320450735705</v>
      </c>
      <c r="P9505" t="str">
        <f>VLOOKUP(retail_sales_2023!C9505,customers!A:J,5,)</f>
        <v>Pune</v>
      </c>
      <c r="Q9505" t="str">
        <f>VLOOKUP(C9505,customers!A:J,10,0)</f>
        <v>Regular</v>
      </c>
    </row>
    <row r="9506" spans="1:17" x14ac:dyDescent="0.3">
      <c r="A9506" t="s">
        <v>10597</v>
      </c>
      <c r="B9506" s="1">
        <v>45226</v>
      </c>
      <c r="C9506" t="s">
        <v>425</v>
      </c>
      <c r="D9506" t="s">
        <v>426</v>
      </c>
      <c r="E9506" t="s">
        <v>33</v>
      </c>
      <c r="F9506" t="s">
        <v>52</v>
      </c>
      <c r="G9506" t="s">
        <v>53</v>
      </c>
      <c r="H9506">
        <v>10</v>
      </c>
      <c r="I9506">
        <v>443.06</v>
      </c>
      <c r="J9506">
        <v>0</v>
      </c>
      <c r="K9506">
        <v>4430.6000000000004</v>
      </c>
      <c r="L9506">
        <v>295.38</v>
      </c>
      <c r="M9506">
        <f t="shared" si="446"/>
        <v>4430.6000000000004</v>
      </c>
      <c r="N9506" t="str">
        <f t="shared" si="444"/>
        <v>Q4</v>
      </c>
      <c r="O9506" s="2">
        <f t="shared" si="445"/>
        <v>6.6668171353766974</v>
      </c>
      <c r="P9506" t="str">
        <f>VLOOKUP(retail_sales_2023!C9506,customers!A:J,5,)</f>
        <v>Nagpur</v>
      </c>
      <c r="Q9506" t="str">
        <f>VLOOKUP(C9506,customers!A:J,10,0)</f>
        <v>Premium</v>
      </c>
    </row>
    <row r="9507" spans="1:17" x14ac:dyDescent="0.3">
      <c r="A9507" t="s">
        <v>10598</v>
      </c>
      <c r="B9507" s="1">
        <v>44986</v>
      </c>
      <c r="C9507" t="s">
        <v>1576</v>
      </c>
      <c r="D9507" t="s">
        <v>1577</v>
      </c>
      <c r="E9507" t="s">
        <v>33</v>
      </c>
      <c r="F9507" t="s">
        <v>43</v>
      </c>
      <c r="G9507" t="s">
        <v>282</v>
      </c>
      <c r="H9507">
        <v>3</v>
      </c>
      <c r="I9507">
        <v>22528.41</v>
      </c>
      <c r="J9507">
        <v>0.2</v>
      </c>
      <c r="K9507">
        <v>54068.18</v>
      </c>
      <c r="L9507">
        <v>6386.52</v>
      </c>
      <c r="M9507">
        <f t="shared" si="446"/>
        <v>54068.184000000001</v>
      </c>
      <c r="N9507" t="str">
        <f t="shared" si="444"/>
        <v>Q1</v>
      </c>
      <c r="O9507" s="2">
        <f t="shared" si="445"/>
        <v>11.811975176527119</v>
      </c>
      <c r="P9507" t="str">
        <f>VLOOKUP(retail_sales_2023!C9507,customers!A:J,5,)</f>
        <v>Pune</v>
      </c>
      <c r="Q9507" t="str">
        <f>VLOOKUP(C9507,customers!A:J,10,0)</f>
        <v>Regular</v>
      </c>
    </row>
    <row r="9508" spans="1:17" x14ac:dyDescent="0.3">
      <c r="A9508" t="s">
        <v>10599</v>
      </c>
      <c r="B9508" s="1">
        <v>44953</v>
      </c>
      <c r="C9508" t="s">
        <v>187</v>
      </c>
      <c r="D9508" t="s">
        <v>188</v>
      </c>
      <c r="E9508" t="s">
        <v>33</v>
      </c>
      <c r="F9508" t="s">
        <v>43</v>
      </c>
      <c r="G9508" t="s">
        <v>121</v>
      </c>
      <c r="H9508">
        <v>5</v>
      </c>
      <c r="I9508">
        <v>78888.95</v>
      </c>
      <c r="J9508">
        <v>0.25</v>
      </c>
      <c r="K9508">
        <v>295833.56</v>
      </c>
      <c r="L9508">
        <v>25936.240000000002</v>
      </c>
      <c r="M9508">
        <f t="shared" si="446"/>
        <v>295833.5625</v>
      </c>
      <c r="N9508" t="str">
        <f t="shared" si="444"/>
        <v>Q1</v>
      </c>
      <c r="O9508" s="2">
        <f t="shared" si="445"/>
        <v>8.7671730009266025</v>
      </c>
      <c r="P9508" t="str">
        <f>VLOOKUP(retail_sales_2023!C9508,customers!A:J,5,)</f>
        <v>Pune</v>
      </c>
      <c r="Q9508" t="str">
        <f>VLOOKUP(C9508,customers!A:J,10,0)</f>
        <v>Regular</v>
      </c>
    </row>
    <row r="9509" spans="1:17" x14ac:dyDescent="0.3">
      <c r="A9509" t="s">
        <v>10600</v>
      </c>
      <c r="B9509" s="1">
        <v>45255</v>
      </c>
      <c r="C9509" t="s">
        <v>521</v>
      </c>
      <c r="D9509" t="s">
        <v>522</v>
      </c>
      <c r="E9509" t="s">
        <v>21</v>
      </c>
      <c r="F9509" t="s">
        <v>16</v>
      </c>
      <c r="G9509" t="s">
        <v>296</v>
      </c>
      <c r="H9509">
        <v>1</v>
      </c>
      <c r="I9509">
        <v>596.34</v>
      </c>
      <c r="J9509">
        <v>0.15</v>
      </c>
      <c r="K9509">
        <v>506.89</v>
      </c>
      <c r="L9509">
        <v>165.18</v>
      </c>
      <c r="M9509">
        <f t="shared" si="446"/>
        <v>506.88900000000001</v>
      </c>
      <c r="N9509" t="str">
        <f t="shared" si="444"/>
        <v>Q4</v>
      </c>
      <c r="O9509" s="2">
        <f t="shared" si="445"/>
        <v>32.58695180413897</v>
      </c>
      <c r="P9509" t="str">
        <f>VLOOKUP(retail_sales_2023!C9509,customers!A:J,5,)</f>
        <v>Patna</v>
      </c>
      <c r="Q9509" t="str">
        <f>VLOOKUP(C9509,customers!A:J,10,0)</f>
        <v>Regular</v>
      </c>
    </row>
    <row r="9510" spans="1:17" x14ac:dyDescent="0.3">
      <c r="A9510" t="s">
        <v>10601</v>
      </c>
      <c r="B9510" s="1">
        <v>45013</v>
      </c>
      <c r="C9510" t="s">
        <v>820</v>
      </c>
      <c r="D9510" t="s">
        <v>821</v>
      </c>
      <c r="E9510" t="s">
        <v>33</v>
      </c>
      <c r="F9510" t="s">
        <v>43</v>
      </c>
      <c r="G9510" t="s">
        <v>178</v>
      </c>
      <c r="H9510">
        <v>1</v>
      </c>
      <c r="I9510">
        <v>51291.8</v>
      </c>
      <c r="J9510">
        <v>0.15</v>
      </c>
      <c r="K9510">
        <v>43598.03</v>
      </c>
      <c r="L9510">
        <v>5596.59</v>
      </c>
      <c r="M9510">
        <f t="shared" si="446"/>
        <v>43598.03</v>
      </c>
      <c r="N9510" t="str">
        <f t="shared" si="444"/>
        <v>Q1</v>
      </c>
      <c r="O9510" s="2">
        <f t="shared" si="445"/>
        <v>12.836795607507955</v>
      </c>
      <c r="P9510" t="str">
        <f>VLOOKUP(retail_sales_2023!C9510,customers!A:J,5,)</f>
        <v>Surat</v>
      </c>
      <c r="Q9510" t="str">
        <f>VLOOKUP(C9510,customers!A:J,10,0)</f>
        <v>Occasional</v>
      </c>
    </row>
    <row r="9511" spans="1:17" x14ac:dyDescent="0.3">
      <c r="A9511" t="s">
        <v>10602</v>
      </c>
      <c r="B9511" s="1">
        <v>45062</v>
      </c>
      <c r="C9511" t="s">
        <v>1841</v>
      </c>
      <c r="D9511" t="s">
        <v>1842</v>
      </c>
      <c r="E9511" t="s">
        <v>33</v>
      </c>
      <c r="F9511" t="s">
        <v>81</v>
      </c>
      <c r="G9511" t="s">
        <v>101</v>
      </c>
      <c r="H9511">
        <v>1</v>
      </c>
      <c r="I9511">
        <v>3257.3</v>
      </c>
      <c r="J9511">
        <v>0</v>
      </c>
      <c r="K9511">
        <v>3257.3</v>
      </c>
      <c r="L9511">
        <v>-239.35</v>
      </c>
      <c r="M9511">
        <f t="shared" si="446"/>
        <v>3257.3</v>
      </c>
      <c r="N9511" t="str">
        <f t="shared" si="444"/>
        <v>Q2</v>
      </c>
      <c r="O9511" s="2">
        <f t="shared" si="445"/>
        <v>-7.3481103981825431</v>
      </c>
      <c r="P9511" t="str">
        <f>VLOOKUP(retail_sales_2023!C9511,customers!A:J,5,)</f>
        <v>Nagpur</v>
      </c>
      <c r="Q9511" t="str">
        <f>VLOOKUP(C9511,customers!A:J,10,0)</f>
        <v>Premium</v>
      </c>
    </row>
    <row r="9512" spans="1:17" x14ac:dyDescent="0.3">
      <c r="A9512" t="s">
        <v>10603</v>
      </c>
      <c r="B9512" s="1">
        <v>45072</v>
      </c>
      <c r="C9512" t="s">
        <v>983</v>
      </c>
      <c r="D9512" t="s">
        <v>984</v>
      </c>
      <c r="E9512" t="s">
        <v>21</v>
      </c>
      <c r="F9512" t="s">
        <v>52</v>
      </c>
      <c r="G9512" t="s">
        <v>53</v>
      </c>
      <c r="H9512">
        <v>3</v>
      </c>
      <c r="I9512">
        <v>104.08</v>
      </c>
      <c r="J9512">
        <v>0</v>
      </c>
      <c r="K9512">
        <v>312.24</v>
      </c>
      <c r="L9512">
        <v>22.59</v>
      </c>
      <c r="M9512">
        <f t="shared" si="446"/>
        <v>312.24</v>
      </c>
      <c r="N9512" t="str">
        <f t="shared" si="444"/>
        <v>Q2</v>
      </c>
      <c r="O9512" s="2">
        <f t="shared" si="445"/>
        <v>7.2348193697156029</v>
      </c>
      <c r="P9512" t="str">
        <f>VLOOKUP(retail_sales_2023!C9512,customers!A:J,5,)</f>
        <v>Patna</v>
      </c>
      <c r="Q9512" t="str">
        <f>VLOOKUP(C9512,customers!A:J,10,0)</f>
        <v>Premium</v>
      </c>
    </row>
    <row r="9513" spans="1:17" x14ac:dyDescent="0.3">
      <c r="A9513" t="s">
        <v>10604</v>
      </c>
      <c r="B9513" s="1">
        <v>44927</v>
      </c>
      <c r="C9513" t="s">
        <v>317</v>
      </c>
      <c r="D9513" t="s">
        <v>318</v>
      </c>
      <c r="E9513" t="s">
        <v>21</v>
      </c>
      <c r="F9513" t="s">
        <v>22</v>
      </c>
      <c r="G9513" t="s">
        <v>1039</v>
      </c>
      <c r="H9513">
        <v>5</v>
      </c>
      <c r="I9513">
        <v>27118.78</v>
      </c>
      <c r="J9513">
        <v>0.15</v>
      </c>
      <c r="K9513">
        <v>115254.81</v>
      </c>
      <c r="L9513">
        <v>27208.82</v>
      </c>
      <c r="M9513">
        <f t="shared" si="446"/>
        <v>115254.81499999999</v>
      </c>
      <c r="N9513" t="str">
        <f t="shared" si="444"/>
        <v>Q1</v>
      </c>
      <c r="O9513" s="2">
        <f t="shared" si="445"/>
        <v>23.607535338438371</v>
      </c>
      <c r="P9513" t="str">
        <f>VLOOKUP(retail_sales_2023!C9513,customers!A:J,5,)</f>
        <v>Patna</v>
      </c>
      <c r="Q9513" t="str">
        <f>VLOOKUP(C9513,customers!A:J,10,0)</f>
        <v>Regular</v>
      </c>
    </row>
    <row r="9514" spans="1:17" x14ac:dyDescent="0.3">
      <c r="A9514" t="s">
        <v>10605</v>
      </c>
      <c r="B9514" s="1">
        <v>45178</v>
      </c>
      <c r="C9514" t="s">
        <v>541</v>
      </c>
      <c r="D9514" t="s">
        <v>542</v>
      </c>
      <c r="E9514" t="s">
        <v>21</v>
      </c>
      <c r="F9514" t="s">
        <v>81</v>
      </c>
      <c r="G9514" t="s">
        <v>239</v>
      </c>
      <c r="H9514">
        <v>1</v>
      </c>
      <c r="I9514">
        <v>2931.32</v>
      </c>
      <c r="J9514">
        <v>0</v>
      </c>
      <c r="K9514">
        <v>2931.32</v>
      </c>
      <c r="L9514">
        <v>989.4</v>
      </c>
      <c r="M9514">
        <f t="shared" si="446"/>
        <v>2931.32</v>
      </c>
      <c r="N9514" t="str">
        <f t="shared" si="444"/>
        <v>Q3</v>
      </c>
      <c r="O9514" s="2">
        <f t="shared" si="445"/>
        <v>33.752712088751821</v>
      </c>
      <c r="P9514" t="str">
        <f>VLOOKUP(retail_sales_2023!C9514,customers!A:J,5,)</f>
        <v>Kolkata</v>
      </c>
      <c r="Q9514" t="str">
        <f>VLOOKUP(C9514,customers!A:J,10,0)</f>
        <v>Premium</v>
      </c>
    </row>
    <row r="9515" spans="1:17" x14ac:dyDescent="0.3">
      <c r="A9515" t="s">
        <v>10606</v>
      </c>
      <c r="B9515" s="1">
        <v>45113</v>
      </c>
      <c r="C9515" t="s">
        <v>2647</v>
      </c>
      <c r="D9515" t="s">
        <v>3856</v>
      </c>
      <c r="E9515" t="s">
        <v>27</v>
      </c>
      <c r="F9515" t="s">
        <v>43</v>
      </c>
      <c r="G9515" t="s">
        <v>121</v>
      </c>
      <c r="H9515">
        <v>1</v>
      </c>
      <c r="I9515">
        <v>69422.62</v>
      </c>
      <c r="J9515">
        <v>0</v>
      </c>
      <c r="K9515">
        <v>69422.62</v>
      </c>
      <c r="L9515">
        <v>9783.19</v>
      </c>
      <c r="M9515">
        <f t="shared" si="446"/>
        <v>69422.62</v>
      </c>
      <c r="N9515" t="str">
        <f t="shared" si="444"/>
        <v>Q3</v>
      </c>
      <c r="O9515" s="2">
        <f t="shared" si="445"/>
        <v>14.092222390915241</v>
      </c>
      <c r="P9515" t="str">
        <f>VLOOKUP(retail_sales_2023!C9515,customers!A:J,5,)</f>
        <v>Jaipur</v>
      </c>
      <c r="Q9515" t="str">
        <f>VLOOKUP(C9515,customers!A:J,10,0)</f>
        <v>Regular</v>
      </c>
    </row>
    <row r="9516" spans="1:17" x14ac:dyDescent="0.3">
      <c r="A9516" t="s">
        <v>10607</v>
      </c>
      <c r="B9516" s="1">
        <v>45025</v>
      </c>
      <c r="C9516" t="s">
        <v>1536</v>
      </c>
      <c r="D9516" t="s">
        <v>1537</v>
      </c>
      <c r="E9516" t="s">
        <v>15</v>
      </c>
      <c r="F9516" t="s">
        <v>28</v>
      </c>
      <c r="G9516" t="s">
        <v>29</v>
      </c>
      <c r="H9516">
        <v>1</v>
      </c>
      <c r="I9516">
        <v>1197.97</v>
      </c>
      <c r="J9516">
        <v>0.25</v>
      </c>
      <c r="K9516">
        <v>898.48</v>
      </c>
      <c r="L9516">
        <v>172.57</v>
      </c>
      <c r="M9516">
        <f t="shared" si="446"/>
        <v>898.47749999999996</v>
      </c>
      <c r="N9516" t="str">
        <f t="shared" si="444"/>
        <v>Q2</v>
      </c>
      <c r="O9516" s="2">
        <f t="shared" si="445"/>
        <v>19.206882735286261</v>
      </c>
      <c r="P9516" t="str">
        <f>VLOOKUP(retail_sales_2023!C9516,customers!A:J,5,)</f>
        <v>Kochi</v>
      </c>
      <c r="Q9516" t="str">
        <f>VLOOKUP(C9516,customers!A:J,10,0)</f>
        <v>Regular</v>
      </c>
    </row>
    <row r="9517" spans="1:17" x14ac:dyDescent="0.3">
      <c r="A9517" t="s">
        <v>10608</v>
      </c>
      <c r="B9517" s="1">
        <v>44931</v>
      </c>
      <c r="C9517" t="s">
        <v>4155</v>
      </c>
      <c r="D9517" t="s">
        <v>4156</v>
      </c>
      <c r="E9517" t="s">
        <v>15</v>
      </c>
      <c r="F9517" t="s">
        <v>52</v>
      </c>
      <c r="G9517" t="s">
        <v>226</v>
      </c>
      <c r="H9517">
        <v>4</v>
      </c>
      <c r="I9517">
        <v>510.1</v>
      </c>
      <c r="J9517">
        <v>0.25</v>
      </c>
      <c r="K9517">
        <v>1530.3</v>
      </c>
      <c r="L9517">
        <v>135.30000000000001</v>
      </c>
      <c r="M9517">
        <f t="shared" si="446"/>
        <v>1530.3000000000002</v>
      </c>
      <c r="N9517" t="str">
        <f t="shared" si="444"/>
        <v>Q1</v>
      </c>
      <c r="O9517" s="2">
        <f t="shared" si="445"/>
        <v>8.8414036463438546</v>
      </c>
      <c r="P9517" t="str">
        <f>VLOOKUP(retail_sales_2023!C9517,customers!A:J,5,)</f>
        <v>Hyderabad</v>
      </c>
      <c r="Q9517" t="str">
        <f>VLOOKUP(C9517,customers!A:J,10,0)</f>
        <v>Premium</v>
      </c>
    </row>
    <row r="9518" spans="1:17" x14ac:dyDescent="0.3">
      <c r="A9518" t="s">
        <v>10609</v>
      </c>
      <c r="B9518" s="1">
        <v>45213</v>
      </c>
      <c r="C9518" t="s">
        <v>476</v>
      </c>
      <c r="D9518" t="s">
        <v>477</v>
      </c>
      <c r="E9518" t="s">
        <v>33</v>
      </c>
      <c r="F9518" t="s">
        <v>28</v>
      </c>
      <c r="G9518" t="s">
        <v>280</v>
      </c>
      <c r="H9518">
        <v>2</v>
      </c>
      <c r="I9518">
        <v>5066.26</v>
      </c>
      <c r="J9518">
        <v>0.05</v>
      </c>
      <c r="K9518">
        <v>9625.89</v>
      </c>
      <c r="L9518">
        <v>1580.49</v>
      </c>
      <c r="M9518">
        <f t="shared" si="446"/>
        <v>9625.8940000000002</v>
      </c>
      <c r="N9518" t="str">
        <f t="shared" si="444"/>
        <v>Q4</v>
      </c>
      <c r="O9518" s="2">
        <f t="shared" si="445"/>
        <v>16.419157085734412</v>
      </c>
      <c r="P9518" t="str">
        <f>VLOOKUP(retail_sales_2023!C9518,customers!A:J,5,)</f>
        <v>Mumbai</v>
      </c>
      <c r="Q9518" t="str">
        <f>VLOOKUP(C9518,customers!A:J,10,0)</f>
        <v>Regular</v>
      </c>
    </row>
    <row r="9519" spans="1:17" x14ac:dyDescent="0.3">
      <c r="A9519" t="s">
        <v>10610</v>
      </c>
      <c r="B9519" s="1">
        <v>45246</v>
      </c>
      <c r="C9519" t="s">
        <v>842</v>
      </c>
      <c r="D9519" t="s">
        <v>843</v>
      </c>
      <c r="E9519" t="s">
        <v>33</v>
      </c>
      <c r="F9519" t="s">
        <v>28</v>
      </c>
      <c r="G9519" t="s">
        <v>325</v>
      </c>
      <c r="H9519">
        <v>3</v>
      </c>
      <c r="I9519">
        <v>6834.33</v>
      </c>
      <c r="J9519">
        <v>0</v>
      </c>
      <c r="K9519">
        <v>20502.990000000002</v>
      </c>
      <c r="L9519">
        <v>5505.05</v>
      </c>
      <c r="M9519">
        <f t="shared" si="446"/>
        <v>20502.989999999998</v>
      </c>
      <c r="N9519" t="str">
        <f t="shared" si="444"/>
        <v>Q4</v>
      </c>
      <c r="O9519" s="2">
        <f t="shared" si="445"/>
        <v>26.849986270295211</v>
      </c>
      <c r="P9519" t="str">
        <f>VLOOKUP(retail_sales_2023!C9519,customers!A:J,5,)</f>
        <v>Mumbai</v>
      </c>
      <c r="Q9519" t="str">
        <f>VLOOKUP(C9519,customers!A:J,10,0)</f>
        <v>Occasional</v>
      </c>
    </row>
    <row r="9520" spans="1:17" x14ac:dyDescent="0.3">
      <c r="A9520" t="s">
        <v>10611</v>
      </c>
      <c r="B9520" s="1">
        <v>45252</v>
      </c>
      <c r="C9520" t="s">
        <v>1572</v>
      </c>
      <c r="D9520" t="s">
        <v>1573</v>
      </c>
      <c r="E9520" t="s">
        <v>15</v>
      </c>
      <c r="F9520" t="s">
        <v>28</v>
      </c>
      <c r="G9520" t="s">
        <v>439</v>
      </c>
      <c r="H9520">
        <v>4</v>
      </c>
      <c r="I9520">
        <v>7491.55</v>
      </c>
      <c r="J9520">
        <v>0</v>
      </c>
      <c r="K9520">
        <v>29966.2</v>
      </c>
      <c r="L9520">
        <v>5295.71</v>
      </c>
      <c r="M9520">
        <f t="shared" si="446"/>
        <v>29966.2</v>
      </c>
      <c r="N9520" t="str">
        <f t="shared" si="444"/>
        <v>Q4</v>
      </c>
      <c r="O9520" s="2">
        <f t="shared" si="445"/>
        <v>17.672277432574031</v>
      </c>
      <c r="P9520" t="str">
        <f>VLOOKUP(retail_sales_2023!C9520,customers!A:J,5,)</f>
        <v>Kochi</v>
      </c>
      <c r="Q9520" t="str">
        <f>VLOOKUP(C9520,customers!A:J,10,0)</f>
        <v>Regular</v>
      </c>
    </row>
    <row r="9521" spans="1:17" x14ac:dyDescent="0.3">
      <c r="A9521" t="s">
        <v>10612</v>
      </c>
      <c r="B9521" s="1">
        <v>45129</v>
      </c>
      <c r="C9521" t="s">
        <v>1767</v>
      </c>
      <c r="D9521" t="s">
        <v>1768</v>
      </c>
      <c r="E9521" t="s">
        <v>27</v>
      </c>
      <c r="F9521" t="s">
        <v>52</v>
      </c>
      <c r="G9521" t="s">
        <v>69</v>
      </c>
      <c r="H9521">
        <v>7</v>
      </c>
      <c r="I9521">
        <v>105.99</v>
      </c>
      <c r="J9521">
        <v>0.1</v>
      </c>
      <c r="K9521">
        <v>667.74</v>
      </c>
      <c r="L9521">
        <v>54.96</v>
      </c>
      <c r="M9521">
        <f t="shared" si="446"/>
        <v>667.73699999999997</v>
      </c>
      <c r="N9521" t="str">
        <f t="shared" si="444"/>
        <v>Q3</v>
      </c>
      <c r="O9521" s="2">
        <f t="shared" si="445"/>
        <v>8.2307484949231728</v>
      </c>
      <c r="P9521" t="str">
        <f>VLOOKUP(retail_sales_2023!C9521,customers!A:J,5,)</f>
        <v>Amritsar</v>
      </c>
      <c r="Q9521" t="str">
        <f>VLOOKUP(C9521,customers!A:J,10,0)</f>
        <v>Premium</v>
      </c>
    </row>
    <row r="9522" spans="1:17" x14ac:dyDescent="0.3">
      <c r="A9522" t="s">
        <v>10613</v>
      </c>
      <c r="B9522" s="1">
        <v>44954</v>
      </c>
      <c r="C9522" t="s">
        <v>2580</v>
      </c>
      <c r="D9522" t="s">
        <v>2581</v>
      </c>
      <c r="E9522" t="s">
        <v>21</v>
      </c>
      <c r="F9522" t="s">
        <v>81</v>
      </c>
      <c r="G9522" t="s">
        <v>333</v>
      </c>
      <c r="H9522">
        <v>5</v>
      </c>
      <c r="I9522">
        <v>4951.42</v>
      </c>
      <c r="J9522">
        <v>0.05</v>
      </c>
      <c r="K9522">
        <v>23519.24</v>
      </c>
      <c r="L9522">
        <v>8088.52</v>
      </c>
      <c r="M9522">
        <f t="shared" si="446"/>
        <v>23519.244999999999</v>
      </c>
      <c r="N9522" t="str">
        <f t="shared" si="444"/>
        <v>Q1</v>
      </c>
      <c r="O9522" s="2">
        <f t="shared" si="445"/>
        <v>34.391077262700662</v>
      </c>
      <c r="P9522" t="str">
        <f>VLOOKUP(retail_sales_2023!C9522,customers!A:J,5,)</f>
        <v>Patna</v>
      </c>
      <c r="Q9522" t="str">
        <f>VLOOKUP(C9522,customers!A:J,10,0)</f>
        <v>Premium</v>
      </c>
    </row>
    <row r="9523" spans="1:17" x14ac:dyDescent="0.3">
      <c r="A9523" t="s">
        <v>10614</v>
      </c>
      <c r="B9523" s="1">
        <v>45192</v>
      </c>
      <c r="C9523" t="s">
        <v>1305</v>
      </c>
      <c r="D9523" t="s">
        <v>1306</v>
      </c>
      <c r="E9523" t="s">
        <v>33</v>
      </c>
      <c r="F9523" t="s">
        <v>52</v>
      </c>
      <c r="G9523" t="s">
        <v>200</v>
      </c>
      <c r="H9523">
        <v>3</v>
      </c>
      <c r="I9523">
        <v>286.58</v>
      </c>
      <c r="J9523">
        <v>0.15</v>
      </c>
      <c r="K9523">
        <v>730.78</v>
      </c>
      <c r="L9523">
        <v>45.12</v>
      </c>
      <c r="M9523">
        <f t="shared" si="446"/>
        <v>730.779</v>
      </c>
      <c r="N9523" t="str">
        <f t="shared" si="444"/>
        <v>Q3</v>
      </c>
      <c r="O9523" s="2">
        <f t="shared" si="445"/>
        <v>6.1742248008976706</v>
      </c>
      <c r="P9523" t="str">
        <f>VLOOKUP(retail_sales_2023!C9523,customers!A:J,5,)</f>
        <v>Pune</v>
      </c>
      <c r="Q9523" t="str">
        <f>VLOOKUP(C9523,customers!A:J,10,0)</f>
        <v>Premium</v>
      </c>
    </row>
    <row r="9524" spans="1:17" x14ac:dyDescent="0.3">
      <c r="A9524" t="s">
        <v>10615</v>
      </c>
      <c r="B9524" s="1">
        <v>45124</v>
      </c>
      <c r="C9524" t="s">
        <v>514</v>
      </c>
      <c r="D9524" t="s">
        <v>515</v>
      </c>
      <c r="E9524" t="s">
        <v>27</v>
      </c>
      <c r="F9524" t="s">
        <v>43</v>
      </c>
      <c r="G9524" t="s">
        <v>178</v>
      </c>
      <c r="H9524">
        <v>5</v>
      </c>
      <c r="I9524">
        <v>40728.480000000003</v>
      </c>
      <c r="J9524">
        <v>0.15</v>
      </c>
      <c r="K9524">
        <v>173096.04</v>
      </c>
      <c r="L9524">
        <v>25206.75</v>
      </c>
      <c r="M9524">
        <f t="shared" si="446"/>
        <v>173096.04</v>
      </c>
      <c r="N9524" t="str">
        <f t="shared" si="444"/>
        <v>Q3</v>
      </c>
      <c r="O9524" s="2">
        <f t="shared" si="445"/>
        <v>14.562291546357734</v>
      </c>
      <c r="P9524" t="str">
        <f>VLOOKUP(retail_sales_2023!C9524,customers!A:J,5,)</f>
        <v>Delhi</v>
      </c>
      <c r="Q9524" t="str">
        <f>VLOOKUP(C9524,customers!A:J,10,0)</f>
        <v>Premium</v>
      </c>
    </row>
    <row r="9525" spans="1:17" x14ac:dyDescent="0.3">
      <c r="A9525" t="s">
        <v>10616</v>
      </c>
      <c r="B9525" s="1">
        <v>45065</v>
      </c>
      <c r="C9525" t="s">
        <v>187</v>
      </c>
      <c r="D9525" t="s">
        <v>188</v>
      </c>
      <c r="E9525" t="s">
        <v>33</v>
      </c>
      <c r="F9525" t="s">
        <v>43</v>
      </c>
      <c r="G9525" t="s">
        <v>178</v>
      </c>
      <c r="H9525">
        <v>2</v>
      </c>
      <c r="I9525">
        <v>30491.83</v>
      </c>
      <c r="J9525">
        <v>0.2</v>
      </c>
      <c r="K9525">
        <v>48786.93</v>
      </c>
      <c r="L9525">
        <v>7348.57</v>
      </c>
      <c r="M9525">
        <f t="shared" si="446"/>
        <v>48786.928000000007</v>
      </c>
      <c r="N9525" t="str">
        <f t="shared" si="444"/>
        <v>Q2</v>
      </c>
      <c r="O9525" s="2">
        <f t="shared" si="445"/>
        <v>15.062579260469967</v>
      </c>
      <c r="P9525" t="str">
        <f>VLOOKUP(retail_sales_2023!C9525,customers!A:J,5,)</f>
        <v>Pune</v>
      </c>
      <c r="Q9525" t="str">
        <f>VLOOKUP(C9525,customers!A:J,10,0)</f>
        <v>Regular</v>
      </c>
    </row>
    <row r="9526" spans="1:17" x14ac:dyDescent="0.3">
      <c r="A9526" t="s">
        <v>10617</v>
      </c>
      <c r="B9526" s="1">
        <v>45261</v>
      </c>
      <c r="C9526" t="s">
        <v>644</v>
      </c>
      <c r="D9526" t="s">
        <v>645</v>
      </c>
      <c r="E9526" t="s">
        <v>15</v>
      </c>
      <c r="F9526" t="s">
        <v>28</v>
      </c>
      <c r="G9526" t="s">
        <v>61</v>
      </c>
      <c r="H9526">
        <v>2</v>
      </c>
      <c r="I9526">
        <v>1548.78</v>
      </c>
      <c r="J9526">
        <v>0</v>
      </c>
      <c r="K9526">
        <v>3097.56</v>
      </c>
      <c r="L9526">
        <v>748.08</v>
      </c>
      <c r="M9526">
        <f t="shared" si="446"/>
        <v>3097.56</v>
      </c>
      <c r="N9526" t="str">
        <f t="shared" si="444"/>
        <v>Q4</v>
      </c>
      <c r="O9526" s="2">
        <f t="shared" si="445"/>
        <v>24.150621779723398</v>
      </c>
      <c r="P9526" t="str">
        <f>VLOOKUP(retail_sales_2023!C9526,customers!A:J,5,)</f>
        <v>Bengaluru</v>
      </c>
      <c r="Q9526" t="str">
        <f>VLOOKUP(C9526,customers!A:J,10,0)</f>
        <v>Regular</v>
      </c>
    </row>
    <row r="9527" spans="1:17" x14ac:dyDescent="0.3">
      <c r="A9527" t="s">
        <v>10618</v>
      </c>
      <c r="B9527" s="1">
        <v>45014</v>
      </c>
      <c r="C9527" t="s">
        <v>1160</v>
      </c>
      <c r="D9527" t="s">
        <v>1161</v>
      </c>
      <c r="E9527" t="s">
        <v>21</v>
      </c>
      <c r="F9527" t="s">
        <v>22</v>
      </c>
      <c r="G9527" t="s">
        <v>516</v>
      </c>
      <c r="H9527">
        <v>4</v>
      </c>
      <c r="I9527">
        <v>9546.91</v>
      </c>
      <c r="J9527">
        <v>0.05</v>
      </c>
      <c r="K9527">
        <v>36278.26</v>
      </c>
      <c r="L9527">
        <v>8300.61</v>
      </c>
      <c r="M9527">
        <f t="shared" si="446"/>
        <v>36278.257999999994</v>
      </c>
      <c r="N9527" t="str">
        <f t="shared" si="444"/>
        <v>Q1</v>
      </c>
      <c r="O9527" s="2">
        <f t="shared" si="445"/>
        <v>22.880397240661488</v>
      </c>
      <c r="P9527" t="str">
        <f>VLOOKUP(retail_sales_2023!C9527,customers!A:J,5,)</f>
        <v>Kolkata</v>
      </c>
      <c r="Q9527" t="str">
        <f>VLOOKUP(C9527,customers!A:J,10,0)</f>
        <v>Premium</v>
      </c>
    </row>
    <row r="9528" spans="1:17" x14ac:dyDescent="0.3">
      <c r="A9528" t="s">
        <v>10619</v>
      </c>
      <c r="B9528" s="1">
        <v>45196</v>
      </c>
      <c r="C9528" t="s">
        <v>554</v>
      </c>
      <c r="D9528" t="s">
        <v>555</v>
      </c>
      <c r="E9528" t="s">
        <v>33</v>
      </c>
      <c r="F9528" t="s">
        <v>28</v>
      </c>
      <c r="G9528" t="s">
        <v>325</v>
      </c>
      <c r="H9528">
        <v>3</v>
      </c>
      <c r="I9528">
        <v>2352.88</v>
      </c>
      <c r="J9528">
        <v>0</v>
      </c>
      <c r="K9528">
        <v>7058.64</v>
      </c>
      <c r="L9528">
        <v>1204.68</v>
      </c>
      <c r="M9528">
        <f t="shared" si="446"/>
        <v>7058.64</v>
      </c>
      <c r="N9528" t="str">
        <f t="shared" si="444"/>
        <v>Q3</v>
      </c>
      <c r="O9528" s="2">
        <f t="shared" si="445"/>
        <v>17.06674373533712</v>
      </c>
      <c r="P9528" t="str">
        <f>VLOOKUP(retail_sales_2023!C9528,customers!A:J,5,)</f>
        <v>Ahmedabad</v>
      </c>
      <c r="Q9528" t="str">
        <f>VLOOKUP(C9528,customers!A:J,10,0)</f>
        <v>Occasional</v>
      </c>
    </row>
    <row r="9529" spans="1:17" x14ac:dyDescent="0.3">
      <c r="A9529" t="s">
        <v>10620</v>
      </c>
      <c r="B9529" s="1">
        <v>45039</v>
      </c>
      <c r="C9529" t="s">
        <v>1811</v>
      </c>
      <c r="D9529" t="s">
        <v>1812</v>
      </c>
      <c r="E9529" t="s">
        <v>21</v>
      </c>
      <c r="F9529" t="s">
        <v>43</v>
      </c>
      <c r="G9529" t="s">
        <v>110</v>
      </c>
      <c r="H9529">
        <v>3</v>
      </c>
      <c r="I9529">
        <v>52381.79</v>
      </c>
      <c r="J9529">
        <v>0.3</v>
      </c>
      <c r="K9529">
        <v>110001.76</v>
      </c>
      <c r="L9529">
        <v>9282.23</v>
      </c>
      <c r="M9529">
        <f t="shared" si="446"/>
        <v>110001.75899999999</v>
      </c>
      <c r="N9529" t="str">
        <f t="shared" si="444"/>
        <v>Q2</v>
      </c>
      <c r="O9529" s="2">
        <f t="shared" si="445"/>
        <v>8.4382558969965569</v>
      </c>
      <c r="P9529" t="str">
        <f>VLOOKUP(retail_sales_2023!C9529,customers!A:J,5,)</f>
        <v>Bhubaneswar</v>
      </c>
      <c r="Q9529" t="str">
        <f>VLOOKUP(C9529,customers!A:J,10,0)</f>
        <v>Premium</v>
      </c>
    </row>
    <row r="9530" spans="1:17" x14ac:dyDescent="0.3">
      <c r="A9530" t="s">
        <v>10621</v>
      </c>
      <c r="B9530" s="1">
        <v>45156</v>
      </c>
      <c r="C9530" t="s">
        <v>503</v>
      </c>
      <c r="D9530" t="s">
        <v>504</v>
      </c>
      <c r="E9530" t="s">
        <v>21</v>
      </c>
      <c r="F9530" t="s">
        <v>43</v>
      </c>
      <c r="G9530" t="s">
        <v>272</v>
      </c>
      <c r="H9530">
        <v>2</v>
      </c>
      <c r="I9530">
        <v>63390.07</v>
      </c>
      <c r="J9530">
        <v>0.2</v>
      </c>
      <c r="K9530">
        <v>101424.11</v>
      </c>
      <c r="L9530">
        <v>10929.63</v>
      </c>
      <c r="M9530">
        <f t="shared" si="446"/>
        <v>101424.11200000001</v>
      </c>
      <c r="N9530" t="str">
        <f t="shared" si="444"/>
        <v>Q3</v>
      </c>
      <c r="O9530" s="2">
        <f t="shared" si="445"/>
        <v>10.776165548802942</v>
      </c>
      <c r="P9530" t="str">
        <f>VLOOKUP(retail_sales_2023!C9530,customers!A:J,5,)</f>
        <v>Patna</v>
      </c>
      <c r="Q9530" t="str">
        <f>VLOOKUP(C9530,customers!A:J,10,0)</f>
        <v>Premium</v>
      </c>
    </row>
    <row r="9531" spans="1:17" x14ac:dyDescent="0.3">
      <c r="A9531" t="s">
        <v>10622</v>
      </c>
      <c r="B9531" s="1">
        <v>45013</v>
      </c>
      <c r="C9531" t="s">
        <v>434</v>
      </c>
      <c r="D9531" t="s">
        <v>435</v>
      </c>
      <c r="E9531" t="s">
        <v>33</v>
      </c>
      <c r="F9531" t="s">
        <v>52</v>
      </c>
      <c r="G9531" t="s">
        <v>937</v>
      </c>
      <c r="H9531">
        <v>9</v>
      </c>
      <c r="I9531">
        <v>404.49</v>
      </c>
      <c r="J9531">
        <v>0</v>
      </c>
      <c r="K9531">
        <v>3640.41</v>
      </c>
      <c r="L9531">
        <v>320.79000000000002</v>
      </c>
      <c r="M9531">
        <f t="shared" si="446"/>
        <v>3640.41</v>
      </c>
      <c r="N9531" t="str">
        <f t="shared" si="444"/>
        <v>Q1</v>
      </c>
      <c r="O9531" s="2">
        <f t="shared" si="445"/>
        <v>8.8119195365357221</v>
      </c>
      <c r="P9531" t="str">
        <f>VLOOKUP(retail_sales_2023!C9531,customers!A:J,5,)</f>
        <v>Mumbai</v>
      </c>
      <c r="Q9531" t="str">
        <f>VLOOKUP(C9531,customers!A:J,10,0)</f>
        <v>Premium</v>
      </c>
    </row>
    <row r="9532" spans="1:17" x14ac:dyDescent="0.3">
      <c r="A9532" t="s">
        <v>10623</v>
      </c>
      <c r="B9532" s="1">
        <v>45178</v>
      </c>
      <c r="C9532" t="s">
        <v>1157</v>
      </c>
      <c r="D9532" t="s">
        <v>1158</v>
      </c>
      <c r="E9532" t="s">
        <v>27</v>
      </c>
      <c r="F9532" t="s">
        <v>52</v>
      </c>
      <c r="G9532" t="s">
        <v>200</v>
      </c>
      <c r="H9532">
        <v>3</v>
      </c>
      <c r="I9532">
        <v>274.98</v>
      </c>
      <c r="J9532">
        <v>0</v>
      </c>
      <c r="K9532">
        <v>824.94</v>
      </c>
      <c r="L9532">
        <v>75.03</v>
      </c>
      <c r="M9532">
        <f t="shared" si="446"/>
        <v>824.94</v>
      </c>
      <c r="N9532" t="str">
        <f t="shared" si="444"/>
        <v>Q3</v>
      </c>
      <c r="O9532" s="2">
        <f t="shared" si="445"/>
        <v>9.0952069241399371</v>
      </c>
      <c r="P9532" t="str">
        <f>VLOOKUP(retail_sales_2023!C9532,customers!A:J,5,)</f>
        <v>Lucknow</v>
      </c>
      <c r="Q9532" t="str">
        <f>VLOOKUP(C9532,customers!A:J,10,0)</f>
        <v>Occasional</v>
      </c>
    </row>
    <row r="9533" spans="1:17" x14ac:dyDescent="0.3">
      <c r="A9533" t="s">
        <v>10624</v>
      </c>
      <c r="B9533" s="1">
        <v>45046</v>
      </c>
      <c r="C9533" t="s">
        <v>1834</v>
      </c>
      <c r="D9533" t="s">
        <v>1835</v>
      </c>
      <c r="E9533" t="s">
        <v>27</v>
      </c>
      <c r="F9533" t="s">
        <v>81</v>
      </c>
      <c r="G9533" t="s">
        <v>333</v>
      </c>
      <c r="H9533">
        <v>3</v>
      </c>
      <c r="I9533">
        <v>2461.2199999999998</v>
      </c>
      <c r="J9533">
        <v>0</v>
      </c>
      <c r="K9533">
        <v>7383.66</v>
      </c>
      <c r="L9533">
        <v>2639.08</v>
      </c>
      <c r="M9533">
        <f t="shared" si="446"/>
        <v>7383.66</v>
      </c>
      <c r="N9533" t="str">
        <f t="shared" si="444"/>
        <v>Q2</v>
      </c>
      <c r="O9533" s="2">
        <f t="shared" si="445"/>
        <v>35.742165809368252</v>
      </c>
      <c r="P9533" t="str">
        <f>VLOOKUP(retail_sales_2023!C9533,customers!A:J,5,)</f>
        <v>Delhi</v>
      </c>
      <c r="Q9533" t="str">
        <f>VLOOKUP(C9533,customers!A:J,10,0)</f>
        <v>Premium</v>
      </c>
    </row>
    <row r="9534" spans="1:17" x14ac:dyDescent="0.3">
      <c r="A9534" t="s">
        <v>10625</v>
      </c>
      <c r="B9534" s="1">
        <v>45059</v>
      </c>
      <c r="C9534" t="s">
        <v>729</v>
      </c>
      <c r="D9534" t="s">
        <v>730</v>
      </c>
      <c r="E9534" t="s">
        <v>21</v>
      </c>
      <c r="F9534" t="s">
        <v>22</v>
      </c>
      <c r="G9534" t="s">
        <v>210</v>
      </c>
      <c r="H9534">
        <v>1</v>
      </c>
      <c r="I9534">
        <v>31256.880000000001</v>
      </c>
      <c r="J9534">
        <v>0.05</v>
      </c>
      <c r="K9534">
        <v>29694.04</v>
      </c>
      <c r="L9534">
        <v>8369.02</v>
      </c>
      <c r="M9534">
        <f t="shared" si="446"/>
        <v>29694.036</v>
      </c>
      <c r="N9534" t="str">
        <f t="shared" si="444"/>
        <v>Q2</v>
      </c>
      <c r="O9534" s="2">
        <f t="shared" si="445"/>
        <v>28.18417433262702</v>
      </c>
      <c r="P9534" t="str">
        <f>VLOOKUP(retail_sales_2023!C9534,customers!A:J,5,)</f>
        <v>Patna</v>
      </c>
      <c r="Q9534" t="str">
        <f>VLOOKUP(C9534,customers!A:J,10,0)</f>
        <v>Premium</v>
      </c>
    </row>
    <row r="9535" spans="1:17" x14ac:dyDescent="0.3">
      <c r="A9535" t="s">
        <v>10626</v>
      </c>
      <c r="B9535" s="1">
        <v>45163</v>
      </c>
      <c r="C9535" t="s">
        <v>345</v>
      </c>
      <c r="D9535" t="s">
        <v>346</v>
      </c>
      <c r="E9535" t="s">
        <v>33</v>
      </c>
      <c r="F9535" t="s">
        <v>52</v>
      </c>
      <c r="G9535" t="s">
        <v>226</v>
      </c>
      <c r="H9535">
        <v>5</v>
      </c>
      <c r="I9535">
        <v>342.64</v>
      </c>
      <c r="J9535">
        <v>0.05</v>
      </c>
      <c r="K9535">
        <v>1627.54</v>
      </c>
      <c r="L9535">
        <v>163.92</v>
      </c>
      <c r="M9535">
        <f t="shared" si="446"/>
        <v>1627.5399999999997</v>
      </c>
      <c r="N9535" t="str">
        <f t="shared" si="444"/>
        <v>Q3</v>
      </c>
      <c r="O9535" s="2">
        <f t="shared" si="445"/>
        <v>10.071641864408862</v>
      </c>
      <c r="P9535" t="str">
        <f>VLOOKUP(retail_sales_2023!C9535,customers!A:J,5,)</f>
        <v>Ahmedabad</v>
      </c>
      <c r="Q9535" t="str">
        <f>VLOOKUP(C9535,customers!A:J,10,0)</f>
        <v>Premium</v>
      </c>
    </row>
    <row r="9536" spans="1:17" x14ac:dyDescent="0.3">
      <c r="A9536" t="s">
        <v>10627</v>
      </c>
      <c r="B9536" s="1">
        <v>45072</v>
      </c>
      <c r="C9536" t="s">
        <v>1227</v>
      </c>
      <c r="D9536" t="s">
        <v>1228</v>
      </c>
      <c r="E9536" t="s">
        <v>27</v>
      </c>
      <c r="F9536" t="s">
        <v>38</v>
      </c>
      <c r="G9536" t="s">
        <v>77</v>
      </c>
      <c r="H9536">
        <v>4</v>
      </c>
      <c r="I9536">
        <v>3698.57</v>
      </c>
      <c r="J9536">
        <v>0.2</v>
      </c>
      <c r="K9536">
        <v>11835.42</v>
      </c>
      <c r="L9536">
        <v>3222.93</v>
      </c>
      <c r="M9536">
        <f t="shared" si="446"/>
        <v>11835.424000000001</v>
      </c>
      <c r="N9536" t="str">
        <f t="shared" si="444"/>
        <v>Q2</v>
      </c>
      <c r="O9536" s="2">
        <f t="shared" si="445"/>
        <v>27.23122626826931</v>
      </c>
      <c r="P9536" t="str">
        <f>VLOOKUP(retail_sales_2023!C9536,customers!A:J,5,)</f>
        <v>Chandigarh</v>
      </c>
      <c r="Q9536" t="str">
        <f>VLOOKUP(C9536,customers!A:J,10,0)</f>
        <v>Premium</v>
      </c>
    </row>
    <row r="9537" spans="1:17" x14ac:dyDescent="0.3">
      <c r="A9537" t="s">
        <v>10628</v>
      </c>
      <c r="B9537" s="1">
        <v>45249</v>
      </c>
      <c r="C9537" t="s">
        <v>167</v>
      </c>
      <c r="D9537" t="s">
        <v>168</v>
      </c>
      <c r="E9537" t="s">
        <v>33</v>
      </c>
      <c r="F9537" t="s">
        <v>52</v>
      </c>
      <c r="G9537" t="s">
        <v>200</v>
      </c>
      <c r="H9537">
        <v>4</v>
      </c>
      <c r="I9537">
        <v>383.56</v>
      </c>
      <c r="J9537">
        <v>0.15</v>
      </c>
      <c r="K9537">
        <v>1304.0999999999999</v>
      </c>
      <c r="L9537">
        <v>99.17</v>
      </c>
      <c r="M9537">
        <f t="shared" si="446"/>
        <v>1304.104</v>
      </c>
      <c r="N9537" t="str">
        <f t="shared" si="444"/>
        <v>Q4</v>
      </c>
      <c r="O9537" s="2">
        <f t="shared" si="445"/>
        <v>7.6044781841883289</v>
      </c>
      <c r="P9537" t="str">
        <f>VLOOKUP(retail_sales_2023!C9537,customers!A:J,5,)</f>
        <v>Surat</v>
      </c>
      <c r="Q9537" t="str">
        <f>VLOOKUP(C9537,customers!A:J,10,0)</f>
        <v>Regular</v>
      </c>
    </row>
    <row r="9538" spans="1:17" x14ac:dyDescent="0.3">
      <c r="A9538" t="s">
        <v>10629</v>
      </c>
      <c r="B9538" s="1">
        <v>45168</v>
      </c>
      <c r="C9538" t="s">
        <v>1173</v>
      </c>
      <c r="D9538" t="s">
        <v>1174</v>
      </c>
      <c r="E9538" t="s">
        <v>15</v>
      </c>
      <c r="F9538" t="s">
        <v>22</v>
      </c>
      <c r="G9538" t="s">
        <v>210</v>
      </c>
      <c r="H9538">
        <v>2</v>
      </c>
      <c r="I9538">
        <v>5937.69</v>
      </c>
      <c r="J9538">
        <v>0.1</v>
      </c>
      <c r="K9538">
        <v>10687.84</v>
      </c>
      <c r="L9538">
        <v>2199.9299999999998</v>
      </c>
      <c r="M9538">
        <f t="shared" si="446"/>
        <v>10687.841999999999</v>
      </c>
      <c r="N9538" t="str">
        <f t="shared" si="444"/>
        <v>Q3</v>
      </c>
      <c r="O9538" s="2">
        <f t="shared" si="445"/>
        <v>20.583485531220525</v>
      </c>
      <c r="P9538" t="str">
        <f>VLOOKUP(retail_sales_2023!C9538,customers!A:J,5,)</f>
        <v>Coimbatore</v>
      </c>
      <c r="Q9538" t="str">
        <f>VLOOKUP(C9538,customers!A:J,10,0)</f>
        <v>Premium</v>
      </c>
    </row>
    <row r="9539" spans="1:17" x14ac:dyDescent="0.3">
      <c r="A9539" t="s">
        <v>10630</v>
      </c>
      <c r="B9539" s="1">
        <v>45039</v>
      </c>
      <c r="C9539" t="s">
        <v>996</v>
      </c>
      <c r="D9539" t="s">
        <v>997</v>
      </c>
      <c r="E9539" t="s">
        <v>33</v>
      </c>
      <c r="F9539" t="s">
        <v>38</v>
      </c>
      <c r="G9539" t="s">
        <v>395</v>
      </c>
      <c r="H9539">
        <v>4</v>
      </c>
      <c r="I9539">
        <v>582.48</v>
      </c>
      <c r="J9539">
        <v>0.15</v>
      </c>
      <c r="K9539">
        <v>1980.43</v>
      </c>
      <c r="L9539">
        <v>407.79</v>
      </c>
      <c r="M9539">
        <f t="shared" si="446"/>
        <v>1980.432</v>
      </c>
      <c r="N9539" t="str">
        <f t="shared" ref="N9539:N9602" si="447">"Q"&amp;ROUNDUP(MONTH(B9539)/3,0)</f>
        <v>Q2</v>
      </c>
      <c r="O9539" s="2">
        <f t="shared" ref="O9539:O9602" si="448">(L9539/K9539)*100</f>
        <v>20.590982766368921</v>
      </c>
      <c r="P9539" t="str">
        <f>VLOOKUP(retail_sales_2023!C9539,customers!A:J,5,)</f>
        <v>Ahmedabad</v>
      </c>
      <c r="Q9539" t="str">
        <f>VLOOKUP(C9539,customers!A:J,10,0)</f>
        <v>Premium</v>
      </c>
    </row>
    <row r="9540" spans="1:17" x14ac:dyDescent="0.3">
      <c r="A9540" t="s">
        <v>10631</v>
      </c>
      <c r="B9540" s="1">
        <v>45198</v>
      </c>
      <c r="C9540" t="s">
        <v>437</v>
      </c>
      <c r="D9540" t="s">
        <v>438</v>
      </c>
      <c r="E9540" t="s">
        <v>21</v>
      </c>
      <c r="F9540" t="s">
        <v>52</v>
      </c>
      <c r="G9540" t="s">
        <v>268</v>
      </c>
      <c r="H9540">
        <v>9</v>
      </c>
      <c r="I9540">
        <v>797.5</v>
      </c>
      <c r="J9540">
        <v>0.1</v>
      </c>
      <c r="K9540">
        <v>6459.75</v>
      </c>
      <c r="L9540">
        <v>406.06</v>
      </c>
      <c r="M9540">
        <f t="shared" si="446"/>
        <v>6459.75</v>
      </c>
      <c r="N9540" t="str">
        <f t="shared" si="447"/>
        <v>Q3</v>
      </c>
      <c r="O9540" s="2">
        <f t="shared" si="448"/>
        <v>6.2860017802546535</v>
      </c>
      <c r="P9540" t="str">
        <f>VLOOKUP(retail_sales_2023!C9540,customers!A:J,5,)</f>
        <v>Kolkata</v>
      </c>
      <c r="Q9540" t="str">
        <f>VLOOKUP(C9540,customers!A:J,10,0)</f>
        <v>Premium</v>
      </c>
    </row>
    <row r="9541" spans="1:17" x14ac:dyDescent="0.3">
      <c r="A9541" t="s">
        <v>10632</v>
      </c>
      <c r="B9541" s="1">
        <v>45168</v>
      </c>
      <c r="C9541" t="s">
        <v>1305</v>
      </c>
      <c r="D9541" t="s">
        <v>1306</v>
      </c>
      <c r="E9541" t="s">
        <v>33</v>
      </c>
      <c r="F9541" t="s">
        <v>28</v>
      </c>
      <c r="G9541" t="s">
        <v>97</v>
      </c>
      <c r="H9541">
        <v>2</v>
      </c>
      <c r="I9541">
        <v>2940.25</v>
      </c>
      <c r="J9541">
        <v>0.05</v>
      </c>
      <c r="K9541">
        <v>5586.47</v>
      </c>
      <c r="L9541">
        <v>1130.58</v>
      </c>
      <c r="M9541">
        <f t="shared" ref="M9541:M9604" si="449">H9541*I9541*(1-J9541)</f>
        <v>5586.4749999999995</v>
      </c>
      <c r="N9541" t="str">
        <f t="shared" si="447"/>
        <v>Q3</v>
      </c>
      <c r="O9541" s="2">
        <f t="shared" si="448"/>
        <v>20.237824601224027</v>
      </c>
      <c r="P9541" t="str">
        <f>VLOOKUP(retail_sales_2023!C9541,customers!A:J,5,)</f>
        <v>Pune</v>
      </c>
      <c r="Q9541" t="str">
        <f>VLOOKUP(C9541,customers!A:J,10,0)</f>
        <v>Premium</v>
      </c>
    </row>
    <row r="9542" spans="1:17" x14ac:dyDescent="0.3">
      <c r="A9542" t="s">
        <v>10633</v>
      </c>
      <c r="B9542" s="1">
        <v>44996</v>
      </c>
      <c r="C9542" t="s">
        <v>2022</v>
      </c>
      <c r="D9542" t="s">
        <v>2023</v>
      </c>
      <c r="E9542" t="s">
        <v>21</v>
      </c>
      <c r="F9542" t="s">
        <v>52</v>
      </c>
      <c r="G9542" t="s">
        <v>235</v>
      </c>
      <c r="H9542">
        <v>9</v>
      </c>
      <c r="I9542">
        <v>202.43</v>
      </c>
      <c r="J9542">
        <v>0</v>
      </c>
      <c r="K9542">
        <v>1821.87</v>
      </c>
      <c r="L9542">
        <v>153.69</v>
      </c>
      <c r="M9542">
        <f t="shared" si="449"/>
        <v>1821.8700000000001</v>
      </c>
      <c r="N9542" t="str">
        <f t="shared" si="447"/>
        <v>Q1</v>
      </c>
      <c r="O9542" s="2">
        <f t="shared" si="448"/>
        <v>8.435837902814141</v>
      </c>
      <c r="P9542" t="str">
        <f>VLOOKUP(retail_sales_2023!C9542,customers!A:J,5,)</f>
        <v>Patna</v>
      </c>
      <c r="Q9542" t="str">
        <f>VLOOKUP(C9542,customers!A:J,10,0)</f>
        <v>Regular</v>
      </c>
    </row>
    <row r="9543" spans="1:17" x14ac:dyDescent="0.3">
      <c r="A9543" t="s">
        <v>10634</v>
      </c>
      <c r="B9543" s="1">
        <v>45066</v>
      </c>
      <c r="C9543" t="s">
        <v>791</v>
      </c>
      <c r="D9543" t="s">
        <v>792</v>
      </c>
      <c r="E9543" t="s">
        <v>33</v>
      </c>
      <c r="F9543" t="s">
        <v>22</v>
      </c>
      <c r="G9543" t="s">
        <v>315</v>
      </c>
      <c r="H9543">
        <v>3</v>
      </c>
      <c r="I9543">
        <v>10716.08</v>
      </c>
      <c r="J9543">
        <v>0</v>
      </c>
      <c r="K9543">
        <v>32148.240000000002</v>
      </c>
      <c r="L9543">
        <v>5979.46</v>
      </c>
      <c r="M9543">
        <f t="shared" si="449"/>
        <v>32148.239999999998</v>
      </c>
      <c r="N9543" t="str">
        <f t="shared" si="447"/>
        <v>Q2</v>
      </c>
      <c r="O9543" s="2">
        <f t="shared" si="448"/>
        <v>18.599649623120893</v>
      </c>
      <c r="P9543" t="str">
        <f>VLOOKUP(retail_sales_2023!C9543,customers!A:J,5,)</f>
        <v>Pune</v>
      </c>
      <c r="Q9543" t="str">
        <f>VLOOKUP(C9543,customers!A:J,10,0)</f>
        <v>Premium</v>
      </c>
    </row>
    <row r="9544" spans="1:17" x14ac:dyDescent="0.3">
      <c r="A9544" t="s">
        <v>10635</v>
      </c>
      <c r="B9544" s="1">
        <v>45177</v>
      </c>
      <c r="C9544" t="s">
        <v>1433</v>
      </c>
      <c r="D9544" t="s">
        <v>1434</v>
      </c>
      <c r="E9544" t="s">
        <v>15</v>
      </c>
      <c r="F9544" t="s">
        <v>43</v>
      </c>
      <c r="G9544" t="s">
        <v>178</v>
      </c>
      <c r="H9544">
        <v>5</v>
      </c>
      <c r="I9544">
        <v>60254.77</v>
      </c>
      <c r="J9544">
        <v>0.15</v>
      </c>
      <c r="K9544">
        <v>256082.77</v>
      </c>
      <c r="L9544">
        <v>25523.91</v>
      </c>
      <c r="M9544">
        <f t="shared" si="449"/>
        <v>256082.77249999996</v>
      </c>
      <c r="N9544" t="str">
        <f t="shared" si="447"/>
        <v>Q3</v>
      </c>
      <c r="O9544" s="2">
        <f t="shared" si="448"/>
        <v>9.9670547924797912</v>
      </c>
      <c r="P9544" t="str">
        <f>VLOOKUP(retail_sales_2023!C9544,customers!A:J,5,)</f>
        <v>Coimbatore</v>
      </c>
      <c r="Q9544" t="str">
        <f>VLOOKUP(C9544,customers!A:J,10,0)</f>
        <v>Premium</v>
      </c>
    </row>
    <row r="9545" spans="1:17" x14ac:dyDescent="0.3">
      <c r="A9545" t="s">
        <v>10636</v>
      </c>
      <c r="B9545" s="1">
        <v>45280</v>
      </c>
      <c r="C9545" t="s">
        <v>358</v>
      </c>
      <c r="D9545" t="s">
        <v>359</v>
      </c>
      <c r="E9545" t="s">
        <v>15</v>
      </c>
      <c r="F9545" t="s">
        <v>38</v>
      </c>
      <c r="G9545" t="s">
        <v>48</v>
      </c>
      <c r="H9545">
        <v>2</v>
      </c>
      <c r="I9545">
        <v>2566.71</v>
      </c>
      <c r="J9545">
        <v>0.1</v>
      </c>
      <c r="K9545">
        <v>4620.08</v>
      </c>
      <c r="L9545">
        <v>1006.26</v>
      </c>
      <c r="M9545">
        <f t="shared" si="449"/>
        <v>4620.0780000000004</v>
      </c>
      <c r="N9545" t="str">
        <f t="shared" si="447"/>
        <v>Q4</v>
      </c>
      <c r="O9545" s="2">
        <f t="shared" si="448"/>
        <v>21.78014233519766</v>
      </c>
      <c r="P9545" t="str">
        <f>VLOOKUP(retail_sales_2023!C9545,customers!A:J,5,)</f>
        <v>Chennai</v>
      </c>
      <c r="Q9545" t="str">
        <f>VLOOKUP(C9545,customers!A:J,10,0)</f>
        <v>Regular</v>
      </c>
    </row>
    <row r="9546" spans="1:17" x14ac:dyDescent="0.3">
      <c r="A9546" t="s">
        <v>10637</v>
      </c>
      <c r="B9546" s="1">
        <v>45150</v>
      </c>
      <c r="C9546" t="s">
        <v>1361</v>
      </c>
      <c r="D9546" t="s">
        <v>1362</v>
      </c>
      <c r="E9546" t="s">
        <v>21</v>
      </c>
      <c r="F9546" t="s">
        <v>43</v>
      </c>
      <c r="G9546" t="s">
        <v>243</v>
      </c>
      <c r="H9546">
        <v>4</v>
      </c>
      <c r="I9546">
        <v>57194</v>
      </c>
      <c r="J9546">
        <v>0</v>
      </c>
      <c r="K9546">
        <v>228776</v>
      </c>
      <c r="L9546">
        <v>29259.47</v>
      </c>
      <c r="M9546">
        <f t="shared" si="449"/>
        <v>228776</v>
      </c>
      <c r="N9546" t="str">
        <f t="shared" si="447"/>
        <v>Q3</v>
      </c>
      <c r="O9546" s="2">
        <f t="shared" si="448"/>
        <v>12.789571458544602</v>
      </c>
      <c r="P9546" t="str">
        <f>VLOOKUP(retail_sales_2023!C9546,customers!A:J,5,)</f>
        <v>Guwahati</v>
      </c>
      <c r="Q9546" t="str">
        <f>VLOOKUP(C9546,customers!A:J,10,0)</f>
        <v>Premium</v>
      </c>
    </row>
    <row r="9547" spans="1:17" x14ac:dyDescent="0.3">
      <c r="A9547" t="s">
        <v>10638</v>
      </c>
      <c r="B9547" s="1">
        <v>45087</v>
      </c>
      <c r="C9547" t="s">
        <v>406</v>
      </c>
      <c r="D9547" t="s">
        <v>407</v>
      </c>
      <c r="E9547" t="s">
        <v>15</v>
      </c>
      <c r="F9547" t="s">
        <v>16</v>
      </c>
      <c r="G9547" t="s">
        <v>192</v>
      </c>
      <c r="H9547">
        <v>4</v>
      </c>
      <c r="I9547">
        <v>395</v>
      </c>
      <c r="J9547">
        <v>0.05</v>
      </c>
      <c r="K9547">
        <v>1501</v>
      </c>
      <c r="L9547">
        <v>528.33000000000004</v>
      </c>
      <c r="M9547">
        <f t="shared" si="449"/>
        <v>1501</v>
      </c>
      <c r="N9547" t="str">
        <f t="shared" si="447"/>
        <v>Q2</v>
      </c>
      <c r="O9547" s="2">
        <f t="shared" si="448"/>
        <v>35.198534310459692</v>
      </c>
      <c r="P9547" t="str">
        <f>VLOOKUP(retail_sales_2023!C9547,customers!A:J,5,)</f>
        <v>Hyderabad</v>
      </c>
      <c r="Q9547" t="str">
        <f>VLOOKUP(C9547,customers!A:J,10,0)</f>
        <v>Premium</v>
      </c>
    </row>
    <row r="9548" spans="1:17" x14ac:dyDescent="0.3">
      <c r="A9548" t="s">
        <v>10639</v>
      </c>
      <c r="B9548" s="1">
        <v>45032</v>
      </c>
      <c r="C9548" t="s">
        <v>1189</v>
      </c>
      <c r="D9548" t="s">
        <v>1190</v>
      </c>
      <c r="E9548" t="s">
        <v>21</v>
      </c>
      <c r="F9548" t="s">
        <v>81</v>
      </c>
      <c r="G9548" t="s">
        <v>105</v>
      </c>
      <c r="H9548">
        <v>1</v>
      </c>
      <c r="I9548">
        <v>3845.39</v>
      </c>
      <c r="J9548">
        <v>0.25</v>
      </c>
      <c r="K9548">
        <v>2884.04</v>
      </c>
      <c r="L9548">
        <v>709.49</v>
      </c>
      <c r="M9548">
        <f t="shared" si="449"/>
        <v>2884.0425</v>
      </c>
      <c r="N9548" t="str">
        <f t="shared" si="447"/>
        <v>Q2</v>
      </c>
      <c r="O9548" s="2">
        <f t="shared" si="448"/>
        <v>24.600560325099512</v>
      </c>
      <c r="P9548" t="str">
        <f>VLOOKUP(retail_sales_2023!C9548,customers!A:J,5,)</f>
        <v>Bhubaneswar</v>
      </c>
      <c r="Q9548" t="str">
        <f>VLOOKUP(C9548,customers!A:J,10,0)</f>
        <v>Occasional</v>
      </c>
    </row>
    <row r="9549" spans="1:17" x14ac:dyDescent="0.3">
      <c r="A9549" t="s">
        <v>10640</v>
      </c>
      <c r="B9549" s="1">
        <v>45195</v>
      </c>
      <c r="C9549" t="s">
        <v>1252</v>
      </c>
      <c r="D9549" t="s">
        <v>1253</v>
      </c>
      <c r="E9549" t="s">
        <v>15</v>
      </c>
      <c r="F9549" t="s">
        <v>22</v>
      </c>
      <c r="G9549" t="s">
        <v>516</v>
      </c>
      <c r="H9549">
        <v>1</v>
      </c>
      <c r="I9549">
        <v>21095.4</v>
      </c>
      <c r="J9549">
        <v>0.3</v>
      </c>
      <c r="K9549">
        <v>14766.78</v>
      </c>
      <c r="L9549">
        <v>3462.09</v>
      </c>
      <c r="M9549">
        <f t="shared" si="449"/>
        <v>14766.78</v>
      </c>
      <c r="N9549" t="str">
        <f t="shared" si="447"/>
        <v>Q3</v>
      </c>
      <c r="O9549" s="2">
        <f t="shared" si="448"/>
        <v>23.445124800396567</v>
      </c>
      <c r="P9549" t="str">
        <f>VLOOKUP(retail_sales_2023!C9549,customers!A:J,5,)</f>
        <v>Chennai</v>
      </c>
      <c r="Q9549" t="str">
        <f>VLOOKUP(C9549,customers!A:J,10,0)</f>
        <v>Regular</v>
      </c>
    </row>
    <row r="9550" spans="1:17" x14ac:dyDescent="0.3">
      <c r="A9550" t="s">
        <v>10641</v>
      </c>
      <c r="B9550" s="1">
        <v>45028</v>
      </c>
      <c r="C9550" t="s">
        <v>670</v>
      </c>
      <c r="D9550" t="s">
        <v>671</v>
      </c>
      <c r="E9550" t="s">
        <v>27</v>
      </c>
      <c r="F9550" t="s">
        <v>22</v>
      </c>
      <c r="G9550" t="s">
        <v>23</v>
      </c>
      <c r="H9550">
        <v>2</v>
      </c>
      <c r="I9550">
        <v>43844.15</v>
      </c>
      <c r="J9550">
        <v>0</v>
      </c>
      <c r="K9550">
        <v>87688.3</v>
      </c>
      <c r="L9550">
        <v>22709.71</v>
      </c>
      <c r="M9550">
        <f t="shared" si="449"/>
        <v>87688.3</v>
      </c>
      <c r="N9550" t="str">
        <f t="shared" si="447"/>
        <v>Q2</v>
      </c>
      <c r="O9550" s="2">
        <f t="shared" si="448"/>
        <v>25.898221313447745</v>
      </c>
      <c r="P9550" t="str">
        <f>VLOOKUP(retail_sales_2023!C9550,customers!A:J,5,)</f>
        <v>Amritsar</v>
      </c>
      <c r="Q9550" t="str">
        <f>VLOOKUP(C9550,customers!A:J,10,0)</f>
        <v>Premium</v>
      </c>
    </row>
    <row r="9551" spans="1:17" x14ac:dyDescent="0.3">
      <c r="A9551" t="s">
        <v>10642</v>
      </c>
      <c r="B9551" s="1">
        <v>45132</v>
      </c>
      <c r="C9551" t="s">
        <v>1443</v>
      </c>
      <c r="D9551" t="s">
        <v>1444</v>
      </c>
      <c r="E9551" t="s">
        <v>15</v>
      </c>
      <c r="F9551" t="s">
        <v>16</v>
      </c>
      <c r="G9551" t="s">
        <v>286</v>
      </c>
      <c r="H9551">
        <v>5</v>
      </c>
      <c r="I9551">
        <v>622.4</v>
      </c>
      <c r="J9551">
        <v>0.15</v>
      </c>
      <c r="K9551">
        <v>2645.2</v>
      </c>
      <c r="L9551">
        <v>768.73</v>
      </c>
      <c r="M9551">
        <f t="shared" si="449"/>
        <v>2645.2</v>
      </c>
      <c r="N9551" t="str">
        <f t="shared" si="447"/>
        <v>Q3</v>
      </c>
      <c r="O9551" s="2">
        <f t="shared" si="448"/>
        <v>29.06131861484954</v>
      </c>
      <c r="P9551" t="str">
        <f>VLOOKUP(retail_sales_2023!C9551,customers!A:J,5,)</f>
        <v>Patna</v>
      </c>
      <c r="Q9551" t="str">
        <f>VLOOKUP(C9551,customers!A:J,10,0)</f>
        <v>Regular</v>
      </c>
    </row>
    <row r="9552" spans="1:17" x14ac:dyDescent="0.3">
      <c r="A9552" t="s">
        <v>10643</v>
      </c>
      <c r="B9552" s="1">
        <v>45228</v>
      </c>
      <c r="C9552" t="s">
        <v>13</v>
      </c>
      <c r="D9552" t="s">
        <v>14</v>
      </c>
      <c r="E9552" t="s">
        <v>15</v>
      </c>
      <c r="F9552" t="s">
        <v>22</v>
      </c>
      <c r="G9552" t="s">
        <v>516</v>
      </c>
      <c r="H9552">
        <v>1</v>
      </c>
      <c r="I9552">
        <v>31457.98</v>
      </c>
      <c r="J9552">
        <v>0</v>
      </c>
      <c r="K9552">
        <v>31457.98</v>
      </c>
      <c r="L9552">
        <v>6984.72</v>
      </c>
      <c r="M9552">
        <f t="shared" si="449"/>
        <v>31457.98</v>
      </c>
      <c r="N9552" t="str">
        <f t="shared" si="447"/>
        <v>Q4</v>
      </c>
      <c r="O9552" s="2">
        <f t="shared" si="448"/>
        <v>22.203332826837581</v>
      </c>
      <c r="P9552" t="str">
        <f>VLOOKUP(retail_sales_2023!C9552,customers!A:J,5,)</f>
        <v>Kochi</v>
      </c>
      <c r="Q9552" t="str">
        <f>VLOOKUP(C9552,customers!A:J,10,0)</f>
        <v>Regular</v>
      </c>
    </row>
    <row r="9553" spans="1:17" x14ac:dyDescent="0.3">
      <c r="A9553" t="s">
        <v>10644</v>
      </c>
      <c r="B9553" s="1">
        <v>45121</v>
      </c>
      <c r="C9553" t="s">
        <v>139</v>
      </c>
      <c r="D9553" t="s">
        <v>140</v>
      </c>
      <c r="E9553" t="s">
        <v>21</v>
      </c>
      <c r="F9553" t="s">
        <v>43</v>
      </c>
      <c r="G9553" t="s">
        <v>272</v>
      </c>
      <c r="H9553">
        <v>3</v>
      </c>
      <c r="I9553">
        <v>8228.5</v>
      </c>
      <c r="J9553">
        <v>0.1</v>
      </c>
      <c r="K9553">
        <v>22216.95</v>
      </c>
      <c r="L9553">
        <v>2138.6999999999998</v>
      </c>
      <c r="M9553">
        <f t="shared" si="449"/>
        <v>22216.95</v>
      </c>
      <c r="N9553" t="str">
        <f t="shared" si="447"/>
        <v>Q3</v>
      </c>
      <c r="O9553" s="2">
        <f t="shared" si="448"/>
        <v>9.6264338714359958</v>
      </c>
      <c r="P9553" t="str">
        <f>VLOOKUP(retail_sales_2023!C9553,customers!A:J,5,)</f>
        <v>Ranchi</v>
      </c>
      <c r="Q9553" t="str">
        <f>VLOOKUP(C9553,customers!A:J,10,0)</f>
        <v>Premium</v>
      </c>
    </row>
    <row r="9554" spans="1:17" x14ac:dyDescent="0.3">
      <c r="A9554" t="s">
        <v>10645</v>
      </c>
      <c r="B9554" s="1">
        <v>45076</v>
      </c>
      <c r="C9554" t="s">
        <v>79</v>
      </c>
      <c r="D9554" t="s">
        <v>80</v>
      </c>
      <c r="E9554" t="s">
        <v>15</v>
      </c>
      <c r="F9554" t="s">
        <v>81</v>
      </c>
      <c r="G9554" t="s">
        <v>470</v>
      </c>
      <c r="H9554">
        <v>5</v>
      </c>
      <c r="I9554">
        <v>767.49</v>
      </c>
      <c r="J9554">
        <v>0.05</v>
      </c>
      <c r="K9554">
        <v>3645.58</v>
      </c>
      <c r="L9554">
        <v>911.42</v>
      </c>
      <c r="M9554">
        <f t="shared" si="449"/>
        <v>3645.5774999999999</v>
      </c>
      <c r="N9554" t="str">
        <f t="shared" si="447"/>
        <v>Q2</v>
      </c>
      <c r="O9554" s="2">
        <f t="shared" si="448"/>
        <v>25.000685761936371</v>
      </c>
      <c r="P9554" t="str">
        <f>VLOOKUP(retail_sales_2023!C9554,customers!A:J,5,)</f>
        <v>Coimbatore</v>
      </c>
      <c r="Q9554" t="str">
        <f>VLOOKUP(C9554,customers!A:J,10,0)</f>
        <v>Regular</v>
      </c>
    </row>
    <row r="9555" spans="1:17" x14ac:dyDescent="0.3">
      <c r="A9555" t="s">
        <v>10646</v>
      </c>
      <c r="B9555" s="1">
        <v>45178</v>
      </c>
      <c r="C9555" t="s">
        <v>1185</v>
      </c>
      <c r="D9555" t="s">
        <v>1186</v>
      </c>
      <c r="E9555" t="s">
        <v>27</v>
      </c>
      <c r="F9555" t="s">
        <v>52</v>
      </c>
      <c r="G9555" t="s">
        <v>53</v>
      </c>
      <c r="H9555">
        <v>2</v>
      </c>
      <c r="I9555">
        <v>651.24</v>
      </c>
      <c r="J9555">
        <v>0.05</v>
      </c>
      <c r="K9555">
        <v>1237.3599999999999</v>
      </c>
      <c r="L9555">
        <v>110.87</v>
      </c>
      <c r="M9555">
        <f t="shared" si="449"/>
        <v>1237.356</v>
      </c>
      <c r="N9555" t="str">
        <f t="shared" si="447"/>
        <v>Q3</v>
      </c>
      <c r="O9555" s="2">
        <f t="shared" si="448"/>
        <v>8.9602055990172644</v>
      </c>
      <c r="P9555" t="str">
        <f>VLOOKUP(retail_sales_2023!C9555,customers!A:J,5,)</f>
        <v>Lucknow</v>
      </c>
      <c r="Q9555" t="str">
        <f>VLOOKUP(C9555,customers!A:J,10,0)</f>
        <v>Regular</v>
      </c>
    </row>
    <row r="9556" spans="1:17" x14ac:dyDescent="0.3">
      <c r="A9556" t="s">
        <v>10647</v>
      </c>
      <c r="B9556" s="1">
        <v>45113</v>
      </c>
      <c r="C9556" t="s">
        <v>858</v>
      </c>
      <c r="D9556" t="s">
        <v>859</v>
      </c>
      <c r="E9556" t="s">
        <v>27</v>
      </c>
      <c r="F9556" t="s">
        <v>81</v>
      </c>
      <c r="G9556" t="s">
        <v>101</v>
      </c>
      <c r="H9556">
        <v>2</v>
      </c>
      <c r="I9556">
        <v>4714.7</v>
      </c>
      <c r="J9556">
        <v>0</v>
      </c>
      <c r="K9556">
        <v>9429.4</v>
      </c>
      <c r="L9556">
        <v>3490.32</v>
      </c>
      <c r="M9556">
        <f t="shared" si="449"/>
        <v>9429.4</v>
      </c>
      <c r="N9556" t="str">
        <f t="shared" si="447"/>
        <v>Q3</v>
      </c>
      <c r="O9556" s="2">
        <f t="shared" si="448"/>
        <v>37.01529259549919</v>
      </c>
      <c r="P9556" t="str">
        <f>VLOOKUP(retail_sales_2023!C9556,customers!A:J,5,)</f>
        <v>Chandigarh</v>
      </c>
      <c r="Q9556" t="str">
        <f>VLOOKUP(C9556,customers!A:J,10,0)</f>
        <v>Occasional</v>
      </c>
    </row>
    <row r="9557" spans="1:17" x14ac:dyDescent="0.3">
      <c r="A9557" t="s">
        <v>10648</v>
      </c>
      <c r="B9557" s="1">
        <v>45162</v>
      </c>
      <c r="C9557" t="s">
        <v>956</v>
      </c>
      <c r="D9557" t="s">
        <v>957</v>
      </c>
      <c r="E9557" t="s">
        <v>15</v>
      </c>
      <c r="F9557" t="s">
        <v>81</v>
      </c>
      <c r="G9557" t="s">
        <v>105</v>
      </c>
      <c r="H9557">
        <v>1</v>
      </c>
      <c r="I9557">
        <v>595.85</v>
      </c>
      <c r="J9557">
        <v>0</v>
      </c>
      <c r="K9557">
        <v>595.85</v>
      </c>
      <c r="L9557">
        <v>207.06</v>
      </c>
      <c r="M9557">
        <f t="shared" si="449"/>
        <v>595.85</v>
      </c>
      <c r="N9557" t="str">
        <f t="shared" si="447"/>
        <v>Q3</v>
      </c>
      <c r="O9557" s="2">
        <f t="shared" si="448"/>
        <v>34.750356633380889</v>
      </c>
      <c r="P9557" t="str">
        <f>VLOOKUP(retail_sales_2023!C9557,customers!A:J,5,)</f>
        <v>Chennai</v>
      </c>
      <c r="Q9557" t="str">
        <f>VLOOKUP(C9557,customers!A:J,10,0)</f>
        <v>Premium</v>
      </c>
    </row>
    <row r="9558" spans="1:17" x14ac:dyDescent="0.3">
      <c r="A9558" t="s">
        <v>10649</v>
      </c>
      <c r="B9558" s="1">
        <v>45277</v>
      </c>
      <c r="C9558" t="s">
        <v>234</v>
      </c>
      <c r="D9558" t="s">
        <v>260</v>
      </c>
      <c r="E9558" t="s">
        <v>33</v>
      </c>
      <c r="F9558" t="s">
        <v>28</v>
      </c>
      <c r="G9558" t="s">
        <v>29</v>
      </c>
      <c r="H9558">
        <v>4</v>
      </c>
      <c r="I9558">
        <v>6046.54</v>
      </c>
      <c r="J9558">
        <v>0.15</v>
      </c>
      <c r="K9558">
        <v>20558.240000000002</v>
      </c>
      <c r="L9558">
        <v>3949.48</v>
      </c>
      <c r="M9558">
        <f t="shared" si="449"/>
        <v>20558.236000000001</v>
      </c>
      <c r="N9558" t="str">
        <f t="shared" si="447"/>
        <v>Q4</v>
      </c>
      <c r="O9558" s="2">
        <f t="shared" si="448"/>
        <v>19.211177610534751</v>
      </c>
      <c r="P9558" t="str">
        <f>VLOOKUP(retail_sales_2023!C9558,customers!A:J,5,)</f>
        <v>Mumbai</v>
      </c>
      <c r="Q9558" t="str">
        <f>VLOOKUP(C9558,customers!A:J,10,0)</f>
        <v>Occasional</v>
      </c>
    </row>
    <row r="9559" spans="1:17" x14ac:dyDescent="0.3">
      <c r="A9559" t="s">
        <v>10650</v>
      </c>
      <c r="B9559" s="1">
        <v>45142</v>
      </c>
      <c r="C9559" t="s">
        <v>1536</v>
      </c>
      <c r="D9559" t="s">
        <v>1537</v>
      </c>
      <c r="E9559" t="s">
        <v>15</v>
      </c>
      <c r="F9559" t="s">
        <v>52</v>
      </c>
      <c r="G9559" t="s">
        <v>235</v>
      </c>
      <c r="H9559">
        <v>5</v>
      </c>
      <c r="I9559">
        <v>575.29</v>
      </c>
      <c r="J9559">
        <v>0</v>
      </c>
      <c r="K9559">
        <v>2876.45</v>
      </c>
      <c r="L9559">
        <v>250.37</v>
      </c>
      <c r="M9559">
        <f t="shared" si="449"/>
        <v>2876.45</v>
      </c>
      <c r="N9559" t="str">
        <f t="shared" si="447"/>
        <v>Q3</v>
      </c>
      <c r="O9559" s="2">
        <f t="shared" si="448"/>
        <v>8.704131829164421</v>
      </c>
      <c r="P9559" t="str">
        <f>VLOOKUP(retail_sales_2023!C9559,customers!A:J,5,)</f>
        <v>Kochi</v>
      </c>
      <c r="Q9559" t="str">
        <f>VLOOKUP(C9559,customers!A:J,10,0)</f>
        <v>Regular</v>
      </c>
    </row>
    <row r="9560" spans="1:17" x14ac:dyDescent="0.3">
      <c r="A9560" t="s">
        <v>10651</v>
      </c>
      <c r="B9560" s="1">
        <v>45105</v>
      </c>
      <c r="C9560" t="s">
        <v>628</v>
      </c>
      <c r="D9560" t="s">
        <v>629</v>
      </c>
      <c r="E9560" t="s">
        <v>27</v>
      </c>
      <c r="F9560" t="s">
        <v>81</v>
      </c>
      <c r="G9560" t="s">
        <v>239</v>
      </c>
      <c r="H9560">
        <v>5</v>
      </c>
      <c r="I9560">
        <v>2179.7800000000002</v>
      </c>
      <c r="J9560">
        <v>0.15</v>
      </c>
      <c r="K9560">
        <v>9264.07</v>
      </c>
      <c r="L9560">
        <v>3498.73</v>
      </c>
      <c r="M9560">
        <f t="shared" si="449"/>
        <v>9264.0650000000005</v>
      </c>
      <c r="N9560" t="str">
        <f t="shared" si="447"/>
        <v>Q2</v>
      </c>
      <c r="O9560" s="2">
        <f t="shared" si="448"/>
        <v>37.766661953115644</v>
      </c>
      <c r="P9560" t="str">
        <f>VLOOKUP(retail_sales_2023!C9560,customers!A:J,5,)</f>
        <v>Chandigarh</v>
      </c>
      <c r="Q9560" t="str">
        <f>VLOOKUP(C9560,customers!A:J,10,0)</f>
        <v>Premium</v>
      </c>
    </row>
    <row r="9561" spans="1:17" x14ac:dyDescent="0.3">
      <c r="A9561" t="s">
        <v>10652</v>
      </c>
      <c r="B9561" s="1">
        <v>45053</v>
      </c>
      <c r="C9561" t="s">
        <v>1572</v>
      </c>
      <c r="D9561" t="s">
        <v>1573</v>
      </c>
      <c r="E9561" t="s">
        <v>15</v>
      </c>
      <c r="F9561" t="s">
        <v>81</v>
      </c>
      <c r="G9561" t="s">
        <v>370</v>
      </c>
      <c r="H9561">
        <v>3</v>
      </c>
      <c r="I9561">
        <v>2007.81</v>
      </c>
      <c r="J9561">
        <v>0.15</v>
      </c>
      <c r="K9561">
        <v>5119.92</v>
      </c>
      <c r="L9561">
        <v>1119.01</v>
      </c>
      <c r="M9561">
        <f t="shared" si="449"/>
        <v>5119.9155000000001</v>
      </c>
      <c r="N9561" t="str">
        <f t="shared" si="447"/>
        <v>Q2</v>
      </c>
      <c r="O9561" s="2">
        <f t="shared" si="448"/>
        <v>21.856005562586915</v>
      </c>
      <c r="P9561" t="str">
        <f>VLOOKUP(retail_sales_2023!C9561,customers!A:J,5,)</f>
        <v>Kochi</v>
      </c>
      <c r="Q9561" t="str">
        <f>VLOOKUP(C9561,customers!A:J,10,0)</f>
        <v>Regular</v>
      </c>
    </row>
    <row r="9562" spans="1:17" x14ac:dyDescent="0.3">
      <c r="A9562" t="s">
        <v>10653</v>
      </c>
      <c r="B9562" s="1">
        <v>45168</v>
      </c>
      <c r="C9562" t="s">
        <v>849</v>
      </c>
      <c r="D9562" t="s">
        <v>850</v>
      </c>
      <c r="E9562" t="s">
        <v>33</v>
      </c>
      <c r="F9562" t="s">
        <v>43</v>
      </c>
      <c r="G9562" t="s">
        <v>282</v>
      </c>
      <c r="H9562">
        <v>4</v>
      </c>
      <c r="I9562">
        <v>77298.86</v>
      </c>
      <c r="J9562">
        <v>0</v>
      </c>
      <c r="K9562">
        <v>309195.44</v>
      </c>
      <c r="L9562">
        <v>31672.720000000001</v>
      </c>
      <c r="M9562">
        <f t="shared" si="449"/>
        <v>309195.44</v>
      </c>
      <c r="N9562" t="str">
        <f t="shared" si="447"/>
        <v>Q3</v>
      </c>
      <c r="O9562" s="2">
        <f t="shared" si="448"/>
        <v>10.243592208216267</v>
      </c>
      <c r="P9562" t="str">
        <f>VLOOKUP(retail_sales_2023!C9562,customers!A:J,5,)</f>
        <v>Nagpur</v>
      </c>
      <c r="Q9562" t="str">
        <f>VLOOKUP(C9562,customers!A:J,10,0)</f>
        <v>Occasional</v>
      </c>
    </row>
    <row r="9563" spans="1:17" x14ac:dyDescent="0.3">
      <c r="A9563" t="s">
        <v>10654</v>
      </c>
      <c r="B9563" s="1">
        <v>44934</v>
      </c>
      <c r="C9563" t="s">
        <v>345</v>
      </c>
      <c r="D9563" t="s">
        <v>346</v>
      </c>
      <c r="E9563" t="s">
        <v>33</v>
      </c>
      <c r="F9563" t="s">
        <v>81</v>
      </c>
      <c r="G9563" t="s">
        <v>82</v>
      </c>
      <c r="H9563">
        <v>4</v>
      </c>
      <c r="I9563">
        <v>4594.68</v>
      </c>
      <c r="J9563">
        <v>0.1</v>
      </c>
      <c r="K9563">
        <v>16540.849999999999</v>
      </c>
      <c r="L9563">
        <v>5142.12</v>
      </c>
      <c r="M9563">
        <f t="shared" si="449"/>
        <v>16540.848000000002</v>
      </c>
      <c r="N9563" t="str">
        <f t="shared" si="447"/>
        <v>Q1</v>
      </c>
      <c r="O9563" s="2">
        <f t="shared" si="448"/>
        <v>31.087398773339949</v>
      </c>
      <c r="P9563" t="str">
        <f>VLOOKUP(retail_sales_2023!C9563,customers!A:J,5,)</f>
        <v>Ahmedabad</v>
      </c>
      <c r="Q9563" t="str">
        <f>VLOOKUP(C9563,customers!A:J,10,0)</f>
        <v>Premium</v>
      </c>
    </row>
    <row r="9564" spans="1:17" x14ac:dyDescent="0.3">
      <c r="A9564" t="s">
        <v>10655</v>
      </c>
      <c r="B9564" s="1">
        <v>45230</v>
      </c>
      <c r="C9564" t="s">
        <v>503</v>
      </c>
      <c r="D9564" t="s">
        <v>504</v>
      </c>
      <c r="E9564" t="s">
        <v>21</v>
      </c>
      <c r="F9564" t="s">
        <v>81</v>
      </c>
      <c r="G9564" t="s">
        <v>82</v>
      </c>
      <c r="H9564">
        <v>2</v>
      </c>
      <c r="I9564">
        <v>3196.56</v>
      </c>
      <c r="J9564">
        <v>0.15</v>
      </c>
      <c r="K9564">
        <v>5434.15</v>
      </c>
      <c r="L9564">
        <v>1175.6300000000001</v>
      </c>
      <c r="M9564">
        <f t="shared" si="449"/>
        <v>5434.152</v>
      </c>
      <c r="N9564" t="str">
        <f t="shared" si="447"/>
        <v>Q4</v>
      </c>
      <c r="O9564" s="2">
        <f t="shared" si="448"/>
        <v>21.634110210428499</v>
      </c>
      <c r="P9564" t="str">
        <f>VLOOKUP(retail_sales_2023!C9564,customers!A:J,5,)</f>
        <v>Patna</v>
      </c>
      <c r="Q9564" t="str">
        <f>VLOOKUP(C9564,customers!A:J,10,0)</f>
        <v>Premium</v>
      </c>
    </row>
    <row r="9565" spans="1:17" x14ac:dyDescent="0.3">
      <c r="A9565" t="s">
        <v>10656</v>
      </c>
      <c r="B9565" s="1">
        <v>45006</v>
      </c>
      <c r="C9565" t="s">
        <v>1338</v>
      </c>
      <c r="D9565" t="s">
        <v>1339</v>
      </c>
      <c r="E9565" t="s">
        <v>27</v>
      </c>
      <c r="F9565" t="s">
        <v>22</v>
      </c>
      <c r="G9565" t="s">
        <v>1039</v>
      </c>
      <c r="H9565">
        <v>3</v>
      </c>
      <c r="I9565">
        <v>16535.04</v>
      </c>
      <c r="J9565">
        <v>0.05</v>
      </c>
      <c r="K9565">
        <v>47124.86</v>
      </c>
      <c r="L9565">
        <v>8395.82</v>
      </c>
      <c r="M9565">
        <f t="shared" si="449"/>
        <v>47124.864000000001</v>
      </c>
      <c r="N9565" t="str">
        <f t="shared" si="447"/>
        <v>Q1</v>
      </c>
      <c r="O9565" s="2">
        <f t="shared" si="448"/>
        <v>17.81611658899358</v>
      </c>
      <c r="P9565" t="str">
        <f>VLOOKUP(retail_sales_2023!C9565,customers!A:J,5,)</f>
        <v>Lucknow</v>
      </c>
      <c r="Q9565" t="str">
        <f>VLOOKUP(C9565,customers!A:J,10,0)</f>
        <v>Premium</v>
      </c>
    </row>
    <row r="9566" spans="1:17" x14ac:dyDescent="0.3">
      <c r="A9566" t="s">
        <v>10657</v>
      </c>
      <c r="B9566" s="1">
        <v>45077</v>
      </c>
      <c r="C9566" t="s">
        <v>1016</v>
      </c>
      <c r="D9566" t="s">
        <v>1017</v>
      </c>
      <c r="E9566" t="s">
        <v>21</v>
      </c>
      <c r="F9566" t="s">
        <v>81</v>
      </c>
      <c r="G9566" t="s">
        <v>470</v>
      </c>
      <c r="H9566">
        <v>2</v>
      </c>
      <c r="I9566">
        <v>2013.75</v>
      </c>
      <c r="J9566">
        <v>0.05</v>
      </c>
      <c r="K9566">
        <v>3826.12</v>
      </c>
      <c r="L9566">
        <v>1238.73</v>
      </c>
      <c r="M9566">
        <f t="shared" si="449"/>
        <v>3826.125</v>
      </c>
      <c r="N9566" t="str">
        <f t="shared" si="447"/>
        <v>Q2</v>
      </c>
      <c r="O9566" s="2">
        <f t="shared" si="448"/>
        <v>32.375618119661695</v>
      </c>
      <c r="P9566" t="str">
        <f>VLOOKUP(retail_sales_2023!C9566,customers!A:J,5,)</f>
        <v>Kolkata</v>
      </c>
      <c r="Q9566" t="str">
        <f>VLOOKUP(C9566,customers!A:J,10,0)</f>
        <v>Regular</v>
      </c>
    </row>
    <row r="9567" spans="1:17" x14ac:dyDescent="0.3">
      <c r="A9567" t="s">
        <v>10658</v>
      </c>
      <c r="B9567" s="1">
        <v>45160</v>
      </c>
      <c r="C9567" t="s">
        <v>310</v>
      </c>
      <c r="D9567" t="s">
        <v>311</v>
      </c>
      <c r="E9567" t="s">
        <v>21</v>
      </c>
      <c r="F9567" t="s">
        <v>28</v>
      </c>
      <c r="G9567" t="s">
        <v>672</v>
      </c>
      <c r="H9567">
        <v>5</v>
      </c>
      <c r="I9567">
        <v>3979.92</v>
      </c>
      <c r="J9567">
        <v>0</v>
      </c>
      <c r="K9567">
        <v>19899.599999999999</v>
      </c>
      <c r="L9567">
        <v>-1257.74</v>
      </c>
      <c r="M9567">
        <f t="shared" si="449"/>
        <v>19899.599999999999</v>
      </c>
      <c r="N9567" t="str">
        <f t="shared" si="447"/>
        <v>Q3</v>
      </c>
      <c r="O9567" s="2">
        <f t="shared" si="448"/>
        <v>-6.3204285513276659</v>
      </c>
      <c r="P9567" t="str">
        <f>VLOOKUP(retail_sales_2023!C9567,customers!A:J,5,)</f>
        <v>Patna</v>
      </c>
      <c r="Q9567" t="str">
        <f>VLOOKUP(C9567,customers!A:J,10,0)</f>
        <v>Regular</v>
      </c>
    </row>
    <row r="9568" spans="1:17" x14ac:dyDescent="0.3">
      <c r="A9568" t="s">
        <v>10659</v>
      </c>
      <c r="B9568" s="1">
        <v>45265</v>
      </c>
      <c r="C9568" t="s">
        <v>595</v>
      </c>
      <c r="D9568" t="s">
        <v>596</v>
      </c>
      <c r="E9568" t="s">
        <v>27</v>
      </c>
      <c r="F9568" t="s">
        <v>81</v>
      </c>
      <c r="G9568" t="s">
        <v>470</v>
      </c>
      <c r="H9568">
        <v>5</v>
      </c>
      <c r="I9568">
        <v>3711.24</v>
      </c>
      <c r="J9568">
        <v>0.3</v>
      </c>
      <c r="K9568">
        <v>12989.34</v>
      </c>
      <c r="L9568">
        <v>2818.42</v>
      </c>
      <c r="M9568">
        <f t="shared" si="449"/>
        <v>12989.339999999997</v>
      </c>
      <c r="N9568" t="str">
        <f t="shared" si="447"/>
        <v>Q4</v>
      </c>
      <c r="O9568" s="2">
        <f t="shared" si="448"/>
        <v>21.697946162006694</v>
      </c>
      <c r="P9568" t="str">
        <f>VLOOKUP(retail_sales_2023!C9568,customers!A:J,5,)</f>
        <v>Lucknow</v>
      </c>
      <c r="Q9568" t="str">
        <f>VLOOKUP(C9568,customers!A:J,10,0)</f>
        <v>Occasional</v>
      </c>
    </row>
    <row r="9569" spans="1:17" x14ac:dyDescent="0.3">
      <c r="A9569" t="s">
        <v>10660</v>
      </c>
      <c r="B9569" s="1">
        <v>44977</v>
      </c>
      <c r="C9569" t="s">
        <v>538</v>
      </c>
      <c r="D9569" t="s">
        <v>539</v>
      </c>
      <c r="E9569" t="s">
        <v>33</v>
      </c>
      <c r="F9569" t="s">
        <v>16</v>
      </c>
      <c r="G9569" t="s">
        <v>171</v>
      </c>
      <c r="H9569">
        <v>1</v>
      </c>
      <c r="I9569">
        <v>495.66</v>
      </c>
      <c r="J9569">
        <v>0.25</v>
      </c>
      <c r="K9569">
        <v>371.75</v>
      </c>
      <c r="L9569">
        <v>105.58</v>
      </c>
      <c r="M9569">
        <f t="shared" si="449"/>
        <v>371.745</v>
      </c>
      <c r="N9569" t="str">
        <f t="shared" si="447"/>
        <v>Q1</v>
      </c>
      <c r="O9569" s="2">
        <f t="shared" si="448"/>
        <v>28.400806993947548</v>
      </c>
      <c r="P9569" t="str">
        <f>VLOOKUP(retail_sales_2023!C9569,customers!A:J,5,)</f>
        <v>Mumbai</v>
      </c>
      <c r="Q9569" t="str">
        <f>VLOOKUP(C9569,customers!A:J,10,0)</f>
        <v>Premium</v>
      </c>
    </row>
    <row r="9570" spans="1:17" x14ac:dyDescent="0.3">
      <c r="A9570" t="s">
        <v>10661</v>
      </c>
      <c r="B9570" s="1">
        <v>45279</v>
      </c>
      <c r="C9570" t="s">
        <v>983</v>
      </c>
      <c r="D9570" t="s">
        <v>984</v>
      </c>
      <c r="E9570" t="s">
        <v>21</v>
      </c>
      <c r="F9570" t="s">
        <v>81</v>
      </c>
      <c r="G9570" t="s">
        <v>158</v>
      </c>
      <c r="H9570">
        <v>4</v>
      </c>
      <c r="I9570">
        <v>372.29</v>
      </c>
      <c r="J9570">
        <v>0</v>
      </c>
      <c r="K9570">
        <v>1489.16</v>
      </c>
      <c r="L9570">
        <v>390.58</v>
      </c>
      <c r="M9570">
        <f t="shared" si="449"/>
        <v>1489.16</v>
      </c>
      <c r="N9570" t="str">
        <f t="shared" si="447"/>
        <v>Q4</v>
      </c>
      <c r="O9570" s="2">
        <f t="shared" si="448"/>
        <v>26.22820919175911</v>
      </c>
      <c r="P9570" t="str">
        <f>VLOOKUP(retail_sales_2023!C9570,customers!A:J,5,)</f>
        <v>Patna</v>
      </c>
      <c r="Q9570" t="str">
        <f>VLOOKUP(C9570,customers!A:J,10,0)</f>
        <v>Premium</v>
      </c>
    </row>
    <row r="9571" spans="1:17" x14ac:dyDescent="0.3">
      <c r="A9571" t="s">
        <v>10662</v>
      </c>
      <c r="B9571" s="1">
        <v>45192</v>
      </c>
      <c r="C9571" t="s">
        <v>338</v>
      </c>
      <c r="D9571" t="s">
        <v>339</v>
      </c>
      <c r="E9571" t="s">
        <v>15</v>
      </c>
      <c r="F9571" t="s">
        <v>16</v>
      </c>
      <c r="G9571" t="s">
        <v>192</v>
      </c>
      <c r="H9571">
        <v>2</v>
      </c>
      <c r="I9571">
        <v>203.95</v>
      </c>
      <c r="J9571">
        <v>0.05</v>
      </c>
      <c r="K9571">
        <v>387.5</v>
      </c>
      <c r="L9571">
        <v>113.94</v>
      </c>
      <c r="M9571">
        <f t="shared" si="449"/>
        <v>387.50499999999994</v>
      </c>
      <c r="N9571" t="str">
        <f t="shared" si="447"/>
        <v>Q3</v>
      </c>
      <c r="O9571" s="2">
        <f t="shared" si="448"/>
        <v>29.403870967741934</v>
      </c>
      <c r="P9571" t="str">
        <f>VLOOKUP(retail_sales_2023!C9571,customers!A:J,5,)</f>
        <v>Kochi</v>
      </c>
      <c r="Q9571" t="str">
        <f>VLOOKUP(C9571,customers!A:J,10,0)</f>
        <v>Regular</v>
      </c>
    </row>
    <row r="9572" spans="1:17" x14ac:dyDescent="0.3">
      <c r="A9572" t="s">
        <v>10663</v>
      </c>
      <c r="B9572" s="1">
        <v>45281</v>
      </c>
      <c r="C9572" t="s">
        <v>99</v>
      </c>
      <c r="D9572" t="s">
        <v>100</v>
      </c>
      <c r="E9572" t="s">
        <v>15</v>
      </c>
      <c r="F9572" t="s">
        <v>52</v>
      </c>
      <c r="G9572" t="s">
        <v>53</v>
      </c>
      <c r="H9572">
        <v>8</v>
      </c>
      <c r="I9572">
        <v>742.82</v>
      </c>
      <c r="J9572">
        <v>0</v>
      </c>
      <c r="K9572">
        <v>5942.56</v>
      </c>
      <c r="L9572">
        <v>396.62</v>
      </c>
      <c r="M9572">
        <f t="shared" si="449"/>
        <v>5942.56</v>
      </c>
      <c r="N9572" t="str">
        <f t="shared" si="447"/>
        <v>Q4</v>
      </c>
      <c r="O9572" s="2">
        <f t="shared" si="448"/>
        <v>6.6742279421663389</v>
      </c>
      <c r="P9572" t="str">
        <f>VLOOKUP(retail_sales_2023!C9572,customers!A:J,5,)</f>
        <v>Kochi</v>
      </c>
      <c r="Q9572" t="str">
        <f>VLOOKUP(C9572,customers!A:J,10,0)</f>
        <v>Regular</v>
      </c>
    </row>
    <row r="9573" spans="1:17" x14ac:dyDescent="0.3">
      <c r="A9573" t="s">
        <v>10664</v>
      </c>
      <c r="B9573" s="1">
        <v>45102</v>
      </c>
      <c r="C9573" t="s">
        <v>1320</v>
      </c>
      <c r="D9573" t="s">
        <v>1321</v>
      </c>
      <c r="E9573" t="s">
        <v>15</v>
      </c>
      <c r="F9573" t="s">
        <v>52</v>
      </c>
      <c r="G9573" t="s">
        <v>169</v>
      </c>
      <c r="H9573">
        <v>7</v>
      </c>
      <c r="I9573">
        <v>542.91</v>
      </c>
      <c r="J9573">
        <v>0</v>
      </c>
      <c r="K9573">
        <v>3800.37</v>
      </c>
      <c r="L9573">
        <v>309.05</v>
      </c>
      <c r="M9573">
        <f t="shared" si="449"/>
        <v>3800.37</v>
      </c>
      <c r="N9573" t="str">
        <f t="shared" si="447"/>
        <v>Q2</v>
      </c>
      <c r="O9573" s="2">
        <f t="shared" si="448"/>
        <v>8.1321029268202842</v>
      </c>
      <c r="P9573" t="str">
        <f>VLOOKUP(retail_sales_2023!C9573,customers!A:J,5,)</f>
        <v>Kochi</v>
      </c>
      <c r="Q9573" t="str">
        <f>VLOOKUP(C9573,customers!A:J,10,0)</f>
        <v>Premium</v>
      </c>
    </row>
    <row r="9574" spans="1:17" x14ac:dyDescent="0.3">
      <c r="A9574" t="s">
        <v>10665</v>
      </c>
      <c r="B9574" s="1">
        <v>45057</v>
      </c>
      <c r="C9574" t="s">
        <v>892</v>
      </c>
      <c r="D9574" t="s">
        <v>893</v>
      </c>
      <c r="E9574" t="s">
        <v>27</v>
      </c>
      <c r="F9574" t="s">
        <v>28</v>
      </c>
      <c r="G9574" t="s">
        <v>97</v>
      </c>
      <c r="H9574">
        <v>1</v>
      </c>
      <c r="I9574">
        <v>6016.09</v>
      </c>
      <c r="J9574">
        <v>0.05</v>
      </c>
      <c r="K9574">
        <v>5715.29</v>
      </c>
      <c r="L9574">
        <v>1560.46</v>
      </c>
      <c r="M9574">
        <f t="shared" si="449"/>
        <v>5715.2855</v>
      </c>
      <c r="N9574" t="str">
        <f t="shared" si="447"/>
        <v>Q2</v>
      </c>
      <c r="O9574" s="2">
        <f t="shared" si="448"/>
        <v>27.303251453557039</v>
      </c>
      <c r="P9574" t="str">
        <f>VLOOKUP(retail_sales_2023!C9574,customers!A:J,5,)</f>
        <v>Amritsar</v>
      </c>
      <c r="Q9574" t="str">
        <f>VLOOKUP(C9574,customers!A:J,10,0)</f>
        <v>Premium</v>
      </c>
    </row>
    <row r="9575" spans="1:17" x14ac:dyDescent="0.3">
      <c r="A9575" t="s">
        <v>10666</v>
      </c>
      <c r="B9575" s="1">
        <v>44932</v>
      </c>
      <c r="C9575" t="s">
        <v>1974</v>
      </c>
      <c r="D9575" t="s">
        <v>1975</v>
      </c>
      <c r="E9575" t="s">
        <v>15</v>
      </c>
      <c r="F9575" t="s">
        <v>16</v>
      </c>
      <c r="G9575" t="s">
        <v>305</v>
      </c>
      <c r="H9575">
        <v>3</v>
      </c>
      <c r="I9575">
        <v>335.26</v>
      </c>
      <c r="J9575">
        <v>0.2</v>
      </c>
      <c r="K9575">
        <v>804.62</v>
      </c>
      <c r="L9575">
        <v>210.98</v>
      </c>
      <c r="M9575">
        <f t="shared" si="449"/>
        <v>804.62400000000002</v>
      </c>
      <c r="N9575" t="str">
        <f t="shared" si="447"/>
        <v>Q1</v>
      </c>
      <c r="O9575" s="2">
        <f t="shared" si="448"/>
        <v>26.221073301682779</v>
      </c>
      <c r="P9575" t="str">
        <f>VLOOKUP(retail_sales_2023!C9575,customers!A:J,5,)</f>
        <v>Kochi</v>
      </c>
      <c r="Q9575" t="str">
        <f>VLOOKUP(C9575,customers!A:J,10,0)</f>
        <v>Premium</v>
      </c>
    </row>
    <row r="9576" spans="1:17" x14ac:dyDescent="0.3">
      <c r="A9576" t="s">
        <v>10667</v>
      </c>
      <c r="B9576" s="1">
        <v>45069</v>
      </c>
      <c r="C9576" t="s">
        <v>2379</v>
      </c>
      <c r="D9576" t="s">
        <v>2380</v>
      </c>
      <c r="E9576" t="s">
        <v>21</v>
      </c>
      <c r="F9576" t="s">
        <v>43</v>
      </c>
      <c r="G9576" t="s">
        <v>110</v>
      </c>
      <c r="H9576">
        <v>2</v>
      </c>
      <c r="I9576">
        <v>71901.87</v>
      </c>
      <c r="J9576">
        <v>0.25</v>
      </c>
      <c r="K9576">
        <v>107852.8</v>
      </c>
      <c r="L9576">
        <v>15581.61</v>
      </c>
      <c r="M9576">
        <f t="shared" si="449"/>
        <v>107852.80499999999</v>
      </c>
      <c r="N9576" t="str">
        <f t="shared" si="447"/>
        <v>Q2</v>
      </c>
      <c r="O9576" s="2">
        <f t="shared" si="448"/>
        <v>14.447107539164492</v>
      </c>
      <c r="P9576" t="str">
        <f>VLOOKUP(retail_sales_2023!C9576,customers!A:J,5,)</f>
        <v>Bhubaneswar</v>
      </c>
      <c r="Q9576" t="str">
        <f>VLOOKUP(C9576,customers!A:J,10,0)</f>
        <v>Premium</v>
      </c>
    </row>
    <row r="9577" spans="1:17" x14ac:dyDescent="0.3">
      <c r="A9577" t="s">
        <v>10668</v>
      </c>
      <c r="B9577" s="1">
        <v>45173</v>
      </c>
      <c r="C9577" t="s">
        <v>1758</v>
      </c>
      <c r="D9577" t="s">
        <v>1759</v>
      </c>
      <c r="E9577" t="s">
        <v>15</v>
      </c>
      <c r="F9577" t="s">
        <v>52</v>
      </c>
      <c r="G9577" t="s">
        <v>117</v>
      </c>
      <c r="H9577">
        <v>7</v>
      </c>
      <c r="I9577">
        <v>103.82</v>
      </c>
      <c r="J9577">
        <v>0</v>
      </c>
      <c r="K9577">
        <v>726.74</v>
      </c>
      <c r="L9577">
        <v>67.37</v>
      </c>
      <c r="M9577">
        <f t="shared" si="449"/>
        <v>726.74</v>
      </c>
      <c r="N9577" t="str">
        <f t="shared" si="447"/>
        <v>Q3</v>
      </c>
      <c r="O9577" s="2">
        <f t="shared" si="448"/>
        <v>9.2701653961526826</v>
      </c>
      <c r="P9577" t="str">
        <f>VLOOKUP(retail_sales_2023!C9577,customers!A:J,5,)</f>
        <v>Kochi</v>
      </c>
      <c r="Q9577" t="str">
        <f>VLOOKUP(C9577,customers!A:J,10,0)</f>
        <v>Premium</v>
      </c>
    </row>
    <row r="9578" spans="1:17" x14ac:dyDescent="0.3">
      <c r="A9578" t="s">
        <v>10669</v>
      </c>
      <c r="B9578" s="1">
        <v>45127</v>
      </c>
      <c r="C9578" t="s">
        <v>705</v>
      </c>
      <c r="D9578" t="s">
        <v>706</v>
      </c>
      <c r="E9578" t="s">
        <v>15</v>
      </c>
      <c r="F9578" t="s">
        <v>22</v>
      </c>
      <c r="G9578" t="s">
        <v>210</v>
      </c>
      <c r="H9578">
        <v>1</v>
      </c>
      <c r="I9578">
        <v>23051.48</v>
      </c>
      <c r="J9578">
        <v>0.15</v>
      </c>
      <c r="K9578">
        <v>19593.759999999998</v>
      </c>
      <c r="L9578">
        <v>5928.94</v>
      </c>
      <c r="M9578">
        <f t="shared" si="449"/>
        <v>19593.757999999998</v>
      </c>
      <c r="N9578" t="str">
        <f t="shared" si="447"/>
        <v>Q3</v>
      </c>
      <c r="O9578" s="2">
        <f t="shared" si="448"/>
        <v>30.259327459354406</v>
      </c>
      <c r="P9578" t="str">
        <f>VLOOKUP(retail_sales_2023!C9578,customers!A:J,5,)</f>
        <v>Coimbatore</v>
      </c>
      <c r="Q9578" t="str">
        <f>VLOOKUP(C9578,customers!A:J,10,0)</f>
        <v>Premium</v>
      </c>
    </row>
    <row r="9579" spans="1:17" x14ac:dyDescent="0.3">
      <c r="A9579" t="s">
        <v>10670</v>
      </c>
      <c r="B9579" s="1">
        <v>45280</v>
      </c>
      <c r="C9579" t="s">
        <v>307</v>
      </c>
      <c r="D9579" t="s">
        <v>308</v>
      </c>
      <c r="E9579" t="s">
        <v>21</v>
      </c>
      <c r="F9579" t="s">
        <v>28</v>
      </c>
      <c r="G9579" t="s">
        <v>439</v>
      </c>
      <c r="H9579">
        <v>3</v>
      </c>
      <c r="I9579">
        <v>2192.71</v>
      </c>
      <c r="J9579">
        <v>0</v>
      </c>
      <c r="K9579">
        <v>6578.13</v>
      </c>
      <c r="L9579">
        <v>1454.33</v>
      </c>
      <c r="M9579">
        <f t="shared" si="449"/>
        <v>6578.13</v>
      </c>
      <c r="N9579" t="str">
        <f t="shared" si="447"/>
        <v>Q4</v>
      </c>
      <c r="O9579" s="2">
        <f t="shared" si="448"/>
        <v>22.108562767838276</v>
      </c>
      <c r="P9579" t="str">
        <f>VLOOKUP(retail_sales_2023!C9579,customers!A:J,5,)</f>
        <v>Patna</v>
      </c>
      <c r="Q9579" t="str">
        <f>VLOOKUP(C9579,customers!A:J,10,0)</f>
        <v>Occasional</v>
      </c>
    </row>
    <row r="9580" spans="1:17" x14ac:dyDescent="0.3">
      <c r="A9580" t="s">
        <v>10671</v>
      </c>
      <c r="B9580" s="1">
        <v>45142</v>
      </c>
      <c r="C9580" t="s">
        <v>400</v>
      </c>
      <c r="D9580" t="s">
        <v>401</v>
      </c>
      <c r="E9580" t="s">
        <v>33</v>
      </c>
      <c r="F9580" t="s">
        <v>38</v>
      </c>
      <c r="G9580" t="s">
        <v>65</v>
      </c>
      <c r="H9580">
        <v>2</v>
      </c>
      <c r="I9580">
        <v>1018.22</v>
      </c>
      <c r="J9580">
        <v>0.2</v>
      </c>
      <c r="K9580">
        <v>1629.15</v>
      </c>
      <c r="L9580">
        <v>576.04999999999995</v>
      </c>
      <c r="M9580">
        <f t="shared" si="449"/>
        <v>1629.152</v>
      </c>
      <c r="N9580" t="str">
        <f t="shared" si="447"/>
        <v>Q3</v>
      </c>
      <c r="O9580" s="2">
        <f t="shared" si="448"/>
        <v>35.358929503115114</v>
      </c>
      <c r="P9580" t="str">
        <f>VLOOKUP(retail_sales_2023!C9580,customers!A:J,5,)</f>
        <v>Ahmedabad</v>
      </c>
      <c r="Q9580" t="str">
        <f>VLOOKUP(C9580,customers!A:J,10,0)</f>
        <v>Premium</v>
      </c>
    </row>
    <row r="9581" spans="1:17" x14ac:dyDescent="0.3">
      <c r="A9581" t="s">
        <v>10672</v>
      </c>
      <c r="B9581" s="1">
        <v>44935</v>
      </c>
      <c r="C9581" t="s">
        <v>763</v>
      </c>
      <c r="D9581" t="s">
        <v>764</v>
      </c>
      <c r="E9581" t="s">
        <v>21</v>
      </c>
      <c r="F9581" t="s">
        <v>38</v>
      </c>
      <c r="G9581" t="s">
        <v>73</v>
      </c>
      <c r="H9581">
        <v>5</v>
      </c>
      <c r="I9581">
        <v>1177.78</v>
      </c>
      <c r="J9581">
        <v>0</v>
      </c>
      <c r="K9581">
        <v>5888.9</v>
      </c>
      <c r="L9581">
        <v>2112.62</v>
      </c>
      <c r="M9581">
        <f t="shared" si="449"/>
        <v>5888.9</v>
      </c>
      <c r="N9581" t="str">
        <f t="shared" si="447"/>
        <v>Q1</v>
      </c>
      <c r="O9581" s="2">
        <f t="shared" si="448"/>
        <v>35.874611557336685</v>
      </c>
      <c r="P9581" t="str">
        <f>VLOOKUP(retail_sales_2023!C9581,customers!A:J,5,)</f>
        <v>Bhubaneswar</v>
      </c>
      <c r="Q9581" t="str">
        <f>VLOOKUP(C9581,customers!A:J,10,0)</f>
        <v>Regular</v>
      </c>
    </row>
    <row r="9582" spans="1:17" x14ac:dyDescent="0.3">
      <c r="A9582" t="s">
        <v>10673</v>
      </c>
      <c r="B9582" s="1">
        <v>45283</v>
      </c>
      <c r="C9582" t="s">
        <v>1412</v>
      </c>
      <c r="D9582" t="s">
        <v>1413</v>
      </c>
      <c r="E9582" t="s">
        <v>33</v>
      </c>
      <c r="F9582" t="s">
        <v>22</v>
      </c>
      <c r="G9582" t="s">
        <v>423</v>
      </c>
      <c r="H9582">
        <v>2</v>
      </c>
      <c r="I9582">
        <v>36295.61</v>
      </c>
      <c r="J9582">
        <v>0</v>
      </c>
      <c r="K9582">
        <v>72591.22</v>
      </c>
      <c r="L9582">
        <v>23391.46</v>
      </c>
      <c r="M9582">
        <f t="shared" si="449"/>
        <v>72591.22</v>
      </c>
      <c r="N9582" t="str">
        <f t="shared" si="447"/>
        <v>Q4</v>
      </c>
      <c r="O9582" s="2">
        <f t="shared" si="448"/>
        <v>32.223538879770857</v>
      </c>
      <c r="P9582" t="str">
        <f>VLOOKUP(retail_sales_2023!C9582,customers!A:J,5,)</f>
        <v>Surat</v>
      </c>
      <c r="Q9582" t="str">
        <f>VLOOKUP(C9582,customers!A:J,10,0)</f>
        <v>Occasional</v>
      </c>
    </row>
    <row r="9583" spans="1:17" x14ac:dyDescent="0.3">
      <c r="A9583" t="s">
        <v>10674</v>
      </c>
      <c r="B9583" s="1">
        <v>45121</v>
      </c>
      <c r="C9583" t="s">
        <v>1157</v>
      </c>
      <c r="D9583" t="s">
        <v>1158</v>
      </c>
      <c r="E9583" t="s">
        <v>27</v>
      </c>
      <c r="F9583" t="s">
        <v>16</v>
      </c>
      <c r="G9583" t="s">
        <v>286</v>
      </c>
      <c r="H9583">
        <v>1</v>
      </c>
      <c r="I9583">
        <v>430.78</v>
      </c>
      <c r="J9583">
        <v>0.1</v>
      </c>
      <c r="K9583">
        <v>387.7</v>
      </c>
      <c r="L9583">
        <v>147.06</v>
      </c>
      <c r="M9583">
        <f t="shared" si="449"/>
        <v>387.702</v>
      </c>
      <c r="N9583" t="str">
        <f t="shared" si="447"/>
        <v>Q3</v>
      </c>
      <c r="O9583" s="2">
        <f t="shared" si="448"/>
        <v>37.931390250193452</v>
      </c>
      <c r="P9583" t="str">
        <f>VLOOKUP(retail_sales_2023!C9583,customers!A:J,5,)</f>
        <v>Lucknow</v>
      </c>
      <c r="Q9583" t="str">
        <f>VLOOKUP(C9583,customers!A:J,10,0)</f>
        <v>Occasional</v>
      </c>
    </row>
    <row r="9584" spans="1:17" x14ac:dyDescent="0.3">
      <c r="A9584" t="s">
        <v>10675</v>
      </c>
      <c r="B9584" s="1">
        <v>45230</v>
      </c>
      <c r="C9584" t="s">
        <v>918</v>
      </c>
      <c r="D9584" t="s">
        <v>919</v>
      </c>
      <c r="E9584" t="s">
        <v>33</v>
      </c>
      <c r="F9584" t="s">
        <v>22</v>
      </c>
      <c r="G9584" t="s">
        <v>34</v>
      </c>
      <c r="H9584">
        <v>1</v>
      </c>
      <c r="I9584">
        <v>37519.019999999997</v>
      </c>
      <c r="J9584">
        <v>0.25</v>
      </c>
      <c r="K9584">
        <v>28139.26</v>
      </c>
      <c r="L9584">
        <v>8663.14</v>
      </c>
      <c r="M9584">
        <f t="shared" si="449"/>
        <v>28139.264999999999</v>
      </c>
      <c r="N9584" t="str">
        <f t="shared" si="447"/>
        <v>Q4</v>
      </c>
      <c r="O9584" s="2">
        <f t="shared" si="448"/>
        <v>30.786666031729332</v>
      </c>
      <c r="P9584" t="str">
        <f>VLOOKUP(retail_sales_2023!C9584,customers!A:J,5,)</f>
        <v>Ahmedabad</v>
      </c>
      <c r="Q9584" t="str">
        <f>VLOOKUP(C9584,customers!A:J,10,0)</f>
        <v>Regular</v>
      </c>
    </row>
    <row r="9585" spans="1:17" x14ac:dyDescent="0.3">
      <c r="A9585" t="s">
        <v>10676</v>
      </c>
      <c r="B9585" s="1">
        <v>45121</v>
      </c>
      <c r="C9585" t="s">
        <v>1276</v>
      </c>
      <c r="D9585" t="s">
        <v>1861</v>
      </c>
      <c r="E9585" t="s">
        <v>27</v>
      </c>
      <c r="F9585" t="s">
        <v>43</v>
      </c>
      <c r="G9585" t="s">
        <v>128</v>
      </c>
      <c r="H9585">
        <v>3</v>
      </c>
      <c r="I9585">
        <v>68871.59</v>
      </c>
      <c r="J9585">
        <v>0</v>
      </c>
      <c r="K9585">
        <v>206614.77</v>
      </c>
      <c r="L9585">
        <v>20264.75</v>
      </c>
      <c r="M9585">
        <f t="shared" si="449"/>
        <v>206614.77</v>
      </c>
      <c r="N9585" t="str">
        <f t="shared" si="447"/>
        <v>Q3</v>
      </c>
      <c r="O9585" s="2">
        <f t="shared" si="448"/>
        <v>9.8079871056652923</v>
      </c>
      <c r="P9585" t="str">
        <f>VLOOKUP(retail_sales_2023!C9585,customers!A:J,5,)</f>
        <v>Jaipur</v>
      </c>
      <c r="Q9585" t="str">
        <f>VLOOKUP(C9585,customers!A:J,10,0)</f>
        <v>Premium</v>
      </c>
    </row>
    <row r="9586" spans="1:17" x14ac:dyDescent="0.3">
      <c r="A9586" t="s">
        <v>10677</v>
      </c>
      <c r="B9586" s="1">
        <v>44943</v>
      </c>
      <c r="C9586" t="s">
        <v>1240</v>
      </c>
      <c r="D9586" t="s">
        <v>1241</v>
      </c>
      <c r="E9586" t="s">
        <v>33</v>
      </c>
      <c r="F9586" t="s">
        <v>38</v>
      </c>
      <c r="G9586" t="s">
        <v>39</v>
      </c>
      <c r="H9586">
        <v>3</v>
      </c>
      <c r="I9586">
        <v>677.38</v>
      </c>
      <c r="J9586">
        <v>0.1</v>
      </c>
      <c r="K9586">
        <v>1828.93</v>
      </c>
      <c r="L9586">
        <v>598.71</v>
      </c>
      <c r="M9586">
        <f t="shared" si="449"/>
        <v>1828.9259999999999</v>
      </c>
      <c r="N9586" t="str">
        <f t="shared" si="447"/>
        <v>Q1</v>
      </c>
      <c r="O9586" s="2">
        <f t="shared" si="448"/>
        <v>32.735533891400983</v>
      </c>
      <c r="P9586" t="str">
        <f>VLOOKUP(retail_sales_2023!C9586,customers!A:J,5,)</f>
        <v>Surat</v>
      </c>
      <c r="Q9586" t="str">
        <f>VLOOKUP(C9586,customers!A:J,10,0)</f>
        <v>Premium</v>
      </c>
    </row>
    <row r="9587" spans="1:17" x14ac:dyDescent="0.3">
      <c r="A9587" t="s">
        <v>10678</v>
      </c>
      <c r="B9587" s="1">
        <v>45271</v>
      </c>
      <c r="C9587" t="s">
        <v>910</v>
      </c>
      <c r="D9587" t="s">
        <v>911</v>
      </c>
      <c r="E9587" t="s">
        <v>15</v>
      </c>
      <c r="F9587" t="s">
        <v>22</v>
      </c>
      <c r="G9587" t="s">
        <v>34</v>
      </c>
      <c r="H9587">
        <v>5</v>
      </c>
      <c r="I9587">
        <v>23908.22</v>
      </c>
      <c r="J9587">
        <v>0.3</v>
      </c>
      <c r="K9587">
        <v>83678.77</v>
      </c>
      <c r="L9587">
        <v>15418.62</v>
      </c>
      <c r="M9587">
        <f t="shared" si="449"/>
        <v>83678.77</v>
      </c>
      <c r="N9587" t="str">
        <f t="shared" si="447"/>
        <v>Q4</v>
      </c>
      <c r="O9587" s="2">
        <f t="shared" si="448"/>
        <v>18.425963957166196</v>
      </c>
      <c r="P9587" t="str">
        <f>VLOOKUP(retail_sales_2023!C9587,customers!A:J,5,)</f>
        <v>Hyderabad</v>
      </c>
      <c r="Q9587" t="str">
        <f>VLOOKUP(C9587,customers!A:J,10,0)</f>
        <v>Occasional</v>
      </c>
    </row>
    <row r="9588" spans="1:17" x14ac:dyDescent="0.3">
      <c r="A9588" t="s">
        <v>10679</v>
      </c>
      <c r="B9588" s="1">
        <v>45045</v>
      </c>
      <c r="C9588" t="s">
        <v>507</v>
      </c>
      <c r="D9588" t="s">
        <v>508</v>
      </c>
      <c r="E9588" t="s">
        <v>33</v>
      </c>
      <c r="F9588" t="s">
        <v>52</v>
      </c>
      <c r="G9588" t="s">
        <v>226</v>
      </c>
      <c r="H9588">
        <v>7</v>
      </c>
      <c r="I9588">
        <v>384.07</v>
      </c>
      <c r="J9588">
        <v>0.2</v>
      </c>
      <c r="K9588">
        <v>2150.79</v>
      </c>
      <c r="L9588">
        <v>176.13</v>
      </c>
      <c r="M9588">
        <f t="shared" si="449"/>
        <v>2150.7919999999999</v>
      </c>
      <c r="N9588" t="str">
        <f t="shared" si="447"/>
        <v>Q2</v>
      </c>
      <c r="O9588" s="2">
        <f t="shared" si="448"/>
        <v>8.1890840109913103</v>
      </c>
      <c r="P9588" t="str">
        <f>VLOOKUP(retail_sales_2023!C9588,customers!A:J,5,)</f>
        <v>Nagpur</v>
      </c>
      <c r="Q9588" t="str">
        <f>VLOOKUP(C9588,customers!A:J,10,0)</f>
        <v>Premium</v>
      </c>
    </row>
    <row r="9589" spans="1:17" x14ac:dyDescent="0.3">
      <c r="A9589" t="s">
        <v>10680</v>
      </c>
      <c r="B9589" s="1">
        <v>44986</v>
      </c>
      <c r="C9589" t="s">
        <v>1182</v>
      </c>
      <c r="D9589" t="s">
        <v>1183</v>
      </c>
      <c r="E9589" t="s">
        <v>15</v>
      </c>
      <c r="F9589" t="s">
        <v>28</v>
      </c>
      <c r="G9589" t="s">
        <v>97</v>
      </c>
      <c r="H9589">
        <v>4</v>
      </c>
      <c r="I9589">
        <v>7615.96</v>
      </c>
      <c r="J9589">
        <v>0.05</v>
      </c>
      <c r="K9589">
        <v>28940.65</v>
      </c>
      <c r="L9589">
        <v>7360.02</v>
      </c>
      <c r="M9589">
        <f t="shared" si="449"/>
        <v>28940.647999999997</v>
      </c>
      <c r="N9589" t="str">
        <f t="shared" si="447"/>
        <v>Q1</v>
      </c>
      <c r="O9589" s="2">
        <f t="shared" si="448"/>
        <v>25.431426039152544</v>
      </c>
      <c r="P9589" t="str">
        <f>VLOOKUP(retail_sales_2023!C9589,customers!A:J,5,)</f>
        <v>Bengaluru</v>
      </c>
      <c r="Q9589" t="str">
        <f>VLOOKUP(C9589,customers!A:J,10,0)</f>
        <v>Regular</v>
      </c>
    </row>
    <row r="9590" spans="1:17" x14ac:dyDescent="0.3">
      <c r="A9590" t="s">
        <v>10681</v>
      </c>
      <c r="B9590" s="1">
        <v>45151</v>
      </c>
      <c r="C9590" t="s">
        <v>1346</v>
      </c>
      <c r="D9590" t="s">
        <v>1347</v>
      </c>
      <c r="E9590" t="s">
        <v>27</v>
      </c>
      <c r="F9590" t="s">
        <v>43</v>
      </c>
      <c r="G9590" t="s">
        <v>128</v>
      </c>
      <c r="H9590">
        <v>2</v>
      </c>
      <c r="I9590">
        <v>19414.580000000002</v>
      </c>
      <c r="J9590">
        <v>0.2</v>
      </c>
      <c r="K9590">
        <v>31063.33</v>
      </c>
      <c r="L9590">
        <v>4434.84</v>
      </c>
      <c r="M9590">
        <f t="shared" si="449"/>
        <v>31063.328000000005</v>
      </c>
      <c r="N9590" t="str">
        <f t="shared" si="447"/>
        <v>Q3</v>
      </c>
      <c r="O9590" s="2">
        <f t="shared" si="448"/>
        <v>14.276769425557401</v>
      </c>
      <c r="P9590" t="str">
        <f>VLOOKUP(retail_sales_2023!C9590,customers!A:J,5,)</f>
        <v>Chandigarh</v>
      </c>
      <c r="Q9590" t="str">
        <f>VLOOKUP(C9590,customers!A:J,10,0)</f>
        <v>Occasional</v>
      </c>
    </row>
    <row r="9591" spans="1:17" x14ac:dyDescent="0.3">
      <c r="A9591" t="s">
        <v>10682</v>
      </c>
      <c r="B9591" s="1">
        <v>45006</v>
      </c>
      <c r="C9591" t="s">
        <v>1061</v>
      </c>
      <c r="D9591" t="s">
        <v>1062</v>
      </c>
      <c r="E9591" t="s">
        <v>27</v>
      </c>
      <c r="F9591" t="s">
        <v>16</v>
      </c>
      <c r="G9591" t="s">
        <v>171</v>
      </c>
      <c r="H9591">
        <v>2</v>
      </c>
      <c r="I9591">
        <v>960.21</v>
      </c>
      <c r="J9591">
        <v>0.05</v>
      </c>
      <c r="K9591">
        <v>1824.4</v>
      </c>
      <c r="L9591">
        <v>824.3</v>
      </c>
      <c r="M9591">
        <f t="shared" si="449"/>
        <v>1824.3989999999999</v>
      </c>
      <c r="N9591" t="str">
        <f t="shared" si="447"/>
        <v>Q1</v>
      </c>
      <c r="O9591" s="2">
        <f t="shared" si="448"/>
        <v>45.181977636483225</v>
      </c>
      <c r="P9591" t="str">
        <f>VLOOKUP(retail_sales_2023!C9591,customers!A:J,5,)</f>
        <v>Jaipur</v>
      </c>
      <c r="Q9591" t="str">
        <f>VLOOKUP(C9591,customers!A:J,10,0)</f>
        <v>Regular</v>
      </c>
    </row>
    <row r="9592" spans="1:17" x14ac:dyDescent="0.3">
      <c r="A9592" t="s">
        <v>10683</v>
      </c>
      <c r="B9592" s="1">
        <v>45007</v>
      </c>
      <c r="C9592" t="s">
        <v>331</v>
      </c>
      <c r="D9592" t="s">
        <v>332</v>
      </c>
      <c r="E9592" t="s">
        <v>15</v>
      </c>
      <c r="F9592" t="s">
        <v>81</v>
      </c>
      <c r="G9592" t="s">
        <v>470</v>
      </c>
      <c r="H9592">
        <v>5</v>
      </c>
      <c r="I9592">
        <v>3140.22</v>
      </c>
      <c r="J9592">
        <v>0.1</v>
      </c>
      <c r="K9592">
        <v>14130.99</v>
      </c>
      <c r="L9592">
        <v>4758.46</v>
      </c>
      <c r="M9592">
        <f t="shared" si="449"/>
        <v>14130.99</v>
      </c>
      <c r="N9592" t="str">
        <f t="shared" si="447"/>
        <v>Q1</v>
      </c>
      <c r="O9592" s="2">
        <f t="shared" si="448"/>
        <v>33.673932258107889</v>
      </c>
      <c r="P9592" t="str">
        <f>VLOOKUP(retail_sales_2023!C9592,customers!A:J,5,)</f>
        <v>Kochi</v>
      </c>
      <c r="Q9592" t="str">
        <f>VLOOKUP(C9592,customers!A:J,10,0)</f>
        <v>Premium</v>
      </c>
    </row>
    <row r="9593" spans="1:17" x14ac:dyDescent="0.3">
      <c r="A9593" t="s">
        <v>10684</v>
      </c>
      <c r="B9593" s="1">
        <v>45001</v>
      </c>
      <c r="C9593" t="s">
        <v>960</v>
      </c>
      <c r="D9593" t="s">
        <v>961</v>
      </c>
      <c r="E9593" t="s">
        <v>27</v>
      </c>
      <c r="F9593" t="s">
        <v>16</v>
      </c>
      <c r="G9593" t="s">
        <v>286</v>
      </c>
      <c r="H9593">
        <v>0</v>
      </c>
      <c r="I9593">
        <v>818.44</v>
      </c>
      <c r="J9593">
        <v>0.05</v>
      </c>
      <c r="K9593">
        <v>0</v>
      </c>
      <c r="L9593">
        <v>0</v>
      </c>
      <c r="M9593">
        <f t="shared" si="449"/>
        <v>0</v>
      </c>
      <c r="N9593" t="str">
        <f t="shared" si="447"/>
        <v>Q1</v>
      </c>
      <c r="O9593" s="2">
        <v>0</v>
      </c>
      <c r="P9593" t="str">
        <f>VLOOKUP(retail_sales_2023!C9593,customers!A:J,5,)</f>
        <v>Lucknow</v>
      </c>
      <c r="Q9593" t="str">
        <f>VLOOKUP(C9593,customers!A:J,10,0)</f>
        <v>Premium</v>
      </c>
    </row>
    <row r="9594" spans="1:17" x14ac:dyDescent="0.3">
      <c r="A9594" t="s">
        <v>10685</v>
      </c>
      <c r="B9594" s="1">
        <v>45043</v>
      </c>
      <c r="C9594" t="s">
        <v>1123</v>
      </c>
      <c r="D9594" t="s">
        <v>1124</v>
      </c>
      <c r="E9594" t="s">
        <v>15</v>
      </c>
      <c r="F9594" t="s">
        <v>52</v>
      </c>
      <c r="G9594" t="s">
        <v>133</v>
      </c>
      <c r="H9594">
        <v>6</v>
      </c>
      <c r="I9594">
        <v>240.53</v>
      </c>
      <c r="J9594">
        <v>0.15</v>
      </c>
      <c r="K9594">
        <v>1226.7</v>
      </c>
      <c r="L9594">
        <v>79.56</v>
      </c>
      <c r="M9594">
        <f t="shared" si="449"/>
        <v>1226.703</v>
      </c>
      <c r="N9594" t="str">
        <f t="shared" si="447"/>
        <v>Q2</v>
      </c>
      <c r="O9594" s="2">
        <f t="shared" si="448"/>
        <v>6.4856933235509908</v>
      </c>
      <c r="P9594" t="str">
        <f>VLOOKUP(retail_sales_2023!C9594,customers!A:J,5,)</f>
        <v>Kochi</v>
      </c>
      <c r="Q9594" t="str">
        <f>VLOOKUP(C9594,customers!A:J,10,0)</f>
        <v>Premium</v>
      </c>
    </row>
    <row r="9595" spans="1:17" x14ac:dyDescent="0.3">
      <c r="A9595" t="s">
        <v>10686</v>
      </c>
      <c r="B9595" s="1">
        <v>45265</v>
      </c>
      <c r="C9595" t="s">
        <v>1403</v>
      </c>
      <c r="D9595" t="s">
        <v>1404</v>
      </c>
      <c r="E9595" t="s">
        <v>27</v>
      </c>
      <c r="F9595" t="s">
        <v>28</v>
      </c>
      <c r="G9595" t="s">
        <v>325</v>
      </c>
      <c r="H9595">
        <v>4</v>
      </c>
      <c r="I9595">
        <v>1330.06</v>
      </c>
      <c r="J9595">
        <v>0.1</v>
      </c>
      <c r="K9595">
        <v>4788.22</v>
      </c>
      <c r="L9595">
        <v>1325.19</v>
      </c>
      <c r="M9595">
        <f t="shared" si="449"/>
        <v>4788.2160000000003</v>
      </c>
      <c r="N9595" t="str">
        <f t="shared" si="447"/>
        <v>Q4</v>
      </c>
      <c r="O9595" s="2">
        <f t="shared" si="448"/>
        <v>27.676046631107177</v>
      </c>
      <c r="P9595" t="str">
        <f>VLOOKUP(retail_sales_2023!C9595,customers!A:J,5,)</f>
        <v>Jaipur</v>
      </c>
      <c r="Q9595" t="str">
        <f>VLOOKUP(C9595,customers!A:J,10,0)</f>
        <v>Occasional</v>
      </c>
    </row>
    <row r="9596" spans="1:17" x14ac:dyDescent="0.3">
      <c r="A9596" t="s">
        <v>10687</v>
      </c>
      <c r="B9596" s="1">
        <v>45080</v>
      </c>
      <c r="C9596" t="s">
        <v>1331</v>
      </c>
      <c r="D9596" t="s">
        <v>1332</v>
      </c>
      <c r="E9596" t="s">
        <v>27</v>
      </c>
      <c r="F9596" t="s">
        <v>16</v>
      </c>
      <c r="G9596" t="s">
        <v>319</v>
      </c>
      <c r="H9596">
        <v>2</v>
      </c>
      <c r="I9596">
        <v>833.59</v>
      </c>
      <c r="J9596">
        <v>0.25</v>
      </c>
      <c r="K9596">
        <v>1250.3800000000001</v>
      </c>
      <c r="L9596">
        <v>556.13</v>
      </c>
      <c r="M9596">
        <f t="shared" si="449"/>
        <v>1250.385</v>
      </c>
      <c r="N9596" t="str">
        <f t="shared" si="447"/>
        <v>Q2</v>
      </c>
      <c r="O9596" s="2">
        <f t="shared" si="448"/>
        <v>44.476879028775244</v>
      </c>
      <c r="P9596" t="str">
        <f>VLOOKUP(retail_sales_2023!C9596,customers!A:J,5,)</f>
        <v>Jaipur</v>
      </c>
      <c r="Q9596" t="str">
        <f>VLOOKUP(C9596,customers!A:J,10,0)</f>
        <v>Premium</v>
      </c>
    </row>
    <row r="9597" spans="1:17" x14ac:dyDescent="0.3">
      <c r="A9597" t="s">
        <v>10688</v>
      </c>
      <c r="B9597" s="1">
        <v>44968</v>
      </c>
      <c r="C9597" t="s">
        <v>1231</v>
      </c>
      <c r="D9597" t="s">
        <v>1232</v>
      </c>
      <c r="E9597" t="s">
        <v>15</v>
      </c>
      <c r="F9597" t="s">
        <v>43</v>
      </c>
      <c r="G9597" t="s">
        <v>154</v>
      </c>
      <c r="H9597">
        <v>5</v>
      </c>
      <c r="I9597">
        <v>75682.95</v>
      </c>
      <c r="J9597">
        <v>0.1</v>
      </c>
      <c r="K9597">
        <v>340573.28</v>
      </c>
      <c r="L9597">
        <v>48770.06</v>
      </c>
      <c r="M9597">
        <f t="shared" si="449"/>
        <v>340573.27500000002</v>
      </c>
      <c r="N9597" t="str">
        <f t="shared" si="447"/>
        <v>Q1</v>
      </c>
      <c r="O9597" s="2">
        <f t="shared" si="448"/>
        <v>14.319990106094052</v>
      </c>
      <c r="P9597" t="str">
        <f>VLOOKUP(retail_sales_2023!C9597,customers!A:J,5,)</f>
        <v>Coimbatore</v>
      </c>
      <c r="Q9597" t="str">
        <f>VLOOKUP(C9597,customers!A:J,10,0)</f>
        <v>Regular</v>
      </c>
    </row>
    <row r="9598" spans="1:17" x14ac:dyDescent="0.3">
      <c r="A9598" t="s">
        <v>10689</v>
      </c>
      <c r="B9598" s="1">
        <v>45058</v>
      </c>
      <c r="C9598" t="s">
        <v>1640</v>
      </c>
      <c r="D9598" t="s">
        <v>1641</v>
      </c>
      <c r="E9598" t="s">
        <v>27</v>
      </c>
      <c r="F9598" t="s">
        <v>43</v>
      </c>
      <c r="G9598" t="s">
        <v>272</v>
      </c>
      <c r="H9598">
        <v>1</v>
      </c>
      <c r="I9598">
        <v>37069.980000000003</v>
      </c>
      <c r="J9598">
        <v>0</v>
      </c>
      <c r="K9598">
        <v>37069.980000000003</v>
      </c>
      <c r="L9598">
        <v>5096.13</v>
      </c>
      <c r="M9598">
        <f t="shared" si="449"/>
        <v>37069.980000000003</v>
      </c>
      <c r="N9598" t="str">
        <f t="shared" si="447"/>
        <v>Q2</v>
      </c>
      <c r="O9598" s="2">
        <f t="shared" si="448"/>
        <v>13.747323305812412</v>
      </c>
      <c r="P9598" t="str">
        <f>VLOOKUP(retail_sales_2023!C9598,customers!A:J,5,)</f>
        <v>Lucknow</v>
      </c>
      <c r="Q9598" t="str">
        <f>VLOOKUP(C9598,customers!A:J,10,0)</f>
        <v>Regular</v>
      </c>
    </row>
    <row r="9599" spans="1:17" x14ac:dyDescent="0.3">
      <c r="A9599" t="s">
        <v>10690</v>
      </c>
      <c r="B9599" s="1">
        <v>45045</v>
      </c>
      <c r="C9599" t="s">
        <v>2437</v>
      </c>
      <c r="D9599" t="s">
        <v>2438</v>
      </c>
      <c r="E9599" t="s">
        <v>15</v>
      </c>
      <c r="F9599" t="s">
        <v>16</v>
      </c>
      <c r="G9599" t="s">
        <v>356</v>
      </c>
      <c r="H9599">
        <v>4</v>
      </c>
      <c r="I9599">
        <v>738.65</v>
      </c>
      <c r="J9599">
        <v>0</v>
      </c>
      <c r="K9599">
        <v>2954.6</v>
      </c>
      <c r="L9599">
        <v>1252.03</v>
      </c>
      <c r="M9599">
        <f t="shared" si="449"/>
        <v>2954.6</v>
      </c>
      <c r="N9599" t="str">
        <f t="shared" si="447"/>
        <v>Q2</v>
      </c>
      <c r="O9599" s="2">
        <f t="shared" si="448"/>
        <v>42.375617680904355</v>
      </c>
      <c r="P9599" t="str">
        <f>VLOOKUP(retail_sales_2023!C9599,customers!A:J,5,)</f>
        <v>Chennai</v>
      </c>
      <c r="Q9599" t="str">
        <f>VLOOKUP(C9599,customers!A:J,10,0)</f>
        <v>Premium</v>
      </c>
    </row>
    <row r="9600" spans="1:17" x14ac:dyDescent="0.3">
      <c r="A9600" t="s">
        <v>10691</v>
      </c>
      <c r="B9600" s="1">
        <v>45281</v>
      </c>
      <c r="C9600" t="s">
        <v>361</v>
      </c>
      <c r="D9600" t="s">
        <v>362</v>
      </c>
      <c r="E9600" t="s">
        <v>15</v>
      </c>
      <c r="F9600" t="s">
        <v>28</v>
      </c>
      <c r="G9600" t="s">
        <v>672</v>
      </c>
      <c r="H9600">
        <v>2</v>
      </c>
      <c r="I9600">
        <v>3409.96</v>
      </c>
      <c r="J9600">
        <v>0</v>
      </c>
      <c r="K9600">
        <v>6819.92</v>
      </c>
      <c r="L9600">
        <v>1112.3499999999999</v>
      </c>
      <c r="M9600">
        <f t="shared" si="449"/>
        <v>6819.92</v>
      </c>
      <c r="N9600" t="str">
        <f t="shared" si="447"/>
        <v>Q4</v>
      </c>
      <c r="O9600" s="2">
        <f t="shared" si="448"/>
        <v>16.310308625321117</v>
      </c>
      <c r="P9600" t="str">
        <f>VLOOKUP(retail_sales_2023!C9600,customers!A:J,5,)</f>
        <v>Hyderabad</v>
      </c>
      <c r="Q9600" t="str">
        <f>VLOOKUP(C9600,customers!A:J,10,0)</f>
        <v>Premium</v>
      </c>
    </row>
    <row r="9601" spans="1:17" x14ac:dyDescent="0.3">
      <c r="A9601" t="s">
        <v>10692</v>
      </c>
      <c r="B9601" s="1">
        <v>45285</v>
      </c>
      <c r="C9601" t="s">
        <v>3118</v>
      </c>
      <c r="D9601" t="s">
        <v>3119</v>
      </c>
      <c r="E9601" t="s">
        <v>33</v>
      </c>
      <c r="F9601" t="s">
        <v>81</v>
      </c>
      <c r="G9601" t="s">
        <v>101</v>
      </c>
      <c r="H9601">
        <v>3</v>
      </c>
      <c r="I9601">
        <v>1191.01</v>
      </c>
      <c r="J9601">
        <v>0.25</v>
      </c>
      <c r="K9601">
        <v>2679.77</v>
      </c>
      <c r="L9601">
        <v>705.63</v>
      </c>
      <c r="M9601">
        <f t="shared" si="449"/>
        <v>2679.7725</v>
      </c>
      <c r="N9601" t="str">
        <f t="shared" si="447"/>
        <v>Q4</v>
      </c>
      <c r="O9601" s="2">
        <f t="shared" si="448"/>
        <v>26.331737425226791</v>
      </c>
      <c r="P9601" t="str">
        <f>VLOOKUP(retail_sales_2023!C9601,customers!A:J,5,)</f>
        <v>Surat</v>
      </c>
      <c r="Q9601" t="str">
        <f>VLOOKUP(C9601,customers!A:J,10,0)</f>
        <v>Premium</v>
      </c>
    </row>
    <row r="9602" spans="1:17" x14ac:dyDescent="0.3">
      <c r="A9602" t="s">
        <v>10693</v>
      </c>
      <c r="B9602" s="1">
        <v>45084</v>
      </c>
      <c r="C9602" t="s">
        <v>1195</v>
      </c>
      <c r="D9602" t="s">
        <v>1196</v>
      </c>
      <c r="E9602" t="s">
        <v>33</v>
      </c>
      <c r="F9602" t="s">
        <v>43</v>
      </c>
      <c r="G9602" t="s">
        <v>121</v>
      </c>
      <c r="H9602">
        <v>3</v>
      </c>
      <c r="I9602">
        <v>8291.41</v>
      </c>
      <c r="J9602">
        <v>0.05</v>
      </c>
      <c r="K9602">
        <v>23630.52</v>
      </c>
      <c r="L9602">
        <v>2178.81</v>
      </c>
      <c r="M9602">
        <f t="shared" si="449"/>
        <v>23630.518499999998</v>
      </c>
      <c r="N9602" t="str">
        <f t="shared" si="447"/>
        <v>Q2</v>
      </c>
      <c r="O9602" s="2">
        <f t="shared" si="448"/>
        <v>9.2203218549570636</v>
      </c>
      <c r="P9602" t="str">
        <f>VLOOKUP(retail_sales_2023!C9602,customers!A:J,5,)</f>
        <v>Surat</v>
      </c>
      <c r="Q9602" t="str">
        <f>VLOOKUP(C9602,customers!A:J,10,0)</f>
        <v>Premium</v>
      </c>
    </row>
    <row r="9603" spans="1:17" x14ac:dyDescent="0.3">
      <c r="A9603" t="s">
        <v>10694</v>
      </c>
      <c r="B9603" s="1">
        <v>45256</v>
      </c>
      <c r="C9603" t="s">
        <v>2503</v>
      </c>
      <c r="D9603" t="s">
        <v>2504</v>
      </c>
      <c r="E9603" t="s">
        <v>15</v>
      </c>
      <c r="F9603" t="s">
        <v>52</v>
      </c>
      <c r="G9603" t="s">
        <v>169</v>
      </c>
      <c r="H9603">
        <v>6</v>
      </c>
      <c r="I9603">
        <v>234.8</v>
      </c>
      <c r="J9603">
        <v>0.25</v>
      </c>
      <c r="K9603">
        <v>1056.5999999999999</v>
      </c>
      <c r="L9603">
        <v>105.15</v>
      </c>
      <c r="M9603">
        <f t="shared" si="449"/>
        <v>1056.6000000000001</v>
      </c>
      <c r="N9603" t="str">
        <f t="shared" ref="N9603:N9666" si="450">"Q"&amp;ROUNDUP(MONTH(B9603)/3,0)</f>
        <v>Q4</v>
      </c>
      <c r="O9603" s="2">
        <f t="shared" ref="O9603:O9666" si="451">(L9603/K9603)*100</f>
        <v>9.9517319704713234</v>
      </c>
      <c r="P9603" t="str">
        <f>VLOOKUP(retail_sales_2023!C9603,customers!A:J,5,)</f>
        <v>Hyderabad</v>
      </c>
      <c r="Q9603" t="str">
        <f>VLOOKUP(C9603,customers!A:J,10,0)</f>
        <v>Regular</v>
      </c>
    </row>
    <row r="9604" spans="1:17" x14ac:dyDescent="0.3">
      <c r="A9604" t="s">
        <v>10695</v>
      </c>
      <c r="B9604" s="1">
        <v>45284</v>
      </c>
      <c r="C9604" t="s">
        <v>547</v>
      </c>
      <c r="D9604" t="s">
        <v>548</v>
      </c>
      <c r="E9604" t="s">
        <v>33</v>
      </c>
      <c r="F9604" t="s">
        <v>28</v>
      </c>
      <c r="G9604" t="s">
        <v>325</v>
      </c>
      <c r="H9604">
        <v>1</v>
      </c>
      <c r="I9604">
        <v>4671.55</v>
      </c>
      <c r="J9604">
        <v>0.15</v>
      </c>
      <c r="K9604">
        <v>3970.82</v>
      </c>
      <c r="L9604">
        <v>850.3</v>
      </c>
      <c r="M9604">
        <f t="shared" si="449"/>
        <v>3970.8175000000001</v>
      </c>
      <c r="N9604" t="str">
        <f t="shared" si="450"/>
        <v>Q4</v>
      </c>
      <c r="O9604" s="2">
        <f t="shared" si="451"/>
        <v>21.413713036602008</v>
      </c>
      <c r="P9604" t="str">
        <f>VLOOKUP(retail_sales_2023!C9604,customers!A:J,5,)</f>
        <v>Pune</v>
      </c>
      <c r="Q9604" t="str">
        <f>VLOOKUP(C9604,customers!A:J,10,0)</f>
        <v>Regular</v>
      </c>
    </row>
    <row r="9605" spans="1:17" x14ac:dyDescent="0.3">
      <c r="A9605" t="s">
        <v>10696</v>
      </c>
      <c r="B9605" s="1">
        <v>44927</v>
      </c>
      <c r="C9605" t="s">
        <v>816</v>
      </c>
      <c r="D9605" t="s">
        <v>817</v>
      </c>
      <c r="E9605" t="s">
        <v>33</v>
      </c>
      <c r="F9605" t="s">
        <v>43</v>
      </c>
      <c r="G9605" t="s">
        <v>301</v>
      </c>
      <c r="H9605">
        <v>1</v>
      </c>
      <c r="I9605">
        <v>62609.59</v>
      </c>
      <c r="J9605">
        <v>0.1</v>
      </c>
      <c r="K9605">
        <v>56348.63</v>
      </c>
      <c r="L9605">
        <v>7005.83</v>
      </c>
      <c r="M9605">
        <f t="shared" ref="M9605:M9668" si="452">H9605*I9605*(1-J9605)</f>
        <v>56348.631000000001</v>
      </c>
      <c r="N9605" t="str">
        <f t="shared" si="450"/>
        <v>Q1</v>
      </c>
      <c r="O9605" s="2">
        <f t="shared" si="451"/>
        <v>12.433008575363766</v>
      </c>
      <c r="P9605" t="str">
        <f>VLOOKUP(retail_sales_2023!C9605,customers!A:J,5,)</f>
        <v>Mumbai</v>
      </c>
      <c r="Q9605" t="str">
        <f>VLOOKUP(C9605,customers!A:J,10,0)</f>
        <v>Premium</v>
      </c>
    </row>
    <row r="9606" spans="1:17" x14ac:dyDescent="0.3">
      <c r="A9606" t="s">
        <v>10697</v>
      </c>
      <c r="B9606" s="1">
        <v>45239</v>
      </c>
      <c r="C9606" t="s">
        <v>729</v>
      </c>
      <c r="D9606" t="s">
        <v>730</v>
      </c>
      <c r="E9606" t="s">
        <v>21</v>
      </c>
      <c r="F9606" t="s">
        <v>22</v>
      </c>
      <c r="G9606" t="s">
        <v>196</v>
      </c>
      <c r="H9606">
        <v>2</v>
      </c>
      <c r="I9606">
        <v>39879.24</v>
      </c>
      <c r="J9606">
        <v>0.05</v>
      </c>
      <c r="K9606">
        <v>75770.559999999998</v>
      </c>
      <c r="L9606">
        <v>14782</v>
      </c>
      <c r="M9606">
        <f t="shared" si="452"/>
        <v>75770.555999999997</v>
      </c>
      <c r="N9606" t="str">
        <f t="shared" si="450"/>
        <v>Q4</v>
      </c>
      <c r="O9606" s="2">
        <f t="shared" si="451"/>
        <v>19.508896331239995</v>
      </c>
      <c r="P9606" t="str">
        <f>VLOOKUP(retail_sales_2023!C9606,customers!A:J,5,)</f>
        <v>Patna</v>
      </c>
      <c r="Q9606" t="str">
        <f>VLOOKUP(C9606,customers!A:J,10,0)</f>
        <v>Premium</v>
      </c>
    </row>
    <row r="9607" spans="1:17" x14ac:dyDescent="0.3">
      <c r="A9607" t="s">
        <v>10698</v>
      </c>
      <c r="B9607" s="1">
        <v>45250</v>
      </c>
      <c r="C9607" t="s">
        <v>184</v>
      </c>
      <c r="D9607" t="s">
        <v>185</v>
      </c>
      <c r="E9607" t="s">
        <v>15</v>
      </c>
      <c r="F9607" t="s">
        <v>81</v>
      </c>
      <c r="G9607" t="s">
        <v>101</v>
      </c>
      <c r="H9607">
        <v>2</v>
      </c>
      <c r="I9607">
        <v>3691.88</v>
      </c>
      <c r="J9607">
        <v>0</v>
      </c>
      <c r="K9607">
        <v>7383.76</v>
      </c>
      <c r="L9607">
        <v>1754.89</v>
      </c>
      <c r="M9607">
        <f t="shared" si="452"/>
        <v>7383.76</v>
      </c>
      <c r="N9607" t="str">
        <f t="shared" si="450"/>
        <v>Q4</v>
      </c>
      <c r="O9607" s="2">
        <f t="shared" si="451"/>
        <v>23.766888414574687</v>
      </c>
      <c r="P9607" t="str">
        <f>VLOOKUP(retail_sales_2023!C9607,customers!A:J,5,)</f>
        <v>Hyderabad</v>
      </c>
      <c r="Q9607" t="str">
        <f>VLOOKUP(C9607,customers!A:J,10,0)</f>
        <v>Premium</v>
      </c>
    </row>
    <row r="9608" spans="1:17" x14ac:dyDescent="0.3">
      <c r="A9608" t="s">
        <v>10699</v>
      </c>
      <c r="B9608" s="1">
        <v>45104</v>
      </c>
      <c r="C9608" t="s">
        <v>538</v>
      </c>
      <c r="D9608" t="s">
        <v>539</v>
      </c>
      <c r="E9608" t="s">
        <v>33</v>
      </c>
      <c r="F9608" t="s">
        <v>16</v>
      </c>
      <c r="G9608" t="s">
        <v>898</v>
      </c>
      <c r="H9608">
        <v>2</v>
      </c>
      <c r="I9608">
        <v>985.55</v>
      </c>
      <c r="J9608">
        <v>0.1</v>
      </c>
      <c r="K9608">
        <v>1773.99</v>
      </c>
      <c r="L9608">
        <v>714.72</v>
      </c>
      <c r="M9608">
        <f t="shared" si="452"/>
        <v>1773.99</v>
      </c>
      <c r="N9608" t="str">
        <f t="shared" si="450"/>
        <v>Q2</v>
      </c>
      <c r="O9608" s="2">
        <f t="shared" si="451"/>
        <v>40.288840410599832</v>
      </c>
      <c r="P9608" t="str">
        <f>VLOOKUP(retail_sales_2023!C9608,customers!A:J,5,)</f>
        <v>Mumbai</v>
      </c>
      <c r="Q9608" t="str">
        <f>VLOOKUP(C9608,customers!A:J,10,0)</f>
        <v>Premium</v>
      </c>
    </row>
    <row r="9609" spans="1:17" x14ac:dyDescent="0.3">
      <c r="A9609" t="s">
        <v>10700</v>
      </c>
      <c r="B9609" s="1">
        <v>45068</v>
      </c>
      <c r="C9609" t="s">
        <v>1065</v>
      </c>
      <c r="D9609" t="s">
        <v>1066</v>
      </c>
      <c r="E9609" t="s">
        <v>15</v>
      </c>
      <c r="F9609" t="s">
        <v>43</v>
      </c>
      <c r="G9609" t="s">
        <v>178</v>
      </c>
      <c r="H9609">
        <v>4</v>
      </c>
      <c r="I9609">
        <v>43697.74</v>
      </c>
      <c r="J9609">
        <v>0.15</v>
      </c>
      <c r="K9609">
        <v>148572.32</v>
      </c>
      <c r="L9609">
        <v>13298.42</v>
      </c>
      <c r="M9609">
        <f t="shared" si="452"/>
        <v>148572.31599999999</v>
      </c>
      <c r="N9609" t="str">
        <f t="shared" si="450"/>
        <v>Q2</v>
      </c>
      <c r="O9609" s="2">
        <f t="shared" si="451"/>
        <v>8.9508059105491515</v>
      </c>
      <c r="P9609" t="str">
        <f>VLOOKUP(retail_sales_2023!C9609,customers!A:J,5,)</f>
        <v>Chennai</v>
      </c>
      <c r="Q9609" t="str">
        <f>VLOOKUP(C9609,customers!A:J,10,0)</f>
        <v>Premium</v>
      </c>
    </row>
    <row r="9610" spans="1:17" x14ac:dyDescent="0.3">
      <c r="A9610" t="s">
        <v>10701</v>
      </c>
      <c r="B9610" s="1">
        <v>45249</v>
      </c>
      <c r="C9610" t="s">
        <v>234</v>
      </c>
      <c r="D9610" t="s">
        <v>260</v>
      </c>
      <c r="E9610" t="s">
        <v>33</v>
      </c>
      <c r="F9610" t="s">
        <v>81</v>
      </c>
      <c r="G9610" t="s">
        <v>239</v>
      </c>
      <c r="H9610">
        <v>1</v>
      </c>
      <c r="I9610">
        <v>1753.97</v>
      </c>
      <c r="J9610">
        <v>0.25</v>
      </c>
      <c r="K9610">
        <v>1315.48</v>
      </c>
      <c r="L9610">
        <v>300.94</v>
      </c>
      <c r="M9610">
        <f t="shared" si="452"/>
        <v>1315.4775</v>
      </c>
      <c r="N9610" t="str">
        <f t="shared" si="450"/>
        <v>Q4</v>
      </c>
      <c r="O9610" s="2">
        <f t="shared" si="451"/>
        <v>22.876820628211757</v>
      </c>
      <c r="P9610" t="str">
        <f>VLOOKUP(retail_sales_2023!C9610,customers!A:J,5,)</f>
        <v>Mumbai</v>
      </c>
      <c r="Q9610" t="str">
        <f>VLOOKUP(C9610,customers!A:J,10,0)</f>
        <v>Occasional</v>
      </c>
    </row>
    <row r="9611" spans="1:17" x14ac:dyDescent="0.3">
      <c r="A9611" t="s">
        <v>10702</v>
      </c>
      <c r="B9611" s="1">
        <v>45217</v>
      </c>
      <c r="C9611" t="s">
        <v>521</v>
      </c>
      <c r="D9611" t="s">
        <v>522</v>
      </c>
      <c r="E9611" t="s">
        <v>21</v>
      </c>
      <c r="F9611" t="s">
        <v>22</v>
      </c>
      <c r="G9611" t="s">
        <v>210</v>
      </c>
      <c r="H9611">
        <v>4</v>
      </c>
      <c r="I9611">
        <v>12695.57</v>
      </c>
      <c r="J9611">
        <v>0</v>
      </c>
      <c r="K9611">
        <v>50782.28</v>
      </c>
      <c r="L9611">
        <v>15998.67</v>
      </c>
      <c r="M9611">
        <f t="shared" si="452"/>
        <v>50782.28</v>
      </c>
      <c r="N9611" t="str">
        <f t="shared" si="450"/>
        <v>Q4</v>
      </c>
      <c r="O9611" s="2">
        <f t="shared" si="451"/>
        <v>31.504434223906451</v>
      </c>
      <c r="P9611" t="str">
        <f>VLOOKUP(retail_sales_2023!C9611,customers!A:J,5,)</f>
        <v>Patna</v>
      </c>
      <c r="Q9611" t="str">
        <f>VLOOKUP(C9611,customers!A:J,10,0)</f>
        <v>Regular</v>
      </c>
    </row>
    <row r="9612" spans="1:17" x14ac:dyDescent="0.3">
      <c r="A9612" t="s">
        <v>10703</v>
      </c>
      <c r="B9612" s="1">
        <v>45030</v>
      </c>
      <c r="C9612" t="s">
        <v>2033</v>
      </c>
      <c r="D9612" t="s">
        <v>2034</v>
      </c>
      <c r="E9612" t="s">
        <v>33</v>
      </c>
      <c r="F9612" t="s">
        <v>52</v>
      </c>
      <c r="G9612" t="s">
        <v>268</v>
      </c>
      <c r="H9612">
        <v>5</v>
      </c>
      <c r="I9612">
        <v>109.45</v>
      </c>
      <c r="J9612">
        <v>0.15</v>
      </c>
      <c r="K9612">
        <v>465.16</v>
      </c>
      <c r="L9612">
        <v>27.33</v>
      </c>
      <c r="M9612">
        <f t="shared" si="452"/>
        <v>465.16249999999997</v>
      </c>
      <c r="N9612" t="str">
        <f t="shared" si="450"/>
        <v>Q2</v>
      </c>
      <c r="O9612" s="2">
        <f t="shared" si="451"/>
        <v>5.8753977126150136</v>
      </c>
      <c r="P9612" t="str">
        <f>VLOOKUP(retail_sales_2023!C9612,customers!A:J,5,)</f>
        <v>Nagpur</v>
      </c>
      <c r="Q9612" t="str">
        <f>VLOOKUP(C9612,customers!A:J,10,0)</f>
        <v>Regular</v>
      </c>
    </row>
    <row r="9613" spans="1:17" x14ac:dyDescent="0.3">
      <c r="A9613" t="s">
        <v>10704</v>
      </c>
      <c r="B9613" s="1">
        <v>45184</v>
      </c>
      <c r="C9613" t="s">
        <v>1872</v>
      </c>
      <c r="D9613" t="s">
        <v>1873</v>
      </c>
      <c r="E9613" t="s">
        <v>33</v>
      </c>
      <c r="F9613" t="s">
        <v>43</v>
      </c>
      <c r="G9613" t="s">
        <v>301</v>
      </c>
      <c r="H9613">
        <v>1</v>
      </c>
      <c r="I9613">
        <v>24526.71</v>
      </c>
      <c r="J9613">
        <v>0</v>
      </c>
      <c r="K9613">
        <v>24526.71</v>
      </c>
      <c r="L9613">
        <v>2106.36</v>
      </c>
      <c r="M9613">
        <f t="shared" si="452"/>
        <v>24526.71</v>
      </c>
      <c r="N9613" t="str">
        <f t="shared" si="450"/>
        <v>Q3</v>
      </c>
      <c r="O9613" s="2">
        <f t="shared" si="451"/>
        <v>8.5880250551337713</v>
      </c>
      <c r="P9613" t="str">
        <f>VLOOKUP(retail_sales_2023!C9613,customers!A:J,5,)</f>
        <v>Surat</v>
      </c>
      <c r="Q9613" t="str">
        <f>VLOOKUP(C9613,customers!A:J,10,0)</f>
        <v>Premium</v>
      </c>
    </row>
    <row r="9614" spans="1:17" x14ac:dyDescent="0.3">
      <c r="A9614" t="s">
        <v>10705</v>
      </c>
      <c r="B9614" s="1">
        <v>45017</v>
      </c>
      <c r="C9614" t="s">
        <v>999</v>
      </c>
      <c r="D9614" t="s">
        <v>1000</v>
      </c>
      <c r="E9614" t="s">
        <v>15</v>
      </c>
      <c r="F9614" t="s">
        <v>16</v>
      </c>
      <c r="G9614" t="s">
        <v>286</v>
      </c>
      <c r="H9614">
        <v>2</v>
      </c>
      <c r="I9614">
        <v>319.17</v>
      </c>
      <c r="J9614">
        <v>0.2</v>
      </c>
      <c r="K9614">
        <v>510.67</v>
      </c>
      <c r="L9614">
        <v>218.27</v>
      </c>
      <c r="M9614">
        <f t="shared" si="452"/>
        <v>510.67200000000003</v>
      </c>
      <c r="N9614" t="str">
        <f t="shared" si="450"/>
        <v>Q2</v>
      </c>
      <c r="O9614" s="2">
        <f t="shared" si="451"/>
        <v>42.741888107779971</v>
      </c>
      <c r="P9614" t="str">
        <f>VLOOKUP(retail_sales_2023!C9614,customers!A:J,5,)</f>
        <v>Surat</v>
      </c>
      <c r="Q9614" t="str">
        <f>VLOOKUP(C9614,customers!A:J,10,0)</f>
        <v>Premium</v>
      </c>
    </row>
    <row r="9615" spans="1:17" x14ac:dyDescent="0.3">
      <c r="A9615" t="s">
        <v>10706</v>
      </c>
      <c r="B9615" s="1">
        <v>45028</v>
      </c>
      <c r="C9615" t="s">
        <v>2046</v>
      </c>
      <c r="D9615" t="s">
        <v>2047</v>
      </c>
      <c r="E9615" t="s">
        <v>15</v>
      </c>
      <c r="F9615" t="s">
        <v>38</v>
      </c>
      <c r="G9615" t="s">
        <v>456</v>
      </c>
      <c r="H9615">
        <v>3</v>
      </c>
      <c r="I9615">
        <v>2138.9299999999998</v>
      </c>
      <c r="J9615">
        <v>0.2</v>
      </c>
      <c r="K9615">
        <v>5133.43</v>
      </c>
      <c r="L9615">
        <v>1855.66</v>
      </c>
      <c r="M9615">
        <f t="shared" si="452"/>
        <v>5133.4319999999998</v>
      </c>
      <c r="N9615" t="str">
        <f t="shared" si="450"/>
        <v>Q2</v>
      </c>
      <c r="O9615" s="2">
        <f t="shared" si="451"/>
        <v>36.148540059959913</v>
      </c>
      <c r="P9615" t="str">
        <f>VLOOKUP(retail_sales_2023!C9615,customers!A:J,5,)</f>
        <v>Bengaluru</v>
      </c>
      <c r="Q9615" t="str">
        <f>VLOOKUP(C9615,customers!A:J,10,0)</f>
        <v>Premium</v>
      </c>
    </row>
    <row r="9616" spans="1:17" x14ac:dyDescent="0.3">
      <c r="A9616" t="s">
        <v>10707</v>
      </c>
      <c r="B9616" s="1">
        <v>45089</v>
      </c>
      <c r="C9616" t="s">
        <v>986</v>
      </c>
      <c r="D9616" t="s">
        <v>987</v>
      </c>
      <c r="E9616" t="s">
        <v>15</v>
      </c>
      <c r="F9616" t="s">
        <v>38</v>
      </c>
      <c r="G9616" t="s">
        <v>73</v>
      </c>
      <c r="H9616">
        <v>3</v>
      </c>
      <c r="I9616">
        <v>1390.29</v>
      </c>
      <c r="J9616">
        <v>0</v>
      </c>
      <c r="K9616">
        <v>4170.87</v>
      </c>
      <c r="L9616">
        <v>869.56</v>
      </c>
      <c r="M9616">
        <f t="shared" si="452"/>
        <v>4170.87</v>
      </c>
      <c r="N9616" t="str">
        <f t="shared" si="450"/>
        <v>Q2</v>
      </c>
      <c r="O9616" s="2">
        <f t="shared" si="451"/>
        <v>20.84840812588261</v>
      </c>
      <c r="P9616" t="str">
        <f>VLOOKUP(retail_sales_2023!C9616,customers!A:J,5,)</f>
        <v>Chennai</v>
      </c>
      <c r="Q9616" t="str">
        <f>VLOOKUP(C9616,customers!A:J,10,0)</f>
        <v>Occasional</v>
      </c>
    </row>
    <row r="9617" spans="1:17" x14ac:dyDescent="0.3">
      <c r="A9617" t="s">
        <v>10708</v>
      </c>
      <c r="B9617" s="1">
        <v>45194</v>
      </c>
      <c r="C9617" t="s">
        <v>1830</v>
      </c>
      <c r="D9617" t="s">
        <v>1831</v>
      </c>
      <c r="E9617" t="s">
        <v>21</v>
      </c>
      <c r="F9617" t="s">
        <v>43</v>
      </c>
      <c r="G9617" t="s">
        <v>110</v>
      </c>
      <c r="H9617">
        <v>3</v>
      </c>
      <c r="I9617">
        <v>48178.45</v>
      </c>
      <c r="J9617">
        <v>0.1</v>
      </c>
      <c r="K9617">
        <v>130081.81</v>
      </c>
      <c r="L9617">
        <v>19646.16</v>
      </c>
      <c r="M9617">
        <f t="shared" si="452"/>
        <v>130081.81499999999</v>
      </c>
      <c r="N9617" t="str">
        <f t="shared" si="450"/>
        <v>Q3</v>
      </c>
      <c r="O9617" s="2">
        <f t="shared" si="451"/>
        <v>15.102926381482545</v>
      </c>
      <c r="P9617" t="str">
        <f>VLOOKUP(retail_sales_2023!C9617,customers!A:J,5,)</f>
        <v>Ranchi</v>
      </c>
      <c r="Q9617" t="str">
        <f>VLOOKUP(C9617,customers!A:J,10,0)</f>
        <v>Occasional</v>
      </c>
    </row>
    <row r="9618" spans="1:17" x14ac:dyDescent="0.3">
      <c r="A9618" t="s">
        <v>10709</v>
      </c>
      <c r="B9618" s="1">
        <v>45093</v>
      </c>
      <c r="C9618" t="s">
        <v>241</v>
      </c>
      <c r="D9618" t="s">
        <v>242</v>
      </c>
      <c r="E9618" t="s">
        <v>27</v>
      </c>
      <c r="F9618" t="s">
        <v>52</v>
      </c>
      <c r="G9618" t="s">
        <v>133</v>
      </c>
      <c r="H9618">
        <v>10</v>
      </c>
      <c r="I9618">
        <v>264.16000000000003</v>
      </c>
      <c r="J9618">
        <v>0.1</v>
      </c>
      <c r="K9618">
        <v>2377.44</v>
      </c>
      <c r="L9618">
        <v>209.5</v>
      </c>
      <c r="M9618">
        <f t="shared" si="452"/>
        <v>2377.4400000000005</v>
      </c>
      <c r="N9618" t="str">
        <f t="shared" si="450"/>
        <v>Q2</v>
      </c>
      <c r="O9618" s="2">
        <f t="shared" si="451"/>
        <v>8.81199946160576</v>
      </c>
      <c r="P9618" t="str">
        <f>VLOOKUP(retail_sales_2023!C9618,customers!A:J,5,)</f>
        <v>Amritsar</v>
      </c>
      <c r="Q9618" t="str">
        <f>VLOOKUP(C9618,customers!A:J,10,0)</f>
        <v>Premium</v>
      </c>
    </row>
    <row r="9619" spans="1:17" x14ac:dyDescent="0.3">
      <c r="A9619" t="s">
        <v>10710</v>
      </c>
      <c r="B9619" s="1">
        <v>45232</v>
      </c>
      <c r="C9619" t="s">
        <v>963</v>
      </c>
      <c r="D9619" t="s">
        <v>964</v>
      </c>
      <c r="E9619" t="s">
        <v>15</v>
      </c>
      <c r="F9619" t="s">
        <v>81</v>
      </c>
      <c r="G9619" t="s">
        <v>470</v>
      </c>
      <c r="H9619">
        <v>5</v>
      </c>
      <c r="I9619">
        <v>2249.56</v>
      </c>
      <c r="J9619">
        <v>0.15</v>
      </c>
      <c r="K9619">
        <v>9560.6299999999992</v>
      </c>
      <c r="L9619">
        <v>2999.42</v>
      </c>
      <c r="M9619">
        <f t="shared" si="452"/>
        <v>9560.6299999999992</v>
      </c>
      <c r="N9619" t="str">
        <f t="shared" si="450"/>
        <v>Q4</v>
      </c>
      <c r="O9619" s="2">
        <f t="shared" si="451"/>
        <v>31.372618750019615</v>
      </c>
      <c r="P9619" t="str">
        <f>VLOOKUP(retail_sales_2023!C9619,customers!A:J,5,)</f>
        <v>Chennai</v>
      </c>
      <c r="Q9619" t="str">
        <f>VLOOKUP(C9619,customers!A:J,10,0)</f>
        <v>Regular</v>
      </c>
    </row>
    <row r="9620" spans="1:17" x14ac:dyDescent="0.3">
      <c r="A9620" t="s">
        <v>10711</v>
      </c>
      <c r="B9620" s="1">
        <v>45142</v>
      </c>
      <c r="C9620" t="s">
        <v>327</v>
      </c>
      <c r="D9620" t="s">
        <v>328</v>
      </c>
      <c r="E9620" t="s">
        <v>21</v>
      </c>
      <c r="F9620" t="s">
        <v>52</v>
      </c>
      <c r="G9620" t="s">
        <v>69</v>
      </c>
      <c r="H9620">
        <v>1</v>
      </c>
      <c r="I9620">
        <v>490.11</v>
      </c>
      <c r="J9620">
        <v>0.1</v>
      </c>
      <c r="K9620">
        <v>441.1</v>
      </c>
      <c r="L9620">
        <v>41.15</v>
      </c>
      <c r="M9620">
        <f t="shared" si="452"/>
        <v>441.09900000000005</v>
      </c>
      <c r="N9620" t="str">
        <f t="shared" si="450"/>
        <v>Q3</v>
      </c>
      <c r="O9620" s="2">
        <f t="shared" si="451"/>
        <v>9.3289503513942407</v>
      </c>
      <c r="P9620" t="str">
        <f>VLOOKUP(retail_sales_2023!C9620,customers!A:J,5,)</f>
        <v>Bhubaneswar</v>
      </c>
      <c r="Q9620" t="str">
        <f>VLOOKUP(C9620,customers!A:J,10,0)</f>
        <v>Occasional</v>
      </c>
    </row>
    <row r="9621" spans="1:17" x14ac:dyDescent="0.3">
      <c r="A9621" t="s">
        <v>10712</v>
      </c>
      <c r="B9621" s="1">
        <v>45246</v>
      </c>
      <c r="C9621" t="s">
        <v>31</v>
      </c>
      <c r="D9621" t="s">
        <v>32</v>
      </c>
      <c r="E9621" t="s">
        <v>33</v>
      </c>
      <c r="F9621" t="s">
        <v>16</v>
      </c>
      <c r="G9621" t="s">
        <v>286</v>
      </c>
      <c r="H9621">
        <v>0</v>
      </c>
      <c r="I9621">
        <v>353.02</v>
      </c>
      <c r="J9621">
        <v>0.15</v>
      </c>
      <c r="K9621">
        <v>0</v>
      </c>
      <c r="L9621">
        <v>0</v>
      </c>
      <c r="M9621">
        <f t="shared" si="452"/>
        <v>0</v>
      </c>
      <c r="N9621" t="str">
        <f t="shared" si="450"/>
        <v>Q4</v>
      </c>
      <c r="O9621" s="2">
        <v>0</v>
      </c>
      <c r="P9621" t="str">
        <f>VLOOKUP(retail_sales_2023!C9621,customers!A:J,5,)</f>
        <v>Ahmedabad</v>
      </c>
      <c r="Q9621" t="str">
        <f>VLOOKUP(C9621,customers!A:J,10,0)</f>
        <v>Premium</v>
      </c>
    </row>
    <row r="9622" spans="1:17" x14ac:dyDescent="0.3">
      <c r="A9622" t="s">
        <v>10713</v>
      </c>
      <c r="B9622" s="1">
        <v>44957</v>
      </c>
      <c r="C9622" t="s">
        <v>918</v>
      </c>
      <c r="D9622" t="s">
        <v>919</v>
      </c>
      <c r="E9622" t="s">
        <v>33</v>
      </c>
      <c r="F9622" t="s">
        <v>16</v>
      </c>
      <c r="G9622" t="s">
        <v>286</v>
      </c>
      <c r="H9622">
        <v>4</v>
      </c>
      <c r="I9622">
        <v>725.97</v>
      </c>
      <c r="J9622">
        <v>0</v>
      </c>
      <c r="K9622">
        <v>2903.88</v>
      </c>
      <c r="L9622">
        <v>1032.4100000000001</v>
      </c>
      <c r="M9622">
        <f t="shared" si="452"/>
        <v>2903.88</v>
      </c>
      <c r="N9622" t="str">
        <f t="shared" si="450"/>
        <v>Q1</v>
      </c>
      <c r="O9622" s="2">
        <f t="shared" si="451"/>
        <v>35.552777662988831</v>
      </c>
      <c r="P9622" t="str">
        <f>VLOOKUP(retail_sales_2023!C9622,customers!A:J,5,)</f>
        <v>Ahmedabad</v>
      </c>
      <c r="Q9622" t="str">
        <f>VLOOKUP(C9622,customers!A:J,10,0)</f>
        <v>Regular</v>
      </c>
    </row>
    <row r="9623" spans="1:17" x14ac:dyDescent="0.3">
      <c r="A9623" t="s">
        <v>10714</v>
      </c>
      <c r="B9623" s="1">
        <v>45264</v>
      </c>
      <c r="C9623" t="s">
        <v>592</v>
      </c>
      <c r="D9623" t="s">
        <v>593</v>
      </c>
      <c r="E9623" t="s">
        <v>21</v>
      </c>
      <c r="F9623" t="s">
        <v>43</v>
      </c>
      <c r="G9623" t="s">
        <v>178</v>
      </c>
      <c r="H9623">
        <v>1</v>
      </c>
      <c r="I9623">
        <v>63941.42</v>
      </c>
      <c r="J9623">
        <v>0</v>
      </c>
      <c r="K9623">
        <v>63941.42</v>
      </c>
      <c r="L9623">
        <v>8641.56</v>
      </c>
      <c r="M9623">
        <f t="shared" si="452"/>
        <v>63941.42</v>
      </c>
      <c r="N9623" t="str">
        <f t="shared" si="450"/>
        <v>Q4</v>
      </c>
      <c r="O9623" s="2">
        <f t="shared" si="451"/>
        <v>13.514807772489256</v>
      </c>
      <c r="P9623" t="str">
        <f>VLOOKUP(retail_sales_2023!C9623,customers!A:J,5,)</f>
        <v>Patna</v>
      </c>
      <c r="Q9623" t="str">
        <f>VLOOKUP(C9623,customers!A:J,10,0)</f>
        <v>Premium</v>
      </c>
    </row>
    <row r="9624" spans="1:17" x14ac:dyDescent="0.3">
      <c r="A9624" t="s">
        <v>10715</v>
      </c>
      <c r="B9624" s="1">
        <v>45253</v>
      </c>
      <c r="C9624" t="s">
        <v>351</v>
      </c>
      <c r="D9624" t="s">
        <v>352</v>
      </c>
      <c r="E9624" t="s">
        <v>15</v>
      </c>
      <c r="F9624" t="s">
        <v>28</v>
      </c>
      <c r="G9624" t="s">
        <v>672</v>
      </c>
      <c r="H9624">
        <v>1</v>
      </c>
      <c r="I9624">
        <v>1221.22</v>
      </c>
      <c r="J9624">
        <v>0.15</v>
      </c>
      <c r="K9624">
        <v>1038.04</v>
      </c>
      <c r="L9624">
        <v>202.62</v>
      </c>
      <c r="M9624">
        <f t="shared" si="452"/>
        <v>1038.037</v>
      </c>
      <c r="N9624" t="str">
        <f t="shared" si="450"/>
        <v>Q4</v>
      </c>
      <c r="O9624" s="2">
        <f t="shared" si="451"/>
        <v>19.519479018149593</v>
      </c>
      <c r="P9624" t="str">
        <f>VLOOKUP(retail_sales_2023!C9624,customers!A:J,5,)</f>
        <v>Chennai</v>
      </c>
      <c r="Q9624" t="str">
        <f>VLOOKUP(C9624,customers!A:J,10,0)</f>
        <v>Regular</v>
      </c>
    </row>
    <row r="9625" spans="1:17" x14ac:dyDescent="0.3">
      <c r="A9625" t="s">
        <v>10716</v>
      </c>
      <c r="B9625" s="1">
        <v>45023</v>
      </c>
      <c r="C9625" t="s">
        <v>1346</v>
      </c>
      <c r="D9625" t="s">
        <v>1347</v>
      </c>
      <c r="E9625" t="s">
        <v>27</v>
      </c>
      <c r="F9625" t="s">
        <v>43</v>
      </c>
      <c r="G9625" t="s">
        <v>243</v>
      </c>
      <c r="H9625">
        <v>5</v>
      </c>
      <c r="I9625">
        <v>83725.600000000006</v>
      </c>
      <c r="J9625">
        <v>0</v>
      </c>
      <c r="K9625">
        <v>418628</v>
      </c>
      <c r="L9625">
        <v>55814.28</v>
      </c>
      <c r="M9625">
        <f t="shared" si="452"/>
        <v>418628</v>
      </c>
      <c r="N9625" t="str">
        <f t="shared" si="450"/>
        <v>Q2</v>
      </c>
      <c r="O9625" s="2">
        <f t="shared" si="451"/>
        <v>13.332667666759033</v>
      </c>
      <c r="P9625" t="str">
        <f>VLOOKUP(retail_sales_2023!C9625,customers!A:J,5,)</f>
        <v>Chandigarh</v>
      </c>
      <c r="Q9625" t="str">
        <f>VLOOKUP(C9625,customers!A:J,10,0)</f>
        <v>Occasional</v>
      </c>
    </row>
    <row r="9626" spans="1:17" x14ac:dyDescent="0.3">
      <c r="A9626" t="s">
        <v>10717</v>
      </c>
      <c r="B9626" s="1">
        <v>45243</v>
      </c>
      <c r="C9626" t="s">
        <v>2748</v>
      </c>
      <c r="D9626" t="s">
        <v>2749</v>
      </c>
      <c r="E9626" t="s">
        <v>33</v>
      </c>
      <c r="F9626" t="s">
        <v>28</v>
      </c>
      <c r="G9626" t="s">
        <v>97</v>
      </c>
      <c r="H9626">
        <v>5</v>
      </c>
      <c r="I9626">
        <v>1624.99</v>
      </c>
      <c r="J9626">
        <v>0.05</v>
      </c>
      <c r="K9626">
        <v>7718.7</v>
      </c>
      <c r="L9626">
        <v>1529.92</v>
      </c>
      <c r="M9626">
        <f t="shared" si="452"/>
        <v>7718.7024999999994</v>
      </c>
      <c r="N9626" t="str">
        <f t="shared" si="450"/>
        <v>Q4</v>
      </c>
      <c r="O9626" s="2">
        <f t="shared" si="451"/>
        <v>19.82095430577688</v>
      </c>
      <c r="P9626" t="str">
        <f>VLOOKUP(retail_sales_2023!C9626,customers!A:J,5,)</f>
        <v>Nagpur</v>
      </c>
      <c r="Q9626" t="str">
        <f>VLOOKUP(C9626,customers!A:J,10,0)</f>
        <v>Premium</v>
      </c>
    </row>
    <row r="9627" spans="1:17" x14ac:dyDescent="0.3">
      <c r="A9627" t="s">
        <v>10718</v>
      </c>
      <c r="B9627" s="1">
        <v>45042</v>
      </c>
      <c r="C9627" t="s">
        <v>518</v>
      </c>
      <c r="D9627" t="s">
        <v>519</v>
      </c>
      <c r="E9627" t="s">
        <v>21</v>
      </c>
      <c r="F9627" t="s">
        <v>28</v>
      </c>
      <c r="G9627" t="s">
        <v>165</v>
      </c>
      <c r="H9627">
        <v>2</v>
      </c>
      <c r="I9627">
        <v>1730.64</v>
      </c>
      <c r="J9627">
        <v>0.05</v>
      </c>
      <c r="K9627">
        <v>3288.22</v>
      </c>
      <c r="L9627">
        <v>560.64</v>
      </c>
      <c r="M9627">
        <f t="shared" si="452"/>
        <v>3288.2159999999999</v>
      </c>
      <c r="N9627" t="str">
        <f t="shared" si="450"/>
        <v>Q2</v>
      </c>
      <c r="O9627" s="2">
        <f t="shared" si="451"/>
        <v>17.049954078498399</v>
      </c>
      <c r="P9627" t="str">
        <f>VLOOKUP(retail_sales_2023!C9627,customers!A:J,5,)</f>
        <v>Ranchi</v>
      </c>
      <c r="Q9627" t="str">
        <f>VLOOKUP(C9627,customers!A:J,10,0)</f>
        <v>Premium</v>
      </c>
    </row>
    <row r="9628" spans="1:17" x14ac:dyDescent="0.3">
      <c r="A9628" t="s">
        <v>10719</v>
      </c>
      <c r="B9628" s="1">
        <v>45225</v>
      </c>
      <c r="C9628" t="s">
        <v>726</v>
      </c>
      <c r="D9628" t="s">
        <v>727</v>
      </c>
      <c r="E9628" t="s">
        <v>15</v>
      </c>
      <c r="F9628" t="s">
        <v>81</v>
      </c>
      <c r="G9628" t="s">
        <v>105</v>
      </c>
      <c r="H9628">
        <v>1</v>
      </c>
      <c r="I9628">
        <v>764.93</v>
      </c>
      <c r="J9628">
        <v>0.25</v>
      </c>
      <c r="K9628">
        <v>573.70000000000005</v>
      </c>
      <c r="L9628">
        <v>183.79</v>
      </c>
      <c r="M9628">
        <f t="shared" si="452"/>
        <v>573.69749999999999</v>
      </c>
      <c r="N9628" t="str">
        <f t="shared" si="450"/>
        <v>Q4</v>
      </c>
      <c r="O9628" s="2">
        <f t="shared" si="451"/>
        <v>32.035907268607282</v>
      </c>
      <c r="P9628" t="str">
        <f>VLOOKUP(retail_sales_2023!C9628,customers!A:J,5,)</f>
        <v>Kochi</v>
      </c>
      <c r="Q9628" t="str">
        <f>VLOOKUP(C9628,customers!A:J,10,0)</f>
        <v>Occasional</v>
      </c>
    </row>
    <row r="9629" spans="1:17" x14ac:dyDescent="0.3">
      <c r="A9629" t="s">
        <v>10720</v>
      </c>
      <c r="B9629" s="1">
        <v>45165</v>
      </c>
      <c r="C9629" t="s">
        <v>1028</v>
      </c>
      <c r="D9629" t="s">
        <v>1029</v>
      </c>
      <c r="E9629" t="s">
        <v>21</v>
      </c>
      <c r="F9629" t="s">
        <v>52</v>
      </c>
      <c r="G9629" t="s">
        <v>169</v>
      </c>
      <c r="H9629">
        <v>1</v>
      </c>
      <c r="I9629">
        <v>784.65</v>
      </c>
      <c r="J9629">
        <v>0</v>
      </c>
      <c r="K9629">
        <v>784.65</v>
      </c>
      <c r="L9629">
        <v>48.38</v>
      </c>
      <c r="M9629">
        <f t="shared" si="452"/>
        <v>784.65</v>
      </c>
      <c r="N9629" t="str">
        <f t="shared" si="450"/>
        <v>Q3</v>
      </c>
      <c r="O9629" s="2">
        <f t="shared" si="451"/>
        <v>6.1658064105014985</v>
      </c>
      <c r="P9629" t="str">
        <f>VLOOKUP(retail_sales_2023!C9629,customers!A:J,5,)</f>
        <v>Bhubaneswar</v>
      </c>
      <c r="Q9629" t="str">
        <f>VLOOKUP(C9629,customers!A:J,10,0)</f>
        <v>Regular</v>
      </c>
    </row>
    <row r="9630" spans="1:17" x14ac:dyDescent="0.3">
      <c r="A9630" t="s">
        <v>10721</v>
      </c>
      <c r="B9630" s="1">
        <v>45033</v>
      </c>
      <c r="C9630" t="s">
        <v>2454</v>
      </c>
      <c r="D9630" t="s">
        <v>2455</v>
      </c>
      <c r="E9630" t="s">
        <v>33</v>
      </c>
      <c r="F9630" t="s">
        <v>16</v>
      </c>
      <c r="G9630" t="s">
        <v>898</v>
      </c>
      <c r="H9630">
        <v>1</v>
      </c>
      <c r="I9630">
        <v>274.95</v>
      </c>
      <c r="J9630">
        <v>0.05</v>
      </c>
      <c r="K9630">
        <v>261.2</v>
      </c>
      <c r="L9630">
        <v>110.18</v>
      </c>
      <c r="M9630">
        <f t="shared" si="452"/>
        <v>261.20249999999999</v>
      </c>
      <c r="N9630" t="str">
        <f t="shared" si="450"/>
        <v>Q2</v>
      </c>
      <c r="O9630" s="2">
        <f t="shared" si="451"/>
        <v>42.1822358346095</v>
      </c>
      <c r="P9630" t="str">
        <f>VLOOKUP(retail_sales_2023!C9630,customers!A:J,5,)</f>
        <v>Pune</v>
      </c>
      <c r="Q9630" t="str">
        <f>VLOOKUP(C9630,customers!A:J,10,0)</f>
        <v>Regular</v>
      </c>
    </row>
    <row r="9631" spans="1:17" x14ac:dyDescent="0.3">
      <c r="A9631" t="s">
        <v>10722</v>
      </c>
      <c r="B9631" s="1">
        <v>44974</v>
      </c>
      <c r="C9631" t="s">
        <v>741</v>
      </c>
      <c r="D9631" t="s">
        <v>742</v>
      </c>
      <c r="E9631" t="s">
        <v>15</v>
      </c>
      <c r="F9631" t="s">
        <v>81</v>
      </c>
      <c r="G9631" t="s">
        <v>333</v>
      </c>
      <c r="H9631">
        <v>5</v>
      </c>
      <c r="I9631">
        <v>4032.18</v>
      </c>
      <c r="J9631">
        <v>0.05</v>
      </c>
      <c r="K9631">
        <v>19152.849999999999</v>
      </c>
      <c r="L9631">
        <v>6396.82</v>
      </c>
      <c r="M9631">
        <f t="shared" si="452"/>
        <v>19152.854999999996</v>
      </c>
      <c r="N9631" t="str">
        <f t="shared" si="450"/>
        <v>Q1</v>
      </c>
      <c r="O9631" s="2">
        <f t="shared" si="451"/>
        <v>33.39878921413785</v>
      </c>
      <c r="P9631" t="str">
        <f>VLOOKUP(retail_sales_2023!C9631,customers!A:J,5,)</f>
        <v>Coimbatore</v>
      </c>
      <c r="Q9631" t="str">
        <f>VLOOKUP(C9631,customers!A:J,10,0)</f>
        <v>Regular</v>
      </c>
    </row>
    <row r="9632" spans="1:17" x14ac:dyDescent="0.3">
      <c r="A9632" t="s">
        <v>10723</v>
      </c>
      <c r="B9632" s="1">
        <v>45022</v>
      </c>
      <c r="C9632" t="s">
        <v>1687</v>
      </c>
      <c r="D9632" t="s">
        <v>1688</v>
      </c>
      <c r="E9632" t="s">
        <v>27</v>
      </c>
      <c r="F9632" t="s">
        <v>28</v>
      </c>
      <c r="G9632" t="s">
        <v>280</v>
      </c>
      <c r="H9632">
        <v>1</v>
      </c>
      <c r="I9632">
        <v>392.7</v>
      </c>
      <c r="J9632">
        <v>0</v>
      </c>
      <c r="K9632">
        <v>392.7</v>
      </c>
      <c r="L9632">
        <v>69.64</v>
      </c>
      <c r="M9632">
        <f t="shared" si="452"/>
        <v>392.7</v>
      </c>
      <c r="N9632" t="str">
        <f t="shared" si="450"/>
        <v>Q2</v>
      </c>
      <c r="O9632" s="2">
        <f t="shared" si="451"/>
        <v>17.733638910109498</v>
      </c>
      <c r="P9632" t="str">
        <f>VLOOKUP(retail_sales_2023!C9632,customers!A:J,5,)</f>
        <v>Chandigarh</v>
      </c>
      <c r="Q9632" t="str">
        <f>VLOOKUP(C9632,customers!A:J,10,0)</f>
        <v>Occasional</v>
      </c>
    </row>
    <row r="9633" spans="1:17" x14ac:dyDescent="0.3">
      <c r="A9633" t="s">
        <v>10724</v>
      </c>
      <c r="B9633" s="1">
        <v>45250</v>
      </c>
      <c r="C9633" t="s">
        <v>960</v>
      </c>
      <c r="D9633" t="s">
        <v>961</v>
      </c>
      <c r="E9633" t="s">
        <v>27</v>
      </c>
      <c r="F9633" t="s">
        <v>81</v>
      </c>
      <c r="G9633" t="s">
        <v>105</v>
      </c>
      <c r="H9633">
        <v>4</v>
      </c>
      <c r="I9633">
        <v>3378.68</v>
      </c>
      <c r="J9633">
        <v>0.05</v>
      </c>
      <c r="K9633">
        <v>12838.98</v>
      </c>
      <c r="L9633">
        <v>3939.44</v>
      </c>
      <c r="M9633">
        <f t="shared" si="452"/>
        <v>12838.983999999999</v>
      </c>
      <c r="N9633" t="str">
        <f t="shared" si="450"/>
        <v>Q4</v>
      </c>
      <c r="O9633" s="2">
        <f t="shared" si="451"/>
        <v>30.683434353819383</v>
      </c>
      <c r="P9633" t="str">
        <f>VLOOKUP(retail_sales_2023!C9633,customers!A:J,5,)</f>
        <v>Lucknow</v>
      </c>
      <c r="Q9633" t="str">
        <f>VLOOKUP(C9633,customers!A:J,10,0)</f>
        <v>Premium</v>
      </c>
    </row>
    <row r="9634" spans="1:17" x14ac:dyDescent="0.3">
      <c r="A9634" t="s">
        <v>10725</v>
      </c>
      <c r="B9634" s="1">
        <v>45215</v>
      </c>
      <c r="C9634" t="s">
        <v>1585</v>
      </c>
      <c r="D9634" t="s">
        <v>1586</v>
      </c>
      <c r="E9634" t="s">
        <v>15</v>
      </c>
      <c r="F9634" t="s">
        <v>22</v>
      </c>
      <c r="G9634" t="s">
        <v>182</v>
      </c>
      <c r="H9634">
        <v>2</v>
      </c>
      <c r="I9634">
        <v>2255.6799999999998</v>
      </c>
      <c r="J9634">
        <v>0</v>
      </c>
      <c r="K9634">
        <v>4511.3599999999997</v>
      </c>
      <c r="L9634">
        <v>1431.61</v>
      </c>
      <c r="M9634">
        <f t="shared" si="452"/>
        <v>4511.3599999999997</v>
      </c>
      <c r="N9634" t="str">
        <f t="shared" si="450"/>
        <v>Q4</v>
      </c>
      <c r="O9634" s="2">
        <f t="shared" si="451"/>
        <v>31.7334462335083</v>
      </c>
      <c r="P9634" t="str">
        <f>VLOOKUP(retail_sales_2023!C9634,customers!A:J,5,)</f>
        <v>Coimbatore</v>
      </c>
      <c r="Q9634" t="str">
        <f>VLOOKUP(C9634,customers!A:J,10,0)</f>
        <v>Premium</v>
      </c>
    </row>
    <row r="9635" spans="1:17" x14ac:dyDescent="0.3">
      <c r="A9635" t="s">
        <v>10726</v>
      </c>
      <c r="B9635" s="1">
        <v>45064</v>
      </c>
      <c r="C9635" t="s">
        <v>503</v>
      </c>
      <c r="D9635" t="s">
        <v>504</v>
      </c>
      <c r="E9635" t="s">
        <v>21</v>
      </c>
      <c r="F9635" t="s">
        <v>81</v>
      </c>
      <c r="G9635" t="s">
        <v>82</v>
      </c>
      <c r="H9635">
        <v>5</v>
      </c>
      <c r="I9635">
        <v>2964.32</v>
      </c>
      <c r="J9635">
        <v>0.1</v>
      </c>
      <c r="K9635">
        <v>13339.44</v>
      </c>
      <c r="L9635">
        <v>3005.43</v>
      </c>
      <c r="M9635">
        <f t="shared" si="452"/>
        <v>13339.44</v>
      </c>
      <c r="N9635" t="str">
        <f t="shared" si="450"/>
        <v>Q2</v>
      </c>
      <c r="O9635" s="2">
        <f t="shared" si="451"/>
        <v>22.530406074018096</v>
      </c>
      <c r="P9635" t="str">
        <f>VLOOKUP(retail_sales_2023!C9635,customers!A:J,5,)</f>
        <v>Patna</v>
      </c>
      <c r="Q9635" t="str">
        <f>VLOOKUP(C9635,customers!A:J,10,0)</f>
        <v>Premium</v>
      </c>
    </row>
    <row r="9636" spans="1:17" x14ac:dyDescent="0.3">
      <c r="A9636" t="s">
        <v>10727</v>
      </c>
      <c r="B9636" s="1">
        <v>45283</v>
      </c>
      <c r="C9636" t="s">
        <v>1506</v>
      </c>
      <c r="D9636" t="s">
        <v>1507</v>
      </c>
      <c r="E9636" t="s">
        <v>27</v>
      </c>
      <c r="F9636" t="s">
        <v>81</v>
      </c>
      <c r="G9636" t="s">
        <v>150</v>
      </c>
      <c r="H9636">
        <v>3</v>
      </c>
      <c r="I9636">
        <v>1947.22</v>
      </c>
      <c r="J9636">
        <v>0.05</v>
      </c>
      <c r="K9636">
        <v>5549.58</v>
      </c>
      <c r="L9636">
        <v>2094.6799999999998</v>
      </c>
      <c r="M9636">
        <f t="shared" si="452"/>
        <v>5549.5769999999993</v>
      </c>
      <c r="N9636" t="str">
        <f t="shared" si="450"/>
        <v>Q4</v>
      </c>
      <c r="O9636" s="2">
        <f t="shared" si="451"/>
        <v>37.744838348127239</v>
      </c>
      <c r="P9636" t="str">
        <f>VLOOKUP(retail_sales_2023!C9636,customers!A:J,5,)</f>
        <v>Chandigarh</v>
      </c>
      <c r="Q9636" t="str">
        <f>VLOOKUP(C9636,customers!A:J,10,0)</f>
        <v>Premium</v>
      </c>
    </row>
    <row r="9637" spans="1:17" x14ac:dyDescent="0.3">
      <c r="A9637" t="s">
        <v>10728</v>
      </c>
      <c r="B9637" s="1">
        <v>45013</v>
      </c>
      <c r="C9637" t="s">
        <v>1693</v>
      </c>
      <c r="D9637" t="s">
        <v>1694</v>
      </c>
      <c r="E9637" t="s">
        <v>15</v>
      </c>
      <c r="F9637" t="s">
        <v>43</v>
      </c>
      <c r="G9637" t="s">
        <v>44</v>
      </c>
      <c r="H9637">
        <v>5</v>
      </c>
      <c r="I9637">
        <v>55626.12</v>
      </c>
      <c r="J9637">
        <v>0.3</v>
      </c>
      <c r="K9637">
        <v>194691.42</v>
      </c>
      <c r="L9637">
        <v>26702.799999999999</v>
      </c>
      <c r="M9637">
        <f t="shared" si="452"/>
        <v>194691.42</v>
      </c>
      <c r="N9637" t="str">
        <f t="shared" si="450"/>
        <v>Q1</v>
      </c>
      <c r="O9637" s="2">
        <f t="shared" si="451"/>
        <v>13.715447758303883</v>
      </c>
      <c r="P9637" t="str">
        <f>VLOOKUP(retail_sales_2023!C9637,customers!A:J,5,)</f>
        <v>Chennai</v>
      </c>
      <c r="Q9637" t="str">
        <f>VLOOKUP(C9637,customers!A:J,10,0)</f>
        <v>Premium</v>
      </c>
    </row>
    <row r="9638" spans="1:17" x14ac:dyDescent="0.3">
      <c r="A9638" t="s">
        <v>10729</v>
      </c>
      <c r="B9638" s="1">
        <v>45234</v>
      </c>
      <c r="C9638" t="s">
        <v>748</v>
      </c>
      <c r="D9638" t="s">
        <v>749</v>
      </c>
      <c r="E9638" t="s">
        <v>33</v>
      </c>
      <c r="F9638" t="s">
        <v>81</v>
      </c>
      <c r="G9638" t="s">
        <v>101</v>
      </c>
      <c r="H9638">
        <v>3</v>
      </c>
      <c r="I9638">
        <v>388.27</v>
      </c>
      <c r="J9638">
        <v>0.05</v>
      </c>
      <c r="K9638">
        <v>1106.57</v>
      </c>
      <c r="L9638">
        <v>246.49</v>
      </c>
      <c r="M9638">
        <f t="shared" si="452"/>
        <v>1106.5694999999998</v>
      </c>
      <c r="N9638" t="str">
        <f t="shared" si="450"/>
        <v>Q4</v>
      </c>
      <c r="O9638" s="2">
        <f t="shared" si="451"/>
        <v>22.275138491012772</v>
      </c>
      <c r="P9638" t="str">
        <f>VLOOKUP(retail_sales_2023!C9638,customers!A:J,5,)</f>
        <v>Surat</v>
      </c>
      <c r="Q9638" t="str">
        <f>VLOOKUP(C9638,customers!A:J,10,0)</f>
        <v>Premium</v>
      </c>
    </row>
    <row r="9639" spans="1:17" x14ac:dyDescent="0.3">
      <c r="A9639" t="s">
        <v>10730</v>
      </c>
      <c r="B9639" s="1">
        <v>45013</v>
      </c>
      <c r="C9639" t="s">
        <v>41</v>
      </c>
      <c r="D9639" t="s">
        <v>42</v>
      </c>
      <c r="E9639" t="s">
        <v>15</v>
      </c>
      <c r="F9639" t="s">
        <v>81</v>
      </c>
      <c r="G9639" t="s">
        <v>333</v>
      </c>
      <c r="H9639">
        <v>4</v>
      </c>
      <c r="I9639">
        <v>3024.53</v>
      </c>
      <c r="J9639">
        <v>0.15</v>
      </c>
      <c r="K9639">
        <v>10283.4</v>
      </c>
      <c r="L9639">
        <v>2771.84</v>
      </c>
      <c r="M9639">
        <f t="shared" si="452"/>
        <v>10283.402</v>
      </c>
      <c r="N9639" t="str">
        <f t="shared" si="450"/>
        <v>Q1</v>
      </c>
      <c r="O9639" s="2">
        <f t="shared" si="451"/>
        <v>26.954509209016475</v>
      </c>
      <c r="P9639" t="str">
        <f>VLOOKUP(retail_sales_2023!C9639,customers!A:J,5,)</f>
        <v>Kochi</v>
      </c>
      <c r="Q9639" t="str">
        <f>VLOOKUP(C9639,customers!A:J,10,0)</f>
        <v>Regular</v>
      </c>
    </row>
    <row r="9640" spans="1:17" x14ac:dyDescent="0.3">
      <c r="A9640" t="s">
        <v>10731</v>
      </c>
      <c r="B9640" s="1">
        <v>45149</v>
      </c>
      <c r="C9640" t="s">
        <v>1051</v>
      </c>
      <c r="D9640" t="s">
        <v>1052</v>
      </c>
      <c r="E9640" t="s">
        <v>21</v>
      </c>
      <c r="F9640" t="s">
        <v>16</v>
      </c>
      <c r="G9640" t="s">
        <v>192</v>
      </c>
      <c r="H9640">
        <v>4</v>
      </c>
      <c r="I9640">
        <v>493.88</v>
      </c>
      <c r="J9640">
        <v>0.1</v>
      </c>
      <c r="K9640">
        <v>1777.97</v>
      </c>
      <c r="L9640">
        <v>529.6</v>
      </c>
      <c r="M9640">
        <f t="shared" si="452"/>
        <v>1777.9680000000001</v>
      </c>
      <c r="N9640" t="str">
        <f t="shared" si="450"/>
        <v>Q3</v>
      </c>
      <c r="O9640" s="2">
        <f t="shared" si="451"/>
        <v>29.786779304487705</v>
      </c>
      <c r="P9640" t="str">
        <f>VLOOKUP(retail_sales_2023!C9640,customers!A:J,5,)</f>
        <v>Bhubaneswar</v>
      </c>
      <c r="Q9640" t="str">
        <f>VLOOKUP(C9640,customers!A:J,10,0)</f>
        <v>Regular</v>
      </c>
    </row>
    <row r="9641" spans="1:17" x14ac:dyDescent="0.3">
      <c r="A9641" t="s">
        <v>10732</v>
      </c>
      <c r="B9641" s="1">
        <v>44933</v>
      </c>
      <c r="C9641" t="s">
        <v>368</v>
      </c>
      <c r="D9641" t="s">
        <v>369</v>
      </c>
      <c r="E9641" t="s">
        <v>21</v>
      </c>
      <c r="F9641" t="s">
        <v>52</v>
      </c>
      <c r="G9641" t="s">
        <v>133</v>
      </c>
      <c r="H9641">
        <v>1</v>
      </c>
      <c r="I9641">
        <v>552.09</v>
      </c>
      <c r="J9641">
        <v>0.25</v>
      </c>
      <c r="K9641">
        <v>414.07</v>
      </c>
      <c r="L9641">
        <v>27.24</v>
      </c>
      <c r="M9641">
        <f t="shared" si="452"/>
        <v>414.0675</v>
      </c>
      <c r="N9641" t="str">
        <f t="shared" si="450"/>
        <v>Q1</v>
      </c>
      <c r="O9641" s="2">
        <f t="shared" si="451"/>
        <v>6.5785978216243626</v>
      </c>
      <c r="P9641" t="str">
        <f>VLOOKUP(retail_sales_2023!C9641,customers!A:J,5,)</f>
        <v>Kolkata</v>
      </c>
      <c r="Q9641" t="str">
        <f>VLOOKUP(C9641,customers!A:J,10,0)</f>
        <v>Occasional</v>
      </c>
    </row>
    <row r="9642" spans="1:17" x14ac:dyDescent="0.3">
      <c r="A9642" t="s">
        <v>10733</v>
      </c>
      <c r="B9642" s="1">
        <v>45192</v>
      </c>
      <c r="C9642" t="s">
        <v>1037</v>
      </c>
      <c r="D9642" t="s">
        <v>1038</v>
      </c>
      <c r="E9642" t="s">
        <v>27</v>
      </c>
      <c r="F9642" t="s">
        <v>22</v>
      </c>
      <c r="G9642" t="s">
        <v>516</v>
      </c>
      <c r="H9642">
        <v>2</v>
      </c>
      <c r="I9642">
        <v>19046.77</v>
      </c>
      <c r="J9642">
        <v>0.1</v>
      </c>
      <c r="K9642">
        <v>34284.19</v>
      </c>
      <c r="L9642">
        <v>6580.32</v>
      </c>
      <c r="M9642">
        <f t="shared" si="452"/>
        <v>34284.186000000002</v>
      </c>
      <c r="N9642" t="str">
        <f t="shared" si="450"/>
        <v>Q3</v>
      </c>
      <c r="O9642" s="2">
        <f t="shared" si="451"/>
        <v>19.193453308945024</v>
      </c>
      <c r="P9642" t="str">
        <f>VLOOKUP(retail_sales_2023!C9642,customers!A:J,5,)</f>
        <v>Lucknow</v>
      </c>
      <c r="Q9642" t="str">
        <f>VLOOKUP(C9642,customers!A:J,10,0)</f>
        <v>Occasional</v>
      </c>
    </row>
    <row r="9643" spans="1:17" x14ac:dyDescent="0.3">
      <c r="A9643" t="s">
        <v>10734</v>
      </c>
      <c r="B9643" s="1">
        <v>45044</v>
      </c>
      <c r="C9643" t="s">
        <v>1878</v>
      </c>
      <c r="D9643" t="s">
        <v>1879</v>
      </c>
      <c r="E9643" t="s">
        <v>33</v>
      </c>
      <c r="F9643" t="s">
        <v>43</v>
      </c>
      <c r="G9643" t="s">
        <v>121</v>
      </c>
      <c r="H9643">
        <v>4</v>
      </c>
      <c r="I9643">
        <v>75899.570000000007</v>
      </c>
      <c r="J9643">
        <v>0</v>
      </c>
      <c r="K9643">
        <v>303598.28000000003</v>
      </c>
      <c r="L9643">
        <v>-27309.11</v>
      </c>
      <c r="M9643">
        <f t="shared" si="452"/>
        <v>303598.28000000003</v>
      </c>
      <c r="N9643" t="str">
        <f t="shared" si="450"/>
        <v>Q2</v>
      </c>
      <c r="O9643" s="2">
        <f t="shared" si="451"/>
        <v>-8.9951464810670192</v>
      </c>
      <c r="P9643" t="str">
        <f>VLOOKUP(retail_sales_2023!C9643,customers!A:J,5,)</f>
        <v>Mumbai</v>
      </c>
      <c r="Q9643" t="str">
        <f>VLOOKUP(C9643,customers!A:J,10,0)</f>
        <v>Regular</v>
      </c>
    </row>
    <row r="9644" spans="1:17" x14ac:dyDescent="0.3">
      <c r="A9644" t="s">
        <v>10735</v>
      </c>
      <c r="B9644" s="1">
        <v>45144</v>
      </c>
      <c r="C9644" t="s">
        <v>317</v>
      </c>
      <c r="D9644" t="s">
        <v>318</v>
      </c>
      <c r="E9644" t="s">
        <v>21</v>
      </c>
      <c r="F9644" t="s">
        <v>38</v>
      </c>
      <c r="G9644" t="s">
        <v>141</v>
      </c>
      <c r="H9644">
        <v>1</v>
      </c>
      <c r="I9644">
        <v>854.86</v>
      </c>
      <c r="J9644">
        <v>0.15</v>
      </c>
      <c r="K9644">
        <v>726.63</v>
      </c>
      <c r="L9644">
        <v>159.31</v>
      </c>
      <c r="M9644">
        <f t="shared" si="452"/>
        <v>726.63099999999997</v>
      </c>
      <c r="N9644" t="str">
        <f t="shared" si="450"/>
        <v>Q3</v>
      </c>
      <c r="O9644" s="2">
        <f t="shared" si="451"/>
        <v>21.924500777562169</v>
      </c>
      <c r="P9644" t="str">
        <f>VLOOKUP(retail_sales_2023!C9644,customers!A:J,5,)</f>
        <v>Patna</v>
      </c>
      <c r="Q9644" t="str">
        <f>VLOOKUP(C9644,customers!A:J,10,0)</f>
        <v>Regular</v>
      </c>
    </row>
    <row r="9645" spans="1:17" x14ac:dyDescent="0.3">
      <c r="A9645" t="s">
        <v>10736</v>
      </c>
      <c r="B9645" s="1">
        <v>45136</v>
      </c>
      <c r="C9645" t="s">
        <v>500</v>
      </c>
      <c r="D9645" t="s">
        <v>501</v>
      </c>
      <c r="E9645" t="s">
        <v>15</v>
      </c>
      <c r="F9645" t="s">
        <v>38</v>
      </c>
      <c r="G9645" t="s">
        <v>456</v>
      </c>
      <c r="H9645">
        <v>4</v>
      </c>
      <c r="I9645">
        <v>1407.25</v>
      </c>
      <c r="J9645">
        <v>0.25</v>
      </c>
      <c r="K9645">
        <v>4221.75</v>
      </c>
      <c r="L9645">
        <v>1418.3</v>
      </c>
      <c r="M9645">
        <f t="shared" si="452"/>
        <v>4221.75</v>
      </c>
      <c r="N9645" t="str">
        <f t="shared" si="450"/>
        <v>Q3</v>
      </c>
      <c r="O9645" s="2">
        <f t="shared" si="451"/>
        <v>33.595073133179362</v>
      </c>
      <c r="P9645" t="str">
        <f>VLOOKUP(retail_sales_2023!C9645,customers!A:J,5,)</f>
        <v>Coimbatore</v>
      </c>
      <c r="Q9645" t="str">
        <f>VLOOKUP(C9645,customers!A:J,10,0)</f>
        <v>Premium</v>
      </c>
    </row>
    <row r="9646" spans="1:17" x14ac:dyDescent="0.3">
      <c r="A9646" t="s">
        <v>10737</v>
      </c>
      <c r="B9646" s="1">
        <v>45193</v>
      </c>
      <c r="C9646" t="s">
        <v>234</v>
      </c>
      <c r="D9646" t="s">
        <v>260</v>
      </c>
      <c r="E9646" t="s">
        <v>33</v>
      </c>
      <c r="F9646" t="s">
        <v>16</v>
      </c>
      <c r="G9646" t="s">
        <v>898</v>
      </c>
      <c r="H9646">
        <v>4</v>
      </c>
      <c r="I9646">
        <v>292.52999999999997</v>
      </c>
      <c r="J9646">
        <v>0</v>
      </c>
      <c r="K9646">
        <v>1170.1199999999999</v>
      </c>
      <c r="L9646">
        <v>404.65</v>
      </c>
      <c r="M9646">
        <f t="shared" si="452"/>
        <v>1170.1199999999999</v>
      </c>
      <c r="N9646" t="str">
        <f t="shared" si="450"/>
        <v>Q3</v>
      </c>
      <c r="O9646" s="2">
        <f t="shared" si="451"/>
        <v>34.581923221549928</v>
      </c>
      <c r="P9646" t="str">
        <f>VLOOKUP(retail_sales_2023!C9646,customers!A:J,5,)</f>
        <v>Mumbai</v>
      </c>
      <c r="Q9646" t="str">
        <f>VLOOKUP(C9646,customers!A:J,10,0)</f>
        <v>Occasional</v>
      </c>
    </row>
    <row r="9647" spans="1:17" x14ac:dyDescent="0.3">
      <c r="A9647" t="s">
        <v>10738</v>
      </c>
      <c r="B9647" s="1">
        <v>45070</v>
      </c>
      <c r="C9647" t="s">
        <v>1037</v>
      </c>
      <c r="D9647" t="s">
        <v>1038</v>
      </c>
      <c r="E9647" t="s">
        <v>27</v>
      </c>
      <c r="F9647" t="s">
        <v>38</v>
      </c>
      <c r="G9647" t="s">
        <v>39</v>
      </c>
      <c r="H9647">
        <v>4</v>
      </c>
      <c r="I9647">
        <v>2843.45</v>
      </c>
      <c r="J9647">
        <v>0.3</v>
      </c>
      <c r="K9647">
        <v>7961.66</v>
      </c>
      <c r="L9647">
        <v>2111.6</v>
      </c>
      <c r="M9647">
        <f t="shared" si="452"/>
        <v>7961.6599999999989</v>
      </c>
      <c r="N9647" t="str">
        <f t="shared" si="450"/>
        <v>Q2</v>
      </c>
      <c r="O9647" s="2">
        <f t="shared" si="451"/>
        <v>26.52210719875001</v>
      </c>
      <c r="P9647" t="str">
        <f>VLOOKUP(retail_sales_2023!C9647,customers!A:J,5,)</f>
        <v>Lucknow</v>
      </c>
      <c r="Q9647" t="str">
        <f>VLOOKUP(C9647,customers!A:J,10,0)</f>
        <v>Occasional</v>
      </c>
    </row>
    <row r="9648" spans="1:17" x14ac:dyDescent="0.3">
      <c r="A9648" t="s">
        <v>10739</v>
      </c>
      <c r="B9648" s="1">
        <v>45180</v>
      </c>
      <c r="C9648" t="s">
        <v>901</v>
      </c>
      <c r="D9648" t="s">
        <v>902</v>
      </c>
      <c r="E9648" t="s">
        <v>21</v>
      </c>
      <c r="F9648" t="s">
        <v>22</v>
      </c>
      <c r="G9648" t="s">
        <v>1039</v>
      </c>
      <c r="H9648">
        <v>1</v>
      </c>
      <c r="I9648">
        <v>36994.300000000003</v>
      </c>
      <c r="J9648">
        <v>0.25</v>
      </c>
      <c r="K9648">
        <v>27745.73</v>
      </c>
      <c r="L9648">
        <v>6898.67</v>
      </c>
      <c r="M9648">
        <f t="shared" si="452"/>
        <v>27745.725000000002</v>
      </c>
      <c r="N9648" t="str">
        <f t="shared" si="450"/>
        <v>Q3</v>
      </c>
      <c r="O9648" s="2">
        <f t="shared" si="451"/>
        <v>24.863897976373302</v>
      </c>
      <c r="P9648" t="str">
        <f>VLOOKUP(retail_sales_2023!C9648,customers!A:J,5,)</f>
        <v>Ranchi</v>
      </c>
      <c r="Q9648" t="str">
        <f>VLOOKUP(C9648,customers!A:J,10,0)</f>
        <v>Regular</v>
      </c>
    </row>
    <row r="9649" spans="1:17" x14ac:dyDescent="0.3">
      <c r="A9649" t="s">
        <v>10740</v>
      </c>
      <c r="B9649" s="1">
        <v>45137</v>
      </c>
      <c r="C9649" t="s">
        <v>2566</v>
      </c>
      <c r="D9649" t="s">
        <v>2567</v>
      </c>
      <c r="E9649" t="s">
        <v>15</v>
      </c>
      <c r="F9649" t="s">
        <v>43</v>
      </c>
      <c r="G9649" t="s">
        <v>243</v>
      </c>
      <c r="H9649">
        <v>2</v>
      </c>
      <c r="I9649">
        <v>23987.35</v>
      </c>
      <c r="J9649">
        <v>0.05</v>
      </c>
      <c r="K9649">
        <v>45575.96</v>
      </c>
      <c r="L9649">
        <v>4211.3500000000004</v>
      </c>
      <c r="M9649">
        <f t="shared" si="452"/>
        <v>45575.964999999997</v>
      </c>
      <c r="N9649" t="str">
        <f t="shared" si="450"/>
        <v>Q3</v>
      </c>
      <c r="O9649" s="2">
        <f t="shared" si="451"/>
        <v>9.2402880816992123</v>
      </c>
      <c r="P9649" t="str">
        <f>VLOOKUP(retail_sales_2023!C9649,customers!A:J,5,)</f>
        <v>Bengaluru</v>
      </c>
      <c r="Q9649" t="str">
        <f>VLOOKUP(C9649,customers!A:J,10,0)</f>
        <v>Premium</v>
      </c>
    </row>
    <row r="9650" spans="1:17" x14ac:dyDescent="0.3">
      <c r="A9650" t="s">
        <v>10741</v>
      </c>
      <c r="B9650" s="1">
        <v>45265</v>
      </c>
      <c r="C9650" t="s">
        <v>598</v>
      </c>
      <c r="D9650" t="s">
        <v>599</v>
      </c>
      <c r="E9650" t="s">
        <v>33</v>
      </c>
      <c r="F9650" t="s">
        <v>28</v>
      </c>
      <c r="G9650" t="s">
        <v>97</v>
      </c>
      <c r="H9650">
        <v>5</v>
      </c>
      <c r="I9650">
        <v>1194.79</v>
      </c>
      <c r="J9650">
        <v>0</v>
      </c>
      <c r="K9650">
        <v>5973.95</v>
      </c>
      <c r="L9650">
        <v>1596.89</v>
      </c>
      <c r="M9650">
        <f t="shared" si="452"/>
        <v>5973.95</v>
      </c>
      <c r="N9650" t="str">
        <f t="shared" si="450"/>
        <v>Q4</v>
      </c>
      <c r="O9650" s="2">
        <f t="shared" si="451"/>
        <v>26.730889947187375</v>
      </c>
      <c r="P9650" t="str">
        <f>VLOOKUP(retail_sales_2023!C9650,customers!A:J,5,)</f>
        <v>Pune</v>
      </c>
      <c r="Q9650" t="str">
        <f>VLOOKUP(C9650,customers!A:J,10,0)</f>
        <v>Premium</v>
      </c>
    </row>
    <row r="9651" spans="1:17" x14ac:dyDescent="0.3">
      <c r="A9651" t="s">
        <v>10742</v>
      </c>
      <c r="B9651" s="1">
        <v>45286</v>
      </c>
      <c r="C9651" t="s">
        <v>1430</v>
      </c>
      <c r="D9651" t="s">
        <v>1431</v>
      </c>
      <c r="E9651" t="s">
        <v>21</v>
      </c>
      <c r="F9651" t="s">
        <v>81</v>
      </c>
      <c r="G9651" t="s">
        <v>105</v>
      </c>
      <c r="H9651">
        <v>1</v>
      </c>
      <c r="I9651">
        <v>2147.44</v>
      </c>
      <c r="J9651">
        <v>0.25</v>
      </c>
      <c r="K9651">
        <v>1610.58</v>
      </c>
      <c r="L9651">
        <v>609.6</v>
      </c>
      <c r="M9651">
        <f t="shared" si="452"/>
        <v>1610.58</v>
      </c>
      <c r="N9651" t="str">
        <f t="shared" si="450"/>
        <v>Q4</v>
      </c>
      <c r="O9651" s="2">
        <f t="shared" si="451"/>
        <v>37.849718734865704</v>
      </c>
      <c r="P9651" t="str">
        <f>VLOOKUP(retail_sales_2023!C9651,customers!A:J,5,)</f>
        <v>Bhubaneswar</v>
      </c>
      <c r="Q9651" t="str">
        <f>VLOOKUP(C9651,customers!A:J,10,0)</f>
        <v>Regular</v>
      </c>
    </row>
    <row r="9652" spans="1:17" x14ac:dyDescent="0.3">
      <c r="A9652" t="s">
        <v>10743</v>
      </c>
      <c r="B9652" s="1">
        <v>44965</v>
      </c>
      <c r="C9652" t="s">
        <v>1758</v>
      </c>
      <c r="D9652" t="s">
        <v>1759</v>
      </c>
      <c r="E9652" t="s">
        <v>15</v>
      </c>
      <c r="F9652" t="s">
        <v>52</v>
      </c>
      <c r="G9652" t="s">
        <v>117</v>
      </c>
      <c r="H9652">
        <v>2</v>
      </c>
      <c r="I9652">
        <v>175.77</v>
      </c>
      <c r="J9652">
        <v>0.1</v>
      </c>
      <c r="K9652">
        <v>316.39</v>
      </c>
      <c r="L9652">
        <v>18.420000000000002</v>
      </c>
      <c r="M9652">
        <f t="shared" si="452"/>
        <v>316.38600000000002</v>
      </c>
      <c r="N9652" t="str">
        <f t="shared" si="450"/>
        <v>Q1</v>
      </c>
      <c r="O9652" s="2">
        <f t="shared" si="451"/>
        <v>5.8219286323840835</v>
      </c>
      <c r="P9652" t="str">
        <f>VLOOKUP(retail_sales_2023!C9652,customers!A:J,5,)</f>
        <v>Kochi</v>
      </c>
      <c r="Q9652" t="str">
        <f>VLOOKUP(C9652,customers!A:J,10,0)</f>
        <v>Premium</v>
      </c>
    </row>
    <row r="9653" spans="1:17" x14ac:dyDescent="0.3">
      <c r="A9653" t="s">
        <v>10744</v>
      </c>
      <c r="B9653" s="1">
        <v>45026</v>
      </c>
      <c r="C9653" t="s">
        <v>1399</v>
      </c>
      <c r="D9653" t="s">
        <v>1400</v>
      </c>
      <c r="E9653" t="s">
        <v>21</v>
      </c>
      <c r="F9653" t="s">
        <v>52</v>
      </c>
      <c r="G9653" t="s">
        <v>226</v>
      </c>
      <c r="H9653">
        <v>3</v>
      </c>
      <c r="I9653">
        <v>456.82</v>
      </c>
      <c r="J9653">
        <v>0</v>
      </c>
      <c r="K9653">
        <v>1370.46</v>
      </c>
      <c r="L9653">
        <v>137.96</v>
      </c>
      <c r="M9653">
        <f t="shared" si="452"/>
        <v>1370.46</v>
      </c>
      <c r="N9653" t="str">
        <f t="shared" si="450"/>
        <v>Q2</v>
      </c>
      <c r="O9653" s="2">
        <f t="shared" si="451"/>
        <v>10.066692935218832</v>
      </c>
      <c r="P9653" t="str">
        <f>VLOOKUP(retail_sales_2023!C9653,customers!A:J,5,)</f>
        <v>Bhubaneswar</v>
      </c>
      <c r="Q9653" t="str">
        <f>VLOOKUP(C9653,customers!A:J,10,0)</f>
        <v>Premium</v>
      </c>
    </row>
    <row r="9654" spans="1:17" x14ac:dyDescent="0.3">
      <c r="A9654" t="s">
        <v>10745</v>
      </c>
      <c r="B9654" s="1">
        <v>45022</v>
      </c>
      <c r="C9654" t="s">
        <v>667</v>
      </c>
      <c r="D9654" t="s">
        <v>668</v>
      </c>
      <c r="E9654" t="s">
        <v>33</v>
      </c>
      <c r="F9654" t="s">
        <v>38</v>
      </c>
      <c r="G9654" t="s">
        <v>65</v>
      </c>
      <c r="H9654">
        <v>1</v>
      </c>
      <c r="I9654">
        <v>1113.93</v>
      </c>
      <c r="J9654">
        <v>0.15</v>
      </c>
      <c r="K9654">
        <v>946.84</v>
      </c>
      <c r="L9654">
        <v>243.39</v>
      </c>
      <c r="M9654">
        <f t="shared" si="452"/>
        <v>946.84050000000002</v>
      </c>
      <c r="N9654" t="str">
        <f t="shared" si="450"/>
        <v>Q2</v>
      </c>
      <c r="O9654" s="2">
        <f t="shared" si="451"/>
        <v>25.705504625913562</v>
      </c>
      <c r="P9654" t="str">
        <f>VLOOKUP(retail_sales_2023!C9654,customers!A:J,5,)</f>
        <v>Nagpur</v>
      </c>
      <c r="Q9654" t="str">
        <f>VLOOKUP(C9654,customers!A:J,10,0)</f>
        <v>Occasional</v>
      </c>
    </row>
    <row r="9655" spans="1:17" x14ac:dyDescent="0.3">
      <c r="A9655" t="s">
        <v>10746</v>
      </c>
      <c r="B9655" s="1">
        <v>45004</v>
      </c>
      <c r="C9655" t="s">
        <v>248</v>
      </c>
      <c r="D9655" t="s">
        <v>13093</v>
      </c>
      <c r="E9655" t="s">
        <v>33</v>
      </c>
      <c r="F9655" t="s">
        <v>43</v>
      </c>
      <c r="G9655" t="s">
        <v>243</v>
      </c>
      <c r="H9655">
        <v>1</v>
      </c>
      <c r="I9655">
        <v>70304.44</v>
      </c>
      <c r="J9655">
        <v>0.05</v>
      </c>
      <c r="K9655">
        <v>66789.22</v>
      </c>
      <c r="L9655">
        <v>5788.99</v>
      </c>
      <c r="M9655">
        <f t="shared" si="452"/>
        <v>66789.217999999993</v>
      </c>
      <c r="N9655" t="str">
        <f t="shared" si="450"/>
        <v>Q1</v>
      </c>
      <c r="O9655" s="2">
        <f t="shared" si="451"/>
        <v>8.667551440187502</v>
      </c>
      <c r="P9655" t="str">
        <f>VLOOKUP(retail_sales_2023!C9655,customers!A:J,5,)</f>
        <v>Ahmedabad</v>
      </c>
      <c r="Q9655" t="str">
        <f>VLOOKUP(C9655,customers!A:J,10,0)</f>
        <v>Premium</v>
      </c>
    </row>
    <row r="9656" spans="1:17" x14ac:dyDescent="0.3">
      <c r="A9656" t="s">
        <v>10747</v>
      </c>
      <c r="B9656" s="1">
        <v>45068</v>
      </c>
      <c r="C9656" t="s">
        <v>342</v>
      </c>
      <c r="D9656" t="s">
        <v>343</v>
      </c>
      <c r="E9656" t="s">
        <v>15</v>
      </c>
      <c r="F9656" t="s">
        <v>16</v>
      </c>
      <c r="G9656" t="s">
        <v>171</v>
      </c>
      <c r="H9656">
        <v>4</v>
      </c>
      <c r="I9656">
        <v>352.81</v>
      </c>
      <c r="J9656">
        <v>0</v>
      </c>
      <c r="K9656">
        <v>1411.24</v>
      </c>
      <c r="L9656">
        <v>593.01</v>
      </c>
      <c r="M9656">
        <f t="shared" si="452"/>
        <v>1411.24</v>
      </c>
      <c r="N9656" t="str">
        <f t="shared" si="450"/>
        <v>Q2</v>
      </c>
      <c r="O9656" s="2">
        <f t="shared" si="451"/>
        <v>42.02049261642243</v>
      </c>
      <c r="P9656" t="str">
        <f>VLOOKUP(retail_sales_2023!C9656,customers!A:J,5,)</f>
        <v>Coimbatore</v>
      </c>
      <c r="Q9656" t="str">
        <f>VLOOKUP(C9656,customers!A:J,10,0)</f>
        <v>Premium</v>
      </c>
    </row>
    <row r="9657" spans="1:17" x14ac:dyDescent="0.3">
      <c r="A9657" t="s">
        <v>10748</v>
      </c>
      <c r="B9657" s="1">
        <v>45149</v>
      </c>
      <c r="C9657" t="s">
        <v>275</v>
      </c>
      <c r="D9657" t="s">
        <v>276</v>
      </c>
      <c r="E9657" t="s">
        <v>27</v>
      </c>
      <c r="F9657" t="s">
        <v>38</v>
      </c>
      <c r="G9657" t="s">
        <v>77</v>
      </c>
      <c r="H9657">
        <v>2</v>
      </c>
      <c r="I9657">
        <v>1115.4000000000001</v>
      </c>
      <c r="J9657">
        <v>0.1</v>
      </c>
      <c r="K9657">
        <v>2007.72</v>
      </c>
      <c r="L9657">
        <v>548.14</v>
      </c>
      <c r="M9657">
        <f t="shared" si="452"/>
        <v>2007.7200000000003</v>
      </c>
      <c r="N9657" t="str">
        <f t="shared" si="450"/>
        <v>Q3</v>
      </c>
      <c r="O9657" s="2">
        <f t="shared" si="451"/>
        <v>27.301615763154224</v>
      </c>
      <c r="P9657" t="str">
        <f>VLOOKUP(retail_sales_2023!C9657,customers!A:J,5,)</f>
        <v>Lucknow</v>
      </c>
      <c r="Q9657" t="str">
        <f>VLOOKUP(C9657,customers!A:J,10,0)</f>
        <v>Premium</v>
      </c>
    </row>
    <row r="9658" spans="1:17" x14ac:dyDescent="0.3">
      <c r="A9658" t="s">
        <v>10749</v>
      </c>
      <c r="B9658" s="1">
        <v>45159</v>
      </c>
      <c r="C9658" t="s">
        <v>1109</v>
      </c>
      <c r="D9658" t="s">
        <v>1110</v>
      </c>
      <c r="E9658" t="s">
        <v>15</v>
      </c>
      <c r="F9658" t="s">
        <v>38</v>
      </c>
      <c r="G9658" t="s">
        <v>90</v>
      </c>
      <c r="H9658">
        <v>5</v>
      </c>
      <c r="I9658">
        <v>568.33000000000004</v>
      </c>
      <c r="J9658">
        <v>0</v>
      </c>
      <c r="K9658">
        <v>2841.65</v>
      </c>
      <c r="L9658">
        <v>1010.2</v>
      </c>
      <c r="M9658">
        <f t="shared" si="452"/>
        <v>2841.65</v>
      </c>
      <c r="N9658" t="str">
        <f t="shared" si="450"/>
        <v>Q3</v>
      </c>
      <c r="O9658" s="2">
        <f t="shared" si="451"/>
        <v>35.549768620343812</v>
      </c>
      <c r="P9658" t="str">
        <f>VLOOKUP(retail_sales_2023!C9658,customers!A:J,5,)</f>
        <v>Bengaluru</v>
      </c>
      <c r="Q9658" t="str">
        <f>VLOOKUP(C9658,customers!A:J,10,0)</f>
        <v>Premium</v>
      </c>
    </row>
    <row r="9659" spans="1:17" x14ac:dyDescent="0.3">
      <c r="A9659" t="s">
        <v>10750</v>
      </c>
      <c r="B9659" s="1">
        <v>45024</v>
      </c>
      <c r="C9659" t="s">
        <v>136</v>
      </c>
      <c r="D9659" t="s">
        <v>137</v>
      </c>
      <c r="E9659" t="s">
        <v>15</v>
      </c>
      <c r="F9659" t="s">
        <v>22</v>
      </c>
      <c r="G9659" t="s">
        <v>315</v>
      </c>
      <c r="H9659">
        <v>3</v>
      </c>
      <c r="I9659">
        <v>5397.87</v>
      </c>
      <c r="J9659">
        <v>0</v>
      </c>
      <c r="K9659">
        <v>16193.61</v>
      </c>
      <c r="L9659">
        <v>3886.6</v>
      </c>
      <c r="M9659">
        <f t="shared" si="452"/>
        <v>16193.61</v>
      </c>
      <c r="N9659" t="str">
        <f t="shared" si="450"/>
        <v>Q2</v>
      </c>
      <c r="O9659" s="2">
        <f t="shared" si="451"/>
        <v>24.00082501678131</v>
      </c>
      <c r="P9659" t="str">
        <f>VLOOKUP(retail_sales_2023!C9659,customers!A:J,5,)</f>
        <v>Hyderabad</v>
      </c>
      <c r="Q9659" t="str">
        <f>VLOOKUP(C9659,customers!A:J,10,0)</f>
        <v>Regular</v>
      </c>
    </row>
    <row r="9660" spans="1:17" x14ac:dyDescent="0.3">
      <c r="A9660" t="s">
        <v>10751</v>
      </c>
      <c r="B9660" s="1">
        <v>45178</v>
      </c>
      <c r="C9660" t="s">
        <v>2062</v>
      </c>
      <c r="D9660" t="s">
        <v>2063</v>
      </c>
      <c r="E9660" t="s">
        <v>15</v>
      </c>
      <c r="F9660" t="s">
        <v>43</v>
      </c>
      <c r="G9660" t="s">
        <v>128</v>
      </c>
      <c r="H9660">
        <v>1</v>
      </c>
      <c r="I9660">
        <v>76281.399999999994</v>
      </c>
      <c r="J9660">
        <v>0.1</v>
      </c>
      <c r="K9660">
        <v>68653.259999999995</v>
      </c>
      <c r="L9660">
        <v>9066.8700000000008</v>
      </c>
      <c r="M9660">
        <f t="shared" si="452"/>
        <v>68653.259999999995</v>
      </c>
      <c r="N9660" t="str">
        <f t="shared" si="450"/>
        <v>Q3</v>
      </c>
      <c r="O9660" s="2">
        <f t="shared" si="451"/>
        <v>13.206758135010634</v>
      </c>
      <c r="P9660" t="str">
        <f>VLOOKUP(retail_sales_2023!C9660,customers!A:J,5,)</f>
        <v>Chennai</v>
      </c>
      <c r="Q9660" t="str">
        <f>VLOOKUP(C9660,customers!A:J,10,0)</f>
        <v>Premium</v>
      </c>
    </row>
    <row r="9661" spans="1:17" x14ac:dyDescent="0.3">
      <c r="A9661" t="s">
        <v>10752</v>
      </c>
      <c r="B9661" s="1">
        <v>45229</v>
      </c>
      <c r="C9661" t="s">
        <v>705</v>
      </c>
      <c r="D9661" t="s">
        <v>706</v>
      </c>
      <c r="E9661" t="s">
        <v>15</v>
      </c>
      <c r="F9661" t="s">
        <v>81</v>
      </c>
      <c r="G9661" t="s">
        <v>82</v>
      </c>
      <c r="H9661">
        <v>5</v>
      </c>
      <c r="I9661">
        <v>1956.2</v>
      </c>
      <c r="J9661">
        <v>0.05</v>
      </c>
      <c r="K9661">
        <v>9291.9500000000007</v>
      </c>
      <c r="L9661">
        <v>2710.39</v>
      </c>
      <c r="M9661">
        <f t="shared" si="452"/>
        <v>9291.9499999999989</v>
      </c>
      <c r="N9661" t="str">
        <f t="shared" si="450"/>
        <v>Q4</v>
      </c>
      <c r="O9661" s="2">
        <f t="shared" si="451"/>
        <v>29.169227126706449</v>
      </c>
      <c r="P9661" t="str">
        <f>VLOOKUP(retail_sales_2023!C9661,customers!A:J,5,)</f>
        <v>Coimbatore</v>
      </c>
      <c r="Q9661" t="str">
        <f>VLOOKUP(C9661,customers!A:J,10,0)</f>
        <v>Premium</v>
      </c>
    </row>
    <row r="9662" spans="1:17" x14ac:dyDescent="0.3">
      <c r="A9662" t="s">
        <v>10753</v>
      </c>
      <c r="B9662" s="1">
        <v>45092</v>
      </c>
      <c r="C9662" t="s">
        <v>934</v>
      </c>
      <c r="D9662" t="s">
        <v>935</v>
      </c>
      <c r="E9662" t="s">
        <v>21</v>
      </c>
      <c r="F9662" t="s">
        <v>16</v>
      </c>
      <c r="G9662" t="s">
        <v>319</v>
      </c>
      <c r="H9662">
        <v>2</v>
      </c>
      <c r="I9662">
        <v>591.63</v>
      </c>
      <c r="J9662">
        <v>0.15</v>
      </c>
      <c r="K9662">
        <v>1005.77</v>
      </c>
      <c r="L9662">
        <v>253.35</v>
      </c>
      <c r="M9662">
        <f t="shared" si="452"/>
        <v>1005.771</v>
      </c>
      <c r="N9662" t="str">
        <f t="shared" si="450"/>
        <v>Q2</v>
      </c>
      <c r="O9662" s="2">
        <f t="shared" si="451"/>
        <v>25.189655686687811</v>
      </c>
      <c r="P9662" t="str">
        <f>VLOOKUP(retail_sales_2023!C9662,customers!A:J,5,)</f>
        <v>Guwahati</v>
      </c>
      <c r="Q9662" t="str">
        <f>VLOOKUP(C9662,customers!A:J,10,0)</f>
        <v>Occasional</v>
      </c>
    </row>
    <row r="9663" spans="1:17" x14ac:dyDescent="0.3">
      <c r="A9663" t="s">
        <v>10754</v>
      </c>
      <c r="B9663" s="1">
        <v>45109</v>
      </c>
      <c r="C9663" t="s">
        <v>722</v>
      </c>
      <c r="D9663" t="s">
        <v>723</v>
      </c>
      <c r="E9663" t="s">
        <v>15</v>
      </c>
      <c r="F9663" t="s">
        <v>52</v>
      </c>
      <c r="G9663" t="s">
        <v>169</v>
      </c>
      <c r="H9663">
        <v>1</v>
      </c>
      <c r="I9663">
        <v>429.34</v>
      </c>
      <c r="J9663">
        <v>0.1</v>
      </c>
      <c r="K9663">
        <v>386.41</v>
      </c>
      <c r="L9663">
        <v>24.02</v>
      </c>
      <c r="M9663">
        <f t="shared" si="452"/>
        <v>386.40600000000001</v>
      </c>
      <c r="N9663" t="str">
        <f t="shared" si="450"/>
        <v>Q3</v>
      </c>
      <c r="O9663" s="2">
        <f t="shared" si="451"/>
        <v>6.2161952330426224</v>
      </c>
      <c r="P9663" t="str">
        <f>VLOOKUP(retail_sales_2023!C9663,customers!A:J,5,)</f>
        <v>Bengaluru</v>
      </c>
      <c r="Q9663" t="str">
        <f>VLOOKUP(C9663,customers!A:J,10,0)</f>
        <v>Premium</v>
      </c>
    </row>
    <row r="9664" spans="1:17" x14ac:dyDescent="0.3">
      <c r="A9664" t="s">
        <v>10755</v>
      </c>
      <c r="B9664" s="1">
        <v>45043</v>
      </c>
      <c r="C9664" t="s">
        <v>778</v>
      </c>
      <c r="D9664" t="s">
        <v>779</v>
      </c>
      <c r="E9664" t="s">
        <v>15</v>
      </c>
      <c r="F9664" t="s">
        <v>52</v>
      </c>
      <c r="G9664" t="s">
        <v>53</v>
      </c>
      <c r="H9664">
        <v>7</v>
      </c>
      <c r="I9664">
        <v>668.75</v>
      </c>
      <c r="J9664">
        <v>0.25</v>
      </c>
      <c r="K9664">
        <v>3510.94</v>
      </c>
      <c r="L9664">
        <v>290.27999999999997</v>
      </c>
      <c r="M9664">
        <f t="shared" si="452"/>
        <v>3510.9375</v>
      </c>
      <c r="N9664" t="str">
        <f t="shared" si="450"/>
        <v>Q2</v>
      </c>
      <c r="O9664" s="2">
        <f t="shared" si="451"/>
        <v>8.2678712823346441</v>
      </c>
      <c r="P9664" t="str">
        <f>VLOOKUP(retail_sales_2023!C9664,customers!A:J,5,)</f>
        <v>Chennai</v>
      </c>
      <c r="Q9664" t="str">
        <f>VLOOKUP(C9664,customers!A:J,10,0)</f>
        <v>Premium</v>
      </c>
    </row>
    <row r="9665" spans="1:17" x14ac:dyDescent="0.3">
      <c r="A9665" t="s">
        <v>10756</v>
      </c>
      <c r="B9665" s="1">
        <v>45052</v>
      </c>
      <c r="C9665" t="s">
        <v>797</v>
      </c>
      <c r="D9665" t="s">
        <v>798</v>
      </c>
      <c r="E9665" t="s">
        <v>15</v>
      </c>
      <c r="F9665" t="s">
        <v>43</v>
      </c>
      <c r="G9665" t="s">
        <v>154</v>
      </c>
      <c r="H9665">
        <v>3</v>
      </c>
      <c r="I9665">
        <v>14866.95</v>
      </c>
      <c r="J9665">
        <v>0.2</v>
      </c>
      <c r="K9665">
        <v>35680.68</v>
      </c>
      <c r="L9665">
        <v>3628.6</v>
      </c>
      <c r="M9665">
        <f t="shared" si="452"/>
        <v>35680.680000000008</v>
      </c>
      <c r="N9665" t="str">
        <f t="shared" si="450"/>
        <v>Q2</v>
      </c>
      <c r="O9665" s="2">
        <f t="shared" si="451"/>
        <v>10.169649233142417</v>
      </c>
      <c r="P9665" t="str">
        <f>VLOOKUP(retail_sales_2023!C9665,customers!A:J,5,)</f>
        <v>Kochi</v>
      </c>
      <c r="Q9665" t="str">
        <f>VLOOKUP(C9665,customers!A:J,10,0)</f>
        <v>Occasional</v>
      </c>
    </row>
    <row r="9666" spans="1:17" x14ac:dyDescent="0.3">
      <c r="A9666" t="s">
        <v>10757</v>
      </c>
      <c r="B9666" s="1">
        <v>45182</v>
      </c>
      <c r="C9666" t="s">
        <v>1265</v>
      </c>
      <c r="D9666" t="s">
        <v>1266</v>
      </c>
      <c r="E9666" t="s">
        <v>15</v>
      </c>
      <c r="F9666" t="s">
        <v>28</v>
      </c>
      <c r="G9666" t="s">
        <v>29</v>
      </c>
      <c r="H9666">
        <v>1</v>
      </c>
      <c r="I9666">
        <v>6868.6</v>
      </c>
      <c r="J9666">
        <v>0.25</v>
      </c>
      <c r="K9666">
        <v>5151.45</v>
      </c>
      <c r="L9666">
        <v>1210.6300000000001</v>
      </c>
      <c r="M9666">
        <f t="shared" si="452"/>
        <v>5151.4500000000007</v>
      </c>
      <c r="N9666" t="str">
        <f t="shared" si="450"/>
        <v>Q3</v>
      </c>
      <c r="O9666" s="2">
        <f t="shared" si="451"/>
        <v>23.500761921400773</v>
      </c>
      <c r="P9666" t="str">
        <f>VLOOKUP(retail_sales_2023!C9666,customers!A:J,5,)</f>
        <v>Coimbatore</v>
      </c>
      <c r="Q9666" t="str">
        <f>VLOOKUP(C9666,customers!A:J,10,0)</f>
        <v>Premium</v>
      </c>
    </row>
    <row r="9667" spans="1:17" x14ac:dyDescent="0.3">
      <c r="A9667" t="s">
        <v>10758</v>
      </c>
      <c r="B9667" s="1">
        <v>45116</v>
      </c>
      <c r="C9667" t="s">
        <v>1037</v>
      </c>
      <c r="D9667" t="s">
        <v>1038</v>
      </c>
      <c r="E9667" t="s">
        <v>27</v>
      </c>
      <c r="F9667" t="s">
        <v>28</v>
      </c>
      <c r="G9667" t="s">
        <v>29</v>
      </c>
      <c r="H9667">
        <v>1</v>
      </c>
      <c r="I9667">
        <v>4223.0600000000004</v>
      </c>
      <c r="J9667">
        <v>0</v>
      </c>
      <c r="K9667">
        <v>4223.0600000000004</v>
      </c>
      <c r="L9667">
        <v>709.12</v>
      </c>
      <c r="M9667">
        <f t="shared" si="452"/>
        <v>4223.0600000000004</v>
      </c>
      <c r="N9667" t="str">
        <f t="shared" ref="N9667:N9730" si="453">"Q"&amp;ROUNDUP(MONTH(B9667)/3,0)</f>
        <v>Q3</v>
      </c>
      <c r="O9667" s="2">
        <f t="shared" ref="O9667:O9730" si="454">(L9667/K9667)*100</f>
        <v>16.791615558386571</v>
      </c>
      <c r="P9667" t="str">
        <f>VLOOKUP(retail_sales_2023!C9667,customers!A:J,5,)</f>
        <v>Lucknow</v>
      </c>
      <c r="Q9667" t="str">
        <f>VLOOKUP(C9667,customers!A:J,10,0)</f>
        <v>Occasional</v>
      </c>
    </row>
    <row r="9668" spans="1:17" x14ac:dyDescent="0.3">
      <c r="A9668" t="s">
        <v>10759</v>
      </c>
      <c r="B9668" s="1">
        <v>45118</v>
      </c>
      <c r="C9668" t="s">
        <v>208</v>
      </c>
      <c r="D9668" t="s">
        <v>209</v>
      </c>
      <c r="E9668" t="s">
        <v>21</v>
      </c>
      <c r="F9668" t="s">
        <v>43</v>
      </c>
      <c r="G9668" t="s">
        <v>301</v>
      </c>
      <c r="H9668">
        <v>1</v>
      </c>
      <c r="I9668">
        <v>22308.32</v>
      </c>
      <c r="J9668">
        <v>0</v>
      </c>
      <c r="K9668">
        <v>22308.32</v>
      </c>
      <c r="L9668">
        <v>3167.47</v>
      </c>
      <c r="M9668">
        <f t="shared" si="452"/>
        <v>22308.32</v>
      </c>
      <c r="N9668" t="str">
        <f t="shared" si="453"/>
        <v>Q3</v>
      </c>
      <c r="O9668" s="2">
        <f t="shared" si="454"/>
        <v>14.198603928937722</v>
      </c>
      <c r="P9668" t="str">
        <f>VLOOKUP(retail_sales_2023!C9668,customers!A:J,5,)</f>
        <v>Bhubaneswar</v>
      </c>
      <c r="Q9668" t="str">
        <f>VLOOKUP(C9668,customers!A:J,10,0)</f>
        <v>Regular</v>
      </c>
    </row>
    <row r="9669" spans="1:17" x14ac:dyDescent="0.3">
      <c r="A9669" t="s">
        <v>10760</v>
      </c>
      <c r="B9669" s="1">
        <v>45264</v>
      </c>
      <c r="C9669" t="s">
        <v>4155</v>
      </c>
      <c r="D9669" t="s">
        <v>4156</v>
      </c>
      <c r="E9669" t="s">
        <v>15</v>
      </c>
      <c r="F9669" t="s">
        <v>43</v>
      </c>
      <c r="G9669" t="s">
        <v>272</v>
      </c>
      <c r="H9669">
        <v>1</v>
      </c>
      <c r="I9669">
        <v>56571.38</v>
      </c>
      <c r="J9669">
        <v>0</v>
      </c>
      <c r="K9669">
        <v>56571.38</v>
      </c>
      <c r="L9669">
        <v>6802.12</v>
      </c>
      <c r="M9669">
        <f t="shared" ref="M9669:M9732" si="455">H9669*I9669*(1-J9669)</f>
        <v>56571.38</v>
      </c>
      <c r="N9669" t="str">
        <f t="shared" si="453"/>
        <v>Q4</v>
      </c>
      <c r="O9669" s="2">
        <f t="shared" si="454"/>
        <v>12.02395981855136</v>
      </c>
      <c r="P9669" t="str">
        <f>VLOOKUP(retail_sales_2023!C9669,customers!A:J,5,)</f>
        <v>Hyderabad</v>
      </c>
      <c r="Q9669" t="str">
        <f>VLOOKUP(C9669,customers!A:J,10,0)</f>
        <v>Premium</v>
      </c>
    </row>
    <row r="9670" spans="1:17" x14ac:dyDescent="0.3">
      <c r="A9670" t="s">
        <v>10761</v>
      </c>
      <c r="B9670" s="1">
        <v>45291</v>
      </c>
      <c r="C9670" t="s">
        <v>313</v>
      </c>
      <c r="D9670" t="s">
        <v>314</v>
      </c>
      <c r="E9670" t="s">
        <v>21</v>
      </c>
      <c r="F9670" t="s">
        <v>52</v>
      </c>
      <c r="G9670" t="s">
        <v>169</v>
      </c>
      <c r="H9670">
        <v>9</v>
      </c>
      <c r="I9670">
        <v>235.6</v>
      </c>
      <c r="J9670">
        <v>0</v>
      </c>
      <c r="K9670">
        <v>2120.4</v>
      </c>
      <c r="L9670">
        <v>128.06</v>
      </c>
      <c r="M9670">
        <f t="shared" si="455"/>
        <v>2120.4</v>
      </c>
      <c r="N9670" t="str">
        <f t="shared" si="453"/>
        <v>Q4</v>
      </c>
      <c r="O9670" s="2">
        <f t="shared" si="454"/>
        <v>6.0394265232974904</v>
      </c>
      <c r="P9670" t="str">
        <f>VLOOKUP(retail_sales_2023!C9670,customers!A:J,5,)</f>
        <v>Kolkata</v>
      </c>
      <c r="Q9670" t="str">
        <f>VLOOKUP(C9670,customers!A:J,10,0)</f>
        <v>Premium</v>
      </c>
    </row>
    <row r="9671" spans="1:17" x14ac:dyDescent="0.3">
      <c r="A9671" t="s">
        <v>10762</v>
      </c>
      <c r="B9671" s="1">
        <v>45265</v>
      </c>
      <c r="C9671" t="s">
        <v>441</v>
      </c>
      <c r="D9671" t="s">
        <v>442</v>
      </c>
      <c r="E9671" t="s">
        <v>15</v>
      </c>
      <c r="F9671" t="s">
        <v>52</v>
      </c>
      <c r="G9671" t="s">
        <v>235</v>
      </c>
      <c r="H9671">
        <v>10</v>
      </c>
      <c r="I9671">
        <v>65.41</v>
      </c>
      <c r="J9671">
        <v>0.05</v>
      </c>
      <c r="K9671">
        <v>621.39</v>
      </c>
      <c r="L9671">
        <v>35.99</v>
      </c>
      <c r="M9671">
        <f t="shared" si="455"/>
        <v>621.39499999999987</v>
      </c>
      <c r="N9671" t="str">
        <f t="shared" si="453"/>
        <v>Q4</v>
      </c>
      <c r="O9671" s="2">
        <f t="shared" si="454"/>
        <v>5.7918537472440823</v>
      </c>
      <c r="P9671" t="str">
        <f>VLOOKUP(retail_sales_2023!C9671,customers!A:J,5,)</f>
        <v>Chennai</v>
      </c>
      <c r="Q9671" t="str">
        <f>VLOOKUP(C9671,customers!A:J,10,0)</f>
        <v>Regular</v>
      </c>
    </row>
    <row r="9672" spans="1:17" x14ac:dyDescent="0.3">
      <c r="A9672" t="s">
        <v>10763</v>
      </c>
      <c r="B9672" s="1">
        <v>45187</v>
      </c>
      <c r="C9672" t="s">
        <v>1857</v>
      </c>
      <c r="D9672" t="s">
        <v>1858</v>
      </c>
      <c r="E9672" t="s">
        <v>33</v>
      </c>
      <c r="F9672" t="s">
        <v>28</v>
      </c>
      <c r="G9672" t="s">
        <v>61</v>
      </c>
      <c r="H9672">
        <v>1</v>
      </c>
      <c r="I9672">
        <v>6804.82</v>
      </c>
      <c r="J9672">
        <v>0.25</v>
      </c>
      <c r="K9672">
        <v>5103.6099999999997</v>
      </c>
      <c r="L9672">
        <v>853.52</v>
      </c>
      <c r="M9672">
        <f t="shared" si="455"/>
        <v>5103.6149999999998</v>
      </c>
      <c r="N9672" t="str">
        <f t="shared" si="453"/>
        <v>Q3</v>
      </c>
      <c r="O9672" s="2">
        <f t="shared" si="454"/>
        <v>16.723848413182044</v>
      </c>
      <c r="P9672" t="str">
        <f>VLOOKUP(retail_sales_2023!C9672,customers!A:J,5,)</f>
        <v>Surat</v>
      </c>
      <c r="Q9672" t="str">
        <f>VLOOKUP(C9672,customers!A:J,10,0)</f>
        <v>Regular</v>
      </c>
    </row>
    <row r="9673" spans="1:17" x14ac:dyDescent="0.3">
      <c r="A9673" t="s">
        <v>10764</v>
      </c>
      <c r="B9673" s="1">
        <v>45280</v>
      </c>
      <c r="C9673" t="s">
        <v>2037</v>
      </c>
      <c r="D9673" t="s">
        <v>2038</v>
      </c>
      <c r="E9673" t="s">
        <v>33</v>
      </c>
      <c r="F9673" t="s">
        <v>52</v>
      </c>
      <c r="G9673" t="s">
        <v>53</v>
      </c>
      <c r="H9673">
        <v>4</v>
      </c>
      <c r="I9673">
        <v>466.52</v>
      </c>
      <c r="J9673">
        <v>0</v>
      </c>
      <c r="K9673">
        <v>1866.08</v>
      </c>
      <c r="L9673">
        <v>143.79</v>
      </c>
      <c r="M9673">
        <f t="shared" si="455"/>
        <v>1866.08</v>
      </c>
      <c r="N9673" t="str">
        <f t="shared" si="453"/>
        <v>Q4</v>
      </c>
      <c r="O9673" s="2">
        <f t="shared" si="454"/>
        <v>7.7054574294778355</v>
      </c>
      <c r="P9673" t="str">
        <f>VLOOKUP(retail_sales_2023!C9673,customers!A:J,5,)</f>
        <v>Mumbai</v>
      </c>
      <c r="Q9673" t="str">
        <f>VLOOKUP(C9673,customers!A:J,10,0)</f>
        <v>Premium</v>
      </c>
    </row>
    <row r="9674" spans="1:17" x14ac:dyDescent="0.3">
      <c r="A9674" t="s">
        <v>10765</v>
      </c>
      <c r="B9674" s="1">
        <v>45167</v>
      </c>
      <c r="C9674" t="s">
        <v>1939</v>
      </c>
      <c r="D9674" t="s">
        <v>1940</v>
      </c>
      <c r="E9674" t="s">
        <v>27</v>
      </c>
      <c r="F9674" t="s">
        <v>81</v>
      </c>
      <c r="G9674" t="s">
        <v>101</v>
      </c>
      <c r="H9674">
        <v>1</v>
      </c>
      <c r="I9674">
        <v>4637.12</v>
      </c>
      <c r="J9674">
        <v>0.1</v>
      </c>
      <c r="K9674">
        <v>4173.41</v>
      </c>
      <c r="L9674">
        <v>933.67</v>
      </c>
      <c r="M9674">
        <f t="shared" si="455"/>
        <v>4173.4080000000004</v>
      </c>
      <c r="N9674" t="str">
        <f t="shared" si="453"/>
        <v>Q3</v>
      </c>
      <c r="O9674" s="2">
        <f t="shared" si="454"/>
        <v>22.371873360153927</v>
      </c>
      <c r="P9674" t="str">
        <f>VLOOKUP(retail_sales_2023!C9674,customers!A:J,5,)</f>
        <v>Chandigarh</v>
      </c>
      <c r="Q9674" t="str">
        <f>VLOOKUP(C9674,customers!A:J,10,0)</f>
        <v>Regular</v>
      </c>
    </row>
    <row r="9675" spans="1:17" x14ac:dyDescent="0.3">
      <c r="A9675" t="s">
        <v>10766</v>
      </c>
      <c r="B9675" s="1">
        <v>45280</v>
      </c>
      <c r="C9675" t="s">
        <v>444</v>
      </c>
      <c r="D9675" t="s">
        <v>445</v>
      </c>
      <c r="E9675" t="s">
        <v>27</v>
      </c>
      <c r="F9675" t="s">
        <v>38</v>
      </c>
      <c r="G9675" t="s">
        <v>39</v>
      </c>
      <c r="H9675">
        <v>5</v>
      </c>
      <c r="I9675">
        <v>3244.02</v>
      </c>
      <c r="J9675">
        <v>0.05</v>
      </c>
      <c r="K9675">
        <v>15409.09</v>
      </c>
      <c r="L9675">
        <v>3248.33</v>
      </c>
      <c r="M9675">
        <f t="shared" si="455"/>
        <v>15409.094999999999</v>
      </c>
      <c r="N9675" t="str">
        <f t="shared" si="453"/>
        <v>Q4</v>
      </c>
      <c r="O9675" s="2">
        <f t="shared" si="454"/>
        <v>21.080608913310257</v>
      </c>
      <c r="P9675" t="str">
        <f>VLOOKUP(retail_sales_2023!C9675,customers!A:J,5,)</f>
        <v>Jaipur</v>
      </c>
      <c r="Q9675" t="str">
        <f>VLOOKUP(C9675,customers!A:J,10,0)</f>
        <v>Regular</v>
      </c>
    </row>
    <row r="9676" spans="1:17" x14ac:dyDescent="0.3">
      <c r="A9676" t="s">
        <v>10767</v>
      </c>
      <c r="B9676" s="1">
        <v>45180</v>
      </c>
      <c r="C9676" t="s">
        <v>1061</v>
      </c>
      <c r="D9676" t="s">
        <v>1062</v>
      </c>
      <c r="E9676" t="s">
        <v>27</v>
      </c>
      <c r="F9676" t="s">
        <v>81</v>
      </c>
      <c r="G9676" t="s">
        <v>264</v>
      </c>
      <c r="H9676">
        <v>5</v>
      </c>
      <c r="I9676">
        <v>4964.99</v>
      </c>
      <c r="J9676">
        <v>0.15</v>
      </c>
      <c r="K9676">
        <v>21101.21</v>
      </c>
      <c r="L9676">
        <v>7263.34</v>
      </c>
      <c r="M9676">
        <f t="shared" si="455"/>
        <v>21101.207499999997</v>
      </c>
      <c r="N9676" t="str">
        <f t="shared" si="453"/>
        <v>Q3</v>
      </c>
      <c r="O9676" s="2">
        <f t="shared" si="454"/>
        <v>34.421438391447694</v>
      </c>
      <c r="P9676" t="str">
        <f>VLOOKUP(retail_sales_2023!C9676,customers!A:J,5,)</f>
        <v>Jaipur</v>
      </c>
      <c r="Q9676" t="str">
        <f>VLOOKUP(C9676,customers!A:J,10,0)</f>
        <v>Regular</v>
      </c>
    </row>
    <row r="9677" spans="1:17" x14ac:dyDescent="0.3">
      <c r="A9677" t="s">
        <v>10768</v>
      </c>
      <c r="B9677" s="1">
        <v>45258</v>
      </c>
      <c r="C9677" t="s">
        <v>1659</v>
      </c>
      <c r="D9677" t="s">
        <v>1781</v>
      </c>
      <c r="E9677" t="s">
        <v>21</v>
      </c>
      <c r="F9677" t="s">
        <v>81</v>
      </c>
      <c r="G9677" t="s">
        <v>264</v>
      </c>
      <c r="H9677">
        <v>3</v>
      </c>
      <c r="I9677">
        <v>3837.45</v>
      </c>
      <c r="J9677">
        <v>0</v>
      </c>
      <c r="K9677">
        <v>11512.35</v>
      </c>
      <c r="L9677">
        <v>2575.2199999999998</v>
      </c>
      <c r="M9677">
        <f t="shared" si="455"/>
        <v>11512.349999999999</v>
      </c>
      <c r="N9677" t="str">
        <f t="shared" si="453"/>
        <v>Q4</v>
      </c>
      <c r="O9677" s="2">
        <f t="shared" si="454"/>
        <v>22.369194821213735</v>
      </c>
      <c r="P9677" t="str">
        <f>VLOOKUP(retail_sales_2023!C9677,customers!A:J,5,)</f>
        <v>Coimbatore</v>
      </c>
      <c r="Q9677" t="str">
        <f>VLOOKUP(C9677,customers!A:J,10,0)</f>
        <v>Regular</v>
      </c>
    </row>
    <row r="9678" spans="1:17" x14ac:dyDescent="0.3">
      <c r="A9678" t="s">
        <v>10769</v>
      </c>
      <c r="B9678" s="1">
        <v>45230</v>
      </c>
      <c r="C9678" t="s">
        <v>918</v>
      </c>
      <c r="D9678" t="s">
        <v>919</v>
      </c>
      <c r="E9678" t="s">
        <v>33</v>
      </c>
      <c r="F9678" t="s">
        <v>52</v>
      </c>
      <c r="G9678" t="s">
        <v>117</v>
      </c>
      <c r="H9678">
        <v>10</v>
      </c>
      <c r="I9678">
        <v>475.52</v>
      </c>
      <c r="J9678">
        <v>0.15</v>
      </c>
      <c r="K9678">
        <v>4041.92</v>
      </c>
      <c r="L9678">
        <v>412.17</v>
      </c>
      <c r="M9678">
        <f t="shared" si="455"/>
        <v>4041.9199999999996</v>
      </c>
      <c r="N9678" t="str">
        <f t="shared" si="453"/>
        <v>Q4</v>
      </c>
      <c r="O9678" s="2">
        <f t="shared" si="454"/>
        <v>10.197381442482781</v>
      </c>
      <c r="P9678" t="str">
        <f>VLOOKUP(retail_sales_2023!C9678,customers!A:J,5,)</f>
        <v>Ahmedabad</v>
      </c>
      <c r="Q9678" t="str">
        <f>VLOOKUP(C9678,customers!A:J,10,0)</f>
        <v>Regular</v>
      </c>
    </row>
    <row r="9679" spans="1:17" x14ac:dyDescent="0.3">
      <c r="A9679" t="s">
        <v>10770</v>
      </c>
      <c r="B9679" s="1">
        <v>44949</v>
      </c>
      <c r="C9679" t="s">
        <v>2621</v>
      </c>
      <c r="D9679" t="s">
        <v>2622</v>
      </c>
      <c r="E9679" t="s">
        <v>27</v>
      </c>
      <c r="F9679" t="s">
        <v>22</v>
      </c>
      <c r="G9679" t="s">
        <v>34</v>
      </c>
      <c r="H9679">
        <v>2</v>
      </c>
      <c r="I9679">
        <v>39066.21</v>
      </c>
      <c r="J9679">
        <v>0.05</v>
      </c>
      <c r="K9679">
        <v>74225.8</v>
      </c>
      <c r="L9679">
        <v>16447.82</v>
      </c>
      <c r="M9679">
        <f t="shared" si="455"/>
        <v>74225.798999999999</v>
      </c>
      <c r="N9679" t="str">
        <f t="shared" si="453"/>
        <v>Q1</v>
      </c>
      <c r="O9679" s="2">
        <f t="shared" si="454"/>
        <v>22.159168375416634</v>
      </c>
      <c r="P9679" t="str">
        <f>VLOOKUP(retail_sales_2023!C9679,customers!A:J,5,)</f>
        <v>Jaipur</v>
      </c>
      <c r="Q9679" t="str">
        <f>VLOOKUP(C9679,customers!A:J,10,0)</f>
        <v>Premium</v>
      </c>
    </row>
    <row r="9680" spans="1:17" x14ac:dyDescent="0.3">
      <c r="A9680" t="s">
        <v>10771</v>
      </c>
      <c r="B9680" s="1">
        <v>44976</v>
      </c>
      <c r="C9680" t="s">
        <v>1811</v>
      </c>
      <c r="D9680" t="s">
        <v>1812</v>
      </c>
      <c r="E9680" t="s">
        <v>21</v>
      </c>
      <c r="F9680" t="s">
        <v>81</v>
      </c>
      <c r="G9680" t="s">
        <v>333</v>
      </c>
      <c r="H9680">
        <v>5</v>
      </c>
      <c r="I9680">
        <v>2689.74</v>
      </c>
      <c r="J9680">
        <v>0</v>
      </c>
      <c r="K9680">
        <v>13448.7</v>
      </c>
      <c r="L9680">
        <v>4018.38</v>
      </c>
      <c r="M9680">
        <f t="shared" si="455"/>
        <v>13448.699999999999</v>
      </c>
      <c r="N9680" t="str">
        <f t="shared" si="453"/>
        <v>Q1</v>
      </c>
      <c r="O9680" s="2">
        <f t="shared" si="454"/>
        <v>29.879319190702446</v>
      </c>
      <c r="P9680" t="str">
        <f>VLOOKUP(retail_sales_2023!C9680,customers!A:J,5,)</f>
        <v>Bhubaneswar</v>
      </c>
      <c r="Q9680" t="str">
        <f>VLOOKUP(C9680,customers!A:J,10,0)</f>
        <v>Premium</v>
      </c>
    </row>
    <row r="9681" spans="1:17" x14ac:dyDescent="0.3">
      <c r="A9681" t="s">
        <v>10772</v>
      </c>
      <c r="B9681" s="1">
        <v>45017</v>
      </c>
      <c r="C9681" t="s">
        <v>1211</v>
      </c>
      <c r="D9681" t="s">
        <v>1212</v>
      </c>
      <c r="E9681" t="s">
        <v>15</v>
      </c>
      <c r="F9681" t="s">
        <v>43</v>
      </c>
      <c r="G9681" t="s">
        <v>128</v>
      </c>
      <c r="H9681">
        <v>5</v>
      </c>
      <c r="I9681">
        <v>79660.59</v>
      </c>
      <c r="J9681">
        <v>0</v>
      </c>
      <c r="K9681">
        <v>398302.95</v>
      </c>
      <c r="L9681">
        <v>37629.1</v>
      </c>
      <c r="M9681">
        <f t="shared" si="455"/>
        <v>398302.94999999995</v>
      </c>
      <c r="N9681" t="str">
        <f t="shared" si="453"/>
        <v>Q2</v>
      </c>
      <c r="O9681" s="2">
        <f t="shared" si="454"/>
        <v>9.4473565912579858</v>
      </c>
      <c r="P9681" t="str">
        <f>VLOOKUP(retail_sales_2023!C9681,customers!A:J,5,)</f>
        <v>Kochi</v>
      </c>
      <c r="Q9681" t="str">
        <f>VLOOKUP(C9681,customers!A:J,10,0)</f>
        <v>Regular</v>
      </c>
    </row>
    <row r="9682" spans="1:17" x14ac:dyDescent="0.3">
      <c r="A9682" t="s">
        <v>10773</v>
      </c>
      <c r="B9682" s="1">
        <v>45230</v>
      </c>
      <c r="C9682" t="s">
        <v>1028</v>
      </c>
      <c r="D9682" t="s">
        <v>1029</v>
      </c>
      <c r="E9682" t="s">
        <v>21</v>
      </c>
      <c r="F9682" t="s">
        <v>16</v>
      </c>
      <c r="G9682" t="s">
        <v>192</v>
      </c>
      <c r="H9682">
        <v>1</v>
      </c>
      <c r="I9682">
        <v>740.77</v>
      </c>
      <c r="J9682">
        <v>0.1</v>
      </c>
      <c r="K9682">
        <v>666.69</v>
      </c>
      <c r="L9682">
        <v>239.08</v>
      </c>
      <c r="M9682">
        <f t="shared" si="455"/>
        <v>666.69299999999998</v>
      </c>
      <c r="N9682" t="str">
        <f t="shared" si="453"/>
        <v>Q4</v>
      </c>
      <c r="O9682" s="2">
        <f t="shared" si="454"/>
        <v>35.860744873929413</v>
      </c>
      <c r="P9682" t="str">
        <f>VLOOKUP(retail_sales_2023!C9682,customers!A:J,5,)</f>
        <v>Bhubaneswar</v>
      </c>
      <c r="Q9682" t="str">
        <f>VLOOKUP(C9682,customers!A:J,10,0)</f>
        <v>Regular</v>
      </c>
    </row>
    <row r="9683" spans="1:17" x14ac:dyDescent="0.3">
      <c r="A9683" t="s">
        <v>10774</v>
      </c>
      <c r="B9683" s="1">
        <v>45223</v>
      </c>
      <c r="C9683" t="s">
        <v>2500</v>
      </c>
      <c r="D9683" t="s">
        <v>2501</v>
      </c>
      <c r="E9683" t="s">
        <v>21</v>
      </c>
      <c r="F9683" t="s">
        <v>43</v>
      </c>
      <c r="G9683" t="s">
        <v>128</v>
      </c>
      <c r="H9683">
        <v>4</v>
      </c>
      <c r="I9683">
        <v>14212.57</v>
      </c>
      <c r="J9683">
        <v>0</v>
      </c>
      <c r="K9683">
        <v>56850.28</v>
      </c>
      <c r="L9683">
        <v>7887.04</v>
      </c>
      <c r="M9683">
        <f t="shared" si="455"/>
        <v>56850.28</v>
      </c>
      <c r="N9683" t="str">
        <f t="shared" si="453"/>
        <v>Q4</v>
      </c>
      <c r="O9683" s="2">
        <f t="shared" si="454"/>
        <v>13.873352954462142</v>
      </c>
      <c r="P9683" t="str">
        <f>VLOOKUP(retail_sales_2023!C9683,customers!A:J,5,)</f>
        <v>Bhubaneswar</v>
      </c>
      <c r="Q9683" t="str">
        <f>VLOOKUP(C9683,customers!A:J,10,0)</f>
        <v>Occasional</v>
      </c>
    </row>
    <row r="9684" spans="1:17" x14ac:dyDescent="0.3">
      <c r="A9684" t="s">
        <v>10775</v>
      </c>
      <c r="B9684" s="1">
        <v>45062</v>
      </c>
      <c r="C9684" t="s">
        <v>1051</v>
      </c>
      <c r="D9684" t="s">
        <v>1052</v>
      </c>
      <c r="E9684" t="s">
        <v>21</v>
      </c>
      <c r="F9684" t="s">
        <v>43</v>
      </c>
      <c r="G9684" t="s">
        <v>128</v>
      </c>
      <c r="H9684">
        <v>2</v>
      </c>
      <c r="I9684">
        <v>18354.259999999998</v>
      </c>
      <c r="J9684">
        <v>0</v>
      </c>
      <c r="K9684">
        <v>36708.519999999997</v>
      </c>
      <c r="L9684">
        <v>4852.8900000000003</v>
      </c>
      <c r="M9684">
        <f t="shared" si="455"/>
        <v>36708.519999999997</v>
      </c>
      <c r="N9684" t="str">
        <f t="shared" si="453"/>
        <v>Q2</v>
      </c>
      <c r="O9684" s="2">
        <f t="shared" si="454"/>
        <v>13.220064442805105</v>
      </c>
      <c r="P9684" t="str">
        <f>VLOOKUP(retail_sales_2023!C9684,customers!A:J,5,)</f>
        <v>Bhubaneswar</v>
      </c>
      <c r="Q9684" t="str">
        <f>VLOOKUP(C9684,customers!A:J,10,0)</f>
        <v>Regular</v>
      </c>
    </row>
    <row r="9685" spans="1:17" x14ac:dyDescent="0.3">
      <c r="A9685" t="s">
        <v>10776</v>
      </c>
      <c r="B9685" s="1">
        <v>44985</v>
      </c>
      <c r="C9685" t="s">
        <v>1758</v>
      </c>
      <c r="D9685" t="s">
        <v>1759</v>
      </c>
      <c r="E9685" t="s">
        <v>15</v>
      </c>
      <c r="F9685" t="s">
        <v>43</v>
      </c>
      <c r="G9685" t="s">
        <v>243</v>
      </c>
      <c r="H9685">
        <v>4</v>
      </c>
      <c r="I9685">
        <v>60567.22</v>
      </c>
      <c r="J9685">
        <v>0.15</v>
      </c>
      <c r="K9685">
        <v>205928.55</v>
      </c>
      <c r="L9685">
        <v>28295.93</v>
      </c>
      <c r="M9685">
        <f t="shared" si="455"/>
        <v>205928.54800000001</v>
      </c>
      <c r="N9685" t="str">
        <f t="shared" si="453"/>
        <v>Q1</v>
      </c>
      <c r="O9685" s="2">
        <f t="shared" si="454"/>
        <v>13.74065422205906</v>
      </c>
      <c r="P9685" t="str">
        <f>VLOOKUP(retail_sales_2023!C9685,customers!A:J,5,)</f>
        <v>Kochi</v>
      </c>
      <c r="Q9685" t="str">
        <f>VLOOKUP(C9685,customers!A:J,10,0)</f>
        <v>Premium</v>
      </c>
    </row>
    <row r="9686" spans="1:17" x14ac:dyDescent="0.3">
      <c r="A9686" t="s">
        <v>10777</v>
      </c>
      <c r="B9686" s="1">
        <v>45152</v>
      </c>
      <c r="C9686" t="s">
        <v>2025</v>
      </c>
      <c r="D9686" t="s">
        <v>2026</v>
      </c>
      <c r="E9686" t="s">
        <v>33</v>
      </c>
      <c r="F9686" t="s">
        <v>52</v>
      </c>
      <c r="G9686" t="s">
        <v>69</v>
      </c>
      <c r="H9686">
        <v>7</v>
      </c>
      <c r="I9686">
        <v>739.32</v>
      </c>
      <c r="J9686">
        <v>0.05</v>
      </c>
      <c r="K9686">
        <v>4916.4799999999996</v>
      </c>
      <c r="L9686">
        <v>353.89</v>
      </c>
      <c r="M9686">
        <f t="shared" si="455"/>
        <v>4916.4780000000001</v>
      </c>
      <c r="N9686" t="str">
        <f t="shared" si="453"/>
        <v>Q3</v>
      </c>
      <c r="O9686" s="2">
        <f t="shared" si="454"/>
        <v>7.1980359932309295</v>
      </c>
      <c r="P9686" t="str">
        <f>VLOOKUP(retail_sales_2023!C9686,customers!A:J,5,)</f>
        <v>Pune</v>
      </c>
      <c r="Q9686" t="str">
        <f>VLOOKUP(C9686,customers!A:J,10,0)</f>
        <v>Premium</v>
      </c>
    </row>
    <row r="9687" spans="1:17" x14ac:dyDescent="0.3">
      <c r="A9687" t="s">
        <v>10778</v>
      </c>
      <c r="B9687" s="1">
        <v>45016</v>
      </c>
      <c r="C9687" t="s">
        <v>115</v>
      </c>
      <c r="D9687" t="s">
        <v>116</v>
      </c>
      <c r="E9687" t="s">
        <v>15</v>
      </c>
      <c r="F9687" t="s">
        <v>43</v>
      </c>
      <c r="G9687" t="s">
        <v>178</v>
      </c>
      <c r="H9687">
        <v>3</v>
      </c>
      <c r="I9687">
        <v>15720.13</v>
      </c>
      <c r="J9687">
        <v>0.1</v>
      </c>
      <c r="K9687">
        <v>42444.35</v>
      </c>
      <c r="L9687">
        <v>4430.49</v>
      </c>
      <c r="M9687">
        <f t="shared" si="455"/>
        <v>42444.351000000002</v>
      </c>
      <c r="N9687" t="str">
        <f t="shared" si="453"/>
        <v>Q1</v>
      </c>
      <c r="O9687" s="2">
        <f t="shared" si="454"/>
        <v>10.438350451826922</v>
      </c>
      <c r="P9687" t="str">
        <f>VLOOKUP(retail_sales_2023!C9687,customers!A:J,5,)</f>
        <v>Coimbatore</v>
      </c>
      <c r="Q9687" t="str">
        <f>VLOOKUP(C9687,customers!A:J,10,0)</f>
        <v>Regular</v>
      </c>
    </row>
    <row r="9688" spans="1:17" x14ac:dyDescent="0.3">
      <c r="A9688" t="s">
        <v>10779</v>
      </c>
      <c r="B9688" s="1">
        <v>44974</v>
      </c>
      <c r="C9688" t="s">
        <v>999</v>
      </c>
      <c r="D9688" t="s">
        <v>1000</v>
      </c>
      <c r="E9688" t="s">
        <v>33</v>
      </c>
      <c r="F9688" t="s">
        <v>52</v>
      </c>
      <c r="G9688" t="s">
        <v>235</v>
      </c>
      <c r="H9688">
        <v>7</v>
      </c>
      <c r="I9688">
        <v>230.65</v>
      </c>
      <c r="J9688">
        <v>0.1</v>
      </c>
      <c r="K9688">
        <v>1453.1</v>
      </c>
      <c r="L9688">
        <v>136.56</v>
      </c>
      <c r="M9688">
        <f t="shared" si="455"/>
        <v>1453.095</v>
      </c>
      <c r="N9688" t="str">
        <f t="shared" si="453"/>
        <v>Q1</v>
      </c>
      <c r="O9688" s="2">
        <f t="shared" si="454"/>
        <v>9.3978391026082164</v>
      </c>
      <c r="P9688" t="str">
        <f>VLOOKUP(retail_sales_2023!C9688,customers!A:J,5,)</f>
        <v>Surat</v>
      </c>
      <c r="Q9688" t="str">
        <f>VLOOKUP(C9688,customers!A:J,10,0)</f>
        <v>Premium</v>
      </c>
    </row>
    <row r="9689" spans="1:17" x14ac:dyDescent="0.3">
      <c r="A9689" t="s">
        <v>10780</v>
      </c>
      <c r="B9689" s="1">
        <v>45235</v>
      </c>
      <c r="C9689" t="s">
        <v>586</v>
      </c>
      <c r="D9689" t="s">
        <v>587</v>
      </c>
      <c r="E9689" t="s">
        <v>33</v>
      </c>
      <c r="F9689" t="s">
        <v>52</v>
      </c>
      <c r="G9689" t="s">
        <v>53</v>
      </c>
      <c r="H9689">
        <v>4</v>
      </c>
      <c r="I9689">
        <v>597.15</v>
      </c>
      <c r="J9689">
        <v>0</v>
      </c>
      <c r="K9689">
        <v>2388.6</v>
      </c>
      <c r="L9689">
        <v>216.69</v>
      </c>
      <c r="M9689">
        <f t="shared" si="455"/>
        <v>2388.6</v>
      </c>
      <c r="N9689" t="str">
        <f t="shared" si="453"/>
        <v>Q4</v>
      </c>
      <c r="O9689" s="2">
        <f t="shared" si="454"/>
        <v>9.0718412459181117</v>
      </c>
      <c r="P9689" t="str">
        <f>VLOOKUP(retail_sales_2023!C9689,customers!A:J,5,)</f>
        <v>Mumbai</v>
      </c>
      <c r="Q9689" t="str">
        <f>VLOOKUP(C9689,customers!A:J,10,0)</f>
        <v>Premium</v>
      </c>
    </row>
    <row r="9690" spans="1:17" x14ac:dyDescent="0.3">
      <c r="A9690" t="s">
        <v>10781</v>
      </c>
      <c r="B9690" s="1">
        <v>45259</v>
      </c>
      <c r="C9690" t="s">
        <v>2033</v>
      </c>
      <c r="D9690" t="s">
        <v>2034</v>
      </c>
      <c r="E9690" t="s">
        <v>33</v>
      </c>
      <c r="F9690" t="s">
        <v>81</v>
      </c>
      <c r="G9690" t="s">
        <v>158</v>
      </c>
      <c r="H9690">
        <v>5</v>
      </c>
      <c r="I9690">
        <v>2792.34</v>
      </c>
      <c r="J9690">
        <v>0.2</v>
      </c>
      <c r="K9690">
        <v>11169.36</v>
      </c>
      <c r="L9690">
        <v>-1157.72</v>
      </c>
      <c r="M9690">
        <f t="shared" si="455"/>
        <v>11169.36</v>
      </c>
      <c r="N9690" t="str">
        <f t="shared" si="453"/>
        <v>Q4</v>
      </c>
      <c r="O9690" s="2">
        <f t="shared" si="454"/>
        <v>-10.365141780728708</v>
      </c>
      <c r="P9690" t="str">
        <f>VLOOKUP(retail_sales_2023!C9690,customers!A:J,5,)</f>
        <v>Nagpur</v>
      </c>
      <c r="Q9690" t="str">
        <f>VLOOKUP(C9690,customers!A:J,10,0)</f>
        <v>Regular</v>
      </c>
    </row>
    <row r="9691" spans="1:17" x14ac:dyDescent="0.3">
      <c r="A9691" t="s">
        <v>10782</v>
      </c>
      <c r="B9691" s="1">
        <v>45118</v>
      </c>
      <c r="C9691" t="s">
        <v>601</v>
      </c>
      <c r="D9691" t="s">
        <v>602</v>
      </c>
      <c r="E9691" t="s">
        <v>15</v>
      </c>
      <c r="F9691" t="s">
        <v>43</v>
      </c>
      <c r="G9691" t="s">
        <v>272</v>
      </c>
      <c r="H9691">
        <v>5</v>
      </c>
      <c r="I9691">
        <v>37381.14</v>
      </c>
      <c r="J9691">
        <v>0.2</v>
      </c>
      <c r="K9691">
        <v>149524.56</v>
      </c>
      <c r="L9691">
        <v>19399.18</v>
      </c>
      <c r="M9691">
        <f t="shared" si="455"/>
        <v>149524.56000000003</v>
      </c>
      <c r="N9691" t="str">
        <f t="shared" si="453"/>
        <v>Q3</v>
      </c>
      <c r="O9691" s="2">
        <f t="shared" si="454"/>
        <v>12.973908767897393</v>
      </c>
      <c r="P9691" t="str">
        <f>VLOOKUP(retail_sales_2023!C9691,customers!A:J,5,)</f>
        <v>Bengaluru</v>
      </c>
      <c r="Q9691" t="str">
        <f>VLOOKUP(C9691,customers!A:J,10,0)</f>
        <v>Regular</v>
      </c>
    </row>
    <row r="9692" spans="1:17" x14ac:dyDescent="0.3">
      <c r="A9692" t="s">
        <v>10783</v>
      </c>
      <c r="B9692" s="1">
        <v>44971</v>
      </c>
      <c r="C9692" t="s">
        <v>1607</v>
      </c>
      <c r="D9692" t="s">
        <v>1608</v>
      </c>
      <c r="E9692" t="s">
        <v>15</v>
      </c>
      <c r="F9692" t="s">
        <v>81</v>
      </c>
      <c r="G9692" t="s">
        <v>82</v>
      </c>
      <c r="H9692">
        <v>2</v>
      </c>
      <c r="I9692">
        <v>1358.86</v>
      </c>
      <c r="J9692">
        <v>0.05</v>
      </c>
      <c r="K9692">
        <v>2581.83</v>
      </c>
      <c r="L9692">
        <v>993.9</v>
      </c>
      <c r="M9692">
        <f t="shared" si="455"/>
        <v>2581.8339999999998</v>
      </c>
      <c r="N9692" t="str">
        <f t="shared" si="453"/>
        <v>Q1</v>
      </c>
      <c r="O9692" s="2">
        <f t="shared" si="454"/>
        <v>38.495950546705245</v>
      </c>
      <c r="P9692" t="str">
        <f>VLOOKUP(retail_sales_2023!C9692,customers!A:J,5,)</f>
        <v>Bengaluru</v>
      </c>
      <c r="Q9692" t="str">
        <f>VLOOKUP(C9692,customers!A:J,10,0)</f>
        <v>Regular</v>
      </c>
    </row>
    <row r="9693" spans="1:17" x14ac:dyDescent="0.3">
      <c r="A9693" t="s">
        <v>10784</v>
      </c>
      <c r="B9693" s="1">
        <v>45058</v>
      </c>
      <c r="C9693" t="s">
        <v>1109</v>
      </c>
      <c r="D9693" t="s">
        <v>1110</v>
      </c>
      <c r="E9693" t="s">
        <v>15</v>
      </c>
      <c r="F9693" t="s">
        <v>38</v>
      </c>
      <c r="G9693" t="s">
        <v>65</v>
      </c>
      <c r="H9693">
        <v>2</v>
      </c>
      <c r="I9693">
        <v>2784.42</v>
      </c>
      <c r="J9693">
        <v>0</v>
      </c>
      <c r="K9693">
        <v>5568.84</v>
      </c>
      <c r="L9693">
        <v>1602.29</v>
      </c>
      <c r="M9693">
        <f t="shared" si="455"/>
        <v>5568.84</v>
      </c>
      <c r="N9693" t="str">
        <f t="shared" si="453"/>
        <v>Q2</v>
      </c>
      <c r="O9693" s="2">
        <f t="shared" si="454"/>
        <v>28.77241939075283</v>
      </c>
      <c r="P9693" t="str">
        <f>VLOOKUP(retail_sales_2023!C9693,customers!A:J,5,)</f>
        <v>Bengaluru</v>
      </c>
      <c r="Q9693" t="str">
        <f>VLOOKUP(C9693,customers!A:J,10,0)</f>
        <v>Premium</v>
      </c>
    </row>
    <row r="9694" spans="1:17" x14ac:dyDescent="0.3">
      <c r="A9694" t="s">
        <v>10785</v>
      </c>
      <c r="B9694" s="1">
        <v>45228</v>
      </c>
      <c r="C9694" t="s">
        <v>1814</v>
      </c>
      <c r="D9694" t="s">
        <v>1815</v>
      </c>
      <c r="E9694" t="s">
        <v>15</v>
      </c>
      <c r="F9694" t="s">
        <v>38</v>
      </c>
      <c r="G9694" t="s">
        <v>456</v>
      </c>
      <c r="H9694">
        <v>5</v>
      </c>
      <c r="I9694">
        <v>850.14</v>
      </c>
      <c r="J9694">
        <v>0.2</v>
      </c>
      <c r="K9694">
        <v>3400.56</v>
      </c>
      <c r="L9694">
        <v>776.49</v>
      </c>
      <c r="M9694">
        <f t="shared" si="455"/>
        <v>3400.56</v>
      </c>
      <c r="N9694" t="str">
        <f t="shared" si="453"/>
        <v>Q4</v>
      </c>
      <c r="O9694" s="2">
        <f t="shared" si="454"/>
        <v>22.834180252664268</v>
      </c>
      <c r="P9694" t="str">
        <f>VLOOKUP(retail_sales_2023!C9694,customers!A:J,5,)</f>
        <v>Coimbatore</v>
      </c>
      <c r="Q9694" t="str">
        <f>VLOOKUP(C9694,customers!A:J,10,0)</f>
        <v>Regular</v>
      </c>
    </row>
    <row r="9695" spans="1:17" x14ac:dyDescent="0.3">
      <c r="A9695" t="s">
        <v>10786</v>
      </c>
      <c r="B9695" s="1">
        <v>45280</v>
      </c>
      <c r="C9695" t="s">
        <v>528</v>
      </c>
      <c r="D9695" t="s">
        <v>13093</v>
      </c>
      <c r="E9695" t="s">
        <v>27</v>
      </c>
      <c r="F9695" t="s">
        <v>28</v>
      </c>
      <c r="G9695" t="s">
        <v>325</v>
      </c>
      <c r="H9695">
        <v>1</v>
      </c>
      <c r="I9695">
        <v>2135.96</v>
      </c>
      <c r="J9695">
        <v>0</v>
      </c>
      <c r="K9695">
        <v>2135.96</v>
      </c>
      <c r="L9695">
        <v>469.42</v>
      </c>
      <c r="M9695">
        <f t="shared" si="455"/>
        <v>2135.96</v>
      </c>
      <c r="N9695" t="str">
        <f t="shared" si="453"/>
        <v>Q4</v>
      </c>
      <c r="O9695" s="2">
        <f t="shared" si="454"/>
        <v>21.977003314668814</v>
      </c>
      <c r="P9695" t="str">
        <f>VLOOKUP(retail_sales_2023!C9695,customers!A:J,5,)</f>
        <v>Amritsar</v>
      </c>
      <c r="Q9695" t="str">
        <f>VLOOKUP(C9695,customers!A:J,10,0)</f>
        <v>Premium</v>
      </c>
    </row>
    <row r="9696" spans="1:17" x14ac:dyDescent="0.3">
      <c r="A9696" t="s">
        <v>10787</v>
      </c>
      <c r="B9696" s="1">
        <v>45129</v>
      </c>
      <c r="C9696" t="s">
        <v>3968</v>
      </c>
      <c r="D9696" t="s">
        <v>3969</v>
      </c>
      <c r="E9696" t="s">
        <v>33</v>
      </c>
      <c r="F9696" t="s">
        <v>43</v>
      </c>
      <c r="G9696" t="s">
        <v>282</v>
      </c>
      <c r="H9696">
        <v>2</v>
      </c>
      <c r="I9696">
        <v>78880.19</v>
      </c>
      <c r="J9696">
        <v>0.05</v>
      </c>
      <c r="K9696">
        <v>149872.35999999999</v>
      </c>
      <c r="L9696">
        <v>16543.349999999999</v>
      </c>
      <c r="M9696">
        <f t="shared" si="455"/>
        <v>149872.361</v>
      </c>
      <c r="N9696" t="str">
        <f t="shared" si="453"/>
        <v>Q3</v>
      </c>
      <c r="O9696" s="2">
        <f t="shared" si="454"/>
        <v>11.038292851330292</v>
      </c>
      <c r="P9696" t="str">
        <f>VLOOKUP(retail_sales_2023!C9696,customers!A:J,5,)</f>
        <v>Mumbai</v>
      </c>
      <c r="Q9696" t="str">
        <f>VLOOKUP(C9696,customers!A:J,10,0)</f>
        <v>Regular</v>
      </c>
    </row>
    <row r="9697" spans="1:17" x14ac:dyDescent="0.3">
      <c r="A9697" t="s">
        <v>10788</v>
      </c>
      <c r="B9697" s="1">
        <v>45143</v>
      </c>
      <c r="C9697" t="s">
        <v>550</v>
      </c>
      <c r="D9697" t="s">
        <v>551</v>
      </c>
      <c r="E9697" t="s">
        <v>15</v>
      </c>
      <c r="F9697" t="s">
        <v>28</v>
      </c>
      <c r="G9697" t="s">
        <v>439</v>
      </c>
      <c r="H9697">
        <v>4</v>
      </c>
      <c r="I9697">
        <v>2913.85</v>
      </c>
      <c r="J9697">
        <v>0.2</v>
      </c>
      <c r="K9697">
        <v>9324.32</v>
      </c>
      <c r="L9697">
        <v>2100.75</v>
      </c>
      <c r="M9697">
        <f t="shared" si="455"/>
        <v>9324.32</v>
      </c>
      <c r="N9697" t="str">
        <f t="shared" si="453"/>
        <v>Q3</v>
      </c>
      <c r="O9697" s="2">
        <f t="shared" si="454"/>
        <v>22.529793057295329</v>
      </c>
      <c r="P9697" t="str">
        <f>VLOOKUP(retail_sales_2023!C9697,customers!A:J,5,)</f>
        <v>Coimbatore</v>
      </c>
      <c r="Q9697" t="str">
        <f>VLOOKUP(C9697,customers!A:J,10,0)</f>
        <v>Occasional</v>
      </c>
    </row>
    <row r="9698" spans="1:17" x14ac:dyDescent="0.3">
      <c r="A9698" t="s">
        <v>10789</v>
      </c>
      <c r="B9698" s="1">
        <v>45006</v>
      </c>
      <c r="C9698" t="s">
        <v>921</v>
      </c>
      <c r="D9698" t="s">
        <v>922</v>
      </c>
      <c r="E9698" t="s">
        <v>15</v>
      </c>
      <c r="F9698" t="s">
        <v>43</v>
      </c>
      <c r="G9698" t="s">
        <v>178</v>
      </c>
      <c r="H9698">
        <v>2</v>
      </c>
      <c r="I9698">
        <v>55400.01</v>
      </c>
      <c r="J9698">
        <v>0.1</v>
      </c>
      <c r="K9698">
        <v>99720.02</v>
      </c>
      <c r="L9698">
        <v>12806.78</v>
      </c>
      <c r="M9698">
        <f t="shared" si="455"/>
        <v>99720.018000000011</v>
      </c>
      <c r="N9698" t="str">
        <f t="shared" si="453"/>
        <v>Q1</v>
      </c>
      <c r="O9698" s="2">
        <f t="shared" si="454"/>
        <v>12.842737095319476</v>
      </c>
      <c r="P9698" t="str">
        <f>VLOOKUP(retail_sales_2023!C9698,customers!A:J,5,)</f>
        <v>Kochi</v>
      </c>
      <c r="Q9698" t="str">
        <f>VLOOKUP(C9698,customers!A:J,10,0)</f>
        <v>Premium</v>
      </c>
    </row>
    <row r="9699" spans="1:17" x14ac:dyDescent="0.3">
      <c r="A9699" t="s">
        <v>10790</v>
      </c>
      <c r="B9699" s="1">
        <v>45100</v>
      </c>
      <c r="C9699" t="s">
        <v>996</v>
      </c>
      <c r="D9699" t="s">
        <v>997</v>
      </c>
      <c r="E9699" t="s">
        <v>33</v>
      </c>
      <c r="F9699" t="s">
        <v>52</v>
      </c>
      <c r="G9699" t="s">
        <v>169</v>
      </c>
      <c r="H9699">
        <v>1</v>
      </c>
      <c r="I9699">
        <v>113.23</v>
      </c>
      <c r="J9699">
        <v>0.2</v>
      </c>
      <c r="K9699">
        <v>90.58</v>
      </c>
      <c r="L9699">
        <v>7.37</v>
      </c>
      <c r="M9699">
        <f t="shared" si="455"/>
        <v>90.584000000000003</v>
      </c>
      <c r="N9699" t="str">
        <f t="shared" si="453"/>
        <v>Q2</v>
      </c>
      <c r="O9699" s="2">
        <f t="shared" si="454"/>
        <v>8.1364539633473179</v>
      </c>
      <c r="P9699" t="str">
        <f>VLOOKUP(retail_sales_2023!C9699,customers!A:J,5,)</f>
        <v>Ahmedabad</v>
      </c>
      <c r="Q9699" t="str">
        <f>VLOOKUP(C9699,customers!A:J,10,0)</f>
        <v>Premium</v>
      </c>
    </row>
    <row r="9700" spans="1:17" x14ac:dyDescent="0.3">
      <c r="A9700" t="s">
        <v>10791</v>
      </c>
      <c r="B9700" s="1">
        <v>45221</v>
      </c>
      <c r="C9700" t="s">
        <v>971</v>
      </c>
      <c r="D9700" t="s">
        <v>972</v>
      </c>
      <c r="E9700" t="s">
        <v>15</v>
      </c>
      <c r="F9700" t="s">
        <v>81</v>
      </c>
      <c r="G9700" t="s">
        <v>239</v>
      </c>
      <c r="H9700">
        <v>4</v>
      </c>
      <c r="I9700">
        <v>2198.35</v>
      </c>
      <c r="J9700">
        <v>0.3</v>
      </c>
      <c r="K9700">
        <v>6155.38</v>
      </c>
      <c r="L9700">
        <v>1420.64</v>
      </c>
      <c r="M9700">
        <f t="shared" si="455"/>
        <v>6155.3799999999992</v>
      </c>
      <c r="N9700" t="str">
        <f t="shared" si="453"/>
        <v>Q4</v>
      </c>
      <c r="O9700" s="2">
        <f t="shared" si="454"/>
        <v>23.079647397886077</v>
      </c>
      <c r="P9700" t="str">
        <f>VLOOKUP(retail_sales_2023!C9700,customers!A:J,5,)</f>
        <v>Chennai</v>
      </c>
      <c r="Q9700" t="str">
        <f>VLOOKUP(C9700,customers!A:J,10,0)</f>
        <v>Premium</v>
      </c>
    </row>
    <row r="9701" spans="1:17" x14ac:dyDescent="0.3">
      <c r="A9701" t="s">
        <v>10792</v>
      </c>
      <c r="B9701" s="1">
        <v>45228</v>
      </c>
      <c r="C9701" t="s">
        <v>1065</v>
      </c>
      <c r="D9701" t="s">
        <v>1066</v>
      </c>
      <c r="E9701" t="s">
        <v>15</v>
      </c>
      <c r="F9701" t="s">
        <v>81</v>
      </c>
      <c r="G9701" t="s">
        <v>239</v>
      </c>
      <c r="H9701">
        <v>3</v>
      </c>
      <c r="I9701">
        <v>508.21</v>
      </c>
      <c r="J9701">
        <v>0</v>
      </c>
      <c r="K9701">
        <v>1524.63</v>
      </c>
      <c r="L9701">
        <v>537.48</v>
      </c>
      <c r="M9701">
        <f t="shared" si="455"/>
        <v>1524.6299999999999</v>
      </c>
      <c r="N9701" t="str">
        <f t="shared" si="453"/>
        <v>Q4</v>
      </c>
      <c r="O9701" s="2">
        <f t="shared" si="454"/>
        <v>35.253143385608311</v>
      </c>
      <c r="P9701" t="str">
        <f>VLOOKUP(retail_sales_2023!C9701,customers!A:J,5,)</f>
        <v>Chennai</v>
      </c>
      <c r="Q9701" t="str">
        <f>VLOOKUP(C9701,customers!A:J,10,0)</f>
        <v>Premium</v>
      </c>
    </row>
    <row r="9702" spans="1:17" x14ac:dyDescent="0.3">
      <c r="A9702" t="s">
        <v>10793</v>
      </c>
      <c r="B9702" s="1">
        <v>45061</v>
      </c>
      <c r="C9702" t="s">
        <v>826</v>
      </c>
      <c r="D9702" t="s">
        <v>827</v>
      </c>
      <c r="E9702" t="s">
        <v>33</v>
      </c>
      <c r="F9702" t="s">
        <v>38</v>
      </c>
      <c r="G9702" t="s">
        <v>90</v>
      </c>
      <c r="H9702">
        <v>2</v>
      </c>
      <c r="I9702">
        <v>3408.06</v>
      </c>
      <c r="J9702">
        <v>0.25</v>
      </c>
      <c r="K9702">
        <v>5112.09</v>
      </c>
      <c r="L9702">
        <v>1045.26</v>
      </c>
      <c r="M9702">
        <f t="shared" si="455"/>
        <v>5112.09</v>
      </c>
      <c r="N9702" t="str">
        <f t="shared" si="453"/>
        <v>Q2</v>
      </c>
      <c r="O9702" s="2">
        <f t="shared" si="454"/>
        <v>20.446823119311279</v>
      </c>
      <c r="P9702" t="str">
        <f>VLOOKUP(retail_sales_2023!C9702,customers!A:J,5,)</f>
        <v>Mumbai</v>
      </c>
      <c r="Q9702" t="str">
        <f>VLOOKUP(C9702,customers!A:J,10,0)</f>
        <v>Premium</v>
      </c>
    </row>
    <row r="9703" spans="1:17" x14ac:dyDescent="0.3">
      <c r="A9703" t="s">
        <v>10794</v>
      </c>
      <c r="B9703" s="1">
        <v>45263</v>
      </c>
      <c r="C9703" t="s">
        <v>2168</v>
      </c>
      <c r="D9703" t="s">
        <v>2169</v>
      </c>
      <c r="E9703" t="s">
        <v>33</v>
      </c>
      <c r="F9703" t="s">
        <v>43</v>
      </c>
      <c r="G9703" t="s">
        <v>44</v>
      </c>
      <c r="H9703">
        <v>4</v>
      </c>
      <c r="I9703">
        <v>17373.3</v>
      </c>
      <c r="J9703">
        <v>0.2</v>
      </c>
      <c r="K9703">
        <v>55594.559999999998</v>
      </c>
      <c r="L9703">
        <v>6876.85</v>
      </c>
      <c r="M9703">
        <f t="shared" si="455"/>
        <v>55594.559999999998</v>
      </c>
      <c r="N9703" t="str">
        <f t="shared" si="453"/>
        <v>Q4</v>
      </c>
      <c r="O9703" s="2">
        <f t="shared" si="454"/>
        <v>12.369645519273829</v>
      </c>
      <c r="P9703" t="str">
        <f>VLOOKUP(retail_sales_2023!C9703,customers!A:J,5,)</f>
        <v>Nagpur</v>
      </c>
      <c r="Q9703" t="str">
        <f>VLOOKUP(C9703,customers!A:J,10,0)</f>
        <v>Premium</v>
      </c>
    </row>
    <row r="9704" spans="1:17" x14ac:dyDescent="0.3">
      <c r="A9704" t="s">
        <v>10795</v>
      </c>
      <c r="B9704" s="1">
        <v>45182</v>
      </c>
      <c r="C9704" t="s">
        <v>2307</v>
      </c>
      <c r="D9704" t="s">
        <v>2308</v>
      </c>
      <c r="E9704" t="s">
        <v>27</v>
      </c>
      <c r="F9704" t="s">
        <v>43</v>
      </c>
      <c r="G9704" t="s">
        <v>301</v>
      </c>
      <c r="H9704">
        <v>1</v>
      </c>
      <c r="I9704">
        <v>75574.149999999994</v>
      </c>
      <c r="J9704">
        <v>0.15</v>
      </c>
      <c r="K9704">
        <v>64238.03</v>
      </c>
      <c r="L9704">
        <v>5487.63</v>
      </c>
      <c r="M9704">
        <f t="shared" si="455"/>
        <v>64238.027499999997</v>
      </c>
      <c r="N9704" t="str">
        <f t="shared" si="453"/>
        <v>Q3</v>
      </c>
      <c r="O9704" s="2">
        <f t="shared" si="454"/>
        <v>8.5426498913494076</v>
      </c>
      <c r="P9704" t="str">
        <f>VLOOKUP(retail_sales_2023!C9704,customers!A:J,5,)</f>
        <v>Delhi</v>
      </c>
      <c r="Q9704" t="str">
        <f>VLOOKUP(C9704,customers!A:J,10,0)</f>
        <v>Premium</v>
      </c>
    </row>
    <row r="9705" spans="1:17" x14ac:dyDescent="0.3">
      <c r="A9705" t="s">
        <v>10796</v>
      </c>
      <c r="B9705" s="1">
        <v>45038</v>
      </c>
      <c r="C9705" t="s">
        <v>861</v>
      </c>
      <c r="D9705" t="s">
        <v>862</v>
      </c>
      <c r="E9705" t="s">
        <v>21</v>
      </c>
      <c r="F9705" t="s">
        <v>81</v>
      </c>
      <c r="G9705" t="s">
        <v>333</v>
      </c>
      <c r="H9705">
        <v>5</v>
      </c>
      <c r="I9705">
        <v>4622.5</v>
      </c>
      <c r="J9705">
        <v>0.1</v>
      </c>
      <c r="K9705">
        <v>20801.25</v>
      </c>
      <c r="L9705">
        <v>4744.43</v>
      </c>
      <c r="M9705">
        <f t="shared" si="455"/>
        <v>20801.25</v>
      </c>
      <c r="N9705" t="str">
        <f t="shared" si="453"/>
        <v>Q2</v>
      </c>
      <c r="O9705" s="2">
        <f t="shared" si="454"/>
        <v>22.808388918935162</v>
      </c>
      <c r="P9705" t="str">
        <f>VLOOKUP(retail_sales_2023!C9705,customers!A:J,5,)</f>
        <v>Bhubaneswar</v>
      </c>
      <c r="Q9705" t="str">
        <f>VLOOKUP(C9705,customers!A:J,10,0)</f>
        <v>Premium</v>
      </c>
    </row>
    <row r="9706" spans="1:17" x14ac:dyDescent="0.3">
      <c r="A9706" t="s">
        <v>10797</v>
      </c>
      <c r="B9706" s="1">
        <v>45285</v>
      </c>
      <c r="C9706" t="s">
        <v>1634</v>
      </c>
      <c r="D9706" t="s">
        <v>1635</v>
      </c>
      <c r="E9706" t="s">
        <v>33</v>
      </c>
      <c r="F9706" t="s">
        <v>28</v>
      </c>
      <c r="G9706" t="s">
        <v>165</v>
      </c>
      <c r="H9706">
        <v>1</v>
      </c>
      <c r="I9706">
        <v>5817.04</v>
      </c>
      <c r="J9706">
        <v>0.1</v>
      </c>
      <c r="K9706">
        <v>5235.34</v>
      </c>
      <c r="L9706">
        <v>1453.8</v>
      </c>
      <c r="M9706">
        <f t="shared" si="455"/>
        <v>5235.3360000000002</v>
      </c>
      <c r="N9706" t="str">
        <f t="shared" si="453"/>
        <v>Q4</v>
      </c>
      <c r="O9706" s="2">
        <f t="shared" si="454"/>
        <v>27.768970114643938</v>
      </c>
      <c r="P9706" t="str">
        <f>VLOOKUP(retail_sales_2023!C9706,customers!A:J,5,)</f>
        <v>Nagpur</v>
      </c>
      <c r="Q9706" t="str">
        <f>VLOOKUP(C9706,customers!A:J,10,0)</f>
        <v>Occasional</v>
      </c>
    </row>
    <row r="9707" spans="1:17" x14ac:dyDescent="0.3">
      <c r="A9707" t="s">
        <v>10798</v>
      </c>
      <c r="B9707" s="1">
        <v>45129</v>
      </c>
      <c r="C9707" t="s">
        <v>1711</v>
      </c>
      <c r="D9707" t="s">
        <v>1712</v>
      </c>
      <c r="E9707" t="s">
        <v>21</v>
      </c>
      <c r="F9707" t="s">
        <v>43</v>
      </c>
      <c r="G9707" t="s">
        <v>178</v>
      </c>
      <c r="H9707">
        <v>2</v>
      </c>
      <c r="I9707">
        <v>66432.44</v>
      </c>
      <c r="J9707">
        <v>0.1</v>
      </c>
      <c r="K9707">
        <v>119578.39</v>
      </c>
      <c r="L9707">
        <v>16615.07</v>
      </c>
      <c r="M9707">
        <f t="shared" si="455"/>
        <v>119578.39200000001</v>
      </c>
      <c r="N9707" t="str">
        <f t="shared" si="453"/>
        <v>Q3</v>
      </c>
      <c r="O9707" s="2">
        <f t="shared" si="454"/>
        <v>13.894709570851388</v>
      </c>
      <c r="P9707" t="str">
        <f>VLOOKUP(retail_sales_2023!C9707,customers!A:J,5,)</f>
        <v>Bhubaneswar</v>
      </c>
      <c r="Q9707" t="str">
        <f>VLOOKUP(C9707,customers!A:J,10,0)</f>
        <v>Regular</v>
      </c>
    </row>
    <row r="9708" spans="1:17" x14ac:dyDescent="0.3">
      <c r="A9708" t="s">
        <v>10799</v>
      </c>
      <c r="B9708" s="1">
        <v>45276</v>
      </c>
      <c r="C9708" t="s">
        <v>853</v>
      </c>
      <c r="D9708" t="s">
        <v>854</v>
      </c>
      <c r="E9708" t="s">
        <v>27</v>
      </c>
      <c r="F9708" t="s">
        <v>22</v>
      </c>
      <c r="G9708" t="s">
        <v>34</v>
      </c>
      <c r="H9708">
        <v>3</v>
      </c>
      <c r="I9708">
        <v>42046.45</v>
      </c>
      <c r="J9708">
        <v>0</v>
      </c>
      <c r="K9708">
        <v>126139.35</v>
      </c>
      <c r="L9708">
        <v>30224.97</v>
      </c>
      <c r="M9708">
        <f t="shared" si="455"/>
        <v>126139.34999999999</v>
      </c>
      <c r="N9708" t="str">
        <f t="shared" si="453"/>
        <v>Q4</v>
      </c>
      <c r="O9708" s="2">
        <f t="shared" si="454"/>
        <v>23.961571071992999</v>
      </c>
      <c r="P9708" t="str">
        <f>VLOOKUP(retail_sales_2023!C9708,customers!A:J,5,)</f>
        <v>Chandigarh</v>
      </c>
      <c r="Q9708" t="str">
        <f>VLOOKUP(C9708,customers!A:J,10,0)</f>
        <v>Premium</v>
      </c>
    </row>
    <row r="9709" spans="1:17" x14ac:dyDescent="0.3">
      <c r="A9709" t="s">
        <v>10800</v>
      </c>
      <c r="B9709" s="1">
        <v>45262</v>
      </c>
      <c r="C9709" t="s">
        <v>431</v>
      </c>
      <c r="D9709" t="s">
        <v>432</v>
      </c>
      <c r="E9709" t="s">
        <v>27</v>
      </c>
      <c r="F9709" t="s">
        <v>43</v>
      </c>
      <c r="G9709" t="s">
        <v>128</v>
      </c>
      <c r="H9709">
        <v>1</v>
      </c>
      <c r="I9709">
        <v>34764.47</v>
      </c>
      <c r="J9709">
        <v>0</v>
      </c>
      <c r="K9709">
        <v>34764.47</v>
      </c>
      <c r="L9709">
        <v>4433.49</v>
      </c>
      <c r="M9709">
        <f t="shared" si="455"/>
        <v>34764.47</v>
      </c>
      <c r="N9709" t="str">
        <f t="shared" si="453"/>
        <v>Q4</v>
      </c>
      <c r="O9709" s="2">
        <f t="shared" si="454"/>
        <v>12.752934245797503</v>
      </c>
      <c r="P9709" t="str">
        <f>VLOOKUP(retail_sales_2023!C9709,customers!A:J,5,)</f>
        <v>Delhi</v>
      </c>
      <c r="Q9709" t="str">
        <f>VLOOKUP(C9709,customers!A:J,10,0)</f>
        <v>Regular</v>
      </c>
    </row>
    <row r="9710" spans="1:17" x14ac:dyDescent="0.3">
      <c r="A9710" t="s">
        <v>10801</v>
      </c>
      <c r="B9710" s="1">
        <v>45050</v>
      </c>
      <c r="C9710" t="s">
        <v>550</v>
      </c>
      <c r="D9710" t="s">
        <v>551</v>
      </c>
      <c r="E9710" t="s">
        <v>15</v>
      </c>
      <c r="F9710" t="s">
        <v>43</v>
      </c>
      <c r="G9710" t="s">
        <v>243</v>
      </c>
      <c r="H9710">
        <v>2</v>
      </c>
      <c r="I9710">
        <v>71387.58</v>
      </c>
      <c r="J9710">
        <v>0</v>
      </c>
      <c r="K9710">
        <v>142775.16</v>
      </c>
      <c r="L9710">
        <v>21798.98</v>
      </c>
      <c r="M9710">
        <f t="shared" si="455"/>
        <v>142775.16</v>
      </c>
      <c r="N9710" t="str">
        <f t="shared" si="453"/>
        <v>Q2</v>
      </c>
      <c r="O9710" s="2">
        <f t="shared" si="454"/>
        <v>15.268048027401965</v>
      </c>
      <c r="P9710" t="str">
        <f>VLOOKUP(retail_sales_2023!C9710,customers!A:J,5,)</f>
        <v>Coimbatore</v>
      </c>
      <c r="Q9710" t="str">
        <f>VLOOKUP(C9710,customers!A:J,10,0)</f>
        <v>Occasional</v>
      </c>
    </row>
    <row r="9711" spans="1:17" x14ac:dyDescent="0.3">
      <c r="A9711" t="s">
        <v>10802</v>
      </c>
      <c r="B9711" s="1">
        <v>45261</v>
      </c>
      <c r="C9711" t="s">
        <v>1041</v>
      </c>
      <c r="D9711" t="s">
        <v>1042</v>
      </c>
      <c r="E9711" t="s">
        <v>27</v>
      </c>
      <c r="F9711" t="s">
        <v>43</v>
      </c>
      <c r="G9711" t="s">
        <v>272</v>
      </c>
      <c r="H9711">
        <v>4</v>
      </c>
      <c r="I9711">
        <v>42932.28</v>
      </c>
      <c r="J9711">
        <v>0.3</v>
      </c>
      <c r="K9711">
        <v>120210.38</v>
      </c>
      <c r="L9711">
        <v>12833.68</v>
      </c>
      <c r="M9711">
        <f t="shared" si="455"/>
        <v>120210.38399999999</v>
      </c>
      <c r="N9711" t="str">
        <f t="shared" si="453"/>
        <v>Q4</v>
      </c>
      <c r="O9711" s="2">
        <f t="shared" si="454"/>
        <v>10.676016497077873</v>
      </c>
      <c r="P9711" t="str">
        <f>VLOOKUP(retail_sales_2023!C9711,customers!A:J,5,)</f>
        <v>Delhi</v>
      </c>
      <c r="Q9711" t="str">
        <f>VLOOKUP(C9711,customers!A:J,10,0)</f>
        <v>Premium</v>
      </c>
    </row>
    <row r="9712" spans="1:17" x14ac:dyDescent="0.3">
      <c r="A9712" t="s">
        <v>10803</v>
      </c>
      <c r="B9712" s="1">
        <v>45070</v>
      </c>
      <c r="C9712" t="s">
        <v>971</v>
      </c>
      <c r="D9712" t="s">
        <v>972</v>
      </c>
      <c r="E9712" t="s">
        <v>15</v>
      </c>
      <c r="F9712" t="s">
        <v>81</v>
      </c>
      <c r="G9712" t="s">
        <v>158</v>
      </c>
      <c r="H9712">
        <v>2</v>
      </c>
      <c r="I9712">
        <v>4342.43</v>
      </c>
      <c r="J9712">
        <v>0.15</v>
      </c>
      <c r="K9712">
        <v>7382.13</v>
      </c>
      <c r="L9712">
        <v>2446.6999999999998</v>
      </c>
      <c r="M9712">
        <f t="shared" si="455"/>
        <v>7382.1310000000003</v>
      </c>
      <c r="N9712" t="str">
        <f t="shared" si="453"/>
        <v>Q2</v>
      </c>
      <c r="O9712" s="2">
        <f t="shared" si="454"/>
        <v>33.143550709619035</v>
      </c>
      <c r="P9712" t="str">
        <f>VLOOKUP(retail_sales_2023!C9712,customers!A:J,5,)</f>
        <v>Chennai</v>
      </c>
      <c r="Q9712" t="str">
        <f>VLOOKUP(C9712,customers!A:J,10,0)</f>
        <v>Premium</v>
      </c>
    </row>
    <row r="9713" spans="1:17" x14ac:dyDescent="0.3">
      <c r="A9713" t="s">
        <v>10804</v>
      </c>
      <c r="B9713" s="1">
        <v>45062</v>
      </c>
      <c r="C9713" t="s">
        <v>601</v>
      </c>
      <c r="D9713" t="s">
        <v>602</v>
      </c>
      <c r="E9713" t="s">
        <v>15</v>
      </c>
      <c r="F9713" t="s">
        <v>43</v>
      </c>
      <c r="G9713" t="s">
        <v>272</v>
      </c>
      <c r="H9713">
        <v>3</v>
      </c>
      <c r="I9713">
        <v>72377.460000000006</v>
      </c>
      <c r="J9713">
        <v>0</v>
      </c>
      <c r="K9713">
        <v>217132.38</v>
      </c>
      <c r="L9713">
        <v>27045.73</v>
      </c>
      <c r="M9713">
        <f t="shared" si="455"/>
        <v>217132.38</v>
      </c>
      <c r="N9713" t="str">
        <f t="shared" si="453"/>
        <v>Q2</v>
      </c>
      <c r="O9713" s="2">
        <f t="shared" si="454"/>
        <v>12.455871390531435</v>
      </c>
      <c r="P9713" t="str">
        <f>VLOOKUP(retail_sales_2023!C9713,customers!A:J,5,)</f>
        <v>Bengaluru</v>
      </c>
      <c r="Q9713" t="str">
        <f>VLOOKUP(C9713,customers!A:J,10,0)</f>
        <v>Regular</v>
      </c>
    </row>
    <row r="9714" spans="1:17" x14ac:dyDescent="0.3">
      <c r="A9714" t="s">
        <v>10805</v>
      </c>
      <c r="B9714" s="1">
        <v>44966</v>
      </c>
      <c r="C9714" t="s">
        <v>601</v>
      </c>
      <c r="D9714" t="s">
        <v>602</v>
      </c>
      <c r="E9714" t="s">
        <v>15</v>
      </c>
      <c r="F9714" t="s">
        <v>38</v>
      </c>
      <c r="G9714" t="s">
        <v>395</v>
      </c>
      <c r="H9714">
        <v>3</v>
      </c>
      <c r="I9714">
        <v>886.28</v>
      </c>
      <c r="J9714">
        <v>0</v>
      </c>
      <c r="K9714">
        <v>2658.84</v>
      </c>
      <c r="L9714">
        <v>564.71</v>
      </c>
      <c r="M9714">
        <f t="shared" si="455"/>
        <v>2658.84</v>
      </c>
      <c r="N9714" t="str">
        <f t="shared" si="453"/>
        <v>Q1</v>
      </c>
      <c r="O9714" s="2">
        <f t="shared" si="454"/>
        <v>21.23896135156685</v>
      </c>
      <c r="P9714" t="str">
        <f>VLOOKUP(retail_sales_2023!C9714,customers!A:J,5,)</f>
        <v>Bengaluru</v>
      </c>
      <c r="Q9714" t="str">
        <f>VLOOKUP(C9714,customers!A:J,10,0)</f>
        <v>Regular</v>
      </c>
    </row>
    <row r="9715" spans="1:17" x14ac:dyDescent="0.3">
      <c r="A9715" t="s">
        <v>10806</v>
      </c>
      <c r="B9715" s="1">
        <v>45248</v>
      </c>
      <c r="C9715" t="s">
        <v>1886</v>
      </c>
      <c r="D9715" t="s">
        <v>1887</v>
      </c>
      <c r="E9715" t="s">
        <v>21</v>
      </c>
      <c r="F9715" t="s">
        <v>16</v>
      </c>
      <c r="G9715" t="s">
        <v>296</v>
      </c>
      <c r="H9715">
        <v>4</v>
      </c>
      <c r="I9715">
        <v>519.48</v>
      </c>
      <c r="J9715">
        <v>0</v>
      </c>
      <c r="K9715">
        <v>2077.92</v>
      </c>
      <c r="L9715">
        <v>866.53</v>
      </c>
      <c r="M9715">
        <f t="shared" si="455"/>
        <v>2077.92</v>
      </c>
      <c r="N9715" t="str">
        <f t="shared" si="453"/>
        <v>Q4</v>
      </c>
      <c r="O9715" s="2">
        <f t="shared" si="454"/>
        <v>41.70179795179795</v>
      </c>
      <c r="P9715" t="str">
        <f>VLOOKUP(retail_sales_2023!C9715,customers!A:J,5,)</f>
        <v>Kolkata</v>
      </c>
      <c r="Q9715" t="str">
        <f>VLOOKUP(C9715,customers!A:J,10,0)</f>
        <v>Regular</v>
      </c>
    </row>
    <row r="9716" spans="1:17" x14ac:dyDescent="0.3">
      <c r="A9716" t="s">
        <v>10807</v>
      </c>
      <c r="B9716" s="1">
        <v>45010</v>
      </c>
      <c r="C9716" t="s">
        <v>494</v>
      </c>
      <c r="D9716" t="s">
        <v>495</v>
      </c>
      <c r="E9716" t="s">
        <v>15</v>
      </c>
      <c r="F9716" t="s">
        <v>28</v>
      </c>
      <c r="G9716" t="s">
        <v>325</v>
      </c>
      <c r="H9716">
        <v>5</v>
      </c>
      <c r="I9716">
        <v>7049.09</v>
      </c>
      <c r="J9716">
        <v>0.05</v>
      </c>
      <c r="K9716">
        <v>33483.18</v>
      </c>
      <c r="L9716">
        <v>6821.91</v>
      </c>
      <c r="M9716">
        <f t="shared" si="455"/>
        <v>33483.177499999998</v>
      </c>
      <c r="N9716" t="str">
        <f t="shared" si="453"/>
        <v>Q1</v>
      </c>
      <c r="O9716" s="2">
        <f t="shared" si="454"/>
        <v>20.374140090636551</v>
      </c>
      <c r="P9716" t="str">
        <f>VLOOKUP(retail_sales_2023!C9716,customers!A:J,5,)</f>
        <v>Kochi</v>
      </c>
      <c r="Q9716" t="str">
        <f>VLOOKUP(C9716,customers!A:J,10,0)</f>
        <v>Premium</v>
      </c>
    </row>
    <row r="9717" spans="1:17" x14ac:dyDescent="0.3">
      <c r="A9717" t="s">
        <v>10808</v>
      </c>
      <c r="B9717" s="1">
        <v>45128</v>
      </c>
      <c r="C9717" t="s">
        <v>853</v>
      </c>
      <c r="D9717" t="s">
        <v>854</v>
      </c>
      <c r="E9717" t="s">
        <v>27</v>
      </c>
      <c r="F9717" t="s">
        <v>52</v>
      </c>
      <c r="G9717" t="s">
        <v>133</v>
      </c>
      <c r="H9717">
        <v>1</v>
      </c>
      <c r="I9717">
        <v>151.99</v>
      </c>
      <c r="J9717">
        <v>0.15</v>
      </c>
      <c r="K9717">
        <v>129.19</v>
      </c>
      <c r="L9717">
        <v>13.34</v>
      </c>
      <c r="M9717">
        <f t="shared" si="455"/>
        <v>129.19149999999999</v>
      </c>
      <c r="N9717" t="str">
        <f t="shared" si="453"/>
        <v>Q3</v>
      </c>
      <c r="O9717" s="2">
        <f t="shared" si="454"/>
        <v>10.325876615837139</v>
      </c>
      <c r="P9717" t="str">
        <f>VLOOKUP(retail_sales_2023!C9717,customers!A:J,5,)</f>
        <v>Chandigarh</v>
      </c>
      <c r="Q9717" t="str">
        <f>VLOOKUP(C9717,customers!A:J,10,0)</f>
        <v>Premium</v>
      </c>
    </row>
    <row r="9718" spans="1:17" x14ac:dyDescent="0.3">
      <c r="A9718" t="s">
        <v>10809</v>
      </c>
      <c r="B9718" s="1">
        <v>45027</v>
      </c>
      <c r="C9718" t="s">
        <v>187</v>
      </c>
      <c r="D9718" t="s">
        <v>188</v>
      </c>
      <c r="E9718" t="s">
        <v>33</v>
      </c>
      <c r="F9718" t="s">
        <v>52</v>
      </c>
      <c r="G9718" t="s">
        <v>53</v>
      </c>
      <c r="H9718">
        <v>7</v>
      </c>
      <c r="I9718">
        <v>729.86</v>
      </c>
      <c r="J9718">
        <v>0.15</v>
      </c>
      <c r="K9718">
        <v>4342.67</v>
      </c>
      <c r="L9718">
        <v>244.66</v>
      </c>
      <c r="M9718">
        <f t="shared" si="455"/>
        <v>4342.6670000000004</v>
      </c>
      <c r="N9718" t="str">
        <f t="shared" si="453"/>
        <v>Q2</v>
      </c>
      <c r="O9718" s="2">
        <f t="shared" si="454"/>
        <v>5.6338611959923268</v>
      </c>
      <c r="P9718" t="str">
        <f>VLOOKUP(retail_sales_2023!C9718,customers!A:J,5,)</f>
        <v>Pune</v>
      </c>
      <c r="Q9718" t="str">
        <f>VLOOKUP(C9718,customers!A:J,10,0)</f>
        <v>Regular</v>
      </c>
    </row>
    <row r="9719" spans="1:17" x14ac:dyDescent="0.3">
      <c r="A9719" t="s">
        <v>10810</v>
      </c>
      <c r="B9719" s="1">
        <v>45039</v>
      </c>
      <c r="C9719" t="s">
        <v>2566</v>
      </c>
      <c r="D9719" t="s">
        <v>2567</v>
      </c>
      <c r="E9719" t="s">
        <v>15</v>
      </c>
      <c r="F9719" t="s">
        <v>28</v>
      </c>
      <c r="G9719" t="s">
        <v>57</v>
      </c>
      <c r="H9719">
        <v>4</v>
      </c>
      <c r="I9719">
        <v>2505.14</v>
      </c>
      <c r="J9719">
        <v>0.2</v>
      </c>
      <c r="K9719">
        <v>8016.45</v>
      </c>
      <c r="L9719">
        <v>1325.36</v>
      </c>
      <c r="M9719">
        <f t="shared" si="455"/>
        <v>8016.4480000000003</v>
      </c>
      <c r="N9719" t="str">
        <f t="shared" si="453"/>
        <v>Q2</v>
      </c>
      <c r="O9719" s="2">
        <f t="shared" si="454"/>
        <v>16.533004010503401</v>
      </c>
      <c r="P9719" t="str">
        <f>VLOOKUP(retail_sales_2023!C9719,customers!A:J,5,)</f>
        <v>Bengaluru</v>
      </c>
      <c r="Q9719" t="str">
        <f>VLOOKUP(C9719,customers!A:J,10,0)</f>
        <v>Premium</v>
      </c>
    </row>
    <row r="9720" spans="1:17" x14ac:dyDescent="0.3">
      <c r="A9720" t="s">
        <v>10811</v>
      </c>
      <c r="B9720" s="1">
        <v>45044</v>
      </c>
      <c r="C9720" t="s">
        <v>348</v>
      </c>
      <c r="D9720" t="s">
        <v>349</v>
      </c>
      <c r="E9720" t="s">
        <v>15</v>
      </c>
      <c r="F9720" t="s">
        <v>28</v>
      </c>
      <c r="G9720" t="s">
        <v>439</v>
      </c>
      <c r="H9720">
        <v>1</v>
      </c>
      <c r="I9720">
        <v>6042.06</v>
      </c>
      <c r="J9720">
        <v>0</v>
      </c>
      <c r="K9720">
        <v>6042.06</v>
      </c>
      <c r="L9720">
        <v>1568.24</v>
      </c>
      <c r="M9720">
        <f t="shared" si="455"/>
        <v>6042.06</v>
      </c>
      <c r="N9720" t="str">
        <f t="shared" si="453"/>
        <v>Q2</v>
      </c>
      <c r="O9720" s="2">
        <f t="shared" si="454"/>
        <v>25.955386076934023</v>
      </c>
      <c r="P9720" t="str">
        <f>VLOOKUP(retail_sales_2023!C9720,customers!A:J,5,)</f>
        <v>Bengaluru</v>
      </c>
      <c r="Q9720" t="str">
        <f>VLOOKUP(C9720,customers!A:J,10,0)</f>
        <v>Premium</v>
      </c>
    </row>
    <row r="9721" spans="1:17" x14ac:dyDescent="0.3">
      <c r="A9721" t="s">
        <v>10812</v>
      </c>
      <c r="B9721" s="1">
        <v>45099</v>
      </c>
      <c r="C9721" t="s">
        <v>2450</v>
      </c>
      <c r="D9721" t="s">
        <v>2451</v>
      </c>
      <c r="E9721" t="s">
        <v>21</v>
      </c>
      <c r="F9721" t="s">
        <v>38</v>
      </c>
      <c r="G9721" t="s">
        <v>39</v>
      </c>
      <c r="H9721">
        <v>2</v>
      </c>
      <c r="I9721">
        <v>2375.4299999999998</v>
      </c>
      <c r="J9721">
        <v>0.25</v>
      </c>
      <c r="K9721">
        <v>3563.14</v>
      </c>
      <c r="L9721">
        <v>951.56</v>
      </c>
      <c r="M9721">
        <f t="shared" si="455"/>
        <v>3563.1449999999995</v>
      </c>
      <c r="N9721" t="str">
        <f t="shared" si="453"/>
        <v>Q2</v>
      </c>
      <c r="O9721" s="2">
        <f t="shared" si="454"/>
        <v>26.705658492228761</v>
      </c>
      <c r="P9721" t="str">
        <f>VLOOKUP(retail_sales_2023!C9721,customers!A:J,5,)</f>
        <v>Kolkata</v>
      </c>
      <c r="Q9721" t="str">
        <f>VLOOKUP(C9721,customers!A:J,10,0)</f>
        <v>Regular</v>
      </c>
    </row>
    <row r="9722" spans="1:17" x14ac:dyDescent="0.3">
      <c r="A9722" t="s">
        <v>10813</v>
      </c>
      <c r="B9722" s="1">
        <v>45121</v>
      </c>
      <c r="C9722" t="s">
        <v>1317</v>
      </c>
      <c r="D9722" t="s">
        <v>1318</v>
      </c>
      <c r="E9722" t="s">
        <v>33</v>
      </c>
      <c r="F9722" t="s">
        <v>28</v>
      </c>
      <c r="G9722" t="s">
        <v>61</v>
      </c>
      <c r="H9722">
        <v>5</v>
      </c>
      <c r="I9722">
        <v>6368.16</v>
      </c>
      <c r="J9722">
        <v>0.2</v>
      </c>
      <c r="K9722">
        <v>25472.639999999999</v>
      </c>
      <c r="L9722">
        <v>6490.45</v>
      </c>
      <c r="M9722">
        <f t="shared" si="455"/>
        <v>25472.639999999999</v>
      </c>
      <c r="N9722" t="str">
        <f t="shared" si="453"/>
        <v>Q3</v>
      </c>
      <c r="O9722" s="2">
        <f t="shared" si="454"/>
        <v>25.480083729052033</v>
      </c>
      <c r="P9722" t="str">
        <f>VLOOKUP(retail_sales_2023!C9722,customers!A:J,5,)</f>
        <v>Pune</v>
      </c>
      <c r="Q9722" t="str">
        <f>VLOOKUP(C9722,customers!A:J,10,0)</f>
        <v>Regular</v>
      </c>
    </row>
    <row r="9723" spans="1:17" x14ac:dyDescent="0.3">
      <c r="A9723" t="s">
        <v>10814</v>
      </c>
      <c r="B9723" s="1">
        <v>45103</v>
      </c>
      <c r="C9723" t="s">
        <v>2168</v>
      </c>
      <c r="D9723" t="s">
        <v>2169</v>
      </c>
      <c r="E9723" t="s">
        <v>33</v>
      </c>
      <c r="F9723" t="s">
        <v>28</v>
      </c>
      <c r="G9723" t="s">
        <v>672</v>
      </c>
      <c r="H9723">
        <v>5</v>
      </c>
      <c r="I9723">
        <v>5217.1099999999997</v>
      </c>
      <c r="J9723">
        <v>0.3</v>
      </c>
      <c r="K9723">
        <v>18259.88</v>
      </c>
      <c r="L9723">
        <v>4327.97</v>
      </c>
      <c r="M9723">
        <f t="shared" si="455"/>
        <v>18259.884999999998</v>
      </c>
      <c r="N9723" t="str">
        <f t="shared" si="453"/>
        <v>Q2</v>
      </c>
      <c r="O9723" s="2">
        <f t="shared" si="454"/>
        <v>23.702072521834754</v>
      </c>
      <c r="P9723" t="str">
        <f>VLOOKUP(retail_sales_2023!C9723,customers!A:J,5,)</f>
        <v>Nagpur</v>
      </c>
      <c r="Q9723" t="str">
        <f>VLOOKUP(C9723,customers!A:J,10,0)</f>
        <v>Premium</v>
      </c>
    </row>
    <row r="9724" spans="1:17" x14ac:dyDescent="0.3">
      <c r="A9724" t="s">
        <v>10815</v>
      </c>
      <c r="B9724" s="1">
        <v>44957</v>
      </c>
      <c r="C9724" t="s">
        <v>625</v>
      </c>
      <c r="D9724" t="s">
        <v>626</v>
      </c>
      <c r="E9724" t="s">
        <v>21</v>
      </c>
      <c r="F9724" t="s">
        <v>52</v>
      </c>
      <c r="G9724" t="s">
        <v>268</v>
      </c>
      <c r="H9724">
        <v>4</v>
      </c>
      <c r="I9724">
        <v>352.92</v>
      </c>
      <c r="J9724">
        <v>0</v>
      </c>
      <c r="K9724">
        <v>1411.68</v>
      </c>
      <c r="L9724">
        <v>142.27000000000001</v>
      </c>
      <c r="M9724">
        <f t="shared" si="455"/>
        <v>1411.68</v>
      </c>
      <c r="N9724" t="str">
        <f t="shared" si="453"/>
        <v>Q1</v>
      </c>
      <c r="O9724" s="2">
        <f t="shared" si="454"/>
        <v>10.078063017114362</v>
      </c>
      <c r="P9724" t="str">
        <f>VLOOKUP(retail_sales_2023!C9724,customers!A:J,5,)</f>
        <v>Ranchi</v>
      </c>
      <c r="Q9724" t="str">
        <f>VLOOKUP(C9724,customers!A:J,10,0)</f>
        <v>Premium</v>
      </c>
    </row>
    <row r="9725" spans="1:17" x14ac:dyDescent="0.3">
      <c r="A9725" t="s">
        <v>10816</v>
      </c>
      <c r="B9725" s="1">
        <v>45164</v>
      </c>
      <c r="C9725" t="s">
        <v>1240</v>
      </c>
      <c r="D9725" t="s">
        <v>1241</v>
      </c>
      <c r="E9725" t="s">
        <v>33</v>
      </c>
      <c r="F9725" t="s">
        <v>22</v>
      </c>
      <c r="G9725" t="s">
        <v>1039</v>
      </c>
      <c r="H9725">
        <v>4</v>
      </c>
      <c r="I9725">
        <v>13066.88</v>
      </c>
      <c r="J9725">
        <v>0.15</v>
      </c>
      <c r="K9725">
        <v>44427.39</v>
      </c>
      <c r="L9725">
        <v>12364.73</v>
      </c>
      <c r="M9725">
        <f t="shared" si="455"/>
        <v>44427.391999999993</v>
      </c>
      <c r="N9725" t="str">
        <f t="shared" si="453"/>
        <v>Q3</v>
      </c>
      <c r="O9725" s="2">
        <f t="shared" si="454"/>
        <v>27.831322074062868</v>
      </c>
      <c r="P9725" t="str">
        <f>VLOOKUP(retail_sales_2023!C9725,customers!A:J,5,)</f>
        <v>Surat</v>
      </c>
      <c r="Q9725" t="str">
        <f>VLOOKUP(C9725,customers!A:J,10,0)</f>
        <v>Premium</v>
      </c>
    </row>
    <row r="9726" spans="1:17" x14ac:dyDescent="0.3">
      <c r="A9726" t="s">
        <v>10817</v>
      </c>
      <c r="B9726" s="1">
        <v>45010</v>
      </c>
      <c r="C9726" t="s">
        <v>1463</v>
      </c>
      <c r="D9726" t="s">
        <v>1464</v>
      </c>
      <c r="E9726" t="s">
        <v>15</v>
      </c>
      <c r="F9726" t="s">
        <v>16</v>
      </c>
      <c r="G9726" t="s">
        <v>305</v>
      </c>
      <c r="H9726">
        <v>2</v>
      </c>
      <c r="I9726">
        <v>507.96</v>
      </c>
      <c r="J9726">
        <v>0.05</v>
      </c>
      <c r="K9726">
        <v>965.12</v>
      </c>
      <c r="L9726">
        <v>327.47000000000003</v>
      </c>
      <c r="M9726">
        <f t="shared" si="455"/>
        <v>965.12399999999991</v>
      </c>
      <c r="N9726" t="str">
        <f t="shared" si="453"/>
        <v>Q1</v>
      </c>
      <c r="O9726" s="2">
        <f t="shared" si="454"/>
        <v>33.930495689655174</v>
      </c>
      <c r="P9726" t="str">
        <f>VLOOKUP(retail_sales_2023!C9726,customers!A:J,5,)</f>
        <v>Coimbatore</v>
      </c>
      <c r="Q9726" t="str">
        <f>VLOOKUP(C9726,customers!A:J,10,0)</f>
        <v>Premium</v>
      </c>
    </row>
    <row r="9727" spans="1:17" x14ac:dyDescent="0.3">
      <c r="A9727" t="s">
        <v>10818</v>
      </c>
      <c r="B9727" s="1">
        <v>44936</v>
      </c>
      <c r="C9727" t="s">
        <v>1189</v>
      </c>
      <c r="D9727" t="s">
        <v>1190</v>
      </c>
      <c r="E9727" t="s">
        <v>21</v>
      </c>
      <c r="F9727" t="s">
        <v>43</v>
      </c>
      <c r="G9727" t="s">
        <v>178</v>
      </c>
      <c r="H9727">
        <v>1</v>
      </c>
      <c r="I9727">
        <v>31339.040000000001</v>
      </c>
      <c r="J9727">
        <v>0.1</v>
      </c>
      <c r="K9727">
        <v>28205.14</v>
      </c>
      <c r="L9727">
        <v>-1717.14</v>
      </c>
      <c r="M9727">
        <f t="shared" si="455"/>
        <v>28205.136000000002</v>
      </c>
      <c r="N9727" t="str">
        <f t="shared" si="453"/>
        <v>Q1</v>
      </c>
      <c r="O9727" s="2">
        <f t="shared" si="454"/>
        <v>-6.0880392722744867</v>
      </c>
      <c r="P9727" t="str">
        <f>VLOOKUP(retail_sales_2023!C9727,customers!A:J,5,)</f>
        <v>Bhubaneswar</v>
      </c>
      <c r="Q9727" t="str">
        <f>VLOOKUP(C9727,customers!A:J,10,0)</f>
        <v>Occasional</v>
      </c>
    </row>
    <row r="9728" spans="1:17" x14ac:dyDescent="0.3">
      <c r="A9728" t="s">
        <v>10819</v>
      </c>
      <c r="B9728" s="1">
        <v>45206</v>
      </c>
      <c r="C9728" t="s">
        <v>752</v>
      </c>
      <c r="D9728" t="s">
        <v>753</v>
      </c>
      <c r="E9728" t="s">
        <v>21</v>
      </c>
      <c r="F9728" t="s">
        <v>43</v>
      </c>
      <c r="G9728" t="s">
        <v>282</v>
      </c>
      <c r="H9728">
        <v>2</v>
      </c>
      <c r="I9728">
        <v>3316.88</v>
      </c>
      <c r="J9728">
        <v>0.2</v>
      </c>
      <c r="K9728">
        <v>5307.01</v>
      </c>
      <c r="L9728">
        <v>471.74</v>
      </c>
      <c r="M9728">
        <f t="shared" si="455"/>
        <v>5307.0080000000007</v>
      </c>
      <c r="N9728" t="str">
        <f t="shared" si="453"/>
        <v>Q4</v>
      </c>
      <c r="O9728" s="2">
        <f t="shared" si="454"/>
        <v>8.8889977595670633</v>
      </c>
      <c r="P9728" t="str">
        <f>VLOOKUP(retail_sales_2023!C9728,customers!A:J,5,)</f>
        <v>Kolkata</v>
      </c>
      <c r="Q9728" t="str">
        <f>VLOOKUP(C9728,customers!A:J,10,0)</f>
        <v>Premium</v>
      </c>
    </row>
    <row r="9729" spans="1:17" x14ac:dyDescent="0.3">
      <c r="A9729" t="s">
        <v>10820</v>
      </c>
      <c r="B9729" s="1">
        <v>44994</v>
      </c>
      <c r="C9729" t="s">
        <v>918</v>
      </c>
      <c r="D9729" t="s">
        <v>919</v>
      </c>
      <c r="E9729" t="s">
        <v>33</v>
      </c>
      <c r="F9729" t="s">
        <v>52</v>
      </c>
      <c r="G9729" t="s">
        <v>53</v>
      </c>
      <c r="H9729">
        <v>8</v>
      </c>
      <c r="I9729">
        <v>255.33</v>
      </c>
      <c r="J9729">
        <v>0.15</v>
      </c>
      <c r="K9729">
        <v>1736.24</v>
      </c>
      <c r="L9729">
        <v>-172.96</v>
      </c>
      <c r="M9729">
        <f t="shared" si="455"/>
        <v>1736.2440000000001</v>
      </c>
      <c r="N9729" t="str">
        <f t="shared" si="453"/>
        <v>Q1</v>
      </c>
      <c r="O9729" s="2">
        <f t="shared" si="454"/>
        <v>-9.9617564392019542</v>
      </c>
      <c r="P9729" t="str">
        <f>VLOOKUP(retail_sales_2023!C9729,customers!A:J,5,)</f>
        <v>Ahmedabad</v>
      </c>
      <c r="Q9729" t="str">
        <f>VLOOKUP(C9729,customers!A:J,10,0)</f>
        <v>Regular</v>
      </c>
    </row>
    <row r="9730" spans="1:17" x14ac:dyDescent="0.3">
      <c r="A9730" t="s">
        <v>10821</v>
      </c>
      <c r="B9730" s="1">
        <v>45282</v>
      </c>
      <c r="C9730" t="s">
        <v>1847</v>
      </c>
      <c r="D9730" t="s">
        <v>1848</v>
      </c>
      <c r="E9730" t="s">
        <v>33</v>
      </c>
      <c r="F9730" t="s">
        <v>28</v>
      </c>
      <c r="G9730" t="s">
        <v>29</v>
      </c>
      <c r="H9730">
        <v>5</v>
      </c>
      <c r="I9730">
        <v>6175.35</v>
      </c>
      <c r="J9730">
        <v>0.15</v>
      </c>
      <c r="K9730">
        <v>26245.24</v>
      </c>
      <c r="L9730">
        <v>7483.46</v>
      </c>
      <c r="M9730">
        <f t="shared" si="455"/>
        <v>26245.237499999999</v>
      </c>
      <c r="N9730" t="str">
        <f t="shared" si="453"/>
        <v>Q4</v>
      </c>
      <c r="O9730" s="2">
        <f t="shared" si="454"/>
        <v>28.51358951185053</v>
      </c>
      <c r="P9730" t="str">
        <f>VLOOKUP(retail_sales_2023!C9730,customers!A:J,5,)</f>
        <v>Mumbai</v>
      </c>
      <c r="Q9730" t="str">
        <f>VLOOKUP(C9730,customers!A:J,10,0)</f>
        <v>Premium</v>
      </c>
    </row>
    <row r="9731" spans="1:17" x14ac:dyDescent="0.3">
      <c r="A9731" t="s">
        <v>10822</v>
      </c>
      <c r="B9731" s="1">
        <v>45077</v>
      </c>
      <c r="C9731" t="s">
        <v>202</v>
      </c>
      <c r="D9731" t="s">
        <v>203</v>
      </c>
      <c r="E9731" t="s">
        <v>27</v>
      </c>
      <c r="F9731" t="s">
        <v>81</v>
      </c>
      <c r="G9731" t="s">
        <v>158</v>
      </c>
      <c r="H9731">
        <v>4</v>
      </c>
      <c r="I9731">
        <v>4310.2299999999996</v>
      </c>
      <c r="J9731">
        <v>0</v>
      </c>
      <c r="K9731">
        <v>17240.919999999998</v>
      </c>
      <c r="L9731">
        <v>4832.0600000000004</v>
      </c>
      <c r="M9731">
        <f t="shared" si="455"/>
        <v>17240.919999999998</v>
      </c>
      <c r="N9731" t="str">
        <f t="shared" ref="N9731:N9794" si="456">"Q"&amp;ROUNDUP(MONTH(B9731)/3,0)</f>
        <v>Q2</v>
      </c>
      <c r="O9731" s="2">
        <f t="shared" ref="O9731:O9794" si="457">(L9731/K9731)*100</f>
        <v>28.026694631144977</v>
      </c>
      <c r="P9731" t="str">
        <f>VLOOKUP(retail_sales_2023!C9731,customers!A:J,5,)</f>
        <v>Lucknow</v>
      </c>
      <c r="Q9731" t="str">
        <f>VLOOKUP(C9731,customers!A:J,10,0)</f>
        <v>Premium</v>
      </c>
    </row>
    <row r="9732" spans="1:17" x14ac:dyDescent="0.3">
      <c r="A9732" t="s">
        <v>10823</v>
      </c>
      <c r="B9732" s="1">
        <v>45027</v>
      </c>
      <c r="C9732" t="s">
        <v>1292</v>
      </c>
      <c r="D9732" t="s">
        <v>1293</v>
      </c>
      <c r="E9732" t="s">
        <v>15</v>
      </c>
      <c r="F9732" t="s">
        <v>22</v>
      </c>
      <c r="G9732" t="s">
        <v>516</v>
      </c>
      <c r="H9732">
        <v>3</v>
      </c>
      <c r="I9732">
        <v>29283.279999999999</v>
      </c>
      <c r="J9732">
        <v>0.15</v>
      </c>
      <c r="K9732">
        <v>74672.36</v>
      </c>
      <c r="L9732">
        <v>20829.25</v>
      </c>
      <c r="M9732">
        <f t="shared" si="455"/>
        <v>74672.364000000001</v>
      </c>
      <c r="N9732" t="str">
        <f t="shared" si="456"/>
        <v>Q2</v>
      </c>
      <c r="O9732" s="2">
        <f t="shared" si="457"/>
        <v>27.89419003229575</v>
      </c>
      <c r="P9732" t="str">
        <f>VLOOKUP(retail_sales_2023!C9732,customers!A:J,5,)</f>
        <v>Hyderabad</v>
      </c>
      <c r="Q9732" t="str">
        <f>VLOOKUP(C9732,customers!A:J,10,0)</f>
        <v>Premium</v>
      </c>
    </row>
    <row r="9733" spans="1:17" x14ac:dyDescent="0.3">
      <c r="A9733" t="s">
        <v>10824</v>
      </c>
      <c r="B9733" s="1">
        <v>45031</v>
      </c>
      <c r="C9733" t="s">
        <v>580</v>
      </c>
      <c r="D9733" t="s">
        <v>581</v>
      </c>
      <c r="E9733" t="s">
        <v>21</v>
      </c>
      <c r="F9733" t="s">
        <v>28</v>
      </c>
      <c r="G9733" t="s">
        <v>439</v>
      </c>
      <c r="H9733">
        <v>2</v>
      </c>
      <c r="I9733">
        <v>7243.32</v>
      </c>
      <c r="J9733">
        <v>0.05</v>
      </c>
      <c r="K9733">
        <v>13762.31</v>
      </c>
      <c r="L9733">
        <v>2794.21</v>
      </c>
      <c r="M9733">
        <f t="shared" ref="M9733:M9796" si="458">H9733*I9733*(1-J9733)</f>
        <v>13762.307999999999</v>
      </c>
      <c r="N9733" t="str">
        <f t="shared" si="456"/>
        <v>Q2</v>
      </c>
      <c r="O9733" s="2">
        <f t="shared" si="457"/>
        <v>20.303350236987832</v>
      </c>
      <c r="P9733" t="str">
        <f>VLOOKUP(retail_sales_2023!C9733,customers!A:J,5,)</f>
        <v>Patna</v>
      </c>
      <c r="Q9733" t="str">
        <f>VLOOKUP(C9733,customers!A:J,10,0)</f>
        <v>Regular</v>
      </c>
    </row>
    <row r="9734" spans="1:17" x14ac:dyDescent="0.3">
      <c r="A9734" t="s">
        <v>10825</v>
      </c>
      <c r="B9734" s="1">
        <v>45077</v>
      </c>
      <c r="C9734" t="s">
        <v>1454</v>
      </c>
      <c r="D9734" t="s">
        <v>1455</v>
      </c>
      <c r="E9734" t="s">
        <v>27</v>
      </c>
      <c r="F9734" t="s">
        <v>52</v>
      </c>
      <c r="G9734" t="s">
        <v>169</v>
      </c>
      <c r="H9734">
        <v>5</v>
      </c>
      <c r="I9734">
        <v>118.65</v>
      </c>
      <c r="J9734">
        <v>0.05</v>
      </c>
      <c r="K9734">
        <v>563.59</v>
      </c>
      <c r="L9734">
        <v>43.35</v>
      </c>
      <c r="M9734">
        <f t="shared" si="458"/>
        <v>563.58749999999998</v>
      </c>
      <c r="N9734" t="str">
        <f t="shared" si="456"/>
        <v>Q2</v>
      </c>
      <c r="O9734" s="2">
        <f t="shared" si="457"/>
        <v>7.6917617416916553</v>
      </c>
      <c r="P9734" t="str">
        <f>VLOOKUP(retail_sales_2023!C9734,customers!A:J,5,)</f>
        <v>Delhi</v>
      </c>
      <c r="Q9734" t="str">
        <f>VLOOKUP(C9734,customers!A:J,10,0)</f>
        <v>Premium</v>
      </c>
    </row>
    <row r="9735" spans="1:17" x14ac:dyDescent="0.3">
      <c r="A9735" t="s">
        <v>10826</v>
      </c>
      <c r="B9735" s="1">
        <v>45189</v>
      </c>
      <c r="C9735" t="s">
        <v>173</v>
      </c>
      <c r="D9735" t="s">
        <v>174</v>
      </c>
      <c r="E9735" t="s">
        <v>27</v>
      </c>
      <c r="F9735" t="s">
        <v>38</v>
      </c>
      <c r="G9735" t="s">
        <v>73</v>
      </c>
      <c r="H9735">
        <v>3</v>
      </c>
      <c r="I9735">
        <v>495.87</v>
      </c>
      <c r="J9735">
        <v>0.05</v>
      </c>
      <c r="K9735">
        <v>1413.23</v>
      </c>
      <c r="L9735">
        <v>286.61</v>
      </c>
      <c r="M9735">
        <f t="shared" si="458"/>
        <v>1413.2295000000001</v>
      </c>
      <c r="N9735" t="str">
        <f t="shared" si="456"/>
        <v>Q3</v>
      </c>
      <c r="O9735" s="2">
        <f t="shared" si="457"/>
        <v>20.280492205798069</v>
      </c>
      <c r="P9735" t="str">
        <f>VLOOKUP(retail_sales_2023!C9735,customers!A:J,5,)</f>
        <v>Chandigarh</v>
      </c>
      <c r="Q9735" t="str">
        <f>VLOOKUP(C9735,customers!A:J,10,0)</f>
        <v>Regular</v>
      </c>
    </row>
    <row r="9736" spans="1:17" x14ac:dyDescent="0.3">
      <c r="A9736" t="s">
        <v>10827</v>
      </c>
      <c r="B9736" s="1">
        <v>45014</v>
      </c>
      <c r="C9736" t="s">
        <v>2375</v>
      </c>
      <c r="D9736" t="s">
        <v>2376</v>
      </c>
      <c r="E9736" t="s">
        <v>27</v>
      </c>
      <c r="F9736" t="s">
        <v>28</v>
      </c>
      <c r="G9736" t="s">
        <v>280</v>
      </c>
      <c r="H9736">
        <v>1</v>
      </c>
      <c r="I9736">
        <v>4462.32</v>
      </c>
      <c r="J9736">
        <v>0.1</v>
      </c>
      <c r="K9736">
        <v>4016.09</v>
      </c>
      <c r="L9736">
        <v>952.02</v>
      </c>
      <c r="M9736">
        <f t="shared" si="458"/>
        <v>4016.0879999999997</v>
      </c>
      <c r="N9736" t="str">
        <f t="shared" si="456"/>
        <v>Q1</v>
      </c>
      <c r="O9736" s="2">
        <f t="shared" si="457"/>
        <v>23.705146050013816</v>
      </c>
      <c r="P9736" t="str">
        <f>VLOOKUP(retail_sales_2023!C9736,customers!A:J,5,)</f>
        <v>Lucknow</v>
      </c>
      <c r="Q9736" t="str">
        <f>VLOOKUP(C9736,customers!A:J,10,0)</f>
        <v>Regular</v>
      </c>
    </row>
    <row r="9737" spans="1:17" x14ac:dyDescent="0.3">
      <c r="A9737" t="s">
        <v>10828</v>
      </c>
      <c r="B9737" s="1">
        <v>45219</v>
      </c>
      <c r="C9737" t="s">
        <v>1013</v>
      </c>
      <c r="D9737" t="s">
        <v>1014</v>
      </c>
      <c r="E9737" t="s">
        <v>15</v>
      </c>
      <c r="F9737" t="s">
        <v>22</v>
      </c>
      <c r="G9737" t="s">
        <v>516</v>
      </c>
      <c r="H9737">
        <v>2</v>
      </c>
      <c r="I9737">
        <v>30067.31</v>
      </c>
      <c r="J9737">
        <v>0.05</v>
      </c>
      <c r="K9737">
        <v>57127.89</v>
      </c>
      <c r="L9737">
        <v>14654.73</v>
      </c>
      <c r="M9737">
        <f t="shared" si="458"/>
        <v>57127.889000000003</v>
      </c>
      <c r="N9737" t="str">
        <f t="shared" si="456"/>
        <v>Q4</v>
      </c>
      <c r="O9737" s="2">
        <f t="shared" si="457"/>
        <v>25.652496530153662</v>
      </c>
      <c r="P9737" t="str">
        <f>VLOOKUP(retail_sales_2023!C9737,customers!A:J,5,)</f>
        <v>Bengaluru</v>
      </c>
      <c r="Q9737" t="str">
        <f>VLOOKUP(C9737,customers!A:J,10,0)</f>
        <v>Premium</v>
      </c>
    </row>
    <row r="9738" spans="1:17" x14ac:dyDescent="0.3">
      <c r="A9738" t="s">
        <v>10829</v>
      </c>
      <c r="B9738" s="1">
        <v>45281</v>
      </c>
      <c r="C9738" t="s">
        <v>1789</v>
      </c>
      <c r="D9738" t="s">
        <v>1790</v>
      </c>
      <c r="E9738" t="s">
        <v>33</v>
      </c>
      <c r="F9738" t="s">
        <v>28</v>
      </c>
      <c r="G9738" t="s">
        <v>280</v>
      </c>
      <c r="H9738">
        <v>3</v>
      </c>
      <c r="I9738">
        <v>2745.07</v>
      </c>
      <c r="J9738">
        <v>0.05</v>
      </c>
      <c r="K9738">
        <v>7823.45</v>
      </c>
      <c r="L9738">
        <v>1907.65</v>
      </c>
      <c r="M9738">
        <f t="shared" si="458"/>
        <v>7823.4495000000006</v>
      </c>
      <c r="N9738" t="str">
        <f t="shared" si="456"/>
        <v>Q4</v>
      </c>
      <c r="O9738" s="2">
        <f t="shared" si="457"/>
        <v>24.383743744767337</v>
      </c>
      <c r="P9738" t="str">
        <f>VLOOKUP(retail_sales_2023!C9738,customers!A:J,5,)</f>
        <v>Surat</v>
      </c>
      <c r="Q9738" t="str">
        <f>VLOOKUP(C9738,customers!A:J,10,0)</f>
        <v>Occasional</v>
      </c>
    </row>
    <row r="9739" spans="1:17" x14ac:dyDescent="0.3">
      <c r="A9739" t="s">
        <v>10830</v>
      </c>
      <c r="B9739" s="1">
        <v>45109</v>
      </c>
      <c r="C9739" t="s">
        <v>867</v>
      </c>
      <c r="D9739" t="s">
        <v>868</v>
      </c>
      <c r="E9739" t="s">
        <v>33</v>
      </c>
      <c r="F9739" t="s">
        <v>43</v>
      </c>
      <c r="G9739" t="s">
        <v>301</v>
      </c>
      <c r="H9739">
        <v>4</v>
      </c>
      <c r="I9739">
        <v>5667.18</v>
      </c>
      <c r="J9739">
        <v>0</v>
      </c>
      <c r="K9739">
        <v>22668.720000000001</v>
      </c>
      <c r="L9739">
        <v>2174.2600000000002</v>
      </c>
      <c r="M9739">
        <f t="shared" si="458"/>
        <v>22668.720000000001</v>
      </c>
      <c r="N9739" t="str">
        <f t="shared" si="456"/>
        <v>Q3</v>
      </c>
      <c r="O9739" s="2">
        <f t="shared" si="457"/>
        <v>9.5914546564605327</v>
      </c>
      <c r="P9739" t="str">
        <f>VLOOKUP(retail_sales_2023!C9739,customers!A:J,5,)</f>
        <v>Nagpur</v>
      </c>
      <c r="Q9739" t="str">
        <f>VLOOKUP(C9739,customers!A:J,10,0)</f>
        <v>Regular</v>
      </c>
    </row>
    <row r="9740" spans="1:17" x14ac:dyDescent="0.3">
      <c r="A9740" t="s">
        <v>10831</v>
      </c>
      <c r="B9740" s="1">
        <v>45269</v>
      </c>
      <c r="C9740" t="s">
        <v>1013</v>
      </c>
      <c r="D9740" t="s">
        <v>1014</v>
      </c>
      <c r="E9740" t="s">
        <v>15</v>
      </c>
      <c r="F9740" t="s">
        <v>43</v>
      </c>
      <c r="G9740" t="s">
        <v>121</v>
      </c>
      <c r="H9740">
        <v>3</v>
      </c>
      <c r="I9740">
        <v>57116.86</v>
      </c>
      <c r="J9740">
        <v>0.15</v>
      </c>
      <c r="K9740">
        <v>145647.99</v>
      </c>
      <c r="L9740">
        <v>16635.27</v>
      </c>
      <c r="M9740">
        <f t="shared" si="458"/>
        <v>145647.99300000002</v>
      </c>
      <c r="N9740" t="str">
        <f t="shared" si="456"/>
        <v>Q4</v>
      </c>
      <c r="O9740" s="2">
        <f t="shared" si="457"/>
        <v>11.421558237775887</v>
      </c>
      <c r="P9740" t="str">
        <f>VLOOKUP(retail_sales_2023!C9740,customers!A:J,5,)</f>
        <v>Bengaluru</v>
      </c>
      <c r="Q9740" t="str">
        <f>VLOOKUP(C9740,customers!A:J,10,0)</f>
        <v>Premium</v>
      </c>
    </row>
    <row r="9741" spans="1:17" x14ac:dyDescent="0.3">
      <c r="A9741" t="s">
        <v>10832</v>
      </c>
      <c r="B9741" s="1">
        <v>45219</v>
      </c>
      <c r="C9741" t="s">
        <v>1612</v>
      </c>
      <c r="D9741" t="s">
        <v>1613</v>
      </c>
      <c r="E9741" t="s">
        <v>15</v>
      </c>
      <c r="F9741" t="s">
        <v>28</v>
      </c>
      <c r="G9741" t="s">
        <v>29</v>
      </c>
      <c r="H9741">
        <v>3</v>
      </c>
      <c r="I9741">
        <v>1738.45</v>
      </c>
      <c r="J9741">
        <v>0.05</v>
      </c>
      <c r="K9741">
        <v>4954.58</v>
      </c>
      <c r="L9741">
        <v>839.9</v>
      </c>
      <c r="M9741">
        <f t="shared" si="458"/>
        <v>4954.5825000000004</v>
      </c>
      <c r="N9741" t="str">
        <f t="shared" si="456"/>
        <v>Q4</v>
      </c>
      <c r="O9741" s="2">
        <f t="shared" si="457"/>
        <v>16.951991894368444</v>
      </c>
      <c r="P9741" t="str">
        <f>VLOOKUP(retail_sales_2023!C9741,customers!A:J,5,)</f>
        <v>Chennai</v>
      </c>
      <c r="Q9741" t="str">
        <f>VLOOKUP(C9741,customers!A:J,10,0)</f>
        <v>Premium</v>
      </c>
    </row>
    <row r="9742" spans="1:17" x14ac:dyDescent="0.3">
      <c r="A9742" t="s">
        <v>10833</v>
      </c>
      <c r="B9742" s="1">
        <v>45143</v>
      </c>
      <c r="C9742" t="s">
        <v>518</v>
      </c>
      <c r="D9742" t="s">
        <v>519</v>
      </c>
      <c r="E9742" t="s">
        <v>21</v>
      </c>
      <c r="F9742" t="s">
        <v>52</v>
      </c>
      <c r="G9742" t="s">
        <v>268</v>
      </c>
      <c r="H9742">
        <v>5</v>
      </c>
      <c r="I9742">
        <v>351.11</v>
      </c>
      <c r="J9742">
        <v>0.1</v>
      </c>
      <c r="K9742">
        <v>1580</v>
      </c>
      <c r="L9742">
        <v>158.94</v>
      </c>
      <c r="M9742">
        <f t="shared" si="458"/>
        <v>1579.9950000000001</v>
      </c>
      <c r="N9742" t="str">
        <f t="shared" si="456"/>
        <v>Q3</v>
      </c>
      <c r="O9742" s="2">
        <f t="shared" si="457"/>
        <v>10.059493670886075</v>
      </c>
      <c r="P9742" t="str">
        <f>VLOOKUP(retail_sales_2023!C9742,customers!A:J,5,)</f>
        <v>Ranchi</v>
      </c>
      <c r="Q9742" t="str">
        <f>VLOOKUP(C9742,customers!A:J,10,0)</f>
        <v>Premium</v>
      </c>
    </row>
    <row r="9743" spans="1:17" x14ac:dyDescent="0.3">
      <c r="A9743" t="s">
        <v>10834</v>
      </c>
      <c r="B9743" s="1">
        <v>45177</v>
      </c>
      <c r="C9743" t="s">
        <v>5047</v>
      </c>
      <c r="D9743" t="s">
        <v>5048</v>
      </c>
      <c r="E9743" t="s">
        <v>27</v>
      </c>
      <c r="F9743" t="s">
        <v>52</v>
      </c>
      <c r="G9743" t="s">
        <v>133</v>
      </c>
      <c r="H9743">
        <v>9</v>
      </c>
      <c r="I9743">
        <v>703.21</v>
      </c>
      <c r="J9743">
        <v>0.15</v>
      </c>
      <c r="K9743">
        <v>5379.56</v>
      </c>
      <c r="L9743">
        <v>430.91</v>
      </c>
      <c r="M9743">
        <f t="shared" si="458"/>
        <v>5379.5564999999997</v>
      </c>
      <c r="N9743" t="str">
        <f t="shared" si="456"/>
        <v>Q3</v>
      </c>
      <c r="O9743" s="2">
        <f t="shared" si="457"/>
        <v>8.0101346578530581</v>
      </c>
      <c r="P9743" t="str">
        <f>VLOOKUP(retail_sales_2023!C9743,customers!A:J,5,)</f>
        <v>Lucknow</v>
      </c>
      <c r="Q9743" t="str">
        <f>VLOOKUP(C9743,customers!A:J,10,0)</f>
        <v>Premium</v>
      </c>
    </row>
    <row r="9744" spans="1:17" x14ac:dyDescent="0.3">
      <c r="A9744" t="s">
        <v>10835</v>
      </c>
      <c r="B9744" s="1">
        <v>44940</v>
      </c>
      <c r="C9744" t="s">
        <v>518</v>
      </c>
      <c r="D9744" t="s">
        <v>519</v>
      </c>
      <c r="E9744" t="s">
        <v>21</v>
      </c>
      <c r="F9744" t="s">
        <v>28</v>
      </c>
      <c r="G9744" t="s">
        <v>325</v>
      </c>
      <c r="H9744">
        <v>5</v>
      </c>
      <c r="I9744">
        <v>6162.22</v>
      </c>
      <c r="J9744">
        <v>0</v>
      </c>
      <c r="K9744">
        <v>30811.1</v>
      </c>
      <c r="L9744">
        <v>7631.31</v>
      </c>
      <c r="M9744">
        <f t="shared" si="458"/>
        <v>30811.100000000002</v>
      </c>
      <c r="N9744" t="str">
        <f t="shared" si="456"/>
        <v>Q1</v>
      </c>
      <c r="O9744" s="2">
        <f t="shared" si="457"/>
        <v>24.768054370016003</v>
      </c>
      <c r="P9744" t="str">
        <f>VLOOKUP(retail_sales_2023!C9744,customers!A:J,5,)</f>
        <v>Ranchi</v>
      </c>
      <c r="Q9744" t="str">
        <f>VLOOKUP(C9744,customers!A:J,10,0)</f>
        <v>Premium</v>
      </c>
    </row>
    <row r="9745" spans="1:17" x14ac:dyDescent="0.3">
      <c r="A9745" t="s">
        <v>10836</v>
      </c>
      <c r="B9745" s="1">
        <v>45131</v>
      </c>
      <c r="C9745" t="s">
        <v>586</v>
      </c>
      <c r="D9745" t="s">
        <v>587</v>
      </c>
      <c r="E9745" t="s">
        <v>33</v>
      </c>
      <c r="F9745" t="s">
        <v>52</v>
      </c>
      <c r="G9745" t="s">
        <v>226</v>
      </c>
      <c r="H9745">
        <v>10</v>
      </c>
      <c r="I9745">
        <v>597.44000000000005</v>
      </c>
      <c r="J9745">
        <v>0</v>
      </c>
      <c r="K9745">
        <v>5974.4</v>
      </c>
      <c r="L9745">
        <v>342.62</v>
      </c>
      <c r="M9745">
        <f t="shared" si="458"/>
        <v>5974.4000000000005</v>
      </c>
      <c r="N9745" t="str">
        <f t="shared" si="456"/>
        <v>Q3</v>
      </c>
      <c r="O9745" s="2">
        <f t="shared" si="457"/>
        <v>5.7348018211033747</v>
      </c>
      <c r="P9745" t="str">
        <f>VLOOKUP(retail_sales_2023!C9745,customers!A:J,5,)</f>
        <v>Mumbai</v>
      </c>
      <c r="Q9745" t="str">
        <f>VLOOKUP(C9745,customers!A:J,10,0)</f>
        <v>Premium</v>
      </c>
    </row>
    <row r="9746" spans="1:17" x14ac:dyDescent="0.3">
      <c r="A9746" t="s">
        <v>10837</v>
      </c>
      <c r="B9746" s="1">
        <v>44963</v>
      </c>
      <c r="C9746" t="s">
        <v>1671</v>
      </c>
      <c r="D9746" t="s">
        <v>1672</v>
      </c>
      <c r="E9746" t="s">
        <v>15</v>
      </c>
      <c r="F9746" t="s">
        <v>16</v>
      </c>
      <c r="G9746" t="s">
        <v>17</v>
      </c>
      <c r="H9746">
        <v>4</v>
      </c>
      <c r="I9746">
        <v>956.83</v>
      </c>
      <c r="J9746">
        <v>0.15</v>
      </c>
      <c r="K9746">
        <v>3253.22</v>
      </c>
      <c r="L9746">
        <v>1055.8800000000001</v>
      </c>
      <c r="M9746">
        <f t="shared" si="458"/>
        <v>3253.2220000000002</v>
      </c>
      <c r="N9746" t="str">
        <f t="shared" si="456"/>
        <v>Q1</v>
      </c>
      <c r="O9746" s="2">
        <f t="shared" si="457"/>
        <v>32.456458524169904</v>
      </c>
      <c r="P9746" t="str">
        <f>VLOOKUP(retail_sales_2023!C9746,customers!A:J,5,)</f>
        <v>Hyderabad</v>
      </c>
      <c r="Q9746" t="str">
        <f>VLOOKUP(C9746,customers!A:J,10,0)</f>
        <v>Occasional</v>
      </c>
    </row>
    <row r="9747" spans="1:17" x14ac:dyDescent="0.3">
      <c r="A9747" t="s">
        <v>10838</v>
      </c>
      <c r="B9747" s="1">
        <v>44938</v>
      </c>
      <c r="C9747" t="s">
        <v>254</v>
      </c>
      <c r="D9747" t="s">
        <v>255</v>
      </c>
      <c r="E9747" t="s">
        <v>33</v>
      </c>
      <c r="F9747" t="s">
        <v>52</v>
      </c>
      <c r="G9747" t="s">
        <v>169</v>
      </c>
      <c r="H9747">
        <v>3</v>
      </c>
      <c r="I9747">
        <v>60.69</v>
      </c>
      <c r="J9747">
        <v>0.05</v>
      </c>
      <c r="K9747">
        <v>172.97</v>
      </c>
      <c r="L9747">
        <v>11.15</v>
      </c>
      <c r="M9747">
        <f t="shared" si="458"/>
        <v>172.9665</v>
      </c>
      <c r="N9747" t="str">
        <f t="shared" si="456"/>
        <v>Q1</v>
      </c>
      <c r="O9747" s="2">
        <f t="shared" si="457"/>
        <v>6.4462045441406035</v>
      </c>
      <c r="P9747" t="str">
        <f>VLOOKUP(retail_sales_2023!C9747,customers!A:J,5,)</f>
        <v>Nagpur</v>
      </c>
      <c r="Q9747" t="str">
        <f>VLOOKUP(C9747,customers!A:J,10,0)</f>
        <v>Premium</v>
      </c>
    </row>
    <row r="9748" spans="1:17" x14ac:dyDescent="0.3">
      <c r="A9748" t="s">
        <v>10839</v>
      </c>
      <c r="B9748" s="1">
        <v>45211</v>
      </c>
      <c r="C9748" t="s">
        <v>1331</v>
      </c>
      <c r="D9748" t="s">
        <v>1332</v>
      </c>
      <c r="E9748" t="s">
        <v>27</v>
      </c>
      <c r="F9748" t="s">
        <v>28</v>
      </c>
      <c r="G9748" t="s">
        <v>280</v>
      </c>
      <c r="H9748">
        <v>5</v>
      </c>
      <c r="I9748">
        <v>2914.84</v>
      </c>
      <c r="J9748">
        <v>0.15</v>
      </c>
      <c r="K9748">
        <v>12388.07</v>
      </c>
      <c r="L9748">
        <v>2526.67</v>
      </c>
      <c r="M9748">
        <f t="shared" si="458"/>
        <v>12388.07</v>
      </c>
      <c r="N9748" t="str">
        <f t="shared" si="456"/>
        <v>Q4</v>
      </c>
      <c r="O9748" s="2">
        <f t="shared" si="457"/>
        <v>20.395993887667732</v>
      </c>
      <c r="P9748" t="str">
        <f>VLOOKUP(retail_sales_2023!C9748,customers!A:J,5,)</f>
        <v>Jaipur</v>
      </c>
      <c r="Q9748" t="str">
        <f>VLOOKUP(C9748,customers!A:J,10,0)</f>
        <v>Premium</v>
      </c>
    </row>
    <row r="9749" spans="1:17" x14ac:dyDescent="0.3">
      <c r="A9749" t="s">
        <v>10840</v>
      </c>
      <c r="B9749" s="1">
        <v>45221</v>
      </c>
      <c r="C9749" t="s">
        <v>544</v>
      </c>
      <c r="D9749" t="s">
        <v>545</v>
      </c>
      <c r="E9749" t="s">
        <v>15</v>
      </c>
      <c r="F9749" t="s">
        <v>52</v>
      </c>
      <c r="G9749" t="s">
        <v>268</v>
      </c>
      <c r="H9749">
        <v>3</v>
      </c>
      <c r="I9749">
        <v>383.99</v>
      </c>
      <c r="J9749">
        <v>0.2</v>
      </c>
      <c r="K9749">
        <v>921.58</v>
      </c>
      <c r="L9749">
        <v>84.12</v>
      </c>
      <c r="M9749">
        <f t="shared" si="458"/>
        <v>921.57600000000002</v>
      </c>
      <c r="N9749" t="str">
        <f t="shared" si="456"/>
        <v>Q4</v>
      </c>
      <c r="O9749" s="2">
        <f t="shared" si="457"/>
        <v>9.1278022526530531</v>
      </c>
      <c r="P9749" t="str">
        <f>VLOOKUP(retail_sales_2023!C9749,customers!A:J,5,)</f>
        <v>Bengaluru</v>
      </c>
      <c r="Q9749" t="str">
        <f>VLOOKUP(C9749,customers!A:J,10,0)</f>
        <v>Premium</v>
      </c>
    </row>
    <row r="9750" spans="1:17" x14ac:dyDescent="0.3">
      <c r="A9750" t="s">
        <v>10841</v>
      </c>
      <c r="B9750" s="1">
        <v>45238</v>
      </c>
      <c r="C9750" t="s">
        <v>861</v>
      </c>
      <c r="D9750" t="s">
        <v>862</v>
      </c>
      <c r="E9750" t="s">
        <v>21</v>
      </c>
      <c r="F9750" t="s">
        <v>22</v>
      </c>
      <c r="G9750" t="s">
        <v>146</v>
      </c>
      <c r="H9750">
        <v>4</v>
      </c>
      <c r="I9750">
        <v>34884.620000000003</v>
      </c>
      <c r="J9750">
        <v>0.05</v>
      </c>
      <c r="K9750">
        <v>132561.56</v>
      </c>
      <c r="L9750">
        <v>28625.62</v>
      </c>
      <c r="M9750">
        <f t="shared" si="458"/>
        <v>132561.55600000001</v>
      </c>
      <c r="N9750" t="str">
        <f t="shared" si="456"/>
        <v>Q4</v>
      </c>
      <c r="O9750" s="2">
        <f t="shared" si="457"/>
        <v>21.594208758557158</v>
      </c>
      <c r="P9750" t="str">
        <f>VLOOKUP(retail_sales_2023!C9750,customers!A:J,5,)</f>
        <v>Bhubaneswar</v>
      </c>
      <c r="Q9750" t="str">
        <f>VLOOKUP(C9750,customers!A:J,10,0)</f>
        <v>Premium</v>
      </c>
    </row>
    <row r="9751" spans="1:17" x14ac:dyDescent="0.3">
      <c r="A9751" t="s">
        <v>10842</v>
      </c>
      <c r="B9751" s="1">
        <v>45031</v>
      </c>
      <c r="C9751" t="s">
        <v>928</v>
      </c>
      <c r="D9751" t="s">
        <v>929</v>
      </c>
      <c r="E9751" t="s">
        <v>27</v>
      </c>
      <c r="F9751" t="s">
        <v>81</v>
      </c>
      <c r="G9751" t="s">
        <v>105</v>
      </c>
      <c r="H9751">
        <v>4</v>
      </c>
      <c r="I9751">
        <v>3515.94</v>
      </c>
      <c r="J9751">
        <v>0.05</v>
      </c>
      <c r="K9751">
        <v>13360.57</v>
      </c>
      <c r="L9751">
        <v>3104.46</v>
      </c>
      <c r="M9751">
        <f t="shared" si="458"/>
        <v>13360.572</v>
      </c>
      <c r="N9751" t="str">
        <f t="shared" si="456"/>
        <v>Q2</v>
      </c>
      <c r="O9751" s="2">
        <f t="shared" si="457"/>
        <v>23.235984692269867</v>
      </c>
      <c r="P9751" t="str">
        <f>VLOOKUP(retail_sales_2023!C9751,customers!A:J,5,)</f>
        <v>Jaipur</v>
      </c>
      <c r="Q9751" t="str">
        <f>VLOOKUP(C9751,customers!A:J,10,0)</f>
        <v>Premium</v>
      </c>
    </row>
    <row r="9752" spans="1:17" x14ac:dyDescent="0.3">
      <c r="A9752" t="s">
        <v>10843</v>
      </c>
      <c r="B9752" s="1">
        <v>44969</v>
      </c>
      <c r="C9752" t="s">
        <v>234</v>
      </c>
      <c r="D9752" t="s">
        <v>260</v>
      </c>
      <c r="E9752" t="s">
        <v>33</v>
      </c>
      <c r="F9752" t="s">
        <v>16</v>
      </c>
      <c r="G9752" t="s">
        <v>898</v>
      </c>
      <c r="H9752">
        <v>5</v>
      </c>
      <c r="I9752">
        <v>578.41</v>
      </c>
      <c r="J9752">
        <v>0.05</v>
      </c>
      <c r="K9752">
        <v>2747.45</v>
      </c>
      <c r="L9752">
        <v>862.01</v>
      </c>
      <c r="M9752">
        <f t="shared" si="458"/>
        <v>2747.4474999999998</v>
      </c>
      <c r="N9752" t="str">
        <f t="shared" si="456"/>
        <v>Q1</v>
      </c>
      <c r="O9752" s="2">
        <f t="shared" si="457"/>
        <v>31.37491128137</v>
      </c>
      <c r="P9752" t="str">
        <f>VLOOKUP(retail_sales_2023!C9752,customers!A:J,5,)</f>
        <v>Mumbai</v>
      </c>
      <c r="Q9752" t="str">
        <f>VLOOKUP(C9752,customers!A:J,10,0)</f>
        <v>Occasional</v>
      </c>
    </row>
    <row r="9753" spans="1:17" x14ac:dyDescent="0.3">
      <c r="A9753" t="s">
        <v>10844</v>
      </c>
      <c r="B9753" s="1">
        <v>45051</v>
      </c>
      <c r="C9753" t="s">
        <v>670</v>
      </c>
      <c r="D9753" t="s">
        <v>671</v>
      </c>
      <c r="E9753" t="s">
        <v>27</v>
      </c>
      <c r="F9753" t="s">
        <v>52</v>
      </c>
      <c r="G9753" t="s">
        <v>169</v>
      </c>
      <c r="H9753">
        <v>3</v>
      </c>
      <c r="I9753">
        <v>711.48</v>
      </c>
      <c r="J9753">
        <v>0</v>
      </c>
      <c r="K9753">
        <v>2134.44</v>
      </c>
      <c r="L9753">
        <v>201.62</v>
      </c>
      <c r="M9753">
        <f t="shared" si="458"/>
        <v>2134.44</v>
      </c>
      <c r="N9753" t="str">
        <f t="shared" si="456"/>
        <v>Q2</v>
      </c>
      <c r="O9753" s="2">
        <f t="shared" si="457"/>
        <v>9.4460373681152898</v>
      </c>
      <c r="P9753" t="str">
        <f>VLOOKUP(retail_sales_2023!C9753,customers!A:J,5,)</f>
        <v>Amritsar</v>
      </c>
      <c r="Q9753" t="str">
        <f>VLOOKUP(C9753,customers!A:J,10,0)</f>
        <v>Premium</v>
      </c>
    </row>
    <row r="9754" spans="1:17" x14ac:dyDescent="0.3">
      <c r="A9754" t="s">
        <v>10845</v>
      </c>
      <c r="B9754" s="1">
        <v>45163</v>
      </c>
      <c r="C9754" t="s">
        <v>130</v>
      </c>
      <c r="D9754" t="s">
        <v>131</v>
      </c>
      <c r="E9754" t="s">
        <v>21</v>
      </c>
      <c r="F9754" t="s">
        <v>52</v>
      </c>
      <c r="G9754" t="s">
        <v>69</v>
      </c>
      <c r="H9754">
        <v>3</v>
      </c>
      <c r="I9754">
        <v>495.92</v>
      </c>
      <c r="J9754">
        <v>0</v>
      </c>
      <c r="K9754">
        <v>1487.76</v>
      </c>
      <c r="L9754">
        <v>142.94999999999999</v>
      </c>
      <c r="M9754">
        <f t="shared" si="458"/>
        <v>1487.76</v>
      </c>
      <c r="N9754" t="str">
        <f t="shared" si="456"/>
        <v>Q3</v>
      </c>
      <c r="O9754" s="2">
        <f t="shared" si="457"/>
        <v>9.608404581384093</v>
      </c>
      <c r="P9754" t="str">
        <f>VLOOKUP(retail_sales_2023!C9754,customers!A:J,5,)</f>
        <v>Bhubaneswar</v>
      </c>
      <c r="Q9754" t="str">
        <f>VLOOKUP(C9754,customers!A:J,10,0)</f>
        <v>Regular</v>
      </c>
    </row>
    <row r="9755" spans="1:17" x14ac:dyDescent="0.3">
      <c r="A9755" t="s">
        <v>10846</v>
      </c>
      <c r="B9755" s="1">
        <v>45266</v>
      </c>
      <c r="C9755" t="s">
        <v>1596</v>
      </c>
      <c r="D9755" t="s">
        <v>1597</v>
      </c>
      <c r="E9755" t="s">
        <v>21</v>
      </c>
      <c r="F9755" t="s">
        <v>52</v>
      </c>
      <c r="G9755" t="s">
        <v>226</v>
      </c>
      <c r="H9755">
        <v>6</v>
      </c>
      <c r="I9755">
        <v>719.28</v>
      </c>
      <c r="J9755">
        <v>0.15</v>
      </c>
      <c r="K9755">
        <v>3668.33</v>
      </c>
      <c r="L9755">
        <v>238.1</v>
      </c>
      <c r="M9755">
        <f t="shared" si="458"/>
        <v>3668.328</v>
      </c>
      <c r="N9755" t="str">
        <f t="shared" si="456"/>
        <v>Q4</v>
      </c>
      <c r="O9755" s="2">
        <f t="shared" si="457"/>
        <v>6.4906919497427982</v>
      </c>
      <c r="P9755" t="str">
        <f>VLOOKUP(retail_sales_2023!C9755,customers!A:J,5,)</f>
        <v>Bhubaneswar</v>
      </c>
      <c r="Q9755" t="str">
        <f>VLOOKUP(C9755,customers!A:J,10,0)</f>
        <v>Regular</v>
      </c>
    </row>
    <row r="9756" spans="1:17" x14ac:dyDescent="0.3">
      <c r="A9756" t="s">
        <v>10847</v>
      </c>
      <c r="B9756" s="1">
        <v>45123</v>
      </c>
      <c r="C9756" t="s">
        <v>2033</v>
      </c>
      <c r="D9756" t="s">
        <v>2034</v>
      </c>
      <c r="E9756" t="s">
        <v>33</v>
      </c>
      <c r="F9756" t="s">
        <v>22</v>
      </c>
      <c r="G9756" t="s">
        <v>315</v>
      </c>
      <c r="H9756">
        <v>4</v>
      </c>
      <c r="I9756">
        <v>6540.28</v>
      </c>
      <c r="J9756">
        <v>0</v>
      </c>
      <c r="K9756">
        <v>26161.119999999999</v>
      </c>
      <c r="L9756">
        <v>6093.22</v>
      </c>
      <c r="M9756">
        <f t="shared" si="458"/>
        <v>26161.119999999999</v>
      </c>
      <c r="N9756" t="str">
        <f t="shared" si="456"/>
        <v>Q3</v>
      </c>
      <c r="O9756" s="2">
        <f t="shared" si="457"/>
        <v>23.291128208578225</v>
      </c>
      <c r="P9756" t="str">
        <f>VLOOKUP(retail_sales_2023!C9756,customers!A:J,5,)</f>
        <v>Nagpur</v>
      </c>
      <c r="Q9756" t="str">
        <f>VLOOKUP(C9756,customers!A:J,10,0)</f>
        <v>Regular</v>
      </c>
    </row>
    <row r="9757" spans="1:17" x14ac:dyDescent="0.3">
      <c r="A9757" t="s">
        <v>10848</v>
      </c>
      <c r="B9757" s="1">
        <v>44993</v>
      </c>
      <c r="C9757" t="s">
        <v>491</v>
      </c>
      <c r="D9757" t="s">
        <v>492</v>
      </c>
      <c r="E9757" t="s">
        <v>21</v>
      </c>
      <c r="F9757" t="s">
        <v>52</v>
      </c>
      <c r="G9757" t="s">
        <v>133</v>
      </c>
      <c r="H9757">
        <v>4</v>
      </c>
      <c r="I9757">
        <v>405.63</v>
      </c>
      <c r="J9757">
        <v>0</v>
      </c>
      <c r="K9757">
        <v>1622.52</v>
      </c>
      <c r="L9757">
        <v>167.88</v>
      </c>
      <c r="M9757">
        <f t="shared" si="458"/>
        <v>1622.52</v>
      </c>
      <c r="N9757" t="str">
        <f t="shared" si="456"/>
        <v>Q1</v>
      </c>
      <c r="O9757" s="2">
        <f t="shared" si="457"/>
        <v>10.346867835219289</v>
      </c>
      <c r="P9757" t="str">
        <f>VLOOKUP(retail_sales_2023!C9757,customers!A:J,5,)</f>
        <v>Patna</v>
      </c>
      <c r="Q9757" t="str">
        <f>VLOOKUP(C9757,customers!A:J,10,0)</f>
        <v>Premium</v>
      </c>
    </row>
    <row r="9758" spans="1:17" x14ac:dyDescent="0.3">
      <c r="A9758" t="s">
        <v>10849</v>
      </c>
      <c r="B9758" s="1">
        <v>45192</v>
      </c>
      <c r="C9758" t="s">
        <v>525</v>
      </c>
      <c r="D9758" t="s">
        <v>526</v>
      </c>
      <c r="E9758" t="s">
        <v>21</v>
      </c>
      <c r="F9758" t="s">
        <v>81</v>
      </c>
      <c r="G9758" t="s">
        <v>333</v>
      </c>
      <c r="H9758">
        <v>4</v>
      </c>
      <c r="I9758">
        <v>3063.01</v>
      </c>
      <c r="J9758">
        <v>0</v>
      </c>
      <c r="K9758">
        <v>12252.04</v>
      </c>
      <c r="L9758">
        <v>2738.71</v>
      </c>
      <c r="M9758">
        <f t="shared" si="458"/>
        <v>12252.04</v>
      </c>
      <c r="N9758" t="str">
        <f t="shared" si="456"/>
        <v>Q3</v>
      </c>
      <c r="O9758" s="2">
        <f t="shared" si="457"/>
        <v>22.353093852125848</v>
      </c>
      <c r="P9758" t="str">
        <f>VLOOKUP(retail_sales_2023!C9758,customers!A:J,5,)</f>
        <v>Patna</v>
      </c>
      <c r="Q9758" t="str">
        <f>VLOOKUP(C9758,customers!A:J,10,0)</f>
        <v>Occasional</v>
      </c>
    </row>
    <row r="9759" spans="1:17" x14ac:dyDescent="0.3">
      <c r="A9759" t="s">
        <v>10850</v>
      </c>
      <c r="B9759" s="1">
        <v>44994</v>
      </c>
      <c r="C9759" t="s">
        <v>278</v>
      </c>
      <c r="D9759" t="s">
        <v>279</v>
      </c>
      <c r="E9759" t="s">
        <v>33</v>
      </c>
      <c r="F9759" t="s">
        <v>52</v>
      </c>
      <c r="G9759" t="s">
        <v>226</v>
      </c>
      <c r="H9759">
        <v>8</v>
      </c>
      <c r="I9759">
        <v>96.96</v>
      </c>
      <c r="J9759">
        <v>0.05</v>
      </c>
      <c r="K9759">
        <v>736.9</v>
      </c>
      <c r="L9759">
        <v>46.83</v>
      </c>
      <c r="M9759">
        <f t="shared" si="458"/>
        <v>736.89599999999996</v>
      </c>
      <c r="N9759" t="str">
        <f t="shared" si="456"/>
        <v>Q1</v>
      </c>
      <c r="O9759" s="2">
        <f t="shared" si="457"/>
        <v>6.3550006785181159</v>
      </c>
      <c r="P9759" t="str">
        <f>VLOOKUP(retail_sales_2023!C9759,customers!A:J,5,)</f>
        <v>Pune</v>
      </c>
      <c r="Q9759" t="str">
        <f>VLOOKUP(C9759,customers!A:J,10,0)</f>
        <v>Premium</v>
      </c>
    </row>
    <row r="9760" spans="1:17" x14ac:dyDescent="0.3">
      <c r="A9760" t="s">
        <v>10851</v>
      </c>
      <c r="B9760" s="1">
        <v>45247</v>
      </c>
      <c r="C9760" t="s">
        <v>1643</v>
      </c>
      <c r="D9760" t="s">
        <v>1644</v>
      </c>
      <c r="E9760" t="s">
        <v>15</v>
      </c>
      <c r="F9760" t="s">
        <v>52</v>
      </c>
      <c r="G9760" t="s">
        <v>226</v>
      </c>
      <c r="H9760">
        <v>2</v>
      </c>
      <c r="I9760">
        <v>245.87</v>
      </c>
      <c r="J9760">
        <v>0.05</v>
      </c>
      <c r="K9760">
        <v>467.15</v>
      </c>
      <c r="L9760">
        <v>42.03</v>
      </c>
      <c r="M9760">
        <f t="shared" si="458"/>
        <v>467.15299999999996</v>
      </c>
      <c r="N9760" t="str">
        <f t="shared" si="456"/>
        <v>Q4</v>
      </c>
      <c r="O9760" s="2">
        <f t="shared" si="457"/>
        <v>8.9971101359306438</v>
      </c>
      <c r="P9760" t="str">
        <f>VLOOKUP(retail_sales_2023!C9760,customers!A:J,5,)</f>
        <v>Hyderabad</v>
      </c>
      <c r="Q9760" t="str">
        <f>VLOOKUP(C9760,customers!A:J,10,0)</f>
        <v>Premium</v>
      </c>
    </row>
    <row r="9761" spans="1:17" x14ac:dyDescent="0.3">
      <c r="A9761" t="s">
        <v>10852</v>
      </c>
      <c r="B9761" s="1">
        <v>44949</v>
      </c>
      <c r="C9761" t="s">
        <v>633</v>
      </c>
      <c r="D9761" t="s">
        <v>634</v>
      </c>
      <c r="E9761" t="s">
        <v>21</v>
      </c>
      <c r="F9761" t="s">
        <v>43</v>
      </c>
      <c r="G9761" t="s">
        <v>44</v>
      </c>
      <c r="H9761">
        <v>4</v>
      </c>
      <c r="I9761">
        <v>2456.5500000000002</v>
      </c>
      <c r="J9761">
        <v>0</v>
      </c>
      <c r="K9761">
        <v>9826.2000000000007</v>
      </c>
      <c r="L9761">
        <v>1280.19</v>
      </c>
      <c r="M9761">
        <f t="shared" si="458"/>
        <v>9826.2000000000007</v>
      </c>
      <c r="N9761" t="str">
        <f t="shared" si="456"/>
        <v>Q1</v>
      </c>
      <c r="O9761" s="2">
        <f t="shared" si="457"/>
        <v>13.028332417414667</v>
      </c>
      <c r="P9761" t="str">
        <f>VLOOKUP(retail_sales_2023!C9761,customers!A:J,5,)</f>
        <v>Kolkata</v>
      </c>
      <c r="Q9761" t="str">
        <f>VLOOKUP(C9761,customers!A:J,10,0)</f>
        <v>Premium</v>
      </c>
    </row>
    <row r="9762" spans="1:17" x14ac:dyDescent="0.3">
      <c r="A9762" t="s">
        <v>10853</v>
      </c>
      <c r="B9762" s="1">
        <v>44945</v>
      </c>
      <c r="C9762" t="s">
        <v>1117</v>
      </c>
      <c r="D9762" t="s">
        <v>1118</v>
      </c>
      <c r="E9762" t="s">
        <v>33</v>
      </c>
      <c r="F9762" t="s">
        <v>52</v>
      </c>
      <c r="G9762" t="s">
        <v>937</v>
      </c>
      <c r="H9762">
        <v>10</v>
      </c>
      <c r="I9762">
        <v>479.34</v>
      </c>
      <c r="J9762">
        <v>0.05</v>
      </c>
      <c r="K9762">
        <v>4553.7299999999996</v>
      </c>
      <c r="L9762">
        <v>451.16</v>
      </c>
      <c r="M9762">
        <f t="shared" si="458"/>
        <v>4553.7299999999996</v>
      </c>
      <c r="N9762" t="str">
        <f t="shared" si="456"/>
        <v>Q1</v>
      </c>
      <c r="O9762" s="2">
        <f t="shared" si="457"/>
        <v>9.9074824374743358</v>
      </c>
      <c r="P9762" t="str">
        <f>VLOOKUP(retail_sales_2023!C9762,customers!A:J,5,)</f>
        <v>Mumbai</v>
      </c>
      <c r="Q9762" t="str">
        <f>VLOOKUP(C9762,customers!A:J,10,0)</f>
        <v>Regular</v>
      </c>
    </row>
    <row r="9763" spans="1:17" x14ac:dyDescent="0.3">
      <c r="A9763" t="s">
        <v>10854</v>
      </c>
      <c r="B9763" s="1">
        <v>45099</v>
      </c>
      <c r="C9763" t="s">
        <v>1758</v>
      </c>
      <c r="D9763" t="s">
        <v>1759</v>
      </c>
      <c r="E9763" t="s">
        <v>15</v>
      </c>
      <c r="F9763" t="s">
        <v>43</v>
      </c>
      <c r="G9763" t="s">
        <v>301</v>
      </c>
      <c r="H9763">
        <v>1</v>
      </c>
      <c r="I9763">
        <v>69296.13</v>
      </c>
      <c r="J9763">
        <v>0</v>
      </c>
      <c r="K9763">
        <v>69296.13</v>
      </c>
      <c r="L9763">
        <v>6677.62</v>
      </c>
      <c r="M9763">
        <f t="shared" si="458"/>
        <v>69296.13</v>
      </c>
      <c r="N9763" t="str">
        <f t="shared" si="456"/>
        <v>Q2</v>
      </c>
      <c r="O9763" s="2">
        <f t="shared" si="457"/>
        <v>9.6363534298379996</v>
      </c>
      <c r="P9763" t="str">
        <f>VLOOKUP(retail_sales_2023!C9763,customers!A:J,5,)</f>
        <v>Kochi</v>
      </c>
      <c r="Q9763" t="str">
        <f>VLOOKUP(C9763,customers!A:J,10,0)</f>
        <v>Premium</v>
      </c>
    </row>
    <row r="9764" spans="1:17" x14ac:dyDescent="0.3">
      <c r="A9764" t="s">
        <v>10855</v>
      </c>
      <c r="B9764" s="1">
        <v>45013</v>
      </c>
      <c r="C9764" t="s">
        <v>288</v>
      </c>
      <c r="D9764" t="s">
        <v>289</v>
      </c>
      <c r="E9764" t="s">
        <v>27</v>
      </c>
      <c r="F9764" t="s">
        <v>81</v>
      </c>
      <c r="G9764" t="s">
        <v>264</v>
      </c>
      <c r="H9764">
        <v>1</v>
      </c>
      <c r="I9764">
        <v>2283.5700000000002</v>
      </c>
      <c r="J9764">
        <v>0.15</v>
      </c>
      <c r="K9764">
        <v>1941.03</v>
      </c>
      <c r="L9764">
        <v>429.41</v>
      </c>
      <c r="M9764">
        <f t="shared" si="458"/>
        <v>1941.0345</v>
      </c>
      <c r="N9764" t="str">
        <f t="shared" si="456"/>
        <v>Q1</v>
      </c>
      <c r="O9764" s="2">
        <f t="shared" si="457"/>
        <v>22.122790477220857</v>
      </c>
      <c r="P9764" t="str">
        <f>VLOOKUP(retail_sales_2023!C9764,customers!A:J,5,)</f>
        <v>Delhi</v>
      </c>
      <c r="Q9764" t="str">
        <f>VLOOKUP(C9764,customers!A:J,10,0)</f>
        <v>Premium</v>
      </c>
    </row>
    <row r="9765" spans="1:17" x14ac:dyDescent="0.3">
      <c r="A9765" t="s">
        <v>10856</v>
      </c>
      <c r="B9765" s="1">
        <v>45079</v>
      </c>
      <c r="C9765" t="s">
        <v>1227</v>
      </c>
      <c r="D9765" t="s">
        <v>1228</v>
      </c>
      <c r="E9765" t="s">
        <v>27</v>
      </c>
      <c r="F9765" t="s">
        <v>22</v>
      </c>
      <c r="G9765" t="s">
        <v>423</v>
      </c>
      <c r="H9765">
        <v>2</v>
      </c>
      <c r="I9765">
        <v>17814.150000000001</v>
      </c>
      <c r="J9765">
        <v>0.05</v>
      </c>
      <c r="K9765">
        <v>33846.89</v>
      </c>
      <c r="L9765">
        <v>8663.5</v>
      </c>
      <c r="M9765">
        <f t="shared" si="458"/>
        <v>33846.885000000002</v>
      </c>
      <c r="N9765" t="str">
        <f t="shared" si="456"/>
        <v>Q2</v>
      </c>
      <c r="O9765" s="2">
        <f t="shared" si="457"/>
        <v>25.596147829239257</v>
      </c>
      <c r="P9765" t="str">
        <f>VLOOKUP(retail_sales_2023!C9765,customers!A:J,5,)</f>
        <v>Chandigarh</v>
      </c>
      <c r="Q9765" t="str">
        <f>VLOOKUP(C9765,customers!A:J,10,0)</f>
        <v>Premium</v>
      </c>
    </row>
    <row r="9766" spans="1:17" x14ac:dyDescent="0.3">
      <c r="A9766" t="s">
        <v>10857</v>
      </c>
      <c r="B9766" s="1">
        <v>44934</v>
      </c>
      <c r="C9766" t="s">
        <v>2566</v>
      </c>
      <c r="D9766" t="s">
        <v>2567</v>
      </c>
      <c r="E9766" t="s">
        <v>15</v>
      </c>
      <c r="F9766" t="s">
        <v>43</v>
      </c>
      <c r="G9766" t="s">
        <v>154</v>
      </c>
      <c r="H9766">
        <v>2</v>
      </c>
      <c r="I9766">
        <v>45594.18</v>
      </c>
      <c r="J9766">
        <v>0</v>
      </c>
      <c r="K9766">
        <v>91188.36</v>
      </c>
      <c r="L9766">
        <v>12716.57</v>
      </c>
      <c r="M9766">
        <f t="shared" si="458"/>
        <v>91188.36</v>
      </c>
      <c r="N9766" t="str">
        <f t="shared" si="456"/>
        <v>Q1</v>
      </c>
      <c r="O9766" s="2">
        <f t="shared" si="457"/>
        <v>13.945387327944047</v>
      </c>
      <c r="P9766" t="str">
        <f>VLOOKUP(retail_sales_2023!C9766,customers!A:J,5,)</f>
        <v>Bengaluru</v>
      </c>
      <c r="Q9766" t="str">
        <f>VLOOKUP(C9766,customers!A:J,10,0)</f>
        <v>Premium</v>
      </c>
    </row>
    <row r="9767" spans="1:17" x14ac:dyDescent="0.3">
      <c r="A9767" t="s">
        <v>10858</v>
      </c>
      <c r="B9767" s="1">
        <v>44944</v>
      </c>
      <c r="C9767" t="s">
        <v>257</v>
      </c>
      <c r="D9767" t="s">
        <v>258</v>
      </c>
      <c r="E9767" t="s">
        <v>27</v>
      </c>
      <c r="F9767" t="s">
        <v>22</v>
      </c>
      <c r="G9767" t="s">
        <v>315</v>
      </c>
      <c r="H9767">
        <v>5</v>
      </c>
      <c r="I9767">
        <v>35794.75</v>
      </c>
      <c r="J9767">
        <v>0.15</v>
      </c>
      <c r="K9767">
        <v>152127.69</v>
      </c>
      <c r="L9767">
        <v>34969.33</v>
      </c>
      <c r="M9767">
        <f t="shared" si="458"/>
        <v>152127.6875</v>
      </c>
      <c r="N9767" t="str">
        <f t="shared" si="456"/>
        <v>Q1</v>
      </c>
      <c r="O9767" s="2">
        <f t="shared" si="457"/>
        <v>22.986827710326764</v>
      </c>
      <c r="P9767" t="str">
        <f>VLOOKUP(retail_sales_2023!C9767,customers!A:J,5,)</f>
        <v>Delhi</v>
      </c>
      <c r="Q9767" t="str">
        <f>VLOOKUP(C9767,customers!A:J,10,0)</f>
        <v>Regular</v>
      </c>
    </row>
    <row r="9768" spans="1:17" x14ac:dyDescent="0.3">
      <c r="A9768" t="s">
        <v>10859</v>
      </c>
      <c r="B9768" s="1">
        <v>45136</v>
      </c>
      <c r="C9768" t="s">
        <v>835</v>
      </c>
      <c r="D9768" t="s">
        <v>836</v>
      </c>
      <c r="E9768" t="s">
        <v>21</v>
      </c>
      <c r="F9768" t="s">
        <v>52</v>
      </c>
      <c r="G9768" t="s">
        <v>133</v>
      </c>
      <c r="H9768">
        <v>7</v>
      </c>
      <c r="I9768">
        <v>522.28</v>
      </c>
      <c r="J9768">
        <v>0.2</v>
      </c>
      <c r="K9768">
        <v>2924.77</v>
      </c>
      <c r="L9768">
        <v>257.94</v>
      </c>
      <c r="M9768">
        <f t="shared" si="458"/>
        <v>2924.768</v>
      </c>
      <c r="N9768" t="str">
        <f t="shared" si="456"/>
        <v>Q3</v>
      </c>
      <c r="O9768" s="2">
        <f t="shared" si="457"/>
        <v>8.8191550104794576</v>
      </c>
      <c r="P9768" t="str">
        <f>VLOOKUP(retail_sales_2023!C9768,customers!A:J,5,)</f>
        <v>Guwahati</v>
      </c>
      <c r="Q9768" t="str">
        <f>VLOOKUP(C9768,customers!A:J,10,0)</f>
        <v>Regular</v>
      </c>
    </row>
    <row r="9769" spans="1:17" x14ac:dyDescent="0.3">
      <c r="A9769" t="s">
        <v>10860</v>
      </c>
      <c r="B9769" s="1">
        <v>45176</v>
      </c>
      <c r="C9769" t="s">
        <v>2938</v>
      </c>
      <c r="D9769" t="s">
        <v>2939</v>
      </c>
      <c r="E9769" t="s">
        <v>33</v>
      </c>
      <c r="F9769" t="s">
        <v>22</v>
      </c>
      <c r="G9769" t="s">
        <v>146</v>
      </c>
      <c r="H9769">
        <v>5</v>
      </c>
      <c r="I9769">
        <v>27788.06</v>
      </c>
      <c r="J9769">
        <v>0.15</v>
      </c>
      <c r="K9769">
        <v>118099.26</v>
      </c>
      <c r="L9769">
        <v>29104.18</v>
      </c>
      <c r="M9769">
        <f t="shared" si="458"/>
        <v>118099.255</v>
      </c>
      <c r="N9769" t="str">
        <f t="shared" si="456"/>
        <v>Q3</v>
      </c>
      <c r="O9769" s="2">
        <f t="shared" si="457"/>
        <v>24.643829267008112</v>
      </c>
      <c r="P9769" t="str">
        <f>VLOOKUP(retail_sales_2023!C9769,customers!A:J,5,)</f>
        <v>Mumbai</v>
      </c>
      <c r="Q9769" t="str">
        <f>VLOOKUP(C9769,customers!A:J,10,0)</f>
        <v>Regular</v>
      </c>
    </row>
    <row r="9770" spans="1:17" x14ac:dyDescent="0.3">
      <c r="A9770" t="s">
        <v>10861</v>
      </c>
      <c r="B9770" s="1">
        <v>45073</v>
      </c>
      <c r="C9770" t="s">
        <v>595</v>
      </c>
      <c r="D9770" t="s">
        <v>596</v>
      </c>
      <c r="E9770" t="s">
        <v>27</v>
      </c>
      <c r="F9770" t="s">
        <v>43</v>
      </c>
      <c r="G9770" t="s">
        <v>272</v>
      </c>
      <c r="H9770">
        <v>4</v>
      </c>
      <c r="I9770">
        <v>10484.98</v>
      </c>
      <c r="J9770">
        <v>0</v>
      </c>
      <c r="K9770">
        <v>41939.919999999998</v>
      </c>
      <c r="L9770">
        <v>3665.37</v>
      </c>
      <c r="M9770">
        <f t="shared" si="458"/>
        <v>41939.919999999998</v>
      </c>
      <c r="N9770" t="str">
        <f t="shared" si="456"/>
        <v>Q2</v>
      </c>
      <c r="O9770" s="2">
        <f t="shared" si="457"/>
        <v>8.7395731799202299</v>
      </c>
      <c r="P9770" t="str">
        <f>VLOOKUP(retail_sales_2023!C9770,customers!A:J,5,)</f>
        <v>Lucknow</v>
      </c>
      <c r="Q9770" t="str">
        <f>VLOOKUP(C9770,customers!A:J,10,0)</f>
        <v>Occasional</v>
      </c>
    </row>
    <row r="9771" spans="1:17" x14ac:dyDescent="0.3">
      <c r="A9771" t="s">
        <v>10862</v>
      </c>
      <c r="B9771" s="1">
        <v>45157</v>
      </c>
      <c r="C9771" t="s">
        <v>1034</v>
      </c>
      <c r="D9771" t="s">
        <v>1035</v>
      </c>
      <c r="E9771" t="s">
        <v>21</v>
      </c>
      <c r="F9771" t="s">
        <v>81</v>
      </c>
      <c r="G9771" t="s">
        <v>333</v>
      </c>
      <c r="H9771">
        <v>3</v>
      </c>
      <c r="I9771">
        <v>4786.87</v>
      </c>
      <c r="J9771">
        <v>0.05</v>
      </c>
      <c r="K9771">
        <v>13642.58</v>
      </c>
      <c r="L9771">
        <v>4223.05</v>
      </c>
      <c r="M9771">
        <f t="shared" si="458"/>
        <v>13642.5795</v>
      </c>
      <c r="N9771" t="str">
        <f t="shared" si="456"/>
        <v>Q3</v>
      </c>
      <c r="O9771" s="2">
        <f t="shared" si="457"/>
        <v>30.954922016216873</v>
      </c>
      <c r="P9771" t="str">
        <f>VLOOKUP(retail_sales_2023!C9771,customers!A:J,5,)</f>
        <v>Ranchi</v>
      </c>
      <c r="Q9771" t="str">
        <f>VLOOKUP(C9771,customers!A:J,10,0)</f>
        <v>Premium</v>
      </c>
    </row>
    <row r="9772" spans="1:17" x14ac:dyDescent="0.3">
      <c r="A9772" t="s">
        <v>10863</v>
      </c>
      <c r="B9772" s="1">
        <v>45209</v>
      </c>
      <c r="C9772" t="s">
        <v>879</v>
      </c>
      <c r="D9772" t="s">
        <v>880</v>
      </c>
      <c r="E9772" t="s">
        <v>21</v>
      </c>
      <c r="F9772" t="s">
        <v>38</v>
      </c>
      <c r="G9772" t="s">
        <v>65</v>
      </c>
      <c r="H9772">
        <v>4</v>
      </c>
      <c r="I9772">
        <v>2617.64</v>
      </c>
      <c r="J9772">
        <v>0.05</v>
      </c>
      <c r="K9772">
        <v>9947.0300000000007</v>
      </c>
      <c r="L9772">
        <v>3536.53</v>
      </c>
      <c r="M9772">
        <f t="shared" si="458"/>
        <v>9947.0319999999992</v>
      </c>
      <c r="N9772" t="str">
        <f t="shared" si="456"/>
        <v>Q4</v>
      </c>
      <c r="O9772" s="2">
        <f t="shared" si="457"/>
        <v>35.553627565212928</v>
      </c>
      <c r="P9772" t="str">
        <f>VLOOKUP(retail_sales_2023!C9772,customers!A:J,5,)</f>
        <v>Patna</v>
      </c>
      <c r="Q9772" t="str">
        <f>VLOOKUP(C9772,customers!A:J,10,0)</f>
        <v>Occasional</v>
      </c>
    </row>
    <row r="9773" spans="1:17" x14ac:dyDescent="0.3">
      <c r="A9773" t="s">
        <v>10864</v>
      </c>
      <c r="B9773" s="1">
        <v>44969</v>
      </c>
      <c r="C9773" t="s">
        <v>1857</v>
      </c>
      <c r="D9773" t="s">
        <v>1858</v>
      </c>
      <c r="E9773" t="s">
        <v>33</v>
      </c>
      <c r="F9773" t="s">
        <v>43</v>
      </c>
      <c r="G9773" t="s">
        <v>282</v>
      </c>
      <c r="H9773">
        <v>3</v>
      </c>
      <c r="I9773">
        <v>5262.96</v>
      </c>
      <c r="J9773">
        <v>0</v>
      </c>
      <c r="K9773">
        <v>15788.88</v>
      </c>
      <c r="L9773">
        <v>1521.55</v>
      </c>
      <c r="M9773">
        <f t="shared" si="458"/>
        <v>15788.880000000001</v>
      </c>
      <c r="N9773" t="str">
        <f t="shared" si="456"/>
        <v>Q1</v>
      </c>
      <c r="O9773" s="2">
        <f t="shared" si="457"/>
        <v>9.6368456787308538</v>
      </c>
      <c r="P9773" t="str">
        <f>VLOOKUP(retail_sales_2023!C9773,customers!A:J,5,)</f>
        <v>Surat</v>
      </c>
      <c r="Q9773" t="str">
        <f>VLOOKUP(C9773,customers!A:J,10,0)</f>
        <v>Regular</v>
      </c>
    </row>
    <row r="9774" spans="1:17" x14ac:dyDescent="0.3">
      <c r="A9774" t="s">
        <v>10865</v>
      </c>
      <c r="B9774" s="1">
        <v>45168</v>
      </c>
      <c r="C9774" t="s">
        <v>208</v>
      </c>
      <c r="D9774" t="s">
        <v>209</v>
      </c>
      <c r="E9774" t="s">
        <v>21</v>
      </c>
      <c r="F9774" t="s">
        <v>28</v>
      </c>
      <c r="G9774" t="s">
        <v>325</v>
      </c>
      <c r="H9774">
        <v>4</v>
      </c>
      <c r="I9774">
        <v>1158.99</v>
      </c>
      <c r="J9774">
        <v>0.2</v>
      </c>
      <c r="K9774">
        <v>3708.77</v>
      </c>
      <c r="L9774">
        <v>627.57000000000005</v>
      </c>
      <c r="M9774">
        <f t="shared" si="458"/>
        <v>3708.768</v>
      </c>
      <c r="N9774" t="str">
        <f t="shared" si="456"/>
        <v>Q3</v>
      </c>
      <c r="O9774" s="2">
        <f t="shared" si="457"/>
        <v>16.921243431110586</v>
      </c>
      <c r="P9774" t="str">
        <f>VLOOKUP(retail_sales_2023!C9774,customers!A:J,5,)</f>
        <v>Bhubaneswar</v>
      </c>
      <c r="Q9774" t="str">
        <f>VLOOKUP(C9774,customers!A:J,10,0)</f>
        <v>Regular</v>
      </c>
    </row>
    <row r="9775" spans="1:17" x14ac:dyDescent="0.3">
      <c r="A9775" t="s">
        <v>10866</v>
      </c>
      <c r="B9775" s="1">
        <v>45125</v>
      </c>
      <c r="C9775" t="s">
        <v>1103</v>
      </c>
      <c r="D9775" t="s">
        <v>1104</v>
      </c>
      <c r="E9775" t="s">
        <v>33</v>
      </c>
      <c r="F9775" t="s">
        <v>16</v>
      </c>
      <c r="G9775" t="s">
        <v>17</v>
      </c>
      <c r="H9775">
        <v>4</v>
      </c>
      <c r="I9775">
        <v>915.88</v>
      </c>
      <c r="J9775">
        <v>0</v>
      </c>
      <c r="K9775">
        <v>3663.52</v>
      </c>
      <c r="L9775">
        <v>1208.48</v>
      </c>
      <c r="M9775">
        <f t="shared" si="458"/>
        <v>3663.52</v>
      </c>
      <c r="N9775" t="str">
        <f t="shared" si="456"/>
        <v>Q3</v>
      </c>
      <c r="O9775" s="2">
        <f t="shared" si="457"/>
        <v>32.986854173035766</v>
      </c>
      <c r="P9775" t="str">
        <f>VLOOKUP(retail_sales_2023!C9775,customers!A:J,5,)</f>
        <v>Mumbai</v>
      </c>
      <c r="Q9775" t="str">
        <f>VLOOKUP(C9775,customers!A:J,10,0)</f>
        <v>Regular</v>
      </c>
    </row>
    <row r="9776" spans="1:17" x14ac:dyDescent="0.3">
      <c r="A9776" t="s">
        <v>10867</v>
      </c>
      <c r="B9776" s="1">
        <v>45203</v>
      </c>
      <c r="C9776" t="s">
        <v>1612</v>
      </c>
      <c r="D9776" t="s">
        <v>1613</v>
      </c>
      <c r="E9776" t="s">
        <v>15</v>
      </c>
      <c r="F9776" t="s">
        <v>52</v>
      </c>
      <c r="G9776" t="s">
        <v>937</v>
      </c>
      <c r="H9776">
        <v>8</v>
      </c>
      <c r="I9776">
        <v>242.92</v>
      </c>
      <c r="J9776">
        <v>0.1</v>
      </c>
      <c r="K9776">
        <v>1749.02</v>
      </c>
      <c r="L9776">
        <v>172.55</v>
      </c>
      <c r="M9776">
        <f t="shared" si="458"/>
        <v>1749.0239999999999</v>
      </c>
      <c r="N9776" t="str">
        <f t="shared" si="456"/>
        <v>Q4</v>
      </c>
      <c r="O9776" s="2">
        <f t="shared" si="457"/>
        <v>9.8655246938285455</v>
      </c>
      <c r="P9776" t="str">
        <f>VLOOKUP(retail_sales_2023!C9776,customers!A:J,5,)</f>
        <v>Chennai</v>
      </c>
      <c r="Q9776" t="str">
        <f>VLOOKUP(C9776,customers!A:J,10,0)</f>
        <v>Premium</v>
      </c>
    </row>
    <row r="9777" spans="1:17" x14ac:dyDescent="0.3">
      <c r="A9777" t="s">
        <v>10868</v>
      </c>
      <c r="B9777" s="1">
        <v>45175</v>
      </c>
      <c r="C9777" t="s">
        <v>650</v>
      </c>
      <c r="D9777" t="s">
        <v>651</v>
      </c>
      <c r="E9777" t="s">
        <v>33</v>
      </c>
      <c r="F9777" t="s">
        <v>28</v>
      </c>
      <c r="G9777" t="s">
        <v>29</v>
      </c>
      <c r="H9777">
        <v>3</v>
      </c>
      <c r="I9777">
        <v>6382.72</v>
      </c>
      <c r="J9777">
        <v>0.2</v>
      </c>
      <c r="K9777">
        <v>15318.53</v>
      </c>
      <c r="L9777">
        <v>2645.49</v>
      </c>
      <c r="M9777">
        <f t="shared" si="458"/>
        <v>15318.528</v>
      </c>
      <c r="N9777" t="str">
        <f t="shared" si="456"/>
        <v>Q3</v>
      </c>
      <c r="O9777" s="2">
        <f t="shared" si="457"/>
        <v>17.269868583995983</v>
      </c>
      <c r="P9777" t="str">
        <f>VLOOKUP(retail_sales_2023!C9777,customers!A:J,5,)</f>
        <v>Ahmedabad</v>
      </c>
      <c r="Q9777" t="str">
        <f>VLOOKUP(C9777,customers!A:J,10,0)</f>
        <v>Regular</v>
      </c>
    </row>
    <row r="9778" spans="1:17" x14ac:dyDescent="0.3">
      <c r="A9778" t="s">
        <v>10869</v>
      </c>
      <c r="B9778" s="1">
        <v>45225</v>
      </c>
      <c r="C9778" t="s">
        <v>331</v>
      </c>
      <c r="D9778" t="s">
        <v>332</v>
      </c>
      <c r="E9778" t="s">
        <v>15</v>
      </c>
      <c r="F9778" t="s">
        <v>43</v>
      </c>
      <c r="G9778" t="s">
        <v>178</v>
      </c>
      <c r="H9778">
        <v>3</v>
      </c>
      <c r="I9778">
        <v>14956.89</v>
      </c>
      <c r="J9778">
        <v>0.05</v>
      </c>
      <c r="K9778">
        <v>42627.14</v>
      </c>
      <c r="L9778">
        <v>4367.13</v>
      </c>
      <c r="M9778">
        <f t="shared" si="458"/>
        <v>42627.136499999993</v>
      </c>
      <c r="N9778" t="str">
        <f t="shared" si="456"/>
        <v>Q4</v>
      </c>
      <c r="O9778" s="2">
        <f t="shared" si="457"/>
        <v>10.244951924994265</v>
      </c>
      <c r="P9778" t="str">
        <f>VLOOKUP(retail_sales_2023!C9778,customers!A:J,5,)</f>
        <v>Kochi</v>
      </c>
      <c r="Q9778" t="str">
        <f>VLOOKUP(C9778,customers!A:J,10,0)</f>
        <v>Premium</v>
      </c>
    </row>
    <row r="9779" spans="1:17" x14ac:dyDescent="0.3">
      <c r="A9779" t="s">
        <v>10870</v>
      </c>
      <c r="B9779" s="1">
        <v>44991</v>
      </c>
      <c r="C9779" t="s">
        <v>1025</v>
      </c>
      <c r="D9779" t="s">
        <v>1026</v>
      </c>
      <c r="E9779" t="s">
        <v>27</v>
      </c>
      <c r="F9779" t="s">
        <v>52</v>
      </c>
      <c r="G9779" t="s">
        <v>937</v>
      </c>
      <c r="H9779">
        <v>1</v>
      </c>
      <c r="I9779">
        <v>143.66999999999999</v>
      </c>
      <c r="J9779">
        <v>0</v>
      </c>
      <c r="K9779">
        <v>143.66999999999999</v>
      </c>
      <c r="L9779">
        <v>12.53</v>
      </c>
      <c r="M9779">
        <f t="shared" si="458"/>
        <v>143.66999999999999</v>
      </c>
      <c r="N9779" t="str">
        <f t="shared" si="456"/>
        <v>Q1</v>
      </c>
      <c r="O9779" s="2">
        <f t="shared" si="457"/>
        <v>8.7213753741212496</v>
      </c>
      <c r="P9779" t="str">
        <f>VLOOKUP(retail_sales_2023!C9779,customers!A:J,5,)</f>
        <v>Jaipur</v>
      </c>
      <c r="Q9779" t="str">
        <f>VLOOKUP(C9779,customers!A:J,10,0)</f>
        <v>Premium</v>
      </c>
    </row>
    <row r="9780" spans="1:17" x14ac:dyDescent="0.3">
      <c r="A9780" t="s">
        <v>10871</v>
      </c>
      <c r="B9780" s="1">
        <v>44962</v>
      </c>
      <c r="C9780" t="s">
        <v>1037</v>
      </c>
      <c r="D9780" t="s">
        <v>1038</v>
      </c>
      <c r="E9780" t="s">
        <v>27</v>
      </c>
      <c r="F9780" t="s">
        <v>38</v>
      </c>
      <c r="G9780" t="s">
        <v>48</v>
      </c>
      <c r="H9780">
        <v>2</v>
      </c>
      <c r="I9780">
        <v>3182.56</v>
      </c>
      <c r="J9780">
        <v>0</v>
      </c>
      <c r="K9780">
        <v>6365.12</v>
      </c>
      <c r="L9780">
        <v>1719.65</v>
      </c>
      <c r="M9780">
        <f t="shared" si="458"/>
        <v>6365.12</v>
      </c>
      <c r="N9780" t="str">
        <f t="shared" si="456"/>
        <v>Q1</v>
      </c>
      <c r="O9780" s="2">
        <f t="shared" si="457"/>
        <v>27.016772661002463</v>
      </c>
      <c r="P9780" t="str">
        <f>VLOOKUP(retail_sales_2023!C9780,customers!A:J,5,)</f>
        <v>Lucknow</v>
      </c>
      <c r="Q9780" t="str">
        <f>VLOOKUP(C9780,customers!A:J,10,0)</f>
        <v>Occasional</v>
      </c>
    </row>
    <row r="9781" spans="1:17" x14ac:dyDescent="0.3">
      <c r="A9781" t="s">
        <v>10872</v>
      </c>
      <c r="B9781" s="1">
        <v>45035</v>
      </c>
      <c r="C9781" t="s">
        <v>348</v>
      </c>
      <c r="D9781" t="s">
        <v>349</v>
      </c>
      <c r="E9781" t="s">
        <v>15</v>
      </c>
      <c r="F9781" t="s">
        <v>43</v>
      </c>
      <c r="G9781" t="s">
        <v>154</v>
      </c>
      <c r="H9781">
        <v>1</v>
      </c>
      <c r="I9781">
        <v>69129.710000000006</v>
      </c>
      <c r="J9781">
        <v>0.1</v>
      </c>
      <c r="K9781">
        <v>62216.74</v>
      </c>
      <c r="L9781">
        <v>7432.65</v>
      </c>
      <c r="M9781">
        <f t="shared" si="458"/>
        <v>62216.739000000009</v>
      </c>
      <c r="N9781" t="str">
        <f t="shared" si="456"/>
        <v>Q2</v>
      </c>
      <c r="O9781" s="2">
        <f t="shared" si="457"/>
        <v>11.946382918809311</v>
      </c>
      <c r="P9781" t="str">
        <f>VLOOKUP(retail_sales_2023!C9781,customers!A:J,5,)</f>
        <v>Bengaluru</v>
      </c>
      <c r="Q9781" t="str">
        <f>VLOOKUP(C9781,customers!A:J,10,0)</f>
        <v>Premium</v>
      </c>
    </row>
    <row r="9782" spans="1:17" x14ac:dyDescent="0.3">
      <c r="A9782" t="s">
        <v>10873</v>
      </c>
      <c r="B9782" s="1">
        <v>45212</v>
      </c>
      <c r="C9782" t="s">
        <v>2116</v>
      </c>
      <c r="D9782" t="s">
        <v>2117</v>
      </c>
      <c r="E9782" t="s">
        <v>27</v>
      </c>
      <c r="F9782" t="s">
        <v>52</v>
      </c>
      <c r="G9782" t="s">
        <v>69</v>
      </c>
      <c r="H9782">
        <v>8</v>
      </c>
      <c r="I9782">
        <v>242.1</v>
      </c>
      <c r="J9782">
        <v>0</v>
      </c>
      <c r="K9782">
        <v>1936.8</v>
      </c>
      <c r="L9782">
        <v>179.33</v>
      </c>
      <c r="M9782">
        <f t="shared" si="458"/>
        <v>1936.8</v>
      </c>
      <c r="N9782" t="str">
        <f t="shared" si="456"/>
        <v>Q4</v>
      </c>
      <c r="O9782" s="2">
        <f t="shared" si="457"/>
        <v>9.2590871540685686</v>
      </c>
      <c r="P9782" t="str">
        <f>VLOOKUP(retail_sales_2023!C9782,customers!A:J,5,)</f>
        <v>Jaipur</v>
      </c>
      <c r="Q9782" t="str">
        <f>VLOOKUP(C9782,customers!A:J,10,0)</f>
        <v>Regular</v>
      </c>
    </row>
    <row r="9783" spans="1:17" x14ac:dyDescent="0.3">
      <c r="A9783" t="s">
        <v>10874</v>
      </c>
      <c r="B9783" s="1">
        <v>45111</v>
      </c>
      <c r="C9783" t="s">
        <v>766</v>
      </c>
      <c r="D9783" t="s">
        <v>767</v>
      </c>
      <c r="E9783" t="s">
        <v>15</v>
      </c>
      <c r="F9783" t="s">
        <v>52</v>
      </c>
      <c r="G9783" t="s">
        <v>268</v>
      </c>
      <c r="H9783">
        <v>1</v>
      </c>
      <c r="I9783">
        <v>710.31</v>
      </c>
      <c r="J9783">
        <v>0</v>
      </c>
      <c r="K9783">
        <v>710.31</v>
      </c>
      <c r="L9783">
        <v>45.14</v>
      </c>
      <c r="M9783">
        <f t="shared" si="458"/>
        <v>710.31</v>
      </c>
      <c r="N9783" t="str">
        <f t="shared" si="456"/>
        <v>Q3</v>
      </c>
      <c r="O9783" s="2">
        <f t="shared" si="457"/>
        <v>6.3549717728878949</v>
      </c>
      <c r="P9783" t="str">
        <f>VLOOKUP(retail_sales_2023!C9783,customers!A:J,5,)</f>
        <v>Coimbatore</v>
      </c>
      <c r="Q9783" t="str">
        <f>VLOOKUP(C9783,customers!A:J,10,0)</f>
        <v>Premium</v>
      </c>
    </row>
    <row r="9784" spans="1:17" x14ac:dyDescent="0.3">
      <c r="A9784" t="s">
        <v>10875</v>
      </c>
      <c r="B9784" s="1">
        <v>44979</v>
      </c>
      <c r="C9784" t="s">
        <v>190</v>
      </c>
      <c r="D9784" t="s">
        <v>191</v>
      </c>
      <c r="E9784" t="s">
        <v>33</v>
      </c>
      <c r="F9784" t="s">
        <v>81</v>
      </c>
      <c r="G9784" t="s">
        <v>158</v>
      </c>
      <c r="H9784">
        <v>3</v>
      </c>
      <c r="I9784">
        <v>1588.77</v>
      </c>
      <c r="J9784">
        <v>0.1</v>
      </c>
      <c r="K9784">
        <v>4289.68</v>
      </c>
      <c r="L9784">
        <v>947.98</v>
      </c>
      <c r="M9784">
        <f t="shared" si="458"/>
        <v>4289.6790000000001</v>
      </c>
      <c r="N9784" t="str">
        <f t="shared" si="456"/>
        <v>Q1</v>
      </c>
      <c r="O9784" s="2">
        <f t="shared" si="457"/>
        <v>22.099084313981461</v>
      </c>
      <c r="P9784" t="str">
        <f>VLOOKUP(retail_sales_2023!C9784,customers!A:J,5,)</f>
        <v>Surat</v>
      </c>
      <c r="Q9784" t="str">
        <f>VLOOKUP(C9784,customers!A:J,10,0)</f>
        <v>Premium</v>
      </c>
    </row>
    <row r="9785" spans="1:17" x14ac:dyDescent="0.3">
      <c r="A9785" t="s">
        <v>10876</v>
      </c>
      <c r="B9785" s="1">
        <v>45264</v>
      </c>
      <c r="C9785" t="s">
        <v>1389</v>
      </c>
      <c r="D9785" t="s">
        <v>1390</v>
      </c>
      <c r="E9785" t="s">
        <v>21</v>
      </c>
      <c r="F9785" t="s">
        <v>81</v>
      </c>
      <c r="G9785" t="s">
        <v>158</v>
      </c>
      <c r="H9785">
        <v>5</v>
      </c>
      <c r="I9785">
        <v>3296.32</v>
      </c>
      <c r="J9785">
        <v>0.25</v>
      </c>
      <c r="K9785">
        <v>12361.2</v>
      </c>
      <c r="L9785">
        <v>2610.56</v>
      </c>
      <c r="M9785">
        <f t="shared" si="458"/>
        <v>12361.2</v>
      </c>
      <c r="N9785" t="str">
        <f t="shared" si="456"/>
        <v>Q4</v>
      </c>
      <c r="O9785" s="2">
        <f t="shared" si="457"/>
        <v>21.118985211791731</v>
      </c>
      <c r="P9785" t="str">
        <f>VLOOKUP(retail_sales_2023!C9785,customers!A:J,5,)</f>
        <v>Bengaluru</v>
      </c>
      <c r="Q9785" t="str">
        <f>VLOOKUP(C9785,customers!A:J,10,0)</f>
        <v>Occasional</v>
      </c>
    </row>
    <row r="9786" spans="1:17" x14ac:dyDescent="0.3">
      <c r="A9786" t="s">
        <v>10877</v>
      </c>
      <c r="B9786" s="1">
        <v>45240</v>
      </c>
      <c r="C9786" t="s">
        <v>595</v>
      </c>
      <c r="D9786" t="s">
        <v>596</v>
      </c>
      <c r="E9786" t="s">
        <v>27</v>
      </c>
      <c r="F9786" t="s">
        <v>81</v>
      </c>
      <c r="G9786" t="s">
        <v>82</v>
      </c>
      <c r="H9786">
        <v>5</v>
      </c>
      <c r="I9786">
        <v>780.88</v>
      </c>
      <c r="J9786">
        <v>0.05</v>
      </c>
      <c r="K9786">
        <v>3709.18</v>
      </c>
      <c r="L9786">
        <v>803.82</v>
      </c>
      <c r="M9786">
        <f t="shared" si="458"/>
        <v>3709.18</v>
      </c>
      <c r="N9786" t="str">
        <f t="shared" si="456"/>
        <v>Q4</v>
      </c>
      <c r="O9786" s="2">
        <f t="shared" si="457"/>
        <v>21.671097115804574</v>
      </c>
      <c r="P9786" t="str">
        <f>VLOOKUP(retail_sales_2023!C9786,customers!A:J,5,)</f>
        <v>Lucknow</v>
      </c>
      <c r="Q9786" t="str">
        <f>VLOOKUP(C9786,customers!A:J,10,0)</f>
        <v>Occasional</v>
      </c>
    </row>
    <row r="9787" spans="1:17" x14ac:dyDescent="0.3">
      <c r="A9787" t="s">
        <v>10878</v>
      </c>
      <c r="B9787" s="1">
        <v>45076</v>
      </c>
      <c r="C9787" t="s">
        <v>205</v>
      </c>
      <c r="D9787" t="s">
        <v>206</v>
      </c>
      <c r="E9787" t="s">
        <v>15</v>
      </c>
      <c r="F9787" t="s">
        <v>38</v>
      </c>
      <c r="G9787" t="s">
        <v>39</v>
      </c>
      <c r="H9787">
        <v>5</v>
      </c>
      <c r="I9787">
        <v>1136.25</v>
      </c>
      <c r="J9787">
        <v>0.25</v>
      </c>
      <c r="K9787">
        <v>4260.9399999999996</v>
      </c>
      <c r="L9787">
        <v>875.24</v>
      </c>
      <c r="M9787">
        <f t="shared" si="458"/>
        <v>4260.9375</v>
      </c>
      <c r="N9787" t="str">
        <f t="shared" si="456"/>
        <v>Q2</v>
      </c>
      <c r="O9787" s="2">
        <f t="shared" si="457"/>
        <v>20.541007383347338</v>
      </c>
      <c r="P9787" t="str">
        <f>VLOOKUP(retail_sales_2023!C9787,customers!A:J,5,)</f>
        <v>Coimbatore</v>
      </c>
      <c r="Q9787" t="str">
        <f>VLOOKUP(C9787,customers!A:J,10,0)</f>
        <v>Premium</v>
      </c>
    </row>
    <row r="9788" spans="1:17" x14ac:dyDescent="0.3">
      <c r="A9788" t="s">
        <v>10879</v>
      </c>
      <c r="B9788" s="1">
        <v>44933</v>
      </c>
      <c r="C9788" t="s">
        <v>766</v>
      </c>
      <c r="D9788" t="s">
        <v>767</v>
      </c>
      <c r="E9788" t="s">
        <v>15</v>
      </c>
      <c r="F9788" t="s">
        <v>38</v>
      </c>
      <c r="G9788" t="s">
        <v>684</v>
      </c>
      <c r="H9788">
        <v>3</v>
      </c>
      <c r="I9788">
        <v>2066.1</v>
      </c>
      <c r="J9788">
        <v>0.05</v>
      </c>
      <c r="K9788">
        <v>5888.38</v>
      </c>
      <c r="L9788">
        <v>1781.44</v>
      </c>
      <c r="M9788">
        <f t="shared" si="458"/>
        <v>5888.3849999999993</v>
      </c>
      <c r="N9788" t="str">
        <f t="shared" si="456"/>
        <v>Q1</v>
      </c>
      <c r="O9788" s="2">
        <f t="shared" si="457"/>
        <v>30.253482282053806</v>
      </c>
      <c r="P9788" t="str">
        <f>VLOOKUP(retail_sales_2023!C9788,customers!A:J,5,)</f>
        <v>Coimbatore</v>
      </c>
      <c r="Q9788" t="str">
        <f>VLOOKUP(C9788,customers!A:J,10,0)</f>
        <v>Premium</v>
      </c>
    </row>
    <row r="9789" spans="1:17" x14ac:dyDescent="0.3">
      <c r="A9789" t="s">
        <v>10880</v>
      </c>
      <c r="B9789" s="1">
        <v>45100</v>
      </c>
      <c r="C9789" t="s">
        <v>1463</v>
      </c>
      <c r="D9789" t="s">
        <v>1464</v>
      </c>
      <c r="E9789" t="s">
        <v>15</v>
      </c>
      <c r="F9789" t="s">
        <v>81</v>
      </c>
      <c r="G9789" t="s">
        <v>105</v>
      </c>
      <c r="H9789">
        <v>3</v>
      </c>
      <c r="I9789">
        <v>4992.8</v>
      </c>
      <c r="J9789">
        <v>0.1</v>
      </c>
      <c r="K9789">
        <v>13480.56</v>
      </c>
      <c r="L9789">
        <v>3515.89</v>
      </c>
      <c r="M9789">
        <f t="shared" si="458"/>
        <v>13480.560000000001</v>
      </c>
      <c r="N9789" t="str">
        <f t="shared" si="456"/>
        <v>Q2</v>
      </c>
      <c r="O9789" s="2">
        <f t="shared" si="457"/>
        <v>26.081186538244701</v>
      </c>
      <c r="P9789" t="str">
        <f>VLOOKUP(retail_sales_2023!C9789,customers!A:J,5,)</f>
        <v>Coimbatore</v>
      </c>
      <c r="Q9789" t="str">
        <f>VLOOKUP(C9789,customers!A:J,10,0)</f>
        <v>Premium</v>
      </c>
    </row>
    <row r="9790" spans="1:17" x14ac:dyDescent="0.3">
      <c r="A9790" t="s">
        <v>10881</v>
      </c>
      <c r="B9790" s="1">
        <v>45200</v>
      </c>
      <c r="C9790" t="s">
        <v>1280</v>
      </c>
      <c r="D9790" t="s">
        <v>1281</v>
      </c>
      <c r="E9790" t="s">
        <v>21</v>
      </c>
      <c r="F9790" t="s">
        <v>52</v>
      </c>
      <c r="G9790" t="s">
        <v>200</v>
      </c>
      <c r="H9790">
        <v>7</v>
      </c>
      <c r="I9790">
        <v>64.47</v>
      </c>
      <c r="J9790">
        <v>0</v>
      </c>
      <c r="K9790">
        <v>451.29</v>
      </c>
      <c r="L9790">
        <v>38.340000000000003</v>
      </c>
      <c r="M9790">
        <f t="shared" si="458"/>
        <v>451.28999999999996</v>
      </c>
      <c r="N9790" t="str">
        <f t="shared" si="456"/>
        <v>Q4</v>
      </c>
      <c r="O9790" s="2">
        <f t="shared" si="457"/>
        <v>8.4956458153293894</v>
      </c>
      <c r="P9790" t="str">
        <f>VLOOKUP(retail_sales_2023!C9790,customers!A:J,5,)</f>
        <v>Guwahati</v>
      </c>
      <c r="Q9790" t="str">
        <f>VLOOKUP(C9790,customers!A:J,10,0)</f>
        <v>Premium</v>
      </c>
    </row>
    <row r="9791" spans="1:17" x14ac:dyDescent="0.3">
      <c r="A9791" t="s">
        <v>10882</v>
      </c>
      <c r="B9791" s="1">
        <v>45277</v>
      </c>
      <c r="C9791" t="s">
        <v>732</v>
      </c>
      <c r="D9791" t="s">
        <v>733</v>
      </c>
      <c r="E9791" t="s">
        <v>15</v>
      </c>
      <c r="F9791" t="s">
        <v>81</v>
      </c>
      <c r="G9791" t="s">
        <v>158</v>
      </c>
      <c r="H9791">
        <v>3</v>
      </c>
      <c r="I9791">
        <v>2247.0300000000002</v>
      </c>
      <c r="J9791">
        <v>0</v>
      </c>
      <c r="K9791">
        <v>6741.09</v>
      </c>
      <c r="L9791">
        <v>2337.96</v>
      </c>
      <c r="M9791">
        <f t="shared" si="458"/>
        <v>6741.09</v>
      </c>
      <c r="N9791" t="str">
        <f t="shared" si="456"/>
        <v>Q4</v>
      </c>
      <c r="O9791" s="2">
        <f t="shared" si="457"/>
        <v>34.682224981419921</v>
      </c>
      <c r="P9791" t="str">
        <f>VLOOKUP(retail_sales_2023!C9791,customers!A:J,5,)</f>
        <v>Kochi</v>
      </c>
      <c r="Q9791" t="str">
        <f>VLOOKUP(C9791,customers!A:J,10,0)</f>
        <v>Occasional</v>
      </c>
    </row>
    <row r="9792" spans="1:17" x14ac:dyDescent="0.3">
      <c r="A9792" t="s">
        <v>10883</v>
      </c>
      <c r="B9792" s="1">
        <v>45182</v>
      </c>
      <c r="C9792" t="s">
        <v>1717</v>
      </c>
      <c r="D9792" t="s">
        <v>1718</v>
      </c>
      <c r="E9792" t="s">
        <v>15</v>
      </c>
      <c r="F9792" t="s">
        <v>28</v>
      </c>
      <c r="G9792" t="s">
        <v>165</v>
      </c>
      <c r="H9792">
        <v>2</v>
      </c>
      <c r="I9792">
        <v>1989.42</v>
      </c>
      <c r="J9792">
        <v>0</v>
      </c>
      <c r="K9792">
        <v>3978.84</v>
      </c>
      <c r="L9792">
        <v>899.57</v>
      </c>
      <c r="M9792">
        <f t="shared" si="458"/>
        <v>3978.84</v>
      </c>
      <c r="N9792" t="str">
        <f t="shared" si="456"/>
        <v>Q3</v>
      </c>
      <c r="O9792" s="2">
        <f t="shared" si="457"/>
        <v>22.608850820842257</v>
      </c>
      <c r="P9792" t="str">
        <f>VLOOKUP(retail_sales_2023!C9792,customers!A:J,5,)</f>
        <v>Chennai</v>
      </c>
      <c r="Q9792" t="str">
        <f>VLOOKUP(C9792,customers!A:J,10,0)</f>
        <v>Premium</v>
      </c>
    </row>
    <row r="9793" spans="1:17" x14ac:dyDescent="0.3">
      <c r="A9793" t="s">
        <v>10884</v>
      </c>
      <c r="B9793" s="1">
        <v>45056</v>
      </c>
      <c r="C9793" t="s">
        <v>368</v>
      </c>
      <c r="D9793" t="s">
        <v>369</v>
      </c>
      <c r="E9793" t="s">
        <v>21</v>
      </c>
      <c r="F9793" t="s">
        <v>28</v>
      </c>
      <c r="G9793" t="s">
        <v>280</v>
      </c>
      <c r="H9793">
        <v>4</v>
      </c>
      <c r="I9793">
        <v>2307.04</v>
      </c>
      <c r="J9793">
        <v>0.05</v>
      </c>
      <c r="K9793">
        <v>8766.75</v>
      </c>
      <c r="L9793">
        <v>1825.89</v>
      </c>
      <c r="M9793">
        <f t="shared" si="458"/>
        <v>8766.7519999999986</v>
      </c>
      <c r="N9793" t="str">
        <f t="shared" si="456"/>
        <v>Q2</v>
      </c>
      <c r="O9793" s="2">
        <f t="shared" si="457"/>
        <v>20.827444606039869</v>
      </c>
      <c r="P9793" t="str">
        <f>VLOOKUP(retail_sales_2023!C9793,customers!A:J,5,)</f>
        <v>Kolkata</v>
      </c>
      <c r="Q9793" t="str">
        <f>VLOOKUP(C9793,customers!A:J,10,0)</f>
        <v>Occasional</v>
      </c>
    </row>
    <row r="9794" spans="1:17" x14ac:dyDescent="0.3">
      <c r="A9794" t="s">
        <v>10885</v>
      </c>
      <c r="B9794" s="1">
        <v>45120</v>
      </c>
      <c r="C9794" t="s">
        <v>1182</v>
      </c>
      <c r="D9794" t="s">
        <v>1183</v>
      </c>
      <c r="E9794" t="s">
        <v>15</v>
      </c>
      <c r="F9794" t="s">
        <v>81</v>
      </c>
      <c r="G9794" t="s">
        <v>470</v>
      </c>
      <c r="H9794">
        <v>2</v>
      </c>
      <c r="I9794">
        <v>1329.65</v>
      </c>
      <c r="J9794">
        <v>0</v>
      </c>
      <c r="K9794">
        <v>2659.3</v>
      </c>
      <c r="L9794">
        <v>-356.41</v>
      </c>
      <c r="M9794">
        <f t="shared" si="458"/>
        <v>2659.3</v>
      </c>
      <c r="N9794" t="str">
        <f t="shared" si="456"/>
        <v>Q3</v>
      </c>
      <c r="O9794" s="2">
        <f t="shared" si="457"/>
        <v>-13.402399127589968</v>
      </c>
      <c r="P9794" t="str">
        <f>VLOOKUP(retail_sales_2023!C9794,customers!A:J,5,)</f>
        <v>Bengaluru</v>
      </c>
      <c r="Q9794" t="str">
        <f>VLOOKUP(C9794,customers!A:J,10,0)</f>
        <v>Regular</v>
      </c>
    </row>
    <row r="9795" spans="1:17" x14ac:dyDescent="0.3">
      <c r="A9795" t="s">
        <v>10886</v>
      </c>
      <c r="B9795" s="1">
        <v>45058</v>
      </c>
      <c r="C9795" t="s">
        <v>1878</v>
      </c>
      <c r="D9795" t="s">
        <v>1879</v>
      </c>
      <c r="E9795" t="s">
        <v>33</v>
      </c>
      <c r="F9795" t="s">
        <v>22</v>
      </c>
      <c r="G9795" t="s">
        <v>23</v>
      </c>
      <c r="H9795">
        <v>4</v>
      </c>
      <c r="I9795">
        <v>26809.3</v>
      </c>
      <c r="J9795">
        <v>0.05</v>
      </c>
      <c r="K9795">
        <v>101875.34</v>
      </c>
      <c r="L9795">
        <v>23977.49</v>
      </c>
      <c r="M9795">
        <f t="shared" si="458"/>
        <v>101875.34</v>
      </c>
      <c r="N9795" t="str">
        <f t="shared" ref="N9795:N9858" si="459">"Q"&amp;ROUNDUP(MONTH(B9795)/3,0)</f>
        <v>Q2</v>
      </c>
      <c r="O9795" s="2">
        <f t="shared" ref="O9795:O9858" si="460">(L9795/K9795)*100</f>
        <v>23.536107953112108</v>
      </c>
      <c r="P9795" t="str">
        <f>VLOOKUP(retail_sales_2023!C9795,customers!A:J,5,)</f>
        <v>Mumbai</v>
      </c>
      <c r="Q9795" t="str">
        <f>VLOOKUP(C9795,customers!A:J,10,0)</f>
        <v>Regular</v>
      </c>
    </row>
    <row r="9796" spans="1:17" x14ac:dyDescent="0.3">
      <c r="A9796" t="s">
        <v>10887</v>
      </c>
      <c r="B9796" s="1">
        <v>45153</v>
      </c>
      <c r="C9796" t="s">
        <v>879</v>
      </c>
      <c r="D9796" t="s">
        <v>880</v>
      </c>
      <c r="E9796" t="s">
        <v>21</v>
      </c>
      <c r="F9796" t="s">
        <v>52</v>
      </c>
      <c r="G9796" t="s">
        <v>235</v>
      </c>
      <c r="H9796">
        <v>4</v>
      </c>
      <c r="I9796">
        <v>524.09</v>
      </c>
      <c r="J9796">
        <v>0.1</v>
      </c>
      <c r="K9796">
        <v>1886.72</v>
      </c>
      <c r="L9796">
        <v>112.29</v>
      </c>
      <c r="M9796">
        <f t="shared" si="458"/>
        <v>1886.7240000000002</v>
      </c>
      <c r="N9796" t="str">
        <f t="shared" si="459"/>
        <v>Q3</v>
      </c>
      <c r="O9796" s="2">
        <f t="shared" si="460"/>
        <v>5.9515985413839889</v>
      </c>
      <c r="P9796" t="str">
        <f>VLOOKUP(retail_sales_2023!C9796,customers!A:J,5,)</f>
        <v>Patna</v>
      </c>
      <c r="Q9796" t="str">
        <f>VLOOKUP(C9796,customers!A:J,10,0)</f>
        <v>Occasional</v>
      </c>
    </row>
    <row r="9797" spans="1:17" x14ac:dyDescent="0.3">
      <c r="A9797" t="s">
        <v>10888</v>
      </c>
      <c r="B9797" s="1">
        <v>45157</v>
      </c>
      <c r="C9797" t="s">
        <v>5047</v>
      </c>
      <c r="D9797" t="s">
        <v>5048</v>
      </c>
      <c r="E9797" t="s">
        <v>27</v>
      </c>
      <c r="F9797" t="s">
        <v>22</v>
      </c>
      <c r="G9797" t="s">
        <v>1039</v>
      </c>
      <c r="H9797">
        <v>3</v>
      </c>
      <c r="I9797">
        <v>5964.83</v>
      </c>
      <c r="J9797">
        <v>0</v>
      </c>
      <c r="K9797">
        <v>17894.490000000002</v>
      </c>
      <c r="L9797">
        <v>4058.1</v>
      </c>
      <c r="M9797">
        <f t="shared" ref="M9797:M9860" si="461">H9797*I9797*(1-J9797)</f>
        <v>17894.489999999998</v>
      </c>
      <c r="N9797" t="str">
        <f t="shared" si="459"/>
        <v>Q3</v>
      </c>
      <c r="O9797" s="2">
        <f t="shared" si="460"/>
        <v>22.677930469099703</v>
      </c>
      <c r="P9797" t="str">
        <f>VLOOKUP(retail_sales_2023!C9797,customers!A:J,5,)</f>
        <v>Lucknow</v>
      </c>
      <c r="Q9797" t="str">
        <f>VLOOKUP(C9797,customers!A:J,10,0)</f>
        <v>Premium</v>
      </c>
    </row>
    <row r="9798" spans="1:17" x14ac:dyDescent="0.3">
      <c r="A9798" t="s">
        <v>10889</v>
      </c>
      <c r="B9798" s="1">
        <v>44999</v>
      </c>
      <c r="C9798" t="s">
        <v>1698</v>
      </c>
      <c r="D9798" t="s">
        <v>1699</v>
      </c>
      <c r="E9798" t="s">
        <v>15</v>
      </c>
      <c r="F9798" t="s">
        <v>43</v>
      </c>
      <c r="G9798" t="s">
        <v>121</v>
      </c>
      <c r="H9798">
        <v>3</v>
      </c>
      <c r="I9798">
        <v>14694.79</v>
      </c>
      <c r="J9798">
        <v>0</v>
      </c>
      <c r="K9798">
        <v>44084.37</v>
      </c>
      <c r="L9798">
        <v>6665.82</v>
      </c>
      <c r="M9798">
        <f t="shared" si="461"/>
        <v>44084.37</v>
      </c>
      <c r="N9798" t="str">
        <f t="shared" si="459"/>
        <v>Q1</v>
      </c>
      <c r="O9798" s="2">
        <f t="shared" si="460"/>
        <v>15.120597164028881</v>
      </c>
      <c r="P9798" t="str">
        <f>VLOOKUP(retail_sales_2023!C9798,customers!A:J,5,)</f>
        <v>Hyderabad</v>
      </c>
      <c r="Q9798" t="str">
        <f>VLOOKUP(C9798,customers!A:J,10,0)</f>
        <v>Regular</v>
      </c>
    </row>
    <row r="9799" spans="1:17" x14ac:dyDescent="0.3">
      <c r="A9799" t="s">
        <v>10890</v>
      </c>
      <c r="B9799" s="1">
        <v>45019</v>
      </c>
      <c r="C9799" t="s">
        <v>670</v>
      </c>
      <c r="D9799" t="s">
        <v>671</v>
      </c>
      <c r="E9799" t="s">
        <v>27</v>
      </c>
      <c r="F9799" t="s">
        <v>28</v>
      </c>
      <c r="G9799" t="s">
        <v>61</v>
      </c>
      <c r="H9799">
        <v>4</v>
      </c>
      <c r="I9799">
        <v>1921.65</v>
      </c>
      <c r="J9799">
        <v>0.2</v>
      </c>
      <c r="K9799">
        <v>6149.28</v>
      </c>
      <c r="L9799">
        <v>1068.4000000000001</v>
      </c>
      <c r="M9799">
        <f t="shared" si="461"/>
        <v>6149.2800000000007</v>
      </c>
      <c r="N9799" t="str">
        <f t="shared" si="459"/>
        <v>Q2</v>
      </c>
      <c r="O9799" s="2">
        <f t="shared" si="460"/>
        <v>17.374391798714647</v>
      </c>
      <c r="P9799" t="str">
        <f>VLOOKUP(retail_sales_2023!C9799,customers!A:J,5,)</f>
        <v>Amritsar</v>
      </c>
      <c r="Q9799" t="str">
        <f>VLOOKUP(C9799,customers!A:J,10,0)</f>
        <v>Premium</v>
      </c>
    </row>
    <row r="9800" spans="1:17" x14ac:dyDescent="0.3">
      <c r="A9800" t="s">
        <v>10891</v>
      </c>
      <c r="B9800" s="1">
        <v>45205</v>
      </c>
      <c r="C9800" t="s">
        <v>245</v>
      </c>
      <c r="D9800" t="s">
        <v>246</v>
      </c>
      <c r="E9800" t="s">
        <v>27</v>
      </c>
      <c r="F9800" t="s">
        <v>52</v>
      </c>
      <c r="G9800" t="s">
        <v>235</v>
      </c>
      <c r="H9800">
        <v>0</v>
      </c>
      <c r="I9800">
        <v>549.44000000000005</v>
      </c>
      <c r="J9800">
        <v>0.05</v>
      </c>
      <c r="K9800">
        <v>0</v>
      </c>
      <c r="L9800">
        <v>0</v>
      </c>
      <c r="M9800">
        <f t="shared" si="461"/>
        <v>0</v>
      </c>
      <c r="N9800" t="str">
        <f t="shared" si="459"/>
        <v>Q4</v>
      </c>
      <c r="O9800" s="2">
        <v>0</v>
      </c>
      <c r="P9800" t="str">
        <f>VLOOKUP(retail_sales_2023!C9800,customers!A:J,5,)</f>
        <v>Chandigarh</v>
      </c>
      <c r="Q9800" t="str">
        <f>VLOOKUP(C9800,customers!A:J,10,0)</f>
        <v>Premium</v>
      </c>
    </row>
    <row r="9801" spans="1:17" x14ac:dyDescent="0.3">
      <c r="A9801" t="s">
        <v>10892</v>
      </c>
      <c r="B9801" s="1">
        <v>44945</v>
      </c>
      <c r="C9801" t="s">
        <v>716</v>
      </c>
      <c r="D9801" t="s">
        <v>717</v>
      </c>
      <c r="E9801" t="s">
        <v>33</v>
      </c>
      <c r="F9801" t="s">
        <v>81</v>
      </c>
      <c r="G9801" t="s">
        <v>370</v>
      </c>
      <c r="H9801">
        <v>3</v>
      </c>
      <c r="I9801">
        <v>3959.37</v>
      </c>
      <c r="J9801">
        <v>0</v>
      </c>
      <c r="K9801">
        <v>11878.11</v>
      </c>
      <c r="L9801">
        <v>3416.94</v>
      </c>
      <c r="M9801">
        <f t="shared" si="461"/>
        <v>11878.11</v>
      </c>
      <c r="N9801" t="str">
        <f t="shared" si="459"/>
        <v>Q1</v>
      </c>
      <c r="O9801" s="2">
        <f t="shared" si="460"/>
        <v>28.766697732214976</v>
      </c>
      <c r="P9801" t="str">
        <f>VLOOKUP(retail_sales_2023!C9801,customers!A:J,5,)</f>
        <v>Ahmedabad</v>
      </c>
      <c r="Q9801" t="str">
        <f>VLOOKUP(C9801,customers!A:J,10,0)</f>
        <v>Premium</v>
      </c>
    </row>
    <row r="9802" spans="1:17" x14ac:dyDescent="0.3">
      <c r="A9802" t="s">
        <v>10893</v>
      </c>
      <c r="B9802" s="1">
        <v>45187</v>
      </c>
      <c r="C9802" t="s">
        <v>1648</v>
      </c>
      <c r="D9802" t="s">
        <v>1649</v>
      </c>
      <c r="E9802" t="s">
        <v>15</v>
      </c>
      <c r="F9802" t="s">
        <v>81</v>
      </c>
      <c r="G9802" t="s">
        <v>264</v>
      </c>
      <c r="H9802">
        <v>3</v>
      </c>
      <c r="I9802">
        <v>1615.88</v>
      </c>
      <c r="J9802">
        <v>0.15</v>
      </c>
      <c r="K9802">
        <v>4120.49</v>
      </c>
      <c r="L9802">
        <v>1409.67</v>
      </c>
      <c r="M9802">
        <f t="shared" si="461"/>
        <v>4120.4940000000006</v>
      </c>
      <c r="N9802" t="str">
        <f t="shared" si="459"/>
        <v>Q3</v>
      </c>
      <c r="O9802" s="2">
        <f t="shared" si="460"/>
        <v>34.21122245169871</v>
      </c>
      <c r="P9802" t="str">
        <f>VLOOKUP(retail_sales_2023!C9802,customers!A:J,5,)</f>
        <v>Hyderabad</v>
      </c>
      <c r="Q9802" t="str">
        <f>VLOOKUP(C9802,customers!A:J,10,0)</f>
        <v>Premium</v>
      </c>
    </row>
    <row r="9803" spans="1:17" x14ac:dyDescent="0.3">
      <c r="A9803" t="s">
        <v>10894</v>
      </c>
      <c r="B9803" s="1">
        <v>45145</v>
      </c>
      <c r="C9803" t="s">
        <v>682</v>
      </c>
      <c r="D9803" t="s">
        <v>683</v>
      </c>
      <c r="E9803" t="s">
        <v>27</v>
      </c>
      <c r="F9803" t="s">
        <v>16</v>
      </c>
      <c r="G9803" t="s">
        <v>17</v>
      </c>
      <c r="H9803">
        <v>2</v>
      </c>
      <c r="I9803">
        <v>323.12</v>
      </c>
      <c r="J9803">
        <v>0</v>
      </c>
      <c r="K9803">
        <v>646.24</v>
      </c>
      <c r="L9803">
        <v>175.24</v>
      </c>
      <c r="M9803">
        <f t="shared" si="461"/>
        <v>646.24</v>
      </c>
      <c r="N9803" t="str">
        <f t="shared" si="459"/>
        <v>Q3</v>
      </c>
      <c r="O9803" s="2">
        <f t="shared" si="460"/>
        <v>27.11686060906165</v>
      </c>
      <c r="P9803" t="str">
        <f>VLOOKUP(retail_sales_2023!C9803,customers!A:J,5,)</f>
        <v>Delhi</v>
      </c>
      <c r="Q9803" t="str">
        <f>VLOOKUP(C9803,customers!A:J,10,0)</f>
        <v>Regular</v>
      </c>
    </row>
    <row r="9804" spans="1:17" x14ac:dyDescent="0.3">
      <c r="A9804" t="s">
        <v>10895</v>
      </c>
      <c r="B9804" s="1">
        <v>44998</v>
      </c>
      <c r="C9804" t="s">
        <v>1547</v>
      </c>
      <c r="D9804" t="s">
        <v>1548</v>
      </c>
      <c r="E9804" t="s">
        <v>21</v>
      </c>
      <c r="F9804" t="s">
        <v>16</v>
      </c>
      <c r="G9804" t="s">
        <v>305</v>
      </c>
      <c r="H9804">
        <v>4</v>
      </c>
      <c r="I9804">
        <v>552.67999999999995</v>
      </c>
      <c r="J9804">
        <v>0.1</v>
      </c>
      <c r="K9804">
        <v>1989.65</v>
      </c>
      <c r="L9804">
        <v>646.5</v>
      </c>
      <c r="M9804">
        <f t="shared" si="461"/>
        <v>1989.6479999999999</v>
      </c>
      <c r="N9804" t="str">
        <f t="shared" si="459"/>
        <v>Q1</v>
      </c>
      <c r="O9804" s="2">
        <f t="shared" si="460"/>
        <v>32.493152061920441</v>
      </c>
      <c r="P9804" t="str">
        <f>VLOOKUP(retail_sales_2023!C9804,customers!A:J,5,)</f>
        <v>Kolkata</v>
      </c>
      <c r="Q9804" t="str">
        <f>VLOOKUP(C9804,customers!A:J,10,0)</f>
        <v>Regular</v>
      </c>
    </row>
    <row r="9805" spans="1:17" x14ac:dyDescent="0.3">
      <c r="A9805" t="s">
        <v>10896</v>
      </c>
      <c r="B9805" s="1">
        <v>45211</v>
      </c>
      <c r="C9805" t="s">
        <v>1146</v>
      </c>
      <c r="D9805" t="s">
        <v>1147</v>
      </c>
      <c r="E9805" t="s">
        <v>27</v>
      </c>
      <c r="F9805" t="s">
        <v>52</v>
      </c>
      <c r="G9805" t="s">
        <v>235</v>
      </c>
      <c r="H9805">
        <v>8</v>
      </c>
      <c r="I9805">
        <v>197.51</v>
      </c>
      <c r="J9805">
        <v>0.05</v>
      </c>
      <c r="K9805">
        <v>1501.08</v>
      </c>
      <c r="L9805">
        <v>89.12</v>
      </c>
      <c r="M9805">
        <f t="shared" si="461"/>
        <v>1501.0759999999998</v>
      </c>
      <c r="N9805" t="str">
        <f t="shared" si="459"/>
        <v>Q4</v>
      </c>
      <c r="O9805" s="2">
        <f t="shared" si="460"/>
        <v>5.9370586511045387</v>
      </c>
      <c r="P9805" t="str">
        <f>VLOOKUP(retail_sales_2023!C9805,customers!A:J,5,)</f>
        <v>Jaipur</v>
      </c>
      <c r="Q9805" t="str">
        <f>VLOOKUP(C9805,customers!A:J,10,0)</f>
        <v>Premium</v>
      </c>
    </row>
    <row r="9806" spans="1:17" x14ac:dyDescent="0.3">
      <c r="A9806" t="s">
        <v>10897</v>
      </c>
      <c r="B9806" s="1">
        <v>44975</v>
      </c>
      <c r="C9806" t="s">
        <v>1185</v>
      </c>
      <c r="D9806" t="s">
        <v>1186</v>
      </c>
      <c r="E9806" t="s">
        <v>27</v>
      </c>
      <c r="F9806" t="s">
        <v>38</v>
      </c>
      <c r="G9806" t="s">
        <v>65</v>
      </c>
      <c r="H9806">
        <v>4</v>
      </c>
      <c r="I9806">
        <v>349.23</v>
      </c>
      <c r="J9806">
        <v>0.15</v>
      </c>
      <c r="K9806">
        <v>1187.3800000000001</v>
      </c>
      <c r="L9806">
        <v>353.4</v>
      </c>
      <c r="M9806">
        <f t="shared" si="461"/>
        <v>1187.3820000000001</v>
      </c>
      <c r="N9806" t="str">
        <f t="shared" si="459"/>
        <v>Q1</v>
      </c>
      <c r="O9806" s="2">
        <f t="shared" si="460"/>
        <v>29.763007630244736</v>
      </c>
      <c r="P9806" t="str">
        <f>VLOOKUP(retail_sales_2023!C9806,customers!A:J,5,)</f>
        <v>Lucknow</v>
      </c>
      <c r="Q9806" t="str">
        <f>VLOOKUP(C9806,customers!A:J,10,0)</f>
        <v>Regular</v>
      </c>
    </row>
    <row r="9807" spans="1:17" x14ac:dyDescent="0.3">
      <c r="A9807" t="s">
        <v>10898</v>
      </c>
      <c r="B9807" s="1">
        <v>45286</v>
      </c>
      <c r="C9807" t="s">
        <v>1399</v>
      </c>
      <c r="D9807" t="s">
        <v>1400</v>
      </c>
      <c r="E9807" t="s">
        <v>21</v>
      </c>
      <c r="F9807" t="s">
        <v>43</v>
      </c>
      <c r="G9807" t="s">
        <v>243</v>
      </c>
      <c r="H9807">
        <v>5</v>
      </c>
      <c r="I9807">
        <v>8051.69</v>
      </c>
      <c r="J9807">
        <v>0.25</v>
      </c>
      <c r="K9807">
        <v>30193.84</v>
      </c>
      <c r="L9807">
        <v>4291.7299999999996</v>
      </c>
      <c r="M9807">
        <f t="shared" si="461"/>
        <v>30193.837499999998</v>
      </c>
      <c r="N9807" t="str">
        <f t="shared" si="459"/>
        <v>Q4</v>
      </c>
      <c r="O9807" s="2">
        <f t="shared" si="460"/>
        <v>14.213925754392283</v>
      </c>
      <c r="P9807" t="str">
        <f>VLOOKUP(retail_sales_2023!C9807,customers!A:J,5,)</f>
        <v>Bhubaneswar</v>
      </c>
      <c r="Q9807" t="str">
        <f>VLOOKUP(C9807,customers!A:J,10,0)</f>
        <v>Premium</v>
      </c>
    </row>
    <row r="9808" spans="1:17" x14ac:dyDescent="0.3">
      <c r="A9808" t="s">
        <v>10899</v>
      </c>
      <c r="B9808" s="1">
        <v>45261</v>
      </c>
      <c r="C9808" t="s">
        <v>2136</v>
      </c>
      <c r="D9808" t="s">
        <v>2137</v>
      </c>
      <c r="E9808" t="s">
        <v>27</v>
      </c>
      <c r="F9808" t="s">
        <v>28</v>
      </c>
      <c r="G9808" t="s">
        <v>165</v>
      </c>
      <c r="H9808">
        <v>2</v>
      </c>
      <c r="I9808">
        <v>1011.15</v>
      </c>
      <c r="J9808">
        <v>0.05</v>
      </c>
      <c r="K9808">
        <v>1921.18</v>
      </c>
      <c r="L9808">
        <v>425.55</v>
      </c>
      <c r="M9808">
        <f t="shared" si="461"/>
        <v>1921.1849999999999</v>
      </c>
      <c r="N9808" t="str">
        <f t="shared" si="459"/>
        <v>Q4</v>
      </c>
      <c r="O9808" s="2">
        <f t="shared" si="460"/>
        <v>22.150449203093931</v>
      </c>
      <c r="P9808" t="str">
        <f>VLOOKUP(retail_sales_2023!C9808,customers!A:J,5,)</f>
        <v>Chandigarh</v>
      </c>
      <c r="Q9808" t="str">
        <f>VLOOKUP(C9808,customers!A:J,10,0)</f>
        <v>Premium</v>
      </c>
    </row>
    <row r="9809" spans="1:17" x14ac:dyDescent="0.3">
      <c r="A9809" t="s">
        <v>10900</v>
      </c>
      <c r="B9809" s="1">
        <v>45228</v>
      </c>
      <c r="C9809" t="s">
        <v>425</v>
      </c>
      <c r="D9809" t="s">
        <v>426</v>
      </c>
      <c r="E9809" t="s">
        <v>33</v>
      </c>
      <c r="F9809" t="s">
        <v>52</v>
      </c>
      <c r="G9809" t="s">
        <v>937</v>
      </c>
      <c r="H9809">
        <v>4</v>
      </c>
      <c r="I9809">
        <v>440.08</v>
      </c>
      <c r="J9809">
        <v>0</v>
      </c>
      <c r="K9809">
        <v>1760.32</v>
      </c>
      <c r="L9809">
        <v>117.51</v>
      </c>
      <c r="M9809">
        <f t="shared" si="461"/>
        <v>1760.32</v>
      </c>
      <c r="N9809" t="str">
        <f t="shared" si="459"/>
        <v>Q4</v>
      </c>
      <c r="O9809" s="2">
        <f t="shared" si="460"/>
        <v>6.6754908198509364</v>
      </c>
      <c r="P9809" t="str">
        <f>VLOOKUP(retail_sales_2023!C9809,customers!A:J,5,)</f>
        <v>Nagpur</v>
      </c>
      <c r="Q9809" t="str">
        <f>VLOOKUP(C9809,customers!A:J,10,0)</f>
        <v>Premium</v>
      </c>
    </row>
    <row r="9810" spans="1:17" x14ac:dyDescent="0.3">
      <c r="A9810" t="s">
        <v>10901</v>
      </c>
      <c r="B9810" s="1">
        <v>45275</v>
      </c>
      <c r="C9810" t="s">
        <v>1395</v>
      </c>
      <c r="D9810" t="s">
        <v>1396</v>
      </c>
      <c r="E9810" t="s">
        <v>15</v>
      </c>
      <c r="F9810" t="s">
        <v>22</v>
      </c>
      <c r="G9810" t="s">
        <v>423</v>
      </c>
      <c r="H9810">
        <v>1</v>
      </c>
      <c r="I9810">
        <v>23941.69</v>
      </c>
      <c r="J9810">
        <v>0.2</v>
      </c>
      <c r="K9810">
        <v>19153.349999999999</v>
      </c>
      <c r="L9810">
        <v>4037.24</v>
      </c>
      <c r="M9810">
        <f t="shared" si="461"/>
        <v>19153.351999999999</v>
      </c>
      <c r="N9810" t="str">
        <f t="shared" si="459"/>
        <v>Q4</v>
      </c>
      <c r="O9810" s="2">
        <f t="shared" si="460"/>
        <v>21.078505848846284</v>
      </c>
      <c r="P9810" t="str">
        <f>VLOOKUP(retail_sales_2023!C9810,customers!A:J,5,)</f>
        <v>Coimbatore</v>
      </c>
      <c r="Q9810" t="str">
        <f>VLOOKUP(C9810,customers!A:J,10,0)</f>
        <v>Occasional</v>
      </c>
    </row>
    <row r="9811" spans="1:17" x14ac:dyDescent="0.3">
      <c r="A9811" t="s">
        <v>10902</v>
      </c>
      <c r="B9811" s="1">
        <v>44934</v>
      </c>
      <c r="C9811" t="s">
        <v>1065</v>
      </c>
      <c r="D9811" t="s">
        <v>1066</v>
      </c>
      <c r="E9811" t="s">
        <v>15</v>
      </c>
      <c r="F9811" t="s">
        <v>81</v>
      </c>
      <c r="G9811" t="s">
        <v>333</v>
      </c>
      <c r="H9811">
        <v>3</v>
      </c>
      <c r="I9811">
        <v>1559.33</v>
      </c>
      <c r="J9811">
        <v>0.15</v>
      </c>
      <c r="K9811">
        <v>3976.29</v>
      </c>
      <c r="L9811">
        <v>1283.31</v>
      </c>
      <c r="M9811">
        <f t="shared" si="461"/>
        <v>3976.2914999999998</v>
      </c>
      <c r="N9811" t="str">
        <f t="shared" si="459"/>
        <v>Q1</v>
      </c>
      <c r="O9811" s="2">
        <f t="shared" si="460"/>
        <v>32.274054457798599</v>
      </c>
      <c r="P9811" t="str">
        <f>VLOOKUP(retail_sales_2023!C9811,customers!A:J,5,)</f>
        <v>Chennai</v>
      </c>
      <c r="Q9811" t="str">
        <f>VLOOKUP(C9811,customers!A:J,10,0)</f>
        <v>Premium</v>
      </c>
    </row>
    <row r="9812" spans="1:17" x14ac:dyDescent="0.3">
      <c r="A9812" t="s">
        <v>10903</v>
      </c>
      <c r="B9812" s="1">
        <v>44976</v>
      </c>
      <c r="C9812" t="s">
        <v>476</v>
      </c>
      <c r="D9812" t="s">
        <v>477</v>
      </c>
      <c r="E9812" t="s">
        <v>33</v>
      </c>
      <c r="F9812" t="s">
        <v>52</v>
      </c>
      <c r="G9812" t="s">
        <v>200</v>
      </c>
      <c r="H9812">
        <v>5</v>
      </c>
      <c r="I9812">
        <v>356.36</v>
      </c>
      <c r="J9812">
        <v>0.25</v>
      </c>
      <c r="K9812">
        <v>1336.35</v>
      </c>
      <c r="L9812">
        <v>138.66</v>
      </c>
      <c r="M9812">
        <f t="shared" si="461"/>
        <v>1336.3500000000001</v>
      </c>
      <c r="N9812" t="str">
        <f t="shared" si="459"/>
        <v>Q1</v>
      </c>
      <c r="O9812" s="2">
        <f t="shared" si="460"/>
        <v>10.376024245145359</v>
      </c>
      <c r="P9812" t="str">
        <f>VLOOKUP(retail_sales_2023!C9812,customers!A:J,5,)</f>
        <v>Mumbai</v>
      </c>
      <c r="Q9812" t="str">
        <f>VLOOKUP(C9812,customers!A:J,10,0)</f>
        <v>Regular</v>
      </c>
    </row>
    <row r="9813" spans="1:17" x14ac:dyDescent="0.3">
      <c r="A9813" t="s">
        <v>10904</v>
      </c>
      <c r="B9813" s="1">
        <v>44963</v>
      </c>
      <c r="C9813" t="s">
        <v>2025</v>
      </c>
      <c r="D9813" t="s">
        <v>2026</v>
      </c>
      <c r="E9813" t="s">
        <v>33</v>
      </c>
      <c r="F9813" t="s">
        <v>81</v>
      </c>
      <c r="G9813" t="s">
        <v>158</v>
      </c>
      <c r="H9813">
        <v>2</v>
      </c>
      <c r="I9813">
        <v>360.35</v>
      </c>
      <c r="J9813">
        <v>0.3</v>
      </c>
      <c r="K9813">
        <v>504.49</v>
      </c>
      <c r="L9813">
        <v>165.16</v>
      </c>
      <c r="M9813">
        <f t="shared" si="461"/>
        <v>504.49</v>
      </c>
      <c r="N9813" t="str">
        <f t="shared" si="459"/>
        <v>Q1</v>
      </c>
      <c r="O9813" s="2">
        <f t="shared" si="460"/>
        <v>32.73801264643501</v>
      </c>
      <c r="P9813" t="str">
        <f>VLOOKUP(retail_sales_2023!C9813,customers!A:J,5,)</f>
        <v>Pune</v>
      </c>
      <c r="Q9813" t="str">
        <f>VLOOKUP(C9813,customers!A:J,10,0)</f>
        <v>Premium</v>
      </c>
    </row>
    <row r="9814" spans="1:17" x14ac:dyDescent="0.3">
      <c r="A9814" t="s">
        <v>10905</v>
      </c>
      <c r="B9814" s="1">
        <v>45137</v>
      </c>
      <c r="C9814" t="s">
        <v>1460</v>
      </c>
      <c r="D9814" t="s">
        <v>1461</v>
      </c>
      <c r="E9814" t="s">
        <v>33</v>
      </c>
      <c r="F9814" t="s">
        <v>43</v>
      </c>
      <c r="G9814" t="s">
        <v>272</v>
      </c>
      <c r="H9814">
        <v>5</v>
      </c>
      <c r="I9814">
        <v>76473.61</v>
      </c>
      <c r="J9814">
        <v>0</v>
      </c>
      <c r="K9814">
        <v>382368.05</v>
      </c>
      <c r="L9814">
        <v>47946.47</v>
      </c>
      <c r="M9814">
        <f t="shared" si="461"/>
        <v>382368.05</v>
      </c>
      <c r="N9814" t="str">
        <f t="shared" si="459"/>
        <v>Q3</v>
      </c>
      <c r="O9814" s="2">
        <f t="shared" si="460"/>
        <v>12.539350502742058</v>
      </c>
      <c r="P9814" t="str">
        <f>VLOOKUP(retail_sales_2023!C9814,customers!A:J,5,)</f>
        <v>Pune</v>
      </c>
      <c r="Q9814" t="str">
        <f>VLOOKUP(C9814,customers!A:J,10,0)</f>
        <v>Premium</v>
      </c>
    </row>
    <row r="9815" spans="1:17" x14ac:dyDescent="0.3">
      <c r="A9815" t="s">
        <v>10906</v>
      </c>
      <c r="B9815" s="1">
        <v>45185</v>
      </c>
      <c r="C9815" t="s">
        <v>1335</v>
      </c>
      <c r="D9815" t="s">
        <v>1336</v>
      </c>
      <c r="E9815" t="s">
        <v>27</v>
      </c>
      <c r="F9815" t="s">
        <v>28</v>
      </c>
      <c r="G9815" t="s">
        <v>165</v>
      </c>
      <c r="H9815">
        <v>2</v>
      </c>
      <c r="I9815">
        <v>7740.33</v>
      </c>
      <c r="J9815">
        <v>0.05</v>
      </c>
      <c r="K9815">
        <v>14706.63</v>
      </c>
      <c r="L9815">
        <v>3408.52</v>
      </c>
      <c r="M9815">
        <f t="shared" si="461"/>
        <v>14706.626999999999</v>
      </c>
      <c r="N9815" t="str">
        <f t="shared" si="459"/>
        <v>Q3</v>
      </c>
      <c r="O9815" s="2">
        <f t="shared" si="460"/>
        <v>23.176757693638855</v>
      </c>
      <c r="P9815" t="str">
        <f>VLOOKUP(retail_sales_2023!C9815,customers!A:J,5,)</f>
        <v>Chandigarh</v>
      </c>
      <c r="Q9815" t="str">
        <f>VLOOKUP(C9815,customers!A:J,10,0)</f>
        <v>Premium</v>
      </c>
    </row>
    <row r="9816" spans="1:17" x14ac:dyDescent="0.3">
      <c r="A9816" t="s">
        <v>10907</v>
      </c>
      <c r="B9816" s="1">
        <v>45153</v>
      </c>
      <c r="C9816" t="s">
        <v>1640</v>
      </c>
      <c r="D9816" t="s">
        <v>1641</v>
      </c>
      <c r="E9816" t="s">
        <v>27</v>
      </c>
      <c r="F9816" t="s">
        <v>43</v>
      </c>
      <c r="G9816" t="s">
        <v>154</v>
      </c>
      <c r="H9816">
        <v>5</v>
      </c>
      <c r="I9816">
        <v>13584.06</v>
      </c>
      <c r="J9816">
        <v>0.15</v>
      </c>
      <c r="K9816">
        <v>57732.25</v>
      </c>
      <c r="L9816">
        <v>7696.55</v>
      </c>
      <c r="M9816">
        <f t="shared" si="461"/>
        <v>57732.254999999997</v>
      </c>
      <c r="N9816" t="str">
        <f t="shared" si="459"/>
        <v>Q3</v>
      </c>
      <c r="O9816" s="2">
        <f t="shared" si="460"/>
        <v>13.33145685470426</v>
      </c>
      <c r="P9816" t="str">
        <f>VLOOKUP(retail_sales_2023!C9816,customers!A:J,5,)</f>
        <v>Lucknow</v>
      </c>
      <c r="Q9816" t="str">
        <f>VLOOKUP(C9816,customers!A:J,10,0)</f>
        <v>Regular</v>
      </c>
    </row>
    <row r="9817" spans="1:17" x14ac:dyDescent="0.3">
      <c r="A9817" t="s">
        <v>10908</v>
      </c>
      <c r="B9817" s="1">
        <v>45108</v>
      </c>
      <c r="C9817" t="s">
        <v>1034</v>
      </c>
      <c r="D9817" t="s">
        <v>1035</v>
      </c>
      <c r="E9817" t="s">
        <v>21</v>
      </c>
      <c r="F9817" t="s">
        <v>52</v>
      </c>
      <c r="G9817" t="s">
        <v>268</v>
      </c>
      <c r="H9817">
        <v>7</v>
      </c>
      <c r="I9817">
        <v>230.61</v>
      </c>
      <c r="J9817">
        <v>0.3</v>
      </c>
      <c r="K9817">
        <v>1129.99</v>
      </c>
      <c r="L9817">
        <v>116.91</v>
      </c>
      <c r="M9817">
        <f t="shared" si="461"/>
        <v>1129.9889999999998</v>
      </c>
      <c r="N9817" t="str">
        <f t="shared" si="459"/>
        <v>Q3</v>
      </c>
      <c r="O9817" s="2">
        <f t="shared" si="460"/>
        <v>10.34610925760405</v>
      </c>
      <c r="P9817" t="str">
        <f>VLOOKUP(retail_sales_2023!C9817,customers!A:J,5,)</f>
        <v>Ranchi</v>
      </c>
      <c r="Q9817" t="str">
        <f>VLOOKUP(C9817,customers!A:J,10,0)</f>
        <v>Premium</v>
      </c>
    </row>
    <row r="9818" spans="1:17" x14ac:dyDescent="0.3">
      <c r="A9818" t="s">
        <v>10909</v>
      </c>
      <c r="B9818" s="1">
        <v>45102</v>
      </c>
      <c r="C9818" t="s">
        <v>641</v>
      </c>
      <c r="D9818" t="s">
        <v>642</v>
      </c>
      <c r="E9818" t="s">
        <v>33</v>
      </c>
      <c r="F9818" t="s">
        <v>22</v>
      </c>
      <c r="G9818" t="s">
        <v>423</v>
      </c>
      <c r="H9818">
        <v>4</v>
      </c>
      <c r="I9818">
        <v>11628.83</v>
      </c>
      <c r="J9818">
        <v>0.2</v>
      </c>
      <c r="K9818">
        <v>37212.26</v>
      </c>
      <c r="L9818">
        <v>6568.85</v>
      </c>
      <c r="M9818">
        <f t="shared" si="461"/>
        <v>37212.256000000001</v>
      </c>
      <c r="N9818" t="str">
        <f t="shared" si="459"/>
        <v>Q2</v>
      </c>
      <c r="O9818" s="2">
        <f t="shared" si="460"/>
        <v>17.652381231346872</v>
      </c>
      <c r="P9818" t="str">
        <f>VLOOKUP(retail_sales_2023!C9818,customers!A:J,5,)</f>
        <v>Surat</v>
      </c>
      <c r="Q9818" t="str">
        <f>VLOOKUP(C9818,customers!A:J,10,0)</f>
        <v>Regular</v>
      </c>
    </row>
    <row r="9819" spans="1:17" x14ac:dyDescent="0.3">
      <c r="A9819" t="s">
        <v>10910</v>
      </c>
      <c r="B9819" s="1">
        <v>45185</v>
      </c>
      <c r="C9819" t="s">
        <v>1590</v>
      </c>
      <c r="D9819" t="s">
        <v>1591</v>
      </c>
      <c r="E9819" t="s">
        <v>27</v>
      </c>
      <c r="F9819" t="s">
        <v>43</v>
      </c>
      <c r="G9819" t="s">
        <v>128</v>
      </c>
      <c r="H9819">
        <v>2</v>
      </c>
      <c r="I9819">
        <v>40322.410000000003</v>
      </c>
      <c r="J9819">
        <v>0</v>
      </c>
      <c r="K9819">
        <v>80644.820000000007</v>
      </c>
      <c r="L9819">
        <v>11792.6</v>
      </c>
      <c r="M9819">
        <f t="shared" si="461"/>
        <v>80644.820000000007</v>
      </c>
      <c r="N9819" t="str">
        <f t="shared" si="459"/>
        <v>Q3</v>
      </c>
      <c r="O9819" s="2">
        <f t="shared" si="460"/>
        <v>14.62288588405306</v>
      </c>
      <c r="P9819" t="str">
        <f>VLOOKUP(retail_sales_2023!C9819,customers!A:J,5,)</f>
        <v>Lucknow</v>
      </c>
      <c r="Q9819" t="str">
        <f>VLOOKUP(C9819,customers!A:J,10,0)</f>
        <v>Regular</v>
      </c>
    </row>
    <row r="9820" spans="1:17" x14ac:dyDescent="0.3">
      <c r="A9820" t="s">
        <v>10911</v>
      </c>
      <c r="B9820" s="1">
        <v>45168</v>
      </c>
      <c r="C9820" t="s">
        <v>139</v>
      </c>
      <c r="D9820" t="s">
        <v>140</v>
      </c>
      <c r="E9820" t="s">
        <v>21</v>
      </c>
      <c r="F9820" t="s">
        <v>38</v>
      </c>
      <c r="G9820" t="s">
        <v>456</v>
      </c>
      <c r="H9820">
        <v>2</v>
      </c>
      <c r="I9820">
        <v>1024.54</v>
      </c>
      <c r="J9820">
        <v>0</v>
      </c>
      <c r="K9820">
        <v>2049.08</v>
      </c>
      <c r="L9820">
        <v>434.73</v>
      </c>
      <c r="M9820">
        <f t="shared" si="461"/>
        <v>2049.08</v>
      </c>
      <c r="N9820" t="str">
        <f t="shared" si="459"/>
        <v>Q3</v>
      </c>
      <c r="O9820" s="2">
        <f t="shared" si="460"/>
        <v>21.215862728639195</v>
      </c>
      <c r="P9820" t="str">
        <f>VLOOKUP(retail_sales_2023!C9820,customers!A:J,5,)</f>
        <v>Ranchi</v>
      </c>
      <c r="Q9820" t="str">
        <f>VLOOKUP(C9820,customers!A:J,10,0)</f>
        <v>Premium</v>
      </c>
    </row>
    <row r="9821" spans="1:17" x14ac:dyDescent="0.3">
      <c r="A9821" t="s">
        <v>10912</v>
      </c>
      <c r="B9821" s="1">
        <v>44952</v>
      </c>
      <c r="C9821" t="s">
        <v>1399</v>
      </c>
      <c r="D9821" t="s">
        <v>1400</v>
      </c>
      <c r="E9821" t="s">
        <v>21</v>
      </c>
      <c r="F9821" t="s">
        <v>16</v>
      </c>
      <c r="G9821" t="s">
        <v>86</v>
      </c>
      <c r="H9821">
        <v>3</v>
      </c>
      <c r="I9821">
        <v>407.55</v>
      </c>
      <c r="J9821">
        <v>0</v>
      </c>
      <c r="K9821">
        <v>1222.6500000000001</v>
      </c>
      <c r="L9821">
        <v>516.32000000000005</v>
      </c>
      <c r="M9821">
        <f t="shared" si="461"/>
        <v>1222.6500000000001</v>
      </c>
      <c r="N9821" t="str">
        <f t="shared" si="459"/>
        <v>Q1</v>
      </c>
      <c r="O9821" s="2">
        <f t="shared" si="460"/>
        <v>42.229583282214861</v>
      </c>
      <c r="P9821" t="str">
        <f>VLOOKUP(retail_sales_2023!C9821,customers!A:J,5,)</f>
        <v>Bhubaneswar</v>
      </c>
      <c r="Q9821" t="str">
        <f>VLOOKUP(C9821,customers!A:J,10,0)</f>
        <v>Premium</v>
      </c>
    </row>
    <row r="9822" spans="1:17" x14ac:dyDescent="0.3">
      <c r="A9822" t="s">
        <v>10913</v>
      </c>
      <c r="B9822" s="1">
        <v>45257</v>
      </c>
      <c r="C9822" t="s">
        <v>928</v>
      </c>
      <c r="D9822" t="s">
        <v>929</v>
      </c>
      <c r="E9822" t="s">
        <v>27</v>
      </c>
      <c r="F9822" t="s">
        <v>43</v>
      </c>
      <c r="G9822" t="s">
        <v>243</v>
      </c>
      <c r="H9822">
        <v>1</v>
      </c>
      <c r="I9822">
        <v>41561.870000000003</v>
      </c>
      <c r="J9822">
        <v>0.2</v>
      </c>
      <c r="K9822">
        <v>33249.5</v>
      </c>
      <c r="L9822">
        <v>3286.36</v>
      </c>
      <c r="M9822">
        <f t="shared" si="461"/>
        <v>33249.496000000006</v>
      </c>
      <c r="N9822" t="str">
        <f t="shared" si="459"/>
        <v>Q4</v>
      </c>
      <c r="O9822" s="2">
        <f t="shared" si="460"/>
        <v>9.8839381043323957</v>
      </c>
      <c r="P9822" t="str">
        <f>VLOOKUP(retail_sales_2023!C9822,customers!A:J,5,)</f>
        <v>Jaipur</v>
      </c>
      <c r="Q9822" t="str">
        <f>VLOOKUP(C9822,customers!A:J,10,0)</f>
        <v>Premium</v>
      </c>
    </row>
    <row r="9823" spans="1:17" x14ac:dyDescent="0.3">
      <c r="A9823" t="s">
        <v>10914</v>
      </c>
      <c r="B9823" s="1">
        <v>44967</v>
      </c>
      <c r="C9823" t="s">
        <v>1044</v>
      </c>
      <c r="D9823" t="s">
        <v>1045</v>
      </c>
      <c r="E9823" t="s">
        <v>33</v>
      </c>
      <c r="F9823" t="s">
        <v>38</v>
      </c>
      <c r="G9823" t="s">
        <v>90</v>
      </c>
      <c r="H9823">
        <v>3</v>
      </c>
      <c r="I9823">
        <v>1050.49</v>
      </c>
      <c r="J9823">
        <v>0.2</v>
      </c>
      <c r="K9823">
        <v>2521.1799999999998</v>
      </c>
      <c r="L9823">
        <v>508.24</v>
      </c>
      <c r="M9823">
        <f t="shared" si="461"/>
        <v>2521.1760000000004</v>
      </c>
      <c r="N9823" t="str">
        <f t="shared" si="459"/>
        <v>Q1</v>
      </c>
      <c r="O9823" s="2">
        <f t="shared" si="460"/>
        <v>20.158814523358114</v>
      </c>
      <c r="P9823" t="str">
        <f>VLOOKUP(retail_sales_2023!C9823,customers!A:J,5,)</f>
        <v>Ahmedabad</v>
      </c>
      <c r="Q9823" t="str">
        <f>VLOOKUP(C9823,customers!A:J,10,0)</f>
        <v>Premium</v>
      </c>
    </row>
    <row r="9824" spans="1:17" x14ac:dyDescent="0.3">
      <c r="A9824" t="s">
        <v>10915</v>
      </c>
      <c r="B9824" s="1">
        <v>45127</v>
      </c>
      <c r="C9824" t="s">
        <v>494</v>
      </c>
      <c r="D9824" t="s">
        <v>495</v>
      </c>
      <c r="E9824" t="s">
        <v>15</v>
      </c>
      <c r="F9824" t="s">
        <v>28</v>
      </c>
      <c r="G9824" t="s">
        <v>672</v>
      </c>
      <c r="H9824">
        <v>4</v>
      </c>
      <c r="I9824">
        <v>1708.88</v>
      </c>
      <c r="J9824">
        <v>0.05</v>
      </c>
      <c r="K9824">
        <v>6493.74</v>
      </c>
      <c r="L9824">
        <v>1232.1099999999999</v>
      </c>
      <c r="M9824">
        <f t="shared" si="461"/>
        <v>6493.7439999999997</v>
      </c>
      <c r="N9824" t="str">
        <f t="shared" si="459"/>
        <v>Q3</v>
      </c>
      <c r="O9824" s="2">
        <f t="shared" si="460"/>
        <v>18.973811701731204</v>
      </c>
      <c r="P9824" t="str">
        <f>VLOOKUP(retail_sales_2023!C9824,customers!A:J,5,)</f>
        <v>Kochi</v>
      </c>
      <c r="Q9824" t="str">
        <f>VLOOKUP(C9824,customers!A:J,10,0)</f>
        <v>Premium</v>
      </c>
    </row>
    <row r="9825" spans="1:17" x14ac:dyDescent="0.3">
      <c r="A9825" t="s">
        <v>10916</v>
      </c>
      <c r="B9825" s="1">
        <v>45281</v>
      </c>
      <c r="C9825" t="s">
        <v>406</v>
      </c>
      <c r="D9825" t="s">
        <v>407</v>
      </c>
      <c r="E9825" t="s">
        <v>15</v>
      </c>
      <c r="F9825" t="s">
        <v>43</v>
      </c>
      <c r="G9825" t="s">
        <v>272</v>
      </c>
      <c r="H9825">
        <v>4</v>
      </c>
      <c r="I9825">
        <v>40141.57</v>
      </c>
      <c r="J9825">
        <v>0.05</v>
      </c>
      <c r="K9825">
        <v>152537.97</v>
      </c>
      <c r="L9825">
        <v>23684.18</v>
      </c>
      <c r="M9825">
        <f t="shared" si="461"/>
        <v>152537.96599999999</v>
      </c>
      <c r="N9825" t="str">
        <f t="shared" si="459"/>
        <v>Q4</v>
      </c>
      <c r="O9825" s="2">
        <f t="shared" si="460"/>
        <v>15.526743931363452</v>
      </c>
      <c r="P9825" t="str">
        <f>VLOOKUP(retail_sales_2023!C9825,customers!A:J,5,)</f>
        <v>Hyderabad</v>
      </c>
      <c r="Q9825" t="str">
        <f>VLOOKUP(C9825,customers!A:J,10,0)</f>
        <v>Premium</v>
      </c>
    </row>
    <row r="9826" spans="1:17" x14ac:dyDescent="0.3">
      <c r="A9826" t="s">
        <v>10917</v>
      </c>
      <c r="B9826" s="1">
        <v>45044</v>
      </c>
      <c r="C9826" t="s">
        <v>1044</v>
      </c>
      <c r="D9826" t="s">
        <v>1045</v>
      </c>
      <c r="E9826" t="s">
        <v>33</v>
      </c>
      <c r="F9826" t="s">
        <v>52</v>
      </c>
      <c r="G9826" t="s">
        <v>53</v>
      </c>
      <c r="H9826">
        <v>0</v>
      </c>
      <c r="I9826">
        <v>463.57</v>
      </c>
      <c r="J9826">
        <v>0.05</v>
      </c>
      <c r="K9826">
        <v>0</v>
      </c>
      <c r="L9826">
        <v>0</v>
      </c>
      <c r="M9826">
        <f t="shared" si="461"/>
        <v>0</v>
      </c>
      <c r="N9826" t="str">
        <f t="shared" si="459"/>
        <v>Q2</v>
      </c>
      <c r="O9826" s="2">
        <v>0</v>
      </c>
      <c r="P9826" t="str">
        <f>VLOOKUP(retail_sales_2023!C9826,customers!A:J,5,)</f>
        <v>Ahmedabad</v>
      </c>
      <c r="Q9826" t="str">
        <f>VLOOKUP(C9826,customers!A:J,10,0)</f>
        <v>Premium</v>
      </c>
    </row>
    <row r="9827" spans="1:17" x14ac:dyDescent="0.3">
      <c r="A9827" t="s">
        <v>10918</v>
      </c>
      <c r="B9827" s="1">
        <v>45268</v>
      </c>
      <c r="C9827" t="s">
        <v>956</v>
      </c>
      <c r="D9827" t="s">
        <v>957</v>
      </c>
      <c r="E9827" t="s">
        <v>15</v>
      </c>
      <c r="F9827" t="s">
        <v>43</v>
      </c>
      <c r="G9827" t="s">
        <v>110</v>
      </c>
      <c r="H9827">
        <v>4</v>
      </c>
      <c r="I9827">
        <v>68602.97</v>
      </c>
      <c r="J9827">
        <v>0</v>
      </c>
      <c r="K9827">
        <v>274411.88</v>
      </c>
      <c r="L9827">
        <v>33310.870000000003</v>
      </c>
      <c r="M9827">
        <f t="shared" si="461"/>
        <v>274411.88</v>
      </c>
      <c r="N9827" t="str">
        <f t="shared" si="459"/>
        <v>Q4</v>
      </c>
      <c r="O9827" s="2">
        <f t="shared" si="460"/>
        <v>12.139004331736659</v>
      </c>
      <c r="P9827" t="str">
        <f>VLOOKUP(retail_sales_2023!C9827,customers!A:J,5,)</f>
        <v>Chennai</v>
      </c>
      <c r="Q9827" t="str">
        <f>VLOOKUP(C9827,customers!A:J,10,0)</f>
        <v>Premium</v>
      </c>
    </row>
    <row r="9828" spans="1:17" x14ac:dyDescent="0.3">
      <c r="A9828" t="s">
        <v>10919</v>
      </c>
      <c r="B9828" s="1">
        <v>45221</v>
      </c>
      <c r="C9828" t="s">
        <v>4155</v>
      </c>
      <c r="D9828" t="s">
        <v>4156</v>
      </c>
      <c r="E9828" t="s">
        <v>15</v>
      </c>
      <c r="F9828" t="s">
        <v>52</v>
      </c>
      <c r="G9828" t="s">
        <v>117</v>
      </c>
      <c r="H9828">
        <v>5</v>
      </c>
      <c r="I9828">
        <v>464.11</v>
      </c>
      <c r="J9828">
        <v>0.15</v>
      </c>
      <c r="K9828">
        <v>1972.47</v>
      </c>
      <c r="L9828">
        <v>176.42</v>
      </c>
      <c r="M9828">
        <f t="shared" si="461"/>
        <v>1972.4675000000002</v>
      </c>
      <c r="N9828" t="str">
        <f t="shared" si="459"/>
        <v>Q4</v>
      </c>
      <c r="O9828" s="2">
        <f t="shared" si="460"/>
        <v>8.944115753344791</v>
      </c>
      <c r="P9828" t="str">
        <f>VLOOKUP(retail_sales_2023!C9828,customers!A:J,5,)</f>
        <v>Hyderabad</v>
      </c>
      <c r="Q9828" t="str">
        <f>VLOOKUP(C9828,customers!A:J,10,0)</f>
        <v>Premium</v>
      </c>
    </row>
    <row r="9829" spans="1:17" x14ac:dyDescent="0.3">
      <c r="A9829" t="s">
        <v>10920</v>
      </c>
      <c r="B9829" s="1">
        <v>45029</v>
      </c>
      <c r="C9829" t="s">
        <v>190</v>
      </c>
      <c r="D9829" t="s">
        <v>191</v>
      </c>
      <c r="E9829" t="s">
        <v>33</v>
      </c>
      <c r="F9829" t="s">
        <v>81</v>
      </c>
      <c r="G9829" t="s">
        <v>158</v>
      </c>
      <c r="H9829">
        <v>3</v>
      </c>
      <c r="I9829">
        <v>4179.91</v>
      </c>
      <c r="J9829">
        <v>0.15</v>
      </c>
      <c r="K9829">
        <v>10658.77</v>
      </c>
      <c r="L9829">
        <v>2627.4</v>
      </c>
      <c r="M9829">
        <f t="shared" si="461"/>
        <v>10658.770499999999</v>
      </c>
      <c r="N9829" t="str">
        <f t="shared" si="459"/>
        <v>Q2</v>
      </c>
      <c r="O9829" s="2">
        <f t="shared" si="460"/>
        <v>24.650123794771815</v>
      </c>
      <c r="P9829" t="str">
        <f>VLOOKUP(retail_sales_2023!C9829,customers!A:J,5,)</f>
        <v>Surat</v>
      </c>
      <c r="Q9829" t="str">
        <f>VLOOKUP(C9829,customers!A:J,10,0)</f>
        <v>Premium</v>
      </c>
    </row>
    <row r="9830" spans="1:17" x14ac:dyDescent="0.3">
      <c r="A9830" t="s">
        <v>10921</v>
      </c>
      <c r="B9830" s="1">
        <v>45203</v>
      </c>
      <c r="C9830" t="s">
        <v>136</v>
      </c>
      <c r="D9830" t="s">
        <v>137</v>
      </c>
      <c r="E9830" t="s">
        <v>15</v>
      </c>
      <c r="F9830" t="s">
        <v>52</v>
      </c>
      <c r="G9830" t="s">
        <v>226</v>
      </c>
      <c r="H9830">
        <v>7</v>
      </c>
      <c r="I9830">
        <v>677.64</v>
      </c>
      <c r="J9830">
        <v>0.1</v>
      </c>
      <c r="K9830">
        <v>4269.13</v>
      </c>
      <c r="L9830">
        <v>393.91</v>
      </c>
      <c r="M9830">
        <f t="shared" si="461"/>
        <v>4269.1319999999996</v>
      </c>
      <c r="N9830" t="str">
        <f t="shared" si="459"/>
        <v>Q4</v>
      </c>
      <c r="O9830" s="2">
        <f t="shared" si="460"/>
        <v>9.226938509719778</v>
      </c>
      <c r="P9830" t="str">
        <f>VLOOKUP(retail_sales_2023!C9830,customers!A:J,5,)</f>
        <v>Hyderabad</v>
      </c>
      <c r="Q9830" t="str">
        <f>VLOOKUP(C9830,customers!A:J,10,0)</f>
        <v>Regular</v>
      </c>
    </row>
    <row r="9831" spans="1:17" x14ac:dyDescent="0.3">
      <c r="A9831" t="s">
        <v>10922</v>
      </c>
      <c r="B9831" s="1">
        <v>45099</v>
      </c>
      <c r="C9831" t="s">
        <v>748</v>
      </c>
      <c r="D9831" t="s">
        <v>749</v>
      </c>
      <c r="E9831" t="s">
        <v>33</v>
      </c>
      <c r="F9831" t="s">
        <v>16</v>
      </c>
      <c r="G9831" t="s">
        <v>898</v>
      </c>
      <c r="H9831">
        <v>4</v>
      </c>
      <c r="I9831">
        <v>252.2</v>
      </c>
      <c r="J9831">
        <v>0.1</v>
      </c>
      <c r="K9831">
        <v>907.92</v>
      </c>
      <c r="L9831">
        <v>379.84</v>
      </c>
      <c r="M9831">
        <f t="shared" si="461"/>
        <v>907.92</v>
      </c>
      <c r="N9831" t="str">
        <f t="shared" si="459"/>
        <v>Q2</v>
      </c>
      <c r="O9831" s="2">
        <f t="shared" si="460"/>
        <v>41.836285135254208</v>
      </c>
      <c r="P9831" t="str">
        <f>VLOOKUP(retail_sales_2023!C9831,customers!A:J,5,)</f>
        <v>Surat</v>
      </c>
      <c r="Q9831" t="str">
        <f>VLOOKUP(C9831,customers!A:J,10,0)</f>
        <v>Premium</v>
      </c>
    </row>
    <row r="9832" spans="1:17" x14ac:dyDescent="0.3">
      <c r="A9832" t="s">
        <v>10923</v>
      </c>
      <c r="B9832" s="1">
        <v>45203</v>
      </c>
      <c r="C9832" t="s">
        <v>1087</v>
      </c>
      <c r="D9832" t="s">
        <v>1088</v>
      </c>
      <c r="E9832" t="s">
        <v>15</v>
      </c>
      <c r="F9832" t="s">
        <v>28</v>
      </c>
      <c r="G9832" t="s">
        <v>672</v>
      </c>
      <c r="H9832">
        <v>4</v>
      </c>
      <c r="I9832">
        <v>1417.96</v>
      </c>
      <c r="J9832">
        <v>0.15</v>
      </c>
      <c r="K9832">
        <v>4821.0600000000004</v>
      </c>
      <c r="L9832">
        <v>785.37</v>
      </c>
      <c r="M9832">
        <f t="shared" si="461"/>
        <v>4821.0640000000003</v>
      </c>
      <c r="N9832" t="str">
        <f t="shared" si="459"/>
        <v>Q4</v>
      </c>
      <c r="O9832" s="2">
        <f t="shared" si="460"/>
        <v>16.290400866199548</v>
      </c>
      <c r="P9832" t="str">
        <f>VLOOKUP(retail_sales_2023!C9832,customers!A:J,5,)</f>
        <v>Kochi</v>
      </c>
      <c r="Q9832" t="str">
        <f>VLOOKUP(C9832,customers!A:J,10,0)</f>
        <v>Regular</v>
      </c>
    </row>
    <row r="9833" spans="1:17" x14ac:dyDescent="0.3">
      <c r="A9833" t="s">
        <v>10924</v>
      </c>
      <c r="B9833" s="1">
        <v>44987</v>
      </c>
      <c r="C9833" t="s">
        <v>1223</v>
      </c>
      <c r="D9833" t="s">
        <v>1224</v>
      </c>
      <c r="E9833" t="s">
        <v>15</v>
      </c>
      <c r="F9833" t="s">
        <v>52</v>
      </c>
      <c r="G9833" t="s">
        <v>133</v>
      </c>
      <c r="H9833">
        <v>3</v>
      </c>
      <c r="I9833">
        <v>266.2</v>
      </c>
      <c r="J9833">
        <v>0</v>
      </c>
      <c r="K9833">
        <v>798.6</v>
      </c>
      <c r="L9833">
        <v>48.35</v>
      </c>
      <c r="M9833">
        <f t="shared" si="461"/>
        <v>798.59999999999991</v>
      </c>
      <c r="N9833" t="str">
        <f t="shared" si="459"/>
        <v>Q1</v>
      </c>
      <c r="O9833" s="2">
        <f t="shared" si="460"/>
        <v>6.0543451039318814</v>
      </c>
      <c r="P9833" t="str">
        <f>VLOOKUP(retail_sales_2023!C9833,customers!A:J,5,)</f>
        <v>Chennai</v>
      </c>
      <c r="Q9833" t="str">
        <f>VLOOKUP(C9833,customers!A:J,10,0)</f>
        <v>Premium</v>
      </c>
    </row>
    <row r="9834" spans="1:17" x14ac:dyDescent="0.3">
      <c r="A9834" t="s">
        <v>10925</v>
      </c>
      <c r="B9834" s="1">
        <v>45029</v>
      </c>
      <c r="C9834" t="s">
        <v>1648</v>
      </c>
      <c r="D9834" t="s">
        <v>1649</v>
      </c>
      <c r="E9834" t="s">
        <v>15</v>
      </c>
      <c r="F9834" t="s">
        <v>52</v>
      </c>
      <c r="G9834" t="s">
        <v>226</v>
      </c>
      <c r="H9834">
        <v>2</v>
      </c>
      <c r="I9834">
        <v>85.19</v>
      </c>
      <c r="J9834">
        <v>0.1</v>
      </c>
      <c r="K9834">
        <v>153.34</v>
      </c>
      <c r="L9834">
        <v>13.07</v>
      </c>
      <c r="M9834">
        <f t="shared" si="461"/>
        <v>153.34200000000001</v>
      </c>
      <c r="N9834" t="str">
        <f t="shared" si="459"/>
        <v>Q2</v>
      </c>
      <c r="O9834" s="2">
        <f t="shared" si="460"/>
        <v>8.5235424546758836</v>
      </c>
      <c r="P9834" t="str">
        <f>VLOOKUP(retail_sales_2023!C9834,customers!A:J,5,)</f>
        <v>Hyderabad</v>
      </c>
      <c r="Q9834" t="str">
        <f>VLOOKUP(C9834,customers!A:J,10,0)</f>
        <v>Premium</v>
      </c>
    </row>
    <row r="9835" spans="1:17" x14ac:dyDescent="0.3">
      <c r="A9835" t="s">
        <v>10926</v>
      </c>
      <c r="B9835" s="1">
        <v>45149</v>
      </c>
      <c r="C9835" t="s">
        <v>303</v>
      </c>
      <c r="D9835" t="s">
        <v>304</v>
      </c>
      <c r="E9835" t="s">
        <v>27</v>
      </c>
      <c r="F9835" t="s">
        <v>43</v>
      </c>
      <c r="G9835" t="s">
        <v>128</v>
      </c>
      <c r="H9835">
        <v>4</v>
      </c>
      <c r="I9835">
        <v>84392.41</v>
      </c>
      <c r="J9835">
        <v>0.1</v>
      </c>
      <c r="K9835">
        <v>303812.68</v>
      </c>
      <c r="L9835">
        <v>40494.980000000003</v>
      </c>
      <c r="M9835">
        <f t="shared" si="461"/>
        <v>303812.67600000004</v>
      </c>
      <c r="N9835" t="str">
        <f t="shared" si="459"/>
        <v>Q3</v>
      </c>
      <c r="O9835" s="2">
        <f t="shared" si="460"/>
        <v>13.328930181584258</v>
      </c>
      <c r="P9835" t="str">
        <f>VLOOKUP(retail_sales_2023!C9835,customers!A:J,5,)</f>
        <v>Jaipur</v>
      </c>
      <c r="Q9835" t="str">
        <f>VLOOKUP(C9835,customers!A:J,10,0)</f>
        <v>Premium</v>
      </c>
    </row>
    <row r="9836" spans="1:17" x14ac:dyDescent="0.3">
      <c r="A9836" t="s">
        <v>10927</v>
      </c>
      <c r="B9836" s="1">
        <v>45262</v>
      </c>
      <c r="C9836" t="s">
        <v>148</v>
      </c>
      <c r="D9836" t="s">
        <v>149</v>
      </c>
      <c r="E9836" t="s">
        <v>21</v>
      </c>
      <c r="F9836" t="s">
        <v>81</v>
      </c>
      <c r="G9836" t="s">
        <v>470</v>
      </c>
      <c r="H9836">
        <v>5</v>
      </c>
      <c r="I9836">
        <v>3235.49</v>
      </c>
      <c r="J9836">
        <v>0</v>
      </c>
      <c r="K9836">
        <v>16177.45</v>
      </c>
      <c r="L9836">
        <v>6307.49</v>
      </c>
      <c r="M9836">
        <f t="shared" si="461"/>
        <v>16177.449999999999</v>
      </c>
      <c r="N9836" t="str">
        <f t="shared" si="459"/>
        <v>Q4</v>
      </c>
      <c r="O9836" s="2">
        <f t="shared" si="460"/>
        <v>38.989395732949255</v>
      </c>
      <c r="P9836" t="str">
        <f>VLOOKUP(retail_sales_2023!C9836,customers!A:J,5,)</f>
        <v>Ranchi</v>
      </c>
      <c r="Q9836" t="str">
        <f>VLOOKUP(C9836,customers!A:J,10,0)</f>
        <v>Premium</v>
      </c>
    </row>
    <row r="9837" spans="1:17" x14ac:dyDescent="0.3">
      <c r="A9837" t="s">
        <v>10928</v>
      </c>
      <c r="B9837" s="1">
        <v>45069</v>
      </c>
      <c r="C9837" t="s">
        <v>1896</v>
      </c>
      <c r="D9837" t="s">
        <v>1897</v>
      </c>
      <c r="E9837" t="s">
        <v>33</v>
      </c>
      <c r="F9837" t="s">
        <v>81</v>
      </c>
      <c r="G9837" t="s">
        <v>101</v>
      </c>
      <c r="H9837">
        <v>4</v>
      </c>
      <c r="I9837">
        <v>3549.55</v>
      </c>
      <c r="J9837">
        <v>0.3</v>
      </c>
      <c r="K9837">
        <v>9938.74</v>
      </c>
      <c r="L9837">
        <v>2487.2600000000002</v>
      </c>
      <c r="M9837">
        <f t="shared" si="461"/>
        <v>9938.74</v>
      </c>
      <c r="N9837" t="str">
        <f t="shared" si="459"/>
        <v>Q2</v>
      </c>
      <c r="O9837" s="2">
        <f t="shared" si="460"/>
        <v>25.025908716799115</v>
      </c>
      <c r="P9837" t="str">
        <f>VLOOKUP(retail_sales_2023!C9837,customers!A:J,5,)</f>
        <v>Mumbai</v>
      </c>
      <c r="Q9837" t="str">
        <f>VLOOKUP(C9837,customers!A:J,10,0)</f>
        <v>Premium</v>
      </c>
    </row>
    <row r="9838" spans="1:17" x14ac:dyDescent="0.3">
      <c r="A9838" t="s">
        <v>10929</v>
      </c>
      <c r="B9838" s="1">
        <v>45105</v>
      </c>
      <c r="C9838" t="s">
        <v>1939</v>
      </c>
      <c r="D9838" t="s">
        <v>1940</v>
      </c>
      <c r="E9838" t="s">
        <v>27</v>
      </c>
      <c r="F9838" t="s">
        <v>81</v>
      </c>
      <c r="G9838" t="s">
        <v>239</v>
      </c>
      <c r="H9838">
        <v>2</v>
      </c>
      <c r="I9838">
        <v>4202.05</v>
      </c>
      <c r="J9838">
        <v>0</v>
      </c>
      <c r="K9838">
        <v>8404.1</v>
      </c>
      <c r="L9838">
        <v>2016.31</v>
      </c>
      <c r="M9838">
        <f t="shared" si="461"/>
        <v>8404.1</v>
      </c>
      <c r="N9838" t="str">
        <f t="shared" si="459"/>
        <v>Q2</v>
      </c>
      <c r="O9838" s="2">
        <f t="shared" si="460"/>
        <v>23.991980104948773</v>
      </c>
      <c r="P9838" t="str">
        <f>VLOOKUP(retail_sales_2023!C9838,customers!A:J,5,)</f>
        <v>Chandigarh</v>
      </c>
      <c r="Q9838" t="str">
        <f>VLOOKUP(C9838,customers!A:J,10,0)</f>
        <v>Regular</v>
      </c>
    </row>
    <row r="9839" spans="1:17" x14ac:dyDescent="0.3">
      <c r="A9839" t="s">
        <v>10930</v>
      </c>
      <c r="B9839" s="1">
        <v>45080</v>
      </c>
      <c r="C9839" t="s">
        <v>1028</v>
      </c>
      <c r="D9839" t="s">
        <v>1029</v>
      </c>
      <c r="E9839" t="s">
        <v>21</v>
      </c>
      <c r="F9839" t="s">
        <v>81</v>
      </c>
      <c r="G9839" t="s">
        <v>239</v>
      </c>
      <c r="H9839">
        <v>2</v>
      </c>
      <c r="I9839">
        <v>3696.33</v>
      </c>
      <c r="J9839">
        <v>0</v>
      </c>
      <c r="K9839">
        <v>7392.66</v>
      </c>
      <c r="L9839">
        <v>1750.87</v>
      </c>
      <c r="M9839">
        <f t="shared" si="461"/>
        <v>7392.66</v>
      </c>
      <c r="N9839" t="str">
        <f t="shared" si="459"/>
        <v>Q2</v>
      </c>
      <c r="O9839" s="2">
        <f t="shared" si="460"/>
        <v>23.683897271076987</v>
      </c>
      <c r="P9839" t="str">
        <f>VLOOKUP(retail_sales_2023!C9839,customers!A:J,5,)</f>
        <v>Bhubaneswar</v>
      </c>
      <c r="Q9839" t="str">
        <f>VLOOKUP(C9839,customers!A:J,10,0)</f>
        <v>Regular</v>
      </c>
    </row>
    <row r="9840" spans="1:17" x14ac:dyDescent="0.3">
      <c r="A9840" t="s">
        <v>10931</v>
      </c>
      <c r="B9840" s="1">
        <v>44945</v>
      </c>
      <c r="C9840" t="s">
        <v>2580</v>
      </c>
      <c r="D9840" t="s">
        <v>2581</v>
      </c>
      <c r="E9840" t="s">
        <v>21</v>
      </c>
      <c r="F9840" t="s">
        <v>52</v>
      </c>
      <c r="G9840" t="s">
        <v>226</v>
      </c>
      <c r="H9840">
        <v>5</v>
      </c>
      <c r="I9840">
        <v>422.66</v>
      </c>
      <c r="J9840">
        <v>0.1</v>
      </c>
      <c r="K9840">
        <v>1901.97</v>
      </c>
      <c r="L9840">
        <v>181.49</v>
      </c>
      <c r="M9840">
        <f t="shared" si="461"/>
        <v>1901.9700000000003</v>
      </c>
      <c r="N9840" t="str">
        <f t="shared" si="459"/>
        <v>Q1</v>
      </c>
      <c r="O9840" s="2">
        <f t="shared" si="460"/>
        <v>9.5422114965009968</v>
      </c>
      <c r="P9840" t="str">
        <f>VLOOKUP(retail_sales_2023!C9840,customers!A:J,5,)</f>
        <v>Patna</v>
      </c>
      <c r="Q9840" t="str">
        <f>VLOOKUP(C9840,customers!A:J,10,0)</f>
        <v>Premium</v>
      </c>
    </row>
    <row r="9841" spans="1:17" x14ac:dyDescent="0.3">
      <c r="A9841" t="s">
        <v>10932</v>
      </c>
      <c r="B9841" s="1">
        <v>45111</v>
      </c>
      <c r="C9841" t="s">
        <v>741</v>
      </c>
      <c r="D9841" t="s">
        <v>742</v>
      </c>
      <c r="E9841" t="s">
        <v>15</v>
      </c>
      <c r="F9841" t="s">
        <v>43</v>
      </c>
      <c r="G9841" t="s">
        <v>282</v>
      </c>
      <c r="H9841">
        <v>2</v>
      </c>
      <c r="I9841">
        <v>73773.03</v>
      </c>
      <c r="J9841">
        <v>0.2</v>
      </c>
      <c r="K9841">
        <v>118036.85</v>
      </c>
      <c r="L9841">
        <v>11818.64</v>
      </c>
      <c r="M9841">
        <f t="shared" si="461"/>
        <v>118036.848</v>
      </c>
      <c r="N9841" t="str">
        <f t="shared" si="459"/>
        <v>Q3</v>
      </c>
      <c r="O9841" s="2">
        <f t="shared" si="460"/>
        <v>10.012669772194021</v>
      </c>
      <c r="P9841" t="str">
        <f>VLOOKUP(retail_sales_2023!C9841,customers!A:J,5,)</f>
        <v>Coimbatore</v>
      </c>
      <c r="Q9841" t="str">
        <f>VLOOKUP(C9841,customers!A:J,10,0)</f>
        <v>Regular</v>
      </c>
    </row>
    <row r="9842" spans="1:17" x14ac:dyDescent="0.3">
      <c r="A9842" t="s">
        <v>10933</v>
      </c>
      <c r="B9842" s="1">
        <v>45083</v>
      </c>
      <c r="C9842" t="s">
        <v>948</v>
      </c>
      <c r="D9842" t="s">
        <v>949</v>
      </c>
      <c r="E9842" t="s">
        <v>27</v>
      </c>
      <c r="F9842" t="s">
        <v>43</v>
      </c>
      <c r="G9842" t="s">
        <v>121</v>
      </c>
      <c r="H9842">
        <v>1</v>
      </c>
      <c r="I9842">
        <v>49164.28</v>
      </c>
      <c r="J9842">
        <v>0.05</v>
      </c>
      <c r="K9842">
        <v>46706.07</v>
      </c>
      <c r="L9842">
        <v>7057.43</v>
      </c>
      <c r="M9842">
        <f t="shared" si="461"/>
        <v>46706.065999999999</v>
      </c>
      <c r="N9842" t="str">
        <f t="shared" si="459"/>
        <v>Q2</v>
      </c>
      <c r="O9842" s="2">
        <f t="shared" si="460"/>
        <v>15.110305791088823</v>
      </c>
      <c r="P9842" t="str">
        <f>VLOOKUP(retail_sales_2023!C9842,customers!A:J,5,)</f>
        <v>Chandigarh</v>
      </c>
      <c r="Q9842" t="str">
        <f>VLOOKUP(C9842,customers!A:J,10,0)</f>
        <v>Regular</v>
      </c>
    </row>
    <row r="9843" spans="1:17" x14ac:dyDescent="0.3">
      <c r="A9843" t="s">
        <v>10934</v>
      </c>
      <c r="B9843" s="1">
        <v>45288</v>
      </c>
      <c r="C9843" t="s">
        <v>752</v>
      </c>
      <c r="D9843" t="s">
        <v>753</v>
      </c>
      <c r="E9843" t="s">
        <v>21</v>
      </c>
      <c r="F9843" t="s">
        <v>43</v>
      </c>
      <c r="G9843" t="s">
        <v>272</v>
      </c>
      <c r="H9843">
        <v>3</v>
      </c>
      <c r="I9843">
        <v>41626.83</v>
      </c>
      <c r="J9843">
        <v>0.05</v>
      </c>
      <c r="K9843">
        <v>118636.47</v>
      </c>
      <c r="L9843">
        <v>10915.43</v>
      </c>
      <c r="M9843">
        <f t="shared" si="461"/>
        <v>118636.46550000001</v>
      </c>
      <c r="N9843" t="str">
        <f t="shared" si="459"/>
        <v>Q4</v>
      </c>
      <c r="O9843" s="2">
        <f t="shared" si="460"/>
        <v>9.2007373449328025</v>
      </c>
      <c r="P9843" t="str">
        <f>VLOOKUP(retail_sales_2023!C9843,customers!A:J,5,)</f>
        <v>Kolkata</v>
      </c>
      <c r="Q9843" t="str">
        <f>VLOOKUP(C9843,customers!A:J,10,0)</f>
        <v>Premium</v>
      </c>
    </row>
    <row r="9844" spans="1:17" x14ac:dyDescent="0.3">
      <c r="A9844" t="s">
        <v>10935</v>
      </c>
      <c r="B9844" s="1">
        <v>45163</v>
      </c>
      <c r="C9844" t="s">
        <v>4155</v>
      </c>
      <c r="D9844" t="s">
        <v>4156</v>
      </c>
      <c r="E9844" t="s">
        <v>15</v>
      </c>
      <c r="F9844" t="s">
        <v>38</v>
      </c>
      <c r="G9844" t="s">
        <v>39</v>
      </c>
      <c r="H9844">
        <v>4</v>
      </c>
      <c r="I9844">
        <v>2401.39</v>
      </c>
      <c r="J9844">
        <v>0.25</v>
      </c>
      <c r="K9844">
        <v>7204.17</v>
      </c>
      <c r="L9844">
        <v>1554.67</v>
      </c>
      <c r="M9844">
        <f t="shared" si="461"/>
        <v>7204.17</v>
      </c>
      <c r="N9844" t="str">
        <f t="shared" si="459"/>
        <v>Q3</v>
      </c>
      <c r="O9844" s="2">
        <f t="shared" si="460"/>
        <v>21.580140390912486</v>
      </c>
      <c r="P9844" t="str">
        <f>VLOOKUP(retail_sales_2023!C9844,customers!A:J,5,)</f>
        <v>Hyderabad</v>
      </c>
      <c r="Q9844" t="str">
        <f>VLOOKUP(C9844,customers!A:J,10,0)</f>
        <v>Premium</v>
      </c>
    </row>
    <row r="9845" spans="1:17" x14ac:dyDescent="0.3">
      <c r="A9845" t="s">
        <v>10936</v>
      </c>
      <c r="B9845" s="1">
        <v>44986</v>
      </c>
      <c r="C9845" t="s">
        <v>1886</v>
      </c>
      <c r="D9845" t="s">
        <v>1887</v>
      </c>
      <c r="E9845" t="s">
        <v>21</v>
      </c>
      <c r="F9845" t="s">
        <v>38</v>
      </c>
      <c r="G9845" t="s">
        <v>141</v>
      </c>
      <c r="H9845">
        <v>3</v>
      </c>
      <c r="I9845">
        <v>937.01</v>
      </c>
      <c r="J9845">
        <v>0</v>
      </c>
      <c r="K9845">
        <v>2811.03</v>
      </c>
      <c r="L9845">
        <v>759.79</v>
      </c>
      <c r="M9845">
        <f t="shared" si="461"/>
        <v>2811.0299999999997</v>
      </c>
      <c r="N9845" t="str">
        <f t="shared" si="459"/>
        <v>Q1</v>
      </c>
      <c r="O9845" s="2">
        <f t="shared" si="460"/>
        <v>27.028882651554763</v>
      </c>
      <c r="P9845" t="str">
        <f>VLOOKUP(retail_sales_2023!C9845,customers!A:J,5,)</f>
        <v>Kolkata</v>
      </c>
      <c r="Q9845" t="str">
        <f>VLOOKUP(C9845,customers!A:J,10,0)</f>
        <v>Regular</v>
      </c>
    </row>
    <row r="9846" spans="1:17" x14ac:dyDescent="0.3">
      <c r="A9846" t="s">
        <v>10937</v>
      </c>
      <c r="B9846" s="1">
        <v>45281</v>
      </c>
      <c r="C9846" t="s">
        <v>996</v>
      </c>
      <c r="D9846" t="s">
        <v>997</v>
      </c>
      <c r="E9846" t="s">
        <v>33</v>
      </c>
      <c r="F9846" t="s">
        <v>52</v>
      </c>
      <c r="G9846" t="s">
        <v>169</v>
      </c>
      <c r="H9846">
        <v>2</v>
      </c>
      <c r="I9846">
        <v>564.58000000000004</v>
      </c>
      <c r="J9846">
        <v>0</v>
      </c>
      <c r="K9846">
        <v>1129.1600000000001</v>
      </c>
      <c r="L9846">
        <v>105.58</v>
      </c>
      <c r="M9846">
        <f t="shared" si="461"/>
        <v>1129.1600000000001</v>
      </c>
      <c r="N9846" t="str">
        <f t="shared" si="459"/>
        <v>Q4</v>
      </c>
      <c r="O9846" s="2">
        <f t="shared" si="460"/>
        <v>9.3503135073860211</v>
      </c>
      <c r="P9846" t="str">
        <f>VLOOKUP(retail_sales_2023!C9846,customers!A:J,5,)</f>
        <v>Ahmedabad</v>
      </c>
      <c r="Q9846" t="str">
        <f>VLOOKUP(C9846,customers!A:J,10,0)</f>
        <v>Premium</v>
      </c>
    </row>
    <row r="9847" spans="1:17" x14ac:dyDescent="0.3">
      <c r="A9847" t="s">
        <v>10938</v>
      </c>
      <c r="B9847" s="1">
        <v>45028</v>
      </c>
      <c r="C9847" t="s">
        <v>1234</v>
      </c>
      <c r="D9847" t="s">
        <v>1235</v>
      </c>
      <c r="E9847" t="s">
        <v>21</v>
      </c>
      <c r="F9847" t="s">
        <v>81</v>
      </c>
      <c r="G9847" t="s">
        <v>333</v>
      </c>
      <c r="H9847">
        <v>4</v>
      </c>
      <c r="I9847">
        <v>2385.0100000000002</v>
      </c>
      <c r="J9847">
        <v>0.2</v>
      </c>
      <c r="K9847">
        <v>7632.03</v>
      </c>
      <c r="L9847">
        <v>-584.27</v>
      </c>
      <c r="M9847">
        <f t="shared" si="461"/>
        <v>7632.0320000000011</v>
      </c>
      <c r="N9847" t="str">
        <f t="shared" si="459"/>
        <v>Q2</v>
      </c>
      <c r="O9847" s="2">
        <f t="shared" si="460"/>
        <v>-7.655499257733525</v>
      </c>
      <c r="P9847" t="str">
        <f>VLOOKUP(retail_sales_2023!C9847,customers!A:J,5,)</f>
        <v>Patna</v>
      </c>
      <c r="Q9847" t="str">
        <f>VLOOKUP(C9847,customers!A:J,10,0)</f>
        <v>Regular</v>
      </c>
    </row>
    <row r="9848" spans="1:17" x14ac:dyDescent="0.3">
      <c r="A9848" t="s">
        <v>10939</v>
      </c>
      <c r="B9848" s="1">
        <v>44938</v>
      </c>
      <c r="C9848" t="s">
        <v>1896</v>
      </c>
      <c r="D9848" t="s">
        <v>1897</v>
      </c>
      <c r="E9848" t="s">
        <v>33</v>
      </c>
      <c r="F9848" t="s">
        <v>22</v>
      </c>
      <c r="G9848" t="s">
        <v>516</v>
      </c>
      <c r="H9848">
        <v>5</v>
      </c>
      <c r="I9848">
        <v>2663.27</v>
      </c>
      <c r="J9848">
        <v>0.05</v>
      </c>
      <c r="K9848">
        <v>12650.53</v>
      </c>
      <c r="L9848">
        <v>3389.96</v>
      </c>
      <c r="M9848">
        <f t="shared" si="461"/>
        <v>12650.532499999999</v>
      </c>
      <c r="N9848" t="str">
        <f t="shared" si="459"/>
        <v>Q1</v>
      </c>
      <c r="O9848" s="2">
        <f t="shared" si="460"/>
        <v>26.796980047476271</v>
      </c>
      <c r="P9848" t="str">
        <f>VLOOKUP(retail_sales_2023!C9848,customers!A:J,5,)</f>
        <v>Mumbai</v>
      </c>
      <c r="Q9848" t="str">
        <f>VLOOKUP(C9848,customers!A:J,10,0)</f>
        <v>Premium</v>
      </c>
    </row>
    <row r="9849" spans="1:17" x14ac:dyDescent="0.3">
      <c r="A9849" t="s">
        <v>10940</v>
      </c>
      <c r="B9849" s="1">
        <v>45268</v>
      </c>
      <c r="C9849" t="s">
        <v>2422</v>
      </c>
      <c r="D9849" t="s">
        <v>2423</v>
      </c>
      <c r="E9849" t="s">
        <v>27</v>
      </c>
      <c r="F9849" t="s">
        <v>81</v>
      </c>
      <c r="G9849" t="s">
        <v>370</v>
      </c>
      <c r="H9849">
        <v>3</v>
      </c>
      <c r="I9849">
        <v>3280.46</v>
      </c>
      <c r="J9849">
        <v>0</v>
      </c>
      <c r="K9849">
        <v>9841.3799999999992</v>
      </c>
      <c r="L9849">
        <v>3015.95</v>
      </c>
      <c r="M9849">
        <f t="shared" si="461"/>
        <v>9841.380000000001</v>
      </c>
      <c r="N9849" t="str">
        <f t="shared" si="459"/>
        <v>Q4</v>
      </c>
      <c r="O9849" s="2">
        <f t="shared" si="460"/>
        <v>30.645600515374877</v>
      </c>
      <c r="P9849" t="str">
        <f>VLOOKUP(retail_sales_2023!C9849,customers!A:J,5,)</f>
        <v>Amritsar</v>
      </c>
      <c r="Q9849" t="str">
        <f>VLOOKUP(C9849,customers!A:J,10,0)</f>
        <v>Occasional</v>
      </c>
    </row>
    <row r="9850" spans="1:17" x14ac:dyDescent="0.3">
      <c r="A9850" t="s">
        <v>10941</v>
      </c>
      <c r="B9850" s="1">
        <v>45016</v>
      </c>
      <c r="C9850" t="s">
        <v>1717</v>
      </c>
      <c r="D9850" t="s">
        <v>1718</v>
      </c>
      <c r="E9850" t="s">
        <v>15</v>
      </c>
      <c r="F9850" t="s">
        <v>43</v>
      </c>
      <c r="G9850" t="s">
        <v>110</v>
      </c>
      <c r="H9850">
        <v>1</v>
      </c>
      <c r="I9850">
        <v>73693.759999999995</v>
      </c>
      <c r="J9850">
        <v>0</v>
      </c>
      <c r="K9850">
        <v>73693.759999999995</v>
      </c>
      <c r="L9850">
        <v>7583.85</v>
      </c>
      <c r="M9850">
        <f t="shared" si="461"/>
        <v>73693.759999999995</v>
      </c>
      <c r="N9850" t="str">
        <f t="shared" si="459"/>
        <v>Q1</v>
      </c>
      <c r="O9850" s="2">
        <f t="shared" si="460"/>
        <v>10.291034139118429</v>
      </c>
      <c r="P9850" t="str">
        <f>VLOOKUP(retail_sales_2023!C9850,customers!A:J,5,)</f>
        <v>Chennai</v>
      </c>
      <c r="Q9850" t="str">
        <f>VLOOKUP(C9850,customers!A:J,10,0)</f>
        <v>Premium</v>
      </c>
    </row>
    <row r="9851" spans="1:17" x14ac:dyDescent="0.3">
      <c r="A9851" t="s">
        <v>10942</v>
      </c>
      <c r="B9851" s="1">
        <v>45072</v>
      </c>
      <c r="C9851" t="s">
        <v>601</v>
      </c>
      <c r="D9851" t="s">
        <v>602</v>
      </c>
      <c r="E9851" t="s">
        <v>15</v>
      </c>
      <c r="F9851" t="s">
        <v>16</v>
      </c>
      <c r="G9851" t="s">
        <v>319</v>
      </c>
      <c r="H9851">
        <v>5</v>
      </c>
      <c r="I9851">
        <v>399.75</v>
      </c>
      <c r="J9851">
        <v>0.25</v>
      </c>
      <c r="K9851">
        <v>1499.06</v>
      </c>
      <c r="L9851">
        <v>656.62</v>
      </c>
      <c r="M9851">
        <f t="shared" si="461"/>
        <v>1499.0625</v>
      </c>
      <c r="N9851" t="str">
        <f t="shared" si="459"/>
        <v>Q2</v>
      </c>
      <c r="O9851" s="2">
        <f t="shared" si="460"/>
        <v>43.802115992688755</v>
      </c>
      <c r="P9851" t="str">
        <f>VLOOKUP(retail_sales_2023!C9851,customers!A:J,5,)</f>
        <v>Bengaluru</v>
      </c>
      <c r="Q9851" t="str">
        <f>VLOOKUP(C9851,customers!A:J,10,0)</f>
        <v>Regular</v>
      </c>
    </row>
    <row r="9852" spans="1:17" x14ac:dyDescent="0.3">
      <c r="A9852" t="s">
        <v>10943</v>
      </c>
      <c r="B9852" s="1">
        <v>45065</v>
      </c>
      <c r="C9852" t="s">
        <v>1711</v>
      </c>
      <c r="D9852" t="s">
        <v>1712</v>
      </c>
      <c r="E9852" t="s">
        <v>21</v>
      </c>
      <c r="F9852" t="s">
        <v>16</v>
      </c>
      <c r="G9852" t="s">
        <v>898</v>
      </c>
      <c r="H9852">
        <v>4</v>
      </c>
      <c r="I9852">
        <v>817.11</v>
      </c>
      <c r="J9852">
        <v>0</v>
      </c>
      <c r="K9852">
        <v>3268.44</v>
      </c>
      <c r="L9852">
        <v>872.26</v>
      </c>
      <c r="M9852">
        <f t="shared" si="461"/>
        <v>3268.44</v>
      </c>
      <c r="N9852" t="str">
        <f t="shared" si="459"/>
        <v>Q2</v>
      </c>
      <c r="O9852" s="2">
        <f t="shared" si="460"/>
        <v>26.687349316493496</v>
      </c>
      <c r="P9852" t="str">
        <f>VLOOKUP(retail_sales_2023!C9852,customers!A:J,5,)</f>
        <v>Bhubaneswar</v>
      </c>
      <c r="Q9852" t="str">
        <f>VLOOKUP(C9852,customers!A:J,10,0)</f>
        <v>Regular</v>
      </c>
    </row>
    <row r="9853" spans="1:17" x14ac:dyDescent="0.3">
      <c r="A9853" t="s">
        <v>10944</v>
      </c>
      <c r="B9853" s="1">
        <v>45146</v>
      </c>
      <c r="C9853" t="s">
        <v>1814</v>
      </c>
      <c r="D9853" t="s">
        <v>1815</v>
      </c>
      <c r="E9853" t="s">
        <v>15</v>
      </c>
      <c r="F9853" t="s">
        <v>81</v>
      </c>
      <c r="G9853" t="s">
        <v>370</v>
      </c>
      <c r="H9853">
        <v>1</v>
      </c>
      <c r="I9853">
        <v>1145.29</v>
      </c>
      <c r="J9853">
        <v>0.15</v>
      </c>
      <c r="K9853">
        <v>973.5</v>
      </c>
      <c r="L9853">
        <v>287.39</v>
      </c>
      <c r="M9853">
        <f t="shared" si="461"/>
        <v>973.49649999999997</v>
      </c>
      <c r="N9853" t="str">
        <f t="shared" si="459"/>
        <v>Q3</v>
      </c>
      <c r="O9853" s="2">
        <f t="shared" si="460"/>
        <v>29.52131484334874</v>
      </c>
      <c r="P9853" t="str">
        <f>VLOOKUP(retail_sales_2023!C9853,customers!A:J,5,)</f>
        <v>Coimbatore</v>
      </c>
      <c r="Q9853" t="str">
        <f>VLOOKUP(C9853,customers!A:J,10,0)</f>
        <v>Regular</v>
      </c>
    </row>
    <row r="9854" spans="1:17" x14ac:dyDescent="0.3">
      <c r="A9854" t="s">
        <v>10945</v>
      </c>
      <c r="B9854" s="1">
        <v>44969</v>
      </c>
      <c r="C9854" t="s">
        <v>2025</v>
      </c>
      <c r="D9854" t="s">
        <v>2026</v>
      </c>
      <c r="E9854" t="s">
        <v>33</v>
      </c>
      <c r="F9854" t="s">
        <v>52</v>
      </c>
      <c r="G9854" t="s">
        <v>69</v>
      </c>
      <c r="H9854">
        <v>10</v>
      </c>
      <c r="I9854">
        <v>590.22</v>
      </c>
      <c r="J9854">
        <v>0.05</v>
      </c>
      <c r="K9854">
        <v>5607.09</v>
      </c>
      <c r="L9854">
        <v>483.95</v>
      </c>
      <c r="M9854">
        <f t="shared" si="461"/>
        <v>5607.09</v>
      </c>
      <c r="N9854" t="str">
        <f t="shared" si="459"/>
        <v>Q1</v>
      </c>
      <c r="O9854" s="2">
        <f t="shared" si="460"/>
        <v>8.631036776652417</v>
      </c>
      <c r="P9854" t="str">
        <f>VLOOKUP(retail_sales_2023!C9854,customers!A:J,5,)</f>
        <v>Pune</v>
      </c>
      <c r="Q9854" t="str">
        <f>VLOOKUP(C9854,customers!A:J,10,0)</f>
        <v>Premium</v>
      </c>
    </row>
    <row r="9855" spans="1:17" x14ac:dyDescent="0.3">
      <c r="A9855" t="s">
        <v>10946</v>
      </c>
      <c r="B9855" s="1">
        <v>45201</v>
      </c>
      <c r="C9855" t="s">
        <v>1310</v>
      </c>
      <c r="D9855" t="s">
        <v>1311</v>
      </c>
      <c r="E9855" t="s">
        <v>33</v>
      </c>
      <c r="F9855" t="s">
        <v>16</v>
      </c>
      <c r="G9855" t="s">
        <v>305</v>
      </c>
      <c r="H9855">
        <v>3</v>
      </c>
      <c r="I9855">
        <v>826.85</v>
      </c>
      <c r="J9855">
        <v>0.2</v>
      </c>
      <c r="K9855">
        <v>1984.44</v>
      </c>
      <c r="L9855">
        <v>616.62</v>
      </c>
      <c r="M9855">
        <f t="shared" si="461"/>
        <v>1984.4400000000003</v>
      </c>
      <c r="N9855" t="str">
        <f t="shared" si="459"/>
        <v>Q4</v>
      </c>
      <c r="O9855" s="2">
        <f t="shared" si="460"/>
        <v>31.07274596359678</v>
      </c>
      <c r="P9855" t="str">
        <f>VLOOKUP(retail_sales_2023!C9855,customers!A:J,5,)</f>
        <v>Mumbai</v>
      </c>
      <c r="Q9855" t="str">
        <f>VLOOKUP(C9855,customers!A:J,10,0)</f>
        <v>Occasional</v>
      </c>
    </row>
    <row r="9856" spans="1:17" x14ac:dyDescent="0.3">
      <c r="A9856" t="s">
        <v>10947</v>
      </c>
      <c r="B9856" s="1">
        <v>45232</v>
      </c>
      <c r="C9856" t="s">
        <v>1969</v>
      </c>
      <c r="D9856" t="s">
        <v>1970</v>
      </c>
      <c r="E9856" t="s">
        <v>33</v>
      </c>
      <c r="F9856" t="s">
        <v>81</v>
      </c>
      <c r="G9856" t="s">
        <v>239</v>
      </c>
      <c r="H9856">
        <v>5</v>
      </c>
      <c r="I9856">
        <v>622.96</v>
      </c>
      <c r="J9856">
        <v>0.15</v>
      </c>
      <c r="K9856">
        <v>2647.58</v>
      </c>
      <c r="L9856">
        <v>621.01</v>
      </c>
      <c r="M9856">
        <f t="shared" si="461"/>
        <v>2647.58</v>
      </c>
      <c r="N9856" t="str">
        <f t="shared" si="459"/>
        <v>Q4</v>
      </c>
      <c r="O9856" s="2">
        <f t="shared" si="460"/>
        <v>23.455759599332222</v>
      </c>
      <c r="P9856" t="str">
        <f>VLOOKUP(retail_sales_2023!C9856,customers!A:J,5,)</f>
        <v>Ahmedabad</v>
      </c>
      <c r="Q9856" t="str">
        <f>VLOOKUP(C9856,customers!A:J,10,0)</f>
        <v>Premium</v>
      </c>
    </row>
    <row r="9857" spans="1:17" x14ac:dyDescent="0.3">
      <c r="A9857" t="s">
        <v>10948</v>
      </c>
      <c r="B9857" s="1">
        <v>44944</v>
      </c>
      <c r="C9857" t="s">
        <v>726</v>
      </c>
      <c r="D9857" t="s">
        <v>727</v>
      </c>
      <c r="E9857" t="s">
        <v>15</v>
      </c>
      <c r="F9857" t="s">
        <v>81</v>
      </c>
      <c r="G9857" t="s">
        <v>105</v>
      </c>
      <c r="H9857">
        <v>5</v>
      </c>
      <c r="I9857">
        <v>1612.62</v>
      </c>
      <c r="J9857">
        <v>0.1</v>
      </c>
      <c r="K9857">
        <v>7256.79</v>
      </c>
      <c r="L9857">
        <v>1750.36</v>
      </c>
      <c r="M9857">
        <f t="shared" si="461"/>
        <v>7256.79</v>
      </c>
      <c r="N9857" t="str">
        <f t="shared" si="459"/>
        <v>Q1</v>
      </c>
      <c r="O9857" s="2">
        <f t="shared" si="460"/>
        <v>24.12030663695656</v>
      </c>
      <c r="P9857" t="str">
        <f>VLOOKUP(retail_sales_2023!C9857,customers!A:J,5,)</f>
        <v>Kochi</v>
      </c>
      <c r="Q9857" t="str">
        <f>VLOOKUP(C9857,customers!A:J,10,0)</f>
        <v>Occasional</v>
      </c>
    </row>
    <row r="9858" spans="1:17" x14ac:dyDescent="0.3">
      <c r="A9858" t="s">
        <v>10949</v>
      </c>
      <c r="B9858" s="1">
        <v>45200</v>
      </c>
      <c r="C9858" t="s">
        <v>794</v>
      </c>
      <c r="D9858" t="s">
        <v>795</v>
      </c>
      <c r="E9858" t="s">
        <v>15</v>
      </c>
      <c r="F9858" t="s">
        <v>52</v>
      </c>
      <c r="G9858" t="s">
        <v>69</v>
      </c>
      <c r="H9858">
        <v>10</v>
      </c>
      <c r="I9858">
        <v>344.5</v>
      </c>
      <c r="J9858">
        <v>0.05</v>
      </c>
      <c r="K9858">
        <v>3272.75</v>
      </c>
      <c r="L9858">
        <v>315.38</v>
      </c>
      <c r="M9858">
        <f t="shared" si="461"/>
        <v>3272.75</v>
      </c>
      <c r="N9858" t="str">
        <f t="shared" si="459"/>
        <v>Q4</v>
      </c>
      <c r="O9858" s="2">
        <f t="shared" si="460"/>
        <v>9.6365441906653437</v>
      </c>
      <c r="P9858" t="str">
        <f>VLOOKUP(retail_sales_2023!C9858,customers!A:J,5,)</f>
        <v>Chennai</v>
      </c>
      <c r="Q9858" t="str">
        <f>VLOOKUP(C9858,customers!A:J,10,0)</f>
        <v>Regular</v>
      </c>
    </row>
    <row r="9859" spans="1:17" x14ac:dyDescent="0.3">
      <c r="A9859" t="s">
        <v>10950</v>
      </c>
      <c r="B9859" s="1">
        <v>44980</v>
      </c>
      <c r="C9859" t="s">
        <v>2259</v>
      </c>
      <c r="D9859" t="s">
        <v>2260</v>
      </c>
      <c r="E9859" t="s">
        <v>21</v>
      </c>
      <c r="F9859" t="s">
        <v>43</v>
      </c>
      <c r="G9859" t="s">
        <v>44</v>
      </c>
      <c r="H9859">
        <v>4</v>
      </c>
      <c r="I9859">
        <v>21094.28</v>
      </c>
      <c r="J9859">
        <v>0.25</v>
      </c>
      <c r="K9859">
        <v>63282.84</v>
      </c>
      <c r="L9859">
        <v>6019.64</v>
      </c>
      <c r="M9859">
        <f t="shared" si="461"/>
        <v>63282.84</v>
      </c>
      <c r="N9859" t="str">
        <f t="shared" ref="N9859:N9922" si="462">"Q"&amp;ROUNDUP(MONTH(B9859)/3,0)</f>
        <v>Q1</v>
      </c>
      <c r="O9859" s="2">
        <f t="shared" ref="O9859:O9922" si="463">(L9859/K9859)*100</f>
        <v>9.5122785260585658</v>
      </c>
      <c r="P9859" t="str">
        <f>VLOOKUP(retail_sales_2023!C9859,customers!A:J,5,)</f>
        <v>Bhubaneswar</v>
      </c>
      <c r="Q9859" t="str">
        <f>VLOOKUP(C9859,customers!A:J,10,0)</f>
        <v>Regular</v>
      </c>
    </row>
    <row r="9860" spans="1:17" x14ac:dyDescent="0.3">
      <c r="A9860" t="s">
        <v>10951</v>
      </c>
      <c r="B9860" s="1">
        <v>45037</v>
      </c>
      <c r="C9860" t="s">
        <v>472</v>
      </c>
      <c r="D9860" t="s">
        <v>473</v>
      </c>
      <c r="E9860" t="s">
        <v>21</v>
      </c>
      <c r="F9860" t="s">
        <v>22</v>
      </c>
      <c r="G9860" t="s">
        <v>196</v>
      </c>
      <c r="H9860">
        <v>1</v>
      </c>
      <c r="I9860">
        <v>22378.6</v>
      </c>
      <c r="J9860">
        <v>0.1</v>
      </c>
      <c r="K9860">
        <v>20140.740000000002</v>
      </c>
      <c r="L9860">
        <v>4887.33</v>
      </c>
      <c r="M9860">
        <f t="shared" si="461"/>
        <v>20140.739999999998</v>
      </c>
      <c r="N9860" t="str">
        <f t="shared" si="462"/>
        <v>Q2</v>
      </c>
      <c r="O9860" s="2">
        <f t="shared" si="463"/>
        <v>24.265890925556853</v>
      </c>
      <c r="P9860" t="str">
        <f>VLOOKUP(retail_sales_2023!C9860,customers!A:J,5,)</f>
        <v>Kolkata</v>
      </c>
      <c r="Q9860" t="str">
        <f>VLOOKUP(C9860,customers!A:J,10,0)</f>
        <v>Occasional</v>
      </c>
    </row>
    <row r="9861" spans="1:17" x14ac:dyDescent="0.3">
      <c r="A9861" t="s">
        <v>10952</v>
      </c>
      <c r="B9861" s="1">
        <v>45047</v>
      </c>
      <c r="C9861" t="s">
        <v>1199</v>
      </c>
      <c r="D9861" t="s">
        <v>1200</v>
      </c>
      <c r="E9861" t="s">
        <v>21</v>
      </c>
      <c r="F9861" t="s">
        <v>81</v>
      </c>
      <c r="G9861" t="s">
        <v>105</v>
      </c>
      <c r="H9861">
        <v>4</v>
      </c>
      <c r="I9861">
        <v>4860.2</v>
      </c>
      <c r="J9861">
        <v>0.3</v>
      </c>
      <c r="K9861">
        <v>13608.56</v>
      </c>
      <c r="L9861">
        <v>3018.45</v>
      </c>
      <c r="M9861">
        <f t="shared" ref="M9861:M9924" si="464">H9861*I9861*(1-J9861)</f>
        <v>13608.56</v>
      </c>
      <c r="N9861" t="str">
        <f t="shared" si="462"/>
        <v>Q2</v>
      </c>
      <c r="O9861" s="2">
        <f t="shared" si="463"/>
        <v>22.18052461098015</v>
      </c>
      <c r="P9861" t="str">
        <f>VLOOKUP(retail_sales_2023!C9861,customers!A:J,5,)</f>
        <v>Bhubaneswar</v>
      </c>
      <c r="Q9861" t="str">
        <f>VLOOKUP(C9861,customers!A:J,10,0)</f>
        <v>Premium</v>
      </c>
    </row>
    <row r="9862" spans="1:17" x14ac:dyDescent="0.3">
      <c r="A9862" t="s">
        <v>10953</v>
      </c>
      <c r="B9862" s="1">
        <v>44939</v>
      </c>
      <c r="C9862" t="s">
        <v>99</v>
      </c>
      <c r="D9862" t="s">
        <v>100</v>
      </c>
      <c r="E9862" t="s">
        <v>15</v>
      </c>
      <c r="F9862" t="s">
        <v>22</v>
      </c>
      <c r="G9862" t="s">
        <v>516</v>
      </c>
      <c r="H9862">
        <v>2</v>
      </c>
      <c r="I9862">
        <v>36977.47</v>
      </c>
      <c r="J9862">
        <v>0.3</v>
      </c>
      <c r="K9862">
        <v>51768.46</v>
      </c>
      <c r="L9862">
        <v>12816.25</v>
      </c>
      <c r="M9862">
        <f t="shared" si="464"/>
        <v>51768.457999999999</v>
      </c>
      <c r="N9862" t="str">
        <f t="shared" si="462"/>
        <v>Q1</v>
      </c>
      <c r="O9862" s="2">
        <f t="shared" si="463"/>
        <v>24.756869337044215</v>
      </c>
      <c r="P9862" t="str">
        <f>VLOOKUP(retail_sales_2023!C9862,customers!A:J,5,)</f>
        <v>Kochi</v>
      </c>
      <c r="Q9862" t="str">
        <f>VLOOKUP(C9862,customers!A:J,10,0)</f>
        <v>Regular</v>
      </c>
    </row>
    <row r="9863" spans="1:17" x14ac:dyDescent="0.3">
      <c r="A9863" t="s">
        <v>10954</v>
      </c>
      <c r="B9863" s="1">
        <v>45278</v>
      </c>
      <c r="C9863" t="s">
        <v>1285</v>
      </c>
      <c r="D9863" t="s">
        <v>1286</v>
      </c>
      <c r="E9863" t="s">
        <v>27</v>
      </c>
      <c r="F9863" t="s">
        <v>43</v>
      </c>
      <c r="G9863" t="s">
        <v>110</v>
      </c>
      <c r="H9863">
        <v>2</v>
      </c>
      <c r="I9863">
        <v>32416.49</v>
      </c>
      <c r="J9863">
        <v>0.3</v>
      </c>
      <c r="K9863">
        <v>45383.09</v>
      </c>
      <c r="L9863">
        <v>4139.7</v>
      </c>
      <c r="M9863">
        <f t="shared" si="464"/>
        <v>45383.086000000003</v>
      </c>
      <c r="N9863" t="str">
        <f t="shared" si="462"/>
        <v>Q4</v>
      </c>
      <c r="O9863" s="2">
        <f t="shared" si="463"/>
        <v>9.1216794625487161</v>
      </c>
      <c r="P9863" t="str">
        <f>VLOOKUP(retail_sales_2023!C9863,customers!A:J,5,)</f>
        <v>Chandigarh</v>
      </c>
      <c r="Q9863" t="str">
        <f>VLOOKUP(C9863,customers!A:J,10,0)</f>
        <v>Occasional</v>
      </c>
    </row>
    <row r="9864" spans="1:17" x14ac:dyDescent="0.3">
      <c r="A9864" t="s">
        <v>10955</v>
      </c>
      <c r="B9864" s="1">
        <v>44956</v>
      </c>
      <c r="C9864" t="s">
        <v>993</v>
      </c>
      <c r="D9864" t="s">
        <v>994</v>
      </c>
      <c r="E9864" t="s">
        <v>21</v>
      </c>
      <c r="F9864" t="s">
        <v>38</v>
      </c>
      <c r="G9864" t="s">
        <v>141</v>
      </c>
      <c r="H9864">
        <v>1</v>
      </c>
      <c r="I9864">
        <v>1891.71</v>
      </c>
      <c r="J9864">
        <v>0.25</v>
      </c>
      <c r="K9864">
        <v>1418.78</v>
      </c>
      <c r="L9864">
        <v>435.71</v>
      </c>
      <c r="M9864">
        <f t="shared" si="464"/>
        <v>1418.7825</v>
      </c>
      <c r="N9864" t="str">
        <f t="shared" si="462"/>
        <v>Q1</v>
      </c>
      <c r="O9864" s="2">
        <f t="shared" si="463"/>
        <v>30.710187625988521</v>
      </c>
      <c r="P9864" t="str">
        <f>VLOOKUP(retail_sales_2023!C9864,customers!A:J,5,)</f>
        <v>Guwahati</v>
      </c>
      <c r="Q9864" t="str">
        <f>VLOOKUP(C9864,customers!A:J,10,0)</f>
        <v>Regular</v>
      </c>
    </row>
    <row r="9865" spans="1:17" x14ac:dyDescent="0.3">
      <c r="A9865" t="s">
        <v>10956</v>
      </c>
      <c r="B9865" s="1">
        <v>45074</v>
      </c>
      <c r="C9865" t="s">
        <v>2500</v>
      </c>
      <c r="D9865" t="s">
        <v>2501</v>
      </c>
      <c r="E9865" t="s">
        <v>21</v>
      </c>
      <c r="F9865" t="s">
        <v>81</v>
      </c>
      <c r="G9865" t="s">
        <v>370</v>
      </c>
      <c r="H9865">
        <v>2</v>
      </c>
      <c r="I9865">
        <v>572.98</v>
      </c>
      <c r="J9865">
        <v>0</v>
      </c>
      <c r="K9865">
        <v>1145.96</v>
      </c>
      <c r="L9865">
        <v>380.36</v>
      </c>
      <c r="M9865">
        <f t="shared" si="464"/>
        <v>1145.96</v>
      </c>
      <c r="N9865" t="str">
        <f t="shared" si="462"/>
        <v>Q2</v>
      </c>
      <c r="O9865" s="2">
        <f t="shared" si="463"/>
        <v>33.191385388669765</v>
      </c>
      <c r="P9865" t="str">
        <f>VLOOKUP(retail_sales_2023!C9865,customers!A:J,5,)</f>
        <v>Bhubaneswar</v>
      </c>
      <c r="Q9865" t="str">
        <f>VLOOKUP(C9865,customers!A:J,10,0)</f>
        <v>Occasional</v>
      </c>
    </row>
    <row r="9866" spans="1:17" x14ac:dyDescent="0.3">
      <c r="A9866" t="s">
        <v>10957</v>
      </c>
      <c r="B9866" s="1">
        <v>45238</v>
      </c>
      <c r="C9866" t="s">
        <v>647</v>
      </c>
      <c r="D9866" t="s">
        <v>648</v>
      </c>
      <c r="E9866" t="s">
        <v>27</v>
      </c>
      <c r="F9866" t="s">
        <v>28</v>
      </c>
      <c r="G9866" t="s">
        <v>165</v>
      </c>
      <c r="H9866">
        <v>1</v>
      </c>
      <c r="I9866">
        <v>5825.71</v>
      </c>
      <c r="J9866">
        <v>0.2</v>
      </c>
      <c r="K9866">
        <v>4660.57</v>
      </c>
      <c r="L9866">
        <v>1160.5999999999999</v>
      </c>
      <c r="M9866">
        <f t="shared" si="464"/>
        <v>4660.5680000000002</v>
      </c>
      <c r="N9866" t="str">
        <f t="shared" si="462"/>
        <v>Q4</v>
      </c>
      <c r="O9866" s="2">
        <f t="shared" si="463"/>
        <v>24.902533381110032</v>
      </c>
      <c r="P9866" t="str">
        <f>VLOOKUP(retail_sales_2023!C9866,customers!A:J,5,)</f>
        <v>Chandigarh</v>
      </c>
      <c r="Q9866" t="str">
        <f>VLOOKUP(C9866,customers!A:J,10,0)</f>
        <v>Regular</v>
      </c>
    </row>
    <row r="9867" spans="1:17" x14ac:dyDescent="0.3">
      <c r="A9867" t="s">
        <v>10958</v>
      </c>
      <c r="B9867" s="1">
        <v>45111</v>
      </c>
      <c r="C9867" t="s">
        <v>633</v>
      </c>
      <c r="D9867" t="s">
        <v>634</v>
      </c>
      <c r="E9867" t="s">
        <v>21</v>
      </c>
      <c r="F9867" t="s">
        <v>52</v>
      </c>
      <c r="G9867" t="s">
        <v>133</v>
      </c>
      <c r="H9867">
        <v>8</v>
      </c>
      <c r="I9867">
        <v>428.24</v>
      </c>
      <c r="J9867">
        <v>0.05</v>
      </c>
      <c r="K9867">
        <v>3254.62</v>
      </c>
      <c r="L9867">
        <v>321.20999999999998</v>
      </c>
      <c r="M9867">
        <f t="shared" si="464"/>
        <v>3254.6239999999998</v>
      </c>
      <c r="N9867" t="str">
        <f t="shared" si="462"/>
        <v>Q3</v>
      </c>
      <c r="O9867" s="2">
        <f t="shared" si="463"/>
        <v>9.8693549477358342</v>
      </c>
      <c r="P9867" t="str">
        <f>VLOOKUP(retail_sales_2023!C9867,customers!A:J,5,)</f>
        <v>Kolkata</v>
      </c>
      <c r="Q9867" t="str">
        <f>VLOOKUP(C9867,customers!A:J,10,0)</f>
        <v>Premium</v>
      </c>
    </row>
    <row r="9868" spans="1:17" x14ac:dyDescent="0.3">
      <c r="A9868" t="s">
        <v>10959</v>
      </c>
      <c r="B9868" s="1">
        <v>45135</v>
      </c>
      <c r="C9868" t="s">
        <v>130</v>
      </c>
      <c r="D9868" t="s">
        <v>131</v>
      </c>
      <c r="E9868" t="s">
        <v>21</v>
      </c>
      <c r="F9868" t="s">
        <v>38</v>
      </c>
      <c r="G9868" t="s">
        <v>90</v>
      </c>
      <c r="H9868">
        <v>5</v>
      </c>
      <c r="I9868">
        <v>3248.19</v>
      </c>
      <c r="J9868">
        <v>0.1</v>
      </c>
      <c r="K9868">
        <v>14616.86</v>
      </c>
      <c r="L9868">
        <v>4963.7</v>
      </c>
      <c r="M9868">
        <f t="shared" si="464"/>
        <v>14616.855000000001</v>
      </c>
      <c r="N9868" t="str">
        <f t="shared" si="462"/>
        <v>Q3</v>
      </c>
      <c r="O9868" s="2">
        <f t="shared" si="463"/>
        <v>33.958729850323529</v>
      </c>
      <c r="P9868" t="str">
        <f>VLOOKUP(retail_sales_2023!C9868,customers!A:J,5,)</f>
        <v>Bhubaneswar</v>
      </c>
      <c r="Q9868" t="str">
        <f>VLOOKUP(C9868,customers!A:J,10,0)</f>
        <v>Regular</v>
      </c>
    </row>
    <row r="9869" spans="1:17" x14ac:dyDescent="0.3">
      <c r="A9869" t="s">
        <v>10960</v>
      </c>
      <c r="B9869" s="1">
        <v>45029</v>
      </c>
      <c r="C9869" t="s">
        <v>1185</v>
      </c>
      <c r="D9869" t="s">
        <v>1186</v>
      </c>
      <c r="E9869" t="s">
        <v>27</v>
      </c>
      <c r="F9869" t="s">
        <v>81</v>
      </c>
      <c r="G9869" t="s">
        <v>370</v>
      </c>
      <c r="H9869">
        <v>3</v>
      </c>
      <c r="I9869">
        <v>4828.09</v>
      </c>
      <c r="J9869">
        <v>0.05</v>
      </c>
      <c r="K9869">
        <v>13760.06</v>
      </c>
      <c r="L9869">
        <v>-1666.49</v>
      </c>
      <c r="M9869">
        <f t="shared" si="464"/>
        <v>13760.056500000001</v>
      </c>
      <c r="N9869" t="str">
        <f t="shared" si="462"/>
        <v>Q2</v>
      </c>
      <c r="O9869" s="2">
        <f t="shared" si="463"/>
        <v>-12.111066376164057</v>
      </c>
      <c r="P9869" t="str">
        <f>VLOOKUP(retail_sales_2023!C9869,customers!A:J,5,)</f>
        <v>Lucknow</v>
      </c>
      <c r="Q9869" t="str">
        <f>VLOOKUP(C9869,customers!A:J,10,0)</f>
        <v>Regular</v>
      </c>
    </row>
    <row r="9870" spans="1:17" x14ac:dyDescent="0.3">
      <c r="A9870" t="s">
        <v>10961</v>
      </c>
      <c r="B9870" s="1">
        <v>44985</v>
      </c>
      <c r="C9870" t="s">
        <v>956</v>
      </c>
      <c r="D9870" t="s">
        <v>957</v>
      </c>
      <c r="E9870" t="s">
        <v>15</v>
      </c>
      <c r="F9870" t="s">
        <v>81</v>
      </c>
      <c r="G9870" t="s">
        <v>105</v>
      </c>
      <c r="H9870">
        <v>3</v>
      </c>
      <c r="I9870">
        <v>3506.99</v>
      </c>
      <c r="J9870">
        <v>0.05</v>
      </c>
      <c r="K9870">
        <v>9994.92</v>
      </c>
      <c r="L9870">
        <v>3070.87</v>
      </c>
      <c r="M9870">
        <f t="shared" si="464"/>
        <v>9994.9214999999986</v>
      </c>
      <c r="N9870" t="str">
        <f t="shared" si="462"/>
        <v>Q1</v>
      </c>
      <c r="O9870" s="2">
        <f t="shared" si="463"/>
        <v>30.724307948437808</v>
      </c>
      <c r="P9870" t="str">
        <f>VLOOKUP(retail_sales_2023!C9870,customers!A:J,5,)</f>
        <v>Chennai</v>
      </c>
      <c r="Q9870" t="str">
        <f>VLOOKUP(C9870,customers!A:J,10,0)</f>
        <v>Premium</v>
      </c>
    </row>
    <row r="9871" spans="1:17" x14ac:dyDescent="0.3">
      <c r="A9871" t="s">
        <v>10962</v>
      </c>
      <c r="B9871" s="1">
        <v>45057</v>
      </c>
      <c r="C9871" t="s">
        <v>1072</v>
      </c>
      <c r="D9871" t="s">
        <v>1073</v>
      </c>
      <c r="E9871" t="s">
        <v>21</v>
      </c>
      <c r="F9871" t="s">
        <v>81</v>
      </c>
      <c r="G9871" t="s">
        <v>264</v>
      </c>
      <c r="H9871">
        <v>4</v>
      </c>
      <c r="I9871">
        <v>2630.36</v>
      </c>
      <c r="J9871">
        <v>0.25</v>
      </c>
      <c r="K9871">
        <v>7891.08</v>
      </c>
      <c r="L9871">
        <v>2671.89</v>
      </c>
      <c r="M9871">
        <f t="shared" si="464"/>
        <v>7891.08</v>
      </c>
      <c r="N9871" t="str">
        <f t="shared" si="462"/>
        <v>Q2</v>
      </c>
      <c r="O9871" s="2">
        <f t="shared" si="463"/>
        <v>33.859623777733844</v>
      </c>
      <c r="P9871" t="str">
        <f>VLOOKUP(retail_sales_2023!C9871,customers!A:J,5,)</f>
        <v>Patna</v>
      </c>
      <c r="Q9871" t="str">
        <f>VLOOKUP(C9871,customers!A:J,10,0)</f>
        <v>Regular</v>
      </c>
    </row>
    <row r="9872" spans="1:17" x14ac:dyDescent="0.3">
      <c r="A9872" t="s">
        <v>10963</v>
      </c>
      <c r="B9872" s="1">
        <v>44985</v>
      </c>
      <c r="C9872" t="s">
        <v>1080</v>
      </c>
      <c r="D9872" t="s">
        <v>1081</v>
      </c>
      <c r="E9872" t="s">
        <v>15</v>
      </c>
      <c r="F9872" t="s">
        <v>16</v>
      </c>
      <c r="G9872" t="s">
        <v>296</v>
      </c>
      <c r="H9872">
        <v>5</v>
      </c>
      <c r="I9872">
        <v>751.63</v>
      </c>
      <c r="J9872">
        <v>0</v>
      </c>
      <c r="K9872">
        <v>3758.15</v>
      </c>
      <c r="L9872">
        <v>1546.74</v>
      </c>
      <c r="M9872">
        <f t="shared" si="464"/>
        <v>3758.15</v>
      </c>
      <c r="N9872" t="str">
        <f t="shared" si="462"/>
        <v>Q1</v>
      </c>
      <c r="O9872" s="2">
        <f t="shared" si="463"/>
        <v>41.156952223833528</v>
      </c>
      <c r="P9872" t="str">
        <f>VLOOKUP(retail_sales_2023!C9872,customers!A:J,5,)</f>
        <v>Hyderabad</v>
      </c>
      <c r="Q9872" t="str">
        <f>VLOOKUP(C9872,customers!A:J,10,0)</f>
        <v>Regular</v>
      </c>
    </row>
    <row r="9873" spans="1:17" x14ac:dyDescent="0.3">
      <c r="A9873" t="s">
        <v>10964</v>
      </c>
      <c r="B9873" s="1">
        <v>44971</v>
      </c>
      <c r="C9873" t="s">
        <v>221</v>
      </c>
      <c r="D9873" t="s">
        <v>222</v>
      </c>
      <c r="E9873" t="s">
        <v>27</v>
      </c>
      <c r="F9873" t="s">
        <v>43</v>
      </c>
      <c r="G9873" t="s">
        <v>121</v>
      </c>
      <c r="H9873">
        <v>2</v>
      </c>
      <c r="I9873">
        <v>72155.320000000007</v>
      </c>
      <c r="J9873">
        <v>0</v>
      </c>
      <c r="K9873">
        <v>144310.64000000001</v>
      </c>
      <c r="L9873">
        <v>17003.509999999998</v>
      </c>
      <c r="M9873">
        <f t="shared" si="464"/>
        <v>144310.64000000001</v>
      </c>
      <c r="N9873" t="str">
        <f t="shared" si="462"/>
        <v>Q1</v>
      </c>
      <c r="O9873" s="2">
        <f t="shared" si="463"/>
        <v>11.782575422020162</v>
      </c>
      <c r="P9873" t="str">
        <f>VLOOKUP(retail_sales_2023!C9873,customers!A:J,5,)</f>
        <v>Lucknow</v>
      </c>
      <c r="Q9873" t="str">
        <f>VLOOKUP(C9873,customers!A:J,10,0)</f>
        <v>Premium</v>
      </c>
    </row>
    <row r="9874" spans="1:17" x14ac:dyDescent="0.3">
      <c r="A9874" t="s">
        <v>10965</v>
      </c>
      <c r="B9874" s="1">
        <v>44974</v>
      </c>
      <c r="C9874" t="s">
        <v>2450</v>
      </c>
      <c r="D9874" t="s">
        <v>2451</v>
      </c>
      <c r="E9874" t="s">
        <v>21</v>
      </c>
      <c r="F9874" t="s">
        <v>16</v>
      </c>
      <c r="G9874" t="s">
        <v>898</v>
      </c>
      <c r="H9874">
        <v>5</v>
      </c>
      <c r="I9874">
        <v>962.28</v>
      </c>
      <c r="J9874">
        <v>0.2</v>
      </c>
      <c r="K9874">
        <v>3849.12</v>
      </c>
      <c r="L9874">
        <v>-118.9</v>
      </c>
      <c r="M9874">
        <f t="shared" si="464"/>
        <v>3849.12</v>
      </c>
      <c r="N9874" t="str">
        <f t="shared" si="462"/>
        <v>Q1</v>
      </c>
      <c r="O9874" s="2">
        <f t="shared" si="463"/>
        <v>-3.0890177495115769</v>
      </c>
      <c r="P9874" t="str">
        <f>VLOOKUP(retail_sales_2023!C9874,customers!A:J,5,)</f>
        <v>Kolkata</v>
      </c>
      <c r="Q9874" t="str">
        <f>VLOOKUP(C9874,customers!A:J,10,0)</f>
        <v>Regular</v>
      </c>
    </row>
    <row r="9875" spans="1:17" x14ac:dyDescent="0.3">
      <c r="A9875" t="s">
        <v>10966</v>
      </c>
      <c r="B9875" s="1">
        <v>45136</v>
      </c>
      <c r="C9875" t="s">
        <v>139</v>
      </c>
      <c r="D9875" t="s">
        <v>140</v>
      </c>
      <c r="E9875" t="s">
        <v>21</v>
      </c>
      <c r="F9875" t="s">
        <v>52</v>
      </c>
      <c r="G9875" t="s">
        <v>235</v>
      </c>
      <c r="H9875">
        <v>10</v>
      </c>
      <c r="I9875">
        <v>571.92999999999995</v>
      </c>
      <c r="J9875">
        <v>0</v>
      </c>
      <c r="K9875">
        <v>5719.3</v>
      </c>
      <c r="L9875">
        <v>350.66</v>
      </c>
      <c r="M9875">
        <f t="shared" si="464"/>
        <v>5719.2999999999993</v>
      </c>
      <c r="N9875" t="str">
        <f t="shared" si="462"/>
        <v>Q3</v>
      </c>
      <c r="O9875" s="2">
        <f t="shared" si="463"/>
        <v>6.1311698984141421</v>
      </c>
      <c r="P9875" t="str">
        <f>VLOOKUP(retail_sales_2023!C9875,customers!A:J,5,)</f>
        <v>Ranchi</v>
      </c>
      <c r="Q9875" t="str">
        <f>VLOOKUP(C9875,customers!A:J,10,0)</f>
        <v>Premium</v>
      </c>
    </row>
    <row r="9876" spans="1:17" x14ac:dyDescent="0.3">
      <c r="A9876" t="s">
        <v>10967</v>
      </c>
      <c r="B9876" s="1">
        <v>45045</v>
      </c>
      <c r="C9876" t="s">
        <v>75</v>
      </c>
      <c r="D9876" t="s">
        <v>76</v>
      </c>
      <c r="E9876" t="s">
        <v>21</v>
      </c>
      <c r="F9876" t="s">
        <v>38</v>
      </c>
      <c r="G9876" t="s">
        <v>73</v>
      </c>
      <c r="H9876">
        <v>1</v>
      </c>
      <c r="I9876">
        <v>3823.98</v>
      </c>
      <c r="J9876">
        <v>0.15</v>
      </c>
      <c r="K9876">
        <v>3250.38</v>
      </c>
      <c r="L9876">
        <v>950.85</v>
      </c>
      <c r="M9876">
        <f t="shared" si="464"/>
        <v>3250.3829999999998</v>
      </c>
      <c r="N9876" t="str">
        <f t="shared" si="462"/>
        <v>Q2</v>
      </c>
      <c r="O9876" s="2">
        <f t="shared" si="463"/>
        <v>29.253502667380427</v>
      </c>
      <c r="P9876" t="str">
        <f>VLOOKUP(retail_sales_2023!C9876,customers!A:J,5,)</f>
        <v>Patna</v>
      </c>
      <c r="Q9876" t="str">
        <f>VLOOKUP(C9876,customers!A:J,10,0)</f>
        <v>Regular</v>
      </c>
    </row>
    <row r="9877" spans="1:17" x14ac:dyDescent="0.3">
      <c r="A9877" t="s">
        <v>10968</v>
      </c>
      <c r="B9877" s="1">
        <v>45075</v>
      </c>
      <c r="C9877" t="s">
        <v>187</v>
      </c>
      <c r="D9877" t="s">
        <v>188</v>
      </c>
      <c r="E9877" t="s">
        <v>33</v>
      </c>
      <c r="F9877" t="s">
        <v>22</v>
      </c>
      <c r="G9877" t="s">
        <v>315</v>
      </c>
      <c r="H9877">
        <v>4</v>
      </c>
      <c r="I9877">
        <v>31512.43</v>
      </c>
      <c r="J9877">
        <v>0.05</v>
      </c>
      <c r="K9877">
        <v>119747.23</v>
      </c>
      <c r="L9877">
        <v>37756.089999999997</v>
      </c>
      <c r="M9877">
        <f t="shared" si="464"/>
        <v>119747.234</v>
      </c>
      <c r="N9877" t="str">
        <f t="shared" si="462"/>
        <v>Q2</v>
      </c>
      <c r="O9877" s="2">
        <f t="shared" si="463"/>
        <v>31.529823278584395</v>
      </c>
      <c r="P9877" t="str">
        <f>VLOOKUP(retail_sales_2023!C9877,customers!A:J,5,)</f>
        <v>Pune</v>
      </c>
      <c r="Q9877" t="str">
        <f>VLOOKUP(C9877,customers!A:J,10,0)</f>
        <v>Regular</v>
      </c>
    </row>
    <row r="9878" spans="1:17" x14ac:dyDescent="0.3">
      <c r="A9878" t="s">
        <v>10969</v>
      </c>
      <c r="B9878" s="1">
        <v>45223</v>
      </c>
      <c r="C9878" t="s">
        <v>1469</v>
      </c>
      <c r="D9878" t="s">
        <v>1470</v>
      </c>
      <c r="E9878" t="s">
        <v>21</v>
      </c>
      <c r="F9878" t="s">
        <v>16</v>
      </c>
      <c r="G9878" t="s">
        <v>356</v>
      </c>
      <c r="H9878">
        <v>1</v>
      </c>
      <c r="I9878">
        <v>259.83</v>
      </c>
      <c r="J9878">
        <v>0</v>
      </c>
      <c r="K9878">
        <v>259.83</v>
      </c>
      <c r="L9878">
        <v>91.68</v>
      </c>
      <c r="M9878">
        <f t="shared" si="464"/>
        <v>259.83</v>
      </c>
      <c r="N9878" t="str">
        <f t="shared" si="462"/>
        <v>Q4</v>
      </c>
      <c r="O9878" s="2">
        <f t="shared" si="463"/>
        <v>35.284609167532622</v>
      </c>
      <c r="P9878" t="str">
        <f>VLOOKUP(retail_sales_2023!C9878,customers!A:J,5,)</f>
        <v>Kolkata</v>
      </c>
      <c r="Q9878" t="str">
        <f>VLOOKUP(C9878,customers!A:J,10,0)</f>
        <v>Regular</v>
      </c>
    </row>
    <row r="9879" spans="1:17" x14ac:dyDescent="0.3">
      <c r="A9879" t="s">
        <v>10970</v>
      </c>
      <c r="B9879" s="1">
        <v>45164</v>
      </c>
      <c r="C9879" t="s">
        <v>1472</v>
      </c>
      <c r="D9879" t="s">
        <v>1473</v>
      </c>
      <c r="E9879" t="s">
        <v>27</v>
      </c>
      <c r="F9879" t="s">
        <v>22</v>
      </c>
      <c r="G9879" t="s">
        <v>182</v>
      </c>
      <c r="H9879">
        <v>3</v>
      </c>
      <c r="I9879">
        <v>34619.769999999997</v>
      </c>
      <c r="J9879">
        <v>0</v>
      </c>
      <c r="K9879">
        <v>103859.31</v>
      </c>
      <c r="L9879">
        <v>32699.24</v>
      </c>
      <c r="M9879">
        <f t="shared" si="464"/>
        <v>103859.31</v>
      </c>
      <c r="N9879" t="str">
        <f t="shared" si="462"/>
        <v>Q3</v>
      </c>
      <c r="O9879" s="2">
        <f t="shared" si="463"/>
        <v>31.484168342732104</v>
      </c>
      <c r="P9879" t="str">
        <f>VLOOKUP(retail_sales_2023!C9879,customers!A:J,5,)</f>
        <v>Delhi</v>
      </c>
      <c r="Q9879" t="str">
        <f>VLOOKUP(C9879,customers!A:J,10,0)</f>
        <v>Premium</v>
      </c>
    </row>
    <row r="9880" spans="1:17" x14ac:dyDescent="0.3">
      <c r="A9880" t="s">
        <v>10971</v>
      </c>
      <c r="B9880" s="1">
        <v>45256</v>
      </c>
      <c r="C9880" t="s">
        <v>879</v>
      </c>
      <c r="D9880" t="s">
        <v>880</v>
      </c>
      <c r="E9880" t="s">
        <v>21</v>
      </c>
      <c r="F9880" t="s">
        <v>43</v>
      </c>
      <c r="G9880" t="s">
        <v>44</v>
      </c>
      <c r="H9880">
        <v>4</v>
      </c>
      <c r="I9880">
        <v>84889.47</v>
      </c>
      <c r="J9880">
        <v>0</v>
      </c>
      <c r="K9880">
        <v>339557.88</v>
      </c>
      <c r="L9880">
        <v>47738.8</v>
      </c>
      <c r="M9880">
        <f t="shared" si="464"/>
        <v>339557.88</v>
      </c>
      <c r="N9880" t="str">
        <f t="shared" si="462"/>
        <v>Q4</v>
      </c>
      <c r="O9880" s="2">
        <f t="shared" si="463"/>
        <v>14.059105328375828</v>
      </c>
      <c r="P9880" t="str">
        <f>VLOOKUP(retail_sales_2023!C9880,customers!A:J,5,)</f>
        <v>Patna</v>
      </c>
      <c r="Q9880" t="str">
        <f>VLOOKUP(C9880,customers!A:J,10,0)</f>
        <v>Occasional</v>
      </c>
    </row>
    <row r="9881" spans="1:17" x14ac:dyDescent="0.3">
      <c r="A9881" t="s">
        <v>10972</v>
      </c>
      <c r="B9881" s="1">
        <v>44943</v>
      </c>
      <c r="C9881" t="s">
        <v>1103</v>
      </c>
      <c r="D9881" t="s">
        <v>1104</v>
      </c>
      <c r="E9881" t="s">
        <v>33</v>
      </c>
      <c r="F9881" t="s">
        <v>16</v>
      </c>
      <c r="G9881" t="s">
        <v>305</v>
      </c>
      <c r="H9881">
        <v>1</v>
      </c>
      <c r="I9881">
        <v>432.77</v>
      </c>
      <c r="J9881">
        <v>0</v>
      </c>
      <c r="K9881">
        <v>432.77</v>
      </c>
      <c r="L9881">
        <v>142.6</v>
      </c>
      <c r="M9881">
        <f t="shared" si="464"/>
        <v>432.77</v>
      </c>
      <c r="N9881" t="str">
        <f t="shared" si="462"/>
        <v>Q1</v>
      </c>
      <c r="O9881" s="2">
        <f t="shared" si="463"/>
        <v>32.950527994084617</v>
      </c>
      <c r="P9881" t="str">
        <f>VLOOKUP(retail_sales_2023!C9881,customers!A:J,5,)</f>
        <v>Mumbai</v>
      </c>
      <c r="Q9881" t="str">
        <f>VLOOKUP(C9881,customers!A:J,10,0)</f>
        <v>Regular</v>
      </c>
    </row>
    <row r="9882" spans="1:17" x14ac:dyDescent="0.3">
      <c r="A9882" t="s">
        <v>10973</v>
      </c>
      <c r="B9882" s="1">
        <v>45172</v>
      </c>
      <c r="C9882" t="s">
        <v>2178</v>
      </c>
      <c r="D9882" t="s">
        <v>2179</v>
      </c>
      <c r="E9882" t="s">
        <v>33</v>
      </c>
      <c r="F9882" t="s">
        <v>16</v>
      </c>
      <c r="G9882" t="s">
        <v>86</v>
      </c>
      <c r="H9882">
        <v>1</v>
      </c>
      <c r="I9882">
        <v>482.47</v>
      </c>
      <c r="J9882">
        <v>0.2</v>
      </c>
      <c r="K9882">
        <v>385.98</v>
      </c>
      <c r="L9882">
        <v>144.99</v>
      </c>
      <c r="M9882">
        <f t="shared" si="464"/>
        <v>385.97600000000006</v>
      </c>
      <c r="N9882" t="str">
        <f t="shared" si="462"/>
        <v>Q3</v>
      </c>
      <c r="O9882" s="2">
        <f t="shared" si="463"/>
        <v>37.564122493393441</v>
      </c>
      <c r="P9882" t="str">
        <f>VLOOKUP(retail_sales_2023!C9882,customers!A:J,5,)</f>
        <v>Ahmedabad</v>
      </c>
      <c r="Q9882" t="str">
        <f>VLOOKUP(C9882,customers!A:J,10,0)</f>
        <v>Premium</v>
      </c>
    </row>
    <row r="9883" spans="1:17" x14ac:dyDescent="0.3">
      <c r="A9883" t="s">
        <v>10974</v>
      </c>
      <c r="B9883" s="1">
        <v>45080</v>
      </c>
      <c r="C9883" t="s">
        <v>231</v>
      </c>
      <c r="D9883" t="s">
        <v>232</v>
      </c>
      <c r="E9883" t="s">
        <v>27</v>
      </c>
      <c r="F9883" t="s">
        <v>81</v>
      </c>
      <c r="G9883" t="s">
        <v>101</v>
      </c>
      <c r="H9883">
        <v>3</v>
      </c>
      <c r="I9883">
        <v>3361.22</v>
      </c>
      <c r="J9883">
        <v>0.05</v>
      </c>
      <c r="K9883">
        <v>9579.48</v>
      </c>
      <c r="L9883">
        <v>2942.73</v>
      </c>
      <c r="M9883">
        <f t="shared" si="464"/>
        <v>9579.476999999999</v>
      </c>
      <c r="N9883" t="str">
        <f t="shared" si="462"/>
        <v>Q2</v>
      </c>
      <c r="O9883" s="2">
        <f t="shared" si="463"/>
        <v>30.719099575342295</v>
      </c>
      <c r="P9883" t="str">
        <f>VLOOKUP(retail_sales_2023!C9883,customers!A:J,5,)</f>
        <v>Delhi</v>
      </c>
      <c r="Q9883" t="str">
        <f>VLOOKUP(C9883,customers!A:J,10,0)</f>
        <v>Regular</v>
      </c>
    </row>
    <row r="9884" spans="1:17" x14ac:dyDescent="0.3">
      <c r="A9884" t="s">
        <v>10975</v>
      </c>
      <c r="B9884" s="1">
        <v>44929</v>
      </c>
      <c r="C9884" t="s">
        <v>2521</v>
      </c>
      <c r="D9884" t="s">
        <v>2522</v>
      </c>
      <c r="E9884" t="s">
        <v>33</v>
      </c>
      <c r="F9884" t="s">
        <v>28</v>
      </c>
      <c r="G9884" t="s">
        <v>61</v>
      </c>
      <c r="H9884">
        <v>4</v>
      </c>
      <c r="I9884">
        <v>3635.39</v>
      </c>
      <c r="J9884">
        <v>0</v>
      </c>
      <c r="K9884">
        <v>14541.56</v>
      </c>
      <c r="L9884">
        <v>3958.07</v>
      </c>
      <c r="M9884">
        <f t="shared" si="464"/>
        <v>14541.56</v>
      </c>
      <c r="N9884" t="str">
        <f t="shared" si="462"/>
        <v>Q1</v>
      </c>
      <c r="O9884" s="2">
        <f t="shared" si="463"/>
        <v>27.219019142375373</v>
      </c>
      <c r="P9884" t="str">
        <f>VLOOKUP(retail_sales_2023!C9884,customers!A:J,5,)</f>
        <v>Ahmedabad</v>
      </c>
      <c r="Q9884" t="str">
        <f>VLOOKUP(C9884,customers!A:J,10,0)</f>
        <v>Premium</v>
      </c>
    </row>
    <row r="9885" spans="1:17" x14ac:dyDescent="0.3">
      <c r="A9885" t="s">
        <v>10976</v>
      </c>
      <c r="B9885" s="1">
        <v>45014</v>
      </c>
      <c r="C9885" t="s">
        <v>479</v>
      </c>
      <c r="D9885" t="s">
        <v>480</v>
      </c>
      <c r="E9885" t="s">
        <v>21</v>
      </c>
      <c r="F9885" t="s">
        <v>52</v>
      </c>
      <c r="G9885" t="s">
        <v>226</v>
      </c>
      <c r="H9885">
        <v>3</v>
      </c>
      <c r="I9885">
        <v>600.19000000000005</v>
      </c>
      <c r="J9885">
        <v>0</v>
      </c>
      <c r="K9885">
        <v>1800.57</v>
      </c>
      <c r="L9885">
        <v>141.91999999999999</v>
      </c>
      <c r="M9885">
        <f t="shared" si="464"/>
        <v>1800.5700000000002</v>
      </c>
      <c r="N9885" t="str">
        <f t="shared" si="462"/>
        <v>Q1</v>
      </c>
      <c r="O9885" s="2">
        <f t="shared" si="463"/>
        <v>7.8819484940879825</v>
      </c>
      <c r="P9885" t="str">
        <f>VLOOKUP(retail_sales_2023!C9885,customers!A:J,5,)</f>
        <v>Bhubaneswar</v>
      </c>
      <c r="Q9885" t="str">
        <f>VLOOKUP(C9885,customers!A:J,10,0)</f>
        <v>Premium</v>
      </c>
    </row>
    <row r="9886" spans="1:17" x14ac:dyDescent="0.3">
      <c r="A9886" t="s">
        <v>10977</v>
      </c>
      <c r="B9886" s="1">
        <v>45105</v>
      </c>
      <c r="C9886" t="s">
        <v>1767</v>
      </c>
      <c r="D9886" t="s">
        <v>1768</v>
      </c>
      <c r="E9886" t="s">
        <v>27</v>
      </c>
      <c r="F9886" t="s">
        <v>38</v>
      </c>
      <c r="G9886" t="s">
        <v>141</v>
      </c>
      <c r="H9886">
        <v>5</v>
      </c>
      <c r="I9886">
        <v>1280.08</v>
      </c>
      <c r="J9886">
        <v>0.25</v>
      </c>
      <c r="K9886">
        <v>4800.3</v>
      </c>
      <c r="L9886">
        <v>1598.53</v>
      </c>
      <c r="M9886">
        <f t="shared" si="464"/>
        <v>4800.2999999999993</v>
      </c>
      <c r="N9886" t="str">
        <f t="shared" si="462"/>
        <v>Q2</v>
      </c>
      <c r="O9886" s="2">
        <f t="shared" si="463"/>
        <v>33.30062704414307</v>
      </c>
      <c r="P9886" t="str">
        <f>VLOOKUP(retail_sales_2023!C9886,customers!A:J,5,)</f>
        <v>Amritsar</v>
      </c>
      <c r="Q9886" t="str">
        <f>VLOOKUP(C9886,customers!A:J,10,0)</f>
        <v>Premium</v>
      </c>
    </row>
    <row r="9887" spans="1:17" x14ac:dyDescent="0.3">
      <c r="A9887" t="s">
        <v>10978</v>
      </c>
      <c r="B9887" s="1">
        <v>44937</v>
      </c>
      <c r="C9887" t="s">
        <v>112</v>
      </c>
      <c r="D9887" t="s">
        <v>113</v>
      </c>
      <c r="E9887" t="s">
        <v>33</v>
      </c>
      <c r="F9887" t="s">
        <v>22</v>
      </c>
      <c r="G9887" t="s">
        <v>23</v>
      </c>
      <c r="H9887">
        <v>5</v>
      </c>
      <c r="I9887">
        <v>39387.019999999997</v>
      </c>
      <c r="J9887">
        <v>0</v>
      </c>
      <c r="K9887">
        <v>196935.1</v>
      </c>
      <c r="L9887">
        <v>57784.69</v>
      </c>
      <c r="M9887">
        <f t="shared" si="464"/>
        <v>196935.09999999998</v>
      </c>
      <c r="N9887" t="str">
        <f t="shared" si="462"/>
        <v>Q1</v>
      </c>
      <c r="O9887" s="2">
        <f t="shared" si="463"/>
        <v>29.341996424202694</v>
      </c>
      <c r="P9887" t="str">
        <f>VLOOKUP(retail_sales_2023!C9887,customers!A:J,5,)</f>
        <v>Surat</v>
      </c>
      <c r="Q9887" t="str">
        <f>VLOOKUP(C9887,customers!A:J,10,0)</f>
        <v>Occasional</v>
      </c>
    </row>
    <row r="9888" spans="1:17" x14ac:dyDescent="0.3">
      <c r="A9888" t="s">
        <v>10979</v>
      </c>
      <c r="B9888" s="1">
        <v>45043</v>
      </c>
      <c r="C9888" t="s">
        <v>409</v>
      </c>
      <c r="D9888" t="s">
        <v>410</v>
      </c>
      <c r="E9888" t="s">
        <v>21</v>
      </c>
      <c r="F9888" t="s">
        <v>43</v>
      </c>
      <c r="G9888" t="s">
        <v>243</v>
      </c>
      <c r="H9888">
        <v>1</v>
      </c>
      <c r="I9888">
        <v>66197.460000000006</v>
      </c>
      <c r="J9888">
        <v>0.3</v>
      </c>
      <c r="K9888">
        <v>46338.22</v>
      </c>
      <c r="L9888">
        <v>7007.88</v>
      </c>
      <c r="M9888">
        <f t="shared" si="464"/>
        <v>46338.222000000002</v>
      </c>
      <c r="N9888" t="str">
        <f t="shared" si="462"/>
        <v>Q2</v>
      </c>
      <c r="O9888" s="2">
        <f t="shared" si="463"/>
        <v>15.123325842037092</v>
      </c>
      <c r="P9888" t="str">
        <f>VLOOKUP(retail_sales_2023!C9888,customers!A:J,5,)</f>
        <v>Patna</v>
      </c>
      <c r="Q9888" t="str">
        <f>VLOOKUP(C9888,customers!A:J,10,0)</f>
        <v>Regular</v>
      </c>
    </row>
    <row r="9889" spans="1:17" x14ac:dyDescent="0.3">
      <c r="A9889" t="s">
        <v>10980</v>
      </c>
      <c r="B9889" s="1">
        <v>44928</v>
      </c>
      <c r="C9889" t="s">
        <v>409</v>
      </c>
      <c r="D9889" t="s">
        <v>410</v>
      </c>
      <c r="E9889" t="s">
        <v>21</v>
      </c>
      <c r="F9889" t="s">
        <v>43</v>
      </c>
      <c r="G9889" t="s">
        <v>128</v>
      </c>
      <c r="H9889">
        <v>1</v>
      </c>
      <c r="I9889">
        <v>45639.31</v>
      </c>
      <c r="J9889">
        <v>0.15</v>
      </c>
      <c r="K9889">
        <v>38793.410000000003</v>
      </c>
      <c r="L9889">
        <v>4049.13</v>
      </c>
      <c r="M9889">
        <f t="shared" si="464"/>
        <v>38793.413499999995</v>
      </c>
      <c r="N9889" t="str">
        <f t="shared" si="462"/>
        <v>Q1</v>
      </c>
      <c r="O9889" s="2">
        <f t="shared" si="463"/>
        <v>10.437674852507165</v>
      </c>
      <c r="P9889" t="str">
        <f>VLOOKUP(retail_sales_2023!C9889,customers!A:J,5,)</f>
        <v>Patna</v>
      </c>
      <c r="Q9889" t="str">
        <f>VLOOKUP(C9889,customers!A:J,10,0)</f>
        <v>Regular</v>
      </c>
    </row>
    <row r="9890" spans="1:17" x14ac:dyDescent="0.3">
      <c r="A9890" t="s">
        <v>10981</v>
      </c>
      <c r="B9890" s="1">
        <v>45249</v>
      </c>
      <c r="C9890" t="s">
        <v>901</v>
      </c>
      <c r="D9890" t="s">
        <v>902</v>
      </c>
      <c r="E9890" t="s">
        <v>21</v>
      </c>
      <c r="F9890" t="s">
        <v>16</v>
      </c>
      <c r="G9890" t="s">
        <v>296</v>
      </c>
      <c r="H9890">
        <v>5</v>
      </c>
      <c r="I9890">
        <v>721.9</v>
      </c>
      <c r="J9890">
        <v>0</v>
      </c>
      <c r="K9890">
        <v>3609.5</v>
      </c>
      <c r="L9890">
        <v>1023.98</v>
      </c>
      <c r="M9890">
        <f t="shared" si="464"/>
        <v>3609.5</v>
      </c>
      <c r="N9890" t="str">
        <f t="shared" si="462"/>
        <v>Q4</v>
      </c>
      <c r="O9890" s="2">
        <f t="shared" si="463"/>
        <v>28.369026180911483</v>
      </c>
      <c r="P9890" t="str">
        <f>VLOOKUP(retail_sales_2023!C9890,customers!A:J,5,)</f>
        <v>Ranchi</v>
      </c>
      <c r="Q9890" t="str">
        <f>VLOOKUP(C9890,customers!A:J,10,0)</f>
        <v>Regular</v>
      </c>
    </row>
    <row r="9891" spans="1:17" x14ac:dyDescent="0.3">
      <c r="A9891" t="s">
        <v>10982</v>
      </c>
      <c r="B9891" s="1">
        <v>45204</v>
      </c>
      <c r="C9891" t="s">
        <v>2033</v>
      </c>
      <c r="D9891" t="s">
        <v>2034</v>
      </c>
      <c r="E9891" t="s">
        <v>33</v>
      </c>
      <c r="F9891" t="s">
        <v>52</v>
      </c>
      <c r="G9891" t="s">
        <v>133</v>
      </c>
      <c r="H9891">
        <v>4</v>
      </c>
      <c r="I9891">
        <v>334.44</v>
      </c>
      <c r="J9891">
        <v>0</v>
      </c>
      <c r="K9891">
        <v>1337.76</v>
      </c>
      <c r="L9891">
        <v>132.18</v>
      </c>
      <c r="M9891">
        <f t="shared" si="464"/>
        <v>1337.76</v>
      </c>
      <c r="N9891" t="str">
        <f t="shared" si="462"/>
        <v>Q4</v>
      </c>
      <c r="O9891" s="2">
        <f t="shared" si="463"/>
        <v>9.880696088984573</v>
      </c>
      <c r="P9891" t="str">
        <f>VLOOKUP(retail_sales_2023!C9891,customers!A:J,5,)</f>
        <v>Nagpur</v>
      </c>
      <c r="Q9891" t="str">
        <f>VLOOKUP(C9891,customers!A:J,10,0)</f>
        <v>Regular</v>
      </c>
    </row>
    <row r="9892" spans="1:17" x14ac:dyDescent="0.3">
      <c r="A9892" t="s">
        <v>10983</v>
      </c>
      <c r="B9892" s="1">
        <v>45193</v>
      </c>
      <c r="C9892" t="s">
        <v>1738</v>
      </c>
      <c r="D9892" t="s">
        <v>1739</v>
      </c>
      <c r="E9892" t="s">
        <v>33</v>
      </c>
      <c r="F9892" t="s">
        <v>43</v>
      </c>
      <c r="G9892" t="s">
        <v>243</v>
      </c>
      <c r="H9892">
        <v>1</v>
      </c>
      <c r="I9892">
        <v>26997.83</v>
      </c>
      <c r="J9892">
        <v>0.15</v>
      </c>
      <c r="K9892">
        <v>22948.16</v>
      </c>
      <c r="L9892">
        <v>3123.21</v>
      </c>
      <c r="M9892">
        <f t="shared" si="464"/>
        <v>22948.155500000001</v>
      </c>
      <c r="N9892" t="str">
        <f t="shared" si="462"/>
        <v>Q3</v>
      </c>
      <c r="O9892" s="2">
        <f t="shared" si="463"/>
        <v>13.609849329968068</v>
      </c>
      <c r="P9892" t="str">
        <f>VLOOKUP(retail_sales_2023!C9892,customers!A:J,5,)</f>
        <v>Surat</v>
      </c>
      <c r="Q9892" t="str">
        <f>VLOOKUP(C9892,customers!A:J,10,0)</f>
        <v>Occasional</v>
      </c>
    </row>
    <row r="9893" spans="1:17" x14ac:dyDescent="0.3">
      <c r="A9893" t="s">
        <v>10984</v>
      </c>
      <c r="B9893" s="1">
        <v>44967</v>
      </c>
      <c r="C9893" t="s">
        <v>284</v>
      </c>
      <c r="D9893" t="s">
        <v>285</v>
      </c>
      <c r="E9893" t="s">
        <v>33</v>
      </c>
      <c r="F9893" t="s">
        <v>28</v>
      </c>
      <c r="G9893" t="s">
        <v>29</v>
      </c>
      <c r="H9893">
        <v>5</v>
      </c>
      <c r="I9893">
        <v>850.7</v>
      </c>
      <c r="J9893">
        <v>0.1</v>
      </c>
      <c r="K9893">
        <v>3828.15</v>
      </c>
      <c r="L9893">
        <v>844.51</v>
      </c>
      <c r="M9893">
        <f t="shared" si="464"/>
        <v>3828.15</v>
      </c>
      <c r="N9893" t="str">
        <f t="shared" si="462"/>
        <v>Q1</v>
      </c>
      <c r="O9893" s="2">
        <f t="shared" si="463"/>
        <v>22.060525319018325</v>
      </c>
      <c r="P9893" t="str">
        <f>VLOOKUP(retail_sales_2023!C9893,customers!A:J,5,)</f>
        <v>Mumbai</v>
      </c>
      <c r="Q9893" t="str">
        <f>VLOOKUP(C9893,customers!A:J,10,0)</f>
        <v>Premium</v>
      </c>
    </row>
    <row r="9894" spans="1:17" x14ac:dyDescent="0.3">
      <c r="A9894" t="s">
        <v>10985</v>
      </c>
      <c r="B9894" s="1">
        <v>45195</v>
      </c>
      <c r="C9894" t="s">
        <v>1044</v>
      </c>
      <c r="D9894" t="s">
        <v>1045</v>
      </c>
      <c r="E9894" t="s">
        <v>33</v>
      </c>
      <c r="F9894" t="s">
        <v>81</v>
      </c>
      <c r="G9894" t="s">
        <v>105</v>
      </c>
      <c r="H9894">
        <v>4</v>
      </c>
      <c r="I9894">
        <v>800.59</v>
      </c>
      <c r="J9894">
        <v>0</v>
      </c>
      <c r="K9894">
        <v>3202.36</v>
      </c>
      <c r="L9894">
        <v>1133.72</v>
      </c>
      <c r="M9894">
        <f t="shared" si="464"/>
        <v>3202.36</v>
      </c>
      <c r="N9894" t="str">
        <f t="shared" si="462"/>
        <v>Q3</v>
      </c>
      <c r="O9894" s="2">
        <f t="shared" si="463"/>
        <v>35.402640552592466</v>
      </c>
      <c r="P9894" t="str">
        <f>VLOOKUP(retail_sales_2023!C9894,customers!A:J,5,)</f>
        <v>Ahmedabad</v>
      </c>
      <c r="Q9894" t="str">
        <f>VLOOKUP(C9894,customers!A:J,10,0)</f>
        <v>Premium</v>
      </c>
    </row>
    <row r="9895" spans="1:17" x14ac:dyDescent="0.3">
      <c r="A9895" t="s">
        <v>10986</v>
      </c>
      <c r="B9895" s="1">
        <v>44927</v>
      </c>
      <c r="C9895" t="s">
        <v>1182</v>
      </c>
      <c r="D9895" t="s">
        <v>1183</v>
      </c>
      <c r="E9895" t="s">
        <v>15</v>
      </c>
      <c r="F9895" t="s">
        <v>22</v>
      </c>
      <c r="G9895" t="s">
        <v>23</v>
      </c>
      <c r="H9895">
        <v>4</v>
      </c>
      <c r="I9895">
        <v>34539.74</v>
      </c>
      <c r="J9895">
        <v>0.05</v>
      </c>
      <c r="K9895">
        <v>131251.01</v>
      </c>
      <c r="L9895">
        <v>37014.86</v>
      </c>
      <c r="M9895">
        <f t="shared" si="464"/>
        <v>131251.01199999999</v>
      </c>
      <c r="N9895" t="str">
        <f t="shared" si="462"/>
        <v>Q1</v>
      </c>
      <c r="O9895" s="2">
        <f t="shared" si="463"/>
        <v>28.201581077357041</v>
      </c>
      <c r="P9895" t="str">
        <f>VLOOKUP(retail_sales_2023!C9895,customers!A:J,5,)</f>
        <v>Bengaluru</v>
      </c>
      <c r="Q9895" t="str">
        <f>VLOOKUP(C9895,customers!A:J,10,0)</f>
        <v>Regular</v>
      </c>
    </row>
    <row r="9896" spans="1:17" x14ac:dyDescent="0.3">
      <c r="A9896" t="s">
        <v>10987</v>
      </c>
      <c r="B9896" s="1">
        <v>45227</v>
      </c>
      <c r="C9896" t="s">
        <v>71</v>
      </c>
      <c r="D9896" t="s">
        <v>72</v>
      </c>
      <c r="E9896" t="s">
        <v>15</v>
      </c>
      <c r="F9896" t="s">
        <v>38</v>
      </c>
      <c r="G9896" t="s">
        <v>48</v>
      </c>
      <c r="H9896">
        <v>5</v>
      </c>
      <c r="I9896">
        <v>2976.64</v>
      </c>
      <c r="J9896">
        <v>0.05</v>
      </c>
      <c r="K9896">
        <v>14139.04</v>
      </c>
      <c r="L9896">
        <v>4975.12</v>
      </c>
      <c r="M9896">
        <f t="shared" si="464"/>
        <v>14139.039999999999</v>
      </c>
      <c r="N9896" t="str">
        <f t="shared" si="462"/>
        <v>Q4</v>
      </c>
      <c r="O9896" s="2">
        <f t="shared" si="463"/>
        <v>35.187113127906841</v>
      </c>
      <c r="P9896" t="str">
        <f>VLOOKUP(retail_sales_2023!C9896,customers!A:J,5,)</f>
        <v>Bengaluru</v>
      </c>
      <c r="Q9896" t="str">
        <f>VLOOKUP(C9896,customers!A:J,10,0)</f>
        <v>Premium</v>
      </c>
    </row>
    <row r="9897" spans="1:17" x14ac:dyDescent="0.3">
      <c r="A9897" t="s">
        <v>10988</v>
      </c>
      <c r="B9897" s="1">
        <v>45155</v>
      </c>
      <c r="C9897" t="s">
        <v>1681</v>
      </c>
      <c r="D9897" t="s">
        <v>1682</v>
      </c>
      <c r="E9897" t="s">
        <v>21</v>
      </c>
      <c r="F9897" t="s">
        <v>16</v>
      </c>
      <c r="G9897" t="s">
        <v>305</v>
      </c>
      <c r="H9897">
        <v>2</v>
      </c>
      <c r="I9897">
        <v>978.32</v>
      </c>
      <c r="J9897">
        <v>0.3</v>
      </c>
      <c r="K9897">
        <v>1369.65</v>
      </c>
      <c r="L9897">
        <v>409.74</v>
      </c>
      <c r="M9897">
        <f t="shared" si="464"/>
        <v>1369.6479999999999</v>
      </c>
      <c r="N9897" t="str">
        <f t="shared" si="462"/>
        <v>Q3</v>
      </c>
      <c r="O9897" s="2">
        <f t="shared" si="463"/>
        <v>29.915671886978423</v>
      </c>
      <c r="P9897" t="str">
        <f>VLOOKUP(retail_sales_2023!C9897,customers!A:J,5,)</f>
        <v>Bhubaneswar</v>
      </c>
      <c r="Q9897" t="str">
        <f>VLOOKUP(C9897,customers!A:J,10,0)</f>
        <v>Occasional</v>
      </c>
    </row>
    <row r="9898" spans="1:17" x14ac:dyDescent="0.3">
      <c r="A9898" t="s">
        <v>10989</v>
      </c>
      <c r="B9898" s="1">
        <v>44972</v>
      </c>
      <c r="C9898" t="s">
        <v>1037</v>
      </c>
      <c r="D9898" t="s">
        <v>1038</v>
      </c>
      <c r="E9898" t="s">
        <v>27</v>
      </c>
      <c r="F9898" t="s">
        <v>52</v>
      </c>
      <c r="G9898" t="s">
        <v>133</v>
      </c>
      <c r="H9898">
        <v>7</v>
      </c>
      <c r="I9898">
        <v>327.38</v>
      </c>
      <c r="J9898">
        <v>0.2</v>
      </c>
      <c r="K9898">
        <v>1833.33</v>
      </c>
      <c r="L9898">
        <v>169.79</v>
      </c>
      <c r="M9898">
        <f t="shared" si="464"/>
        <v>1833.328</v>
      </c>
      <c r="N9898" t="str">
        <f t="shared" si="462"/>
        <v>Q1</v>
      </c>
      <c r="O9898" s="2">
        <f t="shared" si="463"/>
        <v>9.2612895659810288</v>
      </c>
      <c r="P9898" t="str">
        <f>VLOOKUP(retail_sales_2023!C9898,customers!A:J,5,)</f>
        <v>Lucknow</v>
      </c>
      <c r="Q9898" t="str">
        <f>VLOOKUP(C9898,customers!A:J,10,0)</f>
        <v>Occasional</v>
      </c>
    </row>
    <row r="9899" spans="1:17" x14ac:dyDescent="0.3">
      <c r="A9899" t="s">
        <v>10990</v>
      </c>
      <c r="B9899" s="1">
        <v>45033</v>
      </c>
      <c r="C9899" t="s">
        <v>573</v>
      </c>
      <c r="D9899" t="s">
        <v>574</v>
      </c>
      <c r="E9899" t="s">
        <v>21</v>
      </c>
      <c r="F9899" t="s">
        <v>43</v>
      </c>
      <c r="G9899" t="s">
        <v>178</v>
      </c>
      <c r="H9899">
        <v>5</v>
      </c>
      <c r="I9899">
        <v>16286.31</v>
      </c>
      <c r="J9899">
        <v>0</v>
      </c>
      <c r="K9899">
        <v>81431.55</v>
      </c>
      <c r="L9899">
        <v>8975.0499999999993</v>
      </c>
      <c r="M9899">
        <f t="shared" si="464"/>
        <v>81431.55</v>
      </c>
      <c r="N9899" t="str">
        <f t="shared" si="462"/>
        <v>Q2</v>
      </c>
      <c r="O9899" s="2">
        <f t="shared" si="463"/>
        <v>11.021588069980245</v>
      </c>
      <c r="P9899" t="str">
        <f>VLOOKUP(retail_sales_2023!C9899,customers!A:J,5,)</f>
        <v>Kolkata</v>
      </c>
      <c r="Q9899" t="str">
        <f>VLOOKUP(C9899,customers!A:J,10,0)</f>
        <v>Premium</v>
      </c>
    </row>
    <row r="9900" spans="1:17" x14ac:dyDescent="0.3">
      <c r="A9900" t="s">
        <v>10991</v>
      </c>
      <c r="B9900" s="1">
        <v>44979</v>
      </c>
      <c r="C9900" t="s">
        <v>228</v>
      </c>
      <c r="D9900" t="s">
        <v>229</v>
      </c>
      <c r="E9900" t="s">
        <v>21</v>
      </c>
      <c r="F9900" t="s">
        <v>28</v>
      </c>
      <c r="G9900" t="s">
        <v>97</v>
      </c>
      <c r="H9900">
        <v>4</v>
      </c>
      <c r="I9900">
        <v>3343</v>
      </c>
      <c r="J9900">
        <v>0</v>
      </c>
      <c r="K9900">
        <v>13372</v>
      </c>
      <c r="L9900">
        <v>2863.42</v>
      </c>
      <c r="M9900">
        <f t="shared" si="464"/>
        <v>13372</v>
      </c>
      <c r="N9900" t="str">
        <f t="shared" si="462"/>
        <v>Q1</v>
      </c>
      <c r="O9900" s="2">
        <f t="shared" si="463"/>
        <v>21.413550702961412</v>
      </c>
      <c r="P9900" t="str">
        <f>VLOOKUP(retail_sales_2023!C9900,customers!A:J,5,)</f>
        <v>Ranchi</v>
      </c>
      <c r="Q9900" t="str">
        <f>VLOOKUP(C9900,customers!A:J,10,0)</f>
        <v>Occasional</v>
      </c>
    </row>
    <row r="9901" spans="1:17" x14ac:dyDescent="0.3">
      <c r="A9901" t="s">
        <v>10992</v>
      </c>
      <c r="B9901" s="1">
        <v>45015</v>
      </c>
      <c r="C9901" t="s">
        <v>1094</v>
      </c>
      <c r="D9901" t="s">
        <v>1095</v>
      </c>
      <c r="E9901" t="s">
        <v>27</v>
      </c>
      <c r="F9901" t="s">
        <v>81</v>
      </c>
      <c r="G9901" t="s">
        <v>370</v>
      </c>
      <c r="H9901">
        <v>2</v>
      </c>
      <c r="I9901">
        <v>4295.57</v>
      </c>
      <c r="J9901">
        <v>0.05</v>
      </c>
      <c r="K9901">
        <v>8161.58</v>
      </c>
      <c r="L9901">
        <v>2681.65</v>
      </c>
      <c r="M9901">
        <f t="shared" si="464"/>
        <v>8161.5829999999987</v>
      </c>
      <c r="N9901" t="str">
        <f t="shared" si="462"/>
        <v>Q1</v>
      </c>
      <c r="O9901" s="2">
        <f t="shared" si="463"/>
        <v>32.856995826788442</v>
      </c>
      <c r="P9901" t="str">
        <f>VLOOKUP(retail_sales_2023!C9901,customers!A:J,5,)</f>
        <v>Lucknow</v>
      </c>
      <c r="Q9901" t="str">
        <f>VLOOKUP(C9901,customers!A:J,10,0)</f>
        <v>Premium</v>
      </c>
    </row>
    <row r="9902" spans="1:17" x14ac:dyDescent="0.3">
      <c r="A9902" t="s">
        <v>10993</v>
      </c>
      <c r="B9902" s="1">
        <v>45024</v>
      </c>
      <c r="C9902" t="s">
        <v>1664</v>
      </c>
      <c r="D9902" t="s">
        <v>1665</v>
      </c>
      <c r="E9902" t="s">
        <v>21</v>
      </c>
      <c r="F9902" t="s">
        <v>16</v>
      </c>
      <c r="G9902" t="s">
        <v>171</v>
      </c>
      <c r="H9902">
        <v>5</v>
      </c>
      <c r="I9902">
        <v>356</v>
      </c>
      <c r="J9902">
        <v>0.2</v>
      </c>
      <c r="K9902">
        <v>1424</v>
      </c>
      <c r="L9902">
        <v>394.95</v>
      </c>
      <c r="M9902">
        <f t="shared" si="464"/>
        <v>1424</v>
      </c>
      <c r="N9902" t="str">
        <f t="shared" si="462"/>
        <v>Q2</v>
      </c>
      <c r="O9902" s="2">
        <f t="shared" si="463"/>
        <v>27.735252808988765</v>
      </c>
      <c r="P9902" t="str">
        <f>VLOOKUP(retail_sales_2023!C9902,customers!A:J,5,)</f>
        <v>Patna</v>
      </c>
      <c r="Q9902" t="str">
        <f>VLOOKUP(C9902,customers!A:J,10,0)</f>
        <v>Premium</v>
      </c>
    </row>
    <row r="9903" spans="1:17" x14ac:dyDescent="0.3">
      <c r="A9903" t="s">
        <v>10994</v>
      </c>
      <c r="B9903" s="1">
        <v>45019</v>
      </c>
      <c r="C9903" t="s">
        <v>444</v>
      </c>
      <c r="D9903" t="s">
        <v>445</v>
      </c>
      <c r="E9903" t="s">
        <v>27</v>
      </c>
      <c r="F9903" t="s">
        <v>81</v>
      </c>
      <c r="G9903" t="s">
        <v>158</v>
      </c>
      <c r="H9903">
        <v>4</v>
      </c>
      <c r="I9903">
        <v>1983.09</v>
      </c>
      <c r="J9903">
        <v>0.1</v>
      </c>
      <c r="K9903">
        <v>7139.12</v>
      </c>
      <c r="L9903">
        <v>2491.9299999999998</v>
      </c>
      <c r="M9903">
        <f t="shared" si="464"/>
        <v>7139.1239999999998</v>
      </c>
      <c r="N9903" t="str">
        <f t="shared" si="462"/>
        <v>Q2</v>
      </c>
      <c r="O9903" s="2">
        <f t="shared" si="463"/>
        <v>34.905282443774581</v>
      </c>
      <c r="P9903" t="str">
        <f>VLOOKUP(retail_sales_2023!C9903,customers!A:J,5,)</f>
        <v>Jaipur</v>
      </c>
      <c r="Q9903" t="str">
        <f>VLOOKUP(C9903,customers!A:J,10,0)</f>
        <v>Regular</v>
      </c>
    </row>
    <row r="9904" spans="1:17" x14ac:dyDescent="0.3">
      <c r="A9904" t="s">
        <v>10995</v>
      </c>
      <c r="B9904" s="1">
        <v>45199</v>
      </c>
      <c r="C9904" t="s">
        <v>1557</v>
      </c>
      <c r="D9904" t="s">
        <v>1558</v>
      </c>
      <c r="E9904" t="s">
        <v>27</v>
      </c>
      <c r="F9904" t="s">
        <v>52</v>
      </c>
      <c r="G9904" t="s">
        <v>117</v>
      </c>
      <c r="H9904">
        <v>3</v>
      </c>
      <c r="I9904">
        <v>92.76</v>
      </c>
      <c r="J9904">
        <v>0</v>
      </c>
      <c r="K9904">
        <v>278.27999999999997</v>
      </c>
      <c r="L9904">
        <v>24.76</v>
      </c>
      <c r="M9904">
        <f t="shared" si="464"/>
        <v>278.28000000000003</v>
      </c>
      <c r="N9904" t="str">
        <f t="shared" si="462"/>
        <v>Q3</v>
      </c>
      <c r="O9904" s="2">
        <f t="shared" si="463"/>
        <v>8.8975132959609038</v>
      </c>
      <c r="P9904" t="str">
        <f>VLOOKUP(retail_sales_2023!C9904,customers!A:J,5,)</f>
        <v>Delhi</v>
      </c>
      <c r="Q9904" t="str">
        <f>VLOOKUP(C9904,customers!A:J,10,0)</f>
        <v>Premium</v>
      </c>
    </row>
    <row r="9905" spans="1:17" x14ac:dyDescent="0.3">
      <c r="A9905" t="s">
        <v>10996</v>
      </c>
      <c r="B9905" s="1">
        <v>45122</v>
      </c>
      <c r="C9905" t="s">
        <v>1061</v>
      </c>
      <c r="D9905" t="s">
        <v>1062</v>
      </c>
      <c r="E9905" t="s">
        <v>27</v>
      </c>
      <c r="F9905" t="s">
        <v>28</v>
      </c>
      <c r="G9905" t="s">
        <v>57</v>
      </c>
      <c r="H9905">
        <v>5</v>
      </c>
      <c r="I9905">
        <v>2462.0300000000002</v>
      </c>
      <c r="J9905">
        <v>0.05</v>
      </c>
      <c r="K9905">
        <v>11694.64</v>
      </c>
      <c r="L9905">
        <v>2516.61</v>
      </c>
      <c r="M9905">
        <f t="shared" si="464"/>
        <v>11694.6425</v>
      </c>
      <c r="N9905" t="str">
        <f t="shared" si="462"/>
        <v>Q3</v>
      </c>
      <c r="O9905" s="2">
        <f t="shared" si="463"/>
        <v>21.519345614743166</v>
      </c>
      <c r="P9905" t="str">
        <f>VLOOKUP(retail_sales_2023!C9905,customers!A:J,5,)</f>
        <v>Jaipur</v>
      </c>
      <c r="Q9905" t="str">
        <f>VLOOKUP(C9905,customers!A:J,10,0)</f>
        <v>Regular</v>
      </c>
    </row>
    <row r="9906" spans="1:17" x14ac:dyDescent="0.3">
      <c r="A9906" t="s">
        <v>10997</v>
      </c>
      <c r="B9906" s="1">
        <v>44966</v>
      </c>
      <c r="C9906" t="s">
        <v>507</v>
      </c>
      <c r="D9906" t="s">
        <v>508</v>
      </c>
      <c r="E9906" t="s">
        <v>33</v>
      </c>
      <c r="F9906" t="s">
        <v>81</v>
      </c>
      <c r="G9906" t="s">
        <v>333</v>
      </c>
      <c r="H9906">
        <v>4</v>
      </c>
      <c r="I9906">
        <v>1061.71</v>
      </c>
      <c r="J9906">
        <v>0.15</v>
      </c>
      <c r="K9906">
        <v>3609.81</v>
      </c>
      <c r="L9906">
        <v>841.61</v>
      </c>
      <c r="M9906">
        <f t="shared" si="464"/>
        <v>3609.8139999999999</v>
      </c>
      <c r="N9906" t="str">
        <f t="shared" si="462"/>
        <v>Q1</v>
      </c>
      <c r="O9906" s="2">
        <f t="shared" si="463"/>
        <v>23.314523479075078</v>
      </c>
      <c r="P9906" t="str">
        <f>VLOOKUP(retail_sales_2023!C9906,customers!A:J,5,)</f>
        <v>Nagpur</v>
      </c>
      <c r="Q9906" t="str">
        <f>VLOOKUP(C9906,customers!A:J,10,0)</f>
        <v>Premium</v>
      </c>
    </row>
    <row r="9907" spans="1:17" x14ac:dyDescent="0.3">
      <c r="A9907" t="s">
        <v>10998</v>
      </c>
      <c r="B9907" s="1">
        <v>45210</v>
      </c>
      <c r="C9907" t="s">
        <v>1087</v>
      </c>
      <c r="D9907" t="s">
        <v>1088</v>
      </c>
      <c r="E9907" t="s">
        <v>15</v>
      </c>
      <c r="F9907" t="s">
        <v>52</v>
      </c>
      <c r="G9907" t="s">
        <v>200</v>
      </c>
      <c r="H9907">
        <v>2</v>
      </c>
      <c r="I9907">
        <v>764</v>
      </c>
      <c r="J9907">
        <v>0.05</v>
      </c>
      <c r="K9907">
        <v>1451.6</v>
      </c>
      <c r="L9907">
        <v>138.99</v>
      </c>
      <c r="M9907">
        <f t="shared" si="464"/>
        <v>1451.6</v>
      </c>
      <c r="N9907" t="str">
        <f t="shared" si="462"/>
        <v>Q4</v>
      </c>
      <c r="O9907" s="2">
        <f t="shared" si="463"/>
        <v>9.5749517773491331</v>
      </c>
      <c r="P9907" t="str">
        <f>VLOOKUP(retail_sales_2023!C9907,customers!A:J,5,)</f>
        <v>Kochi</v>
      </c>
      <c r="Q9907" t="str">
        <f>VLOOKUP(C9907,customers!A:J,10,0)</f>
        <v>Regular</v>
      </c>
    </row>
    <row r="9908" spans="1:17" x14ac:dyDescent="0.3">
      <c r="A9908" t="s">
        <v>10999</v>
      </c>
      <c r="B9908" s="1">
        <v>45160</v>
      </c>
      <c r="C9908" t="s">
        <v>1280</v>
      </c>
      <c r="D9908" t="s">
        <v>1281</v>
      </c>
      <c r="E9908" t="s">
        <v>21</v>
      </c>
      <c r="F9908" t="s">
        <v>81</v>
      </c>
      <c r="G9908" t="s">
        <v>470</v>
      </c>
      <c r="H9908">
        <v>3</v>
      </c>
      <c r="I9908">
        <v>3205.09</v>
      </c>
      <c r="J9908">
        <v>0</v>
      </c>
      <c r="K9908">
        <v>9615.27</v>
      </c>
      <c r="L9908">
        <v>2464.92</v>
      </c>
      <c r="M9908">
        <f t="shared" si="464"/>
        <v>9615.27</v>
      </c>
      <c r="N9908" t="str">
        <f t="shared" si="462"/>
        <v>Q3</v>
      </c>
      <c r="O9908" s="2">
        <f t="shared" si="463"/>
        <v>25.635473574845015</v>
      </c>
      <c r="P9908" t="str">
        <f>VLOOKUP(retail_sales_2023!C9908,customers!A:J,5,)</f>
        <v>Guwahati</v>
      </c>
      <c r="Q9908" t="str">
        <f>VLOOKUP(C9908,customers!A:J,10,0)</f>
        <v>Premium</v>
      </c>
    </row>
    <row r="9909" spans="1:17" x14ac:dyDescent="0.3">
      <c r="A9909" t="s">
        <v>11000</v>
      </c>
      <c r="B9909" s="1">
        <v>45204</v>
      </c>
      <c r="C9909" t="s">
        <v>738</v>
      </c>
      <c r="D9909" t="s">
        <v>739</v>
      </c>
      <c r="E9909" t="s">
        <v>15</v>
      </c>
      <c r="F9909" t="s">
        <v>43</v>
      </c>
      <c r="G9909" t="s">
        <v>110</v>
      </c>
      <c r="H9909">
        <v>3</v>
      </c>
      <c r="I9909">
        <v>74141.02</v>
      </c>
      <c r="J9909">
        <v>0</v>
      </c>
      <c r="K9909">
        <v>222423.06</v>
      </c>
      <c r="L9909">
        <v>29672.9</v>
      </c>
      <c r="M9909">
        <f t="shared" si="464"/>
        <v>222423.06</v>
      </c>
      <c r="N9909" t="str">
        <f t="shared" si="462"/>
        <v>Q4</v>
      </c>
      <c r="O9909" s="2">
        <f t="shared" si="463"/>
        <v>13.340748032150984</v>
      </c>
      <c r="P9909" t="str">
        <f>VLOOKUP(retail_sales_2023!C9909,customers!A:J,5,)</f>
        <v>Bengaluru</v>
      </c>
      <c r="Q9909" t="str">
        <f>VLOOKUP(C9909,customers!A:J,10,0)</f>
        <v>Premium</v>
      </c>
    </row>
    <row r="9910" spans="1:17" x14ac:dyDescent="0.3">
      <c r="A9910" t="s">
        <v>11001</v>
      </c>
      <c r="B9910" s="1">
        <v>45108</v>
      </c>
      <c r="C9910" t="s">
        <v>2259</v>
      </c>
      <c r="D9910" t="s">
        <v>2260</v>
      </c>
      <c r="E9910" t="s">
        <v>21</v>
      </c>
      <c r="F9910" t="s">
        <v>81</v>
      </c>
      <c r="G9910" t="s">
        <v>264</v>
      </c>
      <c r="H9910">
        <v>3</v>
      </c>
      <c r="I9910">
        <v>1794.75</v>
      </c>
      <c r="J9910">
        <v>0</v>
      </c>
      <c r="K9910">
        <v>5384.25</v>
      </c>
      <c r="L9910">
        <v>1871.23</v>
      </c>
      <c r="M9910">
        <f t="shared" si="464"/>
        <v>5384.25</v>
      </c>
      <c r="N9910" t="str">
        <f t="shared" si="462"/>
        <v>Q3</v>
      </c>
      <c r="O9910" s="2">
        <f t="shared" si="463"/>
        <v>34.753772577424897</v>
      </c>
      <c r="P9910" t="str">
        <f>VLOOKUP(retail_sales_2023!C9910,customers!A:J,5,)</f>
        <v>Bhubaneswar</v>
      </c>
      <c r="Q9910" t="str">
        <f>VLOOKUP(C9910,customers!A:J,10,0)</f>
        <v>Regular</v>
      </c>
    </row>
    <row r="9911" spans="1:17" x14ac:dyDescent="0.3">
      <c r="A9911" t="s">
        <v>11002</v>
      </c>
      <c r="B9911" s="1">
        <v>45069</v>
      </c>
      <c r="C9911" t="s">
        <v>431</v>
      </c>
      <c r="D9911" t="s">
        <v>432</v>
      </c>
      <c r="E9911" t="s">
        <v>27</v>
      </c>
      <c r="F9911" t="s">
        <v>81</v>
      </c>
      <c r="G9911" t="s">
        <v>264</v>
      </c>
      <c r="H9911">
        <v>5</v>
      </c>
      <c r="I9911">
        <v>1206.67</v>
      </c>
      <c r="J9911">
        <v>0</v>
      </c>
      <c r="K9911">
        <v>6033.35</v>
      </c>
      <c r="L9911">
        <v>1762.85</v>
      </c>
      <c r="M9911">
        <f t="shared" si="464"/>
        <v>6033.35</v>
      </c>
      <c r="N9911" t="str">
        <f t="shared" si="462"/>
        <v>Q2</v>
      </c>
      <c r="O9911" s="2">
        <f t="shared" si="463"/>
        <v>29.218427573404487</v>
      </c>
      <c r="P9911" t="str">
        <f>VLOOKUP(retail_sales_2023!C9911,customers!A:J,5,)</f>
        <v>Delhi</v>
      </c>
      <c r="Q9911" t="str">
        <f>VLOOKUP(C9911,customers!A:J,10,0)</f>
        <v>Regular</v>
      </c>
    </row>
    <row r="9912" spans="1:17" x14ac:dyDescent="0.3">
      <c r="A9912" t="s">
        <v>11003</v>
      </c>
      <c r="B9912" s="1">
        <v>45243</v>
      </c>
      <c r="C9912" t="s">
        <v>266</v>
      </c>
      <c r="D9912" t="s">
        <v>267</v>
      </c>
      <c r="E9912" t="s">
        <v>27</v>
      </c>
      <c r="F9912" t="s">
        <v>52</v>
      </c>
      <c r="G9912" t="s">
        <v>937</v>
      </c>
      <c r="H9912">
        <v>9</v>
      </c>
      <c r="I9912">
        <v>642.71</v>
      </c>
      <c r="J9912">
        <v>0.25</v>
      </c>
      <c r="K9912">
        <v>4338.29</v>
      </c>
      <c r="L9912">
        <v>-565.44000000000005</v>
      </c>
      <c r="M9912">
        <f t="shared" si="464"/>
        <v>4338.2925000000005</v>
      </c>
      <c r="N9912" t="str">
        <f t="shared" si="462"/>
        <v>Q4</v>
      </c>
      <c r="O9912" s="2">
        <f t="shared" si="463"/>
        <v>-13.033706829188461</v>
      </c>
      <c r="P9912" t="str">
        <f>VLOOKUP(retail_sales_2023!C9912,customers!A:J,5,)</f>
        <v>Amritsar</v>
      </c>
      <c r="Q9912" t="str">
        <f>VLOOKUP(C9912,customers!A:J,10,0)</f>
        <v>Premium</v>
      </c>
    </row>
    <row r="9913" spans="1:17" x14ac:dyDescent="0.3">
      <c r="A9913" t="s">
        <v>11004</v>
      </c>
      <c r="B9913" s="1">
        <v>44990</v>
      </c>
      <c r="C9913" t="s">
        <v>601</v>
      </c>
      <c r="D9913" t="s">
        <v>602</v>
      </c>
      <c r="E9913" t="s">
        <v>15</v>
      </c>
      <c r="F9913" t="s">
        <v>16</v>
      </c>
      <c r="G9913" t="s">
        <v>192</v>
      </c>
      <c r="H9913">
        <v>4</v>
      </c>
      <c r="I9913">
        <v>206.63</v>
      </c>
      <c r="J9913">
        <v>0.15</v>
      </c>
      <c r="K9913">
        <v>702.54</v>
      </c>
      <c r="L9913">
        <v>205.77</v>
      </c>
      <c r="M9913">
        <f t="shared" si="464"/>
        <v>702.54199999999992</v>
      </c>
      <c r="N9913" t="str">
        <f t="shared" si="462"/>
        <v>Q1</v>
      </c>
      <c r="O9913" s="2">
        <f t="shared" si="463"/>
        <v>29.28943547698352</v>
      </c>
      <c r="P9913" t="str">
        <f>VLOOKUP(retail_sales_2023!C9913,customers!A:J,5,)</f>
        <v>Bengaluru</v>
      </c>
      <c r="Q9913" t="str">
        <f>VLOOKUP(C9913,customers!A:J,10,0)</f>
        <v>Regular</v>
      </c>
    </row>
    <row r="9914" spans="1:17" x14ac:dyDescent="0.3">
      <c r="A9914" t="s">
        <v>11005</v>
      </c>
      <c r="B9914" s="1">
        <v>45018</v>
      </c>
      <c r="C9914" t="s">
        <v>3538</v>
      </c>
      <c r="D9914" t="s">
        <v>3539</v>
      </c>
      <c r="E9914" t="s">
        <v>27</v>
      </c>
      <c r="F9914" t="s">
        <v>52</v>
      </c>
      <c r="G9914" t="s">
        <v>69</v>
      </c>
      <c r="H9914">
        <v>4</v>
      </c>
      <c r="I9914">
        <v>108.8</v>
      </c>
      <c r="J9914">
        <v>0.15</v>
      </c>
      <c r="K9914">
        <v>369.92</v>
      </c>
      <c r="L9914">
        <v>32.07</v>
      </c>
      <c r="M9914">
        <f t="shared" si="464"/>
        <v>369.91999999999996</v>
      </c>
      <c r="N9914" t="str">
        <f t="shared" si="462"/>
        <v>Q2</v>
      </c>
      <c r="O9914" s="2">
        <f t="shared" si="463"/>
        <v>8.6694420415224904</v>
      </c>
      <c r="P9914" t="str">
        <f>VLOOKUP(retail_sales_2023!C9914,customers!A:J,5,)</f>
        <v>Jaipur</v>
      </c>
      <c r="Q9914" t="str">
        <f>VLOOKUP(C9914,customers!A:J,10,0)</f>
        <v>Premium</v>
      </c>
    </row>
    <row r="9915" spans="1:17" x14ac:dyDescent="0.3">
      <c r="A9915" t="s">
        <v>11006</v>
      </c>
      <c r="B9915" s="1">
        <v>45046</v>
      </c>
      <c r="C9915" t="s">
        <v>2508</v>
      </c>
      <c r="D9915" t="s">
        <v>2509</v>
      </c>
      <c r="E9915" t="s">
        <v>33</v>
      </c>
      <c r="F9915" t="s">
        <v>16</v>
      </c>
      <c r="G9915" t="s">
        <v>171</v>
      </c>
      <c r="H9915">
        <v>5</v>
      </c>
      <c r="I9915">
        <v>539.03</v>
      </c>
      <c r="J9915">
        <v>0.1</v>
      </c>
      <c r="K9915">
        <v>2425.63</v>
      </c>
      <c r="L9915">
        <v>843.94</v>
      </c>
      <c r="M9915">
        <f t="shared" si="464"/>
        <v>2425.6349999999998</v>
      </c>
      <c r="N9915" t="str">
        <f t="shared" si="462"/>
        <v>Q2</v>
      </c>
      <c r="O9915" s="2">
        <f t="shared" si="463"/>
        <v>34.792610579519554</v>
      </c>
      <c r="P9915" t="str">
        <f>VLOOKUP(retail_sales_2023!C9915,customers!A:J,5,)</f>
        <v>Ahmedabad</v>
      </c>
      <c r="Q9915" t="str">
        <f>VLOOKUP(C9915,customers!A:J,10,0)</f>
        <v>Premium</v>
      </c>
    </row>
    <row r="9916" spans="1:17" x14ac:dyDescent="0.3">
      <c r="A9916" t="s">
        <v>11007</v>
      </c>
      <c r="B9916" s="1">
        <v>45014</v>
      </c>
      <c r="C9916" t="s">
        <v>31</v>
      </c>
      <c r="D9916" t="s">
        <v>32</v>
      </c>
      <c r="E9916" t="s">
        <v>27</v>
      </c>
      <c r="F9916" t="s">
        <v>52</v>
      </c>
      <c r="G9916" t="s">
        <v>226</v>
      </c>
      <c r="H9916">
        <v>3</v>
      </c>
      <c r="I9916">
        <v>516.51</v>
      </c>
      <c r="J9916">
        <v>0.05</v>
      </c>
      <c r="K9916">
        <v>1472.05</v>
      </c>
      <c r="L9916">
        <v>146.01</v>
      </c>
      <c r="M9916">
        <f t="shared" si="464"/>
        <v>1472.0535</v>
      </c>
      <c r="N9916" t="str">
        <f t="shared" si="462"/>
        <v>Q1</v>
      </c>
      <c r="O9916" s="2">
        <f t="shared" si="463"/>
        <v>9.91882069223192</v>
      </c>
      <c r="P9916" t="str">
        <f>VLOOKUP(retail_sales_2023!C9916,customers!A:J,5,)</f>
        <v>Ahmedabad</v>
      </c>
      <c r="Q9916" t="str">
        <f>VLOOKUP(C9916,customers!A:J,10,0)</f>
        <v>Premium</v>
      </c>
    </row>
    <row r="9917" spans="1:17" x14ac:dyDescent="0.3">
      <c r="A9917" t="s">
        <v>11008</v>
      </c>
      <c r="B9917" s="1">
        <v>45277</v>
      </c>
      <c r="C9917" t="s">
        <v>345</v>
      </c>
      <c r="D9917" t="s">
        <v>346</v>
      </c>
      <c r="E9917" t="s">
        <v>33</v>
      </c>
      <c r="F9917" t="s">
        <v>16</v>
      </c>
      <c r="G9917" t="s">
        <v>86</v>
      </c>
      <c r="H9917">
        <v>4</v>
      </c>
      <c r="I9917">
        <v>355.99</v>
      </c>
      <c r="J9917">
        <v>0.3</v>
      </c>
      <c r="K9917">
        <v>996.77</v>
      </c>
      <c r="L9917">
        <v>250.51</v>
      </c>
      <c r="M9917">
        <f t="shared" si="464"/>
        <v>996.77199999999993</v>
      </c>
      <c r="N9917" t="str">
        <f t="shared" si="462"/>
        <v>Q4</v>
      </c>
      <c r="O9917" s="2">
        <f t="shared" si="463"/>
        <v>25.132176931488708</v>
      </c>
      <c r="P9917" t="str">
        <f>VLOOKUP(retail_sales_2023!C9917,customers!A:J,5,)</f>
        <v>Ahmedabad</v>
      </c>
      <c r="Q9917" t="str">
        <f>VLOOKUP(C9917,customers!A:J,10,0)</f>
        <v>Premium</v>
      </c>
    </row>
    <row r="9918" spans="1:17" x14ac:dyDescent="0.3">
      <c r="A9918" t="s">
        <v>11009</v>
      </c>
      <c r="B9918" s="1">
        <v>45175</v>
      </c>
      <c r="C9918" t="s">
        <v>1900</v>
      </c>
      <c r="D9918" t="s">
        <v>1901</v>
      </c>
      <c r="E9918" t="s">
        <v>33</v>
      </c>
      <c r="F9918" t="s">
        <v>38</v>
      </c>
      <c r="G9918" t="s">
        <v>90</v>
      </c>
      <c r="H9918">
        <v>1</v>
      </c>
      <c r="I9918">
        <v>1925.78</v>
      </c>
      <c r="J9918">
        <v>0.2</v>
      </c>
      <c r="K9918">
        <v>1540.62</v>
      </c>
      <c r="L9918">
        <v>311.29000000000002</v>
      </c>
      <c r="M9918">
        <f t="shared" si="464"/>
        <v>1540.624</v>
      </c>
      <c r="N9918" t="str">
        <f t="shared" si="462"/>
        <v>Q3</v>
      </c>
      <c r="O9918" s="2">
        <f t="shared" si="463"/>
        <v>20.20550168114136</v>
      </c>
      <c r="P9918" t="str">
        <f>VLOOKUP(retail_sales_2023!C9918,customers!A:J,5,)</f>
        <v>Ahmedabad</v>
      </c>
      <c r="Q9918" t="str">
        <f>VLOOKUP(C9918,customers!A:J,10,0)</f>
        <v>Premium</v>
      </c>
    </row>
    <row r="9919" spans="1:17" x14ac:dyDescent="0.3">
      <c r="A9919" t="s">
        <v>11010</v>
      </c>
      <c r="B9919" s="1">
        <v>45021</v>
      </c>
      <c r="C9919" t="s">
        <v>1276</v>
      </c>
      <c r="D9919" t="s">
        <v>1861</v>
      </c>
      <c r="E9919" t="s">
        <v>27</v>
      </c>
      <c r="F9919" t="s">
        <v>81</v>
      </c>
      <c r="G9919" t="s">
        <v>150</v>
      </c>
      <c r="H9919">
        <v>2</v>
      </c>
      <c r="I9919">
        <v>1646.92</v>
      </c>
      <c r="J9919">
        <v>0.1</v>
      </c>
      <c r="K9919">
        <v>2964.46</v>
      </c>
      <c r="L9919">
        <v>1067.28</v>
      </c>
      <c r="M9919">
        <f t="shared" si="464"/>
        <v>2964.4560000000001</v>
      </c>
      <c r="N9919" t="str">
        <f t="shared" si="462"/>
        <v>Q2</v>
      </c>
      <c r="O9919" s="2">
        <f t="shared" si="463"/>
        <v>36.002509731957929</v>
      </c>
      <c r="P9919" t="str">
        <f>VLOOKUP(retail_sales_2023!C9919,customers!A:J,5,)</f>
        <v>Jaipur</v>
      </c>
      <c r="Q9919" t="str">
        <f>VLOOKUP(C9919,customers!A:J,10,0)</f>
        <v>Premium</v>
      </c>
    </row>
    <row r="9920" spans="1:17" x14ac:dyDescent="0.3">
      <c r="A9920" t="s">
        <v>11011</v>
      </c>
      <c r="B9920" s="1">
        <v>45135</v>
      </c>
      <c r="C9920" t="s">
        <v>437</v>
      </c>
      <c r="D9920" t="s">
        <v>438</v>
      </c>
      <c r="E9920" t="s">
        <v>21</v>
      </c>
      <c r="F9920" t="s">
        <v>81</v>
      </c>
      <c r="G9920" t="s">
        <v>239</v>
      </c>
      <c r="H9920">
        <v>4</v>
      </c>
      <c r="I9920">
        <v>4571</v>
      </c>
      <c r="J9920">
        <v>0.1</v>
      </c>
      <c r="K9920">
        <v>16455.599999999999</v>
      </c>
      <c r="L9920">
        <v>4194.92</v>
      </c>
      <c r="M9920">
        <f t="shared" si="464"/>
        <v>16455.600000000002</v>
      </c>
      <c r="N9920" t="str">
        <f t="shared" si="462"/>
        <v>Q3</v>
      </c>
      <c r="O9920" s="2">
        <f t="shared" si="463"/>
        <v>25.492355186076477</v>
      </c>
      <c r="P9920" t="str">
        <f>VLOOKUP(retail_sales_2023!C9920,customers!A:J,5,)</f>
        <v>Kolkata</v>
      </c>
      <c r="Q9920" t="str">
        <f>VLOOKUP(C9920,customers!A:J,10,0)</f>
        <v>Premium</v>
      </c>
    </row>
    <row r="9921" spans="1:17" x14ac:dyDescent="0.3">
      <c r="A9921" t="s">
        <v>11012</v>
      </c>
      <c r="B9921" s="1">
        <v>45252</v>
      </c>
      <c r="C9921" t="s">
        <v>2046</v>
      </c>
      <c r="D9921" t="s">
        <v>2047</v>
      </c>
      <c r="E9921" t="s">
        <v>15</v>
      </c>
      <c r="F9921" t="s">
        <v>81</v>
      </c>
      <c r="G9921" t="s">
        <v>333</v>
      </c>
      <c r="H9921">
        <v>5</v>
      </c>
      <c r="I9921">
        <v>775.64</v>
      </c>
      <c r="J9921">
        <v>0.2</v>
      </c>
      <c r="K9921">
        <v>3102.56</v>
      </c>
      <c r="L9921">
        <v>673.48</v>
      </c>
      <c r="M9921">
        <f t="shared" si="464"/>
        <v>3102.56</v>
      </c>
      <c r="N9921" t="str">
        <f t="shared" si="462"/>
        <v>Q4</v>
      </c>
      <c r="O9921" s="2">
        <f t="shared" si="463"/>
        <v>21.707235315352484</v>
      </c>
      <c r="P9921" t="str">
        <f>VLOOKUP(retail_sales_2023!C9921,customers!A:J,5,)</f>
        <v>Bengaluru</v>
      </c>
      <c r="Q9921" t="str">
        <f>VLOOKUP(C9921,customers!A:J,10,0)</f>
        <v>Premium</v>
      </c>
    </row>
    <row r="9922" spans="1:17" x14ac:dyDescent="0.3">
      <c r="A9922" t="s">
        <v>11013</v>
      </c>
      <c r="B9922" s="1">
        <v>45085</v>
      </c>
      <c r="C9922" t="s">
        <v>479</v>
      </c>
      <c r="D9922" t="s">
        <v>480</v>
      </c>
      <c r="E9922" t="s">
        <v>21</v>
      </c>
      <c r="F9922" t="s">
        <v>43</v>
      </c>
      <c r="G9922" t="s">
        <v>110</v>
      </c>
      <c r="H9922">
        <v>1</v>
      </c>
      <c r="I9922">
        <v>10544.35</v>
      </c>
      <c r="J9922">
        <v>0.15</v>
      </c>
      <c r="K9922">
        <v>8962.7000000000007</v>
      </c>
      <c r="L9922">
        <v>1264.1500000000001</v>
      </c>
      <c r="M9922">
        <f t="shared" si="464"/>
        <v>8962.6975000000002</v>
      </c>
      <c r="N9922" t="str">
        <f t="shared" si="462"/>
        <v>Q2</v>
      </c>
      <c r="O9922" s="2">
        <f t="shared" si="463"/>
        <v>14.104566704229752</v>
      </c>
      <c r="P9922" t="str">
        <f>VLOOKUP(retail_sales_2023!C9922,customers!A:J,5,)</f>
        <v>Bhubaneswar</v>
      </c>
      <c r="Q9922" t="str">
        <f>VLOOKUP(C9922,customers!A:J,10,0)</f>
        <v>Premium</v>
      </c>
    </row>
    <row r="9923" spans="1:17" x14ac:dyDescent="0.3">
      <c r="A9923" t="s">
        <v>11014</v>
      </c>
      <c r="B9923" s="1">
        <v>45281</v>
      </c>
      <c r="C9923" t="s">
        <v>948</v>
      </c>
      <c r="D9923" t="s">
        <v>949</v>
      </c>
      <c r="E9923" t="s">
        <v>27</v>
      </c>
      <c r="F9923" t="s">
        <v>43</v>
      </c>
      <c r="G9923" t="s">
        <v>301</v>
      </c>
      <c r="H9923">
        <v>1</v>
      </c>
      <c r="I9923">
        <v>10248.9</v>
      </c>
      <c r="J9923">
        <v>0.05</v>
      </c>
      <c r="K9923">
        <v>9736.4500000000007</v>
      </c>
      <c r="L9923">
        <v>824.72</v>
      </c>
      <c r="M9923">
        <f t="shared" si="464"/>
        <v>9736.4549999999999</v>
      </c>
      <c r="N9923" t="str">
        <f t="shared" ref="N9923:N9986" si="465">"Q"&amp;ROUNDUP(MONTH(B9923)/3,0)</f>
        <v>Q4</v>
      </c>
      <c r="O9923" s="2">
        <f t="shared" ref="O9923:O9986" si="466">(L9923/K9923)*100</f>
        <v>8.4704384041411398</v>
      </c>
      <c r="P9923" t="str">
        <f>VLOOKUP(retail_sales_2023!C9923,customers!A:J,5,)</f>
        <v>Chandigarh</v>
      </c>
      <c r="Q9923" t="str">
        <f>VLOOKUP(C9923,customers!A:J,10,0)</f>
        <v>Regular</v>
      </c>
    </row>
    <row r="9924" spans="1:17" x14ac:dyDescent="0.3">
      <c r="A9924" t="s">
        <v>11015</v>
      </c>
      <c r="B9924" s="1">
        <v>44966</v>
      </c>
      <c r="C9924" t="s">
        <v>2259</v>
      </c>
      <c r="D9924" t="s">
        <v>2260</v>
      </c>
      <c r="E9924" t="s">
        <v>21</v>
      </c>
      <c r="F9924" t="s">
        <v>16</v>
      </c>
      <c r="G9924" t="s">
        <v>17</v>
      </c>
      <c r="H9924">
        <v>4</v>
      </c>
      <c r="I9924">
        <v>850.28</v>
      </c>
      <c r="J9924">
        <v>0.15</v>
      </c>
      <c r="K9924">
        <v>2890.95</v>
      </c>
      <c r="L9924">
        <v>946.73</v>
      </c>
      <c r="M9924">
        <f t="shared" si="464"/>
        <v>2890.9519999999998</v>
      </c>
      <c r="N9924" t="str">
        <f t="shared" si="465"/>
        <v>Q1</v>
      </c>
      <c r="O9924" s="2">
        <f t="shared" si="466"/>
        <v>32.748058596655085</v>
      </c>
      <c r="P9924" t="str">
        <f>VLOOKUP(retail_sales_2023!C9924,customers!A:J,5,)</f>
        <v>Bhubaneswar</v>
      </c>
      <c r="Q9924" t="str">
        <f>VLOOKUP(C9924,customers!A:J,10,0)</f>
        <v>Regular</v>
      </c>
    </row>
    <row r="9925" spans="1:17" x14ac:dyDescent="0.3">
      <c r="A9925" t="s">
        <v>11016</v>
      </c>
      <c r="B9925" s="1">
        <v>45031</v>
      </c>
      <c r="C9925" t="s">
        <v>1356</v>
      </c>
      <c r="D9925" t="s">
        <v>1357</v>
      </c>
      <c r="E9925" t="s">
        <v>21</v>
      </c>
      <c r="F9925" t="s">
        <v>22</v>
      </c>
      <c r="G9925" t="s">
        <v>423</v>
      </c>
      <c r="H9925">
        <v>4</v>
      </c>
      <c r="I9925">
        <v>37485.699999999997</v>
      </c>
      <c r="J9925">
        <v>0</v>
      </c>
      <c r="K9925">
        <v>149942.79999999999</v>
      </c>
      <c r="L9925">
        <v>45626.17</v>
      </c>
      <c r="M9925">
        <f t="shared" ref="M9925:M9988" si="467">H9925*I9925*(1-J9925)</f>
        <v>149942.79999999999</v>
      </c>
      <c r="N9925" t="str">
        <f t="shared" si="465"/>
        <v>Q2</v>
      </c>
      <c r="O9925" s="2">
        <f t="shared" si="466"/>
        <v>30.429050277839281</v>
      </c>
      <c r="P9925" t="str">
        <f>VLOOKUP(retail_sales_2023!C9925,customers!A:J,5,)</f>
        <v>Ranchi</v>
      </c>
      <c r="Q9925" t="str">
        <f>VLOOKUP(C9925,customers!A:J,10,0)</f>
        <v>Premium</v>
      </c>
    </row>
    <row r="9926" spans="1:17" x14ac:dyDescent="0.3">
      <c r="A9926" t="s">
        <v>11017</v>
      </c>
      <c r="B9926" s="1">
        <v>45002</v>
      </c>
      <c r="C9926" t="s">
        <v>1285</v>
      </c>
      <c r="D9926" t="s">
        <v>1286</v>
      </c>
      <c r="E9926" t="s">
        <v>27</v>
      </c>
      <c r="F9926" t="s">
        <v>81</v>
      </c>
      <c r="G9926" t="s">
        <v>264</v>
      </c>
      <c r="H9926">
        <v>5</v>
      </c>
      <c r="I9926">
        <v>2603.7600000000002</v>
      </c>
      <c r="J9926">
        <v>0.3</v>
      </c>
      <c r="K9926">
        <v>9113.16</v>
      </c>
      <c r="L9926">
        <v>2878.91</v>
      </c>
      <c r="M9926">
        <f t="shared" si="467"/>
        <v>9113.16</v>
      </c>
      <c r="N9926" t="str">
        <f t="shared" si="465"/>
        <v>Q1</v>
      </c>
      <c r="O9926" s="2">
        <f t="shared" si="466"/>
        <v>31.590688630507969</v>
      </c>
      <c r="P9926" t="str">
        <f>VLOOKUP(retail_sales_2023!C9926,customers!A:J,5,)</f>
        <v>Chandigarh</v>
      </c>
      <c r="Q9926" t="str">
        <f>VLOOKUP(C9926,customers!A:J,10,0)</f>
        <v>Occasional</v>
      </c>
    </row>
    <row r="9927" spans="1:17" x14ac:dyDescent="0.3">
      <c r="A9927" t="s">
        <v>11018</v>
      </c>
      <c r="B9927" s="1">
        <v>45049</v>
      </c>
      <c r="C9927" t="s">
        <v>254</v>
      </c>
      <c r="D9927" t="s">
        <v>255</v>
      </c>
      <c r="E9927" t="s">
        <v>33</v>
      </c>
      <c r="F9927" t="s">
        <v>43</v>
      </c>
      <c r="G9927" t="s">
        <v>243</v>
      </c>
      <c r="H9927">
        <v>5</v>
      </c>
      <c r="I9927">
        <v>42553.77</v>
      </c>
      <c r="J9927">
        <v>0.1</v>
      </c>
      <c r="K9927">
        <v>191491.96</v>
      </c>
      <c r="L9927">
        <v>28904.67</v>
      </c>
      <c r="M9927">
        <f t="shared" si="467"/>
        <v>191491.965</v>
      </c>
      <c r="N9927" t="str">
        <f t="shared" si="465"/>
        <v>Q2</v>
      </c>
      <c r="O9927" s="2">
        <f t="shared" si="466"/>
        <v>15.094456185001187</v>
      </c>
      <c r="P9927" t="str">
        <f>VLOOKUP(retail_sales_2023!C9927,customers!A:J,5,)</f>
        <v>Nagpur</v>
      </c>
      <c r="Q9927" t="str">
        <f>VLOOKUP(C9927,customers!A:J,10,0)</f>
        <v>Premium</v>
      </c>
    </row>
    <row r="9928" spans="1:17" x14ac:dyDescent="0.3">
      <c r="A9928" t="s">
        <v>11019</v>
      </c>
      <c r="B9928" s="1">
        <v>45073</v>
      </c>
      <c r="C9928" t="s">
        <v>1356</v>
      </c>
      <c r="D9928" t="s">
        <v>1357</v>
      </c>
      <c r="E9928" t="s">
        <v>21</v>
      </c>
      <c r="F9928" t="s">
        <v>28</v>
      </c>
      <c r="G9928" t="s">
        <v>61</v>
      </c>
      <c r="H9928">
        <v>4</v>
      </c>
      <c r="I9928">
        <v>5582.58</v>
      </c>
      <c r="J9928">
        <v>0.05</v>
      </c>
      <c r="K9928">
        <v>21213.8</v>
      </c>
      <c r="L9928">
        <v>5180.22</v>
      </c>
      <c r="M9928">
        <f t="shared" si="467"/>
        <v>21213.804</v>
      </c>
      <c r="N9928" t="str">
        <f t="shared" si="465"/>
        <v>Q2</v>
      </c>
      <c r="O9928" s="2">
        <f t="shared" si="466"/>
        <v>24.419104545154571</v>
      </c>
      <c r="P9928" t="str">
        <f>VLOOKUP(retail_sales_2023!C9928,customers!A:J,5,)</f>
        <v>Ranchi</v>
      </c>
      <c r="Q9928" t="str">
        <f>VLOOKUP(C9928,customers!A:J,10,0)</f>
        <v>Premium</v>
      </c>
    </row>
    <row r="9929" spans="1:17" x14ac:dyDescent="0.3">
      <c r="A9929" t="s">
        <v>11020</v>
      </c>
      <c r="B9929" s="1">
        <v>45250</v>
      </c>
      <c r="C9929" t="s">
        <v>2259</v>
      </c>
      <c r="D9929" t="s">
        <v>2260</v>
      </c>
      <c r="E9929" t="s">
        <v>21</v>
      </c>
      <c r="F9929" t="s">
        <v>43</v>
      </c>
      <c r="G9929" t="s">
        <v>272</v>
      </c>
      <c r="H9929">
        <v>2</v>
      </c>
      <c r="I9929">
        <v>8030.76</v>
      </c>
      <c r="J9929">
        <v>0.1</v>
      </c>
      <c r="K9929">
        <v>14455.37</v>
      </c>
      <c r="L9929">
        <v>2090.54</v>
      </c>
      <c r="M9929">
        <f t="shared" si="467"/>
        <v>14455.368</v>
      </c>
      <c r="N9929" t="str">
        <f t="shared" si="465"/>
        <v>Q4</v>
      </c>
      <c r="O9929" s="2">
        <f t="shared" si="466"/>
        <v>14.462030373487501</v>
      </c>
      <c r="P9929" t="str">
        <f>VLOOKUP(retail_sales_2023!C9929,customers!A:J,5,)</f>
        <v>Bhubaneswar</v>
      </c>
      <c r="Q9929" t="str">
        <f>VLOOKUP(C9929,customers!A:J,10,0)</f>
        <v>Regular</v>
      </c>
    </row>
    <row r="9930" spans="1:17" x14ac:dyDescent="0.3">
      <c r="A9930" t="s">
        <v>11021</v>
      </c>
      <c r="B9930" s="1">
        <v>45016</v>
      </c>
      <c r="C9930" t="s">
        <v>354</v>
      </c>
      <c r="D9930" t="s">
        <v>355</v>
      </c>
      <c r="E9930" t="s">
        <v>21</v>
      </c>
      <c r="F9930" t="s">
        <v>43</v>
      </c>
      <c r="G9930" t="s">
        <v>121</v>
      </c>
      <c r="H9930">
        <v>1</v>
      </c>
      <c r="I9930">
        <v>18713.34</v>
      </c>
      <c r="J9930">
        <v>0.1</v>
      </c>
      <c r="K9930">
        <v>16842.009999999998</v>
      </c>
      <c r="L9930">
        <v>1678.8</v>
      </c>
      <c r="M9930">
        <f t="shared" si="467"/>
        <v>16842.006000000001</v>
      </c>
      <c r="N9930" t="str">
        <f t="shared" si="465"/>
        <v>Q1</v>
      </c>
      <c r="O9930" s="2">
        <f t="shared" si="466"/>
        <v>9.9679313811118746</v>
      </c>
      <c r="P9930" t="str">
        <f>VLOOKUP(retail_sales_2023!C9930,customers!A:J,5,)</f>
        <v>Ranchi</v>
      </c>
      <c r="Q9930" t="str">
        <f>VLOOKUP(C9930,customers!A:J,10,0)</f>
        <v>Premium</v>
      </c>
    </row>
    <row r="9931" spans="1:17" x14ac:dyDescent="0.3">
      <c r="A9931" t="s">
        <v>11022</v>
      </c>
      <c r="B9931" s="1">
        <v>45246</v>
      </c>
      <c r="C9931" t="s">
        <v>3968</v>
      </c>
      <c r="D9931" t="s">
        <v>3969</v>
      </c>
      <c r="E9931" t="s">
        <v>33</v>
      </c>
      <c r="F9931" t="s">
        <v>81</v>
      </c>
      <c r="G9931" t="s">
        <v>150</v>
      </c>
      <c r="H9931">
        <v>5</v>
      </c>
      <c r="I9931">
        <v>4478.29</v>
      </c>
      <c r="J9931">
        <v>0.15</v>
      </c>
      <c r="K9931">
        <v>19032.73</v>
      </c>
      <c r="L9931">
        <v>4675.93</v>
      </c>
      <c r="M9931">
        <f t="shared" si="467"/>
        <v>19032.732500000002</v>
      </c>
      <c r="N9931" t="str">
        <f t="shared" si="465"/>
        <v>Q4</v>
      </c>
      <c r="O9931" s="2">
        <f t="shared" si="466"/>
        <v>24.567836563645891</v>
      </c>
      <c r="P9931" t="str">
        <f>VLOOKUP(retail_sales_2023!C9931,customers!A:J,5,)</f>
        <v>Mumbai</v>
      </c>
      <c r="Q9931" t="str">
        <f>VLOOKUP(C9931,customers!A:J,10,0)</f>
        <v>Regular</v>
      </c>
    </row>
    <row r="9932" spans="1:17" x14ac:dyDescent="0.3">
      <c r="A9932" t="s">
        <v>11023</v>
      </c>
      <c r="B9932" s="1">
        <v>45067</v>
      </c>
      <c r="C9932" t="s">
        <v>1016</v>
      </c>
      <c r="D9932" t="s">
        <v>1017</v>
      </c>
      <c r="E9932" t="s">
        <v>21</v>
      </c>
      <c r="F9932" t="s">
        <v>52</v>
      </c>
      <c r="G9932" t="s">
        <v>226</v>
      </c>
      <c r="H9932">
        <v>4</v>
      </c>
      <c r="I9932">
        <v>360.06</v>
      </c>
      <c r="J9932">
        <v>0.2</v>
      </c>
      <c r="K9932">
        <v>1152.19</v>
      </c>
      <c r="L9932">
        <v>89.03</v>
      </c>
      <c r="M9932">
        <f t="shared" si="467"/>
        <v>1152.192</v>
      </c>
      <c r="N9932" t="str">
        <f t="shared" si="465"/>
        <v>Q2</v>
      </c>
      <c r="O9932" s="2">
        <f t="shared" si="466"/>
        <v>7.7270241887188744</v>
      </c>
      <c r="P9932" t="str">
        <f>VLOOKUP(retail_sales_2023!C9932,customers!A:J,5,)</f>
        <v>Kolkata</v>
      </c>
      <c r="Q9932" t="str">
        <f>VLOOKUP(C9932,customers!A:J,10,0)</f>
        <v>Regular</v>
      </c>
    </row>
    <row r="9933" spans="1:17" x14ac:dyDescent="0.3">
      <c r="A9933" t="s">
        <v>11024</v>
      </c>
      <c r="B9933" s="1">
        <v>45196</v>
      </c>
      <c r="C9933" t="s">
        <v>1711</v>
      </c>
      <c r="D9933" t="s">
        <v>1712</v>
      </c>
      <c r="E9933" t="s">
        <v>21</v>
      </c>
      <c r="F9933" t="s">
        <v>52</v>
      </c>
      <c r="G9933" t="s">
        <v>268</v>
      </c>
      <c r="H9933">
        <v>4</v>
      </c>
      <c r="I9933">
        <v>391.48</v>
      </c>
      <c r="J9933">
        <v>0.1</v>
      </c>
      <c r="K9933">
        <v>1409.33</v>
      </c>
      <c r="L9933">
        <v>128.76</v>
      </c>
      <c r="M9933">
        <f t="shared" si="467"/>
        <v>1409.3280000000002</v>
      </c>
      <c r="N9933" t="str">
        <f t="shared" si="465"/>
        <v>Q3</v>
      </c>
      <c r="O9933" s="2">
        <f t="shared" si="466"/>
        <v>9.1362562352323451</v>
      </c>
      <c r="P9933" t="str">
        <f>VLOOKUP(retail_sales_2023!C9933,customers!A:J,5,)</f>
        <v>Bhubaneswar</v>
      </c>
      <c r="Q9933" t="str">
        <f>VLOOKUP(C9933,customers!A:J,10,0)</f>
        <v>Regular</v>
      </c>
    </row>
    <row r="9934" spans="1:17" x14ac:dyDescent="0.3">
      <c r="A9934" t="s">
        <v>11025</v>
      </c>
      <c r="B9934" s="1">
        <v>45026</v>
      </c>
      <c r="C9934" t="s">
        <v>1103</v>
      </c>
      <c r="D9934" t="s">
        <v>1104</v>
      </c>
      <c r="E9934" t="s">
        <v>33</v>
      </c>
      <c r="F9934" t="s">
        <v>81</v>
      </c>
      <c r="G9934" t="s">
        <v>264</v>
      </c>
      <c r="H9934">
        <v>5</v>
      </c>
      <c r="I9934">
        <v>3199.52</v>
      </c>
      <c r="J9934">
        <v>0.05</v>
      </c>
      <c r="K9934">
        <v>15197.72</v>
      </c>
      <c r="L9934">
        <v>4550.51</v>
      </c>
      <c r="M9934">
        <f t="shared" si="467"/>
        <v>15197.72</v>
      </c>
      <c r="N9934" t="str">
        <f t="shared" si="465"/>
        <v>Q2</v>
      </c>
      <c r="O9934" s="2">
        <f t="shared" si="466"/>
        <v>29.942057098038394</v>
      </c>
      <c r="P9934" t="str">
        <f>VLOOKUP(retail_sales_2023!C9934,customers!A:J,5,)</f>
        <v>Mumbai</v>
      </c>
      <c r="Q9934" t="str">
        <f>VLOOKUP(C9934,customers!A:J,10,0)</f>
        <v>Regular</v>
      </c>
    </row>
    <row r="9935" spans="1:17" x14ac:dyDescent="0.3">
      <c r="A9935" t="s">
        <v>11026</v>
      </c>
      <c r="B9935" s="1">
        <v>44970</v>
      </c>
      <c r="C9935" t="s">
        <v>1422</v>
      </c>
      <c r="D9935" t="s">
        <v>1423</v>
      </c>
      <c r="E9935" t="s">
        <v>33</v>
      </c>
      <c r="F9935" t="s">
        <v>43</v>
      </c>
      <c r="G9935" t="s">
        <v>121</v>
      </c>
      <c r="H9935">
        <v>3</v>
      </c>
      <c r="I9935">
        <v>42070</v>
      </c>
      <c r="J9935">
        <v>0.05</v>
      </c>
      <c r="K9935">
        <v>119899.5</v>
      </c>
      <c r="L9935">
        <v>18192.189999999999</v>
      </c>
      <c r="M9935">
        <f t="shared" si="467"/>
        <v>119899.5</v>
      </c>
      <c r="N9935" t="str">
        <f t="shared" si="465"/>
        <v>Q1</v>
      </c>
      <c r="O9935" s="2">
        <f t="shared" si="466"/>
        <v>15.172865608280267</v>
      </c>
      <c r="P9935" t="str">
        <f>VLOOKUP(retail_sales_2023!C9935,customers!A:J,5,)</f>
        <v>Mumbai</v>
      </c>
      <c r="Q9935" t="str">
        <f>VLOOKUP(C9935,customers!A:J,10,0)</f>
        <v>Premium</v>
      </c>
    </row>
    <row r="9936" spans="1:17" x14ac:dyDescent="0.3">
      <c r="A9936" t="s">
        <v>11027</v>
      </c>
      <c r="B9936" s="1">
        <v>45273</v>
      </c>
      <c r="C9936" t="s">
        <v>307</v>
      </c>
      <c r="D9936" t="s">
        <v>308</v>
      </c>
      <c r="E9936" t="s">
        <v>21</v>
      </c>
      <c r="F9936" t="s">
        <v>81</v>
      </c>
      <c r="G9936" t="s">
        <v>105</v>
      </c>
      <c r="H9936">
        <v>3</v>
      </c>
      <c r="I9936">
        <v>4629.8999999999996</v>
      </c>
      <c r="J9936">
        <v>0.1</v>
      </c>
      <c r="K9936">
        <v>12500.73</v>
      </c>
      <c r="L9936">
        <v>-1290.01</v>
      </c>
      <c r="M9936">
        <f t="shared" si="467"/>
        <v>12500.73</v>
      </c>
      <c r="N9936" t="str">
        <f t="shared" si="465"/>
        <v>Q4</v>
      </c>
      <c r="O9936" s="2">
        <f t="shared" si="466"/>
        <v>-10.319477342523196</v>
      </c>
      <c r="P9936" t="str">
        <f>VLOOKUP(retail_sales_2023!C9936,customers!A:J,5,)</f>
        <v>Patna</v>
      </c>
      <c r="Q9936" t="str">
        <f>VLOOKUP(C9936,customers!A:J,10,0)</f>
        <v>Occasional</v>
      </c>
    </row>
    <row r="9937" spans="1:17" x14ac:dyDescent="0.3">
      <c r="A9937" t="s">
        <v>11028</v>
      </c>
      <c r="B9937" s="1">
        <v>45175</v>
      </c>
      <c r="C9937" t="s">
        <v>1758</v>
      </c>
      <c r="D9937" t="s">
        <v>1759</v>
      </c>
      <c r="E9937" t="s">
        <v>15</v>
      </c>
      <c r="F9937" t="s">
        <v>81</v>
      </c>
      <c r="G9937" t="s">
        <v>82</v>
      </c>
      <c r="H9937">
        <v>4</v>
      </c>
      <c r="I9937">
        <v>345.08</v>
      </c>
      <c r="J9937">
        <v>0.2</v>
      </c>
      <c r="K9937">
        <v>1104.26</v>
      </c>
      <c r="L9937">
        <v>256.43</v>
      </c>
      <c r="M9937">
        <f t="shared" si="467"/>
        <v>1104.2560000000001</v>
      </c>
      <c r="N9937" t="str">
        <f t="shared" si="465"/>
        <v>Q3</v>
      </c>
      <c r="O9937" s="2">
        <f t="shared" si="466"/>
        <v>23.221886150000906</v>
      </c>
      <c r="P9937" t="str">
        <f>VLOOKUP(retail_sales_2023!C9937,customers!A:J,5,)</f>
        <v>Kochi</v>
      </c>
      <c r="Q9937" t="str">
        <f>VLOOKUP(C9937,customers!A:J,10,0)</f>
        <v>Premium</v>
      </c>
    </row>
    <row r="9938" spans="1:17" x14ac:dyDescent="0.3">
      <c r="A9938" t="s">
        <v>11029</v>
      </c>
      <c r="B9938" s="1">
        <v>45144</v>
      </c>
      <c r="C9938" t="s">
        <v>826</v>
      </c>
      <c r="D9938" t="s">
        <v>827</v>
      </c>
      <c r="E9938" t="s">
        <v>33</v>
      </c>
      <c r="F9938" t="s">
        <v>28</v>
      </c>
      <c r="G9938" t="s">
        <v>165</v>
      </c>
      <c r="H9938">
        <v>3</v>
      </c>
      <c r="I9938">
        <v>5489.23</v>
      </c>
      <c r="J9938">
        <v>0.05</v>
      </c>
      <c r="K9938">
        <v>15644.31</v>
      </c>
      <c r="L9938">
        <v>3322.07</v>
      </c>
      <c r="M9938">
        <f t="shared" si="467"/>
        <v>15644.305499999999</v>
      </c>
      <c r="N9938" t="str">
        <f t="shared" si="465"/>
        <v>Q3</v>
      </c>
      <c r="O9938" s="2">
        <f t="shared" si="466"/>
        <v>21.235004931505451</v>
      </c>
      <c r="P9938" t="str">
        <f>VLOOKUP(retail_sales_2023!C9938,customers!A:J,5,)</f>
        <v>Mumbai</v>
      </c>
      <c r="Q9938" t="str">
        <f>VLOOKUP(C9938,customers!A:J,10,0)</f>
        <v>Premium</v>
      </c>
    </row>
    <row r="9939" spans="1:17" x14ac:dyDescent="0.3">
      <c r="A9939" t="s">
        <v>11030</v>
      </c>
      <c r="B9939" s="1">
        <v>45236</v>
      </c>
      <c r="C9939" t="s">
        <v>4200</v>
      </c>
      <c r="D9939" t="s">
        <v>4201</v>
      </c>
      <c r="E9939" t="s">
        <v>33</v>
      </c>
      <c r="F9939" t="s">
        <v>38</v>
      </c>
      <c r="G9939" t="s">
        <v>395</v>
      </c>
      <c r="H9939">
        <v>3</v>
      </c>
      <c r="I9939">
        <v>633.75</v>
      </c>
      <c r="J9939">
        <v>0.15</v>
      </c>
      <c r="K9939">
        <v>1616.06</v>
      </c>
      <c r="L9939">
        <v>473.36</v>
      </c>
      <c r="M9939">
        <f t="shared" si="467"/>
        <v>1616.0625</v>
      </c>
      <c r="N9939" t="str">
        <f t="shared" si="465"/>
        <v>Q4</v>
      </c>
      <c r="O9939" s="2">
        <f t="shared" si="466"/>
        <v>29.290991671101324</v>
      </c>
      <c r="P9939" t="str">
        <f>VLOOKUP(retail_sales_2023!C9939,customers!A:J,5,)</f>
        <v>Pune</v>
      </c>
      <c r="Q9939" t="str">
        <f>VLOOKUP(C9939,customers!A:J,10,0)</f>
        <v>Regular</v>
      </c>
    </row>
    <row r="9940" spans="1:17" x14ac:dyDescent="0.3">
      <c r="A9940" t="s">
        <v>11031</v>
      </c>
      <c r="B9940" s="1">
        <v>45032</v>
      </c>
      <c r="C9940" t="s">
        <v>397</v>
      </c>
      <c r="D9940" t="s">
        <v>398</v>
      </c>
      <c r="E9940" t="s">
        <v>21</v>
      </c>
      <c r="F9940" t="s">
        <v>81</v>
      </c>
      <c r="G9940" t="s">
        <v>158</v>
      </c>
      <c r="H9940">
        <v>2</v>
      </c>
      <c r="I9940">
        <v>2270.96</v>
      </c>
      <c r="J9940">
        <v>0</v>
      </c>
      <c r="K9940">
        <v>4541.92</v>
      </c>
      <c r="L9940">
        <v>1065.1500000000001</v>
      </c>
      <c r="M9940">
        <f t="shared" si="467"/>
        <v>4541.92</v>
      </c>
      <c r="N9940" t="str">
        <f t="shared" si="465"/>
        <v>Q2</v>
      </c>
      <c r="O9940" s="2">
        <f t="shared" si="466"/>
        <v>23.451535914326982</v>
      </c>
      <c r="P9940" t="str">
        <f>VLOOKUP(retail_sales_2023!C9940,customers!A:J,5,)</f>
        <v>Patna</v>
      </c>
      <c r="Q9940" t="str">
        <f>VLOOKUP(C9940,customers!A:J,10,0)</f>
        <v>Premium</v>
      </c>
    </row>
    <row r="9941" spans="1:17" x14ac:dyDescent="0.3">
      <c r="A9941" t="s">
        <v>11032</v>
      </c>
      <c r="B9941" s="1">
        <v>45245</v>
      </c>
      <c r="C9941" t="s">
        <v>628</v>
      </c>
      <c r="D9941" t="s">
        <v>629</v>
      </c>
      <c r="E9941" t="s">
        <v>27</v>
      </c>
      <c r="F9941" t="s">
        <v>22</v>
      </c>
      <c r="G9941" t="s">
        <v>182</v>
      </c>
      <c r="H9941">
        <v>1</v>
      </c>
      <c r="I9941">
        <v>34568.94</v>
      </c>
      <c r="J9941">
        <v>0</v>
      </c>
      <c r="K9941">
        <v>34568.94</v>
      </c>
      <c r="L9941">
        <v>10746.86</v>
      </c>
      <c r="M9941">
        <f t="shared" si="467"/>
        <v>34568.94</v>
      </c>
      <c r="N9941" t="str">
        <f t="shared" si="465"/>
        <v>Q4</v>
      </c>
      <c r="O9941" s="2">
        <f t="shared" si="466"/>
        <v>31.088196513980471</v>
      </c>
      <c r="P9941" t="str">
        <f>VLOOKUP(retail_sales_2023!C9941,customers!A:J,5,)</f>
        <v>Chandigarh</v>
      </c>
      <c r="Q9941" t="str">
        <f>VLOOKUP(C9941,customers!A:J,10,0)</f>
        <v>Premium</v>
      </c>
    </row>
    <row r="9942" spans="1:17" x14ac:dyDescent="0.3">
      <c r="A9942" t="s">
        <v>11033</v>
      </c>
      <c r="B9942" s="1">
        <v>44989</v>
      </c>
      <c r="C9942" t="s">
        <v>441</v>
      </c>
      <c r="D9942" t="s">
        <v>442</v>
      </c>
      <c r="E9942" t="s">
        <v>15</v>
      </c>
      <c r="F9942" t="s">
        <v>52</v>
      </c>
      <c r="G9942" t="s">
        <v>235</v>
      </c>
      <c r="H9942">
        <v>9</v>
      </c>
      <c r="I9942">
        <v>369.54</v>
      </c>
      <c r="J9942">
        <v>0</v>
      </c>
      <c r="K9942">
        <v>3325.86</v>
      </c>
      <c r="L9942">
        <v>272.10000000000002</v>
      </c>
      <c r="M9942">
        <f t="shared" si="467"/>
        <v>3325.86</v>
      </c>
      <c r="N9942" t="str">
        <f t="shared" si="465"/>
        <v>Q1</v>
      </c>
      <c r="O9942" s="2">
        <f t="shared" si="466"/>
        <v>8.1813425700420339</v>
      </c>
      <c r="P9942" t="str">
        <f>VLOOKUP(retail_sales_2023!C9942,customers!A:J,5,)</f>
        <v>Chennai</v>
      </c>
      <c r="Q9942" t="str">
        <f>VLOOKUP(C9942,customers!A:J,10,0)</f>
        <v>Regular</v>
      </c>
    </row>
    <row r="9943" spans="1:17" x14ac:dyDescent="0.3">
      <c r="A9943" t="s">
        <v>11034</v>
      </c>
      <c r="B9943" s="1">
        <v>45070</v>
      </c>
      <c r="C9943" t="s">
        <v>1711</v>
      </c>
      <c r="D9943" t="s">
        <v>1712</v>
      </c>
      <c r="E9943" t="s">
        <v>21</v>
      </c>
      <c r="F9943" t="s">
        <v>16</v>
      </c>
      <c r="G9943" t="s">
        <v>356</v>
      </c>
      <c r="H9943">
        <v>3</v>
      </c>
      <c r="I9943">
        <v>981.46</v>
      </c>
      <c r="J9943">
        <v>0.1</v>
      </c>
      <c r="K9943">
        <v>2649.94</v>
      </c>
      <c r="L9943">
        <v>836.32</v>
      </c>
      <c r="M9943">
        <f t="shared" si="467"/>
        <v>2649.942</v>
      </c>
      <c r="N9943" t="str">
        <f t="shared" si="465"/>
        <v>Q2</v>
      </c>
      <c r="O9943" s="2">
        <f t="shared" si="466"/>
        <v>31.559959848147507</v>
      </c>
      <c r="P9943" t="str">
        <f>VLOOKUP(retail_sales_2023!C9943,customers!A:J,5,)</f>
        <v>Bhubaneswar</v>
      </c>
      <c r="Q9943" t="str">
        <f>VLOOKUP(C9943,customers!A:J,10,0)</f>
        <v>Regular</v>
      </c>
    </row>
    <row r="9944" spans="1:17" x14ac:dyDescent="0.3">
      <c r="A9944" t="s">
        <v>11035</v>
      </c>
      <c r="B9944" s="1">
        <v>45275</v>
      </c>
      <c r="C9944" t="s">
        <v>726</v>
      </c>
      <c r="D9944" t="s">
        <v>727</v>
      </c>
      <c r="E9944" t="s">
        <v>15</v>
      </c>
      <c r="F9944" t="s">
        <v>52</v>
      </c>
      <c r="G9944" t="s">
        <v>117</v>
      </c>
      <c r="H9944">
        <v>10</v>
      </c>
      <c r="I9944">
        <v>587.87</v>
      </c>
      <c r="J9944">
        <v>0.1</v>
      </c>
      <c r="K9944">
        <v>5290.83</v>
      </c>
      <c r="L9944">
        <v>472.62</v>
      </c>
      <c r="M9944">
        <f t="shared" si="467"/>
        <v>5290.83</v>
      </c>
      <c r="N9944" t="str">
        <f t="shared" si="465"/>
        <v>Q4</v>
      </c>
      <c r="O9944" s="2">
        <f t="shared" si="466"/>
        <v>8.9328139441259697</v>
      </c>
      <c r="P9944" t="str">
        <f>VLOOKUP(retail_sales_2023!C9944,customers!A:J,5,)</f>
        <v>Kochi</v>
      </c>
      <c r="Q9944" t="str">
        <f>VLOOKUP(C9944,customers!A:J,10,0)</f>
        <v>Occasional</v>
      </c>
    </row>
    <row r="9945" spans="1:17" x14ac:dyDescent="0.3">
      <c r="A9945" t="s">
        <v>11036</v>
      </c>
      <c r="B9945" s="1">
        <v>45149</v>
      </c>
      <c r="C9945" t="s">
        <v>218</v>
      </c>
      <c r="D9945" t="s">
        <v>219</v>
      </c>
      <c r="E9945" t="s">
        <v>27</v>
      </c>
      <c r="F9945" t="s">
        <v>28</v>
      </c>
      <c r="G9945" t="s">
        <v>29</v>
      </c>
      <c r="H9945">
        <v>4</v>
      </c>
      <c r="I9945">
        <v>314.16000000000003</v>
      </c>
      <c r="J9945">
        <v>0.05</v>
      </c>
      <c r="K9945">
        <v>1193.81</v>
      </c>
      <c r="L9945">
        <v>244.02</v>
      </c>
      <c r="M9945">
        <f t="shared" si="467"/>
        <v>1193.808</v>
      </c>
      <c r="N9945" t="str">
        <f t="shared" si="465"/>
        <v>Q3</v>
      </c>
      <c r="O9945" s="2">
        <f t="shared" si="466"/>
        <v>20.440438595756447</v>
      </c>
      <c r="P9945" t="str">
        <f>VLOOKUP(retail_sales_2023!C9945,customers!A:J,5,)</f>
        <v>Lucknow</v>
      </c>
      <c r="Q9945" t="str">
        <f>VLOOKUP(C9945,customers!A:J,10,0)</f>
        <v>Premium</v>
      </c>
    </row>
    <row r="9946" spans="1:17" x14ac:dyDescent="0.3">
      <c r="A9946" t="s">
        <v>11037</v>
      </c>
      <c r="B9946" s="1">
        <v>45088</v>
      </c>
      <c r="C9946" t="s">
        <v>521</v>
      </c>
      <c r="D9946" t="s">
        <v>522</v>
      </c>
      <c r="E9946" t="s">
        <v>21</v>
      </c>
      <c r="F9946" t="s">
        <v>81</v>
      </c>
      <c r="G9946" t="s">
        <v>239</v>
      </c>
      <c r="H9946">
        <v>1</v>
      </c>
      <c r="I9946">
        <v>4451.82</v>
      </c>
      <c r="J9946">
        <v>0.1</v>
      </c>
      <c r="K9946">
        <v>4006.64</v>
      </c>
      <c r="L9946">
        <v>1433.81</v>
      </c>
      <c r="M9946">
        <f t="shared" si="467"/>
        <v>4006.6379999999999</v>
      </c>
      <c r="N9946" t="str">
        <f t="shared" si="465"/>
        <v>Q2</v>
      </c>
      <c r="O9946" s="2">
        <f t="shared" si="466"/>
        <v>35.785845496475851</v>
      </c>
      <c r="P9946" t="str">
        <f>VLOOKUP(retail_sales_2023!C9946,customers!A:J,5,)</f>
        <v>Patna</v>
      </c>
      <c r="Q9946" t="str">
        <f>VLOOKUP(C9946,customers!A:J,10,0)</f>
        <v>Regular</v>
      </c>
    </row>
    <row r="9947" spans="1:17" x14ac:dyDescent="0.3">
      <c r="A9947" t="s">
        <v>11038</v>
      </c>
      <c r="B9947" s="1">
        <v>45141</v>
      </c>
      <c r="C9947" t="s">
        <v>88</v>
      </c>
      <c r="D9947" t="s">
        <v>89</v>
      </c>
      <c r="E9947" t="s">
        <v>15</v>
      </c>
      <c r="F9947" t="s">
        <v>43</v>
      </c>
      <c r="G9947" t="s">
        <v>243</v>
      </c>
      <c r="H9947">
        <v>0</v>
      </c>
      <c r="I9947">
        <v>46300.01</v>
      </c>
      <c r="J9947">
        <v>0.2</v>
      </c>
      <c r="K9947">
        <v>0</v>
      </c>
      <c r="L9947">
        <v>0</v>
      </c>
      <c r="M9947">
        <f t="shared" si="467"/>
        <v>0</v>
      </c>
      <c r="N9947" t="str">
        <f t="shared" si="465"/>
        <v>Q3</v>
      </c>
      <c r="O9947" s="2">
        <v>0</v>
      </c>
      <c r="P9947" t="str">
        <f>VLOOKUP(retail_sales_2023!C9947,customers!A:J,5,)</f>
        <v>Coimbatore</v>
      </c>
      <c r="Q9947" t="str">
        <f>VLOOKUP(C9947,customers!A:J,10,0)</f>
        <v>Regular</v>
      </c>
    </row>
    <row r="9948" spans="1:17" x14ac:dyDescent="0.3">
      <c r="A9948" t="s">
        <v>11039</v>
      </c>
      <c r="B9948" s="1">
        <v>45220</v>
      </c>
      <c r="C9948" t="s">
        <v>748</v>
      </c>
      <c r="D9948" t="s">
        <v>749</v>
      </c>
      <c r="E9948" t="s">
        <v>33</v>
      </c>
      <c r="F9948" t="s">
        <v>43</v>
      </c>
      <c r="G9948" t="s">
        <v>178</v>
      </c>
      <c r="H9948">
        <v>3</v>
      </c>
      <c r="I9948">
        <v>50389.59</v>
      </c>
      <c r="J9948">
        <v>0.15</v>
      </c>
      <c r="K9948">
        <v>128493.45</v>
      </c>
      <c r="L9948">
        <v>18539.75</v>
      </c>
      <c r="M9948">
        <f t="shared" si="467"/>
        <v>128493.45449999999</v>
      </c>
      <c r="N9948" t="str">
        <f t="shared" si="465"/>
        <v>Q4</v>
      </c>
      <c r="O9948" s="2">
        <f t="shared" si="466"/>
        <v>14.428556475057677</v>
      </c>
      <c r="P9948" t="str">
        <f>VLOOKUP(retail_sales_2023!C9948,customers!A:J,5,)</f>
        <v>Surat</v>
      </c>
      <c r="Q9948" t="str">
        <f>VLOOKUP(C9948,customers!A:J,10,0)</f>
        <v>Premium</v>
      </c>
    </row>
    <row r="9949" spans="1:17" x14ac:dyDescent="0.3">
      <c r="A9949" t="s">
        <v>11040</v>
      </c>
      <c r="B9949" s="1">
        <v>45052</v>
      </c>
      <c r="C9949" t="s">
        <v>180</v>
      </c>
      <c r="D9949" t="s">
        <v>181</v>
      </c>
      <c r="E9949" t="s">
        <v>15</v>
      </c>
      <c r="F9949" t="s">
        <v>38</v>
      </c>
      <c r="G9949" t="s">
        <v>141</v>
      </c>
      <c r="H9949">
        <v>3</v>
      </c>
      <c r="I9949">
        <v>3366.02</v>
      </c>
      <c r="J9949">
        <v>0.05</v>
      </c>
      <c r="K9949">
        <v>9593.16</v>
      </c>
      <c r="L9949">
        <v>2586.67</v>
      </c>
      <c r="M9949">
        <f t="shared" si="467"/>
        <v>9593.1569999999992</v>
      </c>
      <c r="N9949" t="str">
        <f t="shared" si="465"/>
        <v>Q2</v>
      </c>
      <c r="O9949" s="2">
        <f t="shared" si="466"/>
        <v>26.963690796359074</v>
      </c>
      <c r="P9949" t="str">
        <f>VLOOKUP(retail_sales_2023!C9949,customers!A:J,5,)</f>
        <v>Kochi</v>
      </c>
      <c r="Q9949" t="str">
        <f>VLOOKUP(C9949,customers!A:J,10,0)</f>
        <v>Premium</v>
      </c>
    </row>
    <row r="9950" spans="1:17" x14ac:dyDescent="0.3">
      <c r="A9950" t="s">
        <v>11041</v>
      </c>
      <c r="B9950" s="1">
        <v>45162</v>
      </c>
      <c r="C9950" t="s">
        <v>708</v>
      </c>
      <c r="D9950" t="s">
        <v>709</v>
      </c>
      <c r="E9950" t="s">
        <v>33</v>
      </c>
      <c r="F9950" t="s">
        <v>43</v>
      </c>
      <c r="G9950" t="s">
        <v>243</v>
      </c>
      <c r="H9950">
        <v>3</v>
      </c>
      <c r="I9950">
        <v>28368.68</v>
      </c>
      <c r="J9950">
        <v>0</v>
      </c>
      <c r="K9950">
        <v>85106.04</v>
      </c>
      <c r="L9950">
        <v>7690.86</v>
      </c>
      <c r="M9950">
        <f t="shared" si="467"/>
        <v>85106.040000000008</v>
      </c>
      <c r="N9950" t="str">
        <f t="shared" si="465"/>
        <v>Q3</v>
      </c>
      <c r="O9950" s="2">
        <f t="shared" si="466"/>
        <v>9.0367969182915822</v>
      </c>
      <c r="P9950" t="str">
        <f>VLOOKUP(retail_sales_2023!C9950,customers!A:J,5,)</f>
        <v>Mumbai</v>
      </c>
      <c r="Q9950" t="str">
        <f>VLOOKUP(C9950,customers!A:J,10,0)</f>
        <v>Premium</v>
      </c>
    </row>
    <row r="9951" spans="1:17" x14ac:dyDescent="0.3">
      <c r="A9951" t="s">
        <v>11042</v>
      </c>
      <c r="B9951" s="1">
        <v>45244</v>
      </c>
      <c r="C9951" t="s">
        <v>163</v>
      </c>
      <c r="D9951" t="s">
        <v>164</v>
      </c>
      <c r="E9951" t="s">
        <v>27</v>
      </c>
      <c r="F9951" t="s">
        <v>81</v>
      </c>
      <c r="G9951" t="s">
        <v>239</v>
      </c>
      <c r="H9951">
        <v>1</v>
      </c>
      <c r="I9951">
        <v>3976.49</v>
      </c>
      <c r="J9951">
        <v>0.1</v>
      </c>
      <c r="K9951">
        <v>3578.84</v>
      </c>
      <c r="L9951">
        <v>1250.75</v>
      </c>
      <c r="M9951">
        <f t="shared" si="467"/>
        <v>3578.8409999999999</v>
      </c>
      <c r="N9951" t="str">
        <f t="shared" si="465"/>
        <v>Q4</v>
      </c>
      <c r="O9951" s="2">
        <f t="shared" si="466"/>
        <v>34.948474924835985</v>
      </c>
      <c r="P9951" t="str">
        <f>VLOOKUP(retail_sales_2023!C9951,customers!A:J,5,)</f>
        <v>Lucknow</v>
      </c>
      <c r="Q9951" t="str">
        <f>VLOOKUP(C9951,customers!A:J,10,0)</f>
        <v>Occasional</v>
      </c>
    </row>
    <row r="9952" spans="1:17" x14ac:dyDescent="0.3">
      <c r="A9952" t="s">
        <v>11043</v>
      </c>
      <c r="B9952" s="1">
        <v>45047</v>
      </c>
      <c r="C9952" t="s">
        <v>31</v>
      </c>
      <c r="D9952" t="s">
        <v>32</v>
      </c>
      <c r="E9952" t="s">
        <v>33</v>
      </c>
      <c r="F9952" t="s">
        <v>81</v>
      </c>
      <c r="G9952" t="s">
        <v>82</v>
      </c>
      <c r="H9952">
        <v>3</v>
      </c>
      <c r="I9952">
        <v>4520.5600000000004</v>
      </c>
      <c r="J9952">
        <v>0.25</v>
      </c>
      <c r="K9952">
        <v>10171.26</v>
      </c>
      <c r="L9952">
        <v>3679.74</v>
      </c>
      <c r="M9952">
        <f t="shared" si="467"/>
        <v>10171.26</v>
      </c>
      <c r="N9952" t="str">
        <f t="shared" si="465"/>
        <v>Q2</v>
      </c>
      <c r="O9952" s="2">
        <f t="shared" si="466"/>
        <v>36.177818677332006</v>
      </c>
      <c r="P9952" t="str">
        <f>VLOOKUP(retail_sales_2023!C9952,customers!A:J,5,)</f>
        <v>Ahmedabad</v>
      </c>
      <c r="Q9952" t="str">
        <f>VLOOKUP(C9952,customers!A:J,10,0)</f>
        <v>Premium</v>
      </c>
    </row>
    <row r="9953" spans="1:17" x14ac:dyDescent="0.3">
      <c r="A9953" t="s">
        <v>11044</v>
      </c>
      <c r="B9953" s="1">
        <v>45268</v>
      </c>
      <c r="C9953" t="s">
        <v>1305</v>
      </c>
      <c r="D9953" t="s">
        <v>1306</v>
      </c>
      <c r="E9953" t="s">
        <v>33</v>
      </c>
      <c r="F9953" t="s">
        <v>43</v>
      </c>
      <c r="G9953" t="s">
        <v>243</v>
      </c>
      <c r="H9953">
        <v>3</v>
      </c>
      <c r="I9953">
        <v>62349.9</v>
      </c>
      <c r="J9953">
        <v>0.15</v>
      </c>
      <c r="K9953">
        <v>158992.24</v>
      </c>
      <c r="L9953">
        <v>18909.900000000001</v>
      </c>
      <c r="M9953">
        <f t="shared" si="467"/>
        <v>158992.245</v>
      </c>
      <c r="N9953" t="str">
        <f t="shared" si="465"/>
        <v>Q4</v>
      </c>
      <c r="O9953" s="2">
        <f t="shared" si="466"/>
        <v>11.893599335414107</v>
      </c>
      <c r="P9953" t="str">
        <f>VLOOKUP(retail_sales_2023!C9953,customers!A:J,5,)</f>
        <v>Pune</v>
      </c>
      <c r="Q9953" t="str">
        <f>VLOOKUP(C9953,customers!A:J,10,0)</f>
        <v>Premium</v>
      </c>
    </row>
    <row r="9954" spans="1:17" x14ac:dyDescent="0.3">
      <c r="A9954" t="s">
        <v>11045</v>
      </c>
      <c r="B9954" s="1">
        <v>45289</v>
      </c>
      <c r="C9954" t="s">
        <v>971</v>
      </c>
      <c r="D9954" t="s">
        <v>972</v>
      </c>
      <c r="E9954" t="s">
        <v>15</v>
      </c>
      <c r="F9954" t="s">
        <v>81</v>
      </c>
      <c r="G9954" t="s">
        <v>105</v>
      </c>
      <c r="H9954">
        <v>3</v>
      </c>
      <c r="I9954">
        <v>3841.59</v>
      </c>
      <c r="J9954">
        <v>0.05</v>
      </c>
      <c r="K9954">
        <v>10948.53</v>
      </c>
      <c r="L9954">
        <v>3261.82</v>
      </c>
      <c r="M9954">
        <f t="shared" si="467"/>
        <v>10948.531499999999</v>
      </c>
      <c r="N9954" t="str">
        <f t="shared" si="465"/>
        <v>Q4</v>
      </c>
      <c r="O9954" s="2">
        <f t="shared" si="466"/>
        <v>29.792310017874545</v>
      </c>
      <c r="P9954" t="str">
        <f>VLOOKUP(retail_sales_2023!C9954,customers!A:J,5,)</f>
        <v>Chennai</v>
      </c>
      <c r="Q9954" t="str">
        <f>VLOOKUP(C9954,customers!A:J,10,0)</f>
        <v>Premium</v>
      </c>
    </row>
    <row r="9955" spans="1:17" x14ac:dyDescent="0.3">
      <c r="A9955" t="s">
        <v>11046</v>
      </c>
      <c r="B9955" s="1">
        <v>45043</v>
      </c>
      <c r="C9955" t="s">
        <v>650</v>
      </c>
      <c r="D9955" t="s">
        <v>651</v>
      </c>
      <c r="E9955" t="s">
        <v>33</v>
      </c>
      <c r="F9955" t="s">
        <v>52</v>
      </c>
      <c r="G9955" t="s">
        <v>69</v>
      </c>
      <c r="H9955">
        <v>4</v>
      </c>
      <c r="I9955">
        <v>593.41999999999996</v>
      </c>
      <c r="J9955">
        <v>0.05</v>
      </c>
      <c r="K9955">
        <v>2255</v>
      </c>
      <c r="L9955">
        <v>215.84</v>
      </c>
      <c r="M9955">
        <f t="shared" si="467"/>
        <v>2254.9959999999996</v>
      </c>
      <c r="N9955" t="str">
        <f t="shared" si="465"/>
        <v>Q2</v>
      </c>
      <c r="O9955" s="2">
        <f t="shared" si="466"/>
        <v>9.5716186252771625</v>
      </c>
      <c r="P9955" t="str">
        <f>VLOOKUP(retail_sales_2023!C9955,customers!A:J,5,)</f>
        <v>Ahmedabad</v>
      </c>
      <c r="Q9955" t="str">
        <f>VLOOKUP(C9955,customers!A:J,10,0)</f>
        <v>Regular</v>
      </c>
    </row>
    <row r="9956" spans="1:17" x14ac:dyDescent="0.3">
      <c r="A9956" t="s">
        <v>11047</v>
      </c>
      <c r="B9956" s="1">
        <v>45057</v>
      </c>
      <c r="C9956" t="s">
        <v>1654</v>
      </c>
      <c r="D9956" t="s">
        <v>1655</v>
      </c>
      <c r="E9956" t="s">
        <v>33</v>
      </c>
      <c r="F9956" t="s">
        <v>16</v>
      </c>
      <c r="G9956" t="s">
        <v>171</v>
      </c>
      <c r="H9956">
        <v>3</v>
      </c>
      <c r="I9956">
        <v>656.79</v>
      </c>
      <c r="J9956">
        <v>0</v>
      </c>
      <c r="K9956">
        <v>1970.37</v>
      </c>
      <c r="L9956">
        <v>488.53</v>
      </c>
      <c r="M9956">
        <f t="shared" si="467"/>
        <v>1970.37</v>
      </c>
      <c r="N9956" t="str">
        <f t="shared" si="465"/>
        <v>Q2</v>
      </c>
      <c r="O9956" s="2">
        <f t="shared" si="466"/>
        <v>24.793820449966251</v>
      </c>
      <c r="P9956" t="str">
        <f>VLOOKUP(retail_sales_2023!C9956,customers!A:J,5,)</f>
        <v>Ahmedabad</v>
      </c>
      <c r="Q9956" t="str">
        <f>VLOOKUP(C9956,customers!A:J,10,0)</f>
        <v>Premium</v>
      </c>
    </row>
    <row r="9957" spans="1:17" x14ac:dyDescent="0.3">
      <c r="A9957" t="s">
        <v>11048</v>
      </c>
      <c r="B9957" s="1">
        <v>45145</v>
      </c>
      <c r="C9957" t="s">
        <v>327</v>
      </c>
      <c r="D9957" t="s">
        <v>328</v>
      </c>
      <c r="E9957" t="s">
        <v>21</v>
      </c>
      <c r="F9957" t="s">
        <v>52</v>
      </c>
      <c r="G9957" t="s">
        <v>268</v>
      </c>
      <c r="H9957">
        <v>8</v>
      </c>
      <c r="I9957">
        <v>491.67</v>
      </c>
      <c r="J9957">
        <v>0.15</v>
      </c>
      <c r="K9957">
        <v>3343.36</v>
      </c>
      <c r="L9957">
        <v>278.29000000000002</v>
      </c>
      <c r="M9957">
        <f t="shared" si="467"/>
        <v>3343.3560000000002</v>
      </c>
      <c r="N9957" t="str">
        <f t="shared" si="465"/>
        <v>Q3</v>
      </c>
      <c r="O9957" s="2">
        <f t="shared" si="466"/>
        <v>8.3236624234303225</v>
      </c>
      <c r="P9957" t="str">
        <f>VLOOKUP(retail_sales_2023!C9957,customers!A:J,5,)</f>
        <v>Bhubaneswar</v>
      </c>
      <c r="Q9957" t="str">
        <f>VLOOKUP(C9957,customers!A:J,10,0)</f>
        <v>Occasional</v>
      </c>
    </row>
    <row r="9958" spans="1:17" x14ac:dyDescent="0.3">
      <c r="A9958" t="s">
        <v>11049</v>
      </c>
      <c r="B9958" s="1">
        <v>45141</v>
      </c>
      <c r="C9958" t="s">
        <v>13</v>
      </c>
      <c r="D9958" t="s">
        <v>14</v>
      </c>
      <c r="E9958" t="s">
        <v>15</v>
      </c>
      <c r="F9958" t="s">
        <v>43</v>
      </c>
      <c r="G9958" t="s">
        <v>44</v>
      </c>
      <c r="H9958">
        <v>4</v>
      </c>
      <c r="I9958">
        <v>69993.69</v>
      </c>
      <c r="J9958">
        <v>0.05</v>
      </c>
      <c r="K9958">
        <v>265976.02</v>
      </c>
      <c r="L9958">
        <v>33789.74</v>
      </c>
      <c r="M9958">
        <f t="shared" si="467"/>
        <v>265976.022</v>
      </c>
      <c r="N9958" t="str">
        <f t="shared" si="465"/>
        <v>Q3</v>
      </c>
      <c r="O9958" s="2">
        <f t="shared" si="466"/>
        <v>12.704055049774787</v>
      </c>
      <c r="P9958" t="str">
        <f>VLOOKUP(retail_sales_2023!C9958,customers!A:J,5,)</f>
        <v>Kochi</v>
      </c>
      <c r="Q9958" t="str">
        <f>VLOOKUP(C9958,customers!A:J,10,0)</f>
        <v>Regular</v>
      </c>
    </row>
    <row r="9959" spans="1:17" x14ac:dyDescent="0.3">
      <c r="A9959" t="s">
        <v>11050</v>
      </c>
      <c r="B9959" s="1">
        <v>45004</v>
      </c>
      <c r="C9959" t="s">
        <v>1120</v>
      </c>
      <c r="D9959" t="s">
        <v>1121</v>
      </c>
      <c r="E9959" t="s">
        <v>33</v>
      </c>
      <c r="F9959" t="s">
        <v>43</v>
      </c>
      <c r="G9959" t="s">
        <v>154</v>
      </c>
      <c r="H9959">
        <v>3</v>
      </c>
      <c r="I9959">
        <v>72962.58</v>
      </c>
      <c r="J9959">
        <v>0.05</v>
      </c>
      <c r="K9959">
        <v>207943.35</v>
      </c>
      <c r="L9959">
        <v>25083.4</v>
      </c>
      <c r="M9959">
        <f t="shared" si="467"/>
        <v>207943.35299999997</v>
      </c>
      <c r="N9959" t="str">
        <f t="shared" si="465"/>
        <v>Q1</v>
      </c>
      <c r="O9959" s="2">
        <f t="shared" si="466"/>
        <v>12.062612245113874</v>
      </c>
      <c r="P9959" t="str">
        <f>VLOOKUP(retail_sales_2023!C9959,customers!A:J,5,)</f>
        <v>Nagpur</v>
      </c>
      <c r="Q9959" t="str">
        <f>VLOOKUP(C9959,customers!A:J,10,0)</f>
        <v>Regular</v>
      </c>
    </row>
    <row r="9960" spans="1:17" x14ac:dyDescent="0.3">
      <c r="A9960" t="s">
        <v>11051</v>
      </c>
      <c r="B9960" s="1">
        <v>45162</v>
      </c>
      <c r="C9960" t="s">
        <v>310</v>
      </c>
      <c r="D9960" t="s">
        <v>311</v>
      </c>
      <c r="E9960" t="s">
        <v>21</v>
      </c>
      <c r="F9960" t="s">
        <v>22</v>
      </c>
      <c r="G9960" t="s">
        <v>182</v>
      </c>
      <c r="H9960">
        <v>5</v>
      </c>
      <c r="I9960">
        <v>2000.01</v>
      </c>
      <c r="J9960">
        <v>0.15</v>
      </c>
      <c r="K9960">
        <v>8500.0400000000009</v>
      </c>
      <c r="L9960">
        <v>2695.65</v>
      </c>
      <c r="M9960">
        <f t="shared" si="467"/>
        <v>8500.0424999999996</v>
      </c>
      <c r="N9960" t="str">
        <f t="shared" si="465"/>
        <v>Q3</v>
      </c>
      <c r="O9960" s="2">
        <f t="shared" si="466"/>
        <v>31.713380172328598</v>
      </c>
      <c r="P9960" t="str">
        <f>VLOOKUP(retail_sales_2023!C9960,customers!A:J,5,)</f>
        <v>Patna</v>
      </c>
      <c r="Q9960" t="str">
        <f>VLOOKUP(C9960,customers!A:J,10,0)</f>
        <v>Regular</v>
      </c>
    </row>
    <row r="9961" spans="1:17" x14ac:dyDescent="0.3">
      <c r="A9961" t="s">
        <v>11052</v>
      </c>
      <c r="B9961" s="1">
        <v>45010</v>
      </c>
      <c r="C9961" t="s">
        <v>317</v>
      </c>
      <c r="D9961" t="s">
        <v>13093</v>
      </c>
      <c r="E9961" t="s">
        <v>21</v>
      </c>
      <c r="F9961" t="s">
        <v>16</v>
      </c>
      <c r="G9961" t="s">
        <v>192</v>
      </c>
      <c r="H9961">
        <v>1</v>
      </c>
      <c r="I9961">
        <v>579.54999999999995</v>
      </c>
      <c r="J9961">
        <v>0.05</v>
      </c>
      <c r="K9961">
        <v>550.57000000000005</v>
      </c>
      <c r="L9961">
        <v>219.24</v>
      </c>
      <c r="M9961">
        <f t="shared" si="467"/>
        <v>550.57249999999988</v>
      </c>
      <c r="N9961" t="str">
        <f t="shared" si="465"/>
        <v>Q1</v>
      </c>
      <c r="O9961" s="2">
        <f t="shared" si="466"/>
        <v>39.820549612220063</v>
      </c>
      <c r="P9961" t="str">
        <f>VLOOKUP(retail_sales_2023!C9961,customers!A:J,5,)</f>
        <v>Patna</v>
      </c>
      <c r="Q9961" t="str">
        <f>VLOOKUP(C9961,customers!A:J,10,0)</f>
        <v>Regular</v>
      </c>
    </row>
    <row r="9962" spans="1:17" x14ac:dyDescent="0.3">
      <c r="A9962" t="s">
        <v>11053</v>
      </c>
      <c r="B9962" s="1">
        <v>45030</v>
      </c>
      <c r="C9962" t="s">
        <v>313</v>
      </c>
      <c r="D9962" t="s">
        <v>314</v>
      </c>
      <c r="E9962" t="s">
        <v>21</v>
      </c>
      <c r="F9962" t="s">
        <v>16</v>
      </c>
      <c r="G9962" t="s">
        <v>17</v>
      </c>
      <c r="H9962">
        <v>5</v>
      </c>
      <c r="I9962">
        <v>993.74</v>
      </c>
      <c r="J9962">
        <v>0.15</v>
      </c>
      <c r="K9962">
        <v>4223.3900000000003</v>
      </c>
      <c r="L9962">
        <v>-350.87</v>
      </c>
      <c r="M9962">
        <f t="shared" si="467"/>
        <v>4223.3949999999995</v>
      </c>
      <c r="N9962" t="str">
        <f t="shared" si="465"/>
        <v>Q2</v>
      </c>
      <c r="O9962" s="2">
        <f t="shared" si="466"/>
        <v>-8.3077811899919247</v>
      </c>
      <c r="P9962" t="str">
        <f>VLOOKUP(retail_sales_2023!C9962,customers!A:J,5,)</f>
        <v>Kolkata</v>
      </c>
      <c r="Q9962" t="str">
        <f>VLOOKUP(C9962,customers!A:J,10,0)</f>
        <v>Premium</v>
      </c>
    </row>
    <row r="9963" spans="1:17" x14ac:dyDescent="0.3">
      <c r="A9963" t="s">
        <v>11054</v>
      </c>
      <c r="B9963" s="1">
        <v>45203</v>
      </c>
      <c r="C9963" t="s">
        <v>570</v>
      </c>
      <c r="D9963" t="s">
        <v>571</v>
      </c>
      <c r="E9963" t="s">
        <v>33</v>
      </c>
      <c r="F9963" t="s">
        <v>22</v>
      </c>
      <c r="G9963" t="s">
        <v>146</v>
      </c>
      <c r="H9963">
        <v>4</v>
      </c>
      <c r="I9963">
        <v>16135.56</v>
      </c>
      <c r="J9963">
        <v>0.05</v>
      </c>
      <c r="K9963">
        <v>61315.13</v>
      </c>
      <c r="L9963">
        <v>17170.599999999999</v>
      </c>
      <c r="M9963">
        <f t="shared" si="467"/>
        <v>61315.127999999997</v>
      </c>
      <c r="N9963" t="str">
        <f t="shared" si="465"/>
        <v>Q4</v>
      </c>
      <c r="O9963" s="2">
        <f t="shared" si="466"/>
        <v>28.003854839743468</v>
      </c>
      <c r="P9963" t="str">
        <f>VLOOKUP(retail_sales_2023!C9963,customers!A:J,5,)</f>
        <v>Pune</v>
      </c>
      <c r="Q9963" t="str">
        <f>VLOOKUP(C9963,customers!A:J,10,0)</f>
        <v>Premium</v>
      </c>
    </row>
    <row r="9964" spans="1:17" x14ac:dyDescent="0.3">
      <c r="A9964" t="s">
        <v>11055</v>
      </c>
      <c r="B9964" s="1">
        <v>45009</v>
      </c>
      <c r="C9964" t="s">
        <v>2037</v>
      </c>
      <c r="D9964" t="s">
        <v>2038</v>
      </c>
      <c r="E9964" t="s">
        <v>33</v>
      </c>
      <c r="F9964" t="s">
        <v>52</v>
      </c>
      <c r="G9964" t="s">
        <v>200</v>
      </c>
      <c r="H9964">
        <v>7</v>
      </c>
      <c r="I9964">
        <v>258.82</v>
      </c>
      <c r="J9964">
        <v>0.2</v>
      </c>
      <c r="K9964">
        <v>1449.39</v>
      </c>
      <c r="L9964">
        <v>138.66</v>
      </c>
      <c r="M9964">
        <f t="shared" si="467"/>
        <v>1449.3920000000001</v>
      </c>
      <c r="N9964" t="str">
        <f t="shared" si="465"/>
        <v>Q1</v>
      </c>
      <c r="O9964" s="2">
        <f t="shared" si="466"/>
        <v>9.5667832674435438</v>
      </c>
      <c r="P9964" t="str">
        <f>VLOOKUP(retail_sales_2023!C9964,customers!A:J,5,)</f>
        <v>Mumbai</v>
      </c>
      <c r="Q9964" t="str">
        <f>VLOOKUP(C9964,customers!A:J,10,0)</f>
        <v>Premium</v>
      </c>
    </row>
    <row r="9965" spans="1:17" x14ac:dyDescent="0.3">
      <c r="A9965" t="s">
        <v>11056</v>
      </c>
      <c r="B9965" s="1">
        <v>45260</v>
      </c>
      <c r="C9965" t="s">
        <v>2566</v>
      </c>
      <c r="D9965" t="s">
        <v>2567</v>
      </c>
      <c r="E9965" t="s">
        <v>15</v>
      </c>
      <c r="F9965" t="s">
        <v>52</v>
      </c>
      <c r="G9965" t="s">
        <v>69</v>
      </c>
      <c r="H9965">
        <v>1</v>
      </c>
      <c r="I9965">
        <v>389.71</v>
      </c>
      <c r="J9965">
        <v>0</v>
      </c>
      <c r="K9965">
        <v>389.71</v>
      </c>
      <c r="L9965">
        <v>31.44</v>
      </c>
      <c r="M9965">
        <f t="shared" si="467"/>
        <v>389.71</v>
      </c>
      <c r="N9965" t="str">
        <f t="shared" si="465"/>
        <v>Q4</v>
      </c>
      <c r="O9965" s="2">
        <f t="shared" si="466"/>
        <v>8.0675373996048343</v>
      </c>
      <c r="P9965" t="str">
        <f>VLOOKUP(retail_sales_2023!C9965,customers!A:J,5,)</f>
        <v>Bengaluru</v>
      </c>
      <c r="Q9965" t="str">
        <f>VLOOKUP(C9965,customers!A:J,10,0)</f>
        <v>Premium</v>
      </c>
    </row>
    <row r="9966" spans="1:17" x14ac:dyDescent="0.3">
      <c r="A9966" t="s">
        <v>11057</v>
      </c>
      <c r="B9966" s="1">
        <v>45245</v>
      </c>
      <c r="C9966" t="s">
        <v>1189</v>
      </c>
      <c r="D9966" t="s">
        <v>1190</v>
      </c>
      <c r="E9966" t="s">
        <v>21</v>
      </c>
      <c r="F9966" t="s">
        <v>43</v>
      </c>
      <c r="G9966" t="s">
        <v>178</v>
      </c>
      <c r="H9966">
        <v>5</v>
      </c>
      <c r="I9966">
        <v>11847.25</v>
      </c>
      <c r="J9966">
        <v>0.15</v>
      </c>
      <c r="K9966">
        <v>50350.81</v>
      </c>
      <c r="L9966">
        <v>5091.91</v>
      </c>
      <c r="M9966">
        <f t="shared" si="467"/>
        <v>50350.8125</v>
      </c>
      <c r="N9966" t="str">
        <f t="shared" si="465"/>
        <v>Q4</v>
      </c>
      <c r="O9966" s="2">
        <f t="shared" si="466"/>
        <v>10.112866108807387</v>
      </c>
      <c r="P9966" t="str">
        <f>VLOOKUP(retail_sales_2023!C9966,customers!A:J,5,)</f>
        <v>Bhubaneswar</v>
      </c>
      <c r="Q9966" t="str">
        <f>VLOOKUP(C9966,customers!A:J,10,0)</f>
        <v>Occasional</v>
      </c>
    </row>
    <row r="9967" spans="1:17" x14ac:dyDescent="0.3">
      <c r="A9967" t="s">
        <v>11058</v>
      </c>
      <c r="B9967" s="1">
        <v>45100</v>
      </c>
      <c r="C9967" t="s">
        <v>1939</v>
      </c>
      <c r="D9967" t="s">
        <v>1940</v>
      </c>
      <c r="E9967" t="s">
        <v>27</v>
      </c>
      <c r="F9967" t="s">
        <v>52</v>
      </c>
      <c r="G9967" t="s">
        <v>69</v>
      </c>
      <c r="H9967">
        <v>5</v>
      </c>
      <c r="I9967">
        <v>223.26</v>
      </c>
      <c r="J9967">
        <v>0</v>
      </c>
      <c r="K9967">
        <v>1116.3</v>
      </c>
      <c r="L9967">
        <v>65.819999999999993</v>
      </c>
      <c r="M9967">
        <f t="shared" si="467"/>
        <v>1116.3</v>
      </c>
      <c r="N9967" t="str">
        <f t="shared" si="465"/>
        <v>Q2</v>
      </c>
      <c r="O9967" s="2">
        <f t="shared" si="466"/>
        <v>5.8962644450416555</v>
      </c>
      <c r="P9967" t="str">
        <f>VLOOKUP(retail_sales_2023!C9967,customers!A:J,5,)</f>
        <v>Chandigarh</v>
      </c>
      <c r="Q9967" t="str">
        <f>VLOOKUP(C9967,customers!A:J,10,0)</f>
        <v>Regular</v>
      </c>
    </row>
    <row r="9968" spans="1:17" x14ac:dyDescent="0.3">
      <c r="A9968" t="s">
        <v>11059</v>
      </c>
      <c r="B9968" s="1">
        <v>45263</v>
      </c>
      <c r="C9968" t="s">
        <v>1305</v>
      </c>
      <c r="D9968" t="s">
        <v>1306</v>
      </c>
      <c r="E9968" t="s">
        <v>33</v>
      </c>
      <c r="F9968" t="s">
        <v>43</v>
      </c>
      <c r="G9968" t="s">
        <v>110</v>
      </c>
      <c r="H9968">
        <v>2</v>
      </c>
      <c r="I9968">
        <v>16412.97</v>
      </c>
      <c r="J9968">
        <v>0</v>
      </c>
      <c r="K9968">
        <v>32825.94</v>
      </c>
      <c r="L9968">
        <v>4843.6000000000004</v>
      </c>
      <c r="M9968">
        <f t="shared" si="467"/>
        <v>32825.94</v>
      </c>
      <c r="N9968" t="str">
        <f t="shared" si="465"/>
        <v>Q4</v>
      </c>
      <c r="O9968" s="2">
        <f t="shared" si="466"/>
        <v>14.755403805648825</v>
      </c>
      <c r="P9968" t="str">
        <f>VLOOKUP(retail_sales_2023!C9968,customers!A:J,5,)</f>
        <v>Pune</v>
      </c>
      <c r="Q9968" t="str">
        <f>VLOOKUP(C9968,customers!A:J,10,0)</f>
        <v>Premium</v>
      </c>
    </row>
    <row r="9969" spans="1:17" x14ac:dyDescent="0.3">
      <c r="A9969" t="s">
        <v>11060</v>
      </c>
      <c r="B9969" s="1">
        <v>45121</v>
      </c>
      <c r="C9969" t="s">
        <v>1231</v>
      </c>
      <c r="D9969" t="s">
        <v>1232</v>
      </c>
      <c r="E9969" t="s">
        <v>15</v>
      </c>
      <c r="F9969" t="s">
        <v>28</v>
      </c>
      <c r="G9969" t="s">
        <v>61</v>
      </c>
      <c r="H9969">
        <v>2</v>
      </c>
      <c r="I9969">
        <v>2204.12</v>
      </c>
      <c r="J9969">
        <v>0.2</v>
      </c>
      <c r="K9969">
        <v>3526.59</v>
      </c>
      <c r="L9969">
        <v>880.02</v>
      </c>
      <c r="M9969">
        <f t="shared" si="467"/>
        <v>3526.5920000000001</v>
      </c>
      <c r="N9969" t="str">
        <f t="shared" si="465"/>
        <v>Q3</v>
      </c>
      <c r="O9969" s="2">
        <f t="shared" si="466"/>
        <v>24.953850603557541</v>
      </c>
      <c r="P9969" t="str">
        <f>VLOOKUP(retail_sales_2023!C9969,customers!A:J,5,)</f>
        <v>Coimbatore</v>
      </c>
      <c r="Q9969" t="str">
        <f>VLOOKUP(C9969,customers!A:J,10,0)</f>
        <v>Regular</v>
      </c>
    </row>
    <row r="9970" spans="1:17" x14ac:dyDescent="0.3">
      <c r="A9970" t="s">
        <v>11061</v>
      </c>
      <c r="B9970" s="1">
        <v>45230</v>
      </c>
      <c r="C9970" t="s">
        <v>1006</v>
      </c>
      <c r="D9970" t="s">
        <v>1007</v>
      </c>
      <c r="E9970" t="s">
        <v>15</v>
      </c>
      <c r="F9970" t="s">
        <v>38</v>
      </c>
      <c r="G9970" t="s">
        <v>73</v>
      </c>
      <c r="H9970">
        <v>4</v>
      </c>
      <c r="I9970">
        <v>2479.88</v>
      </c>
      <c r="J9970">
        <v>0.15</v>
      </c>
      <c r="K9970">
        <v>8431.59</v>
      </c>
      <c r="L9970">
        <v>2570.5100000000002</v>
      </c>
      <c r="M9970">
        <f t="shared" si="467"/>
        <v>8431.5920000000006</v>
      </c>
      <c r="N9970" t="str">
        <f t="shared" si="465"/>
        <v>Q4</v>
      </c>
      <c r="O9970" s="2">
        <f t="shared" si="466"/>
        <v>30.486657913869152</v>
      </c>
      <c r="P9970" t="str">
        <f>VLOOKUP(retail_sales_2023!C9970,customers!A:J,5,)</f>
        <v>Hyderabad</v>
      </c>
      <c r="Q9970" t="str">
        <f>VLOOKUP(C9970,customers!A:J,10,0)</f>
        <v>Regular</v>
      </c>
    </row>
    <row r="9971" spans="1:17" x14ac:dyDescent="0.3">
      <c r="A9971" t="s">
        <v>11062</v>
      </c>
      <c r="B9971" s="1">
        <v>45259</v>
      </c>
      <c r="C9971" t="s">
        <v>755</v>
      </c>
      <c r="D9971" t="s">
        <v>756</v>
      </c>
      <c r="E9971" t="s">
        <v>15</v>
      </c>
      <c r="F9971" t="s">
        <v>52</v>
      </c>
      <c r="G9971" t="s">
        <v>117</v>
      </c>
      <c r="H9971">
        <v>5</v>
      </c>
      <c r="I9971">
        <v>763.39</v>
      </c>
      <c r="J9971">
        <v>0</v>
      </c>
      <c r="K9971">
        <v>3816.95</v>
      </c>
      <c r="L9971">
        <v>259.7</v>
      </c>
      <c r="M9971">
        <f t="shared" si="467"/>
        <v>3816.95</v>
      </c>
      <c r="N9971" t="str">
        <f t="shared" si="465"/>
        <v>Q4</v>
      </c>
      <c r="O9971" s="2">
        <f t="shared" si="466"/>
        <v>6.8038617220555677</v>
      </c>
      <c r="P9971" t="str">
        <f>VLOOKUP(retail_sales_2023!C9971,customers!A:J,5,)</f>
        <v>Kochi</v>
      </c>
      <c r="Q9971" t="str">
        <f>VLOOKUP(C9971,customers!A:J,10,0)</f>
        <v>Regular</v>
      </c>
    </row>
    <row r="9972" spans="1:17" x14ac:dyDescent="0.3">
      <c r="A9972" t="s">
        <v>11063</v>
      </c>
      <c r="B9972" s="1">
        <v>45137</v>
      </c>
      <c r="C9972" t="s">
        <v>420</v>
      </c>
      <c r="D9972" t="s">
        <v>421</v>
      </c>
      <c r="E9972" t="s">
        <v>33</v>
      </c>
      <c r="F9972" t="s">
        <v>22</v>
      </c>
      <c r="G9972" t="s">
        <v>210</v>
      </c>
      <c r="H9972">
        <v>4</v>
      </c>
      <c r="I9972">
        <v>43203.79</v>
      </c>
      <c r="J9972">
        <v>0</v>
      </c>
      <c r="K9972">
        <v>172815.16</v>
      </c>
      <c r="L9972">
        <v>52331.21</v>
      </c>
      <c r="M9972">
        <f t="shared" si="467"/>
        <v>172815.16</v>
      </c>
      <c r="N9972" t="str">
        <f t="shared" si="465"/>
        <v>Q3</v>
      </c>
      <c r="O9972" s="2">
        <f t="shared" si="466"/>
        <v>30.281608395930075</v>
      </c>
      <c r="P9972" t="str">
        <f>VLOOKUP(retail_sales_2023!C9972,customers!A:J,5,)</f>
        <v>Surat</v>
      </c>
      <c r="Q9972" t="str">
        <f>VLOOKUP(C9972,customers!A:J,10,0)</f>
        <v>Premium</v>
      </c>
    </row>
    <row r="9973" spans="1:17" x14ac:dyDescent="0.3">
      <c r="A9973" t="s">
        <v>11064</v>
      </c>
      <c r="B9973" s="1">
        <v>45193</v>
      </c>
      <c r="C9973" t="s">
        <v>2437</v>
      </c>
      <c r="D9973" t="s">
        <v>2438</v>
      </c>
      <c r="E9973" t="s">
        <v>15</v>
      </c>
      <c r="F9973" t="s">
        <v>16</v>
      </c>
      <c r="G9973" t="s">
        <v>305</v>
      </c>
      <c r="H9973">
        <v>3</v>
      </c>
      <c r="I9973">
        <v>597.95000000000005</v>
      </c>
      <c r="J9973">
        <v>0.05</v>
      </c>
      <c r="K9973">
        <v>1704.16</v>
      </c>
      <c r="L9973">
        <v>610.89</v>
      </c>
      <c r="M9973">
        <f t="shared" si="467"/>
        <v>1704.1575</v>
      </c>
      <c r="N9973" t="str">
        <f t="shared" si="465"/>
        <v>Q3</v>
      </c>
      <c r="O9973" s="2">
        <f t="shared" si="466"/>
        <v>35.846986198479016</v>
      </c>
      <c r="P9973" t="str">
        <f>VLOOKUP(retail_sales_2023!C9973,customers!A:J,5,)</f>
        <v>Chennai</v>
      </c>
      <c r="Q9973" t="str">
        <f>VLOOKUP(C9973,customers!A:J,10,0)</f>
        <v>Premium</v>
      </c>
    </row>
    <row r="9974" spans="1:17" x14ac:dyDescent="0.3">
      <c r="A9974" t="s">
        <v>11065</v>
      </c>
      <c r="B9974" s="1">
        <v>45220</v>
      </c>
      <c r="C9974" t="s">
        <v>1643</v>
      </c>
      <c r="D9974" t="s">
        <v>1644</v>
      </c>
      <c r="E9974" t="s">
        <v>15</v>
      </c>
      <c r="F9974" t="s">
        <v>52</v>
      </c>
      <c r="G9974" t="s">
        <v>226</v>
      </c>
      <c r="H9974">
        <v>3</v>
      </c>
      <c r="I9974">
        <v>676.82</v>
      </c>
      <c r="J9974">
        <v>0.1</v>
      </c>
      <c r="K9974">
        <v>1827.41</v>
      </c>
      <c r="L9974">
        <v>189.09</v>
      </c>
      <c r="M9974">
        <f t="shared" si="467"/>
        <v>1827.414</v>
      </c>
      <c r="N9974" t="str">
        <f t="shared" si="465"/>
        <v>Q4</v>
      </c>
      <c r="O9974" s="2">
        <f t="shared" si="466"/>
        <v>10.347431610859084</v>
      </c>
      <c r="P9974" t="str">
        <f>VLOOKUP(retail_sales_2023!C9974,customers!A:J,5,)</f>
        <v>Hyderabad</v>
      </c>
      <c r="Q9974" t="str">
        <f>VLOOKUP(C9974,customers!A:J,10,0)</f>
        <v>Premium</v>
      </c>
    </row>
    <row r="9975" spans="1:17" x14ac:dyDescent="0.3">
      <c r="A9975" t="s">
        <v>11066</v>
      </c>
      <c r="B9975" s="1">
        <v>45053</v>
      </c>
      <c r="C9975" t="s">
        <v>538</v>
      </c>
      <c r="D9975" t="s">
        <v>539</v>
      </c>
      <c r="E9975" t="s">
        <v>33</v>
      </c>
      <c r="F9975" t="s">
        <v>43</v>
      </c>
      <c r="G9975" t="s">
        <v>128</v>
      </c>
      <c r="H9975">
        <v>3</v>
      </c>
      <c r="I9975">
        <v>80644.75</v>
      </c>
      <c r="J9975">
        <v>0.2</v>
      </c>
      <c r="K9975">
        <v>193547.4</v>
      </c>
      <c r="L9975">
        <v>19047.04</v>
      </c>
      <c r="M9975">
        <f t="shared" si="467"/>
        <v>193547.40000000002</v>
      </c>
      <c r="N9975" t="str">
        <f t="shared" si="465"/>
        <v>Q2</v>
      </c>
      <c r="O9975" s="2">
        <f t="shared" si="466"/>
        <v>9.8410208558730332</v>
      </c>
      <c r="P9975" t="str">
        <f>VLOOKUP(retail_sales_2023!C9975,customers!A:J,5,)</f>
        <v>Mumbai</v>
      </c>
      <c r="Q9975" t="str">
        <f>VLOOKUP(C9975,customers!A:J,10,0)</f>
        <v>Premium</v>
      </c>
    </row>
    <row r="9976" spans="1:17" x14ac:dyDescent="0.3">
      <c r="A9976" t="s">
        <v>11067</v>
      </c>
      <c r="B9976" s="1">
        <v>44953</v>
      </c>
      <c r="C9976" t="s">
        <v>406</v>
      </c>
      <c r="D9976" t="s">
        <v>407</v>
      </c>
      <c r="E9976" t="s">
        <v>15</v>
      </c>
      <c r="F9976" t="s">
        <v>38</v>
      </c>
      <c r="G9976" t="s">
        <v>684</v>
      </c>
      <c r="H9976">
        <v>2</v>
      </c>
      <c r="I9976">
        <v>2407.0300000000002</v>
      </c>
      <c r="J9976">
        <v>0.05</v>
      </c>
      <c r="K9976">
        <v>4573.3599999999997</v>
      </c>
      <c r="L9976">
        <v>1091.0999999999999</v>
      </c>
      <c r="M9976">
        <f t="shared" si="467"/>
        <v>4573.357</v>
      </c>
      <c r="N9976" t="str">
        <f t="shared" si="465"/>
        <v>Q1</v>
      </c>
      <c r="O9976" s="2">
        <f t="shared" si="466"/>
        <v>23.85773260797313</v>
      </c>
      <c r="P9976" t="str">
        <f>VLOOKUP(retail_sales_2023!C9976,customers!A:J,5,)</f>
        <v>Hyderabad</v>
      </c>
      <c r="Q9976" t="str">
        <f>VLOOKUP(C9976,customers!A:J,10,0)</f>
        <v>Premium</v>
      </c>
    </row>
    <row r="9977" spans="1:17" x14ac:dyDescent="0.3">
      <c r="A9977" t="s">
        <v>11068</v>
      </c>
      <c r="B9977" s="1">
        <v>45228</v>
      </c>
      <c r="C9977" t="s">
        <v>2259</v>
      </c>
      <c r="D9977" t="s">
        <v>2260</v>
      </c>
      <c r="E9977" t="s">
        <v>21</v>
      </c>
      <c r="F9977" t="s">
        <v>22</v>
      </c>
      <c r="G9977" t="s">
        <v>1039</v>
      </c>
      <c r="H9977">
        <v>2</v>
      </c>
      <c r="I9977">
        <v>29850.720000000001</v>
      </c>
      <c r="J9977">
        <v>0</v>
      </c>
      <c r="K9977">
        <v>59701.440000000002</v>
      </c>
      <c r="L9977">
        <v>10737.17</v>
      </c>
      <c r="M9977">
        <f t="shared" si="467"/>
        <v>59701.440000000002</v>
      </c>
      <c r="N9977" t="str">
        <f t="shared" si="465"/>
        <v>Q4</v>
      </c>
      <c r="O9977" s="2">
        <f t="shared" si="466"/>
        <v>17.984775576602509</v>
      </c>
      <c r="P9977" t="str">
        <f>VLOOKUP(retail_sales_2023!C9977,customers!A:J,5,)</f>
        <v>Bhubaneswar</v>
      </c>
      <c r="Q9977" t="str">
        <f>VLOOKUP(C9977,customers!A:J,10,0)</f>
        <v>Regular</v>
      </c>
    </row>
    <row r="9978" spans="1:17" x14ac:dyDescent="0.3">
      <c r="A9978" t="s">
        <v>11069</v>
      </c>
      <c r="B9978" s="1">
        <v>45229</v>
      </c>
      <c r="C9978" t="s">
        <v>1324</v>
      </c>
      <c r="D9978" t="s">
        <v>1325</v>
      </c>
      <c r="E9978" t="s">
        <v>33</v>
      </c>
      <c r="F9978" t="s">
        <v>22</v>
      </c>
      <c r="G9978" t="s">
        <v>315</v>
      </c>
      <c r="H9978">
        <v>4</v>
      </c>
      <c r="I9978">
        <v>9483.59</v>
      </c>
      <c r="J9978">
        <v>0.1</v>
      </c>
      <c r="K9978">
        <v>34140.92</v>
      </c>
      <c r="L9978">
        <v>10783.12</v>
      </c>
      <c r="M9978">
        <f t="shared" si="467"/>
        <v>34140.923999999999</v>
      </c>
      <c r="N9978" t="str">
        <f t="shared" si="465"/>
        <v>Q4</v>
      </c>
      <c r="O9978" s="2">
        <f t="shared" si="466"/>
        <v>31.584151803759248</v>
      </c>
      <c r="P9978" t="str">
        <f>VLOOKUP(retail_sales_2023!C9978,customers!A:J,5,)</f>
        <v>Mumbai</v>
      </c>
      <c r="Q9978" t="str">
        <f>VLOOKUP(C9978,customers!A:J,10,0)</f>
        <v>Regular</v>
      </c>
    </row>
    <row r="9979" spans="1:17" x14ac:dyDescent="0.3">
      <c r="A9979" t="s">
        <v>11070</v>
      </c>
      <c r="B9979" s="1">
        <v>45076</v>
      </c>
      <c r="C9979" t="s">
        <v>5047</v>
      </c>
      <c r="D9979" t="s">
        <v>5048</v>
      </c>
      <c r="E9979" t="s">
        <v>27</v>
      </c>
      <c r="F9979" t="s">
        <v>22</v>
      </c>
      <c r="G9979" t="s">
        <v>182</v>
      </c>
      <c r="H9979">
        <v>1</v>
      </c>
      <c r="I9979">
        <v>17934.39</v>
      </c>
      <c r="J9979">
        <v>0.25</v>
      </c>
      <c r="K9979">
        <v>13450.79</v>
      </c>
      <c r="L9979">
        <v>3209.19</v>
      </c>
      <c r="M9979">
        <f t="shared" si="467"/>
        <v>13450.7925</v>
      </c>
      <c r="N9979" t="str">
        <f t="shared" si="465"/>
        <v>Q2</v>
      </c>
      <c r="O9979" s="2">
        <f t="shared" si="466"/>
        <v>23.858747330082469</v>
      </c>
      <c r="P9979" t="str">
        <f>VLOOKUP(retail_sales_2023!C9979,customers!A:J,5,)</f>
        <v>Lucknow</v>
      </c>
      <c r="Q9979" t="str">
        <f>VLOOKUP(C9979,customers!A:J,10,0)</f>
        <v>Premium</v>
      </c>
    </row>
    <row r="9980" spans="1:17" x14ac:dyDescent="0.3">
      <c r="A9980" t="s">
        <v>11071</v>
      </c>
      <c r="B9980" s="1">
        <v>44993</v>
      </c>
      <c r="C9980" t="s">
        <v>1058</v>
      </c>
      <c r="D9980" t="s">
        <v>1059</v>
      </c>
      <c r="E9980" t="s">
        <v>15</v>
      </c>
      <c r="F9980" t="s">
        <v>81</v>
      </c>
      <c r="G9980" t="s">
        <v>333</v>
      </c>
      <c r="H9980">
        <v>5</v>
      </c>
      <c r="I9980">
        <v>1804.49</v>
      </c>
      <c r="J9980">
        <v>0.05</v>
      </c>
      <c r="K9980">
        <v>8571.33</v>
      </c>
      <c r="L9980">
        <v>2474.1799999999998</v>
      </c>
      <c r="M9980">
        <f t="shared" si="467"/>
        <v>8571.3274999999994</v>
      </c>
      <c r="N9980" t="str">
        <f t="shared" si="465"/>
        <v>Q1</v>
      </c>
      <c r="O9980" s="2">
        <f t="shared" si="466"/>
        <v>28.865765289634162</v>
      </c>
      <c r="P9980" t="str">
        <f>VLOOKUP(retail_sales_2023!C9980,customers!A:J,5,)</f>
        <v>Bengaluru</v>
      </c>
      <c r="Q9980" t="str">
        <f>VLOOKUP(C9980,customers!A:J,10,0)</f>
        <v>Regular</v>
      </c>
    </row>
    <row r="9981" spans="1:17" x14ac:dyDescent="0.3">
      <c r="A9981" t="s">
        <v>11072</v>
      </c>
      <c r="B9981" s="1">
        <v>45050</v>
      </c>
      <c r="C9981" t="s">
        <v>92</v>
      </c>
      <c r="D9981" t="s">
        <v>93</v>
      </c>
      <c r="E9981" t="s">
        <v>27</v>
      </c>
      <c r="F9981" t="s">
        <v>16</v>
      </c>
      <c r="G9981" t="s">
        <v>305</v>
      </c>
      <c r="H9981">
        <v>4</v>
      </c>
      <c r="I9981">
        <v>397.5</v>
      </c>
      <c r="J9981">
        <v>0</v>
      </c>
      <c r="K9981">
        <v>1590</v>
      </c>
      <c r="L9981">
        <v>701.9</v>
      </c>
      <c r="M9981">
        <f t="shared" si="467"/>
        <v>1590</v>
      </c>
      <c r="N9981" t="str">
        <f t="shared" si="465"/>
        <v>Q2</v>
      </c>
      <c r="O9981" s="2">
        <f t="shared" si="466"/>
        <v>44.144654088050309</v>
      </c>
      <c r="P9981" t="str">
        <f>VLOOKUP(retail_sales_2023!C9981,customers!A:J,5,)</f>
        <v>Jaipur</v>
      </c>
      <c r="Q9981" t="str">
        <f>VLOOKUP(C9981,customers!A:J,10,0)</f>
        <v>Premium</v>
      </c>
    </row>
    <row r="9982" spans="1:17" x14ac:dyDescent="0.3">
      <c r="A9982" t="s">
        <v>11073</v>
      </c>
      <c r="B9982" s="1">
        <v>45036</v>
      </c>
      <c r="C9982" t="s">
        <v>1164</v>
      </c>
      <c r="D9982" t="s">
        <v>1165</v>
      </c>
      <c r="E9982" t="s">
        <v>21</v>
      </c>
      <c r="F9982" t="s">
        <v>28</v>
      </c>
      <c r="G9982" t="s">
        <v>672</v>
      </c>
      <c r="H9982">
        <v>0</v>
      </c>
      <c r="I9982">
        <v>4657.71</v>
      </c>
      <c r="J9982">
        <v>0.15</v>
      </c>
      <c r="K9982">
        <v>0</v>
      </c>
      <c r="L9982">
        <v>0</v>
      </c>
      <c r="M9982">
        <f t="shared" si="467"/>
        <v>0</v>
      </c>
      <c r="N9982" t="str">
        <f t="shared" si="465"/>
        <v>Q2</v>
      </c>
      <c r="O9982" s="2">
        <v>0</v>
      </c>
      <c r="P9982" t="str">
        <f>VLOOKUP(retail_sales_2023!C9982,customers!A:J,5,)</f>
        <v>Bhubaneswar</v>
      </c>
      <c r="Q9982" t="str">
        <f>VLOOKUP(C9982,customers!A:J,10,0)</f>
        <v>Regular</v>
      </c>
    </row>
    <row r="9983" spans="1:17" x14ac:dyDescent="0.3">
      <c r="A9983" t="s">
        <v>11074</v>
      </c>
      <c r="B9983" s="1">
        <v>45239</v>
      </c>
      <c r="C9983" t="s">
        <v>75</v>
      </c>
      <c r="D9983" t="s">
        <v>76</v>
      </c>
      <c r="E9983" t="s">
        <v>21</v>
      </c>
      <c r="F9983" t="s">
        <v>81</v>
      </c>
      <c r="G9983" t="s">
        <v>105</v>
      </c>
      <c r="H9983">
        <v>4</v>
      </c>
      <c r="I9983">
        <v>3663.58</v>
      </c>
      <c r="J9983">
        <v>0.3</v>
      </c>
      <c r="K9983">
        <v>10258.02</v>
      </c>
      <c r="L9983">
        <v>3549</v>
      </c>
      <c r="M9983">
        <f t="shared" si="467"/>
        <v>10258.023999999999</v>
      </c>
      <c r="N9983" t="str">
        <f t="shared" si="465"/>
        <v>Q4</v>
      </c>
      <c r="O9983" s="2">
        <f t="shared" si="466"/>
        <v>34.597319950633747</v>
      </c>
      <c r="P9983" t="str">
        <f>VLOOKUP(retail_sales_2023!C9983,customers!A:J,5,)</f>
        <v>Patna</v>
      </c>
      <c r="Q9983" t="str">
        <f>VLOOKUP(C9983,customers!A:J,10,0)</f>
        <v>Regular</v>
      </c>
    </row>
    <row r="9984" spans="1:17" x14ac:dyDescent="0.3">
      <c r="A9984" t="s">
        <v>11075</v>
      </c>
      <c r="B9984" s="1">
        <v>44936</v>
      </c>
      <c r="C9984" t="s">
        <v>1090</v>
      </c>
      <c r="D9984" t="s">
        <v>1091</v>
      </c>
      <c r="E9984" t="s">
        <v>27</v>
      </c>
      <c r="F9984" t="s">
        <v>52</v>
      </c>
      <c r="G9984" t="s">
        <v>235</v>
      </c>
      <c r="H9984">
        <v>10</v>
      </c>
      <c r="I9984">
        <v>547.30999999999995</v>
      </c>
      <c r="J9984">
        <v>0.1</v>
      </c>
      <c r="K9984">
        <v>4925.79</v>
      </c>
      <c r="L9984">
        <v>438.5</v>
      </c>
      <c r="M9984">
        <f t="shared" si="467"/>
        <v>4925.79</v>
      </c>
      <c r="N9984" t="str">
        <f t="shared" si="465"/>
        <v>Q1</v>
      </c>
      <c r="O9984" s="2">
        <f t="shared" si="466"/>
        <v>8.9021253443610053</v>
      </c>
      <c r="P9984" t="str">
        <f>VLOOKUP(retail_sales_2023!C9984,customers!A:J,5,)</f>
        <v>Lucknow</v>
      </c>
      <c r="Q9984" t="str">
        <f>VLOOKUP(C9984,customers!A:J,10,0)</f>
        <v>Regular</v>
      </c>
    </row>
    <row r="9985" spans="1:17" x14ac:dyDescent="0.3">
      <c r="A9985" t="s">
        <v>11076</v>
      </c>
      <c r="B9985" s="1">
        <v>45252</v>
      </c>
      <c r="C9985" t="s">
        <v>2471</v>
      </c>
      <c r="D9985" t="s">
        <v>2472</v>
      </c>
      <c r="E9985" t="s">
        <v>27</v>
      </c>
      <c r="F9985" t="s">
        <v>38</v>
      </c>
      <c r="G9985" t="s">
        <v>141</v>
      </c>
      <c r="H9985">
        <v>3</v>
      </c>
      <c r="I9985">
        <v>2929.93</v>
      </c>
      <c r="J9985">
        <v>0.05</v>
      </c>
      <c r="K9985">
        <v>8350.2999999999993</v>
      </c>
      <c r="L9985">
        <v>3025.37</v>
      </c>
      <c r="M9985">
        <f t="shared" si="467"/>
        <v>8350.3004999999994</v>
      </c>
      <c r="N9985" t="str">
        <f t="shared" si="465"/>
        <v>Q4</v>
      </c>
      <c r="O9985" s="2">
        <f t="shared" si="466"/>
        <v>36.230674347029449</v>
      </c>
      <c r="P9985" t="str">
        <f>VLOOKUP(retail_sales_2023!C9985,customers!A:J,5,)</f>
        <v>Jaipur</v>
      </c>
      <c r="Q9985" t="str">
        <f>VLOOKUP(C9985,customers!A:J,10,0)</f>
        <v>Regular</v>
      </c>
    </row>
    <row r="9986" spans="1:17" x14ac:dyDescent="0.3">
      <c r="A9986" t="s">
        <v>11077</v>
      </c>
      <c r="B9986" s="1">
        <v>45220</v>
      </c>
      <c r="C9986" t="s">
        <v>2168</v>
      </c>
      <c r="D9986" t="s">
        <v>2169</v>
      </c>
      <c r="E9986" t="s">
        <v>33</v>
      </c>
      <c r="F9986" t="s">
        <v>52</v>
      </c>
      <c r="G9986" t="s">
        <v>133</v>
      </c>
      <c r="H9986">
        <v>9</v>
      </c>
      <c r="I9986">
        <v>191.75</v>
      </c>
      <c r="J9986">
        <v>0</v>
      </c>
      <c r="K9986">
        <v>1725.75</v>
      </c>
      <c r="L9986">
        <v>111.37</v>
      </c>
      <c r="M9986">
        <f t="shared" si="467"/>
        <v>1725.75</v>
      </c>
      <c r="N9986" t="str">
        <f t="shared" si="465"/>
        <v>Q4</v>
      </c>
      <c r="O9986" s="2">
        <f t="shared" si="466"/>
        <v>6.4534260466463866</v>
      </c>
      <c r="P9986" t="str">
        <f>VLOOKUP(retail_sales_2023!C9986,customers!A:J,5,)</f>
        <v>Nagpur</v>
      </c>
      <c r="Q9986" t="str">
        <f>VLOOKUP(C9986,customers!A:J,10,0)</f>
        <v>Premium</v>
      </c>
    </row>
    <row r="9987" spans="1:17" x14ac:dyDescent="0.3">
      <c r="A9987" t="s">
        <v>11078</v>
      </c>
      <c r="B9987" s="1">
        <v>45262</v>
      </c>
      <c r="C9987" t="s">
        <v>1878</v>
      </c>
      <c r="D9987" t="s">
        <v>1879</v>
      </c>
      <c r="E9987" t="s">
        <v>33</v>
      </c>
      <c r="F9987" t="s">
        <v>22</v>
      </c>
      <c r="G9987" t="s">
        <v>196</v>
      </c>
      <c r="H9987">
        <v>5</v>
      </c>
      <c r="I9987">
        <v>8528.3799999999992</v>
      </c>
      <c r="J9987">
        <v>0.1</v>
      </c>
      <c r="K9987">
        <v>38377.71</v>
      </c>
      <c r="L9987">
        <v>7245.8</v>
      </c>
      <c r="M9987">
        <f t="shared" si="467"/>
        <v>38377.71</v>
      </c>
      <c r="N9987" t="str">
        <f t="shared" ref="N9987:N10050" si="468">"Q"&amp;ROUNDUP(MONTH(B9987)/3,0)</f>
        <v>Q4</v>
      </c>
      <c r="O9987" s="2">
        <f t="shared" ref="O9987:O10050" si="469">(L9987/K9987)*100</f>
        <v>18.880230216967089</v>
      </c>
      <c r="P9987" t="str">
        <f>VLOOKUP(retail_sales_2023!C9987,customers!A:J,5,)</f>
        <v>Mumbai</v>
      </c>
      <c r="Q9987" t="str">
        <f>VLOOKUP(C9987,customers!A:J,10,0)</f>
        <v>Regular</v>
      </c>
    </row>
    <row r="9988" spans="1:17" x14ac:dyDescent="0.3">
      <c r="A9988" t="s">
        <v>11079</v>
      </c>
      <c r="B9988" s="1">
        <v>44928</v>
      </c>
      <c r="C9988" t="s">
        <v>317</v>
      </c>
      <c r="D9988" t="s">
        <v>318</v>
      </c>
      <c r="E9988" t="s">
        <v>21</v>
      </c>
      <c r="F9988" t="s">
        <v>22</v>
      </c>
      <c r="G9988" t="s">
        <v>146</v>
      </c>
      <c r="H9988">
        <v>5</v>
      </c>
      <c r="I9988">
        <v>32056.12</v>
      </c>
      <c r="J9988">
        <v>0.1</v>
      </c>
      <c r="K9988">
        <v>144252.54</v>
      </c>
      <c r="L9988">
        <v>41044.32</v>
      </c>
      <c r="M9988">
        <f t="shared" si="467"/>
        <v>144252.54</v>
      </c>
      <c r="N9988" t="str">
        <f t="shared" si="468"/>
        <v>Q1</v>
      </c>
      <c r="O9988" s="2">
        <f t="shared" si="469"/>
        <v>28.453100375216962</v>
      </c>
      <c r="P9988" t="str">
        <f>VLOOKUP(retail_sales_2023!C9988,customers!A:J,5,)</f>
        <v>Patna</v>
      </c>
      <c r="Q9988" t="str">
        <f>VLOOKUP(C9988,customers!A:J,10,0)</f>
        <v>Regular</v>
      </c>
    </row>
    <row r="9989" spans="1:17" x14ac:dyDescent="0.3">
      <c r="A9989" t="s">
        <v>11080</v>
      </c>
      <c r="B9989" s="1">
        <v>44938</v>
      </c>
      <c r="C9989" t="s">
        <v>816</v>
      </c>
      <c r="D9989" t="s">
        <v>817</v>
      </c>
      <c r="E9989" t="s">
        <v>33</v>
      </c>
      <c r="F9989" t="s">
        <v>16</v>
      </c>
      <c r="G9989" t="s">
        <v>171</v>
      </c>
      <c r="H9989">
        <v>4</v>
      </c>
      <c r="I9989">
        <v>462.89</v>
      </c>
      <c r="J9989">
        <v>0.1</v>
      </c>
      <c r="K9989">
        <v>1666.4</v>
      </c>
      <c r="L9989">
        <v>603.07000000000005</v>
      </c>
      <c r="M9989">
        <f t="shared" ref="M9989:M10052" si="470">H9989*I9989*(1-J9989)</f>
        <v>1666.404</v>
      </c>
      <c r="N9989" t="str">
        <f t="shared" si="468"/>
        <v>Q1</v>
      </c>
      <c r="O9989" s="2">
        <f t="shared" si="469"/>
        <v>36.189990398463756</v>
      </c>
      <c r="P9989" t="str">
        <f>VLOOKUP(retail_sales_2023!C9989,customers!A:J,5,)</f>
        <v>Mumbai</v>
      </c>
      <c r="Q9989" t="str">
        <f>VLOOKUP(C9989,customers!A:J,10,0)</f>
        <v>Premium</v>
      </c>
    </row>
    <row r="9990" spans="1:17" x14ac:dyDescent="0.3">
      <c r="A9990" t="s">
        <v>11081</v>
      </c>
      <c r="B9990" s="1">
        <v>45290</v>
      </c>
      <c r="C9990" t="s">
        <v>550</v>
      </c>
      <c r="D9990" t="s">
        <v>551</v>
      </c>
      <c r="E9990" t="s">
        <v>15</v>
      </c>
      <c r="F9990" t="s">
        <v>52</v>
      </c>
      <c r="G9990" t="s">
        <v>235</v>
      </c>
      <c r="H9990">
        <v>6</v>
      </c>
      <c r="I9990">
        <v>165.22</v>
      </c>
      <c r="J9990">
        <v>0.1</v>
      </c>
      <c r="K9990">
        <v>892.19</v>
      </c>
      <c r="L9990">
        <v>64.790000000000006</v>
      </c>
      <c r="M9990">
        <f t="shared" si="470"/>
        <v>892.18799999999999</v>
      </c>
      <c r="N9990" t="str">
        <f t="shared" si="468"/>
        <v>Q4</v>
      </c>
      <c r="O9990" s="2">
        <f t="shared" si="469"/>
        <v>7.2619060962351076</v>
      </c>
      <c r="P9990" t="str">
        <f>VLOOKUP(retail_sales_2023!C9990,customers!A:J,5,)</f>
        <v>Coimbatore</v>
      </c>
      <c r="Q9990" t="str">
        <f>VLOOKUP(C9990,customers!A:J,10,0)</f>
        <v>Occasional</v>
      </c>
    </row>
    <row r="9991" spans="1:17" x14ac:dyDescent="0.3">
      <c r="A9991" t="s">
        <v>11082</v>
      </c>
      <c r="B9991" s="1">
        <v>45025</v>
      </c>
      <c r="C9991" t="s">
        <v>518</v>
      </c>
      <c r="D9991" t="s">
        <v>519</v>
      </c>
      <c r="E9991" t="s">
        <v>21</v>
      </c>
      <c r="F9991" t="s">
        <v>38</v>
      </c>
      <c r="G9991" t="s">
        <v>90</v>
      </c>
      <c r="H9991">
        <v>5</v>
      </c>
      <c r="I9991">
        <v>3277.32</v>
      </c>
      <c r="J9991">
        <v>0.2</v>
      </c>
      <c r="K9991">
        <v>13109.28</v>
      </c>
      <c r="L9991">
        <v>2773.45</v>
      </c>
      <c r="M9991">
        <f t="shared" si="470"/>
        <v>13109.280000000002</v>
      </c>
      <c r="N9991" t="str">
        <f t="shared" si="468"/>
        <v>Q2</v>
      </c>
      <c r="O9991" s="2">
        <f t="shared" si="469"/>
        <v>21.156386925902872</v>
      </c>
      <c r="P9991" t="str">
        <f>VLOOKUP(retail_sales_2023!C9991,customers!A:J,5,)</f>
        <v>Ranchi</v>
      </c>
      <c r="Q9991" t="str">
        <f>VLOOKUP(C9991,customers!A:J,10,0)</f>
        <v>Premium</v>
      </c>
    </row>
    <row r="9992" spans="1:17" x14ac:dyDescent="0.3">
      <c r="A9992" t="s">
        <v>11083</v>
      </c>
      <c r="B9992" s="1">
        <v>45145</v>
      </c>
      <c r="C9992" t="s">
        <v>1512</v>
      </c>
      <c r="D9992" t="s">
        <v>1513</v>
      </c>
      <c r="E9992" t="s">
        <v>27</v>
      </c>
      <c r="F9992" t="s">
        <v>81</v>
      </c>
      <c r="G9992" t="s">
        <v>333</v>
      </c>
      <c r="H9992">
        <v>2</v>
      </c>
      <c r="I9992">
        <v>877.48</v>
      </c>
      <c r="J9992">
        <v>0</v>
      </c>
      <c r="K9992">
        <v>1754.96</v>
      </c>
      <c r="L9992">
        <v>494.22</v>
      </c>
      <c r="M9992">
        <f t="shared" si="470"/>
        <v>1754.96</v>
      </c>
      <c r="N9992" t="str">
        <f t="shared" si="468"/>
        <v>Q3</v>
      </c>
      <c r="O9992" s="2">
        <f t="shared" si="469"/>
        <v>28.161325614259013</v>
      </c>
      <c r="P9992" t="str">
        <f>VLOOKUP(retail_sales_2023!C9992,customers!A:J,5,)</f>
        <v>Delhi</v>
      </c>
      <c r="Q9992" t="str">
        <f>VLOOKUP(C9992,customers!A:J,10,0)</f>
        <v>Premium</v>
      </c>
    </row>
    <row r="9993" spans="1:17" x14ac:dyDescent="0.3">
      <c r="A9993" t="s">
        <v>11084</v>
      </c>
      <c r="B9993" s="1">
        <v>44978</v>
      </c>
      <c r="C9993" t="s">
        <v>1547</v>
      </c>
      <c r="D9993" t="s">
        <v>1548</v>
      </c>
      <c r="E9993" t="s">
        <v>21</v>
      </c>
      <c r="F9993" t="s">
        <v>43</v>
      </c>
      <c r="G9993" t="s">
        <v>121</v>
      </c>
      <c r="H9993">
        <v>2</v>
      </c>
      <c r="I9993">
        <v>49744.13</v>
      </c>
      <c r="J9993">
        <v>0</v>
      </c>
      <c r="K9993">
        <v>99488.26</v>
      </c>
      <c r="L9993">
        <v>14679.22</v>
      </c>
      <c r="M9993">
        <f t="shared" si="470"/>
        <v>99488.26</v>
      </c>
      <c r="N9993" t="str">
        <f t="shared" si="468"/>
        <v>Q1</v>
      </c>
      <c r="O9993" s="2">
        <f t="shared" si="469"/>
        <v>14.754725833982823</v>
      </c>
      <c r="P9993" t="str">
        <f>VLOOKUP(retail_sales_2023!C9993,customers!A:J,5,)</f>
        <v>Kolkata</v>
      </c>
      <c r="Q9993" t="str">
        <f>VLOOKUP(C9993,customers!A:J,10,0)</f>
        <v>Regular</v>
      </c>
    </row>
    <row r="9994" spans="1:17" x14ac:dyDescent="0.3">
      <c r="A9994" t="s">
        <v>11085</v>
      </c>
      <c r="B9994" s="1">
        <v>45177</v>
      </c>
      <c r="C9994" t="s">
        <v>510</v>
      </c>
      <c r="D9994" t="s">
        <v>511</v>
      </c>
      <c r="E9994" t="s">
        <v>21</v>
      </c>
      <c r="F9994" t="s">
        <v>16</v>
      </c>
      <c r="G9994" t="s">
        <v>286</v>
      </c>
      <c r="H9994">
        <v>2</v>
      </c>
      <c r="I9994">
        <v>843.42</v>
      </c>
      <c r="J9994">
        <v>0.1</v>
      </c>
      <c r="K9994">
        <v>1518.16</v>
      </c>
      <c r="L9994">
        <v>473.22</v>
      </c>
      <c r="M9994">
        <f t="shared" si="470"/>
        <v>1518.1559999999999</v>
      </c>
      <c r="N9994" t="str">
        <f t="shared" si="468"/>
        <v>Q3</v>
      </c>
      <c r="O9994" s="2">
        <f t="shared" si="469"/>
        <v>31.1706276018338</v>
      </c>
      <c r="P9994" t="str">
        <f>VLOOKUP(retail_sales_2023!C9994,customers!A:J,5,)</f>
        <v>Ranchi</v>
      </c>
      <c r="Q9994" t="str">
        <f>VLOOKUP(C9994,customers!A:J,10,0)</f>
        <v>Premium</v>
      </c>
    </row>
    <row r="9995" spans="1:17" x14ac:dyDescent="0.3">
      <c r="A9995" t="s">
        <v>11086</v>
      </c>
      <c r="B9995" s="1">
        <v>44962</v>
      </c>
      <c r="C9995" t="s">
        <v>853</v>
      </c>
      <c r="D9995" t="s">
        <v>854</v>
      </c>
      <c r="E9995" t="s">
        <v>27</v>
      </c>
      <c r="F9995" t="s">
        <v>38</v>
      </c>
      <c r="G9995" t="s">
        <v>39</v>
      </c>
      <c r="H9995">
        <v>5</v>
      </c>
      <c r="I9995">
        <v>3259.76</v>
      </c>
      <c r="J9995">
        <v>0</v>
      </c>
      <c r="K9995">
        <v>16298.8</v>
      </c>
      <c r="L9995">
        <v>3590.2</v>
      </c>
      <c r="M9995">
        <f t="shared" si="470"/>
        <v>16298.800000000001</v>
      </c>
      <c r="N9995" t="str">
        <f t="shared" si="468"/>
        <v>Q1</v>
      </c>
      <c r="O9995" s="2">
        <f t="shared" si="469"/>
        <v>22.027388519400201</v>
      </c>
      <c r="P9995" t="str">
        <f>VLOOKUP(retail_sales_2023!C9995,customers!A:J,5,)</f>
        <v>Chandigarh</v>
      </c>
      <c r="Q9995" t="str">
        <f>VLOOKUP(C9995,customers!A:J,10,0)</f>
        <v>Premium</v>
      </c>
    </row>
    <row r="9996" spans="1:17" x14ac:dyDescent="0.3">
      <c r="A9996" t="s">
        <v>11087</v>
      </c>
      <c r="B9996" s="1">
        <v>45137</v>
      </c>
      <c r="C9996" t="s">
        <v>1002</v>
      </c>
      <c r="D9996" t="s">
        <v>1003</v>
      </c>
      <c r="E9996" t="s">
        <v>21</v>
      </c>
      <c r="F9996" t="s">
        <v>28</v>
      </c>
      <c r="G9996" t="s">
        <v>466</v>
      </c>
      <c r="H9996">
        <v>1</v>
      </c>
      <c r="I9996">
        <v>3140.51</v>
      </c>
      <c r="J9996">
        <v>0.2</v>
      </c>
      <c r="K9996">
        <v>2512.41</v>
      </c>
      <c r="L9996">
        <v>585.52</v>
      </c>
      <c r="M9996">
        <f t="shared" si="470"/>
        <v>2512.4080000000004</v>
      </c>
      <c r="N9996" t="str">
        <f t="shared" si="468"/>
        <v>Q3</v>
      </c>
      <c r="O9996" s="2">
        <f t="shared" si="469"/>
        <v>23.305113416998022</v>
      </c>
      <c r="P9996" t="str">
        <f>VLOOKUP(retail_sales_2023!C9996,customers!A:J,5,)</f>
        <v>Bhubaneswar</v>
      </c>
      <c r="Q9996" t="str">
        <f>VLOOKUP(C9996,customers!A:J,10,0)</f>
        <v>Premium</v>
      </c>
    </row>
    <row r="9997" spans="1:17" x14ac:dyDescent="0.3">
      <c r="A9997" t="s">
        <v>11088</v>
      </c>
      <c r="B9997" s="1">
        <v>45284</v>
      </c>
      <c r="C9997" t="s">
        <v>2233</v>
      </c>
      <c r="D9997" t="s">
        <v>2234</v>
      </c>
      <c r="E9997" t="s">
        <v>27</v>
      </c>
      <c r="F9997" t="s">
        <v>52</v>
      </c>
      <c r="G9997" t="s">
        <v>69</v>
      </c>
      <c r="H9997">
        <v>7</v>
      </c>
      <c r="I9997">
        <v>81.37</v>
      </c>
      <c r="J9997">
        <v>0</v>
      </c>
      <c r="K9997">
        <v>569.59</v>
      </c>
      <c r="L9997">
        <v>33.25</v>
      </c>
      <c r="M9997">
        <f t="shared" si="470"/>
        <v>569.59</v>
      </c>
      <c r="N9997" t="str">
        <f t="shared" si="468"/>
        <v>Q4</v>
      </c>
      <c r="O9997" s="2">
        <f t="shared" si="469"/>
        <v>5.8375322600466992</v>
      </c>
      <c r="P9997" t="str">
        <f>VLOOKUP(retail_sales_2023!C9997,customers!A:J,5,)</f>
        <v>Delhi</v>
      </c>
      <c r="Q9997" t="str">
        <f>VLOOKUP(C9997,customers!A:J,10,0)</f>
        <v>Regular</v>
      </c>
    </row>
    <row r="9998" spans="1:17" x14ac:dyDescent="0.3">
      <c r="A9998" t="s">
        <v>11089</v>
      </c>
      <c r="B9998" s="1">
        <v>45022</v>
      </c>
      <c r="C9998" t="s">
        <v>46</v>
      </c>
      <c r="D9998" t="s">
        <v>47</v>
      </c>
      <c r="E9998" t="s">
        <v>21</v>
      </c>
      <c r="F9998" t="s">
        <v>38</v>
      </c>
      <c r="G9998" t="s">
        <v>456</v>
      </c>
      <c r="H9998">
        <v>3</v>
      </c>
      <c r="I9998">
        <v>3146.78</v>
      </c>
      <c r="J9998">
        <v>0.05</v>
      </c>
      <c r="K9998">
        <v>8968.32</v>
      </c>
      <c r="L9998">
        <v>3231.15</v>
      </c>
      <c r="M9998">
        <f t="shared" si="470"/>
        <v>8968.3230000000003</v>
      </c>
      <c r="N9998" t="str">
        <f t="shared" si="468"/>
        <v>Q2</v>
      </c>
      <c r="O9998" s="2">
        <f t="shared" si="469"/>
        <v>36.028486940697924</v>
      </c>
      <c r="P9998" t="str">
        <f>VLOOKUP(retail_sales_2023!C9998,customers!A:J,5,)</f>
        <v>Bhubaneswar</v>
      </c>
      <c r="Q9998" t="str">
        <f>VLOOKUP(C9998,customers!A:J,10,0)</f>
        <v>Premium</v>
      </c>
    </row>
    <row r="9999" spans="1:17" x14ac:dyDescent="0.3">
      <c r="A9999" t="s">
        <v>11090</v>
      </c>
      <c r="B9999" s="1">
        <v>45202</v>
      </c>
      <c r="C9999" t="s">
        <v>2481</v>
      </c>
      <c r="D9999" t="s">
        <v>2482</v>
      </c>
      <c r="E9999" t="s">
        <v>27</v>
      </c>
      <c r="F9999" t="s">
        <v>81</v>
      </c>
      <c r="G9999" t="s">
        <v>150</v>
      </c>
      <c r="H9999">
        <v>5</v>
      </c>
      <c r="I9999">
        <v>4773.76</v>
      </c>
      <c r="J9999">
        <v>0</v>
      </c>
      <c r="K9999">
        <v>23868.799999999999</v>
      </c>
      <c r="L9999">
        <v>7588.7</v>
      </c>
      <c r="M9999">
        <f t="shared" si="470"/>
        <v>23868.800000000003</v>
      </c>
      <c r="N9999" t="str">
        <f t="shared" si="468"/>
        <v>Q4</v>
      </c>
      <c r="O9999" s="2">
        <f t="shared" si="469"/>
        <v>31.793387183268536</v>
      </c>
      <c r="P9999" t="str">
        <f>VLOOKUP(retail_sales_2023!C9999,customers!A:J,5,)</f>
        <v>Chandigarh</v>
      </c>
      <c r="Q9999" t="str">
        <f>VLOOKUP(C9999,customers!A:J,10,0)</f>
        <v>Regular</v>
      </c>
    </row>
    <row r="10000" spans="1:17" x14ac:dyDescent="0.3">
      <c r="A10000" t="s">
        <v>11091</v>
      </c>
      <c r="B10000" s="1">
        <v>45242</v>
      </c>
      <c r="C10000" t="s">
        <v>598</v>
      </c>
      <c r="D10000" t="s">
        <v>599</v>
      </c>
      <c r="E10000" t="s">
        <v>33</v>
      </c>
      <c r="F10000" t="s">
        <v>43</v>
      </c>
      <c r="G10000" t="s">
        <v>44</v>
      </c>
      <c r="H10000">
        <v>3</v>
      </c>
      <c r="I10000">
        <v>79153.56</v>
      </c>
      <c r="J10000">
        <v>0</v>
      </c>
      <c r="K10000">
        <v>237460.68</v>
      </c>
      <c r="L10000">
        <v>20930.02</v>
      </c>
      <c r="M10000">
        <f t="shared" si="470"/>
        <v>237460.68</v>
      </c>
      <c r="N10000" t="str">
        <f t="shared" si="468"/>
        <v>Q4</v>
      </c>
      <c r="O10000" s="2">
        <f t="shared" si="469"/>
        <v>8.8140992437147911</v>
      </c>
      <c r="P10000" t="str">
        <f>VLOOKUP(retail_sales_2023!C10000,customers!A:J,5,)</f>
        <v>Pune</v>
      </c>
      <c r="Q10000" t="str">
        <f>VLOOKUP(C10000,customers!A:J,10,0)</f>
        <v>Premium</v>
      </c>
    </row>
    <row r="10001" spans="1:17" x14ac:dyDescent="0.3">
      <c r="A10001" t="s">
        <v>11092</v>
      </c>
      <c r="B10001" s="1">
        <v>45227</v>
      </c>
      <c r="C10001" t="s">
        <v>1041</v>
      </c>
      <c r="D10001" t="s">
        <v>1042</v>
      </c>
      <c r="E10001" t="s">
        <v>27</v>
      </c>
      <c r="F10001" t="s">
        <v>81</v>
      </c>
      <c r="G10001" t="s">
        <v>333</v>
      </c>
      <c r="H10001">
        <v>5</v>
      </c>
      <c r="I10001">
        <v>3698.49</v>
      </c>
      <c r="J10001">
        <v>0.05</v>
      </c>
      <c r="K10001">
        <v>17567.830000000002</v>
      </c>
      <c r="L10001">
        <v>6762.71</v>
      </c>
      <c r="M10001">
        <f t="shared" si="470"/>
        <v>17567.827499999996</v>
      </c>
      <c r="N10001" t="str">
        <f t="shared" si="468"/>
        <v>Q4</v>
      </c>
      <c r="O10001" s="2">
        <f t="shared" si="469"/>
        <v>38.494851099993568</v>
      </c>
      <c r="P10001" t="str">
        <f>VLOOKUP(retail_sales_2023!C10001,customers!A:J,5,)</f>
        <v>Delhi</v>
      </c>
      <c r="Q10001" t="str">
        <f>VLOOKUP(C10001,customers!A:J,10,0)</f>
        <v>Premium</v>
      </c>
    </row>
    <row r="10002" spans="1:17" x14ac:dyDescent="0.3">
      <c r="A10002" t="s">
        <v>11093</v>
      </c>
      <c r="B10002" s="1">
        <v>45112</v>
      </c>
      <c r="C10002" t="s">
        <v>167</v>
      </c>
      <c r="D10002" t="s">
        <v>168</v>
      </c>
      <c r="E10002" t="s">
        <v>33</v>
      </c>
      <c r="F10002" t="s">
        <v>22</v>
      </c>
      <c r="G10002" t="s">
        <v>423</v>
      </c>
      <c r="H10002">
        <v>5</v>
      </c>
      <c r="I10002">
        <v>31350.11</v>
      </c>
      <c r="J10002">
        <v>0.05</v>
      </c>
      <c r="K10002">
        <v>148913.01999999999</v>
      </c>
      <c r="L10002">
        <v>46322.99</v>
      </c>
      <c r="M10002">
        <f t="shared" si="470"/>
        <v>148913.02249999999</v>
      </c>
      <c r="N10002" t="str">
        <f t="shared" si="468"/>
        <v>Q3</v>
      </c>
      <c r="O10002" s="2">
        <f t="shared" si="469"/>
        <v>31.10741424759232</v>
      </c>
      <c r="P10002" t="str">
        <f>VLOOKUP(retail_sales_2023!C10002,customers!A:J,5,)</f>
        <v>Surat</v>
      </c>
      <c r="Q10002" t="str">
        <f>VLOOKUP(C10002,customers!A:J,10,0)</f>
        <v>Regular</v>
      </c>
    </row>
    <row r="10003" spans="1:17" x14ac:dyDescent="0.3">
      <c r="A10003" t="s">
        <v>11094</v>
      </c>
      <c r="B10003" s="1">
        <v>45278</v>
      </c>
      <c r="C10003" t="s">
        <v>2503</v>
      </c>
      <c r="D10003" t="s">
        <v>2504</v>
      </c>
      <c r="E10003" t="s">
        <v>15</v>
      </c>
      <c r="F10003" t="s">
        <v>38</v>
      </c>
      <c r="G10003" t="s">
        <v>48</v>
      </c>
      <c r="H10003">
        <v>5</v>
      </c>
      <c r="I10003">
        <v>1408.06</v>
      </c>
      <c r="J10003">
        <v>0</v>
      </c>
      <c r="K10003">
        <v>7040.3</v>
      </c>
      <c r="L10003">
        <v>1900.18</v>
      </c>
      <c r="M10003">
        <f t="shared" si="470"/>
        <v>7040.2999999999993</v>
      </c>
      <c r="N10003" t="str">
        <f t="shared" si="468"/>
        <v>Q4</v>
      </c>
      <c r="O10003" s="2">
        <f t="shared" si="469"/>
        <v>26.990043037938726</v>
      </c>
      <c r="P10003" t="str">
        <f>VLOOKUP(retail_sales_2023!C10003,customers!A:J,5,)</f>
        <v>Hyderabad</v>
      </c>
      <c r="Q10003" t="str">
        <f>VLOOKUP(C10003,customers!A:J,10,0)</f>
        <v>Regular</v>
      </c>
    </row>
    <row r="10004" spans="1:17" x14ac:dyDescent="0.3">
      <c r="A10004" t="s">
        <v>11095</v>
      </c>
      <c r="B10004" s="1">
        <v>45221</v>
      </c>
      <c r="C10004" t="s">
        <v>570</v>
      </c>
      <c r="D10004" t="s">
        <v>571</v>
      </c>
      <c r="E10004" t="s">
        <v>33</v>
      </c>
      <c r="F10004" t="s">
        <v>81</v>
      </c>
      <c r="G10004" t="s">
        <v>150</v>
      </c>
      <c r="H10004">
        <v>1</v>
      </c>
      <c r="I10004">
        <v>1888</v>
      </c>
      <c r="J10004">
        <v>0.1</v>
      </c>
      <c r="K10004">
        <v>1699.2</v>
      </c>
      <c r="L10004">
        <v>449.71</v>
      </c>
      <c r="M10004">
        <f t="shared" si="470"/>
        <v>1699.2</v>
      </c>
      <c r="N10004" t="str">
        <f t="shared" si="468"/>
        <v>Q4</v>
      </c>
      <c r="O10004" s="2">
        <f t="shared" si="469"/>
        <v>26.465983992467041</v>
      </c>
      <c r="P10004" t="str">
        <f>VLOOKUP(retail_sales_2023!C10004,customers!A:J,5,)</f>
        <v>Pune</v>
      </c>
      <c r="Q10004" t="str">
        <f>VLOOKUP(C10004,customers!A:J,10,0)</f>
        <v>Premium</v>
      </c>
    </row>
    <row r="10005" spans="1:17" x14ac:dyDescent="0.3">
      <c r="A10005" t="s">
        <v>11096</v>
      </c>
      <c r="B10005" s="1">
        <v>45204</v>
      </c>
      <c r="C10005" t="s">
        <v>993</v>
      </c>
      <c r="D10005" t="s">
        <v>994</v>
      </c>
      <c r="E10005" t="s">
        <v>21</v>
      </c>
      <c r="F10005" t="s">
        <v>52</v>
      </c>
      <c r="G10005" t="s">
        <v>117</v>
      </c>
      <c r="H10005">
        <v>5</v>
      </c>
      <c r="I10005">
        <v>271.95999999999998</v>
      </c>
      <c r="J10005">
        <v>0.1</v>
      </c>
      <c r="K10005">
        <v>1223.82</v>
      </c>
      <c r="L10005">
        <v>109.53</v>
      </c>
      <c r="M10005">
        <f t="shared" si="470"/>
        <v>1223.82</v>
      </c>
      <c r="N10005" t="str">
        <f t="shared" si="468"/>
        <v>Q4</v>
      </c>
      <c r="O10005" s="2">
        <f t="shared" si="469"/>
        <v>8.9498455655243419</v>
      </c>
      <c r="P10005" t="str">
        <f>VLOOKUP(retail_sales_2023!C10005,customers!A:J,5,)</f>
        <v>Guwahati</v>
      </c>
      <c r="Q10005" t="str">
        <f>VLOOKUP(C10005,customers!A:J,10,0)</f>
        <v>Regular</v>
      </c>
    </row>
    <row r="10006" spans="1:17" x14ac:dyDescent="0.3">
      <c r="A10006" t="s">
        <v>11097</v>
      </c>
      <c r="B10006" s="1">
        <v>45012</v>
      </c>
      <c r="C10006" t="s">
        <v>1436</v>
      </c>
      <c r="D10006" t="s">
        <v>1437</v>
      </c>
      <c r="E10006" t="s">
        <v>21</v>
      </c>
      <c r="F10006" t="s">
        <v>52</v>
      </c>
      <c r="G10006" t="s">
        <v>53</v>
      </c>
      <c r="H10006">
        <v>4</v>
      </c>
      <c r="I10006">
        <v>290.43</v>
      </c>
      <c r="J10006">
        <v>0.1</v>
      </c>
      <c r="K10006">
        <v>1045.55</v>
      </c>
      <c r="L10006">
        <v>77.08</v>
      </c>
      <c r="M10006">
        <f t="shared" si="470"/>
        <v>1045.548</v>
      </c>
      <c r="N10006" t="str">
        <f t="shared" si="468"/>
        <v>Q1</v>
      </c>
      <c r="O10006" s="2">
        <f t="shared" si="469"/>
        <v>7.3721964516283292</v>
      </c>
      <c r="P10006" t="str">
        <f>VLOOKUP(retail_sales_2023!C10006,customers!A:J,5,)</f>
        <v>Ranchi</v>
      </c>
      <c r="Q10006" t="str">
        <f>VLOOKUP(C10006,customers!A:J,10,0)</f>
        <v>Premium</v>
      </c>
    </row>
    <row r="10007" spans="1:17" x14ac:dyDescent="0.3">
      <c r="A10007" t="s">
        <v>11098</v>
      </c>
      <c r="B10007" s="1">
        <v>45275</v>
      </c>
      <c r="C10007" t="s">
        <v>1037</v>
      </c>
      <c r="D10007" t="s">
        <v>1038</v>
      </c>
      <c r="E10007" t="s">
        <v>27</v>
      </c>
      <c r="F10007" t="s">
        <v>28</v>
      </c>
      <c r="G10007" t="s">
        <v>57</v>
      </c>
      <c r="H10007">
        <v>3</v>
      </c>
      <c r="I10007">
        <v>5935.54</v>
      </c>
      <c r="J10007">
        <v>0</v>
      </c>
      <c r="K10007">
        <v>17806.62</v>
      </c>
      <c r="L10007">
        <v>4374.38</v>
      </c>
      <c r="M10007">
        <f t="shared" si="470"/>
        <v>17806.62</v>
      </c>
      <c r="N10007" t="str">
        <f t="shared" si="468"/>
        <v>Q4</v>
      </c>
      <c r="O10007" s="2">
        <f t="shared" si="469"/>
        <v>24.566032183536237</v>
      </c>
      <c r="P10007" t="str">
        <f>VLOOKUP(retail_sales_2023!C10007,customers!A:J,5,)</f>
        <v>Lucknow</v>
      </c>
      <c r="Q10007" t="str">
        <f>VLOOKUP(C10007,customers!A:J,10,0)</f>
        <v>Occasional</v>
      </c>
    </row>
    <row r="10008" spans="1:17" x14ac:dyDescent="0.3">
      <c r="A10008" t="s">
        <v>11099</v>
      </c>
      <c r="B10008" s="1">
        <v>45200</v>
      </c>
      <c r="C10008" t="s">
        <v>948</v>
      </c>
      <c r="D10008" t="s">
        <v>949</v>
      </c>
      <c r="E10008" t="s">
        <v>27</v>
      </c>
      <c r="F10008" t="s">
        <v>43</v>
      </c>
      <c r="G10008" t="s">
        <v>301</v>
      </c>
      <c r="H10008">
        <v>5</v>
      </c>
      <c r="I10008">
        <v>62772.13</v>
      </c>
      <c r="J10008">
        <v>0.2</v>
      </c>
      <c r="K10008">
        <v>251088.52</v>
      </c>
      <c r="L10008">
        <v>25798.29</v>
      </c>
      <c r="M10008">
        <f t="shared" si="470"/>
        <v>251088.52</v>
      </c>
      <c r="N10008" t="str">
        <f t="shared" si="468"/>
        <v>Q4</v>
      </c>
      <c r="O10008" s="2">
        <f t="shared" si="469"/>
        <v>10.274579658201818</v>
      </c>
      <c r="P10008" t="str">
        <f>VLOOKUP(retail_sales_2023!C10008,customers!A:J,5,)</f>
        <v>Chandigarh</v>
      </c>
      <c r="Q10008" t="str">
        <f>VLOOKUP(C10008,customers!A:J,10,0)</f>
        <v>Regular</v>
      </c>
    </row>
    <row r="10009" spans="1:17" x14ac:dyDescent="0.3">
      <c r="A10009" t="s">
        <v>11100</v>
      </c>
      <c r="B10009" s="1">
        <v>45070</v>
      </c>
      <c r="C10009" t="s">
        <v>2487</v>
      </c>
      <c r="D10009" t="s">
        <v>2488</v>
      </c>
      <c r="E10009" t="s">
        <v>27</v>
      </c>
      <c r="F10009" t="s">
        <v>22</v>
      </c>
      <c r="G10009" t="s">
        <v>516</v>
      </c>
      <c r="H10009">
        <v>3</v>
      </c>
      <c r="I10009">
        <v>42687.01</v>
      </c>
      <c r="J10009">
        <v>0.1</v>
      </c>
      <c r="K10009">
        <v>115254.93</v>
      </c>
      <c r="L10009">
        <v>30654.87</v>
      </c>
      <c r="M10009">
        <f t="shared" si="470"/>
        <v>115254.927</v>
      </c>
      <c r="N10009" t="str">
        <f t="shared" si="468"/>
        <v>Q2</v>
      </c>
      <c r="O10009" s="2">
        <f t="shared" si="469"/>
        <v>26.597447935632772</v>
      </c>
      <c r="P10009" t="str">
        <f>VLOOKUP(retail_sales_2023!C10009,customers!A:J,5,)</f>
        <v>Amritsar</v>
      </c>
      <c r="Q10009" t="str">
        <f>VLOOKUP(C10009,customers!A:J,10,0)</f>
        <v>Regular</v>
      </c>
    </row>
    <row r="10010" spans="1:17" x14ac:dyDescent="0.3">
      <c r="A10010" t="s">
        <v>11101</v>
      </c>
      <c r="B10010" s="1">
        <v>45104</v>
      </c>
      <c r="C10010" t="s">
        <v>345</v>
      </c>
      <c r="D10010" t="s">
        <v>346</v>
      </c>
      <c r="E10010" t="s">
        <v>33</v>
      </c>
      <c r="F10010" t="s">
        <v>81</v>
      </c>
      <c r="G10010" t="s">
        <v>264</v>
      </c>
      <c r="H10010">
        <v>4</v>
      </c>
      <c r="I10010">
        <v>931.18</v>
      </c>
      <c r="J10010">
        <v>0.3</v>
      </c>
      <c r="K10010">
        <v>2607.3000000000002</v>
      </c>
      <c r="L10010">
        <v>944.57</v>
      </c>
      <c r="M10010">
        <f t="shared" si="470"/>
        <v>2607.3039999999996</v>
      </c>
      <c r="N10010" t="str">
        <f t="shared" si="468"/>
        <v>Q2</v>
      </c>
      <c r="O10010" s="2">
        <f t="shared" si="469"/>
        <v>36.227898592413609</v>
      </c>
      <c r="P10010" t="str">
        <f>VLOOKUP(retail_sales_2023!C10010,customers!A:J,5,)</f>
        <v>Ahmedabad</v>
      </c>
      <c r="Q10010" t="str">
        <f>VLOOKUP(C10010,customers!A:J,10,0)</f>
        <v>Premium</v>
      </c>
    </row>
    <row r="10011" spans="1:17" x14ac:dyDescent="0.3">
      <c r="A10011" t="s">
        <v>11102</v>
      </c>
      <c r="B10011" s="1">
        <v>45188</v>
      </c>
      <c r="C10011" t="s">
        <v>875</v>
      </c>
      <c r="D10011" t="s">
        <v>876</v>
      </c>
      <c r="E10011" t="s">
        <v>15</v>
      </c>
      <c r="F10011" t="s">
        <v>81</v>
      </c>
      <c r="G10011" t="s">
        <v>333</v>
      </c>
      <c r="H10011">
        <v>2</v>
      </c>
      <c r="I10011">
        <v>2862.46</v>
      </c>
      <c r="J10011">
        <v>0.05</v>
      </c>
      <c r="K10011">
        <v>5438.67</v>
      </c>
      <c r="L10011">
        <v>1910.89</v>
      </c>
      <c r="M10011">
        <f t="shared" si="470"/>
        <v>5438.674</v>
      </c>
      <c r="N10011" t="str">
        <f t="shared" si="468"/>
        <v>Q3</v>
      </c>
      <c r="O10011" s="2">
        <f t="shared" si="469"/>
        <v>35.135244462340978</v>
      </c>
      <c r="P10011" t="str">
        <f>VLOOKUP(retail_sales_2023!C10011,customers!A:J,5,)</f>
        <v>Chennai</v>
      </c>
      <c r="Q10011" t="str">
        <f>VLOOKUP(C10011,customers!A:J,10,0)</f>
        <v>Premium</v>
      </c>
    </row>
    <row r="10012" spans="1:17" x14ac:dyDescent="0.3">
      <c r="A10012" t="s">
        <v>11103</v>
      </c>
      <c r="B10012" s="1">
        <v>45040</v>
      </c>
      <c r="C10012" t="s">
        <v>342</v>
      </c>
      <c r="D10012" t="s">
        <v>13093</v>
      </c>
      <c r="E10012" t="s">
        <v>15</v>
      </c>
      <c r="F10012" t="s">
        <v>43</v>
      </c>
      <c r="G10012" t="s">
        <v>282</v>
      </c>
      <c r="H10012">
        <v>5</v>
      </c>
      <c r="I10012">
        <v>54714.5</v>
      </c>
      <c r="J10012">
        <v>0.2</v>
      </c>
      <c r="K10012">
        <v>218858</v>
      </c>
      <c r="L10012">
        <v>23874.89</v>
      </c>
      <c r="M10012">
        <f t="shared" si="470"/>
        <v>218858</v>
      </c>
      <c r="N10012" t="str">
        <f t="shared" si="468"/>
        <v>Q2</v>
      </c>
      <c r="O10012" s="2">
        <f t="shared" si="469"/>
        <v>10.908849573696186</v>
      </c>
      <c r="P10012" t="str">
        <f>VLOOKUP(retail_sales_2023!C10012,customers!A:J,5,)</f>
        <v>Coimbatore</v>
      </c>
      <c r="Q10012" t="str">
        <f>VLOOKUP(C10012,customers!A:J,10,0)</f>
        <v>Premium</v>
      </c>
    </row>
    <row r="10013" spans="1:17" x14ac:dyDescent="0.3">
      <c r="A10013" t="s">
        <v>11104</v>
      </c>
      <c r="B10013" s="1">
        <v>45120</v>
      </c>
      <c r="C10013" t="s">
        <v>1572</v>
      </c>
      <c r="D10013" t="s">
        <v>1573</v>
      </c>
      <c r="E10013" t="s">
        <v>15</v>
      </c>
      <c r="F10013" t="s">
        <v>22</v>
      </c>
      <c r="G10013" t="s">
        <v>196</v>
      </c>
      <c r="H10013">
        <v>4</v>
      </c>
      <c r="I10013">
        <v>23105.64</v>
      </c>
      <c r="J10013">
        <v>0</v>
      </c>
      <c r="K10013">
        <v>92422.56</v>
      </c>
      <c r="L10013">
        <v>24428.01</v>
      </c>
      <c r="M10013">
        <f t="shared" si="470"/>
        <v>92422.56</v>
      </c>
      <c r="N10013" t="str">
        <f t="shared" si="468"/>
        <v>Q3</v>
      </c>
      <c r="O10013" s="2">
        <f t="shared" si="469"/>
        <v>26.430787028621584</v>
      </c>
      <c r="P10013" t="str">
        <f>VLOOKUP(retail_sales_2023!C10013,customers!A:J,5,)</f>
        <v>Kochi</v>
      </c>
      <c r="Q10013" t="str">
        <f>VLOOKUP(C10013,customers!A:J,10,0)</f>
        <v>Regular</v>
      </c>
    </row>
    <row r="10014" spans="1:17" x14ac:dyDescent="0.3">
      <c r="A10014" t="s">
        <v>11105</v>
      </c>
      <c r="B10014" s="1">
        <v>45031</v>
      </c>
      <c r="C10014" t="s">
        <v>1389</v>
      </c>
      <c r="D10014" t="s">
        <v>1390</v>
      </c>
      <c r="E10014" t="s">
        <v>15</v>
      </c>
      <c r="F10014" t="s">
        <v>28</v>
      </c>
      <c r="G10014" t="s">
        <v>29</v>
      </c>
      <c r="H10014">
        <v>5</v>
      </c>
      <c r="I10014">
        <v>596.58000000000004</v>
      </c>
      <c r="J10014">
        <v>0.1</v>
      </c>
      <c r="K10014">
        <v>2684.61</v>
      </c>
      <c r="L10014">
        <v>692.3</v>
      </c>
      <c r="M10014">
        <f t="shared" si="470"/>
        <v>2684.61</v>
      </c>
      <c r="N10014" t="str">
        <f t="shared" si="468"/>
        <v>Q2</v>
      </c>
      <c r="O10014" s="2">
        <f t="shared" si="469"/>
        <v>25.787730806336857</v>
      </c>
      <c r="P10014" t="str">
        <f>VLOOKUP(retail_sales_2023!C10014,customers!A:J,5,)</f>
        <v>Bengaluru</v>
      </c>
      <c r="Q10014" t="str">
        <f>VLOOKUP(C10014,customers!A:J,10,0)</f>
        <v>Occasional</v>
      </c>
    </row>
    <row r="10015" spans="1:17" x14ac:dyDescent="0.3">
      <c r="A10015" t="s">
        <v>11106</v>
      </c>
      <c r="B10015" s="1">
        <v>45270</v>
      </c>
      <c r="C10015" t="s">
        <v>1361</v>
      </c>
      <c r="D10015" t="s">
        <v>1362</v>
      </c>
      <c r="E10015" t="s">
        <v>21</v>
      </c>
      <c r="F10015" t="s">
        <v>28</v>
      </c>
      <c r="G10015" t="s">
        <v>57</v>
      </c>
      <c r="H10015">
        <v>4</v>
      </c>
      <c r="I10015">
        <v>873.25</v>
      </c>
      <c r="J10015">
        <v>0.05</v>
      </c>
      <c r="K10015">
        <v>3318.35</v>
      </c>
      <c r="L10015">
        <v>603.80999999999995</v>
      </c>
      <c r="M10015">
        <f t="shared" si="470"/>
        <v>3318.35</v>
      </c>
      <c r="N10015" t="str">
        <f t="shared" si="468"/>
        <v>Q4</v>
      </c>
      <c r="O10015" s="2">
        <f t="shared" si="469"/>
        <v>18.196091430982264</v>
      </c>
      <c r="P10015" t="str">
        <f>VLOOKUP(retail_sales_2023!C10015,customers!A:J,5,)</f>
        <v>Guwahati</v>
      </c>
      <c r="Q10015" t="str">
        <f>VLOOKUP(C10015,customers!A:J,10,0)</f>
        <v>Premium</v>
      </c>
    </row>
    <row r="10016" spans="1:17" x14ac:dyDescent="0.3">
      <c r="A10016" t="s">
        <v>11107</v>
      </c>
      <c r="B10016" s="1">
        <v>45205</v>
      </c>
      <c r="C10016" t="s">
        <v>948</v>
      </c>
      <c r="D10016" t="s">
        <v>949</v>
      </c>
      <c r="E10016" t="s">
        <v>27</v>
      </c>
      <c r="F10016" t="s">
        <v>81</v>
      </c>
      <c r="G10016" t="s">
        <v>239</v>
      </c>
      <c r="H10016">
        <v>3</v>
      </c>
      <c r="I10016">
        <v>1920.18</v>
      </c>
      <c r="J10016">
        <v>0</v>
      </c>
      <c r="K10016">
        <v>5760.54</v>
      </c>
      <c r="L10016">
        <v>1351.15</v>
      </c>
      <c r="M10016">
        <f t="shared" si="470"/>
        <v>5760.54</v>
      </c>
      <c r="N10016" t="str">
        <f t="shared" si="468"/>
        <v>Q4</v>
      </c>
      <c r="O10016" s="2">
        <f t="shared" si="469"/>
        <v>23.455266346557792</v>
      </c>
      <c r="P10016" t="str">
        <f>VLOOKUP(retail_sales_2023!C10016,customers!A:J,5,)</f>
        <v>Chandigarh</v>
      </c>
      <c r="Q10016" t="str">
        <f>VLOOKUP(C10016,customers!A:J,10,0)</f>
        <v>Regular</v>
      </c>
    </row>
    <row r="10017" spans="1:17" x14ac:dyDescent="0.3">
      <c r="A10017" t="s">
        <v>11108</v>
      </c>
      <c r="B10017" s="1">
        <v>44984</v>
      </c>
      <c r="C10017" t="s">
        <v>1211</v>
      </c>
      <c r="D10017" t="s">
        <v>1212</v>
      </c>
      <c r="E10017" t="s">
        <v>15</v>
      </c>
      <c r="F10017" t="s">
        <v>16</v>
      </c>
      <c r="G10017" t="s">
        <v>286</v>
      </c>
      <c r="H10017">
        <v>3</v>
      </c>
      <c r="I10017">
        <v>840.38</v>
      </c>
      <c r="J10017">
        <v>0</v>
      </c>
      <c r="K10017">
        <v>2521.14</v>
      </c>
      <c r="L10017">
        <v>867.72</v>
      </c>
      <c r="M10017">
        <f t="shared" si="470"/>
        <v>2521.14</v>
      </c>
      <c r="N10017" t="str">
        <f t="shared" si="468"/>
        <v>Q1</v>
      </c>
      <c r="O10017" s="2">
        <f t="shared" si="469"/>
        <v>34.417763392750899</v>
      </c>
      <c r="P10017" t="str">
        <f>VLOOKUP(retail_sales_2023!C10017,customers!A:J,5,)</f>
        <v>Kochi</v>
      </c>
      <c r="Q10017" t="str">
        <f>VLOOKUP(C10017,customers!A:J,10,0)</f>
        <v>Regular</v>
      </c>
    </row>
    <row r="10018" spans="1:17" x14ac:dyDescent="0.3">
      <c r="A10018" t="s">
        <v>11109</v>
      </c>
      <c r="B10018" s="1">
        <v>45278</v>
      </c>
      <c r="C10018" t="s">
        <v>176</v>
      </c>
      <c r="D10018" t="s">
        <v>177</v>
      </c>
      <c r="E10018" t="s">
        <v>15</v>
      </c>
      <c r="F10018" t="s">
        <v>22</v>
      </c>
      <c r="G10018" t="s">
        <v>146</v>
      </c>
      <c r="H10018">
        <v>2</v>
      </c>
      <c r="I10018">
        <v>3644.25</v>
      </c>
      <c r="J10018">
        <v>0</v>
      </c>
      <c r="K10018">
        <v>7288.5</v>
      </c>
      <c r="L10018">
        <v>1279.58</v>
      </c>
      <c r="M10018">
        <f t="shared" si="470"/>
        <v>7288.5</v>
      </c>
      <c r="N10018" t="str">
        <f t="shared" si="468"/>
        <v>Q4</v>
      </c>
      <c r="O10018" s="2">
        <f t="shared" si="469"/>
        <v>17.556150099471772</v>
      </c>
      <c r="P10018" t="str">
        <f>VLOOKUP(retail_sales_2023!C10018,customers!A:J,5,)</f>
        <v>Hyderabad</v>
      </c>
      <c r="Q10018" t="str">
        <f>VLOOKUP(C10018,customers!A:J,10,0)</f>
        <v>Premium</v>
      </c>
    </row>
    <row r="10019" spans="1:17" x14ac:dyDescent="0.3">
      <c r="A10019" t="s">
        <v>11110</v>
      </c>
      <c r="B10019" s="1">
        <v>45279</v>
      </c>
      <c r="C10019" t="s">
        <v>2233</v>
      </c>
      <c r="D10019" t="s">
        <v>2234</v>
      </c>
      <c r="E10019" t="s">
        <v>27</v>
      </c>
      <c r="F10019" t="s">
        <v>22</v>
      </c>
      <c r="G10019" t="s">
        <v>315</v>
      </c>
      <c r="H10019">
        <v>5</v>
      </c>
      <c r="I10019">
        <v>12253.23</v>
      </c>
      <c r="J10019">
        <v>0.15</v>
      </c>
      <c r="K10019">
        <v>52076.23</v>
      </c>
      <c r="L10019">
        <v>15249.3</v>
      </c>
      <c r="M10019">
        <f t="shared" si="470"/>
        <v>52076.227499999994</v>
      </c>
      <c r="N10019" t="str">
        <f t="shared" si="468"/>
        <v>Q4</v>
      </c>
      <c r="O10019" s="2">
        <f t="shared" si="469"/>
        <v>29.282649684894622</v>
      </c>
      <c r="P10019" t="str">
        <f>VLOOKUP(retail_sales_2023!C10019,customers!A:J,5,)</f>
        <v>Delhi</v>
      </c>
      <c r="Q10019" t="str">
        <f>VLOOKUP(C10019,customers!A:J,10,0)</f>
        <v>Regular</v>
      </c>
    </row>
    <row r="10020" spans="1:17" x14ac:dyDescent="0.3">
      <c r="A10020" t="s">
        <v>11111</v>
      </c>
      <c r="B10020" s="1">
        <v>45084</v>
      </c>
      <c r="C10020" t="s">
        <v>614</v>
      </c>
      <c r="D10020" t="s">
        <v>615</v>
      </c>
      <c r="E10020" t="s">
        <v>15</v>
      </c>
      <c r="F10020" t="s">
        <v>28</v>
      </c>
      <c r="G10020" t="s">
        <v>672</v>
      </c>
      <c r="H10020">
        <v>1</v>
      </c>
      <c r="I10020">
        <v>4438.43</v>
      </c>
      <c r="J10020">
        <v>0.1</v>
      </c>
      <c r="K10020">
        <v>3994.59</v>
      </c>
      <c r="L10020">
        <v>1123.8699999999999</v>
      </c>
      <c r="M10020">
        <f t="shared" si="470"/>
        <v>3994.5870000000004</v>
      </c>
      <c r="N10020" t="str">
        <f t="shared" si="468"/>
        <v>Q2</v>
      </c>
      <c r="O10020" s="2">
        <f t="shared" si="469"/>
        <v>28.134802320137979</v>
      </c>
      <c r="P10020" t="str">
        <f>VLOOKUP(retail_sales_2023!C10020,customers!A:J,5,)</f>
        <v>Kochi</v>
      </c>
      <c r="Q10020" t="str">
        <f>VLOOKUP(C10020,customers!A:J,10,0)</f>
        <v>Regular</v>
      </c>
    </row>
    <row r="10021" spans="1:17" x14ac:dyDescent="0.3">
      <c r="A10021" t="s">
        <v>11112</v>
      </c>
      <c r="B10021" s="1">
        <v>45165</v>
      </c>
      <c r="C10021" t="s">
        <v>1080</v>
      </c>
      <c r="D10021" t="s">
        <v>1081</v>
      </c>
      <c r="E10021" t="s">
        <v>15</v>
      </c>
      <c r="F10021" t="s">
        <v>81</v>
      </c>
      <c r="G10021" t="s">
        <v>82</v>
      </c>
      <c r="H10021">
        <v>1</v>
      </c>
      <c r="I10021">
        <v>3555.01</v>
      </c>
      <c r="J10021">
        <v>0.1</v>
      </c>
      <c r="K10021">
        <v>3199.51</v>
      </c>
      <c r="L10021">
        <v>905.38</v>
      </c>
      <c r="M10021">
        <f t="shared" si="470"/>
        <v>3199.5090000000005</v>
      </c>
      <c r="N10021" t="str">
        <f t="shared" si="468"/>
        <v>Q3</v>
      </c>
      <c r="O10021" s="2">
        <f t="shared" si="469"/>
        <v>28.297458048263639</v>
      </c>
      <c r="P10021" t="str">
        <f>VLOOKUP(retail_sales_2023!C10021,customers!A:J,5,)</f>
        <v>Hyderabad</v>
      </c>
      <c r="Q10021" t="str">
        <f>VLOOKUP(C10021,customers!A:J,10,0)</f>
        <v>Regular</v>
      </c>
    </row>
    <row r="10022" spans="1:17" x14ac:dyDescent="0.3">
      <c r="A10022" t="s">
        <v>11113</v>
      </c>
      <c r="B10022" s="1">
        <v>45119</v>
      </c>
      <c r="C10022" t="s">
        <v>3538</v>
      </c>
      <c r="D10022" t="s">
        <v>3539</v>
      </c>
      <c r="E10022" t="s">
        <v>27</v>
      </c>
      <c r="F10022" t="s">
        <v>81</v>
      </c>
      <c r="G10022" t="s">
        <v>239</v>
      </c>
      <c r="H10022">
        <v>4</v>
      </c>
      <c r="I10022">
        <v>4048.83</v>
      </c>
      <c r="J10022">
        <v>0.2</v>
      </c>
      <c r="K10022">
        <v>12956.26</v>
      </c>
      <c r="L10022">
        <v>3206.47</v>
      </c>
      <c r="M10022">
        <f t="shared" si="470"/>
        <v>12956.256000000001</v>
      </c>
      <c r="N10022" t="str">
        <f t="shared" si="468"/>
        <v>Q3</v>
      </c>
      <c r="O10022" s="2">
        <f t="shared" si="469"/>
        <v>24.748422770151262</v>
      </c>
      <c r="P10022" t="str">
        <f>VLOOKUP(retail_sales_2023!C10022,customers!A:J,5,)</f>
        <v>Jaipur</v>
      </c>
      <c r="Q10022" t="str">
        <f>VLOOKUP(C10022,customers!A:J,10,0)</f>
        <v>Premium</v>
      </c>
    </row>
    <row r="10023" spans="1:17" x14ac:dyDescent="0.3">
      <c r="A10023" t="s">
        <v>11114</v>
      </c>
      <c r="B10023" s="1">
        <v>45269</v>
      </c>
      <c r="C10023" t="s">
        <v>1417</v>
      </c>
      <c r="D10023" t="s">
        <v>1418</v>
      </c>
      <c r="E10023" t="s">
        <v>27</v>
      </c>
      <c r="F10023" t="s">
        <v>52</v>
      </c>
      <c r="G10023" t="s">
        <v>226</v>
      </c>
      <c r="H10023">
        <v>3</v>
      </c>
      <c r="I10023">
        <v>600.14</v>
      </c>
      <c r="J10023">
        <v>0.1</v>
      </c>
      <c r="K10023">
        <v>1620.38</v>
      </c>
      <c r="L10023">
        <v>-148.46</v>
      </c>
      <c r="M10023">
        <f t="shared" si="470"/>
        <v>1620.3780000000002</v>
      </c>
      <c r="N10023" t="str">
        <f t="shared" si="468"/>
        <v>Q4</v>
      </c>
      <c r="O10023" s="2">
        <f t="shared" si="469"/>
        <v>-9.1620484083980305</v>
      </c>
      <c r="P10023" t="str">
        <f>VLOOKUP(retail_sales_2023!C10023,customers!A:J,5,)</f>
        <v>Amritsar</v>
      </c>
      <c r="Q10023" t="str">
        <f>VLOOKUP(C10023,customers!A:J,10,0)</f>
        <v>Premium</v>
      </c>
    </row>
    <row r="10024" spans="1:17" x14ac:dyDescent="0.3">
      <c r="A10024" t="s">
        <v>11115</v>
      </c>
      <c r="B10024" s="1">
        <v>45072</v>
      </c>
      <c r="C10024" t="s">
        <v>1185</v>
      </c>
      <c r="D10024" t="s">
        <v>1186</v>
      </c>
      <c r="E10024" t="s">
        <v>27</v>
      </c>
      <c r="F10024" t="s">
        <v>16</v>
      </c>
      <c r="G10024" t="s">
        <v>305</v>
      </c>
      <c r="H10024">
        <v>5</v>
      </c>
      <c r="I10024">
        <v>520.57000000000005</v>
      </c>
      <c r="J10024">
        <v>0.3</v>
      </c>
      <c r="K10024">
        <v>1822</v>
      </c>
      <c r="L10024">
        <v>797.62</v>
      </c>
      <c r="M10024">
        <f t="shared" si="470"/>
        <v>1821.9950000000001</v>
      </c>
      <c r="N10024" t="str">
        <f t="shared" si="468"/>
        <v>Q2</v>
      </c>
      <c r="O10024" s="2">
        <f t="shared" si="469"/>
        <v>43.777167947310645</v>
      </c>
      <c r="P10024" t="str">
        <f>VLOOKUP(retail_sales_2023!C10024,customers!A:J,5,)</f>
        <v>Lucknow</v>
      </c>
      <c r="Q10024" t="str">
        <f>VLOOKUP(C10024,customers!A:J,10,0)</f>
        <v>Regular</v>
      </c>
    </row>
    <row r="10025" spans="1:17" x14ac:dyDescent="0.3">
      <c r="A10025" t="s">
        <v>11116</v>
      </c>
      <c r="B10025" s="1">
        <v>45098</v>
      </c>
      <c r="C10025" t="s">
        <v>1651</v>
      </c>
      <c r="D10025" t="s">
        <v>1652</v>
      </c>
      <c r="E10025" t="s">
        <v>33</v>
      </c>
      <c r="F10025" t="s">
        <v>43</v>
      </c>
      <c r="G10025" t="s">
        <v>243</v>
      </c>
      <c r="H10025">
        <v>1</v>
      </c>
      <c r="I10025">
        <v>40753.120000000003</v>
      </c>
      <c r="J10025">
        <v>0</v>
      </c>
      <c r="K10025">
        <v>40753.120000000003</v>
      </c>
      <c r="L10025">
        <v>5238.3</v>
      </c>
      <c r="M10025">
        <f t="shared" si="470"/>
        <v>40753.120000000003</v>
      </c>
      <c r="N10025" t="str">
        <f t="shared" si="468"/>
        <v>Q2</v>
      </c>
      <c r="O10025" s="2">
        <f t="shared" si="469"/>
        <v>12.853739787284999</v>
      </c>
      <c r="P10025" t="str">
        <f>VLOOKUP(retail_sales_2023!C10025,customers!A:J,5,)</f>
        <v>Surat</v>
      </c>
      <c r="Q10025" t="str">
        <f>VLOOKUP(C10025,customers!A:J,10,0)</f>
        <v>Premium</v>
      </c>
    </row>
    <row r="10026" spans="1:17" x14ac:dyDescent="0.3">
      <c r="A10026" t="s">
        <v>11117</v>
      </c>
      <c r="B10026" s="1">
        <v>45159</v>
      </c>
      <c r="C10026" t="s">
        <v>1671</v>
      </c>
      <c r="D10026" t="s">
        <v>1672</v>
      </c>
      <c r="E10026" t="s">
        <v>15</v>
      </c>
      <c r="F10026" t="s">
        <v>22</v>
      </c>
      <c r="G10026" t="s">
        <v>423</v>
      </c>
      <c r="H10026">
        <v>1</v>
      </c>
      <c r="I10026">
        <v>9785.84</v>
      </c>
      <c r="J10026">
        <v>0</v>
      </c>
      <c r="K10026">
        <v>9785.84</v>
      </c>
      <c r="L10026">
        <v>2461.27</v>
      </c>
      <c r="M10026">
        <f t="shared" si="470"/>
        <v>9785.84</v>
      </c>
      <c r="N10026" t="str">
        <f t="shared" si="468"/>
        <v>Q3</v>
      </c>
      <c r="O10026" s="2">
        <f t="shared" si="469"/>
        <v>25.151341121457126</v>
      </c>
      <c r="P10026" t="str">
        <f>VLOOKUP(retail_sales_2023!C10026,customers!A:J,5,)</f>
        <v>Hyderabad</v>
      </c>
      <c r="Q10026" t="str">
        <f>VLOOKUP(C10026,customers!A:J,10,0)</f>
        <v>Occasional</v>
      </c>
    </row>
    <row r="10027" spans="1:17" x14ac:dyDescent="0.3">
      <c r="A10027" t="s">
        <v>11118</v>
      </c>
      <c r="B10027" s="1">
        <v>44982</v>
      </c>
      <c r="C10027" t="s">
        <v>1160</v>
      </c>
      <c r="D10027" t="s">
        <v>1161</v>
      </c>
      <c r="E10027" t="s">
        <v>21</v>
      </c>
      <c r="F10027" t="s">
        <v>38</v>
      </c>
      <c r="G10027" t="s">
        <v>73</v>
      </c>
      <c r="H10027">
        <v>5</v>
      </c>
      <c r="I10027">
        <v>2090.6799999999998</v>
      </c>
      <c r="J10027">
        <v>0</v>
      </c>
      <c r="K10027">
        <v>10453.4</v>
      </c>
      <c r="L10027">
        <v>2072.17</v>
      </c>
      <c r="M10027">
        <f t="shared" si="470"/>
        <v>10453.4</v>
      </c>
      <c r="N10027" t="str">
        <f t="shared" si="468"/>
        <v>Q1</v>
      </c>
      <c r="O10027" s="2">
        <f t="shared" si="469"/>
        <v>19.822928425201372</v>
      </c>
      <c r="P10027" t="str">
        <f>VLOOKUP(retail_sales_2023!C10027,customers!A:J,5,)</f>
        <v>Kolkata</v>
      </c>
      <c r="Q10027" t="str">
        <f>VLOOKUP(C10027,customers!A:J,10,0)</f>
        <v>Premium</v>
      </c>
    </row>
    <row r="10028" spans="1:17" x14ac:dyDescent="0.3">
      <c r="A10028" t="s">
        <v>11119</v>
      </c>
      <c r="B10028" s="1">
        <v>44994</v>
      </c>
      <c r="C10028" t="s">
        <v>1572</v>
      </c>
      <c r="D10028" t="s">
        <v>1573</v>
      </c>
      <c r="E10028" t="s">
        <v>15</v>
      </c>
      <c r="F10028" t="s">
        <v>22</v>
      </c>
      <c r="G10028" t="s">
        <v>423</v>
      </c>
      <c r="H10028">
        <v>4</v>
      </c>
      <c r="I10028">
        <v>16184.66</v>
      </c>
      <c r="J10028">
        <v>0.15</v>
      </c>
      <c r="K10028">
        <v>55027.839999999997</v>
      </c>
      <c r="L10028">
        <v>10104.4</v>
      </c>
      <c r="M10028">
        <f t="shared" si="470"/>
        <v>55027.843999999997</v>
      </c>
      <c r="N10028" t="str">
        <f t="shared" si="468"/>
        <v>Q1</v>
      </c>
      <c r="O10028" s="2">
        <f t="shared" si="469"/>
        <v>18.362341680138634</v>
      </c>
      <c r="P10028" t="str">
        <f>VLOOKUP(retail_sales_2023!C10028,customers!A:J,5,)</f>
        <v>Kochi</v>
      </c>
      <c r="Q10028" t="str">
        <f>VLOOKUP(C10028,customers!A:J,10,0)</f>
        <v>Regular</v>
      </c>
    </row>
    <row r="10029" spans="1:17" x14ac:dyDescent="0.3">
      <c r="A10029" t="s">
        <v>11120</v>
      </c>
      <c r="B10029" s="1">
        <v>45106</v>
      </c>
      <c r="C10029" t="s">
        <v>1051</v>
      </c>
      <c r="D10029" t="s">
        <v>1052</v>
      </c>
      <c r="E10029" t="s">
        <v>21</v>
      </c>
      <c r="F10029" t="s">
        <v>43</v>
      </c>
      <c r="G10029" t="s">
        <v>154</v>
      </c>
      <c r="H10029">
        <v>2</v>
      </c>
      <c r="I10029">
        <v>34452.97</v>
      </c>
      <c r="J10029">
        <v>0</v>
      </c>
      <c r="K10029">
        <v>68905.94</v>
      </c>
      <c r="L10029">
        <v>10567.53</v>
      </c>
      <c r="M10029">
        <f t="shared" si="470"/>
        <v>68905.94</v>
      </c>
      <c r="N10029" t="str">
        <f t="shared" si="468"/>
        <v>Q2</v>
      </c>
      <c r="O10029" s="2">
        <f t="shared" si="469"/>
        <v>15.336166954547025</v>
      </c>
      <c r="P10029" t="str">
        <f>VLOOKUP(retail_sales_2023!C10029,customers!A:J,5,)</f>
        <v>Bhubaneswar</v>
      </c>
      <c r="Q10029" t="str">
        <f>VLOOKUP(C10029,customers!A:J,10,0)</f>
        <v>Regular</v>
      </c>
    </row>
    <row r="10030" spans="1:17" x14ac:dyDescent="0.3">
      <c r="A10030" t="s">
        <v>11121</v>
      </c>
      <c r="B10030" s="1">
        <v>45227</v>
      </c>
      <c r="C10030" t="s">
        <v>2748</v>
      </c>
      <c r="D10030" t="s">
        <v>2749</v>
      </c>
      <c r="E10030" t="s">
        <v>33</v>
      </c>
      <c r="F10030" t="s">
        <v>16</v>
      </c>
      <c r="G10030" t="s">
        <v>17</v>
      </c>
      <c r="H10030">
        <v>1</v>
      </c>
      <c r="I10030">
        <v>968.5</v>
      </c>
      <c r="J10030">
        <v>0.1</v>
      </c>
      <c r="K10030">
        <v>871.65</v>
      </c>
      <c r="L10030">
        <v>358.91</v>
      </c>
      <c r="M10030">
        <f t="shared" si="470"/>
        <v>871.65</v>
      </c>
      <c r="N10030" t="str">
        <f t="shared" si="468"/>
        <v>Q4</v>
      </c>
      <c r="O10030" s="2">
        <f t="shared" si="469"/>
        <v>41.17593070613205</v>
      </c>
      <c r="P10030" t="str">
        <f>VLOOKUP(retail_sales_2023!C10030,customers!A:J,5,)</f>
        <v>Nagpur</v>
      </c>
      <c r="Q10030" t="str">
        <f>VLOOKUP(C10030,customers!A:J,10,0)</f>
        <v>Premium</v>
      </c>
    </row>
    <row r="10031" spans="1:17" x14ac:dyDescent="0.3">
      <c r="A10031" t="s">
        <v>11122</v>
      </c>
      <c r="B10031" s="1">
        <v>45248</v>
      </c>
      <c r="C10031" t="s">
        <v>719</v>
      </c>
      <c r="D10031" t="s">
        <v>720</v>
      </c>
      <c r="E10031" t="s">
        <v>33</v>
      </c>
      <c r="F10031" t="s">
        <v>22</v>
      </c>
      <c r="G10031" t="s">
        <v>146</v>
      </c>
      <c r="H10031">
        <v>1</v>
      </c>
      <c r="I10031">
        <v>25908.48</v>
      </c>
      <c r="J10031">
        <v>0</v>
      </c>
      <c r="K10031">
        <v>25908.48</v>
      </c>
      <c r="L10031">
        <v>5593.68</v>
      </c>
      <c r="M10031">
        <f t="shared" si="470"/>
        <v>25908.48</v>
      </c>
      <c r="N10031" t="str">
        <f t="shared" si="468"/>
        <v>Q4</v>
      </c>
      <c r="O10031" s="2">
        <f t="shared" si="469"/>
        <v>21.590151178301468</v>
      </c>
      <c r="P10031" t="str">
        <f>VLOOKUP(retail_sales_2023!C10031,customers!A:J,5,)</f>
        <v>Pune</v>
      </c>
      <c r="Q10031" t="str">
        <f>VLOOKUP(C10031,customers!A:J,10,0)</f>
        <v>Regular</v>
      </c>
    </row>
    <row r="10032" spans="1:17" x14ac:dyDescent="0.3">
      <c r="A10032" t="s">
        <v>11123</v>
      </c>
      <c r="B10032" s="1">
        <v>44939</v>
      </c>
      <c r="C10032" t="s">
        <v>1430</v>
      </c>
      <c r="D10032" t="s">
        <v>1431</v>
      </c>
      <c r="E10032" t="s">
        <v>21</v>
      </c>
      <c r="F10032" t="s">
        <v>43</v>
      </c>
      <c r="G10032" t="s">
        <v>110</v>
      </c>
      <c r="H10032">
        <v>1</v>
      </c>
      <c r="I10032">
        <v>60728.800000000003</v>
      </c>
      <c r="J10032">
        <v>0.1</v>
      </c>
      <c r="K10032">
        <v>54655.92</v>
      </c>
      <c r="L10032">
        <v>5104.83</v>
      </c>
      <c r="M10032">
        <f t="shared" si="470"/>
        <v>54655.920000000006</v>
      </c>
      <c r="N10032" t="str">
        <f t="shared" si="468"/>
        <v>Q1</v>
      </c>
      <c r="O10032" s="2">
        <f t="shared" si="469"/>
        <v>9.3399397540101798</v>
      </c>
      <c r="P10032" t="str">
        <f>VLOOKUP(retail_sales_2023!C10032,customers!A:J,5,)</f>
        <v>Bhubaneswar</v>
      </c>
      <c r="Q10032" t="str">
        <f>VLOOKUP(C10032,customers!A:J,10,0)</f>
        <v>Regular</v>
      </c>
    </row>
    <row r="10033" spans="1:17" x14ac:dyDescent="0.3">
      <c r="A10033" t="s">
        <v>11124</v>
      </c>
      <c r="B10033" s="1">
        <v>45207</v>
      </c>
      <c r="C10033" t="s">
        <v>75</v>
      </c>
      <c r="D10033" t="s">
        <v>76</v>
      </c>
      <c r="E10033" t="s">
        <v>21</v>
      </c>
      <c r="F10033" t="s">
        <v>81</v>
      </c>
      <c r="G10033" t="s">
        <v>333</v>
      </c>
      <c r="H10033">
        <v>2</v>
      </c>
      <c r="I10033">
        <v>312.73</v>
      </c>
      <c r="J10033">
        <v>0.05</v>
      </c>
      <c r="K10033">
        <v>594.19000000000005</v>
      </c>
      <c r="L10033">
        <v>209.93</v>
      </c>
      <c r="M10033">
        <f t="shared" si="470"/>
        <v>594.18700000000001</v>
      </c>
      <c r="N10033" t="str">
        <f t="shared" si="468"/>
        <v>Q4</v>
      </c>
      <c r="O10033" s="2">
        <f t="shared" si="469"/>
        <v>35.330449856106632</v>
      </c>
      <c r="P10033" t="str">
        <f>VLOOKUP(retail_sales_2023!C10033,customers!A:J,5,)</f>
        <v>Patna</v>
      </c>
      <c r="Q10033" t="str">
        <f>VLOOKUP(C10033,customers!A:J,10,0)</f>
        <v>Regular</v>
      </c>
    </row>
    <row r="10034" spans="1:17" x14ac:dyDescent="0.3">
      <c r="A10034" t="s">
        <v>11125</v>
      </c>
      <c r="B10034" s="1">
        <v>45146</v>
      </c>
      <c r="C10034" t="s">
        <v>1025</v>
      </c>
      <c r="D10034" t="s">
        <v>1026</v>
      </c>
      <c r="E10034" t="s">
        <v>27</v>
      </c>
      <c r="F10034" t="s">
        <v>43</v>
      </c>
      <c r="G10034" t="s">
        <v>243</v>
      </c>
      <c r="H10034">
        <v>1</v>
      </c>
      <c r="I10034">
        <v>57205.58</v>
      </c>
      <c r="J10034">
        <v>0.15</v>
      </c>
      <c r="K10034">
        <v>48624.74</v>
      </c>
      <c r="L10034">
        <v>5946.51</v>
      </c>
      <c r="M10034">
        <f t="shared" si="470"/>
        <v>48624.743000000002</v>
      </c>
      <c r="N10034" t="str">
        <f t="shared" si="468"/>
        <v>Q3</v>
      </c>
      <c r="O10034" s="2">
        <f t="shared" si="469"/>
        <v>12.229391869241873</v>
      </c>
      <c r="P10034" t="str">
        <f>VLOOKUP(retail_sales_2023!C10034,customers!A:J,5,)</f>
        <v>Jaipur</v>
      </c>
      <c r="Q10034" t="str">
        <f>VLOOKUP(C10034,customers!A:J,10,0)</f>
        <v>Premium</v>
      </c>
    </row>
    <row r="10035" spans="1:17" x14ac:dyDescent="0.3">
      <c r="A10035" t="s">
        <v>11126</v>
      </c>
      <c r="B10035" s="1">
        <v>45280</v>
      </c>
      <c r="C10035" t="s">
        <v>924</v>
      </c>
      <c r="D10035" t="s">
        <v>925</v>
      </c>
      <c r="E10035" t="s">
        <v>27</v>
      </c>
      <c r="F10035" t="s">
        <v>52</v>
      </c>
      <c r="G10035" t="s">
        <v>117</v>
      </c>
      <c r="H10035">
        <v>7</v>
      </c>
      <c r="I10035">
        <v>497.15</v>
      </c>
      <c r="J10035">
        <v>0</v>
      </c>
      <c r="K10035">
        <v>3480.05</v>
      </c>
      <c r="L10035">
        <v>323.19</v>
      </c>
      <c r="M10035">
        <f t="shared" si="470"/>
        <v>3480.0499999999997</v>
      </c>
      <c r="N10035" t="str">
        <f t="shared" si="468"/>
        <v>Q4</v>
      </c>
      <c r="O10035" s="2">
        <f t="shared" si="469"/>
        <v>9.2869355325354519</v>
      </c>
      <c r="P10035" t="str">
        <f>VLOOKUP(retail_sales_2023!C10035,customers!A:J,5,)</f>
        <v>Lucknow</v>
      </c>
      <c r="Q10035" t="str">
        <f>VLOOKUP(C10035,customers!A:J,10,0)</f>
        <v>Regular</v>
      </c>
    </row>
    <row r="10036" spans="1:17" x14ac:dyDescent="0.3">
      <c r="A10036" t="s">
        <v>11127</v>
      </c>
      <c r="B10036" s="1">
        <v>44985</v>
      </c>
      <c r="C10036" t="s">
        <v>19</v>
      </c>
      <c r="D10036" t="s">
        <v>20</v>
      </c>
      <c r="E10036" t="s">
        <v>21</v>
      </c>
      <c r="F10036" t="s">
        <v>43</v>
      </c>
      <c r="G10036" t="s">
        <v>178</v>
      </c>
      <c r="H10036">
        <v>4</v>
      </c>
      <c r="I10036">
        <v>13532.33</v>
      </c>
      <c r="J10036">
        <v>0.2</v>
      </c>
      <c r="K10036">
        <v>43303.46</v>
      </c>
      <c r="L10036">
        <v>-5505.39</v>
      </c>
      <c r="M10036">
        <f t="shared" si="470"/>
        <v>43303.456000000006</v>
      </c>
      <c r="N10036" t="str">
        <f t="shared" si="468"/>
        <v>Q1</v>
      </c>
      <c r="O10036" s="2">
        <f t="shared" si="469"/>
        <v>-12.713510652497515</v>
      </c>
      <c r="P10036" t="str">
        <f>VLOOKUP(retail_sales_2023!C10036,customers!A:J,5,)</f>
        <v>Guwahati</v>
      </c>
      <c r="Q10036" t="str">
        <f>VLOOKUP(C10036,customers!A:J,10,0)</f>
        <v>Premium</v>
      </c>
    </row>
    <row r="10037" spans="1:17" x14ac:dyDescent="0.3">
      <c r="A10037" t="s">
        <v>11128</v>
      </c>
      <c r="B10037" s="1">
        <v>45285</v>
      </c>
      <c r="C10037" t="s">
        <v>167</v>
      </c>
      <c r="D10037" t="s">
        <v>168</v>
      </c>
      <c r="E10037" t="s">
        <v>33</v>
      </c>
      <c r="F10037" t="s">
        <v>28</v>
      </c>
      <c r="G10037" t="s">
        <v>61</v>
      </c>
      <c r="H10037">
        <v>5</v>
      </c>
      <c r="I10037">
        <v>7361.1</v>
      </c>
      <c r="J10037">
        <v>0.15</v>
      </c>
      <c r="K10037">
        <v>31284.67</v>
      </c>
      <c r="L10037">
        <v>5189.7</v>
      </c>
      <c r="M10037">
        <f t="shared" si="470"/>
        <v>31284.674999999999</v>
      </c>
      <c r="N10037" t="str">
        <f t="shared" si="468"/>
        <v>Q4</v>
      </c>
      <c r="O10037" s="2">
        <f t="shared" si="469"/>
        <v>16.588635903782908</v>
      </c>
      <c r="P10037" t="str">
        <f>VLOOKUP(retail_sales_2023!C10037,customers!A:J,5,)</f>
        <v>Surat</v>
      </c>
      <c r="Q10037" t="str">
        <f>VLOOKUP(C10037,customers!A:J,10,0)</f>
        <v>Regular</v>
      </c>
    </row>
    <row r="10038" spans="1:17" x14ac:dyDescent="0.3">
      <c r="A10038" t="s">
        <v>11129</v>
      </c>
      <c r="B10038" s="1">
        <v>45201</v>
      </c>
      <c r="C10038" t="s">
        <v>1590</v>
      </c>
      <c r="D10038" t="s">
        <v>1591</v>
      </c>
      <c r="E10038" t="s">
        <v>27</v>
      </c>
      <c r="F10038" t="s">
        <v>81</v>
      </c>
      <c r="G10038" t="s">
        <v>370</v>
      </c>
      <c r="H10038">
        <v>2</v>
      </c>
      <c r="I10038">
        <v>4365.45</v>
      </c>
      <c r="J10038">
        <v>0</v>
      </c>
      <c r="K10038">
        <v>8730.9</v>
      </c>
      <c r="L10038">
        <v>-417.2</v>
      </c>
      <c r="M10038">
        <f t="shared" si="470"/>
        <v>8730.9</v>
      </c>
      <c r="N10038" t="str">
        <f t="shared" si="468"/>
        <v>Q4</v>
      </c>
      <c r="O10038" s="2">
        <f t="shared" si="469"/>
        <v>-4.7784306314354765</v>
      </c>
      <c r="P10038" t="str">
        <f>VLOOKUP(retail_sales_2023!C10038,customers!A:J,5,)</f>
        <v>Lucknow</v>
      </c>
      <c r="Q10038" t="str">
        <f>VLOOKUP(C10038,customers!A:J,10,0)</f>
        <v>Regular</v>
      </c>
    </row>
    <row r="10039" spans="1:17" x14ac:dyDescent="0.3">
      <c r="A10039" t="s">
        <v>11130</v>
      </c>
      <c r="B10039" s="1">
        <v>45248</v>
      </c>
      <c r="C10039" t="s">
        <v>2233</v>
      </c>
      <c r="D10039" t="s">
        <v>2234</v>
      </c>
      <c r="E10039" t="s">
        <v>27</v>
      </c>
      <c r="F10039" t="s">
        <v>81</v>
      </c>
      <c r="G10039" t="s">
        <v>239</v>
      </c>
      <c r="H10039">
        <v>5</v>
      </c>
      <c r="I10039">
        <v>1655.13</v>
      </c>
      <c r="J10039">
        <v>0.05</v>
      </c>
      <c r="K10039">
        <v>7861.87</v>
      </c>
      <c r="L10039">
        <v>2252.35</v>
      </c>
      <c r="M10039">
        <f t="shared" si="470"/>
        <v>7861.8675000000012</v>
      </c>
      <c r="N10039" t="str">
        <f t="shared" si="468"/>
        <v>Q4</v>
      </c>
      <c r="O10039" s="2">
        <f t="shared" si="469"/>
        <v>28.649036425176199</v>
      </c>
      <c r="P10039" t="str">
        <f>VLOOKUP(retail_sales_2023!C10039,customers!A:J,5,)</f>
        <v>Delhi</v>
      </c>
      <c r="Q10039" t="str">
        <f>VLOOKUP(C10039,customers!A:J,10,0)</f>
        <v>Regular</v>
      </c>
    </row>
    <row r="10040" spans="1:17" x14ac:dyDescent="0.3">
      <c r="A10040" t="s">
        <v>11131</v>
      </c>
      <c r="B10040" s="1">
        <v>45146</v>
      </c>
      <c r="C10040" t="s">
        <v>716</v>
      </c>
      <c r="D10040" t="s">
        <v>717</v>
      </c>
      <c r="E10040" t="s">
        <v>33</v>
      </c>
      <c r="F10040" t="s">
        <v>43</v>
      </c>
      <c r="G10040" t="s">
        <v>178</v>
      </c>
      <c r="H10040">
        <v>5</v>
      </c>
      <c r="I10040">
        <v>27429.57</v>
      </c>
      <c r="J10040">
        <v>0.25</v>
      </c>
      <c r="K10040">
        <v>102860.89</v>
      </c>
      <c r="L10040">
        <v>15022.15</v>
      </c>
      <c r="M10040">
        <f t="shared" si="470"/>
        <v>102860.88750000001</v>
      </c>
      <c r="N10040" t="str">
        <f t="shared" si="468"/>
        <v>Q3</v>
      </c>
      <c r="O10040" s="2">
        <f t="shared" si="469"/>
        <v>14.604336011481136</v>
      </c>
      <c r="P10040" t="str">
        <f>VLOOKUP(retail_sales_2023!C10040,customers!A:J,5,)</f>
        <v>Ahmedabad</v>
      </c>
      <c r="Q10040" t="str">
        <f>VLOOKUP(C10040,customers!A:J,10,0)</f>
        <v>Premium</v>
      </c>
    </row>
    <row r="10041" spans="1:17" x14ac:dyDescent="0.3">
      <c r="A10041" t="s">
        <v>11132</v>
      </c>
      <c r="B10041" s="1">
        <v>45191</v>
      </c>
      <c r="C10041" t="s">
        <v>1919</v>
      </c>
      <c r="D10041" t="s">
        <v>1920</v>
      </c>
      <c r="E10041" t="s">
        <v>15</v>
      </c>
      <c r="F10041" t="s">
        <v>81</v>
      </c>
      <c r="G10041" t="s">
        <v>264</v>
      </c>
      <c r="H10041">
        <v>2</v>
      </c>
      <c r="I10041">
        <v>2934.4</v>
      </c>
      <c r="J10041">
        <v>0.1</v>
      </c>
      <c r="K10041">
        <v>5281.92</v>
      </c>
      <c r="L10041">
        <v>1529.56</v>
      </c>
      <c r="M10041">
        <f t="shared" si="470"/>
        <v>5281.92</v>
      </c>
      <c r="N10041" t="str">
        <f t="shared" si="468"/>
        <v>Q3</v>
      </c>
      <c r="O10041" s="2">
        <f t="shared" si="469"/>
        <v>28.958409063370894</v>
      </c>
      <c r="P10041" t="str">
        <f>VLOOKUP(retail_sales_2023!C10041,customers!A:J,5,)</f>
        <v>Bengaluru</v>
      </c>
      <c r="Q10041" t="str">
        <f>VLOOKUP(C10041,customers!A:J,10,0)</f>
        <v>Regular</v>
      </c>
    </row>
    <row r="10042" spans="1:17" x14ac:dyDescent="0.3">
      <c r="A10042" t="s">
        <v>11133</v>
      </c>
      <c r="B10042" s="1">
        <v>45113</v>
      </c>
      <c r="C10042" t="s">
        <v>1919</v>
      </c>
      <c r="D10042" t="s">
        <v>1920</v>
      </c>
      <c r="E10042" t="s">
        <v>27</v>
      </c>
      <c r="F10042" t="s">
        <v>43</v>
      </c>
      <c r="G10042" t="s">
        <v>128</v>
      </c>
      <c r="H10042">
        <v>2</v>
      </c>
      <c r="I10042">
        <v>13113.4</v>
      </c>
      <c r="J10042">
        <v>0</v>
      </c>
      <c r="K10042">
        <v>26226.799999999999</v>
      </c>
      <c r="L10042">
        <v>2344.98</v>
      </c>
      <c r="M10042">
        <f t="shared" si="470"/>
        <v>26226.799999999999</v>
      </c>
      <c r="N10042" t="str">
        <f t="shared" si="468"/>
        <v>Q3</v>
      </c>
      <c r="O10042" s="2">
        <f t="shared" si="469"/>
        <v>8.9411594247106017</v>
      </c>
      <c r="P10042" t="str">
        <f>VLOOKUP(retail_sales_2023!C10042,customers!A:J,5,)</f>
        <v>Bengaluru</v>
      </c>
      <c r="Q10042" t="str">
        <f>VLOOKUP(C10042,customers!A:J,10,0)</f>
        <v>Regular</v>
      </c>
    </row>
    <row r="10043" spans="1:17" x14ac:dyDescent="0.3">
      <c r="A10043" t="s">
        <v>11134</v>
      </c>
      <c r="B10043" s="1">
        <v>44998</v>
      </c>
      <c r="C10043" t="s">
        <v>1013</v>
      </c>
      <c r="D10043" t="s">
        <v>1014</v>
      </c>
      <c r="E10043" t="s">
        <v>15</v>
      </c>
      <c r="F10043" t="s">
        <v>52</v>
      </c>
      <c r="G10043" t="s">
        <v>226</v>
      </c>
      <c r="H10043">
        <v>3</v>
      </c>
      <c r="I10043">
        <v>603.29</v>
      </c>
      <c r="J10043">
        <v>0.3</v>
      </c>
      <c r="K10043">
        <v>1266.9100000000001</v>
      </c>
      <c r="L10043">
        <v>103.4</v>
      </c>
      <c r="M10043">
        <f t="shared" si="470"/>
        <v>1266.9089999999999</v>
      </c>
      <c r="N10043" t="str">
        <f t="shared" si="468"/>
        <v>Q1</v>
      </c>
      <c r="O10043" s="2">
        <f t="shared" si="469"/>
        <v>8.1615900103401184</v>
      </c>
      <c r="P10043" t="str">
        <f>VLOOKUP(retail_sales_2023!C10043,customers!A:J,5,)</f>
        <v>Bengaluru</v>
      </c>
      <c r="Q10043" t="str">
        <f>VLOOKUP(C10043,customers!A:J,10,0)</f>
        <v>Premium</v>
      </c>
    </row>
    <row r="10044" spans="1:17" x14ac:dyDescent="0.3">
      <c r="A10044" t="s">
        <v>11135</v>
      </c>
      <c r="B10044" s="1">
        <v>45001</v>
      </c>
      <c r="C10044" t="s">
        <v>1258</v>
      </c>
      <c r="D10044" t="s">
        <v>1259</v>
      </c>
      <c r="E10044" t="s">
        <v>33</v>
      </c>
      <c r="F10044" t="s">
        <v>22</v>
      </c>
      <c r="G10044" t="s">
        <v>315</v>
      </c>
      <c r="H10044">
        <v>4</v>
      </c>
      <c r="I10044">
        <v>16960.46</v>
      </c>
      <c r="J10044">
        <v>0.1</v>
      </c>
      <c r="K10044">
        <v>61057.66</v>
      </c>
      <c r="L10044">
        <v>16388.54</v>
      </c>
      <c r="M10044">
        <f t="shared" si="470"/>
        <v>61057.655999999995</v>
      </c>
      <c r="N10044" t="str">
        <f t="shared" si="468"/>
        <v>Q1</v>
      </c>
      <c r="O10044" s="2">
        <f t="shared" si="469"/>
        <v>26.841087588355006</v>
      </c>
      <c r="P10044" t="str">
        <f>VLOOKUP(retail_sales_2023!C10044,customers!A:J,5,)</f>
        <v>Mumbai</v>
      </c>
      <c r="Q10044" t="str">
        <f>VLOOKUP(C10044,customers!A:J,10,0)</f>
        <v>Regular</v>
      </c>
    </row>
    <row r="10045" spans="1:17" x14ac:dyDescent="0.3">
      <c r="A10045" t="s">
        <v>11136</v>
      </c>
      <c r="B10045" s="1">
        <v>45005</v>
      </c>
      <c r="C10045" t="s">
        <v>107</v>
      </c>
      <c r="D10045" t="s">
        <v>108</v>
      </c>
      <c r="E10045" t="s">
        <v>15</v>
      </c>
      <c r="F10045" t="s">
        <v>52</v>
      </c>
      <c r="G10045" t="s">
        <v>235</v>
      </c>
      <c r="H10045">
        <v>3</v>
      </c>
      <c r="I10045">
        <v>140.31</v>
      </c>
      <c r="J10045">
        <v>0</v>
      </c>
      <c r="K10045">
        <v>420.93</v>
      </c>
      <c r="L10045">
        <v>32.35</v>
      </c>
      <c r="M10045">
        <f t="shared" si="470"/>
        <v>420.93</v>
      </c>
      <c r="N10045" t="str">
        <f t="shared" si="468"/>
        <v>Q1</v>
      </c>
      <c r="O10045" s="2">
        <f t="shared" si="469"/>
        <v>7.6853633620792063</v>
      </c>
      <c r="P10045" t="str">
        <f>VLOOKUP(retail_sales_2023!C10045,customers!A:J,5,)</f>
        <v>Chennai</v>
      </c>
      <c r="Q10045" t="str">
        <f>VLOOKUP(C10045,customers!A:J,10,0)</f>
        <v>Premium</v>
      </c>
    </row>
    <row r="10046" spans="1:17" x14ac:dyDescent="0.3">
      <c r="A10046" t="s">
        <v>11137</v>
      </c>
      <c r="B10046" s="1">
        <v>45285</v>
      </c>
      <c r="C10046" t="s">
        <v>778</v>
      </c>
      <c r="D10046" t="s">
        <v>779</v>
      </c>
      <c r="E10046" t="s">
        <v>15</v>
      </c>
      <c r="F10046" t="s">
        <v>81</v>
      </c>
      <c r="G10046" t="s">
        <v>370</v>
      </c>
      <c r="H10046">
        <v>5</v>
      </c>
      <c r="I10046">
        <v>4371.3599999999997</v>
      </c>
      <c r="J10046">
        <v>0.15</v>
      </c>
      <c r="K10046">
        <v>18578.28</v>
      </c>
      <c r="L10046">
        <v>4144.9799999999996</v>
      </c>
      <c r="M10046">
        <f t="shared" si="470"/>
        <v>18578.28</v>
      </c>
      <c r="N10046" t="str">
        <f t="shared" si="468"/>
        <v>Q4</v>
      </c>
      <c r="O10046" s="2">
        <f t="shared" si="469"/>
        <v>22.310892073970248</v>
      </c>
      <c r="P10046" t="str">
        <f>VLOOKUP(retail_sales_2023!C10046,customers!A:J,5,)</f>
        <v>Chennai</v>
      </c>
      <c r="Q10046" t="str">
        <f>VLOOKUP(C10046,customers!A:J,10,0)</f>
        <v>Premium</v>
      </c>
    </row>
    <row r="10047" spans="1:17" x14ac:dyDescent="0.3">
      <c r="A10047" t="s">
        <v>11138</v>
      </c>
      <c r="B10047" s="1">
        <v>45154</v>
      </c>
      <c r="C10047" t="s">
        <v>454</v>
      </c>
      <c r="D10047" t="s">
        <v>455</v>
      </c>
      <c r="E10047" t="s">
        <v>33</v>
      </c>
      <c r="F10047" t="s">
        <v>43</v>
      </c>
      <c r="G10047" t="s">
        <v>243</v>
      </c>
      <c r="H10047">
        <v>4</v>
      </c>
      <c r="I10047">
        <v>29288.98</v>
      </c>
      <c r="J10047">
        <v>0</v>
      </c>
      <c r="K10047">
        <v>117155.92</v>
      </c>
      <c r="L10047">
        <v>13067.88</v>
      </c>
      <c r="M10047">
        <f t="shared" si="470"/>
        <v>117155.92</v>
      </c>
      <c r="N10047" t="str">
        <f t="shared" si="468"/>
        <v>Q3</v>
      </c>
      <c r="O10047" s="2">
        <f t="shared" si="469"/>
        <v>11.154263480667472</v>
      </c>
      <c r="P10047" t="str">
        <f>VLOOKUP(retail_sales_2023!C10047,customers!A:J,5,)</f>
        <v>Mumbai</v>
      </c>
      <c r="Q10047" t="str">
        <f>VLOOKUP(C10047,customers!A:J,10,0)</f>
        <v>Premium</v>
      </c>
    </row>
    <row r="10048" spans="1:17" x14ac:dyDescent="0.3">
      <c r="A10048" t="s">
        <v>11139</v>
      </c>
      <c r="B10048" s="1">
        <v>45027</v>
      </c>
      <c r="C10048" t="s">
        <v>1094</v>
      </c>
      <c r="D10048" t="s">
        <v>1095</v>
      </c>
      <c r="E10048" t="s">
        <v>27</v>
      </c>
      <c r="F10048" t="s">
        <v>52</v>
      </c>
      <c r="G10048" t="s">
        <v>226</v>
      </c>
      <c r="H10048">
        <v>3</v>
      </c>
      <c r="I10048">
        <v>508.44</v>
      </c>
      <c r="J10048">
        <v>0.15</v>
      </c>
      <c r="K10048">
        <v>1296.52</v>
      </c>
      <c r="L10048">
        <v>80.39</v>
      </c>
      <c r="M10048">
        <f t="shared" si="470"/>
        <v>1296.5219999999999</v>
      </c>
      <c r="N10048" t="str">
        <f t="shared" si="468"/>
        <v>Q2</v>
      </c>
      <c r="O10048" s="2">
        <f t="shared" si="469"/>
        <v>6.2004442661894918</v>
      </c>
      <c r="P10048" t="str">
        <f>VLOOKUP(retail_sales_2023!C10048,customers!A:J,5,)</f>
        <v>Lucknow</v>
      </c>
      <c r="Q10048" t="str">
        <f>VLOOKUP(C10048,customers!A:J,10,0)</f>
        <v>Premium</v>
      </c>
    </row>
    <row r="10049" spans="1:17" x14ac:dyDescent="0.3">
      <c r="A10049" t="s">
        <v>11140</v>
      </c>
      <c r="B10049" s="1">
        <v>45198</v>
      </c>
      <c r="C10049" t="s">
        <v>342</v>
      </c>
      <c r="D10049" t="s">
        <v>343</v>
      </c>
      <c r="E10049" t="s">
        <v>15</v>
      </c>
      <c r="F10049" t="s">
        <v>52</v>
      </c>
      <c r="G10049" t="s">
        <v>235</v>
      </c>
      <c r="H10049">
        <v>6</v>
      </c>
      <c r="I10049">
        <v>731.35</v>
      </c>
      <c r="J10049">
        <v>0</v>
      </c>
      <c r="K10049">
        <v>4388.1000000000004</v>
      </c>
      <c r="L10049">
        <v>378.51</v>
      </c>
      <c r="M10049">
        <f t="shared" si="470"/>
        <v>4388.1000000000004</v>
      </c>
      <c r="N10049" t="str">
        <f t="shared" si="468"/>
        <v>Q3</v>
      </c>
      <c r="O10049" s="2">
        <f t="shared" si="469"/>
        <v>8.6258289464688573</v>
      </c>
      <c r="P10049" t="str">
        <f>VLOOKUP(retail_sales_2023!C10049,customers!A:J,5,)</f>
        <v>Coimbatore</v>
      </c>
      <c r="Q10049" t="str">
        <f>VLOOKUP(C10049,customers!A:J,10,0)</f>
        <v>Premium</v>
      </c>
    </row>
    <row r="10050" spans="1:17" x14ac:dyDescent="0.3">
      <c r="A10050" t="s">
        <v>11141</v>
      </c>
      <c r="B10050" s="1">
        <v>45149</v>
      </c>
      <c r="C10050" t="s">
        <v>379</v>
      </c>
      <c r="D10050" t="s">
        <v>380</v>
      </c>
      <c r="E10050" t="s">
        <v>27</v>
      </c>
      <c r="F10050" t="s">
        <v>38</v>
      </c>
      <c r="G10050" t="s">
        <v>39</v>
      </c>
      <c r="H10050">
        <v>3</v>
      </c>
      <c r="I10050">
        <v>3303.87</v>
      </c>
      <c r="J10050">
        <v>0.05</v>
      </c>
      <c r="K10050">
        <v>9416.0300000000007</v>
      </c>
      <c r="L10050">
        <v>2577.9699999999998</v>
      </c>
      <c r="M10050">
        <f t="shared" si="470"/>
        <v>9416.0295000000006</v>
      </c>
      <c r="N10050" t="str">
        <f t="shared" si="468"/>
        <v>Q3</v>
      </c>
      <c r="O10050" s="2">
        <f t="shared" si="469"/>
        <v>27.378523645315482</v>
      </c>
      <c r="P10050" t="str">
        <f>VLOOKUP(retail_sales_2023!C10050,customers!A:J,5,)</f>
        <v>Lucknow</v>
      </c>
      <c r="Q10050" t="str">
        <f>VLOOKUP(C10050,customers!A:J,10,0)</f>
        <v>Premium</v>
      </c>
    </row>
    <row r="10051" spans="1:17" x14ac:dyDescent="0.3">
      <c r="A10051" t="s">
        <v>11142</v>
      </c>
      <c r="B10051" s="1">
        <v>44968</v>
      </c>
      <c r="C10051" t="s">
        <v>554</v>
      </c>
      <c r="D10051" t="s">
        <v>555</v>
      </c>
      <c r="E10051" t="s">
        <v>33</v>
      </c>
      <c r="F10051" t="s">
        <v>16</v>
      </c>
      <c r="G10051" t="s">
        <v>17</v>
      </c>
      <c r="H10051">
        <v>5</v>
      </c>
      <c r="I10051">
        <v>277.51</v>
      </c>
      <c r="J10051">
        <v>0</v>
      </c>
      <c r="K10051">
        <v>1387.55</v>
      </c>
      <c r="L10051">
        <v>588.24</v>
      </c>
      <c r="M10051">
        <f t="shared" si="470"/>
        <v>1387.55</v>
      </c>
      <c r="N10051" t="str">
        <f t="shared" ref="N10051:N10114" si="471">"Q"&amp;ROUNDUP(MONTH(B10051)/3,0)</f>
        <v>Q1</v>
      </c>
      <c r="O10051" s="2">
        <f t="shared" ref="O10051:O10114" si="472">(L10051/K10051)*100</f>
        <v>42.394147958632125</v>
      </c>
      <c r="P10051" t="str">
        <f>VLOOKUP(retail_sales_2023!C10051,customers!A:J,5,)</f>
        <v>Ahmedabad</v>
      </c>
      <c r="Q10051" t="str">
        <f>VLOOKUP(C10051,customers!A:J,10,0)</f>
        <v>Occasional</v>
      </c>
    </row>
    <row r="10052" spans="1:17" x14ac:dyDescent="0.3">
      <c r="A10052" t="s">
        <v>11143</v>
      </c>
      <c r="B10052" s="1">
        <v>45122</v>
      </c>
      <c r="C10052" t="s">
        <v>770</v>
      </c>
      <c r="D10052" t="s">
        <v>771</v>
      </c>
      <c r="E10052" t="s">
        <v>27</v>
      </c>
      <c r="F10052" t="s">
        <v>38</v>
      </c>
      <c r="G10052" t="s">
        <v>39</v>
      </c>
      <c r="H10052">
        <v>3</v>
      </c>
      <c r="I10052">
        <v>3342.7</v>
      </c>
      <c r="J10052">
        <v>0</v>
      </c>
      <c r="K10052">
        <v>10028.1</v>
      </c>
      <c r="L10052">
        <v>2040.66</v>
      </c>
      <c r="M10052">
        <f t="shared" si="470"/>
        <v>10028.099999999999</v>
      </c>
      <c r="N10052" t="str">
        <f t="shared" si="471"/>
        <v>Q3</v>
      </c>
      <c r="O10052" s="2">
        <f t="shared" si="472"/>
        <v>20.349418135040537</v>
      </c>
      <c r="P10052" t="str">
        <f>VLOOKUP(retail_sales_2023!C10052,customers!A:J,5,)</f>
        <v>Jaipur</v>
      </c>
      <c r="Q10052" t="str">
        <f>VLOOKUP(C10052,customers!A:J,10,0)</f>
        <v>Premium</v>
      </c>
    </row>
    <row r="10053" spans="1:17" x14ac:dyDescent="0.3">
      <c r="A10053" t="s">
        <v>11144</v>
      </c>
      <c r="B10053" s="1">
        <v>45028</v>
      </c>
      <c r="C10053" t="s">
        <v>858</v>
      </c>
      <c r="D10053" t="s">
        <v>859</v>
      </c>
      <c r="E10053" t="s">
        <v>27</v>
      </c>
      <c r="F10053" t="s">
        <v>43</v>
      </c>
      <c r="G10053" t="s">
        <v>110</v>
      </c>
      <c r="H10053">
        <v>3</v>
      </c>
      <c r="I10053">
        <v>42692.59</v>
      </c>
      <c r="J10053">
        <v>0.1</v>
      </c>
      <c r="K10053">
        <v>115269.99</v>
      </c>
      <c r="L10053">
        <v>9924.69</v>
      </c>
      <c r="M10053">
        <f t="shared" ref="M10053:M10116" si="473">H10053*I10053*(1-J10053)</f>
        <v>115269.99299999999</v>
      </c>
      <c r="N10053" t="str">
        <f t="shared" si="471"/>
        <v>Q2</v>
      </c>
      <c r="O10053" s="2">
        <f t="shared" si="472"/>
        <v>8.6099512978182791</v>
      </c>
      <c r="P10053" t="str">
        <f>VLOOKUP(retail_sales_2023!C10053,customers!A:J,5,)</f>
        <v>Chandigarh</v>
      </c>
      <c r="Q10053" t="str">
        <f>VLOOKUP(C10053,customers!A:J,10,0)</f>
        <v>Occasional</v>
      </c>
    </row>
    <row r="10054" spans="1:17" x14ac:dyDescent="0.3">
      <c r="A10054" t="s">
        <v>11145</v>
      </c>
      <c r="B10054" s="1">
        <v>44989</v>
      </c>
      <c r="C10054" t="s">
        <v>368</v>
      </c>
      <c r="D10054" t="s">
        <v>369</v>
      </c>
      <c r="E10054" t="s">
        <v>21</v>
      </c>
      <c r="F10054" t="s">
        <v>28</v>
      </c>
      <c r="G10054" t="s">
        <v>165</v>
      </c>
      <c r="H10054">
        <v>1</v>
      </c>
      <c r="I10054">
        <v>4133.16</v>
      </c>
      <c r="J10054">
        <v>0</v>
      </c>
      <c r="K10054">
        <v>4133.16</v>
      </c>
      <c r="L10054">
        <v>720.2</v>
      </c>
      <c r="M10054">
        <f t="shared" si="473"/>
        <v>4133.16</v>
      </c>
      <c r="N10054" t="str">
        <f t="shared" si="471"/>
        <v>Q1</v>
      </c>
      <c r="O10054" s="2">
        <f t="shared" si="472"/>
        <v>17.424924271017819</v>
      </c>
      <c r="P10054" t="str">
        <f>VLOOKUP(retail_sales_2023!C10054,customers!A:J,5,)</f>
        <v>Kolkata</v>
      </c>
      <c r="Q10054" t="str">
        <f>VLOOKUP(C10054,customers!A:J,10,0)</f>
        <v>Occasional</v>
      </c>
    </row>
    <row r="10055" spans="1:17" x14ac:dyDescent="0.3">
      <c r="A10055" t="s">
        <v>11146</v>
      </c>
      <c r="B10055" s="1">
        <v>45208</v>
      </c>
      <c r="C10055" t="s">
        <v>783</v>
      </c>
      <c r="D10055" t="s">
        <v>784</v>
      </c>
      <c r="E10055" t="s">
        <v>21</v>
      </c>
      <c r="F10055" t="s">
        <v>43</v>
      </c>
      <c r="G10055" t="s">
        <v>121</v>
      </c>
      <c r="H10055">
        <v>4</v>
      </c>
      <c r="I10055">
        <v>53181.03</v>
      </c>
      <c r="J10055">
        <v>0.05</v>
      </c>
      <c r="K10055">
        <v>202087.91</v>
      </c>
      <c r="L10055">
        <v>28150.82</v>
      </c>
      <c r="M10055">
        <f t="shared" si="473"/>
        <v>202087.91399999999</v>
      </c>
      <c r="N10055" t="str">
        <f t="shared" si="471"/>
        <v>Q4</v>
      </c>
      <c r="O10055" s="2">
        <f t="shared" si="472"/>
        <v>13.929987202104272</v>
      </c>
      <c r="P10055" t="str">
        <f>VLOOKUP(retail_sales_2023!C10055,customers!A:J,5,)</f>
        <v>Ranchi</v>
      </c>
      <c r="Q10055" t="str">
        <f>VLOOKUP(C10055,customers!A:J,10,0)</f>
        <v>Occasional</v>
      </c>
    </row>
    <row r="10056" spans="1:17" x14ac:dyDescent="0.3">
      <c r="A10056" t="s">
        <v>11147</v>
      </c>
      <c r="B10056" s="1">
        <v>45001</v>
      </c>
      <c r="C10056" t="s">
        <v>913</v>
      </c>
      <c r="D10056" t="s">
        <v>914</v>
      </c>
      <c r="E10056" t="s">
        <v>33</v>
      </c>
      <c r="F10056" t="s">
        <v>43</v>
      </c>
      <c r="G10056" t="s">
        <v>243</v>
      </c>
      <c r="H10056">
        <v>1</v>
      </c>
      <c r="I10056">
        <v>48045.79</v>
      </c>
      <c r="J10056">
        <v>0.3</v>
      </c>
      <c r="K10056">
        <v>33632.050000000003</v>
      </c>
      <c r="L10056">
        <v>4268.1099999999997</v>
      </c>
      <c r="M10056">
        <f t="shared" si="473"/>
        <v>33632.053</v>
      </c>
      <c r="N10056" t="str">
        <f t="shared" si="471"/>
        <v>Q1</v>
      </c>
      <c r="O10056" s="2">
        <f t="shared" si="472"/>
        <v>12.690603159783597</v>
      </c>
      <c r="P10056" t="str">
        <f>VLOOKUP(retail_sales_2023!C10056,customers!A:J,5,)</f>
        <v>Ahmedabad</v>
      </c>
      <c r="Q10056" t="str">
        <f>VLOOKUP(C10056,customers!A:J,10,0)</f>
        <v>Premium</v>
      </c>
    </row>
    <row r="10057" spans="1:17" x14ac:dyDescent="0.3">
      <c r="A10057" t="s">
        <v>11148</v>
      </c>
      <c r="B10057" s="1">
        <v>45116</v>
      </c>
      <c r="C10057" t="s">
        <v>1596</v>
      </c>
      <c r="D10057" t="s">
        <v>1597</v>
      </c>
      <c r="E10057" t="s">
        <v>21</v>
      </c>
      <c r="F10057" t="s">
        <v>81</v>
      </c>
      <c r="G10057" t="s">
        <v>150</v>
      </c>
      <c r="H10057">
        <v>5</v>
      </c>
      <c r="I10057">
        <v>705.9</v>
      </c>
      <c r="J10057">
        <v>0.05</v>
      </c>
      <c r="K10057">
        <v>3353.02</v>
      </c>
      <c r="L10057">
        <v>1073.6500000000001</v>
      </c>
      <c r="M10057">
        <f t="shared" si="473"/>
        <v>3353.0249999999996</v>
      </c>
      <c r="N10057" t="str">
        <f t="shared" si="471"/>
        <v>Q3</v>
      </c>
      <c r="O10057" s="2">
        <f t="shared" si="472"/>
        <v>32.02038759088822</v>
      </c>
      <c r="P10057" t="str">
        <f>VLOOKUP(retail_sales_2023!C10057,customers!A:J,5,)</f>
        <v>Bhubaneswar</v>
      </c>
      <c r="Q10057" t="str">
        <f>VLOOKUP(C10057,customers!A:J,10,0)</f>
        <v>Regular</v>
      </c>
    </row>
    <row r="10058" spans="1:17" x14ac:dyDescent="0.3">
      <c r="A10058" t="s">
        <v>11149</v>
      </c>
      <c r="B10058" s="1">
        <v>44932</v>
      </c>
      <c r="C10058" t="s">
        <v>241</v>
      </c>
      <c r="D10058" t="s">
        <v>242</v>
      </c>
      <c r="E10058" t="s">
        <v>27</v>
      </c>
      <c r="F10058" t="s">
        <v>81</v>
      </c>
      <c r="G10058" t="s">
        <v>333</v>
      </c>
      <c r="H10058">
        <v>5</v>
      </c>
      <c r="I10058">
        <v>2099.61</v>
      </c>
      <c r="J10058">
        <v>0.2</v>
      </c>
      <c r="K10058">
        <v>8398.44</v>
      </c>
      <c r="L10058">
        <v>2573.41</v>
      </c>
      <c r="M10058">
        <f t="shared" si="473"/>
        <v>8398.44</v>
      </c>
      <c r="N10058" t="str">
        <f t="shared" si="471"/>
        <v>Q1</v>
      </c>
      <c r="O10058" s="2">
        <f t="shared" si="472"/>
        <v>30.641523902057997</v>
      </c>
      <c r="P10058" t="str">
        <f>VLOOKUP(retail_sales_2023!C10058,customers!A:J,5,)</f>
        <v>Amritsar</v>
      </c>
      <c r="Q10058" t="str">
        <f>VLOOKUP(C10058,customers!A:J,10,0)</f>
        <v>Premium</v>
      </c>
    </row>
    <row r="10059" spans="1:17" x14ac:dyDescent="0.3">
      <c r="A10059" t="s">
        <v>11150</v>
      </c>
      <c r="B10059" s="1">
        <v>45126</v>
      </c>
      <c r="C10059" t="s">
        <v>397</v>
      </c>
      <c r="D10059" t="s">
        <v>398</v>
      </c>
      <c r="E10059" t="s">
        <v>21</v>
      </c>
      <c r="F10059" t="s">
        <v>52</v>
      </c>
      <c r="G10059" t="s">
        <v>69</v>
      </c>
      <c r="H10059">
        <v>0</v>
      </c>
      <c r="I10059">
        <v>301.77</v>
      </c>
      <c r="J10059">
        <v>0.05</v>
      </c>
      <c r="K10059">
        <v>0</v>
      </c>
      <c r="L10059">
        <v>0</v>
      </c>
      <c r="M10059">
        <f t="shared" si="473"/>
        <v>0</v>
      </c>
      <c r="N10059" t="str">
        <f t="shared" si="471"/>
        <v>Q3</v>
      </c>
      <c r="O10059" s="2">
        <v>0</v>
      </c>
      <c r="P10059" t="str">
        <f>VLOOKUP(retail_sales_2023!C10059,customers!A:J,5,)</f>
        <v>Patna</v>
      </c>
      <c r="Q10059" t="str">
        <f>VLOOKUP(C10059,customers!A:J,10,0)</f>
        <v>Premium</v>
      </c>
    </row>
    <row r="10060" spans="1:17" x14ac:dyDescent="0.3">
      <c r="A10060" t="s">
        <v>11151</v>
      </c>
      <c r="B10060" s="1">
        <v>45219</v>
      </c>
      <c r="C10060" t="s">
        <v>557</v>
      </c>
      <c r="D10060" t="s">
        <v>558</v>
      </c>
      <c r="E10060" t="s">
        <v>27</v>
      </c>
      <c r="F10060" t="s">
        <v>28</v>
      </c>
      <c r="G10060" t="s">
        <v>97</v>
      </c>
      <c r="H10060">
        <v>2</v>
      </c>
      <c r="I10060">
        <v>7313.7</v>
      </c>
      <c r="J10060">
        <v>0</v>
      </c>
      <c r="K10060">
        <v>14627.4</v>
      </c>
      <c r="L10060">
        <v>3243.57</v>
      </c>
      <c r="M10060">
        <f t="shared" si="473"/>
        <v>14627.4</v>
      </c>
      <c r="N10060" t="str">
        <f t="shared" si="471"/>
        <v>Q4</v>
      </c>
      <c r="O10060" s="2">
        <f t="shared" si="472"/>
        <v>22.174617498666887</v>
      </c>
      <c r="P10060" t="str">
        <f>VLOOKUP(retail_sales_2023!C10060,customers!A:J,5,)</f>
        <v>Delhi</v>
      </c>
      <c r="Q10060" t="str">
        <f>VLOOKUP(C10060,customers!A:J,10,0)</f>
        <v>Occasional</v>
      </c>
    </row>
    <row r="10061" spans="1:17" x14ac:dyDescent="0.3">
      <c r="A10061" t="s">
        <v>11152</v>
      </c>
      <c r="B10061" s="1">
        <v>45236</v>
      </c>
      <c r="C10061" t="s">
        <v>2191</v>
      </c>
      <c r="D10061" t="s">
        <v>2370</v>
      </c>
      <c r="E10061" t="s">
        <v>15</v>
      </c>
      <c r="F10061" t="s">
        <v>43</v>
      </c>
      <c r="G10061" t="s">
        <v>110</v>
      </c>
      <c r="H10061">
        <v>1</v>
      </c>
      <c r="I10061">
        <v>18075.330000000002</v>
      </c>
      <c r="J10061">
        <v>0.15</v>
      </c>
      <c r="K10061">
        <v>15364.03</v>
      </c>
      <c r="L10061">
        <v>1740.13</v>
      </c>
      <c r="M10061">
        <f t="shared" si="473"/>
        <v>15364.030500000001</v>
      </c>
      <c r="N10061" t="str">
        <f t="shared" si="471"/>
        <v>Q4</v>
      </c>
      <c r="O10061" s="2">
        <f t="shared" si="472"/>
        <v>11.3259997539708</v>
      </c>
      <c r="P10061" t="str">
        <f>VLOOKUP(retail_sales_2023!C10061,customers!A:J,5,)</f>
        <v>Hyderabad</v>
      </c>
      <c r="Q10061" t="str">
        <f>VLOOKUP(C10061,customers!A:J,10,0)</f>
        <v>Premium</v>
      </c>
    </row>
    <row r="10062" spans="1:17" x14ac:dyDescent="0.3">
      <c r="A10062" t="s">
        <v>11153</v>
      </c>
      <c r="B10062" s="1">
        <v>45077</v>
      </c>
      <c r="C10062" t="s">
        <v>1164</v>
      </c>
      <c r="D10062" t="s">
        <v>1165</v>
      </c>
      <c r="E10062" t="s">
        <v>21</v>
      </c>
      <c r="F10062" t="s">
        <v>28</v>
      </c>
      <c r="G10062" t="s">
        <v>61</v>
      </c>
      <c r="H10062">
        <v>3</v>
      </c>
      <c r="I10062">
        <v>7493.77</v>
      </c>
      <c r="J10062">
        <v>0</v>
      </c>
      <c r="K10062">
        <v>22481.31</v>
      </c>
      <c r="L10062">
        <v>5220.21</v>
      </c>
      <c r="M10062">
        <f t="shared" si="473"/>
        <v>22481.31</v>
      </c>
      <c r="N10062" t="str">
        <f t="shared" si="471"/>
        <v>Q2</v>
      </c>
      <c r="O10062" s="2">
        <f t="shared" si="472"/>
        <v>23.220221597406912</v>
      </c>
      <c r="P10062" t="str">
        <f>VLOOKUP(retail_sales_2023!C10062,customers!A:J,5,)</f>
        <v>Bhubaneswar</v>
      </c>
      <c r="Q10062" t="str">
        <f>VLOOKUP(C10062,customers!A:J,10,0)</f>
        <v>Regular</v>
      </c>
    </row>
    <row r="10063" spans="1:17" x14ac:dyDescent="0.3">
      <c r="A10063" t="s">
        <v>11154</v>
      </c>
      <c r="B10063" s="1">
        <v>45085</v>
      </c>
      <c r="C10063" t="s">
        <v>1002</v>
      </c>
      <c r="D10063" t="s">
        <v>1003</v>
      </c>
      <c r="E10063" t="s">
        <v>21</v>
      </c>
      <c r="F10063" t="s">
        <v>38</v>
      </c>
      <c r="G10063" t="s">
        <v>39</v>
      </c>
      <c r="H10063">
        <v>3</v>
      </c>
      <c r="I10063">
        <v>3990.13</v>
      </c>
      <c r="J10063">
        <v>0.3</v>
      </c>
      <c r="K10063">
        <v>8379.27</v>
      </c>
      <c r="L10063">
        <v>2803.89</v>
      </c>
      <c r="M10063">
        <f t="shared" si="473"/>
        <v>8379.2729999999992</v>
      </c>
      <c r="N10063" t="str">
        <f t="shared" si="471"/>
        <v>Q2</v>
      </c>
      <c r="O10063" s="2">
        <f t="shared" si="472"/>
        <v>33.462222842801339</v>
      </c>
      <c r="P10063" t="str">
        <f>VLOOKUP(retail_sales_2023!C10063,customers!A:J,5,)</f>
        <v>Bhubaneswar</v>
      </c>
      <c r="Q10063" t="str">
        <f>VLOOKUP(C10063,customers!A:J,10,0)</f>
        <v>Premium</v>
      </c>
    </row>
    <row r="10064" spans="1:17" x14ac:dyDescent="0.3">
      <c r="A10064" t="s">
        <v>11155</v>
      </c>
      <c r="B10064" s="1">
        <v>44987</v>
      </c>
      <c r="C10064" t="s">
        <v>1135</v>
      </c>
      <c r="D10064" t="s">
        <v>1136</v>
      </c>
      <c r="E10064" t="s">
        <v>33</v>
      </c>
      <c r="F10064" t="s">
        <v>28</v>
      </c>
      <c r="G10064" t="s">
        <v>439</v>
      </c>
      <c r="H10064">
        <v>2</v>
      </c>
      <c r="I10064">
        <v>6101.77</v>
      </c>
      <c r="J10064">
        <v>0.3</v>
      </c>
      <c r="K10064">
        <v>8542.48</v>
      </c>
      <c r="L10064">
        <v>1991.09</v>
      </c>
      <c r="M10064">
        <f t="shared" si="473"/>
        <v>8542.478000000001</v>
      </c>
      <c r="N10064" t="str">
        <f t="shared" si="471"/>
        <v>Q1</v>
      </c>
      <c r="O10064" s="2">
        <f t="shared" si="472"/>
        <v>23.308102565063074</v>
      </c>
      <c r="P10064" t="str">
        <f>VLOOKUP(retail_sales_2023!C10064,customers!A:J,5,)</f>
        <v>Ahmedabad</v>
      </c>
      <c r="Q10064" t="str">
        <f>VLOOKUP(C10064,customers!A:J,10,0)</f>
        <v>Premium</v>
      </c>
    </row>
    <row r="10065" spans="1:17" x14ac:dyDescent="0.3">
      <c r="A10065" t="s">
        <v>11156</v>
      </c>
      <c r="B10065" s="1">
        <v>45148</v>
      </c>
      <c r="C10065" t="s">
        <v>400</v>
      </c>
      <c r="D10065" t="s">
        <v>401</v>
      </c>
      <c r="E10065" t="s">
        <v>33</v>
      </c>
      <c r="F10065" t="s">
        <v>52</v>
      </c>
      <c r="G10065" t="s">
        <v>69</v>
      </c>
      <c r="H10065">
        <v>8</v>
      </c>
      <c r="I10065">
        <v>454.75</v>
      </c>
      <c r="J10065">
        <v>0.15</v>
      </c>
      <c r="K10065">
        <v>3092.3</v>
      </c>
      <c r="L10065">
        <v>-76.55</v>
      </c>
      <c r="M10065">
        <f t="shared" si="473"/>
        <v>3092.2999999999997</v>
      </c>
      <c r="N10065" t="str">
        <f t="shared" si="471"/>
        <v>Q3</v>
      </c>
      <c r="O10065" s="2">
        <f t="shared" si="472"/>
        <v>-2.4755036704071398</v>
      </c>
      <c r="P10065" t="str">
        <f>VLOOKUP(retail_sales_2023!C10065,customers!A:J,5,)</f>
        <v>Ahmedabad</v>
      </c>
      <c r="Q10065" t="str">
        <f>VLOOKUP(C10065,customers!A:J,10,0)</f>
        <v>Premium</v>
      </c>
    </row>
    <row r="10066" spans="1:17" x14ac:dyDescent="0.3">
      <c r="A10066" t="s">
        <v>11157</v>
      </c>
      <c r="B10066" s="1">
        <v>45192</v>
      </c>
      <c r="C10066" t="s">
        <v>889</v>
      </c>
      <c r="D10066" t="s">
        <v>890</v>
      </c>
      <c r="E10066" t="s">
        <v>21</v>
      </c>
      <c r="F10066" t="s">
        <v>43</v>
      </c>
      <c r="G10066" t="s">
        <v>121</v>
      </c>
      <c r="H10066">
        <v>1</v>
      </c>
      <c r="I10066">
        <v>22611.98</v>
      </c>
      <c r="J10066">
        <v>0.25</v>
      </c>
      <c r="K10066">
        <v>16958.990000000002</v>
      </c>
      <c r="L10066">
        <v>1782.81</v>
      </c>
      <c r="M10066">
        <f t="shared" si="473"/>
        <v>16958.985000000001</v>
      </c>
      <c r="N10066" t="str">
        <f t="shared" si="471"/>
        <v>Q3</v>
      </c>
      <c r="O10066" s="2">
        <f t="shared" si="472"/>
        <v>10.512477452961527</v>
      </c>
      <c r="P10066" t="str">
        <f>VLOOKUP(retail_sales_2023!C10066,customers!A:J,5,)</f>
        <v>Patna</v>
      </c>
      <c r="Q10066" t="str">
        <f>VLOOKUP(C10066,customers!A:J,10,0)</f>
        <v>Premium</v>
      </c>
    </row>
    <row r="10067" spans="1:17" x14ac:dyDescent="0.3">
      <c r="A10067" t="s">
        <v>11158</v>
      </c>
      <c r="B10067" s="1">
        <v>45015</v>
      </c>
      <c r="C10067" t="s">
        <v>205</v>
      </c>
      <c r="D10067" t="s">
        <v>206</v>
      </c>
      <c r="E10067" t="s">
        <v>15</v>
      </c>
      <c r="F10067" t="s">
        <v>43</v>
      </c>
      <c r="G10067" t="s">
        <v>301</v>
      </c>
      <c r="H10067">
        <v>4</v>
      </c>
      <c r="I10067">
        <v>67593.48</v>
      </c>
      <c r="J10067">
        <v>0.1</v>
      </c>
      <c r="K10067">
        <v>243336.53</v>
      </c>
      <c r="L10067">
        <v>34388.74</v>
      </c>
      <c r="M10067">
        <f t="shared" si="473"/>
        <v>243336.52799999999</v>
      </c>
      <c r="N10067" t="str">
        <f t="shared" si="471"/>
        <v>Q1</v>
      </c>
      <c r="O10067" s="2">
        <f t="shared" si="472"/>
        <v>14.132173249943195</v>
      </c>
      <c r="P10067" t="str">
        <f>VLOOKUP(retail_sales_2023!C10067,customers!A:J,5,)</f>
        <v>Coimbatore</v>
      </c>
      <c r="Q10067" t="str">
        <f>VLOOKUP(C10067,customers!A:J,10,0)</f>
        <v>Premium</v>
      </c>
    </row>
    <row r="10068" spans="1:17" x14ac:dyDescent="0.3">
      <c r="A10068" t="s">
        <v>11159</v>
      </c>
      <c r="B10068" s="1">
        <v>45201</v>
      </c>
      <c r="C10068" t="s">
        <v>1659</v>
      </c>
      <c r="D10068" t="s">
        <v>1781</v>
      </c>
      <c r="E10068" t="s">
        <v>15</v>
      </c>
      <c r="F10068" t="s">
        <v>43</v>
      </c>
      <c r="G10068" t="s">
        <v>272</v>
      </c>
      <c r="H10068">
        <v>3</v>
      </c>
      <c r="I10068">
        <v>43606.400000000001</v>
      </c>
      <c r="J10068">
        <v>0.1</v>
      </c>
      <c r="K10068">
        <v>117737.28</v>
      </c>
      <c r="L10068">
        <v>16254.81</v>
      </c>
      <c r="M10068">
        <f t="shared" si="473"/>
        <v>117737.28000000001</v>
      </c>
      <c r="N10068" t="str">
        <f t="shared" si="471"/>
        <v>Q4</v>
      </c>
      <c r="O10068" s="2">
        <f t="shared" si="472"/>
        <v>13.806000953988404</v>
      </c>
      <c r="P10068" t="str">
        <f>VLOOKUP(retail_sales_2023!C10068,customers!A:J,5,)</f>
        <v>Coimbatore</v>
      </c>
      <c r="Q10068" t="str">
        <f>VLOOKUP(C10068,customers!A:J,10,0)</f>
        <v>Regular</v>
      </c>
    </row>
    <row r="10069" spans="1:17" x14ac:dyDescent="0.3">
      <c r="A10069" t="s">
        <v>11160</v>
      </c>
      <c r="B10069" s="1">
        <v>45265</v>
      </c>
      <c r="C10069" t="s">
        <v>1208</v>
      </c>
      <c r="D10069" t="s">
        <v>1209</v>
      </c>
      <c r="E10069" t="s">
        <v>27</v>
      </c>
      <c r="F10069" t="s">
        <v>52</v>
      </c>
      <c r="G10069" t="s">
        <v>133</v>
      </c>
      <c r="H10069">
        <v>10</v>
      </c>
      <c r="I10069">
        <v>460.82</v>
      </c>
      <c r="J10069">
        <v>0.05</v>
      </c>
      <c r="K10069">
        <v>4377.79</v>
      </c>
      <c r="L10069">
        <v>280.26</v>
      </c>
      <c r="M10069">
        <f t="shared" si="473"/>
        <v>4377.79</v>
      </c>
      <c r="N10069" t="str">
        <f t="shared" si="471"/>
        <v>Q4</v>
      </c>
      <c r="O10069" s="2">
        <f t="shared" si="472"/>
        <v>6.4018602993747979</v>
      </c>
      <c r="P10069" t="str">
        <f>VLOOKUP(retail_sales_2023!C10069,customers!A:J,5,)</f>
        <v>Delhi</v>
      </c>
      <c r="Q10069" t="str">
        <f>VLOOKUP(C10069,customers!A:J,10,0)</f>
        <v>Regular</v>
      </c>
    </row>
    <row r="10070" spans="1:17" x14ac:dyDescent="0.3">
      <c r="A10070" t="s">
        <v>11161</v>
      </c>
      <c r="B10070" s="1">
        <v>45173</v>
      </c>
      <c r="C10070" t="s">
        <v>1811</v>
      </c>
      <c r="D10070" t="s">
        <v>1812</v>
      </c>
      <c r="E10070" t="s">
        <v>21</v>
      </c>
      <c r="F10070" t="s">
        <v>28</v>
      </c>
      <c r="G10070" t="s">
        <v>466</v>
      </c>
      <c r="H10070">
        <v>4</v>
      </c>
      <c r="I10070">
        <v>6322.54</v>
      </c>
      <c r="J10070">
        <v>0.05</v>
      </c>
      <c r="K10070">
        <v>24025.65</v>
      </c>
      <c r="L10070">
        <v>4288.04</v>
      </c>
      <c r="M10070">
        <f t="shared" si="473"/>
        <v>24025.651999999998</v>
      </c>
      <c r="N10070" t="str">
        <f t="shared" si="471"/>
        <v>Q3</v>
      </c>
      <c r="O10070" s="2">
        <f t="shared" si="472"/>
        <v>17.847758541392221</v>
      </c>
      <c r="P10070" t="str">
        <f>VLOOKUP(retail_sales_2023!C10070,customers!A:J,5,)</f>
        <v>Bhubaneswar</v>
      </c>
      <c r="Q10070" t="str">
        <f>VLOOKUP(C10070,customers!A:J,10,0)</f>
        <v>Premium</v>
      </c>
    </row>
    <row r="10071" spans="1:17" x14ac:dyDescent="0.3">
      <c r="A10071" t="s">
        <v>11162</v>
      </c>
      <c r="B10071" s="1">
        <v>45062</v>
      </c>
      <c r="C10071" t="s">
        <v>1268</v>
      </c>
      <c r="D10071" t="s">
        <v>1269</v>
      </c>
      <c r="E10071" t="s">
        <v>15</v>
      </c>
      <c r="F10071" t="s">
        <v>22</v>
      </c>
      <c r="G10071" t="s">
        <v>315</v>
      </c>
      <c r="H10071">
        <v>5</v>
      </c>
      <c r="I10071">
        <v>10702.93</v>
      </c>
      <c r="J10071">
        <v>0.05</v>
      </c>
      <c r="K10071">
        <v>50838.92</v>
      </c>
      <c r="L10071">
        <v>15941.8</v>
      </c>
      <c r="M10071">
        <f t="shared" si="473"/>
        <v>50838.917499999996</v>
      </c>
      <c r="N10071" t="str">
        <f t="shared" si="471"/>
        <v>Q2</v>
      </c>
      <c r="O10071" s="2">
        <f t="shared" si="472"/>
        <v>31.357471795230897</v>
      </c>
      <c r="P10071" t="str">
        <f>VLOOKUP(retail_sales_2023!C10071,customers!A:J,5,)</f>
        <v>Coimbatore</v>
      </c>
      <c r="Q10071" t="str">
        <f>VLOOKUP(C10071,customers!A:J,10,0)</f>
        <v>Premium</v>
      </c>
    </row>
    <row r="10072" spans="1:17" x14ac:dyDescent="0.3">
      <c r="A10072" t="s">
        <v>11163</v>
      </c>
      <c r="B10072" s="1">
        <v>45196</v>
      </c>
      <c r="C10072" t="s">
        <v>1208</v>
      </c>
      <c r="D10072" t="s">
        <v>1209</v>
      </c>
      <c r="E10072" t="s">
        <v>27</v>
      </c>
      <c r="F10072" t="s">
        <v>43</v>
      </c>
      <c r="G10072" t="s">
        <v>44</v>
      </c>
      <c r="H10072">
        <v>4</v>
      </c>
      <c r="I10072">
        <v>78139.009999999995</v>
      </c>
      <c r="J10072">
        <v>0</v>
      </c>
      <c r="K10072">
        <v>312556.03999999998</v>
      </c>
      <c r="L10072">
        <v>47249.77</v>
      </c>
      <c r="M10072">
        <f t="shared" si="473"/>
        <v>312556.03999999998</v>
      </c>
      <c r="N10072" t="str">
        <f t="shared" si="471"/>
        <v>Q3</v>
      </c>
      <c r="O10072" s="2">
        <f t="shared" si="472"/>
        <v>15.117215459985992</v>
      </c>
      <c r="P10072" t="str">
        <f>VLOOKUP(retail_sales_2023!C10072,customers!A:J,5,)</f>
        <v>Delhi</v>
      </c>
      <c r="Q10072" t="str">
        <f>VLOOKUP(C10072,customers!A:J,10,0)</f>
        <v>Regular</v>
      </c>
    </row>
    <row r="10073" spans="1:17" x14ac:dyDescent="0.3">
      <c r="A10073" t="s">
        <v>11164</v>
      </c>
      <c r="B10073" s="1">
        <v>45270</v>
      </c>
      <c r="C10073" t="s">
        <v>1031</v>
      </c>
      <c r="D10073" t="s">
        <v>1032</v>
      </c>
      <c r="E10073" t="s">
        <v>15</v>
      </c>
      <c r="F10073" t="s">
        <v>43</v>
      </c>
      <c r="G10073" t="s">
        <v>301</v>
      </c>
      <c r="H10073">
        <v>3</v>
      </c>
      <c r="I10073">
        <v>33919.629999999997</v>
      </c>
      <c r="J10073">
        <v>0</v>
      </c>
      <c r="K10073">
        <v>101758.89</v>
      </c>
      <c r="L10073">
        <v>9787.16</v>
      </c>
      <c r="M10073">
        <f t="shared" si="473"/>
        <v>101758.88999999998</v>
      </c>
      <c r="N10073" t="str">
        <f t="shared" si="471"/>
        <v>Q4</v>
      </c>
      <c r="O10073" s="2">
        <f t="shared" si="472"/>
        <v>9.617990133343632</v>
      </c>
      <c r="P10073" t="str">
        <f>VLOOKUP(retail_sales_2023!C10073,customers!A:J,5,)</f>
        <v>Bengaluru</v>
      </c>
      <c r="Q10073" t="str">
        <f>VLOOKUP(C10073,customers!A:J,10,0)</f>
        <v>Premium</v>
      </c>
    </row>
    <row r="10074" spans="1:17" x14ac:dyDescent="0.3">
      <c r="A10074" t="s">
        <v>11165</v>
      </c>
      <c r="B10074" s="1">
        <v>45159</v>
      </c>
      <c r="C10074" t="s">
        <v>1830</v>
      </c>
      <c r="D10074" t="s">
        <v>1831</v>
      </c>
      <c r="E10074" t="s">
        <v>21</v>
      </c>
      <c r="F10074" t="s">
        <v>52</v>
      </c>
      <c r="G10074" t="s">
        <v>226</v>
      </c>
      <c r="H10074">
        <v>1</v>
      </c>
      <c r="I10074">
        <v>88.07</v>
      </c>
      <c r="J10074">
        <v>0.05</v>
      </c>
      <c r="K10074">
        <v>83.67</v>
      </c>
      <c r="L10074">
        <v>8.16</v>
      </c>
      <c r="M10074">
        <f t="shared" si="473"/>
        <v>83.666499999999985</v>
      </c>
      <c r="N10074" t="str">
        <f t="shared" si="471"/>
        <v>Q3</v>
      </c>
      <c r="O10074" s="2">
        <f t="shared" si="472"/>
        <v>9.7525994980279673</v>
      </c>
      <c r="P10074" t="str">
        <f>VLOOKUP(retail_sales_2023!C10074,customers!A:J,5,)</f>
        <v>Ranchi</v>
      </c>
      <c r="Q10074" t="str">
        <f>VLOOKUP(C10074,customers!A:J,10,0)</f>
        <v>Occasional</v>
      </c>
    </row>
    <row r="10075" spans="1:17" x14ac:dyDescent="0.3">
      <c r="A10075" t="s">
        <v>11166</v>
      </c>
      <c r="B10075" s="1">
        <v>45054</v>
      </c>
      <c r="C10075" t="s">
        <v>160</v>
      </c>
      <c r="D10075" t="s">
        <v>161</v>
      </c>
      <c r="E10075" t="s">
        <v>15</v>
      </c>
      <c r="F10075" t="s">
        <v>43</v>
      </c>
      <c r="G10075" t="s">
        <v>282</v>
      </c>
      <c r="H10075">
        <v>4</v>
      </c>
      <c r="I10075">
        <v>63841.65</v>
      </c>
      <c r="J10075">
        <v>0</v>
      </c>
      <c r="K10075">
        <v>255366.6</v>
      </c>
      <c r="L10075">
        <v>25740.48</v>
      </c>
      <c r="M10075">
        <f t="shared" si="473"/>
        <v>255366.6</v>
      </c>
      <c r="N10075" t="str">
        <f t="shared" si="471"/>
        <v>Q2</v>
      </c>
      <c r="O10075" s="2">
        <f t="shared" si="472"/>
        <v>10.079814666444241</v>
      </c>
      <c r="P10075" t="str">
        <f>VLOOKUP(retail_sales_2023!C10075,customers!A:J,5,)</f>
        <v>Pune</v>
      </c>
      <c r="Q10075" t="str">
        <f>VLOOKUP(C10075,customers!A:J,10,0)</f>
        <v>Premium</v>
      </c>
    </row>
    <row r="10076" spans="1:17" x14ac:dyDescent="0.3">
      <c r="A10076" t="s">
        <v>11167</v>
      </c>
      <c r="B10076" s="1">
        <v>45034</v>
      </c>
      <c r="C10076" t="s">
        <v>2437</v>
      </c>
      <c r="D10076" t="s">
        <v>2438</v>
      </c>
      <c r="E10076" t="s">
        <v>15</v>
      </c>
      <c r="F10076" t="s">
        <v>22</v>
      </c>
      <c r="G10076" t="s">
        <v>516</v>
      </c>
      <c r="H10076">
        <v>1</v>
      </c>
      <c r="I10076">
        <v>13547.13</v>
      </c>
      <c r="J10076">
        <v>0.15</v>
      </c>
      <c r="K10076">
        <v>11515.06</v>
      </c>
      <c r="L10076">
        <v>-453.2</v>
      </c>
      <c r="M10076">
        <f t="shared" si="473"/>
        <v>11515.0605</v>
      </c>
      <c r="N10076" t="str">
        <f t="shared" si="471"/>
        <v>Q2</v>
      </c>
      <c r="O10076" s="2">
        <f t="shared" si="472"/>
        <v>-3.9357154891073081</v>
      </c>
      <c r="P10076" t="str">
        <f>VLOOKUP(retail_sales_2023!C10076,customers!A:J,5,)</f>
        <v>Chennai</v>
      </c>
      <c r="Q10076" t="str">
        <f>VLOOKUP(C10076,customers!A:J,10,0)</f>
        <v>Premium</v>
      </c>
    </row>
    <row r="10077" spans="1:17" x14ac:dyDescent="0.3">
      <c r="A10077" t="s">
        <v>11168</v>
      </c>
      <c r="B10077" s="1">
        <v>44989</v>
      </c>
      <c r="C10077" t="s">
        <v>1629</v>
      </c>
      <c r="D10077" t="s">
        <v>1630</v>
      </c>
      <c r="E10077" t="s">
        <v>15</v>
      </c>
      <c r="F10077" t="s">
        <v>43</v>
      </c>
      <c r="G10077" t="s">
        <v>121</v>
      </c>
      <c r="H10077">
        <v>1</v>
      </c>
      <c r="I10077">
        <v>76924.08</v>
      </c>
      <c r="J10077">
        <v>0.1</v>
      </c>
      <c r="K10077">
        <v>69231.67</v>
      </c>
      <c r="L10077">
        <v>9936.52</v>
      </c>
      <c r="M10077">
        <f t="shared" si="473"/>
        <v>69231.672000000006</v>
      </c>
      <c r="N10077" t="str">
        <f t="shared" si="471"/>
        <v>Q1</v>
      </c>
      <c r="O10077" s="2">
        <f t="shared" si="472"/>
        <v>14.352564368301387</v>
      </c>
      <c r="P10077" t="str">
        <f>VLOOKUP(retail_sales_2023!C10077,customers!A:J,5,)</f>
        <v>Chennai</v>
      </c>
      <c r="Q10077" t="str">
        <f>VLOOKUP(C10077,customers!A:J,10,0)</f>
        <v>Premium</v>
      </c>
    </row>
    <row r="10078" spans="1:17" x14ac:dyDescent="0.3">
      <c r="A10078" t="s">
        <v>11169</v>
      </c>
      <c r="B10078" s="1">
        <v>44987</v>
      </c>
      <c r="C10078" t="s">
        <v>241</v>
      </c>
      <c r="D10078" t="s">
        <v>242</v>
      </c>
      <c r="E10078" t="s">
        <v>27</v>
      </c>
      <c r="F10078" t="s">
        <v>52</v>
      </c>
      <c r="G10078" t="s">
        <v>200</v>
      </c>
      <c r="H10078">
        <v>2</v>
      </c>
      <c r="I10078">
        <v>307.93</v>
      </c>
      <c r="J10078">
        <v>0</v>
      </c>
      <c r="K10078">
        <v>615.86</v>
      </c>
      <c r="L10078">
        <v>49.27</v>
      </c>
      <c r="M10078">
        <f t="shared" si="473"/>
        <v>615.86</v>
      </c>
      <c r="N10078" t="str">
        <f t="shared" si="471"/>
        <v>Q1</v>
      </c>
      <c r="O10078" s="2">
        <f t="shared" si="472"/>
        <v>8.0001948494787776</v>
      </c>
      <c r="P10078" t="str">
        <f>VLOOKUP(retail_sales_2023!C10078,customers!A:J,5,)</f>
        <v>Amritsar</v>
      </c>
      <c r="Q10078" t="str">
        <f>VLOOKUP(C10078,customers!A:J,10,0)</f>
        <v>Premium</v>
      </c>
    </row>
    <row r="10079" spans="1:17" x14ac:dyDescent="0.3">
      <c r="A10079" t="s">
        <v>11170</v>
      </c>
      <c r="B10079" s="1">
        <v>45033</v>
      </c>
      <c r="C10079" t="s">
        <v>1177</v>
      </c>
      <c r="D10079" t="s">
        <v>1178</v>
      </c>
      <c r="E10079" t="s">
        <v>27</v>
      </c>
      <c r="F10079" t="s">
        <v>81</v>
      </c>
      <c r="G10079" t="s">
        <v>105</v>
      </c>
      <c r="H10079">
        <v>1</v>
      </c>
      <c r="I10079">
        <v>1689.46</v>
      </c>
      <c r="J10079">
        <v>0.15</v>
      </c>
      <c r="K10079">
        <v>1436.04</v>
      </c>
      <c r="L10079">
        <v>533.9</v>
      </c>
      <c r="M10079">
        <f t="shared" si="473"/>
        <v>1436.0409999999999</v>
      </c>
      <c r="N10079" t="str">
        <f t="shared" si="471"/>
        <v>Q2</v>
      </c>
      <c r="O10079" s="2">
        <f t="shared" si="472"/>
        <v>37.178630121723629</v>
      </c>
      <c r="P10079" t="str">
        <f>VLOOKUP(retail_sales_2023!C10079,customers!A:J,5,)</f>
        <v>Amritsar</v>
      </c>
      <c r="Q10079" t="str">
        <f>VLOOKUP(C10079,customers!A:J,10,0)</f>
        <v>Regular</v>
      </c>
    </row>
    <row r="10080" spans="1:17" x14ac:dyDescent="0.3">
      <c r="A10080" t="s">
        <v>11171</v>
      </c>
      <c r="B10080" s="1">
        <v>45090</v>
      </c>
      <c r="C10080" t="s">
        <v>2233</v>
      </c>
      <c r="D10080" t="s">
        <v>2234</v>
      </c>
      <c r="E10080" t="s">
        <v>27</v>
      </c>
      <c r="F10080" t="s">
        <v>52</v>
      </c>
      <c r="G10080" t="s">
        <v>53</v>
      </c>
      <c r="H10080">
        <v>1</v>
      </c>
      <c r="I10080">
        <v>393.95</v>
      </c>
      <c r="J10080">
        <v>0</v>
      </c>
      <c r="K10080">
        <v>393.95</v>
      </c>
      <c r="L10080">
        <v>24.04</v>
      </c>
      <c r="M10080">
        <f t="shared" si="473"/>
        <v>393.95</v>
      </c>
      <c r="N10080" t="str">
        <f t="shared" si="471"/>
        <v>Q2</v>
      </c>
      <c r="O10080" s="2">
        <f t="shared" si="472"/>
        <v>6.1022972458433813</v>
      </c>
      <c r="P10080" t="str">
        <f>VLOOKUP(retail_sales_2023!C10080,customers!A:J,5,)</f>
        <v>Delhi</v>
      </c>
      <c r="Q10080" t="str">
        <f>VLOOKUP(C10080,customers!A:J,10,0)</f>
        <v>Regular</v>
      </c>
    </row>
    <row r="10081" spans="1:17" x14ac:dyDescent="0.3">
      <c r="A10081" t="s">
        <v>11172</v>
      </c>
      <c r="B10081" s="1">
        <v>44997</v>
      </c>
      <c r="C10081" t="s">
        <v>641</v>
      </c>
      <c r="D10081" t="s">
        <v>642</v>
      </c>
      <c r="E10081" t="s">
        <v>33</v>
      </c>
      <c r="F10081" t="s">
        <v>43</v>
      </c>
      <c r="G10081" t="s">
        <v>110</v>
      </c>
      <c r="H10081">
        <v>3</v>
      </c>
      <c r="I10081">
        <v>24559.1</v>
      </c>
      <c r="J10081">
        <v>0</v>
      </c>
      <c r="K10081">
        <v>73677.3</v>
      </c>
      <c r="L10081">
        <v>7387.88</v>
      </c>
      <c r="M10081">
        <f t="shared" si="473"/>
        <v>73677.299999999988</v>
      </c>
      <c r="N10081" t="str">
        <f t="shared" si="471"/>
        <v>Q1</v>
      </c>
      <c r="O10081" s="2">
        <f t="shared" si="472"/>
        <v>10.02734899351632</v>
      </c>
      <c r="P10081" t="str">
        <f>VLOOKUP(retail_sales_2023!C10081,customers!A:J,5,)</f>
        <v>Surat</v>
      </c>
      <c r="Q10081" t="str">
        <f>VLOOKUP(C10081,customers!A:J,10,0)</f>
        <v>Regular</v>
      </c>
    </row>
    <row r="10082" spans="1:17" x14ac:dyDescent="0.3">
      <c r="A10082" t="s">
        <v>11173</v>
      </c>
      <c r="B10082" s="1">
        <v>44927</v>
      </c>
      <c r="C10082" t="s">
        <v>3889</v>
      </c>
      <c r="D10082" t="s">
        <v>3890</v>
      </c>
      <c r="E10082" t="s">
        <v>27</v>
      </c>
      <c r="F10082" t="s">
        <v>52</v>
      </c>
      <c r="G10082" t="s">
        <v>53</v>
      </c>
      <c r="H10082">
        <v>5</v>
      </c>
      <c r="I10082">
        <v>340</v>
      </c>
      <c r="J10082">
        <v>0</v>
      </c>
      <c r="K10082">
        <v>1700</v>
      </c>
      <c r="L10082">
        <v>172.61</v>
      </c>
      <c r="M10082">
        <f t="shared" si="473"/>
        <v>1700</v>
      </c>
      <c r="N10082" t="str">
        <f t="shared" si="471"/>
        <v>Q1</v>
      </c>
      <c r="O10082" s="2">
        <f t="shared" si="472"/>
        <v>10.153529411764707</v>
      </c>
      <c r="P10082" t="str">
        <f>VLOOKUP(retail_sales_2023!C10082,customers!A:J,5,)</f>
        <v>Jaipur</v>
      </c>
      <c r="Q10082" t="str">
        <f>VLOOKUP(C10082,customers!A:J,10,0)</f>
        <v>Premium</v>
      </c>
    </row>
    <row r="10083" spans="1:17" x14ac:dyDescent="0.3">
      <c r="A10083" t="s">
        <v>11174</v>
      </c>
      <c r="B10083" s="1">
        <v>45032</v>
      </c>
      <c r="C10083" t="s">
        <v>50</v>
      </c>
      <c r="D10083" t="s">
        <v>51</v>
      </c>
      <c r="E10083" t="s">
        <v>21</v>
      </c>
      <c r="F10083" t="s">
        <v>16</v>
      </c>
      <c r="G10083" t="s">
        <v>296</v>
      </c>
      <c r="H10083">
        <v>5</v>
      </c>
      <c r="I10083">
        <v>541.69000000000005</v>
      </c>
      <c r="J10083">
        <v>0.1</v>
      </c>
      <c r="K10083">
        <v>2437.61</v>
      </c>
      <c r="L10083">
        <v>847.55</v>
      </c>
      <c r="M10083">
        <f t="shared" si="473"/>
        <v>2437.6050000000005</v>
      </c>
      <c r="N10083" t="str">
        <f t="shared" si="471"/>
        <v>Q2</v>
      </c>
      <c r="O10083" s="2">
        <f t="shared" si="472"/>
        <v>34.769712956543501</v>
      </c>
      <c r="P10083" t="str">
        <f>VLOOKUP(retail_sales_2023!C10083,customers!A:J,5,)</f>
        <v>Patna</v>
      </c>
      <c r="Q10083" t="str">
        <f>VLOOKUP(C10083,customers!A:J,10,0)</f>
        <v>Premium</v>
      </c>
    </row>
    <row r="10084" spans="1:17" x14ac:dyDescent="0.3">
      <c r="A10084" t="s">
        <v>11175</v>
      </c>
      <c r="B10084" s="1">
        <v>44944</v>
      </c>
      <c r="C10084" t="s">
        <v>310</v>
      </c>
      <c r="D10084" t="s">
        <v>311</v>
      </c>
      <c r="E10084" t="s">
        <v>21</v>
      </c>
      <c r="F10084" t="s">
        <v>22</v>
      </c>
      <c r="G10084" t="s">
        <v>210</v>
      </c>
      <c r="H10084">
        <v>5</v>
      </c>
      <c r="I10084">
        <v>18970.740000000002</v>
      </c>
      <c r="J10084">
        <v>0.05</v>
      </c>
      <c r="K10084">
        <v>90111.02</v>
      </c>
      <c r="L10084">
        <v>27159.19</v>
      </c>
      <c r="M10084">
        <f t="shared" si="473"/>
        <v>90111.015000000014</v>
      </c>
      <c r="N10084" t="str">
        <f t="shared" si="471"/>
        <v>Q1</v>
      </c>
      <c r="O10084" s="2">
        <f t="shared" si="472"/>
        <v>30.139698784898894</v>
      </c>
      <c r="P10084" t="str">
        <f>VLOOKUP(retail_sales_2023!C10084,customers!A:J,5,)</f>
        <v>Patna</v>
      </c>
      <c r="Q10084" t="str">
        <f>VLOOKUP(C10084,customers!A:J,10,0)</f>
        <v>Regular</v>
      </c>
    </row>
    <row r="10085" spans="1:17" x14ac:dyDescent="0.3">
      <c r="A10085" t="s">
        <v>11176</v>
      </c>
      <c r="B10085" s="1">
        <v>45219</v>
      </c>
      <c r="C10085" t="s">
        <v>1320</v>
      </c>
      <c r="D10085" t="s">
        <v>1321</v>
      </c>
      <c r="E10085" t="s">
        <v>15</v>
      </c>
      <c r="F10085" t="s">
        <v>22</v>
      </c>
      <c r="G10085" t="s">
        <v>34</v>
      </c>
      <c r="H10085">
        <v>3</v>
      </c>
      <c r="I10085">
        <v>26307.07</v>
      </c>
      <c r="J10085">
        <v>0.05</v>
      </c>
      <c r="K10085">
        <v>74975.149999999994</v>
      </c>
      <c r="L10085">
        <v>16108.94</v>
      </c>
      <c r="M10085">
        <f t="shared" si="473"/>
        <v>74975.149499999985</v>
      </c>
      <c r="N10085" t="str">
        <f t="shared" si="471"/>
        <v>Q4</v>
      </c>
      <c r="O10085" s="2">
        <f t="shared" si="472"/>
        <v>21.485705597121182</v>
      </c>
      <c r="P10085" t="str">
        <f>VLOOKUP(retail_sales_2023!C10085,customers!A:J,5,)</f>
        <v>Kochi</v>
      </c>
      <c r="Q10085" t="str">
        <f>VLOOKUP(C10085,customers!A:J,10,0)</f>
        <v>Premium</v>
      </c>
    </row>
    <row r="10086" spans="1:17" x14ac:dyDescent="0.3">
      <c r="A10086" t="s">
        <v>11177</v>
      </c>
      <c r="B10086" s="1">
        <v>44936</v>
      </c>
      <c r="C10086" t="s">
        <v>1173</v>
      </c>
      <c r="D10086" t="s">
        <v>1174</v>
      </c>
      <c r="E10086" t="s">
        <v>15</v>
      </c>
      <c r="F10086" t="s">
        <v>81</v>
      </c>
      <c r="G10086" t="s">
        <v>150</v>
      </c>
      <c r="H10086">
        <v>1</v>
      </c>
      <c r="I10086">
        <v>3619.34</v>
      </c>
      <c r="J10086">
        <v>0</v>
      </c>
      <c r="K10086">
        <v>3619.34</v>
      </c>
      <c r="L10086">
        <v>-91.11</v>
      </c>
      <c r="M10086">
        <f t="shared" si="473"/>
        <v>3619.34</v>
      </c>
      <c r="N10086" t="str">
        <f t="shared" si="471"/>
        <v>Q1</v>
      </c>
      <c r="O10086" s="2">
        <f t="shared" si="472"/>
        <v>-2.5173097857620448</v>
      </c>
      <c r="P10086" t="str">
        <f>VLOOKUP(retail_sales_2023!C10086,customers!A:J,5,)</f>
        <v>Coimbatore</v>
      </c>
      <c r="Q10086" t="str">
        <f>VLOOKUP(C10086,customers!A:J,10,0)</f>
        <v>Premium</v>
      </c>
    </row>
    <row r="10087" spans="1:17" x14ac:dyDescent="0.3">
      <c r="A10087" t="s">
        <v>11178</v>
      </c>
      <c r="B10087" s="1">
        <v>44927</v>
      </c>
      <c r="C10087" t="s">
        <v>864</v>
      </c>
      <c r="D10087" t="s">
        <v>865</v>
      </c>
      <c r="E10087" t="s">
        <v>27</v>
      </c>
      <c r="F10087" t="s">
        <v>22</v>
      </c>
      <c r="G10087" t="s">
        <v>23</v>
      </c>
      <c r="H10087">
        <v>1</v>
      </c>
      <c r="I10087">
        <v>22510.53</v>
      </c>
      <c r="J10087">
        <v>0.15</v>
      </c>
      <c r="K10087">
        <v>19133.95</v>
      </c>
      <c r="L10087">
        <v>6000.4</v>
      </c>
      <c r="M10087">
        <f t="shared" si="473"/>
        <v>19133.950499999999</v>
      </c>
      <c r="N10087" t="str">
        <f t="shared" si="471"/>
        <v>Q1</v>
      </c>
      <c r="O10087" s="2">
        <f t="shared" si="472"/>
        <v>31.359964879180719</v>
      </c>
      <c r="P10087" t="str">
        <f>VLOOKUP(retail_sales_2023!C10087,customers!A:J,5,)</f>
        <v>Amritsar</v>
      </c>
      <c r="Q10087" t="str">
        <f>VLOOKUP(C10087,customers!A:J,10,0)</f>
        <v>Regular</v>
      </c>
    </row>
    <row r="10088" spans="1:17" x14ac:dyDescent="0.3">
      <c r="A10088" t="s">
        <v>11179</v>
      </c>
      <c r="B10088" s="1">
        <v>44943</v>
      </c>
      <c r="C10088" t="s">
        <v>2450</v>
      </c>
      <c r="D10088" t="s">
        <v>13093</v>
      </c>
      <c r="E10088" t="s">
        <v>21</v>
      </c>
      <c r="F10088" t="s">
        <v>52</v>
      </c>
      <c r="G10088" t="s">
        <v>200</v>
      </c>
      <c r="H10088">
        <v>6</v>
      </c>
      <c r="I10088">
        <v>221.41</v>
      </c>
      <c r="J10088">
        <v>0</v>
      </c>
      <c r="K10088">
        <v>1328.46</v>
      </c>
      <c r="L10088">
        <v>107.51</v>
      </c>
      <c r="M10088">
        <f t="shared" si="473"/>
        <v>1328.46</v>
      </c>
      <c r="N10088" t="str">
        <f t="shared" si="471"/>
        <v>Q1</v>
      </c>
      <c r="O10088" s="2">
        <f t="shared" si="472"/>
        <v>8.0928292910588198</v>
      </c>
      <c r="P10088" t="str">
        <f>VLOOKUP(retail_sales_2023!C10088,customers!A:J,5,)</f>
        <v>Kolkata</v>
      </c>
      <c r="Q10088" t="str">
        <f>VLOOKUP(C10088,customers!A:J,10,0)</f>
        <v>Regular</v>
      </c>
    </row>
    <row r="10089" spans="1:17" x14ac:dyDescent="0.3">
      <c r="A10089" t="s">
        <v>11180</v>
      </c>
      <c r="B10089" s="1">
        <v>44980</v>
      </c>
      <c r="C10089" t="s">
        <v>1185</v>
      </c>
      <c r="D10089" t="s">
        <v>1186</v>
      </c>
      <c r="E10089" t="s">
        <v>27</v>
      </c>
      <c r="F10089" t="s">
        <v>81</v>
      </c>
      <c r="G10089" t="s">
        <v>150</v>
      </c>
      <c r="H10089">
        <v>3</v>
      </c>
      <c r="I10089">
        <v>2753.33</v>
      </c>
      <c r="J10089">
        <v>0</v>
      </c>
      <c r="K10089">
        <v>8259.99</v>
      </c>
      <c r="L10089">
        <v>2963.34</v>
      </c>
      <c r="M10089">
        <f t="shared" si="473"/>
        <v>8259.99</v>
      </c>
      <c r="N10089" t="str">
        <f t="shared" si="471"/>
        <v>Q1</v>
      </c>
      <c r="O10089" s="2">
        <f t="shared" si="472"/>
        <v>35.875830358148136</v>
      </c>
      <c r="P10089" t="str">
        <f>VLOOKUP(retail_sales_2023!C10089,customers!A:J,5,)</f>
        <v>Lucknow</v>
      </c>
      <c r="Q10089" t="str">
        <f>VLOOKUP(C10089,customers!A:J,10,0)</f>
        <v>Regular</v>
      </c>
    </row>
    <row r="10090" spans="1:17" x14ac:dyDescent="0.3">
      <c r="A10090" t="s">
        <v>11181</v>
      </c>
      <c r="B10090" s="1">
        <v>44946</v>
      </c>
      <c r="C10090" t="s">
        <v>2237</v>
      </c>
      <c r="D10090" t="s">
        <v>2238</v>
      </c>
      <c r="E10090" t="s">
        <v>15</v>
      </c>
      <c r="F10090" t="s">
        <v>16</v>
      </c>
      <c r="G10090" t="s">
        <v>86</v>
      </c>
      <c r="H10090">
        <v>1</v>
      </c>
      <c r="I10090">
        <v>270.52999999999997</v>
      </c>
      <c r="J10090">
        <v>0</v>
      </c>
      <c r="K10090">
        <v>270.52999999999997</v>
      </c>
      <c r="L10090">
        <v>96.18</v>
      </c>
      <c r="M10090">
        <f t="shared" si="473"/>
        <v>270.52999999999997</v>
      </c>
      <c r="N10090" t="str">
        <f t="shared" si="471"/>
        <v>Q1</v>
      </c>
      <c r="O10090" s="2">
        <f t="shared" si="472"/>
        <v>35.552434110819512</v>
      </c>
      <c r="P10090" t="str">
        <f>VLOOKUP(retail_sales_2023!C10090,customers!A:J,5,)</f>
        <v>Kochi</v>
      </c>
      <c r="Q10090" t="str">
        <f>VLOOKUP(C10090,customers!A:J,10,0)</f>
        <v>Regular</v>
      </c>
    </row>
    <row r="10091" spans="1:17" x14ac:dyDescent="0.3">
      <c r="A10091" t="s">
        <v>11182</v>
      </c>
      <c r="B10091" s="1">
        <v>45058</v>
      </c>
      <c r="C10091" t="s">
        <v>1255</v>
      </c>
      <c r="D10091" t="s">
        <v>1256</v>
      </c>
      <c r="E10091" t="s">
        <v>27</v>
      </c>
      <c r="F10091" t="s">
        <v>38</v>
      </c>
      <c r="G10091" t="s">
        <v>48</v>
      </c>
      <c r="H10091">
        <v>2</v>
      </c>
      <c r="I10091">
        <v>1914.1</v>
      </c>
      <c r="J10091">
        <v>0.15</v>
      </c>
      <c r="K10091">
        <v>3253.97</v>
      </c>
      <c r="L10091">
        <v>754.84</v>
      </c>
      <c r="M10091">
        <f t="shared" si="473"/>
        <v>3253.97</v>
      </c>
      <c r="N10091" t="str">
        <f t="shared" si="471"/>
        <v>Q2</v>
      </c>
      <c r="O10091" s="2">
        <f t="shared" si="472"/>
        <v>23.19750950377539</v>
      </c>
      <c r="P10091" t="str">
        <f>VLOOKUP(retail_sales_2023!C10091,customers!A:J,5,)</f>
        <v>Chandigarh</v>
      </c>
      <c r="Q10091" t="str">
        <f>VLOOKUP(C10091,customers!A:J,10,0)</f>
        <v>Regular</v>
      </c>
    </row>
    <row r="10092" spans="1:17" x14ac:dyDescent="0.3">
      <c r="A10092" t="s">
        <v>11183</v>
      </c>
      <c r="B10092" s="1">
        <v>45244</v>
      </c>
      <c r="C10092" t="s">
        <v>1072</v>
      </c>
      <c r="D10092" t="s">
        <v>1073</v>
      </c>
      <c r="E10092" t="s">
        <v>21</v>
      </c>
      <c r="F10092" t="s">
        <v>52</v>
      </c>
      <c r="G10092" t="s">
        <v>117</v>
      </c>
      <c r="H10092">
        <v>7</v>
      </c>
      <c r="I10092">
        <v>64.84</v>
      </c>
      <c r="J10092">
        <v>0.05</v>
      </c>
      <c r="K10092">
        <v>431.19</v>
      </c>
      <c r="L10092">
        <v>28.15</v>
      </c>
      <c r="M10092">
        <f t="shared" si="473"/>
        <v>431.18599999999998</v>
      </c>
      <c r="N10092" t="str">
        <f t="shared" si="471"/>
        <v>Q4</v>
      </c>
      <c r="O10092" s="2">
        <f t="shared" si="472"/>
        <v>6.5284445372109738</v>
      </c>
      <c r="P10092" t="str">
        <f>VLOOKUP(retail_sales_2023!C10092,customers!A:J,5,)</f>
        <v>Patna</v>
      </c>
      <c r="Q10092" t="str">
        <f>VLOOKUP(C10092,customers!A:J,10,0)</f>
        <v>Regular</v>
      </c>
    </row>
    <row r="10093" spans="1:17" x14ac:dyDescent="0.3">
      <c r="A10093" t="s">
        <v>11184</v>
      </c>
      <c r="B10093" s="1">
        <v>45087</v>
      </c>
      <c r="C10093" t="s">
        <v>1370</v>
      </c>
      <c r="D10093" t="s">
        <v>1371</v>
      </c>
      <c r="E10093" t="s">
        <v>15</v>
      </c>
      <c r="F10093" t="s">
        <v>81</v>
      </c>
      <c r="G10093" t="s">
        <v>150</v>
      </c>
      <c r="H10093">
        <v>2</v>
      </c>
      <c r="I10093">
        <v>3721.15</v>
      </c>
      <c r="J10093">
        <v>0.05</v>
      </c>
      <c r="K10093">
        <v>7070.18</v>
      </c>
      <c r="L10093">
        <v>1770.41</v>
      </c>
      <c r="M10093">
        <f t="shared" si="473"/>
        <v>7070.1849999999995</v>
      </c>
      <c r="N10093" t="str">
        <f t="shared" si="471"/>
        <v>Q2</v>
      </c>
      <c r="O10093" s="2">
        <f t="shared" si="472"/>
        <v>25.040522306362778</v>
      </c>
      <c r="P10093" t="str">
        <f>VLOOKUP(retail_sales_2023!C10093,customers!A:J,5,)</f>
        <v>Chennai</v>
      </c>
      <c r="Q10093" t="str">
        <f>VLOOKUP(C10093,customers!A:J,10,0)</f>
        <v>Regular</v>
      </c>
    </row>
    <row r="10094" spans="1:17" x14ac:dyDescent="0.3">
      <c r="A10094" t="s">
        <v>11185</v>
      </c>
      <c r="B10094" s="1">
        <v>44949</v>
      </c>
      <c r="C10094" t="s">
        <v>160</v>
      </c>
      <c r="D10094" t="s">
        <v>161</v>
      </c>
      <c r="E10094" t="s">
        <v>33</v>
      </c>
      <c r="F10094" t="s">
        <v>81</v>
      </c>
      <c r="G10094" t="s">
        <v>150</v>
      </c>
      <c r="H10094">
        <v>3</v>
      </c>
      <c r="I10094">
        <v>2506.16</v>
      </c>
      <c r="J10094">
        <v>0.3</v>
      </c>
      <c r="K10094">
        <v>5262.94</v>
      </c>
      <c r="L10094">
        <v>1479.18</v>
      </c>
      <c r="M10094">
        <f t="shared" si="473"/>
        <v>5262.9359999999997</v>
      </c>
      <c r="N10094" t="str">
        <f t="shared" si="471"/>
        <v>Q1</v>
      </c>
      <c r="O10094" s="2">
        <f t="shared" si="472"/>
        <v>28.105583571159848</v>
      </c>
      <c r="P10094" t="str">
        <f>VLOOKUP(retail_sales_2023!C10094,customers!A:J,5,)</f>
        <v>Pune</v>
      </c>
      <c r="Q10094" t="str">
        <f>VLOOKUP(C10094,customers!A:J,10,0)</f>
        <v>Premium</v>
      </c>
    </row>
    <row r="10095" spans="1:17" x14ac:dyDescent="0.3">
      <c r="A10095" t="s">
        <v>11186</v>
      </c>
      <c r="B10095" s="1">
        <v>45277</v>
      </c>
      <c r="C10095" t="s">
        <v>67</v>
      </c>
      <c r="D10095" t="s">
        <v>68</v>
      </c>
      <c r="E10095" t="s">
        <v>33</v>
      </c>
      <c r="F10095" t="s">
        <v>22</v>
      </c>
      <c r="G10095" t="s">
        <v>182</v>
      </c>
      <c r="H10095">
        <v>2</v>
      </c>
      <c r="I10095">
        <v>21359.51</v>
      </c>
      <c r="J10095">
        <v>0.05</v>
      </c>
      <c r="K10095">
        <v>40583.07</v>
      </c>
      <c r="L10095">
        <v>12625.42</v>
      </c>
      <c r="M10095">
        <f t="shared" si="473"/>
        <v>40583.068999999996</v>
      </c>
      <c r="N10095" t="str">
        <f t="shared" si="471"/>
        <v>Q4</v>
      </c>
      <c r="O10095" s="2">
        <f t="shared" si="472"/>
        <v>31.110066340471533</v>
      </c>
      <c r="P10095" t="str">
        <f>VLOOKUP(retail_sales_2023!C10095,customers!A:J,5,)</f>
        <v>Surat</v>
      </c>
      <c r="Q10095" t="str">
        <f>VLOOKUP(C10095,customers!A:J,10,0)</f>
        <v>Premium</v>
      </c>
    </row>
    <row r="10096" spans="1:17" x14ac:dyDescent="0.3">
      <c r="A10096" t="s">
        <v>11187</v>
      </c>
      <c r="B10096" s="1">
        <v>45245</v>
      </c>
      <c r="C10096" t="s">
        <v>112</v>
      </c>
      <c r="D10096" t="s">
        <v>113</v>
      </c>
      <c r="E10096" t="s">
        <v>33</v>
      </c>
      <c r="F10096" t="s">
        <v>81</v>
      </c>
      <c r="G10096" t="s">
        <v>239</v>
      </c>
      <c r="H10096">
        <v>5</v>
      </c>
      <c r="I10096">
        <v>3962.75</v>
      </c>
      <c r="J10096">
        <v>0.05</v>
      </c>
      <c r="K10096">
        <v>18823.060000000001</v>
      </c>
      <c r="L10096">
        <v>4896.12</v>
      </c>
      <c r="M10096">
        <f t="shared" si="473"/>
        <v>18823.0625</v>
      </c>
      <c r="N10096" t="str">
        <f t="shared" si="471"/>
        <v>Q4</v>
      </c>
      <c r="O10096" s="2">
        <f t="shared" si="472"/>
        <v>26.011286156448527</v>
      </c>
      <c r="P10096" t="str">
        <f>VLOOKUP(retail_sales_2023!C10096,customers!A:J,5,)</f>
        <v>Surat</v>
      </c>
      <c r="Q10096" t="str">
        <f>VLOOKUP(C10096,customers!A:J,10,0)</f>
        <v>Occasional</v>
      </c>
    </row>
    <row r="10097" spans="1:17" x14ac:dyDescent="0.3">
      <c r="A10097" t="s">
        <v>11188</v>
      </c>
      <c r="B10097" s="1">
        <v>45285</v>
      </c>
      <c r="C10097" t="s">
        <v>1984</v>
      </c>
      <c r="D10097" t="s">
        <v>1985</v>
      </c>
      <c r="E10097" t="s">
        <v>27</v>
      </c>
      <c r="F10097" t="s">
        <v>81</v>
      </c>
      <c r="G10097" t="s">
        <v>158</v>
      </c>
      <c r="H10097">
        <v>2</v>
      </c>
      <c r="I10097">
        <v>4273.03</v>
      </c>
      <c r="J10097">
        <v>0.15</v>
      </c>
      <c r="K10097">
        <v>7264.15</v>
      </c>
      <c r="L10097">
        <v>1677.26</v>
      </c>
      <c r="M10097">
        <f t="shared" si="473"/>
        <v>7264.1509999999989</v>
      </c>
      <c r="N10097" t="str">
        <f t="shared" si="471"/>
        <v>Q4</v>
      </c>
      <c r="O10097" s="2">
        <f t="shared" si="472"/>
        <v>23.089556245396917</v>
      </c>
      <c r="P10097" t="str">
        <f>VLOOKUP(retail_sales_2023!C10097,customers!A:J,5,)</f>
        <v>Chandigarh</v>
      </c>
      <c r="Q10097" t="str">
        <f>VLOOKUP(C10097,customers!A:J,10,0)</f>
        <v>Premium</v>
      </c>
    </row>
    <row r="10098" spans="1:17" x14ac:dyDescent="0.3">
      <c r="A10098" t="s">
        <v>11189</v>
      </c>
      <c r="B10098" s="1">
        <v>45054</v>
      </c>
      <c r="C10098" t="s">
        <v>479</v>
      </c>
      <c r="D10098" t="s">
        <v>480</v>
      </c>
      <c r="E10098" t="s">
        <v>21</v>
      </c>
      <c r="F10098" t="s">
        <v>38</v>
      </c>
      <c r="G10098" t="s">
        <v>456</v>
      </c>
      <c r="H10098">
        <v>4</v>
      </c>
      <c r="I10098">
        <v>357.57</v>
      </c>
      <c r="J10098">
        <v>0</v>
      </c>
      <c r="K10098">
        <v>1430.28</v>
      </c>
      <c r="L10098">
        <v>473.54</v>
      </c>
      <c r="M10098">
        <f t="shared" si="473"/>
        <v>1430.28</v>
      </c>
      <c r="N10098" t="str">
        <f t="shared" si="471"/>
        <v>Q2</v>
      </c>
      <c r="O10098" s="2">
        <f t="shared" si="472"/>
        <v>33.108202589702721</v>
      </c>
      <c r="P10098" t="str">
        <f>VLOOKUP(retail_sales_2023!C10098,customers!A:J,5,)</f>
        <v>Bhubaneswar</v>
      </c>
      <c r="Q10098" t="str">
        <f>VLOOKUP(C10098,customers!A:J,10,0)</f>
        <v>Premium</v>
      </c>
    </row>
    <row r="10099" spans="1:17" x14ac:dyDescent="0.3">
      <c r="A10099" t="s">
        <v>11190</v>
      </c>
      <c r="B10099" s="1">
        <v>45102</v>
      </c>
      <c r="C10099" t="s">
        <v>910</v>
      </c>
      <c r="D10099" t="s">
        <v>911</v>
      </c>
      <c r="E10099" t="s">
        <v>15</v>
      </c>
      <c r="F10099" t="s">
        <v>81</v>
      </c>
      <c r="G10099" t="s">
        <v>150</v>
      </c>
      <c r="H10099">
        <v>3</v>
      </c>
      <c r="I10099">
        <v>707.08</v>
      </c>
      <c r="J10099">
        <v>0.2</v>
      </c>
      <c r="K10099">
        <v>1696.99</v>
      </c>
      <c r="L10099">
        <v>546.45000000000005</v>
      </c>
      <c r="M10099">
        <f t="shared" si="473"/>
        <v>1696.9920000000002</v>
      </c>
      <c r="N10099" t="str">
        <f t="shared" si="471"/>
        <v>Q2</v>
      </c>
      <c r="O10099" s="2">
        <f t="shared" si="472"/>
        <v>32.201132593592185</v>
      </c>
      <c r="P10099" t="str">
        <f>VLOOKUP(retail_sales_2023!C10099,customers!A:J,5,)</f>
        <v>Hyderabad</v>
      </c>
      <c r="Q10099" t="str">
        <f>VLOOKUP(C10099,customers!A:J,10,0)</f>
        <v>Occasional</v>
      </c>
    </row>
    <row r="10100" spans="1:17" x14ac:dyDescent="0.3">
      <c r="A10100" t="s">
        <v>11191</v>
      </c>
      <c r="B10100" s="1">
        <v>44931</v>
      </c>
      <c r="C10100" t="s">
        <v>354</v>
      </c>
      <c r="D10100" t="s">
        <v>355</v>
      </c>
      <c r="E10100" t="s">
        <v>21</v>
      </c>
      <c r="F10100" t="s">
        <v>52</v>
      </c>
      <c r="G10100" t="s">
        <v>69</v>
      </c>
      <c r="H10100">
        <v>3</v>
      </c>
      <c r="I10100">
        <v>384.4</v>
      </c>
      <c r="J10100">
        <v>0.1</v>
      </c>
      <c r="K10100">
        <v>1037.8800000000001</v>
      </c>
      <c r="L10100">
        <v>94.45</v>
      </c>
      <c r="M10100">
        <f t="shared" si="473"/>
        <v>1037.8799999999999</v>
      </c>
      <c r="N10100" t="str">
        <f t="shared" si="471"/>
        <v>Q1</v>
      </c>
      <c r="O10100" s="2">
        <f t="shared" si="472"/>
        <v>9.1002813427371176</v>
      </c>
      <c r="P10100" t="str">
        <f>VLOOKUP(retail_sales_2023!C10100,customers!A:J,5,)</f>
        <v>Ranchi</v>
      </c>
      <c r="Q10100" t="str">
        <f>VLOOKUP(C10100,customers!A:J,10,0)</f>
        <v>Premium</v>
      </c>
    </row>
    <row r="10101" spans="1:17" x14ac:dyDescent="0.3">
      <c r="A10101" t="s">
        <v>11192</v>
      </c>
      <c r="B10101" s="1">
        <v>45060</v>
      </c>
      <c r="C10101" t="s">
        <v>889</v>
      </c>
      <c r="D10101" t="s">
        <v>890</v>
      </c>
      <c r="E10101" t="s">
        <v>21</v>
      </c>
      <c r="F10101" t="s">
        <v>52</v>
      </c>
      <c r="G10101" t="s">
        <v>200</v>
      </c>
      <c r="H10101">
        <v>10</v>
      </c>
      <c r="I10101">
        <v>138.43</v>
      </c>
      <c r="J10101">
        <v>0</v>
      </c>
      <c r="K10101">
        <v>1384.3</v>
      </c>
      <c r="L10101">
        <v>83.85</v>
      </c>
      <c r="M10101">
        <f t="shared" si="473"/>
        <v>1384.3000000000002</v>
      </c>
      <c r="N10101" t="str">
        <f t="shared" si="471"/>
        <v>Q2</v>
      </c>
      <c r="O10101" s="2">
        <f t="shared" si="472"/>
        <v>6.0572130318572555</v>
      </c>
      <c r="P10101" t="str">
        <f>VLOOKUP(retail_sales_2023!C10101,customers!A:J,5,)</f>
        <v>Patna</v>
      </c>
      <c r="Q10101" t="str">
        <f>VLOOKUP(C10101,customers!A:J,10,0)</f>
        <v>Premium</v>
      </c>
    </row>
    <row r="10102" spans="1:17" x14ac:dyDescent="0.3">
      <c r="A10102" t="s">
        <v>11193</v>
      </c>
      <c r="B10102" s="1">
        <v>45141</v>
      </c>
      <c r="C10102" t="s">
        <v>1268</v>
      </c>
      <c r="D10102" t="s">
        <v>1269</v>
      </c>
      <c r="E10102" t="s">
        <v>15</v>
      </c>
      <c r="F10102" t="s">
        <v>16</v>
      </c>
      <c r="G10102" t="s">
        <v>17</v>
      </c>
      <c r="H10102">
        <v>1</v>
      </c>
      <c r="I10102">
        <v>668.43</v>
      </c>
      <c r="J10102">
        <v>0.1</v>
      </c>
      <c r="K10102">
        <v>601.59</v>
      </c>
      <c r="L10102">
        <v>270.42</v>
      </c>
      <c r="M10102">
        <f t="shared" si="473"/>
        <v>601.58699999999999</v>
      </c>
      <c r="N10102" t="str">
        <f t="shared" si="471"/>
        <v>Q3</v>
      </c>
      <c r="O10102" s="2">
        <f t="shared" si="472"/>
        <v>44.950880167555979</v>
      </c>
      <c r="P10102" t="str">
        <f>VLOOKUP(retail_sales_2023!C10102,customers!A:J,5,)</f>
        <v>Coimbatore</v>
      </c>
      <c r="Q10102" t="str">
        <f>VLOOKUP(C10102,customers!A:J,10,0)</f>
        <v>Premium</v>
      </c>
    </row>
    <row r="10103" spans="1:17" x14ac:dyDescent="0.3">
      <c r="A10103" t="s">
        <v>11194</v>
      </c>
      <c r="B10103" s="1">
        <v>45247</v>
      </c>
      <c r="C10103" t="s">
        <v>1072</v>
      </c>
      <c r="D10103" t="s">
        <v>1073</v>
      </c>
      <c r="E10103" t="s">
        <v>21</v>
      </c>
      <c r="F10103" t="s">
        <v>81</v>
      </c>
      <c r="G10103" t="s">
        <v>101</v>
      </c>
      <c r="H10103">
        <v>4</v>
      </c>
      <c r="I10103">
        <v>900.05</v>
      </c>
      <c r="J10103">
        <v>0.2</v>
      </c>
      <c r="K10103">
        <v>2880.16</v>
      </c>
      <c r="L10103">
        <v>744.49</v>
      </c>
      <c r="M10103">
        <f t="shared" si="473"/>
        <v>2880.16</v>
      </c>
      <c r="N10103" t="str">
        <f t="shared" si="471"/>
        <v>Q4</v>
      </c>
      <c r="O10103" s="2">
        <f t="shared" si="472"/>
        <v>25.848911171601578</v>
      </c>
      <c r="P10103" t="str">
        <f>VLOOKUP(retail_sales_2023!C10103,customers!A:J,5,)</f>
        <v>Patna</v>
      </c>
      <c r="Q10103" t="str">
        <f>VLOOKUP(C10103,customers!A:J,10,0)</f>
        <v>Regular</v>
      </c>
    </row>
    <row r="10104" spans="1:17" x14ac:dyDescent="0.3">
      <c r="A10104" t="s">
        <v>11195</v>
      </c>
      <c r="B10104" s="1">
        <v>45266</v>
      </c>
      <c r="C10104" t="s">
        <v>2422</v>
      </c>
      <c r="D10104" t="s">
        <v>2423</v>
      </c>
      <c r="E10104" t="s">
        <v>27</v>
      </c>
      <c r="F10104" t="s">
        <v>52</v>
      </c>
      <c r="G10104" t="s">
        <v>133</v>
      </c>
      <c r="H10104">
        <v>7</v>
      </c>
      <c r="I10104">
        <v>633.70000000000005</v>
      </c>
      <c r="J10104">
        <v>0</v>
      </c>
      <c r="K10104">
        <v>4435.8999999999996</v>
      </c>
      <c r="L10104">
        <v>395.51</v>
      </c>
      <c r="M10104">
        <f t="shared" si="473"/>
        <v>4435.9000000000005</v>
      </c>
      <c r="N10104" t="str">
        <f t="shared" si="471"/>
        <v>Q4</v>
      </c>
      <c r="O10104" s="2">
        <f t="shared" si="472"/>
        <v>8.9161162334588244</v>
      </c>
      <c r="P10104" t="str">
        <f>VLOOKUP(retail_sales_2023!C10104,customers!A:J,5,)</f>
        <v>Amritsar</v>
      </c>
      <c r="Q10104" t="str">
        <f>VLOOKUP(C10104,customers!A:J,10,0)</f>
        <v>Occasional</v>
      </c>
    </row>
    <row r="10105" spans="1:17" x14ac:dyDescent="0.3">
      <c r="A10105" t="s">
        <v>11196</v>
      </c>
      <c r="B10105" s="1">
        <v>45196</v>
      </c>
      <c r="C10105" t="s">
        <v>215</v>
      </c>
      <c r="D10105" t="s">
        <v>216</v>
      </c>
      <c r="E10105" t="s">
        <v>27</v>
      </c>
      <c r="F10105" t="s">
        <v>28</v>
      </c>
      <c r="G10105" t="s">
        <v>61</v>
      </c>
      <c r="H10105">
        <v>1</v>
      </c>
      <c r="I10105">
        <v>2031.57</v>
      </c>
      <c r="J10105">
        <v>0</v>
      </c>
      <c r="K10105">
        <v>2031.57</v>
      </c>
      <c r="L10105">
        <v>340.91</v>
      </c>
      <c r="M10105">
        <f t="shared" si="473"/>
        <v>2031.57</v>
      </c>
      <c r="N10105" t="str">
        <f t="shared" si="471"/>
        <v>Q3</v>
      </c>
      <c r="O10105" s="2">
        <f t="shared" si="472"/>
        <v>16.780617945726707</v>
      </c>
      <c r="P10105" t="str">
        <f>VLOOKUP(retail_sales_2023!C10105,customers!A:J,5,)</f>
        <v>Lucknow</v>
      </c>
      <c r="Q10105" t="str">
        <f>VLOOKUP(C10105,customers!A:J,10,0)</f>
        <v>Occasional</v>
      </c>
    </row>
    <row r="10106" spans="1:17" x14ac:dyDescent="0.3">
      <c r="A10106" t="s">
        <v>11197</v>
      </c>
      <c r="B10106" s="1">
        <v>45154</v>
      </c>
      <c r="C10106" t="s">
        <v>809</v>
      </c>
      <c r="D10106" t="s">
        <v>810</v>
      </c>
      <c r="E10106" t="s">
        <v>33</v>
      </c>
      <c r="F10106" t="s">
        <v>28</v>
      </c>
      <c r="G10106" t="s">
        <v>466</v>
      </c>
      <c r="H10106">
        <v>1</v>
      </c>
      <c r="I10106">
        <v>2434.9499999999998</v>
      </c>
      <c r="J10106">
        <v>0.15</v>
      </c>
      <c r="K10106">
        <v>2069.71</v>
      </c>
      <c r="L10106">
        <v>389.42</v>
      </c>
      <c r="M10106">
        <f t="shared" si="473"/>
        <v>2069.7075</v>
      </c>
      <c r="N10106" t="str">
        <f t="shared" si="471"/>
        <v>Q3</v>
      </c>
      <c r="O10106" s="2">
        <f t="shared" si="472"/>
        <v>18.815196331853254</v>
      </c>
      <c r="P10106" t="str">
        <f>VLOOKUP(retail_sales_2023!C10106,customers!A:J,5,)</f>
        <v>Ahmedabad</v>
      </c>
      <c r="Q10106" t="str">
        <f>VLOOKUP(C10106,customers!A:J,10,0)</f>
        <v>Premium</v>
      </c>
    </row>
    <row r="10107" spans="1:17" x14ac:dyDescent="0.3">
      <c r="A10107" t="s">
        <v>11198</v>
      </c>
      <c r="B10107" s="1">
        <v>45123</v>
      </c>
      <c r="C10107" t="s">
        <v>237</v>
      </c>
      <c r="D10107" t="s">
        <v>238</v>
      </c>
      <c r="E10107" t="s">
        <v>33</v>
      </c>
      <c r="F10107" t="s">
        <v>43</v>
      </c>
      <c r="G10107" t="s">
        <v>178</v>
      </c>
      <c r="H10107">
        <v>5</v>
      </c>
      <c r="I10107">
        <v>38535.4</v>
      </c>
      <c r="J10107">
        <v>0.05</v>
      </c>
      <c r="K10107">
        <v>183043.15</v>
      </c>
      <c r="L10107">
        <v>28244.63</v>
      </c>
      <c r="M10107">
        <f t="shared" si="473"/>
        <v>183043.15</v>
      </c>
      <c r="N10107" t="str">
        <f t="shared" si="471"/>
        <v>Q3</v>
      </c>
      <c r="O10107" s="2">
        <f t="shared" si="472"/>
        <v>15.430585629672567</v>
      </c>
      <c r="P10107" t="str">
        <f>VLOOKUP(retail_sales_2023!C10107,customers!A:J,5,)</f>
        <v>Ahmedabad</v>
      </c>
      <c r="Q10107" t="str">
        <f>VLOOKUP(C10107,customers!A:J,10,0)</f>
        <v>Regular</v>
      </c>
    </row>
    <row r="10108" spans="1:17" x14ac:dyDescent="0.3">
      <c r="A10108" t="s">
        <v>11199</v>
      </c>
      <c r="B10108" s="1">
        <v>44976</v>
      </c>
      <c r="C10108" t="s">
        <v>1331</v>
      </c>
      <c r="D10108" t="s">
        <v>1332</v>
      </c>
      <c r="E10108" t="s">
        <v>27</v>
      </c>
      <c r="F10108" t="s">
        <v>43</v>
      </c>
      <c r="G10108" t="s">
        <v>301</v>
      </c>
      <c r="H10108">
        <v>4</v>
      </c>
      <c r="I10108">
        <v>28108.83</v>
      </c>
      <c r="J10108">
        <v>0.15</v>
      </c>
      <c r="K10108">
        <v>95570.02</v>
      </c>
      <c r="L10108">
        <v>14107.82</v>
      </c>
      <c r="M10108">
        <f t="shared" si="473"/>
        <v>95570.021999999997</v>
      </c>
      <c r="N10108" t="str">
        <f t="shared" si="471"/>
        <v>Q1</v>
      </c>
      <c r="O10108" s="2">
        <f t="shared" si="472"/>
        <v>14.761763155433053</v>
      </c>
      <c r="P10108" t="str">
        <f>VLOOKUP(retail_sales_2023!C10108,customers!A:J,5,)</f>
        <v>Jaipur</v>
      </c>
      <c r="Q10108" t="str">
        <f>VLOOKUP(C10108,customers!A:J,10,0)</f>
        <v>Premium</v>
      </c>
    </row>
    <row r="10109" spans="1:17" x14ac:dyDescent="0.3">
      <c r="A10109" t="s">
        <v>11200</v>
      </c>
      <c r="B10109" s="1">
        <v>45010</v>
      </c>
      <c r="C10109" t="s">
        <v>883</v>
      </c>
      <c r="D10109" t="s">
        <v>884</v>
      </c>
      <c r="E10109" t="s">
        <v>21</v>
      </c>
      <c r="F10109" t="s">
        <v>16</v>
      </c>
      <c r="G10109" t="s">
        <v>86</v>
      </c>
      <c r="H10109">
        <v>2</v>
      </c>
      <c r="I10109">
        <v>423.04</v>
      </c>
      <c r="J10109">
        <v>0</v>
      </c>
      <c r="K10109">
        <v>846.08</v>
      </c>
      <c r="L10109">
        <v>254.87</v>
      </c>
      <c r="M10109">
        <f t="shared" si="473"/>
        <v>846.08</v>
      </c>
      <c r="N10109" t="str">
        <f t="shared" si="471"/>
        <v>Q1</v>
      </c>
      <c r="O10109" s="2">
        <f t="shared" si="472"/>
        <v>30.123628971255673</v>
      </c>
      <c r="P10109" t="str">
        <f>VLOOKUP(retail_sales_2023!C10109,customers!A:J,5,)</f>
        <v>Bhubaneswar</v>
      </c>
      <c r="Q10109" t="str">
        <f>VLOOKUP(C10109,customers!A:J,10,0)</f>
        <v>Regular</v>
      </c>
    </row>
    <row r="10110" spans="1:17" x14ac:dyDescent="0.3">
      <c r="A10110" t="s">
        <v>11201</v>
      </c>
      <c r="B10110" s="1">
        <v>45058</v>
      </c>
      <c r="C10110" t="s">
        <v>886</v>
      </c>
      <c r="D10110" t="s">
        <v>887</v>
      </c>
      <c r="E10110" t="s">
        <v>21</v>
      </c>
      <c r="F10110" t="s">
        <v>52</v>
      </c>
      <c r="G10110" t="s">
        <v>53</v>
      </c>
      <c r="H10110">
        <v>3</v>
      </c>
      <c r="I10110">
        <v>457.34</v>
      </c>
      <c r="J10110">
        <v>0.25</v>
      </c>
      <c r="K10110">
        <v>1029.01</v>
      </c>
      <c r="L10110">
        <v>92.94</v>
      </c>
      <c r="M10110">
        <f t="shared" si="473"/>
        <v>1029.0149999999999</v>
      </c>
      <c r="N10110" t="str">
        <f t="shared" si="471"/>
        <v>Q2</v>
      </c>
      <c r="O10110" s="2">
        <f t="shared" si="472"/>
        <v>9.0319821964801115</v>
      </c>
      <c r="P10110" t="str">
        <f>VLOOKUP(retail_sales_2023!C10110,customers!A:J,5,)</f>
        <v>Bhubaneswar</v>
      </c>
      <c r="Q10110" t="str">
        <f>VLOOKUP(C10110,customers!A:J,10,0)</f>
        <v>Premium</v>
      </c>
    </row>
    <row r="10111" spans="1:17" x14ac:dyDescent="0.3">
      <c r="A10111" t="s">
        <v>11202</v>
      </c>
      <c r="B10111" s="1">
        <v>45087</v>
      </c>
      <c r="C10111" t="s">
        <v>1285</v>
      </c>
      <c r="D10111" t="s">
        <v>1286</v>
      </c>
      <c r="E10111" t="s">
        <v>27</v>
      </c>
      <c r="F10111" t="s">
        <v>22</v>
      </c>
      <c r="G10111" t="s">
        <v>423</v>
      </c>
      <c r="H10111">
        <v>3</v>
      </c>
      <c r="I10111">
        <v>17614.29</v>
      </c>
      <c r="J10111">
        <v>0.15</v>
      </c>
      <c r="K10111">
        <v>44916.44</v>
      </c>
      <c r="L10111">
        <v>12879.58</v>
      </c>
      <c r="M10111">
        <f t="shared" si="473"/>
        <v>44916.4395</v>
      </c>
      <c r="N10111" t="str">
        <f t="shared" si="471"/>
        <v>Q2</v>
      </c>
      <c r="O10111" s="2">
        <f t="shared" si="472"/>
        <v>28.674534313048849</v>
      </c>
      <c r="P10111" t="str">
        <f>VLOOKUP(retail_sales_2023!C10111,customers!A:J,5,)</f>
        <v>Chandigarh</v>
      </c>
      <c r="Q10111" t="str">
        <f>VLOOKUP(C10111,customers!A:J,10,0)</f>
        <v>Occasional</v>
      </c>
    </row>
    <row r="10112" spans="1:17" x14ac:dyDescent="0.3">
      <c r="A10112" t="s">
        <v>11203</v>
      </c>
      <c r="B10112" s="1">
        <v>45272</v>
      </c>
      <c r="C10112" t="s">
        <v>948</v>
      </c>
      <c r="D10112" t="s">
        <v>949</v>
      </c>
      <c r="E10112" t="s">
        <v>27</v>
      </c>
      <c r="F10112" t="s">
        <v>28</v>
      </c>
      <c r="G10112" t="s">
        <v>280</v>
      </c>
      <c r="H10112">
        <v>4</v>
      </c>
      <c r="I10112">
        <v>6675.8</v>
      </c>
      <c r="J10112">
        <v>0.2</v>
      </c>
      <c r="K10112">
        <v>21362.560000000001</v>
      </c>
      <c r="L10112">
        <v>5150.92</v>
      </c>
      <c r="M10112">
        <f t="shared" si="473"/>
        <v>21362.560000000001</v>
      </c>
      <c r="N10112" t="str">
        <f t="shared" si="471"/>
        <v>Q4</v>
      </c>
      <c r="O10112" s="2">
        <f t="shared" si="472"/>
        <v>24.111904191257977</v>
      </c>
      <c r="P10112" t="str">
        <f>VLOOKUP(retail_sales_2023!C10112,customers!A:J,5,)</f>
        <v>Chandigarh</v>
      </c>
      <c r="Q10112" t="str">
        <f>VLOOKUP(C10112,customers!A:J,10,0)</f>
        <v>Regular</v>
      </c>
    </row>
    <row r="10113" spans="1:17" x14ac:dyDescent="0.3">
      <c r="A10113" t="s">
        <v>11204</v>
      </c>
      <c r="B10113" s="1">
        <v>44961</v>
      </c>
      <c r="C10113" t="s">
        <v>406</v>
      </c>
      <c r="D10113" t="s">
        <v>407</v>
      </c>
      <c r="E10113" t="s">
        <v>15</v>
      </c>
      <c r="F10113" t="s">
        <v>38</v>
      </c>
      <c r="G10113" t="s">
        <v>395</v>
      </c>
      <c r="H10113">
        <v>4</v>
      </c>
      <c r="I10113">
        <v>2863.66</v>
      </c>
      <c r="J10113">
        <v>0</v>
      </c>
      <c r="K10113">
        <v>11454.64</v>
      </c>
      <c r="L10113">
        <v>2332.4899999999998</v>
      </c>
      <c r="M10113">
        <f t="shared" si="473"/>
        <v>11454.64</v>
      </c>
      <c r="N10113" t="str">
        <f t="shared" si="471"/>
        <v>Q1</v>
      </c>
      <c r="O10113" s="2">
        <f t="shared" si="472"/>
        <v>20.36283986227415</v>
      </c>
      <c r="P10113" t="str">
        <f>VLOOKUP(retail_sales_2023!C10113,customers!A:J,5,)</f>
        <v>Hyderabad</v>
      </c>
      <c r="Q10113" t="str">
        <f>VLOOKUP(C10113,customers!A:J,10,0)</f>
        <v>Premium</v>
      </c>
    </row>
    <row r="10114" spans="1:17" x14ac:dyDescent="0.3">
      <c r="A10114" t="s">
        <v>11205</v>
      </c>
      <c r="B10114" s="1">
        <v>45138</v>
      </c>
      <c r="C10114" t="s">
        <v>2741</v>
      </c>
      <c r="D10114" t="s">
        <v>2742</v>
      </c>
      <c r="E10114" t="s">
        <v>15</v>
      </c>
      <c r="F10114" t="s">
        <v>81</v>
      </c>
      <c r="G10114" t="s">
        <v>470</v>
      </c>
      <c r="H10114">
        <v>2</v>
      </c>
      <c r="I10114">
        <v>1553.27</v>
      </c>
      <c r="J10114">
        <v>0</v>
      </c>
      <c r="K10114">
        <v>3106.54</v>
      </c>
      <c r="L10114">
        <v>-417.42</v>
      </c>
      <c r="M10114">
        <f t="shared" si="473"/>
        <v>3106.54</v>
      </c>
      <c r="N10114" t="str">
        <f t="shared" si="471"/>
        <v>Q3</v>
      </c>
      <c r="O10114" s="2">
        <f t="shared" si="472"/>
        <v>-13.436813947349785</v>
      </c>
      <c r="P10114" t="str">
        <f>VLOOKUP(retail_sales_2023!C10114,customers!A:J,5,)</f>
        <v>Chennai</v>
      </c>
      <c r="Q10114" t="str">
        <f>VLOOKUP(C10114,customers!A:J,10,0)</f>
        <v>Regular</v>
      </c>
    </row>
    <row r="10115" spans="1:17" x14ac:dyDescent="0.3">
      <c r="A10115" t="s">
        <v>11206</v>
      </c>
      <c r="B10115" s="1">
        <v>45083</v>
      </c>
      <c r="C10115" t="s">
        <v>1123</v>
      </c>
      <c r="D10115" t="s">
        <v>1124</v>
      </c>
      <c r="E10115" t="s">
        <v>15</v>
      </c>
      <c r="F10115" t="s">
        <v>22</v>
      </c>
      <c r="G10115" t="s">
        <v>23</v>
      </c>
      <c r="H10115">
        <v>1</v>
      </c>
      <c r="I10115">
        <v>36694.01</v>
      </c>
      <c r="J10115">
        <v>0.2</v>
      </c>
      <c r="K10115">
        <v>29355.21</v>
      </c>
      <c r="L10115">
        <v>8087.43</v>
      </c>
      <c r="M10115">
        <f t="shared" si="473"/>
        <v>29355.208000000002</v>
      </c>
      <c r="N10115" t="str">
        <f t="shared" ref="N10115:N10178" si="474">"Q"&amp;ROUNDUP(MONTH(B10115)/3,0)</f>
        <v>Q2</v>
      </c>
      <c r="O10115" s="2">
        <f t="shared" ref="O10115:O10178" si="475">(L10115/K10115)*100</f>
        <v>27.550237249196989</v>
      </c>
      <c r="P10115" t="str">
        <f>VLOOKUP(retail_sales_2023!C10115,customers!A:J,5,)</f>
        <v>Kochi</v>
      </c>
      <c r="Q10115" t="str">
        <f>VLOOKUP(C10115,customers!A:J,10,0)</f>
        <v>Premium</v>
      </c>
    </row>
    <row r="10116" spans="1:17" x14ac:dyDescent="0.3">
      <c r="A10116" t="s">
        <v>11207</v>
      </c>
      <c r="B10116" s="1">
        <v>45260</v>
      </c>
      <c r="C10116" t="s">
        <v>491</v>
      </c>
      <c r="D10116" t="s">
        <v>492</v>
      </c>
      <c r="E10116" t="s">
        <v>21</v>
      </c>
      <c r="F10116" t="s">
        <v>52</v>
      </c>
      <c r="G10116" t="s">
        <v>937</v>
      </c>
      <c r="H10116">
        <v>8</v>
      </c>
      <c r="I10116">
        <v>299.12</v>
      </c>
      <c r="J10116">
        <v>0.1</v>
      </c>
      <c r="K10116">
        <v>2153.66</v>
      </c>
      <c r="L10116">
        <v>206.6</v>
      </c>
      <c r="M10116">
        <f t="shared" si="473"/>
        <v>2153.6640000000002</v>
      </c>
      <c r="N10116" t="str">
        <f t="shared" si="474"/>
        <v>Q4</v>
      </c>
      <c r="O10116" s="2">
        <f t="shared" si="475"/>
        <v>9.5929719640054607</v>
      </c>
      <c r="P10116" t="str">
        <f>VLOOKUP(retail_sales_2023!C10116,customers!A:J,5,)</f>
        <v>Patna</v>
      </c>
      <c r="Q10116" t="str">
        <f>VLOOKUP(C10116,customers!A:J,10,0)</f>
        <v>Premium</v>
      </c>
    </row>
    <row r="10117" spans="1:17" x14ac:dyDescent="0.3">
      <c r="A10117" t="s">
        <v>11208</v>
      </c>
      <c r="B10117" s="1">
        <v>45203</v>
      </c>
      <c r="C10117" t="s">
        <v>1969</v>
      </c>
      <c r="D10117" t="s">
        <v>1970</v>
      </c>
      <c r="E10117" t="s">
        <v>33</v>
      </c>
      <c r="F10117" t="s">
        <v>43</v>
      </c>
      <c r="G10117" t="s">
        <v>44</v>
      </c>
      <c r="H10117">
        <v>2</v>
      </c>
      <c r="I10117">
        <v>25111.85</v>
      </c>
      <c r="J10117">
        <v>0.1</v>
      </c>
      <c r="K10117">
        <v>45201.33</v>
      </c>
      <c r="L10117">
        <v>4644.97</v>
      </c>
      <c r="M10117">
        <f t="shared" ref="M10117:M10180" si="476">H10117*I10117*(1-J10117)</f>
        <v>45201.33</v>
      </c>
      <c r="N10117" t="str">
        <f t="shared" si="474"/>
        <v>Q4</v>
      </c>
      <c r="O10117" s="2">
        <f t="shared" si="475"/>
        <v>10.276179926564108</v>
      </c>
      <c r="P10117" t="str">
        <f>VLOOKUP(retail_sales_2023!C10117,customers!A:J,5,)</f>
        <v>Ahmedabad</v>
      </c>
      <c r="Q10117" t="str">
        <f>VLOOKUP(C10117,customers!A:J,10,0)</f>
        <v>Premium</v>
      </c>
    </row>
    <row r="10118" spans="1:17" x14ac:dyDescent="0.3">
      <c r="A10118" t="s">
        <v>11209</v>
      </c>
      <c r="B10118" s="1">
        <v>45058</v>
      </c>
      <c r="C10118" t="s">
        <v>46</v>
      </c>
      <c r="D10118" t="s">
        <v>47</v>
      </c>
      <c r="E10118" t="s">
        <v>21</v>
      </c>
      <c r="F10118" t="s">
        <v>52</v>
      </c>
      <c r="G10118" t="s">
        <v>226</v>
      </c>
      <c r="H10118">
        <v>4</v>
      </c>
      <c r="I10118">
        <v>507.19</v>
      </c>
      <c r="J10118">
        <v>0</v>
      </c>
      <c r="K10118">
        <v>2028.76</v>
      </c>
      <c r="L10118">
        <v>193.53</v>
      </c>
      <c r="M10118">
        <f t="shared" si="476"/>
        <v>2028.76</v>
      </c>
      <c r="N10118" t="str">
        <f t="shared" si="474"/>
        <v>Q2</v>
      </c>
      <c r="O10118" s="2">
        <f t="shared" si="475"/>
        <v>9.5393245134959272</v>
      </c>
      <c r="P10118" t="str">
        <f>VLOOKUP(retail_sales_2023!C10118,customers!A:J,5,)</f>
        <v>Bhubaneswar</v>
      </c>
      <c r="Q10118" t="str">
        <f>VLOOKUP(C10118,customers!A:J,10,0)</f>
        <v>Premium</v>
      </c>
    </row>
    <row r="10119" spans="1:17" x14ac:dyDescent="0.3">
      <c r="A10119" t="s">
        <v>11210</v>
      </c>
      <c r="B10119" s="1">
        <v>45254</v>
      </c>
      <c r="C10119" t="s">
        <v>144</v>
      </c>
      <c r="D10119" t="s">
        <v>145</v>
      </c>
      <c r="E10119" t="s">
        <v>33</v>
      </c>
      <c r="F10119" t="s">
        <v>22</v>
      </c>
      <c r="G10119" t="s">
        <v>315</v>
      </c>
      <c r="H10119">
        <v>1</v>
      </c>
      <c r="I10119">
        <v>6627.94</v>
      </c>
      <c r="J10119">
        <v>0.25</v>
      </c>
      <c r="K10119">
        <v>4970.95</v>
      </c>
      <c r="L10119">
        <v>1534.82</v>
      </c>
      <c r="M10119">
        <f t="shared" si="476"/>
        <v>4970.9549999999999</v>
      </c>
      <c r="N10119" t="str">
        <f t="shared" si="474"/>
        <v>Q4</v>
      </c>
      <c r="O10119" s="2">
        <f t="shared" si="475"/>
        <v>30.87578833019845</v>
      </c>
      <c r="P10119" t="str">
        <f>VLOOKUP(retail_sales_2023!C10119,customers!A:J,5,)</f>
        <v>Pune</v>
      </c>
      <c r="Q10119" t="str">
        <f>VLOOKUP(C10119,customers!A:J,10,0)</f>
        <v>Regular</v>
      </c>
    </row>
    <row r="10120" spans="1:17" x14ac:dyDescent="0.3">
      <c r="A10120" t="s">
        <v>11211</v>
      </c>
      <c r="B10120" s="1">
        <v>45009</v>
      </c>
      <c r="C10120" t="s">
        <v>971</v>
      </c>
      <c r="D10120" t="s">
        <v>972</v>
      </c>
      <c r="E10120" t="s">
        <v>15</v>
      </c>
      <c r="F10120" t="s">
        <v>43</v>
      </c>
      <c r="G10120" t="s">
        <v>282</v>
      </c>
      <c r="H10120">
        <v>1</v>
      </c>
      <c r="I10120">
        <v>47100.87</v>
      </c>
      <c r="J10120">
        <v>0</v>
      </c>
      <c r="K10120">
        <v>47100.87</v>
      </c>
      <c r="L10120">
        <v>4042.69</v>
      </c>
      <c r="M10120">
        <f t="shared" si="476"/>
        <v>47100.87</v>
      </c>
      <c r="N10120" t="str">
        <f t="shared" si="474"/>
        <v>Q1</v>
      </c>
      <c r="O10120" s="2">
        <f t="shared" si="475"/>
        <v>8.5830474044322322</v>
      </c>
      <c r="P10120" t="str">
        <f>VLOOKUP(retail_sales_2023!C10120,customers!A:J,5,)</f>
        <v>Chennai</v>
      </c>
      <c r="Q10120" t="str">
        <f>VLOOKUP(C10120,customers!A:J,10,0)</f>
        <v>Premium</v>
      </c>
    </row>
    <row r="10121" spans="1:17" x14ac:dyDescent="0.3">
      <c r="A10121" t="s">
        <v>11212</v>
      </c>
      <c r="B10121" s="1">
        <v>44966</v>
      </c>
      <c r="C10121" t="s">
        <v>1934</v>
      </c>
      <c r="D10121" t="s">
        <v>1935</v>
      </c>
      <c r="E10121" t="s">
        <v>15</v>
      </c>
      <c r="F10121" t="s">
        <v>43</v>
      </c>
      <c r="G10121" t="s">
        <v>154</v>
      </c>
      <c r="H10121">
        <v>1</v>
      </c>
      <c r="I10121">
        <v>41732.21</v>
      </c>
      <c r="J10121">
        <v>0.1</v>
      </c>
      <c r="K10121">
        <v>37558.99</v>
      </c>
      <c r="L10121">
        <v>4625.1099999999997</v>
      </c>
      <c r="M10121">
        <f t="shared" si="476"/>
        <v>37558.989000000001</v>
      </c>
      <c r="N10121" t="str">
        <f t="shared" si="474"/>
        <v>Q1</v>
      </c>
      <c r="O10121" s="2">
        <f t="shared" si="475"/>
        <v>12.314255521780538</v>
      </c>
      <c r="P10121" t="str">
        <f>VLOOKUP(retail_sales_2023!C10121,customers!A:J,5,)</f>
        <v>Kochi</v>
      </c>
      <c r="Q10121" t="str">
        <f>VLOOKUP(C10121,customers!A:J,10,0)</f>
        <v>Premium</v>
      </c>
    </row>
    <row r="10122" spans="1:17" x14ac:dyDescent="0.3">
      <c r="A10122" t="s">
        <v>11213</v>
      </c>
      <c r="B10122" s="1">
        <v>45075</v>
      </c>
      <c r="C10122" t="s">
        <v>1601</v>
      </c>
      <c r="D10122" t="s">
        <v>1602</v>
      </c>
      <c r="E10122" t="s">
        <v>21</v>
      </c>
      <c r="F10122" t="s">
        <v>43</v>
      </c>
      <c r="G10122" t="s">
        <v>121</v>
      </c>
      <c r="H10122">
        <v>5</v>
      </c>
      <c r="I10122">
        <v>25133.47</v>
      </c>
      <c r="J10122">
        <v>0.25</v>
      </c>
      <c r="K10122">
        <v>94250.51</v>
      </c>
      <c r="L10122">
        <v>9495.5</v>
      </c>
      <c r="M10122">
        <f t="shared" si="476"/>
        <v>94250.512500000012</v>
      </c>
      <c r="N10122" t="str">
        <f t="shared" si="474"/>
        <v>Q2</v>
      </c>
      <c r="O10122" s="2">
        <f t="shared" si="475"/>
        <v>10.074746545138058</v>
      </c>
      <c r="P10122" t="str">
        <f>VLOOKUP(retail_sales_2023!C10122,customers!A:J,5,)</f>
        <v>Patna</v>
      </c>
      <c r="Q10122" t="str">
        <f>VLOOKUP(C10122,customers!A:J,10,0)</f>
        <v>Premium</v>
      </c>
    </row>
    <row r="10123" spans="1:17" x14ac:dyDescent="0.3">
      <c r="A10123" t="s">
        <v>11214</v>
      </c>
      <c r="B10123" s="1">
        <v>45057</v>
      </c>
      <c r="C10123" t="s">
        <v>2454</v>
      </c>
      <c r="D10123" t="s">
        <v>2455</v>
      </c>
      <c r="E10123" t="s">
        <v>33</v>
      </c>
      <c r="F10123" t="s">
        <v>28</v>
      </c>
      <c r="G10123" t="s">
        <v>439</v>
      </c>
      <c r="H10123">
        <v>3</v>
      </c>
      <c r="I10123">
        <v>466.33</v>
      </c>
      <c r="J10123">
        <v>0</v>
      </c>
      <c r="K10123">
        <v>1398.99</v>
      </c>
      <c r="L10123">
        <v>289.97000000000003</v>
      </c>
      <c r="M10123">
        <f t="shared" si="476"/>
        <v>1398.99</v>
      </c>
      <c r="N10123" t="str">
        <f t="shared" si="474"/>
        <v>Q2</v>
      </c>
      <c r="O10123" s="2">
        <f t="shared" si="475"/>
        <v>20.727095976382966</v>
      </c>
      <c r="P10123" t="str">
        <f>VLOOKUP(retail_sales_2023!C10123,customers!A:J,5,)</f>
        <v>Pune</v>
      </c>
      <c r="Q10123" t="str">
        <f>VLOOKUP(C10123,customers!A:J,10,0)</f>
        <v>Regular</v>
      </c>
    </row>
    <row r="10124" spans="1:17" x14ac:dyDescent="0.3">
      <c r="A10124" t="s">
        <v>11215</v>
      </c>
      <c r="B10124" s="1">
        <v>45270</v>
      </c>
      <c r="C10124" t="s">
        <v>650</v>
      </c>
      <c r="D10124" t="s">
        <v>651</v>
      </c>
      <c r="E10124" t="s">
        <v>33</v>
      </c>
      <c r="F10124" t="s">
        <v>43</v>
      </c>
      <c r="G10124" t="s">
        <v>128</v>
      </c>
      <c r="H10124">
        <v>5</v>
      </c>
      <c r="I10124">
        <v>40285.01</v>
      </c>
      <c r="J10124">
        <v>0</v>
      </c>
      <c r="K10124">
        <v>201425.05</v>
      </c>
      <c r="L10124">
        <v>18343.89</v>
      </c>
      <c r="M10124">
        <f t="shared" si="476"/>
        <v>201425.05000000002</v>
      </c>
      <c r="N10124" t="str">
        <f t="shared" si="474"/>
        <v>Q4</v>
      </c>
      <c r="O10124" s="2">
        <f t="shared" si="475"/>
        <v>9.1070549566699874</v>
      </c>
      <c r="P10124" t="str">
        <f>VLOOKUP(retail_sales_2023!C10124,customers!A:J,5,)</f>
        <v>Ahmedabad</v>
      </c>
      <c r="Q10124" t="str">
        <f>VLOOKUP(C10124,customers!A:J,10,0)</f>
        <v>Regular</v>
      </c>
    </row>
    <row r="10125" spans="1:17" x14ac:dyDescent="0.3">
      <c r="A10125" t="s">
        <v>11216</v>
      </c>
      <c r="B10125" s="1">
        <v>45238</v>
      </c>
      <c r="C10125" t="s">
        <v>968</v>
      </c>
      <c r="D10125" t="s">
        <v>969</v>
      </c>
      <c r="E10125" t="s">
        <v>27</v>
      </c>
      <c r="F10125" t="s">
        <v>22</v>
      </c>
      <c r="G10125" t="s">
        <v>34</v>
      </c>
      <c r="H10125">
        <v>1</v>
      </c>
      <c r="I10125">
        <v>20135.38</v>
      </c>
      <c r="J10125">
        <v>0.1</v>
      </c>
      <c r="K10125">
        <v>18121.84</v>
      </c>
      <c r="L10125">
        <v>4693.8</v>
      </c>
      <c r="M10125">
        <f t="shared" si="476"/>
        <v>18121.842000000001</v>
      </c>
      <c r="N10125" t="str">
        <f t="shared" si="474"/>
        <v>Q4</v>
      </c>
      <c r="O10125" s="2">
        <f t="shared" si="475"/>
        <v>25.901343351447757</v>
      </c>
      <c r="P10125" t="str">
        <f>VLOOKUP(retail_sales_2023!C10125,customers!A:J,5,)</f>
        <v>Jaipur</v>
      </c>
      <c r="Q10125" t="str">
        <f>VLOOKUP(C10125,customers!A:J,10,0)</f>
        <v>Premium</v>
      </c>
    </row>
    <row r="10126" spans="1:17" x14ac:dyDescent="0.3">
      <c r="A10126" t="s">
        <v>11217</v>
      </c>
      <c r="B10126" s="1">
        <v>45080</v>
      </c>
      <c r="C10126" t="s">
        <v>705</v>
      </c>
      <c r="D10126" t="s">
        <v>706</v>
      </c>
      <c r="E10126" t="s">
        <v>15</v>
      </c>
      <c r="F10126" t="s">
        <v>28</v>
      </c>
      <c r="G10126" t="s">
        <v>466</v>
      </c>
      <c r="H10126">
        <v>0</v>
      </c>
      <c r="I10126">
        <v>2738.17</v>
      </c>
      <c r="J10126">
        <v>0.05</v>
      </c>
      <c r="K10126">
        <v>0</v>
      </c>
      <c r="L10126">
        <v>0</v>
      </c>
      <c r="M10126">
        <f t="shared" si="476"/>
        <v>0</v>
      </c>
      <c r="N10126" t="str">
        <f t="shared" si="474"/>
        <v>Q2</v>
      </c>
      <c r="O10126" s="2">
        <v>0</v>
      </c>
      <c r="P10126" t="str">
        <f>VLOOKUP(retail_sales_2023!C10126,customers!A:J,5,)</f>
        <v>Coimbatore</v>
      </c>
      <c r="Q10126" t="str">
        <f>VLOOKUP(C10126,customers!A:J,10,0)</f>
        <v>Premium</v>
      </c>
    </row>
    <row r="10127" spans="1:17" x14ac:dyDescent="0.3">
      <c r="A10127" t="s">
        <v>11218</v>
      </c>
      <c r="B10127" s="1">
        <v>45190</v>
      </c>
      <c r="C10127" t="s">
        <v>1252</v>
      </c>
      <c r="D10127" t="s">
        <v>1253</v>
      </c>
      <c r="E10127" t="s">
        <v>15</v>
      </c>
      <c r="F10127" t="s">
        <v>43</v>
      </c>
      <c r="G10127" t="s">
        <v>243</v>
      </c>
      <c r="H10127">
        <v>5</v>
      </c>
      <c r="I10127">
        <v>57400.32</v>
      </c>
      <c r="J10127">
        <v>0</v>
      </c>
      <c r="K10127">
        <v>287001.59999999998</v>
      </c>
      <c r="L10127">
        <v>40395.879999999997</v>
      </c>
      <c r="M10127">
        <f t="shared" si="476"/>
        <v>287001.59999999998</v>
      </c>
      <c r="N10127" t="str">
        <f t="shared" si="474"/>
        <v>Q3</v>
      </c>
      <c r="O10127" s="2">
        <f t="shared" si="475"/>
        <v>14.075141044509856</v>
      </c>
      <c r="P10127" t="str">
        <f>VLOOKUP(retail_sales_2023!C10127,customers!A:J,5,)</f>
        <v>Chennai</v>
      </c>
      <c r="Q10127" t="str">
        <f>VLOOKUP(C10127,customers!A:J,10,0)</f>
        <v>Regular</v>
      </c>
    </row>
    <row r="10128" spans="1:17" x14ac:dyDescent="0.3">
      <c r="A10128" t="s">
        <v>11219</v>
      </c>
      <c r="B10128" s="1">
        <v>45008</v>
      </c>
      <c r="C10128" t="s">
        <v>1988</v>
      </c>
      <c r="D10128" t="s">
        <v>1989</v>
      </c>
      <c r="E10128" t="s">
        <v>15</v>
      </c>
      <c r="F10128" t="s">
        <v>16</v>
      </c>
      <c r="G10128" t="s">
        <v>898</v>
      </c>
      <c r="H10128">
        <v>3</v>
      </c>
      <c r="I10128">
        <v>419.24</v>
      </c>
      <c r="J10128">
        <v>0.15</v>
      </c>
      <c r="K10128">
        <v>1069.06</v>
      </c>
      <c r="L10128">
        <v>313.06</v>
      </c>
      <c r="M10128">
        <f t="shared" si="476"/>
        <v>1069.0619999999999</v>
      </c>
      <c r="N10128" t="str">
        <f t="shared" si="474"/>
        <v>Q1</v>
      </c>
      <c r="O10128" s="2">
        <f t="shared" si="475"/>
        <v>29.283669765962621</v>
      </c>
      <c r="P10128" t="str">
        <f>VLOOKUP(retail_sales_2023!C10128,customers!A:J,5,)</f>
        <v>Bengaluru</v>
      </c>
      <c r="Q10128" t="str">
        <f>VLOOKUP(C10128,customers!A:J,10,0)</f>
        <v>Premium</v>
      </c>
    </row>
    <row r="10129" spans="1:17" x14ac:dyDescent="0.3">
      <c r="A10129" t="s">
        <v>11220</v>
      </c>
      <c r="B10129" s="1">
        <v>44982</v>
      </c>
      <c r="C10129" t="s">
        <v>2437</v>
      </c>
      <c r="D10129" t="s">
        <v>2438</v>
      </c>
      <c r="E10129" t="s">
        <v>15</v>
      </c>
      <c r="F10129" t="s">
        <v>43</v>
      </c>
      <c r="G10129" t="s">
        <v>128</v>
      </c>
      <c r="H10129">
        <v>4</v>
      </c>
      <c r="I10129">
        <v>17549.53</v>
      </c>
      <c r="J10129">
        <v>0</v>
      </c>
      <c r="K10129">
        <v>70198.12</v>
      </c>
      <c r="L10129">
        <v>9118.25</v>
      </c>
      <c r="M10129">
        <f t="shared" si="476"/>
        <v>70198.12</v>
      </c>
      <c r="N10129" t="str">
        <f t="shared" si="474"/>
        <v>Q1</v>
      </c>
      <c r="O10129" s="2">
        <f t="shared" si="475"/>
        <v>12.989307975769151</v>
      </c>
      <c r="P10129" t="str">
        <f>VLOOKUP(retail_sales_2023!C10129,customers!A:J,5,)</f>
        <v>Chennai</v>
      </c>
      <c r="Q10129" t="str">
        <f>VLOOKUP(C10129,customers!A:J,10,0)</f>
        <v>Premium</v>
      </c>
    </row>
    <row r="10130" spans="1:17" x14ac:dyDescent="0.3">
      <c r="A10130" t="s">
        <v>11221</v>
      </c>
      <c r="B10130" s="1">
        <v>45029</v>
      </c>
      <c r="C10130" t="s">
        <v>1138</v>
      </c>
      <c r="D10130" t="s">
        <v>1139</v>
      </c>
      <c r="E10130" t="s">
        <v>21</v>
      </c>
      <c r="F10130" t="s">
        <v>52</v>
      </c>
      <c r="G10130" t="s">
        <v>169</v>
      </c>
      <c r="H10130">
        <v>3</v>
      </c>
      <c r="I10130">
        <v>118.5</v>
      </c>
      <c r="J10130">
        <v>0</v>
      </c>
      <c r="K10130">
        <v>355.5</v>
      </c>
      <c r="L10130">
        <v>36.14</v>
      </c>
      <c r="M10130">
        <f t="shared" si="476"/>
        <v>355.5</v>
      </c>
      <c r="N10130" t="str">
        <f t="shared" si="474"/>
        <v>Q2</v>
      </c>
      <c r="O10130" s="2">
        <f t="shared" si="475"/>
        <v>10.165963431786217</v>
      </c>
      <c r="P10130" t="str">
        <f>VLOOKUP(retail_sales_2023!C10130,customers!A:J,5,)</f>
        <v>Guwahati</v>
      </c>
      <c r="Q10130" t="str">
        <f>VLOOKUP(C10130,customers!A:J,10,0)</f>
        <v>Premium</v>
      </c>
    </row>
    <row r="10131" spans="1:17" x14ac:dyDescent="0.3">
      <c r="A10131" t="s">
        <v>11222</v>
      </c>
      <c r="B10131" s="1">
        <v>45101</v>
      </c>
      <c r="C10131" t="s">
        <v>3348</v>
      </c>
      <c r="D10131" t="s">
        <v>3349</v>
      </c>
      <c r="E10131" t="s">
        <v>15</v>
      </c>
      <c r="F10131" t="s">
        <v>28</v>
      </c>
      <c r="G10131" t="s">
        <v>439</v>
      </c>
      <c r="H10131">
        <v>2</v>
      </c>
      <c r="I10131">
        <v>7636.41</v>
      </c>
      <c r="J10131">
        <v>0</v>
      </c>
      <c r="K10131">
        <v>15272.82</v>
      </c>
      <c r="L10131">
        <v>3999.9</v>
      </c>
      <c r="M10131">
        <f t="shared" si="476"/>
        <v>15272.82</v>
      </c>
      <c r="N10131" t="str">
        <f t="shared" si="474"/>
        <v>Q2</v>
      </c>
      <c r="O10131" s="2">
        <f t="shared" si="475"/>
        <v>26.189662419906739</v>
      </c>
      <c r="P10131" t="str">
        <f>VLOOKUP(retail_sales_2023!C10131,customers!A:J,5,)</f>
        <v>Kochi</v>
      </c>
      <c r="Q10131" t="str">
        <f>VLOOKUP(C10131,customers!A:J,10,0)</f>
        <v>Premium</v>
      </c>
    </row>
    <row r="10132" spans="1:17" x14ac:dyDescent="0.3">
      <c r="A10132" t="s">
        <v>11223</v>
      </c>
      <c r="B10132" s="1">
        <v>44988</v>
      </c>
      <c r="C10132" t="s">
        <v>459</v>
      </c>
      <c r="D10132" t="s">
        <v>460</v>
      </c>
      <c r="E10132" t="s">
        <v>27</v>
      </c>
      <c r="F10132" t="s">
        <v>52</v>
      </c>
      <c r="G10132" t="s">
        <v>235</v>
      </c>
      <c r="H10132">
        <v>6</v>
      </c>
      <c r="I10132">
        <v>594.30999999999995</v>
      </c>
      <c r="J10132">
        <v>0.25</v>
      </c>
      <c r="K10132">
        <v>2674.39</v>
      </c>
      <c r="L10132">
        <v>255.59</v>
      </c>
      <c r="M10132">
        <f t="shared" si="476"/>
        <v>2674.3949999999995</v>
      </c>
      <c r="N10132" t="str">
        <f t="shared" si="474"/>
        <v>Q1</v>
      </c>
      <c r="O10132" s="2">
        <f t="shared" si="475"/>
        <v>9.5569456960278796</v>
      </c>
      <c r="P10132" t="str">
        <f>VLOOKUP(retail_sales_2023!C10132,customers!A:J,5,)</f>
        <v>Chandigarh</v>
      </c>
      <c r="Q10132" t="str">
        <f>VLOOKUP(C10132,customers!A:J,10,0)</f>
        <v>Premium</v>
      </c>
    </row>
    <row r="10133" spans="1:17" x14ac:dyDescent="0.3">
      <c r="A10133" t="s">
        <v>11224</v>
      </c>
      <c r="B10133" s="1">
        <v>45017</v>
      </c>
      <c r="C10133" t="s">
        <v>385</v>
      </c>
      <c r="D10133" t="s">
        <v>386</v>
      </c>
      <c r="E10133" t="s">
        <v>15</v>
      </c>
      <c r="F10133" t="s">
        <v>38</v>
      </c>
      <c r="G10133" t="s">
        <v>456</v>
      </c>
      <c r="H10133">
        <v>1</v>
      </c>
      <c r="I10133">
        <v>1704.41</v>
      </c>
      <c r="J10133">
        <v>0.1</v>
      </c>
      <c r="K10133">
        <v>1533.97</v>
      </c>
      <c r="L10133">
        <v>355.41</v>
      </c>
      <c r="M10133">
        <f t="shared" si="476"/>
        <v>1533.9690000000001</v>
      </c>
      <c r="N10133" t="str">
        <f t="shared" si="474"/>
        <v>Q2</v>
      </c>
      <c r="O10133" s="2">
        <f t="shared" si="475"/>
        <v>23.169292750184166</v>
      </c>
      <c r="P10133" t="str">
        <f>VLOOKUP(retail_sales_2023!C10133,customers!A:J,5,)</f>
        <v>Hyderabad</v>
      </c>
      <c r="Q10133" t="str">
        <f>VLOOKUP(C10133,customers!A:J,10,0)</f>
        <v>Premium</v>
      </c>
    </row>
    <row r="10134" spans="1:17" x14ac:dyDescent="0.3">
      <c r="A10134" t="s">
        <v>11225</v>
      </c>
      <c r="B10134" s="1">
        <v>45224</v>
      </c>
      <c r="C10134" t="s">
        <v>358</v>
      </c>
      <c r="D10134" t="s">
        <v>359</v>
      </c>
      <c r="E10134" t="s">
        <v>15</v>
      </c>
      <c r="F10134" t="s">
        <v>16</v>
      </c>
      <c r="G10134" t="s">
        <v>171</v>
      </c>
      <c r="H10134">
        <v>2</v>
      </c>
      <c r="I10134">
        <v>996.71</v>
      </c>
      <c r="J10134">
        <v>0.1</v>
      </c>
      <c r="K10134">
        <v>1794.08</v>
      </c>
      <c r="L10134">
        <v>609.55999999999995</v>
      </c>
      <c r="M10134">
        <f t="shared" si="476"/>
        <v>1794.0780000000002</v>
      </c>
      <c r="N10134" t="str">
        <f t="shared" si="474"/>
        <v>Q4</v>
      </c>
      <c r="O10134" s="2">
        <f t="shared" si="475"/>
        <v>33.976188352804776</v>
      </c>
      <c r="P10134" t="str">
        <f>VLOOKUP(retail_sales_2023!C10134,customers!A:J,5,)</f>
        <v>Chennai</v>
      </c>
      <c r="Q10134" t="str">
        <f>VLOOKUP(C10134,customers!A:J,10,0)</f>
        <v>Regular</v>
      </c>
    </row>
    <row r="10135" spans="1:17" x14ac:dyDescent="0.3">
      <c r="A10135" t="s">
        <v>11226</v>
      </c>
      <c r="B10135" s="1">
        <v>45241</v>
      </c>
      <c r="C10135" t="s">
        <v>570</v>
      </c>
      <c r="D10135" t="s">
        <v>571</v>
      </c>
      <c r="E10135" t="s">
        <v>33</v>
      </c>
      <c r="F10135" t="s">
        <v>43</v>
      </c>
      <c r="G10135" t="s">
        <v>272</v>
      </c>
      <c r="H10135">
        <v>4</v>
      </c>
      <c r="I10135">
        <v>70277</v>
      </c>
      <c r="J10135">
        <v>0.1</v>
      </c>
      <c r="K10135">
        <v>252997.2</v>
      </c>
      <c r="L10135">
        <v>33151.730000000003</v>
      </c>
      <c r="M10135">
        <f t="shared" si="476"/>
        <v>252997.2</v>
      </c>
      <c r="N10135" t="str">
        <f t="shared" si="474"/>
        <v>Q4</v>
      </c>
      <c r="O10135" s="2">
        <f t="shared" si="475"/>
        <v>13.103595612915875</v>
      </c>
      <c r="P10135" t="str">
        <f>VLOOKUP(retail_sales_2023!C10135,customers!A:J,5,)</f>
        <v>Pune</v>
      </c>
      <c r="Q10135" t="str">
        <f>VLOOKUP(C10135,customers!A:J,10,0)</f>
        <v>Premium</v>
      </c>
    </row>
    <row r="10136" spans="1:17" x14ac:dyDescent="0.3">
      <c r="A10136" t="s">
        <v>11227</v>
      </c>
      <c r="B10136" s="1">
        <v>45245</v>
      </c>
      <c r="C10136" t="s">
        <v>1034</v>
      </c>
      <c r="D10136" t="s">
        <v>1035</v>
      </c>
      <c r="E10136" t="s">
        <v>21</v>
      </c>
      <c r="F10136" t="s">
        <v>16</v>
      </c>
      <c r="G10136" t="s">
        <v>286</v>
      </c>
      <c r="H10136">
        <v>2</v>
      </c>
      <c r="I10136">
        <v>223.68</v>
      </c>
      <c r="J10136">
        <v>0.2</v>
      </c>
      <c r="K10136">
        <v>357.89</v>
      </c>
      <c r="L10136">
        <v>144.26</v>
      </c>
      <c r="M10136">
        <f t="shared" si="476"/>
        <v>357.88800000000003</v>
      </c>
      <c r="N10136" t="str">
        <f t="shared" si="474"/>
        <v>Q4</v>
      </c>
      <c r="O10136" s="2">
        <f t="shared" si="475"/>
        <v>40.308474670988289</v>
      </c>
      <c r="P10136" t="str">
        <f>VLOOKUP(retail_sales_2023!C10136,customers!A:J,5,)</f>
        <v>Ranchi</v>
      </c>
      <c r="Q10136" t="str">
        <f>VLOOKUP(C10136,customers!A:J,10,0)</f>
        <v>Premium</v>
      </c>
    </row>
    <row r="10137" spans="1:17" x14ac:dyDescent="0.3">
      <c r="A10137" t="s">
        <v>11228</v>
      </c>
      <c r="B10137" s="1">
        <v>45008</v>
      </c>
      <c r="C10137" t="s">
        <v>1671</v>
      </c>
      <c r="D10137" t="s">
        <v>1672</v>
      </c>
      <c r="E10137" t="s">
        <v>15</v>
      </c>
      <c r="F10137" t="s">
        <v>52</v>
      </c>
      <c r="G10137" t="s">
        <v>226</v>
      </c>
      <c r="H10137">
        <v>1</v>
      </c>
      <c r="I10137">
        <v>361.83</v>
      </c>
      <c r="J10137">
        <v>0.05</v>
      </c>
      <c r="K10137">
        <v>343.74</v>
      </c>
      <c r="L10137">
        <v>21.34</v>
      </c>
      <c r="M10137">
        <f t="shared" si="476"/>
        <v>343.73849999999999</v>
      </c>
      <c r="N10137" t="str">
        <f t="shared" si="474"/>
        <v>Q1</v>
      </c>
      <c r="O10137" s="2">
        <f t="shared" si="475"/>
        <v>6.2081806016175012</v>
      </c>
      <c r="P10137" t="str">
        <f>VLOOKUP(retail_sales_2023!C10137,customers!A:J,5,)</f>
        <v>Hyderabad</v>
      </c>
      <c r="Q10137" t="str">
        <f>VLOOKUP(C10137,customers!A:J,10,0)</f>
        <v>Occasional</v>
      </c>
    </row>
    <row r="10138" spans="1:17" x14ac:dyDescent="0.3">
      <c r="A10138" t="s">
        <v>11229</v>
      </c>
      <c r="B10138" s="1">
        <v>45222</v>
      </c>
      <c r="C10138" t="s">
        <v>1192</v>
      </c>
      <c r="D10138" t="s">
        <v>1193</v>
      </c>
      <c r="E10138" t="s">
        <v>33</v>
      </c>
      <c r="F10138" t="s">
        <v>43</v>
      </c>
      <c r="G10138" t="s">
        <v>154</v>
      </c>
      <c r="H10138">
        <v>2</v>
      </c>
      <c r="I10138">
        <v>51940.959999999999</v>
      </c>
      <c r="J10138">
        <v>0.15</v>
      </c>
      <c r="K10138">
        <v>88299.63</v>
      </c>
      <c r="L10138">
        <v>10021.15</v>
      </c>
      <c r="M10138">
        <f t="shared" si="476"/>
        <v>88299.631999999998</v>
      </c>
      <c r="N10138" t="str">
        <f t="shared" si="474"/>
        <v>Q4</v>
      </c>
      <c r="O10138" s="2">
        <f t="shared" si="475"/>
        <v>11.349028302836601</v>
      </c>
      <c r="P10138" t="str">
        <f>VLOOKUP(retail_sales_2023!C10138,customers!A:J,5,)</f>
        <v>Ahmedabad</v>
      </c>
      <c r="Q10138" t="str">
        <f>VLOOKUP(C10138,customers!A:J,10,0)</f>
        <v>Regular</v>
      </c>
    </row>
    <row r="10139" spans="1:17" x14ac:dyDescent="0.3">
      <c r="A10139" t="s">
        <v>11230</v>
      </c>
      <c r="B10139" s="1">
        <v>45154</v>
      </c>
      <c r="C10139" t="s">
        <v>567</v>
      </c>
      <c r="D10139" t="s">
        <v>568</v>
      </c>
      <c r="E10139" t="s">
        <v>15</v>
      </c>
      <c r="F10139" t="s">
        <v>81</v>
      </c>
      <c r="G10139" t="s">
        <v>101</v>
      </c>
      <c r="H10139">
        <v>5</v>
      </c>
      <c r="I10139">
        <v>1439.32</v>
      </c>
      <c r="J10139">
        <v>0.05</v>
      </c>
      <c r="K10139">
        <v>6836.77</v>
      </c>
      <c r="L10139">
        <v>1845.15</v>
      </c>
      <c r="M10139">
        <f t="shared" si="476"/>
        <v>6836.7699999999995</v>
      </c>
      <c r="N10139" t="str">
        <f t="shared" si="474"/>
        <v>Q3</v>
      </c>
      <c r="O10139" s="2">
        <f t="shared" si="475"/>
        <v>26.988621819952989</v>
      </c>
      <c r="P10139" t="str">
        <f>VLOOKUP(retail_sales_2023!C10139,customers!A:J,5,)</f>
        <v>Amritsar</v>
      </c>
      <c r="Q10139" t="str">
        <f>VLOOKUP(C10139,customers!A:J,10,0)</f>
        <v>Premium</v>
      </c>
    </row>
    <row r="10140" spans="1:17" x14ac:dyDescent="0.3">
      <c r="A10140" t="s">
        <v>11231</v>
      </c>
      <c r="B10140" s="1">
        <v>45168</v>
      </c>
      <c r="C10140" t="s">
        <v>1687</v>
      </c>
      <c r="D10140" t="s">
        <v>1688</v>
      </c>
      <c r="E10140" t="s">
        <v>27</v>
      </c>
      <c r="F10140" t="s">
        <v>52</v>
      </c>
      <c r="G10140" t="s">
        <v>69</v>
      </c>
      <c r="H10140">
        <v>2</v>
      </c>
      <c r="I10140">
        <v>191.76</v>
      </c>
      <c r="J10140">
        <v>0.1</v>
      </c>
      <c r="K10140">
        <v>345.17</v>
      </c>
      <c r="L10140">
        <v>21.42</v>
      </c>
      <c r="M10140">
        <f t="shared" si="476"/>
        <v>345.16800000000001</v>
      </c>
      <c r="N10140" t="str">
        <f t="shared" si="474"/>
        <v>Q3</v>
      </c>
      <c r="O10140" s="2">
        <f t="shared" si="475"/>
        <v>6.2056378016629488</v>
      </c>
      <c r="P10140" t="str">
        <f>VLOOKUP(retail_sales_2023!C10140,customers!A:J,5,)</f>
        <v>Chandigarh</v>
      </c>
      <c r="Q10140" t="str">
        <f>VLOOKUP(C10140,customers!A:J,10,0)</f>
        <v>Occasional</v>
      </c>
    </row>
    <row r="10141" spans="1:17" x14ac:dyDescent="0.3">
      <c r="A10141" t="s">
        <v>11232</v>
      </c>
      <c r="B10141" s="1">
        <v>45005</v>
      </c>
      <c r="C10141" t="s">
        <v>400</v>
      </c>
      <c r="D10141" t="s">
        <v>401</v>
      </c>
      <c r="E10141" t="s">
        <v>33</v>
      </c>
      <c r="F10141" t="s">
        <v>28</v>
      </c>
      <c r="G10141" t="s">
        <v>672</v>
      </c>
      <c r="H10141">
        <v>2</v>
      </c>
      <c r="I10141">
        <v>6154.92</v>
      </c>
      <c r="J10141">
        <v>0.05</v>
      </c>
      <c r="K10141">
        <v>11694.35</v>
      </c>
      <c r="L10141">
        <v>-978.13</v>
      </c>
      <c r="M10141">
        <f t="shared" si="476"/>
        <v>11694.348</v>
      </c>
      <c r="N10141" t="str">
        <f t="shared" si="474"/>
        <v>Q1</v>
      </c>
      <c r="O10141" s="2">
        <f t="shared" si="475"/>
        <v>-8.3641245558752733</v>
      </c>
      <c r="P10141" t="str">
        <f>VLOOKUP(retail_sales_2023!C10141,customers!A:J,5,)</f>
        <v>Ahmedabad</v>
      </c>
      <c r="Q10141" t="str">
        <f>VLOOKUP(C10141,customers!A:J,10,0)</f>
        <v>Premium</v>
      </c>
    </row>
    <row r="10142" spans="1:17" x14ac:dyDescent="0.3">
      <c r="A10142" t="s">
        <v>11233</v>
      </c>
      <c r="B10142" s="1">
        <v>45254</v>
      </c>
      <c r="C10142" t="s">
        <v>126</v>
      </c>
      <c r="D10142" t="s">
        <v>127</v>
      </c>
      <c r="E10142" t="s">
        <v>15</v>
      </c>
      <c r="F10142" t="s">
        <v>28</v>
      </c>
      <c r="G10142" t="s">
        <v>97</v>
      </c>
      <c r="H10142">
        <v>5</v>
      </c>
      <c r="I10142">
        <v>983.32</v>
      </c>
      <c r="J10142">
        <v>0.3</v>
      </c>
      <c r="K10142">
        <v>3441.62</v>
      </c>
      <c r="L10142">
        <v>775.35</v>
      </c>
      <c r="M10142">
        <f t="shared" si="476"/>
        <v>3441.62</v>
      </c>
      <c r="N10142" t="str">
        <f t="shared" si="474"/>
        <v>Q4</v>
      </c>
      <c r="O10142" s="2">
        <f t="shared" si="475"/>
        <v>22.528634770834664</v>
      </c>
      <c r="P10142" t="str">
        <f>VLOOKUP(retail_sales_2023!C10142,customers!A:J,5,)</f>
        <v>Coimbatore</v>
      </c>
      <c r="Q10142" t="str">
        <f>VLOOKUP(C10142,customers!A:J,10,0)</f>
        <v>Premium</v>
      </c>
    </row>
    <row r="10143" spans="1:17" x14ac:dyDescent="0.3">
      <c r="A10143" t="s">
        <v>11234</v>
      </c>
      <c r="B10143" s="1">
        <v>44971</v>
      </c>
      <c r="C10143" t="s">
        <v>586</v>
      </c>
      <c r="D10143" t="s">
        <v>587</v>
      </c>
      <c r="E10143" t="s">
        <v>33</v>
      </c>
      <c r="F10143" t="s">
        <v>52</v>
      </c>
      <c r="G10143" t="s">
        <v>69</v>
      </c>
      <c r="H10143">
        <v>10</v>
      </c>
      <c r="I10143">
        <v>393.85</v>
      </c>
      <c r="J10143">
        <v>0.2</v>
      </c>
      <c r="K10143">
        <v>3150.8</v>
      </c>
      <c r="L10143">
        <v>287.89999999999998</v>
      </c>
      <c r="M10143">
        <f t="shared" si="476"/>
        <v>3150.8</v>
      </c>
      <c r="N10143" t="str">
        <f t="shared" si="474"/>
        <v>Q1</v>
      </c>
      <c r="O10143" s="2">
        <f t="shared" si="475"/>
        <v>9.1373619398248049</v>
      </c>
      <c r="P10143" t="str">
        <f>VLOOKUP(retail_sales_2023!C10143,customers!A:J,5,)</f>
        <v>Mumbai</v>
      </c>
      <c r="Q10143" t="str">
        <f>VLOOKUP(C10143,customers!A:J,10,0)</f>
        <v>Premium</v>
      </c>
    </row>
    <row r="10144" spans="1:17" x14ac:dyDescent="0.3">
      <c r="A10144" t="s">
        <v>11235</v>
      </c>
      <c r="B10144" s="1">
        <v>45216</v>
      </c>
      <c r="C10144" t="s">
        <v>444</v>
      </c>
      <c r="D10144" t="s">
        <v>445</v>
      </c>
      <c r="E10144" t="s">
        <v>27</v>
      </c>
      <c r="F10144" t="s">
        <v>22</v>
      </c>
      <c r="G10144" t="s">
        <v>516</v>
      </c>
      <c r="H10144">
        <v>5</v>
      </c>
      <c r="I10144">
        <v>36129.68</v>
      </c>
      <c r="J10144">
        <v>0</v>
      </c>
      <c r="K10144">
        <v>180648.4</v>
      </c>
      <c r="L10144">
        <v>51955.08</v>
      </c>
      <c r="M10144">
        <f t="shared" si="476"/>
        <v>180648.4</v>
      </c>
      <c r="N10144" t="str">
        <f t="shared" si="474"/>
        <v>Q4</v>
      </c>
      <c r="O10144" s="2">
        <f t="shared" si="475"/>
        <v>28.760332225472247</v>
      </c>
      <c r="P10144" t="str">
        <f>VLOOKUP(retail_sales_2023!C10144,customers!A:J,5,)</f>
        <v>Jaipur</v>
      </c>
      <c r="Q10144" t="str">
        <f>VLOOKUP(C10144,customers!A:J,10,0)</f>
        <v>Regular</v>
      </c>
    </row>
    <row r="10145" spans="1:17" x14ac:dyDescent="0.3">
      <c r="A10145" t="s">
        <v>11236</v>
      </c>
      <c r="B10145" s="1">
        <v>45058</v>
      </c>
      <c r="C10145" t="s">
        <v>835</v>
      </c>
      <c r="D10145" t="s">
        <v>836</v>
      </c>
      <c r="E10145" t="s">
        <v>21</v>
      </c>
      <c r="F10145" t="s">
        <v>52</v>
      </c>
      <c r="G10145" t="s">
        <v>69</v>
      </c>
      <c r="H10145">
        <v>1</v>
      </c>
      <c r="I10145">
        <v>471.13</v>
      </c>
      <c r="J10145">
        <v>0.05</v>
      </c>
      <c r="K10145">
        <v>447.57</v>
      </c>
      <c r="L10145">
        <v>25.98</v>
      </c>
      <c r="M10145">
        <f t="shared" si="476"/>
        <v>447.57349999999997</v>
      </c>
      <c r="N10145" t="str">
        <f t="shared" si="474"/>
        <v>Q2</v>
      </c>
      <c r="O10145" s="2">
        <f t="shared" si="475"/>
        <v>5.8046785977612441</v>
      </c>
      <c r="P10145" t="str">
        <f>VLOOKUP(retail_sales_2023!C10145,customers!A:J,5,)</f>
        <v>Guwahati</v>
      </c>
      <c r="Q10145" t="str">
        <f>VLOOKUP(C10145,customers!A:J,10,0)</f>
        <v>Regular</v>
      </c>
    </row>
    <row r="10146" spans="1:17" x14ac:dyDescent="0.3">
      <c r="A10146" t="s">
        <v>11237</v>
      </c>
      <c r="B10146" s="1">
        <v>45046</v>
      </c>
      <c r="C10146" t="s">
        <v>943</v>
      </c>
      <c r="D10146" t="s">
        <v>944</v>
      </c>
      <c r="E10146" t="s">
        <v>27</v>
      </c>
      <c r="F10146" t="s">
        <v>16</v>
      </c>
      <c r="G10146" t="s">
        <v>17</v>
      </c>
      <c r="H10146">
        <v>2</v>
      </c>
      <c r="I10146">
        <v>428.23</v>
      </c>
      <c r="J10146">
        <v>0.1</v>
      </c>
      <c r="K10146">
        <v>770.81</v>
      </c>
      <c r="L10146">
        <v>320.49</v>
      </c>
      <c r="M10146">
        <f t="shared" si="476"/>
        <v>770.81400000000008</v>
      </c>
      <c r="N10146" t="str">
        <f t="shared" si="474"/>
        <v>Q2</v>
      </c>
      <c r="O10146" s="2">
        <f t="shared" si="475"/>
        <v>41.578339668660249</v>
      </c>
      <c r="P10146" t="str">
        <f>VLOOKUP(retail_sales_2023!C10146,customers!A:J,5,)</f>
        <v>Lucknow</v>
      </c>
      <c r="Q10146" t="str">
        <f>VLOOKUP(C10146,customers!A:J,10,0)</f>
        <v>Premium</v>
      </c>
    </row>
    <row r="10147" spans="1:17" x14ac:dyDescent="0.3">
      <c r="A10147" t="s">
        <v>11238</v>
      </c>
      <c r="B10147" s="1">
        <v>45188</v>
      </c>
      <c r="C10147" t="s">
        <v>1268</v>
      </c>
      <c r="D10147" t="s">
        <v>1269</v>
      </c>
      <c r="E10147" t="s">
        <v>15</v>
      </c>
      <c r="F10147" t="s">
        <v>22</v>
      </c>
      <c r="G10147" t="s">
        <v>423</v>
      </c>
      <c r="H10147">
        <v>1</v>
      </c>
      <c r="I10147">
        <v>23580.55</v>
      </c>
      <c r="J10147">
        <v>0.05</v>
      </c>
      <c r="K10147">
        <v>22401.52</v>
      </c>
      <c r="L10147">
        <v>4373.0600000000004</v>
      </c>
      <c r="M10147">
        <f t="shared" si="476"/>
        <v>22401.522499999999</v>
      </c>
      <c r="N10147" t="str">
        <f t="shared" si="474"/>
        <v>Q3</v>
      </c>
      <c r="O10147" s="2">
        <f t="shared" si="475"/>
        <v>19.521264628471641</v>
      </c>
      <c r="P10147" t="str">
        <f>VLOOKUP(retail_sales_2023!C10147,customers!A:J,5,)</f>
        <v>Coimbatore</v>
      </c>
      <c r="Q10147" t="str">
        <f>VLOOKUP(C10147,customers!A:J,10,0)</f>
        <v>Premium</v>
      </c>
    </row>
    <row r="10148" spans="1:17" x14ac:dyDescent="0.3">
      <c r="A10148" t="s">
        <v>11239</v>
      </c>
      <c r="B10148" s="1">
        <v>45052</v>
      </c>
      <c r="C10148" t="s">
        <v>351</v>
      </c>
      <c r="D10148" t="s">
        <v>352</v>
      </c>
      <c r="E10148" t="s">
        <v>15</v>
      </c>
      <c r="F10148" t="s">
        <v>38</v>
      </c>
      <c r="G10148" t="s">
        <v>73</v>
      </c>
      <c r="H10148">
        <v>5</v>
      </c>
      <c r="I10148">
        <v>3924.05</v>
      </c>
      <c r="J10148">
        <v>0.2</v>
      </c>
      <c r="K10148">
        <v>15696.2</v>
      </c>
      <c r="L10148">
        <v>4750.4399999999996</v>
      </c>
      <c r="M10148">
        <f t="shared" si="476"/>
        <v>15696.2</v>
      </c>
      <c r="N10148" t="str">
        <f t="shared" si="474"/>
        <v>Q2</v>
      </c>
      <c r="O10148" s="2">
        <f t="shared" si="475"/>
        <v>30.264904881436266</v>
      </c>
      <c r="P10148" t="str">
        <f>VLOOKUP(retail_sales_2023!C10148,customers!A:J,5,)</f>
        <v>Chennai</v>
      </c>
      <c r="Q10148" t="str">
        <f>VLOOKUP(C10148,customers!A:J,10,0)</f>
        <v>Regular</v>
      </c>
    </row>
    <row r="10149" spans="1:17" x14ac:dyDescent="0.3">
      <c r="A10149" t="s">
        <v>11240</v>
      </c>
      <c r="B10149" s="1">
        <v>44986</v>
      </c>
      <c r="C10149" t="s">
        <v>601</v>
      </c>
      <c r="D10149" t="s">
        <v>602</v>
      </c>
      <c r="E10149" t="s">
        <v>15</v>
      </c>
      <c r="F10149" t="s">
        <v>28</v>
      </c>
      <c r="G10149" t="s">
        <v>61</v>
      </c>
      <c r="H10149">
        <v>1</v>
      </c>
      <c r="I10149">
        <v>482.35</v>
      </c>
      <c r="J10149">
        <v>0</v>
      </c>
      <c r="K10149">
        <v>482.35</v>
      </c>
      <c r="L10149">
        <v>106.48</v>
      </c>
      <c r="M10149">
        <f t="shared" si="476"/>
        <v>482.35</v>
      </c>
      <c r="N10149" t="str">
        <f t="shared" si="474"/>
        <v>Q1</v>
      </c>
      <c r="O10149" s="2">
        <f t="shared" si="475"/>
        <v>22.075256556442415</v>
      </c>
      <c r="P10149" t="str">
        <f>VLOOKUP(retail_sales_2023!C10149,customers!A:J,5,)</f>
        <v>Bengaluru</v>
      </c>
      <c r="Q10149" t="str">
        <f>VLOOKUP(C10149,customers!A:J,10,0)</f>
        <v>Regular</v>
      </c>
    </row>
    <row r="10150" spans="1:17" x14ac:dyDescent="0.3">
      <c r="A10150" t="s">
        <v>11241</v>
      </c>
      <c r="B10150" s="1">
        <v>45134</v>
      </c>
      <c r="C10150" t="s">
        <v>1607</v>
      </c>
      <c r="D10150" t="s">
        <v>1608</v>
      </c>
      <c r="E10150" t="s">
        <v>15</v>
      </c>
      <c r="F10150" t="s">
        <v>52</v>
      </c>
      <c r="G10150" t="s">
        <v>235</v>
      </c>
      <c r="H10150">
        <v>5</v>
      </c>
      <c r="I10150">
        <v>683.41</v>
      </c>
      <c r="J10150">
        <v>0</v>
      </c>
      <c r="K10150">
        <v>3417.05</v>
      </c>
      <c r="L10150">
        <v>325.18</v>
      </c>
      <c r="M10150">
        <f t="shared" si="476"/>
        <v>3417.0499999999997</v>
      </c>
      <c r="N10150" t="str">
        <f t="shared" si="474"/>
        <v>Q3</v>
      </c>
      <c r="O10150" s="2">
        <f t="shared" si="475"/>
        <v>9.5163957214556412</v>
      </c>
      <c r="P10150" t="str">
        <f>VLOOKUP(retail_sales_2023!C10150,customers!A:J,5,)</f>
        <v>Bengaluru</v>
      </c>
      <c r="Q10150" t="str">
        <f>VLOOKUP(C10150,customers!A:J,10,0)</f>
        <v>Regular</v>
      </c>
    </row>
    <row r="10151" spans="1:17" x14ac:dyDescent="0.3">
      <c r="A10151" t="s">
        <v>11242</v>
      </c>
      <c r="B10151" s="1">
        <v>45035</v>
      </c>
      <c r="C10151" t="s">
        <v>690</v>
      </c>
      <c r="D10151" t="s">
        <v>691</v>
      </c>
      <c r="E10151" t="s">
        <v>33</v>
      </c>
      <c r="F10151" t="s">
        <v>52</v>
      </c>
      <c r="G10151" t="s">
        <v>169</v>
      </c>
      <c r="H10151">
        <v>7</v>
      </c>
      <c r="I10151">
        <v>247.69</v>
      </c>
      <c r="J10151">
        <v>0</v>
      </c>
      <c r="K10151">
        <v>1733.83</v>
      </c>
      <c r="L10151">
        <v>164.62</v>
      </c>
      <c r="M10151">
        <f t="shared" si="476"/>
        <v>1733.83</v>
      </c>
      <c r="N10151" t="str">
        <f t="shared" si="474"/>
        <v>Q2</v>
      </c>
      <c r="O10151" s="2">
        <f t="shared" si="475"/>
        <v>9.4945871279191163</v>
      </c>
      <c r="P10151" t="str">
        <f>VLOOKUP(retail_sales_2023!C10151,customers!A:J,5,)</f>
        <v>Surat</v>
      </c>
      <c r="Q10151" t="str">
        <f>VLOOKUP(C10151,customers!A:J,10,0)</f>
        <v>Premium</v>
      </c>
    </row>
    <row r="10152" spans="1:17" x14ac:dyDescent="0.3">
      <c r="A10152" t="s">
        <v>11243</v>
      </c>
      <c r="B10152" s="1">
        <v>45126</v>
      </c>
      <c r="C10152" t="s">
        <v>187</v>
      </c>
      <c r="D10152" t="s">
        <v>188</v>
      </c>
      <c r="E10152" t="s">
        <v>33</v>
      </c>
      <c r="F10152" t="s">
        <v>38</v>
      </c>
      <c r="G10152" t="s">
        <v>684</v>
      </c>
      <c r="H10152">
        <v>1</v>
      </c>
      <c r="I10152">
        <v>3760.48</v>
      </c>
      <c r="J10152">
        <v>0</v>
      </c>
      <c r="K10152">
        <v>3760.48</v>
      </c>
      <c r="L10152">
        <v>804.96</v>
      </c>
      <c r="M10152">
        <f t="shared" si="476"/>
        <v>3760.48</v>
      </c>
      <c r="N10152" t="str">
        <f t="shared" si="474"/>
        <v>Q3</v>
      </c>
      <c r="O10152" s="2">
        <f t="shared" si="475"/>
        <v>21.405777985789047</v>
      </c>
      <c r="P10152" t="str">
        <f>VLOOKUP(retail_sales_2023!C10152,customers!A:J,5,)</f>
        <v>Pune</v>
      </c>
      <c r="Q10152" t="str">
        <f>VLOOKUP(C10152,customers!A:J,10,0)</f>
        <v>Regular</v>
      </c>
    </row>
    <row r="10153" spans="1:17" x14ac:dyDescent="0.3">
      <c r="A10153" t="s">
        <v>11244</v>
      </c>
      <c r="B10153" s="1">
        <v>45251</v>
      </c>
      <c r="C10153" t="s">
        <v>420</v>
      </c>
      <c r="D10153" t="s">
        <v>421</v>
      </c>
      <c r="E10153" t="s">
        <v>33</v>
      </c>
      <c r="F10153" t="s">
        <v>43</v>
      </c>
      <c r="G10153" t="s">
        <v>44</v>
      </c>
      <c r="H10153">
        <v>2</v>
      </c>
      <c r="I10153">
        <v>72980.69</v>
      </c>
      <c r="J10153">
        <v>0</v>
      </c>
      <c r="K10153">
        <v>145961.38</v>
      </c>
      <c r="L10153">
        <v>13506.01</v>
      </c>
      <c r="M10153">
        <f t="shared" si="476"/>
        <v>145961.38</v>
      </c>
      <c r="N10153" t="str">
        <f t="shared" si="474"/>
        <v>Q4</v>
      </c>
      <c r="O10153" s="2">
        <f t="shared" si="475"/>
        <v>9.2531394263331848</v>
      </c>
      <c r="P10153" t="str">
        <f>VLOOKUP(retail_sales_2023!C10153,customers!A:J,5,)</f>
        <v>Surat</v>
      </c>
      <c r="Q10153" t="str">
        <f>VLOOKUP(C10153,customers!A:J,10,0)</f>
        <v>Premium</v>
      </c>
    </row>
    <row r="10154" spans="1:17" x14ac:dyDescent="0.3">
      <c r="A10154" t="s">
        <v>11245</v>
      </c>
      <c r="B10154" s="1">
        <v>44961</v>
      </c>
      <c r="C10154" t="s">
        <v>1258</v>
      </c>
      <c r="D10154" t="s">
        <v>1259</v>
      </c>
      <c r="E10154" t="s">
        <v>33</v>
      </c>
      <c r="F10154" t="s">
        <v>81</v>
      </c>
      <c r="G10154" t="s">
        <v>158</v>
      </c>
      <c r="H10154">
        <v>5</v>
      </c>
      <c r="I10154">
        <v>1944.47</v>
      </c>
      <c r="J10154">
        <v>0</v>
      </c>
      <c r="K10154">
        <v>9722.35</v>
      </c>
      <c r="L10154">
        <v>2823.8</v>
      </c>
      <c r="M10154">
        <f t="shared" si="476"/>
        <v>9722.35</v>
      </c>
      <c r="N10154" t="str">
        <f t="shared" si="474"/>
        <v>Q1</v>
      </c>
      <c r="O10154" s="2">
        <f t="shared" si="475"/>
        <v>29.044418273359835</v>
      </c>
      <c r="P10154" t="str">
        <f>VLOOKUP(retail_sales_2023!C10154,customers!A:J,5,)</f>
        <v>Mumbai</v>
      </c>
      <c r="Q10154" t="str">
        <f>VLOOKUP(C10154,customers!A:J,10,0)</f>
        <v>Regular</v>
      </c>
    </row>
    <row r="10155" spans="1:17" x14ac:dyDescent="0.3">
      <c r="A10155" t="s">
        <v>11246</v>
      </c>
      <c r="B10155" s="1">
        <v>45095</v>
      </c>
      <c r="C10155" t="s">
        <v>2836</v>
      </c>
      <c r="D10155" t="s">
        <v>2837</v>
      </c>
      <c r="E10155" t="s">
        <v>27</v>
      </c>
      <c r="F10155" t="s">
        <v>22</v>
      </c>
      <c r="G10155" t="s">
        <v>146</v>
      </c>
      <c r="H10155">
        <v>3</v>
      </c>
      <c r="I10155">
        <v>20775.23</v>
      </c>
      <c r="J10155">
        <v>0.1</v>
      </c>
      <c r="K10155">
        <v>56093.120000000003</v>
      </c>
      <c r="L10155">
        <v>18182.72</v>
      </c>
      <c r="M10155">
        <f t="shared" si="476"/>
        <v>56093.121000000006</v>
      </c>
      <c r="N10155" t="str">
        <f t="shared" si="474"/>
        <v>Q2</v>
      </c>
      <c r="O10155" s="2">
        <f t="shared" si="475"/>
        <v>32.415240942204676</v>
      </c>
      <c r="P10155" t="str">
        <f>VLOOKUP(retail_sales_2023!C10155,customers!A:J,5,)</f>
        <v>Jaipur</v>
      </c>
      <c r="Q10155" t="str">
        <f>VLOOKUP(C10155,customers!A:J,10,0)</f>
        <v>Occasional</v>
      </c>
    </row>
    <row r="10156" spans="1:17" x14ac:dyDescent="0.3">
      <c r="A10156" t="s">
        <v>11247</v>
      </c>
      <c r="B10156" s="1">
        <v>44935</v>
      </c>
      <c r="C10156" t="s">
        <v>262</v>
      </c>
      <c r="D10156" t="s">
        <v>263</v>
      </c>
      <c r="E10156" t="s">
        <v>27</v>
      </c>
      <c r="F10156" t="s">
        <v>38</v>
      </c>
      <c r="G10156" t="s">
        <v>395</v>
      </c>
      <c r="H10156">
        <v>2</v>
      </c>
      <c r="I10156">
        <v>3418.04</v>
      </c>
      <c r="J10156">
        <v>0.05</v>
      </c>
      <c r="K10156">
        <v>6494.28</v>
      </c>
      <c r="L10156">
        <v>1972.52</v>
      </c>
      <c r="M10156">
        <f t="shared" si="476"/>
        <v>6494.2759999999998</v>
      </c>
      <c r="N10156" t="str">
        <f t="shared" si="474"/>
        <v>Q1</v>
      </c>
      <c r="O10156" s="2">
        <f t="shared" si="475"/>
        <v>30.373189945613678</v>
      </c>
      <c r="P10156" t="str">
        <f>VLOOKUP(retail_sales_2023!C10156,customers!A:J,5,)</f>
        <v>Jaipur</v>
      </c>
      <c r="Q10156" t="str">
        <f>VLOOKUP(C10156,customers!A:J,10,0)</f>
        <v>Premium</v>
      </c>
    </row>
    <row r="10157" spans="1:17" x14ac:dyDescent="0.3">
      <c r="A10157" t="s">
        <v>11248</v>
      </c>
      <c r="B10157" s="1">
        <v>45188</v>
      </c>
      <c r="C10157" t="s">
        <v>960</v>
      </c>
      <c r="D10157" t="s">
        <v>961</v>
      </c>
      <c r="E10157" t="s">
        <v>27</v>
      </c>
      <c r="F10157" t="s">
        <v>52</v>
      </c>
      <c r="G10157" t="s">
        <v>235</v>
      </c>
      <c r="H10157">
        <v>1</v>
      </c>
      <c r="I10157">
        <v>668.23</v>
      </c>
      <c r="J10157">
        <v>0</v>
      </c>
      <c r="K10157">
        <v>668.23</v>
      </c>
      <c r="L10157">
        <v>55.5</v>
      </c>
      <c r="M10157">
        <f t="shared" si="476"/>
        <v>668.23</v>
      </c>
      <c r="N10157" t="str">
        <f t="shared" si="474"/>
        <v>Q3</v>
      </c>
      <c r="O10157" s="2">
        <f t="shared" si="475"/>
        <v>8.3055235472816253</v>
      </c>
      <c r="P10157" t="str">
        <f>VLOOKUP(retail_sales_2023!C10157,customers!A:J,5,)</f>
        <v>Lucknow</v>
      </c>
      <c r="Q10157" t="str">
        <f>VLOOKUP(C10157,customers!A:J,10,0)</f>
        <v>Premium</v>
      </c>
    </row>
    <row r="10158" spans="1:17" x14ac:dyDescent="0.3">
      <c r="A10158" t="s">
        <v>11249</v>
      </c>
      <c r="B10158" s="1">
        <v>45241</v>
      </c>
      <c r="C10158" t="s">
        <v>84</v>
      </c>
      <c r="D10158" t="s">
        <v>85</v>
      </c>
      <c r="E10158" t="s">
        <v>33</v>
      </c>
      <c r="F10158" t="s">
        <v>28</v>
      </c>
      <c r="G10158" t="s">
        <v>165</v>
      </c>
      <c r="H10158">
        <v>5</v>
      </c>
      <c r="I10158">
        <v>2938.43</v>
      </c>
      <c r="J10158">
        <v>0.05</v>
      </c>
      <c r="K10158">
        <v>13957.54</v>
      </c>
      <c r="L10158">
        <v>3844.61</v>
      </c>
      <c r="M10158">
        <f t="shared" si="476"/>
        <v>13957.5425</v>
      </c>
      <c r="N10158" t="str">
        <f t="shared" si="474"/>
        <v>Q4</v>
      </c>
      <c r="O10158" s="2">
        <f t="shared" si="475"/>
        <v>27.545040171835439</v>
      </c>
      <c r="P10158" t="str">
        <f>VLOOKUP(retail_sales_2023!C10158,customers!A:J,5,)</f>
        <v>Mumbai</v>
      </c>
      <c r="Q10158" t="str">
        <f>VLOOKUP(C10158,customers!A:J,10,0)</f>
        <v>Regular</v>
      </c>
    </row>
    <row r="10159" spans="1:17" x14ac:dyDescent="0.3">
      <c r="A10159" t="s">
        <v>11250</v>
      </c>
      <c r="B10159" s="1">
        <v>44984</v>
      </c>
      <c r="C10159" t="s">
        <v>1476</v>
      </c>
      <c r="D10159" t="s">
        <v>1477</v>
      </c>
      <c r="E10159" t="s">
        <v>27</v>
      </c>
      <c r="F10159" t="s">
        <v>22</v>
      </c>
      <c r="G10159" t="s">
        <v>196</v>
      </c>
      <c r="H10159">
        <v>5</v>
      </c>
      <c r="I10159">
        <v>40272.050000000003</v>
      </c>
      <c r="J10159">
        <v>0</v>
      </c>
      <c r="K10159">
        <v>201360.25</v>
      </c>
      <c r="L10159">
        <v>54096.24</v>
      </c>
      <c r="M10159">
        <f t="shared" si="476"/>
        <v>201360.25</v>
      </c>
      <c r="N10159" t="str">
        <f t="shared" si="474"/>
        <v>Q1</v>
      </c>
      <c r="O10159" s="2">
        <f t="shared" si="475"/>
        <v>26.865401686777801</v>
      </c>
      <c r="P10159" t="str">
        <f>VLOOKUP(retail_sales_2023!C10159,customers!A:J,5,)</f>
        <v>Lucknow</v>
      </c>
      <c r="Q10159" t="str">
        <f>VLOOKUP(C10159,customers!A:J,10,0)</f>
        <v>Occasional</v>
      </c>
    </row>
    <row r="10160" spans="1:17" x14ac:dyDescent="0.3">
      <c r="A10160" t="s">
        <v>11251</v>
      </c>
      <c r="B10160" s="1">
        <v>44940</v>
      </c>
      <c r="C10160" t="s">
        <v>1634</v>
      </c>
      <c r="D10160" t="s">
        <v>1635</v>
      </c>
      <c r="E10160" t="s">
        <v>33</v>
      </c>
      <c r="F10160" t="s">
        <v>43</v>
      </c>
      <c r="G10160" t="s">
        <v>154</v>
      </c>
      <c r="H10160">
        <v>5</v>
      </c>
      <c r="I10160">
        <v>63119.65</v>
      </c>
      <c r="J10160">
        <v>0.05</v>
      </c>
      <c r="K10160">
        <v>299818.34000000003</v>
      </c>
      <c r="L10160">
        <v>43855.68</v>
      </c>
      <c r="M10160">
        <f t="shared" si="476"/>
        <v>299818.33749999997</v>
      </c>
      <c r="N10160" t="str">
        <f t="shared" si="474"/>
        <v>Q1</v>
      </c>
      <c r="O10160" s="2">
        <f t="shared" si="475"/>
        <v>14.627417388809501</v>
      </c>
      <c r="P10160" t="str">
        <f>VLOOKUP(retail_sales_2023!C10160,customers!A:J,5,)</f>
        <v>Nagpur</v>
      </c>
      <c r="Q10160" t="str">
        <f>VLOOKUP(C10160,customers!A:J,10,0)</f>
        <v>Occasional</v>
      </c>
    </row>
    <row r="10161" spans="1:17" x14ac:dyDescent="0.3">
      <c r="A10161" t="s">
        <v>11252</v>
      </c>
      <c r="B10161" s="1">
        <v>45035</v>
      </c>
      <c r="C10161" t="s">
        <v>2454</v>
      </c>
      <c r="D10161" t="s">
        <v>2455</v>
      </c>
      <c r="E10161" t="s">
        <v>33</v>
      </c>
      <c r="F10161" t="s">
        <v>43</v>
      </c>
      <c r="G10161" t="s">
        <v>243</v>
      </c>
      <c r="H10161">
        <v>1</v>
      </c>
      <c r="I10161">
        <v>17104.7</v>
      </c>
      <c r="J10161">
        <v>0.05</v>
      </c>
      <c r="K10161">
        <v>16249.47</v>
      </c>
      <c r="L10161">
        <v>1433.96</v>
      </c>
      <c r="M10161">
        <f t="shared" si="476"/>
        <v>16249.465</v>
      </c>
      <c r="N10161" t="str">
        <f t="shared" si="474"/>
        <v>Q2</v>
      </c>
      <c r="O10161" s="2">
        <f t="shared" si="475"/>
        <v>8.8246570503530268</v>
      </c>
      <c r="P10161" t="str">
        <f>VLOOKUP(retail_sales_2023!C10161,customers!A:J,5,)</f>
        <v>Pune</v>
      </c>
      <c r="Q10161" t="str">
        <f>VLOOKUP(C10161,customers!A:J,10,0)</f>
        <v>Regular</v>
      </c>
    </row>
    <row r="10162" spans="1:17" x14ac:dyDescent="0.3">
      <c r="A10162" t="s">
        <v>11253</v>
      </c>
      <c r="B10162" s="1">
        <v>45213</v>
      </c>
      <c r="C10162" t="s">
        <v>838</v>
      </c>
      <c r="D10162" t="s">
        <v>839</v>
      </c>
      <c r="E10162" t="s">
        <v>21</v>
      </c>
      <c r="F10162" t="s">
        <v>28</v>
      </c>
      <c r="G10162" t="s">
        <v>325</v>
      </c>
      <c r="H10162">
        <v>5</v>
      </c>
      <c r="I10162">
        <v>496.17</v>
      </c>
      <c r="J10162">
        <v>0.1</v>
      </c>
      <c r="K10162">
        <v>2232.7600000000002</v>
      </c>
      <c r="L10162">
        <v>584.29</v>
      </c>
      <c r="M10162">
        <f t="shared" si="476"/>
        <v>2232.7649999999999</v>
      </c>
      <c r="N10162" t="str">
        <f t="shared" si="474"/>
        <v>Q4</v>
      </c>
      <c r="O10162" s="2">
        <f t="shared" si="475"/>
        <v>26.168956806822045</v>
      </c>
      <c r="P10162" t="str">
        <f>VLOOKUP(retail_sales_2023!C10162,customers!A:J,5,)</f>
        <v>Patna</v>
      </c>
      <c r="Q10162" t="str">
        <f>VLOOKUP(C10162,customers!A:J,10,0)</f>
        <v>Regular</v>
      </c>
    </row>
    <row r="10163" spans="1:17" x14ac:dyDescent="0.3">
      <c r="A10163" t="s">
        <v>11254</v>
      </c>
      <c r="B10163" s="1">
        <v>44996</v>
      </c>
      <c r="C10163" t="s">
        <v>459</v>
      </c>
      <c r="D10163" t="s">
        <v>460</v>
      </c>
      <c r="E10163" t="s">
        <v>27</v>
      </c>
      <c r="F10163" t="s">
        <v>43</v>
      </c>
      <c r="G10163" t="s">
        <v>154</v>
      </c>
      <c r="H10163">
        <v>2</v>
      </c>
      <c r="I10163">
        <v>78229.789999999994</v>
      </c>
      <c r="J10163">
        <v>0.25</v>
      </c>
      <c r="K10163">
        <v>117344.68</v>
      </c>
      <c r="L10163">
        <v>13730.35</v>
      </c>
      <c r="M10163">
        <f t="shared" si="476"/>
        <v>117344.685</v>
      </c>
      <c r="N10163" t="str">
        <f t="shared" si="474"/>
        <v>Q1</v>
      </c>
      <c r="O10163" s="2">
        <f t="shared" si="475"/>
        <v>11.700871313467301</v>
      </c>
      <c r="P10163" t="str">
        <f>VLOOKUP(retail_sales_2023!C10163,customers!A:J,5,)</f>
        <v>Chandigarh</v>
      </c>
      <c r="Q10163" t="str">
        <f>VLOOKUP(C10163,customers!A:J,10,0)</f>
        <v>Premium</v>
      </c>
    </row>
    <row r="10164" spans="1:17" x14ac:dyDescent="0.3">
      <c r="A10164" t="s">
        <v>11255</v>
      </c>
      <c r="B10164" s="1">
        <v>45010</v>
      </c>
      <c r="C10164" t="s">
        <v>1292</v>
      </c>
      <c r="D10164" t="s">
        <v>1293</v>
      </c>
      <c r="E10164" t="s">
        <v>15</v>
      </c>
      <c r="F10164" t="s">
        <v>43</v>
      </c>
      <c r="G10164" t="s">
        <v>282</v>
      </c>
      <c r="H10164">
        <v>1</v>
      </c>
      <c r="I10164">
        <v>60368.67</v>
      </c>
      <c r="J10164">
        <v>0</v>
      </c>
      <c r="K10164">
        <v>60368.67</v>
      </c>
      <c r="L10164">
        <v>7966.08</v>
      </c>
      <c r="M10164">
        <f t="shared" si="476"/>
        <v>60368.67</v>
      </c>
      <c r="N10164" t="str">
        <f t="shared" si="474"/>
        <v>Q1</v>
      </c>
      <c r="O10164" s="2">
        <f t="shared" si="475"/>
        <v>13.195718905187078</v>
      </c>
      <c r="P10164" t="str">
        <f>VLOOKUP(retail_sales_2023!C10164,customers!A:J,5,)</f>
        <v>Hyderabad</v>
      </c>
      <c r="Q10164" t="str">
        <f>VLOOKUP(C10164,customers!A:J,10,0)</f>
        <v>Premium</v>
      </c>
    </row>
    <row r="10165" spans="1:17" x14ac:dyDescent="0.3">
      <c r="A10165" t="s">
        <v>11256</v>
      </c>
      <c r="B10165" s="1">
        <v>45026</v>
      </c>
      <c r="C10165" t="s">
        <v>528</v>
      </c>
      <c r="D10165" t="s">
        <v>529</v>
      </c>
      <c r="E10165" t="s">
        <v>27</v>
      </c>
      <c r="F10165" t="s">
        <v>52</v>
      </c>
      <c r="G10165" t="s">
        <v>200</v>
      </c>
      <c r="H10165">
        <v>4</v>
      </c>
      <c r="I10165">
        <v>630.04999999999995</v>
      </c>
      <c r="J10165">
        <v>0</v>
      </c>
      <c r="K10165">
        <v>2520.1999999999998</v>
      </c>
      <c r="L10165">
        <v>159.18</v>
      </c>
      <c r="M10165">
        <f t="shared" si="476"/>
        <v>2520.1999999999998</v>
      </c>
      <c r="N10165" t="str">
        <f t="shared" si="474"/>
        <v>Q2</v>
      </c>
      <c r="O10165" s="2">
        <f t="shared" si="475"/>
        <v>6.3161653836997065</v>
      </c>
      <c r="P10165" t="str">
        <f>VLOOKUP(retail_sales_2023!C10165,customers!A:J,5,)</f>
        <v>Amritsar</v>
      </c>
      <c r="Q10165" t="str">
        <f>VLOOKUP(C10165,customers!A:J,10,0)</f>
        <v>Premium</v>
      </c>
    </row>
    <row r="10166" spans="1:17" x14ac:dyDescent="0.3">
      <c r="A10166" t="s">
        <v>11257</v>
      </c>
      <c r="B10166" s="1">
        <v>44988</v>
      </c>
      <c r="C10166" t="s">
        <v>690</v>
      </c>
      <c r="D10166" t="s">
        <v>691</v>
      </c>
      <c r="E10166" t="s">
        <v>33</v>
      </c>
      <c r="F10166" t="s">
        <v>28</v>
      </c>
      <c r="G10166" t="s">
        <v>61</v>
      </c>
      <c r="H10166">
        <v>3</v>
      </c>
      <c r="I10166">
        <v>6161.8</v>
      </c>
      <c r="J10166">
        <v>0.05</v>
      </c>
      <c r="K10166">
        <v>17561.13</v>
      </c>
      <c r="L10166">
        <v>4797.78</v>
      </c>
      <c r="M10166">
        <f t="shared" si="476"/>
        <v>17561.13</v>
      </c>
      <c r="N10166" t="str">
        <f t="shared" si="474"/>
        <v>Q1</v>
      </c>
      <c r="O10166" s="2">
        <f t="shared" si="475"/>
        <v>27.320451474364116</v>
      </c>
      <c r="P10166" t="str">
        <f>VLOOKUP(retail_sales_2023!C10166,customers!A:J,5,)</f>
        <v>Surat</v>
      </c>
      <c r="Q10166" t="str">
        <f>VLOOKUP(C10166,customers!A:J,10,0)</f>
        <v>Premium</v>
      </c>
    </row>
    <row r="10167" spans="1:17" x14ac:dyDescent="0.3">
      <c r="A10167" t="s">
        <v>11258</v>
      </c>
      <c r="B10167" s="1">
        <v>45239</v>
      </c>
      <c r="C10167" t="s">
        <v>327</v>
      </c>
      <c r="D10167" t="s">
        <v>328</v>
      </c>
      <c r="E10167" t="s">
        <v>21</v>
      </c>
      <c r="F10167" t="s">
        <v>52</v>
      </c>
      <c r="G10167" t="s">
        <v>226</v>
      </c>
      <c r="H10167">
        <v>3</v>
      </c>
      <c r="I10167">
        <v>227.43</v>
      </c>
      <c r="J10167">
        <v>0.05</v>
      </c>
      <c r="K10167">
        <v>648.17999999999995</v>
      </c>
      <c r="L10167">
        <v>42.59</v>
      </c>
      <c r="M10167">
        <f t="shared" si="476"/>
        <v>648.17549999999994</v>
      </c>
      <c r="N10167" t="str">
        <f t="shared" si="474"/>
        <v>Q4</v>
      </c>
      <c r="O10167" s="2">
        <f t="shared" si="475"/>
        <v>6.5707056681785936</v>
      </c>
      <c r="P10167" t="str">
        <f>VLOOKUP(retail_sales_2023!C10167,customers!A:J,5,)</f>
        <v>Bhubaneswar</v>
      </c>
      <c r="Q10167" t="str">
        <f>VLOOKUP(C10167,customers!A:J,10,0)</f>
        <v>Occasional</v>
      </c>
    </row>
    <row r="10168" spans="1:17" x14ac:dyDescent="0.3">
      <c r="A10168" t="s">
        <v>11259</v>
      </c>
      <c r="B10168" s="1">
        <v>45144</v>
      </c>
      <c r="C10168" t="s">
        <v>913</v>
      </c>
      <c r="D10168" t="s">
        <v>914</v>
      </c>
      <c r="E10168" t="s">
        <v>33</v>
      </c>
      <c r="F10168" t="s">
        <v>81</v>
      </c>
      <c r="G10168" t="s">
        <v>150</v>
      </c>
      <c r="H10168">
        <v>3</v>
      </c>
      <c r="I10168">
        <v>2443.9299999999998</v>
      </c>
      <c r="J10168">
        <v>0.2</v>
      </c>
      <c r="K10168">
        <v>5865.43</v>
      </c>
      <c r="L10168">
        <v>2242.5700000000002</v>
      </c>
      <c r="M10168">
        <f t="shared" si="476"/>
        <v>5865.4319999999998</v>
      </c>
      <c r="N10168" t="str">
        <f t="shared" si="474"/>
        <v>Q3</v>
      </c>
      <c r="O10168" s="2">
        <f t="shared" si="475"/>
        <v>38.233684486900366</v>
      </c>
      <c r="P10168" t="str">
        <f>VLOOKUP(retail_sales_2023!C10168,customers!A:J,5,)</f>
        <v>Ahmedabad</v>
      </c>
      <c r="Q10168" t="str">
        <f>VLOOKUP(C10168,customers!A:J,10,0)</f>
        <v>Premium</v>
      </c>
    </row>
    <row r="10169" spans="1:17" x14ac:dyDescent="0.3">
      <c r="A10169" t="s">
        <v>11260</v>
      </c>
      <c r="B10169" s="1">
        <v>44962</v>
      </c>
      <c r="C10169" t="s">
        <v>719</v>
      </c>
      <c r="D10169" t="s">
        <v>720</v>
      </c>
      <c r="E10169" t="s">
        <v>21</v>
      </c>
      <c r="F10169" t="s">
        <v>52</v>
      </c>
      <c r="G10169" t="s">
        <v>53</v>
      </c>
      <c r="H10169">
        <v>2</v>
      </c>
      <c r="I10169">
        <v>197.32</v>
      </c>
      <c r="J10169">
        <v>0.1</v>
      </c>
      <c r="K10169">
        <v>355.18</v>
      </c>
      <c r="L10169">
        <v>21.56</v>
      </c>
      <c r="M10169">
        <f t="shared" si="476"/>
        <v>355.17599999999999</v>
      </c>
      <c r="N10169" t="str">
        <f t="shared" si="474"/>
        <v>Q1</v>
      </c>
      <c r="O10169" s="2">
        <f t="shared" si="475"/>
        <v>6.0701616081986591</v>
      </c>
      <c r="P10169" t="str">
        <f>VLOOKUP(retail_sales_2023!C10169,customers!A:J,5,)</f>
        <v>Pune</v>
      </c>
      <c r="Q10169" t="str">
        <f>VLOOKUP(C10169,customers!A:J,10,0)</f>
        <v>Regular</v>
      </c>
    </row>
    <row r="10170" spans="1:17" x14ac:dyDescent="0.3">
      <c r="A10170" t="s">
        <v>11261</v>
      </c>
      <c r="B10170" s="1">
        <v>45246</v>
      </c>
      <c r="C10170" t="s">
        <v>2046</v>
      </c>
      <c r="D10170" t="s">
        <v>2047</v>
      </c>
      <c r="E10170" t="s">
        <v>15</v>
      </c>
      <c r="F10170" t="s">
        <v>28</v>
      </c>
      <c r="G10170" t="s">
        <v>29</v>
      </c>
      <c r="H10170">
        <v>2</v>
      </c>
      <c r="I10170">
        <v>900.62</v>
      </c>
      <c r="J10170">
        <v>0</v>
      </c>
      <c r="K10170">
        <v>1801.24</v>
      </c>
      <c r="L10170">
        <v>497.92</v>
      </c>
      <c r="M10170">
        <f t="shared" si="476"/>
        <v>1801.24</v>
      </c>
      <c r="N10170" t="str">
        <f t="shared" si="474"/>
        <v>Q4</v>
      </c>
      <c r="O10170" s="2">
        <f t="shared" si="475"/>
        <v>27.643179143256869</v>
      </c>
      <c r="P10170" t="str">
        <f>VLOOKUP(retail_sales_2023!C10170,customers!A:J,5,)</f>
        <v>Bengaluru</v>
      </c>
      <c r="Q10170" t="str">
        <f>VLOOKUP(C10170,customers!A:J,10,0)</f>
        <v>Premium</v>
      </c>
    </row>
    <row r="10171" spans="1:17" x14ac:dyDescent="0.3">
      <c r="A10171" t="s">
        <v>11262</v>
      </c>
      <c r="B10171" s="1">
        <v>45080</v>
      </c>
      <c r="C10171" t="s">
        <v>2233</v>
      </c>
      <c r="D10171" t="s">
        <v>2234</v>
      </c>
      <c r="E10171" t="s">
        <v>27</v>
      </c>
      <c r="F10171" t="s">
        <v>28</v>
      </c>
      <c r="G10171" t="s">
        <v>325</v>
      </c>
      <c r="H10171">
        <v>1</v>
      </c>
      <c r="I10171">
        <v>4779.76</v>
      </c>
      <c r="J10171">
        <v>0.15</v>
      </c>
      <c r="K10171">
        <v>4062.8</v>
      </c>
      <c r="L10171">
        <v>653.74</v>
      </c>
      <c r="M10171">
        <f t="shared" si="476"/>
        <v>4062.7960000000003</v>
      </c>
      <c r="N10171" t="str">
        <f t="shared" si="474"/>
        <v>Q2</v>
      </c>
      <c r="O10171" s="2">
        <f t="shared" si="475"/>
        <v>16.090873289357095</v>
      </c>
      <c r="P10171" t="str">
        <f>VLOOKUP(retail_sales_2023!C10171,customers!A:J,5,)</f>
        <v>Delhi</v>
      </c>
      <c r="Q10171" t="str">
        <f>VLOOKUP(C10171,customers!A:J,10,0)</f>
        <v>Regular</v>
      </c>
    </row>
    <row r="10172" spans="1:17" x14ac:dyDescent="0.3">
      <c r="A10172" t="s">
        <v>11263</v>
      </c>
      <c r="B10172" s="1">
        <v>45156</v>
      </c>
      <c r="C10172" t="s">
        <v>494</v>
      </c>
      <c r="D10172" t="s">
        <v>495</v>
      </c>
      <c r="E10172" t="s">
        <v>15</v>
      </c>
      <c r="F10172" t="s">
        <v>52</v>
      </c>
      <c r="G10172" t="s">
        <v>133</v>
      </c>
      <c r="H10172">
        <v>4</v>
      </c>
      <c r="I10172">
        <v>696.3</v>
      </c>
      <c r="J10172">
        <v>0.05</v>
      </c>
      <c r="K10172">
        <v>2645.94</v>
      </c>
      <c r="L10172">
        <v>208.27</v>
      </c>
      <c r="M10172">
        <f t="shared" si="476"/>
        <v>2645.9399999999996</v>
      </c>
      <c r="N10172" t="str">
        <f t="shared" si="474"/>
        <v>Q3</v>
      </c>
      <c r="O10172" s="2">
        <f t="shared" si="475"/>
        <v>7.8713047159043672</v>
      </c>
      <c r="P10172" t="str">
        <f>VLOOKUP(retail_sales_2023!C10172,customers!A:J,5,)</f>
        <v>Kochi</v>
      </c>
      <c r="Q10172" t="str">
        <f>VLOOKUP(C10172,customers!A:J,10,0)</f>
        <v>Premium</v>
      </c>
    </row>
    <row r="10173" spans="1:17" x14ac:dyDescent="0.3">
      <c r="A10173" t="s">
        <v>11264</v>
      </c>
      <c r="B10173" s="1">
        <v>44957</v>
      </c>
      <c r="C10173" t="s">
        <v>364</v>
      </c>
      <c r="D10173" t="s">
        <v>365</v>
      </c>
      <c r="E10173" t="s">
        <v>15</v>
      </c>
      <c r="F10173" t="s">
        <v>16</v>
      </c>
      <c r="G10173" t="s">
        <v>86</v>
      </c>
      <c r="H10173">
        <v>3</v>
      </c>
      <c r="I10173">
        <v>376.47</v>
      </c>
      <c r="J10173">
        <v>0</v>
      </c>
      <c r="K10173">
        <v>1129.4100000000001</v>
      </c>
      <c r="L10173">
        <v>422.84</v>
      </c>
      <c r="M10173">
        <f t="shared" si="476"/>
        <v>1129.4100000000001</v>
      </c>
      <c r="N10173" t="str">
        <f t="shared" si="474"/>
        <v>Q1</v>
      </c>
      <c r="O10173" s="2">
        <f t="shared" si="475"/>
        <v>37.439016831797126</v>
      </c>
      <c r="P10173" t="str">
        <f>VLOOKUP(retail_sales_2023!C10173,customers!A:J,5,)</f>
        <v>Bengaluru</v>
      </c>
      <c r="Q10173" t="str">
        <f>VLOOKUP(C10173,customers!A:J,10,0)</f>
        <v>Regular</v>
      </c>
    </row>
    <row r="10174" spans="1:17" x14ac:dyDescent="0.3">
      <c r="A10174" t="s">
        <v>11265</v>
      </c>
      <c r="B10174" s="1">
        <v>45009</v>
      </c>
      <c r="C10174" t="s">
        <v>1164</v>
      </c>
      <c r="D10174" t="s">
        <v>1165</v>
      </c>
      <c r="E10174" t="s">
        <v>21</v>
      </c>
      <c r="F10174" t="s">
        <v>81</v>
      </c>
      <c r="G10174" t="s">
        <v>150</v>
      </c>
      <c r="H10174">
        <v>1</v>
      </c>
      <c r="I10174">
        <v>2507.81</v>
      </c>
      <c r="J10174">
        <v>0.05</v>
      </c>
      <c r="K10174">
        <v>2382.42</v>
      </c>
      <c r="L10174">
        <v>799.72</v>
      </c>
      <c r="M10174">
        <f t="shared" si="476"/>
        <v>2382.4195</v>
      </c>
      <c r="N10174" t="str">
        <f t="shared" si="474"/>
        <v>Q1</v>
      </c>
      <c r="O10174" s="2">
        <f t="shared" si="475"/>
        <v>33.567548962819316</v>
      </c>
      <c r="P10174" t="str">
        <f>VLOOKUP(retail_sales_2023!C10174,customers!A:J,5,)</f>
        <v>Bhubaneswar</v>
      </c>
      <c r="Q10174" t="str">
        <f>VLOOKUP(C10174,customers!A:J,10,0)</f>
        <v>Regular</v>
      </c>
    </row>
    <row r="10175" spans="1:17" x14ac:dyDescent="0.3">
      <c r="A10175" t="s">
        <v>11266</v>
      </c>
      <c r="B10175" s="1">
        <v>45003</v>
      </c>
      <c r="C10175" t="s">
        <v>437</v>
      </c>
      <c r="D10175" t="s">
        <v>438</v>
      </c>
      <c r="E10175" t="s">
        <v>21</v>
      </c>
      <c r="F10175" t="s">
        <v>81</v>
      </c>
      <c r="G10175" t="s">
        <v>264</v>
      </c>
      <c r="H10175">
        <v>5</v>
      </c>
      <c r="I10175">
        <v>3709.41</v>
      </c>
      <c r="J10175">
        <v>0</v>
      </c>
      <c r="K10175">
        <v>18547.05</v>
      </c>
      <c r="L10175">
        <v>6989.34</v>
      </c>
      <c r="M10175">
        <f t="shared" si="476"/>
        <v>18547.05</v>
      </c>
      <c r="N10175" t="str">
        <f t="shared" si="474"/>
        <v>Q1</v>
      </c>
      <c r="O10175" s="2">
        <f t="shared" si="475"/>
        <v>37.684375682386154</v>
      </c>
      <c r="P10175" t="str">
        <f>VLOOKUP(retail_sales_2023!C10175,customers!A:J,5,)</f>
        <v>Kolkata</v>
      </c>
      <c r="Q10175" t="str">
        <f>VLOOKUP(C10175,customers!A:J,10,0)</f>
        <v>Premium</v>
      </c>
    </row>
    <row r="10176" spans="1:17" x14ac:dyDescent="0.3">
      <c r="A10176" t="s">
        <v>11267</v>
      </c>
      <c r="B10176" s="1">
        <v>45133</v>
      </c>
      <c r="C10176" t="s">
        <v>931</v>
      </c>
      <c r="D10176" t="s">
        <v>932</v>
      </c>
      <c r="E10176" t="s">
        <v>33</v>
      </c>
      <c r="F10176" t="s">
        <v>43</v>
      </c>
      <c r="G10176" t="s">
        <v>128</v>
      </c>
      <c r="H10176">
        <v>5</v>
      </c>
      <c r="I10176">
        <v>23235.34</v>
      </c>
      <c r="J10176">
        <v>0.15</v>
      </c>
      <c r="K10176">
        <v>98750.19</v>
      </c>
      <c r="L10176">
        <v>12054.23</v>
      </c>
      <c r="M10176">
        <f t="shared" si="476"/>
        <v>98750.194999999992</v>
      </c>
      <c r="N10176" t="str">
        <f t="shared" si="474"/>
        <v>Q3</v>
      </c>
      <c r="O10176" s="2">
        <f t="shared" si="475"/>
        <v>12.206791703388115</v>
      </c>
      <c r="P10176" t="str">
        <f>VLOOKUP(retail_sales_2023!C10176,customers!A:J,5,)</f>
        <v>Mumbai</v>
      </c>
      <c r="Q10176" t="str">
        <f>VLOOKUP(C10176,customers!A:J,10,0)</f>
        <v>Occasional</v>
      </c>
    </row>
    <row r="10177" spans="1:17" x14ac:dyDescent="0.3">
      <c r="A10177" t="s">
        <v>11268</v>
      </c>
      <c r="B10177" s="1">
        <v>44978</v>
      </c>
      <c r="C10177" t="s">
        <v>853</v>
      </c>
      <c r="D10177" t="s">
        <v>854</v>
      </c>
      <c r="E10177" t="s">
        <v>27</v>
      </c>
      <c r="F10177" t="s">
        <v>43</v>
      </c>
      <c r="G10177" t="s">
        <v>154</v>
      </c>
      <c r="H10177">
        <v>3</v>
      </c>
      <c r="I10177">
        <v>72790.509999999995</v>
      </c>
      <c r="J10177">
        <v>0</v>
      </c>
      <c r="K10177">
        <v>218371.53</v>
      </c>
      <c r="L10177">
        <v>23715.55</v>
      </c>
      <c r="M10177">
        <f t="shared" si="476"/>
        <v>218371.52999999997</v>
      </c>
      <c r="N10177" t="str">
        <f t="shared" si="474"/>
        <v>Q1</v>
      </c>
      <c r="O10177" s="2">
        <f t="shared" si="475"/>
        <v>10.860184017577749</v>
      </c>
      <c r="P10177" t="str">
        <f>VLOOKUP(retail_sales_2023!C10177,customers!A:J,5,)</f>
        <v>Chandigarh</v>
      </c>
      <c r="Q10177" t="str">
        <f>VLOOKUP(C10177,customers!A:J,10,0)</f>
        <v>Premium</v>
      </c>
    </row>
    <row r="10178" spans="1:17" x14ac:dyDescent="0.3">
      <c r="A10178" t="s">
        <v>11269</v>
      </c>
      <c r="B10178" s="1">
        <v>44961</v>
      </c>
      <c r="C10178" t="s">
        <v>701</v>
      </c>
      <c r="D10178" t="s">
        <v>702</v>
      </c>
      <c r="E10178" t="s">
        <v>15</v>
      </c>
      <c r="F10178" t="s">
        <v>22</v>
      </c>
      <c r="G10178" t="s">
        <v>423</v>
      </c>
      <c r="H10178">
        <v>4</v>
      </c>
      <c r="I10178">
        <v>19243.55</v>
      </c>
      <c r="J10178">
        <v>0.3</v>
      </c>
      <c r="K10178">
        <v>53881.94</v>
      </c>
      <c r="L10178">
        <v>12774.03</v>
      </c>
      <c r="M10178">
        <f t="shared" si="476"/>
        <v>53881.939999999995</v>
      </c>
      <c r="N10178" t="str">
        <f t="shared" si="474"/>
        <v>Q1</v>
      </c>
      <c r="O10178" s="2">
        <f t="shared" si="475"/>
        <v>23.70744260507324</v>
      </c>
      <c r="P10178" t="str">
        <f>VLOOKUP(retail_sales_2023!C10178,customers!A:J,5,)</f>
        <v>Bengaluru</v>
      </c>
      <c r="Q10178" t="str">
        <f>VLOOKUP(C10178,customers!A:J,10,0)</f>
        <v>Premium</v>
      </c>
    </row>
    <row r="10179" spans="1:17" x14ac:dyDescent="0.3">
      <c r="A10179" t="s">
        <v>11270</v>
      </c>
      <c r="B10179" s="1">
        <v>45059</v>
      </c>
      <c r="C10179" t="s">
        <v>2621</v>
      </c>
      <c r="D10179" t="s">
        <v>2622</v>
      </c>
      <c r="E10179" t="s">
        <v>27</v>
      </c>
      <c r="F10179" t="s">
        <v>43</v>
      </c>
      <c r="G10179" t="s">
        <v>128</v>
      </c>
      <c r="H10179">
        <v>1</v>
      </c>
      <c r="I10179">
        <v>77964.5</v>
      </c>
      <c r="J10179">
        <v>0</v>
      </c>
      <c r="K10179">
        <v>77964.5</v>
      </c>
      <c r="L10179">
        <v>10162.83</v>
      </c>
      <c r="M10179">
        <f t="shared" si="476"/>
        <v>77964.5</v>
      </c>
      <c r="N10179" t="str">
        <f t="shared" ref="N10179:N10242" si="477">"Q"&amp;ROUNDUP(MONTH(B10179)/3,0)</f>
        <v>Q2</v>
      </c>
      <c r="O10179" s="2">
        <f t="shared" ref="O10179:O10242" si="478">(L10179/K10179)*100</f>
        <v>13.035201918822029</v>
      </c>
      <c r="P10179" t="str">
        <f>VLOOKUP(retail_sales_2023!C10179,customers!A:J,5,)</f>
        <v>Jaipur</v>
      </c>
      <c r="Q10179" t="str">
        <f>VLOOKUP(C10179,customers!A:J,10,0)</f>
        <v>Premium</v>
      </c>
    </row>
    <row r="10180" spans="1:17" x14ac:dyDescent="0.3">
      <c r="A10180" t="s">
        <v>11271</v>
      </c>
      <c r="B10180" s="1">
        <v>45222</v>
      </c>
      <c r="C10180" t="s">
        <v>1784</v>
      </c>
      <c r="D10180" t="s">
        <v>1785</v>
      </c>
      <c r="E10180" t="s">
        <v>21</v>
      </c>
      <c r="F10180" t="s">
        <v>16</v>
      </c>
      <c r="G10180" t="s">
        <v>171</v>
      </c>
      <c r="H10180">
        <v>4</v>
      </c>
      <c r="I10180">
        <v>285.27999999999997</v>
      </c>
      <c r="J10180">
        <v>0.15</v>
      </c>
      <c r="K10180">
        <v>969.95</v>
      </c>
      <c r="L10180">
        <v>243.45</v>
      </c>
      <c r="M10180">
        <f t="shared" si="476"/>
        <v>969.95199999999988</v>
      </c>
      <c r="N10180" t="str">
        <f t="shared" si="477"/>
        <v>Q4</v>
      </c>
      <c r="O10180" s="2">
        <f t="shared" si="478"/>
        <v>25.099231919171089</v>
      </c>
      <c r="P10180" t="str">
        <f>VLOOKUP(retail_sales_2023!C10180,customers!A:J,5,)</f>
        <v>Bhubaneswar</v>
      </c>
      <c r="Q10180" t="str">
        <f>VLOOKUP(C10180,customers!A:J,10,0)</f>
        <v>Premium</v>
      </c>
    </row>
    <row r="10181" spans="1:17" x14ac:dyDescent="0.3">
      <c r="A10181" t="s">
        <v>11272</v>
      </c>
      <c r="B10181" s="1">
        <v>45159</v>
      </c>
      <c r="C10181" t="s">
        <v>1687</v>
      </c>
      <c r="D10181" t="s">
        <v>1688</v>
      </c>
      <c r="E10181" t="s">
        <v>27</v>
      </c>
      <c r="F10181" t="s">
        <v>81</v>
      </c>
      <c r="G10181" t="s">
        <v>470</v>
      </c>
      <c r="H10181">
        <v>3</v>
      </c>
      <c r="I10181">
        <v>1653.09</v>
      </c>
      <c r="J10181">
        <v>0.15</v>
      </c>
      <c r="K10181">
        <v>4215.38</v>
      </c>
      <c r="L10181">
        <v>1062.3399999999999</v>
      </c>
      <c r="M10181">
        <f t="shared" ref="M10181:M10244" si="479">H10181*I10181*(1-J10181)</f>
        <v>4215.3794999999991</v>
      </c>
      <c r="N10181" t="str">
        <f t="shared" si="477"/>
        <v>Q3</v>
      </c>
      <c r="O10181" s="2">
        <f t="shared" si="478"/>
        <v>25.201523943274388</v>
      </c>
      <c r="P10181" t="str">
        <f>VLOOKUP(retail_sales_2023!C10181,customers!A:J,5,)</f>
        <v>Chandigarh</v>
      </c>
      <c r="Q10181" t="str">
        <f>VLOOKUP(C10181,customers!A:J,10,0)</f>
        <v>Occasional</v>
      </c>
    </row>
    <row r="10182" spans="1:17" x14ac:dyDescent="0.3">
      <c r="A10182" t="s">
        <v>11273</v>
      </c>
      <c r="B10182" s="1">
        <v>44974</v>
      </c>
      <c r="C10182" t="s">
        <v>184</v>
      </c>
      <c r="D10182" t="s">
        <v>185</v>
      </c>
      <c r="E10182" t="s">
        <v>15</v>
      </c>
      <c r="F10182" t="s">
        <v>16</v>
      </c>
      <c r="G10182" t="s">
        <v>356</v>
      </c>
      <c r="H10182">
        <v>2</v>
      </c>
      <c r="I10182">
        <v>614.41</v>
      </c>
      <c r="J10182">
        <v>0.2</v>
      </c>
      <c r="K10182">
        <v>983.06</v>
      </c>
      <c r="L10182">
        <v>309.08999999999997</v>
      </c>
      <c r="M10182">
        <f t="shared" si="479"/>
        <v>983.05600000000004</v>
      </c>
      <c r="N10182" t="str">
        <f t="shared" si="477"/>
        <v>Q1</v>
      </c>
      <c r="O10182" s="2">
        <f t="shared" si="478"/>
        <v>31.441621060769432</v>
      </c>
      <c r="P10182" t="str">
        <f>VLOOKUP(retail_sales_2023!C10182,customers!A:J,5,)</f>
        <v>Hyderabad</v>
      </c>
      <c r="Q10182" t="str">
        <f>VLOOKUP(C10182,customers!A:J,10,0)</f>
        <v>Premium</v>
      </c>
    </row>
    <row r="10183" spans="1:17" x14ac:dyDescent="0.3">
      <c r="A10183" t="s">
        <v>11274</v>
      </c>
      <c r="B10183" s="1">
        <v>45287</v>
      </c>
      <c r="C10183" t="s">
        <v>2329</v>
      </c>
      <c r="D10183" t="s">
        <v>2330</v>
      </c>
      <c r="E10183" t="s">
        <v>15</v>
      </c>
      <c r="F10183" t="s">
        <v>16</v>
      </c>
      <c r="G10183" t="s">
        <v>356</v>
      </c>
      <c r="H10183">
        <v>4</v>
      </c>
      <c r="I10183">
        <v>425.7</v>
      </c>
      <c r="J10183">
        <v>0.1</v>
      </c>
      <c r="K10183">
        <v>1532.52</v>
      </c>
      <c r="L10183">
        <v>638.36</v>
      </c>
      <c r="M10183">
        <f t="shared" si="479"/>
        <v>1532.52</v>
      </c>
      <c r="N10183" t="str">
        <f t="shared" si="477"/>
        <v>Q4</v>
      </c>
      <c r="O10183" s="2">
        <f t="shared" si="478"/>
        <v>41.654268786051738</v>
      </c>
      <c r="P10183" t="str">
        <f>VLOOKUP(retail_sales_2023!C10183,customers!A:J,5,)</f>
        <v>Chennai</v>
      </c>
      <c r="Q10183" t="str">
        <f>VLOOKUP(C10183,customers!A:J,10,0)</f>
        <v>Premium</v>
      </c>
    </row>
    <row r="10184" spans="1:17" x14ac:dyDescent="0.3">
      <c r="A10184" t="s">
        <v>11275</v>
      </c>
      <c r="B10184" s="1">
        <v>45009</v>
      </c>
      <c r="C10184" t="s">
        <v>503</v>
      </c>
      <c r="D10184" t="s">
        <v>504</v>
      </c>
      <c r="E10184" t="s">
        <v>21</v>
      </c>
      <c r="F10184" t="s">
        <v>43</v>
      </c>
      <c r="G10184" t="s">
        <v>243</v>
      </c>
      <c r="H10184">
        <v>4</v>
      </c>
      <c r="I10184">
        <v>59063.56</v>
      </c>
      <c r="J10184">
        <v>0</v>
      </c>
      <c r="K10184">
        <v>236254.24</v>
      </c>
      <c r="L10184">
        <v>21677.9</v>
      </c>
      <c r="M10184">
        <f t="shared" si="479"/>
        <v>236254.24</v>
      </c>
      <c r="N10184" t="str">
        <f t="shared" si="477"/>
        <v>Q1</v>
      </c>
      <c r="O10184" s="2">
        <f t="shared" si="478"/>
        <v>9.1756660113274595</v>
      </c>
      <c r="P10184" t="str">
        <f>VLOOKUP(retail_sales_2023!C10184,customers!A:J,5,)</f>
        <v>Patna</v>
      </c>
      <c r="Q10184" t="str">
        <f>VLOOKUP(C10184,customers!A:J,10,0)</f>
        <v>Premium</v>
      </c>
    </row>
    <row r="10185" spans="1:17" x14ac:dyDescent="0.3">
      <c r="A10185" t="s">
        <v>11276</v>
      </c>
      <c r="B10185" s="1">
        <v>45139</v>
      </c>
      <c r="C10185" t="s">
        <v>338</v>
      </c>
      <c r="D10185" t="s">
        <v>13093</v>
      </c>
      <c r="E10185" t="s">
        <v>15</v>
      </c>
      <c r="F10185" t="s">
        <v>22</v>
      </c>
      <c r="G10185" t="s">
        <v>23</v>
      </c>
      <c r="H10185">
        <v>2</v>
      </c>
      <c r="I10185">
        <v>44413</v>
      </c>
      <c r="J10185">
        <v>0.25</v>
      </c>
      <c r="K10185">
        <v>66619.5</v>
      </c>
      <c r="L10185">
        <v>20938.330000000002</v>
      </c>
      <c r="M10185">
        <f t="shared" si="479"/>
        <v>66619.5</v>
      </c>
      <c r="N10185" t="str">
        <f t="shared" si="477"/>
        <v>Q3</v>
      </c>
      <c r="O10185" s="2">
        <f t="shared" si="478"/>
        <v>31.429731535061055</v>
      </c>
      <c r="P10185" t="str">
        <f>VLOOKUP(retail_sales_2023!C10185,customers!A:J,5,)</f>
        <v>Kochi</v>
      </c>
      <c r="Q10185" t="str">
        <f>VLOOKUP(C10185,customers!A:J,10,0)</f>
        <v>Regular</v>
      </c>
    </row>
    <row r="10186" spans="1:17" x14ac:dyDescent="0.3">
      <c r="A10186" t="s">
        <v>11277</v>
      </c>
      <c r="B10186" s="1">
        <v>45110</v>
      </c>
      <c r="C10186" t="s">
        <v>748</v>
      </c>
      <c r="D10186" t="s">
        <v>749</v>
      </c>
      <c r="E10186" t="s">
        <v>33</v>
      </c>
      <c r="F10186" t="s">
        <v>52</v>
      </c>
      <c r="G10186" t="s">
        <v>200</v>
      </c>
      <c r="H10186">
        <v>9</v>
      </c>
      <c r="I10186">
        <v>149.69</v>
      </c>
      <c r="J10186">
        <v>0.25</v>
      </c>
      <c r="K10186">
        <v>1010.41</v>
      </c>
      <c r="L10186">
        <v>71.27</v>
      </c>
      <c r="M10186">
        <f t="shared" si="479"/>
        <v>1010.4075</v>
      </c>
      <c r="N10186" t="str">
        <f t="shared" si="477"/>
        <v>Q3</v>
      </c>
      <c r="O10186" s="2">
        <f t="shared" si="478"/>
        <v>7.0535723122296892</v>
      </c>
      <c r="P10186" t="str">
        <f>VLOOKUP(retail_sales_2023!C10186,customers!A:J,5,)</f>
        <v>Surat</v>
      </c>
      <c r="Q10186" t="str">
        <f>VLOOKUP(C10186,customers!A:J,10,0)</f>
        <v>Premium</v>
      </c>
    </row>
    <row r="10187" spans="1:17" x14ac:dyDescent="0.3">
      <c r="A10187" t="s">
        <v>11278</v>
      </c>
      <c r="B10187" s="1">
        <v>45210</v>
      </c>
      <c r="C10187" t="s">
        <v>647</v>
      </c>
      <c r="D10187" t="s">
        <v>648</v>
      </c>
      <c r="E10187" t="s">
        <v>27</v>
      </c>
      <c r="F10187" t="s">
        <v>52</v>
      </c>
      <c r="G10187" t="s">
        <v>69</v>
      </c>
      <c r="H10187">
        <v>2</v>
      </c>
      <c r="I10187">
        <v>500.13</v>
      </c>
      <c r="J10187">
        <v>0.05</v>
      </c>
      <c r="K10187">
        <v>950.25</v>
      </c>
      <c r="L10187">
        <v>57.71</v>
      </c>
      <c r="M10187">
        <f t="shared" si="479"/>
        <v>950.24699999999996</v>
      </c>
      <c r="N10187" t="str">
        <f t="shared" si="477"/>
        <v>Q4</v>
      </c>
      <c r="O10187" s="2">
        <f t="shared" si="478"/>
        <v>6.0731386477242832</v>
      </c>
      <c r="P10187" t="str">
        <f>VLOOKUP(retail_sales_2023!C10187,customers!A:J,5,)</f>
        <v>Chandigarh</v>
      </c>
      <c r="Q10187" t="str">
        <f>VLOOKUP(C10187,customers!A:J,10,0)</f>
        <v>Regular</v>
      </c>
    </row>
    <row r="10188" spans="1:17" x14ac:dyDescent="0.3">
      <c r="A10188" t="s">
        <v>11279</v>
      </c>
      <c r="B10188" s="1">
        <v>45258</v>
      </c>
      <c r="C10188" t="s">
        <v>797</v>
      </c>
      <c r="D10188" t="s">
        <v>798</v>
      </c>
      <c r="E10188" t="s">
        <v>15</v>
      </c>
      <c r="F10188" t="s">
        <v>81</v>
      </c>
      <c r="G10188" t="s">
        <v>82</v>
      </c>
      <c r="H10188">
        <v>2</v>
      </c>
      <c r="I10188">
        <v>3747.16</v>
      </c>
      <c r="J10188">
        <v>0.1</v>
      </c>
      <c r="K10188">
        <v>6744.89</v>
      </c>
      <c r="L10188">
        <v>2304.1799999999998</v>
      </c>
      <c r="M10188">
        <f t="shared" si="479"/>
        <v>6744.8879999999999</v>
      </c>
      <c r="N10188" t="str">
        <f t="shared" si="477"/>
        <v>Q4</v>
      </c>
      <c r="O10188" s="2">
        <f t="shared" si="478"/>
        <v>34.161861794632678</v>
      </c>
      <c r="P10188" t="str">
        <f>VLOOKUP(retail_sales_2023!C10188,customers!A:J,5,)</f>
        <v>Kochi</v>
      </c>
      <c r="Q10188" t="str">
        <f>VLOOKUP(C10188,customers!A:J,10,0)</f>
        <v>Occasional</v>
      </c>
    </row>
    <row r="10189" spans="1:17" x14ac:dyDescent="0.3">
      <c r="A10189" t="s">
        <v>11280</v>
      </c>
      <c r="B10189" s="1">
        <v>45250</v>
      </c>
      <c r="C10189" t="s">
        <v>224</v>
      </c>
      <c r="D10189" t="s">
        <v>225</v>
      </c>
      <c r="E10189" t="s">
        <v>33</v>
      </c>
      <c r="F10189" t="s">
        <v>52</v>
      </c>
      <c r="G10189" t="s">
        <v>133</v>
      </c>
      <c r="H10189">
        <v>1</v>
      </c>
      <c r="I10189">
        <v>622.51</v>
      </c>
      <c r="J10189">
        <v>0.1</v>
      </c>
      <c r="K10189">
        <v>560.26</v>
      </c>
      <c r="L10189">
        <v>37</v>
      </c>
      <c r="M10189">
        <f t="shared" si="479"/>
        <v>560.25900000000001</v>
      </c>
      <c r="N10189" t="str">
        <f t="shared" si="477"/>
        <v>Q4</v>
      </c>
      <c r="O10189" s="2">
        <f t="shared" si="478"/>
        <v>6.6040766786848959</v>
      </c>
      <c r="P10189" t="str">
        <f>VLOOKUP(retail_sales_2023!C10189,customers!A:J,5,)</f>
        <v>Surat</v>
      </c>
      <c r="Q10189" t="str">
        <f>VLOOKUP(C10189,customers!A:J,10,0)</f>
        <v>Premium</v>
      </c>
    </row>
    <row r="10190" spans="1:17" x14ac:dyDescent="0.3">
      <c r="A10190" t="s">
        <v>11281</v>
      </c>
      <c r="B10190" s="1">
        <v>45178</v>
      </c>
      <c r="C10190" t="s">
        <v>1386</v>
      </c>
      <c r="D10190" t="s">
        <v>1387</v>
      </c>
      <c r="E10190" t="s">
        <v>21</v>
      </c>
      <c r="F10190" t="s">
        <v>28</v>
      </c>
      <c r="G10190" t="s">
        <v>439</v>
      </c>
      <c r="H10190">
        <v>3</v>
      </c>
      <c r="I10190">
        <v>7252.38</v>
      </c>
      <c r="J10190">
        <v>0.3</v>
      </c>
      <c r="K10190">
        <v>15230</v>
      </c>
      <c r="L10190">
        <v>3193.45</v>
      </c>
      <c r="M10190">
        <f t="shared" si="479"/>
        <v>15229.997999999998</v>
      </c>
      <c r="N10190" t="str">
        <f t="shared" si="477"/>
        <v>Q3</v>
      </c>
      <c r="O10190" s="2">
        <f t="shared" si="478"/>
        <v>20.968154957321076</v>
      </c>
      <c r="P10190" t="str">
        <f>VLOOKUP(retail_sales_2023!C10190,customers!A:J,5,)</f>
        <v>Patna</v>
      </c>
      <c r="Q10190" t="str">
        <f>VLOOKUP(C10190,customers!A:J,10,0)</f>
        <v>Premium</v>
      </c>
    </row>
    <row r="10191" spans="1:17" x14ac:dyDescent="0.3">
      <c r="A10191" t="s">
        <v>11282</v>
      </c>
      <c r="B10191" s="1">
        <v>45083</v>
      </c>
      <c r="C10191" t="s">
        <v>1906</v>
      </c>
      <c r="D10191" t="s">
        <v>1907</v>
      </c>
      <c r="E10191" t="s">
        <v>27</v>
      </c>
      <c r="F10191" t="s">
        <v>16</v>
      </c>
      <c r="G10191" t="s">
        <v>171</v>
      </c>
      <c r="H10191">
        <v>4</v>
      </c>
      <c r="I10191">
        <v>292.02</v>
      </c>
      <c r="J10191">
        <v>0.05</v>
      </c>
      <c r="K10191">
        <v>1109.68</v>
      </c>
      <c r="L10191">
        <v>411.25</v>
      </c>
      <c r="M10191">
        <f t="shared" si="479"/>
        <v>1109.6759999999999</v>
      </c>
      <c r="N10191" t="str">
        <f t="shared" si="477"/>
        <v>Q2</v>
      </c>
      <c r="O10191" s="2">
        <f t="shared" si="478"/>
        <v>37.060233580852135</v>
      </c>
      <c r="P10191" t="str">
        <f>VLOOKUP(retail_sales_2023!C10191,customers!A:J,5,)</f>
        <v>Amritsar</v>
      </c>
      <c r="Q10191" t="str">
        <f>VLOOKUP(C10191,customers!A:J,10,0)</f>
        <v>Regular</v>
      </c>
    </row>
    <row r="10192" spans="1:17" x14ac:dyDescent="0.3">
      <c r="A10192" t="s">
        <v>11283</v>
      </c>
      <c r="B10192" s="1">
        <v>45158</v>
      </c>
      <c r="C10192" t="s">
        <v>1654</v>
      </c>
      <c r="D10192" t="s">
        <v>1655</v>
      </c>
      <c r="E10192" t="s">
        <v>33</v>
      </c>
      <c r="F10192" t="s">
        <v>81</v>
      </c>
      <c r="G10192" t="s">
        <v>82</v>
      </c>
      <c r="H10192">
        <v>5</v>
      </c>
      <c r="I10192">
        <v>4204.99</v>
      </c>
      <c r="J10192">
        <v>0.25</v>
      </c>
      <c r="K10192">
        <v>15768.71</v>
      </c>
      <c r="L10192">
        <v>3763.04</v>
      </c>
      <c r="M10192">
        <f t="shared" si="479"/>
        <v>15768.712499999998</v>
      </c>
      <c r="N10192" t="str">
        <f t="shared" si="477"/>
        <v>Q3</v>
      </c>
      <c r="O10192" s="2">
        <f t="shared" si="478"/>
        <v>23.86396858081606</v>
      </c>
      <c r="P10192" t="str">
        <f>VLOOKUP(retail_sales_2023!C10192,customers!A:J,5,)</f>
        <v>Ahmedabad</v>
      </c>
      <c r="Q10192" t="str">
        <f>VLOOKUP(C10192,customers!A:J,10,0)</f>
        <v>Premium</v>
      </c>
    </row>
    <row r="10193" spans="1:17" x14ac:dyDescent="0.3">
      <c r="A10193" t="s">
        <v>11284</v>
      </c>
      <c r="B10193" s="1">
        <v>45195</v>
      </c>
      <c r="C10193" t="s">
        <v>573</v>
      </c>
      <c r="D10193" t="s">
        <v>574</v>
      </c>
      <c r="E10193" t="s">
        <v>27</v>
      </c>
      <c r="F10193" t="s">
        <v>28</v>
      </c>
      <c r="G10193" t="s">
        <v>672</v>
      </c>
      <c r="H10193">
        <v>4</v>
      </c>
      <c r="I10193">
        <v>1345.25</v>
      </c>
      <c r="J10193">
        <v>0.1</v>
      </c>
      <c r="K10193">
        <v>4842.8999999999996</v>
      </c>
      <c r="L10193">
        <v>1357.3</v>
      </c>
      <c r="M10193">
        <f t="shared" si="479"/>
        <v>4842.9000000000005</v>
      </c>
      <c r="N10193" t="str">
        <f t="shared" si="477"/>
        <v>Q3</v>
      </c>
      <c r="O10193" s="2">
        <f t="shared" si="478"/>
        <v>28.026595634846892</v>
      </c>
      <c r="P10193" t="str">
        <f>VLOOKUP(retail_sales_2023!C10193,customers!A:J,5,)</f>
        <v>Kolkata</v>
      </c>
      <c r="Q10193" t="str">
        <f>VLOOKUP(C10193,customers!A:J,10,0)</f>
        <v>Premium</v>
      </c>
    </row>
    <row r="10194" spans="1:17" x14ac:dyDescent="0.3">
      <c r="A10194" t="s">
        <v>11285</v>
      </c>
      <c r="B10194" s="1">
        <v>45063</v>
      </c>
      <c r="C10194" t="s">
        <v>215</v>
      </c>
      <c r="D10194" t="s">
        <v>216</v>
      </c>
      <c r="E10194" t="s">
        <v>27</v>
      </c>
      <c r="F10194" t="s">
        <v>22</v>
      </c>
      <c r="G10194" t="s">
        <v>1039</v>
      </c>
      <c r="H10194">
        <v>5</v>
      </c>
      <c r="I10194">
        <v>8185.67</v>
      </c>
      <c r="J10194">
        <v>0.2</v>
      </c>
      <c r="K10194">
        <v>32742.68</v>
      </c>
      <c r="L10194">
        <v>-4729.34</v>
      </c>
      <c r="M10194">
        <f t="shared" si="479"/>
        <v>32742.68</v>
      </c>
      <c r="N10194" t="str">
        <f t="shared" si="477"/>
        <v>Q2</v>
      </c>
      <c r="O10194" s="2">
        <f t="shared" si="478"/>
        <v>-14.443961215147935</v>
      </c>
      <c r="P10194" t="str">
        <f>VLOOKUP(retail_sales_2023!C10194,customers!A:J,5,)</f>
        <v>Lucknow</v>
      </c>
      <c r="Q10194" t="str">
        <f>VLOOKUP(C10194,customers!A:J,10,0)</f>
        <v>Occasional</v>
      </c>
    </row>
    <row r="10195" spans="1:17" x14ac:dyDescent="0.3">
      <c r="A10195" t="s">
        <v>11286</v>
      </c>
      <c r="B10195" s="1">
        <v>45192</v>
      </c>
      <c r="C10195" t="s">
        <v>1662</v>
      </c>
      <c r="D10195" t="s">
        <v>1808</v>
      </c>
      <c r="E10195" t="s">
        <v>27</v>
      </c>
      <c r="F10195" t="s">
        <v>16</v>
      </c>
      <c r="G10195" t="s">
        <v>17</v>
      </c>
      <c r="H10195">
        <v>3</v>
      </c>
      <c r="I10195">
        <v>384.77</v>
      </c>
      <c r="J10195">
        <v>0</v>
      </c>
      <c r="K10195">
        <v>1154.31</v>
      </c>
      <c r="L10195">
        <v>372.98</v>
      </c>
      <c r="M10195">
        <f t="shared" si="479"/>
        <v>1154.31</v>
      </c>
      <c r="N10195" t="str">
        <f t="shared" si="477"/>
        <v>Q3</v>
      </c>
      <c r="O10195" s="2">
        <f t="shared" si="478"/>
        <v>32.311943931872719</v>
      </c>
      <c r="P10195" t="str">
        <f>VLOOKUP(retail_sales_2023!C10195,customers!A:J,5,)</f>
        <v>Jaipur</v>
      </c>
      <c r="Q10195" t="str">
        <f>VLOOKUP(C10195,customers!A:J,10,0)</f>
        <v>Occasional</v>
      </c>
    </row>
    <row r="10196" spans="1:17" x14ac:dyDescent="0.3">
      <c r="A10196" t="s">
        <v>11287</v>
      </c>
      <c r="B10196" s="1">
        <v>44937</v>
      </c>
      <c r="C10196" t="s">
        <v>1601</v>
      </c>
      <c r="D10196" t="s">
        <v>1602</v>
      </c>
      <c r="E10196" t="s">
        <v>21</v>
      </c>
      <c r="F10196" t="s">
        <v>52</v>
      </c>
      <c r="G10196" t="s">
        <v>117</v>
      </c>
      <c r="H10196">
        <v>4</v>
      </c>
      <c r="I10196">
        <v>685.01</v>
      </c>
      <c r="J10196">
        <v>0.05</v>
      </c>
      <c r="K10196">
        <v>2603.04</v>
      </c>
      <c r="L10196">
        <v>201.85</v>
      </c>
      <c r="M10196">
        <f t="shared" si="479"/>
        <v>2603.038</v>
      </c>
      <c r="N10196" t="str">
        <f t="shared" si="477"/>
        <v>Q1</v>
      </c>
      <c r="O10196" s="2">
        <f t="shared" si="478"/>
        <v>7.7543948613928322</v>
      </c>
      <c r="P10196" t="str">
        <f>VLOOKUP(retail_sales_2023!C10196,customers!A:J,5,)</f>
        <v>Patna</v>
      </c>
      <c r="Q10196" t="str">
        <f>VLOOKUP(C10196,customers!A:J,10,0)</f>
        <v>Premium</v>
      </c>
    </row>
    <row r="10197" spans="1:17" x14ac:dyDescent="0.3">
      <c r="A10197" t="s">
        <v>11288</v>
      </c>
      <c r="B10197" s="1">
        <v>45087</v>
      </c>
      <c r="C10197" t="s">
        <v>5047</v>
      </c>
      <c r="D10197" t="s">
        <v>5048</v>
      </c>
      <c r="E10197" t="s">
        <v>27</v>
      </c>
      <c r="F10197" t="s">
        <v>52</v>
      </c>
      <c r="G10197" t="s">
        <v>235</v>
      </c>
      <c r="H10197">
        <v>2</v>
      </c>
      <c r="I10197">
        <v>386.11</v>
      </c>
      <c r="J10197">
        <v>0</v>
      </c>
      <c r="K10197">
        <v>772.22</v>
      </c>
      <c r="L10197">
        <v>-101.6</v>
      </c>
      <c r="M10197">
        <f t="shared" si="479"/>
        <v>772.22</v>
      </c>
      <c r="N10197" t="str">
        <f t="shared" si="477"/>
        <v>Q2</v>
      </c>
      <c r="O10197" s="2">
        <f t="shared" si="478"/>
        <v>-13.156872393877391</v>
      </c>
      <c r="P10197" t="str">
        <f>VLOOKUP(retail_sales_2023!C10197,customers!A:J,5,)</f>
        <v>Lucknow</v>
      </c>
      <c r="Q10197" t="str">
        <f>VLOOKUP(C10197,customers!A:J,10,0)</f>
        <v>Premium</v>
      </c>
    </row>
    <row r="10198" spans="1:17" x14ac:dyDescent="0.3">
      <c r="A10198" t="s">
        <v>11289</v>
      </c>
      <c r="B10198" s="1">
        <v>45237</v>
      </c>
      <c r="C10198" t="s">
        <v>886</v>
      </c>
      <c r="D10198" t="s">
        <v>887</v>
      </c>
      <c r="E10198" t="s">
        <v>21</v>
      </c>
      <c r="F10198" t="s">
        <v>22</v>
      </c>
      <c r="G10198" t="s">
        <v>146</v>
      </c>
      <c r="H10198">
        <v>1</v>
      </c>
      <c r="I10198">
        <v>25775.86</v>
      </c>
      <c r="J10198">
        <v>0.15</v>
      </c>
      <c r="K10198">
        <v>21909.48</v>
      </c>
      <c r="L10198">
        <v>-385.19</v>
      </c>
      <c r="M10198">
        <f t="shared" si="479"/>
        <v>21909.481</v>
      </c>
      <c r="N10198" t="str">
        <f t="shared" si="477"/>
        <v>Q4</v>
      </c>
      <c r="O10198" s="2">
        <f t="shared" si="478"/>
        <v>-1.7580974080626286</v>
      </c>
      <c r="P10198" t="str">
        <f>VLOOKUP(retail_sales_2023!C10198,customers!A:J,5,)</f>
        <v>Bhubaneswar</v>
      </c>
      <c r="Q10198" t="str">
        <f>VLOOKUP(C10198,customers!A:J,10,0)</f>
        <v>Premium</v>
      </c>
    </row>
    <row r="10199" spans="1:17" x14ac:dyDescent="0.3">
      <c r="A10199" t="s">
        <v>11290</v>
      </c>
      <c r="B10199" s="1">
        <v>45247</v>
      </c>
      <c r="C10199" t="s">
        <v>2580</v>
      </c>
      <c r="D10199" t="s">
        <v>2581</v>
      </c>
      <c r="E10199" t="s">
        <v>21</v>
      </c>
      <c r="F10199" t="s">
        <v>28</v>
      </c>
      <c r="G10199" t="s">
        <v>280</v>
      </c>
      <c r="H10199">
        <v>4</v>
      </c>
      <c r="I10199">
        <v>402.13</v>
      </c>
      <c r="J10199">
        <v>0.2</v>
      </c>
      <c r="K10199">
        <v>1286.82</v>
      </c>
      <c r="L10199">
        <v>210.62</v>
      </c>
      <c r="M10199">
        <f t="shared" si="479"/>
        <v>1286.816</v>
      </c>
      <c r="N10199" t="str">
        <f t="shared" si="477"/>
        <v>Q4</v>
      </c>
      <c r="O10199" s="2">
        <f t="shared" si="478"/>
        <v>16.367479523165635</v>
      </c>
      <c r="P10199" t="str">
        <f>VLOOKUP(retail_sales_2023!C10199,customers!A:J,5,)</f>
        <v>Patna</v>
      </c>
      <c r="Q10199" t="str">
        <f>VLOOKUP(C10199,customers!A:J,10,0)</f>
        <v>Premium</v>
      </c>
    </row>
    <row r="10200" spans="1:17" x14ac:dyDescent="0.3">
      <c r="A10200" t="s">
        <v>11291</v>
      </c>
      <c r="B10200" s="1">
        <v>45007</v>
      </c>
      <c r="C10200" t="s">
        <v>773</v>
      </c>
      <c r="D10200" t="s">
        <v>774</v>
      </c>
      <c r="E10200" t="s">
        <v>21</v>
      </c>
      <c r="F10200" t="s">
        <v>43</v>
      </c>
      <c r="G10200" t="s">
        <v>178</v>
      </c>
      <c r="H10200">
        <v>5</v>
      </c>
      <c r="I10200">
        <v>13226.22</v>
      </c>
      <c r="J10200">
        <v>0</v>
      </c>
      <c r="K10200">
        <v>66131.100000000006</v>
      </c>
      <c r="L10200">
        <v>9208.91</v>
      </c>
      <c r="M10200">
        <f t="shared" si="479"/>
        <v>66131.099999999991</v>
      </c>
      <c r="N10200" t="str">
        <f t="shared" si="477"/>
        <v>Q1</v>
      </c>
      <c r="O10200" s="2">
        <f t="shared" si="478"/>
        <v>13.925233362215355</v>
      </c>
      <c r="P10200" t="str">
        <f>VLOOKUP(retail_sales_2023!C10200,customers!A:J,5,)</f>
        <v>Ranchi</v>
      </c>
      <c r="Q10200" t="str">
        <f>VLOOKUP(C10200,customers!A:J,10,0)</f>
        <v>Premium</v>
      </c>
    </row>
    <row r="10201" spans="1:17" x14ac:dyDescent="0.3">
      <c r="A10201" t="s">
        <v>11292</v>
      </c>
      <c r="B10201" s="1">
        <v>45079</v>
      </c>
      <c r="C10201" t="s">
        <v>1425</v>
      </c>
      <c r="D10201" t="s">
        <v>1426</v>
      </c>
      <c r="E10201" t="s">
        <v>27</v>
      </c>
      <c r="F10201" t="s">
        <v>43</v>
      </c>
      <c r="G10201" t="s">
        <v>110</v>
      </c>
      <c r="H10201">
        <v>4</v>
      </c>
      <c r="I10201">
        <v>14711.05</v>
      </c>
      <c r="J10201">
        <v>0.2</v>
      </c>
      <c r="K10201">
        <v>47075.360000000001</v>
      </c>
      <c r="L10201">
        <v>-4391.7299999999996</v>
      </c>
      <c r="M10201">
        <f t="shared" si="479"/>
        <v>47075.360000000001</v>
      </c>
      <c r="N10201" t="str">
        <f t="shared" si="477"/>
        <v>Q2</v>
      </c>
      <c r="O10201" s="2">
        <f t="shared" si="478"/>
        <v>-9.3291479873972278</v>
      </c>
      <c r="P10201" t="str">
        <f>VLOOKUP(retail_sales_2023!C10201,customers!A:J,5,)</f>
        <v>Delhi</v>
      </c>
      <c r="Q10201" t="str">
        <f>VLOOKUP(C10201,customers!A:J,10,0)</f>
        <v>Premium</v>
      </c>
    </row>
    <row r="10202" spans="1:17" x14ac:dyDescent="0.3">
      <c r="A10202" t="s">
        <v>11293</v>
      </c>
      <c r="B10202" s="1">
        <v>45154</v>
      </c>
      <c r="C10202" t="s">
        <v>660</v>
      </c>
      <c r="D10202" t="s">
        <v>661</v>
      </c>
      <c r="E10202" t="s">
        <v>21</v>
      </c>
      <c r="F10202" t="s">
        <v>22</v>
      </c>
      <c r="G10202" t="s">
        <v>516</v>
      </c>
      <c r="H10202">
        <v>5</v>
      </c>
      <c r="I10202">
        <v>14003.07</v>
      </c>
      <c r="J10202">
        <v>0</v>
      </c>
      <c r="K10202">
        <v>70015.350000000006</v>
      </c>
      <c r="L10202">
        <v>16940.150000000001</v>
      </c>
      <c r="M10202">
        <f t="shared" si="479"/>
        <v>70015.350000000006</v>
      </c>
      <c r="N10202" t="str">
        <f t="shared" si="477"/>
        <v>Q3</v>
      </c>
      <c r="O10202" s="2">
        <f t="shared" si="478"/>
        <v>24.194908687880588</v>
      </c>
      <c r="P10202" t="str">
        <f>VLOOKUP(retail_sales_2023!C10202,customers!A:J,5,)</f>
        <v>Ranchi</v>
      </c>
      <c r="Q10202" t="str">
        <f>VLOOKUP(C10202,customers!A:J,10,0)</f>
        <v>Regular</v>
      </c>
    </row>
    <row r="10203" spans="1:17" x14ac:dyDescent="0.3">
      <c r="A10203" t="s">
        <v>11294</v>
      </c>
      <c r="B10203" s="1">
        <v>45290</v>
      </c>
      <c r="C10203" t="s">
        <v>1379</v>
      </c>
      <c r="D10203" t="s">
        <v>1380</v>
      </c>
      <c r="E10203" t="s">
        <v>27</v>
      </c>
      <c r="F10203" t="s">
        <v>43</v>
      </c>
      <c r="G10203" t="s">
        <v>154</v>
      </c>
      <c r="H10203">
        <v>2</v>
      </c>
      <c r="I10203">
        <v>20650.599999999999</v>
      </c>
      <c r="J10203">
        <v>0</v>
      </c>
      <c r="K10203">
        <v>41301.199999999997</v>
      </c>
      <c r="L10203">
        <v>4934.22</v>
      </c>
      <c r="M10203">
        <f t="shared" si="479"/>
        <v>41301.199999999997</v>
      </c>
      <c r="N10203" t="str">
        <f t="shared" si="477"/>
        <v>Q4</v>
      </c>
      <c r="O10203" s="2">
        <f t="shared" si="478"/>
        <v>11.946916796606395</v>
      </c>
      <c r="P10203" t="str">
        <f>VLOOKUP(retail_sales_2023!C10203,customers!A:J,5,)</f>
        <v>Lucknow</v>
      </c>
      <c r="Q10203" t="str">
        <f>VLOOKUP(C10203,customers!A:J,10,0)</f>
        <v>Premium</v>
      </c>
    </row>
    <row r="10204" spans="1:17" x14ac:dyDescent="0.3">
      <c r="A10204" t="s">
        <v>11295</v>
      </c>
      <c r="B10204" s="1">
        <v>45067</v>
      </c>
      <c r="C10204" t="s">
        <v>454</v>
      </c>
      <c r="D10204" t="s">
        <v>455</v>
      </c>
      <c r="E10204" t="s">
        <v>33</v>
      </c>
      <c r="F10204" t="s">
        <v>81</v>
      </c>
      <c r="G10204" t="s">
        <v>158</v>
      </c>
      <c r="H10204">
        <v>2</v>
      </c>
      <c r="I10204">
        <v>4369.38</v>
      </c>
      <c r="J10204">
        <v>0.2</v>
      </c>
      <c r="K10204">
        <v>6991.01</v>
      </c>
      <c r="L10204">
        <v>-833.32</v>
      </c>
      <c r="M10204">
        <f t="shared" si="479"/>
        <v>6991.0080000000007</v>
      </c>
      <c r="N10204" t="str">
        <f t="shared" si="477"/>
        <v>Q2</v>
      </c>
      <c r="O10204" s="2">
        <f t="shared" si="478"/>
        <v>-11.919879960120213</v>
      </c>
      <c r="P10204" t="str">
        <f>VLOOKUP(retail_sales_2023!C10204,customers!A:J,5,)</f>
        <v>Mumbai</v>
      </c>
      <c r="Q10204" t="str">
        <f>VLOOKUP(C10204,customers!A:J,10,0)</f>
        <v>Premium</v>
      </c>
    </row>
    <row r="10205" spans="1:17" x14ac:dyDescent="0.3">
      <c r="A10205" t="s">
        <v>11296</v>
      </c>
      <c r="B10205" s="1">
        <v>45003</v>
      </c>
      <c r="C10205" t="s">
        <v>2294</v>
      </c>
      <c r="D10205" t="s">
        <v>2295</v>
      </c>
      <c r="E10205" t="s">
        <v>27</v>
      </c>
      <c r="F10205" t="s">
        <v>52</v>
      </c>
      <c r="G10205" t="s">
        <v>235</v>
      </c>
      <c r="H10205">
        <v>6</v>
      </c>
      <c r="I10205">
        <v>455.14</v>
      </c>
      <c r="J10205">
        <v>0.1</v>
      </c>
      <c r="K10205">
        <v>2457.7600000000002</v>
      </c>
      <c r="L10205">
        <v>152.5</v>
      </c>
      <c r="M10205">
        <f t="shared" si="479"/>
        <v>2457.7560000000003</v>
      </c>
      <c r="N10205" t="str">
        <f t="shared" si="477"/>
        <v>Q1</v>
      </c>
      <c r="O10205" s="2">
        <f t="shared" si="478"/>
        <v>6.2048369246793822</v>
      </c>
      <c r="P10205" t="str">
        <f>VLOOKUP(retail_sales_2023!C10205,customers!A:J,5,)</f>
        <v>Amritsar</v>
      </c>
      <c r="Q10205" t="str">
        <f>VLOOKUP(C10205,customers!A:J,10,0)</f>
        <v>Regular</v>
      </c>
    </row>
    <row r="10206" spans="1:17" x14ac:dyDescent="0.3">
      <c r="A10206" t="s">
        <v>11297</v>
      </c>
      <c r="B10206" s="1">
        <v>44999</v>
      </c>
      <c r="C10206" t="s">
        <v>75</v>
      </c>
      <c r="D10206" t="s">
        <v>76</v>
      </c>
      <c r="E10206" t="s">
        <v>21</v>
      </c>
      <c r="F10206" t="s">
        <v>38</v>
      </c>
      <c r="G10206" t="s">
        <v>65</v>
      </c>
      <c r="H10206">
        <v>1</v>
      </c>
      <c r="I10206">
        <v>2370.69</v>
      </c>
      <c r="J10206">
        <v>0.05</v>
      </c>
      <c r="K10206">
        <v>2252.16</v>
      </c>
      <c r="L10206">
        <v>545.16</v>
      </c>
      <c r="M10206">
        <f t="shared" si="479"/>
        <v>2252.1554999999998</v>
      </c>
      <c r="N10206" t="str">
        <f t="shared" si="477"/>
        <v>Q1</v>
      </c>
      <c r="O10206" s="2">
        <f t="shared" si="478"/>
        <v>24.206095481670932</v>
      </c>
      <c r="P10206" t="str">
        <f>VLOOKUP(retail_sales_2023!C10206,customers!A:J,5,)</f>
        <v>Patna</v>
      </c>
      <c r="Q10206" t="str">
        <f>VLOOKUP(C10206,customers!A:J,10,0)</f>
        <v>Regular</v>
      </c>
    </row>
    <row r="10207" spans="1:17" x14ac:dyDescent="0.3">
      <c r="A10207" t="s">
        <v>11298</v>
      </c>
      <c r="B10207" s="1">
        <v>44945</v>
      </c>
      <c r="C10207" t="s">
        <v>472</v>
      </c>
      <c r="D10207" t="s">
        <v>473</v>
      </c>
      <c r="E10207" t="s">
        <v>21</v>
      </c>
      <c r="F10207" t="s">
        <v>81</v>
      </c>
      <c r="G10207" t="s">
        <v>150</v>
      </c>
      <c r="H10207">
        <v>5</v>
      </c>
      <c r="I10207">
        <v>4393.37</v>
      </c>
      <c r="J10207">
        <v>0.25</v>
      </c>
      <c r="K10207">
        <v>16475.14</v>
      </c>
      <c r="L10207">
        <v>6366.15</v>
      </c>
      <c r="M10207">
        <f t="shared" si="479"/>
        <v>16475.137499999997</v>
      </c>
      <c r="N10207" t="str">
        <f t="shared" si="477"/>
        <v>Q1</v>
      </c>
      <c r="O10207" s="2">
        <f t="shared" si="478"/>
        <v>38.640946298483655</v>
      </c>
      <c r="P10207" t="str">
        <f>VLOOKUP(retail_sales_2023!C10207,customers!A:J,5,)</f>
        <v>Kolkata</v>
      </c>
      <c r="Q10207" t="str">
        <f>VLOOKUP(C10207,customers!A:J,10,0)</f>
        <v>Occasional</v>
      </c>
    </row>
    <row r="10208" spans="1:17" x14ac:dyDescent="0.3">
      <c r="A10208" t="s">
        <v>11299</v>
      </c>
      <c r="B10208" s="1">
        <v>45072</v>
      </c>
      <c r="C10208" t="s">
        <v>838</v>
      </c>
      <c r="D10208" t="s">
        <v>839</v>
      </c>
      <c r="E10208" t="s">
        <v>21</v>
      </c>
      <c r="F10208" t="s">
        <v>52</v>
      </c>
      <c r="G10208" t="s">
        <v>169</v>
      </c>
      <c r="H10208">
        <v>2</v>
      </c>
      <c r="I10208">
        <v>695.6</v>
      </c>
      <c r="J10208">
        <v>0</v>
      </c>
      <c r="K10208">
        <v>1391.2</v>
      </c>
      <c r="L10208">
        <v>96.78</v>
      </c>
      <c r="M10208">
        <f t="shared" si="479"/>
        <v>1391.2</v>
      </c>
      <c r="N10208" t="str">
        <f t="shared" si="477"/>
        <v>Q2</v>
      </c>
      <c r="O10208" s="2">
        <f t="shared" si="478"/>
        <v>6.9565842438182868</v>
      </c>
      <c r="P10208" t="str">
        <f>VLOOKUP(retail_sales_2023!C10208,customers!A:J,5,)</f>
        <v>Patna</v>
      </c>
      <c r="Q10208" t="str">
        <f>VLOOKUP(C10208,customers!A:J,10,0)</f>
        <v>Regular</v>
      </c>
    </row>
    <row r="10209" spans="1:17" x14ac:dyDescent="0.3">
      <c r="A10209" t="s">
        <v>11300</v>
      </c>
      <c r="B10209" s="1">
        <v>45225</v>
      </c>
      <c r="C10209" t="s">
        <v>1612</v>
      </c>
      <c r="D10209" t="s">
        <v>1613</v>
      </c>
      <c r="E10209" t="s">
        <v>15</v>
      </c>
      <c r="F10209" t="s">
        <v>28</v>
      </c>
      <c r="G10209" t="s">
        <v>439</v>
      </c>
      <c r="H10209">
        <v>2</v>
      </c>
      <c r="I10209">
        <v>3490.62</v>
      </c>
      <c r="J10209">
        <v>0.1</v>
      </c>
      <c r="K10209">
        <v>6283.12</v>
      </c>
      <c r="L10209">
        <v>1746.92</v>
      </c>
      <c r="M10209">
        <f t="shared" si="479"/>
        <v>6283.116</v>
      </c>
      <c r="N10209" t="str">
        <f t="shared" si="477"/>
        <v>Q4</v>
      </c>
      <c r="O10209" s="2">
        <f t="shared" si="478"/>
        <v>27.803384305886247</v>
      </c>
      <c r="P10209" t="str">
        <f>VLOOKUP(retail_sales_2023!C10209,customers!A:J,5,)</f>
        <v>Chennai</v>
      </c>
      <c r="Q10209" t="str">
        <f>VLOOKUP(C10209,customers!A:J,10,0)</f>
        <v>Premium</v>
      </c>
    </row>
    <row r="10210" spans="1:17" x14ac:dyDescent="0.3">
      <c r="A10210" t="s">
        <v>11301</v>
      </c>
      <c r="B10210" s="1">
        <v>45051</v>
      </c>
      <c r="C10210" t="s">
        <v>184</v>
      </c>
      <c r="D10210" t="s">
        <v>185</v>
      </c>
      <c r="E10210" t="s">
        <v>15</v>
      </c>
      <c r="F10210" t="s">
        <v>81</v>
      </c>
      <c r="G10210" t="s">
        <v>470</v>
      </c>
      <c r="H10210">
        <v>5</v>
      </c>
      <c r="I10210">
        <v>780.55</v>
      </c>
      <c r="J10210">
        <v>0.05</v>
      </c>
      <c r="K10210">
        <v>3707.61</v>
      </c>
      <c r="L10210">
        <v>1136.25</v>
      </c>
      <c r="M10210">
        <f t="shared" si="479"/>
        <v>3707.6124999999997</v>
      </c>
      <c r="N10210" t="str">
        <f t="shared" si="477"/>
        <v>Q2</v>
      </c>
      <c r="O10210" s="2">
        <f t="shared" si="478"/>
        <v>30.646427213218217</v>
      </c>
      <c r="P10210" t="str">
        <f>VLOOKUP(retail_sales_2023!C10210,customers!A:J,5,)</f>
        <v>Hyderabad</v>
      </c>
      <c r="Q10210" t="str">
        <f>VLOOKUP(C10210,customers!A:J,10,0)</f>
        <v>Premium</v>
      </c>
    </row>
    <row r="10211" spans="1:17" x14ac:dyDescent="0.3">
      <c r="A10211" t="s">
        <v>11302</v>
      </c>
      <c r="B10211" s="1">
        <v>45088</v>
      </c>
      <c r="C10211" t="s">
        <v>2033</v>
      </c>
      <c r="D10211" t="s">
        <v>2034</v>
      </c>
      <c r="E10211" t="s">
        <v>33</v>
      </c>
      <c r="F10211" t="s">
        <v>22</v>
      </c>
      <c r="G10211" t="s">
        <v>315</v>
      </c>
      <c r="H10211">
        <v>2</v>
      </c>
      <c r="I10211">
        <v>36520.699999999997</v>
      </c>
      <c r="J10211">
        <v>0.15</v>
      </c>
      <c r="K10211">
        <v>62085.19</v>
      </c>
      <c r="L10211">
        <v>19837.91</v>
      </c>
      <c r="M10211">
        <f t="shared" si="479"/>
        <v>62085.189999999995</v>
      </c>
      <c r="N10211" t="str">
        <f t="shared" si="477"/>
        <v>Q2</v>
      </c>
      <c r="O10211" s="2">
        <f t="shared" si="478"/>
        <v>31.952724957433489</v>
      </c>
      <c r="P10211" t="str">
        <f>VLOOKUP(retail_sales_2023!C10211,customers!A:J,5,)</f>
        <v>Nagpur</v>
      </c>
      <c r="Q10211" t="str">
        <f>VLOOKUP(C10211,customers!A:J,10,0)</f>
        <v>Regular</v>
      </c>
    </row>
    <row r="10212" spans="1:17" x14ac:dyDescent="0.3">
      <c r="A10212" t="s">
        <v>11303</v>
      </c>
      <c r="B10212" s="1">
        <v>45051</v>
      </c>
      <c r="C10212" t="s">
        <v>736</v>
      </c>
      <c r="D10212" t="s">
        <v>1482</v>
      </c>
      <c r="E10212" t="s">
        <v>33</v>
      </c>
      <c r="F10212" t="s">
        <v>81</v>
      </c>
      <c r="G10212" t="s">
        <v>82</v>
      </c>
      <c r="H10212">
        <v>2</v>
      </c>
      <c r="I10212">
        <v>364.45</v>
      </c>
      <c r="J10212">
        <v>0.1</v>
      </c>
      <c r="K10212">
        <v>656.01</v>
      </c>
      <c r="L10212">
        <v>175.5</v>
      </c>
      <c r="M10212">
        <f t="shared" si="479"/>
        <v>656.01</v>
      </c>
      <c r="N10212" t="str">
        <f t="shared" si="477"/>
        <v>Q2</v>
      </c>
      <c r="O10212" s="2">
        <f t="shared" si="478"/>
        <v>26.752640965838935</v>
      </c>
      <c r="P10212" t="str">
        <f>VLOOKUP(retail_sales_2023!C10212,customers!A:J,5,)</f>
        <v>Pune</v>
      </c>
      <c r="Q10212" t="str">
        <f>VLOOKUP(C10212,customers!A:J,10,0)</f>
        <v>Premium</v>
      </c>
    </row>
    <row r="10213" spans="1:17" x14ac:dyDescent="0.3">
      <c r="A10213" t="s">
        <v>11304</v>
      </c>
      <c r="B10213" s="1">
        <v>45076</v>
      </c>
      <c r="C10213" t="s">
        <v>1131</v>
      </c>
      <c r="D10213" t="s">
        <v>1132</v>
      </c>
      <c r="E10213" t="s">
        <v>33</v>
      </c>
      <c r="F10213" t="s">
        <v>22</v>
      </c>
      <c r="G10213" t="s">
        <v>182</v>
      </c>
      <c r="H10213">
        <v>1</v>
      </c>
      <c r="I10213">
        <v>26175.05</v>
      </c>
      <c r="J10213">
        <v>0.15</v>
      </c>
      <c r="K10213">
        <v>22248.79</v>
      </c>
      <c r="L10213">
        <v>6298.12</v>
      </c>
      <c r="M10213">
        <f t="shared" si="479"/>
        <v>22248.7925</v>
      </c>
      <c r="N10213" t="str">
        <f t="shared" si="477"/>
        <v>Q2</v>
      </c>
      <c r="O10213" s="2">
        <f t="shared" si="478"/>
        <v>28.307696733170655</v>
      </c>
      <c r="P10213" t="str">
        <f>VLOOKUP(retail_sales_2023!C10213,customers!A:J,5,)</f>
        <v>Pune</v>
      </c>
      <c r="Q10213" t="str">
        <f>VLOOKUP(C10213,customers!A:J,10,0)</f>
        <v>Premium</v>
      </c>
    </row>
    <row r="10214" spans="1:17" x14ac:dyDescent="0.3">
      <c r="A10214" t="s">
        <v>11305</v>
      </c>
      <c r="B10214" s="1">
        <v>45056</v>
      </c>
      <c r="C10214" t="s">
        <v>1146</v>
      </c>
      <c r="D10214" t="s">
        <v>1147</v>
      </c>
      <c r="E10214" t="s">
        <v>27</v>
      </c>
      <c r="F10214" t="s">
        <v>43</v>
      </c>
      <c r="G10214" t="s">
        <v>110</v>
      </c>
      <c r="H10214">
        <v>4</v>
      </c>
      <c r="I10214">
        <v>28713.06</v>
      </c>
      <c r="J10214">
        <v>0</v>
      </c>
      <c r="K10214">
        <v>114852.24</v>
      </c>
      <c r="L10214">
        <v>13046.52</v>
      </c>
      <c r="M10214">
        <f t="shared" si="479"/>
        <v>114852.24</v>
      </c>
      <c r="N10214" t="str">
        <f t="shared" si="477"/>
        <v>Q2</v>
      </c>
      <c r="O10214" s="2">
        <f t="shared" si="478"/>
        <v>11.359395341353377</v>
      </c>
      <c r="P10214" t="str">
        <f>VLOOKUP(retail_sales_2023!C10214,customers!A:J,5,)</f>
        <v>Jaipur</v>
      </c>
      <c r="Q10214" t="str">
        <f>VLOOKUP(C10214,customers!A:J,10,0)</f>
        <v>Premium</v>
      </c>
    </row>
    <row r="10215" spans="1:17" x14ac:dyDescent="0.3">
      <c r="A10215" t="s">
        <v>11306</v>
      </c>
      <c r="B10215" s="1">
        <v>45127</v>
      </c>
      <c r="C10215" t="s">
        <v>1002</v>
      </c>
      <c r="D10215" t="s">
        <v>1003</v>
      </c>
      <c r="E10215" t="s">
        <v>21</v>
      </c>
      <c r="F10215" t="s">
        <v>28</v>
      </c>
      <c r="G10215" t="s">
        <v>29</v>
      </c>
      <c r="H10215">
        <v>1</v>
      </c>
      <c r="I10215">
        <v>3371.22</v>
      </c>
      <c r="J10215">
        <v>0.05</v>
      </c>
      <c r="K10215">
        <v>3202.66</v>
      </c>
      <c r="L10215">
        <v>788.68</v>
      </c>
      <c r="M10215">
        <f t="shared" si="479"/>
        <v>3202.6589999999997</v>
      </c>
      <c r="N10215" t="str">
        <f t="shared" si="477"/>
        <v>Q3</v>
      </c>
      <c r="O10215" s="2">
        <f t="shared" si="478"/>
        <v>24.625779820524187</v>
      </c>
      <c r="P10215" t="str">
        <f>VLOOKUP(retail_sales_2023!C10215,customers!A:J,5,)</f>
        <v>Bhubaneswar</v>
      </c>
      <c r="Q10215" t="str">
        <f>VLOOKUP(C10215,customers!A:J,10,0)</f>
        <v>Premium</v>
      </c>
    </row>
    <row r="10216" spans="1:17" x14ac:dyDescent="0.3">
      <c r="A10216" t="s">
        <v>11307</v>
      </c>
      <c r="B10216" s="1">
        <v>45012</v>
      </c>
      <c r="C10216" t="s">
        <v>1557</v>
      </c>
      <c r="D10216" t="s">
        <v>1558</v>
      </c>
      <c r="E10216" t="s">
        <v>27</v>
      </c>
      <c r="F10216" t="s">
        <v>81</v>
      </c>
      <c r="G10216" t="s">
        <v>150</v>
      </c>
      <c r="H10216">
        <v>0</v>
      </c>
      <c r="I10216">
        <v>1077.55</v>
      </c>
      <c r="J10216">
        <v>0</v>
      </c>
      <c r="K10216">
        <v>0</v>
      </c>
      <c r="L10216">
        <v>0</v>
      </c>
      <c r="M10216">
        <f t="shared" si="479"/>
        <v>0</v>
      </c>
      <c r="N10216" t="str">
        <f t="shared" si="477"/>
        <v>Q1</v>
      </c>
      <c r="O10216" s="2">
        <v>0</v>
      </c>
      <c r="P10216" t="str">
        <f>VLOOKUP(retail_sales_2023!C10216,customers!A:J,5,)</f>
        <v>Delhi</v>
      </c>
      <c r="Q10216" t="str">
        <f>VLOOKUP(C10216,customers!A:J,10,0)</f>
        <v>Premium</v>
      </c>
    </row>
    <row r="10217" spans="1:17" x14ac:dyDescent="0.3">
      <c r="A10217" t="s">
        <v>11308</v>
      </c>
      <c r="B10217" s="1">
        <v>45215</v>
      </c>
      <c r="C10217" t="s">
        <v>1896</v>
      </c>
      <c r="D10217" t="s">
        <v>1897</v>
      </c>
      <c r="E10217" t="s">
        <v>33</v>
      </c>
      <c r="F10217" t="s">
        <v>43</v>
      </c>
      <c r="G10217" t="s">
        <v>243</v>
      </c>
      <c r="H10217">
        <v>1</v>
      </c>
      <c r="I10217">
        <v>69679.08</v>
      </c>
      <c r="J10217">
        <v>0</v>
      </c>
      <c r="K10217">
        <v>69679.08</v>
      </c>
      <c r="L10217">
        <v>7682.77</v>
      </c>
      <c r="M10217">
        <f t="shared" si="479"/>
        <v>69679.08</v>
      </c>
      <c r="N10217" t="str">
        <f t="shared" si="477"/>
        <v>Q4</v>
      </c>
      <c r="O10217" s="2">
        <f t="shared" si="478"/>
        <v>11.025934900403394</v>
      </c>
      <c r="P10217" t="str">
        <f>VLOOKUP(retail_sales_2023!C10217,customers!A:J,5,)</f>
        <v>Mumbai</v>
      </c>
      <c r="Q10217" t="str">
        <f>VLOOKUP(C10217,customers!A:J,10,0)</f>
        <v>Premium</v>
      </c>
    </row>
    <row r="10218" spans="1:17" x14ac:dyDescent="0.3">
      <c r="A10218" t="s">
        <v>11309</v>
      </c>
      <c r="B10218" s="1">
        <v>45009</v>
      </c>
      <c r="C10218" t="s">
        <v>993</v>
      </c>
      <c r="D10218" t="s">
        <v>994</v>
      </c>
      <c r="E10218" t="s">
        <v>21</v>
      </c>
      <c r="F10218" t="s">
        <v>52</v>
      </c>
      <c r="G10218" t="s">
        <v>226</v>
      </c>
      <c r="H10218">
        <v>10</v>
      </c>
      <c r="I10218">
        <v>207.16</v>
      </c>
      <c r="J10218">
        <v>0.1</v>
      </c>
      <c r="K10218">
        <v>1864.44</v>
      </c>
      <c r="L10218">
        <v>182.64</v>
      </c>
      <c r="M10218">
        <f t="shared" si="479"/>
        <v>1864.44</v>
      </c>
      <c r="N10218" t="str">
        <f t="shared" si="477"/>
        <v>Q1</v>
      </c>
      <c r="O10218" s="2">
        <f t="shared" si="478"/>
        <v>9.7959709081547253</v>
      </c>
      <c r="P10218" t="str">
        <f>VLOOKUP(retail_sales_2023!C10218,customers!A:J,5,)</f>
        <v>Guwahati</v>
      </c>
      <c r="Q10218" t="str">
        <f>VLOOKUP(C10218,customers!A:J,10,0)</f>
        <v>Regular</v>
      </c>
    </row>
    <row r="10219" spans="1:17" x14ac:dyDescent="0.3">
      <c r="A10219" t="s">
        <v>11310</v>
      </c>
      <c r="B10219" s="1">
        <v>45072</v>
      </c>
      <c r="C10219" t="s">
        <v>1114</v>
      </c>
      <c r="D10219" t="s">
        <v>1115</v>
      </c>
      <c r="E10219" t="s">
        <v>27</v>
      </c>
      <c r="F10219" t="s">
        <v>52</v>
      </c>
      <c r="G10219" t="s">
        <v>235</v>
      </c>
      <c r="H10219">
        <v>4</v>
      </c>
      <c r="I10219">
        <v>629.80999999999995</v>
      </c>
      <c r="J10219">
        <v>0.1</v>
      </c>
      <c r="K10219">
        <v>2267.3200000000002</v>
      </c>
      <c r="L10219">
        <v>159.62</v>
      </c>
      <c r="M10219">
        <f t="shared" si="479"/>
        <v>2267.3159999999998</v>
      </c>
      <c r="N10219" t="str">
        <f t="shared" si="477"/>
        <v>Q2</v>
      </c>
      <c r="O10219" s="2">
        <f t="shared" si="478"/>
        <v>7.0400296385159571</v>
      </c>
      <c r="P10219" t="str">
        <f>VLOOKUP(retail_sales_2023!C10219,customers!A:J,5,)</f>
        <v>Lucknow</v>
      </c>
      <c r="Q10219" t="str">
        <f>VLOOKUP(C10219,customers!A:J,10,0)</f>
        <v>Regular</v>
      </c>
    </row>
    <row r="10220" spans="1:17" x14ac:dyDescent="0.3">
      <c r="A10220" t="s">
        <v>11311</v>
      </c>
      <c r="B10220" s="1">
        <v>44952</v>
      </c>
      <c r="C10220" t="s">
        <v>2333</v>
      </c>
      <c r="D10220" t="s">
        <v>2334</v>
      </c>
      <c r="E10220" t="s">
        <v>15</v>
      </c>
      <c r="F10220" t="s">
        <v>81</v>
      </c>
      <c r="G10220" t="s">
        <v>370</v>
      </c>
      <c r="H10220">
        <v>2</v>
      </c>
      <c r="I10220">
        <v>3252.39</v>
      </c>
      <c r="J10220">
        <v>0</v>
      </c>
      <c r="K10220">
        <v>6504.78</v>
      </c>
      <c r="L10220">
        <v>1672.77</v>
      </c>
      <c r="M10220">
        <f t="shared" si="479"/>
        <v>6504.78</v>
      </c>
      <c r="N10220" t="str">
        <f t="shared" si="477"/>
        <v>Q1</v>
      </c>
      <c r="O10220" s="2">
        <f t="shared" si="478"/>
        <v>25.716011917389981</v>
      </c>
      <c r="P10220" t="str">
        <f>VLOOKUP(retail_sales_2023!C10220,customers!A:J,5,)</f>
        <v>Chennai</v>
      </c>
      <c r="Q10220" t="str">
        <f>VLOOKUP(C10220,customers!A:J,10,0)</f>
        <v>Regular</v>
      </c>
    </row>
    <row r="10221" spans="1:17" x14ac:dyDescent="0.3">
      <c r="A10221" t="s">
        <v>11312</v>
      </c>
      <c r="B10221" s="1">
        <v>45012</v>
      </c>
      <c r="C10221" t="s">
        <v>1681</v>
      </c>
      <c r="D10221" t="s">
        <v>1682</v>
      </c>
      <c r="E10221" t="s">
        <v>21</v>
      </c>
      <c r="F10221" t="s">
        <v>16</v>
      </c>
      <c r="G10221" t="s">
        <v>898</v>
      </c>
      <c r="H10221">
        <v>4</v>
      </c>
      <c r="I10221">
        <v>794.36</v>
      </c>
      <c r="J10221">
        <v>0.05</v>
      </c>
      <c r="K10221">
        <v>3018.57</v>
      </c>
      <c r="L10221">
        <v>870.51</v>
      </c>
      <c r="M10221">
        <f t="shared" si="479"/>
        <v>3018.5679999999998</v>
      </c>
      <c r="N10221" t="str">
        <f t="shared" si="477"/>
        <v>Q1</v>
      </c>
      <c r="O10221" s="2">
        <f t="shared" si="478"/>
        <v>28.838489748457047</v>
      </c>
      <c r="P10221" t="str">
        <f>VLOOKUP(retail_sales_2023!C10221,customers!A:J,5,)</f>
        <v>Bhubaneswar</v>
      </c>
      <c r="Q10221" t="str">
        <f>VLOOKUP(C10221,customers!A:J,10,0)</f>
        <v>Occasional</v>
      </c>
    </row>
    <row r="10222" spans="1:17" x14ac:dyDescent="0.3">
      <c r="A10222" t="s">
        <v>11313</v>
      </c>
      <c r="B10222" s="1">
        <v>44969</v>
      </c>
      <c r="C10222" t="s">
        <v>1934</v>
      </c>
      <c r="D10222" t="s">
        <v>1935</v>
      </c>
      <c r="E10222" t="s">
        <v>15</v>
      </c>
      <c r="F10222" t="s">
        <v>43</v>
      </c>
      <c r="G10222" t="s">
        <v>272</v>
      </c>
      <c r="H10222">
        <v>2</v>
      </c>
      <c r="I10222">
        <v>70193.62</v>
      </c>
      <c r="J10222">
        <v>0</v>
      </c>
      <c r="K10222">
        <v>140387.24</v>
      </c>
      <c r="L10222">
        <v>15648.89</v>
      </c>
      <c r="M10222">
        <f t="shared" si="479"/>
        <v>140387.24</v>
      </c>
      <c r="N10222" t="str">
        <f t="shared" si="477"/>
        <v>Q1</v>
      </c>
      <c r="O10222" s="2">
        <f t="shared" si="478"/>
        <v>11.146946118464898</v>
      </c>
      <c r="P10222" t="str">
        <f>VLOOKUP(retail_sales_2023!C10222,customers!A:J,5,)</f>
        <v>Kochi</v>
      </c>
      <c r="Q10222" t="str">
        <f>VLOOKUP(C10222,customers!A:J,10,0)</f>
        <v>Premium</v>
      </c>
    </row>
    <row r="10223" spans="1:17" x14ac:dyDescent="0.3">
      <c r="A10223" t="s">
        <v>11314</v>
      </c>
      <c r="B10223" s="1">
        <v>45289</v>
      </c>
      <c r="C10223" t="s">
        <v>59</v>
      </c>
      <c r="D10223" t="s">
        <v>60</v>
      </c>
      <c r="E10223" t="s">
        <v>33</v>
      </c>
      <c r="F10223" t="s">
        <v>22</v>
      </c>
      <c r="G10223" t="s">
        <v>146</v>
      </c>
      <c r="H10223">
        <v>1</v>
      </c>
      <c r="I10223">
        <v>41113.86</v>
      </c>
      <c r="J10223">
        <v>0</v>
      </c>
      <c r="K10223">
        <v>41113.86</v>
      </c>
      <c r="L10223">
        <v>9210.7999999999993</v>
      </c>
      <c r="M10223">
        <f t="shared" si="479"/>
        <v>41113.86</v>
      </c>
      <c r="N10223" t="str">
        <f t="shared" si="477"/>
        <v>Q4</v>
      </c>
      <c r="O10223" s="2">
        <f t="shared" si="478"/>
        <v>22.403150665006883</v>
      </c>
      <c r="P10223" t="str">
        <f>VLOOKUP(retail_sales_2023!C10223,customers!A:J,5,)</f>
        <v>Nagpur</v>
      </c>
      <c r="Q10223" t="str">
        <f>VLOOKUP(C10223,customers!A:J,10,0)</f>
        <v>Premium</v>
      </c>
    </row>
    <row r="10224" spans="1:17" x14ac:dyDescent="0.3">
      <c r="A10224" t="s">
        <v>11315</v>
      </c>
      <c r="B10224" s="1">
        <v>45120</v>
      </c>
      <c r="C10224" t="s">
        <v>934</v>
      </c>
      <c r="D10224" t="s">
        <v>935</v>
      </c>
      <c r="E10224" t="s">
        <v>21</v>
      </c>
      <c r="F10224" t="s">
        <v>28</v>
      </c>
      <c r="G10224" t="s">
        <v>97</v>
      </c>
      <c r="H10224">
        <v>5</v>
      </c>
      <c r="I10224">
        <v>358.37</v>
      </c>
      <c r="J10224">
        <v>0</v>
      </c>
      <c r="K10224">
        <v>1791.85</v>
      </c>
      <c r="L10224">
        <v>496.26</v>
      </c>
      <c r="M10224">
        <f t="shared" si="479"/>
        <v>1791.85</v>
      </c>
      <c r="N10224" t="str">
        <f t="shared" si="477"/>
        <v>Q3</v>
      </c>
      <c r="O10224" s="2">
        <f t="shared" si="478"/>
        <v>27.695398610374756</v>
      </c>
      <c r="P10224" t="str">
        <f>VLOOKUP(retail_sales_2023!C10224,customers!A:J,5,)</f>
        <v>Guwahati</v>
      </c>
      <c r="Q10224" t="str">
        <f>VLOOKUP(C10224,customers!A:J,10,0)</f>
        <v>Occasional</v>
      </c>
    </row>
    <row r="10225" spans="1:17" x14ac:dyDescent="0.3">
      <c r="A10225" t="s">
        <v>11316</v>
      </c>
      <c r="B10225" s="1">
        <v>45146</v>
      </c>
      <c r="C10225" t="s">
        <v>1717</v>
      </c>
      <c r="D10225" t="s">
        <v>1718</v>
      </c>
      <c r="E10225" t="s">
        <v>15</v>
      </c>
      <c r="F10225" t="s">
        <v>52</v>
      </c>
      <c r="G10225" t="s">
        <v>117</v>
      </c>
      <c r="H10225">
        <v>2</v>
      </c>
      <c r="I10225">
        <v>360.75</v>
      </c>
      <c r="J10225">
        <v>0</v>
      </c>
      <c r="K10225">
        <v>721.5</v>
      </c>
      <c r="L10225">
        <v>59.7</v>
      </c>
      <c r="M10225">
        <f t="shared" si="479"/>
        <v>721.5</v>
      </c>
      <c r="N10225" t="str">
        <f t="shared" si="477"/>
        <v>Q3</v>
      </c>
      <c r="O10225" s="2">
        <f t="shared" si="478"/>
        <v>8.2744282744282742</v>
      </c>
      <c r="P10225" t="str">
        <f>VLOOKUP(retail_sales_2023!C10225,customers!A:J,5,)</f>
        <v>Chennai</v>
      </c>
      <c r="Q10225" t="str">
        <f>VLOOKUP(C10225,customers!A:J,10,0)</f>
        <v>Premium</v>
      </c>
    </row>
    <row r="10226" spans="1:17" x14ac:dyDescent="0.3">
      <c r="A10226" t="s">
        <v>11317</v>
      </c>
      <c r="B10226" s="1">
        <v>44995</v>
      </c>
      <c r="C10226" t="s">
        <v>567</v>
      </c>
      <c r="D10226" t="s">
        <v>568</v>
      </c>
      <c r="E10226" t="s">
        <v>27</v>
      </c>
      <c r="F10226" t="s">
        <v>22</v>
      </c>
      <c r="G10226" t="s">
        <v>146</v>
      </c>
      <c r="H10226">
        <v>2</v>
      </c>
      <c r="I10226">
        <v>41592.74</v>
      </c>
      <c r="J10226">
        <v>0.15</v>
      </c>
      <c r="K10226">
        <v>70707.66</v>
      </c>
      <c r="L10226">
        <v>18159.97</v>
      </c>
      <c r="M10226">
        <f t="shared" si="479"/>
        <v>70707.657999999996</v>
      </c>
      <c r="N10226" t="str">
        <f t="shared" si="477"/>
        <v>Q1</v>
      </c>
      <c r="O10226" s="2">
        <f t="shared" si="478"/>
        <v>25.683172091962881</v>
      </c>
      <c r="P10226" t="str">
        <f>VLOOKUP(retail_sales_2023!C10226,customers!A:J,5,)</f>
        <v>Amritsar</v>
      </c>
      <c r="Q10226" t="str">
        <f>VLOOKUP(C10226,customers!A:J,10,0)</f>
        <v>Premium</v>
      </c>
    </row>
    <row r="10227" spans="1:17" x14ac:dyDescent="0.3">
      <c r="A10227" t="s">
        <v>11318</v>
      </c>
      <c r="B10227" s="1">
        <v>45283</v>
      </c>
      <c r="C10227" t="s">
        <v>1154</v>
      </c>
      <c r="D10227" t="s">
        <v>1155</v>
      </c>
      <c r="E10227" t="s">
        <v>15</v>
      </c>
      <c r="F10227" t="s">
        <v>28</v>
      </c>
      <c r="G10227" t="s">
        <v>280</v>
      </c>
      <c r="H10227">
        <v>4</v>
      </c>
      <c r="I10227">
        <v>2129.7800000000002</v>
      </c>
      <c r="J10227">
        <v>0.05</v>
      </c>
      <c r="K10227">
        <v>8093.16</v>
      </c>
      <c r="L10227">
        <v>1338.86</v>
      </c>
      <c r="M10227">
        <f t="shared" si="479"/>
        <v>8093.1640000000007</v>
      </c>
      <c r="N10227" t="str">
        <f t="shared" si="477"/>
        <v>Q4</v>
      </c>
      <c r="O10227" s="2">
        <f t="shared" si="478"/>
        <v>16.543105536032897</v>
      </c>
      <c r="P10227" t="str">
        <f>VLOOKUP(retail_sales_2023!C10227,customers!A:J,5,)</f>
        <v>Chennai</v>
      </c>
      <c r="Q10227" t="str">
        <f>VLOOKUP(C10227,customers!A:J,10,0)</f>
        <v>Premium</v>
      </c>
    </row>
    <row r="10228" spans="1:17" x14ac:dyDescent="0.3">
      <c r="A10228" t="s">
        <v>11319</v>
      </c>
      <c r="B10228" s="1">
        <v>44960</v>
      </c>
      <c r="C10228" t="s">
        <v>580</v>
      </c>
      <c r="D10228" t="s">
        <v>581</v>
      </c>
      <c r="E10228" t="s">
        <v>21</v>
      </c>
      <c r="F10228" t="s">
        <v>38</v>
      </c>
      <c r="G10228" t="s">
        <v>456</v>
      </c>
      <c r="H10228">
        <v>3</v>
      </c>
      <c r="I10228">
        <v>1852.14</v>
      </c>
      <c r="J10228">
        <v>0</v>
      </c>
      <c r="K10228">
        <v>5556.42</v>
      </c>
      <c r="L10228">
        <v>1257.51</v>
      </c>
      <c r="M10228">
        <f t="shared" si="479"/>
        <v>5556.42</v>
      </c>
      <c r="N10228" t="str">
        <f t="shared" si="477"/>
        <v>Q1</v>
      </c>
      <c r="O10228" s="2">
        <f t="shared" si="478"/>
        <v>22.631658513935232</v>
      </c>
      <c r="P10228" t="str">
        <f>VLOOKUP(retail_sales_2023!C10228,customers!A:J,5,)</f>
        <v>Patna</v>
      </c>
      <c r="Q10228" t="str">
        <f>VLOOKUP(C10228,customers!A:J,10,0)</f>
        <v>Regular</v>
      </c>
    </row>
    <row r="10229" spans="1:17" x14ac:dyDescent="0.3">
      <c r="A10229" t="s">
        <v>11320</v>
      </c>
      <c r="B10229" s="1">
        <v>44957</v>
      </c>
      <c r="C10229" t="s">
        <v>388</v>
      </c>
      <c r="D10229" t="s">
        <v>1930</v>
      </c>
      <c r="E10229" t="s">
        <v>21</v>
      </c>
      <c r="F10229" t="s">
        <v>81</v>
      </c>
      <c r="G10229" t="s">
        <v>105</v>
      </c>
      <c r="H10229">
        <v>5</v>
      </c>
      <c r="I10229">
        <v>1701.79</v>
      </c>
      <c r="J10229">
        <v>0.15</v>
      </c>
      <c r="K10229">
        <v>7232.61</v>
      </c>
      <c r="L10229">
        <v>2079.23</v>
      </c>
      <c r="M10229">
        <f t="shared" si="479"/>
        <v>7232.6075000000001</v>
      </c>
      <c r="N10229" t="str">
        <f t="shared" si="477"/>
        <v>Q1</v>
      </c>
      <c r="O10229" s="2">
        <f t="shared" si="478"/>
        <v>28.747990006373914</v>
      </c>
      <c r="P10229" t="str">
        <f>VLOOKUP(retail_sales_2023!C10229,customers!A:J,5,)</f>
        <v>Patna</v>
      </c>
      <c r="Q10229" t="str">
        <f>VLOOKUP(C10229,customers!A:J,10,0)</f>
        <v>Premium</v>
      </c>
    </row>
    <row r="10230" spans="1:17" x14ac:dyDescent="0.3">
      <c r="A10230" t="s">
        <v>11321</v>
      </c>
      <c r="B10230" s="1">
        <v>44992</v>
      </c>
      <c r="C10230" t="s">
        <v>36</v>
      </c>
      <c r="D10230" t="s">
        <v>37</v>
      </c>
      <c r="E10230" t="s">
        <v>27</v>
      </c>
      <c r="F10230" t="s">
        <v>52</v>
      </c>
      <c r="G10230" t="s">
        <v>69</v>
      </c>
      <c r="H10230">
        <v>3</v>
      </c>
      <c r="I10230">
        <v>634.99</v>
      </c>
      <c r="J10230">
        <v>0.05</v>
      </c>
      <c r="K10230">
        <v>1809.72</v>
      </c>
      <c r="L10230">
        <v>183.27</v>
      </c>
      <c r="M10230">
        <f t="shared" si="479"/>
        <v>1809.7214999999999</v>
      </c>
      <c r="N10230" t="str">
        <f t="shared" si="477"/>
        <v>Q1</v>
      </c>
      <c r="O10230" s="2">
        <f t="shared" si="478"/>
        <v>10.126980969431736</v>
      </c>
      <c r="P10230" t="str">
        <f>VLOOKUP(retail_sales_2023!C10230,customers!A:J,5,)</f>
        <v>Lucknow</v>
      </c>
      <c r="Q10230" t="str">
        <f>VLOOKUP(C10230,customers!A:J,10,0)</f>
        <v>Premium</v>
      </c>
    </row>
    <row r="10231" spans="1:17" x14ac:dyDescent="0.3">
      <c r="A10231" t="s">
        <v>11322</v>
      </c>
      <c r="B10231" s="1">
        <v>45148</v>
      </c>
      <c r="C10231" t="s">
        <v>1988</v>
      </c>
      <c r="D10231" t="s">
        <v>1989</v>
      </c>
      <c r="E10231" t="s">
        <v>15</v>
      </c>
      <c r="F10231" t="s">
        <v>43</v>
      </c>
      <c r="G10231" t="s">
        <v>121</v>
      </c>
      <c r="H10231">
        <v>4</v>
      </c>
      <c r="I10231">
        <v>40903.17</v>
      </c>
      <c r="J10231">
        <v>0.25</v>
      </c>
      <c r="K10231">
        <v>122709.51</v>
      </c>
      <c r="L10231">
        <v>17377.009999999998</v>
      </c>
      <c r="M10231">
        <f t="shared" si="479"/>
        <v>122709.51</v>
      </c>
      <c r="N10231" t="str">
        <f t="shared" si="477"/>
        <v>Q3</v>
      </c>
      <c r="O10231" s="2">
        <f t="shared" si="478"/>
        <v>14.161094767634552</v>
      </c>
      <c r="P10231" t="str">
        <f>VLOOKUP(retail_sales_2023!C10231,customers!A:J,5,)</f>
        <v>Bengaluru</v>
      </c>
      <c r="Q10231" t="str">
        <f>VLOOKUP(C10231,customers!A:J,10,0)</f>
        <v>Premium</v>
      </c>
    </row>
    <row r="10232" spans="1:17" x14ac:dyDescent="0.3">
      <c r="A10232" t="s">
        <v>11323</v>
      </c>
      <c r="B10232" s="1">
        <v>45015</v>
      </c>
      <c r="C10232" t="s">
        <v>1568</v>
      </c>
      <c r="D10232" t="s">
        <v>1569</v>
      </c>
      <c r="E10232" t="s">
        <v>21</v>
      </c>
      <c r="F10232" t="s">
        <v>81</v>
      </c>
      <c r="G10232" t="s">
        <v>82</v>
      </c>
      <c r="H10232">
        <v>3</v>
      </c>
      <c r="I10232">
        <v>930.23</v>
      </c>
      <c r="J10232">
        <v>0</v>
      </c>
      <c r="K10232">
        <v>2790.69</v>
      </c>
      <c r="L10232">
        <v>639.46</v>
      </c>
      <c r="M10232">
        <f t="shared" si="479"/>
        <v>2790.69</v>
      </c>
      <c r="N10232" t="str">
        <f t="shared" si="477"/>
        <v>Q1</v>
      </c>
      <c r="O10232" s="2">
        <f t="shared" si="478"/>
        <v>22.914046346960788</v>
      </c>
      <c r="P10232" t="str">
        <f>VLOOKUP(retail_sales_2023!C10232,customers!A:J,5,)</f>
        <v>Ranchi</v>
      </c>
      <c r="Q10232" t="str">
        <f>VLOOKUP(C10232,customers!A:J,10,0)</f>
        <v>Premium</v>
      </c>
    </row>
    <row r="10233" spans="1:17" x14ac:dyDescent="0.3">
      <c r="A10233" t="s">
        <v>11324</v>
      </c>
      <c r="B10233" s="1">
        <v>45121</v>
      </c>
      <c r="C10233" t="s">
        <v>1285</v>
      </c>
      <c r="D10233" t="s">
        <v>1286</v>
      </c>
      <c r="E10233" t="s">
        <v>27</v>
      </c>
      <c r="F10233" t="s">
        <v>22</v>
      </c>
      <c r="G10233" t="s">
        <v>23</v>
      </c>
      <c r="H10233">
        <v>2</v>
      </c>
      <c r="I10233">
        <v>37553.26</v>
      </c>
      <c r="J10233">
        <v>0.2</v>
      </c>
      <c r="K10233">
        <v>60085.22</v>
      </c>
      <c r="L10233">
        <v>13214.74</v>
      </c>
      <c r="M10233">
        <f t="shared" si="479"/>
        <v>60085.216000000008</v>
      </c>
      <c r="N10233" t="str">
        <f t="shared" si="477"/>
        <v>Q3</v>
      </c>
      <c r="O10233" s="2">
        <f t="shared" si="478"/>
        <v>21.993328808648783</v>
      </c>
      <c r="P10233" t="str">
        <f>VLOOKUP(retail_sales_2023!C10233,customers!A:J,5,)</f>
        <v>Chandigarh</v>
      </c>
      <c r="Q10233" t="str">
        <f>VLOOKUP(C10233,customers!A:J,10,0)</f>
        <v>Occasional</v>
      </c>
    </row>
    <row r="10234" spans="1:17" x14ac:dyDescent="0.3">
      <c r="A10234" t="s">
        <v>11325</v>
      </c>
      <c r="B10234" s="1">
        <v>45041</v>
      </c>
      <c r="C10234" t="s">
        <v>1021</v>
      </c>
      <c r="D10234" t="s">
        <v>1022</v>
      </c>
      <c r="E10234" t="s">
        <v>27</v>
      </c>
      <c r="F10234" t="s">
        <v>43</v>
      </c>
      <c r="G10234" t="s">
        <v>128</v>
      </c>
      <c r="H10234">
        <v>4</v>
      </c>
      <c r="I10234">
        <v>82661.03</v>
      </c>
      <c r="J10234">
        <v>0</v>
      </c>
      <c r="K10234">
        <v>330644.12</v>
      </c>
      <c r="L10234">
        <v>31054.66</v>
      </c>
      <c r="M10234">
        <f t="shared" si="479"/>
        <v>330644.12</v>
      </c>
      <c r="N10234" t="str">
        <f t="shared" si="477"/>
        <v>Q2</v>
      </c>
      <c r="O10234" s="2">
        <f t="shared" si="478"/>
        <v>9.3921706516359649</v>
      </c>
      <c r="P10234" t="str">
        <f>VLOOKUP(retail_sales_2023!C10234,customers!A:J,5,)</f>
        <v>Delhi</v>
      </c>
      <c r="Q10234" t="str">
        <f>VLOOKUP(C10234,customers!A:J,10,0)</f>
        <v>Premium</v>
      </c>
    </row>
    <row r="10235" spans="1:17" x14ac:dyDescent="0.3">
      <c r="A10235" t="s">
        <v>11326</v>
      </c>
      <c r="B10235" s="1">
        <v>44932</v>
      </c>
      <c r="C10235" t="s">
        <v>2025</v>
      </c>
      <c r="D10235" t="s">
        <v>2026</v>
      </c>
      <c r="E10235" t="s">
        <v>33</v>
      </c>
      <c r="F10235" t="s">
        <v>52</v>
      </c>
      <c r="G10235" t="s">
        <v>169</v>
      </c>
      <c r="H10235">
        <v>5</v>
      </c>
      <c r="I10235">
        <v>211.61</v>
      </c>
      <c r="J10235">
        <v>0.05</v>
      </c>
      <c r="K10235">
        <v>1005.15</v>
      </c>
      <c r="L10235">
        <v>76.25</v>
      </c>
      <c r="M10235">
        <f t="shared" si="479"/>
        <v>1005.1475000000002</v>
      </c>
      <c r="N10235" t="str">
        <f t="shared" si="477"/>
        <v>Q1</v>
      </c>
      <c r="O10235" s="2">
        <f t="shared" si="478"/>
        <v>7.5859324478933496</v>
      </c>
      <c r="P10235" t="str">
        <f>VLOOKUP(retail_sales_2023!C10235,customers!A:J,5,)</f>
        <v>Pune</v>
      </c>
      <c r="Q10235" t="str">
        <f>VLOOKUP(C10235,customers!A:J,10,0)</f>
        <v>Premium</v>
      </c>
    </row>
    <row r="10236" spans="1:17" x14ac:dyDescent="0.3">
      <c r="A10236" t="s">
        <v>11327</v>
      </c>
      <c r="B10236" s="1">
        <v>45153</v>
      </c>
      <c r="C10236" t="s">
        <v>1469</v>
      </c>
      <c r="D10236" t="s">
        <v>1470</v>
      </c>
      <c r="E10236" t="s">
        <v>21</v>
      </c>
      <c r="F10236" t="s">
        <v>52</v>
      </c>
      <c r="G10236" t="s">
        <v>235</v>
      </c>
      <c r="H10236">
        <v>10</v>
      </c>
      <c r="I10236">
        <v>206.83</v>
      </c>
      <c r="J10236">
        <v>0</v>
      </c>
      <c r="K10236">
        <v>2068.3000000000002</v>
      </c>
      <c r="L10236">
        <v>130.36000000000001</v>
      </c>
      <c r="M10236">
        <f t="shared" si="479"/>
        <v>2068.3000000000002</v>
      </c>
      <c r="N10236" t="str">
        <f t="shared" si="477"/>
        <v>Q3</v>
      </c>
      <c r="O10236" s="2">
        <f t="shared" si="478"/>
        <v>6.3027607213653729</v>
      </c>
      <c r="P10236" t="str">
        <f>VLOOKUP(retail_sales_2023!C10236,customers!A:J,5,)</f>
        <v>Kolkata</v>
      </c>
      <c r="Q10236" t="str">
        <f>VLOOKUP(C10236,customers!A:J,10,0)</f>
        <v>Regular</v>
      </c>
    </row>
    <row r="10237" spans="1:17" x14ac:dyDescent="0.3">
      <c r="A10237" t="s">
        <v>11328</v>
      </c>
      <c r="B10237" s="1">
        <v>45029</v>
      </c>
      <c r="C10237" t="s">
        <v>251</v>
      </c>
      <c r="D10237" t="s">
        <v>252</v>
      </c>
      <c r="E10237" t="s">
        <v>15</v>
      </c>
      <c r="F10237" t="s">
        <v>81</v>
      </c>
      <c r="G10237" t="s">
        <v>150</v>
      </c>
      <c r="H10237">
        <v>5</v>
      </c>
      <c r="I10237">
        <v>1838.38</v>
      </c>
      <c r="J10237">
        <v>0</v>
      </c>
      <c r="K10237">
        <v>9191.9</v>
      </c>
      <c r="L10237">
        <v>2364.61</v>
      </c>
      <c r="M10237">
        <f t="shared" si="479"/>
        <v>9191.9000000000015</v>
      </c>
      <c r="N10237" t="str">
        <f t="shared" si="477"/>
        <v>Q2</v>
      </c>
      <c r="O10237" s="2">
        <f t="shared" si="478"/>
        <v>25.72493173337395</v>
      </c>
      <c r="P10237" t="str">
        <f>VLOOKUP(retail_sales_2023!C10237,customers!A:J,5,)</f>
        <v>Chennai</v>
      </c>
      <c r="Q10237" t="str">
        <f>VLOOKUP(C10237,customers!A:J,10,0)</f>
        <v>Occasional</v>
      </c>
    </row>
    <row r="10238" spans="1:17" x14ac:dyDescent="0.3">
      <c r="A10238" t="s">
        <v>11329</v>
      </c>
      <c r="B10238" s="1">
        <v>44996</v>
      </c>
      <c r="C10238" t="s">
        <v>323</v>
      </c>
      <c r="D10238" t="s">
        <v>324</v>
      </c>
      <c r="E10238" t="s">
        <v>15</v>
      </c>
      <c r="F10238" t="s">
        <v>38</v>
      </c>
      <c r="G10238" t="s">
        <v>90</v>
      </c>
      <c r="H10238">
        <v>0</v>
      </c>
      <c r="I10238">
        <v>2307.4899999999998</v>
      </c>
      <c r="J10238">
        <v>0</v>
      </c>
      <c r="K10238">
        <v>0</v>
      </c>
      <c r="L10238">
        <v>0</v>
      </c>
      <c r="M10238">
        <f t="shared" si="479"/>
        <v>0</v>
      </c>
      <c r="N10238" t="str">
        <f t="shared" si="477"/>
        <v>Q1</v>
      </c>
      <c r="O10238" s="2">
        <v>0</v>
      </c>
      <c r="P10238" t="str">
        <f>VLOOKUP(retail_sales_2023!C10238,customers!A:J,5,)</f>
        <v>Kochi</v>
      </c>
      <c r="Q10238" t="str">
        <f>VLOOKUP(C10238,customers!A:J,10,0)</f>
        <v>Regular</v>
      </c>
    </row>
    <row r="10239" spans="1:17" x14ac:dyDescent="0.3">
      <c r="A10239" t="s">
        <v>11330</v>
      </c>
      <c r="B10239" s="1">
        <v>45043</v>
      </c>
      <c r="C10239" t="s">
        <v>1292</v>
      </c>
      <c r="D10239" t="s">
        <v>1293</v>
      </c>
      <c r="E10239" t="s">
        <v>15</v>
      </c>
      <c r="F10239" t="s">
        <v>16</v>
      </c>
      <c r="G10239" t="s">
        <v>17</v>
      </c>
      <c r="H10239">
        <v>3</v>
      </c>
      <c r="I10239">
        <v>239.04</v>
      </c>
      <c r="J10239">
        <v>0.1</v>
      </c>
      <c r="K10239">
        <v>645.41</v>
      </c>
      <c r="L10239">
        <v>282.89</v>
      </c>
      <c r="M10239">
        <f t="shared" si="479"/>
        <v>645.40800000000002</v>
      </c>
      <c r="N10239" t="str">
        <f t="shared" si="477"/>
        <v>Q2</v>
      </c>
      <c r="O10239" s="2">
        <f t="shared" si="478"/>
        <v>43.831053129018763</v>
      </c>
      <c r="P10239" t="str">
        <f>VLOOKUP(retail_sales_2023!C10239,customers!A:J,5,)</f>
        <v>Hyderabad</v>
      </c>
      <c r="Q10239" t="str">
        <f>VLOOKUP(C10239,customers!A:J,10,0)</f>
        <v>Premium</v>
      </c>
    </row>
    <row r="10240" spans="1:17" x14ac:dyDescent="0.3">
      <c r="A10240" t="s">
        <v>11331</v>
      </c>
      <c r="B10240" s="1">
        <v>45174</v>
      </c>
      <c r="C10240" t="s">
        <v>633</v>
      </c>
      <c r="D10240" t="s">
        <v>634</v>
      </c>
      <c r="E10240" t="s">
        <v>21</v>
      </c>
      <c r="F10240" t="s">
        <v>52</v>
      </c>
      <c r="G10240" t="s">
        <v>53</v>
      </c>
      <c r="H10240">
        <v>8</v>
      </c>
      <c r="I10240">
        <v>163.16</v>
      </c>
      <c r="J10240">
        <v>0.1</v>
      </c>
      <c r="K10240">
        <v>1174.75</v>
      </c>
      <c r="L10240">
        <v>107.07</v>
      </c>
      <c r="M10240">
        <f t="shared" si="479"/>
        <v>1174.752</v>
      </c>
      <c r="N10240" t="str">
        <f t="shared" si="477"/>
        <v>Q3</v>
      </c>
      <c r="O10240" s="2">
        <f t="shared" si="478"/>
        <v>9.1142796339646726</v>
      </c>
      <c r="P10240" t="str">
        <f>VLOOKUP(retail_sales_2023!C10240,customers!A:J,5,)</f>
        <v>Kolkata</v>
      </c>
      <c r="Q10240" t="str">
        <f>VLOOKUP(C10240,customers!A:J,10,0)</f>
        <v>Premium</v>
      </c>
    </row>
    <row r="10241" spans="1:17" x14ac:dyDescent="0.3">
      <c r="A10241" t="s">
        <v>11332</v>
      </c>
      <c r="B10241" s="1">
        <v>44999</v>
      </c>
      <c r="C10241" t="s">
        <v>607</v>
      </c>
      <c r="D10241" t="s">
        <v>608</v>
      </c>
      <c r="E10241" t="s">
        <v>21</v>
      </c>
      <c r="F10241" t="s">
        <v>52</v>
      </c>
      <c r="G10241" t="s">
        <v>169</v>
      </c>
      <c r="H10241">
        <v>5</v>
      </c>
      <c r="I10241">
        <v>628.35</v>
      </c>
      <c r="J10241">
        <v>0</v>
      </c>
      <c r="K10241">
        <v>3141.75</v>
      </c>
      <c r="L10241">
        <v>209.88</v>
      </c>
      <c r="M10241">
        <f t="shared" si="479"/>
        <v>3141.75</v>
      </c>
      <c r="N10241" t="str">
        <f t="shared" si="477"/>
        <v>Q1</v>
      </c>
      <c r="O10241" s="2">
        <f t="shared" si="478"/>
        <v>6.6803533062783487</v>
      </c>
      <c r="P10241" t="str">
        <f>VLOOKUP(retail_sales_2023!C10241,customers!A:J,5,)</f>
        <v>Ranchi</v>
      </c>
      <c r="Q10241" t="str">
        <f>VLOOKUP(C10241,customers!A:J,10,0)</f>
        <v>Regular</v>
      </c>
    </row>
    <row r="10242" spans="1:17" x14ac:dyDescent="0.3">
      <c r="A10242" t="s">
        <v>11333</v>
      </c>
      <c r="B10242" s="1">
        <v>44996</v>
      </c>
      <c r="C10242" t="s">
        <v>901</v>
      </c>
      <c r="D10242" t="s">
        <v>902</v>
      </c>
      <c r="E10242" t="s">
        <v>21</v>
      </c>
      <c r="F10242" t="s">
        <v>81</v>
      </c>
      <c r="G10242" t="s">
        <v>101</v>
      </c>
      <c r="H10242">
        <v>1</v>
      </c>
      <c r="I10242">
        <v>3936.9</v>
      </c>
      <c r="J10242">
        <v>0.05</v>
      </c>
      <c r="K10242">
        <v>3740.05</v>
      </c>
      <c r="L10242">
        <v>956.34</v>
      </c>
      <c r="M10242">
        <f t="shared" si="479"/>
        <v>3740.0549999999998</v>
      </c>
      <c r="N10242" t="str">
        <f t="shared" si="477"/>
        <v>Q1</v>
      </c>
      <c r="O10242" s="2">
        <f t="shared" si="478"/>
        <v>25.570246387080388</v>
      </c>
      <c r="P10242" t="str">
        <f>VLOOKUP(retail_sales_2023!C10242,customers!A:J,5,)</f>
        <v>Ranchi</v>
      </c>
      <c r="Q10242" t="str">
        <f>VLOOKUP(C10242,customers!A:J,10,0)</f>
        <v>Regular</v>
      </c>
    </row>
    <row r="10243" spans="1:17" x14ac:dyDescent="0.3">
      <c r="A10243" t="s">
        <v>11334</v>
      </c>
      <c r="B10243" s="1">
        <v>45118</v>
      </c>
      <c r="C10243" t="s">
        <v>820</v>
      </c>
      <c r="D10243" t="s">
        <v>821</v>
      </c>
      <c r="E10243" t="s">
        <v>33</v>
      </c>
      <c r="F10243" t="s">
        <v>28</v>
      </c>
      <c r="G10243" t="s">
        <v>61</v>
      </c>
      <c r="H10243">
        <v>1</v>
      </c>
      <c r="I10243">
        <v>3286.02</v>
      </c>
      <c r="J10243">
        <v>0.1</v>
      </c>
      <c r="K10243">
        <v>2957.42</v>
      </c>
      <c r="L10243">
        <v>741.52</v>
      </c>
      <c r="M10243">
        <f t="shared" si="479"/>
        <v>2957.4180000000001</v>
      </c>
      <c r="N10243" t="str">
        <f t="shared" ref="N10243:N10306" si="480">"Q"&amp;ROUNDUP(MONTH(B10243)/3,0)</f>
        <v>Q3</v>
      </c>
      <c r="O10243" s="2">
        <f t="shared" ref="O10243:O10306" si="481">(L10243/K10243)*100</f>
        <v>25.073205699562457</v>
      </c>
      <c r="P10243" t="str">
        <f>VLOOKUP(retail_sales_2023!C10243,customers!A:J,5,)</f>
        <v>Surat</v>
      </c>
      <c r="Q10243" t="str">
        <f>VLOOKUP(C10243,customers!A:J,10,0)</f>
        <v>Occasional</v>
      </c>
    </row>
    <row r="10244" spans="1:17" x14ac:dyDescent="0.3">
      <c r="A10244" t="s">
        <v>11335</v>
      </c>
      <c r="B10244" s="1">
        <v>45056</v>
      </c>
      <c r="C10244" t="s">
        <v>167</v>
      </c>
      <c r="D10244" t="s">
        <v>13093</v>
      </c>
      <c r="E10244" t="s">
        <v>33</v>
      </c>
      <c r="F10244" t="s">
        <v>22</v>
      </c>
      <c r="G10244" t="s">
        <v>516</v>
      </c>
      <c r="H10244">
        <v>3</v>
      </c>
      <c r="I10244">
        <v>5217.55</v>
      </c>
      <c r="J10244">
        <v>0.3</v>
      </c>
      <c r="K10244">
        <v>10956.85</v>
      </c>
      <c r="L10244">
        <v>2804.72</v>
      </c>
      <c r="M10244">
        <f t="shared" si="479"/>
        <v>10956.855</v>
      </c>
      <c r="N10244" t="str">
        <f t="shared" si="480"/>
        <v>Q2</v>
      </c>
      <c r="O10244" s="2">
        <f t="shared" si="481"/>
        <v>25.597868000383318</v>
      </c>
      <c r="P10244" t="str">
        <f>VLOOKUP(retail_sales_2023!C10244,customers!A:J,5,)</f>
        <v>Surat</v>
      </c>
      <c r="Q10244" t="str">
        <f>VLOOKUP(C10244,customers!A:J,10,0)</f>
        <v>Regular</v>
      </c>
    </row>
    <row r="10245" spans="1:17" x14ac:dyDescent="0.3">
      <c r="A10245" t="s">
        <v>11336</v>
      </c>
      <c r="B10245" s="1">
        <v>45041</v>
      </c>
      <c r="C10245" t="s">
        <v>1292</v>
      </c>
      <c r="D10245" t="s">
        <v>1293</v>
      </c>
      <c r="E10245" t="s">
        <v>15</v>
      </c>
      <c r="F10245" t="s">
        <v>22</v>
      </c>
      <c r="G10245" t="s">
        <v>196</v>
      </c>
      <c r="H10245">
        <v>1</v>
      </c>
      <c r="I10245">
        <v>30598.95</v>
      </c>
      <c r="J10245">
        <v>0.25</v>
      </c>
      <c r="K10245">
        <v>22949.21</v>
      </c>
      <c r="L10245">
        <v>6466.94</v>
      </c>
      <c r="M10245">
        <f t="shared" ref="M10245:M10308" si="482">H10245*I10245*(1-J10245)</f>
        <v>22949.212500000001</v>
      </c>
      <c r="N10245" t="str">
        <f t="shared" si="480"/>
        <v>Q2</v>
      </c>
      <c r="O10245" s="2">
        <f t="shared" si="481"/>
        <v>28.179357807959406</v>
      </c>
      <c r="P10245" t="str">
        <f>VLOOKUP(retail_sales_2023!C10245,customers!A:J,5,)</f>
        <v>Hyderabad</v>
      </c>
      <c r="Q10245" t="str">
        <f>VLOOKUP(C10245,customers!A:J,10,0)</f>
        <v>Premium</v>
      </c>
    </row>
    <row r="10246" spans="1:17" x14ac:dyDescent="0.3">
      <c r="A10246" t="s">
        <v>11337</v>
      </c>
      <c r="B10246" s="1">
        <v>45159</v>
      </c>
      <c r="C10246" t="s">
        <v>463</v>
      </c>
      <c r="D10246" t="s">
        <v>464</v>
      </c>
      <c r="E10246" t="s">
        <v>33</v>
      </c>
      <c r="F10246" t="s">
        <v>22</v>
      </c>
      <c r="G10246" t="s">
        <v>34</v>
      </c>
      <c r="H10246">
        <v>2</v>
      </c>
      <c r="I10246">
        <v>14143.19</v>
      </c>
      <c r="J10246">
        <v>0.15</v>
      </c>
      <c r="K10246">
        <v>24043.42</v>
      </c>
      <c r="L10246">
        <v>-1887</v>
      </c>
      <c r="M10246">
        <f t="shared" si="482"/>
        <v>24043.422999999999</v>
      </c>
      <c r="N10246" t="str">
        <f t="shared" si="480"/>
        <v>Q3</v>
      </c>
      <c r="O10246" s="2">
        <f t="shared" si="481"/>
        <v>-7.848301115232359</v>
      </c>
      <c r="P10246" t="str">
        <f>VLOOKUP(retail_sales_2023!C10246,customers!A:J,5,)</f>
        <v>Nagpur</v>
      </c>
      <c r="Q10246" t="str">
        <f>VLOOKUP(C10246,customers!A:J,10,0)</f>
        <v>Regular</v>
      </c>
    </row>
    <row r="10247" spans="1:17" x14ac:dyDescent="0.3">
      <c r="A10247" t="s">
        <v>11338</v>
      </c>
      <c r="B10247" s="1">
        <v>45003</v>
      </c>
      <c r="C10247" t="s">
        <v>67</v>
      </c>
      <c r="D10247" t="s">
        <v>68</v>
      </c>
      <c r="E10247" t="s">
        <v>33</v>
      </c>
      <c r="F10247" t="s">
        <v>16</v>
      </c>
      <c r="G10247" t="s">
        <v>17</v>
      </c>
      <c r="H10247">
        <v>4</v>
      </c>
      <c r="I10247">
        <v>524.79999999999995</v>
      </c>
      <c r="J10247">
        <v>0</v>
      </c>
      <c r="K10247">
        <v>2099.1999999999998</v>
      </c>
      <c r="L10247">
        <v>748.34</v>
      </c>
      <c r="M10247">
        <f t="shared" si="482"/>
        <v>2099.1999999999998</v>
      </c>
      <c r="N10247" t="str">
        <f t="shared" si="480"/>
        <v>Q1</v>
      </c>
      <c r="O10247" s="2">
        <f t="shared" si="481"/>
        <v>35.648818597560982</v>
      </c>
      <c r="P10247" t="str">
        <f>VLOOKUP(retail_sales_2023!C10247,customers!A:J,5,)</f>
        <v>Surat</v>
      </c>
      <c r="Q10247" t="str">
        <f>VLOOKUP(C10247,customers!A:J,10,0)</f>
        <v>Premium</v>
      </c>
    </row>
    <row r="10248" spans="1:17" x14ac:dyDescent="0.3">
      <c r="A10248" t="s">
        <v>11339</v>
      </c>
      <c r="B10248" s="1">
        <v>45009</v>
      </c>
      <c r="C10248" t="s">
        <v>25</v>
      </c>
      <c r="D10248" t="s">
        <v>26</v>
      </c>
      <c r="E10248" t="s">
        <v>27</v>
      </c>
      <c r="F10248" t="s">
        <v>43</v>
      </c>
      <c r="G10248" t="s">
        <v>44</v>
      </c>
      <c r="H10248">
        <v>5</v>
      </c>
      <c r="I10248">
        <v>37212.019999999997</v>
      </c>
      <c r="J10248">
        <v>0</v>
      </c>
      <c r="K10248">
        <v>186060.1</v>
      </c>
      <c r="L10248">
        <v>18880.86</v>
      </c>
      <c r="M10248">
        <f t="shared" si="482"/>
        <v>186060.09999999998</v>
      </c>
      <c r="N10248" t="str">
        <f t="shared" si="480"/>
        <v>Q1</v>
      </c>
      <c r="O10248" s="2">
        <f t="shared" si="481"/>
        <v>10.147721085821194</v>
      </c>
      <c r="P10248" t="str">
        <f>VLOOKUP(retail_sales_2023!C10248,customers!A:J,5,)</f>
        <v>Delhi</v>
      </c>
      <c r="Q10248" t="str">
        <f>VLOOKUP(C10248,customers!A:J,10,0)</f>
        <v>Premium</v>
      </c>
    </row>
    <row r="10249" spans="1:17" x14ac:dyDescent="0.3">
      <c r="A10249" t="s">
        <v>11340</v>
      </c>
      <c r="B10249" s="1">
        <v>44972</v>
      </c>
      <c r="C10249" t="s">
        <v>752</v>
      </c>
      <c r="D10249" t="s">
        <v>753</v>
      </c>
      <c r="E10249" t="s">
        <v>21</v>
      </c>
      <c r="F10249" t="s">
        <v>52</v>
      </c>
      <c r="G10249" t="s">
        <v>169</v>
      </c>
      <c r="H10249">
        <v>9</v>
      </c>
      <c r="I10249">
        <v>211.71</v>
      </c>
      <c r="J10249">
        <v>0.05</v>
      </c>
      <c r="K10249">
        <v>1810.12</v>
      </c>
      <c r="L10249">
        <v>119.14</v>
      </c>
      <c r="M10249">
        <f t="shared" si="482"/>
        <v>1810.1205</v>
      </c>
      <c r="N10249" t="str">
        <f t="shared" si="480"/>
        <v>Q1</v>
      </c>
      <c r="O10249" s="2">
        <f t="shared" si="481"/>
        <v>6.5818840739840461</v>
      </c>
      <c r="P10249" t="str">
        <f>VLOOKUP(retail_sales_2023!C10249,customers!A:J,5,)</f>
        <v>Kolkata</v>
      </c>
      <c r="Q10249" t="str">
        <f>VLOOKUP(C10249,customers!A:J,10,0)</f>
        <v>Premium</v>
      </c>
    </row>
    <row r="10250" spans="1:17" x14ac:dyDescent="0.3">
      <c r="A10250" t="s">
        <v>11341</v>
      </c>
      <c r="B10250" s="1">
        <v>44946</v>
      </c>
      <c r="C10250" t="s">
        <v>1771</v>
      </c>
      <c r="D10250" t="s">
        <v>1772</v>
      </c>
      <c r="E10250" t="s">
        <v>15</v>
      </c>
      <c r="F10250" t="s">
        <v>28</v>
      </c>
      <c r="G10250" t="s">
        <v>325</v>
      </c>
      <c r="H10250">
        <v>5</v>
      </c>
      <c r="I10250">
        <v>373.04</v>
      </c>
      <c r="J10250">
        <v>0.05</v>
      </c>
      <c r="K10250">
        <v>1771.94</v>
      </c>
      <c r="L10250">
        <v>415.93</v>
      </c>
      <c r="M10250">
        <f t="shared" si="482"/>
        <v>1771.94</v>
      </c>
      <c r="N10250" t="str">
        <f t="shared" si="480"/>
        <v>Q1</v>
      </c>
      <c r="O10250" s="2">
        <f t="shared" si="481"/>
        <v>23.473142431459305</v>
      </c>
      <c r="P10250" t="str">
        <f>VLOOKUP(retail_sales_2023!C10250,customers!A:J,5,)</f>
        <v>Ahmedabad</v>
      </c>
      <c r="Q10250" t="str">
        <f>VLOOKUP(C10250,customers!A:J,10,0)</f>
        <v>Premium</v>
      </c>
    </row>
    <row r="10251" spans="1:17" x14ac:dyDescent="0.3">
      <c r="A10251" t="s">
        <v>11342</v>
      </c>
      <c r="B10251" s="1">
        <v>45137</v>
      </c>
      <c r="C10251" t="s">
        <v>2454</v>
      </c>
      <c r="D10251" t="s">
        <v>2455</v>
      </c>
      <c r="E10251" t="s">
        <v>33</v>
      </c>
      <c r="F10251" t="s">
        <v>81</v>
      </c>
      <c r="G10251" t="s">
        <v>239</v>
      </c>
      <c r="H10251">
        <v>5</v>
      </c>
      <c r="I10251">
        <v>486.17</v>
      </c>
      <c r="J10251">
        <v>0</v>
      </c>
      <c r="K10251">
        <v>2430.85</v>
      </c>
      <c r="L10251">
        <v>657.29</v>
      </c>
      <c r="M10251">
        <f t="shared" si="482"/>
        <v>2430.85</v>
      </c>
      <c r="N10251" t="str">
        <f t="shared" si="480"/>
        <v>Q3</v>
      </c>
      <c r="O10251" s="2">
        <f t="shared" si="481"/>
        <v>27.039512927576776</v>
      </c>
      <c r="P10251" t="str">
        <f>VLOOKUP(retail_sales_2023!C10251,customers!A:J,5,)</f>
        <v>Pune</v>
      </c>
      <c r="Q10251" t="str">
        <f>VLOOKUP(C10251,customers!A:J,10,0)</f>
        <v>Regular</v>
      </c>
    </row>
    <row r="10252" spans="1:17" x14ac:dyDescent="0.3">
      <c r="A10252" t="s">
        <v>11343</v>
      </c>
      <c r="B10252" s="1">
        <v>45074</v>
      </c>
      <c r="C10252" t="s">
        <v>1157</v>
      </c>
      <c r="D10252" t="s">
        <v>1158</v>
      </c>
      <c r="E10252" t="s">
        <v>27</v>
      </c>
      <c r="F10252" t="s">
        <v>81</v>
      </c>
      <c r="G10252" t="s">
        <v>158</v>
      </c>
      <c r="H10252">
        <v>3</v>
      </c>
      <c r="I10252">
        <v>2665.09</v>
      </c>
      <c r="J10252">
        <v>0</v>
      </c>
      <c r="K10252">
        <v>7995.27</v>
      </c>
      <c r="L10252">
        <v>2865</v>
      </c>
      <c r="M10252">
        <f t="shared" si="482"/>
        <v>7995.27</v>
      </c>
      <c r="N10252" t="str">
        <f t="shared" si="480"/>
        <v>Q2</v>
      </c>
      <c r="O10252" s="2">
        <f t="shared" si="481"/>
        <v>35.833686667242006</v>
      </c>
      <c r="P10252" t="str">
        <f>VLOOKUP(retail_sales_2023!C10252,customers!A:J,5,)</f>
        <v>Lucknow</v>
      </c>
      <c r="Q10252" t="str">
        <f>VLOOKUP(C10252,customers!A:J,10,0)</f>
        <v>Occasional</v>
      </c>
    </row>
    <row r="10253" spans="1:17" x14ac:dyDescent="0.3">
      <c r="A10253" t="s">
        <v>11344</v>
      </c>
      <c r="B10253" s="1">
        <v>45289</v>
      </c>
      <c r="C10253" t="s">
        <v>472</v>
      </c>
      <c r="D10253" t="s">
        <v>13093</v>
      </c>
      <c r="E10253" t="s">
        <v>21</v>
      </c>
      <c r="F10253" t="s">
        <v>38</v>
      </c>
      <c r="G10253" t="s">
        <v>90</v>
      </c>
      <c r="H10253">
        <v>5</v>
      </c>
      <c r="I10253">
        <v>3317.08</v>
      </c>
      <c r="J10253">
        <v>0.15</v>
      </c>
      <c r="K10253">
        <v>14097.59</v>
      </c>
      <c r="L10253">
        <v>3401.54</v>
      </c>
      <c r="M10253">
        <f t="shared" si="482"/>
        <v>14097.59</v>
      </c>
      <c r="N10253" t="str">
        <f t="shared" si="480"/>
        <v>Q4</v>
      </c>
      <c r="O10253" s="2">
        <f t="shared" si="481"/>
        <v>24.12852125788876</v>
      </c>
      <c r="P10253" t="str">
        <f>VLOOKUP(retail_sales_2023!C10253,customers!A:J,5,)</f>
        <v>Kolkata</v>
      </c>
      <c r="Q10253" t="str">
        <f>VLOOKUP(C10253,customers!A:J,10,0)</f>
        <v>Occasional</v>
      </c>
    </row>
    <row r="10254" spans="1:17" x14ac:dyDescent="0.3">
      <c r="A10254" t="s">
        <v>11345</v>
      </c>
      <c r="B10254" s="1">
        <v>44993</v>
      </c>
      <c r="C10254" t="s">
        <v>444</v>
      </c>
      <c r="D10254" t="s">
        <v>445</v>
      </c>
      <c r="E10254" t="s">
        <v>27</v>
      </c>
      <c r="F10254" t="s">
        <v>52</v>
      </c>
      <c r="G10254" t="s">
        <v>268</v>
      </c>
      <c r="H10254">
        <v>10</v>
      </c>
      <c r="I10254">
        <v>305.48</v>
      </c>
      <c r="J10254">
        <v>0</v>
      </c>
      <c r="K10254">
        <v>3054.8</v>
      </c>
      <c r="L10254">
        <v>197.09</v>
      </c>
      <c r="M10254">
        <f t="shared" si="482"/>
        <v>3054.8</v>
      </c>
      <c r="N10254" t="str">
        <f t="shared" si="480"/>
        <v>Q1</v>
      </c>
      <c r="O10254" s="2">
        <f t="shared" si="481"/>
        <v>6.4518135393479117</v>
      </c>
      <c r="P10254" t="str">
        <f>VLOOKUP(retail_sales_2023!C10254,customers!A:J,5,)</f>
        <v>Jaipur</v>
      </c>
      <c r="Q10254" t="str">
        <f>VLOOKUP(C10254,customers!A:J,10,0)</f>
        <v>Regular</v>
      </c>
    </row>
    <row r="10255" spans="1:17" x14ac:dyDescent="0.3">
      <c r="A10255" t="s">
        <v>11346</v>
      </c>
      <c r="B10255" s="1">
        <v>45235</v>
      </c>
      <c r="C10255" t="s">
        <v>194</v>
      </c>
      <c r="D10255" t="s">
        <v>195</v>
      </c>
      <c r="E10255" t="s">
        <v>33</v>
      </c>
      <c r="F10255" t="s">
        <v>28</v>
      </c>
      <c r="G10255" t="s">
        <v>29</v>
      </c>
      <c r="H10255">
        <v>5</v>
      </c>
      <c r="I10255">
        <v>3485.36</v>
      </c>
      <c r="J10255">
        <v>0.3</v>
      </c>
      <c r="K10255">
        <v>12198.76</v>
      </c>
      <c r="L10255">
        <v>2771.89</v>
      </c>
      <c r="M10255">
        <f t="shared" si="482"/>
        <v>12198.759999999998</v>
      </c>
      <c r="N10255" t="str">
        <f t="shared" si="480"/>
        <v>Q4</v>
      </c>
      <c r="O10255" s="2">
        <f t="shared" si="481"/>
        <v>22.722719358361012</v>
      </c>
      <c r="P10255" t="str">
        <f>VLOOKUP(retail_sales_2023!C10255,customers!A:J,5,)</f>
        <v>Surat</v>
      </c>
      <c r="Q10255" t="str">
        <f>VLOOKUP(C10255,customers!A:J,10,0)</f>
        <v>Regular</v>
      </c>
    </row>
    <row r="10256" spans="1:17" x14ac:dyDescent="0.3">
      <c r="A10256" t="s">
        <v>11347</v>
      </c>
      <c r="B10256" s="1">
        <v>44936</v>
      </c>
      <c r="C10256" t="s">
        <v>417</v>
      </c>
      <c r="D10256" t="s">
        <v>418</v>
      </c>
      <c r="E10256" t="s">
        <v>27</v>
      </c>
      <c r="F10256" t="s">
        <v>52</v>
      </c>
      <c r="G10256" t="s">
        <v>133</v>
      </c>
      <c r="H10256">
        <v>10</v>
      </c>
      <c r="I10256">
        <v>175.02</v>
      </c>
      <c r="J10256">
        <v>0.25</v>
      </c>
      <c r="K10256">
        <v>1312.65</v>
      </c>
      <c r="L10256">
        <v>-54.71</v>
      </c>
      <c r="M10256">
        <f t="shared" si="482"/>
        <v>1312.65</v>
      </c>
      <c r="N10256" t="str">
        <f t="shared" si="480"/>
        <v>Q1</v>
      </c>
      <c r="O10256" s="2">
        <f t="shared" si="481"/>
        <v>-4.1679046204243324</v>
      </c>
      <c r="P10256" t="str">
        <f>VLOOKUP(retail_sales_2023!C10256,customers!A:J,5,)</f>
        <v>Lucknow</v>
      </c>
      <c r="Q10256" t="str">
        <f>VLOOKUP(C10256,customers!A:J,10,0)</f>
        <v>Occasional</v>
      </c>
    </row>
    <row r="10257" spans="1:17" x14ac:dyDescent="0.3">
      <c r="A10257" t="s">
        <v>11348</v>
      </c>
      <c r="B10257" s="1">
        <v>44949</v>
      </c>
      <c r="C10257" t="s">
        <v>1738</v>
      </c>
      <c r="D10257" t="s">
        <v>1739</v>
      </c>
      <c r="E10257" t="s">
        <v>33</v>
      </c>
      <c r="F10257" t="s">
        <v>28</v>
      </c>
      <c r="G10257" t="s">
        <v>280</v>
      </c>
      <c r="H10257">
        <v>3</v>
      </c>
      <c r="I10257">
        <v>3771.66</v>
      </c>
      <c r="J10257">
        <v>0</v>
      </c>
      <c r="K10257">
        <v>11314.98</v>
      </c>
      <c r="L10257">
        <v>1851.83</v>
      </c>
      <c r="M10257">
        <f t="shared" si="482"/>
        <v>11314.98</v>
      </c>
      <c r="N10257" t="str">
        <f t="shared" si="480"/>
        <v>Q1</v>
      </c>
      <c r="O10257" s="2">
        <f t="shared" si="481"/>
        <v>16.366180055112782</v>
      </c>
      <c r="P10257" t="str">
        <f>VLOOKUP(retail_sales_2023!C10257,customers!A:J,5,)</f>
        <v>Surat</v>
      </c>
      <c r="Q10257" t="str">
        <f>VLOOKUP(C10257,customers!A:J,10,0)</f>
        <v>Occasional</v>
      </c>
    </row>
    <row r="10258" spans="1:17" x14ac:dyDescent="0.3">
      <c r="A10258" t="s">
        <v>11349</v>
      </c>
      <c r="B10258" s="1">
        <v>45021</v>
      </c>
      <c r="C10258" t="s">
        <v>4200</v>
      </c>
      <c r="D10258" t="s">
        <v>4201</v>
      </c>
      <c r="E10258" t="s">
        <v>33</v>
      </c>
      <c r="F10258" t="s">
        <v>81</v>
      </c>
      <c r="G10258" t="s">
        <v>105</v>
      </c>
      <c r="H10258">
        <v>1</v>
      </c>
      <c r="I10258">
        <v>760.74</v>
      </c>
      <c r="J10258">
        <v>0.05</v>
      </c>
      <c r="K10258">
        <v>722.7</v>
      </c>
      <c r="L10258">
        <v>-37.64</v>
      </c>
      <c r="M10258">
        <f t="shared" si="482"/>
        <v>722.70299999999997</v>
      </c>
      <c r="N10258" t="str">
        <f t="shared" si="480"/>
        <v>Q2</v>
      </c>
      <c r="O10258" s="2">
        <f t="shared" si="481"/>
        <v>-5.2082468520824685</v>
      </c>
      <c r="P10258" t="str">
        <f>VLOOKUP(retail_sales_2023!C10258,customers!A:J,5,)</f>
        <v>Pune</v>
      </c>
      <c r="Q10258" t="str">
        <f>VLOOKUP(C10258,customers!A:J,10,0)</f>
        <v>Regular</v>
      </c>
    </row>
    <row r="10259" spans="1:17" x14ac:dyDescent="0.3">
      <c r="A10259" t="s">
        <v>11350</v>
      </c>
      <c r="B10259" s="1">
        <v>45086</v>
      </c>
      <c r="C10259" t="s">
        <v>317</v>
      </c>
      <c r="D10259" t="s">
        <v>318</v>
      </c>
      <c r="E10259" t="s">
        <v>21</v>
      </c>
      <c r="F10259" t="s">
        <v>22</v>
      </c>
      <c r="G10259" t="s">
        <v>1039</v>
      </c>
      <c r="H10259">
        <v>1</v>
      </c>
      <c r="I10259">
        <v>39589.06</v>
      </c>
      <c r="J10259">
        <v>0.1</v>
      </c>
      <c r="K10259">
        <v>35630.15</v>
      </c>
      <c r="L10259">
        <v>11170.45</v>
      </c>
      <c r="M10259">
        <f t="shared" si="482"/>
        <v>35630.154000000002</v>
      </c>
      <c r="N10259" t="str">
        <f t="shared" si="480"/>
        <v>Q2</v>
      </c>
      <c r="O10259" s="2">
        <f t="shared" si="481"/>
        <v>31.351116961337521</v>
      </c>
      <c r="P10259" t="str">
        <f>VLOOKUP(retail_sales_2023!C10259,customers!A:J,5,)</f>
        <v>Patna</v>
      </c>
      <c r="Q10259" t="str">
        <f>VLOOKUP(C10259,customers!A:J,10,0)</f>
        <v>Regular</v>
      </c>
    </row>
    <row r="10260" spans="1:17" x14ac:dyDescent="0.3">
      <c r="A10260" t="s">
        <v>11351</v>
      </c>
      <c r="B10260" s="1">
        <v>44965</v>
      </c>
      <c r="C10260" t="s">
        <v>1711</v>
      </c>
      <c r="D10260" t="s">
        <v>1712</v>
      </c>
      <c r="E10260" t="s">
        <v>21</v>
      </c>
      <c r="F10260" t="s">
        <v>81</v>
      </c>
      <c r="G10260" t="s">
        <v>239</v>
      </c>
      <c r="H10260">
        <v>1</v>
      </c>
      <c r="I10260">
        <v>4277.1899999999996</v>
      </c>
      <c r="J10260">
        <v>0</v>
      </c>
      <c r="K10260">
        <v>4277.1899999999996</v>
      </c>
      <c r="L10260">
        <v>1579.26</v>
      </c>
      <c r="M10260">
        <f t="shared" si="482"/>
        <v>4277.1899999999996</v>
      </c>
      <c r="N10260" t="str">
        <f t="shared" si="480"/>
        <v>Q1</v>
      </c>
      <c r="O10260" s="2">
        <f t="shared" si="481"/>
        <v>36.922839527820841</v>
      </c>
      <c r="P10260" t="str">
        <f>VLOOKUP(retail_sales_2023!C10260,customers!A:J,5,)</f>
        <v>Bhubaneswar</v>
      </c>
      <c r="Q10260" t="str">
        <f>VLOOKUP(C10260,customers!A:J,10,0)</f>
        <v>Regular</v>
      </c>
    </row>
    <row r="10261" spans="1:17" x14ac:dyDescent="0.3">
      <c r="A10261" t="s">
        <v>11352</v>
      </c>
      <c r="B10261" s="1">
        <v>44999</v>
      </c>
      <c r="C10261" t="s">
        <v>1258</v>
      </c>
      <c r="D10261" t="s">
        <v>1259</v>
      </c>
      <c r="E10261" t="s">
        <v>33</v>
      </c>
      <c r="F10261" t="s">
        <v>52</v>
      </c>
      <c r="G10261" t="s">
        <v>235</v>
      </c>
      <c r="H10261">
        <v>4</v>
      </c>
      <c r="I10261">
        <v>629.82000000000005</v>
      </c>
      <c r="J10261">
        <v>0</v>
      </c>
      <c r="K10261">
        <v>2519.2800000000002</v>
      </c>
      <c r="L10261">
        <v>222.72</v>
      </c>
      <c r="M10261">
        <f t="shared" si="482"/>
        <v>2519.2800000000002</v>
      </c>
      <c r="N10261" t="str">
        <f t="shared" si="480"/>
        <v>Q1</v>
      </c>
      <c r="O10261" s="2">
        <f t="shared" si="481"/>
        <v>8.8406211298466228</v>
      </c>
      <c r="P10261" t="str">
        <f>VLOOKUP(retail_sales_2023!C10261,customers!A:J,5,)</f>
        <v>Mumbai</v>
      </c>
      <c r="Q10261" t="str">
        <f>VLOOKUP(C10261,customers!A:J,10,0)</f>
        <v>Regular</v>
      </c>
    </row>
    <row r="10262" spans="1:17" x14ac:dyDescent="0.3">
      <c r="A10262" t="s">
        <v>11353</v>
      </c>
      <c r="B10262" s="1">
        <v>45087</v>
      </c>
      <c r="C10262" t="s">
        <v>2481</v>
      </c>
      <c r="D10262" t="s">
        <v>2482</v>
      </c>
      <c r="E10262" t="s">
        <v>27</v>
      </c>
      <c r="F10262" t="s">
        <v>22</v>
      </c>
      <c r="G10262" t="s">
        <v>516</v>
      </c>
      <c r="H10262">
        <v>2</v>
      </c>
      <c r="I10262">
        <v>36127.300000000003</v>
      </c>
      <c r="J10262">
        <v>0.1</v>
      </c>
      <c r="K10262">
        <v>65029.14</v>
      </c>
      <c r="L10262">
        <v>12125.65</v>
      </c>
      <c r="M10262">
        <f t="shared" si="482"/>
        <v>65029.140000000007</v>
      </c>
      <c r="N10262" t="str">
        <f t="shared" si="480"/>
        <v>Q2</v>
      </c>
      <c r="O10262" s="2">
        <f t="shared" si="481"/>
        <v>18.646486790383509</v>
      </c>
      <c r="P10262" t="str">
        <f>VLOOKUP(retail_sales_2023!C10262,customers!A:J,5,)</f>
        <v>Chandigarh</v>
      </c>
      <c r="Q10262" t="str">
        <f>VLOOKUP(C10262,customers!A:J,10,0)</f>
        <v>Regular</v>
      </c>
    </row>
    <row r="10263" spans="1:17" x14ac:dyDescent="0.3">
      <c r="A10263" t="s">
        <v>11354</v>
      </c>
      <c r="B10263" s="1">
        <v>44984</v>
      </c>
      <c r="C10263" t="s">
        <v>310</v>
      </c>
      <c r="D10263" t="s">
        <v>311</v>
      </c>
      <c r="E10263" t="s">
        <v>21</v>
      </c>
      <c r="F10263" t="s">
        <v>52</v>
      </c>
      <c r="G10263" t="s">
        <v>117</v>
      </c>
      <c r="H10263">
        <v>3</v>
      </c>
      <c r="I10263">
        <v>308.93</v>
      </c>
      <c r="J10263">
        <v>0</v>
      </c>
      <c r="K10263">
        <v>926.79</v>
      </c>
      <c r="L10263">
        <v>64.84</v>
      </c>
      <c r="M10263">
        <f t="shared" si="482"/>
        <v>926.79</v>
      </c>
      <c r="N10263" t="str">
        <f t="shared" si="480"/>
        <v>Q1</v>
      </c>
      <c r="O10263" s="2">
        <f t="shared" si="481"/>
        <v>6.9961911544147011</v>
      </c>
      <c r="P10263" t="str">
        <f>VLOOKUP(retail_sales_2023!C10263,customers!A:J,5,)</f>
        <v>Patna</v>
      </c>
      <c r="Q10263" t="str">
        <f>VLOOKUP(C10263,customers!A:J,10,0)</f>
        <v>Regular</v>
      </c>
    </row>
    <row r="10264" spans="1:17" x14ac:dyDescent="0.3">
      <c r="A10264" t="s">
        <v>11355</v>
      </c>
      <c r="B10264" s="1">
        <v>45053</v>
      </c>
      <c r="C10264" t="s">
        <v>1872</v>
      </c>
      <c r="D10264" t="s">
        <v>1873</v>
      </c>
      <c r="E10264" t="s">
        <v>33</v>
      </c>
      <c r="F10264" t="s">
        <v>43</v>
      </c>
      <c r="G10264" t="s">
        <v>110</v>
      </c>
      <c r="H10264">
        <v>2</v>
      </c>
      <c r="I10264">
        <v>82346.73</v>
      </c>
      <c r="J10264">
        <v>0.1</v>
      </c>
      <c r="K10264">
        <v>148224.10999999999</v>
      </c>
      <c r="L10264">
        <v>15935.58</v>
      </c>
      <c r="M10264">
        <f t="shared" si="482"/>
        <v>148224.114</v>
      </c>
      <c r="N10264" t="str">
        <f t="shared" si="480"/>
        <v>Q2</v>
      </c>
      <c r="O10264" s="2">
        <f t="shared" si="481"/>
        <v>10.751004003329824</v>
      </c>
      <c r="P10264" t="str">
        <f>VLOOKUP(retail_sales_2023!C10264,customers!A:J,5,)</f>
        <v>Surat</v>
      </c>
      <c r="Q10264" t="str">
        <f>VLOOKUP(C10264,customers!A:J,10,0)</f>
        <v>Premium</v>
      </c>
    </row>
    <row r="10265" spans="1:17" x14ac:dyDescent="0.3">
      <c r="A10265" t="s">
        <v>11356</v>
      </c>
      <c r="B10265" s="1">
        <v>44944</v>
      </c>
      <c r="C10265" t="s">
        <v>2566</v>
      </c>
      <c r="D10265" t="s">
        <v>2567</v>
      </c>
      <c r="E10265" t="s">
        <v>15</v>
      </c>
      <c r="F10265" t="s">
        <v>52</v>
      </c>
      <c r="G10265" t="s">
        <v>937</v>
      </c>
      <c r="H10265">
        <v>6</v>
      </c>
      <c r="I10265">
        <v>168.42</v>
      </c>
      <c r="J10265">
        <v>0.05</v>
      </c>
      <c r="K10265">
        <v>959.99</v>
      </c>
      <c r="L10265">
        <v>98.17</v>
      </c>
      <c r="M10265">
        <f t="shared" si="482"/>
        <v>959.99399999999991</v>
      </c>
      <c r="N10265" t="str">
        <f t="shared" si="480"/>
        <v>Q1</v>
      </c>
      <c r="O10265" s="2">
        <f t="shared" si="481"/>
        <v>10.226148189043636</v>
      </c>
      <c r="P10265" t="str">
        <f>VLOOKUP(retail_sales_2023!C10265,customers!A:J,5,)</f>
        <v>Bengaluru</v>
      </c>
      <c r="Q10265" t="str">
        <f>VLOOKUP(C10265,customers!A:J,10,0)</f>
        <v>Premium</v>
      </c>
    </row>
    <row r="10266" spans="1:17" x14ac:dyDescent="0.3">
      <c r="A10266" t="s">
        <v>11357</v>
      </c>
      <c r="B10266" s="1">
        <v>45126</v>
      </c>
      <c r="C10266" t="s">
        <v>1572</v>
      </c>
      <c r="D10266" t="s">
        <v>1573</v>
      </c>
      <c r="E10266" t="s">
        <v>15</v>
      </c>
      <c r="F10266" t="s">
        <v>38</v>
      </c>
      <c r="G10266" t="s">
        <v>456</v>
      </c>
      <c r="H10266">
        <v>5</v>
      </c>
      <c r="I10266">
        <v>2888.58</v>
      </c>
      <c r="J10266">
        <v>0.15</v>
      </c>
      <c r="K10266">
        <v>12276.47</v>
      </c>
      <c r="L10266">
        <v>3217.98</v>
      </c>
      <c r="M10266">
        <f t="shared" si="482"/>
        <v>12276.465</v>
      </c>
      <c r="N10266" t="str">
        <f t="shared" si="480"/>
        <v>Q3</v>
      </c>
      <c r="O10266" s="2">
        <f t="shared" si="481"/>
        <v>26.212583910521513</v>
      </c>
      <c r="P10266" t="str">
        <f>VLOOKUP(retail_sales_2023!C10266,customers!A:J,5,)</f>
        <v>Kochi</v>
      </c>
      <c r="Q10266" t="str">
        <f>VLOOKUP(C10266,customers!A:J,10,0)</f>
        <v>Regular</v>
      </c>
    </row>
    <row r="10267" spans="1:17" x14ac:dyDescent="0.3">
      <c r="A10267" t="s">
        <v>11358</v>
      </c>
      <c r="B10267" s="1">
        <v>44978</v>
      </c>
      <c r="C10267" t="s">
        <v>557</v>
      </c>
      <c r="D10267" t="s">
        <v>558</v>
      </c>
      <c r="E10267" t="s">
        <v>27</v>
      </c>
      <c r="F10267" t="s">
        <v>22</v>
      </c>
      <c r="G10267" t="s">
        <v>34</v>
      </c>
      <c r="H10267">
        <v>3</v>
      </c>
      <c r="I10267">
        <v>26054.89</v>
      </c>
      <c r="J10267">
        <v>0.1</v>
      </c>
      <c r="K10267">
        <v>70348.2</v>
      </c>
      <c r="L10267">
        <v>15768.16</v>
      </c>
      <c r="M10267">
        <f t="shared" si="482"/>
        <v>70348.202999999994</v>
      </c>
      <c r="N10267" t="str">
        <f t="shared" si="480"/>
        <v>Q1</v>
      </c>
      <c r="O10267" s="2">
        <f t="shared" si="481"/>
        <v>22.414446993668637</v>
      </c>
      <c r="P10267" t="str">
        <f>VLOOKUP(retail_sales_2023!C10267,customers!A:J,5,)</f>
        <v>Delhi</v>
      </c>
      <c r="Q10267" t="str">
        <f>VLOOKUP(C10267,customers!A:J,10,0)</f>
        <v>Occasional</v>
      </c>
    </row>
    <row r="10268" spans="1:17" x14ac:dyDescent="0.3">
      <c r="A10268" t="s">
        <v>11359</v>
      </c>
      <c r="B10268" s="1">
        <v>45033</v>
      </c>
      <c r="C10268" t="s">
        <v>564</v>
      </c>
      <c r="D10268" t="s">
        <v>565</v>
      </c>
      <c r="E10268" t="s">
        <v>27</v>
      </c>
      <c r="F10268" t="s">
        <v>43</v>
      </c>
      <c r="G10268" t="s">
        <v>301</v>
      </c>
      <c r="H10268">
        <v>5</v>
      </c>
      <c r="I10268">
        <v>71966.03</v>
      </c>
      <c r="J10268">
        <v>0</v>
      </c>
      <c r="K10268">
        <v>359830.15</v>
      </c>
      <c r="L10268">
        <v>-3835.45</v>
      </c>
      <c r="M10268">
        <f t="shared" si="482"/>
        <v>359830.15</v>
      </c>
      <c r="N10268" t="str">
        <f t="shared" si="480"/>
        <v>Q2</v>
      </c>
      <c r="O10268" s="2">
        <f t="shared" si="481"/>
        <v>-1.0659056779983556</v>
      </c>
      <c r="P10268" t="str">
        <f>VLOOKUP(retail_sales_2023!C10268,customers!A:J,5,)</f>
        <v>Lucknow</v>
      </c>
      <c r="Q10268" t="str">
        <f>VLOOKUP(C10268,customers!A:J,10,0)</f>
        <v>Premium</v>
      </c>
    </row>
    <row r="10269" spans="1:17" x14ac:dyDescent="0.3">
      <c r="A10269" t="s">
        <v>11360</v>
      </c>
      <c r="B10269" s="1">
        <v>45019</v>
      </c>
      <c r="C10269" t="s">
        <v>1572</v>
      </c>
      <c r="D10269" t="s">
        <v>1573</v>
      </c>
      <c r="E10269" t="s">
        <v>15</v>
      </c>
      <c r="F10269" t="s">
        <v>43</v>
      </c>
      <c r="G10269" t="s">
        <v>44</v>
      </c>
      <c r="H10269">
        <v>4</v>
      </c>
      <c r="I10269">
        <v>38850.050000000003</v>
      </c>
      <c r="J10269">
        <v>0</v>
      </c>
      <c r="K10269">
        <v>155400.20000000001</v>
      </c>
      <c r="L10269">
        <v>22765.03</v>
      </c>
      <c r="M10269">
        <f t="shared" si="482"/>
        <v>155400.20000000001</v>
      </c>
      <c r="N10269" t="str">
        <f t="shared" si="480"/>
        <v>Q2</v>
      </c>
      <c r="O10269" s="2">
        <f t="shared" si="481"/>
        <v>14.649292600653022</v>
      </c>
      <c r="P10269" t="str">
        <f>VLOOKUP(retail_sales_2023!C10269,customers!A:J,5,)</f>
        <v>Kochi</v>
      </c>
      <c r="Q10269" t="str">
        <f>VLOOKUP(C10269,customers!A:J,10,0)</f>
        <v>Regular</v>
      </c>
    </row>
    <row r="10270" spans="1:17" x14ac:dyDescent="0.3">
      <c r="A10270" t="s">
        <v>11361</v>
      </c>
      <c r="B10270" s="1">
        <v>45242</v>
      </c>
      <c r="C10270" t="s">
        <v>3968</v>
      </c>
      <c r="D10270" t="s">
        <v>3969</v>
      </c>
      <c r="E10270" t="s">
        <v>33</v>
      </c>
      <c r="F10270" t="s">
        <v>28</v>
      </c>
      <c r="G10270" t="s">
        <v>325</v>
      </c>
      <c r="H10270">
        <v>4</v>
      </c>
      <c r="I10270">
        <v>6392.86</v>
      </c>
      <c r="J10270">
        <v>0</v>
      </c>
      <c r="K10270">
        <v>25571.439999999999</v>
      </c>
      <c r="L10270">
        <v>5384.81</v>
      </c>
      <c r="M10270">
        <f t="shared" si="482"/>
        <v>25571.439999999999</v>
      </c>
      <c r="N10270" t="str">
        <f t="shared" si="480"/>
        <v>Q4</v>
      </c>
      <c r="O10270" s="2">
        <f t="shared" si="481"/>
        <v>21.057906789762331</v>
      </c>
      <c r="P10270" t="str">
        <f>VLOOKUP(retail_sales_2023!C10270,customers!A:J,5,)</f>
        <v>Mumbai</v>
      </c>
      <c r="Q10270" t="str">
        <f>VLOOKUP(C10270,customers!A:J,10,0)</f>
        <v>Regular</v>
      </c>
    </row>
    <row r="10271" spans="1:17" x14ac:dyDescent="0.3">
      <c r="A10271" t="s">
        <v>11362</v>
      </c>
      <c r="B10271" s="1">
        <v>45010</v>
      </c>
      <c r="C10271" t="s">
        <v>403</v>
      </c>
      <c r="D10271" t="s">
        <v>404</v>
      </c>
      <c r="E10271" t="s">
        <v>27</v>
      </c>
      <c r="F10271" t="s">
        <v>43</v>
      </c>
      <c r="G10271" t="s">
        <v>128</v>
      </c>
      <c r="H10271">
        <v>4</v>
      </c>
      <c r="I10271">
        <v>49248.41</v>
      </c>
      <c r="J10271">
        <v>0</v>
      </c>
      <c r="K10271">
        <v>196993.64</v>
      </c>
      <c r="L10271">
        <v>24201.45</v>
      </c>
      <c r="M10271">
        <f t="shared" si="482"/>
        <v>196993.64</v>
      </c>
      <c r="N10271" t="str">
        <f t="shared" si="480"/>
        <v>Q1</v>
      </c>
      <c r="O10271" s="2">
        <f t="shared" si="481"/>
        <v>12.285396624987486</v>
      </c>
      <c r="P10271" t="str">
        <f>VLOOKUP(retail_sales_2023!C10271,customers!A:J,5,)</f>
        <v>Jaipur</v>
      </c>
      <c r="Q10271" t="str">
        <f>VLOOKUP(C10271,customers!A:J,10,0)</f>
        <v>Regular</v>
      </c>
    </row>
    <row r="10272" spans="1:17" x14ac:dyDescent="0.3">
      <c r="A10272" t="s">
        <v>11363</v>
      </c>
      <c r="B10272" s="1">
        <v>45094</v>
      </c>
      <c r="C10272" t="s">
        <v>870</v>
      </c>
      <c r="D10272" t="s">
        <v>871</v>
      </c>
      <c r="E10272" t="s">
        <v>27</v>
      </c>
      <c r="F10272" t="s">
        <v>81</v>
      </c>
      <c r="G10272" t="s">
        <v>333</v>
      </c>
      <c r="H10272">
        <v>2</v>
      </c>
      <c r="I10272">
        <v>3001.02</v>
      </c>
      <c r="J10272">
        <v>0.3</v>
      </c>
      <c r="K10272">
        <v>4201.43</v>
      </c>
      <c r="L10272">
        <v>967.1</v>
      </c>
      <c r="M10272">
        <f t="shared" si="482"/>
        <v>4201.4279999999999</v>
      </c>
      <c r="N10272" t="str">
        <f t="shared" si="480"/>
        <v>Q2</v>
      </c>
      <c r="O10272" s="2">
        <f t="shared" si="481"/>
        <v>23.018353274956382</v>
      </c>
      <c r="P10272" t="str">
        <f>VLOOKUP(retail_sales_2023!C10272,customers!A:J,5,)</f>
        <v>Lucknow</v>
      </c>
      <c r="Q10272" t="str">
        <f>VLOOKUP(C10272,customers!A:J,10,0)</f>
        <v>Premium</v>
      </c>
    </row>
    <row r="10273" spans="1:17" x14ac:dyDescent="0.3">
      <c r="A10273" t="s">
        <v>11364</v>
      </c>
      <c r="B10273" s="1">
        <v>45030</v>
      </c>
      <c r="C10273" t="s">
        <v>1265</v>
      </c>
      <c r="D10273" t="s">
        <v>1266</v>
      </c>
      <c r="E10273" t="s">
        <v>15</v>
      </c>
      <c r="F10273" t="s">
        <v>81</v>
      </c>
      <c r="G10273" t="s">
        <v>370</v>
      </c>
      <c r="H10273">
        <v>2</v>
      </c>
      <c r="I10273">
        <v>1612.09</v>
      </c>
      <c r="J10273">
        <v>0</v>
      </c>
      <c r="K10273">
        <v>3224.18</v>
      </c>
      <c r="L10273">
        <v>704.33</v>
      </c>
      <c r="M10273">
        <f t="shared" si="482"/>
        <v>3224.18</v>
      </c>
      <c r="N10273" t="str">
        <f t="shared" si="480"/>
        <v>Q2</v>
      </c>
      <c r="O10273" s="2">
        <f t="shared" si="481"/>
        <v>21.845244372212473</v>
      </c>
      <c r="P10273" t="str">
        <f>VLOOKUP(retail_sales_2023!C10273,customers!A:J,5,)</f>
        <v>Coimbatore</v>
      </c>
      <c r="Q10273" t="str">
        <f>VLOOKUP(C10273,customers!A:J,10,0)</f>
        <v>Premium</v>
      </c>
    </row>
    <row r="10274" spans="1:17" x14ac:dyDescent="0.3">
      <c r="A10274" t="s">
        <v>11365</v>
      </c>
      <c r="B10274" s="1">
        <v>45195</v>
      </c>
      <c r="C10274" t="s">
        <v>479</v>
      </c>
      <c r="D10274" t="s">
        <v>480</v>
      </c>
      <c r="E10274" t="s">
        <v>21</v>
      </c>
      <c r="F10274" t="s">
        <v>81</v>
      </c>
      <c r="G10274" t="s">
        <v>370</v>
      </c>
      <c r="H10274">
        <v>1</v>
      </c>
      <c r="I10274">
        <v>408.06</v>
      </c>
      <c r="J10274">
        <v>0.15</v>
      </c>
      <c r="K10274">
        <v>346.85</v>
      </c>
      <c r="L10274">
        <v>92.21</v>
      </c>
      <c r="M10274">
        <f t="shared" si="482"/>
        <v>346.851</v>
      </c>
      <c r="N10274" t="str">
        <f t="shared" si="480"/>
        <v>Q3</v>
      </c>
      <c r="O10274" s="2">
        <f t="shared" si="481"/>
        <v>26.584979097592615</v>
      </c>
      <c r="P10274" t="str">
        <f>VLOOKUP(retail_sales_2023!C10274,customers!A:J,5,)</f>
        <v>Bhubaneswar</v>
      </c>
      <c r="Q10274" t="str">
        <f>VLOOKUP(C10274,customers!A:J,10,0)</f>
        <v>Premium</v>
      </c>
    </row>
    <row r="10275" spans="1:17" x14ac:dyDescent="0.3">
      <c r="A10275" t="s">
        <v>11366</v>
      </c>
      <c r="B10275" s="1">
        <v>45064</v>
      </c>
      <c r="C10275" t="s">
        <v>1195</v>
      </c>
      <c r="D10275" t="s">
        <v>1196</v>
      </c>
      <c r="E10275" t="s">
        <v>33</v>
      </c>
      <c r="F10275" t="s">
        <v>81</v>
      </c>
      <c r="G10275" t="s">
        <v>470</v>
      </c>
      <c r="H10275">
        <v>5</v>
      </c>
      <c r="I10275">
        <v>513.23</v>
      </c>
      <c r="J10275">
        <v>0</v>
      </c>
      <c r="K10275">
        <v>2566.15</v>
      </c>
      <c r="L10275">
        <v>636.89</v>
      </c>
      <c r="M10275">
        <f t="shared" si="482"/>
        <v>2566.15</v>
      </c>
      <c r="N10275" t="str">
        <f t="shared" si="480"/>
        <v>Q2</v>
      </c>
      <c r="O10275" s="2">
        <f t="shared" si="481"/>
        <v>24.818892114646456</v>
      </c>
      <c r="P10275" t="str">
        <f>VLOOKUP(retail_sales_2023!C10275,customers!A:J,5,)</f>
        <v>Surat</v>
      </c>
      <c r="Q10275" t="str">
        <f>VLOOKUP(C10275,customers!A:J,10,0)</f>
        <v>Premium</v>
      </c>
    </row>
    <row r="10276" spans="1:17" x14ac:dyDescent="0.3">
      <c r="A10276" t="s">
        <v>11367</v>
      </c>
      <c r="B10276" s="1">
        <v>44944</v>
      </c>
      <c r="C10276" t="s">
        <v>1430</v>
      </c>
      <c r="D10276" t="s">
        <v>1431</v>
      </c>
      <c r="E10276" t="s">
        <v>21</v>
      </c>
      <c r="F10276" t="s">
        <v>38</v>
      </c>
      <c r="G10276" t="s">
        <v>456</v>
      </c>
      <c r="H10276">
        <v>3</v>
      </c>
      <c r="I10276">
        <v>2744.28</v>
      </c>
      <c r="J10276">
        <v>0</v>
      </c>
      <c r="K10276">
        <v>8232.84</v>
      </c>
      <c r="L10276">
        <v>2629.73</v>
      </c>
      <c r="M10276">
        <f t="shared" si="482"/>
        <v>8232.84</v>
      </c>
      <c r="N10276" t="str">
        <f t="shared" si="480"/>
        <v>Q1</v>
      </c>
      <c r="O10276" s="2">
        <f t="shared" si="481"/>
        <v>31.94195441670189</v>
      </c>
      <c r="P10276" t="str">
        <f>VLOOKUP(retail_sales_2023!C10276,customers!A:J,5,)</f>
        <v>Bhubaneswar</v>
      </c>
      <c r="Q10276" t="str">
        <f>VLOOKUP(C10276,customers!A:J,10,0)</f>
        <v>Regular</v>
      </c>
    </row>
    <row r="10277" spans="1:17" x14ac:dyDescent="0.3">
      <c r="A10277" t="s">
        <v>11368</v>
      </c>
      <c r="B10277" s="1">
        <v>45021</v>
      </c>
      <c r="C10277" t="s">
        <v>943</v>
      </c>
      <c r="D10277" t="s">
        <v>944</v>
      </c>
      <c r="E10277" t="s">
        <v>27</v>
      </c>
      <c r="F10277" t="s">
        <v>28</v>
      </c>
      <c r="G10277" t="s">
        <v>97</v>
      </c>
      <c r="H10277">
        <v>5</v>
      </c>
      <c r="I10277">
        <v>6189.15</v>
      </c>
      <c r="J10277">
        <v>0.25</v>
      </c>
      <c r="K10277">
        <v>23209.31</v>
      </c>
      <c r="L10277">
        <v>4774.96</v>
      </c>
      <c r="M10277">
        <f t="shared" si="482"/>
        <v>23209.3125</v>
      </c>
      <c r="N10277" t="str">
        <f t="shared" si="480"/>
        <v>Q2</v>
      </c>
      <c r="O10277" s="2">
        <f t="shared" si="481"/>
        <v>20.57346814704961</v>
      </c>
      <c r="P10277" t="str">
        <f>VLOOKUP(retail_sales_2023!C10277,customers!A:J,5,)</f>
        <v>Lucknow</v>
      </c>
      <c r="Q10277" t="str">
        <f>VLOOKUP(C10277,customers!A:J,10,0)</f>
        <v>Premium</v>
      </c>
    </row>
    <row r="10278" spans="1:17" x14ac:dyDescent="0.3">
      <c r="A10278" t="s">
        <v>11369</v>
      </c>
      <c r="B10278" s="1">
        <v>44979</v>
      </c>
      <c r="C10278" t="s">
        <v>1422</v>
      </c>
      <c r="D10278" t="s">
        <v>1423</v>
      </c>
      <c r="E10278" t="s">
        <v>33</v>
      </c>
      <c r="F10278" t="s">
        <v>38</v>
      </c>
      <c r="G10278" t="s">
        <v>73</v>
      </c>
      <c r="H10278">
        <v>5</v>
      </c>
      <c r="I10278">
        <v>3883.61</v>
      </c>
      <c r="J10278">
        <v>0.25</v>
      </c>
      <c r="K10278">
        <v>14563.54</v>
      </c>
      <c r="L10278">
        <v>2898.05</v>
      </c>
      <c r="M10278">
        <f t="shared" si="482"/>
        <v>14563.537499999999</v>
      </c>
      <c r="N10278" t="str">
        <f t="shared" si="480"/>
        <v>Q1</v>
      </c>
      <c r="O10278" s="2">
        <f t="shared" si="481"/>
        <v>19.899351393960536</v>
      </c>
      <c r="P10278" t="str">
        <f>VLOOKUP(retail_sales_2023!C10278,customers!A:J,5,)</f>
        <v>Mumbai</v>
      </c>
      <c r="Q10278" t="str">
        <f>VLOOKUP(C10278,customers!A:J,10,0)</f>
        <v>Premium</v>
      </c>
    </row>
    <row r="10279" spans="1:17" x14ac:dyDescent="0.3">
      <c r="A10279" t="s">
        <v>11370</v>
      </c>
      <c r="B10279" s="1">
        <v>45105</v>
      </c>
      <c r="C10279" t="s">
        <v>660</v>
      </c>
      <c r="D10279" t="s">
        <v>661</v>
      </c>
      <c r="E10279" t="s">
        <v>21</v>
      </c>
      <c r="F10279" t="s">
        <v>43</v>
      </c>
      <c r="G10279" t="s">
        <v>44</v>
      </c>
      <c r="H10279">
        <v>1</v>
      </c>
      <c r="I10279">
        <v>26709.84</v>
      </c>
      <c r="J10279">
        <v>0.05</v>
      </c>
      <c r="K10279">
        <v>25374.35</v>
      </c>
      <c r="L10279">
        <v>2290.36</v>
      </c>
      <c r="M10279">
        <f t="shared" si="482"/>
        <v>25374.347999999998</v>
      </c>
      <c r="N10279" t="str">
        <f t="shared" si="480"/>
        <v>Q2</v>
      </c>
      <c r="O10279" s="2">
        <f t="shared" si="481"/>
        <v>9.026280476150129</v>
      </c>
      <c r="P10279" t="str">
        <f>VLOOKUP(retail_sales_2023!C10279,customers!A:J,5,)</f>
        <v>Ranchi</v>
      </c>
      <c r="Q10279" t="str">
        <f>VLOOKUP(C10279,customers!A:J,10,0)</f>
        <v>Regular</v>
      </c>
    </row>
    <row r="10280" spans="1:17" x14ac:dyDescent="0.3">
      <c r="A10280" t="s">
        <v>11371</v>
      </c>
      <c r="B10280" s="1">
        <v>44987</v>
      </c>
      <c r="C10280" t="s">
        <v>167</v>
      </c>
      <c r="D10280" t="s">
        <v>168</v>
      </c>
      <c r="E10280" t="s">
        <v>33</v>
      </c>
      <c r="F10280" t="s">
        <v>52</v>
      </c>
      <c r="G10280" t="s">
        <v>235</v>
      </c>
      <c r="H10280">
        <v>1</v>
      </c>
      <c r="I10280">
        <v>284.56</v>
      </c>
      <c r="J10280">
        <v>0</v>
      </c>
      <c r="K10280">
        <v>284.56</v>
      </c>
      <c r="L10280">
        <v>26.03</v>
      </c>
      <c r="M10280">
        <f t="shared" si="482"/>
        <v>284.56</v>
      </c>
      <c r="N10280" t="str">
        <f t="shared" si="480"/>
        <v>Q1</v>
      </c>
      <c r="O10280" s="2">
        <f t="shared" si="481"/>
        <v>9.1474557211132979</v>
      </c>
      <c r="P10280" t="str">
        <f>VLOOKUP(retail_sales_2023!C10280,customers!A:J,5,)</f>
        <v>Surat</v>
      </c>
      <c r="Q10280" t="str">
        <f>VLOOKUP(C10280,customers!A:J,10,0)</f>
        <v>Regular</v>
      </c>
    </row>
    <row r="10281" spans="1:17" x14ac:dyDescent="0.3">
      <c r="A10281" t="s">
        <v>11372</v>
      </c>
      <c r="B10281" s="1">
        <v>45148</v>
      </c>
      <c r="C10281" t="s">
        <v>1878</v>
      </c>
      <c r="D10281" t="s">
        <v>1879</v>
      </c>
      <c r="E10281" t="s">
        <v>33</v>
      </c>
      <c r="F10281" t="s">
        <v>43</v>
      </c>
      <c r="G10281" t="s">
        <v>44</v>
      </c>
      <c r="H10281">
        <v>3</v>
      </c>
      <c r="I10281">
        <v>60142.74</v>
      </c>
      <c r="J10281">
        <v>0.05</v>
      </c>
      <c r="K10281">
        <v>171406.81</v>
      </c>
      <c r="L10281">
        <v>17765.330000000002</v>
      </c>
      <c r="M10281">
        <f t="shared" si="482"/>
        <v>171406.80899999998</v>
      </c>
      <c r="N10281" t="str">
        <f t="shared" si="480"/>
        <v>Q3</v>
      </c>
      <c r="O10281" s="2">
        <f t="shared" si="481"/>
        <v>10.364424844030411</v>
      </c>
      <c r="P10281" t="str">
        <f>VLOOKUP(retail_sales_2023!C10281,customers!A:J,5,)</f>
        <v>Mumbai</v>
      </c>
      <c r="Q10281" t="str">
        <f>VLOOKUP(C10281,customers!A:J,10,0)</f>
        <v>Regular</v>
      </c>
    </row>
    <row r="10282" spans="1:17" x14ac:dyDescent="0.3">
      <c r="A10282" t="s">
        <v>11373</v>
      </c>
      <c r="B10282" s="1">
        <v>45012</v>
      </c>
      <c r="C10282" t="s">
        <v>1151</v>
      </c>
      <c r="D10282" t="s">
        <v>1152</v>
      </c>
      <c r="E10282" t="s">
        <v>21</v>
      </c>
      <c r="F10282" t="s">
        <v>43</v>
      </c>
      <c r="G10282" t="s">
        <v>110</v>
      </c>
      <c r="H10282">
        <v>4</v>
      </c>
      <c r="I10282">
        <v>62885.599999999999</v>
      </c>
      <c r="J10282">
        <v>0.15</v>
      </c>
      <c r="K10282">
        <v>213811.04</v>
      </c>
      <c r="L10282">
        <v>28475.94</v>
      </c>
      <c r="M10282">
        <f t="shared" si="482"/>
        <v>213811.03999999998</v>
      </c>
      <c r="N10282" t="str">
        <f t="shared" si="480"/>
        <v>Q1</v>
      </c>
      <c r="O10282" s="2">
        <f t="shared" si="481"/>
        <v>13.318273930102018</v>
      </c>
      <c r="P10282" t="str">
        <f>VLOOKUP(retail_sales_2023!C10282,customers!A:J,5,)</f>
        <v>Patna</v>
      </c>
      <c r="Q10282" t="str">
        <f>VLOOKUP(C10282,customers!A:J,10,0)</f>
        <v>Premium</v>
      </c>
    </row>
    <row r="10283" spans="1:17" x14ac:dyDescent="0.3">
      <c r="A10283" t="s">
        <v>11374</v>
      </c>
      <c r="B10283" s="1">
        <v>45171</v>
      </c>
      <c r="C10283" t="s">
        <v>278</v>
      </c>
      <c r="D10283" t="s">
        <v>279</v>
      </c>
      <c r="E10283" t="s">
        <v>33</v>
      </c>
      <c r="F10283" t="s">
        <v>81</v>
      </c>
      <c r="G10283" t="s">
        <v>150</v>
      </c>
      <c r="H10283">
        <v>1</v>
      </c>
      <c r="I10283">
        <v>2622.36</v>
      </c>
      <c r="J10283">
        <v>0.1</v>
      </c>
      <c r="K10283">
        <v>2360.12</v>
      </c>
      <c r="L10283">
        <v>698.87</v>
      </c>
      <c r="M10283">
        <f t="shared" si="482"/>
        <v>2360.1240000000003</v>
      </c>
      <c r="N10283" t="str">
        <f t="shared" si="480"/>
        <v>Q3</v>
      </c>
      <c r="O10283" s="2">
        <f t="shared" si="481"/>
        <v>29.611629917122862</v>
      </c>
      <c r="P10283" t="str">
        <f>VLOOKUP(retail_sales_2023!C10283,customers!A:J,5,)</f>
        <v>Pune</v>
      </c>
      <c r="Q10283" t="str">
        <f>VLOOKUP(C10283,customers!A:J,10,0)</f>
        <v>Premium</v>
      </c>
    </row>
    <row r="10284" spans="1:17" x14ac:dyDescent="0.3">
      <c r="A10284" t="s">
        <v>11375</v>
      </c>
      <c r="B10284" s="1">
        <v>44929</v>
      </c>
      <c r="C10284" t="s">
        <v>1185</v>
      </c>
      <c r="D10284" t="s">
        <v>1186</v>
      </c>
      <c r="E10284" t="s">
        <v>27</v>
      </c>
      <c r="F10284" t="s">
        <v>22</v>
      </c>
      <c r="G10284" t="s">
        <v>1039</v>
      </c>
      <c r="H10284">
        <v>3</v>
      </c>
      <c r="I10284">
        <v>29704.77</v>
      </c>
      <c r="J10284">
        <v>0.05</v>
      </c>
      <c r="K10284">
        <v>84658.59</v>
      </c>
      <c r="L10284">
        <v>24740.31</v>
      </c>
      <c r="M10284">
        <f t="shared" si="482"/>
        <v>84658.594499999992</v>
      </c>
      <c r="N10284" t="str">
        <f t="shared" si="480"/>
        <v>Q1</v>
      </c>
      <c r="O10284" s="2">
        <f t="shared" si="481"/>
        <v>29.223626332543457</v>
      </c>
      <c r="P10284" t="str">
        <f>VLOOKUP(retail_sales_2023!C10284,customers!A:J,5,)</f>
        <v>Lucknow</v>
      </c>
      <c r="Q10284" t="str">
        <f>VLOOKUP(C10284,customers!A:J,10,0)</f>
        <v>Regular</v>
      </c>
    </row>
    <row r="10285" spans="1:17" x14ac:dyDescent="0.3">
      <c r="A10285" t="s">
        <v>11376</v>
      </c>
      <c r="B10285" s="1">
        <v>45122</v>
      </c>
      <c r="C10285" t="s">
        <v>3968</v>
      </c>
      <c r="D10285" t="s">
        <v>3969</v>
      </c>
      <c r="E10285" t="s">
        <v>33</v>
      </c>
      <c r="F10285" t="s">
        <v>38</v>
      </c>
      <c r="G10285" t="s">
        <v>141</v>
      </c>
      <c r="H10285">
        <v>2</v>
      </c>
      <c r="I10285">
        <v>3901.81</v>
      </c>
      <c r="J10285">
        <v>0.1</v>
      </c>
      <c r="K10285">
        <v>7023.26</v>
      </c>
      <c r="L10285">
        <v>2182.38</v>
      </c>
      <c r="M10285">
        <f t="shared" si="482"/>
        <v>7023.2579999999998</v>
      </c>
      <c r="N10285" t="str">
        <f t="shared" si="480"/>
        <v>Q3</v>
      </c>
      <c r="O10285" s="2">
        <f t="shared" si="481"/>
        <v>31.073603995865167</v>
      </c>
      <c r="P10285" t="str">
        <f>VLOOKUP(retail_sales_2023!C10285,customers!A:J,5,)</f>
        <v>Mumbai</v>
      </c>
      <c r="Q10285" t="str">
        <f>VLOOKUP(C10285,customers!A:J,10,0)</f>
        <v>Regular</v>
      </c>
    </row>
    <row r="10286" spans="1:17" x14ac:dyDescent="0.3">
      <c r="A10286" t="s">
        <v>11377</v>
      </c>
      <c r="B10286" s="1">
        <v>45290</v>
      </c>
      <c r="C10286" t="s">
        <v>2191</v>
      </c>
      <c r="D10286" t="s">
        <v>2370</v>
      </c>
      <c r="E10286" t="s">
        <v>15</v>
      </c>
      <c r="F10286" t="s">
        <v>52</v>
      </c>
      <c r="G10286" t="s">
        <v>117</v>
      </c>
      <c r="H10286">
        <v>5</v>
      </c>
      <c r="I10286">
        <v>753.26</v>
      </c>
      <c r="J10286">
        <v>0.05</v>
      </c>
      <c r="K10286">
        <v>3577.99</v>
      </c>
      <c r="L10286">
        <v>293.22000000000003</v>
      </c>
      <c r="M10286">
        <f t="shared" si="482"/>
        <v>3577.9850000000001</v>
      </c>
      <c r="N10286" t="str">
        <f t="shared" si="480"/>
        <v>Q4</v>
      </c>
      <c r="O10286" s="2">
        <f t="shared" si="481"/>
        <v>8.1951039550138489</v>
      </c>
      <c r="P10286" t="str">
        <f>VLOOKUP(retail_sales_2023!C10286,customers!A:J,5,)</f>
        <v>Hyderabad</v>
      </c>
      <c r="Q10286" t="str">
        <f>VLOOKUP(C10286,customers!A:J,10,0)</f>
        <v>Premium</v>
      </c>
    </row>
    <row r="10287" spans="1:17" x14ac:dyDescent="0.3">
      <c r="A10287" t="s">
        <v>11378</v>
      </c>
      <c r="B10287" s="1">
        <v>45034</v>
      </c>
      <c r="C10287" t="s">
        <v>88</v>
      </c>
      <c r="D10287" t="s">
        <v>89</v>
      </c>
      <c r="E10287" t="s">
        <v>15</v>
      </c>
      <c r="F10287" t="s">
        <v>16</v>
      </c>
      <c r="G10287" t="s">
        <v>171</v>
      </c>
      <c r="H10287">
        <v>5</v>
      </c>
      <c r="I10287">
        <v>383.03</v>
      </c>
      <c r="J10287">
        <v>0</v>
      </c>
      <c r="K10287">
        <v>1915.15</v>
      </c>
      <c r="L10287">
        <v>776.03</v>
      </c>
      <c r="M10287">
        <f t="shared" si="482"/>
        <v>1915.1499999999999</v>
      </c>
      <c r="N10287" t="str">
        <f t="shared" si="480"/>
        <v>Q2</v>
      </c>
      <c r="O10287" s="2">
        <f t="shared" si="481"/>
        <v>40.520585854893874</v>
      </c>
      <c r="P10287" t="str">
        <f>VLOOKUP(retail_sales_2023!C10287,customers!A:J,5,)</f>
        <v>Coimbatore</v>
      </c>
      <c r="Q10287" t="str">
        <f>VLOOKUP(C10287,customers!A:J,10,0)</f>
        <v>Regular</v>
      </c>
    </row>
    <row r="10288" spans="1:17" x14ac:dyDescent="0.3">
      <c r="A10288" t="s">
        <v>11379</v>
      </c>
      <c r="B10288" s="1">
        <v>45113</v>
      </c>
      <c r="C10288" t="s">
        <v>889</v>
      </c>
      <c r="D10288" t="s">
        <v>890</v>
      </c>
      <c r="E10288" t="s">
        <v>21</v>
      </c>
      <c r="F10288" t="s">
        <v>38</v>
      </c>
      <c r="G10288" t="s">
        <v>39</v>
      </c>
      <c r="H10288">
        <v>2</v>
      </c>
      <c r="I10288">
        <v>3130.86</v>
      </c>
      <c r="J10288">
        <v>0.15</v>
      </c>
      <c r="K10288">
        <v>5322.46</v>
      </c>
      <c r="L10288">
        <v>1733.65</v>
      </c>
      <c r="M10288">
        <f t="shared" si="482"/>
        <v>5322.4620000000004</v>
      </c>
      <c r="N10288" t="str">
        <f t="shared" si="480"/>
        <v>Q3</v>
      </c>
      <c r="O10288" s="2">
        <f t="shared" si="481"/>
        <v>32.572344367078379</v>
      </c>
      <c r="P10288" t="str">
        <f>VLOOKUP(retail_sales_2023!C10288,customers!A:J,5,)</f>
        <v>Patna</v>
      </c>
      <c r="Q10288" t="str">
        <f>VLOOKUP(C10288,customers!A:J,10,0)</f>
        <v>Premium</v>
      </c>
    </row>
    <row r="10289" spans="1:17" x14ac:dyDescent="0.3">
      <c r="A10289" t="s">
        <v>11380</v>
      </c>
      <c r="B10289" s="1">
        <v>45047</v>
      </c>
      <c r="C10289" t="s">
        <v>1131</v>
      </c>
      <c r="D10289" t="s">
        <v>1132</v>
      </c>
      <c r="E10289" t="s">
        <v>33</v>
      </c>
      <c r="F10289" t="s">
        <v>43</v>
      </c>
      <c r="G10289" t="s">
        <v>178</v>
      </c>
      <c r="H10289">
        <v>1</v>
      </c>
      <c r="I10289">
        <v>11060.21</v>
      </c>
      <c r="J10289">
        <v>0</v>
      </c>
      <c r="K10289">
        <v>11060.21</v>
      </c>
      <c r="L10289">
        <v>1291.73</v>
      </c>
      <c r="M10289">
        <f t="shared" si="482"/>
        <v>11060.21</v>
      </c>
      <c r="N10289" t="str">
        <f t="shared" si="480"/>
        <v>Q2</v>
      </c>
      <c r="O10289" s="2">
        <f t="shared" si="481"/>
        <v>11.679073001326378</v>
      </c>
      <c r="P10289" t="str">
        <f>VLOOKUP(retail_sales_2023!C10289,customers!A:J,5,)</f>
        <v>Pune</v>
      </c>
      <c r="Q10289" t="str">
        <f>VLOOKUP(C10289,customers!A:J,10,0)</f>
        <v>Premium</v>
      </c>
    </row>
    <row r="10290" spans="1:17" x14ac:dyDescent="0.3">
      <c r="A10290" t="s">
        <v>11381</v>
      </c>
      <c r="B10290" s="1">
        <v>45187</v>
      </c>
      <c r="C10290" t="s">
        <v>2741</v>
      </c>
      <c r="D10290" t="s">
        <v>2742</v>
      </c>
      <c r="E10290" t="s">
        <v>15</v>
      </c>
      <c r="F10290" t="s">
        <v>52</v>
      </c>
      <c r="G10290" t="s">
        <v>200</v>
      </c>
      <c r="H10290">
        <v>3</v>
      </c>
      <c r="I10290">
        <v>790.51</v>
      </c>
      <c r="J10290">
        <v>0</v>
      </c>
      <c r="K10290">
        <v>2371.5300000000002</v>
      </c>
      <c r="L10290">
        <v>196.5</v>
      </c>
      <c r="M10290">
        <f t="shared" si="482"/>
        <v>2371.5299999999997</v>
      </c>
      <c r="N10290" t="str">
        <f t="shared" si="480"/>
        <v>Q3</v>
      </c>
      <c r="O10290" s="2">
        <f t="shared" si="481"/>
        <v>8.2857901860824015</v>
      </c>
      <c r="P10290" t="str">
        <f>VLOOKUP(retail_sales_2023!C10290,customers!A:J,5,)</f>
        <v>Chennai</v>
      </c>
      <c r="Q10290" t="str">
        <f>VLOOKUP(C10290,customers!A:J,10,0)</f>
        <v>Regular</v>
      </c>
    </row>
    <row r="10291" spans="1:17" x14ac:dyDescent="0.3">
      <c r="A10291" t="s">
        <v>11382</v>
      </c>
      <c r="B10291" s="1">
        <v>45242</v>
      </c>
      <c r="C10291" t="s">
        <v>1651</v>
      </c>
      <c r="D10291" t="s">
        <v>1652</v>
      </c>
      <c r="E10291" t="s">
        <v>33</v>
      </c>
      <c r="F10291" t="s">
        <v>81</v>
      </c>
      <c r="G10291" t="s">
        <v>82</v>
      </c>
      <c r="H10291">
        <v>2</v>
      </c>
      <c r="I10291">
        <v>2700.41</v>
      </c>
      <c r="J10291">
        <v>0.15</v>
      </c>
      <c r="K10291">
        <v>4590.7</v>
      </c>
      <c r="L10291">
        <v>1283.48</v>
      </c>
      <c r="M10291">
        <f t="shared" si="482"/>
        <v>4590.6969999999992</v>
      </c>
      <c r="N10291" t="str">
        <f t="shared" si="480"/>
        <v>Q4</v>
      </c>
      <c r="O10291" s="2">
        <f t="shared" si="481"/>
        <v>27.958263445661885</v>
      </c>
      <c r="P10291" t="str">
        <f>VLOOKUP(retail_sales_2023!C10291,customers!A:J,5,)</f>
        <v>Surat</v>
      </c>
      <c r="Q10291" t="str">
        <f>VLOOKUP(C10291,customers!A:J,10,0)</f>
        <v>Premium</v>
      </c>
    </row>
    <row r="10292" spans="1:17" x14ac:dyDescent="0.3">
      <c r="A10292" t="s">
        <v>11383</v>
      </c>
      <c r="B10292" s="1">
        <v>45132</v>
      </c>
      <c r="C10292" t="s">
        <v>904</v>
      </c>
      <c r="D10292" t="s">
        <v>905</v>
      </c>
      <c r="E10292" t="s">
        <v>33</v>
      </c>
      <c r="F10292" t="s">
        <v>16</v>
      </c>
      <c r="G10292" t="s">
        <v>86</v>
      </c>
      <c r="H10292">
        <v>1</v>
      </c>
      <c r="I10292">
        <v>402.13</v>
      </c>
      <c r="J10292">
        <v>0.15</v>
      </c>
      <c r="K10292">
        <v>341.81</v>
      </c>
      <c r="L10292">
        <v>85.05</v>
      </c>
      <c r="M10292">
        <f t="shared" si="482"/>
        <v>341.81049999999999</v>
      </c>
      <c r="N10292" t="str">
        <f t="shared" si="480"/>
        <v>Q3</v>
      </c>
      <c r="O10292" s="2">
        <f t="shared" si="481"/>
        <v>24.882244521810364</v>
      </c>
      <c r="P10292" t="str">
        <f>VLOOKUP(retail_sales_2023!C10292,customers!A:J,5,)</f>
        <v>Ahmedabad</v>
      </c>
      <c r="Q10292" t="str">
        <f>VLOOKUP(C10292,customers!A:J,10,0)</f>
        <v>Premium</v>
      </c>
    </row>
    <row r="10293" spans="1:17" x14ac:dyDescent="0.3">
      <c r="A10293" t="s">
        <v>11384</v>
      </c>
      <c r="B10293" s="1">
        <v>45166</v>
      </c>
      <c r="C10293" t="s">
        <v>636</v>
      </c>
      <c r="D10293" t="s">
        <v>637</v>
      </c>
      <c r="E10293" t="s">
        <v>21</v>
      </c>
      <c r="F10293" t="s">
        <v>28</v>
      </c>
      <c r="G10293" t="s">
        <v>29</v>
      </c>
      <c r="H10293">
        <v>1</v>
      </c>
      <c r="I10293">
        <v>3698.92</v>
      </c>
      <c r="J10293">
        <v>0.2</v>
      </c>
      <c r="K10293">
        <v>2959.14</v>
      </c>
      <c r="L10293">
        <v>791.91</v>
      </c>
      <c r="M10293">
        <f t="shared" si="482"/>
        <v>2959.1360000000004</v>
      </c>
      <c r="N10293" t="str">
        <f t="shared" si="480"/>
        <v>Q3</v>
      </c>
      <c r="O10293" s="2">
        <f t="shared" si="481"/>
        <v>26.761491514426488</v>
      </c>
      <c r="P10293" t="str">
        <f>VLOOKUP(retail_sales_2023!C10293,customers!A:J,5,)</f>
        <v>Ranchi</v>
      </c>
      <c r="Q10293" t="str">
        <f>VLOOKUP(C10293,customers!A:J,10,0)</f>
        <v>Premium</v>
      </c>
    </row>
    <row r="10294" spans="1:17" x14ac:dyDescent="0.3">
      <c r="A10294" t="s">
        <v>11385</v>
      </c>
      <c r="B10294" s="1">
        <v>45048</v>
      </c>
      <c r="C10294" t="s">
        <v>1607</v>
      </c>
      <c r="D10294" t="s">
        <v>1608</v>
      </c>
      <c r="E10294" t="s">
        <v>15</v>
      </c>
      <c r="F10294" t="s">
        <v>22</v>
      </c>
      <c r="G10294" t="s">
        <v>23</v>
      </c>
      <c r="H10294">
        <v>2</v>
      </c>
      <c r="I10294">
        <v>11321.01</v>
      </c>
      <c r="J10294">
        <v>0</v>
      </c>
      <c r="K10294">
        <v>22642.02</v>
      </c>
      <c r="L10294">
        <v>5263.04</v>
      </c>
      <c r="M10294">
        <f t="shared" si="482"/>
        <v>22642.02</v>
      </c>
      <c r="N10294" t="str">
        <f t="shared" si="480"/>
        <v>Q2</v>
      </c>
      <c r="O10294" s="2">
        <f t="shared" si="481"/>
        <v>23.244569168298586</v>
      </c>
      <c r="P10294" t="str">
        <f>VLOOKUP(retail_sales_2023!C10294,customers!A:J,5,)</f>
        <v>Bengaluru</v>
      </c>
      <c r="Q10294" t="str">
        <f>VLOOKUP(C10294,customers!A:J,10,0)</f>
        <v>Regular</v>
      </c>
    </row>
    <row r="10295" spans="1:17" x14ac:dyDescent="0.3">
      <c r="A10295" t="s">
        <v>11386</v>
      </c>
      <c r="B10295" s="1">
        <v>45151</v>
      </c>
      <c r="C10295" t="s">
        <v>1258</v>
      </c>
      <c r="D10295" t="s">
        <v>1259</v>
      </c>
      <c r="E10295" t="s">
        <v>33</v>
      </c>
      <c r="F10295" t="s">
        <v>52</v>
      </c>
      <c r="G10295" t="s">
        <v>69</v>
      </c>
      <c r="H10295">
        <v>4</v>
      </c>
      <c r="I10295">
        <v>572.79</v>
      </c>
      <c r="J10295">
        <v>0.05</v>
      </c>
      <c r="K10295">
        <v>2176.6</v>
      </c>
      <c r="L10295">
        <v>133.97</v>
      </c>
      <c r="M10295">
        <f t="shared" si="482"/>
        <v>2176.6019999999999</v>
      </c>
      <c r="N10295" t="str">
        <f t="shared" si="480"/>
        <v>Q3</v>
      </c>
      <c r="O10295" s="2">
        <f t="shared" si="481"/>
        <v>6.1550124046678301</v>
      </c>
      <c r="P10295" t="str">
        <f>VLOOKUP(retail_sales_2023!C10295,customers!A:J,5,)</f>
        <v>Mumbai</v>
      </c>
      <c r="Q10295" t="str">
        <f>VLOOKUP(C10295,customers!A:J,10,0)</f>
        <v>Regular</v>
      </c>
    </row>
    <row r="10296" spans="1:17" x14ac:dyDescent="0.3">
      <c r="A10296" t="s">
        <v>11387</v>
      </c>
      <c r="B10296" s="1">
        <v>45128</v>
      </c>
      <c r="C10296" t="s">
        <v>390</v>
      </c>
      <c r="D10296" t="s">
        <v>391</v>
      </c>
      <c r="E10296" t="s">
        <v>33</v>
      </c>
      <c r="F10296" t="s">
        <v>22</v>
      </c>
      <c r="G10296" t="s">
        <v>423</v>
      </c>
      <c r="H10296">
        <v>1</v>
      </c>
      <c r="I10296">
        <v>8478.1200000000008</v>
      </c>
      <c r="J10296">
        <v>0.1</v>
      </c>
      <c r="K10296">
        <v>7630.31</v>
      </c>
      <c r="L10296">
        <v>1495.07</v>
      </c>
      <c r="M10296">
        <f t="shared" si="482"/>
        <v>7630.3080000000009</v>
      </c>
      <c r="N10296" t="str">
        <f t="shared" si="480"/>
        <v>Q3</v>
      </c>
      <c r="O10296" s="2">
        <f t="shared" si="481"/>
        <v>19.593830394833237</v>
      </c>
      <c r="P10296" t="str">
        <f>VLOOKUP(retail_sales_2023!C10296,customers!A:J,5,)</f>
        <v>Mumbai</v>
      </c>
      <c r="Q10296" t="str">
        <f>VLOOKUP(C10296,customers!A:J,10,0)</f>
        <v>Occasional</v>
      </c>
    </row>
    <row r="10297" spans="1:17" x14ac:dyDescent="0.3">
      <c r="A10297" t="s">
        <v>11388</v>
      </c>
      <c r="B10297" s="1">
        <v>45103</v>
      </c>
      <c r="C10297" t="s">
        <v>1417</v>
      </c>
      <c r="D10297" t="s">
        <v>1418</v>
      </c>
      <c r="E10297" t="s">
        <v>27</v>
      </c>
      <c r="F10297" t="s">
        <v>52</v>
      </c>
      <c r="G10297" t="s">
        <v>937</v>
      </c>
      <c r="H10297">
        <v>1</v>
      </c>
      <c r="I10297">
        <v>114.2</v>
      </c>
      <c r="J10297">
        <v>0</v>
      </c>
      <c r="K10297">
        <v>114.2</v>
      </c>
      <c r="L10297">
        <v>7.07</v>
      </c>
      <c r="M10297">
        <f t="shared" si="482"/>
        <v>114.2</v>
      </c>
      <c r="N10297" t="str">
        <f t="shared" si="480"/>
        <v>Q2</v>
      </c>
      <c r="O10297" s="2">
        <f t="shared" si="481"/>
        <v>6.1908931698774081</v>
      </c>
      <c r="P10297" t="str">
        <f>VLOOKUP(retail_sales_2023!C10297,customers!A:J,5,)</f>
        <v>Amritsar</v>
      </c>
      <c r="Q10297" t="str">
        <f>VLOOKUP(C10297,customers!A:J,10,0)</f>
        <v>Premium</v>
      </c>
    </row>
    <row r="10298" spans="1:17" x14ac:dyDescent="0.3">
      <c r="A10298" t="s">
        <v>11389</v>
      </c>
      <c r="B10298" s="1">
        <v>45142</v>
      </c>
      <c r="C10298" t="s">
        <v>126</v>
      </c>
      <c r="D10298" t="s">
        <v>127</v>
      </c>
      <c r="E10298" t="s">
        <v>15</v>
      </c>
      <c r="F10298" t="s">
        <v>16</v>
      </c>
      <c r="G10298" t="s">
        <v>898</v>
      </c>
      <c r="H10298">
        <v>2</v>
      </c>
      <c r="I10298">
        <v>433.11</v>
      </c>
      <c r="J10298">
        <v>0.05</v>
      </c>
      <c r="K10298">
        <v>822.91</v>
      </c>
      <c r="L10298">
        <v>258.32</v>
      </c>
      <c r="M10298">
        <f t="shared" si="482"/>
        <v>822.90899999999999</v>
      </c>
      <c r="N10298" t="str">
        <f t="shared" si="480"/>
        <v>Q3</v>
      </c>
      <c r="O10298" s="2">
        <f t="shared" si="481"/>
        <v>31.391039117278925</v>
      </c>
      <c r="P10298" t="str">
        <f>VLOOKUP(retail_sales_2023!C10298,customers!A:J,5,)</f>
        <v>Coimbatore</v>
      </c>
      <c r="Q10298" t="str">
        <f>VLOOKUP(C10298,customers!A:J,10,0)</f>
        <v>Premium</v>
      </c>
    </row>
    <row r="10299" spans="1:17" x14ac:dyDescent="0.3">
      <c r="A10299" t="s">
        <v>11390</v>
      </c>
      <c r="B10299" s="1">
        <v>45141</v>
      </c>
      <c r="C10299" t="s">
        <v>19</v>
      </c>
      <c r="D10299" t="s">
        <v>20</v>
      </c>
      <c r="E10299" t="s">
        <v>21</v>
      </c>
      <c r="F10299" t="s">
        <v>16</v>
      </c>
      <c r="G10299" t="s">
        <v>305</v>
      </c>
      <c r="H10299">
        <v>5</v>
      </c>
      <c r="I10299">
        <v>305.45999999999998</v>
      </c>
      <c r="J10299">
        <v>0.3</v>
      </c>
      <c r="K10299">
        <v>1069.1099999999999</v>
      </c>
      <c r="L10299">
        <v>422.5</v>
      </c>
      <c r="M10299">
        <f t="shared" si="482"/>
        <v>1069.1099999999999</v>
      </c>
      <c r="N10299" t="str">
        <f t="shared" si="480"/>
        <v>Q3</v>
      </c>
      <c r="O10299" s="2">
        <f t="shared" si="481"/>
        <v>39.518852129341234</v>
      </c>
      <c r="P10299" t="str">
        <f>VLOOKUP(retail_sales_2023!C10299,customers!A:J,5,)</f>
        <v>Guwahati</v>
      </c>
      <c r="Q10299" t="str">
        <f>VLOOKUP(C10299,customers!A:J,10,0)</f>
        <v>Premium</v>
      </c>
    </row>
    <row r="10300" spans="1:17" x14ac:dyDescent="0.3">
      <c r="A10300" t="s">
        <v>11391</v>
      </c>
      <c r="B10300" s="1">
        <v>44932</v>
      </c>
      <c r="C10300" t="s">
        <v>1634</v>
      </c>
      <c r="D10300" t="s">
        <v>1635</v>
      </c>
      <c r="E10300" t="s">
        <v>33</v>
      </c>
      <c r="F10300" t="s">
        <v>52</v>
      </c>
      <c r="G10300" t="s">
        <v>235</v>
      </c>
      <c r="H10300">
        <v>0</v>
      </c>
      <c r="I10300">
        <v>773.71</v>
      </c>
      <c r="J10300">
        <v>0</v>
      </c>
      <c r="K10300">
        <v>0</v>
      </c>
      <c r="L10300">
        <v>0</v>
      </c>
      <c r="M10300">
        <f t="shared" si="482"/>
        <v>0</v>
      </c>
      <c r="N10300" t="str">
        <f t="shared" si="480"/>
        <v>Q1</v>
      </c>
      <c r="O10300" s="2">
        <v>0</v>
      </c>
      <c r="P10300" t="str">
        <f>VLOOKUP(retail_sales_2023!C10300,customers!A:J,5,)</f>
        <v>Nagpur</v>
      </c>
      <c r="Q10300" t="str">
        <f>VLOOKUP(C10300,customers!A:J,10,0)</f>
        <v>Occasional</v>
      </c>
    </row>
    <row r="10301" spans="1:17" x14ac:dyDescent="0.3">
      <c r="A10301" t="s">
        <v>11392</v>
      </c>
      <c r="B10301" s="1">
        <v>44985</v>
      </c>
      <c r="C10301" t="s">
        <v>682</v>
      </c>
      <c r="D10301" t="s">
        <v>683</v>
      </c>
      <c r="E10301" t="s">
        <v>27</v>
      </c>
      <c r="F10301" t="s">
        <v>43</v>
      </c>
      <c r="G10301" t="s">
        <v>128</v>
      </c>
      <c r="H10301">
        <v>5</v>
      </c>
      <c r="I10301">
        <v>76400.02</v>
      </c>
      <c r="J10301">
        <v>0.05</v>
      </c>
      <c r="K10301">
        <v>362900.1</v>
      </c>
      <c r="L10301">
        <v>39941.660000000003</v>
      </c>
      <c r="M10301">
        <f t="shared" si="482"/>
        <v>362900.09500000003</v>
      </c>
      <c r="N10301" t="str">
        <f t="shared" si="480"/>
        <v>Q1</v>
      </c>
      <c r="O10301" s="2">
        <f t="shared" si="481"/>
        <v>11.006241111534553</v>
      </c>
      <c r="P10301" t="str">
        <f>VLOOKUP(retail_sales_2023!C10301,customers!A:J,5,)</f>
        <v>Delhi</v>
      </c>
      <c r="Q10301" t="str">
        <f>VLOOKUP(C10301,customers!A:J,10,0)</f>
        <v>Regular</v>
      </c>
    </row>
    <row r="10302" spans="1:17" x14ac:dyDescent="0.3">
      <c r="A10302" t="s">
        <v>11393</v>
      </c>
      <c r="B10302" s="1">
        <v>45011</v>
      </c>
      <c r="C10302" t="s">
        <v>1276</v>
      </c>
      <c r="D10302" t="s">
        <v>1861</v>
      </c>
      <c r="E10302" t="s">
        <v>27</v>
      </c>
      <c r="F10302" t="s">
        <v>43</v>
      </c>
      <c r="G10302" t="s">
        <v>178</v>
      </c>
      <c r="H10302">
        <v>1</v>
      </c>
      <c r="I10302">
        <v>17306.98</v>
      </c>
      <c r="J10302">
        <v>0.1</v>
      </c>
      <c r="K10302">
        <v>15576.28</v>
      </c>
      <c r="L10302">
        <v>2358.64</v>
      </c>
      <c r="M10302">
        <f t="shared" si="482"/>
        <v>15576.281999999999</v>
      </c>
      <c r="N10302" t="str">
        <f t="shared" si="480"/>
        <v>Q1</v>
      </c>
      <c r="O10302" s="2">
        <f t="shared" si="481"/>
        <v>15.142511562452651</v>
      </c>
      <c r="P10302" t="str">
        <f>VLOOKUP(retail_sales_2023!C10302,customers!A:J,5,)</f>
        <v>Jaipur</v>
      </c>
      <c r="Q10302" t="str">
        <f>VLOOKUP(C10302,customers!A:J,10,0)</f>
        <v>Premium</v>
      </c>
    </row>
    <row r="10303" spans="1:17" x14ac:dyDescent="0.3">
      <c r="A10303" t="s">
        <v>11394</v>
      </c>
      <c r="B10303" s="1">
        <v>45205</v>
      </c>
      <c r="C10303" t="s">
        <v>3348</v>
      </c>
      <c r="D10303" t="s">
        <v>3349</v>
      </c>
      <c r="E10303" t="s">
        <v>15</v>
      </c>
      <c r="F10303" t="s">
        <v>43</v>
      </c>
      <c r="G10303" t="s">
        <v>178</v>
      </c>
      <c r="H10303">
        <v>4</v>
      </c>
      <c r="I10303">
        <v>43036.77</v>
      </c>
      <c r="J10303">
        <v>0</v>
      </c>
      <c r="K10303">
        <v>172147.08</v>
      </c>
      <c r="L10303">
        <v>20964.45</v>
      </c>
      <c r="M10303">
        <f t="shared" si="482"/>
        <v>172147.08</v>
      </c>
      <c r="N10303" t="str">
        <f t="shared" si="480"/>
        <v>Q4</v>
      </c>
      <c r="O10303" s="2">
        <f t="shared" si="481"/>
        <v>12.178219926820717</v>
      </c>
      <c r="P10303" t="str">
        <f>VLOOKUP(retail_sales_2023!C10303,customers!A:J,5,)</f>
        <v>Kochi</v>
      </c>
      <c r="Q10303" t="str">
        <f>VLOOKUP(C10303,customers!A:J,10,0)</f>
        <v>Premium</v>
      </c>
    </row>
    <row r="10304" spans="1:17" x14ac:dyDescent="0.3">
      <c r="A10304" t="s">
        <v>11395</v>
      </c>
      <c r="B10304" s="1">
        <v>44934</v>
      </c>
      <c r="C10304" t="s">
        <v>221</v>
      </c>
      <c r="D10304" t="s">
        <v>222</v>
      </c>
      <c r="E10304" t="s">
        <v>27</v>
      </c>
      <c r="F10304" t="s">
        <v>52</v>
      </c>
      <c r="G10304" t="s">
        <v>235</v>
      </c>
      <c r="H10304">
        <v>10</v>
      </c>
      <c r="I10304">
        <v>177.89</v>
      </c>
      <c r="J10304">
        <v>0.05</v>
      </c>
      <c r="K10304">
        <v>1689.95</v>
      </c>
      <c r="L10304">
        <v>138.44</v>
      </c>
      <c r="M10304">
        <f t="shared" si="482"/>
        <v>1689.9549999999997</v>
      </c>
      <c r="N10304" t="str">
        <f t="shared" si="480"/>
        <v>Q1</v>
      </c>
      <c r="O10304" s="2">
        <f t="shared" si="481"/>
        <v>8.1919583419627795</v>
      </c>
      <c r="P10304" t="str">
        <f>VLOOKUP(retail_sales_2023!C10304,customers!A:J,5,)</f>
        <v>Lucknow</v>
      </c>
      <c r="Q10304" t="str">
        <f>VLOOKUP(C10304,customers!A:J,10,0)</f>
        <v>Premium</v>
      </c>
    </row>
    <row r="10305" spans="1:17" x14ac:dyDescent="0.3">
      <c r="A10305" t="s">
        <v>11396</v>
      </c>
      <c r="B10305" s="1">
        <v>45024</v>
      </c>
      <c r="C10305" t="s">
        <v>144</v>
      </c>
      <c r="D10305" t="s">
        <v>145</v>
      </c>
      <c r="E10305" t="s">
        <v>33</v>
      </c>
      <c r="F10305" t="s">
        <v>38</v>
      </c>
      <c r="G10305" t="s">
        <v>684</v>
      </c>
      <c r="H10305">
        <v>2</v>
      </c>
      <c r="I10305">
        <v>2410.0300000000002</v>
      </c>
      <c r="J10305">
        <v>0</v>
      </c>
      <c r="K10305">
        <v>4820.0600000000004</v>
      </c>
      <c r="L10305">
        <v>1664.31</v>
      </c>
      <c r="M10305">
        <f t="shared" si="482"/>
        <v>4820.0600000000004</v>
      </c>
      <c r="N10305" t="str">
        <f t="shared" si="480"/>
        <v>Q2</v>
      </c>
      <c r="O10305" s="2">
        <f t="shared" si="481"/>
        <v>34.528823292656099</v>
      </c>
      <c r="P10305" t="str">
        <f>VLOOKUP(retail_sales_2023!C10305,customers!A:J,5,)</f>
        <v>Pune</v>
      </c>
      <c r="Q10305" t="str">
        <f>VLOOKUP(C10305,customers!A:J,10,0)</f>
        <v>Regular</v>
      </c>
    </row>
    <row r="10306" spans="1:17" x14ac:dyDescent="0.3">
      <c r="A10306" t="s">
        <v>11397</v>
      </c>
      <c r="B10306" s="1">
        <v>45184</v>
      </c>
      <c r="C10306" t="s">
        <v>1939</v>
      </c>
      <c r="D10306" t="s">
        <v>1940</v>
      </c>
      <c r="E10306" t="s">
        <v>27</v>
      </c>
      <c r="F10306" t="s">
        <v>81</v>
      </c>
      <c r="G10306" t="s">
        <v>158</v>
      </c>
      <c r="H10306">
        <v>5</v>
      </c>
      <c r="I10306">
        <v>4007.09</v>
      </c>
      <c r="J10306">
        <v>0.2</v>
      </c>
      <c r="K10306">
        <v>16028.36</v>
      </c>
      <c r="L10306">
        <v>5454.82</v>
      </c>
      <c r="M10306">
        <f t="shared" si="482"/>
        <v>16028.36</v>
      </c>
      <c r="N10306" t="str">
        <f t="shared" si="480"/>
        <v>Q3</v>
      </c>
      <c r="O10306" s="2">
        <f t="shared" si="481"/>
        <v>34.032302743387341</v>
      </c>
      <c r="P10306" t="str">
        <f>VLOOKUP(retail_sales_2023!C10306,customers!A:J,5,)</f>
        <v>Chandigarh</v>
      </c>
      <c r="Q10306" t="str">
        <f>VLOOKUP(C10306,customers!A:J,10,0)</f>
        <v>Regular</v>
      </c>
    </row>
    <row r="10307" spans="1:17" x14ac:dyDescent="0.3">
      <c r="A10307" t="s">
        <v>11398</v>
      </c>
      <c r="B10307" s="1">
        <v>44959</v>
      </c>
      <c r="C10307" t="s">
        <v>485</v>
      </c>
      <c r="D10307" t="s">
        <v>486</v>
      </c>
      <c r="E10307" t="s">
        <v>27</v>
      </c>
      <c r="F10307" t="s">
        <v>81</v>
      </c>
      <c r="G10307" t="s">
        <v>239</v>
      </c>
      <c r="H10307">
        <v>4</v>
      </c>
      <c r="I10307">
        <v>855.97</v>
      </c>
      <c r="J10307">
        <v>0.25</v>
      </c>
      <c r="K10307">
        <v>2567.91</v>
      </c>
      <c r="L10307">
        <v>929.43</v>
      </c>
      <c r="M10307">
        <f t="shared" si="482"/>
        <v>2567.91</v>
      </c>
      <c r="N10307" t="str">
        <f t="shared" ref="N10307:N10370" si="483">"Q"&amp;ROUNDUP(MONTH(B10307)/3,0)</f>
        <v>Q1</v>
      </c>
      <c r="O10307" s="2">
        <f t="shared" ref="O10307:O10370" si="484">(L10307/K10307)*100</f>
        <v>36.194025491547599</v>
      </c>
      <c r="P10307" t="str">
        <f>VLOOKUP(retail_sales_2023!C10307,customers!A:J,5,)</f>
        <v>Lucknow</v>
      </c>
      <c r="Q10307" t="str">
        <f>VLOOKUP(C10307,customers!A:J,10,0)</f>
        <v>Premium</v>
      </c>
    </row>
    <row r="10308" spans="1:17" x14ac:dyDescent="0.3">
      <c r="A10308" t="s">
        <v>11399</v>
      </c>
      <c r="B10308" s="1">
        <v>45026</v>
      </c>
      <c r="C10308" t="s">
        <v>1634</v>
      </c>
      <c r="D10308" t="s">
        <v>1635</v>
      </c>
      <c r="E10308" t="s">
        <v>33</v>
      </c>
      <c r="F10308" t="s">
        <v>81</v>
      </c>
      <c r="G10308" t="s">
        <v>150</v>
      </c>
      <c r="H10308">
        <v>1</v>
      </c>
      <c r="I10308">
        <v>2493.04</v>
      </c>
      <c r="J10308">
        <v>0.05</v>
      </c>
      <c r="K10308">
        <v>2368.39</v>
      </c>
      <c r="L10308">
        <v>586.55999999999995</v>
      </c>
      <c r="M10308">
        <f t="shared" si="482"/>
        <v>2368.3879999999999</v>
      </c>
      <c r="N10308" t="str">
        <f t="shared" si="483"/>
        <v>Q2</v>
      </c>
      <c r="O10308" s="2">
        <f t="shared" si="484"/>
        <v>24.766191378953632</v>
      </c>
      <c r="P10308" t="str">
        <f>VLOOKUP(retail_sales_2023!C10308,customers!A:J,5,)</f>
        <v>Nagpur</v>
      </c>
      <c r="Q10308" t="str">
        <f>VLOOKUP(C10308,customers!A:J,10,0)</f>
        <v>Occasional</v>
      </c>
    </row>
    <row r="10309" spans="1:17" x14ac:dyDescent="0.3">
      <c r="A10309" t="s">
        <v>11400</v>
      </c>
      <c r="B10309" s="1">
        <v>45022</v>
      </c>
      <c r="C10309" t="s">
        <v>472</v>
      </c>
      <c r="D10309" t="s">
        <v>473</v>
      </c>
      <c r="E10309" t="s">
        <v>21</v>
      </c>
      <c r="F10309" t="s">
        <v>52</v>
      </c>
      <c r="G10309" t="s">
        <v>937</v>
      </c>
      <c r="H10309">
        <v>8</v>
      </c>
      <c r="I10309">
        <v>481.56</v>
      </c>
      <c r="J10309">
        <v>0.1</v>
      </c>
      <c r="K10309">
        <v>3467.23</v>
      </c>
      <c r="L10309">
        <v>341.32</v>
      </c>
      <c r="M10309">
        <f t="shared" ref="M10309:M10372" si="485">H10309*I10309*(1-J10309)</f>
        <v>3467.232</v>
      </c>
      <c r="N10309" t="str">
        <f t="shared" si="483"/>
        <v>Q2</v>
      </c>
      <c r="O10309" s="2">
        <f t="shared" si="484"/>
        <v>9.8441695532168332</v>
      </c>
      <c r="P10309" t="str">
        <f>VLOOKUP(retail_sales_2023!C10309,customers!A:J,5,)</f>
        <v>Kolkata</v>
      </c>
      <c r="Q10309" t="str">
        <f>VLOOKUP(C10309,customers!A:J,10,0)</f>
        <v>Occasional</v>
      </c>
    </row>
    <row r="10310" spans="1:17" x14ac:dyDescent="0.3">
      <c r="A10310" t="s">
        <v>11401</v>
      </c>
      <c r="B10310" s="1">
        <v>45167</v>
      </c>
      <c r="C10310" t="s">
        <v>406</v>
      </c>
      <c r="D10310" t="s">
        <v>407</v>
      </c>
      <c r="E10310" t="s">
        <v>15</v>
      </c>
      <c r="F10310" t="s">
        <v>28</v>
      </c>
      <c r="G10310" t="s">
        <v>280</v>
      </c>
      <c r="H10310">
        <v>2</v>
      </c>
      <c r="I10310">
        <v>5926.34</v>
      </c>
      <c r="J10310">
        <v>0</v>
      </c>
      <c r="K10310">
        <v>11852.68</v>
      </c>
      <c r="L10310">
        <v>2195.12</v>
      </c>
      <c r="M10310">
        <f t="shared" si="485"/>
        <v>11852.68</v>
      </c>
      <c r="N10310" t="str">
        <f t="shared" si="483"/>
        <v>Q3</v>
      </c>
      <c r="O10310" s="2">
        <f t="shared" si="484"/>
        <v>18.520030912839964</v>
      </c>
      <c r="P10310" t="str">
        <f>VLOOKUP(retail_sales_2023!C10310,customers!A:J,5,)</f>
        <v>Hyderabad</v>
      </c>
      <c r="Q10310" t="str">
        <f>VLOOKUP(C10310,customers!A:J,10,0)</f>
        <v>Premium</v>
      </c>
    </row>
    <row r="10311" spans="1:17" x14ac:dyDescent="0.3">
      <c r="A10311" t="s">
        <v>11402</v>
      </c>
      <c r="B10311" s="1">
        <v>44943</v>
      </c>
      <c r="C10311" t="s">
        <v>1262</v>
      </c>
      <c r="D10311" t="s">
        <v>1263</v>
      </c>
      <c r="E10311" t="s">
        <v>27</v>
      </c>
      <c r="F10311" t="s">
        <v>43</v>
      </c>
      <c r="G10311" t="s">
        <v>128</v>
      </c>
      <c r="H10311">
        <v>3</v>
      </c>
      <c r="I10311">
        <v>50994.64</v>
      </c>
      <c r="J10311">
        <v>0.05</v>
      </c>
      <c r="K10311">
        <v>145334.72</v>
      </c>
      <c r="L10311">
        <v>22341.91</v>
      </c>
      <c r="M10311">
        <f t="shared" si="485"/>
        <v>145334.72399999999</v>
      </c>
      <c r="N10311" t="str">
        <f t="shared" si="483"/>
        <v>Q1</v>
      </c>
      <c r="O10311" s="2">
        <f t="shared" si="484"/>
        <v>15.372727177648947</v>
      </c>
      <c r="P10311" t="str">
        <f>VLOOKUP(retail_sales_2023!C10311,customers!A:J,5,)</f>
        <v>Jaipur</v>
      </c>
      <c r="Q10311" t="str">
        <f>VLOOKUP(C10311,customers!A:J,10,0)</f>
        <v>Occasional</v>
      </c>
    </row>
    <row r="10312" spans="1:17" x14ac:dyDescent="0.3">
      <c r="A10312" t="s">
        <v>11403</v>
      </c>
      <c r="B10312" s="1">
        <v>45000</v>
      </c>
      <c r="C10312" t="s">
        <v>1727</v>
      </c>
      <c r="D10312" t="s">
        <v>3505</v>
      </c>
      <c r="E10312" t="s">
        <v>21</v>
      </c>
      <c r="F10312" t="s">
        <v>52</v>
      </c>
      <c r="G10312" t="s">
        <v>200</v>
      </c>
      <c r="H10312">
        <v>9</v>
      </c>
      <c r="I10312">
        <v>374.11</v>
      </c>
      <c r="J10312">
        <v>0.1</v>
      </c>
      <c r="K10312">
        <v>3030.29</v>
      </c>
      <c r="L10312">
        <v>312.81</v>
      </c>
      <c r="M10312">
        <f t="shared" si="485"/>
        <v>3030.2910000000002</v>
      </c>
      <c r="N10312" t="str">
        <f t="shared" si="483"/>
        <v>Q1</v>
      </c>
      <c r="O10312" s="2">
        <f t="shared" si="484"/>
        <v>10.322774387929869</v>
      </c>
      <c r="P10312" t="str">
        <f>VLOOKUP(retail_sales_2023!C10312,customers!A:J,5,)</f>
        <v>Kolkata</v>
      </c>
      <c r="Q10312" t="str">
        <f>VLOOKUP(C10312,customers!A:J,10,0)</f>
        <v>Regular</v>
      </c>
    </row>
    <row r="10313" spans="1:17" x14ac:dyDescent="0.3">
      <c r="A10313" t="s">
        <v>11404</v>
      </c>
      <c r="B10313" s="1">
        <v>45188</v>
      </c>
      <c r="C10313" t="s">
        <v>375</v>
      </c>
      <c r="D10313" t="s">
        <v>376</v>
      </c>
      <c r="E10313" t="s">
        <v>21</v>
      </c>
      <c r="F10313" t="s">
        <v>81</v>
      </c>
      <c r="G10313" t="s">
        <v>150</v>
      </c>
      <c r="H10313">
        <v>1</v>
      </c>
      <c r="I10313">
        <v>1925.2</v>
      </c>
      <c r="J10313">
        <v>0.1</v>
      </c>
      <c r="K10313">
        <v>1732.68</v>
      </c>
      <c r="L10313">
        <v>-259.22000000000003</v>
      </c>
      <c r="M10313">
        <f t="shared" si="485"/>
        <v>1732.68</v>
      </c>
      <c r="N10313" t="str">
        <f t="shared" si="483"/>
        <v>Q3</v>
      </c>
      <c r="O10313" s="2">
        <f t="shared" si="484"/>
        <v>-14.960639010088419</v>
      </c>
      <c r="P10313" t="str">
        <f>VLOOKUP(retail_sales_2023!C10313,customers!A:J,5,)</f>
        <v>Ranchi</v>
      </c>
      <c r="Q10313" t="str">
        <f>VLOOKUP(C10313,customers!A:J,10,0)</f>
        <v>Occasional</v>
      </c>
    </row>
    <row r="10314" spans="1:17" x14ac:dyDescent="0.3">
      <c r="A10314" t="s">
        <v>11405</v>
      </c>
      <c r="B10314" s="1">
        <v>45160</v>
      </c>
      <c r="C10314" t="s">
        <v>2168</v>
      </c>
      <c r="D10314" t="s">
        <v>2169</v>
      </c>
      <c r="E10314" t="s">
        <v>33</v>
      </c>
      <c r="F10314" t="s">
        <v>52</v>
      </c>
      <c r="G10314" t="s">
        <v>53</v>
      </c>
      <c r="H10314">
        <v>4</v>
      </c>
      <c r="I10314">
        <v>612.57000000000005</v>
      </c>
      <c r="J10314">
        <v>0.1</v>
      </c>
      <c r="K10314">
        <v>2205.25</v>
      </c>
      <c r="L10314">
        <v>171.06</v>
      </c>
      <c r="M10314">
        <f t="shared" si="485"/>
        <v>2205.2520000000004</v>
      </c>
      <c r="N10314" t="str">
        <f t="shared" si="483"/>
        <v>Q3</v>
      </c>
      <c r="O10314" s="2">
        <f t="shared" si="484"/>
        <v>7.7569436571817256</v>
      </c>
      <c r="P10314" t="str">
        <f>VLOOKUP(retail_sales_2023!C10314,customers!A:J,5,)</f>
        <v>Nagpur</v>
      </c>
      <c r="Q10314" t="str">
        <f>VLOOKUP(C10314,customers!A:J,10,0)</f>
        <v>Premium</v>
      </c>
    </row>
    <row r="10315" spans="1:17" x14ac:dyDescent="0.3">
      <c r="A10315" t="s">
        <v>11406</v>
      </c>
      <c r="B10315" s="1">
        <v>45242</v>
      </c>
      <c r="C10315" t="s">
        <v>604</v>
      </c>
      <c r="D10315" t="s">
        <v>605</v>
      </c>
      <c r="E10315" t="s">
        <v>27</v>
      </c>
      <c r="F10315" t="s">
        <v>38</v>
      </c>
      <c r="G10315" t="s">
        <v>48</v>
      </c>
      <c r="H10315">
        <v>1</v>
      </c>
      <c r="I10315">
        <v>3732.15</v>
      </c>
      <c r="J10315">
        <v>0.2</v>
      </c>
      <c r="K10315">
        <v>2985.72</v>
      </c>
      <c r="L10315">
        <v>-240.2</v>
      </c>
      <c r="M10315">
        <f t="shared" si="485"/>
        <v>2985.7200000000003</v>
      </c>
      <c r="N10315" t="str">
        <f t="shared" si="483"/>
        <v>Q4</v>
      </c>
      <c r="O10315" s="2">
        <f t="shared" si="484"/>
        <v>-8.0449606795010933</v>
      </c>
      <c r="P10315" t="str">
        <f>VLOOKUP(retail_sales_2023!C10315,customers!A:J,5,)</f>
        <v>Delhi</v>
      </c>
      <c r="Q10315" t="str">
        <f>VLOOKUP(C10315,customers!A:J,10,0)</f>
        <v>Premium</v>
      </c>
    </row>
    <row r="10316" spans="1:17" x14ac:dyDescent="0.3">
      <c r="A10316" t="s">
        <v>11407</v>
      </c>
      <c r="B10316" s="1">
        <v>44962</v>
      </c>
      <c r="C10316" t="s">
        <v>773</v>
      </c>
      <c r="D10316" t="s">
        <v>774</v>
      </c>
      <c r="E10316" t="s">
        <v>21</v>
      </c>
      <c r="F10316" t="s">
        <v>16</v>
      </c>
      <c r="G10316" t="s">
        <v>296</v>
      </c>
      <c r="H10316">
        <v>3</v>
      </c>
      <c r="I10316">
        <v>919.02</v>
      </c>
      <c r="J10316">
        <v>0</v>
      </c>
      <c r="K10316">
        <v>2757.06</v>
      </c>
      <c r="L10316">
        <v>886.61</v>
      </c>
      <c r="M10316">
        <f t="shared" si="485"/>
        <v>2757.06</v>
      </c>
      <c r="N10316" t="str">
        <f t="shared" si="483"/>
        <v>Q1</v>
      </c>
      <c r="O10316" s="2">
        <f t="shared" si="484"/>
        <v>32.157805778619256</v>
      </c>
      <c r="P10316" t="str">
        <f>VLOOKUP(retail_sales_2023!C10316,customers!A:J,5,)</f>
        <v>Ranchi</v>
      </c>
      <c r="Q10316" t="str">
        <f>VLOOKUP(C10316,customers!A:J,10,0)</f>
        <v>Premium</v>
      </c>
    </row>
    <row r="10317" spans="1:17" x14ac:dyDescent="0.3">
      <c r="A10317" t="s">
        <v>11408</v>
      </c>
      <c r="B10317" s="1">
        <v>44937</v>
      </c>
      <c r="C10317" t="s">
        <v>2037</v>
      </c>
      <c r="D10317" t="s">
        <v>2038</v>
      </c>
      <c r="E10317" t="s">
        <v>33</v>
      </c>
      <c r="F10317" t="s">
        <v>52</v>
      </c>
      <c r="G10317" t="s">
        <v>226</v>
      </c>
      <c r="H10317">
        <v>0</v>
      </c>
      <c r="I10317">
        <v>401.2</v>
      </c>
      <c r="J10317">
        <v>0.05</v>
      </c>
      <c r="K10317">
        <v>0</v>
      </c>
      <c r="L10317">
        <v>0</v>
      </c>
      <c r="M10317">
        <f t="shared" si="485"/>
        <v>0</v>
      </c>
      <c r="N10317" t="str">
        <f t="shared" si="483"/>
        <v>Q1</v>
      </c>
      <c r="O10317" s="2">
        <v>0</v>
      </c>
      <c r="P10317" t="str">
        <f>VLOOKUP(retail_sales_2023!C10317,customers!A:J,5,)</f>
        <v>Mumbai</v>
      </c>
      <c r="Q10317" t="str">
        <f>VLOOKUP(C10317,customers!A:J,10,0)</f>
        <v>Premium</v>
      </c>
    </row>
    <row r="10318" spans="1:17" x14ac:dyDescent="0.3">
      <c r="A10318" t="s">
        <v>11409</v>
      </c>
      <c r="B10318" s="1">
        <v>44974</v>
      </c>
      <c r="C10318" t="s">
        <v>447</v>
      </c>
      <c r="D10318" t="s">
        <v>448</v>
      </c>
      <c r="E10318" t="s">
        <v>15</v>
      </c>
      <c r="F10318" t="s">
        <v>43</v>
      </c>
      <c r="G10318" t="s">
        <v>128</v>
      </c>
      <c r="H10318">
        <v>4</v>
      </c>
      <c r="I10318">
        <v>60732.22</v>
      </c>
      <c r="J10318">
        <v>0</v>
      </c>
      <c r="K10318">
        <v>242928.88</v>
      </c>
      <c r="L10318">
        <v>35269.14</v>
      </c>
      <c r="M10318">
        <f t="shared" si="485"/>
        <v>242928.88</v>
      </c>
      <c r="N10318" t="str">
        <f t="shared" si="483"/>
        <v>Q1</v>
      </c>
      <c r="O10318" s="2">
        <f t="shared" si="484"/>
        <v>14.518298524242979</v>
      </c>
      <c r="P10318" t="str">
        <f>VLOOKUP(retail_sales_2023!C10318,customers!A:J,5,)</f>
        <v>Kochi</v>
      </c>
      <c r="Q10318" t="str">
        <f>VLOOKUP(C10318,customers!A:J,10,0)</f>
        <v>Occasional</v>
      </c>
    </row>
    <row r="10319" spans="1:17" x14ac:dyDescent="0.3">
      <c r="A10319" t="s">
        <v>11410</v>
      </c>
      <c r="B10319" s="1">
        <v>44966</v>
      </c>
      <c r="C10319" t="s">
        <v>1687</v>
      </c>
      <c r="D10319" t="s">
        <v>1688</v>
      </c>
      <c r="E10319" t="s">
        <v>27</v>
      </c>
      <c r="F10319" t="s">
        <v>38</v>
      </c>
      <c r="G10319" t="s">
        <v>39</v>
      </c>
      <c r="H10319">
        <v>2</v>
      </c>
      <c r="I10319">
        <v>1096.73</v>
      </c>
      <c r="J10319">
        <v>0.1</v>
      </c>
      <c r="K10319">
        <v>1974.11</v>
      </c>
      <c r="L10319">
        <v>420.59</v>
      </c>
      <c r="M10319">
        <f t="shared" si="485"/>
        <v>1974.114</v>
      </c>
      <c r="N10319" t="str">
        <f t="shared" si="483"/>
        <v>Q1</v>
      </c>
      <c r="O10319" s="2">
        <f t="shared" si="484"/>
        <v>21.305297070578639</v>
      </c>
      <c r="P10319" t="str">
        <f>VLOOKUP(retail_sales_2023!C10319,customers!A:J,5,)</f>
        <v>Chandigarh</v>
      </c>
      <c r="Q10319" t="str">
        <f>VLOOKUP(C10319,customers!A:J,10,0)</f>
        <v>Occasional</v>
      </c>
    </row>
    <row r="10320" spans="1:17" x14ac:dyDescent="0.3">
      <c r="A10320" t="s">
        <v>11411</v>
      </c>
      <c r="B10320" s="1">
        <v>45097</v>
      </c>
      <c r="C10320" t="s">
        <v>1830</v>
      </c>
      <c r="D10320" t="s">
        <v>1831</v>
      </c>
      <c r="E10320" t="s">
        <v>21</v>
      </c>
      <c r="F10320" t="s">
        <v>28</v>
      </c>
      <c r="G10320" t="s">
        <v>165</v>
      </c>
      <c r="H10320">
        <v>4</v>
      </c>
      <c r="I10320">
        <v>2766.97</v>
      </c>
      <c r="J10320">
        <v>0.05</v>
      </c>
      <c r="K10320">
        <v>10514.49</v>
      </c>
      <c r="L10320">
        <v>2101.84</v>
      </c>
      <c r="M10320">
        <f t="shared" si="485"/>
        <v>10514.485999999999</v>
      </c>
      <c r="N10320" t="str">
        <f t="shared" si="483"/>
        <v>Q2</v>
      </c>
      <c r="O10320" s="2">
        <f t="shared" si="484"/>
        <v>19.989937695504015</v>
      </c>
      <c r="P10320" t="str">
        <f>VLOOKUP(retail_sales_2023!C10320,customers!A:J,5,)</f>
        <v>Ranchi</v>
      </c>
      <c r="Q10320" t="str">
        <f>VLOOKUP(C10320,customers!A:J,10,0)</f>
        <v>Occasional</v>
      </c>
    </row>
    <row r="10321" spans="1:17" x14ac:dyDescent="0.3">
      <c r="A10321" t="s">
        <v>11412</v>
      </c>
      <c r="B10321" s="1">
        <v>44997</v>
      </c>
      <c r="C10321" t="s">
        <v>1654</v>
      </c>
      <c r="D10321" t="s">
        <v>1655</v>
      </c>
      <c r="E10321" t="s">
        <v>33</v>
      </c>
      <c r="F10321" t="s">
        <v>81</v>
      </c>
      <c r="G10321" t="s">
        <v>82</v>
      </c>
      <c r="H10321">
        <v>2</v>
      </c>
      <c r="I10321">
        <v>838.51</v>
      </c>
      <c r="J10321">
        <v>0</v>
      </c>
      <c r="K10321">
        <v>1677.02</v>
      </c>
      <c r="L10321">
        <v>571.85</v>
      </c>
      <c r="M10321">
        <f t="shared" si="485"/>
        <v>1677.02</v>
      </c>
      <c r="N10321" t="str">
        <f t="shared" si="483"/>
        <v>Q1</v>
      </c>
      <c r="O10321" s="2">
        <f t="shared" si="484"/>
        <v>34.099175919189996</v>
      </c>
      <c r="P10321" t="str">
        <f>VLOOKUP(retail_sales_2023!C10321,customers!A:J,5,)</f>
        <v>Ahmedabad</v>
      </c>
      <c r="Q10321" t="str">
        <f>VLOOKUP(C10321,customers!A:J,10,0)</f>
        <v>Premium</v>
      </c>
    </row>
    <row r="10322" spans="1:17" x14ac:dyDescent="0.3">
      <c r="A10322" t="s">
        <v>11413</v>
      </c>
      <c r="B10322" s="1">
        <v>45261</v>
      </c>
      <c r="C10322" t="s">
        <v>1047</v>
      </c>
      <c r="D10322" t="s">
        <v>1048</v>
      </c>
      <c r="E10322" t="s">
        <v>21</v>
      </c>
      <c r="F10322" t="s">
        <v>43</v>
      </c>
      <c r="G10322" t="s">
        <v>282</v>
      </c>
      <c r="H10322">
        <v>4</v>
      </c>
      <c r="I10322">
        <v>56440.43</v>
      </c>
      <c r="J10322">
        <v>0</v>
      </c>
      <c r="K10322">
        <v>225761.72</v>
      </c>
      <c r="L10322">
        <v>19863.72</v>
      </c>
      <c r="M10322">
        <f t="shared" si="485"/>
        <v>225761.72</v>
      </c>
      <c r="N10322" t="str">
        <f t="shared" si="483"/>
        <v>Q4</v>
      </c>
      <c r="O10322" s="2">
        <f t="shared" si="484"/>
        <v>8.7985332500124471</v>
      </c>
      <c r="P10322" t="str">
        <f>VLOOKUP(retail_sales_2023!C10322,customers!A:J,5,)</f>
        <v>Bhubaneswar</v>
      </c>
      <c r="Q10322" t="str">
        <f>VLOOKUP(C10322,customers!A:J,10,0)</f>
        <v>Premium</v>
      </c>
    </row>
    <row r="10323" spans="1:17" x14ac:dyDescent="0.3">
      <c r="A10323" t="s">
        <v>11414</v>
      </c>
      <c r="B10323" s="1">
        <v>45225</v>
      </c>
      <c r="C10323" t="s">
        <v>690</v>
      </c>
      <c r="D10323" t="s">
        <v>691</v>
      </c>
      <c r="E10323" t="s">
        <v>33</v>
      </c>
      <c r="F10323" t="s">
        <v>81</v>
      </c>
      <c r="G10323" t="s">
        <v>150</v>
      </c>
      <c r="H10323">
        <v>5</v>
      </c>
      <c r="I10323">
        <v>2747.26</v>
      </c>
      <c r="J10323">
        <v>0.1</v>
      </c>
      <c r="K10323">
        <v>12362.67</v>
      </c>
      <c r="L10323">
        <v>4535.74</v>
      </c>
      <c r="M10323">
        <f t="shared" si="485"/>
        <v>12362.670000000002</v>
      </c>
      <c r="N10323" t="str">
        <f t="shared" si="483"/>
        <v>Q4</v>
      </c>
      <c r="O10323" s="2">
        <f t="shared" si="484"/>
        <v>36.689000029928806</v>
      </c>
      <c r="P10323" t="str">
        <f>VLOOKUP(retail_sales_2023!C10323,customers!A:J,5,)</f>
        <v>Surat</v>
      </c>
      <c r="Q10323" t="str">
        <f>VLOOKUP(C10323,customers!A:J,10,0)</f>
        <v>Premium</v>
      </c>
    </row>
    <row r="10324" spans="1:17" x14ac:dyDescent="0.3">
      <c r="A10324" t="s">
        <v>11415</v>
      </c>
      <c r="B10324" s="1">
        <v>45004</v>
      </c>
      <c r="C10324" t="s">
        <v>71</v>
      </c>
      <c r="D10324" t="s">
        <v>72</v>
      </c>
      <c r="E10324" t="s">
        <v>15</v>
      </c>
      <c r="F10324" t="s">
        <v>16</v>
      </c>
      <c r="G10324" t="s">
        <v>192</v>
      </c>
      <c r="H10324">
        <v>1</v>
      </c>
      <c r="I10324">
        <v>713.35</v>
      </c>
      <c r="J10324">
        <v>0</v>
      </c>
      <c r="K10324">
        <v>713.35</v>
      </c>
      <c r="L10324">
        <v>319.64999999999998</v>
      </c>
      <c r="M10324">
        <f t="shared" si="485"/>
        <v>713.35</v>
      </c>
      <c r="N10324" t="str">
        <f t="shared" si="483"/>
        <v>Q1</v>
      </c>
      <c r="O10324" s="2">
        <f t="shared" si="484"/>
        <v>44.809700707927377</v>
      </c>
      <c r="P10324" t="str">
        <f>VLOOKUP(retail_sales_2023!C10324,customers!A:J,5,)</f>
        <v>Bengaluru</v>
      </c>
      <c r="Q10324" t="str">
        <f>VLOOKUP(C10324,customers!A:J,10,0)</f>
        <v>Premium</v>
      </c>
    </row>
    <row r="10325" spans="1:17" x14ac:dyDescent="0.3">
      <c r="A10325" t="s">
        <v>11416</v>
      </c>
      <c r="B10325" s="1">
        <v>44986</v>
      </c>
      <c r="C10325" t="s">
        <v>1738</v>
      </c>
      <c r="D10325" t="s">
        <v>1739</v>
      </c>
      <c r="E10325" t="s">
        <v>33</v>
      </c>
      <c r="F10325" t="s">
        <v>28</v>
      </c>
      <c r="G10325" t="s">
        <v>61</v>
      </c>
      <c r="H10325">
        <v>1</v>
      </c>
      <c r="I10325">
        <v>3648.98</v>
      </c>
      <c r="J10325">
        <v>0.2</v>
      </c>
      <c r="K10325">
        <v>2919.18</v>
      </c>
      <c r="L10325">
        <v>751.33</v>
      </c>
      <c r="M10325">
        <f t="shared" si="485"/>
        <v>2919.1840000000002</v>
      </c>
      <c r="N10325" t="str">
        <f t="shared" si="483"/>
        <v>Q1</v>
      </c>
      <c r="O10325" s="2">
        <f t="shared" si="484"/>
        <v>25.737707164340673</v>
      </c>
      <c r="P10325" t="str">
        <f>VLOOKUP(retail_sales_2023!C10325,customers!A:J,5,)</f>
        <v>Surat</v>
      </c>
      <c r="Q10325" t="str">
        <f>VLOOKUP(C10325,customers!A:J,10,0)</f>
        <v>Occasional</v>
      </c>
    </row>
    <row r="10326" spans="1:17" x14ac:dyDescent="0.3">
      <c r="A10326" t="s">
        <v>11417</v>
      </c>
      <c r="B10326" s="1">
        <v>45218</v>
      </c>
      <c r="C10326" t="s">
        <v>1080</v>
      </c>
      <c r="D10326" t="s">
        <v>1081</v>
      </c>
      <c r="E10326" t="s">
        <v>15</v>
      </c>
      <c r="F10326" t="s">
        <v>22</v>
      </c>
      <c r="G10326" t="s">
        <v>34</v>
      </c>
      <c r="H10326">
        <v>4</v>
      </c>
      <c r="I10326">
        <v>4661.21</v>
      </c>
      <c r="J10326">
        <v>0.25</v>
      </c>
      <c r="K10326">
        <v>13983.63</v>
      </c>
      <c r="L10326">
        <v>2818.23</v>
      </c>
      <c r="M10326">
        <f t="shared" si="485"/>
        <v>13983.630000000001</v>
      </c>
      <c r="N10326" t="str">
        <f t="shared" si="483"/>
        <v>Q4</v>
      </c>
      <c r="O10326" s="2">
        <f t="shared" si="484"/>
        <v>20.153779812537948</v>
      </c>
      <c r="P10326" t="str">
        <f>VLOOKUP(retail_sales_2023!C10326,customers!A:J,5,)</f>
        <v>Hyderabad</v>
      </c>
      <c r="Q10326" t="str">
        <f>VLOOKUP(C10326,customers!A:J,10,0)</f>
        <v>Regular</v>
      </c>
    </row>
    <row r="10327" spans="1:17" x14ac:dyDescent="0.3">
      <c r="A10327" t="s">
        <v>11418</v>
      </c>
      <c r="B10327" s="1">
        <v>44947</v>
      </c>
      <c r="C10327" t="s">
        <v>791</v>
      </c>
      <c r="D10327" t="s">
        <v>13093</v>
      </c>
      <c r="E10327" t="s">
        <v>33</v>
      </c>
      <c r="F10327" t="s">
        <v>81</v>
      </c>
      <c r="G10327" t="s">
        <v>105</v>
      </c>
      <c r="H10327">
        <v>2</v>
      </c>
      <c r="I10327">
        <v>2149.36</v>
      </c>
      <c r="J10327">
        <v>0.1</v>
      </c>
      <c r="K10327">
        <v>3868.85</v>
      </c>
      <c r="L10327">
        <v>1171.1400000000001</v>
      </c>
      <c r="M10327">
        <f t="shared" si="485"/>
        <v>3868.8480000000004</v>
      </c>
      <c r="N10327" t="str">
        <f t="shared" si="483"/>
        <v>Q1</v>
      </c>
      <c r="O10327" s="2">
        <f t="shared" si="484"/>
        <v>30.271010765472951</v>
      </c>
      <c r="P10327" t="str">
        <f>VLOOKUP(retail_sales_2023!C10327,customers!A:J,5,)</f>
        <v>Pune</v>
      </c>
      <c r="Q10327" t="str">
        <f>VLOOKUP(C10327,customers!A:J,10,0)</f>
        <v>Premium</v>
      </c>
    </row>
    <row r="10328" spans="1:17" x14ac:dyDescent="0.3">
      <c r="A10328" t="s">
        <v>11419</v>
      </c>
      <c r="B10328" s="1">
        <v>45052</v>
      </c>
      <c r="C10328" t="s">
        <v>173</v>
      </c>
      <c r="D10328" t="s">
        <v>174</v>
      </c>
      <c r="E10328" t="s">
        <v>27</v>
      </c>
      <c r="F10328" t="s">
        <v>81</v>
      </c>
      <c r="G10328" t="s">
        <v>470</v>
      </c>
      <c r="H10328">
        <v>4</v>
      </c>
      <c r="I10328">
        <v>2476.5100000000002</v>
      </c>
      <c r="J10328">
        <v>0.25</v>
      </c>
      <c r="K10328">
        <v>7429.53</v>
      </c>
      <c r="L10328">
        <v>2759.83</v>
      </c>
      <c r="M10328">
        <f t="shared" si="485"/>
        <v>7429.5300000000007</v>
      </c>
      <c r="N10328" t="str">
        <f t="shared" si="483"/>
        <v>Q2</v>
      </c>
      <c r="O10328" s="2">
        <f t="shared" si="484"/>
        <v>37.146764330987295</v>
      </c>
      <c r="P10328" t="str">
        <f>VLOOKUP(retail_sales_2023!C10328,customers!A:J,5,)</f>
        <v>Chandigarh</v>
      </c>
      <c r="Q10328" t="str">
        <f>VLOOKUP(C10328,customers!A:J,10,0)</f>
        <v>Regular</v>
      </c>
    </row>
    <row r="10329" spans="1:17" x14ac:dyDescent="0.3">
      <c r="A10329" t="s">
        <v>11420</v>
      </c>
      <c r="B10329" s="1">
        <v>45127</v>
      </c>
      <c r="C10329" t="s">
        <v>103</v>
      </c>
      <c r="D10329" t="s">
        <v>104</v>
      </c>
      <c r="E10329" t="s">
        <v>15</v>
      </c>
      <c r="F10329" t="s">
        <v>52</v>
      </c>
      <c r="G10329" t="s">
        <v>133</v>
      </c>
      <c r="H10329">
        <v>2</v>
      </c>
      <c r="I10329">
        <v>637.55999999999995</v>
      </c>
      <c r="J10329">
        <v>0.1</v>
      </c>
      <c r="K10329">
        <v>1147.6099999999999</v>
      </c>
      <c r="L10329">
        <v>94.76</v>
      </c>
      <c r="M10329">
        <f t="shared" si="485"/>
        <v>1147.6079999999999</v>
      </c>
      <c r="N10329" t="str">
        <f t="shared" si="483"/>
        <v>Q3</v>
      </c>
      <c r="O10329" s="2">
        <f t="shared" si="484"/>
        <v>8.2571605336307634</v>
      </c>
      <c r="P10329" t="str">
        <f>VLOOKUP(retail_sales_2023!C10329,customers!A:J,5,)</f>
        <v>Coimbatore</v>
      </c>
      <c r="Q10329" t="str">
        <f>VLOOKUP(C10329,customers!A:J,10,0)</f>
        <v>Regular</v>
      </c>
    </row>
    <row r="10330" spans="1:17" x14ac:dyDescent="0.3">
      <c r="A10330" t="s">
        <v>11421</v>
      </c>
      <c r="B10330" s="1">
        <v>45118</v>
      </c>
      <c r="C10330" t="s">
        <v>368</v>
      </c>
      <c r="D10330" t="s">
        <v>369</v>
      </c>
      <c r="E10330" t="s">
        <v>21</v>
      </c>
      <c r="F10330" t="s">
        <v>38</v>
      </c>
      <c r="G10330" t="s">
        <v>684</v>
      </c>
      <c r="H10330">
        <v>4</v>
      </c>
      <c r="I10330">
        <v>3092.37</v>
      </c>
      <c r="J10330">
        <v>0.25</v>
      </c>
      <c r="K10330">
        <v>9277.11</v>
      </c>
      <c r="L10330">
        <v>2999.56</v>
      </c>
      <c r="M10330">
        <f t="shared" si="485"/>
        <v>9277.11</v>
      </c>
      <c r="N10330" t="str">
        <f t="shared" si="483"/>
        <v>Q3</v>
      </c>
      <c r="O10330" s="2">
        <f t="shared" si="484"/>
        <v>32.332914021715816</v>
      </c>
      <c r="P10330" t="str">
        <f>VLOOKUP(retail_sales_2023!C10330,customers!A:J,5,)</f>
        <v>Kolkata</v>
      </c>
      <c r="Q10330" t="str">
        <f>VLOOKUP(C10330,customers!A:J,10,0)</f>
        <v>Occasional</v>
      </c>
    </row>
    <row r="10331" spans="1:17" x14ac:dyDescent="0.3">
      <c r="A10331" t="s">
        <v>11422</v>
      </c>
      <c r="B10331" s="1">
        <v>45263</v>
      </c>
      <c r="C10331" t="s">
        <v>1157</v>
      </c>
      <c r="D10331" t="s">
        <v>1158</v>
      </c>
      <c r="E10331" t="s">
        <v>27</v>
      </c>
      <c r="F10331" t="s">
        <v>22</v>
      </c>
      <c r="G10331" t="s">
        <v>182</v>
      </c>
      <c r="H10331">
        <v>3</v>
      </c>
      <c r="I10331">
        <v>11710.14</v>
      </c>
      <c r="J10331">
        <v>0.05</v>
      </c>
      <c r="K10331">
        <v>33373.9</v>
      </c>
      <c r="L10331">
        <v>10235.219999999999</v>
      </c>
      <c r="M10331">
        <f t="shared" si="485"/>
        <v>33373.898999999998</v>
      </c>
      <c r="N10331" t="str">
        <f t="shared" si="483"/>
        <v>Q4</v>
      </c>
      <c r="O10331" s="2">
        <f t="shared" si="484"/>
        <v>30.668336634316034</v>
      </c>
      <c r="P10331" t="str">
        <f>VLOOKUP(retail_sales_2023!C10331,customers!A:J,5,)</f>
        <v>Lucknow</v>
      </c>
      <c r="Q10331" t="str">
        <f>VLOOKUP(C10331,customers!A:J,10,0)</f>
        <v>Occasional</v>
      </c>
    </row>
    <row r="10332" spans="1:17" x14ac:dyDescent="0.3">
      <c r="A10332" t="s">
        <v>11423</v>
      </c>
      <c r="B10332" s="1">
        <v>45138</v>
      </c>
      <c r="C10332" t="s">
        <v>547</v>
      </c>
      <c r="D10332" t="s">
        <v>548</v>
      </c>
      <c r="E10332" t="s">
        <v>33</v>
      </c>
      <c r="F10332" t="s">
        <v>43</v>
      </c>
      <c r="G10332" t="s">
        <v>128</v>
      </c>
      <c r="H10332">
        <v>5</v>
      </c>
      <c r="I10332">
        <v>33541.11</v>
      </c>
      <c r="J10332">
        <v>0.1</v>
      </c>
      <c r="K10332">
        <v>150934.99</v>
      </c>
      <c r="L10332">
        <v>20531.66</v>
      </c>
      <c r="M10332">
        <f t="shared" si="485"/>
        <v>150934.995</v>
      </c>
      <c r="N10332" t="str">
        <f t="shared" si="483"/>
        <v>Q3</v>
      </c>
      <c r="O10332" s="2">
        <f t="shared" si="484"/>
        <v>13.602982317088969</v>
      </c>
      <c r="P10332" t="str">
        <f>VLOOKUP(retail_sales_2023!C10332,customers!A:J,5,)</f>
        <v>Pune</v>
      </c>
      <c r="Q10332" t="str">
        <f>VLOOKUP(C10332,customers!A:J,10,0)</f>
        <v>Regular</v>
      </c>
    </row>
    <row r="10333" spans="1:17" x14ac:dyDescent="0.3">
      <c r="A10333" t="s">
        <v>11424</v>
      </c>
      <c r="B10333" s="1">
        <v>45211</v>
      </c>
      <c r="C10333" t="s">
        <v>463</v>
      </c>
      <c r="D10333" t="s">
        <v>464</v>
      </c>
      <c r="E10333" t="s">
        <v>33</v>
      </c>
      <c r="F10333" t="s">
        <v>52</v>
      </c>
      <c r="G10333" t="s">
        <v>53</v>
      </c>
      <c r="H10333">
        <v>7</v>
      </c>
      <c r="I10333">
        <v>671.19</v>
      </c>
      <c r="J10333">
        <v>0.1</v>
      </c>
      <c r="K10333">
        <v>4228.5</v>
      </c>
      <c r="L10333">
        <v>387.57</v>
      </c>
      <c r="M10333">
        <f t="shared" si="485"/>
        <v>4228.4970000000003</v>
      </c>
      <c r="N10333" t="str">
        <f t="shared" si="483"/>
        <v>Q4</v>
      </c>
      <c r="O10333" s="2">
        <f t="shared" si="484"/>
        <v>9.1656615821213183</v>
      </c>
      <c r="P10333" t="str">
        <f>VLOOKUP(retail_sales_2023!C10333,customers!A:J,5,)</f>
        <v>Nagpur</v>
      </c>
      <c r="Q10333" t="str">
        <f>VLOOKUP(C10333,customers!A:J,10,0)</f>
        <v>Regular</v>
      </c>
    </row>
    <row r="10334" spans="1:17" x14ac:dyDescent="0.3">
      <c r="A10334" t="s">
        <v>11425</v>
      </c>
      <c r="B10334" s="1">
        <v>44940</v>
      </c>
      <c r="C10334" t="s">
        <v>1671</v>
      </c>
      <c r="D10334" t="s">
        <v>1672</v>
      </c>
      <c r="E10334" t="s">
        <v>15</v>
      </c>
      <c r="F10334" t="s">
        <v>38</v>
      </c>
      <c r="G10334" t="s">
        <v>141</v>
      </c>
      <c r="H10334">
        <v>1</v>
      </c>
      <c r="I10334">
        <v>630.27</v>
      </c>
      <c r="J10334">
        <v>0.1</v>
      </c>
      <c r="K10334">
        <v>567.24</v>
      </c>
      <c r="L10334">
        <v>201.54</v>
      </c>
      <c r="M10334">
        <f t="shared" si="485"/>
        <v>567.24300000000005</v>
      </c>
      <c r="N10334" t="str">
        <f t="shared" si="483"/>
        <v>Q1</v>
      </c>
      <c r="O10334" s="2">
        <f t="shared" si="484"/>
        <v>35.529934419293419</v>
      </c>
      <c r="P10334" t="str">
        <f>VLOOKUP(retail_sales_2023!C10334,customers!A:J,5,)</f>
        <v>Hyderabad</v>
      </c>
      <c r="Q10334" t="str">
        <f>VLOOKUP(C10334,customers!A:J,10,0)</f>
        <v>Occasional</v>
      </c>
    </row>
    <row r="10335" spans="1:17" x14ac:dyDescent="0.3">
      <c r="A10335" t="s">
        <v>11426</v>
      </c>
      <c r="B10335" s="1">
        <v>45121</v>
      </c>
      <c r="C10335" t="s">
        <v>284</v>
      </c>
      <c r="D10335" t="s">
        <v>285</v>
      </c>
      <c r="E10335" t="s">
        <v>33</v>
      </c>
      <c r="F10335" t="s">
        <v>52</v>
      </c>
      <c r="G10335" t="s">
        <v>69</v>
      </c>
      <c r="H10335">
        <v>5</v>
      </c>
      <c r="I10335">
        <v>398.75</v>
      </c>
      <c r="J10335">
        <v>0.05</v>
      </c>
      <c r="K10335">
        <v>1894.06</v>
      </c>
      <c r="L10335">
        <v>127.61</v>
      </c>
      <c r="M10335">
        <f t="shared" si="485"/>
        <v>1894.0625</v>
      </c>
      <c r="N10335" t="str">
        <f t="shared" si="483"/>
        <v>Q3</v>
      </c>
      <c r="O10335" s="2">
        <f t="shared" si="484"/>
        <v>6.7373789637075907</v>
      </c>
      <c r="P10335" t="str">
        <f>VLOOKUP(retail_sales_2023!C10335,customers!A:J,5,)</f>
        <v>Mumbai</v>
      </c>
      <c r="Q10335" t="str">
        <f>VLOOKUP(C10335,customers!A:J,10,0)</f>
        <v>Premium</v>
      </c>
    </row>
    <row r="10336" spans="1:17" x14ac:dyDescent="0.3">
      <c r="A10336" t="s">
        <v>11427</v>
      </c>
      <c r="B10336" s="1">
        <v>45118</v>
      </c>
      <c r="C10336" t="s">
        <v>92</v>
      </c>
      <c r="D10336" t="s">
        <v>93</v>
      </c>
      <c r="E10336" t="s">
        <v>27</v>
      </c>
      <c r="F10336" t="s">
        <v>43</v>
      </c>
      <c r="G10336" t="s">
        <v>154</v>
      </c>
      <c r="H10336">
        <v>5</v>
      </c>
      <c r="I10336">
        <v>78742.77</v>
      </c>
      <c r="J10336">
        <v>0</v>
      </c>
      <c r="K10336">
        <v>393713.85</v>
      </c>
      <c r="L10336">
        <v>56573.63</v>
      </c>
      <c r="M10336">
        <f t="shared" si="485"/>
        <v>393713.85000000003</v>
      </c>
      <c r="N10336" t="str">
        <f t="shared" si="483"/>
        <v>Q3</v>
      </c>
      <c r="O10336" s="2">
        <f t="shared" si="484"/>
        <v>14.369225263474982</v>
      </c>
      <c r="P10336" t="str">
        <f>VLOOKUP(retail_sales_2023!C10336,customers!A:J,5,)</f>
        <v>Jaipur</v>
      </c>
      <c r="Q10336" t="str">
        <f>VLOOKUP(C10336,customers!A:J,10,0)</f>
        <v>Premium</v>
      </c>
    </row>
    <row r="10337" spans="1:17" x14ac:dyDescent="0.3">
      <c r="A10337" t="s">
        <v>11428</v>
      </c>
      <c r="B10337" s="1">
        <v>45170</v>
      </c>
      <c r="C10337" t="s">
        <v>1834</v>
      </c>
      <c r="D10337" t="s">
        <v>1835</v>
      </c>
      <c r="E10337" t="s">
        <v>27</v>
      </c>
      <c r="F10337" t="s">
        <v>81</v>
      </c>
      <c r="G10337" t="s">
        <v>264</v>
      </c>
      <c r="H10337">
        <v>2</v>
      </c>
      <c r="I10337">
        <v>603.9</v>
      </c>
      <c r="J10337">
        <v>0.05</v>
      </c>
      <c r="K10337">
        <v>1147.4100000000001</v>
      </c>
      <c r="L10337">
        <v>310.67</v>
      </c>
      <c r="M10337">
        <f t="shared" si="485"/>
        <v>1147.4099999999999</v>
      </c>
      <c r="N10337" t="str">
        <f t="shared" si="483"/>
        <v>Q3</v>
      </c>
      <c r="O10337" s="2">
        <f t="shared" si="484"/>
        <v>27.075761933397825</v>
      </c>
      <c r="P10337" t="str">
        <f>VLOOKUP(retail_sales_2023!C10337,customers!A:J,5,)</f>
        <v>Delhi</v>
      </c>
      <c r="Q10337" t="str">
        <f>VLOOKUP(C10337,customers!A:J,10,0)</f>
        <v>Premium</v>
      </c>
    </row>
    <row r="10338" spans="1:17" x14ac:dyDescent="0.3">
      <c r="A10338" t="s">
        <v>11429</v>
      </c>
      <c r="B10338" s="1">
        <v>45245</v>
      </c>
      <c r="C10338" t="s">
        <v>567</v>
      </c>
      <c r="D10338" t="s">
        <v>568</v>
      </c>
      <c r="E10338" t="s">
        <v>27</v>
      </c>
      <c r="F10338" t="s">
        <v>22</v>
      </c>
      <c r="G10338" t="s">
        <v>196</v>
      </c>
      <c r="H10338">
        <v>4</v>
      </c>
      <c r="I10338">
        <v>13188.9</v>
      </c>
      <c r="J10338">
        <v>0.15</v>
      </c>
      <c r="K10338">
        <v>44842.26</v>
      </c>
      <c r="L10338">
        <v>14091.34</v>
      </c>
      <c r="M10338">
        <f t="shared" si="485"/>
        <v>44842.259999999995</v>
      </c>
      <c r="N10338" t="str">
        <f t="shared" si="483"/>
        <v>Q4</v>
      </c>
      <c r="O10338" s="2">
        <f t="shared" si="484"/>
        <v>31.424241329495885</v>
      </c>
      <c r="P10338" t="str">
        <f>VLOOKUP(retail_sales_2023!C10338,customers!A:J,5,)</f>
        <v>Amritsar</v>
      </c>
      <c r="Q10338" t="str">
        <f>VLOOKUP(C10338,customers!A:J,10,0)</f>
        <v>Premium</v>
      </c>
    </row>
    <row r="10339" spans="1:17" x14ac:dyDescent="0.3">
      <c r="A10339" t="s">
        <v>11430</v>
      </c>
      <c r="B10339" s="1">
        <v>45185</v>
      </c>
      <c r="C10339" t="s">
        <v>497</v>
      </c>
      <c r="D10339" t="s">
        <v>498</v>
      </c>
      <c r="E10339" t="s">
        <v>27</v>
      </c>
      <c r="F10339" t="s">
        <v>43</v>
      </c>
      <c r="G10339" t="s">
        <v>154</v>
      </c>
      <c r="H10339">
        <v>1</v>
      </c>
      <c r="I10339">
        <v>69130.39</v>
      </c>
      <c r="J10339">
        <v>0</v>
      </c>
      <c r="K10339">
        <v>69130.39</v>
      </c>
      <c r="L10339">
        <v>10634.31</v>
      </c>
      <c r="M10339">
        <f t="shared" si="485"/>
        <v>69130.39</v>
      </c>
      <c r="N10339" t="str">
        <f t="shared" si="483"/>
        <v>Q3</v>
      </c>
      <c r="O10339" s="2">
        <f t="shared" si="484"/>
        <v>15.382974116014678</v>
      </c>
      <c r="P10339" t="str">
        <f>VLOOKUP(retail_sales_2023!C10339,customers!A:J,5,)</f>
        <v>Chandigarh</v>
      </c>
      <c r="Q10339" t="str">
        <f>VLOOKUP(C10339,customers!A:J,10,0)</f>
        <v>Regular</v>
      </c>
    </row>
    <row r="10340" spans="1:17" x14ac:dyDescent="0.3">
      <c r="A10340" t="s">
        <v>11431</v>
      </c>
      <c r="B10340" s="1">
        <v>45161</v>
      </c>
      <c r="C10340" t="s">
        <v>361</v>
      </c>
      <c r="D10340" t="s">
        <v>362</v>
      </c>
      <c r="E10340" t="s">
        <v>15</v>
      </c>
      <c r="F10340" t="s">
        <v>43</v>
      </c>
      <c r="G10340" t="s">
        <v>272</v>
      </c>
      <c r="H10340">
        <v>5</v>
      </c>
      <c r="I10340">
        <v>79504</v>
      </c>
      <c r="J10340">
        <v>0.3</v>
      </c>
      <c r="K10340">
        <v>278264</v>
      </c>
      <c r="L10340">
        <v>40254.44</v>
      </c>
      <c r="M10340">
        <f t="shared" si="485"/>
        <v>278264</v>
      </c>
      <c r="N10340" t="str">
        <f t="shared" si="483"/>
        <v>Q3</v>
      </c>
      <c r="O10340" s="2">
        <f t="shared" si="484"/>
        <v>14.46627662938792</v>
      </c>
      <c r="P10340" t="str">
        <f>VLOOKUP(retail_sales_2023!C10340,customers!A:J,5,)</f>
        <v>Hyderabad</v>
      </c>
      <c r="Q10340" t="str">
        <f>VLOOKUP(C10340,customers!A:J,10,0)</f>
        <v>Premium</v>
      </c>
    </row>
    <row r="10341" spans="1:17" x14ac:dyDescent="0.3">
      <c r="A10341" t="s">
        <v>11432</v>
      </c>
      <c r="B10341" s="1">
        <v>45126</v>
      </c>
      <c r="C10341" t="s">
        <v>1041</v>
      </c>
      <c r="D10341" t="s">
        <v>1042</v>
      </c>
      <c r="E10341" t="s">
        <v>27</v>
      </c>
      <c r="F10341" t="s">
        <v>52</v>
      </c>
      <c r="G10341" t="s">
        <v>117</v>
      </c>
      <c r="H10341">
        <v>1</v>
      </c>
      <c r="I10341">
        <v>770.34</v>
      </c>
      <c r="J10341">
        <v>0</v>
      </c>
      <c r="K10341">
        <v>770.34</v>
      </c>
      <c r="L10341">
        <v>52.87</v>
      </c>
      <c r="M10341">
        <f t="shared" si="485"/>
        <v>770.34</v>
      </c>
      <c r="N10341" t="str">
        <f t="shared" si="483"/>
        <v>Q3</v>
      </c>
      <c r="O10341" s="2">
        <f t="shared" si="484"/>
        <v>6.8632032608977847</v>
      </c>
      <c r="P10341" t="str">
        <f>VLOOKUP(retail_sales_2023!C10341,customers!A:J,5,)</f>
        <v>Delhi</v>
      </c>
      <c r="Q10341" t="str">
        <f>VLOOKUP(C10341,customers!A:J,10,0)</f>
        <v>Premium</v>
      </c>
    </row>
    <row r="10342" spans="1:17" x14ac:dyDescent="0.3">
      <c r="A10342" t="s">
        <v>11433</v>
      </c>
      <c r="B10342" s="1">
        <v>45284</v>
      </c>
      <c r="C10342" t="s">
        <v>2836</v>
      </c>
      <c r="D10342" t="s">
        <v>2837</v>
      </c>
      <c r="E10342" t="s">
        <v>27</v>
      </c>
      <c r="F10342" t="s">
        <v>43</v>
      </c>
      <c r="G10342" t="s">
        <v>243</v>
      </c>
      <c r="H10342">
        <v>3</v>
      </c>
      <c r="I10342">
        <v>25872.71</v>
      </c>
      <c r="J10342">
        <v>0</v>
      </c>
      <c r="K10342">
        <v>77618.13</v>
      </c>
      <c r="L10342">
        <v>7778.6</v>
      </c>
      <c r="M10342">
        <f t="shared" si="485"/>
        <v>77618.13</v>
      </c>
      <c r="N10342" t="str">
        <f t="shared" si="483"/>
        <v>Q4</v>
      </c>
      <c r="O10342" s="2">
        <f t="shared" si="484"/>
        <v>10.021627678997163</v>
      </c>
      <c r="P10342" t="str">
        <f>VLOOKUP(retail_sales_2023!C10342,customers!A:J,5,)</f>
        <v>Jaipur</v>
      </c>
      <c r="Q10342" t="str">
        <f>VLOOKUP(C10342,customers!A:J,10,0)</f>
        <v>Occasional</v>
      </c>
    </row>
    <row r="10343" spans="1:17" x14ac:dyDescent="0.3">
      <c r="A10343" t="s">
        <v>11434</v>
      </c>
      <c r="B10343" s="1">
        <v>45128</v>
      </c>
      <c r="C10343" t="s">
        <v>1969</v>
      </c>
      <c r="D10343" t="s">
        <v>1970</v>
      </c>
      <c r="E10343" t="s">
        <v>33</v>
      </c>
      <c r="F10343" t="s">
        <v>52</v>
      </c>
      <c r="G10343" t="s">
        <v>53</v>
      </c>
      <c r="H10343">
        <v>2</v>
      </c>
      <c r="I10343">
        <v>60.61</v>
      </c>
      <c r="J10343">
        <v>0</v>
      </c>
      <c r="K10343">
        <v>121.22</v>
      </c>
      <c r="L10343">
        <v>9.4700000000000006</v>
      </c>
      <c r="M10343">
        <f t="shared" si="485"/>
        <v>121.22</v>
      </c>
      <c r="N10343" t="str">
        <f t="shared" si="483"/>
        <v>Q3</v>
      </c>
      <c r="O10343" s="2">
        <f t="shared" si="484"/>
        <v>7.8122422042567239</v>
      </c>
      <c r="P10343" t="str">
        <f>VLOOKUP(retail_sales_2023!C10343,customers!A:J,5,)</f>
        <v>Ahmedabad</v>
      </c>
      <c r="Q10343" t="str">
        <f>VLOOKUP(C10343,customers!A:J,10,0)</f>
        <v>Premium</v>
      </c>
    </row>
    <row r="10344" spans="1:17" x14ac:dyDescent="0.3">
      <c r="A10344" t="s">
        <v>11435</v>
      </c>
      <c r="B10344" s="1">
        <v>45226</v>
      </c>
      <c r="C10344" t="s">
        <v>431</v>
      </c>
      <c r="D10344" t="s">
        <v>432</v>
      </c>
      <c r="E10344" t="s">
        <v>27</v>
      </c>
      <c r="F10344" t="s">
        <v>16</v>
      </c>
      <c r="G10344" t="s">
        <v>296</v>
      </c>
      <c r="H10344">
        <v>2</v>
      </c>
      <c r="I10344">
        <v>837.95</v>
      </c>
      <c r="J10344">
        <v>0.05</v>
      </c>
      <c r="K10344">
        <v>1592.11</v>
      </c>
      <c r="L10344">
        <v>526.9</v>
      </c>
      <c r="M10344">
        <f t="shared" si="485"/>
        <v>1592.105</v>
      </c>
      <c r="N10344" t="str">
        <f t="shared" si="483"/>
        <v>Q4</v>
      </c>
      <c r="O10344" s="2">
        <f t="shared" si="484"/>
        <v>33.094446991727963</v>
      </c>
      <c r="P10344" t="str">
        <f>VLOOKUP(retail_sales_2023!C10344,customers!A:J,5,)</f>
        <v>Delhi</v>
      </c>
      <c r="Q10344" t="str">
        <f>VLOOKUP(C10344,customers!A:J,10,0)</f>
        <v>Regular</v>
      </c>
    </row>
    <row r="10345" spans="1:17" x14ac:dyDescent="0.3">
      <c r="A10345" t="s">
        <v>11436</v>
      </c>
      <c r="B10345" s="1">
        <v>45168</v>
      </c>
      <c r="C10345" t="s">
        <v>1189</v>
      </c>
      <c r="D10345" t="s">
        <v>1190</v>
      </c>
      <c r="E10345" t="s">
        <v>21</v>
      </c>
      <c r="F10345" t="s">
        <v>28</v>
      </c>
      <c r="G10345" t="s">
        <v>280</v>
      </c>
      <c r="H10345">
        <v>3</v>
      </c>
      <c r="I10345">
        <v>6782.83</v>
      </c>
      <c r="J10345">
        <v>0.1</v>
      </c>
      <c r="K10345">
        <v>18313.64</v>
      </c>
      <c r="L10345">
        <v>5090.82</v>
      </c>
      <c r="M10345">
        <f t="shared" si="485"/>
        <v>18313.641</v>
      </c>
      <c r="N10345" t="str">
        <f t="shared" si="483"/>
        <v>Q3</v>
      </c>
      <c r="O10345" s="2">
        <f t="shared" si="484"/>
        <v>27.797969163967402</v>
      </c>
      <c r="P10345" t="str">
        <f>VLOOKUP(retail_sales_2023!C10345,customers!A:J,5,)</f>
        <v>Bhubaneswar</v>
      </c>
      <c r="Q10345" t="str">
        <f>VLOOKUP(C10345,customers!A:J,10,0)</f>
        <v>Occasional</v>
      </c>
    </row>
    <row r="10346" spans="1:17" x14ac:dyDescent="0.3">
      <c r="A10346" t="s">
        <v>11437</v>
      </c>
      <c r="B10346" s="1">
        <v>44949</v>
      </c>
      <c r="C10346" t="s">
        <v>494</v>
      </c>
      <c r="D10346" t="s">
        <v>495</v>
      </c>
      <c r="E10346" t="s">
        <v>15</v>
      </c>
      <c r="F10346" t="s">
        <v>52</v>
      </c>
      <c r="G10346" t="s">
        <v>268</v>
      </c>
      <c r="H10346">
        <v>5</v>
      </c>
      <c r="I10346">
        <v>152.44999999999999</v>
      </c>
      <c r="J10346">
        <v>0.05</v>
      </c>
      <c r="K10346">
        <v>724.14</v>
      </c>
      <c r="L10346">
        <v>61.97</v>
      </c>
      <c r="M10346">
        <f t="shared" si="485"/>
        <v>724.13749999999993</v>
      </c>
      <c r="N10346" t="str">
        <f t="shared" si="483"/>
        <v>Q1</v>
      </c>
      <c r="O10346" s="2">
        <f t="shared" si="484"/>
        <v>8.5577374540834636</v>
      </c>
      <c r="P10346" t="str">
        <f>VLOOKUP(retail_sales_2023!C10346,customers!A:J,5,)</f>
        <v>Kochi</v>
      </c>
      <c r="Q10346" t="str">
        <f>VLOOKUP(C10346,customers!A:J,10,0)</f>
        <v>Premium</v>
      </c>
    </row>
    <row r="10347" spans="1:17" x14ac:dyDescent="0.3">
      <c r="A10347" t="s">
        <v>11438</v>
      </c>
      <c r="B10347" s="1">
        <v>45021</v>
      </c>
      <c r="C10347" t="s">
        <v>342</v>
      </c>
      <c r="D10347" t="s">
        <v>343</v>
      </c>
      <c r="E10347" t="s">
        <v>15</v>
      </c>
      <c r="F10347" t="s">
        <v>81</v>
      </c>
      <c r="G10347" t="s">
        <v>470</v>
      </c>
      <c r="H10347">
        <v>1</v>
      </c>
      <c r="I10347">
        <v>1125.3900000000001</v>
      </c>
      <c r="J10347">
        <v>0.05</v>
      </c>
      <c r="K10347">
        <v>1069.1199999999999</v>
      </c>
      <c r="L10347">
        <v>356.23</v>
      </c>
      <c r="M10347">
        <f t="shared" si="485"/>
        <v>1069.1205</v>
      </c>
      <c r="N10347" t="str">
        <f t="shared" si="483"/>
        <v>Q2</v>
      </c>
      <c r="O10347" s="2">
        <f t="shared" si="484"/>
        <v>33.319926668662077</v>
      </c>
      <c r="P10347" t="str">
        <f>VLOOKUP(retail_sales_2023!C10347,customers!A:J,5,)</f>
        <v>Coimbatore</v>
      </c>
      <c r="Q10347" t="str">
        <f>VLOOKUP(C10347,customers!A:J,10,0)</f>
        <v>Premium</v>
      </c>
    </row>
    <row r="10348" spans="1:17" x14ac:dyDescent="0.3">
      <c r="A10348" t="s">
        <v>11439</v>
      </c>
      <c r="B10348" s="1">
        <v>45121</v>
      </c>
      <c r="C10348" t="s">
        <v>385</v>
      </c>
      <c r="D10348" t="s">
        <v>386</v>
      </c>
      <c r="E10348" t="s">
        <v>15</v>
      </c>
      <c r="F10348" t="s">
        <v>52</v>
      </c>
      <c r="G10348" t="s">
        <v>235</v>
      </c>
      <c r="H10348">
        <v>3</v>
      </c>
      <c r="I10348">
        <v>172.64</v>
      </c>
      <c r="J10348">
        <v>0.1</v>
      </c>
      <c r="K10348">
        <v>466.13</v>
      </c>
      <c r="L10348">
        <v>37.04</v>
      </c>
      <c r="M10348">
        <f t="shared" si="485"/>
        <v>466.12799999999999</v>
      </c>
      <c r="N10348" t="str">
        <f t="shared" si="483"/>
        <v>Q3</v>
      </c>
      <c r="O10348" s="2">
        <f t="shared" si="484"/>
        <v>7.946281080385301</v>
      </c>
      <c r="P10348" t="str">
        <f>VLOOKUP(retail_sales_2023!C10348,customers!A:J,5,)</f>
        <v>Hyderabad</v>
      </c>
      <c r="Q10348" t="str">
        <f>VLOOKUP(C10348,customers!A:J,10,0)</f>
        <v>Premium</v>
      </c>
    </row>
    <row r="10349" spans="1:17" x14ac:dyDescent="0.3">
      <c r="A10349" t="s">
        <v>11440</v>
      </c>
      <c r="B10349" s="1">
        <v>44928</v>
      </c>
      <c r="C10349" t="s">
        <v>115</v>
      </c>
      <c r="D10349" t="s">
        <v>116</v>
      </c>
      <c r="E10349" t="s">
        <v>15</v>
      </c>
      <c r="F10349" t="s">
        <v>81</v>
      </c>
      <c r="G10349" t="s">
        <v>239</v>
      </c>
      <c r="H10349">
        <v>2</v>
      </c>
      <c r="I10349">
        <v>4614.75</v>
      </c>
      <c r="J10349">
        <v>0.15</v>
      </c>
      <c r="K10349">
        <v>7845.07</v>
      </c>
      <c r="L10349">
        <v>2614.83</v>
      </c>
      <c r="M10349">
        <f t="shared" si="485"/>
        <v>7845.0749999999998</v>
      </c>
      <c r="N10349" t="str">
        <f t="shared" si="483"/>
        <v>Q1</v>
      </c>
      <c r="O10349" s="2">
        <f t="shared" si="484"/>
        <v>33.330868940621308</v>
      </c>
      <c r="P10349" t="str">
        <f>VLOOKUP(retail_sales_2023!C10349,customers!A:J,5,)</f>
        <v>Coimbatore</v>
      </c>
      <c r="Q10349" t="str">
        <f>VLOOKUP(C10349,customers!A:J,10,0)</f>
        <v>Regular</v>
      </c>
    </row>
    <row r="10350" spans="1:17" x14ac:dyDescent="0.3">
      <c r="A10350" t="s">
        <v>11441</v>
      </c>
      <c r="B10350" s="1">
        <v>45176</v>
      </c>
      <c r="C10350" t="s">
        <v>1025</v>
      </c>
      <c r="D10350" t="s">
        <v>1026</v>
      </c>
      <c r="E10350" t="s">
        <v>27</v>
      </c>
      <c r="F10350" t="s">
        <v>38</v>
      </c>
      <c r="G10350" t="s">
        <v>77</v>
      </c>
      <c r="H10350">
        <v>3</v>
      </c>
      <c r="I10350">
        <v>768.05</v>
      </c>
      <c r="J10350">
        <v>0</v>
      </c>
      <c r="K10350">
        <v>2304.15</v>
      </c>
      <c r="L10350">
        <v>736.11</v>
      </c>
      <c r="M10350">
        <f t="shared" si="485"/>
        <v>2304.1499999999996</v>
      </c>
      <c r="N10350" t="str">
        <f t="shared" si="483"/>
        <v>Q3</v>
      </c>
      <c r="O10350" s="2">
        <f t="shared" si="484"/>
        <v>31.947138858147255</v>
      </c>
      <c r="P10350" t="str">
        <f>VLOOKUP(retail_sales_2023!C10350,customers!A:J,5,)</f>
        <v>Jaipur</v>
      </c>
      <c r="Q10350" t="str">
        <f>VLOOKUP(C10350,customers!A:J,10,0)</f>
        <v>Premium</v>
      </c>
    </row>
    <row r="10351" spans="1:17" x14ac:dyDescent="0.3">
      <c r="A10351" t="s">
        <v>11442</v>
      </c>
      <c r="B10351" s="1">
        <v>45249</v>
      </c>
      <c r="C10351" t="s">
        <v>400</v>
      </c>
      <c r="D10351" t="s">
        <v>401</v>
      </c>
      <c r="E10351" t="s">
        <v>33</v>
      </c>
      <c r="F10351" t="s">
        <v>43</v>
      </c>
      <c r="G10351" t="s">
        <v>272</v>
      </c>
      <c r="H10351">
        <v>2</v>
      </c>
      <c r="I10351">
        <v>6684.47</v>
      </c>
      <c r="J10351">
        <v>0.15</v>
      </c>
      <c r="K10351">
        <v>11363.6</v>
      </c>
      <c r="L10351">
        <v>1188.31</v>
      </c>
      <c r="M10351">
        <f t="shared" si="485"/>
        <v>11363.599</v>
      </c>
      <c r="N10351" t="str">
        <f t="shared" si="483"/>
        <v>Q4</v>
      </c>
      <c r="O10351" s="2">
        <f t="shared" si="484"/>
        <v>10.45716146291668</v>
      </c>
      <c r="P10351" t="str">
        <f>VLOOKUP(retail_sales_2023!C10351,customers!A:J,5,)</f>
        <v>Ahmedabad</v>
      </c>
      <c r="Q10351" t="str">
        <f>VLOOKUP(C10351,customers!A:J,10,0)</f>
        <v>Premium</v>
      </c>
    </row>
    <row r="10352" spans="1:17" x14ac:dyDescent="0.3">
      <c r="A10352" t="s">
        <v>11443</v>
      </c>
      <c r="B10352" s="1">
        <v>45213</v>
      </c>
      <c r="C10352" t="s">
        <v>1634</v>
      </c>
      <c r="D10352" t="s">
        <v>1635</v>
      </c>
      <c r="E10352" t="s">
        <v>33</v>
      </c>
      <c r="F10352" t="s">
        <v>81</v>
      </c>
      <c r="G10352" t="s">
        <v>105</v>
      </c>
      <c r="H10352">
        <v>5</v>
      </c>
      <c r="I10352">
        <v>4164.66</v>
      </c>
      <c r="J10352">
        <v>0.2</v>
      </c>
      <c r="K10352">
        <v>16658.64</v>
      </c>
      <c r="L10352">
        <v>3657.85</v>
      </c>
      <c r="M10352">
        <f t="shared" si="485"/>
        <v>16658.64</v>
      </c>
      <c r="N10352" t="str">
        <f t="shared" si="483"/>
        <v>Q4</v>
      </c>
      <c r="O10352" s="2">
        <f t="shared" si="484"/>
        <v>21.957674816191478</v>
      </c>
      <c r="P10352" t="str">
        <f>VLOOKUP(retail_sales_2023!C10352,customers!A:J,5,)</f>
        <v>Nagpur</v>
      </c>
      <c r="Q10352" t="str">
        <f>VLOOKUP(C10352,customers!A:J,10,0)</f>
        <v>Occasional</v>
      </c>
    </row>
    <row r="10353" spans="1:17" x14ac:dyDescent="0.3">
      <c r="A10353" t="s">
        <v>11444</v>
      </c>
      <c r="B10353" s="1">
        <v>45099</v>
      </c>
      <c r="C10353" t="s">
        <v>202</v>
      </c>
      <c r="D10353" t="s">
        <v>203</v>
      </c>
      <c r="E10353" t="s">
        <v>27</v>
      </c>
      <c r="F10353" t="s">
        <v>16</v>
      </c>
      <c r="G10353" t="s">
        <v>898</v>
      </c>
      <c r="H10353">
        <v>2</v>
      </c>
      <c r="I10353">
        <v>431.9</v>
      </c>
      <c r="J10353">
        <v>0.1</v>
      </c>
      <c r="K10353">
        <v>777.42</v>
      </c>
      <c r="L10353">
        <v>217.21</v>
      </c>
      <c r="M10353">
        <f t="shared" si="485"/>
        <v>777.42</v>
      </c>
      <c r="N10353" t="str">
        <f t="shared" si="483"/>
        <v>Q2</v>
      </c>
      <c r="O10353" s="2">
        <f t="shared" si="484"/>
        <v>27.939852332072757</v>
      </c>
      <c r="P10353" t="str">
        <f>VLOOKUP(retail_sales_2023!C10353,customers!A:J,5,)</f>
        <v>Lucknow</v>
      </c>
      <c r="Q10353" t="str">
        <f>VLOOKUP(C10353,customers!A:J,10,0)</f>
        <v>Premium</v>
      </c>
    </row>
    <row r="10354" spans="1:17" x14ac:dyDescent="0.3">
      <c r="A10354" t="s">
        <v>11445</v>
      </c>
      <c r="B10354" s="1">
        <v>44964</v>
      </c>
      <c r="C10354" t="s">
        <v>2487</v>
      </c>
      <c r="D10354" t="s">
        <v>2488</v>
      </c>
      <c r="E10354" t="s">
        <v>27</v>
      </c>
      <c r="F10354" t="s">
        <v>81</v>
      </c>
      <c r="G10354" t="s">
        <v>333</v>
      </c>
      <c r="H10354">
        <v>4</v>
      </c>
      <c r="I10354">
        <v>1858.31</v>
      </c>
      <c r="J10354">
        <v>0.3</v>
      </c>
      <c r="K10354">
        <v>5203.2700000000004</v>
      </c>
      <c r="L10354">
        <v>1323.69</v>
      </c>
      <c r="M10354">
        <f t="shared" si="485"/>
        <v>5203.2679999999991</v>
      </c>
      <c r="N10354" t="str">
        <f t="shared" si="483"/>
        <v>Q1</v>
      </c>
      <c r="O10354" s="2">
        <f t="shared" si="484"/>
        <v>25.439579341452585</v>
      </c>
      <c r="P10354" t="str">
        <f>VLOOKUP(retail_sales_2023!C10354,customers!A:J,5,)</f>
        <v>Amritsar</v>
      </c>
      <c r="Q10354" t="str">
        <f>VLOOKUP(C10354,customers!A:J,10,0)</f>
        <v>Regular</v>
      </c>
    </row>
    <row r="10355" spans="1:17" x14ac:dyDescent="0.3">
      <c r="A10355" t="s">
        <v>11446</v>
      </c>
      <c r="B10355" s="1">
        <v>45053</v>
      </c>
      <c r="C10355" t="s">
        <v>358</v>
      </c>
      <c r="D10355" t="s">
        <v>359</v>
      </c>
      <c r="E10355" t="s">
        <v>15</v>
      </c>
      <c r="F10355" t="s">
        <v>43</v>
      </c>
      <c r="G10355" t="s">
        <v>128</v>
      </c>
      <c r="H10355">
        <v>5</v>
      </c>
      <c r="I10355">
        <v>16468.8</v>
      </c>
      <c r="J10355">
        <v>0.1</v>
      </c>
      <c r="K10355">
        <v>74109.600000000006</v>
      </c>
      <c r="L10355">
        <v>-8008.8</v>
      </c>
      <c r="M10355">
        <f t="shared" si="485"/>
        <v>74109.600000000006</v>
      </c>
      <c r="N10355" t="str">
        <f t="shared" si="483"/>
        <v>Q2</v>
      </c>
      <c r="O10355" s="2">
        <f t="shared" si="484"/>
        <v>-10.80669710806697</v>
      </c>
      <c r="P10355" t="str">
        <f>VLOOKUP(retail_sales_2023!C10355,customers!A:J,5,)</f>
        <v>Chennai</v>
      </c>
      <c r="Q10355" t="str">
        <f>VLOOKUP(C10355,customers!A:J,10,0)</f>
        <v>Regular</v>
      </c>
    </row>
    <row r="10356" spans="1:17" x14ac:dyDescent="0.3">
      <c r="A10356" t="s">
        <v>11447</v>
      </c>
      <c r="B10356" s="1">
        <v>44991</v>
      </c>
      <c r="C10356" t="s">
        <v>1252</v>
      </c>
      <c r="D10356" t="s">
        <v>1253</v>
      </c>
      <c r="E10356" t="s">
        <v>15</v>
      </c>
      <c r="F10356" t="s">
        <v>81</v>
      </c>
      <c r="G10356" t="s">
        <v>264</v>
      </c>
      <c r="H10356">
        <v>4</v>
      </c>
      <c r="I10356">
        <v>4912.3900000000003</v>
      </c>
      <c r="J10356">
        <v>0.25</v>
      </c>
      <c r="K10356">
        <v>14737.17</v>
      </c>
      <c r="L10356">
        <v>3449.04</v>
      </c>
      <c r="M10356">
        <f t="shared" si="485"/>
        <v>14737.170000000002</v>
      </c>
      <c r="N10356" t="str">
        <f t="shared" si="483"/>
        <v>Q1</v>
      </c>
      <c r="O10356" s="2">
        <f t="shared" si="484"/>
        <v>23.403679268136283</v>
      </c>
      <c r="P10356" t="str">
        <f>VLOOKUP(retail_sales_2023!C10356,customers!A:J,5,)</f>
        <v>Chennai</v>
      </c>
      <c r="Q10356" t="str">
        <f>VLOOKUP(C10356,customers!A:J,10,0)</f>
        <v>Regular</v>
      </c>
    </row>
    <row r="10357" spans="1:17" x14ac:dyDescent="0.3">
      <c r="A10357" t="s">
        <v>11448</v>
      </c>
      <c r="B10357" s="1">
        <v>45015</v>
      </c>
      <c r="C10357" t="s">
        <v>858</v>
      </c>
      <c r="D10357" t="s">
        <v>859</v>
      </c>
      <c r="E10357" t="s">
        <v>27</v>
      </c>
      <c r="F10357" t="s">
        <v>52</v>
      </c>
      <c r="G10357" t="s">
        <v>169</v>
      </c>
      <c r="H10357">
        <v>5</v>
      </c>
      <c r="I10357">
        <v>729.77</v>
      </c>
      <c r="J10357">
        <v>0.15</v>
      </c>
      <c r="K10357">
        <v>3101.52</v>
      </c>
      <c r="L10357">
        <v>197.09</v>
      </c>
      <c r="M10357">
        <f t="shared" si="485"/>
        <v>3101.5225</v>
      </c>
      <c r="N10357" t="str">
        <f t="shared" si="483"/>
        <v>Q1</v>
      </c>
      <c r="O10357" s="2">
        <f t="shared" si="484"/>
        <v>6.3546261188062632</v>
      </c>
      <c r="P10357" t="str">
        <f>VLOOKUP(retail_sales_2023!C10357,customers!A:J,5,)</f>
        <v>Chandigarh</v>
      </c>
      <c r="Q10357" t="str">
        <f>VLOOKUP(C10357,customers!A:J,10,0)</f>
        <v>Occasional</v>
      </c>
    </row>
    <row r="10358" spans="1:17" x14ac:dyDescent="0.3">
      <c r="A10358" t="s">
        <v>11449</v>
      </c>
      <c r="B10358" s="1">
        <v>45154</v>
      </c>
      <c r="C10358" t="s">
        <v>904</v>
      </c>
      <c r="D10358" t="s">
        <v>905</v>
      </c>
      <c r="E10358" t="s">
        <v>33</v>
      </c>
      <c r="F10358" t="s">
        <v>81</v>
      </c>
      <c r="G10358" t="s">
        <v>239</v>
      </c>
      <c r="H10358">
        <v>5</v>
      </c>
      <c r="I10358">
        <v>3509.15</v>
      </c>
      <c r="J10358">
        <v>0.1</v>
      </c>
      <c r="K10358">
        <v>15791.18</v>
      </c>
      <c r="L10358">
        <v>3972.95</v>
      </c>
      <c r="M10358">
        <f t="shared" si="485"/>
        <v>15791.175000000001</v>
      </c>
      <c r="N10358" t="str">
        <f t="shared" si="483"/>
        <v>Q3</v>
      </c>
      <c r="O10358" s="2">
        <f t="shared" si="484"/>
        <v>25.159297785219341</v>
      </c>
      <c r="P10358" t="str">
        <f>VLOOKUP(retail_sales_2023!C10358,customers!A:J,5,)</f>
        <v>Ahmedabad</v>
      </c>
      <c r="Q10358" t="str">
        <f>VLOOKUP(C10358,customers!A:J,10,0)</f>
        <v>Premium</v>
      </c>
    </row>
    <row r="10359" spans="1:17" x14ac:dyDescent="0.3">
      <c r="A10359" t="s">
        <v>11450</v>
      </c>
      <c r="B10359" s="1">
        <v>44951</v>
      </c>
      <c r="C10359" t="s">
        <v>853</v>
      </c>
      <c r="D10359" t="s">
        <v>854</v>
      </c>
      <c r="E10359" t="s">
        <v>27</v>
      </c>
      <c r="F10359" t="s">
        <v>28</v>
      </c>
      <c r="G10359" t="s">
        <v>29</v>
      </c>
      <c r="H10359">
        <v>2</v>
      </c>
      <c r="I10359">
        <v>862.36</v>
      </c>
      <c r="J10359">
        <v>0.15</v>
      </c>
      <c r="K10359">
        <v>1466.01</v>
      </c>
      <c r="L10359">
        <v>-56.51</v>
      </c>
      <c r="M10359">
        <f t="shared" si="485"/>
        <v>1466.0119999999999</v>
      </c>
      <c r="N10359" t="str">
        <f t="shared" si="483"/>
        <v>Q1</v>
      </c>
      <c r="O10359" s="2">
        <f t="shared" si="484"/>
        <v>-3.8546803909932397</v>
      </c>
      <c r="P10359" t="str">
        <f>VLOOKUP(retail_sales_2023!C10359,customers!A:J,5,)</f>
        <v>Chandigarh</v>
      </c>
      <c r="Q10359" t="str">
        <f>VLOOKUP(C10359,customers!A:J,10,0)</f>
        <v>Premium</v>
      </c>
    </row>
    <row r="10360" spans="1:17" x14ac:dyDescent="0.3">
      <c r="A10360" t="s">
        <v>11451</v>
      </c>
      <c r="B10360" s="1">
        <v>45108</v>
      </c>
      <c r="C10360" t="s">
        <v>732</v>
      </c>
      <c r="D10360" t="s">
        <v>733</v>
      </c>
      <c r="E10360" t="s">
        <v>15</v>
      </c>
      <c r="F10360" t="s">
        <v>28</v>
      </c>
      <c r="G10360" t="s">
        <v>97</v>
      </c>
      <c r="H10360">
        <v>4</v>
      </c>
      <c r="I10360">
        <v>993.42</v>
      </c>
      <c r="J10360">
        <v>0</v>
      </c>
      <c r="K10360">
        <v>3973.68</v>
      </c>
      <c r="L10360">
        <v>879.04</v>
      </c>
      <c r="M10360">
        <f t="shared" si="485"/>
        <v>3973.68</v>
      </c>
      <c r="N10360" t="str">
        <f t="shared" si="483"/>
        <v>Q3</v>
      </c>
      <c r="O10360" s="2">
        <f t="shared" si="484"/>
        <v>22.121559863904491</v>
      </c>
      <c r="P10360" t="str">
        <f>VLOOKUP(retail_sales_2023!C10360,customers!A:J,5,)</f>
        <v>Kochi</v>
      </c>
      <c r="Q10360" t="str">
        <f>VLOOKUP(C10360,customers!A:J,10,0)</f>
        <v>Occasional</v>
      </c>
    </row>
    <row r="10361" spans="1:17" x14ac:dyDescent="0.3">
      <c r="A10361" t="s">
        <v>11452</v>
      </c>
      <c r="B10361" s="1">
        <v>45014</v>
      </c>
      <c r="C10361" t="s">
        <v>2481</v>
      </c>
      <c r="D10361" t="s">
        <v>2482</v>
      </c>
      <c r="E10361" t="s">
        <v>27</v>
      </c>
      <c r="F10361" t="s">
        <v>16</v>
      </c>
      <c r="G10361" t="s">
        <v>171</v>
      </c>
      <c r="H10361">
        <v>4</v>
      </c>
      <c r="I10361">
        <v>407.08</v>
      </c>
      <c r="J10361">
        <v>0.25</v>
      </c>
      <c r="K10361">
        <v>1221.24</v>
      </c>
      <c r="L10361">
        <v>318.18</v>
      </c>
      <c r="M10361">
        <f t="shared" si="485"/>
        <v>1221.24</v>
      </c>
      <c r="N10361" t="str">
        <f t="shared" si="483"/>
        <v>Q1</v>
      </c>
      <c r="O10361" s="2">
        <f t="shared" si="484"/>
        <v>26.053846909698343</v>
      </c>
      <c r="P10361" t="str">
        <f>VLOOKUP(retail_sales_2023!C10361,customers!A:J,5,)</f>
        <v>Chandigarh</v>
      </c>
      <c r="Q10361" t="str">
        <f>VLOOKUP(C10361,customers!A:J,10,0)</f>
        <v>Regular</v>
      </c>
    </row>
    <row r="10362" spans="1:17" x14ac:dyDescent="0.3">
      <c r="A10362" t="s">
        <v>11453</v>
      </c>
      <c r="B10362" s="1">
        <v>45252</v>
      </c>
      <c r="C10362" t="s">
        <v>46</v>
      </c>
      <c r="D10362" t="s">
        <v>47</v>
      </c>
      <c r="E10362" t="s">
        <v>21</v>
      </c>
      <c r="F10362" t="s">
        <v>28</v>
      </c>
      <c r="G10362" t="s">
        <v>29</v>
      </c>
      <c r="H10362">
        <v>2</v>
      </c>
      <c r="I10362">
        <v>1426.12</v>
      </c>
      <c r="J10362">
        <v>0.05</v>
      </c>
      <c r="K10362">
        <v>2709.63</v>
      </c>
      <c r="L10362">
        <v>440.95</v>
      </c>
      <c r="M10362">
        <f t="shared" si="485"/>
        <v>2709.6279999999997</v>
      </c>
      <c r="N10362" t="str">
        <f t="shared" si="483"/>
        <v>Q4</v>
      </c>
      <c r="O10362" s="2">
        <f t="shared" si="484"/>
        <v>16.273439547096835</v>
      </c>
      <c r="P10362" t="str">
        <f>VLOOKUP(retail_sales_2023!C10362,customers!A:J,5,)</f>
        <v>Bhubaneswar</v>
      </c>
      <c r="Q10362" t="str">
        <f>VLOOKUP(C10362,customers!A:J,10,0)</f>
        <v>Premium</v>
      </c>
    </row>
    <row r="10363" spans="1:17" x14ac:dyDescent="0.3">
      <c r="A10363" t="s">
        <v>11454</v>
      </c>
      <c r="B10363" s="1">
        <v>45231</v>
      </c>
      <c r="C10363" t="s">
        <v>1654</v>
      </c>
      <c r="D10363" t="s">
        <v>1655</v>
      </c>
      <c r="E10363" t="s">
        <v>33</v>
      </c>
      <c r="F10363" t="s">
        <v>22</v>
      </c>
      <c r="G10363" t="s">
        <v>1039</v>
      </c>
      <c r="H10363">
        <v>0</v>
      </c>
      <c r="I10363">
        <v>31512.9</v>
      </c>
      <c r="J10363">
        <v>0.05</v>
      </c>
      <c r="K10363">
        <v>0</v>
      </c>
      <c r="L10363">
        <v>0</v>
      </c>
      <c r="M10363">
        <f t="shared" si="485"/>
        <v>0</v>
      </c>
      <c r="N10363" t="str">
        <f t="shared" si="483"/>
        <v>Q4</v>
      </c>
      <c r="O10363" s="2">
        <v>0</v>
      </c>
      <c r="P10363" t="str">
        <f>VLOOKUP(retail_sales_2023!C10363,customers!A:J,5,)</f>
        <v>Ahmedabad</v>
      </c>
      <c r="Q10363" t="str">
        <f>VLOOKUP(C10363,customers!A:J,10,0)</f>
        <v>Premium</v>
      </c>
    </row>
    <row r="10364" spans="1:17" x14ac:dyDescent="0.3">
      <c r="A10364" t="s">
        <v>11455</v>
      </c>
      <c r="B10364" s="1">
        <v>44996</v>
      </c>
      <c r="C10364" t="s">
        <v>313</v>
      </c>
      <c r="D10364" t="s">
        <v>314</v>
      </c>
      <c r="E10364" t="s">
        <v>21</v>
      </c>
      <c r="F10364" t="s">
        <v>52</v>
      </c>
      <c r="G10364" t="s">
        <v>117</v>
      </c>
      <c r="H10364">
        <v>7</v>
      </c>
      <c r="I10364">
        <v>420.44</v>
      </c>
      <c r="J10364">
        <v>0.05</v>
      </c>
      <c r="K10364">
        <v>2795.93</v>
      </c>
      <c r="L10364">
        <v>179.11</v>
      </c>
      <c r="M10364">
        <f t="shared" si="485"/>
        <v>2795.9259999999999</v>
      </c>
      <c r="N10364" t="str">
        <f t="shared" si="483"/>
        <v>Q1</v>
      </c>
      <c r="O10364" s="2">
        <f t="shared" si="484"/>
        <v>6.4060974344851278</v>
      </c>
      <c r="P10364" t="str">
        <f>VLOOKUP(retail_sales_2023!C10364,customers!A:J,5,)</f>
        <v>Kolkata</v>
      </c>
      <c r="Q10364" t="str">
        <f>VLOOKUP(C10364,customers!A:J,10,0)</f>
        <v>Premium</v>
      </c>
    </row>
    <row r="10365" spans="1:17" x14ac:dyDescent="0.3">
      <c r="A10365" t="s">
        <v>11456</v>
      </c>
      <c r="B10365" s="1">
        <v>44956</v>
      </c>
      <c r="C10365" t="s">
        <v>41</v>
      </c>
      <c r="D10365" t="s">
        <v>42</v>
      </c>
      <c r="E10365" t="s">
        <v>15</v>
      </c>
      <c r="F10365" t="s">
        <v>81</v>
      </c>
      <c r="G10365" t="s">
        <v>150</v>
      </c>
      <c r="H10365">
        <v>4</v>
      </c>
      <c r="I10365">
        <v>841.05</v>
      </c>
      <c r="J10365">
        <v>0.05</v>
      </c>
      <c r="K10365">
        <v>3195.99</v>
      </c>
      <c r="L10365">
        <v>925.21</v>
      </c>
      <c r="M10365">
        <f t="shared" si="485"/>
        <v>3195.99</v>
      </c>
      <c r="N10365" t="str">
        <f t="shared" si="483"/>
        <v>Q1</v>
      </c>
      <c r="O10365" s="2">
        <f t="shared" si="484"/>
        <v>28.949089327563605</v>
      </c>
      <c r="P10365" t="str">
        <f>VLOOKUP(retail_sales_2023!C10365,customers!A:J,5,)</f>
        <v>Kochi</v>
      </c>
      <c r="Q10365" t="str">
        <f>VLOOKUP(C10365,customers!A:J,10,0)</f>
        <v>Regular</v>
      </c>
    </row>
    <row r="10366" spans="1:17" x14ac:dyDescent="0.3">
      <c r="A10366" t="s">
        <v>11457</v>
      </c>
      <c r="B10366" s="1">
        <v>45217</v>
      </c>
      <c r="C10366" t="s">
        <v>846</v>
      </c>
      <c r="D10366" t="s">
        <v>847</v>
      </c>
      <c r="E10366" t="s">
        <v>15</v>
      </c>
      <c r="F10366" t="s">
        <v>28</v>
      </c>
      <c r="G10366" t="s">
        <v>97</v>
      </c>
      <c r="H10366">
        <v>5</v>
      </c>
      <c r="I10366">
        <v>859.27</v>
      </c>
      <c r="J10366">
        <v>0</v>
      </c>
      <c r="K10366">
        <v>4296.3500000000004</v>
      </c>
      <c r="L10366">
        <v>920.66</v>
      </c>
      <c r="M10366">
        <f t="shared" si="485"/>
        <v>4296.3500000000004</v>
      </c>
      <c r="N10366" t="str">
        <f t="shared" si="483"/>
        <v>Q4</v>
      </c>
      <c r="O10366" s="2">
        <f t="shared" si="484"/>
        <v>21.428887311322399</v>
      </c>
      <c r="P10366" t="str">
        <f>VLOOKUP(retail_sales_2023!C10366,customers!A:J,5,)</f>
        <v>Coimbatore</v>
      </c>
      <c r="Q10366" t="str">
        <f>VLOOKUP(C10366,customers!A:J,10,0)</f>
        <v>Premium</v>
      </c>
    </row>
    <row r="10367" spans="1:17" x14ac:dyDescent="0.3">
      <c r="A10367" t="s">
        <v>11458</v>
      </c>
      <c r="B10367" s="1">
        <v>44957</v>
      </c>
      <c r="C10367" t="s">
        <v>1245</v>
      </c>
      <c r="D10367" t="s">
        <v>1246</v>
      </c>
      <c r="E10367" t="s">
        <v>15</v>
      </c>
      <c r="F10367" t="s">
        <v>43</v>
      </c>
      <c r="G10367" t="s">
        <v>178</v>
      </c>
      <c r="H10367">
        <v>4</v>
      </c>
      <c r="I10367">
        <v>5754.94</v>
      </c>
      <c r="J10367">
        <v>0</v>
      </c>
      <c r="K10367">
        <v>23019.759999999998</v>
      </c>
      <c r="L10367">
        <v>2992.98</v>
      </c>
      <c r="M10367">
        <f t="shared" si="485"/>
        <v>23019.759999999998</v>
      </c>
      <c r="N10367" t="str">
        <f t="shared" si="483"/>
        <v>Q1</v>
      </c>
      <c r="O10367" s="2">
        <f t="shared" si="484"/>
        <v>13.001786291429626</v>
      </c>
      <c r="P10367" t="str">
        <f>VLOOKUP(retail_sales_2023!C10367,customers!A:J,5,)</f>
        <v>Hyderabad</v>
      </c>
      <c r="Q10367" t="str">
        <f>VLOOKUP(C10367,customers!A:J,10,0)</f>
        <v>Premium</v>
      </c>
    </row>
    <row r="10368" spans="1:17" x14ac:dyDescent="0.3">
      <c r="A10368" t="s">
        <v>11459</v>
      </c>
      <c r="B10368" s="1">
        <v>44950</v>
      </c>
      <c r="C10368" t="s">
        <v>1255</v>
      </c>
      <c r="D10368" t="s">
        <v>1256</v>
      </c>
      <c r="E10368" t="s">
        <v>27</v>
      </c>
      <c r="F10368" t="s">
        <v>22</v>
      </c>
      <c r="G10368" t="s">
        <v>146</v>
      </c>
      <c r="H10368">
        <v>5</v>
      </c>
      <c r="I10368">
        <v>15829.9</v>
      </c>
      <c r="J10368">
        <v>0</v>
      </c>
      <c r="K10368">
        <v>79149.5</v>
      </c>
      <c r="L10368">
        <v>20998.97</v>
      </c>
      <c r="M10368">
        <f t="shared" si="485"/>
        <v>79149.5</v>
      </c>
      <c r="N10368" t="str">
        <f t="shared" si="483"/>
        <v>Q1</v>
      </c>
      <c r="O10368" s="2">
        <f t="shared" si="484"/>
        <v>26.53076772436971</v>
      </c>
      <c r="P10368" t="str">
        <f>VLOOKUP(retail_sales_2023!C10368,customers!A:J,5,)</f>
        <v>Chandigarh</v>
      </c>
      <c r="Q10368" t="str">
        <f>VLOOKUP(C10368,customers!A:J,10,0)</f>
        <v>Regular</v>
      </c>
    </row>
    <row r="10369" spans="1:17" x14ac:dyDescent="0.3">
      <c r="A10369" t="s">
        <v>11460</v>
      </c>
      <c r="B10369" s="1">
        <v>45000</v>
      </c>
      <c r="C10369" t="s">
        <v>963</v>
      </c>
      <c r="D10369" t="s">
        <v>964</v>
      </c>
      <c r="E10369" t="s">
        <v>15</v>
      </c>
      <c r="F10369" t="s">
        <v>43</v>
      </c>
      <c r="G10369" t="s">
        <v>178</v>
      </c>
      <c r="H10369">
        <v>2</v>
      </c>
      <c r="I10369">
        <v>74225.070000000007</v>
      </c>
      <c r="J10369">
        <v>0</v>
      </c>
      <c r="K10369">
        <v>148450.14000000001</v>
      </c>
      <c r="L10369">
        <v>14404.21</v>
      </c>
      <c r="M10369">
        <f t="shared" si="485"/>
        <v>148450.14000000001</v>
      </c>
      <c r="N10369" t="str">
        <f t="shared" si="483"/>
        <v>Q1</v>
      </c>
      <c r="O10369" s="2">
        <f t="shared" si="484"/>
        <v>9.7030625905775487</v>
      </c>
      <c r="P10369" t="str">
        <f>VLOOKUP(retail_sales_2023!C10369,customers!A:J,5,)</f>
        <v>Chennai</v>
      </c>
      <c r="Q10369" t="str">
        <f>VLOOKUP(C10369,customers!A:J,10,0)</f>
        <v>Regular</v>
      </c>
    </row>
    <row r="10370" spans="1:17" x14ac:dyDescent="0.3">
      <c r="A10370" t="s">
        <v>11461</v>
      </c>
      <c r="B10370" s="1">
        <v>45110</v>
      </c>
      <c r="C10370" t="s">
        <v>1906</v>
      </c>
      <c r="D10370" t="s">
        <v>1907</v>
      </c>
      <c r="E10370" t="s">
        <v>27</v>
      </c>
      <c r="F10370" t="s">
        <v>81</v>
      </c>
      <c r="G10370" t="s">
        <v>82</v>
      </c>
      <c r="H10370">
        <v>2</v>
      </c>
      <c r="I10370">
        <v>1334.66</v>
      </c>
      <c r="J10370">
        <v>0</v>
      </c>
      <c r="K10370">
        <v>2669.32</v>
      </c>
      <c r="L10370">
        <v>829.91</v>
      </c>
      <c r="M10370">
        <f t="shared" si="485"/>
        <v>2669.32</v>
      </c>
      <c r="N10370" t="str">
        <f t="shared" si="483"/>
        <v>Q3</v>
      </c>
      <c r="O10370" s="2">
        <f t="shared" si="484"/>
        <v>31.09068976368513</v>
      </c>
      <c r="P10370" t="str">
        <f>VLOOKUP(retail_sales_2023!C10370,customers!A:J,5,)</f>
        <v>Amritsar</v>
      </c>
      <c r="Q10370" t="str">
        <f>VLOOKUP(C10370,customers!A:J,10,0)</f>
        <v>Regular</v>
      </c>
    </row>
    <row r="10371" spans="1:17" x14ac:dyDescent="0.3">
      <c r="A10371" t="s">
        <v>11462</v>
      </c>
      <c r="B10371" s="1">
        <v>45024</v>
      </c>
      <c r="C10371" t="s">
        <v>2086</v>
      </c>
      <c r="D10371" t="s">
        <v>2087</v>
      </c>
      <c r="E10371" t="s">
        <v>33</v>
      </c>
      <c r="F10371" t="s">
        <v>22</v>
      </c>
      <c r="G10371" t="s">
        <v>210</v>
      </c>
      <c r="H10371">
        <v>1</v>
      </c>
      <c r="I10371">
        <v>16031.13</v>
      </c>
      <c r="J10371">
        <v>0.15</v>
      </c>
      <c r="K10371">
        <v>13626.46</v>
      </c>
      <c r="L10371">
        <v>3036.01</v>
      </c>
      <c r="M10371">
        <f t="shared" si="485"/>
        <v>13626.460499999999</v>
      </c>
      <c r="N10371" t="str">
        <f t="shared" ref="N10371:N10434" si="486">"Q"&amp;ROUNDUP(MONTH(B10371)/3,0)</f>
        <v>Q2</v>
      </c>
      <c r="O10371" s="2">
        <f t="shared" ref="O10371:O10434" si="487">(L10371/K10371)*100</f>
        <v>22.280254739675602</v>
      </c>
      <c r="P10371" t="str">
        <f>VLOOKUP(retail_sales_2023!C10371,customers!A:J,5,)</f>
        <v>Pune</v>
      </c>
      <c r="Q10371" t="str">
        <f>VLOOKUP(C10371,customers!A:J,10,0)</f>
        <v>Premium</v>
      </c>
    </row>
    <row r="10372" spans="1:17" x14ac:dyDescent="0.3">
      <c r="A10372" t="s">
        <v>11463</v>
      </c>
      <c r="B10372" s="1">
        <v>44993</v>
      </c>
      <c r="C10372" t="s">
        <v>1211</v>
      </c>
      <c r="D10372" t="s">
        <v>1212</v>
      </c>
      <c r="E10372" t="s">
        <v>15</v>
      </c>
      <c r="F10372" t="s">
        <v>52</v>
      </c>
      <c r="G10372" t="s">
        <v>235</v>
      </c>
      <c r="H10372">
        <v>10</v>
      </c>
      <c r="I10372">
        <v>743.56</v>
      </c>
      <c r="J10372">
        <v>0.3</v>
      </c>
      <c r="K10372">
        <v>5204.92</v>
      </c>
      <c r="L10372">
        <v>536.80999999999995</v>
      </c>
      <c r="M10372">
        <f t="shared" si="485"/>
        <v>5204.9199999999992</v>
      </c>
      <c r="N10372" t="str">
        <f t="shared" si="486"/>
        <v>Q1</v>
      </c>
      <c r="O10372" s="2">
        <f t="shared" si="487"/>
        <v>10.31351106260999</v>
      </c>
      <c r="P10372" t="str">
        <f>VLOOKUP(retail_sales_2023!C10372,customers!A:J,5,)</f>
        <v>Kochi</v>
      </c>
      <c r="Q10372" t="str">
        <f>VLOOKUP(C10372,customers!A:J,10,0)</f>
        <v>Regular</v>
      </c>
    </row>
    <row r="10373" spans="1:17" x14ac:dyDescent="0.3">
      <c r="A10373" t="s">
        <v>11464</v>
      </c>
      <c r="B10373" s="1">
        <v>44934</v>
      </c>
      <c r="C10373" t="s">
        <v>1099</v>
      </c>
      <c r="D10373" t="s">
        <v>1100</v>
      </c>
      <c r="E10373" t="s">
        <v>27</v>
      </c>
      <c r="F10373" t="s">
        <v>81</v>
      </c>
      <c r="G10373" t="s">
        <v>370</v>
      </c>
      <c r="H10373">
        <v>5</v>
      </c>
      <c r="I10373">
        <v>3556.4</v>
      </c>
      <c r="J10373">
        <v>0.15</v>
      </c>
      <c r="K10373">
        <v>15114.7</v>
      </c>
      <c r="L10373">
        <v>4218.03</v>
      </c>
      <c r="M10373">
        <f t="shared" ref="M10373:M10436" si="488">H10373*I10373*(1-J10373)</f>
        <v>15114.699999999999</v>
      </c>
      <c r="N10373" t="str">
        <f t="shared" si="486"/>
        <v>Q1</v>
      </c>
      <c r="O10373" s="2">
        <f t="shared" si="487"/>
        <v>27.906805957114596</v>
      </c>
      <c r="P10373" t="str">
        <f>VLOOKUP(retail_sales_2023!C10373,customers!A:J,5,)</f>
        <v>Chandigarh</v>
      </c>
      <c r="Q10373" t="str">
        <f>VLOOKUP(C10373,customers!A:J,10,0)</f>
        <v>Regular</v>
      </c>
    </row>
    <row r="10374" spans="1:17" x14ac:dyDescent="0.3">
      <c r="A10374" t="s">
        <v>11465</v>
      </c>
      <c r="B10374" s="1">
        <v>45110</v>
      </c>
      <c r="C10374" t="s">
        <v>1469</v>
      </c>
      <c r="D10374" t="s">
        <v>1470</v>
      </c>
      <c r="E10374" t="s">
        <v>21</v>
      </c>
      <c r="F10374" t="s">
        <v>52</v>
      </c>
      <c r="G10374" t="s">
        <v>169</v>
      </c>
      <c r="H10374">
        <v>2</v>
      </c>
      <c r="I10374">
        <v>728.67</v>
      </c>
      <c r="J10374">
        <v>0</v>
      </c>
      <c r="K10374">
        <v>1457.34</v>
      </c>
      <c r="L10374">
        <v>122.35</v>
      </c>
      <c r="M10374">
        <f t="shared" si="488"/>
        <v>1457.34</v>
      </c>
      <c r="N10374" t="str">
        <f t="shared" si="486"/>
        <v>Q3</v>
      </c>
      <c r="O10374" s="2">
        <f t="shared" si="487"/>
        <v>8.395432774781451</v>
      </c>
      <c r="P10374" t="str">
        <f>VLOOKUP(retail_sales_2023!C10374,customers!A:J,5,)</f>
        <v>Kolkata</v>
      </c>
      <c r="Q10374" t="str">
        <f>VLOOKUP(C10374,customers!A:J,10,0)</f>
        <v>Regular</v>
      </c>
    </row>
    <row r="10375" spans="1:17" x14ac:dyDescent="0.3">
      <c r="A10375" t="s">
        <v>11466</v>
      </c>
      <c r="B10375" s="1">
        <v>45068</v>
      </c>
      <c r="C10375" t="s">
        <v>2307</v>
      </c>
      <c r="D10375" t="s">
        <v>2308</v>
      </c>
      <c r="E10375" t="s">
        <v>27</v>
      </c>
      <c r="F10375" t="s">
        <v>52</v>
      </c>
      <c r="G10375" t="s">
        <v>200</v>
      </c>
      <c r="H10375">
        <v>1</v>
      </c>
      <c r="I10375">
        <v>737.12</v>
      </c>
      <c r="J10375">
        <v>0</v>
      </c>
      <c r="K10375">
        <v>737.12</v>
      </c>
      <c r="L10375">
        <v>63.66</v>
      </c>
      <c r="M10375">
        <f t="shared" si="488"/>
        <v>737.12</v>
      </c>
      <c r="N10375" t="str">
        <f t="shared" si="486"/>
        <v>Q2</v>
      </c>
      <c r="O10375" s="2">
        <f t="shared" si="487"/>
        <v>8.6363143043195123</v>
      </c>
      <c r="P10375" t="str">
        <f>VLOOKUP(retail_sales_2023!C10375,customers!A:J,5,)</f>
        <v>Delhi</v>
      </c>
      <c r="Q10375" t="str">
        <f>VLOOKUP(C10375,customers!A:J,10,0)</f>
        <v>Premium</v>
      </c>
    </row>
    <row r="10376" spans="1:17" x14ac:dyDescent="0.3">
      <c r="A10376" t="s">
        <v>11467</v>
      </c>
      <c r="B10376" s="1">
        <v>45250</v>
      </c>
      <c r="C10376" t="s">
        <v>1664</v>
      </c>
      <c r="D10376" t="s">
        <v>1665</v>
      </c>
      <c r="E10376" t="s">
        <v>21</v>
      </c>
      <c r="F10376" t="s">
        <v>43</v>
      </c>
      <c r="G10376" t="s">
        <v>154</v>
      </c>
      <c r="H10376">
        <v>1</v>
      </c>
      <c r="I10376">
        <v>11114.58</v>
      </c>
      <c r="J10376">
        <v>0.05</v>
      </c>
      <c r="K10376">
        <v>10558.85</v>
      </c>
      <c r="L10376">
        <v>950.93</v>
      </c>
      <c r="M10376">
        <f t="shared" si="488"/>
        <v>10558.850999999999</v>
      </c>
      <c r="N10376" t="str">
        <f t="shared" si="486"/>
        <v>Q4</v>
      </c>
      <c r="O10376" s="2">
        <f t="shared" si="487"/>
        <v>9.0059997064074206</v>
      </c>
      <c r="P10376" t="str">
        <f>VLOOKUP(retail_sales_2023!C10376,customers!A:J,5,)</f>
        <v>Patna</v>
      </c>
      <c r="Q10376" t="str">
        <f>VLOOKUP(C10376,customers!A:J,10,0)</f>
        <v>Premium</v>
      </c>
    </row>
    <row r="10377" spans="1:17" x14ac:dyDescent="0.3">
      <c r="A10377" t="s">
        <v>11468</v>
      </c>
      <c r="B10377" s="1">
        <v>45030</v>
      </c>
      <c r="C10377" t="s">
        <v>4155</v>
      </c>
      <c r="D10377" t="s">
        <v>4156</v>
      </c>
      <c r="E10377" t="s">
        <v>15</v>
      </c>
      <c r="F10377" t="s">
        <v>43</v>
      </c>
      <c r="G10377" t="s">
        <v>272</v>
      </c>
      <c r="H10377">
        <v>2</v>
      </c>
      <c r="I10377">
        <v>47075.69</v>
      </c>
      <c r="J10377">
        <v>0</v>
      </c>
      <c r="K10377">
        <v>94151.38</v>
      </c>
      <c r="L10377">
        <v>14105.62</v>
      </c>
      <c r="M10377">
        <f t="shared" si="488"/>
        <v>94151.38</v>
      </c>
      <c r="N10377" t="str">
        <f t="shared" si="486"/>
        <v>Q2</v>
      </c>
      <c r="O10377" s="2">
        <f t="shared" si="487"/>
        <v>14.981851567125199</v>
      </c>
      <c r="P10377" t="str">
        <f>VLOOKUP(retail_sales_2023!C10377,customers!A:J,5,)</f>
        <v>Hyderabad</v>
      </c>
      <c r="Q10377" t="str">
        <f>VLOOKUP(C10377,customers!A:J,10,0)</f>
        <v>Premium</v>
      </c>
    </row>
    <row r="10378" spans="1:17" x14ac:dyDescent="0.3">
      <c r="A10378" t="s">
        <v>11469</v>
      </c>
      <c r="B10378" s="1">
        <v>45091</v>
      </c>
      <c r="C10378" t="s">
        <v>2481</v>
      </c>
      <c r="D10378" t="s">
        <v>2482</v>
      </c>
      <c r="E10378" t="s">
        <v>27</v>
      </c>
      <c r="F10378" t="s">
        <v>38</v>
      </c>
      <c r="G10378" t="s">
        <v>90</v>
      </c>
      <c r="H10378">
        <v>2</v>
      </c>
      <c r="I10378">
        <v>3972.01</v>
      </c>
      <c r="J10378">
        <v>0.3</v>
      </c>
      <c r="K10378">
        <v>5560.81</v>
      </c>
      <c r="L10378">
        <v>1830.55</v>
      </c>
      <c r="M10378">
        <f t="shared" si="488"/>
        <v>5560.8140000000003</v>
      </c>
      <c r="N10378" t="str">
        <f t="shared" si="486"/>
        <v>Q2</v>
      </c>
      <c r="O10378" s="2">
        <f t="shared" si="487"/>
        <v>32.918765431654741</v>
      </c>
      <c r="P10378" t="str">
        <f>VLOOKUP(retail_sales_2023!C10378,customers!A:J,5,)</f>
        <v>Chandigarh</v>
      </c>
      <c r="Q10378" t="str">
        <f>VLOOKUP(C10378,customers!A:J,10,0)</f>
        <v>Regular</v>
      </c>
    </row>
    <row r="10379" spans="1:17" x14ac:dyDescent="0.3">
      <c r="A10379" t="s">
        <v>11470</v>
      </c>
      <c r="B10379" s="1">
        <v>45033</v>
      </c>
      <c r="C10379" t="s">
        <v>1379</v>
      </c>
      <c r="D10379" t="s">
        <v>1380</v>
      </c>
      <c r="E10379" t="s">
        <v>27</v>
      </c>
      <c r="F10379" t="s">
        <v>52</v>
      </c>
      <c r="G10379" t="s">
        <v>235</v>
      </c>
      <c r="H10379">
        <v>3</v>
      </c>
      <c r="I10379">
        <v>314.85000000000002</v>
      </c>
      <c r="J10379">
        <v>0.15</v>
      </c>
      <c r="K10379">
        <v>802.87</v>
      </c>
      <c r="L10379">
        <v>79.28</v>
      </c>
      <c r="M10379">
        <f t="shared" si="488"/>
        <v>802.86750000000006</v>
      </c>
      <c r="N10379" t="str">
        <f t="shared" si="486"/>
        <v>Q2</v>
      </c>
      <c r="O10379" s="2">
        <f t="shared" si="487"/>
        <v>9.8745749623226668</v>
      </c>
      <c r="P10379" t="str">
        <f>VLOOKUP(retail_sales_2023!C10379,customers!A:J,5,)</f>
        <v>Lucknow</v>
      </c>
      <c r="Q10379" t="str">
        <f>VLOOKUP(C10379,customers!A:J,10,0)</f>
        <v>Premium</v>
      </c>
    </row>
    <row r="10380" spans="1:17" x14ac:dyDescent="0.3">
      <c r="A10380" t="s">
        <v>11471</v>
      </c>
      <c r="B10380" s="1">
        <v>45085</v>
      </c>
      <c r="C10380" t="s">
        <v>1061</v>
      </c>
      <c r="D10380" t="s">
        <v>1062</v>
      </c>
      <c r="E10380" t="s">
        <v>27</v>
      </c>
      <c r="F10380" t="s">
        <v>81</v>
      </c>
      <c r="G10380" t="s">
        <v>264</v>
      </c>
      <c r="H10380">
        <v>4</v>
      </c>
      <c r="I10380">
        <v>1777.46</v>
      </c>
      <c r="J10380">
        <v>0.1</v>
      </c>
      <c r="K10380">
        <v>6398.86</v>
      </c>
      <c r="L10380">
        <v>2236.09</v>
      </c>
      <c r="M10380">
        <f t="shared" si="488"/>
        <v>6398.8560000000007</v>
      </c>
      <c r="N10380" t="str">
        <f t="shared" si="486"/>
        <v>Q2</v>
      </c>
      <c r="O10380" s="2">
        <f t="shared" si="487"/>
        <v>34.945130851432914</v>
      </c>
      <c r="P10380" t="str">
        <f>VLOOKUP(retail_sales_2023!C10380,customers!A:J,5,)</f>
        <v>Jaipur</v>
      </c>
      <c r="Q10380" t="str">
        <f>VLOOKUP(C10380,customers!A:J,10,0)</f>
        <v>Regular</v>
      </c>
    </row>
    <row r="10381" spans="1:17" x14ac:dyDescent="0.3">
      <c r="A10381" t="s">
        <v>11472</v>
      </c>
      <c r="B10381" s="1">
        <v>45068</v>
      </c>
      <c r="C10381" t="s">
        <v>690</v>
      </c>
      <c r="D10381" t="s">
        <v>691</v>
      </c>
      <c r="E10381" t="s">
        <v>33</v>
      </c>
      <c r="F10381" t="s">
        <v>81</v>
      </c>
      <c r="G10381" t="s">
        <v>370</v>
      </c>
      <c r="H10381">
        <v>5</v>
      </c>
      <c r="I10381">
        <v>1898.59</v>
      </c>
      <c r="J10381">
        <v>0.15</v>
      </c>
      <c r="K10381">
        <v>8069.01</v>
      </c>
      <c r="L10381">
        <v>2444.85</v>
      </c>
      <c r="M10381">
        <f t="shared" si="488"/>
        <v>8069.0074999999988</v>
      </c>
      <c r="N10381" t="str">
        <f t="shared" si="486"/>
        <v>Q2</v>
      </c>
      <c r="O10381" s="2">
        <f t="shared" si="487"/>
        <v>30.299256042562838</v>
      </c>
      <c r="P10381" t="str">
        <f>VLOOKUP(retail_sales_2023!C10381,customers!A:J,5,)</f>
        <v>Surat</v>
      </c>
      <c r="Q10381" t="str">
        <f>VLOOKUP(C10381,customers!A:J,10,0)</f>
        <v>Premium</v>
      </c>
    </row>
    <row r="10382" spans="1:17" x14ac:dyDescent="0.3">
      <c r="A10382" t="s">
        <v>11473</v>
      </c>
      <c r="B10382" s="1">
        <v>45026</v>
      </c>
      <c r="C10382" t="s">
        <v>317</v>
      </c>
      <c r="D10382" t="s">
        <v>318</v>
      </c>
      <c r="E10382" t="s">
        <v>21</v>
      </c>
      <c r="F10382" t="s">
        <v>52</v>
      </c>
      <c r="G10382" t="s">
        <v>235</v>
      </c>
      <c r="H10382">
        <v>2</v>
      </c>
      <c r="I10382">
        <v>246.69</v>
      </c>
      <c r="J10382">
        <v>0.15</v>
      </c>
      <c r="K10382">
        <v>419.37</v>
      </c>
      <c r="L10382">
        <v>42.47</v>
      </c>
      <c r="M10382">
        <f t="shared" si="488"/>
        <v>419.37299999999999</v>
      </c>
      <c r="N10382" t="str">
        <f t="shared" si="486"/>
        <v>Q2</v>
      </c>
      <c r="O10382" s="2">
        <f t="shared" si="487"/>
        <v>10.12709540501228</v>
      </c>
      <c r="P10382" t="str">
        <f>VLOOKUP(retail_sales_2023!C10382,customers!A:J,5,)</f>
        <v>Patna</v>
      </c>
      <c r="Q10382" t="str">
        <f>VLOOKUP(C10382,customers!A:J,10,0)</f>
        <v>Regular</v>
      </c>
    </row>
    <row r="10383" spans="1:17" x14ac:dyDescent="0.3">
      <c r="A10383" t="s">
        <v>11474</v>
      </c>
      <c r="B10383" s="1">
        <v>45221</v>
      </c>
      <c r="C10383" t="s">
        <v>1512</v>
      </c>
      <c r="D10383" t="s">
        <v>1513</v>
      </c>
      <c r="E10383" t="s">
        <v>27</v>
      </c>
      <c r="F10383" t="s">
        <v>81</v>
      </c>
      <c r="G10383" t="s">
        <v>239</v>
      </c>
      <c r="H10383">
        <v>1</v>
      </c>
      <c r="I10383">
        <v>3462.56</v>
      </c>
      <c r="J10383">
        <v>0.15</v>
      </c>
      <c r="K10383">
        <v>2943.18</v>
      </c>
      <c r="L10383">
        <v>834.76</v>
      </c>
      <c r="M10383">
        <f t="shared" si="488"/>
        <v>2943.1759999999999</v>
      </c>
      <c r="N10383" t="str">
        <f t="shared" si="486"/>
        <v>Q4</v>
      </c>
      <c r="O10383" s="2">
        <f t="shared" si="487"/>
        <v>28.362519451749467</v>
      </c>
      <c r="P10383" t="str">
        <f>VLOOKUP(retail_sales_2023!C10383,customers!A:J,5,)</f>
        <v>Delhi</v>
      </c>
      <c r="Q10383" t="str">
        <f>VLOOKUP(C10383,customers!A:J,10,0)</f>
        <v>Premium</v>
      </c>
    </row>
    <row r="10384" spans="1:17" x14ac:dyDescent="0.3">
      <c r="A10384" t="s">
        <v>11475</v>
      </c>
      <c r="B10384" s="1">
        <v>44942</v>
      </c>
      <c r="C10384" t="s">
        <v>25</v>
      </c>
      <c r="D10384" t="s">
        <v>26</v>
      </c>
      <c r="E10384" t="s">
        <v>27</v>
      </c>
      <c r="F10384" t="s">
        <v>28</v>
      </c>
      <c r="G10384" t="s">
        <v>325</v>
      </c>
      <c r="H10384">
        <v>2</v>
      </c>
      <c r="I10384">
        <v>5908.4</v>
      </c>
      <c r="J10384">
        <v>0</v>
      </c>
      <c r="K10384">
        <v>11816.8</v>
      </c>
      <c r="L10384">
        <v>2832.21</v>
      </c>
      <c r="M10384">
        <f t="shared" si="488"/>
        <v>11816.8</v>
      </c>
      <c r="N10384" t="str">
        <f t="shared" si="486"/>
        <v>Q1</v>
      </c>
      <c r="O10384" s="2">
        <f t="shared" si="487"/>
        <v>23.967656218265525</v>
      </c>
      <c r="P10384" t="str">
        <f>VLOOKUP(retail_sales_2023!C10384,customers!A:J,5,)</f>
        <v>Delhi</v>
      </c>
      <c r="Q10384" t="str">
        <f>VLOOKUP(C10384,customers!A:J,10,0)</f>
        <v>Premium</v>
      </c>
    </row>
    <row r="10385" spans="1:17" x14ac:dyDescent="0.3">
      <c r="A10385" t="s">
        <v>11476</v>
      </c>
      <c r="B10385" s="1">
        <v>45195</v>
      </c>
      <c r="C10385" t="s">
        <v>1195</v>
      </c>
      <c r="D10385" t="s">
        <v>1196</v>
      </c>
      <c r="E10385" t="s">
        <v>33</v>
      </c>
      <c r="F10385" t="s">
        <v>43</v>
      </c>
      <c r="G10385" t="s">
        <v>110</v>
      </c>
      <c r="H10385">
        <v>2</v>
      </c>
      <c r="I10385">
        <v>62221.24</v>
      </c>
      <c r="J10385">
        <v>0</v>
      </c>
      <c r="K10385">
        <v>124442.48</v>
      </c>
      <c r="L10385">
        <v>15132.49</v>
      </c>
      <c r="M10385">
        <f t="shared" si="488"/>
        <v>124442.48</v>
      </c>
      <c r="N10385" t="str">
        <f t="shared" si="486"/>
        <v>Q3</v>
      </c>
      <c r="O10385" s="2">
        <f t="shared" si="487"/>
        <v>12.160228565036633</v>
      </c>
      <c r="P10385" t="str">
        <f>VLOOKUP(retail_sales_2023!C10385,customers!A:J,5,)</f>
        <v>Surat</v>
      </c>
      <c r="Q10385" t="str">
        <f>VLOOKUP(C10385,customers!A:J,10,0)</f>
        <v>Premium</v>
      </c>
    </row>
    <row r="10386" spans="1:17" x14ac:dyDescent="0.3">
      <c r="A10386" t="s">
        <v>11477</v>
      </c>
      <c r="B10386" s="1">
        <v>45212</v>
      </c>
      <c r="C10386" t="s">
        <v>993</v>
      </c>
      <c r="D10386" t="s">
        <v>994</v>
      </c>
      <c r="E10386" t="s">
        <v>21</v>
      </c>
      <c r="F10386" t="s">
        <v>81</v>
      </c>
      <c r="G10386" t="s">
        <v>333</v>
      </c>
      <c r="H10386">
        <v>5</v>
      </c>
      <c r="I10386">
        <v>2581.2800000000002</v>
      </c>
      <c r="J10386">
        <v>0.05</v>
      </c>
      <c r="K10386">
        <v>12261.08</v>
      </c>
      <c r="L10386">
        <v>3885.55</v>
      </c>
      <c r="M10386">
        <f t="shared" si="488"/>
        <v>12261.08</v>
      </c>
      <c r="N10386" t="str">
        <f t="shared" si="486"/>
        <v>Q4</v>
      </c>
      <c r="O10386" s="2">
        <f t="shared" si="487"/>
        <v>31.690112127153565</v>
      </c>
      <c r="P10386" t="str">
        <f>VLOOKUP(retail_sales_2023!C10386,customers!A:J,5,)</f>
        <v>Guwahati</v>
      </c>
      <c r="Q10386" t="str">
        <f>VLOOKUP(C10386,customers!A:J,10,0)</f>
        <v>Regular</v>
      </c>
    </row>
    <row r="10387" spans="1:17" x14ac:dyDescent="0.3">
      <c r="A10387" t="s">
        <v>11478</v>
      </c>
      <c r="B10387" s="1">
        <v>45090</v>
      </c>
      <c r="C10387" t="s">
        <v>3348</v>
      </c>
      <c r="D10387" t="s">
        <v>3349</v>
      </c>
      <c r="E10387" t="s">
        <v>15</v>
      </c>
      <c r="F10387" t="s">
        <v>28</v>
      </c>
      <c r="G10387" t="s">
        <v>466</v>
      </c>
      <c r="H10387">
        <v>3</v>
      </c>
      <c r="I10387">
        <v>2352.36</v>
      </c>
      <c r="J10387">
        <v>0.1</v>
      </c>
      <c r="K10387">
        <v>6351.37</v>
      </c>
      <c r="L10387">
        <v>1334.95</v>
      </c>
      <c r="M10387">
        <f t="shared" si="488"/>
        <v>6351.3720000000003</v>
      </c>
      <c r="N10387" t="str">
        <f t="shared" si="486"/>
        <v>Q2</v>
      </c>
      <c r="O10387" s="2">
        <f t="shared" si="487"/>
        <v>21.018299988821308</v>
      </c>
      <c r="P10387" t="str">
        <f>VLOOKUP(retail_sales_2023!C10387,customers!A:J,5,)</f>
        <v>Kochi</v>
      </c>
      <c r="Q10387" t="str">
        <f>VLOOKUP(C10387,customers!A:J,10,0)</f>
        <v>Premium</v>
      </c>
    </row>
    <row r="10388" spans="1:17" x14ac:dyDescent="0.3">
      <c r="A10388" t="s">
        <v>11479</v>
      </c>
      <c r="B10388" s="1">
        <v>45064</v>
      </c>
      <c r="C10388" t="s">
        <v>732</v>
      </c>
      <c r="D10388" t="s">
        <v>733</v>
      </c>
      <c r="E10388" t="s">
        <v>15</v>
      </c>
      <c r="F10388" t="s">
        <v>22</v>
      </c>
      <c r="G10388" t="s">
        <v>196</v>
      </c>
      <c r="H10388">
        <v>2</v>
      </c>
      <c r="I10388">
        <v>26640.32</v>
      </c>
      <c r="J10388">
        <v>0.15</v>
      </c>
      <c r="K10388">
        <v>45288.54</v>
      </c>
      <c r="L10388">
        <v>11635.76</v>
      </c>
      <c r="M10388">
        <f t="shared" si="488"/>
        <v>45288.544000000002</v>
      </c>
      <c r="N10388" t="str">
        <f t="shared" si="486"/>
        <v>Q2</v>
      </c>
      <c r="O10388" s="2">
        <f t="shared" si="487"/>
        <v>25.692504108103286</v>
      </c>
      <c r="P10388" t="str">
        <f>VLOOKUP(retail_sales_2023!C10388,customers!A:J,5,)</f>
        <v>Kochi</v>
      </c>
      <c r="Q10388" t="str">
        <f>VLOOKUP(C10388,customers!A:J,10,0)</f>
        <v>Occasional</v>
      </c>
    </row>
    <row r="10389" spans="1:17" x14ac:dyDescent="0.3">
      <c r="A10389" t="s">
        <v>11480</v>
      </c>
      <c r="B10389" s="1">
        <v>45047</v>
      </c>
      <c r="C10389" t="s">
        <v>832</v>
      </c>
      <c r="D10389" t="s">
        <v>833</v>
      </c>
      <c r="E10389" t="s">
        <v>33</v>
      </c>
      <c r="F10389" t="s">
        <v>81</v>
      </c>
      <c r="G10389" t="s">
        <v>370</v>
      </c>
      <c r="H10389">
        <v>5</v>
      </c>
      <c r="I10389">
        <v>4187.0200000000004</v>
      </c>
      <c r="J10389">
        <v>0</v>
      </c>
      <c r="K10389">
        <v>20935.099999999999</v>
      </c>
      <c r="L10389">
        <v>6084.8</v>
      </c>
      <c r="M10389">
        <f t="shared" si="488"/>
        <v>20935.100000000002</v>
      </c>
      <c r="N10389" t="str">
        <f t="shared" si="486"/>
        <v>Q2</v>
      </c>
      <c r="O10389" s="2">
        <f t="shared" si="487"/>
        <v>29.065062980353574</v>
      </c>
      <c r="P10389" t="str">
        <f>VLOOKUP(retail_sales_2023!C10389,customers!A:J,5,)</f>
        <v>Surat</v>
      </c>
      <c r="Q10389" t="str">
        <f>VLOOKUP(C10389,customers!A:J,10,0)</f>
        <v>Premium</v>
      </c>
    </row>
    <row r="10390" spans="1:17" x14ac:dyDescent="0.3">
      <c r="A10390" t="s">
        <v>11481</v>
      </c>
      <c r="B10390" s="1">
        <v>44998</v>
      </c>
      <c r="C10390" t="s">
        <v>1585</v>
      </c>
      <c r="D10390" t="s">
        <v>1586</v>
      </c>
      <c r="E10390" t="s">
        <v>15</v>
      </c>
      <c r="F10390" t="s">
        <v>43</v>
      </c>
      <c r="G10390" t="s">
        <v>121</v>
      </c>
      <c r="H10390">
        <v>1</v>
      </c>
      <c r="I10390">
        <v>47083.37</v>
      </c>
      <c r="J10390">
        <v>0.1</v>
      </c>
      <c r="K10390">
        <v>42375.03</v>
      </c>
      <c r="L10390">
        <v>6176.6</v>
      </c>
      <c r="M10390">
        <f t="shared" si="488"/>
        <v>42375.033000000003</v>
      </c>
      <c r="N10390" t="str">
        <f t="shared" si="486"/>
        <v>Q1</v>
      </c>
      <c r="O10390" s="2">
        <f t="shared" si="487"/>
        <v>14.576036878321974</v>
      </c>
      <c r="P10390" t="str">
        <f>VLOOKUP(retail_sales_2023!C10390,customers!A:J,5,)</f>
        <v>Coimbatore</v>
      </c>
      <c r="Q10390" t="str">
        <f>VLOOKUP(C10390,customers!A:J,10,0)</f>
        <v>Premium</v>
      </c>
    </row>
    <row r="10391" spans="1:17" x14ac:dyDescent="0.3">
      <c r="A10391" t="s">
        <v>11482</v>
      </c>
      <c r="B10391" s="1">
        <v>45240</v>
      </c>
      <c r="C10391" t="s">
        <v>518</v>
      </c>
      <c r="D10391" t="s">
        <v>519</v>
      </c>
      <c r="E10391" t="s">
        <v>21</v>
      </c>
      <c r="F10391" t="s">
        <v>81</v>
      </c>
      <c r="G10391" t="s">
        <v>370</v>
      </c>
      <c r="H10391">
        <v>4</v>
      </c>
      <c r="I10391">
        <v>3475.82</v>
      </c>
      <c r="J10391">
        <v>0.25</v>
      </c>
      <c r="K10391">
        <v>10427.459999999999</v>
      </c>
      <c r="L10391">
        <v>3298.91</v>
      </c>
      <c r="M10391">
        <f t="shared" si="488"/>
        <v>10427.460000000001</v>
      </c>
      <c r="N10391" t="str">
        <f t="shared" si="486"/>
        <v>Q4</v>
      </c>
      <c r="O10391" s="2">
        <f t="shared" si="487"/>
        <v>31.636755259670142</v>
      </c>
      <c r="P10391" t="str">
        <f>VLOOKUP(retail_sales_2023!C10391,customers!A:J,5,)</f>
        <v>Ranchi</v>
      </c>
      <c r="Q10391" t="str">
        <f>VLOOKUP(C10391,customers!A:J,10,0)</f>
        <v>Premium</v>
      </c>
    </row>
    <row r="10392" spans="1:17" x14ac:dyDescent="0.3">
      <c r="A10392" t="s">
        <v>11483</v>
      </c>
      <c r="B10392" s="1">
        <v>45150</v>
      </c>
      <c r="C10392" t="s">
        <v>1814</v>
      </c>
      <c r="D10392" t="s">
        <v>1815</v>
      </c>
      <c r="E10392" t="s">
        <v>15</v>
      </c>
      <c r="F10392" t="s">
        <v>81</v>
      </c>
      <c r="G10392" t="s">
        <v>158</v>
      </c>
      <c r="H10392">
        <v>4</v>
      </c>
      <c r="I10392">
        <v>824.94</v>
      </c>
      <c r="J10392">
        <v>0.25</v>
      </c>
      <c r="K10392">
        <v>2474.8200000000002</v>
      </c>
      <c r="L10392">
        <v>921.08</v>
      </c>
      <c r="M10392">
        <f t="shared" si="488"/>
        <v>2474.8200000000002</v>
      </c>
      <c r="N10392" t="str">
        <f t="shared" si="486"/>
        <v>Q3</v>
      </c>
      <c r="O10392" s="2">
        <f t="shared" si="487"/>
        <v>37.218060303375601</v>
      </c>
      <c r="P10392" t="str">
        <f>VLOOKUP(retail_sales_2023!C10392,customers!A:J,5,)</f>
        <v>Coimbatore</v>
      </c>
      <c r="Q10392" t="str">
        <f>VLOOKUP(C10392,customers!A:J,10,0)</f>
        <v>Regular</v>
      </c>
    </row>
    <row r="10393" spans="1:17" x14ac:dyDescent="0.3">
      <c r="A10393" t="s">
        <v>11484</v>
      </c>
      <c r="B10393" s="1">
        <v>44934</v>
      </c>
      <c r="C10393" t="s">
        <v>2033</v>
      </c>
      <c r="D10393" t="s">
        <v>2034</v>
      </c>
      <c r="E10393" t="s">
        <v>33</v>
      </c>
      <c r="F10393" t="s">
        <v>43</v>
      </c>
      <c r="G10393" t="s">
        <v>178</v>
      </c>
      <c r="H10393">
        <v>1</v>
      </c>
      <c r="I10393">
        <v>35197.949999999997</v>
      </c>
      <c r="J10393">
        <v>0.25</v>
      </c>
      <c r="K10393">
        <v>26398.46</v>
      </c>
      <c r="L10393">
        <v>3750.6</v>
      </c>
      <c r="M10393">
        <f t="shared" si="488"/>
        <v>26398.462499999998</v>
      </c>
      <c r="N10393" t="str">
        <f t="shared" si="486"/>
        <v>Q1</v>
      </c>
      <c r="O10393" s="2">
        <f t="shared" si="487"/>
        <v>14.207646961224254</v>
      </c>
      <c r="P10393" t="str">
        <f>VLOOKUP(retail_sales_2023!C10393,customers!A:J,5,)</f>
        <v>Nagpur</v>
      </c>
      <c r="Q10393" t="str">
        <f>VLOOKUP(C10393,customers!A:J,10,0)</f>
        <v>Regular</v>
      </c>
    </row>
    <row r="10394" spans="1:17" x14ac:dyDescent="0.3">
      <c r="A10394" t="s">
        <v>11485</v>
      </c>
      <c r="B10394" s="1">
        <v>45037</v>
      </c>
      <c r="C10394" t="s">
        <v>983</v>
      </c>
      <c r="D10394" t="s">
        <v>984</v>
      </c>
      <c r="E10394" t="s">
        <v>21</v>
      </c>
      <c r="F10394" t="s">
        <v>81</v>
      </c>
      <c r="G10394" t="s">
        <v>470</v>
      </c>
      <c r="H10394">
        <v>2</v>
      </c>
      <c r="I10394">
        <v>1452.15</v>
      </c>
      <c r="J10394">
        <v>0.05</v>
      </c>
      <c r="K10394">
        <v>2759.09</v>
      </c>
      <c r="L10394">
        <v>726.81</v>
      </c>
      <c r="M10394">
        <f t="shared" si="488"/>
        <v>2759.085</v>
      </c>
      <c r="N10394" t="str">
        <f t="shared" si="486"/>
        <v>Q2</v>
      </c>
      <c r="O10394" s="2">
        <f t="shared" si="487"/>
        <v>26.342381002431956</v>
      </c>
      <c r="P10394" t="str">
        <f>VLOOKUP(retail_sales_2023!C10394,customers!A:J,5,)</f>
        <v>Patna</v>
      </c>
      <c r="Q10394" t="str">
        <f>VLOOKUP(C10394,customers!A:J,10,0)</f>
        <v>Premium</v>
      </c>
    </row>
    <row r="10395" spans="1:17" x14ac:dyDescent="0.3">
      <c r="A10395" t="s">
        <v>11486</v>
      </c>
      <c r="B10395" s="1">
        <v>45004</v>
      </c>
      <c r="C10395" t="s">
        <v>650</v>
      </c>
      <c r="D10395" t="s">
        <v>651</v>
      </c>
      <c r="E10395" t="s">
        <v>33</v>
      </c>
      <c r="F10395" t="s">
        <v>16</v>
      </c>
      <c r="G10395" t="s">
        <v>898</v>
      </c>
      <c r="H10395">
        <v>1</v>
      </c>
      <c r="I10395">
        <v>250.39</v>
      </c>
      <c r="J10395">
        <v>0</v>
      </c>
      <c r="K10395">
        <v>250.39</v>
      </c>
      <c r="L10395">
        <v>104.93</v>
      </c>
      <c r="M10395">
        <f t="shared" si="488"/>
        <v>250.39</v>
      </c>
      <c r="N10395" t="str">
        <f t="shared" si="486"/>
        <v>Q1</v>
      </c>
      <c r="O10395" s="2">
        <f t="shared" si="487"/>
        <v>41.906625663964221</v>
      </c>
      <c r="P10395" t="str">
        <f>VLOOKUP(retail_sales_2023!C10395,customers!A:J,5,)</f>
        <v>Ahmedabad</v>
      </c>
      <c r="Q10395" t="str">
        <f>VLOOKUP(C10395,customers!A:J,10,0)</f>
        <v>Regular</v>
      </c>
    </row>
    <row r="10396" spans="1:17" x14ac:dyDescent="0.3">
      <c r="A10396" t="s">
        <v>11487</v>
      </c>
      <c r="B10396" s="1">
        <v>45215</v>
      </c>
      <c r="C10396" t="s">
        <v>832</v>
      </c>
      <c r="D10396" t="s">
        <v>833</v>
      </c>
      <c r="E10396" t="s">
        <v>33</v>
      </c>
      <c r="F10396" t="s">
        <v>52</v>
      </c>
      <c r="G10396" t="s">
        <v>200</v>
      </c>
      <c r="H10396">
        <v>1</v>
      </c>
      <c r="I10396">
        <v>357.25</v>
      </c>
      <c r="J10396">
        <v>0.1</v>
      </c>
      <c r="K10396">
        <v>321.52999999999997</v>
      </c>
      <c r="L10396">
        <v>27.53</v>
      </c>
      <c r="M10396">
        <f t="shared" si="488"/>
        <v>321.52500000000003</v>
      </c>
      <c r="N10396" t="str">
        <f t="shared" si="486"/>
        <v>Q4</v>
      </c>
      <c r="O10396" s="2">
        <f t="shared" si="487"/>
        <v>8.5621870431997031</v>
      </c>
      <c r="P10396" t="str">
        <f>VLOOKUP(retail_sales_2023!C10396,customers!A:J,5,)</f>
        <v>Surat</v>
      </c>
      <c r="Q10396" t="str">
        <f>VLOOKUP(C10396,customers!A:J,10,0)</f>
        <v>Premium</v>
      </c>
    </row>
    <row r="10397" spans="1:17" x14ac:dyDescent="0.3">
      <c r="A10397" t="s">
        <v>11488</v>
      </c>
      <c r="B10397" s="1">
        <v>45231</v>
      </c>
      <c r="C10397" t="s">
        <v>1814</v>
      </c>
      <c r="D10397" t="s">
        <v>1815</v>
      </c>
      <c r="E10397" t="s">
        <v>15</v>
      </c>
      <c r="F10397" t="s">
        <v>52</v>
      </c>
      <c r="G10397" t="s">
        <v>235</v>
      </c>
      <c r="H10397">
        <v>7</v>
      </c>
      <c r="I10397">
        <v>347.17</v>
      </c>
      <c r="J10397">
        <v>0.1</v>
      </c>
      <c r="K10397">
        <v>2187.17</v>
      </c>
      <c r="L10397">
        <v>160.1</v>
      </c>
      <c r="M10397">
        <f t="shared" si="488"/>
        <v>2187.1710000000003</v>
      </c>
      <c r="N10397" t="str">
        <f t="shared" si="486"/>
        <v>Q4</v>
      </c>
      <c r="O10397" s="2">
        <f t="shared" si="487"/>
        <v>7.3199614113214793</v>
      </c>
      <c r="P10397" t="str">
        <f>VLOOKUP(retail_sales_2023!C10397,customers!A:J,5,)</f>
        <v>Coimbatore</v>
      </c>
      <c r="Q10397" t="str">
        <f>VLOOKUP(C10397,customers!A:J,10,0)</f>
        <v>Regular</v>
      </c>
    </row>
    <row r="10398" spans="1:17" x14ac:dyDescent="0.3">
      <c r="A10398" t="s">
        <v>11489</v>
      </c>
      <c r="B10398" s="1">
        <v>44989</v>
      </c>
      <c r="C10398" t="s">
        <v>752</v>
      </c>
      <c r="D10398" t="s">
        <v>753</v>
      </c>
      <c r="E10398" t="s">
        <v>21</v>
      </c>
      <c r="F10398" t="s">
        <v>38</v>
      </c>
      <c r="G10398" t="s">
        <v>65</v>
      </c>
      <c r="H10398">
        <v>1</v>
      </c>
      <c r="I10398">
        <v>2833.29</v>
      </c>
      <c r="J10398">
        <v>0.05</v>
      </c>
      <c r="K10398">
        <v>2691.63</v>
      </c>
      <c r="L10398">
        <v>847.68</v>
      </c>
      <c r="M10398">
        <f t="shared" si="488"/>
        <v>2691.6254999999996</v>
      </c>
      <c r="N10398" t="str">
        <f t="shared" si="486"/>
        <v>Q1</v>
      </c>
      <c r="O10398" s="2">
        <f t="shared" si="487"/>
        <v>31.49318442728012</v>
      </c>
      <c r="P10398" t="str">
        <f>VLOOKUP(retail_sales_2023!C10398,customers!A:J,5,)</f>
        <v>Kolkata</v>
      </c>
      <c r="Q10398" t="str">
        <f>VLOOKUP(C10398,customers!A:J,10,0)</f>
        <v>Premium</v>
      </c>
    </row>
    <row r="10399" spans="1:17" x14ac:dyDescent="0.3">
      <c r="A10399" t="s">
        <v>11490</v>
      </c>
      <c r="B10399" s="1">
        <v>45197</v>
      </c>
      <c r="C10399" t="s">
        <v>1305</v>
      </c>
      <c r="D10399" t="s">
        <v>1306</v>
      </c>
      <c r="E10399" t="s">
        <v>33</v>
      </c>
      <c r="F10399" t="s">
        <v>22</v>
      </c>
      <c r="G10399" t="s">
        <v>196</v>
      </c>
      <c r="H10399">
        <v>1</v>
      </c>
      <c r="I10399">
        <v>20267.099999999999</v>
      </c>
      <c r="J10399">
        <v>0.15</v>
      </c>
      <c r="K10399">
        <v>17227.03</v>
      </c>
      <c r="L10399">
        <v>4853.74</v>
      </c>
      <c r="M10399">
        <f t="shared" si="488"/>
        <v>17227.035</v>
      </c>
      <c r="N10399" t="str">
        <f t="shared" si="486"/>
        <v>Q3</v>
      </c>
      <c r="O10399" s="2">
        <f t="shared" si="487"/>
        <v>28.175141042884349</v>
      </c>
      <c r="P10399" t="str">
        <f>VLOOKUP(retail_sales_2023!C10399,customers!A:J,5,)</f>
        <v>Pune</v>
      </c>
      <c r="Q10399" t="str">
        <f>VLOOKUP(C10399,customers!A:J,10,0)</f>
        <v>Premium</v>
      </c>
    </row>
    <row r="10400" spans="1:17" x14ac:dyDescent="0.3">
      <c r="A10400" t="s">
        <v>11491</v>
      </c>
      <c r="B10400" s="1">
        <v>45014</v>
      </c>
      <c r="C10400" t="s">
        <v>705</v>
      </c>
      <c r="D10400" t="s">
        <v>706</v>
      </c>
      <c r="E10400" t="s">
        <v>15</v>
      </c>
      <c r="F10400" t="s">
        <v>81</v>
      </c>
      <c r="G10400" t="s">
        <v>101</v>
      </c>
      <c r="H10400">
        <v>1</v>
      </c>
      <c r="I10400">
        <v>1283.0899999999999</v>
      </c>
      <c r="J10400">
        <v>0.05</v>
      </c>
      <c r="K10400">
        <v>1218.94</v>
      </c>
      <c r="L10400">
        <v>456.69</v>
      </c>
      <c r="M10400">
        <f t="shared" si="488"/>
        <v>1218.9354999999998</v>
      </c>
      <c r="N10400" t="str">
        <f t="shared" si="486"/>
        <v>Q1</v>
      </c>
      <c r="O10400" s="2">
        <f t="shared" si="487"/>
        <v>37.466159121859974</v>
      </c>
      <c r="P10400" t="str">
        <f>VLOOKUP(retail_sales_2023!C10400,customers!A:J,5,)</f>
        <v>Coimbatore</v>
      </c>
      <c r="Q10400" t="str">
        <f>VLOOKUP(C10400,customers!A:J,10,0)</f>
        <v>Premium</v>
      </c>
    </row>
    <row r="10401" spans="1:17" x14ac:dyDescent="0.3">
      <c r="A10401" t="s">
        <v>11492</v>
      </c>
      <c r="B10401" s="1">
        <v>45164</v>
      </c>
      <c r="C10401" t="s">
        <v>488</v>
      </c>
      <c r="D10401" t="s">
        <v>489</v>
      </c>
      <c r="E10401" t="s">
        <v>33</v>
      </c>
      <c r="F10401" t="s">
        <v>52</v>
      </c>
      <c r="G10401" t="s">
        <v>268</v>
      </c>
      <c r="H10401">
        <v>7</v>
      </c>
      <c r="I10401">
        <v>219.92</v>
      </c>
      <c r="J10401">
        <v>0.3</v>
      </c>
      <c r="K10401">
        <v>1077.6099999999999</v>
      </c>
      <c r="L10401">
        <v>70.25</v>
      </c>
      <c r="M10401">
        <f t="shared" si="488"/>
        <v>1077.6079999999997</v>
      </c>
      <c r="N10401" t="str">
        <f t="shared" si="486"/>
        <v>Q3</v>
      </c>
      <c r="O10401" s="2">
        <f t="shared" si="487"/>
        <v>6.519056059242212</v>
      </c>
      <c r="P10401" t="str">
        <f>VLOOKUP(retail_sales_2023!C10401,customers!A:J,5,)</f>
        <v>Ahmedabad</v>
      </c>
      <c r="Q10401" t="str">
        <f>VLOOKUP(C10401,customers!A:J,10,0)</f>
        <v>Occasional</v>
      </c>
    </row>
    <row r="10402" spans="1:17" x14ac:dyDescent="0.3">
      <c r="A10402" t="s">
        <v>11493</v>
      </c>
      <c r="B10402" s="1">
        <v>44960</v>
      </c>
      <c r="C10402" t="s">
        <v>1189</v>
      </c>
      <c r="D10402" t="s">
        <v>1190</v>
      </c>
      <c r="E10402" t="s">
        <v>21</v>
      </c>
      <c r="F10402" t="s">
        <v>43</v>
      </c>
      <c r="G10402" t="s">
        <v>121</v>
      </c>
      <c r="H10402">
        <v>4</v>
      </c>
      <c r="I10402">
        <v>34508.660000000003</v>
      </c>
      <c r="J10402">
        <v>0.05</v>
      </c>
      <c r="K10402">
        <v>131132.91</v>
      </c>
      <c r="L10402">
        <v>14682.49</v>
      </c>
      <c r="M10402">
        <f t="shared" si="488"/>
        <v>131132.908</v>
      </c>
      <c r="N10402" t="str">
        <f t="shared" si="486"/>
        <v>Q1</v>
      </c>
      <c r="O10402" s="2">
        <f t="shared" si="487"/>
        <v>11.196647737017351</v>
      </c>
      <c r="P10402" t="str">
        <f>VLOOKUP(retail_sales_2023!C10402,customers!A:J,5,)</f>
        <v>Bhubaneswar</v>
      </c>
      <c r="Q10402" t="str">
        <f>VLOOKUP(C10402,customers!A:J,10,0)</f>
        <v>Occasional</v>
      </c>
    </row>
    <row r="10403" spans="1:17" x14ac:dyDescent="0.3">
      <c r="A10403" t="s">
        <v>11494</v>
      </c>
      <c r="B10403" s="1">
        <v>45087</v>
      </c>
      <c r="C10403" t="s">
        <v>846</v>
      </c>
      <c r="D10403" t="s">
        <v>847</v>
      </c>
      <c r="E10403" t="s">
        <v>15</v>
      </c>
      <c r="F10403" t="s">
        <v>28</v>
      </c>
      <c r="G10403" t="s">
        <v>280</v>
      </c>
      <c r="H10403">
        <v>1</v>
      </c>
      <c r="I10403">
        <v>3465.01</v>
      </c>
      <c r="J10403">
        <v>0.1</v>
      </c>
      <c r="K10403">
        <v>3118.51</v>
      </c>
      <c r="L10403">
        <v>836.55</v>
      </c>
      <c r="M10403">
        <f t="shared" si="488"/>
        <v>3118.5090000000005</v>
      </c>
      <c r="N10403" t="str">
        <f t="shared" si="486"/>
        <v>Q2</v>
      </c>
      <c r="O10403" s="2">
        <f t="shared" si="487"/>
        <v>26.825310805480818</v>
      </c>
      <c r="P10403" t="str">
        <f>VLOOKUP(retail_sales_2023!C10403,customers!A:J,5,)</f>
        <v>Coimbatore</v>
      </c>
      <c r="Q10403" t="str">
        <f>VLOOKUP(C10403,customers!A:J,10,0)</f>
        <v>Premium</v>
      </c>
    </row>
    <row r="10404" spans="1:17" x14ac:dyDescent="0.3">
      <c r="A10404" t="s">
        <v>11495</v>
      </c>
      <c r="B10404" s="1">
        <v>45188</v>
      </c>
      <c r="C10404" t="s">
        <v>1272</v>
      </c>
      <c r="D10404" t="s">
        <v>1273</v>
      </c>
      <c r="E10404" t="s">
        <v>21</v>
      </c>
      <c r="F10404" t="s">
        <v>16</v>
      </c>
      <c r="G10404" t="s">
        <v>305</v>
      </c>
      <c r="H10404">
        <v>5</v>
      </c>
      <c r="I10404">
        <v>847.78</v>
      </c>
      <c r="J10404">
        <v>0</v>
      </c>
      <c r="K10404">
        <v>4238.8999999999996</v>
      </c>
      <c r="L10404">
        <v>1213.53</v>
      </c>
      <c r="M10404">
        <f t="shared" si="488"/>
        <v>4238.8999999999996</v>
      </c>
      <c r="N10404" t="str">
        <f t="shared" si="486"/>
        <v>Q3</v>
      </c>
      <c r="O10404" s="2">
        <f t="shared" si="487"/>
        <v>28.628417749887948</v>
      </c>
      <c r="P10404" t="str">
        <f>VLOOKUP(retail_sales_2023!C10404,customers!A:J,5,)</f>
        <v>Guwahati</v>
      </c>
      <c r="Q10404" t="str">
        <f>VLOOKUP(C10404,customers!A:J,10,0)</f>
        <v>Regular</v>
      </c>
    </row>
    <row r="10405" spans="1:17" x14ac:dyDescent="0.3">
      <c r="A10405" t="s">
        <v>11496</v>
      </c>
      <c r="B10405" s="1">
        <v>45199</v>
      </c>
      <c r="C10405" t="s">
        <v>2353</v>
      </c>
      <c r="D10405" t="s">
        <v>2354</v>
      </c>
      <c r="E10405" t="s">
        <v>21</v>
      </c>
      <c r="F10405" t="s">
        <v>43</v>
      </c>
      <c r="G10405" t="s">
        <v>121</v>
      </c>
      <c r="H10405">
        <v>3</v>
      </c>
      <c r="I10405">
        <v>69192.009999999995</v>
      </c>
      <c r="J10405">
        <v>0.2</v>
      </c>
      <c r="K10405">
        <v>166060.82</v>
      </c>
      <c r="L10405">
        <v>16023.42</v>
      </c>
      <c r="M10405">
        <f t="shared" si="488"/>
        <v>166060.82399999999</v>
      </c>
      <c r="N10405" t="str">
        <f t="shared" si="486"/>
        <v>Q3</v>
      </c>
      <c r="O10405" s="2">
        <f t="shared" si="487"/>
        <v>9.6491273498468804</v>
      </c>
      <c r="P10405" t="str">
        <f>VLOOKUP(retail_sales_2023!C10405,customers!A:J,5,)</f>
        <v>Guwahati</v>
      </c>
      <c r="Q10405" t="str">
        <f>VLOOKUP(C10405,customers!A:J,10,0)</f>
        <v>Premium</v>
      </c>
    </row>
    <row r="10406" spans="1:17" x14ac:dyDescent="0.3">
      <c r="A10406" t="s">
        <v>11497</v>
      </c>
      <c r="B10406" s="1">
        <v>45062</v>
      </c>
      <c r="C10406" t="s">
        <v>1310</v>
      </c>
      <c r="D10406" t="s">
        <v>1311</v>
      </c>
      <c r="E10406" t="s">
        <v>33</v>
      </c>
      <c r="F10406" t="s">
        <v>22</v>
      </c>
      <c r="G10406" t="s">
        <v>146</v>
      </c>
      <c r="H10406">
        <v>5</v>
      </c>
      <c r="I10406">
        <v>26769.55</v>
      </c>
      <c r="J10406">
        <v>0.25</v>
      </c>
      <c r="K10406">
        <v>100385.81</v>
      </c>
      <c r="L10406">
        <v>28984.93</v>
      </c>
      <c r="M10406">
        <f t="shared" si="488"/>
        <v>100385.8125</v>
      </c>
      <c r="N10406" t="str">
        <f t="shared" si="486"/>
        <v>Q2</v>
      </c>
      <c r="O10406" s="2">
        <f t="shared" si="487"/>
        <v>28.873533022246871</v>
      </c>
      <c r="P10406" t="str">
        <f>VLOOKUP(retail_sales_2023!C10406,customers!A:J,5,)</f>
        <v>Mumbai</v>
      </c>
      <c r="Q10406" t="str">
        <f>VLOOKUP(C10406,customers!A:J,10,0)</f>
        <v>Occasional</v>
      </c>
    </row>
    <row r="10407" spans="1:17" x14ac:dyDescent="0.3">
      <c r="A10407" t="s">
        <v>11498</v>
      </c>
      <c r="B10407" s="1">
        <v>45032</v>
      </c>
      <c r="C10407" t="s">
        <v>1051</v>
      </c>
      <c r="D10407" t="s">
        <v>1052</v>
      </c>
      <c r="E10407" t="s">
        <v>21</v>
      </c>
      <c r="F10407" t="s">
        <v>28</v>
      </c>
      <c r="G10407" t="s">
        <v>280</v>
      </c>
      <c r="H10407">
        <v>4</v>
      </c>
      <c r="I10407">
        <v>2120.9499999999998</v>
      </c>
      <c r="J10407">
        <v>0</v>
      </c>
      <c r="K10407">
        <v>8483.7999999999993</v>
      </c>
      <c r="L10407">
        <v>1569.31</v>
      </c>
      <c r="M10407">
        <f t="shared" si="488"/>
        <v>8483.7999999999993</v>
      </c>
      <c r="N10407" t="str">
        <f t="shared" si="486"/>
        <v>Q2</v>
      </c>
      <c r="O10407" s="2">
        <f t="shared" si="487"/>
        <v>18.497725076027251</v>
      </c>
      <c r="P10407" t="str">
        <f>VLOOKUP(retail_sales_2023!C10407,customers!A:J,5,)</f>
        <v>Bhubaneswar</v>
      </c>
      <c r="Q10407" t="str">
        <f>VLOOKUP(C10407,customers!A:J,10,0)</f>
        <v>Regular</v>
      </c>
    </row>
    <row r="10408" spans="1:17" x14ac:dyDescent="0.3">
      <c r="A10408" t="s">
        <v>11499</v>
      </c>
      <c r="B10408" s="1">
        <v>44929</v>
      </c>
      <c r="C10408" t="s">
        <v>190</v>
      </c>
      <c r="D10408" t="s">
        <v>191</v>
      </c>
      <c r="E10408" t="s">
        <v>33</v>
      </c>
      <c r="F10408" t="s">
        <v>43</v>
      </c>
      <c r="G10408" t="s">
        <v>154</v>
      </c>
      <c r="H10408">
        <v>1</v>
      </c>
      <c r="I10408">
        <v>76333.009999999995</v>
      </c>
      <c r="J10408">
        <v>0.2</v>
      </c>
      <c r="K10408">
        <v>61066.41</v>
      </c>
      <c r="L10408">
        <v>-913.68</v>
      </c>
      <c r="M10408">
        <f t="shared" si="488"/>
        <v>61066.407999999996</v>
      </c>
      <c r="N10408" t="str">
        <f t="shared" si="486"/>
        <v>Q1</v>
      </c>
      <c r="O10408" s="2">
        <f t="shared" si="487"/>
        <v>-1.4962071620060846</v>
      </c>
      <c r="P10408" t="str">
        <f>VLOOKUP(retail_sales_2023!C10408,customers!A:J,5,)</f>
        <v>Surat</v>
      </c>
      <c r="Q10408" t="str">
        <f>VLOOKUP(C10408,customers!A:J,10,0)</f>
        <v>Premium</v>
      </c>
    </row>
    <row r="10409" spans="1:17" x14ac:dyDescent="0.3">
      <c r="A10409" t="s">
        <v>11500</v>
      </c>
      <c r="B10409" s="1">
        <v>45077</v>
      </c>
      <c r="C10409" t="s">
        <v>348</v>
      </c>
      <c r="D10409" t="s">
        <v>349</v>
      </c>
      <c r="E10409" t="s">
        <v>15</v>
      </c>
      <c r="F10409" t="s">
        <v>38</v>
      </c>
      <c r="G10409" t="s">
        <v>395</v>
      </c>
      <c r="H10409">
        <v>2</v>
      </c>
      <c r="I10409">
        <v>3158.86</v>
      </c>
      <c r="J10409">
        <v>0.05</v>
      </c>
      <c r="K10409">
        <v>6001.83</v>
      </c>
      <c r="L10409">
        <v>1401.08</v>
      </c>
      <c r="M10409">
        <f t="shared" si="488"/>
        <v>6001.8339999999998</v>
      </c>
      <c r="N10409" t="str">
        <f t="shared" si="486"/>
        <v>Q2</v>
      </c>
      <c r="O10409" s="2">
        <f t="shared" si="487"/>
        <v>23.344213348262112</v>
      </c>
      <c r="P10409" t="str">
        <f>VLOOKUP(retail_sales_2023!C10409,customers!A:J,5,)</f>
        <v>Bengaluru</v>
      </c>
      <c r="Q10409" t="str">
        <f>VLOOKUP(C10409,customers!A:J,10,0)</f>
        <v>Premium</v>
      </c>
    </row>
    <row r="10410" spans="1:17" x14ac:dyDescent="0.3">
      <c r="A10410" t="s">
        <v>11501</v>
      </c>
      <c r="B10410" s="1">
        <v>45085</v>
      </c>
      <c r="C10410" t="s">
        <v>375</v>
      </c>
      <c r="D10410" t="s">
        <v>376</v>
      </c>
      <c r="E10410" t="s">
        <v>21</v>
      </c>
      <c r="F10410" t="s">
        <v>52</v>
      </c>
      <c r="G10410" t="s">
        <v>235</v>
      </c>
      <c r="H10410">
        <v>5</v>
      </c>
      <c r="I10410">
        <v>225.31</v>
      </c>
      <c r="J10410">
        <v>0</v>
      </c>
      <c r="K10410">
        <v>1126.55</v>
      </c>
      <c r="L10410">
        <v>97.41</v>
      </c>
      <c r="M10410">
        <f t="shared" si="488"/>
        <v>1126.55</v>
      </c>
      <c r="N10410" t="str">
        <f t="shared" si="486"/>
        <v>Q2</v>
      </c>
      <c r="O10410" s="2">
        <f t="shared" si="487"/>
        <v>8.6467533620345307</v>
      </c>
      <c r="P10410" t="str">
        <f>VLOOKUP(retail_sales_2023!C10410,customers!A:J,5,)</f>
        <v>Ranchi</v>
      </c>
      <c r="Q10410" t="str">
        <f>VLOOKUP(C10410,customers!A:J,10,0)</f>
        <v>Occasional</v>
      </c>
    </row>
    <row r="10411" spans="1:17" x14ac:dyDescent="0.3">
      <c r="A10411" t="s">
        <v>11502</v>
      </c>
      <c r="B10411" s="1">
        <v>44927</v>
      </c>
      <c r="C10411" t="s">
        <v>763</v>
      </c>
      <c r="D10411" t="s">
        <v>764</v>
      </c>
      <c r="E10411" t="s">
        <v>21</v>
      </c>
      <c r="F10411" t="s">
        <v>22</v>
      </c>
      <c r="G10411" t="s">
        <v>146</v>
      </c>
      <c r="H10411">
        <v>5</v>
      </c>
      <c r="I10411">
        <v>36965.629999999997</v>
      </c>
      <c r="J10411">
        <v>0</v>
      </c>
      <c r="K10411">
        <v>184828.15</v>
      </c>
      <c r="L10411">
        <v>43098.32</v>
      </c>
      <c r="M10411">
        <f t="shared" si="488"/>
        <v>184828.15</v>
      </c>
      <c r="N10411" t="str">
        <f t="shared" si="486"/>
        <v>Q1</v>
      </c>
      <c r="O10411" s="2">
        <f t="shared" si="487"/>
        <v>23.318049766769835</v>
      </c>
      <c r="P10411" t="str">
        <f>VLOOKUP(retail_sales_2023!C10411,customers!A:J,5,)</f>
        <v>Bhubaneswar</v>
      </c>
      <c r="Q10411" t="str">
        <f>VLOOKUP(C10411,customers!A:J,10,0)</f>
        <v>Regular</v>
      </c>
    </row>
    <row r="10412" spans="1:17" x14ac:dyDescent="0.3">
      <c r="A10412" t="s">
        <v>11503</v>
      </c>
      <c r="B10412" s="1">
        <v>45020</v>
      </c>
      <c r="C10412" t="s">
        <v>130</v>
      </c>
      <c r="D10412" t="s">
        <v>131</v>
      </c>
      <c r="E10412" t="s">
        <v>21</v>
      </c>
      <c r="F10412" t="s">
        <v>52</v>
      </c>
      <c r="G10412" t="s">
        <v>133</v>
      </c>
      <c r="H10412">
        <v>8</v>
      </c>
      <c r="I10412">
        <v>227.28</v>
      </c>
      <c r="J10412">
        <v>0</v>
      </c>
      <c r="K10412">
        <v>1818.24</v>
      </c>
      <c r="L10412">
        <v>-64.36</v>
      </c>
      <c r="M10412">
        <f t="shared" si="488"/>
        <v>1818.24</v>
      </c>
      <c r="N10412" t="str">
        <f t="shared" si="486"/>
        <v>Q2</v>
      </c>
      <c r="O10412" s="2">
        <f t="shared" si="487"/>
        <v>-3.5396867300246391</v>
      </c>
      <c r="P10412" t="str">
        <f>VLOOKUP(retail_sales_2023!C10412,customers!A:J,5,)</f>
        <v>Bhubaneswar</v>
      </c>
      <c r="Q10412" t="str">
        <f>VLOOKUP(C10412,customers!A:J,10,0)</f>
        <v>Regular</v>
      </c>
    </row>
    <row r="10413" spans="1:17" x14ac:dyDescent="0.3">
      <c r="A10413" t="s">
        <v>11504</v>
      </c>
      <c r="B10413" s="1">
        <v>45181</v>
      </c>
      <c r="C10413" t="s">
        <v>826</v>
      </c>
      <c r="D10413" t="s">
        <v>827</v>
      </c>
      <c r="E10413" t="s">
        <v>33</v>
      </c>
      <c r="F10413" t="s">
        <v>38</v>
      </c>
      <c r="G10413" t="s">
        <v>73</v>
      </c>
      <c r="H10413">
        <v>3</v>
      </c>
      <c r="I10413">
        <v>3364.2</v>
      </c>
      <c r="J10413">
        <v>0.05</v>
      </c>
      <c r="K10413">
        <v>9587.9699999999993</v>
      </c>
      <c r="L10413">
        <v>3221.41</v>
      </c>
      <c r="M10413">
        <f t="shared" si="488"/>
        <v>9587.9699999999975</v>
      </c>
      <c r="N10413" t="str">
        <f t="shared" si="486"/>
        <v>Q3</v>
      </c>
      <c r="O10413" s="2">
        <f t="shared" si="487"/>
        <v>33.598457233387258</v>
      </c>
      <c r="P10413" t="str">
        <f>VLOOKUP(retail_sales_2023!C10413,customers!A:J,5,)</f>
        <v>Mumbai</v>
      </c>
      <c r="Q10413" t="str">
        <f>VLOOKUP(C10413,customers!A:J,10,0)</f>
        <v>Premium</v>
      </c>
    </row>
    <row r="10414" spans="1:17" x14ac:dyDescent="0.3">
      <c r="A10414" t="s">
        <v>11505</v>
      </c>
      <c r="B10414" s="1">
        <v>45010</v>
      </c>
      <c r="C10414" t="s">
        <v>1767</v>
      </c>
      <c r="D10414" t="s">
        <v>1768</v>
      </c>
      <c r="E10414" t="s">
        <v>27</v>
      </c>
      <c r="F10414" t="s">
        <v>16</v>
      </c>
      <c r="G10414" t="s">
        <v>86</v>
      </c>
      <c r="H10414">
        <v>2</v>
      </c>
      <c r="I10414">
        <v>802.92</v>
      </c>
      <c r="J10414">
        <v>0.25</v>
      </c>
      <c r="K10414">
        <v>1204.3800000000001</v>
      </c>
      <c r="L10414">
        <v>484.82</v>
      </c>
      <c r="M10414">
        <f t="shared" si="488"/>
        <v>1204.3799999999999</v>
      </c>
      <c r="N10414" t="str">
        <f t="shared" si="486"/>
        <v>Q1</v>
      </c>
      <c r="O10414" s="2">
        <f t="shared" si="487"/>
        <v>40.254736877065369</v>
      </c>
      <c r="P10414" t="str">
        <f>VLOOKUP(retail_sales_2023!C10414,customers!A:J,5,)</f>
        <v>Amritsar</v>
      </c>
      <c r="Q10414" t="str">
        <f>VLOOKUP(C10414,customers!A:J,10,0)</f>
        <v>Premium</v>
      </c>
    </row>
    <row r="10415" spans="1:17" x14ac:dyDescent="0.3">
      <c r="A10415" t="s">
        <v>11506</v>
      </c>
      <c r="B10415" s="1">
        <v>45229</v>
      </c>
      <c r="C10415" t="s">
        <v>372</v>
      </c>
      <c r="D10415" t="s">
        <v>373</v>
      </c>
      <c r="E10415" t="s">
        <v>33</v>
      </c>
      <c r="F10415" t="s">
        <v>43</v>
      </c>
      <c r="G10415" t="s">
        <v>243</v>
      </c>
      <c r="H10415">
        <v>2</v>
      </c>
      <c r="I10415">
        <v>27524.85</v>
      </c>
      <c r="J10415">
        <v>0</v>
      </c>
      <c r="K10415">
        <v>55049.7</v>
      </c>
      <c r="L10415">
        <v>5628.27</v>
      </c>
      <c r="M10415">
        <f t="shared" si="488"/>
        <v>55049.7</v>
      </c>
      <c r="N10415" t="str">
        <f t="shared" si="486"/>
        <v>Q4</v>
      </c>
      <c r="O10415" s="2">
        <f t="shared" si="487"/>
        <v>10.223979422231185</v>
      </c>
      <c r="P10415" t="str">
        <f>VLOOKUP(retail_sales_2023!C10415,customers!A:J,5,)</f>
        <v>Pune</v>
      </c>
      <c r="Q10415" t="str">
        <f>VLOOKUP(C10415,customers!A:J,10,0)</f>
        <v>Premium</v>
      </c>
    </row>
    <row r="10416" spans="1:17" x14ac:dyDescent="0.3">
      <c r="A10416" t="s">
        <v>11507</v>
      </c>
      <c r="B10416" s="1">
        <v>45284</v>
      </c>
      <c r="C10416" t="s">
        <v>1640</v>
      </c>
      <c r="D10416" t="s">
        <v>1641</v>
      </c>
      <c r="E10416" t="s">
        <v>27</v>
      </c>
      <c r="F10416" t="s">
        <v>81</v>
      </c>
      <c r="G10416" t="s">
        <v>101</v>
      </c>
      <c r="H10416">
        <v>4</v>
      </c>
      <c r="I10416">
        <v>4870.1400000000003</v>
      </c>
      <c r="J10416">
        <v>0.05</v>
      </c>
      <c r="K10416">
        <v>18506.53</v>
      </c>
      <c r="L10416">
        <v>6014.47</v>
      </c>
      <c r="M10416">
        <f t="shared" si="488"/>
        <v>18506.531999999999</v>
      </c>
      <c r="N10416" t="str">
        <f t="shared" si="486"/>
        <v>Q4</v>
      </c>
      <c r="O10416" s="2">
        <f t="shared" si="487"/>
        <v>32.49917731741175</v>
      </c>
      <c r="P10416" t="str">
        <f>VLOOKUP(retail_sales_2023!C10416,customers!A:J,5,)</f>
        <v>Lucknow</v>
      </c>
      <c r="Q10416" t="str">
        <f>VLOOKUP(C10416,customers!A:J,10,0)</f>
        <v>Regular</v>
      </c>
    </row>
    <row r="10417" spans="1:17" x14ac:dyDescent="0.3">
      <c r="A10417" t="s">
        <v>11508</v>
      </c>
      <c r="B10417" s="1">
        <v>45126</v>
      </c>
      <c r="C10417" t="s">
        <v>1454</v>
      </c>
      <c r="D10417" t="s">
        <v>1455</v>
      </c>
      <c r="E10417" t="s">
        <v>27</v>
      </c>
      <c r="F10417" t="s">
        <v>81</v>
      </c>
      <c r="G10417" t="s">
        <v>105</v>
      </c>
      <c r="H10417">
        <v>3</v>
      </c>
      <c r="I10417">
        <v>3417.78</v>
      </c>
      <c r="J10417">
        <v>0.15</v>
      </c>
      <c r="K10417">
        <v>8715.34</v>
      </c>
      <c r="L10417">
        <v>2802.13</v>
      </c>
      <c r="M10417">
        <f t="shared" si="488"/>
        <v>8715.3389999999999</v>
      </c>
      <c r="N10417" t="str">
        <f t="shared" si="486"/>
        <v>Q3</v>
      </c>
      <c r="O10417" s="2">
        <f t="shared" si="487"/>
        <v>32.151700335270917</v>
      </c>
      <c r="P10417" t="str">
        <f>VLOOKUP(retail_sales_2023!C10417,customers!A:J,5,)</f>
        <v>Delhi</v>
      </c>
      <c r="Q10417" t="str">
        <f>VLOOKUP(C10417,customers!A:J,10,0)</f>
        <v>Premium</v>
      </c>
    </row>
    <row r="10418" spans="1:17" x14ac:dyDescent="0.3">
      <c r="A10418" t="s">
        <v>11509</v>
      </c>
      <c r="B10418" s="1">
        <v>45063</v>
      </c>
      <c r="C10418" t="s">
        <v>1361</v>
      </c>
      <c r="D10418" t="s">
        <v>1362</v>
      </c>
      <c r="E10418" t="s">
        <v>21</v>
      </c>
      <c r="F10418" t="s">
        <v>81</v>
      </c>
      <c r="G10418" t="s">
        <v>105</v>
      </c>
      <c r="H10418">
        <v>5</v>
      </c>
      <c r="I10418">
        <v>1168.7</v>
      </c>
      <c r="J10418">
        <v>0.05</v>
      </c>
      <c r="K10418">
        <v>5551.32</v>
      </c>
      <c r="L10418">
        <v>-576.98</v>
      </c>
      <c r="M10418">
        <f t="shared" si="488"/>
        <v>5551.3249999999998</v>
      </c>
      <c r="N10418" t="str">
        <f t="shared" si="486"/>
        <v>Q2</v>
      </c>
      <c r="O10418" s="2">
        <f t="shared" si="487"/>
        <v>-10.393564053234186</v>
      </c>
      <c r="P10418" t="str">
        <f>VLOOKUP(retail_sales_2023!C10418,customers!A:J,5,)</f>
        <v>Guwahati</v>
      </c>
      <c r="Q10418" t="str">
        <f>VLOOKUP(C10418,customers!A:J,10,0)</f>
        <v>Premium</v>
      </c>
    </row>
    <row r="10419" spans="1:17" x14ac:dyDescent="0.3">
      <c r="A10419" t="s">
        <v>11510</v>
      </c>
      <c r="B10419" s="1">
        <v>45058</v>
      </c>
      <c r="C10419" t="s">
        <v>619</v>
      </c>
      <c r="D10419" t="s">
        <v>800</v>
      </c>
      <c r="E10419" t="s">
        <v>15</v>
      </c>
      <c r="F10419" t="s">
        <v>28</v>
      </c>
      <c r="G10419" t="s">
        <v>439</v>
      </c>
      <c r="H10419">
        <v>4</v>
      </c>
      <c r="I10419">
        <v>648.46</v>
      </c>
      <c r="J10419">
        <v>0</v>
      </c>
      <c r="K10419">
        <v>2593.84</v>
      </c>
      <c r="L10419">
        <v>478.26</v>
      </c>
      <c r="M10419">
        <f t="shared" si="488"/>
        <v>2593.84</v>
      </c>
      <c r="N10419" t="str">
        <f t="shared" si="486"/>
        <v>Q2</v>
      </c>
      <c r="O10419" s="2">
        <f t="shared" si="487"/>
        <v>18.438299972241925</v>
      </c>
      <c r="P10419" t="str">
        <f>VLOOKUP(retail_sales_2023!C10419,customers!A:J,5,)</f>
        <v>Coimbatore</v>
      </c>
      <c r="Q10419" t="str">
        <f>VLOOKUP(C10419,customers!A:J,10,0)</f>
        <v>Premium</v>
      </c>
    </row>
    <row r="10420" spans="1:17" x14ac:dyDescent="0.3">
      <c r="A10420" t="s">
        <v>11511</v>
      </c>
      <c r="B10420" s="1">
        <v>44958</v>
      </c>
      <c r="C10420" t="s">
        <v>1557</v>
      </c>
      <c r="D10420" t="s">
        <v>1558</v>
      </c>
      <c r="E10420" t="s">
        <v>27</v>
      </c>
      <c r="F10420" t="s">
        <v>43</v>
      </c>
      <c r="G10420" t="s">
        <v>44</v>
      </c>
      <c r="H10420">
        <v>4</v>
      </c>
      <c r="I10420">
        <v>12511.45</v>
      </c>
      <c r="J10420">
        <v>0.15</v>
      </c>
      <c r="K10420">
        <v>42538.93</v>
      </c>
      <c r="L10420">
        <v>5701.91</v>
      </c>
      <c r="M10420">
        <f t="shared" si="488"/>
        <v>42538.93</v>
      </c>
      <c r="N10420" t="str">
        <f t="shared" si="486"/>
        <v>Q1</v>
      </c>
      <c r="O10420" s="2">
        <f t="shared" si="487"/>
        <v>13.403980777137553</v>
      </c>
      <c r="P10420" t="str">
        <f>VLOOKUP(retail_sales_2023!C10420,customers!A:J,5,)</f>
        <v>Delhi</v>
      </c>
      <c r="Q10420" t="str">
        <f>VLOOKUP(C10420,customers!A:J,10,0)</f>
        <v>Premium</v>
      </c>
    </row>
    <row r="10421" spans="1:17" x14ac:dyDescent="0.3">
      <c r="A10421" t="s">
        <v>11512</v>
      </c>
      <c r="B10421" s="1">
        <v>45267</v>
      </c>
      <c r="C10421" t="s">
        <v>307</v>
      </c>
      <c r="D10421" t="s">
        <v>308</v>
      </c>
      <c r="E10421" t="s">
        <v>21</v>
      </c>
      <c r="F10421" t="s">
        <v>52</v>
      </c>
      <c r="G10421" t="s">
        <v>226</v>
      </c>
      <c r="H10421">
        <v>8</v>
      </c>
      <c r="I10421">
        <v>230.26</v>
      </c>
      <c r="J10421">
        <v>0</v>
      </c>
      <c r="K10421">
        <v>1842.08</v>
      </c>
      <c r="L10421">
        <v>175.61</v>
      </c>
      <c r="M10421">
        <f t="shared" si="488"/>
        <v>1842.08</v>
      </c>
      <c r="N10421" t="str">
        <f t="shared" si="486"/>
        <v>Q4</v>
      </c>
      <c r="O10421" s="2">
        <f t="shared" si="487"/>
        <v>9.5332450273603762</v>
      </c>
      <c r="P10421" t="str">
        <f>VLOOKUP(retail_sales_2023!C10421,customers!A:J,5,)</f>
        <v>Patna</v>
      </c>
      <c r="Q10421" t="str">
        <f>VLOOKUP(C10421,customers!A:J,10,0)</f>
        <v>Occasional</v>
      </c>
    </row>
    <row r="10422" spans="1:17" x14ac:dyDescent="0.3">
      <c r="A10422" t="s">
        <v>11513</v>
      </c>
      <c r="B10422" s="1">
        <v>45050</v>
      </c>
      <c r="C10422" t="s">
        <v>4200</v>
      </c>
      <c r="D10422" t="s">
        <v>4201</v>
      </c>
      <c r="E10422" t="s">
        <v>33</v>
      </c>
      <c r="F10422" t="s">
        <v>28</v>
      </c>
      <c r="G10422" t="s">
        <v>97</v>
      </c>
      <c r="H10422">
        <v>3</v>
      </c>
      <c r="I10422">
        <v>4426.8500000000004</v>
      </c>
      <c r="J10422">
        <v>0.1</v>
      </c>
      <c r="K10422">
        <v>11952.5</v>
      </c>
      <c r="L10422">
        <v>3056.56</v>
      </c>
      <c r="M10422">
        <f t="shared" si="488"/>
        <v>11952.495000000001</v>
      </c>
      <c r="N10422" t="str">
        <f t="shared" si="486"/>
        <v>Q2</v>
      </c>
      <c r="O10422" s="2">
        <f t="shared" si="487"/>
        <v>25.572558042250577</v>
      </c>
      <c r="P10422" t="str">
        <f>VLOOKUP(retail_sales_2023!C10422,customers!A:J,5,)</f>
        <v>Pune</v>
      </c>
      <c r="Q10422" t="str">
        <f>VLOOKUP(C10422,customers!A:J,10,0)</f>
        <v>Regular</v>
      </c>
    </row>
    <row r="10423" spans="1:17" x14ac:dyDescent="0.3">
      <c r="A10423" t="s">
        <v>11514</v>
      </c>
      <c r="B10423" s="1">
        <v>45006</v>
      </c>
      <c r="C10423" t="s">
        <v>1157</v>
      </c>
      <c r="D10423" t="s">
        <v>1158</v>
      </c>
      <c r="E10423" t="s">
        <v>27</v>
      </c>
      <c r="F10423" t="s">
        <v>81</v>
      </c>
      <c r="G10423" t="s">
        <v>333</v>
      </c>
      <c r="H10423">
        <v>2</v>
      </c>
      <c r="I10423">
        <v>3237.78</v>
      </c>
      <c r="J10423">
        <v>0</v>
      </c>
      <c r="K10423">
        <v>6475.56</v>
      </c>
      <c r="L10423">
        <v>1463.23</v>
      </c>
      <c r="M10423">
        <f t="shared" si="488"/>
        <v>6475.56</v>
      </c>
      <c r="N10423" t="str">
        <f t="shared" si="486"/>
        <v>Q1</v>
      </c>
      <c r="O10423" s="2">
        <f t="shared" si="487"/>
        <v>22.596192452853497</v>
      </c>
      <c r="P10423" t="str">
        <f>VLOOKUP(retail_sales_2023!C10423,customers!A:J,5,)</f>
        <v>Lucknow</v>
      </c>
      <c r="Q10423" t="str">
        <f>VLOOKUP(C10423,customers!A:J,10,0)</f>
        <v>Occasional</v>
      </c>
    </row>
    <row r="10424" spans="1:17" x14ac:dyDescent="0.3">
      <c r="A10424" t="s">
        <v>11515</v>
      </c>
      <c r="B10424" s="1">
        <v>45068</v>
      </c>
      <c r="C10424" t="s">
        <v>152</v>
      </c>
      <c r="D10424" t="s">
        <v>153</v>
      </c>
      <c r="E10424" t="s">
        <v>27</v>
      </c>
      <c r="F10424" t="s">
        <v>43</v>
      </c>
      <c r="G10424" t="s">
        <v>121</v>
      </c>
      <c r="H10424">
        <v>2</v>
      </c>
      <c r="I10424">
        <v>53362.84</v>
      </c>
      <c r="J10424">
        <v>0</v>
      </c>
      <c r="K10424">
        <v>106725.68</v>
      </c>
      <c r="L10424">
        <v>15151.33</v>
      </c>
      <c r="M10424">
        <f t="shared" si="488"/>
        <v>106725.68</v>
      </c>
      <c r="N10424" t="str">
        <f t="shared" si="486"/>
        <v>Q2</v>
      </c>
      <c r="O10424" s="2">
        <f t="shared" si="487"/>
        <v>14.196517651609247</v>
      </c>
      <c r="P10424" t="str">
        <f>VLOOKUP(retail_sales_2023!C10424,customers!A:J,5,)</f>
        <v>Lucknow</v>
      </c>
      <c r="Q10424" t="str">
        <f>VLOOKUP(C10424,customers!A:J,10,0)</f>
        <v>Premium</v>
      </c>
    </row>
    <row r="10425" spans="1:17" x14ac:dyDescent="0.3">
      <c r="A10425" t="s">
        <v>11516</v>
      </c>
      <c r="B10425" s="1">
        <v>44950</v>
      </c>
      <c r="C10425" t="s">
        <v>1352</v>
      </c>
      <c r="D10425" t="s">
        <v>1353</v>
      </c>
      <c r="E10425" t="s">
        <v>15</v>
      </c>
      <c r="F10425" t="s">
        <v>38</v>
      </c>
      <c r="G10425" t="s">
        <v>90</v>
      </c>
      <c r="H10425">
        <v>1</v>
      </c>
      <c r="I10425">
        <v>948.14</v>
      </c>
      <c r="J10425">
        <v>0</v>
      </c>
      <c r="K10425">
        <v>948.14</v>
      </c>
      <c r="L10425">
        <v>221.5</v>
      </c>
      <c r="M10425">
        <f t="shared" si="488"/>
        <v>948.14</v>
      </c>
      <c r="N10425" t="str">
        <f t="shared" si="486"/>
        <v>Q1</v>
      </c>
      <c r="O10425" s="2">
        <f t="shared" si="487"/>
        <v>23.361528888138881</v>
      </c>
      <c r="P10425" t="str">
        <f>VLOOKUP(retail_sales_2023!C10425,customers!A:J,5,)</f>
        <v>Kochi</v>
      </c>
      <c r="Q10425" t="str">
        <f>VLOOKUP(C10425,customers!A:J,10,0)</f>
        <v>Premium</v>
      </c>
    </row>
    <row r="10426" spans="1:17" x14ac:dyDescent="0.3">
      <c r="A10426" t="s">
        <v>11517</v>
      </c>
      <c r="B10426" s="1">
        <v>45207</v>
      </c>
      <c r="C10426" t="s">
        <v>794</v>
      </c>
      <c r="D10426" t="s">
        <v>795</v>
      </c>
      <c r="E10426" t="s">
        <v>15</v>
      </c>
      <c r="F10426" t="s">
        <v>22</v>
      </c>
      <c r="G10426" t="s">
        <v>23</v>
      </c>
      <c r="H10426">
        <v>2</v>
      </c>
      <c r="I10426">
        <v>32400.23</v>
      </c>
      <c r="J10426">
        <v>0.1</v>
      </c>
      <c r="K10426">
        <v>58320.41</v>
      </c>
      <c r="L10426">
        <v>14539.16</v>
      </c>
      <c r="M10426">
        <f t="shared" si="488"/>
        <v>58320.413999999997</v>
      </c>
      <c r="N10426" t="str">
        <f t="shared" si="486"/>
        <v>Q4</v>
      </c>
      <c r="O10426" s="2">
        <f t="shared" si="487"/>
        <v>24.929797304237056</v>
      </c>
      <c r="P10426" t="str">
        <f>VLOOKUP(retail_sales_2023!C10426,customers!A:J,5,)</f>
        <v>Chennai</v>
      </c>
      <c r="Q10426" t="str">
        <f>VLOOKUP(C10426,customers!A:J,10,0)</f>
        <v>Regular</v>
      </c>
    </row>
    <row r="10427" spans="1:17" x14ac:dyDescent="0.3">
      <c r="A10427" t="s">
        <v>11518</v>
      </c>
      <c r="B10427" s="1">
        <v>45235</v>
      </c>
      <c r="C10427" t="s">
        <v>278</v>
      </c>
      <c r="D10427" t="s">
        <v>279</v>
      </c>
      <c r="E10427" t="s">
        <v>33</v>
      </c>
      <c r="F10427" t="s">
        <v>38</v>
      </c>
      <c r="G10427" t="s">
        <v>684</v>
      </c>
      <c r="H10427">
        <v>1</v>
      </c>
      <c r="I10427">
        <v>3530.62</v>
      </c>
      <c r="J10427">
        <v>0</v>
      </c>
      <c r="K10427">
        <v>3530.62</v>
      </c>
      <c r="L10427">
        <v>1275.06</v>
      </c>
      <c r="M10427">
        <f t="shared" si="488"/>
        <v>3530.62</v>
      </c>
      <c r="N10427" t="str">
        <f t="shared" si="486"/>
        <v>Q4</v>
      </c>
      <c r="O10427" s="2">
        <f t="shared" si="487"/>
        <v>36.114336858682044</v>
      </c>
      <c r="P10427" t="str">
        <f>VLOOKUP(retail_sales_2023!C10427,customers!A:J,5,)</f>
        <v>Pune</v>
      </c>
      <c r="Q10427" t="str">
        <f>VLOOKUP(C10427,customers!A:J,10,0)</f>
        <v>Premium</v>
      </c>
    </row>
    <row r="10428" spans="1:17" x14ac:dyDescent="0.3">
      <c r="A10428" t="s">
        <v>11519</v>
      </c>
      <c r="B10428" s="1">
        <v>44937</v>
      </c>
      <c r="C10428" t="s">
        <v>983</v>
      </c>
      <c r="D10428" t="s">
        <v>984</v>
      </c>
      <c r="E10428" t="s">
        <v>21</v>
      </c>
      <c r="F10428" t="s">
        <v>43</v>
      </c>
      <c r="G10428" t="s">
        <v>128</v>
      </c>
      <c r="H10428">
        <v>5</v>
      </c>
      <c r="I10428">
        <v>4881.26</v>
      </c>
      <c r="J10428">
        <v>0.05</v>
      </c>
      <c r="K10428">
        <v>23185.99</v>
      </c>
      <c r="L10428">
        <v>3526.09</v>
      </c>
      <c r="M10428">
        <f t="shared" si="488"/>
        <v>23185.985000000001</v>
      </c>
      <c r="N10428" t="str">
        <f t="shared" si="486"/>
        <v>Q1</v>
      </c>
      <c r="O10428" s="2">
        <f t="shared" si="487"/>
        <v>15.207847497562105</v>
      </c>
      <c r="P10428" t="str">
        <f>VLOOKUP(retail_sales_2023!C10428,customers!A:J,5,)</f>
        <v>Patna</v>
      </c>
      <c r="Q10428" t="str">
        <f>VLOOKUP(C10428,customers!A:J,10,0)</f>
        <v>Premium</v>
      </c>
    </row>
    <row r="10429" spans="1:17" x14ac:dyDescent="0.3">
      <c r="A10429" t="s">
        <v>11520</v>
      </c>
      <c r="B10429" s="1">
        <v>45078</v>
      </c>
      <c r="C10429" t="s">
        <v>2503</v>
      </c>
      <c r="D10429" t="s">
        <v>2504</v>
      </c>
      <c r="E10429" t="s">
        <v>15</v>
      </c>
      <c r="F10429" t="s">
        <v>38</v>
      </c>
      <c r="G10429" t="s">
        <v>48</v>
      </c>
      <c r="H10429">
        <v>2</v>
      </c>
      <c r="I10429">
        <v>774.81</v>
      </c>
      <c r="J10429">
        <v>0.05</v>
      </c>
      <c r="K10429">
        <v>1472.14</v>
      </c>
      <c r="L10429">
        <v>357.58</v>
      </c>
      <c r="M10429">
        <f t="shared" si="488"/>
        <v>1472.1389999999999</v>
      </c>
      <c r="N10429" t="str">
        <f t="shared" si="486"/>
        <v>Q2</v>
      </c>
      <c r="O10429" s="2">
        <f t="shared" si="487"/>
        <v>24.289809393128365</v>
      </c>
      <c r="P10429" t="str">
        <f>VLOOKUP(retail_sales_2023!C10429,customers!A:J,5,)</f>
        <v>Hyderabad</v>
      </c>
      <c r="Q10429" t="str">
        <f>VLOOKUP(C10429,customers!A:J,10,0)</f>
        <v>Regular</v>
      </c>
    </row>
    <row r="10430" spans="1:17" x14ac:dyDescent="0.3">
      <c r="A10430" t="s">
        <v>11521</v>
      </c>
      <c r="B10430" s="1">
        <v>44978</v>
      </c>
      <c r="C10430" t="s">
        <v>625</v>
      </c>
      <c r="D10430" t="s">
        <v>626</v>
      </c>
      <c r="E10430" t="s">
        <v>21</v>
      </c>
      <c r="F10430" t="s">
        <v>43</v>
      </c>
      <c r="G10430" t="s">
        <v>243</v>
      </c>
      <c r="H10430">
        <v>5</v>
      </c>
      <c r="I10430">
        <v>53289</v>
      </c>
      <c r="J10430">
        <v>0</v>
      </c>
      <c r="K10430">
        <v>266445</v>
      </c>
      <c r="L10430">
        <v>31564.83</v>
      </c>
      <c r="M10430">
        <f t="shared" si="488"/>
        <v>266445</v>
      </c>
      <c r="N10430" t="str">
        <f t="shared" si="486"/>
        <v>Q1</v>
      </c>
      <c r="O10430" s="2">
        <f t="shared" si="487"/>
        <v>11.846658785115128</v>
      </c>
      <c r="P10430" t="str">
        <f>VLOOKUP(retail_sales_2023!C10430,customers!A:J,5,)</f>
        <v>Ranchi</v>
      </c>
      <c r="Q10430" t="str">
        <f>VLOOKUP(C10430,customers!A:J,10,0)</f>
        <v>Premium</v>
      </c>
    </row>
    <row r="10431" spans="1:17" x14ac:dyDescent="0.3">
      <c r="A10431" t="s">
        <v>11522</v>
      </c>
      <c r="B10431" s="1">
        <v>45095</v>
      </c>
      <c r="C10431" t="s">
        <v>482</v>
      </c>
      <c r="D10431" t="s">
        <v>483</v>
      </c>
      <c r="E10431" t="s">
        <v>15</v>
      </c>
      <c r="F10431" t="s">
        <v>52</v>
      </c>
      <c r="G10431" t="s">
        <v>200</v>
      </c>
      <c r="H10431">
        <v>1</v>
      </c>
      <c r="I10431">
        <v>102.55</v>
      </c>
      <c r="J10431">
        <v>0.1</v>
      </c>
      <c r="K10431">
        <v>92.3</v>
      </c>
      <c r="L10431">
        <v>5.64</v>
      </c>
      <c r="M10431">
        <f t="shared" si="488"/>
        <v>92.295000000000002</v>
      </c>
      <c r="N10431" t="str">
        <f t="shared" si="486"/>
        <v>Q2</v>
      </c>
      <c r="O10431" s="2">
        <f t="shared" si="487"/>
        <v>6.1105092091007585</v>
      </c>
      <c r="P10431" t="str">
        <f>VLOOKUP(retail_sales_2023!C10431,customers!A:J,5,)</f>
        <v>Bengaluru</v>
      </c>
      <c r="Q10431" t="str">
        <f>VLOOKUP(C10431,customers!A:J,10,0)</f>
        <v>Premium</v>
      </c>
    </row>
    <row r="10432" spans="1:17" x14ac:dyDescent="0.3">
      <c r="A10432" t="s">
        <v>11523</v>
      </c>
      <c r="B10432" s="1">
        <v>44929</v>
      </c>
      <c r="C10432" t="s">
        <v>420</v>
      </c>
      <c r="D10432" t="s">
        <v>421</v>
      </c>
      <c r="E10432" t="s">
        <v>33</v>
      </c>
      <c r="F10432" t="s">
        <v>28</v>
      </c>
      <c r="G10432" t="s">
        <v>672</v>
      </c>
      <c r="H10432">
        <v>1</v>
      </c>
      <c r="I10432">
        <v>3323.22</v>
      </c>
      <c r="J10432">
        <v>0.05</v>
      </c>
      <c r="K10432">
        <v>3157.06</v>
      </c>
      <c r="L10432">
        <v>670.16</v>
      </c>
      <c r="M10432">
        <f t="shared" si="488"/>
        <v>3157.0589999999997</v>
      </c>
      <c r="N10432" t="str">
        <f t="shared" si="486"/>
        <v>Q1</v>
      </c>
      <c r="O10432" s="2">
        <f t="shared" si="487"/>
        <v>21.227344428043811</v>
      </c>
      <c r="P10432" t="str">
        <f>VLOOKUP(retail_sales_2023!C10432,customers!A:J,5,)</f>
        <v>Surat</v>
      </c>
      <c r="Q10432" t="str">
        <f>VLOOKUP(C10432,customers!A:J,10,0)</f>
        <v>Premium</v>
      </c>
    </row>
    <row r="10433" spans="1:17" x14ac:dyDescent="0.3">
      <c r="A10433" t="s">
        <v>11524</v>
      </c>
      <c r="B10433" s="1">
        <v>44947</v>
      </c>
      <c r="C10433" t="s">
        <v>993</v>
      </c>
      <c r="D10433" t="s">
        <v>994</v>
      </c>
      <c r="E10433" t="s">
        <v>21</v>
      </c>
      <c r="F10433" t="s">
        <v>43</v>
      </c>
      <c r="G10433" t="s">
        <v>154</v>
      </c>
      <c r="H10433">
        <v>2</v>
      </c>
      <c r="I10433">
        <v>31727.9</v>
      </c>
      <c r="J10433">
        <v>0</v>
      </c>
      <c r="K10433">
        <v>63455.8</v>
      </c>
      <c r="L10433">
        <v>7329.14</v>
      </c>
      <c r="M10433">
        <f t="shared" si="488"/>
        <v>63455.8</v>
      </c>
      <c r="N10433" t="str">
        <f t="shared" si="486"/>
        <v>Q1</v>
      </c>
      <c r="O10433" s="2">
        <f t="shared" si="487"/>
        <v>11.549992278089631</v>
      </c>
      <c r="P10433" t="str">
        <f>VLOOKUP(retail_sales_2023!C10433,customers!A:J,5,)</f>
        <v>Guwahati</v>
      </c>
      <c r="Q10433" t="str">
        <f>VLOOKUP(C10433,customers!A:J,10,0)</f>
        <v>Regular</v>
      </c>
    </row>
    <row r="10434" spans="1:17" x14ac:dyDescent="0.3">
      <c r="A10434" t="s">
        <v>11525</v>
      </c>
      <c r="B10434" s="1">
        <v>45116</v>
      </c>
      <c r="C10434" t="s">
        <v>1469</v>
      </c>
      <c r="D10434" t="s">
        <v>1470</v>
      </c>
      <c r="E10434" t="s">
        <v>21</v>
      </c>
      <c r="F10434" t="s">
        <v>52</v>
      </c>
      <c r="G10434" t="s">
        <v>117</v>
      </c>
      <c r="H10434">
        <v>7</v>
      </c>
      <c r="I10434">
        <v>541.48</v>
      </c>
      <c r="J10434">
        <v>0.15</v>
      </c>
      <c r="K10434">
        <v>3221.81</v>
      </c>
      <c r="L10434">
        <v>206.25</v>
      </c>
      <c r="M10434">
        <f t="shared" si="488"/>
        <v>3221.806</v>
      </c>
      <c r="N10434" t="str">
        <f t="shared" si="486"/>
        <v>Q3</v>
      </c>
      <c r="O10434" s="2">
        <f t="shared" si="487"/>
        <v>6.4016810426437312</v>
      </c>
      <c r="P10434" t="str">
        <f>VLOOKUP(retail_sales_2023!C10434,customers!A:J,5,)</f>
        <v>Kolkata</v>
      </c>
      <c r="Q10434" t="str">
        <f>VLOOKUP(C10434,customers!A:J,10,0)</f>
        <v>Regular</v>
      </c>
    </row>
    <row r="10435" spans="1:17" x14ac:dyDescent="0.3">
      <c r="A10435" t="s">
        <v>11526</v>
      </c>
      <c r="B10435" s="1">
        <v>44934</v>
      </c>
      <c r="C10435" t="s">
        <v>842</v>
      </c>
      <c r="D10435" t="s">
        <v>843</v>
      </c>
      <c r="E10435" t="s">
        <v>33</v>
      </c>
      <c r="F10435" t="s">
        <v>38</v>
      </c>
      <c r="G10435" t="s">
        <v>73</v>
      </c>
      <c r="H10435">
        <v>4</v>
      </c>
      <c r="I10435">
        <v>2486.5</v>
      </c>
      <c r="J10435">
        <v>0.1</v>
      </c>
      <c r="K10435">
        <v>8951.4</v>
      </c>
      <c r="L10435">
        <v>1807.88</v>
      </c>
      <c r="M10435">
        <f t="shared" si="488"/>
        <v>8951.4</v>
      </c>
      <c r="N10435" t="str">
        <f t="shared" ref="N10435:N10498" si="489">"Q"&amp;ROUNDUP(MONTH(B10435)/3,0)</f>
        <v>Q1</v>
      </c>
      <c r="O10435" s="2">
        <f t="shared" ref="O10435:O10498" si="490">(L10435/K10435)*100</f>
        <v>20.196617288915704</v>
      </c>
      <c r="P10435" t="str">
        <f>VLOOKUP(retail_sales_2023!C10435,customers!A:J,5,)</f>
        <v>Mumbai</v>
      </c>
      <c r="Q10435" t="str">
        <f>VLOOKUP(C10435,customers!A:J,10,0)</f>
        <v>Occasional</v>
      </c>
    </row>
    <row r="10436" spans="1:17" x14ac:dyDescent="0.3">
      <c r="A10436" t="s">
        <v>11527</v>
      </c>
      <c r="B10436" s="1">
        <v>44985</v>
      </c>
      <c r="C10436" t="s">
        <v>228</v>
      </c>
      <c r="D10436" t="s">
        <v>229</v>
      </c>
      <c r="E10436" t="s">
        <v>21</v>
      </c>
      <c r="F10436" t="s">
        <v>43</v>
      </c>
      <c r="G10436" t="s">
        <v>44</v>
      </c>
      <c r="H10436">
        <v>5</v>
      </c>
      <c r="I10436">
        <v>51461.02</v>
      </c>
      <c r="J10436">
        <v>0</v>
      </c>
      <c r="K10436">
        <v>257305.1</v>
      </c>
      <c r="L10436">
        <v>31089.54</v>
      </c>
      <c r="M10436">
        <f t="shared" si="488"/>
        <v>257305.09999999998</v>
      </c>
      <c r="N10436" t="str">
        <f t="shared" si="489"/>
        <v>Q1</v>
      </c>
      <c r="O10436" s="2">
        <f t="shared" si="490"/>
        <v>12.08275312071156</v>
      </c>
      <c r="P10436" t="str">
        <f>VLOOKUP(retail_sales_2023!C10436,customers!A:J,5,)</f>
        <v>Ranchi</v>
      </c>
      <c r="Q10436" t="str">
        <f>VLOOKUP(C10436,customers!A:J,10,0)</f>
        <v>Occasional</v>
      </c>
    </row>
    <row r="10437" spans="1:17" x14ac:dyDescent="0.3">
      <c r="A10437" t="s">
        <v>11528</v>
      </c>
      <c r="B10437" s="1">
        <v>45049</v>
      </c>
      <c r="C10437" t="s">
        <v>50</v>
      </c>
      <c r="D10437" t="s">
        <v>51</v>
      </c>
      <c r="E10437" t="s">
        <v>21</v>
      </c>
      <c r="F10437" t="s">
        <v>81</v>
      </c>
      <c r="G10437" t="s">
        <v>470</v>
      </c>
      <c r="H10437">
        <v>5</v>
      </c>
      <c r="I10437">
        <v>1663.23</v>
      </c>
      <c r="J10437">
        <v>0.25</v>
      </c>
      <c r="K10437">
        <v>6237.11</v>
      </c>
      <c r="L10437">
        <v>2313.08</v>
      </c>
      <c r="M10437">
        <f t="shared" ref="M10437:M10500" si="491">H10437*I10437*(1-J10437)</f>
        <v>6237.1124999999993</v>
      </c>
      <c r="N10437" t="str">
        <f t="shared" si="489"/>
        <v>Q2</v>
      </c>
      <c r="O10437" s="2">
        <f t="shared" si="490"/>
        <v>37.085765683144913</v>
      </c>
      <c r="P10437" t="str">
        <f>VLOOKUP(retail_sales_2023!C10437,customers!A:J,5,)</f>
        <v>Patna</v>
      </c>
      <c r="Q10437" t="str">
        <f>VLOOKUP(C10437,customers!A:J,10,0)</f>
        <v>Premium</v>
      </c>
    </row>
    <row r="10438" spans="1:17" x14ac:dyDescent="0.3">
      <c r="A10438" t="s">
        <v>11529</v>
      </c>
      <c r="B10438" s="1">
        <v>45253</v>
      </c>
      <c r="C10438" t="s">
        <v>1138</v>
      </c>
      <c r="D10438" t="s">
        <v>1139</v>
      </c>
      <c r="E10438" t="s">
        <v>21</v>
      </c>
      <c r="F10438" t="s">
        <v>43</v>
      </c>
      <c r="G10438" t="s">
        <v>301</v>
      </c>
      <c r="H10438">
        <v>5</v>
      </c>
      <c r="I10438">
        <v>81807.7</v>
      </c>
      <c r="J10438">
        <v>0</v>
      </c>
      <c r="K10438">
        <v>409038.5</v>
      </c>
      <c r="L10438">
        <v>52805.93</v>
      </c>
      <c r="M10438">
        <f t="shared" si="491"/>
        <v>409038.5</v>
      </c>
      <c r="N10438" t="str">
        <f t="shared" si="489"/>
        <v>Q4</v>
      </c>
      <c r="O10438" s="2">
        <f t="shared" si="490"/>
        <v>12.909770107214847</v>
      </c>
      <c r="P10438" t="str">
        <f>VLOOKUP(retail_sales_2023!C10438,customers!A:J,5,)</f>
        <v>Guwahati</v>
      </c>
      <c r="Q10438" t="str">
        <f>VLOOKUP(C10438,customers!A:J,10,0)</f>
        <v>Premium</v>
      </c>
    </row>
    <row r="10439" spans="1:17" x14ac:dyDescent="0.3">
      <c r="A10439" t="s">
        <v>11530</v>
      </c>
      <c r="B10439" s="1">
        <v>45103</v>
      </c>
      <c r="C10439" t="s">
        <v>778</v>
      </c>
      <c r="D10439" t="s">
        <v>779</v>
      </c>
      <c r="E10439" t="s">
        <v>15</v>
      </c>
      <c r="F10439" t="s">
        <v>43</v>
      </c>
      <c r="G10439" t="s">
        <v>301</v>
      </c>
      <c r="H10439">
        <v>4</v>
      </c>
      <c r="I10439">
        <v>54532.36</v>
      </c>
      <c r="J10439">
        <v>0.2</v>
      </c>
      <c r="K10439">
        <v>174503.55</v>
      </c>
      <c r="L10439">
        <v>23314.97</v>
      </c>
      <c r="M10439">
        <f t="shared" si="491"/>
        <v>174503.55200000003</v>
      </c>
      <c r="N10439" t="str">
        <f t="shared" si="489"/>
        <v>Q2</v>
      </c>
      <c r="O10439" s="2">
        <f t="shared" si="490"/>
        <v>13.360742517845628</v>
      </c>
      <c r="P10439" t="str">
        <f>VLOOKUP(retail_sales_2023!C10439,customers!A:J,5,)</f>
        <v>Chennai</v>
      </c>
      <c r="Q10439" t="str">
        <f>VLOOKUP(C10439,customers!A:J,10,0)</f>
        <v>Premium</v>
      </c>
    </row>
    <row r="10440" spans="1:17" x14ac:dyDescent="0.3">
      <c r="A10440" t="s">
        <v>11531</v>
      </c>
      <c r="B10440" s="1">
        <v>45030</v>
      </c>
      <c r="C10440" t="s">
        <v>567</v>
      </c>
      <c r="D10440" t="s">
        <v>568</v>
      </c>
      <c r="E10440" t="s">
        <v>27</v>
      </c>
      <c r="F10440" t="s">
        <v>52</v>
      </c>
      <c r="G10440" t="s">
        <v>133</v>
      </c>
      <c r="H10440">
        <v>10</v>
      </c>
      <c r="I10440">
        <v>421.56</v>
      </c>
      <c r="J10440">
        <v>0.05</v>
      </c>
      <c r="K10440">
        <v>4004.82</v>
      </c>
      <c r="L10440">
        <v>227.26</v>
      </c>
      <c r="M10440">
        <f t="shared" si="491"/>
        <v>4004.82</v>
      </c>
      <c r="N10440" t="str">
        <f t="shared" si="489"/>
        <v>Q2</v>
      </c>
      <c r="O10440" s="2">
        <f t="shared" si="490"/>
        <v>5.6746620322511365</v>
      </c>
      <c r="P10440" t="str">
        <f>VLOOKUP(retail_sales_2023!C10440,customers!A:J,5,)</f>
        <v>Amritsar</v>
      </c>
      <c r="Q10440" t="str">
        <f>VLOOKUP(C10440,customers!A:J,10,0)</f>
        <v>Premium</v>
      </c>
    </row>
    <row r="10441" spans="1:17" x14ac:dyDescent="0.3">
      <c r="A10441" t="s">
        <v>11532</v>
      </c>
      <c r="B10441" s="1">
        <v>45275</v>
      </c>
      <c r="C10441" t="s">
        <v>1289</v>
      </c>
      <c r="D10441" t="s">
        <v>13093</v>
      </c>
      <c r="E10441" t="s">
        <v>15</v>
      </c>
      <c r="F10441" t="s">
        <v>22</v>
      </c>
      <c r="G10441" t="s">
        <v>315</v>
      </c>
      <c r="H10441">
        <v>3</v>
      </c>
      <c r="I10441">
        <v>29423.74</v>
      </c>
      <c r="J10441">
        <v>0.3</v>
      </c>
      <c r="K10441">
        <v>61789.85</v>
      </c>
      <c r="L10441">
        <v>15304.29</v>
      </c>
      <c r="M10441">
        <f t="shared" si="491"/>
        <v>61789.853999999999</v>
      </c>
      <c r="N10441" t="str">
        <f t="shared" si="489"/>
        <v>Q4</v>
      </c>
      <c r="O10441" s="2">
        <f t="shared" si="490"/>
        <v>24.768291232297862</v>
      </c>
      <c r="P10441" t="str">
        <f>VLOOKUP(retail_sales_2023!C10441,customers!A:J,5,)</f>
        <v>Kochi</v>
      </c>
      <c r="Q10441" t="str">
        <f>VLOOKUP(C10441,customers!A:J,10,0)</f>
        <v>Regular</v>
      </c>
    </row>
    <row r="10442" spans="1:17" x14ac:dyDescent="0.3">
      <c r="A10442" t="s">
        <v>11533</v>
      </c>
      <c r="B10442" s="1">
        <v>45054</v>
      </c>
      <c r="C10442" t="s">
        <v>2307</v>
      </c>
      <c r="D10442" t="s">
        <v>2308</v>
      </c>
      <c r="E10442" t="s">
        <v>27</v>
      </c>
      <c r="F10442" t="s">
        <v>81</v>
      </c>
      <c r="G10442" t="s">
        <v>150</v>
      </c>
      <c r="H10442">
        <v>4</v>
      </c>
      <c r="I10442">
        <v>899.26</v>
      </c>
      <c r="J10442">
        <v>0</v>
      </c>
      <c r="K10442">
        <v>3597.04</v>
      </c>
      <c r="L10442">
        <v>977.9</v>
      </c>
      <c r="M10442">
        <f t="shared" si="491"/>
        <v>3597.04</v>
      </c>
      <c r="N10442" t="str">
        <f t="shared" si="489"/>
        <v>Q2</v>
      </c>
      <c r="O10442" s="2">
        <f t="shared" si="490"/>
        <v>27.186242021217446</v>
      </c>
      <c r="P10442" t="str">
        <f>VLOOKUP(retail_sales_2023!C10442,customers!A:J,5,)</f>
        <v>Delhi</v>
      </c>
      <c r="Q10442" t="str">
        <f>VLOOKUP(C10442,customers!A:J,10,0)</f>
        <v>Premium</v>
      </c>
    </row>
    <row r="10443" spans="1:17" x14ac:dyDescent="0.3">
      <c r="A10443" t="s">
        <v>11534</v>
      </c>
      <c r="B10443" s="1">
        <v>45045</v>
      </c>
      <c r="C10443" t="s">
        <v>1771</v>
      </c>
      <c r="D10443" t="s">
        <v>1772</v>
      </c>
      <c r="E10443" t="s">
        <v>33</v>
      </c>
      <c r="F10443" t="s">
        <v>81</v>
      </c>
      <c r="G10443" t="s">
        <v>158</v>
      </c>
      <c r="H10443">
        <v>3</v>
      </c>
      <c r="I10443">
        <v>2187.29</v>
      </c>
      <c r="J10443">
        <v>0.05</v>
      </c>
      <c r="K10443">
        <v>6233.78</v>
      </c>
      <c r="L10443">
        <v>1579.57</v>
      </c>
      <c r="M10443">
        <f t="shared" si="491"/>
        <v>6233.7764999999999</v>
      </c>
      <c r="N10443" t="str">
        <f t="shared" si="489"/>
        <v>Q2</v>
      </c>
      <c r="O10443" s="2">
        <f t="shared" si="490"/>
        <v>25.338879459974528</v>
      </c>
      <c r="P10443" t="str">
        <f>VLOOKUP(retail_sales_2023!C10443,customers!A:J,5,)</f>
        <v>Ahmedabad</v>
      </c>
      <c r="Q10443" t="str">
        <f>VLOOKUP(C10443,customers!A:J,10,0)</f>
        <v>Premium</v>
      </c>
    </row>
    <row r="10444" spans="1:17" x14ac:dyDescent="0.3">
      <c r="A10444" t="s">
        <v>11535</v>
      </c>
      <c r="B10444" s="1">
        <v>45182</v>
      </c>
      <c r="C10444" t="s">
        <v>444</v>
      </c>
      <c r="D10444" t="s">
        <v>445</v>
      </c>
      <c r="E10444" t="s">
        <v>27</v>
      </c>
      <c r="F10444" t="s">
        <v>22</v>
      </c>
      <c r="G10444" t="s">
        <v>516</v>
      </c>
      <c r="H10444">
        <v>3</v>
      </c>
      <c r="I10444">
        <v>23326.89</v>
      </c>
      <c r="J10444">
        <v>0</v>
      </c>
      <c r="K10444">
        <v>69980.67</v>
      </c>
      <c r="L10444">
        <v>13647.24</v>
      </c>
      <c r="M10444">
        <f t="shared" si="491"/>
        <v>69980.67</v>
      </c>
      <c r="N10444" t="str">
        <f t="shared" si="489"/>
        <v>Q3</v>
      </c>
      <c r="O10444" s="2">
        <f t="shared" si="490"/>
        <v>19.501442326859689</v>
      </c>
      <c r="P10444" t="str">
        <f>VLOOKUP(retail_sales_2023!C10444,customers!A:J,5,)</f>
        <v>Jaipur</v>
      </c>
      <c r="Q10444" t="str">
        <f>VLOOKUP(C10444,customers!A:J,10,0)</f>
        <v>Regular</v>
      </c>
    </row>
    <row r="10445" spans="1:17" x14ac:dyDescent="0.3">
      <c r="A10445" t="s">
        <v>11536</v>
      </c>
      <c r="B10445" s="1">
        <v>44966</v>
      </c>
      <c r="C10445" t="s">
        <v>2168</v>
      </c>
      <c r="D10445" t="s">
        <v>2169</v>
      </c>
      <c r="E10445" t="s">
        <v>33</v>
      </c>
      <c r="F10445" t="s">
        <v>38</v>
      </c>
      <c r="G10445" t="s">
        <v>73</v>
      </c>
      <c r="H10445">
        <v>4</v>
      </c>
      <c r="I10445">
        <v>2432.85</v>
      </c>
      <c r="J10445">
        <v>0</v>
      </c>
      <c r="K10445">
        <v>9731.4</v>
      </c>
      <c r="L10445">
        <v>2475.73</v>
      </c>
      <c r="M10445">
        <f t="shared" si="491"/>
        <v>9731.4</v>
      </c>
      <c r="N10445" t="str">
        <f t="shared" si="489"/>
        <v>Q1</v>
      </c>
      <c r="O10445" s="2">
        <f t="shared" si="490"/>
        <v>25.440635468688988</v>
      </c>
      <c r="P10445" t="str">
        <f>VLOOKUP(retail_sales_2023!C10445,customers!A:J,5,)</f>
        <v>Nagpur</v>
      </c>
      <c r="Q10445" t="str">
        <f>VLOOKUP(C10445,customers!A:J,10,0)</f>
        <v>Premium</v>
      </c>
    </row>
    <row r="10446" spans="1:17" x14ac:dyDescent="0.3">
      <c r="A10446" t="s">
        <v>11537</v>
      </c>
      <c r="B10446" s="1">
        <v>45092</v>
      </c>
      <c r="C10446" t="s">
        <v>245</v>
      </c>
      <c r="D10446" t="s">
        <v>246</v>
      </c>
      <c r="E10446" t="s">
        <v>27</v>
      </c>
      <c r="F10446" t="s">
        <v>16</v>
      </c>
      <c r="G10446" t="s">
        <v>356</v>
      </c>
      <c r="H10446">
        <v>5</v>
      </c>
      <c r="I10446">
        <v>737.53</v>
      </c>
      <c r="J10446">
        <v>0.15</v>
      </c>
      <c r="K10446">
        <v>3134.5</v>
      </c>
      <c r="L10446">
        <v>821.75</v>
      </c>
      <c r="M10446">
        <f t="shared" si="491"/>
        <v>3134.5024999999996</v>
      </c>
      <c r="N10446" t="str">
        <f t="shared" si="489"/>
        <v>Q2</v>
      </c>
      <c r="O10446" s="2">
        <f t="shared" si="490"/>
        <v>26.216302440580634</v>
      </c>
      <c r="P10446" t="str">
        <f>VLOOKUP(retail_sales_2023!C10446,customers!A:J,5,)</f>
        <v>Chandigarh</v>
      </c>
      <c r="Q10446" t="str">
        <f>VLOOKUP(C10446,customers!A:J,10,0)</f>
        <v>Premium</v>
      </c>
    </row>
    <row r="10447" spans="1:17" x14ac:dyDescent="0.3">
      <c r="A10447" t="s">
        <v>11538</v>
      </c>
      <c r="B10447" s="1">
        <v>45161</v>
      </c>
      <c r="C10447" t="s">
        <v>95</v>
      </c>
      <c r="D10447" t="s">
        <v>96</v>
      </c>
      <c r="E10447" t="s">
        <v>15</v>
      </c>
      <c r="F10447" t="s">
        <v>28</v>
      </c>
      <c r="G10447" t="s">
        <v>61</v>
      </c>
      <c r="H10447">
        <v>1</v>
      </c>
      <c r="I10447">
        <v>3762.27</v>
      </c>
      <c r="J10447">
        <v>0</v>
      </c>
      <c r="K10447">
        <v>3762.27</v>
      </c>
      <c r="L10447">
        <v>744.69</v>
      </c>
      <c r="M10447">
        <f t="shared" si="491"/>
        <v>3762.27</v>
      </c>
      <c r="N10447" t="str">
        <f t="shared" si="489"/>
        <v>Q3</v>
      </c>
      <c r="O10447" s="2">
        <f t="shared" si="490"/>
        <v>19.793635225542026</v>
      </c>
      <c r="P10447" t="str">
        <f>VLOOKUP(retail_sales_2023!C10447,customers!A:J,5,)</f>
        <v>Bengaluru</v>
      </c>
      <c r="Q10447" t="str">
        <f>VLOOKUP(C10447,customers!A:J,10,0)</f>
        <v>Premium</v>
      </c>
    </row>
    <row r="10448" spans="1:17" x14ac:dyDescent="0.3">
      <c r="A10448" t="s">
        <v>11539</v>
      </c>
      <c r="B10448" s="1">
        <v>45063</v>
      </c>
      <c r="C10448" t="s">
        <v>126</v>
      </c>
      <c r="D10448" t="s">
        <v>127</v>
      </c>
      <c r="E10448" t="s">
        <v>15</v>
      </c>
      <c r="F10448" t="s">
        <v>81</v>
      </c>
      <c r="G10448" t="s">
        <v>264</v>
      </c>
      <c r="H10448">
        <v>3</v>
      </c>
      <c r="I10448">
        <v>4613.57</v>
      </c>
      <c r="J10448">
        <v>0.2</v>
      </c>
      <c r="K10448">
        <v>11072.57</v>
      </c>
      <c r="L10448">
        <v>4209.25</v>
      </c>
      <c r="M10448">
        <f t="shared" si="491"/>
        <v>11072.567999999999</v>
      </c>
      <c r="N10448" t="str">
        <f t="shared" si="489"/>
        <v>Q2</v>
      </c>
      <c r="O10448" s="2">
        <f t="shared" si="490"/>
        <v>38.015113022541293</v>
      </c>
      <c r="P10448" t="str">
        <f>VLOOKUP(retail_sales_2023!C10448,customers!A:J,5,)</f>
        <v>Coimbatore</v>
      </c>
      <c r="Q10448" t="str">
        <f>VLOOKUP(C10448,customers!A:J,10,0)</f>
        <v>Premium</v>
      </c>
    </row>
    <row r="10449" spans="1:17" x14ac:dyDescent="0.3">
      <c r="A10449" t="s">
        <v>11540</v>
      </c>
      <c r="B10449" s="1">
        <v>45112</v>
      </c>
      <c r="C10449" t="s">
        <v>797</v>
      </c>
      <c r="D10449" t="s">
        <v>798</v>
      </c>
      <c r="E10449" t="s">
        <v>15</v>
      </c>
      <c r="F10449" t="s">
        <v>43</v>
      </c>
      <c r="G10449" t="s">
        <v>110</v>
      </c>
      <c r="H10449">
        <v>1</v>
      </c>
      <c r="I10449">
        <v>10363.34</v>
      </c>
      <c r="J10449">
        <v>0.05</v>
      </c>
      <c r="K10449">
        <v>9845.17</v>
      </c>
      <c r="L10449">
        <v>917.62</v>
      </c>
      <c r="M10449">
        <f t="shared" si="491"/>
        <v>9845.1729999999989</v>
      </c>
      <c r="N10449" t="str">
        <f t="shared" si="489"/>
        <v>Q3</v>
      </c>
      <c r="O10449" s="2">
        <f t="shared" si="490"/>
        <v>9.3205094477799779</v>
      </c>
      <c r="P10449" t="str">
        <f>VLOOKUP(retail_sales_2023!C10449,customers!A:J,5,)</f>
        <v>Kochi</v>
      </c>
      <c r="Q10449" t="str">
        <f>VLOOKUP(C10449,customers!A:J,10,0)</f>
        <v>Occasional</v>
      </c>
    </row>
    <row r="10450" spans="1:17" x14ac:dyDescent="0.3">
      <c r="A10450" t="s">
        <v>11541</v>
      </c>
      <c r="B10450" s="1">
        <v>45151</v>
      </c>
      <c r="C10450" t="s">
        <v>372</v>
      </c>
      <c r="D10450" t="s">
        <v>373</v>
      </c>
      <c r="E10450" t="s">
        <v>33</v>
      </c>
      <c r="F10450" t="s">
        <v>43</v>
      </c>
      <c r="G10450" t="s">
        <v>121</v>
      </c>
      <c r="H10450">
        <v>3</v>
      </c>
      <c r="I10450">
        <v>55089.18</v>
      </c>
      <c r="J10450">
        <v>0.05</v>
      </c>
      <c r="K10450">
        <v>157004.16</v>
      </c>
      <c r="L10450">
        <v>14443.47</v>
      </c>
      <c r="M10450">
        <f t="shared" si="491"/>
        <v>157004.163</v>
      </c>
      <c r="N10450" t="str">
        <f t="shared" si="489"/>
        <v>Q3</v>
      </c>
      <c r="O10450" s="2">
        <f t="shared" si="490"/>
        <v>9.1994186650850516</v>
      </c>
      <c r="P10450" t="str">
        <f>VLOOKUP(retail_sales_2023!C10450,customers!A:J,5,)</f>
        <v>Pune</v>
      </c>
      <c r="Q10450" t="str">
        <f>VLOOKUP(C10450,customers!A:J,10,0)</f>
        <v>Premium</v>
      </c>
    </row>
    <row r="10451" spans="1:17" x14ac:dyDescent="0.3">
      <c r="A10451" t="s">
        <v>11542</v>
      </c>
      <c r="B10451" s="1">
        <v>44991</v>
      </c>
      <c r="C10451" t="s">
        <v>682</v>
      </c>
      <c r="D10451" t="s">
        <v>683</v>
      </c>
      <c r="E10451" t="s">
        <v>27</v>
      </c>
      <c r="F10451" t="s">
        <v>52</v>
      </c>
      <c r="G10451" t="s">
        <v>200</v>
      </c>
      <c r="H10451">
        <v>6</v>
      </c>
      <c r="I10451">
        <v>705.81</v>
      </c>
      <c r="J10451">
        <v>0.05</v>
      </c>
      <c r="K10451">
        <v>4023.12</v>
      </c>
      <c r="L10451">
        <v>363.77</v>
      </c>
      <c r="M10451">
        <f t="shared" si="491"/>
        <v>4023.1169999999993</v>
      </c>
      <c r="N10451" t="str">
        <f t="shared" si="489"/>
        <v>Q1</v>
      </c>
      <c r="O10451" s="2">
        <f t="shared" si="490"/>
        <v>9.0419873133289581</v>
      </c>
      <c r="P10451" t="str">
        <f>VLOOKUP(retail_sales_2023!C10451,customers!A:J,5,)</f>
        <v>Delhi</v>
      </c>
      <c r="Q10451" t="str">
        <f>VLOOKUP(C10451,customers!A:J,10,0)</f>
        <v>Regular</v>
      </c>
    </row>
    <row r="10452" spans="1:17" x14ac:dyDescent="0.3">
      <c r="A10452" t="s">
        <v>11543</v>
      </c>
      <c r="B10452" s="1">
        <v>45153</v>
      </c>
      <c r="C10452" t="s">
        <v>2647</v>
      </c>
      <c r="D10452" t="s">
        <v>3856</v>
      </c>
      <c r="E10452" t="s">
        <v>27</v>
      </c>
      <c r="F10452" t="s">
        <v>43</v>
      </c>
      <c r="G10452" t="s">
        <v>110</v>
      </c>
      <c r="H10452">
        <v>5</v>
      </c>
      <c r="I10452">
        <v>10295.49</v>
      </c>
      <c r="J10452">
        <v>0.15</v>
      </c>
      <c r="K10452">
        <v>43755.83</v>
      </c>
      <c r="L10452">
        <v>6717.83</v>
      </c>
      <c r="M10452">
        <f t="shared" si="491"/>
        <v>43755.832499999997</v>
      </c>
      <c r="N10452" t="str">
        <f t="shared" si="489"/>
        <v>Q3</v>
      </c>
      <c r="O10452" s="2">
        <f t="shared" si="490"/>
        <v>15.352994103871415</v>
      </c>
      <c r="P10452" t="str">
        <f>VLOOKUP(retail_sales_2023!C10452,customers!A:J,5,)</f>
        <v>Jaipur</v>
      </c>
      <c r="Q10452" t="str">
        <f>VLOOKUP(C10452,customers!A:J,10,0)</f>
        <v>Regular</v>
      </c>
    </row>
    <row r="10453" spans="1:17" x14ac:dyDescent="0.3">
      <c r="A10453" t="s">
        <v>11544</v>
      </c>
      <c r="B10453" s="1">
        <v>45036</v>
      </c>
      <c r="C10453" t="s">
        <v>1120</v>
      </c>
      <c r="D10453" t="s">
        <v>1121</v>
      </c>
      <c r="E10453" t="s">
        <v>33</v>
      </c>
      <c r="F10453" t="s">
        <v>81</v>
      </c>
      <c r="G10453" t="s">
        <v>158</v>
      </c>
      <c r="H10453">
        <v>3</v>
      </c>
      <c r="I10453">
        <v>2864.66</v>
      </c>
      <c r="J10453">
        <v>0.2</v>
      </c>
      <c r="K10453">
        <v>6875.18</v>
      </c>
      <c r="L10453">
        <v>2177.75</v>
      </c>
      <c r="M10453">
        <f t="shared" si="491"/>
        <v>6875.1840000000002</v>
      </c>
      <c r="N10453" t="str">
        <f t="shared" si="489"/>
        <v>Q2</v>
      </c>
      <c r="O10453" s="2">
        <f t="shared" si="490"/>
        <v>31.675534313283432</v>
      </c>
      <c r="P10453" t="str">
        <f>VLOOKUP(retail_sales_2023!C10453,customers!A:J,5,)</f>
        <v>Nagpur</v>
      </c>
      <c r="Q10453" t="str">
        <f>VLOOKUP(C10453,customers!A:J,10,0)</f>
        <v>Regular</v>
      </c>
    </row>
    <row r="10454" spans="1:17" x14ac:dyDescent="0.3">
      <c r="A10454" t="s">
        <v>11545</v>
      </c>
      <c r="B10454" s="1">
        <v>45239</v>
      </c>
      <c r="C10454" t="s">
        <v>1034</v>
      </c>
      <c r="D10454" t="s">
        <v>1035</v>
      </c>
      <c r="E10454" t="s">
        <v>21</v>
      </c>
      <c r="F10454" t="s">
        <v>43</v>
      </c>
      <c r="G10454" t="s">
        <v>282</v>
      </c>
      <c r="H10454">
        <v>5</v>
      </c>
      <c r="I10454">
        <v>65234.54</v>
      </c>
      <c r="J10454">
        <v>0.05</v>
      </c>
      <c r="K10454">
        <v>309864.07</v>
      </c>
      <c r="L10454">
        <v>36010.42</v>
      </c>
      <c r="M10454">
        <f t="shared" si="491"/>
        <v>309864.065</v>
      </c>
      <c r="N10454" t="str">
        <f t="shared" si="489"/>
        <v>Q4</v>
      </c>
      <c r="O10454" s="2">
        <f t="shared" si="490"/>
        <v>11.621360295177171</v>
      </c>
      <c r="P10454" t="str">
        <f>VLOOKUP(retail_sales_2023!C10454,customers!A:J,5,)</f>
        <v>Ranchi</v>
      </c>
      <c r="Q10454" t="str">
        <f>VLOOKUP(C10454,customers!A:J,10,0)</f>
        <v>Premium</v>
      </c>
    </row>
    <row r="10455" spans="1:17" x14ac:dyDescent="0.3">
      <c r="A10455" t="s">
        <v>11546</v>
      </c>
      <c r="B10455" s="1">
        <v>45160</v>
      </c>
      <c r="C10455" t="s">
        <v>507</v>
      </c>
      <c r="D10455" t="s">
        <v>508</v>
      </c>
      <c r="E10455" t="s">
        <v>33</v>
      </c>
      <c r="F10455" t="s">
        <v>52</v>
      </c>
      <c r="G10455" t="s">
        <v>53</v>
      </c>
      <c r="H10455">
        <v>7</v>
      </c>
      <c r="I10455">
        <v>269.58</v>
      </c>
      <c r="J10455">
        <v>0</v>
      </c>
      <c r="K10455">
        <v>1887.06</v>
      </c>
      <c r="L10455">
        <v>189.98</v>
      </c>
      <c r="M10455">
        <f t="shared" si="491"/>
        <v>1887.06</v>
      </c>
      <c r="N10455" t="str">
        <f t="shared" si="489"/>
        <v>Q3</v>
      </c>
      <c r="O10455" s="2">
        <f t="shared" si="490"/>
        <v>10.067512426737888</v>
      </c>
      <c r="P10455" t="str">
        <f>VLOOKUP(retail_sales_2023!C10455,customers!A:J,5,)</f>
        <v>Nagpur</v>
      </c>
      <c r="Q10455" t="str">
        <f>VLOOKUP(C10455,customers!A:J,10,0)</f>
        <v>Premium</v>
      </c>
    </row>
    <row r="10456" spans="1:17" x14ac:dyDescent="0.3">
      <c r="A10456" t="s">
        <v>11547</v>
      </c>
      <c r="B10456" s="1">
        <v>45290</v>
      </c>
      <c r="C10456" t="s">
        <v>875</v>
      </c>
      <c r="D10456" t="s">
        <v>876</v>
      </c>
      <c r="E10456" t="s">
        <v>15</v>
      </c>
      <c r="F10456" t="s">
        <v>22</v>
      </c>
      <c r="G10456" t="s">
        <v>34</v>
      </c>
      <c r="H10456">
        <v>4</v>
      </c>
      <c r="I10456">
        <v>41135.35</v>
      </c>
      <c r="J10456">
        <v>0.05</v>
      </c>
      <c r="K10456">
        <v>156314.32999999999</v>
      </c>
      <c r="L10456">
        <v>38793.5</v>
      </c>
      <c r="M10456">
        <f t="shared" si="491"/>
        <v>156314.32999999999</v>
      </c>
      <c r="N10456" t="str">
        <f t="shared" si="489"/>
        <v>Q4</v>
      </c>
      <c r="O10456" s="2">
        <f t="shared" si="490"/>
        <v>24.817622287092938</v>
      </c>
      <c r="P10456" t="str">
        <f>VLOOKUP(retail_sales_2023!C10456,customers!A:J,5,)</f>
        <v>Chennai</v>
      </c>
      <c r="Q10456" t="str">
        <f>VLOOKUP(C10456,customers!A:J,10,0)</f>
        <v>Premium</v>
      </c>
    </row>
    <row r="10457" spans="1:17" x14ac:dyDescent="0.3">
      <c r="A10457" t="s">
        <v>11548</v>
      </c>
      <c r="B10457" s="1">
        <v>44988</v>
      </c>
      <c r="C10457" t="s">
        <v>1305</v>
      </c>
      <c r="D10457" t="s">
        <v>1306</v>
      </c>
      <c r="E10457" t="s">
        <v>33</v>
      </c>
      <c r="F10457" t="s">
        <v>16</v>
      </c>
      <c r="G10457" t="s">
        <v>305</v>
      </c>
      <c r="H10457">
        <v>2</v>
      </c>
      <c r="I10457">
        <v>530.51</v>
      </c>
      <c r="J10457">
        <v>0.2</v>
      </c>
      <c r="K10457">
        <v>848.82</v>
      </c>
      <c r="L10457">
        <v>356.3</v>
      </c>
      <c r="M10457">
        <f t="shared" si="491"/>
        <v>848.81600000000003</v>
      </c>
      <c r="N10457" t="str">
        <f t="shared" si="489"/>
        <v>Q1</v>
      </c>
      <c r="O10457" s="2">
        <f t="shared" si="490"/>
        <v>41.975919511792839</v>
      </c>
      <c r="P10457" t="str">
        <f>VLOOKUP(retail_sales_2023!C10457,customers!A:J,5,)</f>
        <v>Pune</v>
      </c>
      <c r="Q10457" t="str">
        <f>VLOOKUP(C10457,customers!A:J,10,0)</f>
        <v>Premium</v>
      </c>
    </row>
    <row r="10458" spans="1:17" x14ac:dyDescent="0.3">
      <c r="A10458" t="s">
        <v>11549</v>
      </c>
      <c r="B10458" s="1">
        <v>44961</v>
      </c>
      <c r="C10458" t="s">
        <v>115</v>
      </c>
      <c r="D10458" t="s">
        <v>116</v>
      </c>
      <c r="E10458" t="s">
        <v>15</v>
      </c>
      <c r="F10458" t="s">
        <v>38</v>
      </c>
      <c r="G10458" t="s">
        <v>48</v>
      </c>
      <c r="H10458">
        <v>5</v>
      </c>
      <c r="I10458">
        <v>3121.31</v>
      </c>
      <c r="J10458">
        <v>0</v>
      </c>
      <c r="K10458">
        <v>15606.55</v>
      </c>
      <c r="L10458">
        <v>5109.97</v>
      </c>
      <c r="M10458">
        <f t="shared" si="491"/>
        <v>15606.55</v>
      </c>
      <c r="N10458" t="str">
        <f t="shared" si="489"/>
        <v>Q1</v>
      </c>
      <c r="O10458" s="2">
        <f t="shared" si="490"/>
        <v>32.742470308940803</v>
      </c>
      <c r="P10458" t="str">
        <f>VLOOKUP(retail_sales_2023!C10458,customers!A:J,5,)</f>
        <v>Coimbatore</v>
      </c>
      <c r="Q10458" t="str">
        <f>VLOOKUP(C10458,customers!A:J,10,0)</f>
        <v>Regular</v>
      </c>
    </row>
    <row r="10459" spans="1:17" x14ac:dyDescent="0.3">
      <c r="A10459" t="s">
        <v>11550</v>
      </c>
      <c r="B10459" s="1">
        <v>45282</v>
      </c>
      <c r="C10459" t="s">
        <v>1280</v>
      </c>
      <c r="D10459" t="s">
        <v>1281</v>
      </c>
      <c r="E10459" t="s">
        <v>21</v>
      </c>
      <c r="F10459" t="s">
        <v>43</v>
      </c>
      <c r="G10459" t="s">
        <v>154</v>
      </c>
      <c r="H10459">
        <v>1</v>
      </c>
      <c r="I10459">
        <v>35988.400000000001</v>
      </c>
      <c r="J10459">
        <v>0.15</v>
      </c>
      <c r="K10459">
        <v>30590.14</v>
      </c>
      <c r="L10459">
        <v>2930.4</v>
      </c>
      <c r="M10459">
        <f t="shared" si="491"/>
        <v>30590.14</v>
      </c>
      <c r="N10459" t="str">
        <f t="shared" si="489"/>
        <v>Q4</v>
      </c>
      <c r="O10459" s="2">
        <f t="shared" si="490"/>
        <v>9.579557334487518</v>
      </c>
      <c r="P10459" t="str">
        <f>VLOOKUP(retail_sales_2023!C10459,customers!A:J,5,)</f>
        <v>Guwahati</v>
      </c>
      <c r="Q10459" t="str">
        <f>VLOOKUP(C10459,customers!A:J,10,0)</f>
        <v>Premium</v>
      </c>
    </row>
    <row r="10460" spans="1:17" x14ac:dyDescent="0.3">
      <c r="A10460" t="s">
        <v>11551</v>
      </c>
      <c r="B10460" s="1">
        <v>44945</v>
      </c>
      <c r="C10460" t="s">
        <v>364</v>
      </c>
      <c r="D10460" t="s">
        <v>365</v>
      </c>
      <c r="E10460" t="s">
        <v>15</v>
      </c>
      <c r="F10460" t="s">
        <v>43</v>
      </c>
      <c r="G10460" t="s">
        <v>301</v>
      </c>
      <c r="H10460">
        <v>2</v>
      </c>
      <c r="I10460">
        <v>17292.439999999999</v>
      </c>
      <c r="J10460">
        <v>0.05</v>
      </c>
      <c r="K10460">
        <v>32855.64</v>
      </c>
      <c r="L10460">
        <v>4893.2299999999996</v>
      </c>
      <c r="M10460">
        <f t="shared" si="491"/>
        <v>32855.635999999999</v>
      </c>
      <c r="N10460" t="str">
        <f t="shared" si="489"/>
        <v>Q1</v>
      </c>
      <c r="O10460" s="2">
        <f t="shared" si="490"/>
        <v>14.893120328808083</v>
      </c>
      <c r="P10460" t="str">
        <f>VLOOKUP(retail_sales_2023!C10460,customers!A:J,5,)</f>
        <v>Bengaluru</v>
      </c>
      <c r="Q10460" t="str">
        <f>VLOOKUP(C10460,customers!A:J,10,0)</f>
        <v>Regular</v>
      </c>
    </row>
    <row r="10461" spans="1:17" x14ac:dyDescent="0.3">
      <c r="A10461" t="s">
        <v>11552</v>
      </c>
      <c r="B10461" s="1">
        <v>45022</v>
      </c>
      <c r="C10461" t="s">
        <v>251</v>
      </c>
      <c r="D10461" t="s">
        <v>252</v>
      </c>
      <c r="E10461" t="s">
        <v>15</v>
      </c>
      <c r="F10461" t="s">
        <v>52</v>
      </c>
      <c r="G10461" t="s">
        <v>226</v>
      </c>
      <c r="H10461">
        <v>1</v>
      </c>
      <c r="I10461">
        <v>559.29</v>
      </c>
      <c r="J10461">
        <v>0</v>
      </c>
      <c r="K10461">
        <v>559.29</v>
      </c>
      <c r="L10461">
        <v>51.31</v>
      </c>
      <c r="M10461">
        <f t="shared" si="491"/>
        <v>559.29</v>
      </c>
      <c r="N10461" t="str">
        <f t="shared" si="489"/>
        <v>Q2</v>
      </c>
      <c r="O10461" s="2">
        <f t="shared" si="490"/>
        <v>9.1741314881367462</v>
      </c>
      <c r="P10461" t="str">
        <f>VLOOKUP(retail_sales_2023!C10461,customers!A:J,5,)</f>
        <v>Chennai</v>
      </c>
      <c r="Q10461" t="str">
        <f>VLOOKUP(C10461,customers!A:J,10,0)</f>
        <v>Occasional</v>
      </c>
    </row>
    <row r="10462" spans="1:17" x14ac:dyDescent="0.3">
      <c r="A10462" t="s">
        <v>11553</v>
      </c>
      <c r="B10462" s="1">
        <v>45166</v>
      </c>
      <c r="C10462" t="s">
        <v>2569</v>
      </c>
      <c r="D10462" t="s">
        <v>2570</v>
      </c>
      <c r="E10462" t="s">
        <v>15</v>
      </c>
      <c r="F10462" t="s">
        <v>52</v>
      </c>
      <c r="G10462" t="s">
        <v>133</v>
      </c>
      <c r="H10462">
        <v>1</v>
      </c>
      <c r="I10462">
        <v>343.91</v>
      </c>
      <c r="J10462">
        <v>0.25</v>
      </c>
      <c r="K10462">
        <v>257.93</v>
      </c>
      <c r="L10462">
        <v>19.32</v>
      </c>
      <c r="M10462">
        <f t="shared" si="491"/>
        <v>257.9325</v>
      </c>
      <c r="N10462" t="str">
        <f t="shared" si="489"/>
        <v>Q3</v>
      </c>
      <c r="O10462" s="2">
        <f t="shared" si="490"/>
        <v>7.4904043732795715</v>
      </c>
      <c r="P10462" t="str">
        <f>VLOOKUP(retail_sales_2023!C10462,customers!A:J,5,)</f>
        <v>Hyderabad</v>
      </c>
      <c r="Q10462" t="str">
        <f>VLOOKUP(C10462,customers!A:J,10,0)</f>
        <v>Premium</v>
      </c>
    </row>
    <row r="10463" spans="1:17" x14ac:dyDescent="0.3">
      <c r="A10463" t="s">
        <v>11554</v>
      </c>
      <c r="B10463" s="1">
        <v>44991</v>
      </c>
      <c r="C10463" t="s">
        <v>1335</v>
      </c>
      <c r="D10463" t="s">
        <v>1336</v>
      </c>
      <c r="E10463" t="s">
        <v>27</v>
      </c>
      <c r="F10463" t="s">
        <v>81</v>
      </c>
      <c r="G10463" t="s">
        <v>370</v>
      </c>
      <c r="H10463">
        <v>5</v>
      </c>
      <c r="I10463">
        <v>528.66</v>
      </c>
      <c r="J10463">
        <v>0.2</v>
      </c>
      <c r="K10463">
        <v>2114.64</v>
      </c>
      <c r="L10463">
        <v>625.54999999999995</v>
      </c>
      <c r="M10463">
        <f t="shared" si="491"/>
        <v>2114.64</v>
      </c>
      <c r="N10463" t="str">
        <f t="shared" si="489"/>
        <v>Q1</v>
      </c>
      <c r="O10463" s="2">
        <f t="shared" si="490"/>
        <v>29.581867362766239</v>
      </c>
      <c r="P10463" t="str">
        <f>VLOOKUP(retail_sales_2023!C10463,customers!A:J,5,)</f>
        <v>Chandigarh</v>
      </c>
      <c r="Q10463" t="str">
        <f>VLOOKUP(C10463,customers!A:J,10,0)</f>
        <v>Premium</v>
      </c>
    </row>
    <row r="10464" spans="1:17" x14ac:dyDescent="0.3">
      <c r="A10464" t="s">
        <v>11555</v>
      </c>
      <c r="B10464" s="1">
        <v>44959</v>
      </c>
      <c r="C10464" t="s">
        <v>674</v>
      </c>
      <c r="D10464" t="s">
        <v>675</v>
      </c>
      <c r="E10464" t="s">
        <v>27</v>
      </c>
      <c r="F10464" t="s">
        <v>28</v>
      </c>
      <c r="G10464" t="s">
        <v>57</v>
      </c>
      <c r="H10464">
        <v>4</v>
      </c>
      <c r="I10464">
        <v>1459.86</v>
      </c>
      <c r="J10464">
        <v>0</v>
      </c>
      <c r="K10464">
        <v>5839.44</v>
      </c>
      <c r="L10464">
        <v>1493.41</v>
      </c>
      <c r="M10464">
        <f t="shared" si="491"/>
        <v>5839.44</v>
      </c>
      <c r="N10464" t="str">
        <f t="shared" si="489"/>
        <v>Q1</v>
      </c>
      <c r="O10464" s="2">
        <f t="shared" si="490"/>
        <v>25.574541394380283</v>
      </c>
      <c r="P10464" t="str">
        <f>VLOOKUP(retail_sales_2023!C10464,customers!A:J,5,)</f>
        <v>Jaipur</v>
      </c>
      <c r="Q10464" t="str">
        <f>VLOOKUP(C10464,customers!A:J,10,0)</f>
        <v>Premium</v>
      </c>
    </row>
    <row r="10465" spans="1:17" x14ac:dyDescent="0.3">
      <c r="A10465" t="s">
        <v>11556</v>
      </c>
      <c r="B10465" s="1">
        <v>45080</v>
      </c>
      <c r="C10465" t="s">
        <v>3538</v>
      </c>
      <c r="D10465" t="s">
        <v>3539</v>
      </c>
      <c r="E10465" t="s">
        <v>27</v>
      </c>
      <c r="F10465" t="s">
        <v>22</v>
      </c>
      <c r="G10465" t="s">
        <v>146</v>
      </c>
      <c r="H10465">
        <v>1</v>
      </c>
      <c r="I10465">
        <v>28000.32</v>
      </c>
      <c r="J10465">
        <v>0.2</v>
      </c>
      <c r="K10465">
        <v>22400.26</v>
      </c>
      <c r="L10465">
        <v>4550.16</v>
      </c>
      <c r="M10465">
        <f t="shared" si="491"/>
        <v>22400.256000000001</v>
      </c>
      <c r="N10465" t="str">
        <f t="shared" si="489"/>
        <v>Q2</v>
      </c>
      <c r="O10465" s="2">
        <f t="shared" si="490"/>
        <v>20.312978510070867</v>
      </c>
      <c r="P10465" t="str">
        <f>VLOOKUP(retail_sales_2023!C10465,customers!A:J,5,)</f>
        <v>Jaipur</v>
      </c>
      <c r="Q10465" t="str">
        <f>VLOOKUP(C10465,customers!A:J,10,0)</f>
        <v>Premium</v>
      </c>
    </row>
    <row r="10466" spans="1:17" x14ac:dyDescent="0.3">
      <c r="A10466" t="s">
        <v>11557</v>
      </c>
      <c r="B10466" s="1">
        <v>45003</v>
      </c>
      <c r="C10466" t="s">
        <v>234</v>
      </c>
      <c r="D10466" t="s">
        <v>260</v>
      </c>
      <c r="E10466" t="s">
        <v>33</v>
      </c>
      <c r="F10466" t="s">
        <v>43</v>
      </c>
      <c r="G10466" t="s">
        <v>128</v>
      </c>
      <c r="H10466">
        <v>5</v>
      </c>
      <c r="I10466">
        <v>55958.12</v>
      </c>
      <c r="J10466">
        <v>0.05</v>
      </c>
      <c r="K10466">
        <v>265801.07</v>
      </c>
      <c r="L10466">
        <v>30058.799999999999</v>
      </c>
      <c r="M10466">
        <f t="shared" si="491"/>
        <v>265801.07</v>
      </c>
      <c r="N10466" t="str">
        <f t="shared" si="489"/>
        <v>Q1</v>
      </c>
      <c r="O10466" s="2">
        <f t="shared" si="490"/>
        <v>11.308758087392198</v>
      </c>
      <c r="P10466" t="str">
        <f>VLOOKUP(retail_sales_2023!C10466,customers!A:J,5,)</f>
        <v>Mumbai</v>
      </c>
      <c r="Q10466" t="str">
        <f>VLOOKUP(C10466,customers!A:J,10,0)</f>
        <v>Occasional</v>
      </c>
    </row>
    <row r="10467" spans="1:17" x14ac:dyDescent="0.3">
      <c r="A10467" t="s">
        <v>11558</v>
      </c>
      <c r="B10467" s="1">
        <v>45075</v>
      </c>
      <c r="C10467" t="s">
        <v>1403</v>
      </c>
      <c r="D10467" t="s">
        <v>1404</v>
      </c>
      <c r="E10467" t="s">
        <v>27</v>
      </c>
      <c r="F10467" t="s">
        <v>81</v>
      </c>
      <c r="G10467" t="s">
        <v>333</v>
      </c>
      <c r="H10467">
        <v>5</v>
      </c>
      <c r="I10467">
        <v>4044.85</v>
      </c>
      <c r="J10467">
        <v>0.2</v>
      </c>
      <c r="K10467">
        <v>16179.4</v>
      </c>
      <c r="L10467">
        <v>5356.04</v>
      </c>
      <c r="M10467">
        <f t="shared" si="491"/>
        <v>16179.400000000001</v>
      </c>
      <c r="N10467" t="str">
        <f t="shared" si="489"/>
        <v>Q2</v>
      </c>
      <c r="O10467" s="2">
        <f t="shared" si="490"/>
        <v>33.10407060830439</v>
      </c>
      <c r="P10467" t="str">
        <f>VLOOKUP(retail_sales_2023!C10467,customers!A:J,5,)</f>
        <v>Jaipur</v>
      </c>
      <c r="Q10467" t="str">
        <f>VLOOKUP(C10467,customers!A:J,10,0)</f>
        <v>Occasional</v>
      </c>
    </row>
    <row r="10468" spans="1:17" x14ac:dyDescent="0.3">
      <c r="A10468" t="s">
        <v>11559</v>
      </c>
      <c r="B10468" s="1">
        <v>44950</v>
      </c>
      <c r="C10468" t="s">
        <v>829</v>
      </c>
      <c r="D10468" t="s">
        <v>830</v>
      </c>
      <c r="E10468" t="s">
        <v>15</v>
      </c>
      <c r="F10468" t="s">
        <v>22</v>
      </c>
      <c r="G10468" t="s">
        <v>210</v>
      </c>
      <c r="H10468">
        <v>2</v>
      </c>
      <c r="I10468">
        <v>41053.33</v>
      </c>
      <c r="J10468">
        <v>0.05</v>
      </c>
      <c r="K10468">
        <v>78001.33</v>
      </c>
      <c r="L10468">
        <v>14659.5</v>
      </c>
      <c r="M10468">
        <f t="shared" si="491"/>
        <v>78001.327000000005</v>
      </c>
      <c r="N10468" t="str">
        <f t="shared" si="489"/>
        <v>Q1</v>
      </c>
      <c r="O10468" s="2">
        <f t="shared" si="490"/>
        <v>18.793910308965245</v>
      </c>
      <c r="P10468" t="str">
        <f>VLOOKUP(retail_sales_2023!C10468,customers!A:J,5,)</f>
        <v>Chennai</v>
      </c>
      <c r="Q10468" t="str">
        <f>VLOOKUP(C10468,customers!A:J,10,0)</f>
        <v>Regular</v>
      </c>
    </row>
    <row r="10469" spans="1:17" x14ac:dyDescent="0.3">
      <c r="A10469" t="s">
        <v>11560</v>
      </c>
      <c r="B10469" s="1">
        <v>45130</v>
      </c>
      <c r="C10469" t="s">
        <v>1211</v>
      </c>
      <c r="D10469" t="s">
        <v>1212</v>
      </c>
      <c r="E10469" t="s">
        <v>15</v>
      </c>
      <c r="F10469" t="s">
        <v>81</v>
      </c>
      <c r="G10469" t="s">
        <v>82</v>
      </c>
      <c r="H10469">
        <v>1</v>
      </c>
      <c r="I10469">
        <v>2655.84</v>
      </c>
      <c r="J10469">
        <v>0.1</v>
      </c>
      <c r="K10469">
        <v>2390.2600000000002</v>
      </c>
      <c r="L10469">
        <v>779.71</v>
      </c>
      <c r="M10469">
        <f t="shared" si="491"/>
        <v>2390.2560000000003</v>
      </c>
      <c r="N10469" t="str">
        <f t="shared" si="489"/>
        <v>Q3</v>
      </c>
      <c r="O10469" s="2">
        <f t="shared" si="490"/>
        <v>32.620300720423714</v>
      </c>
      <c r="P10469" t="str">
        <f>VLOOKUP(retail_sales_2023!C10469,customers!A:J,5,)</f>
        <v>Kochi</v>
      </c>
      <c r="Q10469" t="str">
        <f>VLOOKUP(C10469,customers!A:J,10,0)</f>
        <v>Regular</v>
      </c>
    </row>
    <row r="10470" spans="1:17" x14ac:dyDescent="0.3">
      <c r="A10470" t="s">
        <v>11561</v>
      </c>
      <c r="B10470" s="1">
        <v>45217</v>
      </c>
      <c r="C10470" t="s">
        <v>531</v>
      </c>
      <c r="D10470" t="s">
        <v>532</v>
      </c>
      <c r="E10470" t="s">
        <v>15</v>
      </c>
      <c r="F10470" t="s">
        <v>38</v>
      </c>
      <c r="G10470" t="s">
        <v>48</v>
      </c>
      <c r="H10470">
        <v>3</v>
      </c>
      <c r="I10470">
        <v>1289.1199999999999</v>
      </c>
      <c r="J10470">
        <v>0.3</v>
      </c>
      <c r="K10470">
        <v>2707.15</v>
      </c>
      <c r="L10470">
        <v>929.56</v>
      </c>
      <c r="M10470">
        <f t="shared" si="491"/>
        <v>2707.1519999999996</v>
      </c>
      <c r="N10470" t="str">
        <f t="shared" si="489"/>
        <v>Q4</v>
      </c>
      <c r="O10470" s="2">
        <f t="shared" si="490"/>
        <v>34.337218107603931</v>
      </c>
      <c r="P10470" t="str">
        <f>VLOOKUP(retail_sales_2023!C10470,customers!A:J,5,)</f>
        <v>Hyderabad</v>
      </c>
      <c r="Q10470" t="str">
        <f>VLOOKUP(C10470,customers!A:J,10,0)</f>
        <v>Regular</v>
      </c>
    </row>
    <row r="10471" spans="1:17" x14ac:dyDescent="0.3">
      <c r="A10471" t="s">
        <v>11562</v>
      </c>
      <c r="B10471" s="1">
        <v>44971</v>
      </c>
      <c r="C10471" t="s">
        <v>1252</v>
      </c>
      <c r="D10471" t="s">
        <v>1253</v>
      </c>
      <c r="E10471" t="s">
        <v>15</v>
      </c>
      <c r="F10471" t="s">
        <v>43</v>
      </c>
      <c r="G10471" t="s">
        <v>178</v>
      </c>
      <c r="H10471">
        <v>3</v>
      </c>
      <c r="I10471">
        <v>81449.19</v>
      </c>
      <c r="J10471">
        <v>0</v>
      </c>
      <c r="K10471">
        <v>244347.57</v>
      </c>
      <c r="L10471">
        <v>31362.34</v>
      </c>
      <c r="M10471">
        <f t="shared" si="491"/>
        <v>244347.57</v>
      </c>
      <c r="N10471" t="str">
        <f t="shared" si="489"/>
        <v>Q1</v>
      </c>
      <c r="O10471" s="2">
        <f t="shared" si="490"/>
        <v>12.835134804082562</v>
      </c>
      <c r="P10471" t="str">
        <f>VLOOKUP(retail_sales_2023!C10471,customers!A:J,5,)</f>
        <v>Chennai</v>
      </c>
      <c r="Q10471" t="str">
        <f>VLOOKUP(C10471,customers!A:J,10,0)</f>
        <v>Regular</v>
      </c>
    </row>
    <row r="10472" spans="1:17" x14ac:dyDescent="0.3">
      <c r="A10472" t="s">
        <v>11563</v>
      </c>
      <c r="B10472" s="1">
        <v>45095</v>
      </c>
      <c r="C10472" t="s">
        <v>130</v>
      </c>
      <c r="D10472" t="s">
        <v>131</v>
      </c>
      <c r="E10472" t="s">
        <v>21</v>
      </c>
      <c r="F10472" t="s">
        <v>16</v>
      </c>
      <c r="G10472" t="s">
        <v>319</v>
      </c>
      <c r="H10472">
        <v>2</v>
      </c>
      <c r="I10472">
        <v>414.66</v>
      </c>
      <c r="J10472">
        <v>0.1</v>
      </c>
      <c r="K10472">
        <v>746.39</v>
      </c>
      <c r="L10472">
        <v>205.69</v>
      </c>
      <c r="M10472">
        <f t="shared" si="491"/>
        <v>746.38800000000003</v>
      </c>
      <c r="N10472" t="str">
        <f t="shared" si="489"/>
        <v>Q2</v>
      </c>
      <c r="O10472" s="2">
        <f t="shared" si="490"/>
        <v>27.557979072602794</v>
      </c>
      <c r="P10472" t="str">
        <f>VLOOKUP(retail_sales_2023!C10472,customers!A:J,5,)</f>
        <v>Bhubaneswar</v>
      </c>
      <c r="Q10472" t="str">
        <f>VLOOKUP(C10472,customers!A:J,10,0)</f>
        <v>Regular</v>
      </c>
    </row>
    <row r="10473" spans="1:17" x14ac:dyDescent="0.3">
      <c r="A10473" t="s">
        <v>11564</v>
      </c>
      <c r="B10473" s="1">
        <v>44959</v>
      </c>
      <c r="C10473" t="s">
        <v>1984</v>
      </c>
      <c r="D10473" t="s">
        <v>1985</v>
      </c>
      <c r="E10473" t="s">
        <v>27</v>
      </c>
      <c r="F10473" t="s">
        <v>38</v>
      </c>
      <c r="G10473" t="s">
        <v>73</v>
      </c>
      <c r="H10473">
        <v>5</v>
      </c>
      <c r="I10473">
        <v>3359</v>
      </c>
      <c r="J10473">
        <v>0.15</v>
      </c>
      <c r="K10473">
        <v>14275.75</v>
      </c>
      <c r="L10473">
        <v>3507.17</v>
      </c>
      <c r="M10473">
        <f t="shared" si="491"/>
        <v>14275.75</v>
      </c>
      <c r="N10473" t="str">
        <f t="shared" si="489"/>
        <v>Q1</v>
      </c>
      <c r="O10473" s="2">
        <f t="shared" si="490"/>
        <v>24.567325709682507</v>
      </c>
      <c r="P10473" t="str">
        <f>VLOOKUP(retail_sales_2023!C10473,customers!A:J,5,)</f>
        <v>Chandigarh</v>
      </c>
      <c r="Q10473" t="str">
        <f>VLOOKUP(C10473,customers!A:J,10,0)</f>
        <v>Premium</v>
      </c>
    </row>
    <row r="10474" spans="1:17" x14ac:dyDescent="0.3">
      <c r="A10474" t="s">
        <v>11565</v>
      </c>
      <c r="B10474" s="1">
        <v>45058</v>
      </c>
      <c r="C10474" t="s">
        <v>417</v>
      </c>
      <c r="D10474" t="s">
        <v>418</v>
      </c>
      <c r="E10474" t="s">
        <v>27</v>
      </c>
      <c r="F10474" t="s">
        <v>16</v>
      </c>
      <c r="G10474" t="s">
        <v>286</v>
      </c>
      <c r="H10474">
        <v>3</v>
      </c>
      <c r="I10474">
        <v>822.83</v>
      </c>
      <c r="J10474">
        <v>0.1</v>
      </c>
      <c r="K10474">
        <v>2221.64</v>
      </c>
      <c r="L10474">
        <v>688.67</v>
      </c>
      <c r="M10474">
        <f t="shared" si="491"/>
        <v>2221.6410000000001</v>
      </c>
      <c r="N10474" t="str">
        <f t="shared" si="489"/>
        <v>Q2</v>
      </c>
      <c r="O10474" s="2">
        <f t="shared" si="490"/>
        <v>30.99827154714535</v>
      </c>
      <c r="P10474" t="str">
        <f>VLOOKUP(retail_sales_2023!C10474,customers!A:J,5,)</f>
        <v>Lucknow</v>
      </c>
      <c r="Q10474" t="str">
        <f>VLOOKUP(C10474,customers!A:J,10,0)</f>
        <v>Occasional</v>
      </c>
    </row>
    <row r="10475" spans="1:17" x14ac:dyDescent="0.3">
      <c r="A10475" t="s">
        <v>11566</v>
      </c>
      <c r="B10475" s="1">
        <v>45143</v>
      </c>
      <c r="C10475" t="s">
        <v>313</v>
      </c>
      <c r="D10475" t="s">
        <v>314</v>
      </c>
      <c r="E10475" t="s">
        <v>21</v>
      </c>
      <c r="F10475" t="s">
        <v>52</v>
      </c>
      <c r="G10475" t="s">
        <v>268</v>
      </c>
      <c r="H10475">
        <v>2</v>
      </c>
      <c r="I10475">
        <v>322.02999999999997</v>
      </c>
      <c r="J10475">
        <v>0</v>
      </c>
      <c r="K10475">
        <v>644.05999999999995</v>
      </c>
      <c r="L10475">
        <v>37.58</v>
      </c>
      <c r="M10475">
        <f t="shared" si="491"/>
        <v>644.05999999999995</v>
      </c>
      <c r="N10475" t="str">
        <f t="shared" si="489"/>
        <v>Q3</v>
      </c>
      <c r="O10475" s="2">
        <f t="shared" si="490"/>
        <v>5.8348601062012859</v>
      </c>
      <c r="P10475" t="str">
        <f>VLOOKUP(retail_sales_2023!C10475,customers!A:J,5,)</f>
        <v>Kolkata</v>
      </c>
      <c r="Q10475" t="str">
        <f>VLOOKUP(C10475,customers!A:J,10,0)</f>
        <v>Premium</v>
      </c>
    </row>
    <row r="10476" spans="1:17" x14ac:dyDescent="0.3">
      <c r="A10476" t="s">
        <v>11567</v>
      </c>
      <c r="B10476" s="1">
        <v>45228</v>
      </c>
      <c r="C10476" t="s">
        <v>163</v>
      </c>
      <c r="D10476" t="s">
        <v>164</v>
      </c>
      <c r="E10476" t="s">
        <v>27</v>
      </c>
      <c r="F10476" t="s">
        <v>52</v>
      </c>
      <c r="G10476" t="s">
        <v>200</v>
      </c>
      <c r="H10476">
        <v>1</v>
      </c>
      <c r="I10476">
        <v>551.79</v>
      </c>
      <c r="J10476">
        <v>0</v>
      </c>
      <c r="K10476">
        <v>551.79</v>
      </c>
      <c r="L10476">
        <v>49.79</v>
      </c>
      <c r="M10476">
        <f t="shared" si="491"/>
        <v>551.79</v>
      </c>
      <c r="N10476" t="str">
        <f t="shared" si="489"/>
        <v>Q4</v>
      </c>
      <c r="O10476" s="2">
        <f t="shared" si="490"/>
        <v>9.0233603363598487</v>
      </c>
      <c r="P10476" t="str">
        <f>VLOOKUP(retail_sales_2023!C10476,customers!A:J,5,)</f>
        <v>Lucknow</v>
      </c>
      <c r="Q10476" t="str">
        <f>VLOOKUP(C10476,customers!A:J,10,0)</f>
        <v>Occasional</v>
      </c>
    </row>
    <row r="10477" spans="1:17" x14ac:dyDescent="0.3">
      <c r="A10477" t="s">
        <v>11568</v>
      </c>
      <c r="B10477" s="1">
        <v>45209</v>
      </c>
      <c r="C10477" t="s">
        <v>2566</v>
      </c>
      <c r="D10477" t="s">
        <v>2567</v>
      </c>
      <c r="E10477" t="s">
        <v>15</v>
      </c>
      <c r="F10477" t="s">
        <v>52</v>
      </c>
      <c r="G10477" t="s">
        <v>133</v>
      </c>
      <c r="H10477">
        <v>4</v>
      </c>
      <c r="I10477">
        <v>709.56</v>
      </c>
      <c r="J10477">
        <v>0</v>
      </c>
      <c r="K10477">
        <v>2838.24</v>
      </c>
      <c r="L10477">
        <v>171.54</v>
      </c>
      <c r="M10477">
        <f t="shared" si="491"/>
        <v>2838.24</v>
      </c>
      <c r="N10477" t="str">
        <f t="shared" si="489"/>
        <v>Q4</v>
      </c>
      <c r="O10477" s="2">
        <f t="shared" si="490"/>
        <v>6.0438863521055302</v>
      </c>
      <c r="P10477" t="str">
        <f>VLOOKUP(retail_sales_2023!C10477,customers!A:J,5,)</f>
        <v>Bengaluru</v>
      </c>
      <c r="Q10477" t="str">
        <f>VLOOKUP(C10477,customers!A:J,10,0)</f>
        <v>Premium</v>
      </c>
    </row>
    <row r="10478" spans="1:17" x14ac:dyDescent="0.3">
      <c r="A10478" t="s">
        <v>11569</v>
      </c>
      <c r="B10478" s="1">
        <v>45257</v>
      </c>
      <c r="C10478" t="s">
        <v>1317</v>
      </c>
      <c r="D10478" t="s">
        <v>1318</v>
      </c>
      <c r="E10478" t="s">
        <v>33</v>
      </c>
      <c r="F10478" t="s">
        <v>52</v>
      </c>
      <c r="G10478" t="s">
        <v>117</v>
      </c>
      <c r="H10478">
        <v>3</v>
      </c>
      <c r="I10478">
        <v>647.80999999999995</v>
      </c>
      <c r="J10478">
        <v>0.05</v>
      </c>
      <c r="K10478">
        <v>1846.26</v>
      </c>
      <c r="L10478">
        <v>129.83000000000001</v>
      </c>
      <c r="M10478">
        <f t="shared" si="491"/>
        <v>1846.2584999999997</v>
      </c>
      <c r="N10478" t="str">
        <f t="shared" si="489"/>
        <v>Q4</v>
      </c>
      <c r="O10478" s="2">
        <f t="shared" si="490"/>
        <v>7.0320539902288957</v>
      </c>
      <c r="P10478" t="str">
        <f>VLOOKUP(retail_sales_2023!C10478,customers!A:J,5,)</f>
        <v>Pune</v>
      </c>
      <c r="Q10478" t="str">
        <f>VLOOKUP(C10478,customers!A:J,10,0)</f>
        <v>Regular</v>
      </c>
    </row>
    <row r="10479" spans="1:17" x14ac:dyDescent="0.3">
      <c r="A10479" t="s">
        <v>11570</v>
      </c>
      <c r="B10479" s="1">
        <v>45184</v>
      </c>
      <c r="C10479" t="s">
        <v>654</v>
      </c>
      <c r="D10479" t="s">
        <v>655</v>
      </c>
      <c r="E10479" t="s">
        <v>15</v>
      </c>
      <c r="F10479" t="s">
        <v>81</v>
      </c>
      <c r="G10479" t="s">
        <v>470</v>
      </c>
      <c r="H10479">
        <v>4</v>
      </c>
      <c r="I10479">
        <v>4914.99</v>
      </c>
      <c r="J10479">
        <v>0.05</v>
      </c>
      <c r="K10479">
        <v>18676.96</v>
      </c>
      <c r="L10479">
        <v>5100.5600000000004</v>
      </c>
      <c r="M10479">
        <f t="shared" si="491"/>
        <v>18676.962</v>
      </c>
      <c r="N10479" t="str">
        <f t="shared" si="489"/>
        <v>Q3</v>
      </c>
      <c r="O10479" s="2">
        <f t="shared" si="490"/>
        <v>27.309369404871031</v>
      </c>
      <c r="P10479" t="str">
        <f>VLOOKUP(retail_sales_2023!C10479,customers!A:J,5,)</f>
        <v>Kochi</v>
      </c>
      <c r="Q10479" t="str">
        <f>VLOOKUP(C10479,customers!A:J,10,0)</f>
        <v>Premium</v>
      </c>
    </row>
    <row r="10480" spans="1:17" x14ac:dyDescent="0.3">
      <c r="A10480" t="s">
        <v>11571</v>
      </c>
      <c r="B10480" s="1">
        <v>45082</v>
      </c>
      <c r="C10480" t="s">
        <v>763</v>
      </c>
      <c r="D10480" t="s">
        <v>764</v>
      </c>
      <c r="E10480" t="s">
        <v>21</v>
      </c>
      <c r="F10480" t="s">
        <v>16</v>
      </c>
      <c r="G10480" t="s">
        <v>305</v>
      </c>
      <c r="H10480">
        <v>4</v>
      </c>
      <c r="I10480">
        <v>651.88</v>
      </c>
      <c r="J10480">
        <v>0</v>
      </c>
      <c r="K10480">
        <v>2607.52</v>
      </c>
      <c r="L10480">
        <v>753.69</v>
      </c>
      <c r="M10480">
        <f t="shared" si="491"/>
        <v>2607.52</v>
      </c>
      <c r="N10480" t="str">
        <f t="shared" si="489"/>
        <v>Q2</v>
      </c>
      <c r="O10480" s="2">
        <f t="shared" si="490"/>
        <v>28.904476283978646</v>
      </c>
      <c r="P10480" t="str">
        <f>VLOOKUP(retail_sales_2023!C10480,customers!A:J,5,)</f>
        <v>Bhubaneswar</v>
      </c>
      <c r="Q10480" t="str">
        <f>VLOOKUP(C10480,customers!A:J,10,0)</f>
        <v>Regular</v>
      </c>
    </row>
    <row r="10481" spans="1:17" x14ac:dyDescent="0.3">
      <c r="A10481" t="s">
        <v>11572</v>
      </c>
      <c r="B10481" s="1">
        <v>45158</v>
      </c>
      <c r="C10481" t="s">
        <v>2521</v>
      </c>
      <c r="D10481" t="s">
        <v>2522</v>
      </c>
      <c r="E10481" t="s">
        <v>33</v>
      </c>
      <c r="F10481" t="s">
        <v>43</v>
      </c>
      <c r="G10481" t="s">
        <v>128</v>
      </c>
      <c r="H10481">
        <v>3</v>
      </c>
      <c r="I10481">
        <v>32642.89</v>
      </c>
      <c r="J10481">
        <v>0.15</v>
      </c>
      <c r="K10481">
        <v>83239.37</v>
      </c>
      <c r="L10481">
        <v>7169.29</v>
      </c>
      <c r="M10481">
        <f t="shared" si="491"/>
        <v>83239.369500000001</v>
      </c>
      <c r="N10481" t="str">
        <f t="shared" si="489"/>
        <v>Q3</v>
      </c>
      <c r="O10481" s="2">
        <f t="shared" si="490"/>
        <v>8.6128595158757211</v>
      </c>
      <c r="P10481" t="str">
        <f>VLOOKUP(retail_sales_2023!C10481,customers!A:J,5,)</f>
        <v>Ahmedabad</v>
      </c>
      <c r="Q10481" t="str">
        <f>VLOOKUP(C10481,customers!A:J,10,0)</f>
        <v>Premium</v>
      </c>
    </row>
    <row r="10482" spans="1:17" x14ac:dyDescent="0.3">
      <c r="A10482" t="s">
        <v>11573</v>
      </c>
      <c r="B10482" s="1">
        <v>45175</v>
      </c>
      <c r="C10482" t="s">
        <v>1189</v>
      </c>
      <c r="D10482" t="s">
        <v>1190</v>
      </c>
      <c r="E10482" t="s">
        <v>21</v>
      </c>
      <c r="F10482" t="s">
        <v>38</v>
      </c>
      <c r="G10482" t="s">
        <v>684</v>
      </c>
      <c r="H10482">
        <v>5</v>
      </c>
      <c r="I10482">
        <v>3003.53</v>
      </c>
      <c r="J10482">
        <v>0.2</v>
      </c>
      <c r="K10482">
        <v>12014.12</v>
      </c>
      <c r="L10482">
        <v>3760.41</v>
      </c>
      <c r="M10482">
        <f t="shared" si="491"/>
        <v>12014.120000000003</v>
      </c>
      <c r="N10482" t="str">
        <f t="shared" si="489"/>
        <v>Q3</v>
      </c>
      <c r="O10482" s="2">
        <f t="shared" si="490"/>
        <v>31.299920426964267</v>
      </c>
      <c r="P10482" t="str">
        <f>VLOOKUP(retail_sales_2023!C10482,customers!A:J,5,)</f>
        <v>Bhubaneswar</v>
      </c>
      <c r="Q10482" t="str">
        <f>VLOOKUP(C10482,customers!A:J,10,0)</f>
        <v>Occasional</v>
      </c>
    </row>
    <row r="10483" spans="1:17" x14ac:dyDescent="0.3">
      <c r="A10483" t="s">
        <v>11574</v>
      </c>
      <c r="B10483" s="1">
        <v>44940</v>
      </c>
      <c r="C10483" t="s">
        <v>1662</v>
      </c>
      <c r="D10483" t="s">
        <v>1808</v>
      </c>
      <c r="E10483" t="s">
        <v>27</v>
      </c>
      <c r="F10483" t="s">
        <v>43</v>
      </c>
      <c r="G10483" t="s">
        <v>121</v>
      </c>
      <c r="H10483">
        <v>2</v>
      </c>
      <c r="I10483">
        <v>22957.37</v>
      </c>
      <c r="J10483">
        <v>0.15</v>
      </c>
      <c r="K10483">
        <v>39027.53</v>
      </c>
      <c r="L10483">
        <v>5706.97</v>
      </c>
      <c r="M10483">
        <f t="shared" si="491"/>
        <v>39027.528999999995</v>
      </c>
      <c r="N10483" t="str">
        <f t="shared" si="489"/>
        <v>Q1</v>
      </c>
      <c r="O10483" s="2">
        <f t="shared" si="490"/>
        <v>14.622934118556824</v>
      </c>
      <c r="P10483" t="str">
        <f>VLOOKUP(retail_sales_2023!C10483,customers!A:J,5,)</f>
        <v>Jaipur</v>
      </c>
      <c r="Q10483" t="str">
        <f>VLOOKUP(C10483,customers!A:J,10,0)</f>
        <v>Occasional</v>
      </c>
    </row>
    <row r="10484" spans="1:17" x14ac:dyDescent="0.3">
      <c r="A10484" t="s">
        <v>11575</v>
      </c>
      <c r="B10484" s="1">
        <v>44990</v>
      </c>
      <c r="C10484" t="s">
        <v>417</v>
      </c>
      <c r="D10484" t="s">
        <v>418</v>
      </c>
      <c r="E10484" t="s">
        <v>27</v>
      </c>
      <c r="F10484" t="s">
        <v>52</v>
      </c>
      <c r="G10484" t="s">
        <v>169</v>
      </c>
      <c r="H10484">
        <v>4</v>
      </c>
      <c r="I10484">
        <v>745.04</v>
      </c>
      <c r="J10484">
        <v>0.05</v>
      </c>
      <c r="K10484">
        <v>2831.15</v>
      </c>
      <c r="L10484">
        <v>244.24</v>
      </c>
      <c r="M10484">
        <f t="shared" si="491"/>
        <v>2831.1519999999996</v>
      </c>
      <c r="N10484" t="str">
        <f t="shared" si="489"/>
        <v>Q1</v>
      </c>
      <c r="O10484" s="2">
        <f t="shared" si="490"/>
        <v>8.6268830687176585</v>
      </c>
      <c r="P10484" t="str">
        <f>VLOOKUP(retail_sales_2023!C10484,customers!A:J,5,)</f>
        <v>Lucknow</v>
      </c>
      <c r="Q10484" t="str">
        <f>VLOOKUP(C10484,customers!A:J,10,0)</f>
        <v>Occasional</v>
      </c>
    </row>
    <row r="10485" spans="1:17" x14ac:dyDescent="0.3">
      <c r="A10485" t="s">
        <v>11576</v>
      </c>
      <c r="B10485" s="1">
        <v>45153</v>
      </c>
      <c r="C10485" t="s">
        <v>75</v>
      </c>
      <c r="D10485" t="s">
        <v>76</v>
      </c>
      <c r="E10485" t="s">
        <v>21</v>
      </c>
      <c r="F10485" t="s">
        <v>81</v>
      </c>
      <c r="G10485" t="s">
        <v>470</v>
      </c>
      <c r="H10485">
        <v>1</v>
      </c>
      <c r="I10485">
        <v>3488.77</v>
      </c>
      <c r="J10485">
        <v>0.1</v>
      </c>
      <c r="K10485">
        <v>3139.89</v>
      </c>
      <c r="L10485">
        <v>1064.44</v>
      </c>
      <c r="M10485">
        <f t="shared" si="491"/>
        <v>3139.893</v>
      </c>
      <c r="N10485" t="str">
        <f t="shared" si="489"/>
        <v>Q3</v>
      </c>
      <c r="O10485" s="2">
        <f t="shared" si="490"/>
        <v>33.900550656233186</v>
      </c>
      <c r="P10485" t="str">
        <f>VLOOKUP(retail_sales_2023!C10485,customers!A:J,5,)</f>
        <v>Patna</v>
      </c>
      <c r="Q10485" t="str">
        <f>VLOOKUP(C10485,customers!A:J,10,0)</f>
        <v>Regular</v>
      </c>
    </row>
    <row r="10486" spans="1:17" x14ac:dyDescent="0.3">
      <c r="A10486" t="s">
        <v>11577</v>
      </c>
      <c r="B10486" s="1">
        <v>45019</v>
      </c>
      <c r="C10486" t="s">
        <v>738</v>
      </c>
      <c r="D10486" t="s">
        <v>739</v>
      </c>
      <c r="E10486" t="s">
        <v>15</v>
      </c>
      <c r="F10486" t="s">
        <v>52</v>
      </c>
      <c r="G10486" t="s">
        <v>235</v>
      </c>
      <c r="H10486">
        <v>1</v>
      </c>
      <c r="I10486">
        <v>68.739999999999995</v>
      </c>
      <c r="J10486">
        <v>0</v>
      </c>
      <c r="K10486">
        <v>68.739999999999995</v>
      </c>
      <c r="L10486">
        <v>4.5</v>
      </c>
      <c r="M10486">
        <f t="shared" si="491"/>
        <v>68.739999999999995</v>
      </c>
      <c r="N10486" t="str">
        <f t="shared" si="489"/>
        <v>Q2</v>
      </c>
      <c r="O10486" s="2">
        <f t="shared" si="490"/>
        <v>6.5464067500727374</v>
      </c>
      <c r="P10486" t="str">
        <f>VLOOKUP(retail_sales_2023!C10486,customers!A:J,5,)</f>
        <v>Bengaluru</v>
      </c>
      <c r="Q10486" t="str">
        <f>VLOOKUP(C10486,customers!A:J,10,0)</f>
        <v>Premium</v>
      </c>
    </row>
    <row r="10487" spans="1:17" x14ac:dyDescent="0.3">
      <c r="A10487" t="s">
        <v>11578</v>
      </c>
      <c r="B10487" s="1">
        <v>44931</v>
      </c>
      <c r="C10487" t="s">
        <v>472</v>
      </c>
      <c r="D10487" t="s">
        <v>473</v>
      </c>
      <c r="E10487" t="s">
        <v>21</v>
      </c>
      <c r="F10487" t="s">
        <v>16</v>
      </c>
      <c r="G10487" t="s">
        <v>319</v>
      </c>
      <c r="H10487">
        <v>1</v>
      </c>
      <c r="I10487">
        <v>823.13</v>
      </c>
      <c r="J10487">
        <v>0.1</v>
      </c>
      <c r="K10487">
        <v>740.82</v>
      </c>
      <c r="L10487">
        <v>315.54000000000002</v>
      </c>
      <c r="M10487">
        <f t="shared" si="491"/>
        <v>740.81700000000001</v>
      </c>
      <c r="N10487" t="str">
        <f t="shared" si="489"/>
        <v>Q1</v>
      </c>
      <c r="O10487" s="2">
        <f t="shared" si="490"/>
        <v>42.593342512351178</v>
      </c>
      <c r="P10487" t="str">
        <f>VLOOKUP(retail_sales_2023!C10487,customers!A:J,5,)</f>
        <v>Kolkata</v>
      </c>
      <c r="Q10487" t="str">
        <f>VLOOKUP(C10487,customers!A:J,10,0)</f>
        <v>Occasional</v>
      </c>
    </row>
    <row r="10488" spans="1:17" x14ac:dyDescent="0.3">
      <c r="A10488" t="s">
        <v>11579</v>
      </c>
      <c r="B10488" s="1">
        <v>45264</v>
      </c>
      <c r="C10488" t="s">
        <v>454</v>
      </c>
      <c r="D10488" t="s">
        <v>455</v>
      </c>
      <c r="E10488" t="s">
        <v>33</v>
      </c>
      <c r="F10488" t="s">
        <v>52</v>
      </c>
      <c r="G10488" t="s">
        <v>133</v>
      </c>
      <c r="H10488">
        <v>4</v>
      </c>
      <c r="I10488">
        <v>220.55</v>
      </c>
      <c r="J10488">
        <v>0.1</v>
      </c>
      <c r="K10488">
        <v>793.98</v>
      </c>
      <c r="L10488">
        <v>58.31</v>
      </c>
      <c r="M10488">
        <f t="shared" si="491"/>
        <v>793.98</v>
      </c>
      <c r="N10488" t="str">
        <f t="shared" si="489"/>
        <v>Q4</v>
      </c>
      <c r="O10488" s="2">
        <f t="shared" si="490"/>
        <v>7.344013703115948</v>
      </c>
      <c r="P10488" t="str">
        <f>VLOOKUP(retail_sales_2023!C10488,customers!A:J,5,)</f>
        <v>Mumbai</v>
      </c>
      <c r="Q10488" t="str">
        <f>VLOOKUP(C10488,customers!A:J,10,0)</f>
        <v>Premium</v>
      </c>
    </row>
    <row r="10489" spans="1:17" x14ac:dyDescent="0.3">
      <c r="A10489" t="s">
        <v>11580</v>
      </c>
      <c r="B10489" s="1">
        <v>44944</v>
      </c>
      <c r="C10489" t="s">
        <v>1659</v>
      </c>
      <c r="D10489" t="s">
        <v>1781</v>
      </c>
      <c r="E10489" t="s">
        <v>15</v>
      </c>
      <c r="F10489" t="s">
        <v>81</v>
      </c>
      <c r="G10489" t="s">
        <v>239</v>
      </c>
      <c r="H10489">
        <v>4</v>
      </c>
      <c r="I10489">
        <v>2402.25</v>
      </c>
      <c r="J10489">
        <v>0</v>
      </c>
      <c r="K10489">
        <v>9609</v>
      </c>
      <c r="L10489">
        <v>3048.33</v>
      </c>
      <c r="M10489">
        <f t="shared" si="491"/>
        <v>9609</v>
      </c>
      <c r="N10489" t="str">
        <f t="shared" si="489"/>
        <v>Q1</v>
      </c>
      <c r="O10489" s="2">
        <f t="shared" si="490"/>
        <v>31.723696534498906</v>
      </c>
      <c r="P10489" t="str">
        <f>VLOOKUP(retail_sales_2023!C10489,customers!A:J,5,)</f>
        <v>Coimbatore</v>
      </c>
      <c r="Q10489" t="str">
        <f>VLOOKUP(C10489,customers!A:J,10,0)</f>
        <v>Regular</v>
      </c>
    </row>
    <row r="10490" spans="1:17" x14ac:dyDescent="0.3">
      <c r="A10490" t="s">
        <v>11581</v>
      </c>
      <c r="B10490" s="1">
        <v>45260</v>
      </c>
      <c r="C10490" t="s">
        <v>2569</v>
      </c>
      <c r="D10490" t="s">
        <v>2570</v>
      </c>
      <c r="E10490" t="s">
        <v>15</v>
      </c>
      <c r="F10490" t="s">
        <v>38</v>
      </c>
      <c r="G10490" t="s">
        <v>684</v>
      </c>
      <c r="H10490">
        <v>5</v>
      </c>
      <c r="I10490">
        <v>2529.27</v>
      </c>
      <c r="J10490">
        <v>0</v>
      </c>
      <c r="K10490">
        <v>12646.35</v>
      </c>
      <c r="L10490">
        <v>3252.01</v>
      </c>
      <c r="M10490">
        <f t="shared" si="491"/>
        <v>12646.35</v>
      </c>
      <c r="N10490" t="str">
        <f t="shared" si="489"/>
        <v>Q4</v>
      </c>
      <c r="O10490" s="2">
        <f t="shared" si="490"/>
        <v>25.715008678393371</v>
      </c>
      <c r="P10490" t="str">
        <f>VLOOKUP(retail_sales_2023!C10490,customers!A:J,5,)</f>
        <v>Hyderabad</v>
      </c>
      <c r="Q10490" t="str">
        <f>VLOOKUP(C10490,customers!A:J,10,0)</f>
        <v>Premium</v>
      </c>
    </row>
    <row r="10491" spans="1:17" x14ac:dyDescent="0.3">
      <c r="A10491" t="s">
        <v>11582</v>
      </c>
      <c r="B10491" s="1">
        <v>45234</v>
      </c>
      <c r="C10491" t="s">
        <v>951</v>
      </c>
      <c r="D10491" t="s">
        <v>952</v>
      </c>
      <c r="E10491" t="s">
        <v>15</v>
      </c>
      <c r="F10491" t="s">
        <v>52</v>
      </c>
      <c r="G10491" t="s">
        <v>133</v>
      </c>
      <c r="H10491">
        <v>3</v>
      </c>
      <c r="I10491">
        <v>610.1</v>
      </c>
      <c r="J10491">
        <v>0</v>
      </c>
      <c r="K10491">
        <v>1830.3</v>
      </c>
      <c r="L10491">
        <v>121.66</v>
      </c>
      <c r="M10491">
        <f t="shared" si="491"/>
        <v>1830.3000000000002</v>
      </c>
      <c r="N10491" t="str">
        <f t="shared" si="489"/>
        <v>Q4</v>
      </c>
      <c r="O10491" s="2">
        <f t="shared" si="490"/>
        <v>6.6469977599300663</v>
      </c>
      <c r="P10491" t="str">
        <f>VLOOKUP(retail_sales_2023!C10491,customers!A:J,5,)</f>
        <v>Chennai</v>
      </c>
      <c r="Q10491" t="str">
        <f>VLOOKUP(C10491,customers!A:J,10,0)</f>
        <v>Regular</v>
      </c>
    </row>
    <row r="10492" spans="1:17" x14ac:dyDescent="0.3">
      <c r="A10492" t="s">
        <v>11583</v>
      </c>
      <c r="B10492" s="1">
        <v>45243</v>
      </c>
      <c r="C10492" t="s">
        <v>313</v>
      </c>
      <c r="D10492" t="s">
        <v>314</v>
      </c>
      <c r="E10492" t="s">
        <v>21</v>
      </c>
      <c r="F10492" t="s">
        <v>22</v>
      </c>
      <c r="G10492" t="s">
        <v>210</v>
      </c>
      <c r="H10492">
        <v>3</v>
      </c>
      <c r="I10492">
        <v>31130.47</v>
      </c>
      <c r="J10492">
        <v>0.1</v>
      </c>
      <c r="K10492">
        <v>84052.27</v>
      </c>
      <c r="L10492">
        <v>21510.49</v>
      </c>
      <c r="M10492">
        <f t="shared" si="491"/>
        <v>84052.269</v>
      </c>
      <c r="N10492" t="str">
        <f t="shared" si="489"/>
        <v>Q4</v>
      </c>
      <c r="O10492" s="2">
        <f t="shared" si="490"/>
        <v>25.591801387398583</v>
      </c>
      <c r="P10492" t="str">
        <f>VLOOKUP(retail_sales_2023!C10492,customers!A:J,5,)</f>
        <v>Kolkata</v>
      </c>
      <c r="Q10492" t="str">
        <f>VLOOKUP(C10492,customers!A:J,10,0)</f>
        <v>Premium</v>
      </c>
    </row>
    <row r="10493" spans="1:17" x14ac:dyDescent="0.3">
      <c r="A10493" t="s">
        <v>11584</v>
      </c>
      <c r="B10493" s="1">
        <v>45089</v>
      </c>
      <c r="C10493" t="s">
        <v>1711</v>
      </c>
      <c r="D10493" t="s">
        <v>1712</v>
      </c>
      <c r="E10493" t="s">
        <v>21</v>
      </c>
      <c r="F10493" t="s">
        <v>52</v>
      </c>
      <c r="G10493" t="s">
        <v>200</v>
      </c>
      <c r="H10493">
        <v>7</v>
      </c>
      <c r="I10493">
        <v>729.28</v>
      </c>
      <c r="J10493">
        <v>0</v>
      </c>
      <c r="K10493">
        <v>5104.96</v>
      </c>
      <c r="L10493">
        <v>357.43</v>
      </c>
      <c r="M10493">
        <f t="shared" si="491"/>
        <v>5104.96</v>
      </c>
      <c r="N10493" t="str">
        <f t="shared" si="489"/>
        <v>Q2</v>
      </c>
      <c r="O10493" s="2">
        <f t="shared" si="490"/>
        <v>7.0016219519839522</v>
      </c>
      <c r="P10493" t="str">
        <f>VLOOKUP(retail_sales_2023!C10493,customers!A:J,5,)</f>
        <v>Bhubaneswar</v>
      </c>
      <c r="Q10493" t="str">
        <f>VLOOKUP(C10493,customers!A:J,10,0)</f>
        <v>Regular</v>
      </c>
    </row>
    <row r="10494" spans="1:17" x14ac:dyDescent="0.3">
      <c r="A10494" t="s">
        <v>11585</v>
      </c>
      <c r="B10494" s="1">
        <v>44941</v>
      </c>
      <c r="C10494" t="s">
        <v>1223</v>
      </c>
      <c r="D10494" t="s">
        <v>1224</v>
      </c>
      <c r="E10494" t="s">
        <v>15</v>
      </c>
      <c r="F10494" t="s">
        <v>81</v>
      </c>
      <c r="G10494" t="s">
        <v>333</v>
      </c>
      <c r="H10494">
        <v>4</v>
      </c>
      <c r="I10494">
        <v>3219.09</v>
      </c>
      <c r="J10494">
        <v>0</v>
      </c>
      <c r="K10494">
        <v>12876.36</v>
      </c>
      <c r="L10494">
        <v>4085.95</v>
      </c>
      <c r="M10494">
        <f t="shared" si="491"/>
        <v>12876.36</v>
      </c>
      <c r="N10494" t="str">
        <f t="shared" si="489"/>
        <v>Q1</v>
      </c>
      <c r="O10494" s="2">
        <f t="shared" si="490"/>
        <v>31.732182076301065</v>
      </c>
      <c r="P10494" t="str">
        <f>VLOOKUP(retail_sales_2023!C10494,customers!A:J,5,)</f>
        <v>Chennai</v>
      </c>
      <c r="Q10494" t="str">
        <f>VLOOKUP(C10494,customers!A:J,10,0)</f>
        <v>Premium</v>
      </c>
    </row>
    <row r="10495" spans="1:17" x14ac:dyDescent="0.3">
      <c r="A10495" t="s">
        <v>11586</v>
      </c>
      <c r="B10495" s="1">
        <v>45054</v>
      </c>
      <c r="C10495" t="s">
        <v>1182</v>
      </c>
      <c r="D10495" t="s">
        <v>1183</v>
      </c>
      <c r="E10495" t="s">
        <v>15</v>
      </c>
      <c r="F10495" t="s">
        <v>22</v>
      </c>
      <c r="G10495" t="s">
        <v>196</v>
      </c>
      <c r="H10495">
        <v>5</v>
      </c>
      <c r="I10495">
        <v>23098.02</v>
      </c>
      <c r="J10495">
        <v>0</v>
      </c>
      <c r="K10495">
        <v>115490.1</v>
      </c>
      <c r="L10495">
        <v>37519.06</v>
      </c>
      <c r="M10495">
        <f t="shared" si="491"/>
        <v>115490.1</v>
      </c>
      <c r="N10495" t="str">
        <f t="shared" si="489"/>
        <v>Q2</v>
      </c>
      <c r="O10495" s="2">
        <f t="shared" si="490"/>
        <v>32.486819216538905</v>
      </c>
      <c r="P10495" t="str">
        <f>VLOOKUP(retail_sales_2023!C10495,customers!A:J,5,)</f>
        <v>Bengaluru</v>
      </c>
      <c r="Q10495" t="str">
        <f>VLOOKUP(C10495,customers!A:J,10,0)</f>
        <v>Regular</v>
      </c>
    </row>
    <row r="10496" spans="1:17" x14ac:dyDescent="0.3">
      <c r="A10496" t="s">
        <v>11587</v>
      </c>
      <c r="B10496" s="1">
        <v>45079</v>
      </c>
      <c r="C10496" t="s">
        <v>2521</v>
      </c>
      <c r="D10496" t="s">
        <v>2522</v>
      </c>
      <c r="E10496" t="s">
        <v>33</v>
      </c>
      <c r="F10496" t="s">
        <v>52</v>
      </c>
      <c r="G10496" t="s">
        <v>133</v>
      </c>
      <c r="H10496">
        <v>2</v>
      </c>
      <c r="I10496">
        <v>714.63</v>
      </c>
      <c r="J10496">
        <v>0.1</v>
      </c>
      <c r="K10496">
        <v>1286.33</v>
      </c>
      <c r="L10496">
        <v>118.85</v>
      </c>
      <c r="M10496">
        <f t="shared" si="491"/>
        <v>1286.3340000000001</v>
      </c>
      <c r="N10496" t="str">
        <f t="shared" si="489"/>
        <v>Q2</v>
      </c>
      <c r="O10496" s="2">
        <f t="shared" si="490"/>
        <v>9.2394642121384098</v>
      </c>
      <c r="P10496" t="str">
        <f>VLOOKUP(retail_sales_2023!C10496,customers!A:J,5,)</f>
        <v>Ahmedabad</v>
      </c>
      <c r="Q10496" t="str">
        <f>VLOOKUP(C10496,customers!A:J,10,0)</f>
        <v>Premium</v>
      </c>
    </row>
    <row r="10497" spans="1:17" x14ac:dyDescent="0.3">
      <c r="A10497" t="s">
        <v>11588</v>
      </c>
      <c r="B10497" s="1">
        <v>45268</v>
      </c>
      <c r="C10497" t="s">
        <v>598</v>
      </c>
      <c r="D10497" t="s">
        <v>599</v>
      </c>
      <c r="E10497" t="s">
        <v>33</v>
      </c>
      <c r="F10497" t="s">
        <v>16</v>
      </c>
      <c r="G10497" t="s">
        <v>319</v>
      </c>
      <c r="H10497">
        <v>1</v>
      </c>
      <c r="I10497">
        <v>334.85</v>
      </c>
      <c r="J10497">
        <v>0.15</v>
      </c>
      <c r="K10497">
        <v>284.62</v>
      </c>
      <c r="L10497">
        <v>104.83</v>
      </c>
      <c r="M10497">
        <f t="shared" si="491"/>
        <v>284.6225</v>
      </c>
      <c r="N10497" t="str">
        <f t="shared" si="489"/>
        <v>Q4</v>
      </c>
      <c r="O10497" s="2">
        <f t="shared" si="490"/>
        <v>36.831564893542264</v>
      </c>
      <c r="P10497" t="str">
        <f>VLOOKUP(retail_sales_2023!C10497,customers!A:J,5,)</f>
        <v>Pune</v>
      </c>
      <c r="Q10497" t="str">
        <f>VLOOKUP(C10497,customers!A:J,10,0)</f>
        <v>Premium</v>
      </c>
    </row>
    <row r="10498" spans="1:17" x14ac:dyDescent="0.3">
      <c r="A10498" t="s">
        <v>11589</v>
      </c>
      <c r="B10498" s="1">
        <v>45062</v>
      </c>
      <c r="C10498" t="s">
        <v>1681</v>
      </c>
      <c r="D10498" t="s">
        <v>1682</v>
      </c>
      <c r="E10498" t="s">
        <v>21</v>
      </c>
      <c r="F10498" t="s">
        <v>16</v>
      </c>
      <c r="G10498" t="s">
        <v>86</v>
      </c>
      <c r="H10498">
        <v>5</v>
      </c>
      <c r="I10498">
        <v>385.89</v>
      </c>
      <c r="J10498">
        <v>0.1</v>
      </c>
      <c r="K10498">
        <v>1736.5</v>
      </c>
      <c r="L10498">
        <v>747.63</v>
      </c>
      <c r="M10498">
        <f t="shared" si="491"/>
        <v>1736.5049999999999</v>
      </c>
      <c r="N10498" t="str">
        <f t="shared" si="489"/>
        <v>Q2</v>
      </c>
      <c r="O10498" s="2">
        <f t="shared" si="490"/>
        <v>43.053843938957677</v>
      </c>
      <c r="P10498" t="str">
        <f>VLOOKUP(retail_sales_2023!C10498,customers!A:J,5,)</f>
        <v>Bhubaneswar</v>
      </c>
      <c r="Q10498" t="str">
        <f>VLOOKUP(C10498,customers!A:J,10,0)</f>
        <v>Occasional</v>
      </c>
    </row>
    <row r="10499" spans="1:17" x14ac:dyDescent="0.3">
      <c r="A10499" t="s">
        <v>11590</v>
      </c>
      <c r="B10499" s="1">
        <v>45045</v>
      </c>
      <c r="C10499" t="s">
        <v>2481</v>
      </c>
      <c r="D10499" t="s">
        <v>13093</v>
      </c>
      <c r="E10499" t="s">
        <v>27</v>
      </c>
      <c r="F10499" t="s">
        <v>81</v>
      </c>
      <c r="G10499" t="s">
        <v>370</v>
      </c>
      <c r="H10499">
        <v>3</v>
      </c>
      <c r="I10499">
        <v>4203.66</v>
      </c>
      <c r="J10499">
        <v>0.25</v>
      </c>
      <c r="K10499">
        <v>9458.24</v>
      </c>
      <c r="L10499">
        <v>3208.42</v>
      </c>
      <c r="M10499">
        <f t="shared" si="491"/>
        <v>9458.2350000000006</v>
      </c>
      <c r="N10499" t="str">
        <f t="shared" ref="N10499:N10562" si="492">"Q"&amp;ROUNDUP(MONTH(B10499)/3,0)</f>
        <v>Q2</v>
      </c>
      <c r="O10499" s="2">
        <f t="shared" ref="O10499:O10562" si="493">(L10499/K10499)*100</f>
        <v>33.921955881855396</v>
      </c>
      <c r="P10499" t="str">
        <f>VLOOKUP(retail_sales_2023!C10499,customers!A:J,5,)</f>
        <v>Chandigarh</v>
      </c>
      <c r="Q10499" t="str">
        <f>VLOOKUP(C10499,customers!A:J,10,0)</f>
        <v>Regular</v>
      </c>
    </row>
    <row r="10500" spans="1:17" x14ac:dyDescent="0.3">
      <c r="A10500" t="s">
        <v>11591</v>
      </c>
      <c r="B10500" s="1">
        <v>45023</v>
      </c>
      <c r="C10500" t="s">
        <v>2353</v>
      </c>
      <c r="D10500" t="s">
        <v>2354</v>
      </c>
      <c r="E10500" t="s">
        <v>21</v>
      </c>
      <c r="F10500" t="s">
        <v>81</v>
      </c>
      <c r="G10500" t="s">
        <v>82</v>
      </c>
      <c r="H10500">
        <v>5</v>
      </c>
      <c r="I10500">
        <v>4298.3999999999996</v>
      </c>
      <c r="J10500">
        <v>0.25</v>
      </c>
      <c r="K10500">
        <v>16119</v>
      </c>
      <c r="L10500">
        <v>5116.8599999999997</v>
      </c>
      <c r="M10500">
        <f t="shared" si="491"/>
        <v>16119</v>
      </c>
      <c r="N10500" t="str">
        <f t="shared" si="492"/>
        <v>Q2</v>
      </c>
      <c r="O10500" s="2">
        <f t="shared" si="493"/>
        <v>31.744276940256839</v>
      </c>
      <c r="P10500" t="str">
        <f>VLOOKUP(retail_sales_2023!C10500,customers!A:J,5,)</f>
        <v>Guwahati</v>
      </c>
      <c r="Q10500" t="str">
        <f>VLOOKUP(C10500,customers!A:J,10,0)</f>
        <v>Premium</v>
      </c>
    </row>
    <row r="10501" spans="1:17" x14ac:dyDescent="0.3">
      <c r="A10501" t="s">
        <v>11592</v>
      </c>
      <c r="B10501" s="1">
        <v>45141</v>
      </c>
      <c r="C10501" t="s">
        <v>420</v>
      </c>
      <c r="D10501" t="s">
        <v>421</v>
      </c>
      <c r="E10501" t="s">
        <v>33</v>
      </c>
      <c r="F10501" t="s">
        <v>22</v>
      </c>
      <c r="G10501" t="s">
        <v>315</v>
      </c>
      <c r="H10501">
        <v>2</v>
      </c>
      <c r="I10501">
        <v>26185.78</v>
      </c>
      <c r="J10501">
        <v>0.25</v>
      </c>
      <c r="K10501">
        <v>39278.67</v>
      </c>
      <c r="L10501">
        <v>9826.07</v>
      </c>
      <c r="M10501">
        <f t="shared" ref="M10501:M10564" si="494">H10501*I10501*(1-J10501)</f>
        <v>39278.67</v>
      </c>
      <c r="N10501" t="str">
        <f t="shared" si="492"/>
        <v>Q3</v>
      </c>
      <c r="O10501" s="2">
        <f t="shared" si="493"/>
        <v>25.016300195500513</v>
      </c>
      <c r="P10501" t="str">
        <f>VLOOKUP(retail_sales_2023!C10501,customers!A:J,5,)</f>
        <v>Surat</v>
      </c>
      <c r="Q10501" t="str">
        <f>VLOOKUP(C10501,customers!A:J,10,0)</f>
        <v>Premium</v>
      </c>
    </row>
    <row r="10502" spans="1:17" x14ac:dyDescent="0.3">
      <c r="A10502" t="s">
        <v>11593</v>
      </c>
      <c r="B10502" s="1">
        <v>45119</v>
      </c>
      <c r="C10502" t="s">
        <v>284</v>
      </c>
      <c r="D10502" t="s">
        <v>285</v>
      </c>
      <c r="E10502" t="s">
        <v>33</v>
      </c>
      <c r="F10502" t="s">
        <v>81</v>
      </c>
      <c r="G10502" t="s">
        <v>239</v>
      </c>
      <c r="H10502">
        <v>5</v>
      </c>
      <c r="I10502">
        <v>3155.64</v>
      </c>
      <c r="J10502">
        <v>0.25</v>
      </c>
      <c r="K10502">
        <v>11833.65</v>
      </c>
      <c r="L10502">
        <v>3885.37</v>
      </c>
      <c r="M10502">
        <f t="shared" si="494"/>
        <v>11833.65</v>
      </c>
      <c r="N10502" t="str">
        <f t="shared" si="492"/>
        <v>Q3</v>
      </c>
      <c r="O10502" s="2">
        <f t="shared" si="493"/>
        <v>32.833234040215828</v>
      </c>
      <c r="P10502" t="str">
        <f>VLOOKUP(retail_sales_2023!C10502,customers!A:J,5,)</f>
        <v>Mumbai</v>
      </c>
      <c r="Q10502" t="str">
        <f>VLOOKUP(C10502,customers!A:J,10,0)</f>
        <v>Premium</v>
      </c>
    </row>
    <row r="10503" spans="1:17" x14ac:dyDescent="0.3">
      <c r="A10503" t="s">
        <v>11594</v>
      </c>
      <c r="B10503" s="1">
        <v>45190</v>
      </c>
      <c r="C10503" t="s">
        <v>921</v>
      </c>
      <c r="D10503" t="s">
        <v>922</v>
      </c>
      <c r="E10503" t="s">
        <v>15</v>
      </c>
      <c r="F10503" t="s">
        <v>81</v>
      </c>
      <c r="G10503" t="s">
        <v>150</v>
      </c>
      <c r="H10503">
        <v>5</v>
      </c>
      <c r="I10503">
        <v>4068.21</v>
      </c>
      <c r="J10503">
        <v>0</v>
      </c>
      <c r="K10503">
        <v>20341.05</v>
      </c>
      <c r="L10503">
        <v>5663.44</v>
      </c>
      <c r="M10503">
        <f t="shared" si="494"/>
        <v>20341.05</v>
      </c>
      <c r="N10503" t="str">
        <f t="shared" si="492"/>
        <v>Q3</v>
      </c>
      <c r="O10503" s="2">
        <f t="shared" si="493"/>
        <v>27.842417181020647</v>
      </c>
      <c r="P10503" t="str">
        <f>VLOOKUP(retail_sales_2023!C10503,customers!A:J,5,)</f>
        <v>Kochi</v>
      </c>
      <c r="Q10503" t="str">
        <f>VLOOKUP(C10503,customers!A:J,10,0)</f>
        <v>Premium</v>
      </c>
    </row>
    <row r="10504" spans="1:17" x14ac:dyDescent="0.3">
      <c r="A10504" t="s">
        <v>11595</v>
      </c>
      <c r="B10504" s="1">
        <v>45053</v>
      </c>
      <c r="C10504" t="s">
        <v>382</v>
      </c>
      <c r="D10504" t="s">
        <v>383</v>
      </c>
      <c r="E10504" t="s">
        <v>27</v>
      </c>
      <c r="F10504" t="s">
        <v>28</v>
      </c>
      <c r="G10504" t="s">
        <v>280</v>
      </c>
      <c r="H10504">
        <v>5</v>
      </c>
      <c r="I10504">
        <v>6539.63</v>
      </c>
      <c r="J10504">
        <v>0.3</v>
      </c>
      <c r="K10504">
        <v>22888.7</v>
      </c>
      <c r="L10504">
        <v>3606.52</v>
      </c>
      <c r="M10504">
        <f t="shared" si="494"/>
        <v>22888.704999999998</v>
      </c>
      <c r="N10504" t="str">
        <f t="shared" si="492"/>
        <v>Q2</v>
      </c>
      <c r="O10504" s="2">
        <f t="shared" si="493"/>
        <v>15.756770808302786</v>
      </c>
      <c r="P10504" t="str">
        <f>VLOOKUP(retail_sales_2023!C10504,customers!A:J,5,)</f>
        <v>Jaipur</v>
      </c>
      <c r="Q10504" t="str">
        <f>VLOOKUP(C10504,customers!A:J,10,0)</f>
        <v>Regular</v>
      </c>
    </row>
    <row r="10505" spans="1:17" x14ac:dyDescent="0.3">
      <c r="A10505" t="s">
        <v>11596</v>
      </c>
      <c r="B10505" s="1">
        <v>45261</v>
      </c>
      <c r="C10505" t="s">
        <v>450</v>
      </c>
      <c r="D10505" t="s">
        <v>451</v>
      </c>
      <c r="E10505" t="s">
        <v>21</v>
      </c>
      <c r="F10505" t="s">
        <v>16</v>
      </c>
      <c r="G10505" t="s">
        <v>192</v>
      </c>
      <c r="H10505">
        <v>5</v>
      </c>
      <c r="I10505">
        <v>844.52</v>
      </c>
      <c r="J10505">
        <v>0</v>
      </c>
      <c r="K10505">
        <v>4222.6000000000004</v>
      </c>
      <c r="L10505">
        <v>-162.91999999999999</v>
      </c>
      <c r="M10505">
        <f t="shared" si="494"/>
        <v>4222.6000000000004</v>
      </c>
      <c r="N10505" t="str">
        <f t="shared" si="492"/>
        <v>Q4</v>
      </c>
      <c r="O10505" s="2">
        <f t="shared" si="493"/>
        <v>-3.8582863638516547</v>
      </c>
      <c r="P10505" t="str">
        <f>VLOOKUP(retail_sales_2023!C10505,customers!A:J,5,)</f>
        <v>Bhubaneswar</v>
      </c>
      <c r="Q10505" t="str">
        <f>VLOOKUP(C10505,customers!A:J,10,0)</f>
        <v>Regular</v>
      </c>
    </row>
    <row r="10506" spans="1:17" x14ac:dyDescent="0.3">
      <c r="A10506" t="s">
        <v>11597</v>
      </c>
      <c r="B10506" s="1">
        <v>45285</v>
      </c>
      <c r="C10506" t="s">
        <v>904</v>
      </c>
      <c r="D10506" t="s">
        <v>905</v>
      </c>
      <c r="E10506" t="s">
        <v>33</v>
      </c>
      <c r="F10506" t="s">
        <v>81</v>
      </c>
      <c r="G10506" t="s">
        <v>370</v>
      </c>
      <c r="H10506">
        <v>5</v>
      </c>
      <c r="I10506">
        <v>4567.74</v>
      </c>
      <c r="J10506">
        <v>0.1</v>
      </c>
      <c r="K10506">
        <v>20554.830000000002</v>
      </c>
      <c r="L10506">
        <v>7946.47</v>
      </c>
      <c r="M10506">
        <f t="shared" si="494"/>
        <v>20554.829999999998</v>
      </c>
      <c r="N10506" t="str">
        <f t="shared" si="492"/>
        <v>Q4</v>
      </c>
      <c r="O10506" s="2">
        <f t="shared" si="493"/>
        <v>38.65986729153196</v>
      </c>
      <c r="P10506" t="str">
        <f>VLOOKUP(retail_sales_2023!C10506,customers!A:J,5,)</f>
        <v>Ahmedabad</v>
      </c>
      <c r="Q10506" t="str">
        <f>VLOOKUP(C10506,customers!A:J,10,0)</f>
        <v>Premium</v>
      </c>
    </row>
    <row r="10507" spans="1:17" x14ac:dyDescent="0.3">
      <c r="A10507" t="s">
        <v>11598</v>
      </c>
      <c r="B10507" s="1">
        <v>45013</v>
      </c>
      <c r="C10507" t="s">
        <v>205</v>
      </c>
      <c r="D10507" t="s">
        <v>206</v>
      </c>
      <c r="E10507" t="s">
        <v>15</v>
      </c>
      <c r="F10507" t="s">
        <v>38</v>
      </c>
      <c r="G10507" t="s">
        <v>73</v>
      </c>
      <c r="H10507">
        <v>4</v>
      </c>
      <c r="I10507">
        <v>1018.52</v>
      </c>
      <c r="J10507">
        <v>0</v>
      </c>
      <c r="K10507">
        <v>4074.08</v>
      </c>
      <c r="L10507">
        <v>830.81</v>
      </c>
      <c r="M10507">
        <f t="shared" si="494"/>
        <v>4074.08</v>
      </c>
      <c r="N10507" t="str">
        <f t="shared" si="492"/>
        <v>Q1</v>
      </c>
      <c r="O10507" s="2">
        <f t="shared" si="493"/>
        <v>20.392579428975374</v>
      </c>
      <c r="P10507" t="str">
        <f>VLOOKUP(retail_sales_2023!C10507,customers!A:J,5,)</f>
        <v>Coimbatore</v>
      </c>
      <c r="Q10507" t="str">
        <f>VLOOKUP(C10507,customers!A:J,10,0)</f>
        <v>Premium</v>
      </c>
    </row>
    <row r="10508" spans="1:17" x14ac:dyDescent="0.3">
      <c r="A10508" t="s">
        <v>11599</v>
      </c>
      <c r="B10508" s="1">
        <v>44967</v>
      </c>
      <c r="C10508" t="s">
        <v>303</v>
      </c>
      <c r="D10508" t="s">
        <v>304</v>
      </c>
      <c r="E10508" t="s">
        <v>27</v>
      </c>
      <c r="F10508" t="s">
        <v>22</v>
      </c>
      <c r="G10508" t="s">
        <v>1039</v>
      </c>
      <c r="H10508">
        <v>5</v>
      </c>
      <c r="I10508">
        <v>36278.46</v>
      </c>
      <c r="J10508">
        <v>0.25</v>
      </c>
      <c r="K10508">
        <v>136044.22</v>
      </c>
      <c r="L10508">
        <v>29745.62</v>
      </c>
      <c r="M10508">
        <f t="shared" si="494"/>
        <v>136044.22499999998</v>
      </c>
      <c r="N10508" t="str">
        <f t="shared" si="492"/>
        <v>Q1</v>
      </c>
      <c r="O10508" s="2">
        <f t="shared" si="493"/>
        <v>21.864670178564001</v>
      </c>
      <c r="P10508" t="str">
        <f>VLOOKUP(retail_sales_2023!C10508,customers!A:J,5,)</f>
        <v>Jaipur</v>
      </c>
      <c r="Q10508" t="str">
        <f>VLOOKUP(C10508,customers!A:J,10,0)</f>
        <v>Premium</v>
      </c>
    </row>
    <row r="10509" spans="1:17" x14ac:dyDescent="0.3">
      <c r="A10509" t="s">
        <v>11600</v>
      </c>
      <c r="B10509" s="1">
        <v>45207</v>
      </c>
      <c r="C10509" t="s">
        <v>1047</v>
      </c>
      <c r="D10509" t="s">
        <v>13093</v>
      </c>
      <c r="E10509" t="s">
        <v>21</v>
      </c>
      <c r="F10509" t="s">
        <v>52</v>
      </c>
      <c r="G10509" t="s">
        <v>53</v>
      </c>
      <c r="H10509">
        <v>1</v>
      </c>
      <c r="I10509">
        <v>152.9</v>
      </c>
      <c r="J10509">
        <v>0</v>
      </c>
      <c r="K10509">
        <v>152.9</v>
      </c>
      <c r="L10509">
        <v>13.28</v>
      </c>
      <c r="M10509">
        <f t="shared" si="494"/>
        <v>152.9</v>
      </c>
      <c r="N10509" t="str">
        <f t="shared" si="492"/>
        <v>Q4</v>
      </c>
      <c r="O10509" s="2">
        <f t="shared" si="493"/>
        <v>8.6854153041203386</v>
      </c>
      <c r="P10509" t="str">
        <f>VLOOKUP(retail_sales_2023!C10509,customers!A:J,5,)</f>
        <v>Bhubaneswar</v>
      </c>
      <c r="Q10509" t="str">
        <f>VLOOKUP(C10509,customers!A:J,10,0)</f>
        <v>Premium</v>
      </c>
    </row>
    <row r="10510" spans="1:17" x14ac:dyDescent="0.3">
      <c r="A10510" t="s">
        <v>11601</v>
      </c>
      <c r="B10510" s="1">
        <v>44990</v>
      </c>
      <c r="C10510" t="s">
        <v>234</v>
      </c>
      <c r="D10510" t="s">
        <v>260</v>
      </c>
      <c r="E10510" t="s">
        <v>33</v>
      </c>
      <c r="F10510" t="s">
        <v>52</v>
      </c>
      <c r="G10510" t="s">
        <v>200</v>
      </c>
      <c r="H10510">
        <v>10</v>
      </c>
      <c r="I10510">
        <v>797.82</v>
      </c>
      <c r="J10510">
        <v>0</v>
      </c>
      <c r="K10510">
        <v>7978.2</v>
      </c>
      <c r="L10510">
        <v>498.01</v>
      </c>
      <c r="M10510">
        <f t="shared" si="494"/>
        <v>7978.2000000000007</v>
      </c>
      <c r="N10510" t="str">
        <f t="shared" si="492"/>
        <v>Q1</v>
      </c>
      <c r="O10510" s="2">
        <f t="shared" si="493"/>
        <v>6.2421348173773534</v>
      </c>
      <c r="P10510" t="str">
        <f>VLOOKUP(retail_sales_2023!C10510,customers!A:J,5,)</f>
        <v>Mumbai</v>
      </c>
      <c r="Q10510" t="str">
        <f>VLOOKUP(C10510,customers!A:J,10,0)</f>
        <v>Occasional</v>
      </c>
    </row>
    <row r="10511" spans="1:17" x14ac:dyDescent="0.3">
      <c r="A10511" t="s">
        <v>11602</v>
      </c>
      <c r="B10511" s="1">
        <v>45001</v>
      </c>
      <c r="C10511" t="s">
        <v>1711</v>
      </c>
      <c r="D10511" t="s">
        <v>1712</v>
      </c>
      <c r="E10511" t="s">
        <v>21</v>
      </c>
      <c r="F10511" t="s">
        <v>22</v>
      </c>
      <c r="G10511" t="s">
        <v>516</v>
      </c>
      <c r="H10511">
        <v>3</v>
      </c>
      <c r="I10511">
        <v>43041.29</v>
      </c>
      <c r="J10511">
        <v>0.05</v>
      </c>
      <c r="K10511">
        <v>122667.68</v>
      </c>
      <c r="L10511">
        <v>37098.03</v>
      </c>
      <c r="M10511">
        <f t="shared" si="494"/>
        <v>122667.67649999999</v>
      </c>
      <c r="N10511" t="str">
        <f t="shared" si="492"/>
        <v>Q1</v>
      </c>
      <c r="O10511" s="2">
        <f t="shared" si="493"/>
        <v>30.242709408052715</v>
      </c>
      <c r="P10511" t="str">
        <f>VLOOKUP(retail_sales_2023!C10511,customers!A:J,5,)</f>
        <v>Bhubaneswar</v>
      </c>
      <c r="Q10511" t="str">
        <f>VLOOKUP(C10511,customers!A:J,10,0)</f>
        <v>Regular</v>
      </c>
    </row>
    <row r="10512" spans="1:17" x14ac:dyDescent="0.3">
      <c r="A10512" t="s">
        <v>11603</v>
      </c>
      <c r="B10512" s="1">
        <v>45077</v>
      </c>
      <c r="C10512" t="s">
        <v>791</v>
      </c>
      <c r="D10512" t="s">
        <v>792</v>
      </c>
      <c r="E10512" t="s">
        <v>33</v>
      </c>
      <c r="F10512" t="s">
        <v>52</v>
      </c>
      <c r="G10512" t="s">
        <v>169</v>
      </c>
      <c r="H10512">
        <v>1</v>
      </c>
      <c r="I10512">
        <v>156.72999999999999</v>
      </c>
      <c r="J10512">
        <v>0.05</v>
      </c>
      <c r="K10512">
        <v>148.88999999999999</v>
      </c>
      <c r="L10512">
        <v>11.6</v>
      </c>
      <c r="M10512">
        <f t="shared" si="494"/>
        <v>148.89349999999999</v>
      </c>
      <c r="N10512" t="str">
        <f t="shared" si="492"/>
        <v>Q2</v>
      </c>
      <c r="O10512" s="2">
        <f t="shared" si="493"/>
        <v>7.7909866344281014</v>
      </c>
      <c r="P10512" t="str">
        <f>VLOOKUP(retail_sales_2023!C10512,customers!A:J,5,)</f>
        <v>Pune</v>
      </c>
      <c r="Q10512" t="str">
        <f>VLOOKUP(C10512,customers!A:J,10,0)</f>
        <v>Premium</v>
      </c>
    </row>
    <row r="10513" spans="1:17" x14ac:dyDescent="0.3">
      <c r="A10513" t="s">
        <v>11604</v>
      </c>
      <c r="B10513" s="1">
        <v>45149</v>
      </c>
      <c r="C10513" t="s">
        <v>275</v>
      </c>
      <c r="D10513" t="s">
        <v>276</v>
      </c>
      <c r="E10513" t="s">
        <v>27</v>
      </c>
      <c r="F10513" t="s">
        <v>22</v>
      </c>
      <c r="G10513" t="s">
        <v>182</v>
      </c>
      <c r="H10513">
        <v>5</v>
      </c>
      <c r="I10513">
        <v>27838.15</v>
      </c>
      <c r="J10513">
        <v>0.15</v>
      </c>
      <c r="K10513">
        <v>118312.14</v>
      </c>
      <c r="L10513">
        <v>26040.69</v>
      </c>
      <c r="M10513">
        <f t="shared" si="494"/>
        <v>118312.1375</v>
      </c>
      <c r="N10513" t="str">
        <f t="shared" si="492"/>
        <v>Q3</v>
      </c>
      <c r="O10513" s="2">
        <f t="shared" si="493"/>
        <v>22.010158889865401</v>
      </c>
      <c r="P10513" t="str">
        <f>VLOOKUP(retail_sales_2023!C10513,customers!A:J,5,)</f>
        <v>Lucknow</v>
      </c>
      <c r="Q10513" t="str">
        <f>VLOOKUP(C10513,customers!A:J,10,0)</f>
        <v>Premium</v>
      </c>
    </row>
    <row r="10514" spans="1:17" x14ac:dyDescent="0.3">
      <c r="A10514" t="s">
        <v>11605</v>
      </c>
      <c r="B10514" s="1">
        <v>45026</v>
      </c>
      <c r="C10514" t="s">
        <v>713</v>
      </c>
      <c r="D10514" t="s">
        <v>714</v>
      </c>
      <c r="E10514" t="s">
        <v>21</v>
      </c>
      <c r="F10514" t="s">
        <v>52</v>
      </c>
      <c r="G10514" t="s">
        <v>133</v>
      </c>
      <c r="H10514">
        <v>10</v>
      </c>
      <c r="I10514">
        <v>134.03</v>
      </c>
      <c r="J10514">
        <v>0</v>
      </c>
      <c r="K10514">
        <v>1340.3</v>
      </c>
      <c r="L10514">
        <v>104.05</v>
      </c>
      <c r="M10514">
        <f t="shared" si="494"/>
        <v>1340.3</v>
      </c>
      <c r="N10514" t="str">
        <f t="shared" si="492"/>
        <v>Q2</v>
      </c>
      <c r="O10514" s="2">
        <f t="shared" si="493"/>
        <v>7.7631873461165419</v>
      </c>
      <c r="P10514" t="str">
        <f>VLOOKUP(retail_sales_2023!C10514,customers!A:J,5,)</f>
        <v>Bhubaneswar</v>
      </c>
      <c r="Q10514" t="str">
        <f>VLOOKUP(C10514,customers!A:J,10,0)</f>
        <v>Premium</v>
      </c>
    </row>
    <row r="10515" spans="1:17" x14ac:dyDescent="0.3">
      <c r="A10515" t="s">
        <v>11606</v>
      </c>
      <c r="B10515" s="1">
        <v>45125</v>
      </c>
      <c r="C10515" t="s">
        <v>521</v>
      </c>
      <c r="D10515" t="s">
        <v>522</v>
      </c>
      <c r="E10515" t="s">
        <v>21</v>
      </c>
      <c r="F10515" t="s">
        <v>22</v>
      </c>
      <c r="G10515" t="s">
        <v>34</v>
      </c>
      <c r="H10515">
        <v>5</v>
      </c>
      <c r="I10515">
        <v>7285.88</v>
      </c>
      <c r="J10515">
        <v>0</v>
      </c>
      <c r="K10515">
        <v>36429.4</v>
      </c>
      <c r="L10515">
        <v>10949.19</v>
      </c>
      <c r="M10515">
        <f t="shared" si="494"/>
        <v>36429.4</v>
      </c>
      <c r="N10515" t="str">
        <f t="shared" si="492"/>
        <v>Q3</v>
      </c>
      <c r="O10515" s="2">
        <f t="shared" si="493"/>
        <v>30.055916375235388</v>
      </c>
      <c r="P10515" t="str">
        <f>VLOOKUP(retail_sales_2023!C10515,customers!A:J,5,)</f>
        <v>Patna</v>
      </c>
      <c r="Q10515" t="str">
        <f>VLOOKUP(C10515,customers!A:J,10,0)</f>
        <v>Regular</v>
      </c>
    </row>
    <row r="10516" spans="1:17" x14ac:dyDescent="0.3">
      <c r="A10516" t="s">
        <v>11607</v>
      </c>
      <c r="B10516" s="1">
        <v>44930</v>
      </c>
      <c r="C10516" t="s">
        <v>904</v>
      </c>
      <c r="D10516" t="s">
        <v>905</v>
      </c>
      <c r="E10516" t="s">
        <v>33</v>
      </c>
      <c r="F10516" t="s">
        <v>28</v>
      </c>
      <c r="G10516" t="s">
        <v>280</v>
      </c>
      <c r="H10516">
        <v>2</v>
      </c>
      <c r="I10516">
        <v>1880.14</v>
      </c>
      <c r="J10516">
        <v>0.2</v>
      </c>
      <c r="K10516">
        <v>3008.22</v>
      </c>
      <c r="L10516">
        <v>492.54</v>
      </c>
      <c r="M10516">
        <f t="shared" si="494"/>
        <v>3008.2240000000002</v>
      </c>
      <c r="N10516" t="str">
        <f t="shared" si="492"/>
        <v>Q1</v>
      </c>
      <c r="O10516" s="2">
        <f t="shared" si="493"/>
        <v>16.373137602967869</v>
      </c>
      <c r="P10516" t="str">
        <f>VLOOKUP(retail_sales_2023!C10516,customers!A:J,5,)</f>
        <v>Ahmedabad</v>
      </c>
      <c r="Q10516" t="str">
        <f>VLOOKUP(C10516,customers!A:J,10,0)</f>
        <v>Premium</v>
      </c>
    </row>
    <row r="10517" spans="1:17" x14ac:dyDescent="0.3">
      <c r="A10517" t="s">
        <v>11608</v>
      </c>
      <c r="B10517" s="1">
        <v>45105</v>
      </c>
      <c r="C10517" t="s">
        <v>693</v>
      </c>
      <c r="D10517" t="s">
        <v>694</v>
      </c>
      <c r="E10517" t="s">
        <v>27</v>
      </c>
      <c r="F10517" t="s">
        <v>43</v>
      </c>
      <c r="G10517" t="s">
        <v>243</v>
      </c>
      <c r="H10517">
        <v>2</v>
      </c>
      <c r="I10517">
        <v>35445.33</v>
      </c>
      <c r="J10517">
        <v>0.1</v>
      </c>
      <c r="K10517">
        <v>63801.59</v>
      </c>
      <c r="L10517">
        <v>6036.55</v>
      </c>
      <c r="M10517">
        <f t="shared" si="494"/>
        <v>63801.594000000005</v>
      </c>
      <c r="N10517" t="str">
        <f t="shared" si="492"/>
        <v>Q2</v>
      </c>
      <c r="O10517" s="2">
        <f t="shared" si="493"/>
        <v>9.4614413214466921</v>
      </c>
      <c r="P10517" t="str">
        <f>VLOOKUP(retail_sales_2023!C10517,customers!A:J,5,)</f>
        <v>Delhi</v>
      </c>
      <c r="Q10517" t="str">
        <f>VLOOKUP(C10517,customers!A:J,10,0)</f>
        <v>Regular</v>
      </c>
    </row>
    <row r="10518" spans="1:17" x14ac:dyDescent="0.3">
      <c r="A10518" t="s">
        <v>11609</v>
      </c>
      <c r="B10518" s="1">
        <v>44985</v>
      </c>
      <c r="C10518" t="s">
        <v>1185</v>
      </c>
      <c r="D10518" t="s">
        <v>1186</v>
      </c>
      <c r="E10518" t="s">
        <v>27</v>
      </c>
      <c r="F10518" t="s">
        <v>16</v>
      </c>
      <c r="G10518" t="s">
        <v>17</v>
      </c>
      <c r="H10518">
        <v>5</v>
      </c>
      <c r="I10518">
        <v>399.88</v>
      </c>
      <c r="J10518">
        <v>0</v>
      </c>
      <c r="K10518">
        <v>1999.4</v>
      </c>
      <c r="L10518">
        <v>726.87</v>
      </c>
      <c r="M10518">
        <f t="shared" si="494"/>
        <v>1999.4</v>
      </c>
      <c r="N10518" t="str">
        <f t="shared" si="492"/>
        <v>Q1</v>
      </c>
      <c r="O10518" s="2">
        <f t="shared" si="493"/>
        <v>36.354406321896562</v>
      </c>
      <c r="P10518" t="str">
        <f>VLOOKUP(retail_sales_2023!C10518,customers!A:J,5,)</f>
        <v>Lucknow</v>
      </c>
      <c r="Q10518" t="str">
        <f>VLOOKUP(C10518,customers!A:J,10,0)</f>
        <v>Regular</v>
      </c>
    </row>
    <row r="10519" spans="1:17" x14ac:dyDescent="0.3">
      <c r="A10519" t="s">
        <v>11610</v>
      </c>
      <c r="B10519" s="1">
        <v>45263</v>
      </c>
      <c r="C10519" t="s">
        <v>95</v>
      </c>
      <c r="D10519" t="s">
        <v>96</v>
      </c>
      <c r="E10519" t="s">
        <v>15</v>
      </c>
      <c r="F10519" t="s">
        <v>52</v>
      </c>
      <c r="G10519" t="s">
        <v>226</v>
      </c>
      <c r="H10519">
        <v>5</v>
      </c>
      <c r="I10519">
        <v>703.59</v>
      </c>
      <c r="J10519">
        <v>0</v>
      </c>
      <c r="K10519">
        <v>3517.95</v>
      </c>
      <c r="L10519">
        <v>274.85000000000002</v>
      </c>
      <c r="M10519">
        <f t="shared" si="494"/>
        <v>3517.9500000000003</v>
      </c>
      <c r="N10519" t="str">
        <f t="shared" si="492"/>
        <v>Q4</v>
      </c>
      <c r="O10519" s="2">
        <f t="shared" si="493"/>
        <v>7.8127886979633034</v>
      </c>
      <c r="P10519" t="str">
        <f>VLOOKUP(retail_sales_2023!C10519,customers!A:J,5,)</f>
        <v>Bengaluru</v>
      </c>
      <c r="Q10519" t="str">
        <f>VLOOKUP(C10519,customers!A:J,10,0)</f>
        <v>Premium</v>
      </c>
    </row>
    <row r="10520" spans="1:17" x14ac:dyDescent="0.3">
      <c r="A10520" t="s">
        <v>11611</v>
      </c>
      <c r="B10520" s="1">
        <v>45242</v>
      </c>
      <c r="C10520" t="s">
        <v>726</v>
      </c>
      <c r="D10520" t="s">
        <v>727</v>
      </c>
      <c r="E10520" t="s">
        <v>15</v>
      </c>
      <c r="F10520" t="s">
        <v>16</v>
      </c>
      <c r="G10520" t="s">
        <v>296</v>
      </c>
      <c r="H10520">
        <v>5</v>
      </c>
      <c r="I10520">
        <v>580.75</v>
      </c>
      <c r="J10520">
        <v>0.2</v>
      </c>
      <c r="K10520">
        <v>2323</v>
      </c>
      <c r="L10520">
        <v>883.87</v>
      </c>
      <c r="M10520">
        <f t="shared" si="494"/>
        <v>2323</v>
      </c>
      <c r="N10520" t="str">
        <f t="shared" si="492"/>
        <v>Q4</v>
      </c>
      <c r="O10520" s="2">
        <f t="shared" si="493"/>
        <v>38.048643994834265</v>
      </c>
      <c r="P10520" t="str">
        <f>VLOOKUP(retail_sales_2023!C10520,customers!A:J,5,)</f>
        <v>Kochi</v>
      </c>
      <c r="Q10520" t="str">
        <f>VLOOKUP(C10520,customers!A:J,10,0)</f>
        <v>Occasional</v>
      </c>
    </row>
    <row r="10521" spans="1:17" x14ac:dyDescent="0.3">
      <c r="A10521" t="s">
        <v>11612</v>
      </c>
      <c r="B10521" s="1">
        <v>45277</v>
      </c>
      <c r="C10521" t="s">
        <v>1422</v>
      </c>
      <c r="D10521" t="s">
        <v>1423</v>
      </c>
      <c r="E10521" t="s">
        <v>33</v>
      </c>
      <c r="F10521" t="s">
        <v>81</v>
      </c>
      <c r="G10521" t="s">
        <v>105</v>
      </c>
      <c r="H10521">
        <v>1</v>
      </c>
      <c r="I10521">
        <v>1627.89</v>
      </c>
      <c r="J10521">
        <v>0.15</v>
      </c>
      <c r="K10521">
        <v>1383.71</v>
      </c>
      <c r="L10521">
        <v>411.7</v>
      </c>
      <c r="M10521">
        <f t="shared" si="494"/>
        <v>1383.7065</v>
      </c>
      <c r="N10521" t="str">
        <f t="shared" si="492"/>
        <v>Q4</v>
      </c>
      <c r="O10521" s="2">
        <f t="shared" si="493"/>
        <v>29.7533442701144</v>
      </c>
      <c r="P10521" t="str">
        <f>VLOOKUP(retail_sales_2023!C10521,customers!A:J,5,)</f>
        <v>Mumbai</v>
      </c>
      <c r="Q10521" t="str">
        <f>VLOOKUP(C10521,customers!A:J,10,0)</f>
        <v>Premium</v>
      </c>
    </row>
    <row r="10522" spans="1:17" x14ac:dyDescent="0.3">
      <c r="A10522" t="s">
        <v>11613</v>
      </c>
      <c r="B10522" s="1">
        <v>45270</v>
      </c>
      <c r="C10522" t="s">
        <v>1596</v>
      </c>
      <c r="D10522" t="s">
        <v>1597</v>
      </c>
      <c r="E10522" t="s">
        <v>21</v>
      </c>
      <c r="F10522" t="s">
        <v>81</v>
      </c>
      <c r="G10522" t="s">
        <v>264</v>
      </c>
      <c r="H10522">
        <v>1</v>
      </c>
      <c r="I10522">
        <v>947.94</v>
      </c>
      <c r="J10522">
        <v>0.2</v>
      </c>
      <c r="K10522">
        <v>758.35</v>
      </c>
      <c r="L10522">
        <v>176.11</v>
      </c>
      <c r="M10522">
        <f t="shared" si="494"/>
        <v>758.35200000000009</v>
      </c>
      <c r="N10522" t="str">
        <f t="shared" si="492"/>
        <v>Q4</v>
      </c>
      <c r="O10522" s="2">
        <f t="shared" si="493"/>
        <v>23.222786312388742</v>
      </c>
      <c r="P10522" t="str">
        <f>VLOOKUP(retail_sales_2023!C10522,customers!A:J,5,)</f>
        <v>Bhubaneswar</v>
      </c>
      <c r="Q10522" t="str">
        <f>VLOOKUP(C10522,customers!A:J,10,0)</f>
        <v>Regular</v>
      </c>
    </row>
    <row r="10523" spans="1:17" x14ac:dyDescent="0.3">
      <c r="A10523" t="s">
        <v>11614</v>
      </c>
      <c r="B10523" s="1">
        <v>45156</v>
      </c>
      <c r="C10523" t="s">
        <v>1503</v>
      </c>
      <c r="D10523" t="s">
        <v>1504</v>
      </c>
      <c r="E10523" t="s">
        <v>33</v>
      </c>
      <c r="F10523" t="s">
        <v>22</v>
      </c>
      <c r="G10523" t="s">
        <v>34</v>
      </c>
      <c r="H10523">
        <v>2</v>
      </c>
      <c r="I10523">
        <v>2048.41</v>
      </c>
      <c r="J10523">
        <v>0.15</v>
      </c>
      <c r="K10523">
        <v>3482.3</v>
      </c>
      <c r="L10523">
        <v>689.55</v>
      </c>
      <c r="M10523">
        <f t="shared" si="494"/>
        <v>3482.2969999999996</v>
      </c>
      <c r="N10523" t="str">
        <f t="shared" si="492"/>
        <v>Q3</v>
      </c>
      <c r="O10523" s="2">
        <f t="shared" si="493"/>
        <v>19.801567929242164</v>
      </c>
      <c r="P10523" t="str">
        <f>VLOOKUP(retail_sales_2023!C10523,customers!A:J,5,)</f>
        <v>Mumbai</v>
      </c>
      <c r="Q10523" t="str">
        <f>VLOOKUP(C10523,customers!A:J,10,0)</f>
        <v>Premium</v>
      </c>
    </row>
    <row r="10524" spans="1:17" x14ac:dyDescent="0.3">
      <c r="A10524" t="s">
        <v>11615</v>
      </c>
      <c r="B10524" s="1">
        <v>45198</v>
      </c>
      <c r="C10524" t="s">
        <v>497</v>
      </c>
      <c r="D10524" t="s">
        <v>498</v>
      </c>
      <c r="E10524" t="s">
        <v>15</v>
      </c>
      <c r="F10524" t="s">
        <v>52</v>
      </c>
      <c r="G10524" t="s">
        <v>268</v>
      </c>
      <c r="H10524">
        <v>9</v>
      </c>
      <c r="I10524">
        <v>214.39</v>
      </c>
      <c r="J10524">
        <v>0</v>
      </c>
      <c r="K10524">
        <v>1929.51</v>
      </c>
      <c r="L10524">
        <v>154.93</v>
      </c>
      <c r="M10524">
        <f t="shared" si="494"/>
        <v>1929.5099999999998</v>
      </c>
      <c r="N10524" t="str">
        <f t="shared" si="492"/>
        <v>Q3</v>
      </c>
      <c r="O10524" s="2">
        <f t="shared" si="493"/>
        <v>8.0294997175448692</v>
      </c>
      <c r="P10524" t="str">
        <f>VLOOKUP(retail_sales_2023!C10524,customers!A:J,5,)</f>
        <v>Chandigarh</v>
      </c>
      <c r="Q10524" t="str">
        <f>VLOOKUP(C10524,customers!A:J,10,0)</f>
        <v>Regular</v>
      </c>
    </row>
    <row r="10525" spans="1:17" x14ac:dyDescent="0.3">
      <c r="A10525" t="s">
        <v>11616</v>
      </c>
      <c r="B10525" s="1">
        <v>45031</v>
      </c>
      <c r="C10525" t="s">
        <v>1138</v>
      </c>
      <c r="D10525" t="s">
        <v>1139</v>
      </c>
      <c r="E10525" t="s">
        <v>21</v>
      </c>
      <c r="F10525" t="s">
        <v>22</v>
      </c>
      <c r="G10525" t="s">
        <v>146</v>
      </c>
      <c r="H10525">
        <v>1</v>
      </c>
      <c r="I10525">
        <v>2315.88</v>
      </c>
      <c r="J10525">
        <v>0</v>
      </c>
      <c r="K10525">
        <v>2315.88</v>
      </c>
      <c r="L10525">
        <v>465.96</v>
      </c>
      <c r="M10525">
        <f t="shared" si="494"/>
        <v>2315.88</v>
      </c>
      <c r="N10525" t="str">
        <f t="shared" si="492"/>
        <v>Q2</v>
      </c>
      <c r="O10525" s="2">
        <f t="shared" si="493"/>
        <v>20.120213482563862</v>
      </c>
      <c r="P10525" t="str">
        <f>VLOOKUP(retail_sales_2023!C10525,customers!A:J,5,)</f>
        <v>Guwahati</v>
      </c>
      <c r="Q10525" t="str">
        <f>VLOOKUP(C10525,customers!A:J,10,0)</f>
        <v>Premium</v>
      </c>
    </row>
    <row r="10526" spans="1:17" x14ac:dyDescent="0.3">
      <c r="A10526" t="s">
        <v>11617</v>
      </c>
      <c r="B10526" s="1">
        <v>45145</v>
      </c>
      <c r="C10526" t="s">
        <v>2508</v>
      </c>
      <c r="D10526" t="s">
        <v>2509</v>
      </c>
      <c r="E10526" t="s">
        <v>33</v>
      </c>
      <c r="F10526" t="s">
        <v>52</v>
      </c>
      <c r="G10526" t="s">
        <v>937</v>
      </c>
      <c r="H10526">
        <v>3</v>
      </c>
      <c r="I10526">
        <v>111.35</v>
      </c>
      <c r="J10526">
        <v>0</v>
      </c>
      <c r="K10526">
        <v>334.05</v>
      </c>
      <c r="L10526">
        <v>30.49</v>
      </c>
      <c r="M10526">
        <f t="shared" si="494"/>
        <v>334.04999999999995</v>
      </c>
      <c r="N10526" t="str">
        <f t="shared" si="492"/>
        <v>Q3</v>
      </c>
      <c r="O10526" s="2">
        <f t="shared" si="493"/>
        <v>9.127376141296212</v>
      </c>
      <c r="P10526" t="str">
        <f>VLOOKUP(retail_sales_2023!C10526,customers!A:J,5,)</f>
        <v>Ahmedabad</v>
      </c>
      <c r="Q10526" t="str">
        <f>VLOOKUP(C10526,customers!A:J,10,0)</f>
        <v>Premium</v>
      </c>
    </row>
    <row r="10527" spans="1:17" x14ac:dyDescent="0.3">
      <c r="A10527" t="s">
        <v>11618</v>
      </c>
      <c r="B10527" s="1">
        <v>45161</v>
      </c>
      <c r="C10527" t="s">
        <v>1320</v>
      </c>
      <c r="D10527" t="s">
        <v>1321</v>
      </c>
      <c r="E10527" t="s">
        <v>15</v>
      </c>
      <c r="F10527" t="s">
        <v>52</v>
      </c>
      <c r="G10527" t="s">
        <v>53</v>
      </c>
      <c r="H10527">
        <v>4</v>
      </c>
      <c r="I10527">
        <v>399.26</v>
      </c>
      <c r="J10527">
        <v>0</v>
      </c>
      <c r="K10527">
        <v>1597.04</v>
      </c>
      <c r="L10527">
        <v>141.52000000000001</v>
      </c>
      <c r="M10527">
        <f t="shared" si="494"/>
        <v>1597.04</v>
      </c>
      <c r="N10527" t="str">
        <f t="shared" si="492"/>
        <v>Q3</v>
      </c>
      <c r="O10527" s="2">
        <f t="shared" si="493"/>
        <v>8.8613935781195217</v>
      </c>
      <c r="P10527" t="str">
        <f>VLOOKUP(retail_sales_2023!C10527,customers!A:J,5,)</f>
        <v>Kochi</v>
      </c>
      <c r="Q10527" t="str">
        <f>VLOOKUP(C10527,customers!A:J,10,0)</f>
        <v>Premium</v>
      </c>
    </row>
    <row r="10528" spans="1:17" x14ac:dyDescent="0.3">
      <c r="A10528" t="s">
        <v>11619</v>
      </c>
      <c r="B10528" s="1">
        <v>44993</v>
      </c>
      <c r="C10528" t="s">
        <v>119</v>
      </c>
      <c r="D10528" t="s">
        <v>120</v>
      </c>
      <c r="E10528" t="s">
        <v>15</v>
      </c>
      <c r="F10528" t="s">
        <v>38</v>
      </c>
      <c r="G10528" t="s">
        <v>141</v>
      </c>
      <c r="H10528">
        <v>2</v>
      </c>
      <c r="I10528">
        <v>1721.47</v>
      </c>
      <c r="J10528">
        <v>0.05</v>
      </c>
      <c r="K10528">
        <v>3270.79</v>
      </c>
      <c r="L10528">
        <v>1119.17</v>
      </c>
      <c r="M10528">
        <f t="shared" si="494"/>
        <v>3270.7930000000001</v>
      </c>
      <c r="N10528" t="str">
        <f t="shared" si="492"/>
        <v>Q1</v>
      </c>
      <c r="O10528" s="2">
        <f t="shared" si="493"/>
        <v>34.217115742679901</v>
      </c>
      <c r="P10528" t="str">
        <f>VLOOKUP(retail_sales_2023!C10528,customers!A:J,5,)</f>
        <v>Kochi</v>
      </c>
      <c r="Q10528" t="str">
        <f>VLOOKUP(C10528,customers!A:J,10,0)</f>
        <v>Premium</v>
      </c>
    </row>
    <row r="10529" spans="1:17" x14ac:dyDescent="0.3">
      <c r="A10529" t="s">
        <v>11620</v>
      </c>
      <c r="B10529" s="1">
        <v>45101</v>
      </c>
      <c r="C10529" t="s">
        <v>194</v>
      </c>
      <c r="D10529" t="s">
        <v>195</v>
      </c>
      <c r="E10529" t="s">
        <v>33</v>
      </c>
      <c r="F10529" t="s">
        <v>43</v>
      </c>
      <c r="G10529" t="s">
        <v>178</v>
      </c>
      <c r="H10529">
        <v>1</v>
      </c>
      <c r="I10529">
        <v>17432.990000000002</v>
      </c>
      <c r="J10529">
        <v>0</v>
      </c>
      <c r="K10529">
        <v>17432.990000000002</v>
      </c>
      <c r="L10529">
        <v>2592.12</v>
      </c>
      <c r="M10529">
        <f t="shared" si="494"/>
        <v>17432.990000000002</v>
      </c>
      <c r="N10529" t="str">
        <f t="shared" si="492"/>
        <v>Q2</v>
      </c>
      <c r="O10529" s="2">
        <f t="shared" si="493"/>
        <v>14.869050002323181</v>
      </c>
      <c r="P10529" t="str">
        <f>VLOOKUP(retail_sales_2023!C10529,customers!A:J,5,)</f>
        <v>Surat</v>
      </c>
      <c r="Q10529" t="str">
        <f>VLOOKUP(C10529,customers!A:J,10,0)</f>
        <v>Regular</v>
      </c>
    </row>
    <row r="10530" spans="1:17" x14ac:dyDescent="0.3">
      <c r="A10530" t="s">
        <v>11621</v>
      </c>
      <c r="B10530" s="1">
        <v>44987</v>
      </c>
      <c r="C10530" t="s">
        <v>518</v>
      </c>
      <c r="D10530" t="s">
        <v>519</v>
      </c>
      <c r="E10530" t="s">
        <v>21</v>
      </c>
      <c r="F10530" t="s">
        <v>22</v>
      </c>
      <c r="G10530" t="s">
        <v>34</v>
      </c>
      <c r="H10530">
        <v>4</v>
      </c>
      <c r="I10530">
        <v>3556.93</v>
      </c>
      <c r="J10530">
        <v>0</v>
      </c>
      <c r="K10530">
        <v>14227.72</v>
      </c>
      <c r="L10530">
        <v>2809.39</v>
      </c>
      <c r="M10530">
        <f t="shared" si="494"/>
        <v>14227.72</v>
      </c>
      <c r="N10530" t="str">
        <f t="shared" si="492"/>
        <v>Q1</v>
      </c>
      <c r="O10530" s="2">
        <f t="shared" si="493"/>
        <v>19.745890416735783</v>
      </c>
      <c r="P10530" t="str">
        <f>VLOOKUP(retail_sales_2023!C10530,customers!A:J,5,)</f>
        <v>Ranchi</v>
      </c>
      <c r="Q10530" t="str">
        <f>VLOOKUP(C10530,customers!A:J,10,0)</f>
        <v>Premium</v>
      </c>
    </row>
    <row r="10531" spans="1:17" x14ac:dyDescent="0.3">
      <c r="A10531" t="s">
        <v>11622</v>
      </c>
      <c r="B10531" s="1">
        <v>45251</v>
      </c>
      <c r="C10531" t="s">
        <v>266</v>
      </c>
      <c r="D10531" t="s">
        <v>267</v>
      </c>
      <c r="E10531" t="s">
        <v>27</v>
      </c>
      <c r="F10531" t="s">
        <v>28</v>
      </c>
      <c r="G10531" t="s">
        <v>57</v>
      </c>
      <c r="H10531">
        <v>2</v>
      </c>
      <c r="I10531">
        <v>4426.6099999999997</v>
      </c>
      <c r="J10531">
        <v>0.05</v>
      </c>
      <c r="K10531">
        <v>8410.56</v>
      </c>
      <c r="L10531">
        <v>1452.55</v>
      </c>
      <c r="M10531">
        <f t="shared" si="494"/>
        <v>8410.5589999999993</v>
      </c>
      <c r="N10531" t="str">
        <f t="shared" si="492"/>
        <v>Q4</v>
      </c>
      <c r="O10531" s="2">
        <f t="shared" si="493"/>
        <v>17.270550355743257</v>
      </c>
      <c r="P10531" t="str">
        <f>VLOOKUP(retail_sales_2023!C10531,customers!A:J,5,)</f>
        <v>Amritsar</v>
      </c>
      <c r="Q10531" t="str">
        <f>VLOOKUP(C10531,customers!A:J,10,0)</f>
        <v>Premium</v>
      </c>
    </row>
    <row r="10532" spans="1:17" x14ac:dyDescent="0.3">
      <c r="A10532" t="s">
        <v>11623</v>
      </c>
      <c r="B10532" s="1">
        <v>45241</v>
      </c>
      <c r="C10532" t="s">
        <v>1572</v>
      </c>
      <c r="D10532" t="s">
        <v>1573</v>
      </c>
      <c r="E10532" t="s">
        <v>15</v>
      </c>
      <c r="F10532" t="s">
        <v>28</v>
      </c>
      <c r="G10532" t="s">
        <v>29</v>
      </c>
      <c r="H10532">
        <v>2</v>
      </c>
      <c r="I10532">
        <v>2675.68</v>
      </c>
      <c r="J10532">
        <v>0.05</v>
      </c>
      <c r="K10532">
        <v>5083.79</v>
      </c>
      <c r="L10532">
        <v>847.92</v>
      </c>
      <c r="M10532">
        <f t="shared" si="494"/>
        <v>5083.7919999999995</v>
      </c>
      <c r="N10532" t="str">
        <f t="shared" si="492"/>
        <v>Q4</v>
      </c>
      <c r="O10532" s="2">
        <f t="shared" si="493"/>
        <v>16.678895076311175</v>
      </c>
      <c r="P10532" t="str">
        <f>VLOOKUP(retail_sales_2023!C10532,customers!A:J,5,)</f>
        <v>Kochi</v>
      </c>
      <c r="Q10532" t="str">
        <f>VLOOKUP(C10532,customers!A:J,10,0)</f>
        <v>Regular</v>
      </c>
    </row>
    <row r="10533" spans="1:17" x14ac:dyDescent="0.3">
      <c r="A10533" t="s">
        <v>11624</v>
      </c>
      <c r="B10533" s="1">
        <v>45100</v>
      </c>
      <c r="C10533" t="s">
        <v>1476</v>
      </c>
      <c r="D10533" t="s">
        <v>1477</v>
      </c>
      <c r="E10533" t="s">
        <v>27</v>
      </c>
      <c r="F10533" t="s">
        <v>43</v>
      </c>
      <c r="G10533" t="s">
        <v>178</v>
      </c>
      <c r="H10533">
        <v>5</v>
      </c>
      <c r="I10533">
        <v>57817.67</v>
      </c>
      <c r="J10533">
        <v>0.05</v>
      </c>
      <c r="K10533">
        <v>274633.93</v>
      </c>
      <c r="L10533">
        <v>37094.410000000003</v>
      </c>
      <c r="M10533">
        <f t="shared" si="494"/>
        <v>274633.93249999994</v>
      </c>
      <c r="N10533" t="str">
        <f t="shared" si="492"/>
        <v>Q2</v>
      </c>
      <c r="O10533" s="2">
        <f t="shared" si="493"/>
        <v>13.506856199450667</v>
      </c>
      <c r="P10533" t="str">
        <f>VLOOKUP(retail_sales_2023!C10533,customers!A:J,5,)</f>
        <v>Lucknow</v>
      </c>
      <c r="Q10533" t="str">
        <f>VLOOKUP(C10533,customers!A:J,10,0)</f>
        <v>Occasional</v>
      </c>
    </row>
    <row r="10534" spans="1:17" x14ac:dyDescent="0.3">
      <c r="A10534" t="s">
        <v>11625</v>
      </c>
      <c r="B10534" s="1">
        <v>45080</v>
      </c>
      <c r="C10534" t="s">
        <v>2836</v>
      </c>
      <c r="D10534" t="s">
        <v>2837</v>
      </c>
      <c r="E10534" t="s">
        <v>27</v>
      </c>
      <c r="F10534" t="s">
        <v>52</v>
      </c>
      <c r="G10534" t="s">
        <v>133</v>
      </c>
      <c r="H10534">
        <v>1</v>
      </c>
      <c r="I10534">
        <v>142.63999999999999</v>
      </c>
      <c r="J10534">
        <v>0</v>
      </c>
      <c r="K10534">
        <v>142.63999999999999</v>
      </c>
      <c r="L10534">
        <v>12.16</v>
      </c>
      <c r="M10534">
        <f t="shared" si="494"/>
        <v>142.63999999999999</v>
      </c>
      <c r="N10534" t="str">
        <f t="shared" si="492"/>
        <v>Q2</v>
      </c>
      <c r="O10534" s="2">
        <f t="shared" si="493"/>
        <v>8.5249579360628154</v>
      </c>
      <c r="P10534" t="str">
        <f>VLOOKUP(retail_sales_2023!C10534,customers!A:J,5,)</f>
        <v>Jaipur</v>
      </c>
      <c r="Q10534" t="str">
        <f>VLOOKUP(C10534,customers!A:J,10,0)</f>
        <v>Occasional</v>
      </c>
    </row>
    <row r="10535" spans="1:17" x14ac:dyDescent="0.3">
      <c r="A10535" t="s">
        <v>11626</v>
      </c>
      <c r="B10535" s="1">
        <v>45156</v>
      </c>
      <c r="C10535" t="s">
        <v>755</v>
      </c>
      <c r="D10535" t="s">
        <v>756</v>
      </c>
      <c r="E10535" t="s">
        <v>15</v>
      </c>
      <c r="F10535" t="s">
        <v>81</v>
      </c>
      <c r="G10535" t="s">
        <v>470</v>
      </c>
      <c r="H10535">
        <v>4</v>
      </c>
      <c r="I10535">
        <v>4303.66</v>
      </c>
      <c r="J10535">
        <v>0.1</v>
      </c>
      <c r="K10535">
        <v>15493.18</v>
      </c>
      <c r="L10535">
        <v>5427.37</v>
      </c>
      <c r="M10535">
        <f t="shared" si="494"/>
        <v>15493.175999999999</v>
      </c>
      <c r="N10535" t="str">
        <f t="shared" si="492"/>
        <v>Q3</v>
      </c>
      <c r="O10535" s="2">
        <f t="shared" si="493"/>
        <v>35.030703832266838</v>
      </c>
      <c r="P10535" t="str">
        <f>VLOOKUP(retail_sales_2023!C10535,customers!A:J,5,)</f>
        <v>Kochi</v>
      </c>
      <c r="Q10535" t="str">
        <f>VLOOKUP(C10535,customers!A:J,10,0)</f>
        <v>Regular</v>
      </c>
    </row>
    <row r="10536" spans="1:17" x14ac:dyDescent="0.3">
      <c r="A10536" t="s">
        <v>11627</v>
      </c>
      <c r="B10536" s="1">
        <v>45223</v>
      </c>
      <c r="C10536" t="s">
        <v>892</v>
      </c>
      <c r="D10536" t="s">
        <v>893</v>
      </c>
      <c r="E10536" t="s">
        <v>27</v>
      </c>
      <c r="F10536" t="s">
        <v>28</v>
      </c>
      <c r="G10536" t="s">
        <v>466</v>
      </c>
      <c r="H10536">
        <v>1</v>
      </c>
      <c r="I10536">
        <v>3676.12</v>
      </c>
      <c r="J10536">
        <v>0.1</v>
      </c>
      <c r="K10536">
        <v>3308.51</v>
      </c>
      <c r="L10536">
        <v>935.11</v>
      </c>
      <c r="M10536">
        <f t="shared" si="494"/>
        <v>3308.5079999999998</v>
      </c>
      <c r="N10536" t="str">
        <f t="shared" si="492"/>
        <v>Q4</v>
      </c>
      <c r="O10536" s="2">
        <f t="shared" si="493"/>
        <v>28.263780372433512</v>
      </c>
      <c r="P10536" t="str">
        <f>VLOOKUP(retail_sales_2023!C10536,customers!A:J,5,)</f>
        <v>Amritsar</v>
      </c>
      <c r="Q10536" t="str">
        <f>VLOOKUP(C10536,customers!A:J,10,0)</f>
        <v>Premium</v>
      </c>
    </row>
    <row r="10537" spans="1:17" x14ac:dyDescent="0.3">
      <c r="A10537" t="s">
        <v>11628</v>
      </c>
      <c r="B10537" s="1">
        <v>45054</v>
      </c>
      <c r="C10537" t="s">
        <v>610</v>
      </c>
      <c r="D10537" t="s">
        <v>611</v>
      </c>
      <c r="E10537" t="s">
        <v>21</v>
      </c>
      <c r="F10537" t="s">
        <v>43</v>
      </c>
      <c r="G10537" t="s">
        <v>272</v>
      </c>
      <c r="H10537">
        <v>5</v>
      </c>
      <c r="I10537">
        <v>81324.77</v>
      </c>
      <c r="J10537">
        <v>0</v>
      </c>
      <c r="K10537">
        <v>406623.85</v>
      </c>
      <c r="L10537">
        <v>45979.25</v>
      </c>
      <c r="M10537">
        <f t="shared" si="494"/>
        <v>406623.85000000003</v>
      </c>
      <c r="N10537" t="str">
        <f t="shared" si="492"/>
        <v>Q2</v>
      </c>
      <c r="O10537" s="2">
        <f t="shared" si="493"/>
        <v>11.307563488959145</v>
      </c>
      <c r="P10537" t="str">
        <f>VLOOKUP(retail_sales_2023!C10537,customers!A:J,5,)</f>
        <v>Patna</v>
      </c>
      <c r="Q10537" t="str">
        <f>VLOOKUP(C10537,customers!A:J,10,0)</f>
        <v>Regular</v>
      </c>
    </row>
    <row r="10538" spans="1:17" x14ac:dyDescent="0.3">
      <c r="A10538" t="s">
        <v>11629</v>
      </c>
      <c r="B10538" s="1">
        <v>45232</v>
      </c>
      <c r="C10538" t="s">
        <v>2580</v>
      </c>
      <c r="D10538" t="s">
        <v>2581</v>
      </c>
      <c r="E10538" t="s">
        <v>21</v>
      </c>
      <c r="F10538" t="s">
        <v>81</v>
      </c>
      <c r="G10538" t="s">
        <v>101</v>
      </c>
      <c r="H10538">
        <v>4</v>
      </c>
      <c r="I10538">
        <v>3960.69</v>
      </c>
      <c r="J10538">
        <v>0.05</v>
      </c>
      <c r="K10538">
        <v>15050.62</v>
      </c>
      <c r="L10538">
        <v>4976.2299999999996</v>
      </c>
      <c r="M10538">
        <f t="shared" si="494"/>
        <v>15050.621999999999</v>
      </c>
      <c r="N10538" t="str">
        <f t="shared" si="492"/>
        <v>Q4</v>
      </c>
      <c r="O10538" s="2">
        <f t="shared" si="493"/>
        <v>33.063289087094084</v>
      </c>
      <c r="P10538" t="str">
        <f>VLOOKUP(retail_sales_2023!C10538,customers!A:J,5,)</f>
        <v>Patna</v>
      </c>
      <c r="Q10538" t="str">
        <f>VLOOKUP(C10538,customers!A:J,10,0)</f>
        <v>Premium</v>
      </c>
    </row>
    <row r="10539" spans="1:17" x14ac:dyDescent="0.3">
      <c r="A10539" t="s">
        <v>11630</v>
      </c>
      <c r="B10539" s="1">
        <v>45196</v>
      </c>
      <c r="C10539" t="s">
        <v>1099</v>
      </c>
      <c r="D10539" t="s">
        <v>1100</v>
      </c>
      <c r="E10539" t="s">
        <v>27</v>
      </c>
      <c r="F10539" t="s">
        <v>52</v>
      </c>
      <c r="G10539" t="s">
        <v>53</v>
      </c>
      <c r="H10539">
        <v>8</v>
      </c>
      <c r="I10539">
        <v>441.81</v>
      </c>
      <c r="J10539">
        <v>0</v>
      </c>
      <c r="K10539">
        <v>3534.48</v>
      </c>
      <c r="L10539">
        <v>308.86</v>
      </c>
      <c r="M10539">
        <f t="shared" si="494"/>
        <v>3534.48</v>
      </c>
      <c r="N10539" t="str">
        <f t="shared" si="492"/>
        <v>Q3</v>
      </c>
      <c r="O10539" s="2">
        <f t="shared" si="493"/>
        <v>8.7384848690613612</v>
      </c>
      <c r="P10539" t="str">
        <f>VLOOKUP(retail_sales_2023!C10539,customers!A:J,5,)</f>
        <v>Chandigarh</v>
      </c>
      <c r="Q10539" t="str">
        <f>VLOOKUP(C10539,customers!A:J,10,0)</f>
        <v>Regular</v>
      </c>
    </row>
    <row r="10540" spans="1:17" x14ac:dyDescent="0.3">
      <c r="A10540" t="s">
        <v>11631</v>
      </c>
      <c r="B10540" s="1">
        <v>44928</v>
      </c>
      <c r="C10540" t="s">
        <v>983</v>
      </c>
      <c r="D10540" t="s">
        <v>984</v>
      </c>
      <c r="E10540" t="s">
        <v>21</v>
      </c>
      <c r="F10540" t="s">
        <v>52</v>
      </c>
      <c r="G10540" t="s">
        <v>133</v>
      </c>
      <c r="H10540">
        <v>2</v>
      </c>
      <c r="I10540">
        <v>156.78</v>
      </c>
      <c r="J10540">
        <v>0.1</v>
      </c>
      <c r="K10540">
        <v>282.2</v>
      </c>
      <c r="L10540">
        <v>19.059999999999999</v>
      </c>
      <c r="M10540">
        <f t="shared" si="494"/>
        <v>282.20400000000001</v>
      </c>
      <c r="N10540" t="str">
        <f t="shared" si="492"/>
        <v>Q1</v>
      </c>
      <c r="O10540" s="2">
        <f t="shared" si="493"/>
        <v>6.7540751240255128</v>
      </c>
      <c r="P10540" t="str">
        <f>VLOOKUP(retail_sales_2023!C10540,customers!A:J,5,)</f>
        <v>Patna</v>
      </c>
      <c r="Q10540" t="str">
        <f>VLOOKUP(C10540,customers!A:J,10,0)</f>
        <v>Premium</v>
      </c>
    </row>
    <row r="10541" spans="1:17" x14ac:dyDescent="0.3">
      <c r="A10541" t="s">
        <v>11632</v>
      </c>
      <c r="B10541" s="1">
        <v>45123</v>
      </c>
      <c r="C10541" t="s">
        <v>971</v>
      </c>
      <c r="D10541" t="s">
        <v>972</v>
      </c>
      <c r="E10541" t="s">
        <v>15</v>
      </c>
      <c r="F10541" t="s">
        <v>52</v>
      </c>
      <c r="G10541" t="s">
        <v>169</v>
      </c>
      <c r="H10541">
        <v>4</v>
      </c>
      <c r="I10541">
        <v>216.86</v>
      </c>
      <c r="J10541">
        <v>0.1</v>
      </c>
      <c r="K10541">
        <v>780.7</v>
      </c>
      <c r="L10541">
        <v>-87.24</v>
      </c>
      <c r="M10541">
        <f t="shared" si="494"/>
        <v>780.69600000000003</v>
      </c>
      <c r="N10541" t="str">
        <f t="shared" si="492"/>
        <v>Q3</v>
      </c>
      <c r="O10541" s="2">
        <f t="shared" si="493"/>
        <v>-11.174586909184065</v>
      </c>
      <c r="P10541" t="str">
        <f>VLOOKUP(retail_sales_2023!C10541,customers!A:J,5,)</f>
        <v>Chennai</v>
      </c>
      <c r="Q10541" t="str">
        <f>VLOOKUP(C10541,customers!A:J,10,0)</f>
        <v>Premium</v>
      </c>
    </row>
    <row r="10542" spans="1:17" x14ac:dyDescent="0.3">
      <c r="A10542" t="s">
        <v>11633</v>
      </c>
      <c r="B10542" s="1">
        <v>44966</v>
      </c>
      <c r="C10542" t="s">
        <v>79</v>
      </c>
      <c r="D10542" t="s">
        <v>80</v>
      </c>
      <c r="E10542" t="s">
        <v>15</v>
      </c>
      <c r="F10542" t="s">
        <v>52</v>
      </c>
      <c r="G10542" t="s">
        <v>133</v>
      </c>
      <c r="H10542">
        <v>9</v>
      </c>
      <c r="I10542">
        <v>318.81</v>
      </c>
      <c r="J10542">
        <v>0.25</v>
      </c>
      <c r="K10542">
        <v>2151.9699999999998</v>
      </c>
      <c r="L10542">
        <v>154.63999999999999</v>
      </c>
      <c r="M10542">
        <f t="shared" si="494"/>
        <v>2151.9674999999997</v>
      </c>
      <c r="N10542" t="str">
        <f t="shared" si="492"/>
        <v>Q1</v>
      </c>
      <c r="O10542" s="2">
        <f t="shared" si="493"/>
        <v>7.1859737821623915</v>
      </c>
      <c r="P10542" t="str">
        <f>VLOOKUP(retail_sales_2023!C10542,customers!A:J,5,)</f>
        <v>Coimbatore</v>
      </c>
      <c r="Q10542" t="str">
        <f>VLOOKUP(C10542,customers!A:J,10,0)</f>
        <v>Regular</v>
      </c>
    </row>
    <row r="10543" spans="1:17" x14ac:dyDescent="0.3">
      <c r="A10543" t="s">
        <v>11634</v>
      </c>
      <c r="B10543" s="1">
        <v>45074</v>
      </c>
      <c r="C10543" t="s">
        <v>313</v>
      </c>
      <c r="D10543" t="s">
        <v>314</v>
      </c>
      <c r="E10543" t="s">
        <v>21</v>
      </c>
      <c r="F10543" t="s">
        <v>43</v>
      </c>
      <c r="G10543" t="s">
        <v>282</v>
      </c>
      <c r="H10543">
        <v>1</v>
      </c>
      <c r="I10543">
        <v>10791.49</v>
      </c>
      <c r="J10543">
        <v>0</v>
      </c>
      <c r="K10543">
        <v>10791.49</v>
      </c>
      <c r="L10543">
        <v>1512.9</v>
      </c>
      <c r="M10543">
        <f t="shared" si="494"/>
        <v>10791.49</v>
      </c>
      <c r="N10543" t="str">
        <f t="shared" si="492"/>
        <v>Q2</v>
      </c>
      <c r="O10543" s="2">
        <f t="shared" si="493"/>
        <v>14.019380085604491</v>
      </c>
      <c r="P10543" t="str">
        <f>VLOOKUP(retail_sales_2023!C10543,customers!A:J,5,)</f>
        <v>Kolkata</v>
      </c>
      <c r="Q10543" t="str">
        <f>VLOOKUP(C10543,customers!A:J,10,0)</f>
        <v>Premium</v>
      </c>
    </row>
    <row r="10544" spans="1:17" x14ac:dyDescent="0.3">
      <c r="A10544" t="s">
        <v>11635</v>
      </c>
      <c r="B10544" s="1">
        <v>44941</v>
      </c>
      <c r="C10544" t="s">
        <v>107</v>
      </c>
      <c r="D10544" t="s">
        <v>108</v>
      </c>
      <c r="E10544" t="s">
        <v>15</v>
      </c>
      <c r="F10544" t="s">
        <v>43</v>
      </c>
      <c r="G10544" t="s">
        <v>178</v>
      </c>
      <c r="H10544">
        <v>1</v>
      </c>
      <c r="I10544">
        <v>33331.82</v>
      </c>
      <c r="J10544">
        <v>0.15</v>
      </c>
      <c r="K10544">
        <v>28332.05</v>
      </c>
      <c r="L10544">
        <v>4342.54</v>
      </c>
      <c r="M10544">
        <f t="shared" si="494"/>
        <v>28332.046999999999</v>
      </c>
      <c r="N10544" t="str">
        <f t="shared" si="492"/>
        <v>Q1</v>
      </c>
      <c r="O10544" s="2">
        <f t="shared" si="493"/>
        <v>15.327306001507127</v>
      </c>
      <c r="P10544" t="str">
        <f>VLOOKUP(retail_sales_2023!C10544,customers!A:J,5,)</f>
        <v>Chennai</v>
      </c>
      <c r="Q10544" t="str">
        <f>VLOOKUP(C10544,customers!A:J,10,0)</f>
        <v>Premium</v>
      </c>
    </row>
    <row r="10545" spans="1:17" x14ac:dyDescent="0.3">
      <c r="A10545" t="s">
        <v>11636</v>
      </c>
      <c r="B10545" s="1">
        <v>45183</v>
      </c>
      <c r="C10545" t="s">
        <v>361</v>
      </c>
      <c r="D10545" t="s">
        <v>362</v>
      </c>
      <c r="E10545" t="s">
        <v>15</v>
      </c>
      <c r="F10545" t="s">
        <v>28</v>
      </c>
      <c r="G10545" t="s">
        <v>97</v>
      </c>
      <c r="H10545">
        <v>2</v>
      </c>
      <c r="I10545">
        <v>6219.73</v>
      </c>
      <c r="J10545">
        <v>0.3</v>
      </c>
      <c r="K10545">
        <v>8707.6200000000008</v>
      </c>
      <c r="L10545">
        <v>2178.5700000000002</v>
      </c>
      <c r="M10545">
        <f t="shared" si="494"/>
        <v>8707.6219999999994</v>
      </c>
      <c r="N10545" t="str">
        <f t="shared" si="492"/>
        <v>Q3</v>
      </c>
      <c r="O10545" s="2">
        <f t="shared" si="493"/>
        <v>25.019121183515125</v>
      </c>
      <c r="P10545" t="str">
        <f>VLOOKUP(retail_sales_2023!C10545,customers!A:J,5,)</f>
        <v>Hyderabad</v>
      </c>
      <c r="Q10545" t="str">
        <f>VLOOKUP(C10545,customers!A:J,10,0)</f>
        <v>Premium</v>
      </c>
    </row>
    <row r="10546" spans="1:17" x14ac:dyDescent="0.3">
      <c r="A10546" t="s">
        <v>11637</v>
      </c>
      <c r="B10546" s="1">
        <v>45167</v>
      </c>
      <c r="C10546" t="s">
        <v>335</v>
      </c>
      <c r="D10546" t="s">
        <v>336</v>
      </c>
      <c r="E10546" t="s">
        <v>33</v>
      </c>
      <c r="F10546" t="s">
        <v>52</v>
      </c>
      <c r="G10546" t="s">
        <v>169</v>
      </c>
      <c r="H10546">
        <v>6</v>
      </c>
      <c r="I10546">
        <v>247.71</v>
      </c>
      <c r="J10546">
        <v>0</v>
      </c>
      <c r="K10546">
        <v>1486.26</v>
      </c>
      <c r="L10546">
        <v>126.21</v>
      </c>
      <c r="M10546">
        <f t="shared" si="494"/>
        <v>1486.26</v>
      </c>
      <c r="N10546" t="str">
        <f t="shared" si="492"/>
        <v>Q3</v>
      </c>
      <c r="O10546" s="2">
        <f t="shared" si="493"/>
        <v>8.4917847482943767</v>
      </c>
      <c r="P10546" t="str">
        <f>VLOOKUP(retail_sales_2023!C10546,customers!A:J,5,)</f>
        <v>Surat</v>
      </c>
      <c r="Q10546" t="str">
        <f>VLOOKUP(C10546,customers!A:J,10,0)</f>
        <v>Occasional</v>
      </c>
    </row>
    <row r="10547" spans="1:17" x14ac:dyDescent="0.3">
      <c r="A10547" t="s">
        <v>11638</v>
      </c>
      <c r="B10547" s="1">
        <v>45150</v>
      </c>
      <c r="C10547" t="s">
        <v>1934</v>
      </c>
      <c r="D10547" t="s">
        <v>1935</v>
      </c>
      <c r="E10547" t="s">
        <v>15</v>
      </c>
      <c r="F10547" t="s">
        <v>38</v>
      </c>
      <c r="G10547" t="s">
        <v>684</v>
      </c>
      <c r="H10547">
        <v>5</v>
      </c>
      <c r="I10547">
        <v>3397.64</v>
      </c>
      <c r="J10547">
        <v>0</v>
      </c>
      <c r="K10547">
        <v>16988.2</v>
      </c>
      <c r="L10547">
        <v>5792.81</v>
      </c>
      <c r="M10547">
        <f t="shared" si="494"/>
        <v>16988.2</v>
      </c>
      <c r="N10547" t="str">
        <f t="shared" si="492"/>
        <v>Q3</v>
      </c>
      <c r="O10547" s="2">
        <f t="shared" si="493"/>
        <v>34.099021673867746</v>
      </c>
      <c r="P10547" t="str">
        <f>VLOOKUP(retail_sales_2023!C10547,customers!A:J,5,)</f>
        <v>Kochi</v>
      </c>
      <c r="Q10547" t="str">
        <f>VLOOKUP(C10547,customers!A:J,10,0)</f>
        <v>Premium</v>
      </c>
    </row>
    <row r="10548" spans="1:17" x14ac:dyDescent="0.3">
      <c r="A10548" t="s">
        <v>11639</v>
      </c>
      <c r="B10548" s="1">
        <v>45178</v>
      </c>
      <c r="C10548" t="s">
        <v>557</v>
      </c>
      <c r="D10548" t="s">
        <v>558</v>
      </c>
      <c r="E10548" t="s">
        <v>27</v>
      </c>
      <c r="F10548" t="s">
        <v>52</v>
      </c>
      <c r="G10548" t="s">
        <v>53</v>
      </c>
      <c r="H10548">
        <v>3</v>
      </c>
      <c r="I10548">
        <v>484.04</v>
      </c>
      <c r="J10548">
        <v>0.05</v>
      </c>
      <c r="K10548">
        <v>1379.51</v>
      </c>
      <c r="L10548">
        <v>90</v>
      </c>
      <c r="M10548">
        <f t="shared" si="494"/>
        <v>1379.5140000000001</v>
      </c>
      <c r="N10548" t="str">
        <f t="shared" si="492"/>
        <v>Q3</v>
      </c>
      <c r="O10548" s="2">
        <f t="shared" si="493"/>
        <v>6.524055642945684</v>
      </c>
      <c r="P10548" t="str">
        <f>VLOOKUP(retail_sales_2023!C10548,customers!A:J,5,)</f>
        <v>Delhi</v>
      </c>
      <c r="Q10548" t="str">
        <f>VLOOKUP(C10548,customers!A:J,10,0)</f>
        <v>Occasional</v>
      </c>
    </row>
    <row r="10549" spans="1:17" x14ac:dyDescent="0.3">
      <c r="A10549" t="s">
        <v>11640</v>
      </c>
      <c r="B10549" s="1">
        <v>45083</v>
      </c>
      <c r="C10549" t="s">
        <v>713</v>
      </c>
      <c r="D10549" t="s">
        <v>714</v>
      </c>
      <c r="E10549" t="s">
        <v>21</v>
      </c>
      <c r="F10549" t="s">
        <v>43</v>
      </c>
      <c r="G10549" t="s">
        <v>282</v>
      </c>
      <c r="H10549">
        <v>3</v>
      </c>
      <c r="I10549">
        <v>30700.99</v>
      </c>
      <c r="J10549">
        <v>0</v>
      </c>
      <c r="K10549">
        <v>92102.97</v>
      </c>
      <c r="L10549">
        <v>8258.7800000000007</v>
      </c>
      <c r="M10549">
        <f t="shared" si="494"/>
        <v>92102.97</v>
      </c>
      <c r="N10549" t="str">
        <f t="shared" si="492"/>
        <v>Q2</v>
      </c>
      <c r="O10549" s="2">
        <f t="shared" si="493"/>
        <v>8.9668986787288176</v>
      </c>
      <c r="P10549" t="str">
        <f>VLOOKUP(retail_sales_2023!C10549,customers!A:J,5,)</f>
        <v>Bhubaneswar</v>
      </c>
      <c r="Q10549" t="str">
        <f>VLOOKUP(C10549,customers!A:J,10,0)</f>
        <v>Premium</v>
      </c>
    </row>
    <row r="10550" spans="1:17" x14ac:dyDescent="0.3">
      <c r="A10550" t="s">
        <v>11641</v>
      </c>
      <c r="B10550" s="1">
        <v>45081</v>
      </c>
      <c r="C10550" t="s">
        <v>2168</v>
      </c>
      <c r="D10550" t="s">
        <v>2169</v>
      </c>
      <c r="E10550" t="s">
        <v>33</v>
      </c>
      <c r="F10550" t="s">
        <v>81</v>
      </c>
      <c r="G10550" t="s">
        <v>105</v>
      </c>
      <c r="H10550">
        <v>1</v>
      </c>
      <c r="I10550">
        <v>1697.11</v>
      </c>
      <c r="J10550">
        <v>0.2</v>
      </c>
      <c r="K10550">
        <v>1357.69</v>
      </c>
      <c r="L10550">
        <v>396.78</v>
      </c>
      <c r="M10550">
        <f t="shared" si="494"/>
        <v>1357.6880000000001</v>
      </c>
      <c r="N10550" t="str">
        <f t="shared" si="492"/>
        <v>Q2</v>
      </c>
      <c r="O10550" s="2">
        <f t="shared" si="493"/>
        <v>29.224638908734686</v>
      </c>
      <c r="P10550" t="str">
        <f>VLOOKUP(retail_sales_2023!C10550,customers!A:J,5,)</f>
        <v>Nagpur</v>
      </c>
      <c r="Q10550" t="str">
        <f>VLOOKUP(C10550,customers!A:J,10,0)</f>
        <v>Premium</v>
      </c>
    </row>
    <row r="10551" spans="1:17" x14ac:dyDescent="0.3">
      <c r="A10551" t="s">
        <v>11642</v>
      </c>
      <c r="B10551" s="1">
        <v>45130</v>
      </c>
      <c r="C10551" t="s">
        <v>190</v>
      </c>
      <c r="D10551" t="s">
        <v>191</v>
      </c>
      <c r="E10551" t="s">
        <v>33</v>
      </c>
      <c r="F10551" t="s">
        <v>28</v>
      </c>
      <c r="G10551" t="s">
        <v>280</v>
      </c>
      <c r="H10551">
        <v>4</v>
      </c>
      <c r="I10551">
        <v>1078.3800000000001</v>
      </c>
      <c r="J10551">
        <v>0</v>
      </c>
      <c r="K10551">
        <v>4313.5200000000004</v>
      </c>
      <c r="L10551">
        <v>689.16</v>
      </c>
      <c r="M10551">
        <f t="shared" si="494"/>
        <v>4313.5200000000004</v>
      </c>
      <c r="N10551" t="str">
        <f t="shared" si="492"/>
        <v>Q3</v>
      </c>
      <c r="O10551" s="2">
        <f t="shared" si="493"/>
        <v>15.976742892115951</v>
      </c>
      <c r="P10551" t="str">
        <f>VLOOKUP(retail_sales_2023!C10551,customers!A:J,5,)</f>
        <v>Surat</v>
      </c>
      <c r="Q10551" t="str">
        <f>VLOOKUP(C10551,customers!A:J,10,0)</f>
        <v>Premium</v>
      </c>
    </row>
    <row r="10552" spans="1:17" x14ac:dyDescent="0.3">
      <c r="A10552" t="s">
        <v>11643</v>
      </c>
      <c r="B10552" s="1">
        <v>44985</v>
      </c>
      <c r="C10552" t="s">
        <v>1629</v>
      </c>
      <c r="D10552" t="s">
        <v>1630</v>
      </c>
      <c r="E10552" t="s">
        <v>15</v>
      </c>
      <c r="F10552" t="s">
        <v>52</v>
      </c>
      <c r="G10552" t="s">
        <v>268</v>
      </c>
      <c r="H10552">
        <v>6</v>
      </c>
      <c r="I10552">
        <v>164.66</v>
      </c>
      <c r="J10552">
        <v>0</v>
      </c>
      <c r="K10552">
        <v>987.96</v>
      </c>
      <c r="L10552">
        <v>96.29</v>
      </c>
      <c r="M10552">
        <f t="shared" si="494"/>
        <v>987.96</v>
      </c>
      <c r="N10552" t="str">
        <f t="shared" si="492"/>
        <v>Q1</v>
      </c>
      <c r="O10552" s="2">
        <f t="shared" si="493"/>
        <v>9.7463460059111711</v>
      </c>
      <c r="P10552" t="str">
        <f>VLOOKUP(retail_sales_2023!C10552,customers!A:J,5,)</f>
        <v>Chennai</v>
      </c>
      <c r="Q10552" t="str">
        <f>VLOOKUP(C10552,customers!A:J,10,0)</f>
        <v>Premium</v>
      </c>
    </row>
    <row r="10553" spans="1:17" x14ac:dyDescent="0.3">
      <c r="A10553" t="s">
        <v>11644</v>
      </c>
      <c r="B10553" s="1">
        <v>44969</v>
      </c>
      <c r="C10553" t="s">
        <v>1087</v>
      </c>
      <c r="D10553" t="s">
        <v>1088</v>
      </c>
      <c r="E10553" t="s">
        <v>15</v>
      </c>
      <c r="F10553" t="s">
        <v>43</v>
      </c>
      <c r="G10553" t="s">
        <v>121</v>
      </c>
      <c r="H10553">
        <v>3</v>
      </c>
      <c r="I10553">
        <v>53113.34</v>
      </c>
      <c r="J10553">
        <v>0</v>
      </c>
      <c r="K10553">
        <v>159340.01999999999</v>
      </c>
      <c r="L10553">
        <v>19115.88</v>
      </c>
      <c r="M10553">
        <f t="shared" si="494"/>
        <v>159340.01999999999</v>
      </c>
      <c r="N10553" t="str">
        <f t="shared" si="492"/>
        <v>Q1</v>
      </c>
      <c r="O10553" s="2">
        <f t="shared" si="493"/>
        <v>11.996910757259855</v>
      </c>
      <c r="P10553" t="str">
        <f>VLOOKUP(retail_sales_2023!C10553,customers!A:J,5,)</f>
        <v>Kochi</v>
      </c>
      <c r="Q10553" t="str">
        <f>VLOOKUP(C10553,customers!A:J,10,0)</f>
        <v>Regular</v>
      </c>
    </row>
    <row r="10554" spans="1:17" x14ac:dyDescent="0.3">
      <c r="A10554" t="s">
        <v>11645</v>
      </c>
      <c r="B10554" s="1">
        <v>44951</v>
      </c>
      <c r="C10554" t="s">
        <v>507</v>
      </c>
      <c r="D10554" t="s">
        <v>508</v>
      </c>
      <c r="E10554" t="s">
        <v>33</v>
      </c>
      <c r="F10554" t="s">
        <v>52</v>
      </c>
      <c r="G10554" t="s">
        <v>133</v>
      </c>
      <c r="H10554">
        <v>7</v>
      </c>
      <c r="I10554">
        <v>249.51</v>
      </c>
      <c r="J10554">
        <v>0.05</v>
      </c>
      <c r="K10554">
        <v>1659.24</v>
      </c>
      <c r="L10554">
        <v>112.88</v>
      </c>
      <c r="M10554">
        <f t="shared" si="494"/>
        <v>1659.2414999999999</v>
      </c>
      <c r="N10554" t="str">
        <f t="shared" si="492"/>
        <v>Q1</v>
      </c>
      <c r="O10554" s="2">
        <f t="shared" si="493"/>
        <v>6.803114679009667</v>
      </c>
      <c r="P10554" t="str">
        <f>VLOOKUP(retail_sales_2023!C10554,customers!A:J,5,)</f>
        <v>Nagpur</v>
      </c>
      <c r="Q10554" t="str">
        <f>VLOOKUP(C10554,customers!A:J,10,0)</f>
        <v>Premium</v>
      </c>
    </row>
    <row r="10555" spans="1:17" x14ac:dyDescent="0.3">
      <c r="A10555" t="s">
        <v>11646</v>
      </c>
      <c r="B10555" s="1">
        <v>45153</v>
      </c>
      <c r="C10555" t="s">
        <v>95</v>
      </c>
      <c r="D10555" t="s">
        <v>96</v>
      </c>
      <c r="E10555" t="s">
        <v>15</v>
      </c>
      <c r="F10555" t="s">
        <v>38</v>
      </c>
      <c r="G10555" t="s">
        <v>73</v>
      </c>
      <c r="H10555">
        <v>5</v>
      </c>
      <c r="I10555">
        <v>3177.27</v>
      </c>
      <c r="J10555">
        <v>0.15</v>
      </c>
      <c r="K10555">
        <v>13503.4</v>
      </c>
      <c r="L10555">
        <v>3380.13</v>
      </c>
      <c r="M10555">
        <f t="shared" si="494"/>
        <v>13503.397499999999</v>
      </c>
      <c r="N10555" t="str">
        <f t="shared" si="492"/>
        <v>Q3</v>
      </c>
      <c r="O10555" s="2">
        <f t="shared" si="493"/>
        <v>25.031695721077657</v>
      </c>
      <c r="P10555" t="str">
        <f>VLOOKUP(retail_sales_2023!C10555,customers!A:J,5,)</f>
        <v>Bengaluru</v>
      </c>
      <c r="Q10555" t="str">
        <f>VLOOKUP(C10555,customers!A:J,10,0)</f>
        <v>Premium</v>
      </c>
    </row>
    <row r="10556" spans="1:17" x14ac:dyDescent="0.3">
      <c r="A10556" t="s">
        <v>11647</v>
      </c>
      <c r="B10556" s="1">
        <v>45040</v>
      </c>
      <c r="C10556" t="s">
        <v>1114</v>
      </c>
      <c r="D10556" t="s">
        <v>1115</v>
      </c>
      <c r="E10556" t="s">
        <v>27</v>
      </c>
      <c r="F10556" t="s">
        <v>81</v>
      </c>
      <c r="G10556" t="s">
        <v>333</v>
      </c>
      <c r="H10556">
        <v>5</v>
      </c>
      <c r="I10556">
        <v>4718.13</v>
      </c>
      <c r="J10556">
        <v>0.1</v>
      </c>
      <c r="K10556">
        <v>21231.59</v>
      </c>
      <c r="L10556">
        <v>6564.32</v>
      </c>
      <c r="M10556">
        <f t="shared" si="494"/>
        <v>21231.585000000003</v>
      </c>
      <c r="N10556" t="str">
        <f t="shared" si="492"/>
        <v>Q2</v>
      </c>
      <c r="O10556" s="2">
        <f t="shared" si="493"/>
        <v>30.917703290238741</v>
      </c>
      <c r="P10556" t="str">
        <f>VLOOKUP(retail_sales_2023!C10556,customers!A:J,5,)</f>
        <v>Lucknow</v>
      </c>
      <c r="Q10556" t="str">
        <f>VLOOKUP(C10556,customers!A:J,10,0)</f>
        <v>Regular</v>
      </c>
    </row>
    <row r="10557" spans="1:17" x14ac:dyDescent="0.3">
      <c r="A10557" t="s">
        <v>11648</v>
      </c>
      <c r="B10557" s="1">
        <v>45160</v>
      </c>
      <c r="C10557" t="s">
        <v>1240</v>
      </c>
      <c r="D10557" t="s">
        <v>1241</v>
      </c>
      <c r="E10557" t="s">
        <v>33</v>
      </c>
      <c r="F10557" t="s">
        <v>52</v>
      </c>
      <c r="G10557" t="s">
        <v>937</v>
      </c>
      <c r="H10557">
        <v>5</v>
      </c>
      <c r="I10557">
        <v>194.87</v>
      </c>
      <c r="J10557">
        <v>0.2</v>
      </c>
      <c r="K10557">
        <v>779.48</v>
      </c>
      <c r="L10557">
        <v>80.78</v>
      </c>
      <c r="M10557">
        <f t="shared" si="494"/>
        <v>779.48</v>
      </c>
      <c r="N10557" t="str">
        <f t="shared" si="492"/>
        <v>Q3</v>
      </c>
      <c r="O10557" s="2">
        <f t="shared" si="493"/>
        <v>10.363319135834145</v>
      </c>
      <c r="P10557" t="str">
        <f>VLOOKUP(retail_sales_2023!C10557,customers!A:J,5,)</f>
        <v>Surat</v>
      </c>
      <c r="Q10557" t="str">
        <f>VLOOKUP(C10557,customers!A:J,10,0)</f>
        <v>Premium</v>
      </c>
    </row>
    <row r="10558" spans="1:17" x14ac:dyDescent="0.3">
      <c r="A10558" t="s">
        <v>11649</v>
      </c>
      <c r="B10558" s="1">
        <v>45032</v>
      </c>
      <c r="C10558" t="s">
        <v>951</v>
      </c>
      <c r="D10558" t="s">
        <v>952</v>
      </c>
      <c r="E10558" t="s">
        <v>15</v>
      </c>
      <c r="F10558" t="s">
        <v>38</v>
      </c>
      <c r="G10558" t="s">
        <v>141</v>
      </c>
      <c r="H10558">
        <v>1</v>
      </c>
      <c r="I10558">
        <v>3960.52</v>
      </c>
      <c r="J10558">
        <v>0.15</v>
      </c>
      <c r="K10558">
        <v>3366.44</v>
      </c>
      <c r="L10558">
        <v>1146.25</v>
      </c>
      <c r="M10558">
        <f t="shared" si="494"/>
        <v>3366.442</v>
      </c>
      <c r="N10558" t="str">
        <f t="shared" si="492"/>
        <v>Q2</v>
      </c>
      <c r="O10558" s="2">
        <f t="shared" si="493"/>
        <v>34.049322132579221</v>
      </c>
      <c r="P10558" t="str">
        <f>VLOOKUP(retail_sales_2023!C10558,customers!A:J,5,)</f>
        <v>Chennai</v>
      </c>
      <c r="Q10558" t="str">
        <f>VLOOKUP(C10558,customers!A:J,10,0)</f>
        <v>Regular</v>
      </c>
    </row>
    <row r="10559" spans="1:17" x14ac:dyDescent="0.3">
      <c r="A10559" t="s">
        <v>11650</v>
      </c>
      <c r="B10559" s="1">
        <v>45073</v>
      </c>
      <c r="C10559" t="s">
        <v>1028</v>
      </c>
      <c r="D10559" t="s">
        <v>1029</v>
      </c>
      <c r="E10559" t="s">
        <v>21</v>
      </c>
      <c r="F10559" t="s">
        <v>81</v>
      </c>
      <c r="G10559" t="s">
        <v>105</v>
      </c>
      <c r="H10559">
        <v>1</v>
      </c>
      <c r="I10559">
        <v>2228.09</v>
      </c>
      <c r="J10559">
        <v>0</v>
      </c>
      <c r="K10559">
        <v>2228.09</v>
      </c>
      <c r="L10559">
        <v>868.34</v>
      </c>
      <c r="M10559">
        <f t="shared" si="494"/>
        <v>2228.09</v>
      </c>
      <c r="N10559" t="str">
        <f t="shared" si="492"/>
        <v>Q2</v>
      </c>
      <c r="O10559" s="2">
        <f t="shared" si="493"/>
        <v>38.97239339523987</v>
      </c>
      <c r="P10559" t="str">
        <f>VLOOKUP(retail_sales_2023!C10559,customers!A:J,5,)</f>
        <v>Bhubaneswar</v>
      </c>
      <c r="Q10559" t="str">
        <f>VLOOKUP(C10559,customers!A:J,10,0)</f>
        <v>Regular</v>
      </c>
    </row>
    <row r="10560" spans="1:17" x14ac:dyDescent="0.3">
      <c r="A10560" t="s">
        <v>11651</v>
      </c>
      <c r="B10560" s="1">
        <v>45169</v>
      </c>
      <c r="C10560" t="s">
        <v>1087</v>
      </c>
      <c r="D10560" t="s">
        <v>1088</v>
      </c>
      <c r="E10560" t="s">
        <v>15</v>
      </c>
      <c r="F10560" t="s">
        <v>81</v>
      </c>
      <c r="G10560" t="s">
        <v>158</v>
      </c>
      <c r="H10560">
        <v>1</v>
      </c>
      <c r="I10560">
        <v>3171.11</v>
      </c>
      <c r="J10560">
        <v>0</v>
      </c>
      <c r="K10560">
        <v>3171.11</v>
      </c>
      <c r="L10560">
        <v>849.57</v>
      </c>
      <c r="M10560">
        <f t="shared" si="494"/>
        <v>3171.11</v>
      </c>
      <c r="N10560" t="str">
        <f t="shared" si="492"/>
        <v>Q3</v>
      </c>
      <c r="O10560" s="2">
        <f t="shared" si="493"/>
        <v>26.790934404672186</v>
      </c>
      <c r="P10560" t="str">
        <f>VLOOKUP(retail_sales_2023!C10560,customers!A:J,5,)</f>
        <v>Kochi</v>
      </c>
      <c r="Q10560" t="str">
        <f>VLOOKUP(C10560,customers!A:J,10,0)</f>
        <v>Regular</v>
      </c>
    </row>
    <row r="10561" spans="1:17" x14ac:dyDescent="0.3">
      <c r="A10561" t="s">
        <v>11652</v>
      </c>
      <c r="B10561" s="1">
        <v>45184</v>
      </c>
      <c r="C10561" t="s">
        <v>173</v>
      </c>
      <c r="D10561" t="s">
        <v>174</v>
      </c>
      <c r="E10561" t="s">
        <v>27</v>
      </c>
      <c r="F10561" t="s">
        <v>38</v>
      </c>
      <c r="G10561" t="s">
        <v>395</v>
      </c>
      <c r="H10561">
        <v>4</v>
      </c>
      <c r="I10561">
        <v>3845.94</v>
      </c>
      <c r="J10561">
        <v>0</v>
      </c>
      <c r="K10561">
        <v>15383.76</v>
      </c>
      <c r="L10561">
        <v>4387.2700000000004</v>
      </c>
      <c r="M10561">
        <f t="shared" si="494"/>
        <v>15383.76</v>
      </c>
      <c r="N10561" t="str">
        <f t="shared" si="492"/>
        <v>Q3</v>
      </c>
      <c r="O10561" s="2">
        <f t="shared" si="493"/>
        <v>28.518840647540006</v>
      </c>
      <c r="P10561" t="str">
        <f>VLOOKUP(retail_sales_2023!C10561,customers!A:J,5,)</f>
        <v>Chandigarh</v>
      </c>
      <c r="Q10561" t="str">
        <f>VLOOKUP(C10561,customers!A:J,10,0)</f>
        <v>Regular</v>
      </c>
    </row>
    <row r="10562" spans="1:17" x14ac:dyDescent="0.3">
      <c r="A10562" t="s">
        <v>11653</v>
      </c>
      <c r="B10562" s="1">
        <v>45149</v>
      </c>
      <c r="C10562" t="s">
        <v>1245</v>
      </c>
      <c r="D10562" t="s">
        <v>1246</v>
      </c>
      <c r="E10562" t="s">
        <v>15</v>
      </c>
      <c r="F10562" t="s">
        <v>43</v>
      </c>
      <c r="G10562" t="s">
        <v>110</v>
      </c>
      <c r="H10562">
        <v>2</v>
      </c>
      <c r="I10562">
        <v>41109.5</v>
      </c>
      <c r="J10562">
        <v>0.05</v>
      </c>
      <c r="K10562">
        <v>78108.05</v>
      </c>
      <c r="L10562">
        <v>7864.81</v>
      </c>
      <c r="M10562">
        <f t="shared" si="494"/>
        <v>78108.05</v>
      </c>
      <c r="N10562" t="str">
        <f t="shared" si="492"/>
        <v>Q3</v>
      </c>
      <c r="O10562" s="2">
        <f t="shared" si="493"/>
        <v>10.069141400918344</v>
      </c>
      <c r="P10562" t="str">
        <f>VLOOKUP(retail_sales_2023!C10562,customers!A:J,5,)</f>
        <v>Hyderabad</v>
      </c>
      <c r="Q10562" t="str">
        <f>VLOOKUP(C10562,customers!A:J,10,0)</f>
        <v>Premium</v>
      </c>
    </row>
    <row r="10563" spans="1:17" x14ac:dyDescent="0.3">
      <c r="A10563" t="s">
        <v>11654</v>
      </c>
      <c r="B10563" s="1">
        <v>45288</v>
      </c>
      <c r="C10563" t="s">
        <v>858</v>
      </c>
      <c r="D10563" t="s">
        <v>859</v>
      </c>
      <c r="E10563" t="s">
        <v>27</v>
      </c>
      <c r="F10563" t="s">
        <v>43</v>
      </c>
      <c r="G10563" t="s">
        <v>301</v>
      </c>
      <c r="H10563">
        <v>4</v>
      </c>
      <c r="I10563">
        <v>73464.34</v>
      </c>
      <c r="J10563">
        <v>0.05</v>
      </c>
      <c r="K10563">
        <v>279164.49</v>
      </c>
      <c r="L10563">
        <v>32265.43</v>
      </c>
      <c r="M10563">
        <f t="shared" si="494"/>
        <v>279164.49199999997</v>
      </c>
      <c r="N10563" t="str">
        <f t="shared" ref="N10563:N10626" si="495">"Q"&amp;ROUNDUP(MONTH(B10563)/3,0)</f>
        <v>Q4</v>
      </c>
      <c r="O10563" s="2">
        <f t="shared" ref="O10563:O10626" si="496">(L10563/K10563)*100</f>
        <v>11.557856086925669</v>
      </c>
      <c r="P10563" t="str">
        <f>VLOOKUP(retail_sales_2023!C10563,customers!A:J,5,)</f>
        <v>Chandigarh</v>
      </c>
      <c r="Q10563" t="str">
        <f>VLOOKUP(C10563,customers!A:J,10,0)</f>
        <v>Occasional</v>
      </c>
    </row>
    <row r="10564" spans="1:17" x14ac:dyDescent="0.3">
      <c r="A10564" t="s">
        <v>11655</v>
      </c>
      <c r="B10564" s="1">
        <v>45043</v>
      </c>
      <c r="C10564" t="s">
        <v>1988</v>
      </c>
      <c r="D10564" t="s">
        <v>1989</v>
      </c>
      <c r="E10564" t="s">
        <v>15</v>
      </c>
      <c r="F10564" t="s">
        <v>43</v>
      </c>
      <c r="G10564" t="s">
        <v>301</v>
      </c>
      <c r="H10564">
        <v>5</v>
      </c>
      <c r="I10564">
        <v>65090.43</v>
      </c>
      <c r="J10564">
        <v>0</v>
      </c>
      <c r="K10564">
        <v>325452.15000000002</v>
      </c>
      <c r="L10564">
        <v>37209.279999999999</v>
      </c>
      <c r="M10564">
        <f t="shared" si="494"/>
        <v>325452.15000000002</v>
      </c>
      <c r="N10564" t="str">
        <f t="shared" si="495"/>
        <v>Q2</v>
      </c>
      <c r="O10564" s="2">
        <f t="shared" si="496"/>
        <v>11.433103145884886</v>
      </c>
      <c r="P10564" t="str">
        <f>VLOOKUP(retail_sales_2023!C10564,customers!A:J,5,)</f>
        <v>Bengaluru</v>
      </c>
      <c r="Q10564" t="str">
        <f>VLOOKUP(C10564,customers!A:J,10,0)</f>
        <v>Premium</v>
      </c>
    </row>
    <row r="10565" spans="1:17" x14ac:dyDescent="0.3">
      <c r="A10565" t="s">
        <v>11656</v>
      </c>
      <c r="B10565" s="1">
        <v>44977</v>
      </c>
      <c r="C10565" t="s">
        <v>148</v>
      </c>
      <c r="D10565" t="s">
        <v>149</v>
      </c>
      <c r="E10565" t="s">
        <v>21</v>
      </c>
      <c r="F10565" t="s">
        <v>43</v>
      </c>
      <c r="G10565" t="s">
        <v>243</v>
      </c>
      <c r="H10565">
        <v>2</v>
      </c>
      <c r="I10565">
        <v>25745.15</v>
      </c>
      <c r="J10565">
        <v>0</v>
      </c>
      <c r="K10565">
        <v>51490.3</v>
      </c>
      <c r="L10565">
        <v>5224.08</v>
      </c>
      <c r="M10565">
        <f t="shared" ref="M10565:M10628" si="497">H10565*I10565*(1-J10565)</f>
        <v>51490.3</v>
      </c>
      <c r="N10565" t="str">
        <f t="shared" si="495"/>
        <v>Q1</v>
      </c>
      <c r="O10565" s="2">
        <f t="shared" si="496"/>
        <v>10.145755608337881</v>
      </c>
      <c r="P10565" t="str">
        <f>VLOOKUP(retail_sales_2023!C10565,customers!A:J,5,)</f>
        <v>Ranchi</v>
      </c>
      <c r="Q10565" t="str">
        <f>VLOOKUP(C10565,customers!A:J,10,0)</f>
        <v>Premium</v>
      </c>
    </row>
    <row r="10566" spans="1:17" x14ac:dyDescent="0.3">
      <c r="A10566" t="s">
        <v>11657</v>
      </c>
      <c r="B10566" s="1">
        <v>45013</v>
      </c>
      <c r="C10566" t="s">
        <v>1028</v>
      </c>
      <c r="D10566" t="s">
        <v>1029</v>
      </c>
      <c r="E10566" t="s">
        <v>21</v>
      </c>
      <c r="F10566" t="s">
        <v>43</v>
      </c>
      <c r="G10566" t="s">
        <v>44</v>
      </c>
      <c r="H10566">
        <v>5</v>
      </c>
      <c r="I10566">
        <v>64256.01</v>
      </c>
      <c r="J10566">
        <v>0</v>
      </c>
      <c r="K10566">
        <v>321280.05</v>
      </c>
      <c r="L10566">
        <v>39949.75</v>
      </c>
      <c r="M10566">
        <f t="shared" si="497"/>
        <v>321280.05</v>
      </c>
      <c r="N10566" t="str">
        <f t="shared" si="495"/>
        <v>Q1</v>
      </c>
      <c r="O10566" s="2">
        <f t="shared" si="496"/>
        <v>12.434556705279398</v>
      </c>
      <c r="P10566" t="str">
        <f>VLOOKUP(retail_sales_2023!C10566,customers!A:J,5,)</f>
        <v>Bhubaneswar</v>
      </c>
      <c r="Q10566" t="str">
        <f>VLOOKUP(C10566,customers!A:J,10,0)</f>
        <v>Regular</v>
      </c>
    </row>
    <row r="10567" spans="1:17" x14ac:dyDescent="0.3">
      <c r="A10567" t="s">
        <v>11658</v>
      </c>
      <c r="B10567" s="1">
        <v>45120</v>
      </c>
      <c r="C10567" t="s">
        <v>447</v>
      </c>
      <c r="D10567" t="s">
        <v>448</v>
      </c>
      <c r="E10567" t="s">
        <v>15</v>
      </c>
      <c r="F10567" t="s">
        <v>28</v>
      </c>
      <c r="G10567" t="s">
        <v>61</v>
      </c>
      <c r="H10567">
        <v>3</v>
      </c>
      <c r="I10567">
        <v>6332.48</v>
      </c>
      <c r="J10567">
        <v>0.25</v>
      </c>
      <c r="K10567">
        <v>14248.08</v>
      </c>
      <c r="L10567">
        <v>2255.52</v>
      </c>
      <c r="M10567">
        <f t="shared" si="497"/>
        <v>14248.079999999998</v>
      </c>
      <c r="N10567" t="str">
        <f t="shared" si="495"/>
        <v>Q3</v>
      </c>
      <c r="O10567" s="2">
        <f t="shared" si="496"/>
        <v>15.8303434568026</v>
      </c>
      <c r="P10567" t="str">
        <f>VLOOKUP(retail_sales_2023!C10567,customers!A:J,5,)</f>
        <v>Kochi</v>
      </c>
      <c r="Q10567" t="str">
        <f>VLOOKUP(C10567,customers!A:J,10,0)</f>
        <v>Occasional</v>
      </c>
    </row>
    <row r="10568" spans="1:17" x14ac:dyDescent="0.3">
      <c r="A10568" t="s">
        <v>11659</v>
      </c>
      <c r="B10568" s="1">
        <v>45239</v>
      </c>
      <c r="C10568" t="s">
        <v>41</v>
      </c>
      <c r="D10568" t="s">
        <v>42</v>
      </c>
      <c r="E10568" t="s">
        <v>15</v>
      </c>
      <c r="F10568" t="s">
        <v>28</v>
      </c>
      <c r="G10568" t="s">
        <v>61</v>
      </c>
      <c r="H10568">
        <v>5</v>
      </c>
      <c r="I10568">
        <v>7267.47</v>
      </c>
      <c r="J10568">
        <v>0.1</v>
      </c>
      <c r="K10568">
        <v>32703.61</v>
      </c>
      <c r="L10568">
        <v>6506.48</v>
      </c>
      <c r="M10568">
        <f t="shared" si="497"/>
        <v>32703.614999999998</v>
      </c>
      <c r="N10568" t="str">
        <f t="shared" si="495"/>
        <v>Q4</v>
      </c>
      <c r="O10568" s="2">
        <f t="shared" si="496"/>
        <v>19.895295962739279</v>
      </c>
      <c r="P10568" t="str">
        <f>VLOOKUP(retail_sales_2023!C10568,customers!A:J,5,)</f>
        <v>Kochi</v>
      </c>
      <c r="Q10568" t="str">
        <f>VLOOKUP(C10568,customers!A:J,10,0)</f>
        <v>Regular</v>
      </c>
    </row>
    <row r="10569" spans="1:17" x14ac:dyDescent="0.3">
      <c r="A10569" t="s">
        <v>11660</v>
      </c>
      <c r="B10569" s="1">
        <v>44971</v>
      </c>
      <c r="C10569" t="s">
        <v>580</v>
      </c>
      <c r="D10569" t="s">
        <v>581</v>
      </c>
      <c r="E10569" t="s">
        <v>21</v>
      </c>
      <c r="F10569" t="s">
        <v>52</v>
      </c>
      <c r="G10569" t="s">
        <v>169</v>
      </c>
      <c r="H10569">
        <v>10</v>
      </c>
      <c r="I10569">
        <v>148.13999999999999</v>
      </c>
      <c r="J10569">
        <v>0.3</v>
      </c>
      <c r="K10569">
        <v>1036.98</v>
      </c>
      <c r="L10569">
        <v>82.38</v>
      </c>
      <c r="M10569">
        <f t="shared" si="497"/>
        <v>1036.9799999999998</v>
      </c>
      <c r="N10569" t="str">
        <f t="shared" si="495"/>
        <v>Q1</v>
      </c>
      <c r="O10569" s="2">
        <f t="shared" si="496"/>
        <v>7.944222646531272</v>
      </c>
      <c r="P10569" t="str">
        <f>VLOOKUP(retail_sales_2023!C10569,customers!A:J,5,)</f>
        <v>Patna</v>
      </c>
      <c r="Q10569" t="str">
        <f>VLOOKUP(C10569,customers!A:J,10,0)</f>
        <v>Regular</v>
      </c>
    </row>
    <row r="10570" spans="1:17" x14ac:dyDescent="0.3">
      <c r="A10570" t="s">
        <v>11661</v>
      </c>
      <c r="B10570" s="1">
        <v>45267</v>
      </c>
      <c r="C10570" t="s">
        <v>2487</v>
      </c>
      <c r="D10570" t="s">
        <v>2488</v>
      </c>
      <c r="E10570" t="s">
        <v>27</v>
      </c>
      <c r="F10570" t="s">
        <v>52</v>
      </c>
      <c r="G10570" t="s">
        <v>53</v>
      </c>
      <c r="H10570">
        <v>4</v>
      </c>
      <c r="I10570">
        <v>695.71</v>
      </c>
      <c r="J10570">
        <v>0</v>
      </c>
      <c r="K10570">
        <v>2782.84</v>
      </c>
      <c r="L10570">
        <v>266.10000000000002</v>
      </c>
      <c r="M10570">
        <f t="shared" si="497"/>
        <v>2782.84</v>
      </c>
      <c r="N10570" t="str">
        <f t="shared" si="495"/>
        <v>Q4</v>
      </c>
      <c r="O10570" s="2">
        <f t="shared" si="496"/>
        <v>9.5621738942950376</v>
      </c>
      <c r="P10570" t="str">
        <f>VLOOKUP(retail_sales_2023!C10570,customers!A:J,5,)</f>
        <v>Amritsar</v>
      </c>
      <c r="Q10570" t="str">
        <f>VLOOKUP(C10570,customers!A:J,10,0)</f>
        <v>Regular</v>
      </c>
    </row>
    <row r="10571" spans="1:17" x14ac:dyDescent="0.3">
      <c r="A10571" t="s">
        <v>11662</v>
      </c>
      <c r="B10571" s="1">
        <v>45234</v>
      </c>
      <c r="C10571" t="s">
        <v>491</v>
      </c>
      <c r="D10571" t="s">
        <v>492</v>
      </c>
      <c r="E10571" t="s">
        <v>21</v>
      </c>
      <c r="F10571" t="s">
        <v>43</v>
      </c>
      <c r="G10571" t="s">
        <v>44</v>
      </c>
      <c r="H10571">
        <v>5</v>
      </c>
      <c r="I10571">
        <v>25049.61</v>
      </c>
      <c r="J10571">
        <v>0</v>
      </c>
      <c r="K10571">
        <v>125248.05</v>
      </c>
      <c r="L10571">
        <v>17614.419999999998</v>
      </c>
      <c r="M10571">
        <f t="shared" si="497"/>
        <v>125248.05</v>
      </c>
      <c r="N10571" t="str">
        <f t="shared" si="495"/>
        <v>Q4</v>
      </c>
      <c r="O10571" s="2">
        <f t="shared" si="496"/>
        <v>14.063628136326273</v>
      </c>
      <c r="P10571" t="str">
        <f>VLOOKUP(retail_sales_2023!C10571,customers!A:J,5,)</f>
        <v>Patna</v>
      </c>
      <c r="Q10571" t="str">
        <f>VLOOKUP(C10571,customers!A:J,10,0)</f>
        <v>Premium</v>
      </c>
    </row>
    <row r="10572" spans="1:17" x14ac:dyDescent="0.3">
      <c r="A10572" t="s">
        <v>11663</v>
      </c>
      <c r="B10572" s="1">
        <v>44927</v>
      </c>
      <c r="C10572" t="s">
        <v>2237</v>
      </c>
      <c r="D10572" t="s">
        <v>2238</v>
      </c>
      <c r="E10572" t="s">
        <v>15</v>
      </c>
      <c r="F10572" t="s">
        <v>43</v>
      </c>
      <c r="G10572" t="s">
        <v>272</v>
      </c>
      <c r="H10572">
        <v>3</v>
      </c>
      <c r="I10572">
        <v>5517.63</v>
      </c>
      <c r="J10572">
        <v>0.05</v>
      </c>
      <c r="K10572">
        <v>15725.25</v>
      </c>
      <c r="L10572">
        <v>1719.4</v>
      </c>
      <c r="M10572">
        <f t="shared" si="497"/>
        <v>15725.245499999999</v>
      </c>
      <c r="N10572" t="str">
        <f t="shared" si="495"/>
        <v>Q1</v>
      </c>
      <c r="O10572" s="2">
        <f t="shared" si="496"/>
        <v>10.934007408467275</v>
      </c>
      <c r="P10572" t="str">
        <f>VLOOKUP(retail_sales_2023!C10572,customers!A:J,5,)</f>
        <v>Kochi</v>
      </c>
      <c r="Q10572" t="str">
        <f>VLOOKUP(C10572,customers!A:J,10,0)</f>
        <v>Regular</v>
      </c>
    </row>
    <row r="10573" spans="1:17" x14ac:dyDescent="0.3">
      <c r="A10573" t="s">
        <v>11664</v>
      </c>
      <c r="B10573" s="1">
        <v>45180</v>
      </c>
      <c r="C10573" t="s">
        <v>1135</v>
      </c>
      <c r="D10573" t="s">
        <v>1136</v>
      </c>
      <c r="E10573" t="s">
        <v>33</v>
      </c>
      <c r="F10573" t="s">
        <v>22</v>
      </c>
      <c r="G10573" t="s">
        <v>34</v>
      </c>
      <c r="H10573">
        <v>5</v>
      </c>
      <c r="I10573">
        <v>9377.6299999999992</v>
      </c>
      <c r="J10573">
        <v>0.05</v>
      </c>
      <c r="K10573">
        <v>44543.74</v>
      </c>
      <c r="L10573">
        <v>-4618.38</v>
      </c>
      <c r="M10573">
        <f t="shared" si="497"/>
        <v>44543.742499999993</v>
      </c>
      <c r="N10573" t="str">
        <f t="shared" si="495"/>
        <v>Q3</v>
      </c>
      <c r="O10573" s="2">
        <f t="shared" si="496"/>
        <v>-10.368190906286721</v>
      </c>
      <c r="P10573" t="str">
        <f>VLOOKUP(retail_sales_2023!C10573,customers!A:J,5,)</f>
        <v>Ahmedabad</v>
      </c>
      <c r="Q10573" t="str">
        <f>VLOOKUP(C10573,customers!A:J,10,0)</f>
        <v>Premium</v>
      </c>
    </row>
    <row r="10574" spans="1:17" x14ac:dyDescent="0.3">
      <c r="A10574" t="s">
        <v>11665</v>
      </c>
      <c r="B10574" s="1">
        <v>45118</v>
      </c>
      <c r="C10574" t="s">
        <v>2123</v>
      </c>
      <c r="D10574" t="s">
        <v>2124</v>
      </c>
      <c r="E10574" t="s">
        <v>33</v>
      </c>
      <c r="F10574" t="s">
        <v>28</v>
      </c>
      <c r="G10574" t="s">
        <v>29</v>
      </c>
      <c r="H10574">
        <v>2</v>
      </c>
      <c r="I10574">
        <v>4555.1899999999996</v>
      </c>
      <c r="J10574">
        <v>0</v>
      </c>
      <c r="K10574">
        <v>9110.3799999999992</v>
      </c>
      <c r="L10574">
        <v>1783.99</v>
      </c>
      <c r="M10574">
        <f t="shared" si="497"/>
        <v>9110.3799999999992</v>
      </c>
      <c r="N10574" t="str">
        <f t="shared" si="495"/>
        <v>Q3</v>
      </c>
      <c r="O10574" s="2">
        <f t="shared" si="496"/>
        <v>19.58194938081617</v>
      </c>
      <c r="P10574" t="str">
        <f>VLOOKUP(retail_sales_2023!C10574,customers!A:J,5,)</f>
        <v>Ahmedabad</v>
      </c>
      <c r="Q10574" t="str">
        <f>VLOOKUP(C10574,customers!A:J,10,0)</f>
        <v>Occasional</v>
      </c>
    </row>
    <row r="10575" spans="1:17" x14ac:dyDescent="0.3">
      <c r="A10575" t="s">
        <v>11666</v>
      </c>
      <c r="B10575" s="1">
        <v>45084</v>
      </c>
      <c r="C10575" t="s">
        <v>1596</v>
      </c>
      <c r="D10575" t="s">
        <v>1597</v>
      </c>
      <c r="E10575" t="s">
        <v>21</v>
      </c>
      <c r="F10575" t="s">
        <v>81</v>
      </c>
      <c r="G10575" t="s">
        <v>264</v>
      </c>
      <c r="H10575">
        <v>0</v>
      </c>
      <c r="I10575">
        <v>4236.8</v>
      </c>
      <c r="J10575">
        <v>0</v>
      </c>
      <c r="K10575">
        <v>0</v>
      </c>
      <c r="L10575">
        <v>0</v>
      </c>
      <c r="M10575">
        <f t="shared" si="497"/>
        <v>0</v>
      </c>
      <c r="N10575" t="str">
        <f t="shared" si="495"/>
        <v>Q2</v>
      </c>
      <c r="O10575" s="2">
        <v>0</v>
      </c>
      <c r="P10575" t="str">
        <f>VLOOKUP(retail_sales_2023!C10575,customers!A:J,5,)</f>
        <v>Bhubaneswar</v>
      </c>
      <c r="Q10575" t="str">
        <f>VLOOKUP(C10575,customers!A:J,10,0)</f>
        <v>Regular</v>
      </c>
    </row>
    <row r="10576" spans="1:17" x14ac:dyDescent="0.3">
      <c r="A10576" t="s">
        <v>11667</v>
      </c>
      <c r="B10576" s="1">
        <v>45111</v>
      </c>
      <c r="C10576" t="s">
        <v>1654</v>
      </c>
      <c r="D10576" t="s">
        <v>1655</v>
      </c>
      <c r="E10576" t="s">
        <v>33</v>
      </c>
      <c r="F10576" t="s">
        <v>28</v>
      </c>
      <c r="G10576" t="s">
        <v>57</v>
      </c>
      <c r="H10576">
        <v>2</v>
      </c>
      <c r="I10576">
        <v>2784.58</v>
      </c>
      <c r="J10576">
        <v>0.05</v>
      </c>
      <c r="K10576">
        <v>5290.7</v>
      </c>
      <c r="L10576">
        <v>1250.03</v>
      </c>
      <c r="M10576">
        <f t="shared" si="497"/>
        <v>5290.7019999999993</v>
      </c>
      <c r="N10576" t="str">
        <f t="shared" si="495"/>
        <v>Q3</v>
      </c>
      <c r="O10576" s="2">
        <f t="shared" si="496"/>
        <v>23.626930273876802</v>
      </c>
      <c r="P10576" t="str">
        <f>VLOOKUP(retail_sales_2023!C10576,customers!A:J,5,)</f>
        <v>Ahmedabad</v>
      </c>
      <c r="Q10576" t="str">
        <f>VLOOKUP(C10576,customers!A:J,10,0)</f>
        <v>Premium</v>
      </c>
    </row>
    <row r="10577" spans="1:17" x14ac:dyDescent="0.3">
      <c r="A10577" t="s">
        <v>11668</v>
      </c>
      <c r="B10577" s="1">
        <v>44944</v>
      </c>
      <c r="C10577" t="s">
        <v>813</v>
      </c>
      <c r="D10577" t="s">
        <v>814</v>
      </c>
      <c r="E10577" t="s">
        <v>21</v>
      </c>
      <c r="F10577" t="s">
        <v>28</v>
      </c>
      <c r="G10577" t="s">
        <v>325</v>
      </c>
      <c r="H10577">
        <v>4</v>
      </c>
      <c r="I10577">
        <v>2609.29</v>
      </c>
      <c r="J10577">
        <v>0.05</v>
      </c>
      <c r="K10577">
        <v>9915.2999999999993</v>
      </c>
      <c r="L10577">
        <v>2692.09</v>
      </c>
      <c r="M10577">
        <f t="shared" si="497"/>
        <v>9915.3019999999997</v>
      </c>
      <c r="N10577" t="str">
        <f t="shared" si="495"/>
        <v>Q1</v>
      </c>
      <c r="O10577" s="2">
        <f t="shared" si="496"/>
        <v>27.150867850695391</v>
      </c>
      <c r="P10577" t="str">
        <f>VLOOKUP(retail_sales_2023!C10577,customers!A:J,5,)</f>
        <v>Patna</v>
      </c>
      <c r="Q10577" t="str">
        <f>VLOOKUP(C10577,customers!A:J,10,0)</f>
        <v>Premium</v>
      </c>
    </row>
    <row r="10578" spans="1:17" x14ac:dyDescent="0.3">
      <c r="A10578" t="s">
        <v>11669</v>
      </c>
      <c r="B10578" s="1">
        <v>45003</v>
      </c>
      <c r="C10578" t="s">
        <v>1285</v>
      </c>
      <c r="D10578" t="s">
        <v>1286</v>
      </c>
      <c r="E10578" t="s">
        <v>27</v>
      </c>
      <c r="F10578" t="s">
        <v>28</v>
      </c>
      <c r="G10578" t="s">
        <v>29</v>
      </c>
      <c r="H10578">
        <v>2</v>
      </c>
      <c r="I10578">
        <v>6256.39</v>
      </c>
      <c r="J10578">
        <v>0.15</v>
      </c>
      <c r="K10578">
        <v>10635.86</v>
      </c>
      <c r="L10578">
        <v>2332.71</v>
      </c>
      <c r="M10578">
        <f t="shared" si="497"/>
        <v>10635.862999999999</v>
      </c>
      <c r="N10578" t="str">
        <f t="shared" si="495"/>
        <v>Q1</v>
      </c>
      <c r="O10578" s="2">
        <f t="shared" si="496"/>
        <v>21.932500051711852</v>
      </c>
      <c r="P10578" t="str">
        <f>VLOOKUP(retail_sales_2023!C10578,customers!A:J,5,)</f>
        <v>Chandigarh</v>
      </c>
      <c r="Q10578" t="str">
        <f>VLOOKUP(C10578,customers!A:J,10,0)</f>
        <v>Occasional</v>
      </c>
    </row>
    <row r="10579" spans="1:17" x14ac:dyDescent="0.3">
      <c r="A10579" t="s">
        <v>11670</v>
      </c>
      <c r="B10579" s="1">
        <v>44961</v>
      </c>
      <c r="C10579" t="s">
        <v>1568</v>
      </c>
      <c r="D10579" t="s">
        <v>1569</v>
      </c>
      <c r="E10579" t="s">
        <v>21</v>
      </c>
      <c r="F10579" t="s">
        <v>16</v>
      </c>
      <c r="G10579" t="s">
        <v>286</v>
      </c>
      <c r="H10579">
        <v>4</v>
      </c>
      <c r="I10579">
        <v>540.89</v>
      </c>
      <c r="J10579">
        <v>0.05</v>
      </c>
      <c r="K10579">
        <v>2055.38</v>
      </c>
      <c r="L10579">
        <v>505.29</v>
      </c>
      <c r="M10579">
        <f t="shared" si="497"/>
        <v>2055.3820000000001</v>
      </c>
      <c r="N10579" t="str">
        <f t="shared" si="495"/>
        <v>Q1</v>
      </c>
      <c r="O10579" s="2">
        <f t="shared" si="496"/>
        <v>24.583775262968405</v>
      </c>
      <c r="P10579" t="str">
        <f>VLOOKUP(retail_sales_2023!C10579,customers!A:J,5,)</f>
        <v>Ranchi</v>
      </c>
      <c r="Q10579" t="str">
        <f>VLOOKUP(C10579,customers!A:J,10,0)</f>
        <v>Premium</v>
      </c>
    </row>
    <row r="10580" spans="1:17" x14ac:dyDescent="0.3">
      <c r="A10580" t="s">
        <v>11671</v>
      </c>
      <c r="B10580" s="1">
        <v>45270</v>
      </c>
      <c r="C10580" t="s">
        <v>1767</v>
      </c>
      <c r="D10580" t="s">
        <v>1768</v>
      </c>
      <c r="E10580" t="s">
        <v>27</v>
      </c>
      <c r="F10580" t="s">
        <v>16</v>
      </c>
      <c r="G10580" t="s">
        <v>319</v>
      </c>
      <c r="H10580">
        <v>2</v>
      </c>
      <c r="I10580">
        <v>364.94</v>
      </c>
      <c r="J10580">
        <v>0.2</v>
      </c>
      <c r="K10580">
        <v>583.9</v>
      </c>
      <c r="L10580">
        <v>174.97</v>
      </c>
      <c r="M10580">
        <f t="shared" si="497"/>
        <v>583.904</v>
      </c>
      <c r="N10580" t="str">
        <f t="shared" si="495"/>
        <v>Q4</v>
      </c>
      <c r="O10580" s="2">
        <f t="shared" si="496"/>
        <v>29.965747559513616</v>
      </c>
      <c r="P10580" t="str">
        <f>VLOOKUP(retail_sales_2023!C10580,customers!A:J,5,)</f>
        <v>Amritsar</v>
      </c>
      <c r="Q10580" t="str">
        <f>VLOOKUP(C10580,customers!A:J,10,0)</f>
        <v>Premium</v>
      </c>
    </row>
    <row r="10581" spans="1:17" x14ac:dyDescent="0.3">
      <c r="A10581" t="s">
        <v>11672</v>
      </c>
      <c r="B10581" s="1">
        <v>45159</v>
      </c>
      <c r="C10581" t="s">
        <v>1320</v>
      </c>
      <c r="D10581" t="s">
        <v>1321</v>
      </c>
      <c r="E10581" t="s">
        <v>15</v>
      </c>
      <c r="F10581" t="s">
        <v>81</v>
      </c>
      <c r="G10581" t="s">
        <v>150</v>
      </c>
      <c r="H10581">
        <v>1</v>
      </c>
      <c r="I10581">
        <v>3092.43</v>
      </c>
      <c r="J10581">
        <v>0.05</v>
      </c>
      <c r="K10581">
        <v>2937.81</v>
      </c>
      <c r="L10581">
        <v>899.31</v>
      </c>
      <c r="M10581">
        <f t="shared" si="497"/>
        <v>2937.8084999999996</v>
      </c>
      <c r="N10581" t="str">
        <f t="shared" si="495"/>
        <v>Q3</v>
      </c>
      <c r="O10581" s="2">
        <f t="shared" si="496"/>
        <v>30.611578012192751</v>
      </c>
      <c r="P10581" t="str">
        <f>VLOOKUP(retail_sales_2023!C10581,customers!A:J,5,)</f>
        <v>Kochi</v>
      </c>
      <c r="Q10581" t="str">
        <f>VLOOKUP(C10581,customers!A:J,10,0)</f>
        <v>Premium</v>
      </c>
    </row>
    <row r="10582" spans="1:17" x14ac:dyDescent="0.3">
      <c r="A10582" t="s">
        <v>11673</v>
      </c>
      <c r="B10582" s="1">
        <v>45248</v>
      </c>
      <c r="C10582" t="s">
        <v>971</v>
      </c>
      <c r="D10582" t="s">
        <v>972</v>
      </c>
      <c r="E10582" t="s">
        <v>15</v>
      </c>
      <c r="F10582" t="s">
        <v>81</v>
      </c>
      <c r="G10582" t="s">
        <v>333</v>
      </c>
      <c r="H10582">
        <v>2</v>
      </c>
      <c r="I10582">
        <v>2631.75</v>
      </c>
      <c r="J10582">
        <v>0.05</v>
      </c>
      <c r="K10582">
        <v>5000.32</v>
      </c>
      <c r="L10582">
        <v>-341.6</v>
      </c>
      <c r="M10582">
        <f t="shared" si="497"/>
        <v>5000.3249999999998</v>
      </c>
      <c r="N10582" t="str">
        <f t="shared" si="495"/>
        <v>Q4</v>
      </c>
      <c r="O10582" s="2">
        <f t="shared" si="496"/>
        <v>-6.8315627799820824</v>
      </c>
      <c r="P10582" t="str">
        <f>VLOOKUP(retail_sales_2023!C10582,customers!A:J,5,)</f>
        <v>Chennai</v>
      </c>
      <c r="Q10582" t="str">
        <f>VLOOKUP(C10582,customers!A:J,10,0)</f>
        <v>Premium</v>
      </c>
    </row>
    <row r="10583" spans="1:17" x14ac:dyDescent="0.3">
      <c r="A10583" t="s">
        <v>11674</v>
      </c>
      <c r="B10583" s="1">
        <v>45248</v>
      </c>
      <c r="C10583" t="s">
        <v>1135</v>
      </c>
      <c r="D10583" t="s">
        <v>1136</v>
      </c>
      <c r="E10583" t="s">
        <v>33</v>
      </c>
      <c r="F10583" t="s">
        <v>52</v>
      </c>
      <c r="G10583" t="s">
        <v>169</v>
      </c>
      <c r="H10583">
        <v>2</v>
      </c>
      <c r="I10583">
        <v>779.61</v>
      </c>
      <c r="J10583">
        <v>0</v>
      </c>
      <c r="K10583">
        <v>1559.22</v>
      </c>
      <c r="L10583">
        <v>105.17</v>
      </c>
      <c r="M10583">
        <f t="shared" si="497"/>
        <v>1559.22</v>
      </c>
      <c r="N10583" t="str">
        <f t="shared" si="495"/>
        <v>Q4</v>
      </c>
      <c r="O10583" s="2">
        <f t="shared" si="496"/>
        <v>6.7450391862597963</v>
      </c>
      <c r="P10583" t="str">
        <f>VLOOKUP(retail_sales_2023!C10583,customers!A:J,5,)</f>
        <v>Ahmedabad</v>
      </c>
      <c r="Q10583" t="str">
        <f>VLOOKUP(C10583,customers!A:J,10,0)</f>
        <v>Premium</v>
      </c>
    </row>
    <row r="10584" spans="1:17" x14ac:dyDescent="0.3">
      <c r="A10584" t="s">
        <v>11675</v>
      </c>
      <c r="B10584" s="1">
        <v>45065</v>
      </c>
      <c r="C10584" t="s">
        <v>678</v>
      </c>
      <c r="D10584" t="s">
        <v>679</v>
      </c>
      <c r="E10584" t="s">
        <v>27</v>
      </c>
      <c r="F10584" t="s">
        <v>81</v>
      </c>
      <c r="G10584" t="s">
        <v>333</v>
      </c>
      <c r="H10584">
        <v>1</v>
      </c>
      <c r="I10584">
        <v>2535.25</v>
      </c>
      <c r="J10584">
        <v>0.05</v>
      </c>
      <c r="K10584">
        <v>2408.4899999999998</v>
      </c>
      <c r="L10584">
        <v>838.06</v>
      </c>
      <c r="M10584">
        <f t="shared" si="497"/>
        <v>2408.4874999999997</v>
      </c>
      <c r="N10584" t="str">
        <f t="shared" si="495"/>
        <v>Q2</v>
      </c>
      <c r="O10584" s="2">
        <f t="shared" si="496"/>
        <v>34.796075549410624</v>
      </c>
      <c r="P10584" t="str">
        <f>VLOOKUP(retail_sales_2023!C10584,customers!A:J,5,)</f>
        <v>Amritsar</v>
      </c>
      <c r="Q10584" t="str">
        <f>VLOOKUP(C10584,customers!A:J,10,0)</f>
        <v>Premium</v>
      </c>
    </row>
    <row r="10585" spans="1:17" x14ac:dyDescent="0.3">
      <c r="A10585" t="s">
        <v>11676</v>
      </c>
      <c r="B10585" s="1">
        <v>45072</v>
      </c>
      <c r="C10585" t="s">
        <v>284</v>
      </c>
      <c r="D10585" t="s">
        <v>285</v>
      </c>
      <c r="E10585" t="s">
        <v>33</v>
      </c>
      <c r="F10585" t="s">
        <v>52</v>
      </c>
      <c r="G10585" t="s">
        <v>53</v>
      </c>
      <c r="H10585">
        <v>4</v>
      </c>
      <c r="I10585">
        <v>387.12</v>
      </c>
      <c r="J10585">
        <v>0.3</v>
      </c>
      <c r="K10585">
        <v>1083.94</v>
      </c>
      <c r="L10585">
        <v>84.09</v>
      </c>
      <c r="M10585">
        <f t="shared" si="497"/>
        <v>1083.9359999999999</v>
      </c>
      <c r="N10585" t="str">
        <f t="shared" si="495"/>
        <v>Q2</v>
      </c>
      <c r="O10585" s="2">
        <f t="shared" si="496"/>
        <v>7.7578094728490505</v>
      </c>
      <c r="P10585" t="str">
        <f>VLOOKUP(retail_sales_2023!C10585,customers!A:J,5,)</f>
        <v>Mumbai</v>
      </c>
      <c r="Q10585" t="str">
        <f>VLOOKUP(C10585,customers!A:J,10,0)</f>
        <v>Premium</v>
      </c>
    </row>
    <row r="10586" spans="1:17" x14ac:dyDescent="0.3">
      <c r="A10586" t="s">
        <v>11677</v>
      </c>
      <c r="B10586" s="1">
        <v>45010</v>
      </c>
      <c r="C10586" t="s">
        <v>1185</v>
      </c>
      <c r="D10586" t="s">
        <v>1186</v>
      </c>
      <c r="E10586" t="s">
        <v>27</v>
      </c>
      <c r="F10586" t="s">
        <v>52</v>
      </c>
      <c r="G10586" t="s">
        <v>200</v>
      </c>
      <c r="H10586">
        <v>1</v>
      </c>
      <c r="I10586">
        <v>484.1</v>
      </c>
      <c r="J10586">
        <v>0.15</v>
      </c>
      <c r="K10586">
        <v>411.49</v>
      </c>
      <c r="L10586">
        <v>35.229999999999997</v>
      </c>
      <c r="M10586">
        <f t="shared" si="497"/>
        <v>411.48500000000001</v>
      </c>
      <c r="N10586" t="str">
        <f t="shared" si="495"/>
        <v>Q1</v>
      </c>
      <c r="O10586" s="2">
        <f t="shared" si="496"/>
        <v>8.5615689324163391</v>
      </c>
      <c r="P10586" t="str">
        <f>VLOOKUP(retail_sales_2023!C10586,customers!A:J,5,)</f>
        <v>Lucknow</v>
      </c>
      <c r="Q10586" t="str">
        <f>VLOOKUP(C10586,customers!A:J,10,0)</f>
        <v>Regular</v>
      </c>
    </row>
    <row r="10587" spans="1:17" x14ac:dyDescent="0.3">
      <c r="A10587" t="s">
        <v>11678</v>
      </c>
      <c r="B10587" s="1">
        <v>45183</v>
      </c>
      <c r="C10587" t="s">
        <v>838</v>
      </c>
      <c r="D10587" t="s">
        <v>839</v>
      </c>
      <c r="E10587" t="s">
        <v>21</v>
      </c>
      <c r="F10587" t="s">
        <v>16</v>
      </c>
      <c r="G10587" t="s">
        <v>356</v>
      </c>
      <c r="H10587">
        <v>5</v>
      </c>
      <c r="I10587">
        <v>668.58</v>
      </c>
      <c r="J10587">
        <v>0.2</v>
      </c>
      <c r="K10587">
        <v>2674.32</v>
      </c>
      <c r="L10587">
        <v>709.86</v>
      </c>
      <c r="M10587">
        <f t="shared" si="497"/>
        <v>2674.32</v>
      </c>
      <c r="N10587" t="str">
        <f t="shared" si="495"/>
        <v>Q3</v>
      </c>
      <c r="O10587" s="2">
        <f t="shared" si="496"/>
        <v>26.543569954231355</v>
      </c>
      <c r="P10587" t="str">
        <f>VLOOKUP(retail_sales_2023!C10587,customers!A:J,5,)</f>
        <v>Patna</v>
      </c>
      <c r="Q10587" t="str">
        <f>VLOOKUP(C10587,customers!A:J,10,0)</f>
        <v>Regular</v>
      </c>
    </row>
    <row r="10588" spans="1:17" x14ac:dyDescent="0.3">
      <c r="A10588" t="s">
        <v>11679</v>
      </c>
      <c r="B10588" s="1">
        <v>44980</v>
      </c>
      <c r="C10588" t="s">
        <v>1386</v>
      </c>
      <c r="D10588" t="s">
        <v>1387</v>
      </c>
      <c r="E10588" t="s">
        <v>21</v>
      </c>
      <c r="F10588" t="s">
        <v>43</v>
      </c>
      <c r="G10588" t="s">
        <v>272</v>
      </c>
      <c r="H10588">
        <v>5</v>
      </c>
      <c r="I10588">
        <v>8550.56</v>
      </c>
      <c r="J10588">
        <v>0.2</v>
      </c>
      <c r="K10588">
        <v>34202.239999999998</v>
      </c>
      <c r="L10588">
        <v>4675.6099999999997</v>
      </c>
      <c r="M10588">
        <f t="shared" si="497"/>
        <v>34202.239999999998</v>
      </c>
      <c r="N10588" t="str">
        <f t="shared" si="495"/>
        <v>Q1</v>
      </c>
      <c r="O10588" s="2">
        <f t="shared" si="496"/>
        <v>13.670478892610543</v>
      </c>
      <c r="P10588" t="str">
        <f>VLOOKUP(retail_sales_2023!C10588,customers!A:J,5,)</f>
        <v>Patna</v>
      </c>
      <c r="Q10588" t="str">
        <f>VLOOKUP(C10588,customers!A:J,10,0)</f>
        <v>Premium</v>
      </c>
    </row>
    <row r="10589" spans="1:17" x14ac:dyDescent="0.3">
      <c r="A10589" t="s">
        <v>11680</v>
      </c>
      <c r="B10589" s="1">
        <v>45121</v>
      </c>
      <c r="C10589" t="s">
        <v>2647</v>
      </c>
      <c r="D10589" t="s">
        <v>3856</v>
      </c>
      <c r="E10589" t="s">
        <v>27</v>
      </c>
      <c r="F10589" t="s">
        <v>81</v>
      </c>
      <c r="G10589" t="s">
        <v>370</v>
      </c>
      <c r="H10589">
        <v>2</v>
      </c>
      <c r="I10589">
        <v>3236.38</v>
      </c>
      <c r="J10589">
        <v>0</v>
      </c>
      <c r="K10589">
        <v>6472.76</v>
      </c>
      <c r="L10589">
        <v>1741.17</v>
      </c>
      <c r="M10589">
        <f t="shared" si="497"/>
        <v>6472.76</v>
      </c>
      <c r="N10589" t="str">
        <f t="shared" si="495"/>
        <v>Q3</v>
      </c>
      <c r="O10589" s="2">
        <f t="shared" si="496"/>
        <v>26.899962303561388</v>
      </c>
      <c r="P10589" t="str">
        <f>VLOOKUP(retail_sales_2023!C10589,customers!A:J,5,)</f>
        <v>Jaipur</v>
      </c>
      <c r="Q10589" t="str">
        <f>VLOOKUP(C10589,customers!A:J,10,0)</f>
        <v>Regular</v>
      </c>
    </row>
    <row r="10590" spans="1:17" x14ac:dyDescent="0.3">
      <c r="A10590" t="s">
        <v>11681</v>
      </c>
      <c r="B10590" s="1">
        <v>44982</v>
      </c>
      <c r="C10590" t="s">
        <v>1365</v>
      </c>
      <c r="D10590" t="s">
        <v>1366</v>
      </c>
      <c r="E10590" t="s">
        <v>27</v>
      </c>
      <c r="F10590" t="s">
        <v>52</v>
      </c>
      <c r="G10590" t="s">
        <v>69</v>
      </c>
      <c r="H10590">
        <v>8</v>
      </c>
      <c r="I10590">
        <v>176.16</v>
      </c>
      <c r="J10590">
        <v>0.15</v>
      </c>
      <c r="K10590">
        <v>1197.8900000000001</v>
      </c>
      <c r="L10590">
        <v>93.3</v>
      </c>
      <c r="M10590">
        <f t="shared" si="497"/>
        <v>1197.8879999999999</v>
      </c>
      <c r="N10590" t="str">
        <f t="shared" si="495"/>
        <v>Q1</v>
      </c>
      <c r="O10590" s="2">
        <f t="shared" si="496"/>
        <v>7.7886951222566339</v>
      </c>
      <c r="P10590" t="str">
        <f>VLOOKUP(retail_sales_2023!C10590,customers!A:J,5,)</f>
        <v>Lucknow</v>
      </c>
      <c r="Q10590" t="str">
        <f>VLOOKUP(C10590,customers!A:J,10,0)</f>
        <v>Premium</v>
      </c>
    </row>
    <row r="10591" spans="1:17" x14ac:dyDescent="0.3">
      <c r="A10591" t="s">
        <v>11682</v>
      </c>
      <c r="B10591" s="1">
        <v>45229</v>
      </c>
      <c r="C10591" t="s">
        <v>2329</v>
      </c>
      <c r="D10591" t="s">
        <v>2330</v>
      </c>
      <c r="E10591" t="s">
        <v>15</v>
      </c>
      <c r="F10591" t="s">
        <v>52</v>
      </c>
      <c r="G10591" t="s">
        <v>133</v>
      </c>
      <c r="H10591">
        <v>10</v>
      </c>
      <c r="I10591">
        <v>567.29</v>
      </c>
      <c r="J10591">
        <v>0</v>
      </c>
      <c r="K10591">
        <v>5672.9</v>
      </c>
      <c r="L10591">
        <v>388.18</v>
      </c>
      <c r="M10591">
        <f t="shared" si="497"/>
        <v>5672.9</v>
      </c>
      <c r="N10591" t="str">
        <f t="shared" si="495"/>
        <v>Q4</v>
      </c>
      <c r="O10591" s="2">
        <f t="shared" si="496"/>
        <v>6.8427083149711798</v>
      </c>
      <c r="P10591" t="str">
        <f>VLOOKUP(retail_sales_2023!C10591,customers!A:J,5,)</f>
        <v>Chennai</v>
      </c>
      <c r="Q10591" t="str">
        <f>VLOOKUP(C10591,customers!A:J,10,0)</f>
        <v>Premium</v>
      </c>
    </row>
    <row r="10592" spans="1:17" x14ac:dyDescent="0.3">
      <c r="A10592" t="s">
        <v>11683</v>
      </c>
      <c r="B10592" s="1">
        <v>45053</v>
      </c>
      <c r="C10592" t="s">
        <v>1272</v>
      </c>
      <c r="D10592" t="s">
        <v>1273</v>
      </c>
      <c r="E10592" t="s">
        <v>21</v>
      </c>
      <c r="F10592" t="s">
        <v>28</v>
      </c>
      <c r="G10592" t="s">
        <v>466</v>
      </c>
      <c r="H10592">
        <v>3</v>
      </c>
      <c r="I10592">
        <v>3962.35</v>
      </c>
      <c r="J10592">
        <v>0.05</v>
      </c>
      <c r="K10592">
        <v>11292.7</v>
      </c>
      <c r="L10592">
        <v>2209.52</v>
      </c>
      <c r="M10592">
        <f t="shared" si="497"/>
        <v>11292.697499999998</v>
      </c>
      <c r="N10592" t="str">
        <f t="shared" si="495"/>
        <v>Q2</v>
      </c>
      <c r="O10592" s="2">
        <f t="shared" si="496"/>
        <v>19.565914263196575</v>
      </c>
      <c r="P10592" t="str">
        <f>VLOOKUP(retail_sales_2023!C10592,customers!A:J,5,)</f>
        <v>Guwahati</v>
      </c>
      <c r="Q10592" t="str">
        <f>VLOOKUP(C10592,customers!A:J,10,0)</f>
        <v>Regular</v>
      </c>
    </row>
    <row r="10593" spans="1:17" x14ac:dyDescent="0.3">
      <c r="A10593" t="s">
        <v>11684</v>
      </c>
      <c r="B10593" s="1">
        <v>45266</v>
      </c>
      <c r="C10593" t="s">
        <v>84</v>
      </c>
      <c r="D10593" t="s">
        <v>85</v>
      </c>
      <c r="E10593" t="s">
        <v>33</v>
      </c>
      <c r="F10593" t="s">
        <v>81</v>
      </c>
      <c r="G10593" t="s">
        <v>105</v>
      </c>
      <c r="H10593">
        <v>5</v>
      </c>
      <c r="I10593">
        <v>3662.8</v>
      </c>
      <c r="J10593">
        <v>0.05</v>
      </c>
      <c r="K10593">
        <v>17398.3</v>
      </c>
      <c r="L10593">
        <v>3706.49</v>
      </c>
      <c r="M10593">
        <f t="shared" si="497"/>
        <v>17398.3</v>
      </c>
      <c r="N10593" t="str">
        <f t="shared" si="495"/>
        <v>Q4</v>
      </c>
      <c r="O10593" s="2">
        <f t="shared" si="496"/>
        <v>21.30374806733991</v>
      </c>
      <c r="P10593" t="str">
        <f>VLOOKUP(retail_sales_2023!C10593,customers!A:J,5,)</f>
        <v>Mumbai</v>
      </c>
      <c r="Q10593" t="str">
        <f>VLOOKUP(C10593,customers!A:J,10,0)</f>
        <v>Regular</v>
      </c>
    </row>
    <row r="10594" spans="1:17" x14ac:dyDescent="0.3">
      <c r="A10594" t="s">
        <v>11685</v>
      </c>
      <c r="B10594" s="1">
        <v>45267</v>
      </c>
      <c r="C10594" t="s">
        <v>485</v>
      </c>
      <c r="D10594" t="s">
        <v>486</v>
      </c>
      <c r="E10594" t="s">
        <v>27</v>
      </c>
      <c r="F10594" t="s">
        <v>81</v>
      </c>
      <c r="G10594" t="s">
        <v>470</v>
      </c>
      <c r="H10594">
        <v>3</v>
      </c>
      <c r="I10594">
        <v>1610.51</v>
      </c>
      <c r="J10594">
        <v>0.1</v>
      </c>
      <c r="K10594">
        <v>4348.38</v>
      </c>
      <c r="L10594">
        <v>1252.8599999999999</v>
      </c>
      <c r="M10594">
        <f t="shared" si="497"/>
        <v>4348.3769999999995</v>
      </c>
      <c r="N10594" t="str">
        <f t="shared" si="495"/>
        <v>Q4</v>
      </c>
      <c r="O10594" s="2">
        <f t="shared" si="496"/>
        <v>28.812109337270432</v>
      </c>
      <c r="P10594" t="str">
        <f>VLOOKUP(retail_sales_2023!C10594,customers!A:J,5,)</f>
        <v>Lucknow</v>
      </c>
      <c r="Q10594" t="str">
        <f>VLOOKUP(C10594,customers!A:J,10,0)</f>
        <v>Premium</v>
      </c>
    </row>
    <row r="10595" spans="1:17" x14ac:dyDescent="0.3">
      <c r="A10595" t="s">
        <v>11686</v>
      </c>
      <c r="B10595" s="1">
        <v>45110</v>
      </c>
      <c r="C10595" t="s">
        <v>1013</v>
      </c>
      <c r="D10595" t="s">
        <v>1014</v>
      </c>
      <c r="E10595" t="s">
        <v>15</v>
      </c>
      <c r="F10595" t="s">
        <v>28</v>
      </c>
      <c r="G10595" t="s">
        <v>672</v>
      </c>
      <c r="H10595">
        <v>5</v>
      </c>
      <c r="I10595">
        <v>7717.24</v>
      </c>
      <c r="J10595">
        <v>0.2</v>
      </c>
      <c r="K10595">
        <v>30868.959999999999</v>
      </c>
      <c r="L10595">
        <v>5953.62</v>
      </c>
      <c r="M10595">
        <f t="shared" si="497"/>
        <v>30868.959999999999</v>
      </c>
      <c r="N10595" t="str">
        <f t="shared" si="495"/>
        <v>Q3</v>
      </c>
      <c r="O10595" s="2">
        <f t="shared" si="496"/>
        <v>19.286752776899512</v>
      </c>
      <c r="P10595" t="str">
        <f>VLOOKUP(retail_sales_2023!C10595,customers!A:J,5,)</f>
        <v>Bengaluru</v>
      </c>
      <c r="Q10595" t="str">
        <f>VLOOKUP(C10595,customers!A:J,10,0)</f>
        <v>Premium</v>
      </c>
    </row>
    <row r="10596" spans="1:17" x14ac:dyDescent="0.3">
      <c r="A10596" t="s">
        <v>11687</v>
      </c>
      <c r="B10596" s="1">
        <v>45239</v>
      </c>
      <c r="C10596" t="s">
        <v>1711</v>
      </c>
      <c r="D10596" t="s">
        <v>1712</v>
      </c>
      <c r="E10596" t="s">
        <v>21</v>
      </c>
      <c r="F10596" t="s">
        <v>38</v>
      </c>
      <c r="G10596" t="s">
        <v>395</v>
      </c>
      <c r="H10596">
        <v>5</v>
      </c>
      <c r="I10596">
        <v>1844.74</v>
      </c>
      <c r="J10596">
        <v>0.05</v>
      </c>
      <c r="K10596">
        <v>8762.51</v>
      </c>
      <c r="L10596">
        <v>2562.64</v>
      </c>
      <c r="M10596">
        <f t="shared" si="497"/>
        <v>8762.5149999999994</v>
      </c>
      <c r="N10596" t="str">
        <f t="shared" si="495"/>
        <v>Q4</v>
      </c>
      <c r="O10596" s="2">
        <f t="shared" si="496"/>
        <v>29.245501574320599</v>
      </c>
      <c r="P10596" t="str">
        <f>VLOOKUP(retail_sales_2023!C10596,customers!A:J,5,)</f>
        <v>Bhubaneswar</v>
      </c>
      <c r="Q10596" t="str">
        <f>VLOOKUP(C10596,customers!A:J,10,0)</f>
        <v>Regular</v>
      </c>
    </row>
    <row r="10597" spans="1:17" x14ac:dyDescent="0.3">
      <c r="A10597" t="s">
        <v>11688</v>
      </c>
      <c r="B10597" s="1">
        <v>45180</v>
      </c>
      <c r="C10597" t="s">
        <v>956</v>
      </c>
      <c r="D10597" t="s">
        <v>957</v>
      </c>
      <c r="E10597" t="s">
        <v>15</v>
      </c>
      <c r="F10597" t="s">
        <v>22</v>
      </c>
      <c r="G10597" t="s">
        <v>423</v>
      </c>
      <c r="H10597">
        <v>3</v>
      </c>
      <c r="I10597">
        <v>8124.79</v>
      </c>
      <c r="J10597">
        <v>0.3</v>
      </c>
      <c r="K10597">
        <v>17062.060000000001</v>
      </c>
      <c r="L10597">
        <v>3049.68</v>
      </c>
      <c r="M10597">
        <f t="shared" si="497"/>
        <v>17062.058999999997</v>
      </c>
      <c r="N10597" t="str">
        <f t="shared" si="495"/>
        <v>Q3</v>
      </c>
      <c r="O10597" s="2">
        <f t="shared" si="496"/>
        <v>17.874043345293593</v>
      </c>
      <c r="P10597" t="str">
        <f>VLOOKUP(retail_sales_2023!C10597,customers!A:J,5,)</f>
        <v>Chennai</v>
      </c>
      <c r="Q10597" t="str">
        <f>VLOOKUP(C10597,customers!A:J,10,0)</f>
        <v>Premium</v>
      </c>
    </row>
    <row r="10598" spans="1:17" x14ac:dyDescent="0.3">
      <c r="A10598" t="s">
        <v>11689</v>
      </c>
      <c r="B10598" s="1">
        <v>45109</v>
      </c>
      <c r="C10598" t="s">
        <v>92</v>
      </c>
      <c r="D10598" t="s">
        <v>13093</v>
      </c>
      <c r="E10598" t="s">
        <v>27</v>
      </c>
      <c r="F10598" t="s">
        <v>28</v>
      </c>
      <c r="G10598" t="s">
        <v>672</v>
      </c>
      <c r="H10598">
        <v>4</v>
      </c>
      <c r="I10598">
        <v>5420.77</v>
      </c>
      <c r="J10598">
        <v>0.1</v>
      </c>
      <c r="K10598">
        <v>19514.77</v>
      </c>
      <c r="L10598">
        <v>5082.1899999999996</v>
      </c>
      <c r="M10598">
        <f t="shared" si="497"/>
        <v>19514.772000000001</v>
      </c>
      <c r="N10598" t="str">
        <f t="shared" si="495"/>
        <v>Q3</v>
      </c>
      <c r="O10598" s="2">
        <f t="shared" si="496"/>
        <v>26.042787078710123</v>
      </c>
      <c r="P10598" t="str">
        <f>VLOOKUP(retail_sales_2023!C10598,customers!A:J,5,)</f>
        <v>Jaipur</v>
      </c>
      <c r="Q10598" t="str">
        <f>VLOOKUP(C10598,customers!A:J,10,0)</f>
        <v>Premium</v>
      </c>
    </row>
    <row r="10599" spans="1:17" x14ac:dyDescent="0.3">
      <c r="A10599" t="s">
        <v>11690</v>
      </c>
      <c r="B10599" s="1">
        <v>44980</v>
      </c>
      <c r="C10599" t="s">
        <v>2454</v>
      </c>
      <c r="D10599" t="s">
        <v>2455</v>
      </c>
      <c r="E10599" t="s">
        <v>33</v>
      </c>
      <c r="F10599" t="s">
        <v>38</v>
      </c>
      <c r="G10599" t="s">
        <v>141</v>
      </c>
      <c r="H10599">
        <v>1</v>
      </c>
      <c r="I10599">
        <v>3260.21</v>
      </c>
      <c r="J10599">
        <v>0.1</v>
      </c>
      <c r="K10599">
        <v>2934.19</v>
      </c>
      <c r="L10599">
        <v>717.23</v>
      </c>
      <c r="M10599">
        <f t="shared" si="497"/>
        <v>2934.1890000000003</v>
      </c>
      <c r="N10599" t="str">
        <f t="shared" si="495"/>
        <v>Q1</v>
      </c>
      <c r="O10599" s="2">
        <f t="shared" si="496"/>
        <v>24.443884002058489</v>
      </c>
      <c r="P10599" t="str">
        <f>VLOOKUP(retail_sales_2023!C10599,customers!A:J,5,)</f>
        <v>Pune</v>
      </c>
      <c r="Q10599" t="str">
        <f>VLOOKUP(C10599,customers!A:J,10,0)</f>
        <v>Regular</v>
      </c>
    </row>
    <row r="10600" spans="1:17" x14ac:dyDescent="0.3">
      <c r="A10600" t="s">
        <v>11691</v>
      </c>
      <c r="B10600" s="1">
        <v>45042</v>
      </c>
      <c r="C10600" t="s">
        <v>417</v>
      </c>
      <c r="D10600" t="s">
        <v>418</v>
      </c>
      <c r="E10600" t="s">
        <v>27</v>
      </c>
      <c r="F10600" t="s">
        <v>52</v>
      </c>
      <c r="G10600" t="s">
        <v>117</v>
      </c>
      <c r="H10600">
        <v>6</v>
      </c>
      <c r="I10600">
        <v>230.19</v>
      </c>
      <c r="J10600">
        <v>0.1</v>
      </c>
      <c r="K10600">
        <v>1243.03</v>
      </c>
      <c r="L10600">
        <v>110.7</v>
      </c>
      <c r="M10600">
        <f t="shared" si="497"/>
        <v>1243.0259999999998</v>
      </c>
      <c r="N10600" t="str">
        <f t="shared" si="495"/>
        <v>Q2</v>
      </c>
      <c r="O10600" s="2">
        <f t="shared" si="496"/>
        <v>8.9056579487220748</v>
      </c>
      <c r="P10600" t="str">
        <f>VLOOKUP(retail_sales_2023!C10600,customers!A:J,5,)</f>
        <v>Lucknow</v>
      </c>
      <c r="Q10600" t="str">
        <f>VLOOKUP(C10600,customers!A:J,10,0)</f>
        <v>Occasional</v>
      </c>
    </row>
    <row r="10601" spans="1:17" x14ac:dyDescent="0.3">
      <c r="A10601" t="s">
        <v>11692</v>
      </c>
      <c r="B10601" s="1">
        <v>45278</v>
      </c>
      <c r="C10601" t="s">
        <v>625</v>
      </c>
      <c r="D10601" t="s">
        <v>626</v>
      </c>
      <c r="E10601" t="s">
        <v>21</v>
      </c>
      <c r="F10601" t="s">
        <v>81</v>
      </c>
      <c r="G10601" t="s">
        <v>82</v>
      </c>
      <c r="H10601">
        <v>2</v>
      </c>
      <c r="I10601">
        <v>3937.42</v>
      </c>
      <c r="J10601">
        <v>0</v>
      </c>
      <c r="K10601">
        <v>7874.84</v>
      </c>
      <c r="L10601">
        <v>1694.26</v>
      </c>
      <c r="M10601">
        <f t="shared" si="497"/>
        <v>7874.84</v>
      </c>
      <c r="N10601" t="str">
        <f t="shared" si="495"/>
        <v>Q4</v>
      </c>
      <c r="O10601" s="2">
        <f t="shared" si="496"/>
        <v>21.514849825520262</v>
      </c>
      <c r="P10601" t="str">
        <f>VLOOKUP(retail_sales_2023!C10601,customers!A:J,5,)</f>
        <v>Ranchi</v>
      </c>
      <c r="Q10601" t="str">
        <f>VLOOKUP(C10601,customers!A:J,10,0)</f>
        <v>Premium</v>
      </c>
    </row>
    <row r="10602" spans="1:17" x14ac:dyDescent="0.3">
      <c r="A10602" t="s">
        <v>11693</v>
      </c>
      <c r="B10602" s="1">
        <v>45147</v>
      </c>
      <c r="C10602" t="s">
        <v>986</v>
      </c>
      <c r="D10602" t="s">
        <v>13093</v>
      </c>
      <c r="E10602" t="s">
        <v>15</v>
      </c>
      <c r="F10602" t="s">
        <v>43</v>
      </c>
      <c r="G10602" t="s">
        <v>272</v>
      </c>
      <c r="H10602">
        <v>5</v>
      </c>
      <c r="I10602">
        <v>55989.31</v>
      </c>
      <c r="J10602">
        <v>0.05</v>
      </c>
      <c r="K10602">
        <v>265949.21999999997</v>
      </c>
      <c r="L10602">
        <v>28627.94</v>
      </c>
      <c r="M10602">
        <f t="shared" si="497"/>
        <v>265949.22249999997</v>
      </c>
      <c r="N10602" t="str">
        <f t="shared" si="495"/>
        <v>Q3</v>
      </c>
      <c r="O10602" s="2">
        <f t="shared" si="496"/>
        <v>10.76443841422058</v>
      </c>
      <c r="P10602" t="str">
        <f>VLOOKUP(retail_sales_2023!C10602,customers!A:J,5,)</f>
        <v>Chennai</v>
      </c>
      <c r="Q10602" t="str">
        <f>VLOOKUP(C10602,customers!A:J,10,0)</f>
        <v>Occasional</v>
      </c>
    </row>
    <row r="10603" spans="1:17" x14ac:dyDescent="0.3">
      <c r="A10603" t="s">
        <v>11694</v>
      </c>
      <c r="B10603" s="1">
        <v>45270</v>
      </c>
      <c r="C10603" t="s">
        <v>1738</v>
      </c>
      <c r="D10603" t="s">
        <v>1739</v>
      </c>
      <c r="E10603" t="s">
        <v>33</v>
      </c>
      <c r="F10603" t="s">
        <v>28</v>
      </c>
      <c r="G10603" t="s">
        <v>165</v>
      </c>
      <c r="H10603">
        <v>4</v>
      </c>
      <c r="I10603">
        <v>3344.16</v>
      </c>
      <c r="J10603">
        <v>0.1</v>
      </c>
      <c r="K10603">
        <v>12038.98</v>
      </c>
      <c r="L10603">
        <v>3225.26</v>
      </c>
      <c r="M10603">
        <f t="shared" si="497"/>
        <v>12038.976000000001</v>
      </c>
      <c r="N10603" t="str">
        <f t="shared" si="495"/>
        <v>Q4</v>
      </c>
      <c r="O10603" s="2">
        <f t="shared" si="496"/>
        <v>26.790143351014787</v>
      </c>
      <c r="P10603" t="str">
        <f>VLOOKUP(retail_sales_2023!C10603,customers!A:J,5,)</f>
        <v>Surat</v>
      </c>
      <c r="Q10603" t="str">
        <f>VLOOKUP(C10603,customers!A:J,10,0)</f>
        <v>Occasional</v>
      </c>
    </row>
    <row r="10604" spans="1:17" x14ac:dyDescent="0.3">
      <c r="A10604" t="s">
        <v>11695</v>
      </c>
      <c r="B10604" s="1">
        <v>44975</v>
      </c>
      <c r="C10604" t="s">
        <v>670</v>
      </c>
      <c r="D10604" t="s">
        <v>671</v>
      </c>
      <c r="E10604" t="s">
        <v>27</v>
      </c>
      <c r="F10604" t="s">
        <v>52</v>
      </c>
      <c r="G10604" t="s">
        <v>235</v>
      </c>
      <c r="H10604">
        <v>5</v>
      </c>
      <c r="I10604">
        <v>350.19</v>
      </c>
      <c r="J10604">
        <v>0</v>
      </c>
      <c r="K10604">
        <v>1750.95</v>
      </c>
      <c r="L10604">
        <v>125.72</v>
      </c>
      <c r="M10604">
        <f t="shared" si="497"/>
        <v>1750.95</v>
      </c>
      <c r="N10604" t="str">
        <f t="shared" si="495"/>
        <v>Q1</v>
      </c>
      <c r="O10604" s="2">
        <f t="shared" si="496"/>
        <v>7.1801022302178819</v>
      </c>
      <c r="P10604" t="str">
        <f>VLOOKUP(retail_sales_2023!C10604,customers!A:J,5,)</f>
        <v>Amritsar</v>
      </c>
      <c r="Q10604" t="str">
        <f>VLOOKUP(C10604,customers!A:J,10,0)</f>
        <v>Premium</v>
      </c>
    </row>
    <row r="10605" spans="1:17" x14ac:dyDescent="0.3">
      <c r="A10605" t="s">
        <v>11696</v>
      </c>
      <c r="B10605" s="1">
        <v>45155</v>
      </c>
      <c r="C10605" t="s">
        <v>1547</v>
      </c>
      <c r="D10605" t="s">
        <v>1548</v>
      </c>
      <c r="E10605" t="s">
        <v>21</v>
      </c>
      <c r="F10605" t="s">
        <v>52</v>
      </c>
      <c r="G10605" t="s">
        <v>200</v>
      </c>
      <c r="H10605">
        <v>2</v>
      </c>
      <c r="I10605">
        <v>376.56</v>
      </c>
      <c r="J10605">
        <v>0</v>
      </c>
      <c r="K10605">
        <v>753.12</v>
      </c>
      <c r="L10605">
        <v>71.489999999999995</v>
      </c>
      <c r="M10605">
        <f t="shared" si="497"/>
        <v>753.12</v>
      </c>
      <c r="N10605" t="str">
        <f t="shared" si="495"/>
        <v>Q3</v>
      </c>
      <c r="O10605" s="2">
        <f t="shared" si="496"/>
        <v>9.4925111536010185</v>
      </c>
      <c r="P10605" t="str">
        <f>VLOOKUP(retail_sales_2023!C10605,customers!A:J,5,)</f>
        <v>Kolkata</v>
      </c>
      <c r="Q10605" t="str">
        <f>VLOOKUP(C10605,customers!A:J,10,0)</f>
        <v>Regular</v>
      </c>
    </row>
    <row r="10606" spans="1:17" x14ac:dyDescent="0.3">
      <c r="A10606" t="s">
        <v>11697</v>
      </c>
      <c r="B10606" s="1">
        <v>44975</v>
      </c>
      <c r="C10606" t="s">
        <v>849</v>
      </c>
      <c r="D10606" t="s">
        <v>850</v>
      </c>
      <c r="E10606" t="s">
        <v>33</v>
      </c>
      <c r="F10606" t="s">
        <v>38</v>
      </c>
      <c r="G10606" t="s">
        <v>48</v>
      </c>
      <c r="H10606">
        <v>2</v>
      </c>
      <c r="I10606">
        <v>2765.06</v>
      </c>
      <c r="J10606">
        <v>0</v>
      </c>
      <c r="K10606">
        <v>5530.12</v>
      </c>
      <c r="L10606">
        <v>1816.25</v>
      </c>
      <c r="M10606">
        <f t="shared" si="497"/>
        <v>5530.12</v>
      </c>
      <c r="N10606" t="str">
        <f t="shared" si="495"/>
        <v>Q1</v>
      </c>
      <c r="O10606" s="2">
        <f t="shared" si="496"/>
        <v>32.84286778587083</v>
      </c>
      <c r="P10606" t="str">
        <f>VLOOKUP(retail_sales_2023!C10606,customers!A:J,5,)</f>
        <v>Nagpur</v>
      </c>
      <c r="Q10606" t="str">
        <f>VLOOKUP(C10606,customers!A:J,10,0)</f>
        <v>Occasional</v>
      </c>
    </row>
    <row r="10607" spans="1:17" x14ac:dyDescent="0.3">
      <c r="A10607" t="s">
        <v>11698</v>
      </c>
      <c r="B10607" s="1">
        <v>45165</v>
      </c>
      <c r="C10607" t="s">
        <v>342</v>
      </c>
      <c r="D10607" t="s">
        <v>343</v>
      </c>
      <c r="E10607" t="s">
        <v>15</v>
      </c>
      <c r="F10607" t="s">
        <v>28</v>
      </c>
      <c r="G10607" t="s">
        <v>325</v>
      </c>
      <c r="H10607">
        <v>5</v>
      </c>
      <c r="I10607">
        <v>5741.61</v>
      </c>
      <c r="J10607">
        <v>0.1</v>
      </c>
      <c r="K10607">
        <v>25837.24</v>
      </c>
      <c r="L10607">
        <v>6531.8</v>
      </c>
      <c r="M10607">
        <f t="shared" si="497"/>
        <v>25837.244999999999</v>
      </c>
      <c r="N10607" t="str">
        <f t="shared" si="495"/>
        <v>Q3</v>
      </c>
      <c r="O10607" s="2">
        <f t="shared" si="496"/>
        <v>25.28056402309225</v>
      </c>
      <c r="P10607" t="str">
        <f>VLOOKUP(retail_sales_2023!C10607,customers!A:J,5,)</f>
        <v>Coimbatore</v>
      </c>
      <c r="Q10607" t="str">
        <f>VLOOKUP(C10607,customers!A:J,10,0)</f>
        <v>Premium</v>
      </c>
    </row>
    <row r="10608" spans="1:17" x14ac:dyDescent="0.3">
      <c r="A10608" t="s">
        <v>11699</v>
      </c>
      <c r="B10608" s="1">
        <v>45193</v>
      </c>
      <c r="C10608" t="s">
        <v>1289</v>
      </c>
      <c r="D10608" t="s">
        <v>1290</v>
      </c>
      <c r="E10608" t="s">
        <v>15</v>
      </c>
      <c r="F10608" t="s">
        <v>22</v>
      </c>
      <c r="G10608" t="s">
        <v>182</v>
      </c>
      <c r="H10608">
        <v>4</v>
      </c>
      <c r="I10608">
        <v>42437.01</v>
      </c>
      <c r="J10608">
        <v>0.2</v>
      </c>
      <c r="K10608">
        <v>135798.43</v>
      </c>
      <c r="L10608">
        <v>40447.15</v>
      </c>
      <c r="M10608">
        <f t="shared" si="497"/>
        <v>135798.432</v>
      </c>
      <c r="N10608" t="str">
        <f t="shared" si="495"/>
        <v>Q3</v>
      </c>
      <c r="O10608" s="2">
        <f t="shared" si="496"/>
        <v>29.784696332645378</v>
      </c>
      <c r="P10608" t="str">
        <f>VLOOKUP(retail_sales_2023!C10608,customers!A:J,5,)</f>
        <v>Kochi</v>
      </c>
      <c r="Q10608" t="str">
        <f>VLOOKUP(C10608,customers!A:J,10,0)</f>
        <v>Regular</v>
      </c>
    </row>
    <row r="10609" spans="1:17" x14ac:dyDescent="0.3">
      <c r="A10609" t="s">
        <v>11700</v>
      </c>
      <c r="B10609" s="1">
        <v>45042</v>
      </c>
      <c r="C10609" t="s">
        <v>163</v>
      </c>
      <c r="D10609" t="s">
        <v>164</v>
      </c>
      <c r="E10609" t="s">
        <v>27</v>
      </c>
      <c r="F10609" t="s">
        <v>81</v>
      </c>
      <c r="G10609" t="s">
        <v>264</v>
      </c>
      <c r="H10609">
        <v>5</v>
      </c>
      <c r="I10609">
        <v>3541.63</v>
      </c>
      <c r="J10609">
        <v>0</v>
      </c>
      <c r="K10609">
        <v>17708.150000000001</v>
      </c>
      <c r="L10609">
        <v>6433.27</v>
      </c>
      <c r="M10609">
        <f t="shared" si="497"/>
        <v>17708.150000000001</v>
      </c>
      <c r="N10609" t="str">
        <f t="shared" si="495"/>
        <v>Q2</v>
      </c>
      <c r="O10609" s="2">
        <f t="shared" si="496"/>
        <v>36.329430234101245</v>
      </c>
      <c r="P10609" t="str">
        <f>VLOOKUP(retail_sales_2023!C10609,customers!A:J,5,)</f>
        <v>Lucknow</v>
      </c>
      <c r="Q10609" t="str">
        <f>VLOOKUP(C10609,customers!A:J,10,0)</f>
        <v>Occasional</v>
      </c>
    </row>
    <row r="10610" spans="1:17" x14ac:dyDescent="0.3">
      <c r="A10610" t="s">
        <v>11701</v>
      </c>
      <c r="B10610" s="1">
        <v>45244</v>
      </c>
      <c r="C10610" t="s">
        <v>518</v>
      </c>
      <c r="D10610" t="s">
        <v>519</v>
      </c>
      <c r="E10610" t="s">
        <v>21</v>
      </c>
      <c r="F10610" t="s">
        <v>52</v>
      </c>
      <c r="G10610" t="s">
        <v>133</v>
      </c>
      <c r="H10610">
        <v>3</v>
      </c>
      <c r="I10610">
        <v>351.8</v>
      </c>
      <c r="J10610">
        <v>0</v>
      </c>
      <c r="K10610">
        <v>1055.4000000000001</v>
      </c>
      <c r="L10610">
        <v>61.72</v>
      </c>
      <c r="M10610">
        <f t="shared" si="497"/>
        <v>1055.4000000000001</v>
      </c>
      <c r="N10610" t="str">
        <f t="shared" si="495"/>
        <v>Q4</v>
      </c>
      <c r="O10610" s="2">
        <f t="shared" si="496"/>
        <v>5.8480197081675183</v>
      </c>
      <c r="P10610" t="str">
        <f>VLOOKUP(retail_sales_2023!C10610,customers!A:J,5,)</f>
        <v>Ranchi</v>
      </c>
      <c r="Q10610" t="str">
        <f>VLOOKUP(C10610,customers!A:J,10,0)</f>
        <v>Premium</v>
      </c>
    </row>
    <row r="10611" spans="1:17" x14ac:dyDescent="0.3">
      <c r="A10611" t="s">
        <v>11702</v>
      </c>
      <c r="B10611" s="1">
        <v>44941</v>
      </c>
      <c r="C10611" t="s">
        <v>1886</v>
      </c>
      <c r="D10611" t="s">
        <v>1887</v>
      </c>
      <c r="E10611" t="s">
        <v>21</v>
      </c>
      <c r="F10611" t="s">
        <v>16</v>
      </c>
      <c r="G10611" t="s">
        <v>319</v>
      </c>
      <c r="H10611">
        <v>2</v>
      </c>
      <c r="I10611">
        <v>923.7</v>
      </c>
      <c r="J10611">
        <v>0.1</v>
      </c>
      <c r="K10611">
        <v>1662.66</v>
      </c>
      <c r="L10611">
        <v>561.01</v>
      </c>
      <c r="M10611">
        <f t="shared" si="497"/>
        <v>1662.66</v>
      </c>
      <c r="N10611" t="str">
        <f t="shared" si="495"/>
        <v>Q1</v>
      </c>
      <c r="O10611" s="2">
        <f t="shared" si="496"/>
        <v>33.741715083059674</v>
      </c>
      <c r="P10611" t="str">
        <f>VLOOKUP(retail_sales_2023!C10611,customers!A:J,5,)</f>
        <v>Kolkata</v>
      </c>
      <c r="Q10611" t="str">
        <f>VLOOKUP(C10611,customers!A:J,10,0)</f>
        <v>Regular</v>
      </c>
    </row>
    <row r="10612" spans="1:17" x14ac:dyDescent="0.3">
      <c r="A10612" t="s">
        <v>11703</v>
      </c>
      <c r="B10612" s="1">
        <v>45157</v>
      </c>
      <c r="C10612" t="s">
        <v>2521</v>
      </c>
      <c r="D10612" t="s">
        <v>2522</v>
      </c>
      <c r="E10612" t="s">
        <v>33</v>
      </c>
      <c r="F10612" t="s">
        <v>81</v>
      </c>
      <c r="G10612" t="s">
        <v>470</v>
      </c>
      <c r="H10612">
        <v>2</v>
      </c>
      <c r="I10612">
        <v>4954.51</v>
      </c>
      <c r="J10612">
        <v>0.2</v>
      </c>
      <c r="K10612">
        <v>7927.22</v>
      </c>
      <c r="L10612">
        <v>1737.21</v>
      </c>
      <c r="M10612">
        <f t="shared" si="497"/>
        <v>7927.2160000000003</v>
      </c>
      <c r="N10612" t="str">
        <f t="shared" si="495"/>
        <v>Q3</v>
      </c>
      <c r="O10612" s="2">
        <f t="shared" si="496"/>
        <v>21.914492091805197</v>
      </c>
      <c r="P10612" t="str">
        <f>VLOOKUP(retail_sales_2023!C10612,customers!A:J,5,)</f>
        <v>Ahmedabad</v>
      </c>
      <c r="Q10612" t="str">
        <f>VLOOKUP(C10612,customers!A:J,10,0)</f>
        <v>Premium</v>
      </c>
    </row>
    <row r="10613" spans="1:17" x14ac:dyDescent="0.3">
      <c r="A10613" t="s">
        <v>11704</v>
      </c>
      <c r="B10613" s="1">
        <v>45014</v>
      </c>
      <c r="C10613" t="s">
        <v>2155</v>
      </c>
      <c r="D10613" t="s">
        <v>2286</v>
      </c>
      <c r="E10613" t="s">
        <v>15</v>
      </c>
      <c r="F10613" t="s">
        <v>52</v>
      </c>
      <c r="G10613" t="s">
        <v>169</v>
      </c>
      <c r="H10613">
        <v>7</v>
      </c>
      <c r="I10613">
        <v>144.68</v>
      </c>
      <c r="J10613">
        <v>0.1</v>
      </c>
      <c r="K10613">
        <v>911.48</v>
      </c>
      <c r="L10613">
        <v>91.07</v>
      </c>
      <c r="M10613">
        <f t="shared" si="497"/>
        <v>911.48400000000004</v>
      </c>
      <c r="N10613" t="str">
        <f t="shared" si="495"/>
        <v>Q1</v>
      </c>
      <c r="O10613" s="2">
        <f t="shared" si="496"/>
        <v>9.9914424891385423</v>
      </c>
      <c r="P10613" t="str">
        <f>VLOOKUP(retail_sales_2023!C10613,customers!A:J,5,)</f>
        <v>Bengaluru</v>
      </c>
      <c r="Q10613" t="str">
        <f>VLOOKUP(C10613,customers!A:J,10,0)</f>
        <v>Regular</v>
      </c>
    </row>
    <row r="10614" spans="1:17" x14ac:dyDescent="0.3">
      <c r="A10614" t="s">
        <v>11705</v>
      </c>
      <c r="B10614" s="1">
        <v>45003</v>
      </c>
      <c r="C10614" t="s">
        <v>2022</v>
      </c>
      <c r="D10614" t="s">
        <v>2023</v>
      </c>
      <c r="E10614" t="s">
        <v>21</v>
      </c>
      <c r="F10614" t="s">
        <v>38</v>
      </c>
      <c r="G10614" t="s">
        <v>141</v>
      </c>
      <c r="H10614">
        <v>5</v>
      </c>
      <c r="I10614">
        <v>1189.3399999999999</v>
      </c>
      <c r="J10614">
        <v>0.05</v>
      </c>
      <c r="K10614">
        <v>5649.36</v>
      </c>
      <c r="L10614">
        <v>1319.21</v>
      </c>
      <c r="M10614">
        <f t="shared" si="497"/>
        <v>5649.3649999999998</v>
      </c>
      <c r="N10614" t="str">
        <f t="shared" si="495"/>
        <v>Q1</v>
      </c>
      <c r="O10614" s="2">
        <f t="shared" si="496"/>
        <v>23.351494682583514</v>
      </c>
      <c r="P10614" t="str">
        <f>VLOOKUP(retail_sales_2023!C10614,customers!A:J,5,)</f>
        <v>Patna</v>
      </c>
      <c r="Q10614" t="str">
        <f>VLOOKUP(C10614,customers!A:J,10,0)</f>
        <v>Regular</v>
      </c>
    </row>
    <row r="10615" spans="1:17" x14ac:dyDescent="0.3">
      <c r="A10615" t="s">
        <v>11706</v>
      </c>
      <c r="B10615" s="1">
        <v>45248</v>
      </c>
      <c r="C10615" t="s">
        <v>278</v>
      </c>
      <c r="D10615" t="s">
        <v>279</v>
      </c>
      <c r="E10615" t="s">
        <v>33</v>
      </c>
      <c r="F10615" t="s">
        <v>43</v>
      </c>
      <c r="G10615" t="s">
        <v>154</v>
      </c>
      <c r="H10615">
        <v>3</v>
      </c>
      <c r="I10615">
        <v>75729.61</v>
      </c>
      <c r="J10615">
        <v>0.3</v>
      </c>
      <c r="K10615">
        <v>159032.18</v>
      </c>
      <c r="L10615">
        <v>24775.08</v>
      </c>
      <c r="M10615">
        <f t="shared" si="497"/>
        <v>159032.18100000001</v>
      </c>
      <c r="N10615" t="str">
        <f t="shared" si="495"/>
        <v>Q4</v>
      </c>
      <c r="O10615" s="2">
        <f t="shared" si="496"/>
        <v>15.578658357069623</v>
      </c>
      <c r="P10615" t="str">
        <f>VLOOKUP(retail_sales_2023!C10615,customers!A:J,5,)</f>
        <v>Pune</v>
      </c>
      <c r="Q10615" t="str">
        <f>VLOOKUP(C10615,customers!A:J,10,0)</f>
        <v>Premium</v>
      </c>
    </row>
    <row r="10616" spans="1:17" x14ac:dyDescent="0.3">
      <c r="A10616" t="s">
        <v>11707</v>
      </c>
      <c r="B10616" s="1">
        <v>45107</v>
      </c>
      <c r="C10616" t="s">
        <v>633</v>
      </c>
      <c r="D10616" t="s">
        <v>634</v>
      </c>
      <c r="E10616" t="s">
        <v>21</v>
      </c>
      <c r="F10616" t="s">
        <v>81</v>
      </c>
      <c r="G10616" t="s">
        <v>470</v>
      </c>
      <c r="H10616">
        <v>4</v>
      </c>
      <c r="I10616">
        <v>3554.06</v>
      </c>
      <c r="J10616">
        <v>0</v>
      </c>
      <c r="K10616">
        <v>14216.24</v>
      </c>
      <c r="L10616">
        <v>4980.29</v>
      </c>
      <c r="M10616">
        <f t="shared" si="497"/>
        <v>14216.24</v>
      </c>
      <c r="N10616" t="str">
        <f t="shared" si="495"/>
        <v>Q2</v>
      </c>
      <c r="O10616" s="2">
        <f t="shared" si="496"/>
        <v>35.032399565567268</v>
      </c>
      <c r="P10616" t="str">
        <f>VLOOKUP(retail_sales_2023!C10616,customers!A:J,5,)</f>
        <v>Kolkata</v>
      </c>
      <c r="Q10616" t="str">
        <f>VLOOKUP(C10616,customers!A:J,10,0)</f>
        <v>Premium</v>
      </c>
    </row>
    <row r="10617" spans="1:17" x14ac:dyDescent="0.3">
      <c r="A10617" t="s">
        <v>11708</v>
      </c>
      <c r="B10617" s="1">
        <v>45179</v>
      </c>
      <c r="C10617" t="s">
        <v>2487</v>
      </c>
      <c r="D10617" t="s">
        <v>2488</v>
      </c>
      <c r="E10617" t="s">
        <v>27</v>
      </c>
      <c r="F10617" t="s">
        <v>43</v>
      </c>
      <c r="G10617" t="s">
        <v>44</v>
      </c>
      <c r="H10617">
        <v>4</v>
      </c>
      <c r="I10617">
        <v>20931.05</v>
      </c>
      <c r="J10617">
        <v>0.2</v>
      </c>
      <c r="K10617">
        <v>66979.360000000001</v>
      </c>
      <c r="L10617">
        <v>8998.66</v>
      </c>
      <c r="M10617">
        <f t="shared" si="497"/>
        <v>66979.360000000001</v>
      </c>
      <c r="N10617" t="str">
        <f t="shared" si="495"/>
        <v>Q3</v>
      </c>
      <c r="O10617" s="2">
        <f t="shared" si="496"/>
        <v>13.434974595158867</v>
      </c>
      <c r="P10617" t="str">
        <f>VLOOKUP(retail_sales_2023!C10617,customers!A:J,5,)</f>
        <v>Amritsar</v>
      </c>
      <c r="Q10617" t="str">
        <f>VLOOKUP(C10617,customers!A:J,10,0)</f>
        <v>Regular</v>
      </c>
    </row>
    <row r="10618" spans="1:17" x14ac:dyDescent="0.3">
      <c r="A10618" t="s">
        <v>11709</v>
      </c>
      <c r="B10618" s="1">
        <v>44952</v>
      </c>
      <c r="C10618" t="s">
        <v>95</v>
      </c>
      <c r="D10618" t="s">
        <v>96</v>
      </c>
      <c r="E10618" t="s">
        <v>15</v>
      </c>
      <c r="F10618" t="s">
        <v>43</v>
      </c>
      <c r="G10618" t="s">
        <v>178</v>
      </c>
      <c r="H10618">
        <v>4</v>
      </c>
      <c r="I10618">
        <v>70066.86</v>
      </c>
      <c r="J10618">
        <v>0.2</v>
      </c>
      <c r="K10618">
        <v>224213.95</v>
      </c>
      <c r="L10618">
        <v>20476.59</v>
      </c>
      <c r="M10618">
        <f t="shared" si="497"/>
        <v>224213.95200000002</v>
      </c>
      <c r="N10618" t="str">
        <f t="shared" si="495"/>
        <v>Q1</v>
      </c>
      <c r="O10618" s="2">
        <f t="shared" si="496"/>
        <v>9.1326119538949282</v>
      </c>
      <c r="P10618" t="str">
        <f>VLOOKUP(retail_sales_2023!C10618,customers!A:J,5,)</f>
        <v>Bengaluru</v>
      </c>
      <c r="Q10618" t="str">
        <f>VLOOKUP(C10618,customers!A:J,10,0)</f>
        <v>Premium</v>
      </c>
    </row>
    <row r="10619" spans="1:17" x14ac:dyDescent="0.3">
      <c r="A10619" t="s">
        <v>11710</v>
      </c>
      <c r="B10619" s="1">
        <v>45137</v>
      </c>
      <c r="C10619" t="s">
        <v>1240</v>
      </c>
      <c r="D10619" t="s">
        <v>1241</v>
      </c>
      <c r="E10619" t="s">
        <v>33</v>
      </c>
      <c r="F10619" t="s">
        <v>81</v>
      </c>
      <c r="G10619" t="s">
        <v>370</v>
      </c>
      <c r="H10619">
        <v>0</v>
      </c>
      <c r="I10619">
        <v>4322.68</v>
      </c>
      <c r="J10619">
        <v>0.1</v>
      </c>
      <c r="K10619">
        <v>0</v>
      </c>
      <c r="L10619">
        <v>0</v>
      </c>
      <c r="M10619">
        <f t="shared" si="497"/>
        <v>0</v>
      </c>
      <c r="N10619" t="str">
        <f t="shared" si="495"/>
        <v>Q3</v>
      </c>
      <c r="O10619" s="2">
        <v>0</v>
      </c>
      <c r="P10619" t="str">
        <f>VLOOKUP(retail_sales_2023!C10619,customers!A:J,5,)</f>
        <v>Surat</v>
      </c>
      <c r="Q10619" t="str">
        <f>VLOOKUP(C10619,customers!A:J,10,0)</f>
        <v>Premium</v>
      </c>
    </row>
    <row r="10620" spans="1:17" x14ac:dyDescent="0.3">
      <c r="A10620" t="s">
        <v>11711</v>
      </c>
      <c r="B10620" s="1">
        <v>44964</v>
      </c>
      <c r="C10620" t="s">
        <v>1662</v>
      </c>
      <c r="D10620" t="s">
        <v>1808</v>
      </c>
      <c r="E10620" t="s">
        <v>27</v>
      </c>
      <c r="F10620" t="s">
        <v>52</v>
      </c>
      <c r="G10620" t="s">
        <v>169</v>
      </c>
      <c r="H10620">
        <v>7</v>
      </c>
      <c r="I10620">
        <v>417.38</v>
      </c>
      <c r="J10620">
        <v>0</v>
      </c>
      <c r="K10620">
        <v>2921.66</v>
      </c>
      <c r="L10620">
        <v>185.78</v>
      </c>
      <c r="M10620">
        <f t="shared" si="497"/>
        <v>2921.66</v>
      </c>
      <c r="N10620" t="str">
        <f t="shared" si="495"/>
        <v>Q1</v>
      </c>
      <c r="O10620" s="2">
        <f t="shared" si="496"/>
        <v>6.3587138818343005</v>
      </c>
      <c r="P10620" t="str">
        <f>VLOOKUP(retail_sales_2023!C10620,customers!A:J,5,)</f>
        <v>Jaipur</v>
      </c>
      <c r="Q10620" t="str">
        <f>VLOOKUP(C10620,customers!A:J,10,0)</f>
        <v>Occasional</v>
      </c>
    </row>
    <row r="10621" spans="1:17" x14ac:dyDescent="0.3">
      <c r="A10621" t="s">
        <v>11712</v>
      </c>
      <c r="B10621" s="1">
        <v>45290</v>
      </c>
      <c r="C10621" t="s">
        <v>924</v>
      </c>
      <c r="D10621" t="s">
        <v>925</v>
      </c>
      <c r="E10621" t="s">
        <v>27</v>
      </c>
      <c r="F10621" t="s">
        <v>38</v>
      </c>
      <c r="G10621" t="s">
        <v>395</v>
      </c>
      <c r="H10621">
        <v>2</v>
      </c>
      <c r="I10621">
        <v>692.74</v>
      </c>
      <c r="J10621">
        <v>0</v>
      </c>
      <c r="K10621">
        <v>1385.48</v>
      </c>
      <c r="L10621">
        <v>308.51</v>
      </c>
      <c r="M10621">
        <f t="shared" si="497"/>
        <v>1385.48</v>
      </c>
      <c r="N10621" t="str">
        <f t="shared" si="495"/>
        <v>Q4</v>
      </c>
      <c r="O10621" s="2">
        <f t="shared" si="496"/>
        <v>22.267373040390336</v>
      </c>
      <c r="P10621" t="str">
        <f>VLOOKUP(retail_sales_2023!C10621,customers!A:J,5,)</f>
        <v>Lucknow</v>
      </c>
      <c r="Q10621" t="str">
        <f>VLOOKUP(C10621,customers!A:J,10,0)</f>
        <v>Regular</v>
      </c>
    </row>
    <row r="10622" spans="1:17" x14ac:dyDescent="0.3">
      <c r="A10622" t="s">
        <v>11713</v>
      </c>
      <c r="B10622" s="1">
        <v>45225</v>
      </c>
      <c r="C10622" t="s">
        <v>633</v>
      </c>
      <c r="D10622" t="s">
        <v>634</v>
      </c>
      <c r="E10622" t="s">
        <v>21</v>
      </c>
      <c r="F10622" t="s">
        <v>28</v>
      </c>
      <c r="G10622" t="s">
        <v>57</v>
      </c>
      <c r="H10622">
        <v>1</v>
      </c>
      <c r="I10622">
        <v>4259.43</v>
      </c>
      <c r="J10622">
        <v>0.1</v>
      </c>
      <c r="K10622">
        <v>3833.49</v>
      </c>
      <c r="L10622">
        <v>981.26</v>
      </c>
      <c r="M10622">
        <f t="shared" si="497"/>
        <v>3833.4870000000005</v>
      </c>
      <c r="N10622" t="str">
        <f t="shared" si="495"/>
        <v>Q4</v>
      </c>
      <c r="O10622" s="2">
        <f t="shared" si="496"/>
        <v>25.597040816592713</v>
      </c>
      <c r="P10622" t="str">
        <f>VLOOKUP(retail_sales_2023!C10622,customers!A:J,5,)</f>
        <v>Kolkata</v>
      </c>
      <c r="Q10622" t="str">
        <f>VLOOKUP(C10622,customers!A:J,10,0)</f>
        <v>Premium</v>
      </c>
    </row>
    <row r="10623" spans="1:17" x14ac:dyDescent="0.3">
      <c r="A10623" t="s">
        <v>11714</v>
      </c>
      <c r="B10623" s="1">
        <v>45259</v>
      </c>
      <c r="C10623" t="s">
        <v>999</v>
      </c>
      <c r="D10623" t="s">
        <v>1000</v>
      </c>
      <c r="E10623" t="s">
        <v>33</v>
      </c>
      <c r="F10623" t="s">
        <v>43</v>
      </c>
      <c r="G10623" t="s">
        <v>243</v>
      </c>
      <c r="H10623">
        <v>4</v>
      </c>
      <c r="I10623">
        <v>48409.42</v>
      </c>
      <c r="J10623">
        <v>0.15</v>
      </c>
      <c r="K10623">
        <v>164592.03</v>
      </c>
      <c r="L10623">
        <v>19727.55</v>
      </c>
      <c r="M10623">
        <f t="shared" si="497"/>
        <v>164592.02799999999</v>
      </c>
      <c r="N10623" t="str">
        <f t="shared" si="495"/>
        <v>Q4</v>
      </c>
      <c r="O10623" s="2">
        <f t="shared" si="496"/>
        <v>11.985726161831773</v>
      </c>
      <c r="P10623" t="str">
        <f>VLOOKUP(retail_sales_2023!C10623,customers!A:J,5,)</f>
        <v>Surat</v>
      </c>
      <c r="Q10623" t="str">
        <f>VLOOKUP(C10623,customers!A:J,10,0)</f>
        <v>Premium</v>
      </c>
    </row>
    <row r="10624" spans="1:17" x14ac:dyDescent="0.3">
      <c r="A10624" t="s">
        <v>11715</v>
      </c>
      <c r="B10624" s="1">
        <v>45120</v>
      </c>
      <c r="C10624" t="s">
        <v>2123</v>
      </c>
      <c r="D10624" t="s">
        <v>2124</v>
      </c>
      <c r="E10624" t="s">
        <v>33</v>
      </c>
      <c r="F10624" t="s">
        <v>38</v>
      </c>
      <c r="G10624" t="s">
        <v>684</v>
      </c>
      <c r="H10624">
        <v>5</v>
      </c>
      <c r="I10624">
        <v>2421.4499999999998</v>
      </c>
      <c r="J10624">
        <v>0.05</v>
      </c>
      <c r="K10624">
        <v>11501.89</v>
      </c>
      <c r="L10624">
        <v>2397.1</v>
      </c>
      <c r="M10624">
        <f t="shared" si="497"/>
        <v>11501.887499999999</v>
      </c>
      <c r="N10624" t="str">
        <f t="shared" si="495"/>
        <v>Q3</v>
      </c>
      <c r="O10624" s="2">
        <f t="shared" si="496"/>
        <v>20.840922665753194</v>
      </c>
      <c r="P10624" t="str">
        <f>VLOOKUP(retail_sales_2023!C10624,customers!A:J,5,)</f>
        <v>Ahmedabad</v>
      </c>
      <c r="Q10624" t="str">
        <f>VLOOKUP(C10624,customers!A:J,10,0)</f>
        <v>Occasional</v>
      </c>
    </row>
    <row r="10625" spans="1:17" x14ac:dyDescent="0.3">
      <c r="A10625" t="s">
        <v>11716</v>
      </c>
      <c r="B10625" s="1">
        <v>45002</v>
      </c>
      <c r="C10625" t="s">
        <v>633</v>
      </c>
      <c r="D10625" t="s">
        <v>634</v>
      </c>
      <c r="E10625" t="s">
        <v>21</v>
      </c>
      <c r="F10625" t="s">
        <v>52</v>
      </c>
      <c r="G10625" t="s">
        <v>268</v>
      </c>
      <c r="H10625">
        <v>4</v>
      </c>
      <c r="I10625">
        <v>269.67</v>
      </c>
      <c r="J10625">
        <v>0</v>
      </c>
      <c r="K10625">
        <v>1078.68</v>
      </c>
      <c r="L10625">
        <v>70.61</v>
      </c>
      <c r="M10625">
        <f t="shared" si="497"/>
        <v>1078.68</v>
      </c>
      <c r="N10625" t="str">
        <f t="shared" si="495"/>
        <v>Q1</v>
      </c>
      <c r="O10625" s="2">
        <f t="shared" si="496"/>
        <v>6.5459635851225562</v>
      </c>
      <c r="P10625" t="str">
        <f>VLOOKUP(retail_sales_2023!C10625,customers!A:J,5,)</f>
        <v>Kolkata</v>
      </c>
      <c r="Q10625" t="str">
        <f>VLOOKUP(C10625,customers!A:J,10,0)</f>
        <v>Premium</v>
      </c>
    </row>
    <row r="10626" spans="1:17" x14ac:dyDescent="0.3">
      <c r="A10626" t="s">
        <v>11717</v>
      </c>
      <c r="B10626" s="1">
        <v>45131</v>
      </c>
      <c r="C10626" t="s">
        <v>266</v>
      </c>
      <c r="D10626" t="s">
        <v>267</v>
      </c>
      <c r="E10626" t="s">
        <v>27</v>
      </c>
      <c r="F10626" t="s">
        <v>52</v>
      </c>
      <c r="G10626" t="s">
        <v>268</v>
      </c>
      <c r="H10626">
        <v>2</v>
      </c>
      <c r="I10626">
        <v>565.58000000000004</v>
      </c>
      <c r="J10626">
        <v>0</v>
      </c>
      <c r="K10626">
        <v>1131.1600000000001</v>
      </c>
      <c r="L10626">
        <v>74.5</v>
      </c>
      <c r="M10626">
        <f t="shared" si="497"/>
        <v>1131.1600000000001</v>
      </c>
      <c r="N10626" t="str">
        <f t="shared" si="495"/>
        <v>Q3</v>
      </c>
      <c r="O10626" s="2">
        <f t="shared" si="496"/>
        <v>6.5861593408536372</v>
      </c>
      <c r="P10626" t="str">
        <f>VLOOKUP(retail_sales_2023!C10626,customers!A:J,5,)</f>
        <v>Amritsar</v>
      </c>
      <c r="Q10626" t="str">
        <f>VLOOKUP(C10626,customers!A:J,10,0)</f>
        <v>Premium</v>
      </c>
    </row>
    <row r="10627" spans="1:17" x14ac:dyDescent="0.3">
      <c r="A10627" t="s">
        <v>11718</v>
      </c>
      <c r="B10627" s="1">
        <v>45243</v>
      </c>
      <c r="C10627" t="s">
        <v>1622</v>
      </c>
      <c r="D10627" t="s">
        <v>1623</v>
      </c>
      <c r="E10627" t="s">
        <v>33</v>
      </c>
      <c r="F10627" t="s">
        <v>81</v>
      </c>
      <c r="G10627" t="s">
        <v>264</v>
      </c>
      <c r="H10627">
        <v>3</v>
      </c>
      <c r="I10627">
        <v>3348.38</v>
      </c>
      <c r="J10627">
        <v>0.05</v>
      </c>
      <c r="K10627">
        <v>9542.8799999999992</v>
      </c>
      <c r="L10627">
        <v>3001.07</v>
      </c>
      <c r="M10627">
        <f t="shared" si="497"/>
        <v>9542.8829999999998</v>
      </c>
      <c r="N10627" t="str">
        <f t="shared" ref="N10627:N10690" si="498">"Q"&amp;ROUNDUP(MONTH(B10627)/3,0)</f>
        <v>Q4</v>
      </c>
      <c r="O10627" s="2">
        <f t="shared" ref="O10627:O10690" si="499">(L10627/K10627)*100</f>
        <v>31.448262998172467</v>
      </c>
      <c r="P10627" t="str">
        <f>VLOOKUP(retail_sales_2023!C10627,customers!A:J,5,)</f>
        <v>Pune</v>
      </c>
      <c r="Q10627" t="str">
        <f>VLOOKUP(C10627,customers!A:J,10,0)</f>
        <v>Regular</v>
      </c>
    </row>
    <row r="10628" spans="1:17" x14ac:dyDescent="0.3">
      <c r="A10628" t="s">
        <v>11719</v>
      </c>
      <c r="B10628" s="1">
        <v>45225</v>
      </c>
      <c r="C10628" t="s">
        <v>444</v>
      </c>
      <c r="D10628" t="s">
        <v>445</v>
      </c>
      <c r="E10628" t="s">
        <v>27</v>
      </c>
      <c r="F10628" t="s">
        <v>28</v>
      </c>
      <c r="G10628" t="s">
        <v>280</v>
      </c>
      <c r="H10628">
        <v>2</v>
      </c>
      <c r="I10628">
        <v>2058.88</v>
      </c>
      <c r="J10628">
        <v>0</v>
      </c>
      <c r="K10628">
        <v>4117.76</v>
      </c>
      <c r="L10628">
        <v>1161.47</v>
      </c>
      <c r="M10628">
        <f t="shared" si="497"/>
        <v>4117.76</v>
      </c>
      <c r="N10628" t="str">
        <f t="shared" si="498"/>
        <v>Q4</v>
      </c>
      <c r="O10628" s="2">
        <f t="shared" si="499"/>
        <v>28.206354911408145</v>
      </c>
      <c r="P10628" t="str">
        <f>VLOOKUP(retail_sales_2023!C10628,customers!A:J,5,)</f>
        <v>Jaipur</v>
      </c>
      <c r="Q10628" t="str">
        <f>VLOOKUP(C10628,customers!A:J,10,0)</f>
        <v>Regular</v>
      </c>
    </row>
    <row r="10629" spans="1:17" x14ac:dyDescent="0.3">
      <c r="A10629" t="s">
        <v>11720</v>
      </c>
      <c r="B10629" s="1">
        <v>45231</v>
      </c>
      <c r="C10629" t="s">
        <v>323</v>
      </c>
      <c r="D10629" t="s">
        <v>324</v>
      </c>
      <c r="E10629" t="s">
        <v>15</v>
      </c>
      <c r="F10629" t="s">
        <v>81</v>
      </c>
      <c r="G10629" t="s">
        <v>150</v>
      </c>
      <c r="H10629">
        <v>1</v>
      </c>
      <c r="I10629">
        <v>4266.55</v>
      </c>
      <c r="J10629">
        <v>0.2</v>
      </c>
      <c r="K10629">
        <v>3413.24</v>
      </c>
      <c r="L10629">
        <v>1130.46</v>
      </c>
      <c r="M10629">
        <f t="shared" ref="M10629:M10692" si="500">H10629*I10629*(1-J10629)</f>
        <v>3413.2400000000002</v>
      </c>
      <c r="N10629" t="str">
        <f t="shared" si="498"/>
        <v>Q4</v>
      </c>
      <c r="O10629" s="2">
        <f t="shared" si="499"/>
        <v>33.119850933423969</v>
      </c>
      <c r="P10629" t="str">
        <f>VLOOKUP(retail_sales_2023!C10629,customers!A:J,5,)</f>
        <v>Kochi</v>
      </c>
      <c r="Q10629" t="str">
        <f>VLOOKUP(C10629,customers!A:J,10,0)</f>
        <v>Regular</v>
      </c>
    </row>
    <row r="10630" spans="1:17" x14ac:dyDescent="0.3">
      <c r="A10630" t="s">
        <v>11721</v>
      </c>
      <c r="B10630" s="1">
        <v>45277</v>
      </c>
      <c r="C10630" t="s">
        <v>614</v>
      </c>
      <c r="D10630" t="s">
        <v>615</v>
      </c>
      <c r="E10630" t="s">
        <v>15</v>
      </c>
      <c r="F10630" t="s">
        <v>28</v>
      </c>
      <c r="G10630" t="s">
        <v>57</v>
      </c>
      <c r="H10630">
        <v>3</v>
      </c>
      <c r="I10630">
        <v>6333.17</v>
      </c>
      <c r="J10630">
        <v>0.1</v>
      </c>
      <c r="K10630">
        <v>17099.560000000001</v>
      </c>
      <c r="L10630">
        <v>3173.75</v>
      </c>
      <c r="M10630">
        <f t="shared" si="500"/>
        <v>17099.559000000001</v>
      </c>
      <c r="N10630" t="str">
        <f t="shared" si="498"/>
        <v>Q4</v>
      </c>
      <c r="O10630" s="2">
        <f t="shared" si="499"/>
        <v>18.560419098503118</v>
      </c>
      <c r="P10630" t="str">
        <f>VLOOKUP(retail_sales_2023!C10630,customers!A:J,5,)</f>
        <v>Kochi</v>
      </c>
      <c r="Q10630" t="str">
        <f>VLOOKUP(C10630,customers!A:J,10,0)</f>
        <v>Regular</v>
      </c>
    </row>
    <row r="10631" spans="1:17" x14ac:dyDescent="0.3">
      <c r="A10631" t="s">
        <v>11722</v>
      </c>
      <c r="B10631" s="1">
        <v>45044</v>
      </c>
      <c r="C10631" t="s">
        <v>1607</v>
      </c>
      <c r="D10631" t="s">
        <v>1608</v>
      </c>
      <c r="E10631" t="s">
        <v>15</v>
      </c>
      <c r="F10631" t="s">
        <v>81</v>
      </c>
      <c r="G10631" t="s">
        <v>82</v>
      </c>
      <c r="H10631">
        <v>3</v>
      </c>
      <c r="I10631">
        <v>4813.96</v>
      </c>
      <c r="J10631">
        <v>0.2</v>
      </c>
      <c r="K10631">
        <v>11553.5</v>
      </c>
      <c r="L10631">
        <v>2564.16</v>
      </c>
      <c r="M10631">
        <f t="shared" si="500"/>
        <v>11553.504000000001</v>
      </c>
      <c r="N10631" t="str">
        <f t="shared" si="498"/>
        <v>Q2</v>
      </c>
      <c r="O10631" s="2">
        <f t="shared" si="499"/>
        <v>22.193794088371487</v>
      </c>
      <c r="P10631" t="str">
        <f>VLOOKUP(retail_sales_2023!C10631,customers!A:J,5,)</f>
        <v>Bengaluru</v>
      </c>
      <c r="Q10631" t="str">
        <f>VLOOKUP(C10631,customers!A:J,10,0)</f>
        <v>Regular</v>
      </c>
    </row>
    <row r="10632" spans="1:17" x14ac:dyDescent="0.3">
      <c r="A10632" t="s">
        <v>11723</v>
      </c>
      <c r="B10632" s="1">
        <v>44963</v>
      </c>
      <c r="C10632" t="s">
        <v>112</v>
      </c>
      <c r="D10632" t="s">
        <v>113</v>
      </c>
      <c r="E10632" t="s">
        <v>33</v>
      </c>
      <c r="F10632" t="s">
        <v>81</v>
      </c>
      <c r="G10632" t="s">
        <v>239</v>
      </c>
      <c r="H10632">
        <v>1</v>
      </c>
      <c r="I10632">
        <v>1015.36</v>
      </c>
      <c r="J10632">
        <v>0.1</v>
      </c>
      <c r="K10632">
        <v>913.82</v>
      </c>
      <c r="L10632">
        <v>325.8</v>
      </c>
      <c r="M10632">
        <f t="shared" si="500"/>
        <v>913.82400000000007</v>
      </c>
      <c r="N10632" t="str">
        <f t="shared" si="498"/>
        <v>Q1</v>
      </c>
      <c r="O10632" s="2">
        <f t="shared" si="499"/>
        <v>35.652535510275548</v>
      </c>
      <c r="P10632" t="str">
        <f>VLOOKUP(retail_sales_2023!C10632,customers!A:J,5,)</f>
        <v>Surat</v>
      </c>
      <c r="Q10632" t="str">
        <f>VLOOKUP(C10632,customers!A:J,10,0)</f>
        <v>Occasional</v>
      </c>
    </row>
    <row r="10633" spans="1:17" x14ac:dyDescent="0.3">
      <c r="A10633" t="s">
        <v>11724</v>
      </c>
      <c r="B10633" s="1">
        <v>44956</v>
      </c>
      <c r="C10633" t="s">
        <v>924</v>
      </c>
      <c r="D10633" t="s">
        <v>925</v>
      </c>
      <c r="E10633" t="s">
        <v>27</v>
      </c>
      <c r="F10633" t="s">
        <v>28</v>
      </c>
      <c r="G10633" t="s">
        <v>325</v>
      </c>
      <c r="H10633">
        <v>3</v>
      </c>
      <c r="I10633">
        <v>1507.2</v>
      </c>
      <c r="J10633">
        <v>0.2</v>
      </c>
      <c r="K10633">
        <v>3617.28</v>
      </c>
      <c r="L10633">
        <v>-480.6</v>
      </c>
      <c r="M10633">
        <f t="shared" si="500"/>
        <v>3617.2800000000007</v>
      </c>
      <c r="N10633" t="str">
        <f t="shared" si="498"/>
        <v>Q1</v>
      </c>
      <c r="O10633" s="2">
        <f t="shared" si="499"/>
        <v>-13.286226114649683</v>
      </c>
      <c r="P10633" t="str">
        <f>VLOOKUP(retail_sales_2023!C10633,customers!A:J,5,)</f>
        <v>Lucknow</v>
      </c>
      <c r="Q10633" t="str">
        <f>VLOOKUP(C10633,customers!A:J,10,0)</f>
        <v>Regular</v>
      </c>
    </row>
    <row r="10634" spans="1:17" x14ac:dyDescent="0.3">
      <c r="A10634" t="s">
        <v>11725</v>
      </c>
      <c r="B10634" s="1">
        <v>45072</v>
      </c>
      <c r="C10634" t="s">
        <v>4155</v>
      </c>
      <c r="D10634" t="s">
        <v>4156</v>
      </c>
      <c r="E10634" t="s">
        <v>15</v>
      </c>
      <c r="F10634" t="s">
        <v>28</v>
      </c>
      <c r="G10634" t="s">
        <v>325</v>
      </c>
      <c r="H10634">
        <v>2</v>
      </c>
      <c r="I10634">
        <v>355</v>
      </c>
      <c r="J10634">
        <v>0.3</v>
      </c>
      <c r="K10634">
        <v>497</v>
      </c>
      <c r="L10634">
        <v>110.24</v>
      </c>
      <c r="M10634">
        <f t="shared" si="500"/>
        <v>496.99999999999994</v>
      </c>
      <c r="N10634" t="str">
        <f t="shared" si="498"/>
        <v>Q2</v>
      </c>
      <c r="O10634" s="2">
        <f t="shared" si="499"/>
        <v>22.181086519114686</v>
      </c>
      <c r="P10634" t="str">
        <f>VLOOKUP(retail_sales_2023!C10634,customers!A:J,5,)</f>
        <v>Hyderabad</v>
      </c>
      <c r="Q10634" t="str">
        <f>VLOOKUP(C10634,customers!A:J,10,0)</f>
        <v>Premium</v>
      </c>
    </row>
    <row r="10635" spans="1:17" x14ac:dyDescent="0.3">
      <c r="A10635" t="s">
        <v>11726</v>
      </c>
      <c r="B10635" s="1">
        <v>45064</v>
      </c>
      <c r="C10635" t="s">
        <v>375</v>
      </c>
      <c r="D10635" t="s">
        <v>376</v>
      </c>
      <c r="E10635" t="s">
        <v>21</v>
      </c>
      <c r="F10635" t="s">
        <v>43</v>
      </c>
      <c r="G10635" t="s">
        <v>154</v>
      </c>
      <c r="H10635">
        <v>5</v>
      </c>
      <c r="I10635">
        <v>50627.73</v>
      </c>
      <c r="J10635">
        <v>0.1</v>
      </c>
      <c r="K10635">
        <v>227824.79</v>
      </c>
      <c r="L10635">
        <v>19905.939999999999</v>
      </c>
      <c r="M10635">
        <f t="shared" si="500"/>
        <v>227824.78500000003</v>
      </c>
      <c r="N10635" t="str">
        <f t="shared" si="498"/>
        <v>Q2</v>
      </c>
      <c r="O10635" s="2">
        <f t="shared" si="499"/>
        <v>8.737389816095078</v>
      </c>
      <c r="P10635" t="str">
        <f>VLOOKUP(retail_sales_2023!C10635,customers!A:J,5,)</f>
        <v>Ranchi</v>
      </c>
      <c r="Q10635" t="str">
        <f>VLOOKUP(C10635,customers!A:J,10,0)</f>
        <v>Occasional</v>
      </c>
    </row>
    <row r="10636" spans="1:17" x14ac:dyDescent="0.3">
      <c r="A10636" t="s">
        <v>11727</v>
      </c>
      <c r="B10636" s="1">
        <v>45017</v>
      </c>
      <c r="C10636" t="s">
        <v>1223</v>
      </c>
      <c r="D10636" t="s">
        <v>1224</v>
      </c>
      <c r="E10636" t="s">
        <v>15</v>
      </c>
      <c r="F10636" t="s">
        <v>52</v>
      </c>
      <c r="G10636" t="s">
        <v>937</v>
      </c>
      <c r="H10636">
        <v>7</v>
      </c>
      <c r="I10636">
        <v>747.34</v>
      </c>
      <c r="J10636">
        <v>0.05</v>
      </c>
      <c r="K10636">
        <v>4969.8100000000004</v>
      </c>
      <c r="L10636">
        <v>509.29</v>
      </c>
      <c r="M10636">
        <f t="shared" si="500"/>
        <v>4969.8109999999997</v>
      </c>
      <c r="N10636" t="str">
        <f t="shared" si="498"/>
        <v>Q2</v>
      </c>
      <c r="O10636" s="2">
        <f t="shared" si="499"/>
        <v>10.247675464454375</v>
      </c>
      <c r="P10636" t="str">
        <f>VLOOKUP(retail_sales_2023!C10636,customers!A:J,5,)</f>
        <v>Chennai</v>
      </c>
      <c r="Q10636" t="str">
        <f>VLOOKUP(C10636,customers!A:J,10,0)</f>
        <v>Premium</v>
      </c>
    </row>
    <row r="10637" spans="1:17" x14ac:dyDescent="0.3">
      <c r="A10637" t="s">
        <v>11728</v>
      </c>
      <c r="B10637" s="1">
        <v>44939</v>
      </c>
      <c r="C10637" t="s">
        <v>1028</v>
      </c>
      <c r="D10637" t="s">
        <v>1029</v>
      </c>
      <c r="E10637" t="s">
        <v>21</v>
      </c>
      <c r="F10637" t="s">
        <v>43</v>
      </c>
      <c r="G10637" t="s">
        <v>154</v>
      </c>
      <c r="H10637">
        <v>3</v>
      </c>
      <c r="I10637">
        <v>17789.13</v>
      </c>
      <c r="J10637">
        <v>0</v>
      </c>
      <c r="K10637">
        <v>53367.39</v>
      </c>
      <c r="L10637">
        <v>4918.63</v>
      </c>
      <c r="M10637">
        <f t="shared" si="500"/>
        <v>53367.39</v>
      </c>
      <c r="N10637" t="str">
        <f t="shared" si="498"/>
        <v>Q1</v>
      </c>
      <c r="O10637" s="2">
        <f t="shared" si="499"/>
        <v>9.2165459094027273</v>
      </c>
      <c r="P10637" t="str">
        <f>VLOOKUP(retail_sales_2023!C10637,customers!A:J,5,)</f>
        <v>Bhubaneswar</v>
      </c>
      <c r="Q10637" t="str">
        <f>VLOOKUP(C10637,customers!A:J,10,0)</f>
        <v>Regular</v>
      </c>
    </row>
    <row r="10638" spans="1:17" x14ac:dyDescent="0.3">
      <c r="A10638" t="s">
        <v>11729</v>
      </c>
      <c r="B10638" s="1">
        <v>45065</v>
      </c>
      <c r="C10638" t="s">
        <v>849</v>
      </c>
      <c r="D10638" t="s">
        <v>850</v>
      </c>
      <c r="E10638" t="s">
        <v>33</v>
      </c>
      <c r="F10638" t="s">
        <v>43</v>
      </c>
      <c r="G10638" t="s">
        <v>44</v>
      </c>
      <c r="H10638">
        <v>2</v>
      </c>
      <c r="I10638">
        <v>36048.26</v>
      </c>
      <c r="J10638">
        <v>0</v>
      </c>
      <c r="K10638">
        <v>72096.52</v>
      </c>
      <c r="L10638">
        <v>6229.48</v>
      </c>
      <c r="M10638">
        <f t="shared" si="500"/>
        <v>72096.52</v>
      </c>
      <c r="N10638" t="str">
        <f t="shared" si="498"/>
        <v>Q2</v>
      </c>
      <c r="O10638" s="2">
        <f t="shared" si="499"/>
        <v>8.6404725221134093</v>
      </c>
      <c r="P10638" t="str">
        <f>VLOOKUP(retail_sales_2023!C10638,customers!A:J,5,)</f>
        <v>Nagpur</v>
      </c>
      <c r="Q10638" t="str">
        <f>VLOOKUP(C10638,customers!A:J,10,0)</f>
        <v>Occasional</v>
      </c>
    </row>
    <row r="10639" spans="1:17" x14ac:dyDescent="0.3">
      <c r="A10639" t="s">
        <v>11730</v>
      </c>
      <c r="B10639" s="1">
        <v>45223</v>
      </c>
      <c r="C10639" t="s">
        <v>861</v>
      </c>
      <c r="D10639" t="s">
        <v>862</v>
      </c>
      <c r="E10639" t="s">
        <v>21</v>
      </c>
      <c r="F10639" t="s">
        <v>22</v>
      </c>
      <c r="G10639" t="s">
        <v>182</v>
      </c>
      <c r="H10639">
        <v>3</v>
      </c>
      <c r="I10639">
        <v>10007.09</v>
      </c>
      <c r="J10639">
        <v>0.3</v>
      </c>
      <c r="K10639">
        <v>21014.89</v>
      </c>
      <c r="L10639">
        <v>4769.09</v>
      </c>
      <c r="M10639">
        <f t="shared" si="500"/>
        <v>21014.888999999999</v>
      </c>
      <c r="N10639" t="str">
        <f t="shared" si="498"/>
        <v>Q4</v>
      </c>
      <c r="O10639" s="2">
        <f t="shared" si="499"/>
        <v>22.693861352593327</v>
      </c>
      <c r="P10639" t="str">
        <f>VLOOKUP(retail_sales_2023!C10639,customers!A:J,5,)</f>
        <v>Bhubaneswar</v>
      </c>
      <c r="Q10639" t="str">
        <f>VLOOKUP(C10639,customers!A:J,10,0)</f>
        <v>Premium</v>
      </c>
    </row>
    <row r="10640" spans="1:17" x14ac:dyDescent="0.3">
      <c r="A10640" t="s">
        <v>11731</v>
      </c>
      <c r="B10640" s="1">
        <v>45055</v>
      </c>
      <c r="C10640" t="s">
        <v>1361</v>
      </c>
      <c r="D10640" t="s">
        <v>1362</v>
      </c>
      <c r="E10640" t="s">
        <v>21</v>
      </c>
      <c r="F10640" t="s">
        <v>81</v>
      </c>
      <c r="G10640" t="s">
        <v>333</v>
      </c>
      <c r="H10640">
        <v>2</v>
      </c>
      <c r="I10640">
        <v>1643.27</v>
      </c>
      <c r="J10640">
        <v>0.1</v>
      </c>
      <c r="K10640">
        <v>2957.89</v>
      </c>
      <c r="L10640">
        <v>1146.81</v>
      </c>
      <c r="M10640">
        <f t="shared" si="500"/>
        <v>2957.886</v>
      </c>
      <c r="N10640" t="str">
        <f t="shared" si="498"/>
        <v>Q2</v>
      </c>
      <c r="O10640" s="2">
        <f t="shared" si="499"/>
        <v>38.771218672770118</v>
      </c>
      <c r="P10640" t="str">
        <f>VLOOKUP(retail_sales_2023!C10640,customers!A:J,5,)</f>
        <v>Guwahati</v>
      </c>
      <c r="Q10640" t="str">
        <f>VLOOKUP(C10640,customers!A:J,10,0)</f>
        <v>Premium</v>
      </c>
    </row>
    <row r="10641" spans="1:17" x14ac:dyDescent="0.3">
      <c r="A10641" t="s">
        <v>11732</v>
      </c>
      <c r="B10641" s="1">
        <v>44985</v>
      </c>
      <c r="C10641" t="s">
        <v>1654</v>
      </c>
      <c r="D10641" t="s">
        <v>1655</v>
      </c>
      <c r="E10641" t="s">
        <v>33</v>
      </c>
      <c r="F10641" t="s">
        <v>81</v>
      </c>
      <c r="G10641" t="s">
        <v>105</v>
      </c>
      <c r="H10641">
        <v>5</v>
      </c>
      <c r="I10641">
        <v>1380.95</v>
      </c>
      <c r="J10641">
        <v>0</v>
      </c>
      <c r="K10641">
        <v>6904.75</v>
      </c>
      <c r="L10641">
        <v>2425.44</v>
      </c>
      <c r="M10641">
        <f t="shared" si="500"/>
        <v>6904.75</v>
      </c>
      <c r="N10641" t="str">
        <f t="shared" si="498"/>
        <v>Q1</v>
      </c>
      <c r="O10641" s="2">
        <f t="shared" si="499"/>
        <v>35.127122632970057</v>
      </c>
      <c r="P10641" t="str">
        <f>VLOOKUP(retail_sales_2023!C10641,customers!A:J,5,)</f>
        <v>Ahmedabad</v>
      </c>
      <c r="Q10641" t="str">
        <f>VLOOKUP(C10641,customers!A:J,10,0)</f>
        <v>Premium</v>
      </c>
    </row>
    <row r="10642" spans="1:17" x14ac:dyDescent="0.3">
      <c r="A10642" t="s">
        <v>11733</v>
      </c>
      <c r="B10642" s="1">
        <v>44982</v>
      </c>
      <c r="C10642" t="s">
        <v>1192</v>
      </c>
      <c r="D10642" t="s">
        <v>1193</v>
      </c>
      <c r="E10642" t="s">
        <v>33</v>
      </c>
      <c r="F10642" t="s">
        <v>81</v>
      </c>
      <c r="G10642" t="s">
        <v>158</v>
      </c>
      <c r="H10642">
        <v>1</v>
      </c>
      <c r="I10642">
        <v>820.41</v>
      </c>
      <c r="J10642">
        <v>0.25</v>
      </c>
      <c r="K10642">
        <v>615.30999999999995</v>
      </c>
      <c r="L10642">
        <v>216.19</v>
      </c>
      <c r="M10642">
        <f t="shared" si="500"/>
        <v>615.3075</v>
      </c>
      <c r="N10642" t="str">
        <f t="shared" si="498"/>
        <v>Q1</v>
      </c>
      <c r="O10642" s="2">
        <f t="shared" si="499"/>
        <v>35.135135135135137</v>
      </c>
      <c r="P10642" t="str">
        <f>VLOOKUP(retail_sales_2023!C10642,customers!A:J,5,)</f>
        <v>Ahmedabad</v>
      </c>
      <c r="Q10642" t="str">
        <f>VLOOKUP(C10642,customers!A:J,10,0)</f>
        <v>Regular</v>
      </c>
    </row>
    <row r="10643" spans="1:17" x14ac:dyDescent="0.3">
      <c r="A10643" t="s">
        <v>11734</v>
      </c>
      <c r="B10643" s="1">
        <v>45158</v>
      </c>
      <c r="C10643" t="s">
        <v>2500</v>
      </c>
      <c r="D10643" t="s">
        <v>2501</v>
      </c>
      <c r="E10643" t="s">
        <v>21</v>
      </c>
      <c r="F10643" t="s">
        <v>81</v>
      </c>
      <c r="G10643" t="s">
        <v>101</v>
      </c>
      <c r="H10643">
        <v>4</v>
      </c>
      <c r="I10643">
        <v>3580.62</v>
      </c>
      <c r="J10643">
        <v>0</v>
      </c>
      <c r="K10643">
        <v>14322.48</v>
      </c>
      <c r="L10643">
        <v>3427.29</v>
      </c>
      <c r="M10643">
        <f t="shared" si="500"/>
        <v>14322.48</v>
      </c>
      <c r="N10643" t="str">
        <f t="shared" si="498"/>
        <v>Q3</v>
      </c>
      <c r="O10643" s="2">
        <f t="shared" si="499"/>
        <v>23.929445179885047</v>
      </c>
      <c r="P10643" t="str">
        <f>VLOOKUP(retail_sales_2023!C10643,customers!A:J,5,)</f>
        <v>Bhubaneswar</v>
      </c>
      <c r="Q10643" t="str">
        <f>VLOOKUP(C10643,customers!A:J,10,0)</f>
        <v>Occasional</v>
      </c>
    </row>
    <row r="10644" spans="1:17" x14ac:dyDescent="0.3">
      <c r="A10644" t="s">
        <v>11735</v>
      </c>
      <c r="B10644" s="1">
        <v>45009</v>
      </c>
      <c r="C10644" t="s">
        <v>1006</v>
      </c>
      <c r="D10644" t="s">
        <v>1007</v>
      </c>
      <c r="E10644" t="s">
        <v>15</v>
      </c>
      <c r="F10644" t="s">
        <v>81</v>
      </c>
      <c r="G10644" t="s">
        <v>470</v>
      </c>
      <c r="H10644">
        <v>1</v>
      </c>
      <c r="I10644">
        <v>3069.41</v>
      </c>
      <c r="J10644">
        <v>0.15</v>
      </c>
      <c r="K10644">
        <v>2609</v>
      </c>
      <c r="L10644">
        <v>575.58000000000004</v>
      </c>
      <c r="M10644">
        <f t="shared" si="500"/>
        <v>2608.9984999999997</v>
      </c>
      <c r="N10644" t="str">
        <f t="shared" si="498"/>
        <v>Q1</v>
      </c>
      <c r="O10644" s="2">
        <f t="shared" si="499"/>
        <v>22.061326178612497</v>
      </c>
      <c r="P10644" t="str">
        <f>VLOOKUP(retail_sales_2023!C10644,customers!A:J,5,)</f>
        <v>Hyderabad</v>
      </c>
      <c r="Q10644" t="str">
        <f>VLOOKUP(C10644,customers!A:J,10,0)</f>
        <v>Regular</v>
      </c>
    </row>
    <row r="10645" spans="1:17" x14ac:dyDescent="0.3">
      <c r="A10645" t="s">
        <v>11736</v>
      </c>
      <c r="B10645" s="1">
        <v>45277</v>
      </c>
      <c r="C10645" t="s">
        <v>351</v>
      </c>
      <c r="D10645" t="s">
        <v>352</v>
      </c>
      <c r="E10645" t="s">
        <v>15</v>
      </c>
      <c r="F10645" t="s">
        <v>43</v>
      </c>
      <c r="G10645" t="s">
        <v>243</v>
      </c>
      <c r="H10645">
        <v>1</v>
      </c>
      <c r="I10645">
        <v>64548.72</v>
      </c>
      <c r="J10645">
        <v>0.1</v>
      </c>
      <c r="K10645">
        <v>58093.85</v>
      </c>
      <c r="L10645">
        <v>5565.62</v>
      </c>
      <c r="M10645">
        <f t="shared" si="500"/>
        <v>58093.848000000005</v>
      </c>
      <c r="N10645" t="str">
        <f t="shared" si="498"/>
        <v>Q4</v>
      </c>
      <c r="O10645" s="2">
        <f t="shared" si="499"/>
        <v>9.5803944823763612</v>
      </c>
      <c r="P10645" t="str">
        <f>VLOOKUP(retail_sales_2023!C10645,customers!A:J,5,)</f>
        <v>Chennai</v>
      </c>
      <c r="Q10645" t="str">
        <f>VLOOKUP(C10645,customers!A:J,10,0)</f>
        <v>Regular</v>
      </c>
    </row>
    <row r="10646" spans="1:17" x14ac:dyDescent="0.3">
      <c r="A10646" t="s">
        <v>11737</v>
      </c>
      <c r="B10646" s="1">
        <v>45132</v>
      </c>
      <c r="C10646" t="s">
        <v>748</v>
      </c>
      <c r="D10646" t="s">
        <v>749</v>
      </c>
      <c r="E10646" t="s">
        <v>33</v>
      </c>
      <c r="F10646" t="s">
        <v>16</v>
      </c>
      <c r="G10646" t="s">
        <v>305</v>
      </c>
      <c r="H10646">
        <v>1</v>
      </c>
      <c r="I10646">
        <v>681.45</v>
      </c>
      <c r="J10646">
        <v>0.15</v>
      </c>
      <c r="K10646">
        <v>579.23</v>
      </c>
      <c r="L10646">
        <v>176.71</v>
      </c>
      <c r="M10646">
        <f t="shared" si="500"/>
        <v>579.23250000000007</v>
      </c>
      <c r="N10646" t="str">
        <f t="shared" si="498"/>
        <v>Q3</v>
      </c>
      <c r="O10646" s="2">
        <f t="shared" si="499"/>
        <v>30.507743038171363</v>
      </c>
      <c r="P10646" t="str">
        <f>VLOOKUP(retail_sales_2023!C10646,customers!A:J,5,)</f>
        <v>Surat</v>
      </c>
      <c r="Q10646" t="str">
        <f>VLOOKUP(C10646,customers!A:J,10,0)</f>
        <v>Premium</v>
      </c>
    </row>
    <row r="10647" spans="1:17" x14ac:dyDescent="0.3">
      <c r="A10647" t="s">
        <v>11738</v>
      </c>
      <c r="B10647" s="1">
        <v>45228</v>
      </c>
      <c r="C10647" t="s">
        <v>1659</v>
      </c>
      <c r="D10647" t="s">
        <v>1781</v>
      </c>
      <c r="E10647" t="s">
        <v>15</v>
      </c>
      <c r="F10647" t="s">
        <v>38</v>
      </c>
      <c r="G10647" t="s">
        <v>65</v>
      </c>
      <c r="H10647">
        <v>1</v>
      </c>
      <c r="I10647">
        <v>3576.58</v>
      </c>
      <c r="J10647">
        <v>0.15</v>
      </c>
      <c r="K10647">
        <v>3040.09</v>
      </c>
      <c r="L10647">
        <v>-217.69</v>
      </c>
      <c r="M10647">
        <f t="shared" si="500"/>
        <v>3040.0929999999998</v>
      </c>
      <c r="N10647" t="str">
        <f t="shared" si="498"/>
        <v>Q4</v>
      </c>
      <c r="O10647" s="2">
        <f t="shared" si="499"/>
        <v>-7.1606432704294942</v>
      </c>
      <c r="P10647" t="str">
        <f>VLOOKUP(retail_sales_2023!C10647,customers!A:J,5,)</f>
        <v>Coimbatore</v>
      </c>
      <c r="Q10647" t="str">
        <f>VLOOKUP(C10647,customers!A:J,10,0)</f>
        <v>Regular</v>
      </c>
    </row>
    <row r="10648" spans="1:17" x14ac:dyDescent="0.3">
      <c r="A10648" t="s">
        <v>11739</v>
      </c>
      <c r="B10648" s="1">
        <v>45131</v>
      </c>
      <c r="C10648" t="s">
        <v>2503</v>
      </c>
      <c r="D10648" t="s">
        <v>2504</v>
      </c>
      <c r="E10648" t="s">
        <v>15</v>
      </c>
      <c r="F10648" t="s">
        <v>52</v>
      </c>
      <c r="G10648" t="s">
        <v>937</v>
      </c>
      <c r="H10648">
        <v>2</v>
      </c>
      <c r="I10648">
        <v>73.37</v>
      </c>
      <c r="J10648">
        <v>0.1</v>
      </c>
      <c r="K10648">
        <v>132.07</v>
      </c>
      <c r="L10648">
        <v>10.44</v>
      </c>
      <c r="M10648">
        <f t="shared" si="500"/>
        <v>132.066</v>
      </c>
      <c r="N10648" t="str">
        <f t="shared" si="498"/>
        <v>Q3</v>
      </c>
      <c r="O10648" s="2">
        <f t="shared" si="499"/>
        <v>7.9048989172408577</v>
      </c>
      <c r="P10648" t="str">
        <f>VLOOKUP(retail_sales_2023!C10648,customers!A:J,5,)</f>
        <v>Hyderabad</v>
      </c>
      <c r="Q10648" t="str">
        <f>VLOOKUP(C10648,customers!A:J,10,0)</f>
        <v>Regular</v>
      </c>
    </row>
    <row r="10649" spans="1:17" x14ac:dyDescent="0.3">
      <c r="A10649" t="s">
        <v>11740</v>
      </c>
      <c r="B10649" s="1">
        <v>44975</v>
      </c>
      <c r="C10649" t="s">
        <v>647</v>
      </c>
      <c r="D10649" t="s">
        <v>648</v>
      </c>
      <c r="E10649" t="s">
        <v>27</v>
      </c>
      <c r="F10649" t="s">
        <v>52</v>
      </c>
      <c r="G10649" t="s">
        <v>200</v>
      </c>
      <c r="H10649">
        <v>9</v>
      </c>
      <c r="I10649">
        <v>91.56</v>
      </c>
      <c r="J10649">
        <v>0</v>
      </c>
      <c r="K10649">
        <v>824.04</v>
      </c>
      <c r="L10649">
        <v>-16.34</v>
      </c>
      <c r="M10649">
        <f t="shared" si="500"/>
        <v>824.04</v>
      </c>
      <c r="N10649" t="str">
        <f t="shared" si="498"/>
        <v>Q1</v>
      </c>
      <c r="O10649" s="2">
        <f t="shared" si="499"/>
        <v>-1.9829134508033592</v>
      </c>
      <c r="P10649" t="str">
        <f>VLOOKUP(retail_sales_2023!C10649,customers!A:J,5,)</f>
        <v>Chandigarh</v>
      </c>
      <c r="Q10649" t="str">
        <f>VLOOKUP(C10649,customers!A:J,10,0)</f>
        <v>Regular</v>
      </c>
    </row>
    <row r="10650" spans="1:17" x14ac:dyDescent="0.3">
      <c r="A10650" t="s">
        <v>11741</v>
      </c>
      <c r="B10650" s="1">
        <v>45219</v>
      </c>
      <c r="C10650" t="s">
        <v>400</v>
      </c>
      <c r="D10650" t="s">
        <v>401</v>
      </c>
      <c r="E10650" t="s">
        <v>33</v>
      </c>
      <c r="F10650" t="s">
        <v>28</v>
      </c>
      <c r="G10650" t="s">
        <v>61</v>
      </c>
      <c r="H10650">
        <v>3</v>
      </c>
      <c r="I10650">
        <v>6600.27</v>
      </c>
      <c r="J10650">
        <v>0.1</v>
      </c>
      <c r="K10650">
        <v>17820.73</v>
      </c>
      <c r="L10650">
        <v>4621.18</v>
      </c>
      <c r="M10650">
        <f t="shared" si="500"/>
        <v>17820.729000000003</v>
      </c>
      <c r="N10650" t="str">
        <f t="shared" si="498"/>
        <v>Q4</v>
      </c>
      <c r="O10650" s="2">
        <f t="shared" si="499"/>
        <v>25.931485410530325</v>
      </c>
      <c r="P10650" t="str">
        <f>VLOOKUP(retail_sales_2023!C10650,customers!A:J,5,)</f>
        <v>Ahmedabad</v>
      </c>
      <c r="Q10650" t="str">
        <f>VLOOKUP(C10650,customers!A:J,10,0)</f>
        <v>Premium</v>
      </c>
    </row>
    <row r="10651" spans="1:17" x14ac:dyDescent="0.3">
      <c r="A10651" t="s">
        <v>11742</v>
      </c>
      <c r="B10651" s="1">
        <v>44969</v>
      </c>
      <c r="C10651" t="s">
        <v>385</v>
      </c>
      <c r="D10651" t="s">
        <v>386</v>
      </c>
      <c r="E10651" t="s">
        <v>15</v>
      </c>
      <c r="F10651" t="s">
        <v>52</v>
      </c>
      <c r="G10651" t="s">
        <v>53</v>
      </c>
      <c r="H10651">
        <v>4</v>
      </c>
      <c r="I10651">
        <v>85.27</v>
      </c>
      <c r="J10651">
        <v>0</v>
      </c>
      <c r="K10651">
        <v>341.08</v>
      </c>
      <c r="L10651">
        <v>33.17</v>
      </c>
      <c r="M10651">
        <f t="shared" si="500"/>
        <v>341.08</v>
      </c>
      <c r="N10651" t="str">
        <f t="shared" si="498"/>
        <v>Q1</v>
      </c>
      <c r="O10651" s="2">
        <f t="shared" si="499"/>
        <v>9.7249912044095232</v>
      </c>
      <c r="P10651" t="str">
        <f>VLOOKUP(retail_sales_2023!C10651,customers!A:J,5,)</f>
        <v>Hyderabad</v>
      </c>
      <c r="Q10651" t="str">
        <f>VLOOKUP(C10651,customers!A:J,10,0)</f>
        <v>Premium</v>
      </c>
    </row>
    <row r="10652" spans="1:17" x14ac:dyDescent="0.3">
      <c r="A10652" t="s">
        <v>11743</v>
      </c>
      <c r="B10652" s="1">
        <v>44928</v>
      </c>
      <c r="C10652" t="s">
        <v>518</v>
      </c>
      <c r="D10652" t="s">
        <v>519</v>
      </c>
      <c r="E10652" t="s">
        <v>21</v>
      </c>
      <c r="F10652" t="s">
        <v>16</v>
      </c>
      <c r="G10652" t="s">
        <v>898</v>
      </c>
      <c r="H10652">
        <v>5</v>
      </c>
      <c r="I10652">
        <v>397.56</v>
      </c>
      <c r="J10652">
        <v>0.05</v>
      </c>
      <c r="K10652">
        <v>1888.41</v>
      </c>
      <c r="L10652">
        <v>849.8</v>
      </c>
      <c r="M10652">
        <f t="shared" si="500"/>
        <v>1888.4099999999999</v>
      </c>
      <c r="N10652" t="str">
        <f t="shared" si="498"/>
        <v>Q1</v>
      </c>
      <c r="O10652" s="2">
        <f t="shared" si="499"/>
        <v>45.000820796331304</v>
      </c>
      <c r="P10652" t="str">
        <f>VLOOKUP(retail_sales_2023!C10652,customers!A:J,5,)</f>
        <v>Ranchi</v>
      </c>
      <c r="Q10652" t="str">
        <f>VLOOKUP(C10652,customers!A:J,10,0)</f>
        <v>Premium</v>
      </c>
    </row>
    <row r="10653" spans="1:17" x14ac:dyDescent="0.3">
      <c r="A10653" t="s">
        <v>11744</v>
      </c>
      <c r="B10653" s="1">
        <v>45176</v>
      </c>
      <c r="C10653" t="s">
        <v>485</v>
      </c>
      <c r="D10653" t="s">
        <v>486</v>
      </c>
      <c r="E10653" t="s">
        <v>27</v>
      </c>
      <c r="F10653" t="s">
        <v>28</v>
      </c>
      <c r="G10653" t="s">
        <v>672</v>
      </c>
      <c r="H10653">
        <v>5</v>
      </c>
      <c r="I10653">
        <v>6742.81</v>
      </c>
      <c r="J10653">
        <v>0.1</v>
      </c>
      <c r="K10653">
        <v>30342.65</v>
      </c>
      <c r="L10653">
        <v>5646.23</v>
      </c>
      <c r="M10653">
        <f t="shared" si="500"/>
        <v>30342.645000000004</v>
      </c>
      <c r="N10653" t="str">
        <f t="shared" si="498"/>
        <v>Q3</v>
      </c>
      <c r="O10653" s="2">
        <f t="shared" si="499"/>
        <v>18.608229670117801</v>
      </c>
      <c r="P10653" t="str">
        <f>VLOOKUP(retail_sales_2023!C10653,customers!A:J,5,)</f>
        <v>Lucknow</v>
      </c>
      <c r="Q10653" t="str">
        <f>VLOOKUP(C10653,customers!A:J,10,0)</f>
        <v>Premium</v>
      </c>
    </row>
    <row r="10654" spans="1:17" x14ac:dyDescent="0.3">
      <c r="A10654" t="s">
        <v>11745</v>
      </c>
      <c r="B10654" s="1">
        <v>45115</v>
      </c>
      <c r="C10654" t="s">
        <v>2136</v>
      </c>
      <c r="D10654" t="s">
        <v>2137</v>
      </c>
      <c r="E10654" t="s">
        <v>27</v>
      </c>
      <c r="F10654" t="s">
        <v>43</v>
      </c>
      <c r="G10654" t="s">
        <v>121</v>
      </c>
      <c r="H10654">
        <v>3</v>
      </c>
      <c r="I10654">
        <v>12284.94</v>
      </c>
      <c r="J10654">
        <v>0.1</v>
      </c>
      <c r="K10654">
        <v>33169.339999999997</v>
      </c>
      <c r="L10654">
        <v>4772.7299999999996</v>
      </c>
      <c r="M10654">
        <f t="shared" si="500"/>
        <v>33169.338000000003</v>
      </c>
      <c r="N10654" t="str">
        <f t="shared" si="498"/>
        <v>Q3</v>
      </c>
      <c r="O10654" s="2">
        <f t="shared" si="499"/>
        <v>14.388980908272519</v>
      </c>
      <c r="P10654" t="str">
        <f>VLOOKUP(retail_sales_2023!C10654,customers!A:J,5,)</f>
        <v>Chandigarh</v>
      </c>
      <c r="Q10654" t="str">
        <f>VLOOKUP(C10654,customers!A:J,10,0)</f>
        <v>Premium</v>
      </c>
    </row>
    <row r="10655" spans="1:17" x14ac:dyDescent="0.3">
      <c r="A10655" t="s">
        <v>11746</v>
      </c>
      <c r="B10655" s="1">
        <v>44927</v>
      </c>
      <c r="C10655" t="s">
        <v>586</v>
      </c>
      <c r="D10655" t="s">
        <v>587</v>
      </c>
      <c r="E10655" t="s">
        <v>33</v>
      </c>
      <c r="F10655" t="s">
        <v>38</v>
      </c>
      <c r="G10655" t="s">
        <v>90</v>
      </c>
      <c r="H10655">
        <v>4</v>
      </c>
      <c r="I10655">
        <v>3962.58</v>
      </c>
      <c r="J10655">
        <v>0.1</v>
      </c>
      <c r="K10655">
        <v>14265.29</v>
      </c>
      <c r="L10655">
        <v>4692.26</v>
      </c>
      <c r="M10655">
        <f t="shared" si="500"/>
        <v>14265.288</v>
      </c>
      <c r="N10655" t="str">
        <f t="shared" si="498"/>
        <v>Q1</v>
      </c>
      <c r="O10655" s="2">
        <f t="shared" si="499"/>
        <v>32.892846903217531</v>
      </c>
      <c r="P10655" t="str">
        <f>VLOOKUP(retail_sales_2023!C10655,customers!A:J,5,)</f>
        <v>Mumbai</v>
      </c>
      <c r="Q10655" t="str">
        <f>VLOOKUP(C10655,customers!A:J,10,0)</f>
        <v>Premium</v>
      </c>
    </row>
    <row r="10656" spans="1:17" x14ac:dyDescent="0.3">
      <c r="A10656" t="s">
        <v>11747</v>
      </c>
      <c r="B10656" s="1">
        <v>44973</v>
      </c>
      <c r="C10656" t="s">
        <v>598</v>
      </c>
      <c r="D10656" t="s">
        <v>599</v>
      </c>
      <c r="E10656" t="s">
        <v>33</v>
      </c>
      <c r="F10656" t="s">
        <v>43</v>
      </c>
      <c r="G10656" t="s">
        <v>154</v>
      </c>
      <c r="H10656">
        <v>2</v>
      </c>
      <c r="I10656">
        <v>61026.71</v>
      </c>
      <c r="J10656">
        <v>0</v>
      </c>
      <c r="K10656">
        <v>122053.42</v>
      </c>
      <c r="L10656">
        <v>10851.48</v>
      </c>
      <c r="M10656">
        <f t="shared" si="500"/>
        <v>122053.42</v>
      </c>
      <c r="N10656" t="str">
        <f t="shared" si="498"/>
        <v>Q1</v>
      </c>
      <c r="O10656" s="2">
        <f t="shared" si="499"/>
        <v>8.8907627496222545</v>
      </c>
      <c r="P10656" t="str">
        <f>VLOOKUP(retail_sales_2023!C10656,customers!A:J,5,)</f>
        <v>Pune</v>
      </c>
      <c r="Q10656" t="str">
        <f>VLOOKUP(C10656,customers!A:J,10,0)</f>
        <v>Premium</v>
      </c>
    </row>
    <row r="10657" spans="1:17" x14ac:dyDescent="0.3">
      <c r="A10657" t="s">
        <v>11748</v>
      </c>
      <c r="B10657" s="1">
        <v>45266</v>
      </c>
      <c r="C10657" t="s">
        <v>388</v>
      </c>
      <c r="D10657" t="s">
        <v>1930</v>
      </c>
      <c r="E10657" t="s">
        <v>21</v>
      </c>
      <c r="F10657" t="s">
        <v>52</v>
      </c>
      <c r="G10657" t="s">
        <v>268</v>
      </c>
      <c r="H10657">
        <v>10</v>
      </c>
      <c r="I10657">
        <v>482.16</v>
      </c>
      <c r="J10657">
        <v>0</v>
      </c>
      <c r="K10657">
        <v>4821.6000000000004</v>
      </c>
      <c r="L10657">
        <v>495.19</v>
      </c>
      <c r="M10657">
        <f t="shared" si="500"/>
        <v>4821.6000000000004</v>
      </c>
      <c r="N10657" t="str">
        <f t="shared" si="498"/>
        <v>Q4</v>
      </c>
      <c r="O10657" s="2">
        <f t="shared" si="499"/>
        <v>10.270242243238759</v>
      </c>
      <c r="P10657" t="str">
        <f>VLOOKUP(retail_sales_2023!C10657,customers!A:J,5,)</f>
        <v>Patna</v>
      </c>
      <c r="Q10657" t="str">
        <f>VLOOKUP(C10657,customers!A:J,10,0)</f>
        <v>Premium</v>
      </c>
    </row>
    <row r="10658" spans="1:17" x14ac:dyDescent="0.3">
      <c r="A10658" t="s">
        <v>11749</v>
      </c>
      <c r="B10658" s="1">
        <v>44979</v>
      </c>
      <c r="C10658" t="s">
        <v>224</v>
      </c>
      <c r="D10658" t="s">
        <v>225</v>
      </c>
      <c r="E10658" t="s">
        <v>33</v>
      </c>
      <c r="F10658" t="s">
        <v>38</v>
      </c>
      <c r="G10658" t="s">
        <v>39</v>
      </c>
      <c r="H10658">
        <v>2</v>
      </c>
      <c r="I10658">
        <v>733.11</v>
      </c>
      <c r="J10658">
        <v>0.2</v>
      </c>
      <c r="K10658">
        <v>1172.98</v>
      </c>
      <c r="L10658">
        <v>326.77</v>
      </c>
      <c r="M10658">
        <f t="shared" si="500"/>
        <v>1172.9760000000001</v>
      </c>
      <c r="N10658" t="str">
        <f t="shared" si="498"/>
        <v>Q1</v>
      </c>
      <c r="O10658" s="2">
        <f t="shared" si="499"/>
        <v>27.858104997527661</v>
      </c>
      <c r="P10658" t="str">
        <f>VLOOKUP(retail_sales_2023!C10658,customers!A:J,5,)</f>
        <v>Surat</v>
      </c>
      <c r="Q10658" t="str">
        <f>VLOOKUP(C10658,customers!A:J,10,0)</f>
        <v>Premium</v>
      </c>
    </row>
    <row r="10659" spans="1:17" x14ac:dyDescent="0.3">
      <c r="A10659" t="s">
        <v>11750</v>
      </c>
      <c r="B10659" s="1">
        <v>45112</v>
      </c>
      <c r="C10659" t="s">
        <v>2191</v>
      </c>
      <c r="D10659" t="s">
        <v>2370</v>
      </c>
      <c r="E10659" t="s">
        <v>15</v>
      </c>
      <c r="F10659" t="s">
        <v>43</v>
      </c>
      <c r="G10659" t="s">
        <v>178</v>
      </c>
      <c r="H10659">
        <v>2</v>
      </c>
      <c r="I10659">
        <v>8557.92</v>
      </c>
      <c r="J10659">
        <v>0.15</v>
      </c>
      <c r="K10659">
        <v>14548.46</v>
      </c>
      <c r="L10659">
        <v>1306.28</v>
      </c>
      <c r="M10659">
        <f t="shared" si="500"/>
        <v>14548.464</v>
      </c>
      <c r="N10659" t="str">
        <f t="shared" si="498"/>
        <v>Q3</v>
      </c>
      <c r="O10659" s="2">
        <f t="shared" si="499"/>
        <v>8.9788197513688743</v>
      </c>
      <c r="P10659" t="str">
        <f>VLOOKUP(retail_sales_2023!C10659,customers!A:J,5,)</f>
        <v>Hyderabad</v>
      </c>
      <c r="Q10659" t="str">
        <f>VLOOKUP(C10659,customers!A:J,10,0)</f>
        <v>Premium</v>
      </c>
    </row>
    <row r="10660" spans="1:17" x14ac:dyDescent="0.3">
      <c r="A10660" t="s">
        <v>11751</v>
      </c>
      <c r="B10660" s="1">
        <v>44959</v>
      </c>
      <c r="C10660" t="s">
        <v>479</v>
      </c>
      <c r="D10660" t="s">
        <v>480</v>
      </c>
      <c r="E10660" t="s">
        <v>21</v>
      </c>
      <c r="F10660" t="s">
        <v>52</v>
      </c>
      <c r="G10660" t="s">
        <v>235</v>
      </c>
      <c r="H10660">
        <v>4</v>
      </c>
      <c r="I10660">
        <v>591.45000000000005</v>
      </c>
      <c r="J10660">
        <v>0.05</v>
      </c>
      <c r="K10660">
        <v>2247.5100000000002</v>
      </c>
      <c r="L10660">
        <v>151.99</v>
      </c>
      <c r="M10660">
        <f t="shared" si="500"/>
        <v>2247.5100000000002</v>
      </c>
      <c r="N10660" t="str">
        <f t="shared" si="498"/>
        <v>Q1</v>
      </c>
      <c r="O10660" s="2">
        <f t="shared" si="499"/>
        <v>6.7625950496327043</v>
      </c>
      <c r="P10660" t="str">
        <f>VLOOKUP(retail_sales_2023!C10660,customers!A:J,5,)</f>
        <v>Bhubaneswar</v>
      </c>
      <c r="Q10660" t="str">
        <f>VLOOKUP(C10660,customers!A:J,10,0)</f>
        <v>Premium</v>
      </c>
    </row>
    <row r="10661" spans="1:17" x14ac:dyDescent="0.3">
      <c r="A10661" t="s">
        <v>11752</v>
      </c>
      <c r="B10661" s="1">
        <v>45078</v>
      </c>
      <c r="C10661" t="s">
        <v>1094</v>
      </c>
      <c r="D10661" t="s">
        <v>1095</v>
      </c>
      <c r="E10661" t="s">
        <v>27</v>
      </c>
      <c r="F10661" t="s">
        <v>43</v>
      </c>
      <c r="G10661" t="s">
        <v>243</v>
      </c>
      <c r="H10661">
        <v>2</v>
      </c>
      <c r="I10661">
        <v>70389.100000000006</v>
      </c>
      <c r="J10661">
        <v>0</v>
      </c>
      <c r="K10661">
        <v>140778.20000000001</v>
      </c>
      <c r="L10661">
        <v>13125.43</v>
      </c>
      <c r="M10661">
        <f t="shared" si="500"/>
        <v>140778.20000000001</v>
      </c>
      <c r="N10661" t="str">
        <f t="shared" si="498"/>
        <v>Q2</v>
      </c>
      <c r="O10661" s="2">
        <f t="shared" si="499"/>
        <v>9.3234819027377824</v>
      </c>
      <c r="P10661" t="str">
        <f>VLOOKUP(retail_sales_2023!C10661,customers!A:J,5,)</f>
        <v>Lucknow</v>
      </c>
      <c r="Q10661" t="str">
        <f>VLOOKUP(C10661,customers!A:J,10,0)</f>
        <v>Premium</v>
      </c>
    </row>
    <row r="10662" spans="1:17" x14ac:dyDescent="0.3">
      <c r="A10662" t="s">
        <v>11753</v>
      </c>
      <c r="B10662" s="1">
        <v>45107</v>
      </c>
      <c r="C10662" t="s">
        <v>152</v>
      </c>
      <c r="D10662" t="s">
        <v>153</v>
      </c>
      <c r="E10662" t="s">
        <v>27</v>
      </c>
      <c r="F10662" t="s">
        <v>52</v>
      </c>
      <c r="G10662" t="s">
        <v>235</v>
      </c>
      <c r="H10662">
        <v>0</v>
      </c>
      <c r="I10662">
        <v>298.63</v>
      </c>
      <c r="J10662">
        <v>0.2</v>
      </c>
      <c r="K10662">
        <v>0</v>
      </c>
      <c r="L10662">
        <v>0</v>
      </c>
      <c r="M10662">
        <f t="shared" si="500"/>
        <v>0</v>
      </c>
      <c r="N10662" t="str">
        <f t="shared" si="498"/>
        <v>Q2</v>
      </c>
      <c r="O10662" s="2">
        <v>0</v>
      </c>
      <c r="P10662" t="str">
        <f>VLOOKUP(retail_sales_2023!C10662,customers!A:J,5,)</f>
        <v>Lucknow</v>
      </c>
      <c r="Q10662" t="str">
        <f>VLOOKUP(C10662,customers!A:J,10,0)</f>
        <v>Premium</v>
      </c>
    </row>
    <row r="10663" spans="1:17" x14ac:dyDescent="0.3">
      <c r="A10663" t="s">
        <v>11754</v>
      </c>
      <c r="B10663" s="1">
        <v>45211</v>
      </c>
      <c r="C10663" t="s">
        <v>2500</v>
      </c>
      <c r="D10663" t="s">
        <v>2501</v>
      </c>
      <c r="E10663" t="s">
        <v>21</v>
      </c>
      <c r="F10663" t="s">
        <v>28</v>
      </c>
      <c r="G10663" t="s">
        <v>29</v>
      </c>
      <c r="H10663">
        <v>4</v>
      </c>
      <c r="I10663">
        <v>718.82</v>
      </c>
      <c r="J10663">
        <v>0.05</v>
      </c>
      <c r="K10663">
        <v>2731.52</v>
      </c>
      <c r="L10663">
        <v>705.38</v>
      </c>
      <c r="M10663">
        <f t="shared" si="500"/>
        <v>2731.5160000000001</v>
      </c>
      <c r="N10663" t="str">
        <f t="shared" si="498"/>
        <v>Q4</v>
      </c>
      <c r="O10663" s="2">
        <f t="shared" si="499"/>
        <v>25.8237171977507</v>
      </c>
      <c r="P10663" t="str">
        <f>VLOOKUP(retail_sales_2023!C10663,customers!A:J,5,)</f>
        <v>Bhubaneswar</v>
      </c>
      <c r="Q10663" t="str">
        <f>VLOOKUP(C10663,customers!A:J,10,0)</f>
        <v>Occasional</v>
      </c>
    </row>
    <row r="10664" spans="1:17" x14ac:dyDescent="0.3">
      <c r="A10664" t="s">
        <v>11755</v>
      </c>
      <c r="B10664" s="1">
        <v>45093</v>
      </c>
      <c r="C10664" t="s">
        <v>491</v>
      </c>
      <c r="D10664" t="s">
        <v>492</v>
      </c>
      <c r="E10664" t="s">
        <v>21</v>
      </c>
      <c r="F10664" t="s">
        <v>52</v>
      </c>
      <c r="G10664" t="s">
        <v>169</v>
      </c>
      <c r="H10664">
        <v>7</v>
      </c>
      <c r="I10664">
        <v>752.28</v>
      </c>
      <c r="J10664">
        <v>0.2</v>
      </c>
      <c r="K10664">
        <v>4212.7700000000004</v>
      </c>
      <c r="L10664">
        <v>273.57</v>
      </c>
      <c r="M10664">
        <f t="shared" si="500"/>
        <v>4212.768</v>
      </c>
      <c r="N10664" t="str">
        <f t="shared" si="498"/>
        <v>Q2</v>
      </c>
      <c r="O10664" s="2">
        <f t="shared" si="499"/>
        <v>6.4938271018830829</v>
      </c>
      <c r="P10664" t="str">
        <f>VLOOKUP(retail_sales_2023!C10664,customers!A:J,5,)</f>
        <v>Patna</v>
      </c>
      <c r="Q10664" t="str">
        <f>VLOOKUP(C10664,customers!A:J,10,0)</f>
        <v>Premium</v>
      </c>
    </row>
    <row r="10665" spans="1:17" x14ac:dyDescent="0.3">
      <c r="A10665" t="s">
        <v>11756</v>
      </c>
      <c r="B10665" s="1">
        <v>45040</v>
      </c>
      <c r="C10665" t="s">
        <v>1151</v>
      </c>
      <c r="D10665" t="s">
        <v>1152</v>
      </c>
      <c r="E10665" t="s">
        <v>21</v>
      </c>
      <c r="F10665" t="s">
        <v>38</v>
      </c>
      <c r="G10665" t="s">
        <v>48</v>
      </c>
      <c r="H10665">
        <v>5</v>
      </c>
      <c r="I10665">
        <v>1744.46</v>
      </c>
      <c r="J10665">
        <v>0</v>
      </c>
      <c r="K10665">
        <v>8722.2999999999993</v>
      </c>
      <c r="L10665">
        <v>2637.57</v>
      </c>
      <c r="M10665">
        <f t="shared" si="500"/>
        <v>8722.2999999999993</v>
      </c>
      <c r="N10665" t="str">
        <f t="shared" si="498"/>
        <v>Q2</v>
      </c>
      <c r="O10665" s="2">
        <f t="shared" si="499"/>
        <v>30.239386400376052</v>
      </c>
      <c r="P10665" t="str">
        <f>VLOOKUP(retail_sales_2023!C10665,customers!A:J,5,)</f>
        <v>Patna</v>
      </c>
      <c r="Q10665" t="str">
        <f>VLOOKUP(C10665,customers!A:J,10,0)</f>
        <v>Premium</v>
      </c>
    </row>
    <row r="10666" spans="1:17" x14ac:dyDescent="0.3">
      <c r="A10666" t="s">
        <v>11757</v>
      </c>
      <c r="B10666" s="1">
        <v>44997</v>
      </c>
      <c r="C10666" t="s">
        <v>385</v>
      </c>
      <c r="D10666" t="s">
        <v>386</v>
      </c>
      <c r="E10666" t="s">
        <v>15</v>
      </c>
      <c r="F10666" t="s">
        <v>81</v>
      </c>
      <c r="G10666" t="s">
        <v>239</v>
      </c>
      <c r="H10666">
        <v>1</v>
      </c>
      <c r="I10666">
        <v>2515.0700000000002</v>
      </c>
      <c r="J10666">
        <v>0.05</v>
      </c>
      <c r="K10666">
        <v>2389.3200000000002</v>
      </c>
      <c r="L10666">
        <v>596.99</v>
      </c>
      <c r="M10666">
        <f t="shared" si="500"/>
        <v>2389.3164999999999</v>
      </c>
      <c r="N10666" t="str">
        <f t="shared" si="498"/>
        <v>Q1</v>
      </c>
      <c r="O10666" s="2">
        <f t="shared" si="499"/>
        <v>24.985770009877285</v>
      </c>
      <c r="P10666" t="str">
        <f>VLOOKUP(retail_sales_2023!C10666,customers!A:J,5,)</f>
        <v>Hyderabad</v>
      </c>
      <c r="Q10666" t="str">
        <f>VLOOKUP(C10666,customers!A:J,10,0)</f>
        <v>Premium</v>
      </c>
    </row>
    <row r="10667" spans="1:17" x14ac:dyDescent="0.3">
      <c r="A10667" t="s">
        <v>11758</v>
      </c>
      <c r="B10667" s="1">
        <v>45076</v>
      </c>
      <c r="C10667" t="s">
        <v>476</v>
      </c>
      <c r="D10667" t="s">
        <v>477</v>
      </c>
      <c r="E10667" t="s">
        <v>33</v>
      </c>
      <c r="F10667" t="s">
        <v>52</v>
      </c>
      <c r="G10667" t="s">
        <v>268</v>
      </c>
      <c r="H10667">
        <v>5</v>
      </c>
      <c r="I10667">
        <v>312.61</v>
      </c>
      <c r="J10667">
        <v>0.2</v>
      </c>
      <c r="K10667">
        <v>1250.44</v>
      </c>
      <c r="L10667">
        <v>93.61</v>
      </c>
      <c r="M10667">
        <f t="shared" si="500"/>
        <v>1250.4400000000003</v>
      </c>
      <c r="N10667" t="str">
        <f t="shared" si="498"/>
        <v>Q2</v>
      </c>
      <c r="O10667" s="2">
        <f t="shared" si="499"/>
        <v>7.4861648699657728</v>
      </c>
      <c r="P10667" t="str">
        <f>VLOOKUP(retail_sales_2023!C10667,customers!A:J,5,)</f>
        <v>Mumbai</v>
      </c>
      <c r="Q10667" t="str">
        <f>VLOOKUP(C10667,customers!A:J,10,0)</f>
        <v>Regular</v>
      </c>
    </row>
    <row r="10668" spans="1:17" x14ac:dyDescent="0.3">
      <c r="A10668" t="s">
        <v>11759</v>
      </c>
      <c r="B10668" s="1">
        <v>45254</v>
      </c>
      <c r="C10668" t="s">
        <v>266</v>
      </c>
      <c r="D10668" t="s">
        <v>267</v>
      </c>
      <c r="E10668" t="s">
        <v>27</v>
      </c>
      <c r="F10668" t="s">
        <v>43</v>
      </c>
      <c r="G10668" t="s">
        <v>44</v>
      </c>
      <c r="H10668">
        <v>4</v>
      </c>
      <c r="I10668">
        <v>82937.38</v>
      </c>
      <c r="J10668">
        <v>0.1</v>
      </c>
      <c r="K10668">
        <v>298574.57</v>
      </c>
      <c r="L10668">
        <v>35352.480000000003</v>
      </c>
      <c r="M10668">
        <f t="shared" si="500"/>
        <v>298574.56800000003</v>
      </c>
      <c r="N10668" t="str">
        <f t="shared" si="498"/>
        <v>Q4</v>
      </c>
      <c r="O10668" s="2">
        <f t="shared" si="499"/>
        <v>11.840418961333512</v>
      </c>
      <c r="P10668" t="str">
        <f>VLOOKUP(retail_sales_2023!C10668,customers!A:J,5,)</f>
        <v>Amritsar</v>
      </c>
      <c r="Q10668" t="str">
        <f>VLOOKUP(C10668,customers!A:J,10,0)</f>
        <v>Premium</v>
      </c>
    </row>
    <row r="10669" spans="1:17" x14ac:dyDescent="0.3">
      <c r="A10669" t="s">
        <v>11760</v>
      </c>
      <c r="B10669" s="1">
        <v>45188</v>
      </c>
      <c r="C10669" t="s">
        <v>557</v>
      </c>
      <c r="D10669" t="s">
        <v>558</v>
      </c>
      <c r="E10669" t="s">
        <v>27</v>
      </c>
      <c r="F10669" t="s">
        <v>43</v>
      </c>
      <c r="G10669" t="s">
        <v>154</v>
      </c>
      <c r="H10669">
        <v>5</v>
      </c>
      <c r="I10669">
        <v>2722.86</v>
      </c>
      <c r="J10669">
        <v>0.05</v>
      </c>
      <c r="K10669">
        <v>12933.59</v>
      </c>
      <c r="L10669">
        <v>1449.76</v>
      </c>
      <c r="M10669">
        <f t="shared" si="500"/>
        <v>12933.585000000001</v>
      </c>
      <c r="N10669" t="str">
        <f t="shared" si="498"/>
        <v>Q3</v>
      </c>
      <c r="O10669" s="2">
        <f t="shared" si="499"/>
        <v>11.209262084231833</v>
      </c>
      <c r="P10669" t="str">
        <f>VLOOKUP(retail_sales_2023!C10669,customers!A:J,5,)</f>
        <v>Delhi</v>
      </c>
      <c r="Q10669" t="str">
        <f>VLOOKUP(C10669,customers!A:J,10,0)</f>
        <v>Occasional</v>
      </c>
    </row>
    <row r="10670" spans="1:17" x14ac:dyDescent="0.3">
      <c r="A10670" t="s">
        <v>11761</v>
      </c>
      <c r="B10670" s="1">
        <v>45054</v>
      </c>
      <c r="C10670" t="s">
        <v>437</v>
      </c>
      <c r="D10670" t="s">
        <v>438</v>
      </c>
      <c r="E10670" t="s">
        <v>21</v>
      </c>
      <c r="F10670" t="s">
        <v>16</v>
      </c>
      <c r="G10670" t="s">
        <v>305</v>
      </c>
      <c r="H10670">
        <v>1</v>
      </c>
      <c r="I10670">
        <v>440.88</v>
      </c>
      <c r="J10670">
        <v>0.05</v>
      </c>
      <c r="K10670">
        <v>418.84</v>
      </c>
      <c r="L10670">
        <v>132.22</v>
      </c>
      <c r="M10670">
        <f t="shared" si="500"/>
        <v>418.83599999999996</v>
      </c>
      <c r="N10670" t="str">
        <f t="shared" si="498"/>
        <v>Q2</v>
      </c>
      <c r="O10670" s="2">
        <f t="shared" si="499"/>
        <v>31.568140578741289</v>
      </c>
      <c r="P10670" t="str">
        <f>VLOOKUP(retail_sales_2023!C10670,customers!A:J,5,)</f>
        <v>Kolkata</v>
      </c>
      <c r="Q10670" t="str">
        <f>VLOOKUP(C10670,customers!A:J,10,0)</f>
        <v>Premium</v>
      </c>
    </row>
    <row r="10671" spans="1:17" x14ac:dyDescent="0.3">
      <c r="A10671" t="s">
        <v>11762</v>
      </c>
      <c r="B10671" s="1">
        <v>44985</v>
      </c>
      <c r="C10671" t="s">
        <v>454</v>
      </c>
      <c r="D10671" t="s">
        <v>455</v>
      </c>
      <c r="E10671" t="s">
        <v>33</v>
      </c>
      <c r="F10671" t="s">
        <v>28</v>
      </c>
      <c r="G10671" t="s">
        <v>280</v>
      </c>
      <c r="H10671">
        <v>5</v>
      </c>
      <c r="I10671">
        <v>2978.59</v>
      </c>
      <c r="J10671">
        <v>0.05</v>
      </c>
      <c r="K10671">
        <v>14148.3</v>
      </c>
      <c r="L10671">
        <v>2214.8000000000002</v>
      </c>
      <c r="M10671">
        <f t="shared" si="500"/>
        <v>14148.3025</v>
      </c>
      <c r="N10671" t="str">
        <f t="shared" si="498"/>
        <v>Q1</v>
      </c>
      <c r="O10671" s="2">
        <f t="shared" si="499"/>
        <v>15.654177533696631</v>
      </c>
      <c r="P10671" t="str">
        <f>VLOOKUP(retail_sales_2023!C10671,customers!A:J,5,)</f>
        <v>Mumbai</v>
      </c>
      <c r="Q10671" t="str">
        <f>VLOOKUP(C10671,customers!A:J,10,0)</f>
        <v>Premium</v>
      </c>
    </row>
    <row r="10672" spans="1:17" x14ac:dyDescent="0.3">
      <c r="A10672" t="s">
        <v>11763</v>
      </c>
      <c r="B10672" s="1">
        <v>44993</v>
      </c>
      <c r="C10672" t="s">
        <v>2379</v>
      </c>
      <c r="D10672" t="s">
        <v>2380</v>
      </c>
      <c r="E10672" t="s">
        <v>21</v>
      </c>
      <c r="F10672" t="s">
        <v>52</v>
      </c>
      <c r="G10672" t="s">
        <v>169</v>
      </c>
      <c r="H10672">
        <v>3</v>
      </c>
      <c r="I10672">
        <v>101.97</v>
      </c>
      <c r="J10672">
        <v>0.05</v>
      </c>
      <c r="K10672">
        <v>290.61</v>
      </c>
      <c r="L10672">
        <v>20.010000000000002</v>
      </c>
      <c r="M10672">
        <f t="shared" si="500"/>
        <v>290.61449999999996</v>
      </c>
      <c r="N10672" t="str">
        <f t="shared" si="498"/>
        <v>Q1</v>
      </c>
      <c r="O10672" s="2">
        <f t="shared" si="499"/>
        <v>6.8855166718282232</v>
      </c>
      <c r="P10672" t="str">
        <f>VLOOKUP(retail_sales_2023!C10672,customers!A:J,5,)</f>
        <v>Bhubaneswar</v>
      </c>
      <c r="Q10672" t="str">
        <f>VLOOKUP(C10672,customers!A:J,10,0)</f>
        <v>Premium</v>
      </c>
    </row>
    <row r="10673" spans="1:17" x14ac:dyDescent="0.3">
      <c r="A10673" t="s">
        <v>11764</v>
      </c>
      <c r="B10673" s="1">
        <v>45200</v>
      </c>
      <c r="C10673" t="s">
        <v>1002</v>
      </c>
      <c r="D10673" t="s">
        <v>1003</v>
      </c>
      <c r="E10673" t="s">
        <v>21</v>
      </c>
      <c r="F10673" t="s">
        <v>43</v>
      </c>
      <c r="G10673" t="s">
        <v>44</v>
      </c>
      <c r="H10673">
        <v>2</v>
      </c>
      <c r="I10673">
        <v>14956.61</v>
      </c>
      <c r="J10673">
        <v>0.05</v>
      </c>
      <c r="K10673">
        <v>28417.56</v>
      </c>
      <c r="L10673">
        <v>3356.72</v>
      </c>
      <c r="M10673">
        <f t="shared" si="500"/>
        <v>28417.559000000001</v>
      </c>
      <c r="N10673" t="str">
        <f t="shared" si="498"/>
        <v>Q4</v>
      </c>
      <c r="O10673" s="2">
        <f t="shared" si="499"/>
        <v>11.812133061388803</v>
      </c>
      <c r="P10673" t="str">
        <f>VLOOKUP(retail_sales_2023!C10673,customers!A:J,5,)</f>
        <v>Bhubaneswar</v>
      </c>
      <c r="Q10673" t="str">
        <f>VLOOKUP(C10673,customers!A:J,10,0)</f>
        <v>Premium</v>
      </c>
    </row>
    <row r="10674" spans="1:17" x14ac:dyDescent="0.3">
      <c r="A10674" t="s">
        <v>11765</v>
      </c>
      <c r="B10674" s="1">
        <v>44956</v>
      </c>
      <c r="C10674" t="s">
        <v>1310</v>
      </c>
      <c r="D10674" t="s">
        <v>1311</v>
      </c>
      <c r="E10674" t="s">
        <v>33</v>
      </c>
      <c r="F10674" t="s">
        <v>43</v>
      </c>
      <c r="G10674" t="s">
        <v>243</v>
      </c>
      <c r="H10674">
        <v>4</v>
      </c>
      <c r="I10674">
        <v>76807.08</v>
      </c>
      <c r="J10674">
        <v>0</v>
      </c>
      <c r="K10674">
        <v>307228.32</v>
      </c>
      <c r="L10674">
        <v>43538.15</v>
      </c>
      <c r="M10674">
        <f t="shared" si="500"/>
        <v>307228.32</v>
      </c>
      <c r="N10674" t="str">
        <f t="shared" si="498"/>
        <v>Q1</v>
      </c>
      <c r="O10674" s="2">
        <f t="shared" si="499"/>
        <v>14.171268455980881</v>
      </c>
      <c r="P10674" t="str">
        <f>VLOOKUP(retail_sales_2023!C10674,customers!A:J,5,)</f>
        <v>Mumbai</v>
      </c>
      <c r="Q10674" t="str">
        <f>VLOOKUP(C10674,customers!A:J,10,0)</f>
        <v>Occasional</v>
      </c>
    </row>
    <row r="10675" spans="1:17" x14ac:dyDescent="0.3">
      <c r="A10675" t="s">
        <v>11766</v>
      </c>
      <c r="B10675" s="1">
        <v>44995</v>
      </c>
      <c r="C10675" t="s">
        <v>4550</v>
      </c>
      <c r="D10675" t="s">
        <v>4551</v>
      </c>
      <c r="E10675" t="s">
        <v>21</v>
      </c>
      <c r="F10675" t="s">
        <v>81</v>
      </c>
      <c r="G10675" t="s">
        <v>158</v>
      </c>
      <c r="H10675">
        <v>1</v>
      </c>
      <c r="I10675">
        <v>1621.83</v>
      </c>
      <c r="J10675">
        <v>0.15</v>
      </c>
      <c r="K10675">
        <v>1378.56</v>
      </c>
      <c r="L10675">
        <v>492.59</v>
      </c>
      <c r="M10675">
        <f t="shared" si="500"/>
        <v>1378.5554999999999</v>
      </c>
      <c r="N10675" t="str">
        <f t="shared" si="498"/>
        <v>Q1</v>
      </c>
      <c r="O10675" s="2">
        <f t="shared" si="499"/>
        <v>35.732213324048281</v>
      </c>
      <c r="P10675" t="str">
        <f>VLOOKUP(retail_sales_2023!C10675,customers!A:J,5,)</f>
        <v>Ranchi</v>
      </c>
      <c r="Q10675" t="str">
        <f>VLOOKUP(C10675,customers!A:J,10,0)</f>
        <v>Premium</v>
      </c>
    </row>
    <row r="10676" spans="1:17" x14ac:dyDescent="0.3">
      <c r="A10676" t="s">
        <v>11767</v>
      </c>
      <c r="B10676" s="1">
        <v>45217</v>
      </c>
      <c r="C10676" t="s">
        <v>459</v>
      </c>
      <c r="D10676" t="s">
        <v>460</v>
      </c>
      <c r="E10676" t="s">
        <v>27</v>
      </c>
      <c r="F10676" t="s">
        <v>43</v>
      </c>
      <c r="G10676" t="s">
        <v>154</v>
      </c>
      <c r="H10676">
        <v>2</v>
      </c>
      <c r="I10676">
        <v>19036.41</v>
      </c>
      <c r="J10676">
        <v>0.05</v>
      </c>
      <c r="K10676">
        <v>36169.18</v>
      </c>
      <c r="L10676">
        <v>4960.3900000000003</v>
      </c>
      <c r="M10676">
        <f t="shared" si="500"/>
        <v>36169.178999999996</v>
      </c>
      <c r="N10676" t="str">
        <f t="shared" si="498"/>
        <v>Q4</v>
      </c>
      <c r="O10676" s="2">
        <f t="shared" si="499"/>
        <v>13.714410998535218</v>
      </c>
      <c r="P10676" t="str">
        <f>VLOOKUP(retail_sales_2023!C10676,customers!A:J,5,)</f>
        <v>Chandigarh</v>
      </c>
      <c r="Q10676" t="str">
        <f>VLOOKUP(C10676,customers!A:J,10,0)</f>
        <v>Premium</v>
      </c>
    </row>
    <row r="10677" spans="1:17" x14ac:dyDescent="0.3">
      <c r="A10677" t="s">
        <v>11768</v>
      </c>
      <c r="B10677" s="1">
        <v>45058</v>
      </c>
      <c r="C10677" t="s">
        <v>491</v>
      </c>
      <c r="D10677" t="s">
        <v>492</v>
      </c>
      <c r="E10677" t="s">
        <v>21</v>
      </c>
      <c r="F10677" t="s">
        <v>81</v>
      </c>
      <c r="G10677" t="s">
        <v>264</v>
      </c>
      <c r="H10677">
        <v>2</v>
      </c>
      <c r="I10677">
        <v>3678.97</v>
      </c>
      <c r="J10677">
        <v>0.15</v>
      </c>
      <c r="K10677">
        <v>6254.25</v>
      </c>
      <c r="L10677">
        <v>1509.05</v>
      </c>
      <c r="M10677">
        <f t="shared" si="500"/>
        <v>6254.2489999999998</v>
      </c>
      <c r="N10677" t="str">
        <f t="shared" si="498"/>
        <v>Q2</v>
      </c>
      <c r="O10677" s="2">
        <f t="shared" si="499"/>
        <v>24.128392692968781</v>
      </c>
      <c r="P10677" t="str">
        <f>VLOOKUP(retail_sales_2023!C10677,customers!A:J,5,)</f>
        <v>Patna</v>
      </c>
      <c r="Q10677" t="str">
        <f>VLOOKUP(C10677,customers!A:J,10,0)</f>
        <v>Premium</v>
      </c>
    </row>
    <row r="10678" spans="1:17" x14ac:dyDescent="0.3">
      <c r="A10678" t="s">
        <v>11769</v>
      </c>
      <c r="B10678" s="1">
        <v>45255</v>
      </c>
      <c r="C10678" t="s">
        <v>468</v>
      </c>
      <c r="D10678" t="s">
        <v>469</v>
      </c>
      <c r="E10678" t="s">
        <v>15</v>
      </c>
      <c r="F10678" t="s">
        <v>43</v>
      </c>
      <c r="G10678" t="s">
        <v>301</v>
      </c>
      <c r="H10678">
        <v>2</v>
      </c>
      <c r="I10678">
        <v>33093.360000000001</v>
      </c>
      <c r="J10678">
        <v>0</v>
      </c>
      <c r="K10678">
        <v>66186.720000000001</v>
      </c>
      <c r="L10678">
        <v>9921.08</v>
      </c>
      <c r="M10678">
        <f t="shared" si="500"/>
        <v>66186.720000000001</v>
      </c>
      <c r="N10678" t="str">
        <f t="shared" si="498"/>
        <v>Q4</v>
      </c>
      <c r="O10678" s="2">
        <f t="shared" si="499"/>
        <v>14.989532643406411</v>
      </c>
      <c r="P10678" t="str">
        <f>VLOOKUP(retail_sales_2023!C10678,customers!A:J,5,)</f>
        <v>Bengaluru</v>
      </c>
      <c r="Q10678" t="str">
        <f>VLOOKUP(C10678,customers!A:J,10,0)</f>
        <v>Regular</v>
      </c>
    </row>
    <row r="10679" spans="1:17" x14ac:dyDescent="0.3">
      <c r="A10679" t="s">
        <v>11770</v>
      </c>
      <c r="B10679" s="1">
        <v>45256</v>
      </c>
      <c r="C10679" t="s">
        <v>190</v>
      </c>
      <c r="D10679" t="s">
        <v>191</v>
      </c>
      <c r="E10679" t="s">
        <v>33</v>
      </c>
      <c r="F10679" t="s">
        <v>43</v>
      </c>
      <c r="G10679" t="s">
        <v>282</v>
      </c>
      <c r="H10679">
        <v>5</v>
      </c>
      <c r="I10679">
        <v>26444.98</v>
      </c>
      <c r="J10679">
        <v>0.05</v>
      </c>
      <c r="K10679">
        <v>125613.65</v>
      </c>
      <c r="L10679">
        <v>13051.58</v>
      </c>
      <c r="M10679">
        <f t="shared" si="500"/>
        <v>125613.65499999998</v>
      </c>
      <c r="N10679" t="str">
        <f t="shared" si="498"/>
        <v>Q4</v>
      </c>
      <c r="O10679" s="2">
        <f t="shared" si="499"/>
        <v>10.390256154486396</v>
      </c>
      <c r="P10679" t="str">
        <f>VLOOKUP(retail_sales_2023!C10679,customers!A:J,5,)</f>
        <v>Surat</v>
      </c>
      <c r="Q10679" t="str">
        <f>VLOOKUP(C10679,customers!A:J,10,0)</f>
        <v>Premium</v>
      </c>
    </row>
    <row r="10680" spans="1:17" x14ac:dyDescent="0.3">
      <c r="A10680" t="s">
        <v>11771</v>
      </c>
      <c r="B10680" s="1">
        <v>45116</v>
      </c>
      <c r="C10680" t="s">
        <v>701</v>
      </c>
      <c r="D10680" t="s">
        <v>702</v>
      </c>
      <c r="E10680" t="s">
        <v>15</v>
      </c>
      <c r="F10680" t="s">
        <v>28</v>
      </c>
      <c r="G10680" t="s">
        <v>325</v>
      </c>
      <c r="H10680">
        <v>1</v>
      </c>
      <c r="I10680">
        <v>2440.7800000000002</v>
      </c>
      <c r="J10680">
        <v>0</v>
      </c>
      <c r="K10680">
        <v>2440.7800000000002</v>
      </c>
      <c r="L10680">
        <v>-81.12</v>
      </c>
      <c r="M10680">
        <f t="shared" si="500"/>
        <v>2440.7800000000002</v>
      </c>
      <c r="N10680" t="str">
        <f t="shared" si="498"/>
        <v>Q3</v>
      </c>
      <c r="O10680" s="2">
        <f t="shared" si="499"/>
        <v>-3.3235277247437294</v>
      </c>
      <c r="P10680" t="str">
        <f>VLOOKUP(retail_sales_2023!C10680,customers!A:J,5,)</f>
        <v>Bengaluru</v>
      </c>
      <c r="Q10680" t="str">
        <f>VLOOKUP(C10680,customers!A:J,10,0)</f>
        <v>Premium</v>
      </c>
    </row>
    <row r="10681" spans="1:17" x14ac:dyDescent="0.3">
      <c r="A10681" t="s">
        <v>11772</v>
      </c>
      <c r="B10681" s="1">
        <v>44984</v>
      </c>
      <c r="C10681" t="s">
        <v>245</v>
      </c>
      <c r="D10681" t="s">
        <v>246</v>
      </c>
      <c r="E10681" t="s">
        <v>27</v>
      </c>
      <c r="F10681" t="s">
        <v>43</v>
      </c>
      <c r="G10681" t="s">
        <v>154</v>
      </c>
      <c r="H10681">
        <v>5</v>
      </c>
      <c r="I10681">
        <v>18565.5</v>
      </c>
      <c r="J10681">
        <v>0.25</v>
      </c>
      <c r="K10681">
        <v>69620.62</v>
      </c>
      <c r="L10681">
        <v>8193.14</v>
      </c>
      <c r="M10681">
        <f t="shared" si="500"/>
        <v>69620.625</v>
      </c>
      <c r="N10681" t="str">
        <f t="shared" si="498"/>
        <v>Q1</v>
      </c>
      <c r="O10681" s="2">
        <f t="shared" si="499"/>
        <v>11.768266355571095</v>
      </c>
      <c r="P10681" t="str">
        <f>VLOOKUP(retail_sales_2023!C10681,customers!A:J,5,)</f>
        <v>Chandigarh</v>
      </c>
      <c r="Q10681" t="str">
        <f>VLOOKUP(C10681,customers!A:J,10,0)</f>
        <v>Premium</v>
      </c>
    </row>
    <row r="10682" spans="1:17" x14ac:dyDescent="0.3">
      <c r="A10682" t="s">
        <v>11773</v>
      </c>
      <c r="B10682" s="1">
        <v>45249</v>
      </c>
      <c r="C10682" t="s">
        <v>409</v>
      </c>
      <c r="D10682" t="s">
        <v>410</v>
      </c>
      <c r="E10682" t="s">
        <v>21</v>
      </c>
      <c r="F10682" t="s">
        <v>43</v>
      </c>
      <c r="G10682" t="s">
        <v>178</v>
      </c>
      <c r="H10682">
        <v>5</v>
      </c>
      <c r="I10682">
        <v>67252.41</v>
      </c>
      <c r="J10682">
        <v>0.05</v>
      </c>
      <c r="K10682">
        <v>319448.95</v>
      </c>
      <c r="L10682">
        <v>-44116.01</v>
      </c>
      <c r="M10682">
        <f t="shared" si="500"/>
        <v>319448.94750000001</v>
      </c>
      <c r="N10682" t="str">
        <f t="shared" si="498"/>
        <v>Q4</v>
      </c>
      <c r="O10682" s="2">
        <f t="shared" si="499"/>
        <v>-13.810034435862132</v>
      </c>
      <c r="P10682" t="str">
        <f>VLOOKUP(retail_sales_2023!C10682,customers!A:J,5,)</f>
        <v>Patna</v>
      </c>
      <c r="Q10682" t="str">
        <f>VLOOKUP(C10682,customers!A:J,10,0)</f>
        <v>Regular</v>
      </c>
    </row>
    <row r="10683" spans="1:17" x14ac:dyDescent="0.3">
      <c r="A10683" t="s">
        <v>11774</v>
      </c>
      <c r="B10683" s="1">
        <v>45090</v>
      </c>
      <c r="C10683" t="s">
        <v>875</v>
      </c>
      <c r="D10683" t="s">
        <v>876</v>
      </c>
      <c r="E10683" t="s">
        <v>15</v>
      </c>
      <c r="F10683" t="s">
        <v>81</v>
      </c>
      <c r="G10683" t="s">
        <v>150</v>
      </c>
      <c r="H10683">
        <v>5</v>
      </c>
      <c r="I10683">
        <v>616.85</v>
      </c>
      <c r="J10683">
        <v>0.1</v>
      </c>
      <c r="K10683">
        <v>2775.83</v>
      </c>
      <c r="L10683">
        <v>639.20000000000005</v>
      </c>
      <c r="M10683">
        <f t="shared" si="500"/>
        <v>2775.8250000000003</v>
      </c>
      <c r="N10683" t="str">
        <f t="shared" si="498"/>
        <v>Q2</v>
      </c>
      <c r="O10683" s="2">
        <f t="shared" si="499"/>
        <v>23.027346775559025</v>
      </c>
      <c r="P10683" t="str">
        <f>VLOOKUP(retail_sales_2023!C10683,customers!A:J,5,)</f>
        <v>Chennai</v>
      </c>
      <c r="Q10683" t="str">
        <f>VLOOKUP(C10683,customers!A:J,10,0)</f>
        <v>Premium</v>
      </c>
    </row>
    <row r="10684" spans="1:17" x14ac:dyDescent="0.3">
      <c r="A10684" t="s">
        <v>11775</v>
      </c>
      <c r="B10684" s="1">
        <v>45057</v>
      </c>
      <c r="C10684" t="s">
        <v>682</v>
      </c>
      <c r="D10684" t="s">
        <v>683</v>
      </c>
      <c r="E10684" t="s">
        <v>27</v>
      </c>
      <c r="F10684" t="s">
        <v>28</v>
      </c>
      <c r="G10684" t="s">
        <v>57</v>
      </c>
      <c r="H10684">
        <v>5</v>
      </c>
      <c r="I10684">
        <v>4675.05</v>
      </c>
      <c r="J10684">
        <v>0.1</v>
      </c>
      <c r="K10684">
        <v>21037.73</v>
      </c>
      <c r="L10684">
        <v>4005.59</v>
      </c>
      <c r="M10684">
        <f t="shared" si="500"/>
        <v>21037.725000000002</v>
      </c>
      <c r="N10684" t="str">
        <f t="shared" si="498"/>
        <v>Q2</v>
      </c>
      <c r="O10684" s="2">
        <f t="shared" si="499"/>
        <v>19.04002950888713</v>
      </c>
      <c r="P10684" t="str">
        <f>VLOOKUP(retail_sales_2023!C10684,customers!A:J,5,)</f>
        <v>Delhi</v>
      </c>
      <c r="Q10684" t="str">
        <f>VLOOKUP(C10684,customers!A:J,10,0)</f>
        <v>Regular</v>
      </c>
    </row>
    <row r="10685" spans="1:17" x14ac:dyDescent="0.3">
      <c r="A10685" t="s">
        <v>11776</v>
      </c>
      <c r="B10685" s="1">
        <v>44945</v>
      </c>
      <c r="C10685" t="s">
        <v>84</v>
      </c>
      <c r="D10685" t="s">
        <v>85</v>
      </c>
      <c r="E10685" t="s">
        <v>33</v>
      </c>
      <c r="F10685" t="s">
        <v>52</v>
      </c>
      <c r="G10685" t="s">
        <v>117</v>
      </c>
      <c r="H10685">
        <v>4</v>
      </c>
      <c r="I10685">
        <v>610.03</v>
      </c>
      <c r="J10685">
        <v>0.2</v>
      </c>
      <c r="K10685">
        <v>1952.1</v>
      </c>
      <c r="L10685">
        <v>167.41</v>
      </c>
      <c r="M10685">
        <f t="shared" si="500"/>
        <v>1952.096</v>
      </c>
      <c r="N10685" t="str">
        <f t="shared" si="498"/>
        <v>Q1</v>
      </c>
      <c r="O10685" s="2">
        <f t="shared" si="499"/>
        <v>8.5758926284514114</v>
      </c>
      <c r="P10685" t="str">
        <f>VLOOKUP(retail_sales_2023!C10685,customers!A:J,5,)</f>
        <v>Mumbai</v>
      </c>
      <c r="Q10685" t="str">
        <f>VLOOKUP(C10685,customers!A:J,10,0)</f>
        <v>Regular</v>
      </c>
    </row>
    <row r="10686" spans="1:17" x14ac:dyDescent="0.3">
      <c r="A10686" t="s">
        <v>11777</v>
      </c>
      <c r="B10686" s="1">
        <v>45052</v>
      </c>
      <c r="C10686" t="s">
        <v>783</v>
      </c>
      <c r="D10686" t="s">
        <v>784</v>
      </c>
      <c r="E10686" t="s">
        <v>21</v>
      </c>
      <c r="F10686" t="s">
        <v>38</v>
      </c>
      <c r="G10686" t="s">
        <v>90</v>
      </c>
      <c r="H10686">
        <v>4</v>
      </c>
      <c r="I10686">
        <v>2026.66</v>
      </c>
      <c r="J10686">
        <v>0</v>
      </c>
      <c r="K10686">
        <v>8106.64</v>
      </c>
      <c r="L10686">
        <v>2716.94</v>
      </c>
      <c r="M10686">
        <f t="shared" si="500"/>
        <v>8106.64</v>
      </c>
      <c r="N10686" t="str">
        <f t="shared" si="498"/>
        <v>Q2</v>
      </c>
      <c r="O10686" s="2">
        <f t="shared" si="499"/>
        <v>33.514995115115511</v>
      </c>
      <c r="P10686" t="str">
        <f>VLOOKUP(retail_sales_2023!C10686,customers!A:J,5,)</f>
        <v>Ranchi</v>
      </c>
      <c r="Q10686" t="str">
        <f>VLOOKUP(C10686,customers!A:J,10,0)</f>
        <v>Occasional</v>
      </c>
    </row>
    <row r="10687" spans="1:17" x14ac:dyDescent="0.3">
      <c r="A10687" t="s">
        <v>11778</v>
      </c>
      <c r="B10687" s="1">
        <v>45148</v>
      </c>
      <c r="C10687" t="s">
        <v>1173</v>
      </c>
      <c r="D10687" t="s">
        <v>1174</v>
      </c>
      <c r="E10687" t="s">
        <v>21</v>
      </c>
      <c r="F10687" t="s">
        <v>81</v>
      </c>
      <c r="G10687" t="s">
        <v>370</v>
      </c>
      <c r="H10687">
        <v>4</v>
      </c>
      <c r="I10687">
        <v>2214.87</v>
      </c>
      <c r="J10687">
        <v>0.1</v>
      </c>
      <c r="K10687">
        <v>7973.53</v>
      </c>
      <c r="L10687">
        <v>2233.4699999999998</v>
      </c>
      <c r="M10687">
        <f t="shared" si="500"/>
        <v>7973.5320000000002</v>
      </c>
      <c r="N10687" t="str">
        <f t="shared" si="498"/>
        <v>Q3</v>
      </c>
      <c r="O10687" s="2">
        <f t="shared" si="499"/>
        <v>28.011056583470555</v>
      </c>
      <c r="P10687" t="str">
        <f>VLOOKUP(retail_sales_2023!C10687,customers!A:J,5,)</f>
        <v>Coimbatore</v>
      </c>
      <c r="Q10687" t="str">
        <f>VLOOKUP(C10687,customers!A:J,10,0)</f>
        <v>Premium</v>
      </c>
    </row>
    <row r="10688" spans="1:17" x14ac:dyDescent="0.3">
      <c r="A10688" t="s">
        <v>11779</v>
      </c>
      <c r="B10688" s="1">
        <v>45173</v>
      </c>
      <c r="C10688" t="s">
        <v>3968</v>
      </c>
      <c r="D10688" t="s">
        <v>3969</v>
      </c>
      <c r="E10688" t="s">
        <v>33</v>
      </c>
      <c r="F10688" t="s">
        <v>81</v>
      </c>
      <c r="G10688" t="s">
        <v>239</v>
      </c>
      <c r="H10688">
        <v>1</v>
      </c>
      <c r="I10688">
        <v>813.03</v>
      </c>
      <c r="J10688">
        <v>0.1</v>
      </c>
      <c r="K10688">
        <v>731.73</v>
      </c>
      <c r="L10688">
        <v>183.56</v>
      </c>
      <c r="M10688">
        <f t="shared" si="500"/>
        <v>731.72699999999998</v>
      </c>
      <c r="N10688" t="str">
        <f t="shared" si="498"/>
        <v>Q3</v>
      </c>
      <c r="O10688" s="2">
        <f t="shared" si="499"/>
        <v>25.085755674907411</v>
      </c>
      <c r="P10688" t="str">
        <f>VLOOKUP(retail_sales_2023!C10688,customers!A:J,5,)</f>
        <v>Mumbai</v>
      </c>
      <c r="Q10688" t="str">
        <f>VLOOKUP(C10688,customers!A:J,10,0)</f>
        <v>Regular</v>
      </c>
    </row>
    <row r="10689" spans="1:17" x14ac:dyDescent="0.3">
      <c r="A10689" t="s">
        <v>11780</v>
      </c>
      <c r="B10689" s="1">
        <v>45182</v>
      </c>
      <c r="C10689" t="s">
        <v>918</v>
      </c>
      <c r="D10689" t="s">
        <v>919</v>
      </c>
      <c r="E10689" t="s">
        <v>33</v>
      </c>
      <c r="F10689" t="s">
        <v>81</v>
      </c>
      <c r="G10689" t="s">
        <v>333</v>
      </c>
      <c r="H10689">
        <v>1</v>
      </c>
      <c r="I10689">
        <v>4760.45</v>
      </c>
      <c r="J10689">
        <v>0.2</v>
      </c>
      <c r="K10689">
        <v>3808.36</v>
      </c>
      <c r="L10689">
        <v>1394.1</v>
      </c>
      <c r="M10689">
        <f t="shared" si="500"/>
        <v>3808.36</v>
      </c>
      <c r="N10689" t="str">
        <f t="shared" si="498"/>
        <v>Q3</v>
      </c>
      <c r="O10689" s="2">
        <f t="shared" si="499"/>
        <v>36.606308227163389</v>
      </c>
      <c r="P10689" t="str">
        <f>VLOOKUP(retail_sales_2023!C10689,customers!A:J,5,)</f>
        <v>Ahmedabad</v>
      </c>
      <c r="Q10689" t="str">
        <f>VLOOKUP(C10689,customers!A:J,10,0)</f>
        <v>Regular</v>
      </c>
    </row>
    <row r="10690" spans="1:17" x14ac:dyDescent="0.3">
      <c r="A10690" t="s">
        <v>11781</v>
      </c>
      <c r="B10690" s="1">
        <v>45255</v>
      </c>
      <c r="C10690" t="s">
        <v>518</v>
      </c>
      <c r="D10690" t="s">
        <v>519</v>
      </c>
      <c r="E10690" t="s">
        <v>21</v>
      </c>
      <c r="F10690" t="s">
        <v>43</v>
      </c>
      <c r="G10690" t="s">
        <v>121</v>
      </c>
      <c r="H10690">
        <v>1</v>
      </c>
      <c r="I10690">
        <v>73852.27</v>
      </c>
      <c r="J10690">
        <v>0</v>
      </c>
      <c r="K10690">
        <v>73852.27</v>
      </c>
      <c r="L10690">
        <v>6518.99</v>
      </c>
      <c r="M10690">
        <f t="shared" si="500"/>
        <v>73852.27</v>
      </c>
      <c r="N10690" t="str">
        <f t="shared" si="498"/>
        <v>Q4</v>
      </c>
      <c r="O10690" s="2">
        <f t="shared" si="499"/>
        <v>8.8270678748263247</v>
      </c>
      <c r="P10690" t="str">
        <f>VLOOKUP(retail_sales_2023!C10690,customers!A:J,5,)</f>
        <v>Ranchi</v>
      </c>
      <c r="Q10690" t="str">
        <f>VLOOKUP(C10690,customers!A:J,10,0)</f>
        <v>Premium</v>
      </c>
    </row>
    <row r="10691" spans="1:17" x14ac:dyDescent="0.3">
      <c r="A10691" t="s">
        <v>11782</v>
      </c>
      <c r="B10691" s="1">
        <v>44942</v>
      </c>
      <c r="C10691" t="s">
        <v>797</v>
      </c>
      <c r="D10691" t="s">
        <v>798</v>
      </c>
      <c r="E10691" t="s">
        <v>15</v>
      </c>
      <c r="F10691" t="s">
        <v>28</v>
      </c>
      <c r="G10691" t="s">
        <v>57</v>
      </c>
      <c r="H10691">
        <v>3</v>
      </c>
      <c r="I10691">
        <v>1496.87</v>
      </c>
      <c r="J10691">
        <v>0.1</v>
      </c>
      <c r="K10691">
        <v>4041.55</v>
      </c>
      <c r="L10691">
        <v>870.45</v>
      </c>
      <c r="M10691">
        <f t="shared" si="500"/>
        <v>4041.549</v>
      </c>
      <c r="N10691" t="str">
        <f t="shared" ref="N10691:N10754" si="501">"Q"&amp;ROUNDUP(MONTH(B10691)/3,0)</f>
        <v>Q1</v>
      </c>
      <c r="O10691" s="2">
        <f t="shared" ref="O10691:O10754" si="502">(L10691/K10691)*100</f>
        <v>21.537528918360529</v>
      </c>
      <c r="P10691" t="str">
        <f>VLOOKUP(retail_sales_2023!C10691,customers!A:J,5,)</f>
        <v>Kochi</v>
      </c>
      <c r="Q10691" t="str">
        <f>VLOOKUP(C10691,customers!A:J,10,0)</f>
        <v>Occasional</v>
      </c>
    </row>
    <row r="10692" spans="1:17" x14ac:dyDescent="0.3">
      <c r="A10692" t="s">
        <v>11783</v>
      </c>
      <c r="B10692" s="1">
        <v>45107</v>
      </c>
      <c r="C10692" t="s">
        <v>485</v>
      </c>
      <c r="D10692" t="s">
        <v>486</v>
      </c>
      <c r="E10692" t="s">
        <v>27</v>
      </c>
      <c r="F10692" t="s">
        <v>38</v>
      </c>
      <c r="G10692" t="s">
        <v>90</v>
      </c>
      <c r="H10692">
        <v>1</v>
      </c>
      <c r="I10692">
        <v>889.8</v>
      </c>
      <c r="J10692">
        <v>0.2</v>
      </c>
      <c r="K10692">
        <v>711.84</v>
      </c>
      <c r="L10692">
        <v>198.55</v>
      </c>
      <c r="M10692">
        <f t="shared" si="500"/>
        <v>711.84</v>
      </c>
      <c r="N10692" t="str">
        <f t="shared" si="501"/>
        <v>Q2</v>
      </c>
      <c r="O10692" s="2">
        <f t="shared" si="502"/>
        <v>27.892503933468195</v>
      </c>
      <c r="P10692" t="str">
        <f>VLOOKUP(retail_sales_2023!C10692,customers!A:J,5,)</f>
        <v>Lucknow</v>
      </c>
      <c r="Q10692" t="str">
        <f>VLOOKUP(C10692,customers!A:J,10,0)</f>
        <v>Premium</v>
      </c>
    </row>
    <row r="10693" spans="1:17" x14ac:dyDescent="0.3">
      <c r="A10693" t="s">
        <v>11784</v>
      </c>
      <c r="B10693" s="1">
        <v>45169</v>
      </c>
      <c r="C10693" t="s">
        <v>119</v>
      </c>
      <c r="D10693" t="s">
        <v>120</v>
      </c>
      <c r="E10693" t="s">
        <v>15</v>
      </c>
      <c r="F10693" t="s">
        <v>43</v>
      </c>
      <c r="G10693" t="s">
        <v>243</v>
      </c>
      <c r="H10693">
        <v>4</v>
      </c>
      <c r="I10693">
        <v>41454.959999999999</v>
      </c>
      <c r="J10693">
        <v>0.25</v>
      </c>
      <c r="K10693">
        <v>124364.88</v>
      </c>
      <c r="L10693">
        <v>10704.94</v>
      </c>
      <c r="M10693">
        <f t="shared" ref="M10693:M10756" si="503">H10693*I10693*(1-J10693)</f>
        <v>124364.88</v>
      </c>
      <c r="N10693" t="str">
        <f t="shared" si="501"/>
        <v>Q3</v>
      </c>
      <c r="O10693" s="2">
        <f t="shared" si="502"/>
        <v>8.6076873149397155</v>
      </c>
      <c r="P10693" t="str">
        <f>VLOOKUP(retail_sales_2023!C10693,customers!A:J,5,)</f>
        <v>Kochi</v>
      </c>
      <c r="Q10693" t="str">
        <f>VLOOKUP(C10693,customers!A:J,10,0)</f>
        <v>Premium</v>
      </c>
    </row>
    <row r="10694" spans="1:17" x14ac:dyDescent="0.3">
      <c r="A10694" t="s">
        <v>11785</v>
      </c>
      <c r="B10694" s="1">
        <v>44944</v>
      </c>
      <c r="C10694" t="s">
        <v>103</v>
      </c>
      <c r="D10694" t="s">
        <v>104</v>
      </c>
      <c r="E10694" t="s">
        <v>15</v>
      </c>
      <c r="F10694" t="s">
        <v>38</v>
      </c>
      <c r="G10694" t="s">
        <v>395</v>
      </c>
      <c r="H10694">
        <v>3</v>
      </c>
      <c r="I10694">
        <v>2442.5300000000002</v>
      </c>
      <c r="J10694">
        <v>0.25</v>
      </c>
      <c r="K10694">
        <v>5495.69</v>
      </c>
      <c r="L10694">
        <v>1466.42</v>
      </c>
      <c r="M10694">
        <f t="shared" si="503"/>
        <v>5495.6925000000001</v>
      </c>
      <c r="N10694" t="str">
        <f t="shared" si="501"/>
        <v>Q1</v>
      </c>
      <c r="O10694" s="2">
        <f t="shared" si="502"/>
        <v>26.683091659100132</v>
      </c>
      <c r="P10694" t="str">
        <f>VLOOKUP(retail_sales_2023!C10694,customers!A:J,5,)</f>
        <v>Coimbatore</v>
      </c>
      <c r="Q10694" t="str">
        <f>VLOOKUP(C10694,customers!A:J,10,0)</f>
        <v>Regular</v>
      </c>
    </row>
    <row r="10695" spans="1:17" x14ac:dyDescent="0.3">
      <c r="A10695" t="s">
        <v>11786</v>
      </c>
      <c r="B10695" s="1">
        <v>45165</v>
      </c>
      <c r="C10695" t="s">
        <v>849</v>
      </c>
      <c r="D10695" t="s">
        <v>850</v>
      </c>
      <c r="E10695" t="s">
        <v>33</v>
      </c>
      <c r="F10695" t="s">
        <v>43</v>
      </c>
      <c r="G10695" t="s">
        <v>110</v>
      </c>
      <c r="H10695">
        <v>2</v>
      </c>
      <c r="I10695">
        <v>6951.09</v>
      </c>
      <c r="J10695">
        <v>0</v>
      </c>
      <c r="K10695">
        <v>13902.18</v>
      </c>
      <c r="L10695">
        <v>1339.15</v>
      </c>
      <c r="M10695">
        <f t="shared" si="503"/>
        <v>13902.18</v>
      </c>
      <c r="N10695" t="str">
        <f t="shared" si="501"/>
        <v>Q3</v>
      </c>
      <c r="O10695" s="2">
        <f t="shared" si="502"/>
        <v>9.632661927841534</v>
      </c>
      <c r="P10695" t="str">
        <f>VLOOKUP(retail_sales_2023!C10695,customers!A:J,5,)</f>
        <v>Nagpur</v>
      </c>
      <c r="Q10695" t="str">
        <f>VLOOKUP(C10695,customers!A:J,10,0)</f>
        <v>Occasional</v>
      </c>
    </row>
    <row r="10696" spans="1:17" x14ac:dyDescent="0.3">
      <c r="A10696" t="s">
        <v>11787</v>
      </c>
      <c r="B10696" s="1">
        <v>44954</v>
      </c>
      <c r="C10696" t="s">
        <v>1262</v>
      </c>
      <c r="D10696" t="s">
        <v>1263</v>
      </c>
      <c r="E10696" t="s">
        <v>27</v>
      </c>
      <c r="F10696" t="s">
        <v>52</v>
      </c>
      <c r="G10696" t="s">
        <v>133</v>
      </c>
      <c r="H10696">
        <v>9</v>
      </c>
      <c r="I10696">
        <v>766.82</v>
      </c>
      <c r="J10696">
        <v>0.1</v>
      </c>
      <c r="K10696">
        <v>6211.24</v>
      </c>
      <c r="L10696">
        <v>503.38</v>
      </c>
      <c r="M10696">
        <f t="shared" si="503"/>
        <v>6211.2420000000002</v>
      </c>
      <c r="N10696" t="str">
        <f t="shared" si="501"/>
        <v>Q1</v>
      </c>
      <c r="O10696" s="2">
        <f t="shared" si="502"/>
        <v>8.1043398741636139</v>
      </c>
      <c r="P10696" t="str">
        <f>VLOOKUP(retail_sales_2023!C10696,customers!A:J,5,)</f>
        <v>Jaipur</v>
      </c>
      <c r="Q10696" t="str">
        <f>VLOOKUP(C10696,customers!A:J,10,0)</f>
        <v>Occasional</v>
      </c>
    </row>
    <row r="10697" spans="1:17" x14ac:dyDescent="0.3">
      <c r="A10697" t="s">
        <v>11788</v>
      </c>
      <c r="B10697" s="1">
        <v>45048</v>
      </c>
      <c r="C10697" t="s">
        <v>826</v>
      </c>
      <c r="D10697" t="s">
        <v>827</v>
      </c>
      <c r="E10697" t="s">
        <v>33</v>
      </c>
      <c r="F10697" t="s">
        <v>43</v>
      </c>
      <c r="G10697" t="s">
        <v>272</v>
      </c>
      <c r="H10697">
        <v>2</v>
      </c>
      <c r="I10697">
        <v>2047.65</v>
      </c>
      <c r="J10697">
        <v>0.05</v>
      </c>
      <c r="K10697">
        <v>3890.53</v>
      </c>
      <c r="L10697">
        <v>423.29</v>
      </c>
      <c r="M10697">
        <f t="shared" si="503"/>
        <v>3890.5349999999999</v>
      </c>
      <c r="N10697" t="str">
        <f t="shared" si="501"/>
        <v>Q2</v>
      </c>
      <c r="O10697" s="2">
        <f t="shared" si="502"/>
        <v>10.880008636355457</v>
      </c>
      <c r="P10697" t="str">
        <f>VLOOKUP(retail_sales_2023!C10697,customers!A:J,5,)</f>
        <v>Mumbai</v>
      </c>
      <c r="Q10697" t="str">
        <f>VLOOKUP(C10697,customers!A:J,10,0)</f>
        <v>Premium</v>
      </c>
    </row>
    <row r="10698" spans="1:17" x14ac:dyDescent="0.3">
      <c r="A10698" t="s">
        <v>11789</v>
      </c>
      <c r="B10698" s="1">
        <v>45083</v>
      </c>
      <c r="C10698" t="s">
        <v>719</v>
      </c>
      <c r="D10698" t="s">
        <v>720</v>
      </c>
      <c r="E10698" t="s">
        <v>33</v>
      </c>
      <c r="F10698" t="s">
        <v>52</v>
      </c>
      <c r="G10698" t="s">
        <v>169</v>
      </c>
      <c r="H10698">
        <v>2</v>
      </c>
      <c r="I10698">
        <v>248.9</v>
      </c>
      <c r="J10698">
        <v>0</v>
      </c>
      <c r="K10698">
        <v>497.8</v>
      </c>
      <c r="L10698">
        <v>-9.1</v>
      </c>
      <c r="M10698">
        <f t="shared" si="503"/>
        <v>497.8</v>
      </c>
      <c r="N10698" t="str">
        <f t="shared" si="501"/>
        <v>Q2</v>
      </c>
      <c r="O10698" s="2">
        <f t="shared" si="502"/>
        <v>-1.8280433909200482</v>
      </c>
      <c r="P10698" t="str">
        <f>VLOOKUP(retail_sales_2023!C10698,customers!A:J,5,)</f>
        <v>Pune</v>
      </c>
      <c r="Q10698" t="str">
        <f>VLOOKUP(C10698,customers!A:J,10,0)</f>
        <v>Regular</v>
      </c>
    </row>
    <row r="10699" spans="1:17" x14ac:dyDescent="0.3">
      <c r="A10699" t="s">
        <v>11790</v>
      </c>
      <c r="B10699" s="1">
        <v>45216</v>
      </c>
      <c r="C10699" t="s">
        <v>1607</v>
      </c>
      <c r="D10699" t="s">
        <v>1608</v>
      </c>
      <c r="E10699" t="s">
        <v>15</v>
      </c>
      <c r="F10699" t="s">
        <v>38</v>
      </c>
      <c r="G10699" t="s">
        <v>395</v>
      </c>
      <c r="H10699">
        <v>2</v>
      </c>
      <c r="I10699">
        <v>2351.9899999999998</v>
      </c>
      <c r="J10699">
        <v>0.05</v>
      </c>
      <c r="K10699">
        <v>4468.78</v>
      </c>
      <c r="L10699">
        <v>1284.52</v>
      </c>
      <c r="M10699">
        <f t="shared" si="503"/>
        <v>4468.780999999999</v>
      </c>
      <c r="N10699" t="str">
        <f t="shared" si="501"/>
        <v>Q4</v>
      </c>
      <c r="O10699" s="2">
        <f t="shared" si="502"/>
        <v>28.744310527705551</v>
      </c>
      <c r="P10699" t="str">
        <f>VLOOKUP(retail_sales_2023!C10699,customers!A:J,5,)</f>
        <v>Bengaluru</v>
      </c>
      <c r="Q10699" t="str">
        <f>VLOOKUP(C10699,customers!A:J,10,0)</f>
        <v>Regular</v>
      </c>
    </row>
    <row r="10700" spans="1:17" x14ac:dyDescent="0.3">
      <c r="A10700" t="s">
        <v>11791</v>
      </c>
      <c r="B10700" s="1">
        <v>44980</v>
      </c>
      <c r="C10700" t="s">
        <v>895</v>
      </c>
      <c r="D10700" t="s">
        <v>896</v>
      </c>
      <c r="E10700" t="s">
        <v>15</v>
      </c>
      <c r="F10700" t="s">
        <v>22</v>
      </c>
      <c r="G10700" t="s">
        <v>315</v>
      </c>
      <c r="H10700">
        <v>2</v>
      </c>
      <c r="I10700">
        <v>18775.54</v>
      </c>
      <c r="J10700">
        <v>0.05</v>
      </c>
      <c r="K10700">
        <v>35673.53</v>
      </c>
      <c r="L10700">
        <v>7830.24</v>
      </c>
      <c r="M10700">
        <f t="shared" si="503"/>
        <v>35673.525999999998</v>
      </c>
      <c r="N10700" t="str">
        <f t="shared" si="501"/>
        <v>Q1</v>
      </c>
      <c r="O10700" s="2">
        <f t="shared" si="502"/>
        <v>21.949720142637975</v>
      </c>
      <c r="P10700" t="str">
        <f>VLOOKUP(retail_sales_2023!C10700,customers!A:J,5,)</f>
        <v>Hyderabad</v>
      </c>
      <c r="Q10700" t="str">
        <f>VLOOKUP(C10700,customers!A:J,10,0)</f>
        <v>Regular</v>
      </c>
    </row>
    <row r="10701" spans="1:17" x14ac:dyDescent="0.3">
      <c r="A10701" t="s">
        <v>11792</v>
      </c>
      <c r="B10701" s="1">
        <v>45265</v>
      </c>
      <c r="C10701" t="s">
        <v>924</v>
      </c>
      <c r="D10701" t="s">
        <v>925</v>
      </c>
      <c r="E10701" t="s">
        <v>27</v>
      </c>
      <c r="F10701" t="s">
        <v>81</v>
      </c>
      <c r="G10701" t="s">
        <v>239</v>
      </c>
      <c r="H10701">
        <v>2</v>
      </c>
      <c r="I10701">
        <v>887.17</v>
      </c>
      <c r="J10701">
        <v>0.05</v>
      </c>
      <c r="K10701">
        <v>1685.62</v>
      </c>
      <c r="L10701">
        <v>535.91999999999996</v>
      </c>
      <c r="M10701">
        <f t="shared" si="503"/>
        <v>1685.6229999999998</v>
      </c>
      <c r="N10701" t="str">
        <f t="shared" si="501"/>
        <v>Q4</v>
      </c>
      <c r="O10701" s="2">
        <f t="shared" si="502"/>
        <v>31.793642695269398</v>
      </c>
      <c r="P10701" t="str">
        <f>VLOOKUP(retail_sales_2023!C10701,customers!A:J,5,)</f>
        <v>Lucknow</v>
      </c>
      <c r="Q10701" t="str">
        <f>VLOOKUP(C10701,customers!A:J,10,0)</f>
        <v>Regular</v>
      </c>
    </row>
    <row r="10702" spans="1:17" x14ac:dyDescent="0.3">
      <c r="A10702" t="s">
        <v>11793</v>
      </c>
      <c r="B10702" s="1">
        <v>45028</v>
      </c>
      <c r="C10702" t="s">
        <v>663</v>
      </c>
      <c r="D10702" t="s">
        <v>1776</v>
      </c>
      <c r="E10702" t="s">
        <v>27</v>
      </c>
      <c r="F10702" t="s">
        <v>28</v>
      </c>
      <c r="G10702" t="s">
        <v>61</v>
      </c>
      <c r="H10702">
        <v>2</v>
      </c>
      <c r="I10702">
        <v>7920.66</v>
      </c>
      <c r="J10702">
        <v>0.1</v>
      </c>
      <c r="K10702">
        <v>14257.19</v>
      </c>
      <c r="L10702">
        <v>3021.82</v>
      </c>
      <c r="M10702">
        <f t="shared" si="503"/>
        <v>14257.188</v>
      </c>
      <c r="N10702" t="str">
        <f t="shared" si="501"/>
        <v>Q2</v>
      </c>
      <c r="O10702" s="2">
        <f t="shared" si="502"/>
        <v>21.195060176654724</v>
      </c>
      <c r="P10702" t="str">
        <f>VLOOKUP(retail_sales_2023!C10702,customers!A:J,5,)</f>
        <v>Lucknow</v>
      </c>
      <c r="Q10702" t="str">
        <f>VLOOKUP(C10702,customers!A:J,10,0)</f>
        <v>Premium</v>
      </c>
    </row>
    <row r="10703" spans="1:17" x14ac:dyDescent="0.3">
      <c r="A10703" t="s">
        <v>11794</v>
      </c>
      <c r="B10703" s="1">
        <v>45139</v>
      </c>
      <c r="C10703" t="s">
        <v>583</v>
      </c>
      <c r="D10703" t="s">
        <v>584</v>
      </c>
      <c r="E10703" t="s">
        <v>27</v>
      </c>
      <c r="F10703" t="s">
        <v>28</v>
      </c>
      <c r="G10703" t="s">
        <v>61</v>
      </c>
      <c r="H10703">
        <v>1</v>
      </c>
      <c r="I10703">
        <v>5801.64</v>
      </c>
      <c r="J10703">
        <v>0</v>
      </c>
      <c r="K10703">
        <v>5801.64</v>
      </c>
      <c r="L10703">
        <v>1199.56</v>
      </c>
      <c r="M10703">
        <f t="shared" si="503"/>
        <v>5801.64</v>
      </c>
      <c r="N10703" t="str">
        <f t="shared" si="501"/>
        <v>Q3</v>
      </c>
      <c r="O10703" s="2">
        <f t="shared" si="502"/>
        <v>20.676222585337936</v>
      </c>
      <c r="P10703" t="str">
        <f>VLOOKUP(retail_sales_2023!C10703,customers!A:J,5,)</f>
        <v>Amritsar</v>
      </c>
      <c r="Q10703" t="str">
        <f>VLOOKUP(C10703,customers!A:J,10,0)</f>
        <v>Premium</v>
      </c>
    </row>
    <row r="10704" spans="1:17" x14ac:dyDescent="0.3">
      <c r="A10704" t="s">
        <v>11795</v>
      </c>
      <c r="B10704" s="1">
        <v>45118</v>
      </c>
      <c r="C10704" t="s">
        <v>1352</v>
      </c>
      <c r="D10704" t="s">
        <v>1353</v>
      </c>
      <c r="E10704" t="s">
        <v>15</v>
      </c>
      <c r="F10704" t="s">
        <v>52</v>
      </c>
      <c r="G10704" t="s">
        <v>226</v>
      </c>
      <c r="H10704">
        <v>6</v>
      </c>
      <c r="I10704">
        <v>270.06</v>
      </c>
      <c r="J10704">
        <v>0</v>
      </c>
      <c r="K10704">
        <v>1620.36</v>
      </c>
      <c r="L10704">
        <v>134.4</v>
      </c>
      <c r="M10704">
        <f t="shared" si="503"/>
        <v>1620.3600000000001</v>
      </c>
      <c r="N10704" t="str">
        <f t="shared" si="501"/>
        <v>Q3</v>
      </c>
      <c r="O10704" s="2">
        <f t="shared" si="502"/>
        <v>8.2944530844997431</v>
      </c>
      <c r="P10704" t="str">
        <f>VLOOKUP(retail_sales_2023!C10704,customers!A:J,5,)</f>
        <v>Kochi</v>
      </c>
      <c r="Q10704" t="str">
        <f>VLOOKUP(C10704,customers!A:J,10,0)</f>
        <v>Premium</v>
      </c>
    </row>
    <row r="10705" spans="1:17" x14ac:dyDescent="0.3">
      <c r="A10705" t="s">
        <v>11796</v>
      </c>
      <c r="B10705" s="1">
        <v>44995</v>
      </c>
      <c r="C10705" t="s">
        <v>25</v>
      </c>
      <c r="D10705" t="s">
        <v>26</v>
      </c>
      <c r="E10705" t="s">
        <v>27</v>
      </c>
      <c r="F10705" t="s">
        <v>28</v>
      </c>
      <c r="G10705" t="s">
        <v>165</v>
      </c>
      <c r="H10705">
        <v>2</v>
      </c>
      <c r="I10705">
        <v>2026.52</v>
      </c>
      <c r="J10705">
        <v>0.15</v>
      </c>
      <c r="K10705">
        <v>3445.08</v>
      </c>
      <c r="L10705">
        <v>645.91999999999996</v>
      </c>
      <c r="M10705">
        <f t="shared" si="503"/>
        <v>3445.0839999999998</v>
      </c>
      <c r="N10705" t="str">
        <f t="shared" si="501"/>
        <v>Q1</v>
      </c>
      <c r="O10705" s="2">
        <f t="shared" si="502"/>
        <v>18.74905662568068</v>
      </c>
      <c r="P10705" t="str">
        <f>VLOOKUP(retail_sales_2023!C10705,customers!A:J,5,)</f>
        <v>Delhi</v>
      </c>
      <c r="Q10705" t="str">
        <f>VLOOKUP(C10705,customers!A:J,10,0)</f>
        <v>Premium</v>
      </c>
    </row>
    <row r="10706" spans="1:17" x14ac:dyDescent="0.3">
      <c r="A10706" t="s">
        <v>11797</v>
      </c>
      <c r="B10706" s="1">
        <v>44941</v>
      </c>
      <c r="C10706" t="s">
        <v>1640</v>
      </c>
      <c r="D10706" t="s">
        <v>1641</v>
      </c>
      <c r="E10706" t="s">
        <v>27</v>
      </c>
      <c r="F10706" t="s">
        <v>43</v>
      </c>
      <c r="G10706" t="s">
        <v>243</v>
      </c>
      <c r="H10706">
        <v>1</v>
      </c>
      <c r="I10706">
        <v>71489.89</v>
      </c>
      <c r="J10706">
        <v>0.1</v>
      </c>
      <c r="K10706">
        <v>64340.9</v>
      </c>
      <c r="L10706">
        <v>6302.03</v>
      </c>
      <c r="M10706">
        <f t="shared" si="503"/>
        <v>64340.900999999998</v>
      </c>
      <c r="N10706" t="str">
        <f t="shared" si="501"/>
        <v>Q1</v>
      </c>
      <c r="O10706" s="2">
        <f t="shared" si="502"/>
        <v>9.7947495294594873</v>
      </c>
      <c r="P10706" t="str">
        <f>VLOOKUP(retail_sales_2023!C10706,customers!A:J,5,)</f>
        <v>Lucknow</v>
      </c>
      <c r="Q10706" t="str">
        <f>VLOOKUP(C10706,customers!A:J,10,0)</f>
        <v>Regular</v>
      </c>
    </row>
    <row r="10707" spans="1:17" x14ac:dyDescent="0.3">
      <c r="A10707" t="s">
        <v>11798</v>
      </c>
      <c r="B10707" s="1">
        <v>45232</v>
      </c>
      <c r="C10707" t="s">
        <v>650</v>
      </c>
      <c r="D10707" t="s">
        <v>651</v>
      </c>
      <c r="E10707" t="s">
        <v>33</v>
      </c>
      <c r="F10707" t="s">
        <v>22</v>
      </c>
      <c r="G10707" t="s">
        <v>315</v>
      </c>
      <c r="H10707">
        <v>1</v>
      </c>
      <c r="I10707">
        <v>15863.84</v>
      </c>
      <c r="J10707">
        <v>0</v>
      </c>
      <c r="K10707">
        <v>15863.84</v>
      </c>
      <c r="L10707">
        <v>4999.25</v>
      </c>
      <c r="M10707">
        <f t="shared" si="503"/>
        <v>15863.84</v>
      </c>
      <c r="N10707" t="str">
        <f t="shared" si="501"/>
        <v>Q4</v>
      </c>
      <c r="O10707" s="2">
        <f t="shared" si="502"/>
        <v>31.513492319640136</v>
      </c>
      <c r="P10707" t="str">
        <f>VLOOKUP(retail_sales_2023!C10707,customers!A:J,5,)</f>
        <v>Ahmedabad</v>
      </c>
      <c r="Q10707" t="str">
        <f>VLOOKUP(C10707,customers!A:J,10,0)</f>
        <v>Regular</v>
      </c>
    </row>
    <row r="10708" spans="1:17" x14ac:dyDescent="0.3">
      <c r="A10708" t="s">
        <v>11799</v>
      </c>
      <c r="B10708" s="1">
        <v>45201</v>
      </c>
      <c r="C10708" t="s">
        <v>732</v>
      </c>
      <c r="D10708" t="s">
        <v>733</v>
      </c>
      <c r="E10708" t="s">
        <v>21</v>
      </c>
      <c r="F10708" t="s">
        <v>16</v>
      </c>
      <c r="G10708" t="s">
        <v>17</v>
      </c>
      <c r="H10708">
        <v>5</v>
      </c>
      <c r="I10708">
        <v>356.66</v>
      </c>
      <c r="J10708">
        <v>0</v>
      </c>
      <c r="K10708">
        <v>1783.3</v>
      </c>
      <c r="L10708">
        <v>746.53</v>
      </c>
      <c r="M10708">
        <f t="shared" si="503"/>
        <v>1783.3000000000002</v>
      </c>
      <c r="N10708" t="str">
        <f t="shared" si="501"/>
        <v>Q4</v>
      </c>
      <c r="O10708" s="2">
        <f t="shared" si="502"/>
        <v>41.862277799585037</v>
      </c>
      <c r="P10708" t="str">
        <f>VLOOKUP(retail_sales_2023!C10708,customers!A:J,5,)</f>
        <v>Kochi</v>
      </c>
      <c r="Q10708" t="str">
        <f>VLOOKUP(C10708,customers!A:J,10,0)</f>
        <v>Occasional</v>
      </c>
    </row>
    <row r="10709" spans="1:17" x14ac:dyDescent="0.3">
      <c r="A10709" t="s">
        <v>11800</v>
      </c>
      <c r="B10709" s="1">
        <v>44950</v>
      </c>
      <c r="C10709" t="s">
        <v>291</v>
      </c>
      <c r="D10709" t="s">
        <v>292</v>
      </c>
      <c r="E10709" t="s">
        <v>33</v>
      </c>
      <c r="F10709" t="s">
        <v>38</v>
      </c>
      <c r="G10709" t="s">
        <v>65</v>
      </c>
      <c r="H10709">
        <v>2</v>
      </c>
      <c r="I10709">
        <v>2339.25</v>
      </c>
      <c r="J10709">
        <v>0</v>
      </c>
      <c r="K10709">
        <v>4678.5</v>
      </c>
      <c r="L10709">
        <v>1080.26</v>
      </c>
      <c r="M10709">
        <f t="shared" si="503"/>
        <v>4678.5</v>
      </c>
      <c r="N10709" t="str">
        <f t="shared" si="501"/>
        <v>Q1</v>
      </c>
      <c r="O10709" s="2">
        <f t="shared" si="502"/>
        <v>23.089879234797479</v>
      </c>
      <c r="P10709" t="str">
        <f>VLOOKUP(retail_sales_2023!C10709,customers!A:J,5,)</f>
        <v>Pune</v>
      </c>
      <c r="Q10709" t="str">
        <f>VLOOKUP(C10709,customers!A:J,10,0)</f>
        <v>Premium</v>
      </c>
    </row>
    <row r="10710" spans="1:17" x14ac:dyDescent="0.3">
      <c r="A10710" t="s">
        <v>11801</v>
      </c>
      <c r="B10710" s="1">
        <v>45088</v>
      </c>
      <c r="C10710" t="s">
        <v>1436</v>
      </c>
      <c r="D10710" t="s">
        <v>1437</v>
      </c>
      <c r="E10710" t="s">
        <v>21</v>
      </c>
      <c r="F10710" t="s">
        <v>43</v>
      </c>
      <c r="G10710" t="s">
        <v>128</v>
      </c>
      <c r="H10710">
        <v>2</v>
      </c>
      <c r="I10710">
        <v>29006.34</v>
      </c>
      <c r="J10710">
        <v>0.1</v>
      </c>
      <c r="K10710">
        <v>52211.41</v>
      </c>
      <c r="L10710">
        <v>4412.6400000000003</v>
      </c>
      <c r="M10710">
        <f t="shared" si="503"/>
        <v>52211.412000000004</v>
      </c>
      <c r="N10710" t="str">
        <f t="shared" si="501"/>
        <v>Q2</v>
      </c>
      <c r="O10710" s="2">
        <f t="shared" si="502"/>
        <v>8.4514859874498693</v>
      </c>
      <c r="P10710" t="str">
        <f>VLOOKUP(retail_sales_2023!C10710,customers!A:J,5,)</f>
        <v>Ranchi</v>
      </c>
      <c r="Q10710" t="str">
        <f>VLOOKUP(C10710,customers!A:J,10,0)</f>
        <v>Premium</v>
      </c>
    </row>
    <row r="10711" spans="1:17" x14ac:dyDescent="0.3">
      <c r="A10711" t="s">
        <v>11802</v>
      </c>
      <c r="B10711" s="1">
        <v>45176</v>
      </c>
      <c r="C10711" t="s">
        <v>288</v>
      </c>
      <c r="D10711" t="s">
        <v>289</v>
      </c>
      <c r="E10711" t="s">
        <v>27</v>
      </c>
      <c r="F10711" t="s">
        <v>43</v>
      </c>
      <c r="G10711" t="s">
        <v>243</v>
      </c>
      <c r="H10711">
        <v>1</v>
      </c>
      <c r="I10711">
        <v>5837.79</v>
      </c>
      <c r="J10711">
        <v>0</v>
      </c>
      <c r="K10711">
        <v>5837.79</v>
      </c>
      <c r="L10711">
        <v>738.51</v>
      </c>
      <c r="M10711">
        <f t="shared" si="503"/>
        <v>5837.79</v>
      </c>
      <c r="N10711" t="str">
        <f t="shared" si="501"/>
        <v>Q3</v>
      </c>
      <c r="O10711" s="2">
        <f t="shared" si="502"/>
        <v>12.650506441650009</v>
      </c>
      <c r="P10711" t="str">
        <f>VLOOKUP(retail_sales_2023!C10711,customers!A:J,5,)</f>
        <v>Delhi</v>
      </c>
      <c r="Q10711" t="str">
        <f>VLOOKUP(C10711,customers!A:J,10,0)</f>
        <v>Premium</v>
      </c>
    </row>
    <row r="10712" spans="1:17" x14ac:dyDescent="0.3">
      <c r="A10712" t="s">
        <v>11803</v>
      </c>
      <c r="B10712" s="1">
        <v>45264</v>
      </c>
      <c r="C10712" t="s">
        <v>538</v>
      </c>
      <c r="D10712" t="s">
        <v>539</v>
      </c>
      <c r="E10712" t="s">
        <v>33</v>
      </c>
      <c r="F10712" t="s">
        <v>38</v>
      </c>
      <c r="G10712" t="s">
        <v>395</v>
      </c>
      <c r="H10712">
        <v>5</v>
      </c>
      <c r="I10712">
        <v>3797.56</v>
      </c>
      <c r="J10712">
        <v>0.1</v>
      </c>
      <c r="K10712">
        <v>17089.02</v>
      </c>
      <c r="L10712">
        <v>3586.65</v>
      </c>
      <c r="M10712">
        <f t="shared" si="503"/>
        <v>17089.02</v>
      </c>
      <c r="N10712" t="str">
        <f t="shared" si="501"/>
        <v>Q4</v>
      </c>
      <c r="O10712" s="2">
        <f t="shared" si="502"/>
        <v>20.988037933128993</v>
      </c>
      <c r="P10712" t="str">
        <f>VLOOKUP(retail_sales_2023!C10712,customers!A:J,5,)</f>
        <v>Mumbai</v>
      </c>
      <c r="Q10712" t="str">
        <f>VLOOKUP(C10712,customers!A:J,10,0)</f>
        <v>Premium</v>
      </c>
    </row>
    <row r="10713" spans="1:17" x14ac:dyDescent="0.3">
      <c r="A10713" t="s">
        <v>11804</v>
      </c>
      <c r="B10713" s="1">
        <v>45277</v>
      </c>
      <c r="C10713" t="s">
        <v>3889</v>
      </c>
      <c r="D10713" t="s">
        <v>3890</v>
      </c>
      <c r="E10713" t="s">
        <v>27</v>
      </c>
      <c r="F10713" t="s">
        <v>38</v>
      </c>
      <c r="G10713" t="s">
        <v>684</v>
      </c>
      <c r="H10713">
        <v>3</v>
      </c>
      <c r="I10713">
        <v>1506.28</v>
      </c>
      <c r="J10713">
        <v>0</v>
      </c>
      <c r="K10713">
        <v>4518.84</v>
      </c>
      <c r="L10713">
        <v>1230.17</v>
      </c>
      <c r="M10713">
        <f t="shared" si="503"/>
        <v>4518.84</v>
      </c>
      <c r="N10713" t="str">
        <f t="shared" si="501"/>
        <v>Q4</v>
      </c>
      <c r="O10713" s="2">
        <f t="shared" si="502"/>
        <v>27.223136911242708</v>
      </c>
      <c r="P10713" t="str">
        <f>VLOOKUP(retail_sales_2023!C10713,customers!A:J,5,)</f>
        <v>Jaipur</v>
      </c>
      <c r="Q10713" t="str">
        <f>VLOOKUP(C10713,customers!A:J,10,0)</f>
        <v>Premium</v>
      </c>
    </row>
    <row r="10714" spans="1:17" x14ac:dyDescent="0.3">
      <c r="A10714" t="s">
        <v>11805</v>
      </c>
      <c r="B10714" s="1">
        <v>44984</v>
      </c>
      <c r="C10714" t="s">
        <v>1853</v>
      </c>
      <c r="D10714" t="s">
        <v>1854</v>
      </c>
      <c r="E10714" t="s">
        <v>33</v>
      </c>
      <c r="F10714" t="s">
        <v>52</v>
      </c>
      <c r="G10714" t="s">
        <v>69</v>
      </c>
      <c r="H10714">
        <v>3</v>
      </c>
      <c r="I10714">
        <v>359.89</v>
      </c>
      <c r="J10714">
        <v>0</v>
      </c>
      <c r="K10714">
        <v>1079.67</v>
      </c>
      <c r="L10714">
        <v>92.25</v>
      </c>
      <c r="M10714">
        <f t="shared" si="503"/>
        <v>1079.67</v>
      </c>
      <c r="N10714" t="str">
        <f t="shared" si="501"/>
        <v>Q1</v>
      </c>
      <c r="O10714" s="2">
        <f t="shared" si="502"/>
        <v>8.5442774180999734</v>
      </c>
      <c r="P10714" t="str">
        <f>VLOOKUP(retail_sales_2023!C10714,customers!A:J,5,)</f>
        <v>Surat</v>
      </c>
      <c r="Q10714" t="str">
        <f>VLOOKUP(C10714,customers!A:J,10,0)</f>
        <v>Premium</v>
      </c>
    </row>
    <row r="10715" spans="1:17" x14ac:dyDescent="0.3">
      <c r="A10715" t="s">
        <v>11806</v>
      </c>
      <c r="B10715" s="1">
        <v>45023</v>
      </c>
      <c r="C10715" t="s">
        <v>2379</v>
      </c>
      <c r="D10715" t="s">
        <v>2380</v>
      </c>
      <c r="E10715" t="s">
        <v>21</v>
      </c>
      <c r="F10715" t="s">
        <v>43</v>
      </c>
      <c r="G10715" t="s">
        <v>243</v>
      </c>
      <c r="H10715">
        <v>4</v>
      </c>
      <c r="I10715">
        <v>39660.199999999997</v>
      </c>
      <c r="J10715">
        <v>0.3</v>
      </c>
      <c r="K10715">
        <v>111048.56</v>
      </c>
      <c r="L10715">
        <v>11620.19</v>
      </c>
      <c r="M10715">
        <f t="shared" si="503"/>
        <v>111048.55999999998</v>
      </c>
      <c r="N10715" t="str">
        <f t="shared" si="501"/>
        <v>Q2</v>
      </c>
      <c r="O10715" s="2">
        <f t="shared" si="502"/>
        <v>10.464061848258096</v>
      </c>
      <c r="P10715" t="str">
        <f>VLOOKUP(retail_sales_2023!C10715,customers!A:J,5,)</f>
        <v>Bhubaneswar</v>
      </c>
      <c r="Q10715" t="str">
        <f>VLOOKUP(C10715,customers!A:J,10,0)</f>
        <v>Premium</v>
      </c>
    </row>
    <row r="10716" spans="1:17" x14ac:dyDescent="0.3">
      <c r="A10716" t="s">
        <v>11807</v>
      </c>
      <c r="B10716" s="1">
        <v>44982</v>
      </c>
      <c r="C10716" t="s">
        <v>46</v>
      </c>
      <c r="D10716" t="s">
        <v>47</v>
      </c>
      <c r="E10716" t="s">
        <v>21</v>
      </c>
      <c r="F10716" t="s">
        <v>28</v>
      </c>
      <c r="G10716" t="s">
        <v>325</v>
      </c>
      <c r="H10716">
        <v>5</v>
      </c>
      <c r="I10716">
        <v>942.22</v>
      </c>
      <c r="J10716">
        <v>0</v>
      </c>
      <c r="K10716">
        <v>4711.1000000000004</v>
      </c>
      <c r="L10716">
        <v>923.52</v>
      </c>
      <c r="M10716">
        <f t="shared" si="503"/>
        <v>4711.1000000000004</v>
      </c>
      <c r="N10716" t="str">
        <f t="shared" si="501"/>
        <v>Q1</v>
      </c>
      <c r="O10716" s="2">
        <f t="shared" si="502"/>
        <v>19.603065101568635</v>
      </c>
      <c r="P10716" t="str">
        <f>VLOOKUP(retail_sales_2023!C10716,customers!A:J,5,)</f>
        <v>Bhubaneswar</v>
      </c>
      <c r="Q10716" t="str">
        <f>VLOOKUP(C10716,customers!A:J,10,0)</f>
        <v>Premium</v>
      </c>
    </row>
    <row r="10717" spans="1:17" x14ac:dyDescent="0.3">
      <c r="A10717" t="s">
        <v>11808</v>
      </c>
      <c r="B10717" s="1">
        <v>45291</v>
      </c>
      <c r="C10717" t="s">
        <v>1988</v>
      </c>
      <c r="D10717" t="s">
        <v>1989</v>
      </c>
      <c r="E10717" t="s">
        <v>15</v>
      </c>
      <c r="F10717" t="s">
        <v>81</v>
      </c>
      <c r="G10717" t="s">
        <v>105</v>
      </c>
      <c r="H10717">
        <v>1</v>
      </c>
      <c r="I10717">
        <v>2333.98</v>
      </c>
      <c r="J10717">
        <v>0.2</v>
      </c>
      <c r="K10717">
        <v>1867.18</v>
      </c>
      <c r="L10717">
        <v>667.6</v>
      </c>
      <c r="M10717">
        <f t="shared" si="503"/>
        <v>1867.1840000000002</v>
      </c>
      <c r="N10717" t="str">
        <f t="shared" si="501"/>
        <v>Q4</v>
      </c>
      <c r="O10717" s="2">
        <f t="shared" si="502"/>
        <v>35.75445323964481</v>
      </c>
      <c r="P10717" t="str">
        <f>VLOOKUP(retail_sales_2023!C10717,customers!A:J,5,)</f>
        <v>Bengaluru</v>
      </c>
      <c r="Q10717" t="str">
        <f>VLOOKUP(C10717,customers!A:J,10,0)</f>
        <v>Premium</v>
      </c>
    </row>
    <row r="10718" spans="1:17" x14ac:dyDescent="0.3">
      <c r="A10718" t="s">
        <v>11809</v>
      </c>
      <c r="B10718" s="1">
        <v>44988</v>
      </c>
      <c r="C10718" t="s">
        <v>393</v>
      </c>
      <c r="D10718" t="s">
        <v>394</v>
      </c>
      <c r="E10718" t="s">
        <v>33</v>
      </c>
      <c r="F10718" t="s">
        <v>52</v>
      </c>
      <c r="G10718" t="s">
        <v>200</v>
      </c>
      <c r="H10718">
        <v>10</v>
      </c>
      <c r="I10718">
        <v>764.4</v>
      </c>
      <c r="J10718">
        <v>0.1</v>
      </c>
      <c r="K10718">
        <v>6879.6</v>
      </c>
      <c r="L10718">
        <v>611.87</v>
      </c>
      <c r="M10718">
        <f t="shared" si="503"/>
        <v>6879.6</v>
      </c>
      <c r="N10718" t="str">
        <f t="shared" si="501"/>
        <v>Q1</v>
      </c>
      <c r="O10718" s="2">
        <f t="shared" si="502"/>
        <v>8.8939763939763932</v>
      </c>
      <c r="P10718" t="str">
        <f>VLOOKUP(retail_sales_2023!C10718,customers!A:J,5,)</f>
        <v>Ahmedabad</v>
      </c>
      <c r="Q10718" t="str">
        <f>VLOOKUP(C10718,customers!A:J,10,0)</f>
        <v>Premium</v>
      </c>
    </row>
    <row r="10719" spans="1:17" x14ac:dyDescent="0.3">
      <c r="A10719" t="s">
        <v>11810</v>
      </c>
      <c r="B10719" s="1">
        <v>45281</v>
      </c>
      <c r="C10719" t="s">
        <v>434</v>
      </c>
      <c r="D10719" t="s">
        <v>435</v>
      </c>
      <c r="E10719" t="s">
        <v>33</v>
      </c>
      <c r="F10719" t="s">
        <v>81</v>
      </c>
      <c r="G10719" t="s">
        <v>239</v>
      </c>
      <c r="H10719">
        <v>1</v>
      </c>
      <c r="I10719">
        <v>1009.77</v>
      </c>
      <c r="J10719">
        <v>0.05</v>
      </c>
      <c r="K10719">
        <v>959.28</v>
      </c>
      <c r="L10719">
        <v>205.38</v>
      </c>
      <c r="M10719">
        <f t="shared" si="503"/>
        <v>959.28149999999994</v>
      </c>
      <c r="N10719" t="str">
        <f t="shared" si="501"/>
        <v>Q4</v>
      </c>
      <c r="O10719" s="2">
        <f t="shared" si="502"/>
        <v>21.409807355516637</v>
      </c>
      <c r="P10719" t="str">
        <f>VLOOKUP(retail_sales_2023!C10719,customers!A:J,5,)</f>
        <v>Mumbai</v>
      </c>
      <c r="Q10719" t="str">
        <f>VLOOKUP(C10719,customers!A:J,10,0)</f>
        <v>Premium</v>
      </c>
    </row>
    <row r="10720" spans="1:17" x14ac:dyDescent="0.3">
      <c r="A10720" t="s">
        <v>11811</v>
      </c>
      <c r="B10720" s="1">
        <v>45012</v>
      </c>
      <c r="C10720" t="s">
        <v>1227</v>
      </c>
      <c r="D10720" t="s">
        <v>1228</v>
      </c>
      <c r="E10720" t="s">
        <v>27</v>
      </c>
      <c r="F10720" t="s">
        <v>81</v>
      </c>
      <c r="G10720" t="s">
        <v>105</v>
      </c>
      <c r="H10720">
        <v>3</v>
      </c>
      <c r="I10720">
        <v>615.54999999999995</v>
      </c>
      <c r="J10720">
        <v>0.2</v>
      </c>
      <c r="K10720">
        <v>1477.32</v>
      </c>
      <c r="L10720">
        <v>465.88</v>
      </c>
      <c r="M10720">
        <f t="shared" si="503"/>
        <v>1477.32</v>
      </c>
      <c r="N10720" t="str">
        <f t="shared" si="501"/>
        <v>Q1</v>
      </c>
      <c r="O10720" s="2">
        <f t="shared" si="502"/>
        <v>31.535483172230798</v>
      </c>
      <c r="P10720" t="str">
        <f>VLOOKUP(retail_sales_2023!C10720,customers!A:J,5,)</f>
        <v>Chandigarh</v>
      </c>
      <c r="Q10720" t="str">
        <f>VLOOKUP(C10720,customers!A:J,10,0)</f>
        <v>Premium</v>
      </c>
    </row>
    <row r="10721" spans="1:17" x14ac:dyDescent="0.3">
      <c r="A10721" t="s">
        <v>11812</v>
      </c>
      <c r="B10721" s="1">
        <v>45267</v>
      </c>
      <c r="C10721" t="s">
        <v>570</v>
      </c>
      <c r="D10721" t="s">
        <v>571</v>
      </c>
      <c r="E10721" t="s">
        <v>33</v>
      </c>
      <c r="F10721" t="s">
        <v>38</v>
      </c>
      <c r="G10721" t="s">
        <v>684</v>
      </c>
      <c r="H10721">
        <v>3</v>
      </c>
      <c r="I10721">
        <v>2984.38</v>
      </c>
      <c r="J10721">
        <v>0.1</v>
      </c>
      <c r="K10721">
        <v>8057.83</v>
      </c>
      <c r="L10721">
        <v>2696.68</v>
      </c>
      <c r="M10721">
        <f t="shared" si="503"/>
        <v>8057.826</v>
      </c>
      <c r="N10721" t="str">
        <f t="shared" si="501"/>
        <v>Q4</v>
      </c>
      <c r="O10721" s="2">
        <f t="shared" si="502"/>
        <v>33.46657847087863</v>
      </c>
      <c r="P10721" t="str">
        <f>VLOOKUP(retail_sales_2023!C10721,customers!A:J,5,)</f>
        <v>Pune</v>
      </c>
      <c r="Q10721" t="str">
        <f>VLOOKUP(C10721,customers!A:J,10,0)</f>
        <v>Premium</v>
      </c>
    </row>
    <row r="10722" spans="1:17" x14ac:dyDescent="0.3">
      <c r="A10722" t="s">
        <v>11813</v>
      </c>
      <c r="B10722" s="1">
        <v>45232</v>
      </c>
      <c r="C10722" t="s">
        <v>103</v>
      </c>
      <c r="D10722" t="s">
        <v>104</v>
      </c>
      <c r="E10722" t="s">
        <v>15</v>
      </c>
      <c r="F10722" t="s">
        <v>52</v>
      </c>
      <c r="G10722" t="s">
        <v>69</v>
      </c>
      <c r="H10722">
        <v>1</v>
      </c>
      <c r="I10722">
        <v>743.33</v>
      </c>
      <c r="J10722">
        <v>0.1</v>
      </c>
      <c r="K10722">
        <v>669</v>
      </c>
      <c r="L10722">
        <v>69.23</v>
      </c>
      <c r="M10722">
        <f t="shared" si="503"/>
        <v>668.99700000000007</v>
      </c>
      <c r="N10722" t="str">
        <f t="shared" si="501"/>
        <v>Q4</v>
      </c>
      <c r="O10722" s="2">
        <f t="shared" si="502"/>
        <v>10.348281016442453</v>
      </c>
      <c r="P10722" t="str">
        <f>VLOOKUP(retail_sales_2023!C10722,customers!A:J,5,)</f>
        <v>Coimbatore</v>
      </c>
      <c r="Q10722" t="str">
        <f>VLOOKUP(C10722,customers!A:J,10,0)</f>
        <v>Regular</v>
      </c>
    </row>
    <row r="10723" spans="1:17" x14ac:dyDescent="0.3">
      <c r="A10723" t="s">
        <v>11814</v>
      </c>
      <c r="B10723" s="1">
        <v>45015</v>
      </c>
      <c r="C10723" t="s">
        <v>1103</v>
      </c>
      <c r="D10723" t="s">
        <v>1104</v>
      </c>
      <c r="E10723" t="s">
        <v>33</v>
      </c>
      <c r="F10723" t="s">
        <v>28</v>
      </c>
      <c r="G10723" t="s">
        <v>97</v>
      </c>
      <c r="H10723">
        <v>2</v>
      </c>
      <c r="I10723">
        <v>2118.5100000000002</v>
      </c>
      <c r="J10723">
        <v>0</v>
      </c>
      <c r="K10723">
        <v>4237.0200000000004</v>
      </c>
      <c r="L10723">
        <v>1077.68</v>
      </c>
      <c r="M10723">
        <f t="shared" si="503"/>
        <v>4237.0200000000004</v>
      </c>
      <c r="N10723" t="str">
        <f t="shared" si="501"/>
        <v>Q1</v>
      </c>
      <c r="O10723" s="2">
        <f t="shared" si="502"/>
        <v>25.434857517783726</v>
      </c>
      <c r="P10723" t="str">
        <f>VLOOKUP(retail_sales_2023!C10723,customers!A:J,5,)</f>
        <v>Mumbai</v>
      </c>
      <c r="Q10723" t="str">
        <f>VLOOKUP(C10723,customers!A:J,10,0)</f>
        <v>Regular</v>
      </c>
    </row>
    <row r="10724" spans="1:17" x14ac:dyDescent="0.3">
      <c r="A10724" t="s">
        <v>11815</v>
      </c>
      <c r="B10724" s="1">
        <v>45149</v>
      </c>
      <c r="C10724" t="s">
        <v>2836</v>
      </c>
      <c r="D10724" t="s">
        <v>2837</v>
      </c>
      <c r="E10724" t="s">
        <v>27</v>
      </c>
      <c r="F10724" t="s">
        <v>28</v>
      </c>
      <c r="G10724" t="s">
        <v>280</v>
      </c>
      <c r="H10724">
        <v>2</v>
      </c>
      <c r="I10724">
        <v>1497.6</v>
      </c>
      <c r="J10724">
        <v>0.15</v>
      </c>
      <c r="K10724">
        <v>2545.92</v>
      </c>
      <c r="L10724">
        <v>695.26</v>
      </c>
      <c r="M10724">
        <f t="shared" si="503"/>
        <v>2545.9199999999996</v>
      </c>
      <c r="N10724" t="str">
        <f t="shared" si="501"/>
        <v>Q3</v>
      </c>
      <c r="O10724" s="2">
        <f t="shared" si="502"/>
        <v>27.308792106586221</v>
      </c>
      <c r="P10724" t="str">
        <f>VLOOKUP(retail_sales_2023!C10724,customers!A:J,5,)</f>
        <v>Jaipur</v>
      </c>
      <c r="Q10724" t="str">
        <f>VLOOKUP(C10724,customers!A:J,10,0)</f>
        <v>Occasional</v>
      </c>
    </row>
    <row r="10725" spans="1:17" x14ac:dyDescent="0.3">
      <c r="A10725" t="s">
        <v>11816</v>
      </c>
      <c r="B10725" s="1">
        <v>45112</v>
      </c>
      <c r="C10725" t="s">
        <v>1051</v>
      </c>
      <c r="D10725" t="s">
        <v>1052</v>
      </c>
      <c r="E10725" t="s">
        <v>21</v>
      </c>
      <c r="F10725" t="s">
        <v>43</v>
      </c>
      <c r="G10725" t="s">
        <v>178</v>
      </c>
      <c r="H10725">
        <v>3</v>
      </c>
      <c r="I10725">
        <v>41846.61</v>
      </c>
      <c r="J10725">
        <v>0</v>
      </c>
      <c r="K10725">
        <v>125539.83</v>
      </c>
      <c r="L10725">
        <v>12946.34</v>
      </c>
      <c r="M10725">
        <f t="shared" si="503"/>
        <v>125539.83</v>
      </c>
      <c r="N10725" t="str">
        <f t="shared" si="501"/>
        <v>Q3</v>
      </c>
      <c r="O10725" s="2">
        <f t="shared" si="502"/>
        <v>10.312535870089995</v>
      </c>
      <c r="P10725" t="str">
        <f>VLOOKUP(retail_sales_2023!C10725,customers!A:J,5,)</f>
        <v>Bhubaneswar</v>
      </c>
      <c r="Q10725" t="str">
        <f>VLOOKUP(C10725,customers!A:J,10,0)</f>
        <v>Regular</v>
      </c>
    </row>
    <row r="10726" spans="1:17" x14ac:dyDescent="0.3">
      <c r="A10726" t="s">
        <v>11817</v>
      </c>
      <c r="B10726" s="1">
        <v>45143</v>
      </c>
      <c r="C10726" t="s">
        <v>36</v>
      </c>
      <c r="D10726" t="s">
        <v>37</v>
      </c>
      <c r="E10726" t="s">
        <v>27</v>
      </c>
      <c r="F10726" t="s">
        <v>52</v>
      </c>
      <c r="G10726" t="s">
        <v>69</v>
      </c>
      <c r="H10726">
        <v>10</v>
      </c>
      <c r="I10726">
        <v>781.78</v>
      </c>
      <c r="J10726">
        <v>0.25</v>
      </c>
      <c r="K10726">
        <v>5863.35</v>
      </c>
      <c r="L10726">
        <v>395.94</v>
      </c>
      <c r="M10726">
        <f t="shared" si="503"/>
        <v>5863.3499999999995</v>
      </c>
      <c r="N10726" t="str">
        <f t="shared" si="501"/>
        <v>Q3</v>
      </c>
      <c r="O10726" s="2">
        <f t="shared" si="502"/>
        <v>6.7527949039371693</v>
      </c>
      <c r="P10726" t="str">
        <f>VLOOKUP(retail_sales_2023!C10726,customers!A:J,5,)</f>
        <v>Lucknow</v>
      </c>
      <c r="Q10726" t="str">
        <f>VLOOKUP(C10726,customers!A:J,10,0)</f>
        <v>Premium</v>
      </c>
    </row>
    <row r="10727" spans="1:17" x14ac:dyDescent="0.3">
      <c r="A10727" t="s">
        <v>11818</v>
      </c>
      <c r="B10727" s="1">
        <v>44965</v>
      </c>
      <c r="C10727" t="s">
        <v>1433</v>
      </c>
      <c r="D10727" t="s">
        <v>1434</v>
      </c>
      <c r="E10727" t="s">
        <v>15</v>
      </c>
      <c r="F10727" t="s">
        <v>38</v>
      </c>
      <c r="G10727" t="s">
        <v>456</v>
      </c>
      <c r="H10727">
        <v>4</v>
      </c>
      <c r="I10727">
        <v>2254.7199999999998</v>
      </c>
      <c r="J10727">
        <v>0.1</v>
      </c>
      <c r="K10727">
        <v>8116.99</v>
      </c>
      <c r="L10727">
        <v>2924.37</v>
      </c>
      <c r="M10727">
        <f t="shared" si="503"/>
        <v>8116.9919999999993</v>
      </c>
      <c r="N10727" t="str">
        <f t="shared" si="501"/>
        <v>Q1</v>
      </c>
      <c r="O10727" s="2">
        <f t="shared" si="502"/>
        <v>36.027763986403826</v>
      </c>
      <c r="P10727" t="str">
        <f>VLOOKUP(retail_sales_2023!C10727,customers!A:J,5,)</f>
        <v>Coimbatore</v>
      </c>
      <c r="Q10727" t="str">
        <f>VLOOKUP(C10727,customers!A:J,10,0)</f>
        <v>Premium</v>
      </c>
    </row>
    <row r="10728" spans="1:17" x14ac:dyDescent="0.3">
      <c r="A10728" t="s">
        <v>11819</v>
      </c>
      <c r="B10728" s="1">
        <v>45034</v>
      </c>
      <c r="C10728" t="s">
        <v>75</v>
      </c>
      <c r="D10728" t="s">
        <v>76</v>
      </c>
      <c r="E10728" t="s">
        <v>21</v>
      </c>
      <c r="F10728" t="s">
        <v>81</v>
      </c>
      <c r="G10728" t="s">
        <v>264</v>
      </c>
      <c r="H10728">
        <v>4</v>
      </c>
      <c r="I10728">
        <v>388.02</v>
      </c>
      <c r="J10728">
        <v>0</v>
      </c>
      <c r="K10728">
        <v>1552.08</v>
      </c>
      <c r="L10728">
        <v>-231.99</v>
      </c>
      <c r="M10728">
        <f t="shared" si="503"/>
        <v>1552.08</v>
      </c>
      <c r="N10728" t="str">
        <f t="shared" si="501"/>
        <v>Q2</v>
      </c>
      <c r="O10728" s="2">
        <f t="shared" si="502"/>
        <v>-14.94703881243235</v>
      </c>
      <c r="P10728" t="str">
        <f>VLOOKUP(retail_sales_2023!C10728,customers!A:J,5,)</f>
        <v>Patna</v>
      </c>
      <c r="Q10728" t="str">
        <f>VLOOKUP(C10728,customers!A:J,10,0)</f>
        <v>Regular</v>
      </c>
    </row>
    <row r="10729" spans="1:17" x14ac:dyDescent="0.3">
      <c r="A10729" t="s">
        <v>11820</v>
      </c>
      <c r="B10729" s="1">
        <v>45101</v>
      </c>
      <c r="C10729" t="s">
        <v>1436</v>
      </c>
      <c r="D10729" t="s">
        <v>1437</v>
      </c>
      <c r="E10729" t="s">
        <v>21</v>
      </c>
      <c r="F10729" t="s">
        <v>43</v>
      </c>
      <c r="G10729" t="s">
        <v>272</v>
      </c>
      <c r="H10729">
        <v>5</v>
      </c>
      <c r="I10729">
        <v>19855.810000000001</v>
      </c>
      <c r="J10729">
        <v>0.2</v>
      </c>
      <c r="K10729">
        <v>79423.240000000005</v>
      </c>
      <c r="L10729">
        <v>12000.99</v>
      </c>
      <c r="M10729">
        <f t="shared" si="503"/>
        <v>79423.240000000005</v>
      </c>
      <c r="N10729" t="str">
        <f t="shared" si="501"/>
        <v>Q2</v>
      </c>
      <c r="O10729" s="2">
        <f t="shared" si="502"/>
        <v>15.110174301627582</v>
      </c>
      <c r="P10729" t="str">
        <f>VLOOKUP(retail_sales_2023!C10729,customers!A:J,5,)</f>
        <v>Ranchi</v>
      </c>
      <c r="Q10729" t="str">
        <f>VLOOKUP(C10729,customers!A:J,10,0)</f>
        <v>Premium</v>
      </c>
    </row>
    <row r="10730" spans="1:17" x14ac:dyDescent="0.3">
      <c r="A10730" t="s">
        <v>11821</v>
      </c>
      <c r="B10730" s="1">
        <v>45089</v>
      </c>
      <c r="C10730" t="s">
        <v>1037</v>
      </c>
      <c r="D10730" t="s">
        <v>1038</v>
      </c>
      <c r="E10730" t="s">
        <v>27</v>
      </c>
      <c r="F10730" t="s">
        <v>22</v>
      </c>
      <c r="G10730" t="s">
        <v>210</v>
      </c>
      <c r="H10730">
        <v>2</v>
      </c>
      <c r="I10730">
        <v>8406.25</v>
      </c>
      <c r="J10730">
        <v>0.15</v>
      </c>
      <c r="K10730">
        <v>14290.62</v>
      </c>
      <c r="L10730">
        <v>4043.2</v>
      </c>
      <c r="M10730">
        <f t="shared" si="503"/>
        <v>14290.625</v>
      </c>
      <c r="N10730" t="str">
        <f t="shared" si="501"/>
        <v>Q2</v>
      </c>
      <c r="O10730" s="2">
        <f t="shared" si="502"/>
        <v>28.292684292214048</v>
      </c>
      <c r="P10730" t="str">
        <f>VLOOKUP(retail_sales_2023!C10730,customers!A:J,5,)</f>
        <v>Lucknow</v>
      </c>
      <c r="Q10730" t="str">
        <f>VLOOKUP(C10730,customers!A:J,10,0)</f>
        <v>Occasional</v>
      </c>
    </row>
    <row r="10731" spans="1:17" x14ac:dyDescent="0.3">
      <c r="A10731" t="s">
        <v>11822</v>
      </c>
      <c r="B10731" s="1">
        <v>44948</v>
      </c>
      <c r="C10731" t="s">
        <v>2500</v>
      </c>
      <c r="D10731" t="s">
        <v>2501</v>
      </c>
      <c r="E10731" t="s">
        <v>21</v>
      </c>
      <c r="F10731" t="s">
        <v>16</v>
      </c>
      <c r="G10731" t="s">
        <v>296</v>
      </c>
      <c r="H10731">
        <v>4</v>
      </c>
      <c r="I10731">
        <v>889.32</v>
      </c>
      <c r="J10731">
        <v>0.05</v>
      </c>
      <c r="K10731">
        <v>3379.42</v>
      </c>
      <c r="L10731">
        <v>1493.61</v>
      </c>
      <c r="M10731">
        <f t="shared" si="503"/>
        <v>3379.4160000000002</v>
      </c>
      <c r="N10731" t="str">
        <f t="shared" si="501"/>
        <v>Q1</v>
      </c>
      <c r="O10731" s="2">
        <f t="shared" si="502"/>
        <v>44.197229110320698</v>
      </c>
      <c r="P10731" t="str">
        <f>VLOOKUP(retail_sales_2023!C10731,customers!A:J,5,)</f>
        <v>Bhubaneswar</v>
      </c>
      <c r="Q10731" t="str">
        <f>VLOOKUP(C10731,customers!A:J,10,0)</f>
        <v>Occasional</v>
      </c>
    </row>
    <row r="10732" spans="1:17" x14ac:dyDescent="0.3">
      <c r="A10732" t="s">
        <v>11823</v>
      </c>
      <c r="B10732" s="1">
        <v>45223</v>
      </c>
      <c r="C10732" t="s">
        <v>1969</v>
      </c>
      <c r="D10732" t="s">
        <v>1970</v>
      </c>
      <c r="E10732" t="s">
        <v>33</v>
      </c>
      <c r="F10732" t="s">
        <v>28</v>
      </c>
      <c r="G10732" t="s">
        <v>61</v>
      </c>
      <c r="H10732">
        <v>2</v>
      </c>
      <c r="I10732">
        <v>1096.69</v>
      </c>
      <c r="J10732">
        <v>0.3</v>
      </c>
      <c r="K10732">
        <v>1535.37</v>
      </c>
      <c r="L10732">
        <v>261.85000000000002</v>
      </c>
      <c r="M10732">
        <f t="shared" si="503"/>
        <v>1535.366</v>
      </c>
      <c r="N10732" t="str">
        <f t="shared" si="501"/>
        <v>Q4</v>
      </c>
      <c r="O10732" s="2">
        <f t="shared" si="502"/>
        <v>17.054521060070211</v>
      </c>
      <c r="P10732" t="str">
        <f>VLOOKUP(retail_sales_2023!C10732,customers!A:J,5,)</f>
        <v>Ahmedabad</v>
      </c>
      <c r="Q10732" t="str">
        <f>VLOOKUP(C10732,customers!A:J,10,0)</f>
        <v>Premium</v>
      </c>
    </row>
    <row r="10733" spans="1:17" x14ac:dyDescent="0.3">
      <c r="A10733" t="s">
        <v>11824</v>
      </c>
      <c r="B10733" s="1">
        <v>45120</v>
      </c>
      <c r="C10733" t="s">
        <v>2836</v>
      </c>
      <c r="D10733" t="s">
        <v>2837</v>
      </c>
      <c r="E10733" t="s">
        <v>27</v>
      </c>
      <c r="F10733" t="s">
        <v>52</v>
      </c>
      <c r="G10733" t="s">
        <v>235</v>
      </c>
      <c r="H10733">
        <v>2</v>
      </c>
      <c r="I10733">
        <v>342.15</v>
      </c>
      <c r="J10733">
        <v>0.05</v>
      </c>
      <c r="K10733">
        <v>650.08000000000004</v>
      </c>
      <c r="L10733">
        <v>52.84</v>
      </c>
      <c r="M10733">
        <f t="shared" si="503"/>
        <v>650.08499999999992</v>
      </c>
      <c r="N10733" t="str">
        <f t="shared" si="501"/>
        <v>Q3</v>
      </c>
      <c r="O10733" s="2">
        <f t="shared" si="502"/>
        <v>8.1282303716465663</v>
      </c>
      <c r="P10733" t="str">
        <f>VLOOKUP(retail_sales_2023!C10733,customers!A:J,5,)</f>
        <v>Jaipur</v>
      </c>
      <c r="Q10733" t="str">
        <f>VLOOKUP(C10733,customers!A:J,10,0)</f>
        <v>Occasional</v>
      </c>
    </row>
    <row r="10734" spans="1:17" x14ac:dyDescent="0.3">
      <c r="A10734" t="s">
        <v>11825</v>
      </c>
      <c r="B10734" s="1">
        <v>45123</v>
      </c>
      <c r="C10734" t="s">
        <v>1906</v>
      </c>
      <c r="D10734" t="s">
        <v>1907</v>
      </c>
      <c r="E10734" t="s">
        <v>27</v>
      </c>
      <c r="F10734" t="s">
        <v>52</v>
      </c>
      <c r="G10734" t="s">
        <v>133</v>
      </c>
      <c r="H10734">
        <v>8</v>
      </c>
      <c r="I10734">
        <v>176.62</v>
      </c>
      <c r="J10734">
        <v>0</v>
      </c>
      <c r="K10734">
        <v>1412.96</v>
      </c>
      <c r="L10734">
        <v>117.12</v>
      </c>
      <c r="M10734">
        <f t="shared" si="503"/>
        <v>1412.96</v>
      </c>
      <c r="N10734" t="str">
        <f t="shared" si="501"/>
        <v>Q3</v>
      </c>
      <c r="O10734" s="2">
        <f t="shared" si="502"/>
        <v>8.2889819952440273</v>
      </c>
      <c r="P10734" t="str">
        <f>VLOOKUP(retail_sales_2023!C10734,customers!A:J,5,)</f>
        <v>Amritsar</v>
      </c>
      <c r="Q10734" t="str">
        <f>VLOOKUP(C10734,customers!A:J,10,0)</f>
        <v>Regular</v>
      </c>
    </row>
    <row r="10735" spans="1:17" x14ac:dyDescent="0.3">
      <c r="A10735" t="s">
        <v>11826</v>
      </c>
      <c r="B10735" s="1">
        <v>45256</v>
      </c>
      <c r="C10735" t="s">
        <v>67</v>
      </c>
      <c r="D10735" t="s">
        <v>68</v>
      </c>
      <c r="E10735" t="s">
        <v>33</v>
      </c>
      <c r="F10735" t="s">
        <v>43</v>
      </c>
      <c r="G10735" t="s">
        <v>272</v>
      </c>
      <c r="H10735">
        <v>1</v>
      </c>
      <c r="I10735">
        <v>54469.13</v>
      </c>
      <c r="J10735">
        <v>0</v>
      </c>
      <c r="K10735">
        <v>54469.13</v>
      </c>
      <c r="L10735">
        <v>6599.69</v>
      </c>
      <c r="M10735">
        <f t="shared" si="503"/>
        <v>54469.13</v>
      </c>
      <c r="N10735" t="str">
        <f t="shared" si="501"/>
        <v>Q4</v>
      </c>
      <c r="O10735" s="2">
        <f t="shared" si="502"/>
        <v>12.116385923549725</v>
      </c>
      <c r="P10735" t="str">
        <f>VLOOKUP(retail_sales_2023!C10735,customers!A:J,5,)</f>
        <v>Surat</v>
      </c>
      <c r="Q10735" t="str">
        <f>VLOOKUP(C10735,customers!A:J,10,0)</f>
        <v>Premium</v>
      </c>
    </row>
    <row r="10736" spans="1:17" x14ac:dyDescent="0.3">
      <c r="A10736" t="s">
        <v>11827</v>
      </c>
      <c r="B10736" s="1">
        <v>45040</v>
      </c>
      <c r="C10736" t="s">
        <v>221</v>
      </c>
      <c r="D10736" t="s">
        <v>222</v>
      </c>
      <c r="E10736" t="s">
        <v>27</v>
      </c>
      <c r="F10736" t="s">
        <v>81</v>
      </c>
      <c r="G10736" t="s">
        <v>82</v>
      </c>
      <c r="H10736">
        <v>1</v>
      </c>
      <c r="I10736">
        <v>2762.96</v>
      </c>
      <c r="J10736">
        <v>0.1</v>
      </c>
      <c r="K10736">
        <v>2486.66</v>
      </c>
      <c r="L10736">
        <v>792.2</v>
      </c>
      <c r="M10736">
        <f t="shared" si="503"/>
        <v>2486.6640000000002</v>
      </c>
      <c r="N10736" t="str">
        <f t="shared" si="501"/>
        <v>Q2</v>
      </c>
      <c r="O10736" s="2">
        <f t="shared" si="502"/>
        <v>31.857994257357262</v>
      </c>
      <c r="P10736" t="str">
        <f>VLOOKUP(retail_sales_2023!C10736,customers!A:J,5,)</f>
        <v>Lucknow</v>
      </c>
      <c r="Q10736" t="str">
        <f>VLOOKUP(C10736,customers!A:J,10,0)</f>
        <v>Premium</v>
      </c>
    </row>
    <row r="10737" spans="1:17" x14ac:dyDescent="0.3">
      <c r="A10737" t="s">
        <v>11828</v>
      </c>
      <c r="B10737" s="1">
        <v>45015</v>
      </c>
      <c r="C10737" t="s">
        <v>983</v>
      </c>
      <c r="D10737" t="s">
        <v>984</v>
      </c>
      <c r="E10737" t="s">
        <v>21</v>
      </c>
      <c r="F10737" t="s">
        <v>22</v>
      </c>
      <c r="G10737" t="s">
        <v>182</v>
      </c>
      <c r="H10737">
        <v>1</v>
      </c>
      <c r="I10737">
        <v>28761.279999999999</v>
      </c>
      <c r="J10737">
        <v>0.1</v>
      </c>
      <c r="K10737">
        <v>25885.15</v>
      </c>
      <c r="L10737">
        <v>7494.52</v>
      </c>
      <c r="M10737">
        <f t="shared" si="503"/>
        <v>25885.151999999998</v>
      </c>
      <c r="N10737" t="str">
        <f t="shared" si="501"/>
        <v>Q1</v>
      </c>
      <c r="O10737" s="2">
        <f t="shared" si="502"/>
        <v>28.952971105054441</v>
      </c>
      <c r="P10737" t="str">
        <f>VLOOKUP(retail_sales_2023!C10737,customers!A:J,5,)</f>
        <v>Patna</v>
      </c>
      <c r="Q10737" t="str">
        <f>VLOOKUP(C10737,customers!A:J,10,0)</f>
        <v>Premium</v>
      </c>
    </row>
    <row r="10738" spans="1:17" x14ac:dyDescent="0.3">
      <c r="A10738" t="s">
        <v>11829</v>
      </c>
      <c r="B10738" s="1">
        <v>45134</v>
      </c>
      <c r="C10738" t="s">
        <v>1037</v>
      </c>
      <c r="D10738" t="s">
        <v>1038</v>
      </c>
      <c r="E10738" t="s">
        <v>27</v>
      </c>
      <c r="F10738" t="s">
        <v>28</v>
      </c>
      <c r="G10738" t="s">
        <v>29</v>
      </c>
      <c r="H10738">
        <v>1</v>
      </c>
      <c r="I10738">
        <v>1833.44</v>
      </c>
      <c r="J10738">
        <v>0.05</v>
      </c>
      <c r="K10738">
        <v>1741.77</v>
      </c>
      <c r="L10738">
        <v>-239.97</v>
      </c>
      <c r="M10738">
        <f t="shared" si="503"/>
        <v>1741.768</v>
      </c>
      <c r="N10738" t="str">
        <f t="shared" si="501"/>
        <v>Q3</v>
      </c>
      <c r="O10738" s="2">
        <f t="shared" si="502"/>
        <v>-13.777364405174048</v>
      </c>
      <c r="P10738" t="str">
        <f>VLOOKUP(retail_sales_2023!C10738,customers!A:J,5,)</f>
        <v>Lucknow</v>
      </c>
      <c r="Q10738" t="str">
        <f>VLOOKUP(C10738,customers!A:J,10,0)</f>
        <v>Occasional</v>
      </c>
    </row>
    <row r="10739" spans="1:17" x14ac:dyDescent="0.3">
      <c r="A10739" t="s">
        <v>11830</v>
      </c>
      <c r="B10739" s="1">
        <v>45202</v>
      </c>
      <c r="C10739" t="s">
        <v>237</v>
      </c>
      <c r="D10739" t="s">
        <v>238</v>
      </c>
      <c r="E10739" t="s">
        <v>33</v>
      </c>
      <c r="F10739" t="s">
        <v>43</v>
      </c>
      <c r="G10739" t="s">
        <v>282</v>
      </c>
      <c r="H10739">
        <v>4</v>
      </c>
      <c r="I10739">
        <v>10631.91</v>
      </c>
      <c r="J10739">
        <v>0.3</v>
      </c>
      <c r="K10739">
        <v>29769.35</v>
      </c>
      <c r="L10739">
        <v>2648.84</v>
      </c>
      <c r="M10739">
        <f t="shared" si="503"/>
        <v>29769.347999999998</v>
      </c>
      <c r="N10739" t="str">
        <f t="shared" si="501"/>
        <v>Q4</v>
      </c>
      <c r="O10739" s="2">
        <f t="shared" si="502"/>
        <v>8.8978765072129562</v>
      </c>
      <c r="P10739" t="str">
        <f>VLOOKUP(retail_sales_2023!C10739,customers!A:J,5,)</f>
        <v>Ahmedabad</v>
      </c>
      <c r="Q10739" t="str">
        <f>VLOOKUP(C10739,customers!A:J,10,0)</f>
        <v>Regular</v>
      </c>
    </row>
    <row r="10740" spans="1:17" x14ac:dyDescent="0.3">
      <c r="A10740" t="s">
        <v>11831</v>
      </c>
      <c r="B10740" s="1">
        <v>45040</v>
      </c>
      <c r="C10740" t="s">
        <v>1671</v>
      </c>
      <c r="D10740" t="s">
        <v>1672</v>
      </c>
      <c r="E10740" t="s">
        <v>15</v>
      </c>
      <c r="F10740" t="s">
        <v>43</v>
      </c>
      <c r="G10740" t="s">
        <v>301</v>
      </c>
      <c r="H10740">
        <v>1</v>
      </c>
      <c r="I10740">
        <v>12080.62</v>
      </c>
      <c r="J10740">
        <v>0.2</v>
      </c>
      <c r="K10740">
        <v>9664.5</v>
      </c>
      <c r="L10740">
        <v>1384.97</v>
      </c>
      <c r="M10740">
        <f t="shared" si="503"/>
        <v>9664.496000000001</v>
      </c>
      <c r="N10740" t="str">
        <f t="shared" si="501"/>
        <v>Q2</v>
      </c>
      <c r="O10740" s="2">
        <f t="shared" si="502"/>
        <v>14.330487867970406</v>
      </c>
      <c r="P10740" t="str">
        <f>VLOOKUP(retail_sales_2023!C10740,customers!A:J,5,)</f>
        <v>Hyderabad</v>
      </c>
      <c r="Q10740" t="str">
        <f>VLOOKUP(C10740,customers!A:J,10,0)</f>
        <v>Occasional</v>
      </c>
    </row>
    <row r="10741" spans="1:17" x14ac:dyDescent="0.3">
      <c r="A10741" t="s">
        <v>11832</v>
      </c>
      <c r="B10741" s="1">
        <v>44936</v>
      </c>
      <c r="C10741" t="s">
        <v>310</v>
      </c>
      <c r="D10741" t="s">
        <v>311</v>
      </c>
      <c r="E10741" t="s">
        <v>21</v>
      </c>
      <c r="F10741" t="s">
        <v>28</v>
      </c>
      <c r="G10741" t="s">
        <v>672</v>
      </c>
      <c r="H10741">
        <v>3</v>
      </c>
      <c r="I10741">
        <v>4382.7</v>
      </c>
      <c r="J10741">
        <v>0</v>
      </c>
      <c r="K10741">
        <v>13148.1</v>
      </c>
      <c r="L10741">
        <v>2976.49</v>
      </c>
      <c r="M10741">
        <f t="shared" si="503"/>
        <v>13148.099999999999</v>
      </c>
      <c r="N10741" t="str">
        <f t="shared" si="501"/>
        <v>Q1</v>
      </c>
      <c r="O10741" s="2">
        <f t="shared" si="502"/>
        <v>22.638175858108774</v>
      </c>
      <c r="P10741" t="str">
        <f>VLOOKUP(retail_sales_2023!C10741,customers!A:J,5,)</f>
        <v>Patna</v>
      </c>
      <c r="Q10741" t="str">
        <f>VLOOKUP(C10741,customers!A:J,10,0)</f>
        <v>Regular</v>
      </c>
    </row>
    <row r="10742" spans="1:17" x14ac:dyDescent="0.3">
      <c r="A10742" t="s">
        <v>11833</v>
      </c>
      <c r="B10742" s="1">
        <v>45092</v>
      </c>
      <c r="C10742" t="s">
        <v>2481</v>
      </c>
      <c r="D10742" t="s">
        <v>2482</v>
      </c>
      <c r="E10742" t="s">
        <v>27</v>
      </c>
      <c r="F10742" t="s">
        <v>28</v>
      </c>
      <c r="G10742" t="s">
        <v>466</v>
      </c>
      <c r="H10742">
        <v>1</v>
      </c>
      <c r="I10742">
        <v>4320.6099999999997</v>
      </c>
      <c r="J10742">
        <v>0</v>
      </c>
      <c r="K10742">
        <v>4320.6099999999997</v>
      </c>
      <c r="L10742">
        <v>775.74</v>
      </c>
      <c r="M10742">
        <f t="shared" si="503"/>
        <v>4320.6099999999997</v>
      </c>
      <c r="N10742" t="str">
        <f t="shared" si="501"/>
        <v>Q2</v>
      </c>
      <c r="O10742" s="2">
        <f t="shared" si="502"/>
        <v>17.954409215365423</v>
      </c>
      <c r="P10742" t="str">
        <f>VLOOKUP(retail_sales_2023!C10742,customers!A:J,5,)</f>
        <v>Chandigarh</v>
      </c>
      <c r="Q10742" t="str">
        <f>VLOOKUP(C10742,customers!A:J,10,0)</f>
        <v>Regular</v>
      </c>
    </row>
    <row r="10743" spans="1:17" x14ac:dyDescent="0.3">
      <c r="A10743" t="s">
        <v>11834</v>
      </c>
      <c r="B10743" s="1">
        <v>45276</v>
      </c>
      <c r="C10743" t="s">
        <v>19</v>
      </c>
      <c r="D10743" t="s">
        <v>20</v>
      </c>
      <c r="E10743" t="s">
        <v>21</v>
      </c>
      <c r="F10743" t="s">
        <v>43</v>
      </c>
      <c r="G10743" t="s">
        <v>243</v>
      </c>
      <c r="H10743">
        <v>3</v>
      </c>
      <c r="I10743">
        <v>33706.339999999997</v>
      </c>
      <c r="J10743">
        <v>0.3</v>
      </c>
      <c r="K10743">
        <v>70783.31</v>
      </c>
      <c r="L10743">
        <v>6442.01</v>
      </c>
      <c r="M10743">
        <f t="shared" si="503"/>
        <v>70783.313999999984</v>
      </c>
      <c r="N10743" t="str">
        <f t="shared" si="501"/>
        <v>Q4</v>
      </c>
      <c r="O10743" s="2">
        <f t="shared" si="502"/>
        <v>9.1010296071206636</v>
      </c>
      <c r="P10743" t="str">
        <f>VLOOKUP(retail_sales_2023!C10743,customers!A:J,5,)</f>
        <v>Guwahati</v>
      </c>
      <c r="Q10743" t="str">
        <f>VLOOKUP(C10743,customers!A:J,10,0)</f>
        <v>Premium</v>
      </c>
    </row>
    <row r="10744" spans="1:17" x14ac:dyDescent="0.3">
      <c r="A10744" t="s">
        <v>11835</v>
      </c>
      <c r="B10744" s="1">
        <v>45121</v>
      </c>
      <c r="C10744" t="s">
        <v>1231</v>
      </c>
      <c r="D10744" t="s">
        <v>1232</v>
      </c>
      <c r="E10744" t="s">
        <v>15</v>
      </c>
      <c r="F10744" t="s">
        <v>16</v>
      </c>
      <c r="G10744" t="s">
        <v>305</v>
      </c>
      <c r="H10744">
        <v>1</v>
      </c>
      <c r="I10744">
        <v>864.48</v>
      </c>
      <c r="J10744">
        <v>0.2</v>
      </c>
      <c r="K10744">
        <v>691.58</v>
      </c>
      <c r="L10744">
        <v>176.78</v>
      </c>
      <c r="M10744">
        <f t="shared" si="503"/>
        <v>691.58400000000006</v>
      </c>
      <c r="N10744" t="str">
        <f t="shared" si="501"/>
        <v>Q3</v>
      </c>
      <c r="O10744" s="2">
        <f t="shared" si="502"/>
        <v>25.561757135833886</v>
      </c>
      <c r="P10744" t="str">
        <f>VLOOKUP(retail_sales_2023!C10744,customers!A:J,5,)</f>
        <v>Coimbatore</v>
      </c>
      <c r="Q10744" t="str">
        <f>VLOOKUP(C10744,customers!A:J,10,0)</f>
        <v>Regular</v>
      </c>
    </row>
    <row r="10745" spans="1:17" x14ac:dyDescent="0.3">
      <c r="A10745" t="s">
        <v>11836</v>
      </c>
      <c r="B10745" s="1">
        <v>45176</v>
      </c>
      <c r="C10745" t="s">
        <v>497</v>
      </c>
      <c r="D10745" t="s">
        <v>498</v>
      </c>
      <c r="E10745" t="s">
        <v>15</v>
      </c>
      <c r="F10745" t="s">
        <v>38</v>
      </c>
      <c r="G10745" t="s">
        <v>141</v>
      </c>
      <c r="H10745">
        <v>5</v>
      </c>
      <c r="I10745">
        <v>1431.63</v>
      </c>
      <c r="J10745">
        <v>0</v>
      </c>
      <c r="K10745">
        <v>7158.15</v>
      </c>
      <c r="L10745">
        <v>1748.5</v>
      </c>
      <c r="M10745">
        <f t="shared" si="503"/>
        <v>7158.1500000000005</v>
      </c>
      <c r="N10745" t="str">
        <f t="shared" si="501"/>
        <v>Q3</v>
      </c>
      <c r="O10745" s="2">
        <f t="shared" si="502"/>
        <v>24.426702430097162</v>
      </c>
      <c r="P10745" t="str">
        <f>VLOOKUP(retail_sales_2023!C10745,customers!A:J,5,)</f>
        <v>Chandigarh</v>
      </c>
      <c r="Q10745" t="str">
        <f>VLOOKUP(C10745,customers!A:J,10,0)</f>
        <v>Regular</v>
      </c>
    </row>
    <row r="10746" spans="1:17" x14ac:dyDescent="0.3">
      <c r="A10746" t="s">
        <v>11837</v>
      </c>
      <c r="B10746" s="1">
        <v>44927</v>
      </c>
      <c r="C10746" t="s">
        <v>1767</v>
      </c>
      <c r="D10746" t="s">
        <v>1768</v>
      </c>
      <c r="E10746" t="s">
        <v>27</v>
      </c>
      <c r="F10746" t="s">
        <v>43</v>
      </c>
      <c r="G10746" t="s">
        <v>272</v>
      </c>
      <c r="H10746">
        <v>4</v>
      </c>
      <c r="I10746">
        <v>38239.449999999997</v>
      </c>
      <c r="J10746">
        <v>0.05</v>
      </c>
      <c r="K10746">
        <v>145309.91</v>
      </c>
      <c r="L10746">
        <v>12736.64</v>
      </c>
      <c r="M10746">
        <f t="shared" si="503"/>
        <v>145309.90999999997</v>
      </c>
      <c r="N10746" t="str">
        <f t="shared" si="501"/>
        <v>Q1</v>
      </c>
      <c r="O10746" s="2">
        <f t="shared" si="502"/>
        <v>8.7651557970134313</v>
      </c>
      <c r="P10746" t="str">
        <f>VLOOKUP(retail_sales_2023!C10746,customers!A:J,5,)</f>
        <v>Amritsar</v>
      </c>
      <c r="Q10746" t="str">
        <f>VLOOKUP(C10746,customers!A:J,10,0)</f>
        <v>Premium</v>
      </c>
    </row>
    <row r="10747" spans="1:17" x14ac:dyDescent="0.3">
      <c r="A10747" t="s">
        <v>11838</v>
      </c>
      <c r="B10747" s="1">
        <v>45028</v>
      </c>
      <c r="C10747" t="s">
        <v>1223</v>
      </c>
      <c r="D10747" t="s">
        <v>1224</v>
      </c>
      <c r="E10747" t="s">
        <v>15</v>
      </c>
      <c r="F10747" t="s">
        <v>52</v>
      </c>
      <c r="G10747" t="s">
        <v>200</v>
      </c>
      <c r="H10747">
        <v>8</v>
      </c>
      <c r="I10747">
        <v>772.68</v>
      </c>
      <c r="J10747">
        <v>0</v>
      </c>
      <c r="K10747">
        <v>6181.44</v>
      </c>
      <c r="L10747">
        <v>420.31</v>
      </c>
      <c r="M10747">
        <f t="shared" si="503"/>
        <v>6181.44</v>
      </c>
      <c r="N10747" t="str">
        <f t="shared" si="501"/>
        <v>Q2</v>
      </c>
      <c r="O10747" s="2">
        <f t="shared" si="502"/>
        <v>6.7995483253093143</v>
      </c>
      <c r="P10747" t="str">
        <f>VLOOKUP(retail_sales_2023!C10747,customers!A:J,5,)</f>
        <v>Chennai</v>
      </c>
      <c r="Q10747" t="str">
        <f>VLOOKUP(C10747,customers!A:J,10,0)</f>
        <v>Premium</v>
      </c>
    </row>
    <row r="10748" spans="1:17" x14ac:dyDescent="0.3">
      <c r="A10748" t="s">
        <v>11839</v>
      </c>
      <c r="B10748" s="1">
        <v>44998</v>
      </c>
      <c r="C10748" t="s">
        <v>1758</v>
      </c>
      <c r="D10748" t="s">
        <v>1759</v>
      </c>
      <c r="E10748" t="s">
        <v>15</v>
      </c>
      <c r="F10748" t="s">
        <v>22</v>
      </c>
      <c r="G10748" t="s">
        <v>1039</v>
      </c>
      <c r="H10748">
        <v>5</v>
      </c>
      <c r="I10748">
        <v>27802.720000000001</v>
      </c>
      <c r="J10748">
        <v>0.05</v>
      </c>
      <c r="K10748">
        <v>132062.92000000001</v>
      </c>
      <c r="L10748">
        <v>34690.21</v>
      </c>
      <c r="M10748">
        <f t="shared" si="503"/>
        <v>132062.92000000001</v>
      </c>
      <c r="N10748" t="str">
        <f t="shared" si="501"/>
        <v>Q1</v>
      </c>
      <c r="O10748" s="2">
        <f t="shared" si="502"/>
        <v>26.26794106930242</v>
      </c>
      <c r="P10748" t="str">
        <f>VLOOKUP(retail_sales_2023!C10748,customers!A:J,5,)</f>
        <v>Kochi</v>
      </c>
      <c r="Q10748" t="str">
        <f>VLOOKUP(C10748,customers!A:J,10,0)</f>
        <v>Premium</v>
      </c>
    </row>
    <row r="10749" spans="1:17" x14ac:dyDescent="0.3">
      <c r="A10749" t="s">
        <v>11840</v>
      </c>
      <c r="B10749" s="1">
        <v>45237</v>
      </c>
      <c r="C10749" t="s">
        <v>1013</v>
      </c>
      <c r="D10749" t="s">
        <v>1014</v>
      </c>
      <c r="E10749" t="s">
        <v>15</v>
      </c>
      <c r="F10749" t="s">
        <v>52</v>
      </c>
      <c r="G10749" t="s">
        <v>133</v>
      </c>
      <c r="H10749">
        <v>4</v>
      </c>
      <c r="I10749">
        <v>670.38</v>
      </c>
      <c r="J10749">
        <v>0.1</v>
      </c>
      <c r="K10749">
        <v>2413.37</v>
      </c>
      <c r="L10749">
        <v>174.06</v>
      </c>
      <c r="M10749">
        <f t="shared" si="503"/>
        <v>2413.3679999999999</v>
      </c>
      <c r="N10749" t="str">
        <f t="shared" si="501"/>
        <v>Q4</v>
      </c>
      <c r="O10749" s="2">
        <f t="shared" si="502"/>
        <v>7.212321359758346</v>
      </c>
      <c r="P10749" t="str">
        <f>VLOOKUP(retail_sales_2023!C10749,customers!A:J,5,)</f>
        <v>Bengaluru</v>
      </c>
      <c r="Q10749" t="str">
        <f>VLOOKUP(C10749,customers!A:J,10,0)</f>
        <v>Premium</v>
      </c>
    </row>
    <row r="10750" spans="1:17" x14ac:dyDescent="0.3">
      <c r="A10750" t="s">
        <v>11841</v>
      </c>
      <c r="B10750" s="1">
        <v>45271</v>
      </c>
      <c r="C10750" t="s">
        <v>136</v>
      </c>
      <c r="D10750" t="s">
        <v>137</v>
      </c>
      <c r="E10750" t="s">
        <v>15</v>
      </c>
      <c r="F10750" t="s">
        <v>28</v>
      </c>
      <c r="G10750" t="s">
        <v>165</v>
      </c>
      <c r="H10750">
        <v>4</v>
      </c>
      <c r="I10750">
        <v>6793.97</v>
      </c>
      <c r="J10750">
        <v>0.15</v>
      </c>
      <c r="K10750">
        <v>23099.5</v>
      </c>
      <c r="L10750">
        <v>4439.1499999999996</v>
      </c>
      <c r="M10750">
        <f t="shared" si="503"/>
        <v>23099.498</v>
      </c>
      <c r="N10750" t="str">
        <f t="shared" si="501"/>
        <v>Q4</v>
      </c>
      <c r="O10750" s="2">
        <f t="shared" si="502"/>
        <v>19.21751553063919</v>
      </c>
      <c r="P10750" t="str">
        <f>VLOOKUP(retail_sales_2023!C10750,customers!A:J,5,)</f>
        <v>Hyderabad</v>
      </c>
      <c r="Q10750" t="str">
        <f>VLOOKUP(C10750,customers!A:J,10,0)</f>
        <v>Regular</v>
      </c>
    </row>
    <row r="10751" spans="1:17" x14ac:dyDescent="0.3">
      <c r="A10751" t="s">
        <v>11842</v>
      </c>
      <c r="B10751" s="1">
        <v>45071</v>
      </c>
      <c r="C10751" t="s">
        <v>1164</v>
      </c>
      <c r="D10751" t="s">
        <v>1165</v>
      </c>
      <c r="E10751" t="s">
        <v>21</v>
      </c>
      <c r="F10751" t="s">
        <v>28</v>
      </c>
      <c r="G10751" t="s">
        <v>29</v>
      </c>
      <c r="H10751">
        <v>4</v>
      </c>
      <c r="I10751">
        <v>3656.07</v>
      </c>
      <c r="J10751">
        <v>0.25</v>
      </c>
      <c r="K10751">
        <v>10968.21</v>
      </c>
      <c r="L10751">
        <v>2627.63</v>
      </c>
      <c r="M10751">
        <f t="shared" si="503"/>
        <v>10968.210000000001</v>
      </c>
      <c r="N10751" t="str">
        <f t="shared" si="501"/>
        <v>Q2</v>
      </c>
      <c r="O10751" s="2">
        <f t="shared" si="502"/>
        <v>23.956780550335928</v>
      </c>
      <c r="P10751" t="str">
        <f>VLOOKUP(retail_sales_2023!C10751,customers!A:J,5,)</f>
        <v>Bhubaneswar</v>
      </c>
      <c r="Q10751" t="str">
        <f>VLOOKUP(C10751,customers!A:J,10,0)</f>
        <v>Regular</v>
      </c>
    </row>
    <row r="10752" spans="1:17" x14ac:dyDescent="0.3">
      <c r="A10752" t="s">
        <v>11843</v>
      </c>
      <c r="B10752" s="1">
        <v>45281</v>
      </c>
      <c r="C10752" t="s">
        <v>1167</v>
      </c>
      <c r="D10752" t="s">
        <v>1168</v>
      </c>
      <c r="E10752" t="s">
        <v>21</v>
      </c>
      <c r="F10752" t="s">
        <v>28</v>
      </c>
      <c r="G10752" t="s">
        <v>325</v>
      </c>
      <c r="H10752">
        <v>1</v>
      </c>
      <c r="I10752">
        <v>6648.88</v>
      </c>
      <c r="J10752">
        <v>0</v>
      </c>
      <c r="K10752">
        <v>6648.88</v>
      </c>
      <c r="L10752">
        <v>1149.06</v>
      </c>
      <c r="M10752">
        <f t="shared" si="503"/>
        <v>6648.88</v>
      </c>
      <c r="N10752" t="str">
        <f t="shared" si="501"/>
        <v>Q4</v>
      </c>
      <c r="O10752" s="2">
        <f t="shared" si="502"/>
        <v>17.282008398406948</v>
      </c>
      <c r="P10752" t="str">
        <f>VLOOKUP(retail_sales_2023!C10752,customers!A:J,5,)</f>
        <v>Bhubaneswar</v>
      </c>
      <c r="Q10752" t="str">
        <f>VLOOKUP(C10752,customers!A:J,10,0)</f>
        <v>Regular</v>
      </c>
    </row>
    <row r="10753" spans="1:17" x14ac:dyDescent="0.3">
      <c r="A10753" t="s">
        <v>11844</v>
      </c>
      <c r="B10753" s="1">
        <v>44980</v>
      </c>
      <c r="C10753" t="s">
        <v>351</v>
      </c>
      <c r="D10753" t="s">
        <v>13093</v>
      </c>
      <c r="E10753" t="s">
        <v>15</v>
      </c>
      <c r="F10753" t="s">
        <v>22</v>
      </c>
      <c r="G10753" t="s">
        <v>182</v>
      </c>
      <c r="H10753">
        <v>4</v>
      </c>
      <c r="I10753">
        <v>35283.1</v>
      </c>
      <c r="J10753">
        <v>0.2</v>
      </c>
      <c r="K10753">
        <v>112905.92</v>
      </c>
      <c r="L10753">
        <v>36439.97</v>
      </c>
      <c r="M10753">
        <f t="shared" si="503"/>
        <v>112905.92</v>
      </c>
      <c r="N10753" t="str">
        <f t="shared" si="501"/>
        <v>Q1</v>
      </c>
      <c r="O10753" s="2">
        <f t="shared" si="502"/>
        <v>32.274631835071183</v>
      </c>
      <c r="P10753" t="str">
        <f>VLOOKUP(retail_sales_2023!C10753,customers!A:J,5,)</f>
        <v>Chennai</v>
      </c>
      <c r="Q10753" t="str">
        <f>VLOOKUP(C10753,customers!A:J,10,0)</f>
        <v>Regular</v>
      </c>
    </row>
    <row r="10754" spans="1:17" x14ac:dyDescent="0.3">
      <c r="A10754" t="s">
        <v>11845</v>
      </c>
      <c r="B10754" s="1">
        <v>45126</v>
      </c>
      <c r="C10754" t="s">
        <v>454</v>
      </c>
      <c r="D10754" t="s">
        <v>455</v>
      </c>
      <c r="E10754" t="s">
        <v>33</v>
      </c>
      <c r="F10754" t="s">
        <v>22</v>
      </c>
      <c r="G10754" t="s">
        <v>146</v>
      </c>
      <c r="H10754">
        <v>1</v>
      </c>
      <c r="I10754">
        <v>17950.75</v>
      </c>
      <c r="J10754">
        <v>0.1</v>
      </c>
      <c r="K10754">
        <v>16155.68</v>
      </c>
      <c r="L10754">
        <v>3751.24</v>
      </c>
      <c r="M10754">
        <f t="shared" si="503"/>
        <v>16155.675000000001</v>
      </c>
      <c r="N10754" t="str">
        <f t="shared" si="501"/>
        <v>Q3</v>
      </c>
      <c r="O10754" s="2">
        <f t="shared" si="502"/>
        <v>23.219325958424527</v>
      </c>
      <c r="P10754" t="str">
        <f>VLOOKUP(retail_sales_2023!C10754,customers!A:J,5,)</f>
        <v>Mumbai</v>
      </c>
      <c r="Q10754" t="str">
        <f>VLOOKUP(C10754,customers!A:J,10,0)</f>
        <v>Premium</v>
      </c>
    </row>
    <row r="10755" spans="1:17" x14ac:dyDescent="0.3">
      <c r="A10755" t="s">
        <v>11846</v>
      </c>
      <c r="B10755" s="1">
        <v>45024</v>
      </c>
      <c r="C10755" t="s">
        <v>2307</v>
      </c>
      <c r="D10755" t="s">
        <v>2308</v>
      </c>
      <c r="E10755" t="s">
        <v>27</v>
      </c>
      <c r="F10755" t="s">
        <v>52</v>
      </c>
      <c r="G10755" t="s">
        <v>117</v>
      </c>
      <c r="H10755">
        <v>8</v>
      </c>
      <c r="I10755">
        <v>306.58999999999997</v>
      </c>
      <c r="J10755">
        <v>0</v>
      </c>
      <c r="K10755">
        <v>2452.7199999999998</v>
      </c>
      <c r="L10755">
        <v>-320.39999999999998</v>
      </c>
      <c r="M10755">
        <f t="shared" si="503"/>
        <v>2452.7199999999998</v>
      </c>
      <c r="N10755" t="str">
        <f t="shared" ref="N10755:N10818" si="504">"Q"&amp;ROUNDUP(MONTH(B10755)/3,0)</f>
        <v>Q2</v>
      </c>
      <c r="O10755" s="2">
        <f t="shared" ref="O10755:O10818" si="505">(L10755/K10755)*100</f>
        <v>-13.06304837078835</v>
      </c>
      <c r="P10755" t="str">
        <f>VLOOKUP(retail_sales_2023!C10755,customers!A:J,5,)</f>
        <v>Delhi</v>
      </c>
      <c r="Q10755" t="str">
        <f>VLOOKUP(C10755,customers!A:J,10,0)</f>
        <v>Premium</v>
      </c>
    </row>
    <row r="10756" spans="1:17" x14ac:dyDescent="0.3">
      <c r="A10756" t="s">
        <v>11847</v>
      </c>
      <c r="B10756" s="1">
        <v>45239</v>
      </c>
      <c r="C10756" t="s">
        <v>1572</v>
      </c>
      <c r="D10756" t="s">
        <v>1573</v>
      </c>
      <c r="E10756" t="s">
        <v>15</v>
      </c>
      <c r="F10756" t="s">
        <v>28</v>
      </c>
      <c r="G10756" t="s">
        <v>165</v>
      </c>
      <c r="H10756">
        <v>5</v>
      </c>
      <c r="I10756">
        <v>6625.36</v>
      </c>
      <c r="J10756">
        <v>0.25</v>
      </c>
      <c r="K10756">
        <v>24845.1</v>
      </c>
      <c r="L10756">
        <v>4741.63</v>
      </c>
      <c r="M10756">
        <f t="shared" si="503"/>
        <v>24845.1</v>
      </c>
      <c r="N10756" t="str">
        <f t="shared" si="504"/>
        <v>Q4</v>
      </c>
      <c r="O10756" s="2">
        <f t="shared" si="505"/>
        <v>19.084769230150012</v>
      </c>
      <c r="P10756" t="str">
        <f>VLOOKUP(retail_sales_2023!C10756,customers!A:J,5,)</f>
        <v>Kochi</v>
      </c>
      <c r="Q10756" t="str">
        <f>VLOOKUP(C10756,customers!A:J,10,0)</f>
        <v>Regular</v>
      </c>
    </row>
    <row r="10757" spans="1:17" x14ac:dyDescent="0.3">
      <c r="A10757" t="s">
        <v>11848</v>
      </c>
      <c r="B10757" s="1">
        <v>45013</v>
      </c>
      <c r="C10757" t="s">
        <v>361</v>
      </c>
      <c r="D10757" t="s">
        <v>362</v>
      </c>
      <c r="E10757" t="s">
        <v>15</v>
      </c>
      <c r="F10757" t="s">
        <v>81</v>
      </c>
      <c r="G10757" t="s">
        <v>239</v>
      </c>
      <c r="H10757">
        <v>2</v>
      </c>
      <c r="I10757">
        <v>1187.94</v>
      </c>
      <c r="J10757">
        <v>0.05</v>
      </c>
      <c r="K10757">
        <v>2257.09</v>
      </c>
      <c r="L10757">
        <v>604.65</v>
      </c>
      <c r="M10757">
        <f t="shared" ref="M10757:M10820" si="506">H10757*I10757*(1-J10757)</f>
        <v>2257.0859999999998</v>
      </c>
      <c r="N10757" t="str">
        <f t="shared" si="504"/>
        <v>Q1</v>
      </c>
      <c r="O10757" s="2">
        <f t="shared" si="505"/>
        <v>26.788918474673139</v>
      </c>
      <c r="P10757" t="str">
        <f>VLOOKUP(retail_sales_2023!C10757,customers!A:J,5,)</f>
        <v>Hyderabad</v>
      </c>
      <c r="Q10757" t="str">
        <f>VLOOKUP(C10757,customers!A:J,10,0)</f>
        <v>Premium</v>
      </c>
    </row>
    <row r="10758" spans="1:17" x14ac:dyDescent="0.3">
      <c r="A10758" t="s">
        <v>11849</v>
      </c>
      <c r="B10758" s="1">
        <v>44927</v>
      </c>
      <c r="C10758" t="s">
        <v>403</v>
      </c>
      <c r="D10758" t="s">
        <v>404</v>
      </c>
      <c r="E10758" t="s">
        <v>27</v>
      </c>
      <c r="F10758" t="s">
        <v>43</v>
      </c>
      <c r="G10758" t="s">
        <v>110</v>
      </c>
      <c r="H10758">
        <v>3</v>
      </c>
      <c r="I10758">
        <v>13747.48</v>
      </c>
      <c r="J10758">
        <v>0.05</v>
      </c>
      <c r="K10758">
        <v>39180.32</v>
      </c>
      <c r="L10758">
        <v>3342.1</v>
      </c>
      <c r="M10758">
        <f t="shared" si="506"/>
        <v>39180.317999999999</v>
      </c>
      <c r="N10758" t="str">
        <f t="shared" si="504"/>
        <v>Q1</v>
      </c>
      <c r="O10758" s="2">
        <f t="shared" si="505"/>
        <v>8.5300477382522644</v>
      </c>
      <c r="P10758" t="str">
        <f>VLOOKUP(retail_sales_2023!C10758,customers!A:J,5,)</f>
        <v>Jaipur</v>
      </c>
      <c r="Q10758" t="str">
        <f>VLOOKUP(C10758,customers!A:J,10,0)</f>
        <v>Regular</v>
      </c>
    </row>
    <row r="10759" spans="1:17" x14ac:dyDescent="0.3">
      <c r="A10759" t="s">
        <v>11850</v>
      </c>
      <c r="B10759" s="1">
        <v>45095</v>
      </c>
      <c r="C10759" t="s">
        <v>1671</v>
      </c>
      <c r="D10759" t="s">
        <v>1672</v>
      </c>
      <c r="E10759" t="s">
        <v>15</v>
      </c>
      <c r="F10759" t="s">
        <v>81</v>
      </c>
      <c r="G10759" t="s">
        <v>150</v>
      </c>
      <c r="H10759">
        <v>4</v>
      </c>
      <c r="I10759">
        <v>4133.5600000000004</v>
      </c>
      <c r="J10759">
        <v>0</v>
      </c>
      <c r="K10759">
        <v>16534.240000000002</v>
      </c>
      <c r="L10759">
        <v>5643.28</v>
      </c>
      <c r="M10759">
        <f t="shared" si="506"/>
        <v>16534.240000000002</v>
      </c>
      <c r="N10759" t="str">
        <f t="shared" si="504"/>
        <v>Q2</v>
      </c>
      <c r="O10759" s="2">
        <f t="shared" si="505"/>
        <v>34.130870242599592</v>
      </c>
      <c r="P10759" t="str">
        <f>VLOOKUP(retail_sales_2023!C10759,customers!A:J,5,)</f>
        <v>Hyderabad</v>
      </c>
      <c r="Q10759" t="str">
        <f>VLOOKUP(C10759,customers!A:J,10,0)</f>
        <v>Occasional</v>
      </c>
    </row>
    <row r="10760" spans="1:17" x14ac:dyDescent="0.3">
      <c r="A10760" t="s">
        <v>11851</v>
      </c>
      <c r="B10760" s="1">
        <v>45055</v>
      </c>
      <c r="C10760" t="s">
        <v>732</v>
      </c>
      <c r="D10760" t="s">
        <v>733</v>
      </c>
      <c r="E10760" t="s">
        <v>15</v>
      </c>
      <c r="F10760" t="s">
        <v>52</v>
      </c>
      <c r="G10760" t="s">
        <v>117</v>
      </c>
      <c r="H10760">
        <v>4</v>
      </c>
      <c r="I10760">
        <v>367.64</v>
      </c>
      <c r="J10760">
        <v>0</v>
      </c>
      <c r="K10760">
        <v>1470.56</v>
      </c>
      <c r="L10760">
        <v>152.78</v>
      </c>
      <c r="M10760">
        <f t="shared" si="506"/>
        <v>1470.56</v>
      </c>
      <c r="N10760" t="str">
        <f t="shared" si="504"/>
        <v>Q2</v>
      </c>
      <c r="O10760" s="2">
        <f t="shared" si="505"/>
        <v>10.38923947339789</v>
      </c>
      <c r="P10760" t="str">
        <f>VLOOKUP(retail_sales_2023!C10760,customers!A:J,5,)</f>
        <v>Kochi</v>
      </c>
      <c r="Q10760" t="str">
        <f>VLOOKUP(C10760,customers!A:J,10,0)</f>
        <v>Occasional</v>
      </c>
    </row>
    <row r="10761" spans="1:17" x14ac:dyDescent="0.3">
      <c r="A10761" t="s">
        <v>11852</v>
      </c>
      <c r="B10761" s="1">
        <v>45011</v>
      </c>
      <c r="C10761" t="s">
        <v>1572</v>
      </c>
      <c r="D10761" t="s">
        <v>1573</v>
      </c>
      <c r="E10761" t="s">
        <v>15</v>
      </c>
      <c r="F10761" t="s">
        <v>43</v>
      </c>
      <c r="G10761" t="s">
        <v>272</v>
      </c>
      <c r="H10761">
        <v>4</v>
      </c>
      <c r="I10761">
        <v>82120.22</v>
      </c>
      <c r="J10761">
        <v>0.25</v>
      </c>
      <c r="K10761">
        <v>246360.66</v>
      </c>
      <c r="L10761">
        <v>25081.79</v>
      </c>
      <c r="M10761">
        <f t="shared" si="506"/>
        <v>246360.66</v>
      </c>
      <c r="N10761" t="str">
        <f t="shared" si="504"/>
        <v>Q1</v>
      </c>
      <c r="O10761" s="2">
        <f t="shared" si="505"/>
        <v>10.180923366579712</v>
      </c>
      <c r="P10761" t="str">
        <f>VLOOKUP(retail_sales_2023!C10761,customers!A:J,5,)</f>
        <v>Kochi</v>
      </c>
      <c r="Q10761" t="str">
        <f>VLOOKUP(C10761,customers!A:J,10,0)</f>
        <v>Regular</v>
      </c>
    </row>
    <row r="10762" spans="1:17" x14ac:dyDescent="0.3">
      <c r="A10762" t="s">
        <v>11853</v>
      </c>
      <c r="B10762" s="1">
        <v>45101</v>
      </c>
      <c r="C10762" t="s">
        <v>488</v>
      </c>
      <c r="D10762" t="s">
        <v>489</v>
      </c>
      <c r="E10762" t="s">
        <v>33</v>
      </c>
      <c r="F10762" t="s">
        <v>52</v>
      </c>
      <c r="G10762" t="s">
        <v>268</v>
      </c>
      <c r="H10762">
        <v>4</v>
      </c>
      <c r="I10762">
        <v>731.73</v>
      </c>
      <c r="J10762">
        <v>0</v>
      </c>
      <c r="K10762">
        <v>2926.92</v>
      </c>
      <c r="L10762">
        <v>223.58</v>
      </c>
      <c r="M10762">
        <f t="shared" si="506"/>
        <v>2926.92</v>
      </c>
      <c r="N10762" t="str">
        <f t="shared" si="504"/>
        <v>Q2</v>
      </c>
      <c r="O10762" s="2">
        <f t="shared" si="505"/>
        <v>7.6387465321908365</v>
      </c>
      <c r="P10762" t="str">
        <f>VLOOKUP(retail_sales_2023!C10762,customers!A:J,5,)</f>
        <v>Ahmedabad</v>
      </c>
      <c r="Q10762" t="str">
        <f>VLOOKUP(C10762,customers!A:J,10,0)</f>
        <v>Occasional</v>
      </c>
    </row>
    <row r="10763" spans="1:17" x14ac:dyDescent="0.3">
      <c r="A10763" t="s">
        <v>11854</v>
      </c>
      <c r="B10763" s="1">
        <v>44970</v>
      </c>
      <c r="C10763" t="s">
        <v>2647</v>
      </c>
      <c r="D10763" t="s">
        <v>3856</v>
      </c>
      <c r="E10763" t="s">
        <v>27</v>
      </c>
      <c r="F10763" t="s">
        <v>52</v>
      </c>
      <c r="G10763" t="s">
        <v>53</v>
      </c>
      <c r="H10763">
        <v>10</v>
      </c>
      <c r="I10763">
        <v>640.74</v>
      </c>
      <c r="J10763">
        <v>0.05</v>
      </c>
      <c r="K10763">
        <v>6087.03</v>
      </c>
      <c r="L10763">
        <v>419.57</v>
      </c>
      <c r="M10763">
        <f t="shared" si="506"/>
        <v>6087.03</v>
      </c>
      <c r="N10763" t="str">
        <f t="shared" si="504"/>
        <v>Q1</v>
      </c>
      <c r="O10763" s="2">
        <f t="shared" si="505"/>
        <v>6.8928525077090148</v>
      </c>
      <c r="P10763" t="str">
        <f>VLOOKUP(retail_sales_2023!C10763,customers!A:J,5,)</f>
        <v>Jaipur</v>
      </c>
      <c r="Q10763" t="str">
        <f>VLOOKUP(C10763,customers!A:J,10,0)</f>
        <v>Regular</v>
      </c>
    </row>
    <row r="10764" spans="1:17" x14ac:dyDescent="0.3">
      <c r="A10764" t="s">
        <v>11855</v>
      </c>
      <c r="B10764" s="1">
        <v>44967</v>
      </c>
      <c r="C10764" t="s">
        <v>488</v>
      </c>
      <c r="D10764" t="s">
        <v>489</v>
      </c>
      <c r="E10764" t="s">
        <v>33</v>
      </c>
      <c r="F10764" t="s">
        <v>38</v>
      </c>
      <c r="G10764" t="s">
        <v>48</v>
      </c>
      <c r="H10764">
        <v>2</v>
      </c>
      <c r="I10764">
        <v>3749.99</v>
      </c>
      <c r="J10764">
        <v>0.05</v>
      </c>
      <c r="K10764">
        <v>7124.98</v>
      </c>
      <c r="L10764">
        <v>1404.82</v>
      </c>
      <c r="M10764">
        <f t="shared" si="506"/>
        <v>7124.9809999999989</v>
      </c>
      <c r="N10764" t="str">
        <f t="shared" si="504"/>
        <v>Q1</v>
      </c>
      <c r="O10764" s="2">
        <f t="shared" si="505"/>
        <v>19.716827275304631</v>
      </c>
      <c r="P10764" t="str">
        <f>VLOOKUP(retail_sales_2023!C10764,customers!A:J,5,)</f>
        <v>Ahmedabad</v>
      </c>
      <c r="Q10764" t="str">
        <f>VLOOKUP(C10764,customers!A:J,10,0)</f>
        <v>Occasional</v>
      </c>
    </row>
    <row r="10765" spans="1:17" x14ac:dyDescent="0.3">
      <c r="A10765" t="s">
        <v>11856</v>
      </c>
      <c r="B10765" s="1">
        <v>45011</v>
      </c>
      <c r="C10765" t="s">
        <v>736</v>
      </c>
      <c r="D10765" t="s">
        <v>1482</v>
      </c>
      <c r="E10765" t="s">
        <v>33</v>
      </c>
      <c r="F10765" t="s">
        <v>43</v>
      </c>
      <c r="G10765" t="s">
        <v>243</v>
      </c>
      <c r="H10765">
        <v>5</v>
      </c>
      <c r="I10765">
        <v>57970.26</v>
      </c>
      <c r="J10765">
        <v>0</v>
      </c>
      <c r="K10765">
        <v>289851.3</v>
      </c>
      <c r="L10765">
        <v>33185.120000000003</v>
      </c>
      <c r="M10765">
        <f t="shared" si="506"/>
        <v>289851.3</v>
      </c>
      <c r="N10765" t="str">
        <f t="shared" si="504"/>
        <v>Q1</v>
      </c>
      <c r="O10765" s="2">
        <f t="shared" si="505"/>
        <v>11.44901540893555</v>
      </c>
      <c r="P10765" t="str">
        <f>VLOOKUP(retail_sales_2023!C10765,customers!A:J,5,)</f>
        <v>Pune</v>
      </c>
      <c r="Q10765" t="str">
        <f>VLOOKUP(C10765,customers!A:J,10,0)</f>
        <v>Premium</v>
      </c>
    </row>
    <row r="10766" spans="1:17" x14ac:dyDescent="0.3">
      <c r="A10766" t="s">
        <v>11857</v>
      </c>
      <c r="B10766" s="1">
        <v>45138</v>
      </c>
      <c r="C10766" t="s">
        <v>2191</v>
      </c>
      <c r="D10766" t="s">
        <v>2370</v>
      </c>
      <c r="E10766" t="s">
        <v>15</v>
      </c>
      <c r="F10766" t="s">
        <v>81</v>
      </c>
      <c r="G10766" t="s">
        <v>101</v>
      </c>
      <c r="H10766">
        <v>4</v>
      </c>
      <c r="I10766">
        <v>1996.71</v>
      </c>
      <c r="J10766">
        <v>0.05</v>
      </c>
      <c r="K10766">
        <v>7587.5</v>
      </c>
      <c r="L10766">
        <v>2868</v>
      </c>
      <c r="M10766">
        <f t="shared" si="506"/>
        <v>7587.4979999999996</v>
      </c>
      <c r="N10766" t="str">
        <f t="shared" si="504"/>
        <v>Q3</v>
      </c>
      <c r="O10766" s="2">
        <f t="shared" si="505"/>
        <v>37.799011532125206</v>
      </c>
      <c r="P10766" t="str">
        <f>VLOOKUP(retail_sales_2023!C10766,customers!A:J,5,)</f>
        <v>Hyderabad</v>
      </c>
      <c r="Q10766" t="str">
        <f>VLOOKUP(C10766,customers!A:J,10,0)</f>
        <v>Premium</v>
      </c>
    </row>
    <row r="10767" spans="1:17" x14ac:dyDescent="0.3">
      <c r="A10767" t="s">
        <v>11858</v>
      </c>
      <c r="B10767" s="1">
        <v>45025</v>
      </c>
      <c r="C10767" t="s">
        <v>434</v>
      </c>
      <c r="D10767" t="s">
        <v>435</v>
      </c>
      <c r="E10767" t="s">
        <v>33</v>
      </c>
      <c r="F10767" t="s">
        <v>22</v>
      </c>
      <c r="G10767" t="s">
        <v>423</v>
      </c>
      <c r="H10767">
        <v>4</v>
      </c>
      <c r="I10767">
        <v>12094.48</v>
      </c>
      <c r="J10767">
        <v>0.15</v>
      </c>
      <c r="K10767">
        <v>41121.230000000003</v>
      </c>
      <c r="L10767">
        <v>9573.81</v>
      </c>
      <c r="M10767">
        <f t="shared" si="506"/>
        <v>41121.231999999996</v>
      </c>
      <c r="N10767" t="str">
        <f t="shared" si="504"/>
        <v>Q2</v>
      </c>
      <c r="O10767" s="2">
        <f t="shared" si="505"/>
        <v>23.281915448540811</v>
      </c>
      <c r="P10767" t="str">
        <f>VLOOKUP(retail_sales_2023!C10767,customers!A:J,5,)</f>
        <v>Mumbai</v>
      </c>
      <c r="Q10767" t="str">
        <f>VLOOKUP(C10767,customers!A:J,10,0)</f>
        <v>Premium</v>
      </c>
    </row>
    <row r="10768" spans="1:17" x14ac:dyDescent="0.3">
      <c r="A10768" t="s">
        <v>11859</v>
      </c>
      <c r="B10768" s="1">
        <v>45039</v>
      </c>
      <c r="C10768" t="s">
        <v>1707</v>
      </c>
      <c r="D10768" t="s">
        <v>1708</v>
      </c>
      <c r="E10768" t="s">
        <v>15</v>
      </c>
      <c r="F10768" t="s">
        <v>43</v>
      </c>
      <c r="G10768" t="s">
        <v>44</v>
      </c>
      <c r="H10768">
        <v>4</v>
      </c>
      <c r="I10768">
        <v>9734.74</v>
      </c>
      <c r="J10768">
        <v>0</v>
      </c>
      <c r="K10768">
        <v>38938.959999999999</v>
      </c>
      <c r="L10768">
        <v>-2040.69</v>
      </c>
      <c r="M10768">
        <f t="shared" si="506"/>
        <v>38938.959999999999</v>
      </c>
      <c r="N10768" t="str">
        <f t="shared" si="504"/>
        <v>Q2</v>
      </c>
      <c r="O10768" s="2">
        <f t="shared" si="505"/>
        <v>-5.2407408929257482</v>
      </c>
      <c r="P10768" t="str">
        <f>VLOOKUP(retail_sales_2023!C10768,customers!A:J,5,)</f>
        <v>Hyderabad</v>
      </c>
      <c r="Q10768" t="str">
        <f>VLOOKUP(C10768,customers!A:J,10,0)</f>
        <v>Regular</v>
      </c>
    </row>
    <row r="10769" spans="1:17" x14ac:dyDescent="0.3">
      <c r="A10769" t="s">
        <v>11860</v>
      </c>
      <c r="B10769" s="1">
        <v>45278</v>
      </c>
      <c r="C10769" t="s">
        <v>393</v>
      </c>
      <c r="D10769" t="s">
        <v>394</v>
      </c>
      <c r="E10769" t="s">
        <v>33</v>
      </c>
      <c r="F10769" t="s">
        <v>81</v>
      </c>
      <c r="G10769" t="s">
        <v>150</v>
      </c>
      <c r="H10769">
        <v>2</v>
      </c>
      <c r="I10769">
        <v>3160.65</v>
      </c>
      <c r="J10769">
        <v>0.15</v>
      </c>
      <c r="K10769">
        <v>5373.1</v>
      </c>
      <c r="L10769">
        <v>1422.12</v>
      </c>
      <c r="M10769">
        <f t="shared" si="506"/>
        <v>5373.1049999999996</v>
      </c>
      <c r="N10769" t="str">
        <f t="shared" si="504"/>
        <v>Q4</v>
      </c>
      <c r="O10769" s="2">
        <f t="shared" si="505"/>
        <v>26.467402430626635</v>
      </c>
      <c r="P10769" t="str">
        <f>VLOOKUP(retail_sales_2023!C10769,customers!A:J,5,)</f>
        <v>Ahmedabad</v>
      </c>
      <c r="Q10769" t="str">
        <f>VLOOKUP(C10769,customers!A:J,10,0)</f>
        <v>Premium</v>
      </c>
    </row>
    <row r="10770" spans="1:17" x14ac:dyDescent="0.3">
      <c r="A10770" t="s">
        <v>11861</v>
      </c>
      <c r="B10770" s="1">
        <v>44944</v>
      </c>
      <c r="C10770" t="s">
        <v>257</v>
      </c>
      <c r="D10770" t="s">
        <v>258</v>
      </c>
      <c r="E10770" t="s">
        <v>27</v>
      </c>
      <c r="F10770" t="s">
        <v>81</v>
      </c>
      <c r="G10770" t="s">
        <v>239</v>
      </c>
      <c r="H10770">
        <v>5</v>
      </c>
      <c r="I10770">
        <v>649.29999999999995</v>
      </c>
      <c r="J10770">
        <v>0.25</v>
      </c>
      <c r="K10770">
        <v>2434.88</v>
      </c>
      <c r="L10770">
        <v>830.67</v>
      </c>
      <c r="M10770">
        <f t="shared" si="506"/>
        <v>2434.875</v>
      </c>
      <c r="N10770" t="str">
        <f t="shared" si="504"/>
        <v>Q1</v>
      </c>
      <c r="O10770" s="2">
        <f t="shared" si="505"/>
        <v>34.115438953870417</v>
      </c>
      <c r="P10770" t="str">
        <f>VLOOKUP(retail_sales_2023!C10770,customers!A:J,5,)</f>
        <v>Delhi</v>
      </c>
      <c r="Q10770" t="str">
        <f>VLOOKUP(C10770,customers!A:J,10,0)</f>
        <v>Regular</v>
      </c>
    </row>
    <row r="10771" spans="1:17" x14ac:dyDescent="0.3">
      <c r="A10771" t="s">
        <v>11862</v>
      </c>
      <c r="B10771" s="1">
        <v>45190</v>
      </c>
      <c r="C10771" t="s">
        <v>2521</v>
      </c>
      <c r="D10771" t="s">
        <v>2522</v>
      </c>
      <c r="E10771" t="s">
        <v>33</v>
      </c>
      <c r="F10771" t="s">
        <v>52</v>
      </c>
      <c r="G10771" t="s">
        <v>226</v>
      </c>
      <c r="H10771">
        <v>3</v>
      </c>
      <c r="I10771">
        <v>408.36</v>
      </c>
      <c r="J10771">
        <v>0.25</v>
      </c>
      <c r="K10771">
        <v>918.81</v>
      </c>
      <c r="L10771">
        <v>73.650000000000006</v>
      </c>
      <c r="M10771">
        <f t="shared" si="506"/>
        <v>918.81</v>
      </c>
      <c r="N10771" t="str">
        <f t="shared" si="504"/>
        <v>Q3</v>
      </c>
      <c r="O10771" s="2">
        <f t="shared" si="505"/>
        <v>8.0158030495967623</v>
      </c>
      <c r="P10771" t="str">
        <f>VLOOKUP(retail_sales_2023!C10771,customers!A:J,5,)</f>
        <v>Ahmedabad</v>
      </c>
      <c r="Q10771" t="str">
        <f>VLOOKUP(C10771,customers!A:J,10,0)</f>
        <v>Premium</v>
      </c>
    </row>
    <row r="10772" spans="1:17" x14ac:dyDescent="0.3">
      <c r="A10772" t="s">
        <v>11863</v>
      </c>
      <c r="B10772" s="1">
        <v>44943</v>
      </c>
      <c r="C10772" t="s">
        <v>514</v>
      </c>
      <c r="D10772" t="s">
        <v>515</v>
      </c>
      <c r="E10772" t="s">
        <v>27</v>
      </c>
      <c r="F10772" t="s">
        <v>52</v>
      </c>
      <c r="G10772" t="s">
        <v>169</v>
      </c>
      <c r="H10772">
        <v>7</v>
      </c>
      <c r="I10772">
        <v>403.42</v>
      </c>
      <c r="J10772">
        <v>0.05</v>
      </c>
      <c r="K10772">
        <v>2682.74</v>
      </c>
      <c r="L10772">
        <v>263.07</v>
      </c>
      <c r="M10772">
        <f t="shared" si="506"/>
        <v>2682.7429999999999</v>
      </c>
      <c r="N10772" t="str">
        <f t="shared" si="504"/>
        <v>Q1</v>
      </c>
      <c r="O10772" s="2">
        <f t="shared" si="505"/>
        <v>9.8060192191565356</v>
      </c>
      <c r="P10772" t="str">
        <f>VLOOKUP(retail_sales_2023!C10772,customers!A:J,5,)</f>
        <v>Delhi</v>
      </c>
      <c r="Q10772" t="str">
        <f>VLOOKUP(C10772,customers!A:J,10,0)</f>
        <v>Premium</v>
      </c>
    </row>
    <row r="10773" spans="1:17" x14ac:dyDescent="0.3">
      <c r="A10773" t="s">
        <v>11864</v>
      </c>
      <c r="B10773" s="1">
        <v>45171</v>
      </c>
      <c r="C10773" t="s">
        <v>853</v>
      </c>
      <c r="D10773" t="s">
        <v>854</v>
      </c>
      <c r="E10773" t="s">
        <v>27</v>
      </c>
      <c r="F10773" t="s">
        <v>43</v>
      </c>
      <c r="G10773" t="s">
        <v>44</v>
      </c>
      <c r="H10773">
        <v>1</v>
      </c>
      <c r="I10773">
        <v>28165.63</v>
      </c>
      <c r="J10773">
        <v>0</v>
      </c>
      <c r="K10773">
        <v>28165.63</v>
      </c>
      <c r="L10773">
        <v>2860.56</v>
      </c>
      <c r="M10773">
        <f t="shared" si="506"/>
        <v>28165.63</v>
      </c>
      <c r="N10773" t="str">
        <f t="shared" si="504"/>
        <v>Q3</v>
      </c>
      <c r="O10773" s="2">
        <f t="shared" si="505"/>
        <v>10.156208116062022</v>
      </c>
      <c r="P10773" t="str">
        <f>VLOOKUP(retail_sales_2023!C10773,customers!A:J,5,)</f>
        <v>Chandigarh</v>
      </c>
      <c r="Q10773" t="str">
        <f>VLOOKUP(C10773,customers!A:J,10,0)</f>
        <v>Premium</v>
      </c>
    </row>
    <row r="10774" spans="1:17" x14ac:dyDescent="0.3">
      <c r="A10774" t="s">
        <v>11865</v>
      </c>
      <c r="B10774" s="1">
        <v>45012</v>
      </c>
      <c r="C10774" t="s">
        <v>431</v>
      </c>
      <c r="D10774" t="s">
        <v>432</v>
      </c>
      <c r="E10774" t="s">
        <v>27</v>
      </c>
      <c r="F10774" t="s">
        <v>52</v>
      </c>
      <c r="G10774" t="s">
        <v>226</v>
      </c>
      <c r="H10774">
        <v>9</v>
      </c>
      <c r="I10774">
        <v>99.63</v>
      </c>
      <c r="J10774">
        <v>0.3</v>
      </c>
      <c r="K10774">
        <v>627.66999999999996</v>
      </c>
      <c r="L10774">
        <v>38.58</v>
      </c>
      <c r="M10774">
        <f t="shared" si="506"/>
        <v>627.66899999999998</v>
      </c>
      <c r="N10774" t="str">
        <f t="shared" si="504"/>
        <v>Q1</v>
      </c>
      <c r="O10774" s="2">
        <f t="shared" si="505"/>
        <v>6.1465419726926571</v>
      </c>
      <c r="P10774" t="str">
        <f>VLOOKUP(retail_sales_2023!C10774,customers!A:J,5,)</f>
        <v>Delhi</v>
      </c>
      <c r="Q10774" t="str">
        <f>VLOOKUP(C10774,customers!A:J,10,0)</f>
        <v>Regular</v>
      </c>
    </row>
    <row r="10775" spans="1:17" x14ac:dyDescent="0.3">
      <c r="A10775" t="s">
        <v>11866</v>
      </c>
      <c r="B10775" s="1">
        <v>44938</v>
      </c>
      <c r="C10775" t="s">
        <v>1037</v>
      </c>
      <c r="D10775" t="s">
        <v>1038</v>
      </c>
      <c r="E10775" t="s">
        <v>27</v>
      </c>
      <c r="F10775" t="s">
        <v>38</v>
      </c>
      <c r="G10775" t="s">
        <v>48</v>
      </c>
      <c r="H10775">
        <v>2</v>
      </c>
      <c r="I10775">
        <v>2588.27</v>
      </c>
      <c r="J10775">
        <v>0.1</v>
      </c>
      <c r="K10775">
        <v>4658.8900000000003</v>
      </c>
      <c r="L10775">
        <v>957.35</v>
      </c>
      <c r="M10775">
        <f t="shared" si="506"/>
        <v>4658.8860000000004</v>
      </c>
      <c r="N10775" t="str">
        <f t="shared" si="504"/>
        <v>Q1</v>
      </c>
      <c r="O10775" s="2">
        <f t="shared" si="505"/>
        <v>20.548886108064366</v>
      </c>
      <c r="P10775" t="str">
        <f>VLOOKUP(retail_sales_2023!C10775,customers!A:J,5,)</f>
        <v>Lucknow</v>
      </c>
      <c r="Q10775" t="str">
        <f>VLOOKUP(C10775,customers!A:J,10,0)</f>
        <v>Occasional</v>
      </c>
    </row>
    <row r="10776" spans="1:17" x14ac:dyDescent="0.3">
      <c r="A10776" t="s">
        <v>11867</v>
      </c>
      <c r="B10776" s="1">
        <v>45278</v>
      </c>
      <c r="C10776" t="s">
        <v>173</v>
      </c>
      <c r="D10776" t="s">
        <v>174</v>
      </c>
      <c r="E10776" t="s">
        <v>27</v>
      </c>
      <c r="F10776" t="s">
        <v>52</v>
      </c>
      <c r="G10776" t="s">
        <v>268</v>
      </c>
      <c r="H10776">
        <v>6</v>
      </c>
      <c r="I10776">
        <v>558.52</v>
      </c>
      <c r="J10776">
        <v>0</v>
      </c>
      <c r="K10776">
        <v>3351.12</v>
      </c>
      <c r="L10776">
        <v>347.41</v>
      </c>
      <c r="M10776">
        <f t="shared" si="506"/>
        <v>3351.12</v>
      </c>
      <c r="N10776" t="str">
        <f t="shared" si="504"/>
        <v>Q4</v>
      </c>
      <c r="O10776" s="2">
        <f t="shared" si="505"/>
        <v>10.366981785194204</v>
      </c>
      <c r="P10776" t="str">
        <f>VLOOKUP(retail_sales_2023!C10776,customers!A:J,5,)</f>
        <v>Chandigarh</v>
      </c>
      <c r="Q10776" t="str">
        <f>VLOOKUP(C10776,customers!A:J,10,0)</f>
        <v>Regular</v>
      </c>
    </row>
    <row r="10777" spans="1:17" x14ac:dyDescent="0.3">
      <c r="A10777" t="s">
        <v>11868</v>
      </c>
      <c r="B10777" s="1">
        <v>44960</v>
      </c>
      <c r="C10777" t="s">
        <v>913</v>
      </c>
      <c r="D10777" t="s">
        <v>914</v>
      </c>
      <c r="E10777" t="s">
        <v>33</v>
      </c>
      <c r="F10777" t="s">
        <v>22</v>
      </c>
      <c r="G10777" t="s">
        <v>1039</v>
      </c>
      <c r="H10777">
        <v>1</v>
      </c>
      <c r="I10777">
        <v>21630.45</v>
      </c>
      <c r="J10777">
        <v>0.05</v>
      </c>
      <c r="K10777">
        <v>20548.93</v>
      </c>
      <c r="L10777">
        <v>5453.26</v>
      </c>
      <c r="M10777">
        <f t="shared" si="506"/>
        <v>20548.927499999998</v>
      </c>
      <c r="N10777" t="str">
        <f t="shared" si="504"/>
        <v>Q1</v>
      </c>
      <c r="O10777" s="2">
        <f t="shared" si="505"/>
        <v>26.53792679229527</v>
      </c>
      <c r="P10777" t="str">
        <f>VLOOKUP(retail_sales_2023!C10777,customers!A:J,5,)</f>
        <v>Ahmedabad</v>
      </c>
      <c r="Q10777" t="str">
        <f>VLOOKUP(C10777,customers!A:J,10,0)</f>
        <v>Premium</v>
      </c>
    </row>
    <row r="10778" spans="1:17" x14ac:dyDescent="0.3">
      <c r="A10778" t="s">
        <v>11869</v>
      </c>
      <c r="B10778" s="1">
        <v>45149</v>
      </c>
      <c r="C10778" t="s">
        <v>1590</v>
      </c>
      <c r="D10778" t="s">
        <v>1591</v>
      </c>
      <c r="E10778" t="s">
        <v>27</v>
      </c>
      <c r="F10778" t="s">
        <v>81</v>
      </c>
      <c r="G10778" t="s">
        <v>264</v>
      </c>
      <c r="H10778">
        <v>5</v>
      </c>
      <c r="I10778">
        <v>2012.17</v>
      </c>
      <c r="J10778">
        <v>0.1</v>
      </c>
      <c r="K10778">
        <v>9054.77</v>
      </c>
      <c r="L10778">
        <v>3362.86</v>
      </c>
      <c r="M10778">
        <f t="shared" si="506"/>
        <v>9054.7650000000012</v>
      </c>
      <c r="N10778" t="str">
        <f t="shared" si="504"/>
        <v>Q3</v>
      </c>
      <c r="O10778" s="2">
        <f t="shared" si="505"/>
        <v>37.139099060495184</v>
      </c>
      <c r="P10778" t="str">
        <f>VLOOKUP(retail_sales_2023!C10778,customers!A:J,5,)</f>
        <v>Lucknow</v>
      </c>
      <c r="Q10778" t="str">
        <f>VLOOKUP(C10778,customers!A:J,10,0)</f>
        <v>Regular</v>
      </c>
    </row>
    <row r="10779" spans="1:17" x14ac:dyDescent="0.3">
      <c r="A10779" t="s">
        <v>11870</v>
      </c>
      <c r="B10779" s="1">
        <v>45076</v>
      </c>
      <c r="C10779" t="s">
        <v>586</v>
      </c>
      <c r="D10779" t="s">
        <v>587</v>
      </c>
      <c r="E10779" t="s">
        <v>33</v>
      </c>
      <c r="F10779" t="s">
        <v>81</v>
      </c>
      <c r="G10779" t="s">
        <v>239</v>
      </c>
      <c r="H10779">
        <v>5</v>
      </c>
      <c r="I10779">
        <v>3016.26</v>
      </c>
      <c r="J10779">
        <v>0</v>
      </c>
      <c r="K10779">
        <v>15081.3</v>
      </c>
      <c r="L10779">
        <v>4861.87</v>
      </c>
      <c r="M10779">
        <f t="shared" si="506"/>
        <v>15081.300000000001</v>
      </c>
      <c r="N10779" t="str">
        <f t="shared" si="504"/>
        <v>Q2</v>
      </c>
      <c r="O10779" s="2">
        <f t="shared" si="505"/>
        <v>32.237738126023615</v>
      </c>
      <c r="P10779" t="str">
        <f>VLOOKUP(retail_sales_2023!C10779,customers!A:J,5,)</f>
        <v>Mumbai</v>
      </c>
      <c r="Q10779" t="str">
        <f>VLOOKUP(C10779,customers!A:J,10,0)</f>
        <v>Premium</v>
      </c>
    </row>
    <row r="10780" spans="1:17" x14ac:dyDescent="0.3">
      <c r="A10780" t="s">
        <v>11871</v>
      </c>
      <c r="B10780" s="1">
        <v>45203</v>
      </c>
      <c r="C10780" t="s">
        <v>441</v>
      </c>
      <c r="D10780" t="s">
        <v>442</v>
      </c>
      <c r="E10780" t="s">
        <v>15</v>
      </c>
      <c r="F10780" t="s">
        <v>22</v>
      </c>
      <c r="G10780" t="s">
        <v>1039</v>
      </c>
      <c r="H10780">
        <v>3</v>
      </c>
      <c r="I10780">
        <v>11441.33</v>
      </c>
      <c r="J10780">
        <v>0</v>
      </c>
      <c r="K10780">
        <v>34323.99</v>
      </c>
      <c r="L10780">
        <v>6129.4</v>
      </c>
      <c r="M10780">
        <f t="shared" si="506"/>
        <v>34323.99</v>
      </c>
      <c r="N10780" t="str">
        <f t="shared" si="504"/>
        <v>Q4</v>
      </c>
      <c r="O10780" s="2">
        <f t="shared" si="505"/>
        <v>17.85748102129152</v>
      </c>
      <c r="P10780" t="str">
        <f>VLOOKUP(retail_sales_2023!C10780,customers!A:J,5,)</f>
        <v>Chennai</v>
      </c>
      <c r="Q10780" t="str">
        <f>VLOOKUP(C10780,customers!A:J,10,0)</f>
        <v>Regular</v>
      </c>
    </row>
    <row r="10781" spans="1:17" x14ac:dyDescent="0.3">
      <c r="A10781" t="s">
        <v>11872</v>
      </c>
      <c r="B10781" s="1">
        <v>45264</v>
      </c>
      <c r="C10781" t="s">
        <v>400</v>
      </c>
      <c r="D10781" t="s">
        <v>401</v>
      </c>
      <c r="E10781" t="s">
        <v>33</v>
      </c>
      <c r="F10781" t="s">
        <v>22</v>
      </c>
      <c r="G10781" t="s">
        <v>315</v>
      </c>
      <c r="H10781">
        <v>1</v>
      </c>
      <c r="I10781">
        <v>9321.58</v>
      </c>
      <c r="J10781">
        <v>0.25</v>
      </c>
      <c r="K10781">
        <v>6991.18</v>
      </c>
      <c r="L10781">
        <v>1859.64</v>
      </c>
      <c r="M10781">
        <f t="shared" si="506"/>
        <v>6991.1849999999995</v>
      </c>
      <c r="N10781" t="str">
        <f t="shared" si="504"/>
        <v>Q4</v>
      </c>
      <c r="O10781" s="2">
        <f t="shared" si="505"/>
        <v>26.599801464130518</v>
      </c>
      <c r="P10781" t="str">
        <f>VLOOKUP(retail_sales_2023!C10781,customers!A:J,5,)</f>
        <v>Ahmedabad</v>
      </c>
      <c r="Q10781" t="str">
        <f>VLOOKUP(C10781,customers!A:J,10,0)</f>
        <v>Premium</v>
      </c>
    </row>
    <row r="10782" spans="1:17" x14ac:dyDescent="0.3">
      <c r="A10782" t="s">
        <v>11873</v>
      </c>
      <c r="B10782" s="1">
        <v>44932</v>
      </c>
      <c r="C10782" t="s">
        <v>2521</v>
      </c>
      <c r="D10782" t="s">
        <v>2522</v>
      </c>
      <c r="E10782" t="s">
        <v>33</v>
      </c>
      <c r="F10782" t="s">
        <v>28</v>
      </c>
      <c r="G10782" t="s">
        <v>439</v>
      </c>
      <c r="H10782">
        <v>1</v>
      </c>
      <c r="I10782">
        <v>5542.88</v>
      </c>
      <c r="J10782">
        <v>0</v>
      </c>
      <c r="K10782">
        <v>5542.88</v>
      </c>
      <c r="L10782">
        <v>1171.44</v>
      </c>
      <c r="M10782">
        <f t="shared" si="506"/>
        <v>5542.88</v>
      </c>
      <c r="N10782" t="str">
        <f t="shared" si="504"/>
        <v>Q1</v>
      </c>
      <c r="O10782" s="2">
        <f t="shared" si="505"/>
        <v>21.13413965303236</v>
      </c>
      <c r="P10782" t="str">
        <f>VLOOKUP(retail_sales_2023!C10782,customers!A:J,5,)</f>
        <v>Ahmedabad</v>
      </c>
      <c r="Q10782" t="str">
        <f>VLOOKUP(C10782,customers!A:J,10,0)</f>
        <v>Premium</v>
      </c>
    </row>
    <row r="10783" spans="1:17" x14ac:dyDescent="0.3">
      <c r="A10783" t="s">
        <v>11874</v>
      </c>
      <c r="B10783" s="1">
        <v>45164</v>
      </c>
      <c r="C10783" t="s">
        <v>1568</v>
      </c>
      <c r="D10783" t="s">
        <v>1569</v>
      </c>
      <c r="E10783" t="s">
        <v>21</v>
      </c>
      <c r="F10783" t="s">
        <v>38</v>
      </c>
      <c r="G10783" t="s">
        <v>65</v>
      </c>
      <c r="H10783">
        <v>1</v>
      </c>
      <c r="I10783">
        <v>540.25</v>
      </c>
      <c r="J10783">
        <v>0</v>
      </c>
      <c r="K10783">
        <v>540.25</v>
      </c>
      <c r="L10783">
        <v>152.38</v>
      </c>
      <c r="M10783">
        <f t="shared" si="506"/>
        <v>540.25</v>
      </c>
      <c r="N10783" t="str">
        <f t="shared" si="504"/>
        <v>Q3</v>
      </c>
      <c r="O10783" s="2">
        <f t="shared" si="505"/>
        <v>28.205460434983802</v>
      </c>
      <c r="P10783" t="str">
        <f>VLOOKUP(retail_sales_2023!C10783,customers!A:J,5,)</f>
        <v>Ranchi</v>
      </c>
      <c r="Q10783" t="str">
        <f>VLOOKUP(C10783,customers!A:J,10,0)</f>
        <v>Premium</v>
      </c>
    </row>
    <row r="10784" spans="1:17" x14ac:dyDescent="0.3">
      <c r="A10784" t="s">
        <v>11875</v>
      </c>
      <c r="B10784" s="1">
        <v>45050</v>
      </c>
      <c r="C10784" t="s">
        <v>497</v>
      </c>
      <c r="D10784" t="s">
        <v>498</v>
      </c>
      <c r="E10784" t="s">
        <v>27</v>
      </c>
      <c r="F10784" t="s">
        <v>43</v>
      </c>
      <c r="G10784" t="s">
        <v>282</v>
      </c>
      <c r="H10784">
        <v>1</v>
      </c>
      <c r="I10784">
        <v>37635.760000000002</v>
      </c>
      <c r="J10784">
        <v>0</v>
      </c>
      <c r="K10784">
        <v>37635.760000000002</v>
      </c>
      <c r="L10784">
        <v>5009.34</v>
      </c>
      <c r="M10784">
        <f t="shared" si="506"/>
        <v>37635.760000000002</v>
      </c>
      <c r="N10784" t="str">
        <f t="shared" si="504"/>
        <v>Q2</v>
      </c>
      <c r="O10784" s="2">
        <f t="shared" si="505"/>
        <v>13.31005405497325</v>
      </c>
      <c r="P10784" t="str">
        <f>VLOOKUP(retail_sales_2023!C10784,customers!A:J,5,)</f>
        <v>Chandigarh</v>
      </c>
      <c r="Q10784" t="str">
        <f>VLOOKUP(C10784,customers!A:J,10,0)</f>
        <v>Regular</v>
      </c>
    </row>
    <row r="10785" spans="1:17" x14ac:dyDescent="0.3">
      <c r="A10785" t="s">
        <v>11876</v>
      </c>
      <c r="B10785" s="1">
        <v>45156</v>
      </c>
      <c r="C10785" t="s">
        <v>1061</v>
      </c>
      <c r="D10785" t="s">
        <v>1062</v>
      </c>
      <c r="E10785" t="s">
        <v>27</v>
      </c>
      <c r="F10785" t="s">
        <v>22</v>
      </c>
      <c r="G10785" t="s">
        <v>516</v>
      </c>
      <c r="H10785">
        <v>3</v>
      </c>
      <c r="I10785">
        <v>40030.97</v>
      </c>
      <c r="J10785">
        <v>0.15</v>
      </c>
      <c r="K10785">
        <v>102078.97</v>
      </c>
      <c r="L10785">
        <v>24552.51</v>
      </c>
      <c r="M10785">
        <f t="shared" si="506"/>
        <v>102078.97350000001</v>
      </c>
      <c r="N10785" t="str">
        <f t="shared" si="504"/>
        <v>Q3</v>
      </c>
      <c r="O10785" s="2">
        <f t="shared" si="505"/>
        <v>24.052466438483851</v>
      </c>
      <c r="P10785" t="str">
        <f>VLOOKUP(retail_sales_2023!C10785,customers!A:J,5,)</f>
        <v>Jaipur</v>
      </c>
      <c r="Q10785" t="str">
        <f>VLOOKUP(C10785,customers!A:J,10,0)</f>
        <v>Regular</v>
      </c>
    </row>
    <row r="10786" spans="1:17" x14ac:dyDescent="0.3">
      <c r="A10786" t="s">
        <v>11877</v>
      </c>
      <c r="B10786" s="1">
        <v>45117</v>
      </c>
      <c r="C10786" t="s">
        <v>879</v>
      </c>
      <c r="D10786" t="s">
        <v>880</v>
      </c>
      <c r="E10786" t="s">
        <v>21</v>
      </c>
      <c r="F10786" t="s">
        <v>52</v>
      </c>
      <c r="G10786" t="s">
        <v>133</v>
      </c>
      <c r="H10786">
        <v>8</v>
      </c>
      <c r="I10786">
        <v>342.98</v>
      </c>
      <c r="J10786">
        <v>0.15</v>
      </c>
      <c r="K10786">
        <v>2332.2600000000002</v>
      </c>
      <c r="L10786">
        <v>210.6</v>
      </c>
      <c r="M10786">
        <f t="shared" si="506"/>
        <v>2332.2640000000001</v>
      </c>
      <c r="N10786" t="str">
        <f t="shared" si="504"/>
        <v>Q3</v>
      </c>
      <c r="O10786" s="2">
        <f t="shared" si="505"/>
        <v>9.0298680250057863</v>
      </c>
      <c r="P10786" t="str">
        <f>VLOOKUP(retail_sales_2023!C10786,customers!A:J,5,)</f>
        <v>Patna</v>
      </c>
      <c r="Q10786" t="str">
        <f>VLOOKUP(C10786,customers!A:J,10,0)</f>
        <v>Occasional</v>
      </c>
    </row>
    <row r="10787" spans="1:17" x14ac:dyDescent="0.3">
      <c r="A10787" t="s">
        <v>11878</v>
      </c>
      <c r="B10787" s="1">
        <v>45041</v>
      </c>
      <c r="C10787" t="s">
        <v>414</v>
      </c>
      <c r="D10787" t="s">
        <v>415</v>
      </c>
      <c r="E10787" t="s">
        <v>33</v>
      </c>
      <c r="F10787" t="s">
        <v>16</v>
      </c>
      <c r="G10787" t="s">
        <v>192</v>
      </c>
      <c r="H10787">
        <v>1</v>
      </c>
      <c r="I10787">
        <v>885.17</v>
      </c>
      <c r="J10787">
        <v>0.05</v>
      </c>
      <c r="K10787">
        <v>840.91</v>
      </c>
      <c r="L10787">
        <v>372.33</v>
      </c>
      <c r="M10787">
        <f t="shared" si="506"/>
        <v>840.91149999999993</v>
      </c>
      <c r="N10787" t="str">
        <f t="shared" si="504"/>
        <v>Q2</v>
      </c>
      <c r="O10787" s="2">
        <f t="shared" si="505"/>
        <v>44.277033214018147</v>
      </c>
      <c r="P10787" t="str">
        <f>VLOOKUP(retail_sales_2023!C10787,customers!A:J,5,)</f>
        <v>Pune</v>
      </c>
      <c r="Q10787" t="str">
        <f>VLOOKUP(C10787,customers!A:J,10,0)</f>
        <v>Premium</v>
      </c>
    </row>
    <row r="10788" spans="1:17" x14ac:dyDescent="0.3">
      <c r="A10788" t="s">
        <v>11879</v>
      </c>
      <c r="B10788" s="1">
        <v>45287</v>
      </c>
      <c r="C10788" t="s">
        <v>1054</v>
      </c>
      <c r="D10788" t="s">
        <v>1055</v>
      </c>
      <c r="E10788" t="s">
        <v>15</v>
      </c>
      <c r="F10788" t="s">
        <v>28</v>
      </c>
      <c r="G10788" t="s">
        <v>97</v>
      </c>
      <c r="H10788">
        <v>3</v>
      </c>
      <c r="I10788">
        <v>1189.19</v>
      </c>
      <c r="J10788">
        <v>0.3</v>
      </c>
      <c r="K10788">
        <v>2497.3000000000002</v>
      </c>
      <c r="L10788">
        <v>541.24</v>
      </c>
      <c r="M10788">
        <f t="shared" si="506"/>
        <v>2497.299</v>
      </c>
      <c r="N10788" t="str">
        <f t="shared" si="504"/>
        <v>Q4</v>
      </c>
      <c r="O10788" s="2">
        <f t="shared" si="505"/>
        <v>21.673006847395186</v>
      </c>
      <c r="P10788" t="str">
        <f>VLOOKUP(retail_sales_2023!C10788,customers!A:J,5,)</f>
        <v>Chennai</v>
      </c>
      <c r="Q10788" t="str">
        <f>VLOOKUP(C10788,customers!A:J,10,0)</f>
        <v>Premium</v>
      </c>
    </row>
    <row r="10789" spans="1:17" x14ac:dyDescent="0.3">
      <c r="A10789" t="s">
        <v>11880</v>
      </c>
      <c r="B10789" s="1">
        <v>45043</v>
      </c>
      <c r="C10789" t="s">
        <v>2454</v>
      </c>
      <c r="D10789" t="s">
        <v>2455</v>
      </c>
      <c r="E10789" t="s">
        <v>33</v>
      </c>
      <c r="F10789" t="s">
        <v>22</v>
      </c>
      <c r="G10789" t="s">
        <v>182</v>
      </c>
      <c r="H10789">
        <v>2</v>
      </c>
      <c r="I10789">
        <v>20494.46</v>
      </c>
      <c r="J10789">
        <v>0.1</v>
      </c>
      <c r="K10789">
        <v>36890.03</v>
      </c>
      <c r="L10789">
        <v>8022.61</v>
      </c>
      <c r="M10789">
        <f t="shared" si="506"/>
        <v>36890.027999999998</v>
      </c>
      <c r="N10789" t="str">
        <f t="shared" si="504"/>
        <v>Q2</v>
      </c>
      <c r="O10789" s="2">
        <f t="shared" si="505"/>
        <v>21.747366429357744</v>
      </c>
      <c r="P10789" t="str">
        <f>VLOOKUP(retail_sales_2023!C10789,customers!A:J,5,)</f>
        <v>Pune</v>
      </c>
      <c r="Q10789" t="str">
        <f>VLOOKUP(C10789,customers!A:J,10,0)</f>
        <v>Regular</v>
      </c>
    </row>
    <row r="10790" spans="1:17" x14ac:dyDescent="0.3">
      <c r="A10790" t="s">
        <v>11881</v>
      </c>
      <c r="B10790" s="1">
        <v>45279</v>
      </c>
      <c r="C10790" t="s">
        <v>525</v>
      </c>
      <c r="D10790" t="s">
        <v>526</v>
      </c>
      <c r="E10790" t="s">
        <v>21</v>
      </c>
      <c r="F10790" t="s">
        <v>52</v>
      </c>
      <c r="G10790" t="s">
        <v>69</v>
      </c>
      <c r="H10790">
        <v>7</v>
      </c>
      <c r="I10790">
        <v>319.33</v>
      </c>
      <c r="J10790">
        <v>0.1</v>
      </c>
      <c r="K10790">
        <v>2011.78</v>
      </c>
      <c r="L10790">
        <v>182.13</v>
      </c>
      <c r="M10790">
        <f t="shared" si="506"/>
        <v>2011.779</v>
      </c>
      <c r="N10790" t="str">
        <f t="shared" si="504"/>
        <v>Q4</v>
      </c>
      <c r="O10790" s="2">
        <f t="shared" si="505"/>
        <v>9.0531767887144721</v>
      </c>
      <c r="P10790" t="str">
        <f>VLOOKUP(retail_sales_2023!C10790,customers!A:J,5,)</f>
        <v>Patna</v>
      </c>
      <c r="Q10790" t="str">
        <f>VLOOKUP(C10790,customers!A:J,10,0)</f>
        <v>Occasional</v>
      </c>
    </row>
    <row r="10791" spans="1:17" x14ac:dyDescent="0.3">
      <c r="A10791" t="s">
        <v>11882</v>
      </c>
      <c r="B10791" s="1">
        <v>45168</v>
      </c>
      <c r="C10791" t="s">
        <v>842</v>
      </c>
      <c r="D10791" t="s">
        <v>843</v>
      </c>
      <c r="E10791" t="s">
        <v>33</v>
      </c>
      <c r="F10791" t="s">
        <v>38</v>
      </c>
      <c r="G10791" t="s">
        <v>73</v>
      </c>
      <c r="H10791">
        <v>5</v>
      </c>
      <c r="I10791">
        <v>996.21</v>
      </c>
      <c r="J10791">
        <v>0.15</v>
      </c>
      <c r="K10791">
        <v>4233.8900000000003</v>
      </c>
      <c r="L10791">
        <v>1226.4100000000001</v>
      </c>
      <c r="M10791">
        <f t="shared" si="506"/>
        <v>4233.8924999999999</v>
      </c>
      <c r="N10791" t="str">
        <f t="shared" si="504"/>
        <v>Q3</v>
      </c>
      <c r="O10791" s="2">
        <f t="shared" si="505"/>
        <v>28.966505979135025</v>
      </c>
      <c r="P10791" t="str">
        <f>VLOOKUP(retail_sales_2023!C10791,customers!A:J,5,)</f>
        <v>Mumbai</v>
      </c>
      <c r="Q10791" t="str">
        <f>VLOOKUP(C10791,customers!A:J,10,0)</f>
        <v>Occasional</v>
      </c>
    </row>
    <row r="10792" spans="1:17" x14ac:dyDescent="0.3">
      <c r="A10792" t="s">
        <v>11883</v>
      </c>
      <c r="B10792" s="1">
        <v>45131</v>
      </c>
      <c r="C10792" t="s">
        <v>1503</v>
      </c>
      <c r="D10792" t="s">
        <v>1504</v>
      </c>
      <c r="E10792" t="s">
        <v>33</v>
      </c>
      <c r="F10792" t="s">
        <v>22</v>
      </c>
      <c r="G10792" t="s">
        <v>34</v>
      </c>
      <c r="H10792">
        <v>5</v>
      </c>
      <c r="I10792">
        <v>41546.42</v>
      </c>
      <c r="J10792">
        <v>0.05</v>
      </c>
      <c r="K10792">
        <v>197345.49</v>
      </c>
      <c r="L10792">
        <v>39825.949999999997</v>
      </c>
      <c r="M10792">
        <f t="shared" si="506"/>
        <v>197345.49499999997</v>
      </c>
      <c r="N10792" t="str">
        <f t="shared" si="504"/>
        <v>Q3</v>
      </c>
      <c r="O10792" s="2">
        <f t="shared" si="505"/>
        <v>20.180826022423922</v>
      </c>
      <c r="P10792" t="str">
        <f>VLOOKUP(retail_sales_2023!C10792,customers!A:J,5,)</f>
        <v>Mumbai</v>
      </c>
      <c r="Q10792" t="str">
        <f>VLOOKUP(C10792,customers!A:J,10,0)</f>
        <v>Premium</v>
      </c>
    </row>
    <row r="10793" spans="1:17" x14ac:dyDescent="0.3">
      <c r="A10793" t="s">
        <v>11884</v>
      </c>
      <c r="B10793" s="1">
        <v>45069</v>
      </c>
      <c r="C10793" t="s">
        <v>1231</v>
      </c>
      <c r="D10793" t="s">
        <v>1232</v>
      </c>
      <c r="E10793" t="s">
        <v>15</v>
      </c>
      <c r="F10793" t="s">
        <v>43</v>
      </c>
      <c r="G10793" t="s">
        <v>243</v>
      </c>
      <c r="H10793">
        <v>4</v>
      </c>
      <c r="I10793">
        <v>48737.27</v>
      </c>
      <c r="J10793">
        <v>0</v>
      </c>
      <c r="K10793">
        <v>194949.08</v>
      </c>
      <c r="L10793">
        <v>22722.65</v>
      </c>
      <c r="M10793">
        <f t="shared" si="506"/>
        <v>194949.08</v>
      </c>
      <c r="N10793" t="str">
        <f t="shared" si="504"/>
        <v>Q2</v>
      </c>
      <c r="O10793" s="2">
        <f t="shared" si="505"/>
        <v>11.655684653654177</v>
      </c>
      <c r="P10793" t="str">
        <f>VLOOKUP(retail_sales_2023!C10793,customers!A:J,5,)</f>
        <v>Coimbatore</v>
      </c>
      <c r="Q10793" t="str">
        <f>VLOOKUP(C10793,customers!A:J,10,0)</f>
        <v>Regular</v>
      </c>
    </row>
    <row r="10794" spans="1:17" x14ac:dyDescent="0.3">
      <c r="A10794" t="s">
        <v>11885</v>
      </c>
      <c r="B10794" s="1">
        <v>45032</v>
      </c>
      <c r="C10794" t="s">
        <v>1450</v>
      </c>
      <c r="D10794" t="s">
        <v>1451</v>
      </c>
      <c r="E10794" t="s">
        <v>15</v>
      </c>
      <c r="F10794" t="s">
        <v>52</v>
      </c>
      <c r="G10794" t="s">
        <v>53</v>
      </c>
      <c r="H10794">
        <v>7</v>
      </c>
      <c r="I10794">
        <v>481.29</v>
      </c>
      <c r="J10794">
        <v>0</v>
      </c>
      <c r="K10794">
        <v>3369.03</v>
      </c>
      <c r="L10794">
        <v>-208.66</v>
      </c>
      <c r="M10794">
        <f t="shared" si="506"/>
        <v>3369.03</v>
      </c>
      <c r="N10794" t="str">
        <f t="shared" si="504"/>
        <v>Q2</v>
      </c>
      <c r="O10794" s="2">
        <f t="shared" si="505"/>
        <v>-6.1934740860128876</v>
      </c>
      <c r="P10794" t="str">
        <f>VLOOKUP(retail_sales_2023!C10794,customers!A:J,5,)</f>
        <v>Ranchi</v>
      </c>
      <c r="Q10794" t="str">
        <f>VLOOKUP(C10794,customers!A:J,10,0)</f>
        <v>Premium</v>
      </c>
    </row>
    <row r="10795" spans="1:17" x14ac:dyDescent="0.3">
      <c r="A10795" t="s">
        <v>11886</v>
      </c>
      <c r="B10795" s="1">
        <v>44943</v>
      </c>
      <c r="C10795" t="s">
        <v>454</v>
      </c>
      <c r="D10795" t="s">
        <v>455</v>
      </c>
      <c r="E10795" t="s">
        <v>33</v>
      </c>
      <c r="F10795" t="s">
        <v>28</v>
      </c>
      <c r="G10795" t="s">
        <v>672</v>
      </c>
      <c r="H10795">
        <v>3</v>
      </c>
      <c r="I10795">
        <v>6457.57</v>
      </c>
      <c r="J10795">
        <v>0.3</v>
      </c>
      <c r="K10795">
        <v>13560.9</v>
      </c>
      <c r="L10795">
        <v>3040.7</v>
      </c>
      <c r="M10795">
        <f t="shared" si="506"/>
        <v>13560.896999999999</v>
      </c>
      <c r="N10795" t="str">
        <f t="shared" si="504"/>
        <v>Q1</v>
      </c>
      <c r="O10795" s="2">
        <f t="shared" si="505"/>
        <v>22.422553075385849</v>
      </c>
      <c r="P10795" t="str">
        <f>VLOOKUP(retail_sales_2023!C10795,customers!A:J,5,)</f>
        <v>Mumbai</v>
      </c>
      <c r="Q10795" t="str">
        <f>VLOOKUP(C10795,customers!A:J,10,0)</f>
        <v>Premium</v>
      </c>
    </row>
    <row r="10796" spans="1:17" x14ac:dyDescent="0.3">
      <c r="A10796" t="s">
        <v>11887</v>
      </c>
      <c r="B10796" s="1">
        <v>44982</v>
      </c>
      <c r="C10796" t="s">
        <v>1090</v>
      </c>
      <c r="D10796" t="s">
        <v>1091</v>
      </c>
      <c r="E10796" t="s">
        <v>27</v>
      </c>
      <c r="F10796" t="s">
        <v>38</v>
      </c>
      <c r="G10796" t="s">
        <v>456</v>
      </c>
      <c r="H10796">
        <v>4</v>
      </c>
      <c r="I10796">
        <v>227.25</v>
      </c>
      <c r="J10796">
        <v>0</v>
      </c>
      <c r="K10796">
        <v>909</v>
      </c>
      <c r="L10796">
        <v>281.55</v>
      </c>
      <c r="M10796">
        <f t="shared" si="506"/>
        <v>909</v>
      </c>
      <c r="N10796" t="str">
        <f t="shared" si="504"/>
        <v>Q1</v>
      </c>
      <c r="O10796" s="2">
        <f t="shared" si="505"/>
        <v>30.973597359735976</v>
      </c>
      <c r="P10796" t="str">
        <f>VLOOKUP(retail_sales_2023!C10796,customers!A:J,5,)</f>
        <v>Lucknow</v>
      </c>
      <c r="Q10796" t="str">
        <f>VLOOKUP(C10796,customers!A:J,10,0)</f>
        <v>Regular</v>
      </c>
    </row>
    <row r="10797" spans="1:17" x14ac:dyDescent="0.3">
      <c r="A10797" t="s">
        <v>11888</v>
      </c>
      <c r="B10797" s="1">
        <v>44965</v>
      </c>
      <c r="C10797" t="s">
        <v>55</v>
      </c>
      <c r="D10797" t="s">
        <v>56</v>
      </c>
      <c r="E10797" t="s">
        <v>27</v>
      </c>
      <c r="F10797" t="s">
        <v>43</v>
      </c>
      <c r="G10797" t="s">
        <v>243</v>
      </c>
      <c r="H10797">
        <v>2</v>
      </c>
      <c r="I10797">
        <v>17596.64</v>
      </c>
      <c r="J10797">
        <v>0</v>
      </c>
      <c r="K10797">
        <v>35193.279999999999</v>
      </c>
      <c r="L10797">
        <v>4854.34</v>
      </c>
      <c r="M10797">
        <f t="shared" si="506"/>
        <v>35193.279999999999</v>
      </c>
      <c r="N10797" t="str">
        <f t="shared" si="504"/>
        <v>Q1</v>
      </c>
      <c r="O10797" s="2">
        <f t="shared" si="505"/>
        <v>13.793371916456779</v>
      </c>
      <c r="P10797" t="str">
        <f>VLOOKUP(retail_sales_2023!C10797,customers!A:J,5,)</f>
        <v>Lucknow</v>
      </c>
      <c r="Q10797" t="str">
        <f>VLOOKUP(C10797,customers!A:J,10,0)</f>
        <v>Premium</v>
      </c>
    </row>
    <row r="10798" spans="1:17" x14ac:dyDescent="0.3">
      <c r="A10798" t="s">
        <v>11889</v>
      </c>
      <c r="B10798" s="1">
        <v>45164</v>
      </c>
      <c r="C10798" t="s">
        <v>1305</v>
      </c>
      <c r="D10798" t="s">
        <v>1306</v>
      </c>
      <c r="E10798" t="s">
        <v>33</v>
      </c>
      <c r="F10798" t="s">
        <v>38</v>
      </c>
      <c r="G10798" t="s">
        <v>77</v>
      </c>
      <c r="H10798">
        <v>4</v>
      </c>
      <c r="I10798">
        <v>2832.19</v>
      </c>
      <c r="J10798">
        <v>0</v>
      </c>
      <c r="K10798">
        <v>11328.76</v>
      </c>
      <c r="L10798">
        <v>4001.73</v>
      </c>
      <c r="M10798">
        <f t="shared" si="506"/>
        <v>11328.76</v>
      </c>
      <c r="N10798" t="str">
        <f t="shared" si="504"/>
        <v>Q3</v>
      </c>
      <c r="O10798" s="2">
        <f t="shared" si="505"/>
        <v>35.323636479191009</v>
      </c>
      <c r="P10798" t="str">
        <f>VLOOKUP(retail_sales_2023!C10798,customers!A:J,5,)</f>
        <v>Pune</v>
      </c>
      <c r="Q10798" t="str">
        <f>VLOOKUP(C10798,customers!A:J,10,0)</f>
        <v>Premium</v>
      </c>
    </row>
    <row r="10799" spans="1:17" x14ac:dyDescent="0.3">
      <c r="A10799" t="s">
        <v>11890</v>
      </c>
      <c r="B10799" s="1">
        <v>44927</v>
      </c>
      <c r="C10799" t="s">
        <v>1103</v>
      </c>
      <c r="D10799" t="s">
        <v>1104</v>
      </c>
      <c r="E10799" t="s">
        <v>33</v>
      </c>
      <c r="F10799" t="s">
        <v>38</v>
      </c>
      <c r="G10799" t="s">
        <v>48</v>
      </c>
      <c r="H10799">
        <v>5</v>
      </c>
      <c r="I10799">
        <v>546.57000000000005</v>
      </c>
      <c r="J10799">
        <v>0.05</v>
      </c>
      <c r="K10799">
        <v>2596.21</v>
      </c>
      <c r="L10799">
        <v>876.91</v>
      </c>
      <c r="M10799">
        <f t="shared" si="506"/>
        <v>2596.2075000000004</v>
      </c>
      <c r="N10799" t="str">
        <f t="shared" si="504"/>
        <v>Q1</v>
      </c>
      <c r="O10799" s="2">
        <f t="shared" si="505"/>
        <v>33.776543499947998</v>
      </c>
      <c r="P10799" t="str">
        <f>VLOOKUP(retail_sales_2023!C10799,customers!A:J,5,)</f>
        <v>Mumbai</v>
      </c>
      <c r="Q10799" t="str">
        <f>VLOOKUP(C10799,customers!A:J,10,0)</f>
        <v>Regular</v>
      </c>
    </row>
    <row r="10800" spans="1:17" x14ac:dyDescent="0.3">
      <c r="A10800" t="s">
        <v>11891</v>
      </c>
      <c r="B10800" s="1">
        <v>45045</v>
      </c>
      <c r="C10800" t="s">
        <v>231</v>
      </c>
      <c r="D10800" t="s">
        <v>232</v>
      </c>
      <c r="E10800" t="s">
        <v>27</v>
      </c>
      <c r="F10800" t="s">
        <v>16</v>
      </c>
      <c r="G10800" t="s">
        <v>17</v>
      </c>
      <c r="H10800">
        <v>2</v>
      </c>
      <c r="I10800">
        <v>973.45</v>
      </c>
      <c r="J10800">
        <v>0</v>
      </c>
      <c r="K10800">
        <v>1946.9</v>
      </c>
      <c r="L10800">
        <v>783.45</v>
      </c>
      <c r="M10800">
        <f t="shared" si="506"/>
        <v>1946.9</v>
      </c>
      <c r="N10800" t="str">
        <f t="shared" si="504"/>
        <v>Q2</v>
      </c>
      <c r="O10800" s="2">
        <f t="shared" si="505"/>
        <v>40.240895783039704</v>
      </c>
      <c r="P10800" t="str">
        <f>VLOOKUP(retail_sales_2023!C10800,customers!A:J,5,)</f>
        <v>Delhi</v>
      </c>
      <c r="Q10800" t="str">
        <f>VLOOKUP(C10800,customers!A:J,10,0)</f>
        <v>Regular</v>
      </c>
    </row>
    <row r="10801" spans="1:17" x14ac:dyDescent="0.3">
      <c r="A10801" t="s">
        <v>11892</v>
      </c>
      <c r="B10801" s="1">
        <v>44953</v>
      </c>
      <c r="C10801" t="s">
        <v>1443</v>
      </c>
      <c r="D10801" t="s">
        <v>1444</v>
      </c>
      <c r="E10801" t="s">
        <v>21</v>
      </c>
      <c r="F10801" t="s">
        <v>81</v>
      </c>
      <c r="G10801" t="s">
        <v>470</v>
      </c>
      <c r="H10801">
        <v>5</v>
      </c>
      <c r="I10801">
        <v>3541.17</v>
      </c>
      <c r="J10801">
        <v>0</v>
      </c>
      <c r="K10801">
        <v>17705.849999999999</v>
      </c>
      <c r="L10801">
        <v>4664.05</v>
      </c>
      <c r="M10801">
        <f t="shared" si="506"/>
        <v>17705.849999999999</v>
      </c>
      <c r="N10801" t="str">
        <f t="shared" si="504"/>
        <v>Q1</v>
      </c>
      <c r="O10801" s="2">
        <f t="shared" si="505"/>
        <v>26.341858764193759</v>
      </c>
      <c r="P10801" t="str">
        <f>VLOOKUP(retail_sales_2023!C10801,customers!A:J,5,)</f>
        <v>Patna</v>
      </c>
      <c r="Q10801" t="str">
        <f>VLOOKUP(C10801,customers!A:J,10,0)</f>
        <v>Regular</v>
      </c>
    </row>
    <row r="10802" spans="1:17" x14ac:dyDescent="0.3">
      <c r="A10802" t="s">
        <v>11893</v>
      </c>
      <c r="B10802" s="1">
        <v>44963</v>
      </c>
      <c r="C10802" t="s">
        <v>1872</v>
      </c>
      <c r="D10802" t="s">
        <v>1873</v>
      </c>
      <c r="E10802" t="s">
        <v>33</v>
      </c>
      <c r="F10802" t="s">
        <v>43</v>
      </c>
      <c r="G10802" t="s">
        <v>301</v>
      </c>
      <c r="H10802">
        <v>2</v>
      </c>
      <c r="I10802">
        <v>73313.440000000002</v>
      </c>
      <c r="J10802">
        <v>0.25</v>
      </c>
      <c r="K10802">
        <v>109970.16</v>
      </c>
      <c r="L10802">
        <v>16981.2</v>
      </c>
      <c r="M10802">
        <f t="shared" si="506"/>
        <v>109970.16</v>
      </c>
      <c r="N10802" t="str">
        <f t="shared" si="504"/>
        <v>Q1</v>
      </c>
      <c r="O10802" s="2">
        <f t="shared" si="505"/>
        <v>15.441643442184679</v>
      </c>
      <c r="P10802" t="str">
        <f>VLOOKUP(retail_sales_2023!C10802,customers!A:J,5,)</f>
        <v>Surat</v>
      </c>
      <c r="Q10802" t="str">
        <f>VLOOKUP(C10802,customers!A:J,10,0)</f>
        <v>Premium</v>
      </c>
    </row>
    <row r="10803" spans="1:17" x14ac:dyDescent="0.3">
      <c r="A10803" t="s">
        <v>11894</v>
      </c>
      <c r="B10803" s="1">
        <v>45215</v>
      </c>
      <c r="C10803" t="s">
        <v>1087</v>
      </c>
      <c r="D10803" t="s">
        <v>1088</v>
      </c>
      <c r="E10803" t="s">
        <v>15</v>
      </c>
      <c r="F10803" t="s">
        <v>81</v>
      </c>
      <c r="G10803" t="s">
        <v>105</v>
      </c>
      <c r="H10803">
        <v>4</v>
      </c>
      <c r="I10803">
        <v>4274.24</v>
      </c>
      <c r="J10803">
        <v>0.05</v>
      </c>
      <c r="K10803">
        <v>16242.11</v>
      </c>
      <c r="L10803">
        <v>4496</v>
      </c>
      <c r="M10803">
        <f t="shared" si="506"/>
        <v>16242.111999999999</v>
      </c>
      <c r="N10803" t="str">
        <f t="shared" si="504"/>
        <v>Q4</v>
      </c>
      <c r="O10803" s="2">
        <f t="shared" si="505"/>
        <v>27.681132562210202</v>
      </c>
      <c r="P10803" t="str">
        <f>VLOOKUP(retail_sales_2023!C10803,customers!A:J,5,)</f>
        <v>Kochi</v>
      </c>
      <c r="Q10803" t="str">
        <f>VLOOKUP(C10803,customers!A:J,10,0)</f>
        <v>Regular</v>
      </c>
    </row>
    <row r="10804" spans="1:17" x14ac:dyDescent="0.3">
      <c r="A10804" t="s">
        <v>11895</v>
      </c>
      <c r="B10804" s="1">
        <v>45246</v>
      </c>
      <c r="C10804" t="s">
        <v>1245</v>
      </c>
      <c r="D10804" t="s">
        <v>1246</v>
      </c>
      <c r="E10804" t="s">
        <v>15</v>
      </c>
      <c r="F10804" t="s">
        <v>22</v>
      </c>
      <c r="G10804" t="s">
        <v>34</v>
      </c>
      <c r="H10804">
        <v>4</v>
      </c>
      <c r="I10804">
        <v>19040.599999999999</v>
      </c>
      <c r="J10804">
        <v>0.1</v>
      </c>
      <c r="K10804">
        <v>68546.16</v>
      </c>
      <c r="L10804">
        <v>16188.06</v>
      </c>
      <c r="M10804">
        <f t="shared" si="506"/>
        <v>68546.16</v>
      </c>
      <c r="N10804" t="str">
        <f t="shared" si="504"/>
        <v>Q4</v>
      </c>
      <c r="O10804" s="2">
        <f t="shared" si="505"/>
        <v>23.616290102902919</v>
      </c>
      <c r="P10804" t="str">
        <f>VLOOKUP(retail_sales_2023!C10804,customers!A:J,5,)</f>
        <v>Hyderabad</v>
      </c>
      <c r="Q10804" t="str">
        <f>VLOOKUP(C10804,customers!A:J,10,0)</f>
        <v>Premium</v>
      </c>
    </row>
    <row r="10805" spans="1:17" x14ac:dyDescent="0.3">
      <c r="A10805" t="s">
        <v>11896</v>
      </c>
      <c r="B10805" s="1">
        <v>45226</v>
      </c>
      <c r="C10805" t="s">
        <v>1276</v>
      </c>
      <c r="D10805" t="s">
        <v>1861</v>
      </c>
      <c r="E10805" t="s">
        <v>27</v>
      </c>
      <c r="F10805" t="s">
        <v>38</v>
      </c>
      <c r="G10805" t="s">
        <v>73</v>
      </c>
      <c r="H10805">
        <v>1</v>
      </c>
      <c r="I10805">
        <v>547.87</v>
      </c>
      <c r="J10805">
        <v>0.1</v>
      </c>
      <c r="K10805">
        <v>493.08</v>
      </c>
      <c r="L10805">
        <v>168.75</v>
      </c>
      <c r="M10805">
        <f t="shared" si="506"/>
        <v>493.08300000000003</v>
      </c>
      <c r="N10805" t="str">
        <f t="shared" si="504"/>
        <v>Q4</v>
      </c>
      <c r="O10805" s="2">
        <f t="shared" si="505"/>
        <v>34.223655390605991</v>
      </c>
      <c r="P10805" t="str">
        <f>VLOOKUP(retail_sales_2023!C10805,customers!A:J,5,)</f>
        <v>Jaipur</v>
      </c>
      <c r="Q10805" t="str">
        <f>VLOOKUP(C10805,customers!A:J,10,0)</f>
        <v>Premium</v>
      </c>
    </row>
    <row r="10806" spans="1:17" x14ac:dyDescent="0.3">
      <c r="A10806" t="s">
        <v>11897</v>
      </c>
      <c r="B10806" s="1">
        <v>45229</v>
      </c>
      <c r="C10806" t="s">
        <v>228</v>
      </c>
      <c r="D10806" t="s">
        <v>229</v>
      </c>
      <c r="E10806" t="s">
        <v>21</v>
      </c>
      <c r="F10806" t="s">
        <v>43</v>
      </c>
      <c r="G10806" t="s">
        <v>128</v>
      </c>
      <c r="H10806">
        <v>5</v>
      </c>
      <c r="I10806">
        <v>36919.410000000003</v>
      </c>
      <c r="J10806">
        <v>0.05</v>
      </c>
      <c r="K10806">
        <v>175367.2</v>
      </c>
      <c r="L10806">
        <v>26638.1</v>
      </c>
      <c r="M10806">
        <f t="shared" si="506"/>
        <v>175367.19750000001</v>
      </c>
      <c r="N10806" t="str">
        <f t="shared" si="504"/>
        <v>Q4</v>
      </c>
      <c r="O10806" s="2">
        <f t="shared" si="505"/>
        <v>15.189898681167286</v>
      </c>
      <c r="P10806" t="str">
        <f>VLOOKUP(retail_sales_2023!C10806,customers!A:J,5,)</f>
        <v>Ranchi</v>
      </c>
      <c r="Q10806" t="str">
        <f>VLOOKUP(C10806,customers!A:J,10,0)</f>
        <v>Occasional</v>
      </c>
    </row>
    <row r="10807" spans="1:17" x14ac:dyDescent="0.3">
      <c r="A10807" t="s">
        <v>11898</v>
      </c>
      <c r="B10807" s="1">
        <v>45227</v>
      </c>
      <c r="C10807" t="s">
        <v>633</v>
      </c>
      <c r="D10807" t="s">
        <v>634</v>
      </c>
      <c r="E10807" t="s">
        <v>21</v>
      </c>
      <c r="F10807" t="s">
        <v>52</v>
      </c>
      <c r="G10807" t="s">
        <v>937</v>
      </c>
      <c r="H10807">
        <v>5</v>
      </c>
      <c r="I10807">
        <v>279.45</v>
      </c>
      <c r="J10807">
        <v>0</v>
      </c>
      <c r="K10807">
        <v>1397.25</v>
      </c>
      <c r="L10807">
        <v>132.81</v>
      </c>
      <c r="M10807">
        <f t="shared" si="506"/>
        <v>1397.25</v>
      </c>
      <c r="N10807" t="str">
        <f t="shared" si="504"/>
        <v>Q4</v>
      </c>
      <c r="O10807" s="2">
        <f t="shared" si="505"/>
        <v>9.5050993022007528</v>
      </c>
      <c r="P10807" t="str">
        <f>VLOOKUP(retail_sales_2023!C10807,customers!A:J,5,)</f>
        <v>Kolkata</v>
      </c>
      <c r="Q10807" t="str">
        <f>VLOOKUP(C10807,customers!A:J,10,0)</f>
        <v>Premium</v>
      </c>
    </row>
    <row r="10808" spans="1:17" x14ac:dyDescent="0.3">
      <c r="A10808" t="s">
        <v>11899</v>
      </c>
      <c r="B10808" s="1">
        <v>45216</v>
      </c>
      <c r="C10808" t="s">
        <v>1272</v>
      </c>
      <c r="D10808" t="s">
        <v>1273</v>
      </c>
      <c r="E10808" t="s">
        <v>21</v>
      </c>
      <c r="F10808" t="s">
        <v>43</v>
      </c>
      <c r="G10808" t="s">
        <v>243</v>
      </c>
      <c r="H10808">
        <v>2</v>
      </c>
      <c r="I10808">
        <v>67465.73</v>
      </c>
      <c r="J10808">
        <v>0</v>
      </c>
      <c r="K10808">
        <v>134931.46</v>
      </c>
      <c r="L10808">
        <v>13744.02</v>
      </c>
      <c r="M10808">
        <f t="shared" si="506"/>
        <v>134931.46</v>
      </c>
      <c r="N10808" t="str">
        <f t="shared" si="504"/>
        <v>Q4</v>
      </c>
      <c r="O10808" s="2">
        <f t="shared" si="505"/>
        <v>10.185926988413229</v>
      </c>
      <c r="P10808" t="str">
        <f>VLOOKUP(retail_sales_2023!C10808,customers!A:J,5,)</f>
        <v>Guwahati</v>
      </c>
      <c r="Q10808" t="str">
        <f>VLOOKUP(C10808,customers!A:J,10,0)</f>
        <v>Regular</v>
      </c>
    </row>
    <row r="10809" spans="1:17" x14ac:dyDescent="0.3">
      <c r="A10809" t="s">
        <v>11900</v>
      </c>
      <c r="B10809" s="1">
        <v>45259</v>
      </c>
      <c r="C10809" t="s">
        <v>358</v>
      </c>
      <c r="D10809" t="s">
        <v>359</v>
      </c>
      <c r="E10809" t="s">
        <v>15</v>
      </c>
      <c r="F10809" t="s">
        <v>43</v>
      </c>
      <c r="G10809" t="s">
        <v>178</v>
      </c>
      <c r="H10809">
        <v>4</v>
      </c>
      <c r="I10809">
        <v>59290.45</v>
      </c>
      <c r="J10809">
        <v>0.05</v>
      </c>
      <c r="K10809">
        <v>225303.71</v>
      </c>
      <c r="L10809">
        <v>19238.75</v>
      </c>
      <c r="M10809">
        <f t="shared" si="506"/>
        <v>225303.71</v>
      </c>
      <c r="N10809" t="str">
        <f t="shared" si="504"/>
        <v>Q4</v>
      </c>
      <c r="O10809" s="2">
        <f t="shared" si="505"/>
        <v>8.53902938393691</v>
      </c>
      <c r="P10809" t="str">
        <f>VLOOKUP(retail_sales_2023!C10809,customers!A:J,5,)</f>
        <v>Chennai</v>
      </c>
      <c r="Q10809" t="str">
        <f>VLOOKUP(C10809,customers!A:J,10,0)</f>
        <v>Regular</v>
      </c>
    </row>
    <row r="10810" spans="1:17" x14ac:dyDescent="0.3">
      <c r="A10810" t="s">
        <v>11901</v>
      </c>
      <c r="B10810" s="1">
        <v>45009</v>
      </c>
      <c r="C10810" t="s">
        <v>338</v>
      </c>
      <c r="D10810" t="s">
        <v>339</v>
      </c>
      <c r="E10810" t="s">
        <v>15</v>
      </c>
      <c r="F10810" t="s">
        <v>52</v>
      </c>
      <c r="G10810" t="s">
        <v>268</v>
      </c>
      <c r="H10810">
        <v>9</v>
      </c>
      <c r="I10810">
        <v>703.02</v>
      </c>
      <c r="J10810">
        <v>0.1</v>
      </c>
      <c r="K10810">
        <v>5694.46</v>
      </c>
      <c r="L10810">
        <v>481.73</v>
      </c>
      <c r="M10810">
        <f t="shared" si="506"/>
        <v>5694.4620000000004</v>
      </c>
      <c r="N10810" t="str">
        <f t="shared" si="504"/>
        <v>Q1</v>
      </c>
      <c r="O10810" s="2">
        <f t="shared" si="505"/>
        <v>8.4596256712664584</v>
      </c>
      <c r="P10810" t="str">
        <f>VLOOKUP(retail_sales_2023!C10810,customers!A:J,5,)</f>
        <v>Kochi</v>
      </c>
      <c r="Q10810" t="str">
        <f>VLOOKUP(C10810,customers!A:J,10,0)</f>
        <v>Regular</v>
      </c>
    </row>
    <row r="10811" spans="1:17" x14ac:dyDescent="0.3">
      <c r="A10811" t="s">
        <v>11902</v>
      </c>
      <c r="B10811" s="1">
        <v>45137</v>
      </c>
      <c r="C10811" t="s">
        <v>1208</v>
      </c>
      <c r="D10811" t="s">
        <v>1209</v>
      </c>
      <c r="E10811" t="s">
        <v>27</v>
      </c>
      <c r="F10811" t="s">
        <v>81</v>
      </c>
      <c r="G10811" t="s">
        <v>101</v>
      </c>
      <c r="H10811">
        <v>1</v>
      </c>
      <c r="I10811">
        <v>4088.56</v>
      </c>
      <c r="J10811">
        <v>0.05</v>
      </c>
      <c r="K10811">
        <v>3884.13</v>
      </c>
      <c r="L10811">
        <v>871.71</v>
      </c>
      <c r="M10811">
        <f t="shared" si="506"/>
        <v>3884.1319999999996</v>
      </c>
      <c r="N10811" t="str">
        <f t="shared" si="504"/>
        <v>Q3</v>
      </c>
      <c r="O10811" s="2">
        <f t="shared" si="505"/>
        <v>22.442863652864347</v>
      </c>
      <c r="P10811" t="str">
        <f>VLOOKUP(retail_sales_2023!C10811,customers!A:J,5,)</f>
        <v>Delhi</v>
      </c>
      <c r="Q10811" t="str">
        <f>VLOOKUP(C10811,customers!A:J,10,0)</f>
        <v>Regular</v>
      </c>
    </row>
    <row r="10812" spans="1:17" x14ac:dyDescent="0.3">
      <c r="A10812" t="s">
        <v>11903</v>
      </c>
      <c r="B10812" s="1">
        <v>45047</v>
      </c>
      <c r="C10812" t="s">
        <v>139</v>
      </c>
      <c r="D10812" t="s">
        <v>140</v>
      </c>
      <c r="E10812" t="s">
        <v>21</v>
      </c>
      <c r="F10812" t="s">
        <v>43</v>
      </c>
      <c r="G10812" t="s">
        <v>243</v>
      </c>
      <c r="H10812">
        <v>5</v>
      </c>
      <c r="I10812">
        <v>11128.35</v>
      </c>
      <c r="J10812">
        <v>0.2</v>
      </c>
      <c r="K10812">
        <v>44513.4</v>
      </c>
      <c r="L10812">
        <v>6408.3</v>
      </c>
      <c r="M10812">
        <f t="shared" si="506"/>
        <v>44513.4</v>
      </c>
      <c r="N10812" t="str">
        <f t="shared" si="504"/>
        <v>Q2</v>
      </c>
      <c r="O10812" s="2">
        <f t="shared" si="505"/>
        <v>14.396339079917508</v>
      </c>
      <c r="P10812" t="str">
        <f>VLOOKUP(retail_sales_2023!C10812,customers!A:J,5,)</f>
        <v>Ranchi</v>
      </c>
      <c r="Q10812" t="str">
        <f>VLOOKUP(C10812,customers!A:J,10,0)</f>
        <v>Premium</v>
      </c>
    </row>
    <row r="10813" spans="1:17" x14ac:dyDescent="0.3">
      <c r="A10813" t="s">
        <v>11904</v>
      </c>
      <c r="B10813" s="1">
        <v>45239</v>
      </c>
      <c r="C10813" t="s">
        <v>1123</v>
      </c>
      <c r="D10813" t="s">
        <v>1124</v>
      </c>
      <c r="E10813" t="s">
        <v>15</v>
      </c>
      <c r="F10813" t="s">
        <v>38</v>
      </c>
      <c r="G10813" t="s">
        <v>73</v>
      </c>
      <c r="H10813">
        <v>3</v>
      </c>
      <c r="I10813">
        <v>2754.38</v>
      </c>
      <c r="J10813">
        <v>0.25</v>
      </c>
      <c r="K10813">
        <v>6197.35</v>
      </c>
      <c r="L10813">
        <v>1777.05</v>
      </c>
      <c r="M10813">
        <f t="shared" si="506"/>
        <v>6197.3549999999996</v>
      </c>
      <c r="N10813" t="str">
        <f t="shared" si="504"/>
        <v>Q4</v>
      </c>
      <c r="O10813" s="2">
        <f t="shared" si="505"/>
        <v>28.674352747545317</v>
      </c>
      <c r="P10813" t="str">
        <f>VLOOKUP(retail_sales_2023!C10813,customers!A:J,5,)</f>
        <v>Kochi</v>
      </c>
      <c r="Q10813" t="str">
        <f>VLOOKUP(C10813,customers!A:J,10,0)</f>
        <v>Premium</v>
      </c>
    </row>
    <row r="10814" spans="1:17" x14ac:dyDescent="0.3">
      <c r="A10814" t="s">
        <v>11905</v>
      </c>
      <c r="B10814" s="1">
        <v>45070</v>
      </c>
      <c r="C10814" t="s">
        <v>1141</v>
      </c>
      <c r="D10814" t="s">
        <v>1142</v>
      </c>
      <c r="E10814" t="s">
        <v>27</v>
      </c>
      <c r="F10814" t="s">
        <v>52</v>
      </c>
      <c r="G10814" t="s">
        <v>133</v>
      </c>
      <c r="H10814">
        <v>5</v>
      </c>
      <c r="I10814">
        <v>365.92</v>
      </c>
      <c r="J10814">
        <v>0</v>
      </c>
      <c r="K10814">
        <v>1829.6</v>
      </c>
      <c r="L10814">
        <v>170</v>
      </c>
      <c r="M10814">
        <f t="shared" si="506"/>
        <v>1829.6000000000001</v>
      </c>
      <c r="N10814" t="str">
        <f t="shared" si="504"/>
        <v>Q2</v>
      </c>
      <c r="O10814" s="2">
        <f t="shared" si="505"/>
        <v>9.2916484477481429</v>
      </c>
      <c r="P10814" t="str">
        <f>VLOOKUP(retail_sales_2023!C10814,customers!A:J,5,)</f>
        <v>Amritsar</v>
      </c>
      <c r="Q10814" t="str">
        <f>VLOOKUP(C10814,customers!A:J,10,0)</f>
        <v>Regular</v>
      </c>
    </row>
    <row r="10815" spans="1:17" x14ac:dyDescent="0.3">
      <c r="A10815" t="s">
        <v>11906</v>
      </c>
      <c r="B10815" s="1">
        <v>45146</v>
      </c>
      <c r="C10815" t="s">
        <v>650</v>
      </c>
      <c r="D10815" t="s">
        <v>651</v>
      </c>
      <c r="E10815" t="s">
        <v>33</v>
      </c>
      <c r="F10815" t="s">
        <v>43</v>
      </c>
      <c r="G10815" t="s">
        <v>282</v>
      </c>
      <c r="H10815">
        <v>1</v>
      </c>
      <c r="I10815">
        <v>8831.75</v>
      </c>
      <c r="J10815">
        <v>0</v>
      </c>
      <c r="K10815">
        <v>8831.75</v>
      </c>
      <c r="L10815">
        <v>800.57</v>
      </c>
      <c r="M10815">
        <f t="shared" si="506"/>
        <v>8831.75</v>
      </c>
      <c r="N10815" t="str">
        <f t="shared" si="504"/>
        <v>Q3</v>
      </c>
      <c r="O10815" s="2">
        <f t="shared" si="505"/>
        <v>9.0646814051575291</v>
      </c>
      <c r="P10815" t="str">
        <f>VLOOKUP(retail_sales_2023!C10815,customers!A:J,5,)</f>
        <v>Ahmedabad</v>
      </c>
      <c r="Q10815" t="str">
        <f>VLOOKUP(C10815,customers!A:J,10,0)</f>
        <v>Regular</v>
      </c>
    </row>
    <row r="10816" spans="1:17" x14ac:dyDescent="0.3">
      <c r="A10816" t="s">
        <v>11907</v>
      </c>
      <c r="B10816" s="1">
        <v>45072</v>
      </c>
      <c r="C10816" t="s">
        <v>1919</v>
      </c>
      <c r="D10816" t="s">
        <v>1920</v>
      </c>
      <c r="E10816" t="s">
        <v>15</v>
      </c>
      <c r="F10816" t="s">
        <v>81</v>
      </c>
      <c r="G10816" t="s">
        <v>105</v>
      </c>
      <c r="H10816">
        <v>4</v>
      </c>
      <c r="I10816">
        <v>2537.4899999999998</v>
      </c>
      <c r="J10816">
        <v>0.15</v>
      </c>
      <c r="K10816">
        <v>8627.4699999999993</v>
      </c>
      <c r="L10816">
        <v>3014.26</v>
      </c>
      <c r="M10816">
        <f t="shared" si="506"/>
        <v>8627.4659999999985</v>
      </c>
      <c r="N10816" t="str">
        <f t="shared" si="504"/>
        <v>Q2</v>
      </c>
      <c r="O10816" s="2">
        <f t="shared" si="505"/>
        <v>34.937936614094291</v>
      </c>
      <c r="P10816" t="str">
        <f>VLOOKUP(retail_sales_2023!C10816,customers!A:J,5,)</f>
        <v>Bengaluru</v>
      </c>
      <c r="Q10816" t="str">
        <f>VLOOKUP(C10816,customers!A:J,10,0)</f>
        <v>Regular</v>
      </c>
    </row>
    <row r="10817" spans="1:17" x14ac:dyDescent="0.3">
      <c r="A10817" t="s">
        <v>11908</v>
      </c>
      <c r="B10817" s="1">
        <v>44997</v>
      </c>
      <c r="C10817" t="s">
        <v>820</v>
      </c>
      <c r="D10817" t="s">
        <v>821</v>
      </c>
      <c r="E10817" t="s">
        <v>33</v>
      </c>
      <c r="F10817" t="s">
        <v>22</v>
      </c>
      <c r="G10817" t="s">
        <v>182</v>
      </c>
      <c r="H10817">
        <v>4</v>
      </c>
      <c r="I10817">
        <v>40869.269999999997</v>
      </c>
      <c r="J10817">
        <v>0</v>
      </c>
      <c r="K10817">
        <v>163477.07999999999</v>
      </c>
      <c r="L10817">
        <v>37310.730000000003</v>
      </c>
      <c r="M10817">
        <f t="shared" si="506"/>
        <v>163477.07999999999</v>
      </c>
      <c r="N10817" t="str">
        <f t="shared" si="504"/>
        <v>Q1</v>
      </c>
      <c r="O10817" s="2">
        <f t="shared" si="505"/>
        <v>22.8232177868604</v>
      </c>
      <c r="P10817" t="str">
        <f>VLOOKUP(retail_sales_2023!C10817,customers!A:J,5,)</f>
        <v>Surat</v>
      </c>
      <c r="Q10817" t="str">
        <f>VLOOKUP(C10817,customers!A:J,10,0)</f>
        <v>Occasional</v>
      </c>
    </row>
    <row r="10818" spans="1:17" x14ac:dyDescent="0.3">
      <c r="A10818" t="s">
        <v>11909</v>
      </c>
      <c r="B10818" s="1">
        <v>45117</v>
      </c>
      <c r="C10818" t="s">
        <v>956</v>
      </c>
      <c r="D10818" t="s">
        <v>957</v>
      </c>
      <c r="E10818" t="s">
        <v>15</v>
      </c>
      <c r="F10818" t="s">
        <v>28</v>
      </c>
      <c r="G10818" t="s">
        <v>325</v>
      </c>
      <c r="H10818">
        <v>1</v>
      </c>
      <c r="I10818">
        <v>5238.93</v>
      </c>
      <c r="J10818">
        <v>0.1</v>
      </c>
      <c r="K10818">
        <v>4715.04</v>
      </c>
      <c r="L10818">
        <v>1010.77</v>
      </c>
      <c r="M10818">
        <f t="shared" si="506"/>
        <v>4715.0370000000003</v>
      </c>
      <c r="N10818" t="str">
        <f t="shared" si="504"/>
        <v>Q3</v>
      </c>
      <c r="O10818" s="2">
        <f t="shared" si="505"/>
        <v>21.437145814245479</v>
      </c>
      <c r="P10818" t="str">
        <f>VLOOKUP(retail_sales_2023!C10818,customers!A:J,5,)</f>
        <v>Chennai</v>
      </c>
      <c r="Q10818" t="str">
        <f>VLOOKUP(C10818,customers!A:J,10,0)</f>
        <v>Premium</v>
      </c>
    </row>
    <row r="10819" spans="1:17" x14ac:dyDescent="0.3">
      <c r="A10819" t="s">
        <v>11910</v>
      </c>
      <c r="B10819" s="1">
        <v>44934</v>
      </c>
      <c r="C10819" t="s">
        <v>971</v>
      </c>
      <c r="D10819" t="s">
        <v>972</v>
      </c>
      <c r="E10819" t="s">
        <v>15</v>
      </c>
      <c r="F10819" t="s">
        <v>52</v>
      </c>
      <c r="G10819" t="s">
        <v>169</v>
      </c>
      <c r="H10819">
        <v>7</v>
      </c>
      <c r="I10819">
        <v>574.38</v>
      </c>
      <c r="J10819">
        <v>0.15</v>
      </c>
      <c r="K10819">
        <v>3417.56</v>
      </c>
      <c r="L10819">
        <v>262.06</v>
      </c>
      <c r="M10819">
        <f t="shared" si="506"/>
        <v>3417.5609999999997</v>
      </c>
      <c r="N10819" t="str">
        <f t="shared" ref="N10819:N10882" si="507">"Q"&amp;ROUNDUP(MONTH(B10819)/3,0)</f>
        <v>Q1</v>
      </c>
      <c r="O10819" s="2">
        <f t="shared" ref="O10819:O10882" si="508">(L10819/K10819)*100</f>
        <v>7.6680438675546299</v>
      </c>
      <c r="P10819" t="str">
        <f>VLOOKUP(retail_sales_2023!C10819,customers!A:J,5,)</f>
        <v>Chennai</v>
      </c>
      <c r="Q10819" t="str">
        <f>VLOOKUP(C10819,customers!A:J,10,0)</f>
        <v>Premium</v>
      </c>
    </row>
    <row r="10820" spans="1:17" x14ac:dyDescent="0.3">
      <c r="A10820" t="s">
        <v>11911</v>
      </c>
      <c r="B10820" s="1">
        <v>45226</v>
      </c>
      <c r="C10820" t="s">
        <v>444</v>
      </c>
      <c r="D10820" t="s">
        <v>445</v>
      </c>
      <c r="E10820" t="s">
        <v>27</v>
      </c>
      <c r="F10820" t="s">
        <v>81</v>
      </c>
      <c r="G10820" t="s">
        <v>370</v>
      </c>
      <c r="H10820">
        <v>1</v>
      </c>
      <c r="I10820">
        <v>662.05</v>
      </c>
      <c r="J10820">
        <v>0.1</v>
      </c>
      <c r="K10820">
        <v>595.85</v>
      </c>
      <c r="L10820">
        <v>202.11</v>
      </c>
      <c r="M10820">
        <f t="shared" si="506"/>
        <v>595.84500000000003</v>
      </c>
      <c r="N10820" t="str">
        <f t="shared" si="507"/>
        <v>Q4</v>
      </c>
      <c r="O10820" s="2">
        <f t="shared" si="508"/>
        <v>33.919610640261808</v>
      </c>
      <c r="P10820" t="str">
        <f>VLOOKUP(retail_sales_2023!C10820,customers!A:J,5,)</f>
        <v>Jaipur</v>
      </c>
      <c r="Q10820" t="str">
        <f>VLOOKUP(C10820,customers!A:J,10,0)</f>
        <v>Regular</v>
      </c>
    </row>
    <row r="10821" spans="1:17" x14ac:dyDescent="0.3">
      <c r="A10821" t="s">
        <v>11912</v>
      </c>
      <c r="B10821" s="1">
        <v>45215</v>
      </c>
      <c r="C10821" t="s">
        <v>25</v>
      </c>
      <c r="D10821" t="s">
        <v>26</v>
      </c>
      <c r="E10821" t="s">
        <v>27</v>
      </c>
      <c r="F10821" t="s">
        <v>16</v>
      </c>
      <c r="G10821" t="s">
        <v>286</v>
      </c>
      <c r="H10821">
        <v>4</v>
      </c>
      <c r="I10821">
        <v>736.38</v>
      </c>
      <c r="J10821">
        <v>0</v>
      </c>
      <c r="K10821">
        <v>2945.52</v>
      </c>
      <c r="L10821">
        <v>882.21</v>
      </c>
      <c r="M10821">
        <f t="shared" ref="M10821:M10884" si="509">H10821*I10821*(1-J10821)</f>
        <v>2945.52</v>
      </c>
      <c r="N10821" t="str">
        <f t="shared" si="507"/>
        <v>Q4</v>
      </c>
      <c r="O10821" s="2">
        <f t="shared" si="508"/>
        <v>29.950908498329671</v>
      </c>
      <c r="P10821" t="str">
        <f>VLOOKUP(retail_sales_2023!C10821,customers!A:J,5,)</f>
        <v>Delhi</v>
      </c>
      <c r="Q10821" t="str">
        <f>VLOOKUP(C10821,customers!A:J,10,0)</f>
        <v>Premium</v>
      </c>
    </row>
    <row r="10822" spans="1:17" x14ac:dyDescent="0.3">
      <c r="A10822" t="s">
        <v>11913</v>
      </c>
      <c r="B10822" s="1">
        <v>45268</v>
      </c>
      <c r="C10822" t="s">
        <v>1738</v>
      </c>
      <c r="D10822" t="s">
        <v>1739</v>
      </c>
      <c r="E10822" t="s">
        <v>33</v>
      </c>
      <c r="F10822" t="s">
        <v>81</v>
      </c>
      <c r="G10822" t="s">
        <v>470</v>
      </c>
      <c r="H10822">
        <v>1</v>
      </c>
      <c r="I10822">
        <v>2414.42</v>
      </c>
      <c r="J10822">
        <v>0.05</v>
      </c>
      <c r="K10822">
        <v>2293.6999999999998</v>
      </c>
      <c r="L10822">
        <v>509.99</v>
      </c>
      <c r="M10822">
        <f t="shared" si="509"/>
        <v>2293.6990000000001</v>
      </c>
      <c r="N10822" t="str">
        <f t="shared" si="507"/>
        <v>Q4</v>
      </c>
      <c r="O10822" s="2">
        <f t="shared" si="508"/>
        <v>22.234381130923836</v>
      </c>
      <c r="P10822" t="str">
        <f>VLOOKUP(retail_sales_2023!C10822,customers!A:J,5,)</f>
        <v>Surat</v>
      </c>
      <c r="Q10822" t="str">
        <f>VLOOKUP(C10822,customers!A:J,10,0)</f>
        <v>Occasional</v>
      </c>
    </row>
    <row r="10823" spans="1:17" x14ac:dyDescent="0.3">
      <c r="A10823" t="s">
        <v>11914</v>
      </c>
      <c r="B10823" s="1">
        <v>45057</v>
      </c>
      <c r="C10823" t="s">
        <v>88</v>
      </c>
      <c r="D10823" t="s">
        <v>89</v>
      </c>
      <c r="E10823" t="s">
        <v>15</v>
      </c>
      <c r="F10823" t="s">
        <v>38</v>
      </c>
      <c r="G10823" t="s">
        <v>684</v>
      </c>
      <c r="H10823">
        <v>3</v>
      </c>
      <c r="I10823">
        <v>1471.88</v>
      </c>
      <c r="J10823">
        <v>0.15</v>
      </c>
      <c r="K10823">
        <v>3753.29</v>
      </c>
      <c r="L10823">
        <v>982.29</v>
      </c>
      <c r="M10823">
        <f t="shared" si="509"/>
        <v>3753.2940000000003</v>
      </c>
      <c r="N10823" t="str">
        <f t="shared" si="507"/>
        <v>Q2</v>
      </c>
      <c r="O10823" s="2">
        <f t="shared" si="508"/>
        <v>26.171438924250456</v>
      </c>
      <c r="P10823" t="str">
        <f>VLOOKUP(retail_sales_2023!C10823,customers!A:J,5,)</f>
        <v>Coimbatore</v>
      </c>
      <c r="Q10823" t="str">
        <f>VLOOKUP(C10823,customers!A:J,10,0)</f>
        <v>Regular</v>
      </c>
    </row>
    <row r="10824" spans="1:17" x14ac:dyDescent="0.3">
      <c r="A10824" t="s">
        <v>11915</v>
      </c>
      <c r="B10824" s="1">
        <v>45013</v>
      </c>
      <c r="C10824" t="s">
        <v>1460</v>
      </c>
      <c r="D10824" t="s">
        <v>1461</v>
      </c>
      <c r="E10824" t="s">
        <v>33</v>
      </c>
      <c r="F10824" t="s">
        <v>81</v>
      </c>
      <c r="G10824" t="s">
        <v>239</v>
      </c>
      <c r="H10824">
        <v>3</v>
      </c>
      <c r="I10824">
        <v>1745.66</v>
      </c>
      <c r="J10824">
        <v>0</v>
      </c>
      <c r="K10824">
        <v>5236.9799999999996</v>
      </c>
      <c r="L10824">
        <v>1696.48</v>
      </c>
      <c r="M10824">
        <f t="shared" si="509"/>
        <v>5236.9800000000005</v>
      </c>
      <c r="N10824" t="str">
        <f t="shared" si="507"/>
        <v>Q1</v>
      </c>
      <c r="O10824" s="2">
        <f t="shared" si="508"/>
        <v>32.394242483263255</v>
      </c>
      <c r="P10824" t="str">
        <f>VLOOKUP(retail_sales_2023!C10824,customers!A:J,5,)</f>
        <v>Pune</v>
      </c>
      <c r="Q10824" t="str">
        <f>VLOOKUP(C10824,customers!A:J,10,0)</f>
        <v>Premium</v>
      </c>
    </row>
    <row r="10825" spans="1:17" x14ac:dyDescent="0.3">
      <c r="A10825" t="s">
        <v>11916</v>
      </c>
      <c r="B10825" s="1">
        <v>45281</v>
      </c>
      <c r="C10825" t="s">
        <v>1352</v>
      </c>
      <c r="D10825" t="s">
        <v>1353</v>
      </c>
      <c r="E10825" t="s">
        <v>15</v>
      </c>
      <c r="F10825" t="s">
        <v>43</v>
      </c>
      <c r="G10825" t="s">
        <v>110</v>
      </c>
      <c r="H10825">
        <v>2</v>
      </c>
      <c r="I10825">
        <v>27640.28</v>
      </c>
      <c r="J10825">
        <v>0.25</v>
      </c>
      <c r="K10825">
        <v>41460.42</v>
      </c>
      <c r="L10825">
        <v>3615.97</v>
      </c>
      <c r="M10825">
        <f t="shared" si="509"/>
        <v>41460.42</v>
      </c>
      <c r="N10825" t="str">
        <f t="shared" si="507"/>
        <v>Q4</v>
      </c>
      <c r="O10825" s="2">
        <f t="shared" si="508"/>
        <v>8.7214987209487997</v>
      </c>
      <c r="P10825" t="str">
        <f>VLOOKUP(retail_sales_2023!C10825,customers!A:J,5,)</f>
        <v>Kochi</v>
      </c>
      <c r="Q10825" t="str">
        <f>VLOOKUP(C10825,customers!A:J,10,0)</f>
        <v>Premium</v>
      </c>
    </row>
    <row r="10826" spans="1:17" x14ac:dyDescent="0.3">
      <c r="A10826" t="s">
        <v>11917</v>
      </c>
      <c r="B10826" s="1">
        <v>45081</v>
      </c>
      <c r="C10826" t="s">
        <v>1767</v>
      </c>
      <c r="D10826" t="s">
        <v>1768</v>
      </c>
      <c r="E10826" t="s">
        <v>27</v>
      </c>
      <c r="F10826" t="s">
        <v>81</v>
      </c>
      <c r="G10826" t="s">
        <v>101</v>
      </c>
      <c r="H10826">
        <v>4</v>
      </c>
      <c r="I10826">
        <v>4989.16</v>
      </c>
      <c r="J10826">
        <v>0.25</v>
      </c>
      <c r="K10826">
        <v>14967.48</v>
      </c>
      <c r="L10826">
        <v>5726.51</v>
      </c>
      <c r="M10826">
        <f t="shared" si="509"/>
        <v>14967.48</v>
      </c>
      <c r="N10826" t="str">
        <f t="shared" si="507"/>
        <v>Q2</v>
      </c>
      <c r="O10826" s="2">
        <f t="shared" si="508"/>
        <v>38.259680320267677</v>
      </c>
      <c r="P10826" t="str">
        <f>VLOOKUP(retail_sales_2023!C10826,customers!A:J,5,)</f>
        <v>Amritsar</v>
      </c>
      <c r="Q10826" t="str">
        <f>VLOOKUP(C10826,customers!A:J,10,0)</f>
        <v>Premium</v>
      </c>
    </row>
    <row r="10827" spans="1:17" x14ac:dyDescent="0.3">
      <c r="A10827" t="s">
        <v>11918</v>
      </c>
      <c r="B10827" s="1">
        <v>45262</v>
      </c>
      <c r="C10827" t="s">
        <v>1872</v>
      </c>
      <c r="D10827" t="s">
        <v>1873</v>
      </c>
      <c r="E10827" t="s">
        <v>33</v>
      </c>
      <c r="F10827" t="s">
        <v>43</v>
      </c>
      <c r="G10827" t="s">
        <v>44</v>
      </c>
      <c r="H10827">
        <v>1</v>
      </c>
      <c r="I10827">
        <v>64926.71</v>
      </c>
      <c r="J10827">
        <v>0.05</v>
      </c>
      <c r="K10827">
        <v>61680.37</v>
      </c>
      <c r="L10827">
        <v>6372.46</v>
      </c>
      <c r="M10827">
        <f t="shared" si="509"/>
        <v>61680.374499999998</v>
      </c>
      <c r="N10827" t="str">
        <f t="shared" si="507"/>
        <v>Q4</v>
      </c>
      <c r="O10827" s="2">
        <f t="shared" si="508"/>
        <v>10.331423109167471</v>
      </c>
      <c r="P10827" t="str">
        <f>VLOOKUP(retail_sales_2023!C10827,customers!A:J,5,)</f>
        <v>Surat</v>
      </c>
      <c r="Q10827" t="str">
        <f>VLOOKUP(C10827,customers!A:J,10,0)</f>
        <v>Premium</v>
      </c>
    </row>
    <row r="10828" spans="1:17" x14ac:dyDescent="0.3">
      <c r="A10828" t="s">
        <v>11919</v>
      </c>
      <c r="B10828" s="1">
        <v>45164</v>
      </c>
      <c r="C10828" t="s">
        <v>1476</v>
      </c>
      <c r="D10828" t="s">
        <v>1477</v>
      </c>
      <c r="E10828" t="s">
        <v>27</v>
      </c>
      <c r="F10828" t="s">
        <v>43</v>
      </c>
      <c r="G10828" t="s">
        <v>272</v>
      </c>
      <c r="H10828">
        <v>1</v>
      </c>
      <c r="I10828">
        <v>41709.79</v>
      </c>
      <c r="J10828">
        <v>0.3</v>
      </c>
      <c r="K10828">
        <v>29196.85</v>
      </c>
      <c r="L10828">
        <v>4476.66</v>
      </c>
      <c r="M10828">
        <f t="shared" si="509"/>
        <v>29196.852999999999</v>
      </c>
      <c r="N10828" t="str">
        <f t="shared" si="507"/>
        <v>Q3</v>
      </c>
      <c r="O10828" s="2">
        <f t="shared" si="508"/>
        <v>15.332681436524831</v>
      </c>
      <c r="P10828" t="str">
        <f>VLOOKUP(retail_sales_2023!C10828,customers!A:J,5,)</f>
        <v>Lucknow</v>
      </c>
      <c r="Q10828" t="str">
        <f>VLOOKUP(C10828,customers!A:J,10,0)</f>
        <v>Occasional</v>
      </c>
    </row>
    <row r="10829" spans="1:17" x14ac:dyDescent="0.3">
      <c r="A10829" t="s">
        <v>11920</v>
      </c>
      <c r="B10829" s="1">
        <v>45198</v>
      </c>
      <c r="C10829" t="s">
        <v>2422</v>
      </c>
      <c r="D10829" t="s">
        <v>2423</v>
      </c>
      <c r="E10829" t="s">
        <v>27</v>
      </c>
      <c r="F10829" t="s">
        <v>22</v>
      </c>
      <c r="G10829" t="s">
        <v>34</v>
      </c>
      <c r="H10829">
        <v>3</v>
      </c>
      <c r="I10829">
        <v>4531.03</v>
      </c>
      <c r="J10829">
        <v>0.25</v>
      </c>
      <c r="K10829">
        <v>10194.82</v>
      </c>
      <c r="L10829">
        <v>2363.84</v>
      </c>
      <c r="M10829">
        <f t="shared" si="509"/>
        <v>10194.817500000001</v>
      </c>
      <c r="N10829" t="str">
        <f t="shared" si="507"/>
        <v>Q3</v>
      </c>
      <c r="O10829" s="2">
        <f t="shared" si="508"/>
        <v>23.186677155653559</v>
      </c>
      <c r="P10829" t="str">
        <f>VLOOKUP(retail_sales_2023!C10829,customers!A:J,5,)</f>
        <v>Amritsar</v>
      </c>
      <c r="Q10829" t="str">
        <f>VLOOKUP(C10829,customers!A:J,10,0)</f>
        <v>Occasional</v>
      </c>
    </row>
    <row r="10830" spans="1:17" x14ac:dyDescent="0.3">
      <c r="A10830" t="s">
        <v>11921</v>
      </c>
      <c r="B10830" s="1">
        <v>45038</v>
      </c>
      <c r="C10830" t="s">
        <v>409</v>
      </c>
      <c r="D10830" t="s">
        <v>410</v>
      </c>
      <c r="E10830" t="s">
        <v>21</v>
      </c>
      <c r="F10830" t="s">
        <v>16</v>
      </c>
      <c r="G10830" t="s">
        <v>171</v>
      </c>
      <c r="H10830">
        <v>5</v>
      </c>
      <c r="I10830">
        <v>742.76</v>
      </c>
      <c r="J10830">
        <v>0.1</v>
      </c>
      <c r="K10830">
        <v>3342.42</v>
      </c>
      <c r="L10830">
        <v>839.92</v>
      </c>
      <c r="M10830">
        <f t="shared" si="509"/>
        <v>3342.42</v>
      </c>
      <c r="N10830" t="str">
        <f t="shared" si="507"/>
        <v>Q2</v>
      </c>
      <c r="O10830" s="2">
        <f t="shared" si="508"/>
        <v>25.129098078637629</v>
      </c>
      <c r="P10830" t="str">
        <f>VLOOKUP(retail_sales_2023!C10830,customers!A:J,5,)</f>
        <v>Patna</v>
      </c>
      <c r="Q10830" t="str">
        <f>VLOOKUP(C10830,customers!A:J,10,0)</f>
        <v>Regular</v>
      </c>
    </row>
    <row r="10831" spans="1:17" x14ac:dyDescent="0.3">
      <c r="A10831" t="s">
        <v>11922</v>
      </c>
      <c r="B10831" s="1">
        <v>45211</v>
      </c>
      <c r="C10831" t="s">
        <v>1051</v>
      </c>
      <c r="D10831" t="s">
        <v>1052</v>
      </c>
      <c r="E10831" t="s">
        <v>21</v>
      </c>
      <c r="F10831" t="s">
        <v>52</v>
      </c>
      <c r="G10831" t="s">
        <v>268</v>
      </c>
      <c r="H10831">
        <v>10</v>
      </c>
      <c r="I10831">
        <v>79.02</v>
      </c>
      <c r="J10831">
        <v>0.15</v>
      </c>
      <c r="K10831">
        <v>671.67</v>
      </c>
      <c r="L10831">
        <v>51.99</v>
      </c>
      <c r="M10831">
        <f t="shared" si="509"/>
        <v>671.67</v>
      </c>
      <c r="N10831" t="str">
        <f t="shared" si="507"/>
        <v>Q4</v>
      </c>
      <c r="O10831" s="2">
        <f t="shared" si="508"/>
        <v>7.740408236187414</v>
      </c>
      <c r="P10831" t="str">
        <f>VLOOKUP(retail_sales_2023!C10831,customers!A:J,5,)</f>
        <v>Bhubaneswar</v>
      </c>
      <c r="Q10831" t="str">
        <f>VLOOKUP(C10831,customers!A:J,10,0)</f>
        <v>Regular</v>
      </c>
    </row>
    <row r="10832" spans="1:17" x14ac:dyDescent="0.3">
      <c r="A10832" t="s">
        <v>11923</v>
      </c>
      <c r="B10832" s="1">
        <v>45085</v>
      </c>
      <c r="C10832" t="s">
        <v>1681</v>
      </c>
      <c r="D10832" t="s">
        <v>1682</v>
      </c>
      <c r="E10832" t="s">
        <v>21</v>
      </c>
      <c r="F10832" t="s">
        <v>28</v>
      </c>
      <c r="G10832" t="s">
        <v>97</v>
      </c>
      <c r="H10832">
        <v>4</v>
      </c>
      <c r="I10832">
        <v>1758.68</v>
      </c>
      <c r="J10832">
        <v>0.15</v>
      </c>
      <c r="K10832">
        <v>5979.51</v>
      </c>
      <c r="L10832">
        <v>1633.42</v>
      </c>
      <c r="M10832">
        <f t="shared" si="509"/>
        <v>5979.5119999999997</v>
      </c>
      <c r="N10832" t="str">
        <f t="shared" si="507"/>
        <v>Q2</v>
      </c>
      <c r="O10832" s="2">
        <f t="shared" si="508"/>
        <v>27.316954064797947</v>
      </c>
      <c r="P10832" t="str">
        <f>VLOOKUP(retail_sales_2023!C10832,customers!A:J,5,)</f>
        <v>Bhubaneswar</v>
      </c>
      <c r="Q10832" t="str">
        <f>VLOOKUP(C10832,customers!A:J,10,0)</f>
        <v>Occasional</v>
      </c>
    </row>
    <row r="10833" spans="1:17" x14ac:dyDescent="0.3">
      <c r="A10833" t="s">
        <v>11924</v>
      </c>
      <c r="B10833" s="1">
        <v>45013</v>
      </c>
      <c r="C10833" t="s">
        <v>538</v>
      </c>
      <c r="D10833" t="s">
        <v>539</v>
      </c>
      <c r="E10833" t="s">
        <v>33</v>
      </c>
      <c r="F10833" t="s">
        <v>43</v>
      </c>
      <c r="G10833" t="s">
        <v>272</v>
      </c>
      <c r="H10833">
        <v>2</v>
      </c>
      <c r="I10833">
        <v>63901.8</v>
      </c>
      <c r="J10833">
        <v>0</v>
      </c>
      <c r="K10833">
        <v>127803.6</v>
      </c>
      <c r="L10833">
        <v>16562.349999999999</v>
      </c>
      <c r="M10833">
        <f t="shared" si="509"/>
        <v>127803.6</v>
      </c>
      <c r="N10833" t="str">
        <f t="shared" si="507"/>
        <v>Q1</v>
      </c>
      <c r="O10833" s="2">
        <f t="shared" si="508"/>
        <v>12.95922024105737</v>
      </c>
      <c r="P10833" t="str">
        <f>VLOOKUP(retail_sales_2023!C10833,customers!A:J,5,)</f>
        <v>Mumbai</v>
      </c>
      <c r="Q10833" t="str">
        <f>VLOOKUP(C10833,customers!A:J,10,0)</f>
        <v>Premium</v>
      </c>
    </row>
    <row r="10834" spans="1:17" x14ac:dyDescent="0.3">
      <c r="A10834" t="s">
        <v>11925</v>
      </c>
      <c r="B10834" s="1">
        <v>45009</v>
      </c>
      <c r="C10834" t="s">
        <v>1016</v>
      </c>
      <c r="D10834" t="s">
        <v>1017</v>
      </c>
      <c r="E10834" t="s">
        <v>21</v>
      </c>
      <c r="F10834" t="s">
        <v>38</v>
      </c>
      <c r="G10834" t="s">
        <v>77</v>
      </c>
      <c r="H10834">
        <v>2</v>
      </c>
      <c r="I10834">
        <v>3495.44</v>
      </c>
      <c r="J10834">
        <v>0</v>
      </c>
      <c r="K10834">
        <v>6990.88</v>
      </c>
      <c r="L10834">
        <v>1639.3</v>
      </c>
      <c r="M10834">
        <f t="shared" si="509"/>
        <v>6990.88</v>
      </c>
      <c r="N10834" t="str">
        <f t="shared" si="507"/>
        <v>Q1</v>
      </c>
      <c r="O10834" s="2">
        <f t="shared" si="508"/>
        <v>23.449122285034214</v>
      </c>
      <c r="P10834" t="str">
        <f>VLOOKUP(retail_sales_2023!C10834,customers!A:J,5,)</f>
        <v>Kolkata</v>
      </c>
      <c r="Q10834" t="str">
        <f>VLOOKUP(C10834,customers!A:J,10,0)</f>
        <v>Regular</v>
      </c>
    </row>
    <row r="10835" spans="1:17" x14ac:dyDescent="0.3">
      <c r="A10835" t="s">
        <v>11926</v>
      </c>
      <c r="B10835" s="1">
        <v>45034</v>
      </c>
      <c r="C10835" t="s">
        <v>1356</v>
      </c>
      <c r="D10835" t="s">
        <v>1357</v>
      </c>
      <c r="E10835" t="s">
        <v>21</v>
      </c>
      <c r="F10835" t="s">
        <v>16</v>
      </c>
      <c r="G10835" t="s">
        <v>319</v>
      </c>
      <c r="H10835">
        <v>1</v>
      </c>
      <c r="I10835">
        <v>892.86</v>
      </c>
      <c r="J10835">
        <v>0.1</v>
      </c>
      <c r="K10835">
        <v>803.57</v>
      </c>
      <c r="L10835">
        <v>352.28</v>
      </c>
      <c r="M10835">
        <f t="shared" si="509"/>
        <v>803.57400000000007</v>
      </c>
      <c r="N10835" t="str">
        <f t="shared" si="507"/>
        <v>Q2</v>
      </c>
      <c r="O10835" s="2">
        <f t="shared" si="508"/>
        <v>43.839366825541013</v>
      </c>
      <c r="P10835" t="str">
        <f>VLOOKUP(retail_sales_2023!C10835,customers!A:J,5,)</f>
        <v>Ranchi</v>
      </c>
      <c r="Q10835" t="str">
        <f>VLOOKUP(C10835,customers!A:J,10,0)</f>
        <v>Premium</v>
      </c>
    </row>
    <row r="10836" spans="1:17" x14ac:dyDescent="0.3">
      <c r="A10836" t="s">
        <v>11927</v>
      </c>
      <c r="B10836" s="1">
        <v>45180</v>
      </c>
      <c r="C10836" t="s">
        <v>592</v>
      </c>
      <c r="D10836" t="s">
        <v>593</v>
      </c>
      <c r="E10836" t="s">
        <v>21</v>
      </c>
      <c r="F10836" t="s">
        <v>81</v>
      </c>
      <c r="G10836" t="s">
        <v>470</v>
      </c>
      <c r="H10836">
        <v>2</v>
      </c>
      <c r="I10836">
        <v>3246.74</v>
      </c>
      <c r="J10836">
        <v>0.1</v>
      </c>
      <c r="K10836">
        <v>5844.13</v>
      </c>
      <c r="L10836">
        <v>1521.02</v>
      </c>
      <c r="M10836">
        <f t="shared" si="509"/>
        <v>5844.1319999999996</v>
      </c>
      <c r="N10836" t="str">
        <f t="shared" si="507"/>
        <v>Q3</v>
      </c>
      <c r="O10836" s="2">
        <f t="shared" si="508"/>
        <v>26.026457317000133</v>
      </c>
      <c r="P10836" t="str">
        <f>VLOOKUP(retail_sales_2023!C10836,customers!A:J,5,)</f>
        <v>Patna</v>
      </c>
      <c r="Q10836" t="str">
        <f>VLOOKUP(C10836,customers!A:J,10,0)</f>
        <v>Premium</v>
      </c>
    </row>
    <row r="10837" spans="1:17" x14ac:dyDescent="0.3">
      <c r="A10837" t="s">
        <v>11928</v>
      </c>
      <c r="B10837" s="1">
        <v>45065</v>
      </c>
      <c r="C10837" t="s">
        <v>2687</v>
      </c>
      <c r="D10837" t="s">
        <v>2688</v>
      </c>
      <c r="E10837" t="s">
        <v>33</v>
      </c>
      <c r="F10837" t="s">
        <v>28</v>
      </c>
      <c r="G10837" t="s">
        <v>97</v>
      </c>
      <c r="H10837">
        <v>2</v>
      </c>
      <c r="I10837">
        <v>602.11</v>
      </c>
      <c r="J10837">
        <v>0.1</v>
      </c>
      <c r="K10837">
        <v>1083.8</v>
      </c>
      <c r="L10837">
        <v>213.25</v>
      </c>
      <c r="M10837">
        <f t="shared" si="509"/>
        <v>1083.798</v>
      </c>
      <c r="N10837" t="str">
        <f t="shared" si="507"/>
        <v>Q2</v>
      </c>
      <c r="O10837" s="2">
        <f t="shared" si="508"/>
        <v>19.676139509134526</v>
      </c>
      <c r="P10837" t="str">
        <f>VLOOKUP(retail_sales_2023!C10837,customers!A:J,5,)</f>
        <v>Surat</v>
      </c>
      <c r="Q10837" t="str">
        <f>VLOOKUP(C10837,customers!A:J,10,0)</f>
        <v>Regular</v>
      </c>
    </row>
    <row r="10838" spans="1:17" x14ac:dyDescent="0.3">
      <c r="A10838" t="s">
        <v>11929</v>
      </c>
      <c r="B10838" s="1">
        <v>44974</v>
      </c>
      <c r="C10838" t="s">
        <v>1771</v>
      </c>
      <c r="D10838" t="s">
        <v>1772</v>
      </c>
      <c r="E10838" t="s">
        <v>33</v>
      </c>
      <c r="F10838" t="s">
        <v>43</v>
      </c>
      <c r="G10838" t="s">
        <v>121</v>
      </c>
      <c r="H10838">
        <v>5</v>
      </c>
      <c r="I10838">
        <v>18899.78</v>
      </c>
      <c r="J10838">
        <v>0.05</v>
      </c>
      <c r="K10838">
        <v>89773.95</v>
      </c>
      <c r="L10838">
        <v>11131.61</v>
      </c>
      <c r="M10838">
        <f t="shared" si="509"/>
        <v>89773.954999999987</v>
      </c>
      <c r="N10838" t="str">
        <f t="shared" si="507"/>
        <v>Q1</v>
      </c>
      <c r="O10838" s="2">
        <f t="shared" si="508"/>
        <v>12.399599215585368</v>
      </c>
      <c r="P10838" t="str">
        <f>VLOOKUP(retail_sales_2023!C10838,customers!A:J,5,)</f>
        <v>Ahmedabad</v>
      </c>
      <c r="Q10838" t="str">
        <f>VLOOKUP(C10838,customers!A:J,10,0)</f>
        <v>Premium</v>
      </c>
    </row>
    <row r="10839" spans="1:17" x14ac:dyDescent="0.3">
      <c r="A10839" t="s">
        <v>11930</v>
      </c>
      <c r="B10839" s="1">
        <v>44968</v>
      </c>
      <c r="C10839" t="s">
        <v>307</v>
      </c>
      <c r="D10839" t="s">
        <v>308</v>
      </c>
      <c r="E10839" t="s">
        <v>21</v>
      </c>
      <c r="F10839" t="s">
        <v>52</v>
      </c>
      <c r="G10839" t="s">
        <v>169</v>
      </c>
      <c r="H10839">
        <v>1</v>
      </c>
      <c r="I10839">
        <v>601.22</v>
      </c>
      <c r="J10839">
        <v>0.15</v>
      </c>
      <c r="K10839">
        <v>511.04</v>
      </c>
      <c r="L10839">
        <v>34.299999999999997</v>
      </c>
      <c r="M10839">
        <f t="shared" si="509"/>
        <v>511.03700000000003</v>
      </c>
      <c r="N10839" t="str">
        <f t="shared" si="507"/>
        <v>Q1</v>
      </c>
      <c r="O10839" s="2">
        <f t="shared" si="508"/>
        <v>6.7118033813400118</v>
      </c>
      <c r="P10839" t="str">
        <f>VLOOKUP(retail_sales_2023!C10839,customers!A:J,5,)</f>
        <v>Patna</v>
      </c>
      <c r="Q10839" t="str">
        <f>VLOOKUP(C10839,customers!A:J,10,0)</f>
        <v>Occasional</v>
      </c>
    </row>
    <row r="10840" spans="1:17" x14ac:dyDescent="0.3">
      <c r="A10840" t="s">
        <v>11931</v>
      </c>
      <c r="B10840" s="1">
        <v>45015</v>
      </c>
      <c r="C10840" t="s">
        <v>745</v>
      </c>
      <c r="D10840" t="s">
        <v>746</v>
      </c>
      <c r="E10840" t="s">
        <v>33</v>
      </c>
      <c r="F10840" t="s">
        <v>81</v>
      </c>
      <c r="G10840" t="s">
        <v>82</v>
      </c>
      <c r="H10840">
        <v>4</v>
      </c>
      <c r="I10840">
        <v>4394.08</v>
      </c>
      <c r="J10840">
        <v>0.05</v>
      </c>
      <c r="K10840">
        <v>16697.5</v>
      </c>
      <c r="L10840">
        <v>6134.96</v>
      </c>
      <c r="M10840">
        <f t="shared" si="509"/>
        <v>16697.503999999997</v>
      </c>
      <c r="N10840" t="str">
        <f t="shared" si="507"/>
        <v>Q1</v>
      </c>
      <c r="O10840" s="2">
        <f t="shared" si="508"/>
        <v>36.741787692768376</v>
      </c>
      <c r="P10840" t="str">
        <f>VLOOKUP(retail_sales_2023!C10840,customers!A:J,5,)</f>
        <v>Ahmedabad</v>
      </c>
      <c r="Q10840" t="str">
        <f>VLOOKUP(C10840,customers!A:J,10,0)</f>
        <v>Regular</v>
      </c>
    </row>
    <row r="10841" spans="1:17" x14ac:dyDescent="0.3">
      <c r="A10841" t="s">
        <v>11932</v>
      </c>
      <c r="B10841" s="1">
        <v>45253</v>
      </c>
      <c r="C10841" t="s">
        <v>1654</v>
      </c>
      <c r="D10841" t="s">
        <v>1655</v>
      </c>
      <c r="E10841" t="s">
        <v>33</v>
      </c>
      <c r="F10841" t="s">
        <v>16</v>
      </c>
      <c r="G10841" t="s">
        <v>192</v>
      </c>
      <c r="H10841">
        <v>2</v>
      </c>
      <c r="I10841">
        <v>815.29</v>
      </c>
      <c r="J10841">
        <v>0.1</v>
      </c>
      <c r="K10841">
        <v>1467.52</v>
      </c>
      <c r="L10841">
        <v>537.6</v>
      </c>
      <c r="M10841">
        <f t="shared" si="509"/>
        <v>1467.5219999999999</v>
      </c>
      <c r="N10841" t="str">
        <f t="shared" si="507"/>
        <v>Q4</v>
      </c>
      <c r="O10841" s="2">
        <f t="shared" si="508"/>
        <v>36.633231574356742</v>
      </c>
      <c r="P10841" t="str">
        <f>VLOOKUP(retail_sales_2023!C10841,customers!A:J,5,)</f>
        <v>Ahmedabad</v>
      </c>
      <c r="Q10841" t="str">
        <f>VLOOKUP(C10841,customers!A:J,10,0)</f>
        <v>Premium</v>
      </c>
    </row>
    <row r="10842" spans="1:17" x14ac:dyDescent="0.3">
      <c r="A10842" t="s">
        <v>11933</v>
      </c>
      <c r="B10842" s="1">
        <v>45141</v>
      </c>
      <c r="C10842" t="s">
        <v>2172</v>
      </c>
      <c r="D10842" t="s">
        <v>2173</v>
      </c>
      <c r="E10842" t="s">
        <v>15</v>
      </c>
      <c r="F10842" t="s">
        <v>52</v>
      </c>
      <c r="G10842" t="s">
        <v>117</v>
      </c>
      <c r="H10842">
        <v>9</v>
      </c>
      <c r="I10842">
        <v>340.04</v>
      </c>
      <c r="J10842">
        <v>0.1</v>
      </c>
      <c r="K10842">
        <v>2754.32</v>
      </c>
      <c r="L10842">
        <v>194.96</v>
      </c>
      <c r="M10842">
        <f t="shared" si="509"/>
        <v>2754.3240000000001</v>
      </c>
      <c r="N10842" t="str">
        <f t="shared" si="507"/>
        <v>Q3</v>
      </c>
      <c r="O10842" s="2">
        <f t="shared" si="508"/>
        <v>7.0783351244590316</v>
      </c>
      <c r="P10842" t="str">
        <f>VLOOKUP(retail_sales_2023!C10842,customers!A:J,5,)</f>
        <v>Hyderabad</v>
      </c>
      <c r="Q10842" t="str">
        <f>VLOOKUP(C10842,customers!A:J,10,0)</f>
        <v>Regular</v>
      </c>
    </row>
    <row r="10843" spans="1:17" x14ac:dyDescent="0.3">
      <c r="A10843" t="s">
        <v>11934</v>
      </c>
      <c r="B10843" s="1">
        <v>45178</v>
      </c>
      <c r="C10843" t="s">
        <v>667</v>
      </c>
      <c r="D10843" t="s">
        <v>668</v>
      </c>
      <c r="E10843" t="s">
        <v>33</v>
      </c>
      <c r="F10843" t="s">
        <v>38</v>
      </c>
      <c r="G10843" t="s">
        <v>77</v>
      </c>
      <c r="H10843">
        <v>3</v>
      </c>
      <c r="I10843">
        <v>3174.54</v>
      </c>
      <c r="J10843">
        <v>0.05</v>
      </c>
      <c r="K10843">
        <v>9047.44</v>
      </c>
      <c r="L10843">
        <v>3236.15</v>
      </c>
      <c r="M10843">
        <f t="shared" si="509"/>
        <v>9047.4389999999985</v>
      </c>
      <c r="N10843" t="str">
        <f t="shared" si="507"/>
        <v>Q3</v>
      </c>
      <c r="O10843" s="2">
        <f t="shared" si="508"/>
        <v>35.768681527592335</v>
      </c>
      <c r="P10843" t="str">
        <f>VLOOKUP(retail_sales_2023!C10843,customers!A:J,5,)</f>
        <v>Nagpur</v>
      </c>
      <c r="Q10843" t="str">
        <f>VLOOKUP(C10843,customers!A:J,10,0)</f>
        <v>Occasional</v>
      </c>
    </row>
    <row r="10844" spans="1:17" x14ac:dyDescent="0.3">
      <c r="A10844" t="s">
        <v>11935</v>
      </c>
      <c r="B10844" s="1">
        <v>45178</v>
      </c>
      <c r="C10844" t="s">
        <v>403</v>
      </c>
      <c r="D10844" t="s">
        <v>404</v>
      </c>
      <c r="E10844" t="s">
        <v>27</v>
      </c>
      <c r="F10844" t="s">
        <v>81</v>
      </c>
      <c r="G10844" t="s">
        <v>101</v>
      </c>
      <c r="H10844">
        <v>5</v>
      </c>
      <c r="I10844">
        <v>718.63</v>
      </c>
      <c r="J10844">
        <v>0</v>
      </c>
      <c r="K10844">
        <v>3593.15</v>
      </c>
      <c r="L10844">
        <v>1339.81</v>
      </c>
      <c r="M10844">
        <f t="shared" si="509"/>
        <v>3593.15</v>
      </c>
      <c r="N10844" t="str">
        <f t="shared" si="507"/>
        <v>Q3</v>
      </c>
      <c r="O10844" s="2">
        <f t="shared" si="508"/>
        <v>37.287895022473315</v>
      </c>
      <c r="P10844" t="str">
        <f>VLOOKUP(retail_sales_2023!C10844,customers!A:J,5,)</f>
        <v>Jaipur</v>
      </c>
      <c r="Q10844" t="str">
        <f>VLOOKUP(C10844,customers!A:J,10,0)</f>
        <v>Regular</v>
      </c>
    </row>
    <row r="10845" spans="1:17" x14ac:dyDescent="0.3">
      <c r="A10845" t="s">
        <v>11936</v>
      </c>
      <c r="B10845" s="1">
        <v>45269</v>
      </c>
      <c r="C10845" t="s">
        <v>993</v>
      </c>
      <c r="D10845" t="s">
        <v>994</v>
      </c>
      <c r="E10845" t="s">
        <v>21</v>
      </c>
      <c r="F10845" t="s">
        <v>22</v>
      </c>
      <c r="G10845" t="s">
        <v>516</v>
      </c>
      <c r="H10845">
        <v>1</v>
      </c>
      <c r="I10845">
        <v>5944.9</v>
      </c>
      <c r="J10845">
        <v>0</v>
      </c>
      <c r="K10845">
        <v>5944.9</v>
      </c>
      <c r="L10845">
        <v>1541.74</v>
      </c>
      <c r="M10845">
        <f t="shared" si="509"/>
        <v>5944.9</v>
      </c>
      <c r="N10845" t="str">
        <f t="shared" si="507"/>
        <v>Q4</v>
      </c>
      <c r="O10845" s="2">
        <f t="shared" si="508"/>
        <v>25.933825632054369</v>
      </c>
      <c r="P10845" t="str">
        <f>VLOOKUP(retail_sales_2023!C10845,customers!A:J,5,)</f>
        <v>Guwahati</v>
      </c>
      <c r="Q10845" t="str">
        <f>VLOOKUP(C10845,customers!A:J,10,0)</f>
        <v>Regular</v>
      </c>
    </row>
    <row r="10846" spans="1:17" x14ac:dyDescent="0.3">
      <c r="A10846" t="s">
        <v>11937</v>
      </c>
      <c r="B10846" s="1">
        <v>45033</v>
      </c>
      <c r="C10846" t="s">
        <v>1310</v>
      </c>
      <c r="D10846" t="s">
        <v>1311</v>
      </c>
      <c r="E10846" t="s">
        <v>33</v>
      </c>
      <c r="F10846" t="s">
        <v>28</v>
      </c>
      <c r="G10846" t="s">
        <v>439</v>
      </c>
      <c r="H10846">
        <v>4</v>
      </c>
      <c r="I10846">
        <v>2658.28</v>
      </c>
      <c r="J10846">
        <v>0</v>
      </c>
      <c r="K10846">
        <v>10633.12</v>
      </c>
      <c r="L10846">
        <v>2442.29</v>
      </c>
      <c r="M10846">
        <f t="shared" si="509"/>
        <v>10633.12</v>
      </c>
      <c r="N10846" t="str">
        <f t="shared" si="507"/>
        <v>Q2</v>
      </c>
      <c r="O10846" s="2">
        <f t="shared" si="508"/>
        <v>22.968705328257364</v>
      </c>
      <c r="P10846" t="str">
        <f>VLOOKUP(retail_sales_2023!C10846,customers!A:J,5,)</f>
        <v>Mumbai</v>
      </c>
      <c r="Q10846" t="str">
        <f>VLOOKUP(C10846,customers!A:J,10,0)</f>
        <v>Occasional</v>
      </c>
    </row>
    <row r="10847" spans="1:17" x14ac:dyDescent="0.3">
      <c r="A10847" t="s">
        <v>11938</v>
      </c>
      <c r="B10847" s="1">
        <v>45204</v>
      </c>
      <c r="C10847" t="s">
        <v>1547</v>
      </c>
      <c r="D10847" t="s">
        <v>1548</v>
      </c>
      <c r="E10847" t="s">
        <v>21</v>
      </c>
      <c r="F10847" t="s">
        <v>43</v>
      </c>
      <c r="G10847" t="s">
        <v>282</v>
      </c>
      <c r="H10847">
        <v>1</v>
      </c>
      <c r="I10847">
        <v>49441.86</v>
      </c>
      <c r="J10847">
        <v>0.05</v>
      </c>
      <c r="K10847">
        <v>46969.77</v>
      </c>
      <c r="L10847">
        <v>5835.75</v>
      </c>
      <c r="M10847">
        <f t="shared" si="509"/>
        <v>46969.767</v>
      </c>
      <c r="N10847" t="str">
        <f t="shared" si="507"/>
        <v>Q4</v>
      </c>
      <c r="O10847" s="2">
        <f t="shared" si="508"/>
        <v>12.42448068193649</v>
      </c>
      <c r="P10847" t="str">
        <f>VLOOKUP(retail_sales_2023!C10847,customers!A:J,5,)</f>
        <v>Kolkata</v>
      </c>
      <c r="Q10847" t="str">
        <f>VLOOKUP(C10847,customers!A:J,10,0)</f>
        <v>Regular</v>
      </c>
    </row>
    <row r="10848" spans="1:17" x14ac:dyDescent="0.3">
      <c r="A10848" t="s">
        <v>11939</v>
      </c>
      <c r="B10848" s="1">
        <v>45001</v>
      </c>
      <c r="C10848" t="s">
        <v>1037</v>
      </c>
      <c r="D10848" t="s">
        <v>1038</v>
      </c>
      <c r="E10848" t="s">
        <v>27</v>
      </c>
      <c r="F10848" t="s">
        <v>16</v>
      </c>
      <c r="G10848" t="s">
        <v>305</v>
      </c>
      <c r="H10848">
        <v>1</v>
      </c>
      <c r="I10848">
        <v>555.35</v>
      </c>
      <c r="J10848">
        <v>0</v>
      </c>
      <c r="K10848">
        <v>555.35</v>
      </c>
      <c r="L10848">
        <v>214.42</v>
      </c>
      <c r="M10848">
        <f t="shared" si="509"/>
        <v>555.35</v>
      </c>
      <c r="N10848" t="str">
        <f t="shared" si="507"/>
        <v>Q1</v>
      </c>
      <c r="O10848" s="2">
        <f t="shared" si="508"/>
        <v>38.60988565769334</v>
      </c>
      <c r="P10848" t="str">
        <f>VLOOKUP(retail_sales_2023!C10848,customers!A:J,5,)</f>
        <v>Lucknow</v>
      </c>
      <c r="Q10848" t="str">
        <f>VLOOKUP(C10848,customers!A:J,10,0)</f>
        <v>Occasional</v>
      </c>
    </row>
    <row r="10849" spans="1:17" x14ac:dyDescent="0.3">
      <c r="A10849" t="s">
        <v>11940</v>
      </c>
      <c r="B10849" s="1">
        <v>45237</v>
      </c>
      <c r="C10849" t="s">
        <v>1389</v>
      </c>
      <c r="D10849" t="s">
        <v>1390</v>
      </c>
      <c r="E10849" t="s">
        <v>15</v>
      </c>
      <c r="F10849" t="s">
        <v>81</v>
      </c>
      <c r="G10849" t="s">
        <v>370</v>
      </c>
      <c r="H10849">
        <v>1</v>
      </c>
      <c r="I10849">
        <v>4188.78</v>
      </c>
      <c r="J10849">
        <v>0</v>
      </c>
      <c r="K10849">
        <v>4188.78</v>
      </c>
      <c r="L10849">
        <v>957.39</v>
      </c>
      <c r="M10849">
        <f t="shared" si="509"/>
        <v>4188.78</v>
      </c>
      <c r="N10849" t="str">
        <f t="shared" si="507"/>
        <v>Q4</v>
      </c>
      <c r="O10849" s="2">
        <f t="shared" si="508"/>
        <v>22.856058327245641</v>
      </c>
      <c r="P10849" t="str">
        <f>VLOOKUP(retail_sales_2023!C10849,customers!A:J,5,)</f>
        <v>Bengaluru</v>
      </c>
      <c r="Q10849" t="str">
        <f>VLOOKUP(C10849,customers!A:J,10,0)</f>
        <v>Occasional</v>
      </c>
    </row>
    <row r="10850" spans="1:17" x14ac:dyDescent="0.3">
      <c r="A10850" t="s">
        <v>11941</v>
      </c>
      <c r="B10850" s="1">
        <v>45249</v>
      </c>
      <c r="C10850" t="s">
        <v>1743</v>
      </c>
      <c r="D10850" t="s">
        <v>13093</v>
      </c>
      <c r="E10850" t="s">
        <v>27</v>
      </c>
      <c r="F10850" t="s">
        <v>81</v>
      </c>
      <c r="G10850" t="s">
        <v>105</v>
      </c>
      <c r="H10850">
        <v>2</v>
      </c>
      <c r="I10850">
        <v>4913.37</v>
      </c>
      <c r="J10850">
        <v>0.1</v>
      </c>
      <c r="K10850">
        <v>8844.07</v>
      </c>
      <c r="L10850">
        <v>2801.23</v>
      </c>
      <c r="M10850">
        <f t="shared" si="509"/>
        <v>8844.0660000000007</v>
      </c>
      <c r="N10850" t="str">
        <f t="shared" si="507"/>
        <v>Q4</v>
      </c>
      <c r="O10850" s="2">
        <f t="shared" si="508"/>
        <v>31.6735394450745</v>
      </c>
      <c r="P10850" t="str">
        <f>VLOOKUP(retail_sales_2023!C10850,customers!A:J,5,)</f>
        <v>Hyderabad</v>
      </c>
      <c r="Q10850" t="str">
        <f>VLOOKUP(C10850,customers!A:J,10,0)</f>
        <v>Premium</v>
      </c>
    </row>
    <row r="10851" spans="1:17" x14ac:dyDescent="0.3">
      <c r="A10851" t="s">
        <v>11942</v>
      </c>
      <c r="B10851" s="1">
        <v>45140</v>
      </c>
      <c r="C10851" t="s">
        <v>849</v>
      </c>
      <c r="D10851" t="s">
        <v>850</v>
      </c>
      <c r="E10851" t="s">
        <v>33</v>
      </c>
      <c r="F10851" t="s">
        <v>52</v>
      </c>
      <c r="G10851" t="s">
        <v>200</v>
      </c>
      <c r="H10851">
        <v>7</v>
      </c>
      <c r="I10851">
        <v>648.84</v>
      </c>
      <c r="J10851">
        <v>0.05</v>
      </c>
      <c r="K10851">
        <v>4314.79</v>
      </c>
      <c r="L10851">
        <v>362.68</v>
      </c>
      <c r="M10851">
        <f t="shared" si="509"/>
        <v>4314.7860000000001</v>
      </c>
      <c r="N10851" t="str">
        <f t="shared" si="507"/>
        <v>Q3</v>
      </c>
      <c r="O10851" s="2">
        <f t="shared" si="508"/>
        <v>8.4055075681551124</v>
      </c>
      <c r="P10851" t="str">
        <f>VLOOKUP(retail_sales_2023!C10851,customers!A:J,5,)</f>
        <v>Nagpur</v>
      </c>
      <c r="Q10851" t="str">
        <f>VLOOKUP(C10851,customers!A:J,10,0)</f>
        <v>Occasional</v>
      </c>
    </row>
    <row r="10852" spans="1:17" x14ac:dyDescent="0.3">
      <c r="A10852" t="s">
        <v>11943</v>
      </c>
      <c r="B10852" s="1">
        <v>45071</v>
      </c>
      <c r="C10852" t="s">
        <v>1896</v>
      </c>
      <c r="D10852" t="s">
        <v>1897</v>
      </c>
      <c r="E10852" t="s">
        <v>33</v>
      </c>
      <c r="F10852" t="s">
        <v>28</v>
      </c>
      <c r="G10852" t="s">
        <v>325</v>
      </c>
      <c r="H10852">
        <v>2</v>
      </c>
      <c r="I10852">
        <v>2378.1999999999998</v>
      </c>
      <c r="J10852">
        <v>0</v>
      </c>
      <c r="K10852">
        <v>4756.3999999999996</v>
      </c>
      <c r="L10852">
        <v>1055.4000000000001</v>
      </c>
      <c r="M10852">
        <f t="shared" si="509"/>
        <v>4756.3999999999996</v>
      </c>
      <c r="N10852" t="str">
        <f t="shared" si="507"/>
        <v>Q2</v>
      </c>
      <c r="O10852" s="2">
        <f t="shared" si="508"/>
        <v>22.189050542427051</v>
      </c>
      <c r="P10852" t="str">
        <f>VLOOKUP(retail_sales_2023!C10852,customers!A:J,5,)</f>
        <v>Mumbai</v>
      </c>
      <c r="Q10852" t="str">
        <f>VLOOKUP(C10852,customers!A:J,10,0)</f>
        <v>Premium</v>
      </c>
    </row>
    <row r="10853" spans="1:17" x14ac:dyDescent="0.3">
      <c r="A10853" t="s">
        <v>11944</v>
      </c>
      <c r="B10853" s="1">
        <v>45136</v>
      </c>
      <c r="C10853" t="s">
        <v>1289</v>
      </c>
      <c r="D10853" t="s">
        <v>1290</v>
      </c>
      <c r="E10853" t="s">
        <v>15</v>
      </c>
      <c r="F10853" t="s">
        <v>22</v>
      </c>
      <c r="G10853" t="s">
        <v>1039</v>
      </c>
      <c r="H10853">
        <v>5</v>
      </c>
      <c r="I10853">
        <v>2022.85</v>
      </c>
      <c r="J10853">
        <v>0.05</v>
      </c>
      <c r="K10853">
        <v>9608.5400000000009</v>
      </c>
      <c r="L10853">
        <v>1891.61</v>
      </c>
      <c r="M10853">
        <f t="shared" si="509"/>
        <v>9608.5375000000004</v>
      </c>
      <c r="N10853" t="str">
        <f t="shared" si="507"/>
        <v>Q3</v>
      </c>
      <c r="O10853" s="2">
        <f t="shared" si="508"/>
        <v>19.686757821687788</v>
      </c>
      <c r="P10853" t="str">
        <f>VLOOKUP(retail_sales_2023!C10853,customers!A:J,5,)</f>
        <v>Kochi</v>
      </c>
      <c r="Q10853" t="str">
        <f>VLOOKUP(C10853,customers!A:J,10,0)</f>
        <v>Regular</v>
      </c>
    </row>
    <row r="10854" spans="1:17" x14ac:dyDescent="0.3">
      <c r="A10854" t="s">
        <v>11945</v>
      </c>
      <c r="B10854" s="1">
        <v>44963</v>
      </c>
      <c r="C10854" t="s">
        <v>313</v>
      </c>
      <c r="D10854" t="s">
        <v>314</v>
      </c>
      <c r="E10854" t="s">
        <v>21</v>
      </c>
      <c r="F10854" t="s">
        <v>22</v>
      </c>
      <c r="G10854" t="s">
        <v>196</v>
      </c>
      <c r="H10854">
        <v>3</v>
      </c>
      <c r="I10854">
        <v>42715.75</v>
      </c>
      <c r="J10854">
        <v>0</v>
      </c>
      <c r="K10854">
        <v>128147.25</v>
      </c>
      <c r="L10854">
        <v>30792.15</v>
      </c>
      <c r="M10854">
        <f t="shared" si="509"/>
        <v>128147.25</v>
      </c>
      <c r="N10854" t="str">
        <f t="shared" si="507"/>
        <v>Q1</v>
      </c>
      <c r="O10854" s="2">
        <f t="shared" si="508"/>
        <v>24.028724767796422</v>
      </c>
      <c r="P10854" t="str">
        <f>VLOOKUP(retail_sales_2023!C10854,customers!A:J,5,)</f>
        <v>Kolkata</v>
      </c>
      <c r="Q10854" t="str">
        <f>VLOOKUP(C10854,customers!A:J,10,0)</f>
        <v>Premium</v>
      </c>
    </row>
    <row r="10855" spans="1:17" x14ac:dyDescent="0.3">
      <c r="A10855" t="s">
        <v>11946</v>
      </c>
      <c r="B10855" s="1">
        <v>45113</v>
      </c>
      <c r="C10855" t="s">
        <v>1338</v>
      </c>
      <c r="D10855" t="s">
        <v>1339</v>
      </c>
      <c r="E10855" t="s">
        <v>27</v>
      </c>
      <c r="F10855" t="s">
        <v>22</v>
      </c>
      <c r="G10855" t="s">
        <v>423</v>
      </c>
      <c r="H10855">
        <v>1</v>
      </c>
      <c r="I10855">
        <v>39033.769999999997</v>
      </c>
      <c r="J10855">
        <v>0</v>
      </c>
      <c r="K10855">
        <v>39033.769999999997</v>
      </c>
      <c r="L10855">
        <v>8538.6200000000008</v>
      </c>
      <c r="M10855">
        <f t="shared" si="509"/>
        <v>39033.769999999997</v>
      </c>
      <c r="N10855" t="str">
        <f t="shared" si="507"/>
        <v>Q3</v>
      </c>
      <c r="O10855" s="2">
        <f t="shared" si="508"/>
        <v>21.874955967614714</v>
      </c>
      <c r="P10855" t="str">
        <f>VLOOKUP(retail_sales_2023!C10855,customers!A:J,5,)</f>
        <v>Lucknow</v>
      </c>
      <c r="Q10855" t="str">
        <f>VLOOKUP(C10855,customers!A:J,10,0)</f>
        <v>Premium</v>
      </c>
    </row>
    <row r="10856" spans="1:17" x14ac:dyDescent="0.3">
      <c r="A10856" t="s">
        <v>11947</v>
      </c>
      <c r="B10856" s="1">
        <v>45272</v>
      </c>
      <c r="C10856" t="s">
        <v>943</v>
      </c>
      <c r="D10856" t="s">
        <v>944</v>
      </c>
      <c r="E10856" t="s">
        <v>27</v>
      </c>
      <c r="F10856" t="s">
        <v>43</v>
      </c>
      <c r="G10856" t="s">
        <v>272</v>
      </c>
      <c r="H10856">
        <v>4</v>
      </c>
      <c r="I10856">
        <v>72994.570000000007</v>
      </c>
      <c r="J10856">
        <v>0</v>
      </c>
      <c r="K10856">
        <v>291978.28000000003</v>
      </c>
      <c r="L10856">
        <v>25300.74</v>
      </c>
      <c r="M10856">
        <f t="shared" si="509"/>
        <v>291978.28000000003</v>
      </c>
      <c r="N10856" t="str">
        <f t="shared" si="507"/>
        <v>Q4</v>
      </c>
      <c r="O10856" s="2">
        <f t="shared" si="508"/>
        <v>8.6652815408050206</v>
      </c>
      <c r="P10856" t="str">
        <f>VLOOKUP(retail_sales_2023!C10856,customers!A:J,5,)</f>
        <v>Lucknow</v>
      </c>
      <c r="Q10856" t="str">
        <f>VLOOKUP(C10856,customers!A:J,10,0)</f>
        <v>Premium</v>
      </c>
    </row>
    <row r="10857" spans="1:17" x14ac:dyDescent="0.3">
      <c r="A10857" t="s">
        <v>11948</v>
      </c>
      <c r="B10857" s="1">
        <v>45193</v>
      </c>
      <c r="C10857" t="s">
        <v>1681</v>
      </c>
      <c r="D10857" t="s">
        <v>1682</v>
      </c>
      <c r="E10857" t="s">
        <v>21</v>
      </c>
      <c r="F10857" t="s">
        <v>28</v>
      </c>
      <c r="G10857" t="s">
        <v>466</v>
      </c>
      <c r="H10857">
        <v>1</v>
      </c>
      <c r="I10857">
        <v>4715.1000000000004</v>
      </c>
      <c r="J10857">
        <v>0.15</v>
      </c>
      <c r="K10857">
        <v>4007.84</v>
      </c>
      <c r="L10857">
        <v>672.35</v>
      </c>
      <c r="M10857">
        <f t="shared" si="509"/>
        <v>4007.835</v>
      </c>
      <c r="N10857" t="str">
        <f t="shared" si="507"/>
        <v>Q3</v>
      </c>
      <c r="O10857" s="2">
        <f t="shared" si="508"/>
        <v>16.775869296179486</v>
      </c>
      <c r="P10857" t="str">
        <f>VLOOKUP(retail_sales_2023!C10857,customers!A:J,5,)</f>
        <v>Bhubaneswar</v>
      </c>
      <c r="Q10857" t="str">
        <f>VLOOKUP(C10857,customers!A:J,10,0)</f>
        <v>Occasional</v>
      </c>
    </row>
    <row r="10858" spans="1:17" x14ac:dyDescent="0.3">
      <c r="A10858" t="s">
        <v>11949</v>
      </c>
      <c r="B10858" s="1">
        <v>45068</v>
      </c>
      <c r="C10858" t="s">
        <v>488</v>
      </c>
      <c r="D10858" t="s">
        <v>489</v>
      </c>
      <c r="E10858" t="s">
        <v>33</v>
      </c>
      <c r="F10858" t="s">
        <v>16</v>
      </c>
      <c r="G10858" t="s">
        <v>356</v>
      </c>
      <c r="H10858">
        <v>3</v>
      </c>
      <c r="I10858">
        <v>347.01</v>
      </c>
      <c r="J10858">
        <v>0.05</v>
      </c>
      <c r="K10858">
        <v>988.98</v>
      </c>
      <c r="L10858">
        <v>377.47</v>
      </c>
      <c r="M10858">
        <f t="shared" si="509"/>
        <v>988.97849999999994</v>
      </c>
      <c r="N10858" t="str">
        <f t="shared" si="507"/>
        <v>Q2</v>
      </c>
      <c r="O10858" s="2">
        <f t="shared" si="508"/>
        <v>38.167607029464698</v>
      </c>
      <c r="P10858" t="str">
        <f>VLOOKUP(retail_sales_2023!C10858,customers!A:J,5,)</f>
        <v>Ahmedabad</v>
      </c>
      <c r="Q10858" t="str">
        <f>VLOOKUP(C10858,customers!A:J,10,0)</f>
        <v>Occasional</v>
      </c>
    </row>
    <row r="10859" spans="1:17" x14ac:dyDescent="0.3">
      <c r="A10859" t="s">
        <v>11950</v>
      </c>
      <c r="B10859" s="1">
        <v>45004</v>
      </c>
      <c r="C10859" t="s">
        <v>1811</v>
      </c>
      <c r="D10859" t="s">
        <v>1812</v>
      </c>
      <c r="E10859" t="s">
        <v>21</v>
      </c>
      <c r="F10859" t="s">
        <v>43</v>
      </c>
      <c r="G10859" t="s">
        <v>110</v>
      </c>
      <c r="H10859">
        <v>2</v>
      </c>
      <c r="I10859">
        <v>84896.74</v>
      </c>
      <c r="J10859">
        <v>0</v>
      </c>
      <c r="K10859">
        <v>169793.48</v>
      </c>
      <c r="L10859">
        <v>17734.09</v>
      </c>
      <c r="M10859">
        <f t="shared" si="509"/>
        <v>169793.48</v>
      </c>
      <c r="N10859" t="str">
        <f t="shared" si="507"/>
        <v>Q1</v>
      </c>
      <c r="O10859" s="2">
        <f t="shared" si="508"/>
        <v>10.444505878553169</v>
      </c>
      <c r="P10859" t="str">
        <f>VLOOKUP(retail_sales_2023!C10859,customers!A:J,5,)</f>
        <v>Bhubaneswar</v>
      </c>
      <c r="Q10859" t="str">
        <f>VLOOKUP(C10859,customers!A:J,10,0)</f>
        <v>Premium</v>
      </c>
    </row>
    <row r="10860" spans="1:17" x14ac:dyDescent="0.3">
      <c r="A10860" t="s">
        <v>11951</v>
      </c>
      <c r="B10860" s="1">
        <v>45262</v>
      </c>
      <c r="C10860" t="s">
        <v>960</v>
      </c>
      <c r="D10860" t="s">
        <v>961</v>
      </c>
      <c r="E10860" t="s">
        <v>27</v>
      </c>
      <c r="F10860" t="s">
        <v>28</v>
      </c>
      <c r="G10860" t="s">
        <v>97</v>
      </c>
      <c r="H10860">
        <v>3</v>
      </c>
      <c r="I10860">
        <v>1229.03</v>
      </c>
      <c r="J10860">
        <v>0</v>
      </c>
      <c r="K10860">
        <v>3687.09</v>
      </c>
      <c r="L10860">
        <v>838.74</v>
      </c>
      <c r="M10860">
        <f t="shared" si="509"/>
        <v>3687.09</v>
      </c>
      <c r="N10860" t="str">
        <f t="shared" si="507"/>
        <v>Q4</v>
      </c>
      <c r="O10860" s="2">
        <f t="shared" si="508"/>
        <v>22.748020796888603</v>
      </c>
      <c r="P10860" t="str">
        <f>VLOOKUP(retail_sales_2023!C10860,customers!A:J,5,)</f>
        <v>Lucknow</v>
      </c>
      <c r="Q10860" t="str">
        <f>VLOOKUP(C10860,customers!A:J,10,0)</f>
        <v>Premium</v>
      </c>
    </row>
    <row r="10861" spans="1:17" x14ac:dyDescent="0.3">
      <c r="A10861" t="s">
        <v>11952</v>
      </c>
      <c r="B10861" s="1">
        <v>45039</v>
      </c>
      <c r="C10861" t="s">
        <v>382</v>
      </c>
      <c r="D10861" t="s">
        <v>383</v>
      </c>
      <c r="E10861" t="s">
        <v>27</v>
      </c>
      <c r="F10861" t="s">
        <v>28</v>
      </c>
      <c r="G10861" t="s">
        <v>61</v>
      </c>
      <c r="H10861">
        <v>1</v>
      </c>
      <c r="I10861">
        <v>933.8</v>
      </c>
      <c r="J10861">
        <v>0</v>
      </c>
      <c r="K10861">
        <v>933.8</v>
      </c>
      <c r="L10861">
        <v>144.83000000000001</v>
      </c>
      <c r="M10861">
        <f t="shared" si="509"/>
        <v>933.8</v>
      </c>
      <c r="N10861" t="str">
        <f t="shared" si="507"/>
        <v>Q2</v>
      </c>
      <c r="O10861" s="2">
        <f t="shared" si="508"/>
        <v>15.509745127436284</v>
      </c>
      <c r="P10861" t="str">
        <f>VLOOKUP(retail_sales_2023!C10861,customers!A:J,5,)</f>
        <v>Jaipur</v>
      </c>
      <c r="Q10861" t="str">
        <f>VLOOKUP(C10861,customers!A:J,10,0)</f>
        <v>Regular</v>
      </c>
    </row>
    <row r="10862" spans="1:17" x14ac:dyDescent="0.3">
      <c r="A10862" t="s">
        <v>11953</v>
      </c>
      <c r="B10862" s="1">
        <v>45114</v>
      </c>
      <c r="C10862" t="s">
        <v>441</v>
      </c>
      <c r="D10862" t="s">
        <v>442</v>
      </c>
      <c r="E10862" t="s">
        <v>15</v>
      </c>
      <c r="F10862" t="s">
        <v>81</v>
      </c>
      <c r="G10862" t="s">
        <v>470</v>
      </c>
      <c r="H10862">
        <v>0</v>
      </c>
      <c r="I10862">
        <v>4674.55</v>
      </c>
      <c r="J10862">
        <v>0</v>
      </c>
      <c r="K10862">
        <v>0</v>
      </c>
      <c r="L10862">
        <v>0</v>
      </c>
      <c r="M10862">
        <f t="shared" si="509"/>
        <v>0</v>
      </c>
      <c r="N10862" t="str">
        <f t="shared" si="507"/>
        <v>Q3</v>
      </c>
      <c r="O10862" s="2">
        <v>0</v>
      </c>
      <c r="P10862" t="str">
        <f>VLOOKUP(retail_sales_2023!C10862,customers!A:J,5,)</f>
        <v>Chennai</v>
      </c>
      <c r="Q10862" t="str">
        <f>VLOOKUP(C10862,customers!A:J,10,0)</f>
        <v>Regular</v>
      </c>
    </row>
    <row r="10863" spans="1:17" x14ac:dyDescent="0.3">
      <c r="A10863" t="s">
        <v>11954</v>
      </c>
      <c r="B10863" s="1">
        <v>45144</v>
      </c>
      <c r="C10863" t="s">
        <v>1151</v>
      </c>
      <c r="D10863" t="s">
        <v>1152</v>
      </c>
      <c r="E10863" t="s">
        <v>21</v>
      </c>
      <c r="F10863" t="s">
        <v>22</v>
      </c>
      <c r="G10863" t="s">
        <v>182</v>
      </c>
      <c r="H10863">
        <v>2</v>
      </c>
      <c r="I10863">
        <v>2805.87</v>
      </c>
      <c r="J10863">
        <v>0.1</v>
      </c>
      <c r="K10863">
        <v>5050.57</v>
      </c>
      <c r="L10863">
        <v>1056.98</v>
      </c>
      <c r="M10863">
        <f t="shared" si="509"/>
        <v>5050.5659999999998</v>
      </c>
      <c r="N10863" t="str">
        <f t="shared" si="507"/>
        <v>Q3</v>
      </c>
      <c r="O10863" s="2">
        <f t="shared" si="508"/>
        <v>20.927934866757614</v>
      </c>
      <c r="P10863" t="str">
        <f>VLOOKUP(retail_sales_2023!C10863,customers!A:J,5,)</f>
        <v>Patna</v>
      </c>
      <c r="Q10863" t="str">
        <f>VLOOKUP(C10863,customers!A:J,10,0)</f>
        <v>Premium</v>
      </c>
    </row>
    <row r="10864" spans="1:17" x14ac:dyDescent="0.3">
      <c r="A10864" t="s">
        <v>11955</v>
      </c>
      <c r="B10864" s="1">
        <v>44983</v>
      </c>
      <c r="C10864" t="s">
        <v>1576</v>
      </c>
      <c r="D10864" t="s">
        <v>1577</v>
      </c>
      <c r="E10864" t="s">
        <v>33</v>
      </c>
      <c r="F10864" t="s">
        <v>28</v>
      </c>
      <c r="G10864" t="s">
        <v>672</v>
      </c>
      <c r="H10864">
        <v>4</v>
      </c>
      <c r="I10864">
        <v>6694.6</v>
      </c>
      <c r="J10864">
        <v>0</v>
      </c>
      <c r="K10864">
        <v>26778.400000000001</v>
      </c>
      <c r="L10864">
        <v>7528.45</v>
      </c>
      <c r="M10864">
        <f t="shared" si="509"/>
        <v>26778.400000000001</v>
      </c>
      <c r="N10864" t="str">
        <f t="shared" si="507"/>
        <v>Q1</v>
      </c>
      <c r="O10864" s="2">
        <f t="shared" si="508"/>
        <v>28.113890299644488</v>
      </c>
      <c r="P10864" t="str">
        <f>VLOOKUP(retail_sales_2023!C10864,customers!A:J,5,)</f>
        <v>Pune</v>
      </c>
      <c r="Q10864" t="str">
        <f>VLOOKUP(C10864,customers!A:J,10,0)</f>
        <v>Regular</v>
      </c>
    </row>
    <row r="10865" spans="1:17" x14ac:dyDescent="0.3">
      <c r="A10865" t="s">
        <v>11956</v>
      </c>
      <c r="B10865" s="1">
        <v>44986</v>
      </c>
      <c r="C10865" t="s">
        <v>1403</v>
      </c>
      <c r="D10865" t="s">
        <v>1404</v>
      </c>
      <c r="E10865" t="s">
        <v>27</v>
      </c>
      <c r="F10865" t="s">
        <v>52</v>
      </c>
      <c r="G10865" t="s">
        <v>133</v>
      </c>
      <c r="H10865">
        <v>2</v>
      </c>
      <c r="I10865">
        <v>159.09</v>
      </c>
      <c r="J10865">
        <v>0.05</v>
      </c>
      <c r="K10865">
        <v>302.27</v>
      </c>
      <c r="L10865">
        <v>23.86</v>
      </c>
      <c r="M10865">
        <f t="shared" si="509"/>
        <v>302.27100000000002</v>
      </c>
      <c r="N10865" t="str">
        <f t="shared" si="507"/>
        <v>Q1</v>
      </c>
      <c r="O10865" s="2">
        <f t="shared" si="508"/>
        <v>7.8936050550832038</v>
      </c>
      <c r="P10865" t="str">
        <f>VLOOKUP(retail_sales_2023!C10865,customers!A:J,5,)</f>
        <v>Jaipur</v>
      </c>
      <c r="Q10865" t="str">
        <f>VLOOKUP(C10865,customers!A:J,10,0)</f>
        <v>Occasional</v>
      </c>
    </row>
    <row r="10866" spans="1:17" x14ac:dyDescent="0.3">
      <c r="A10866" t="s">
        <v>11957</v>
      </c>
      <c r="B10866" s="1">
        <v>45275</v>
      </c>
      <c r="C10866" t="s">
        <v>2187</v>
      </c>
      <c r="D10866" t="s">
        <v>2188</v>
      </c>
      <c r="E10866" t="s">
        <v>21</v>
      </c>
      <c r="F10866" t="s">
        <v>43</v>
      </c>
      <c r="G10866" t="s">
        <v>128</v>
      </c>
      <c r="H10866">
        <v>3</v>
      </c>
      <c r="I10866">
        <v>8653.02</v>
      </c>
      <c r="J10866">
        <v>0.05</v>
      </c>
      <c r="K10866">
        <v>24661.11</v>
      </c>
      <c r="L10866">
        <v>3575.87</v>
      </c>
      <c r="M10866">
        <f t="shared" si="509"/>
        <v>24661.107</v>
      </c>
      <c r="N10866" t="str">
        <f t="shared" si="507"/>
        <v>Q4</v>
      </c>
      <c r="O10866" s="2">
        <f t="shared" si="508"/>
        <v>14.500036697456034</v>
      </c>
      <c r="P10866" t="str">
        <f>VLOOKUP(retail_sales_2023!C10866,customers!A:J,5,)</f>
        <v>Patna</v>
      </c>
      <c r="Q10866" t="str">
        <f>VLOOKUP(C10866,customers!A:J,10,0)</f>
        <v>Premium</v>
      </c>
    </row>
    <row r="10867" spans="1:17" x14ac:dyDescent="0.3">
      <c r="A10867" t="s">
        <v>11958</v>
      </c>
      <c r="B10867" s="1">
        <v>45210</v>
      </c>
      <c r="C10867" t="s">
        <v>1425</v>
      </c>
      <c r="D10867" t="s">
        <v>1426</v>
      </c>
      <c r="E10867" t="s">
        <v>27</v>
      </c>
      <c r="F10867" t="s">
        <v>22</v>
      </c>
      <c r="G10867" t="s">
        <v>1039</v>
      </c>
      <c r="H10867">
        <v>4</v>
      </c>
      <c r="I10867">
        <v>20191.310000000001</v>
      </c>
      <c r="J10867">
        <v>0.2</v>
      </c>
      <c r="K10867">
        <v>64612.19</v>
      </c>
      <c r="L10867">
        <v>19846.669999999998</v>
      </c>
      <c r="M10867">
        <f t="shared" si="509"/>
        <v>64612.19200000001</v>
      </c>
      <c r="N10867" t="str">
        <f t="shared" si="507"/>
        <v>Q4</v>
      </c>
      <c r="O10867" s="2">
        <f t="shared" si="508"/>
        <v>30.716603167297063</v>
      </c>
      <c r="P10867" t="str">
        <f>VLOOKUP(retail_sales_2023!C10867,customers!A:J,5,)</f>
        <v>Delhi</v>
      </c>
      <c r="Q10867" t="str">
        <f>VLOOKUP(C10867,customers!A:J,10,0)</f>
        <v>Premium</v>
      </c>
    </row>
    <row r="10868" spans="1:17" x14ac:dyDescent="0.3">
      <c r="A10868" t="s">
        <v>11959</v>
      </c>
      <c r="B10868" s="1">
        <v>45217</v>
      </c>
      <c r="C10868" t="s">
        <v>46</v>
      </c>
      <c r="D10868" t="s">
        <v>47</v>
      </c>
      <c r="E10868" t="s">
        <v>21</v>
      </c>
      <c r="F10868" t="s">
        <v>43</v>
      </c>
      <c r="G10868" t="s">
        <v>110</v>
      </c>
      <c r="H10868">
        <v>4</v>
      </c>
      <c r="I10868">
        <v>71011</v>
      </c>
      <c r="J10868">
        <v>0.05</v>
      </c>
      <c r="K10868">
        <v>269841.8</v>
      </c>
      <c r="L10868">
        <v>-18252.12</v>
      </c>
      <c r="M10868">
        <f t="shared" si="509"/>
        <v>269841.8</v>
      </c>
      <c r="N10868" t="str">
        <f t="shared" si="507"/>
        <v>Q4</v>
      </c>
      <c r="O10868" s="2">
        <f t="shared" si="508"/>
        <v>-6.7640076518908483</v>
      </c>
      <c r="P10868" t="str">
        <f>VLOOKUP(retail_sales_2023!C10868,customers!A:J,5,)</f>
        <v>Bhubaneswar</v>
      </c>
      <c r="Q10868" t="str">
        <f>VLOOKUP(C10868,customers!A:J,10,0)</f>
        <v>Premium</v>
      </c>
    </row>
    <row r="10869" spans="1:17" x14ac:dyDescent="0.3">
      <c r="A10869" t="s">
        <v>11960</v>
      </c>
      <c r="B10869" s="1">
        <v>44967</v>
      </c>
      <c r="C10869" t="s">
        <v>1054</v>
      </c>
      <c r="D10869" t="s">
        <v>1055</v>
      </c>
      <c r="E10869" t="s">
        <v>15</v>
      </c>
      <c r="F10869" t="s">
        <v>28</v>
      </c>
      <c r="G10869" t="s">
        <v>672</v>
      </c>
      <c r="H10869">
        <v>2</v>
      </c>
      <c r="I10869">
        <v>7304.84</v>
      </c>
      <c r="J10869">
        <v>0</v>
      </c>
      <c r="K10869">
        <v>14609.68</v>
      </c>
      <c r="L10869">
        <v>3476.64</v>
      </c>
      <c r="M10869">
        <f t="shared" si="509"/>
        <v>14609.68</v>
      </c>
      <c r="N10869" t="str">
        <f t="shared" si="507"/>
        <v>Q1</v>
      </c>
      <c r="O10869" s="2">
        <f t="shared" si="508"/>
        <v>23.796825118688432</v>
      </c>
      <c r="P10869" t="str">
        <f>VLOOKUP(retail_sales_2023!C10869,customers!A:J,5,)</f>
        <v>Chennai</v>
      </c>
      <c r="Q10869" t="str">
        <f>VLOOKUP(C10869,customers!A:J,10,0)</f>
        <v>Premium</v>
      </c>
    </row>
    <row r="10870" spans="1:17" x14ac:dyDescent="0.3">
      <c r="A10870" t="s">
        <v>11961</v>
      </c>
      <c r="B10870" s="1">
        <v>45025</v>
      </c>
      <c r="C10870" t="s">
        <v>385</v>
      </c>
      <c r="D10870" t="s">
        <v>386</v>
      </c>
      <c r="E10870" t="s">
        <v>15</v>
      </c>
      <c r="F10870" t="s">
        <v>81</v>
      </c>
      <c r="G10870" t="s">
        <v>101</v>
      </c>
      <c r="H10870">
        <v>3</v>
      </c>
      <c r="I10870">
        <v>2784.27</v>
      </c>
      <c r="J10870">
        <v>0</v>
      </c>
      <c r="K10870">
        <v>8352.81</v>
      </c>
      <c r="L10870">
        <v>2050.37</v>
      </c>
      <c r="M10870">
        <f t="shared" si="509"/>
        <v>8352.81</v>
      </c>
      <c r="N10870" t="str">
        <f t="shared" si="507"/>
        <v>Q2</v>
      </c>
      <c r="O10870" s="2">
        <f t="shared" si="508"/>
        <v>24.54706859128844</v>
      </c>
      <c r="P10870" t="str">
        <f>VLOOKUP(retail_sales_2023!C10870,customers!A:J,5,)</f>
        <v>Hyderabad</v>
      </c>
      <c r="Q10870" t="str">
        <f>VLOOKUP(C10870,customers!A:J,10,0)</f>
        <v>Premium</v>
      </c>
    </row>
    <row r="10871" spans="1:17" x14ac:dyDescent="0.3">
      <c r="A10871" t="s">
        <v>11962</v>
      </c>
      <c r="B10871" s="1">
        <v>44967</v>
      </c>
      <c r="C10871" t="s">
        <v>1177</v>
      </c>
      <c r="D10871" t="s">
        <v>1178</v>
      </c>
      <c r="E10871" t="s">
        <v>27</v>
      </c>
      <c r="F10871" t="s">
        <v>81</v>
      </c>
      <c r="G10871" t="s">
        <v>82</v>
      </c>
      <c r="H10871">
        <v>2</v>
      </c>
      <c r="I10871">
        <v>3008.94</v>
      </c>
      <c r="J10871">
        <v>0</v>
      </c>
      <c r="K10871">
        <v>6017.88</v>
      </c>
      <c r="L10871">
        <v>1500.87</v>
      </c>
      <c r="M10871">
        <f t="shared" si="509"/>
        <v>6017.88</v>
      </c>
      <c r="N10871" t="str">
        <f t="shared" si="507"/>
        <v>Q1</v>
      </c>
      <c r="O10871" s="2">
        <f t="shared" si="508"/>
        <v>24.940178268759094</v>
      </c>
      <c r="P10871" t="str">
        <f>VLOOKUP(retail_sales_2023!C10871,customers!A:J,5,)</f>
        <v>Amritsar</v>
      </c>
      <c r="Q10871" t="str">
        <f>VLOOKUP(C10871,customers!A:J,10,0)</f>
        <v>Regular</v>
      </c>
    </row>
    <row r="10872" spans="1:17" x14ac:dyDescent="0.3">
      <c r="A10872" t="s">
        <v>11963</v>
      </c>
      <c r="B10872" s="1">
        <v>45279</v>
      </c>
      <c r="C10872" t="s">
        <v>1463</v>
      </c>
      <c r="D10872" t="s">
        <v>1464</v>
      </c>
      <c r="E10872" t="s">
        <v>15</v>
      </c>
      <c r="F10872" t="s">
        <v>38</v>
      </c>
      <c r="G10872" t="s">
        <v>395</v>
      </c>
      <c r="H10872">
        <v>4</v>
      </c>
      <c r="I10872">
        <v>1980.06</v>
      </c>
      <c r="J10872">
        <v>0</v>
      </c>
      <c r="K10872">
        <v>7920.24</v>
      </c>
      <c r="L10872">
        <v>2261.5300000000002</v>
      </c>
      <c r="M10872">
        <f t="shared" si="509"/>
        <v>7920.24</v>
      </c>
      <c r="N10872" t="str">
        <f t="shared" si="507"/>
        <v>Q4</v>
      </c>
      <c r="O10872" s="2">
        <f t="shared" si="508"/>
        <v>28.553806450309587</v>
      </c>
      <c r="P10872" t="str">
        <f>VLOOKUP(retail_sales_2023!C10872,customers!A:J,5,)</f>
        <v>Coimbatore</v>
      </c>
      <c r="Q10872" t="str">
        <f>VLOOKUP(C10872,customers!A:J,10,0)</f>
        <v>Premium</v>
      </c>
    </row>
    <row r="10873" spans="1:17" x14ac:dyDescent="0.3">
      <c r="A10873" t="s">
        <v>11964</v>
      </c>
      <c r="B10873" s="1">
        <v>45262</v>
      </c>
      <c r="C10873" t="s">
        <v>278</v>
      </c>
      <c r="D10873" t="s">
        <v>279</v>
      </c>
      <c r="E10873" t="s">
        <v>33</v>
      </c>
      <c r="F10873" t="s">
        <v>52</v>
      </c>
      <c r="G10873" t="s">
        <v>226</v>
      </c>
      <c r="H10873">
        <v>2</v>
      </c>
      <c r="I10873">
        <v>264.23</v>
      </c>
      <c r="J10873">
        <v>0.3</v>
      </c>
      <c r="K10873">
        <v>369.92</v>
      </c>
      <c r="L10873">
        <v>25.18</v>
      </c>
      <c r="M10873">
        <f t="shared" si="509"/>
        <v>369.92200000000003</v>
      </c>
      <c r="N10873" t="str">
        <f t="shared" si="507"/>
        <v>Q4</v>
      </c>
      <c r="O10873" s="2">
        <f t="shared" si="508"/>
        <v>6.8068771626297568</v>
      </c>
      <c r="P10873" t="str">
        <f>VLOOKUP(retail_sales_2023!C10873,customers!A:J,5,)</f>
        <v>Pune</v>
      </c>
      <c r="Q10873" t="str">
        <f>VLOOKUP(C10873,customers!A:J,10,0)</f>
        <v>Premium</v>
      </c>
    </row>
    <row r="10874" spans="1:17" x14ac:dyDescent="0.3">
      <c r="A10874" t="s">
        <v>11965</v>
      </c>
      <c r="B10874" s="1">
        <v>45029</v>
      </c>
      <c r="C10874" t="s">
        <v>1268</v>
      </c>
      <c r="D10874" t="s">
        <v>1269</v>
      </c>
      <c r="E10874" t="s">
        <v>15</v>
      </c>
      <c r="F10874" t="s">
        <v>43</v>
      </c>
      <c r="G10874" t="s">
        <v>282</v>
      </c>
      <c r="H10874">
        <v>5</v>
      </c>
      <c r="I10874">
        <v>84080.31</v>
      </c>
      <c r="J10874">
        <v>0</v>
      </c>
      <c r="K10874">
        <v>420401.55</v>
      </c>
      <c r="L10874">
        <v>53750.2</v>
      </c>
      <c r="M10874">
        <f t="shared" si="509"/>
        <v>420401.55</v>
      </c>
      <c r="N10874" t="str">
        <f t="shared" si="507"/>
        <v>Q2</v>
      </c>
      <c r="O10874" s="2">
        <f t="shared" si="508"/>
        <v>12.785442870036992</v>
      </c>
      <c r="P10874" t="str">
        <f>VLOOKUP(retail_sales_2023!C10874,customers!A:J,5,)</f>
        <v>Coimbatore</v>
      </c>
      <c r="Q10874" t="str">
        <f>VLOOKUP(C10874,customers!A:J,10,0)</f>
        <v>Premium</v>
      </c>
    </row>
    <row r="10875" spans="1:17" x14ac:dyDescent="0.3">
      <c r="A10875" t="s">
        <v>11966</v>
      </c>
      <c r="B10875" s="1">
        <v>45283</v>
      </c>
      <c r="C10875" t="s">
        <v>924</v>
      </c>
      <c r="D10875" t="s">
        <v>925</v>
      </c>
      <c r="E10875" t="s">
        <v>27</v>
      </c>
      <c r="F10875" t="s">
        <v>81</v>
      </c>
      <c r="G10875" t="s">
        <v>105</v>
      </c>
      <c r="H10875">
        <v>1</v>
      </c>
      <c r="I10875">
        <v>2269.81</v>
      </c>
      <c r="J10875">
        <v>0.05</v>
      </c>
      <c r="K10875">
        <v>2156.3200000000002</v>
      </c>
      <c r="L10875">
        <v>485.58</v>
      </c>
      <c r="M10875">
        <f t="shared" si="509"/>
        <v>2156.3195000000001</v>
      </c>
      <c r="N10875" t="str">
        <f t="shared" si="507"/>
        <v>Q4</v>
      </c>
      <c r="O10875" s="2">
        <f t="shared" si="508"/>
        <v>22.518921124879419</v>
      </c>
      <c r="P10875" t="str">
        <f>VLOOKUP(retail_sales_2023!C10875,customers!A:J,5,)</f>
        <v>Lucknow</v>
      </c>
      <c r="Q10875" t="str">
        <f>VLOOKUP(C10875,customers!A:J,10,0)</f>
        <v>Regular</v>
      </c>
    </row>
    <row r="10876" spans="1:17" x14ac:dyDescent="0.3">
      <c r="A10876" t="s">
        <v>11967</v>
      </c>
      <c r="B10876" s="1">
        <v>45178</v>
      </c>
      <c r="C10876" t="s">
        <v>1743</v>
      </c>
      <c r="D10876" t="s">
        <v>1744</v>
      </c>
      <c r="E10876" t="s">
        <v>15</v>
      </c>
      <c r="F10876" t="s">
        <v>22</v>
      </c>
      <c r="G10876" t="s">
        <v>146</v>
      </c>
      <c r="H10876">
        <v>4</v>
      </c>
      <c r="I10876">
        <v>41854.660000000003</v>
      </c>
      <c r="J10876">
        <v>0.05</v>
      </c>
      <c r="K10876">
        <v>159047.71</v>
      </c>
      <c r="L10876">
        <v>50938.57</v>
      </c>
      <c r="M10876">
        <f t="shared" si="509"/>
        <v>159047.70800000001</v>
      </c>
      <c r="N10876" t="str">
        <f t="shared" si="507"/>
        <v>Q3</v>
      </c>
      <c r="O10876" s="2">
        <f t="shared" si="508"/>
        <v>32.027226295807722</v>
      </c>
      <c r="P10876" t="str">
        <f>VLOOKUP(retail_sales_2023!C10876,customers!A:J,5,)</f>
        <v>Hyderabad</v>
      </c>
      <c r="Q10876" t="str">
        <f>VLOOKUP(C10876,customers!A:J,10,0)</f>
        <v>Premium</v>
      </c>
    </row>
    <row r="10877" spans="1:17" x14ac:dyDescent="0.3">
      <c r="A10877" t="s">
        <v>11968</v>
      </c>
      <c r="B10877" s="1">
        <v>44960</v>
      </c>
      <c r="C10877" t="s">
        <v>1758</v>
      </c>
      <c r="D10877" t="s">
        <v>1759</v>
      </c>
      <c r="E10877" t="s">
        <v>15</v>
      </c>
      <c r="F10877" t="s">
        <v>52</v>
      </c>
      <c r="G10877" t="s">
        <v>169</v>
      </c>
      <c r="H10877">
        <v>10</v>
      </c>
      <c r="I10877">
        <v>255.32</v>
      </c>
      <c r="J10877">
        <v>0.25</v>
      </c>
      <c r="K10877">
        <v>1914.9</v>
      </c>
      <c r="L10877">
        <v>129.58000000000001</v>
      </c>
      <c r="M10877">
        <f t="shared" si="509"/>
        <v>1914.8999999999999</v>
      </c>
      <c r="N10877" t="str">
        <f t="shared" si="507"/>
        <v>Q1</v>
      </c>
      <c r="O10877" s="2">
        <f t="shared" si="508"/>
        <v>6.7669329991122256</v>
      </c>
      <c r="P10877" t="str">
        <f>VLOOKUP(retail_sales_2023!C10877,customers!A:J,5,)</f>
        <v>Kochi</v>
      </c>
      <c r="Q10877" t="str">
        <f>VLOOKUP(C10877,customers!A:J,10,0)</f>
        <v>Premium</v>
      </c>
    </row>
    <row r="10878" spans="1:17" x14ac:dyDescent="0.3">
      <c r="A10878" t="s">
        <v>11969</v>
      </c>
      <c r="B10878" s="1">
        <v>45024</v>
      </c>
      <c r="C10878" t="s">
        <v>788</v>
      </c>
      <c r="D10878" t="s">
        <v>789</v>
      </c>
      <c r="E10878" t="s">
        <v>27</v>
      </c>
      <c r="F10878" t="s">
        <v>52</v>
      </c>
      <c r="G10878" t="s">
        <v>53</v>
      </c>
      <c r="H10878">
        <v>10</v>
      </c>
      <c r="I10878">
        <v>707.97</v>
      </c>
      <c r="J10878">
        <v>0.2</v>
      </c>
      <c r="K10878">
        <v>5663.76</v>
      </c>
      <c r="L10878">
        <v>352.56</v>
      </c>
      <c r="M10878">
        <f t="shared" si="509"/>
        <v>5663.7600000000011</v>
      </c>
      <c r="N10878" t="str">
        <f t="shared" si="507"/>
        <v>Q2</v>
      </c>
      <c r="O10878" s="2">
        <f t="shared" si="508"/>
        <v>6.2248400355947284</v>
      </c>
      <c r="P10878" t="str">
        <f>VLOOKUP(retail_sales_2023!C10878,customers!A:J,5,)</f>
        <v>Amritsar</v>
      </c>
      <c r="Q10878" t="str">
        <f>VLOOKUP(C10878,customers!A:J,10,0)</f>
        <v>Premium</v>
      </c>
    </row>
    <row r="10879" spans="1:17" x14ac:dyDescent="0.3">
      <c r="A10879" t="s">
        <v>11970</v>
      </c>
      <c r="B10879" s="1">
        <v>44958</v>
      </c>
      <c r="C10879" t="s">
        <v>1338</v>
      </c>
      <c r="D10879" t="s">
        <v>1339</v>
      </c>
      <c r="E10879" t="s">
        <v>27</v>
      </c>
      <c r="F10879" t="s">
        <v>52</v>
      </c>
      <c r="G10879" t="s">
        <v>133</v>
      </c>
      <c r="H10879">
        <v>9</v>
      </c>
      <c r="I10879">
        <v>797.04</v>
      </c>
      <c r="J10879">
        <v>0</v>
      </c>
      <c r="K10879">
        <v>7173.36</v>
      </c>
      <c r="L10879">
        <v>704.26</v>
      </c>
      <c r="M10879">
        <f t="shared" si="509"/>
        <v>7173.36</v>
      </c>
      <c r="N10879" t="str">
        <f t="shared" si="507"/>
        <v>Q1</v>
      </c>
      <c r="O10879" s="2">
        <f t="shared" si="508"/>
        <v>9.8177144322883567</v>
      </c>
      <c r="P10879" t="str">
        <f>VLOOKUP(retail_sales_2023!C10879,customers!A:J,5,)</f>
        <v>Lucknow</v>
      </c>
      <c r="Q10879" t="str">
        <f>VLOOKUP(C10879,customers!A:J,10,0)</f>
        <v>Premium</v>
      </c>
    </row>
    <row r="10880" spans="1:17" x14ac:dyDescent="0.3">
      <c r="A10880" t="s">
        <v>11971</v>
      </c>
      <c r="B10880" s="1">
        <v>44991</v>
      </c>
      <c r="C10880" t="s">
        <v>708</v>
      </c>
      <c r="D10880" t="s">
        <v>709</v>
      </c>
      <c r="E10880" t="s">
        <v>33</v>
      </c>
      <c r="F10880" t="s">
        <v>16</v>
      </c>
      <c r="G10880" t="s">
        <v>192</v>
      </c>
      <c r="H10880">
        <v>3</v>
      </c>
      <c r="I10880">
        <v>454.71</v>
      </c>
      <c r="J10880">
        <v>0.15</v>
      </c>
      <c r="K10880">
        <v>1159.51</v>
      </c>
      <c r="L10880">
        <v>430.57</v>
      </c>
      <c r="M10880">
        <f t="shared" si="509"/>
        <v>1159.5104999999999</v>
      </c>
      <c r="N10880" t="str">
        <f t="shared" si="507"/>
        <v>Q1</v>
      </c>
      <c r="O10880" s="2">
        <f t="shared" si="508"/>
        <v>37.133789273054994</v>
      </c>
      <c r="P10880" t="str">
        <f>VLOOKUP(retail_sales_2023!C10880,customers!A:J,5,)</f>
        <v>Mumbai</v>
      </c>
      <c r="Q10880" t="str">
        <f>VLOOKUP(C10880,customers!A:J,10,0)</f>
        <v>Premium</v>
      </c>
    </row>
    <row r="10881" spans="1:17" x14ac:dyDescent="0.3">
      <c r="A10881" t="s">
        <v>11972</v>
      </c>
      <c r="B10881" s="1">
        <v>44969</v>
      </c>
      <c r="C10881" t="s">
        <v>1135</v>
      </c>
      <c r="D10881" t="s">
        <v>1136</v>
      </c>
      <c r="E10881" t="s">
        <v>33</v>
      </c>
      <c r="F10881" t="s">
        <v>52</v>
      </c>
      <c r="G10881" t="s">
        <v>235</v>
      </c>
      <c r="H10881">
        <v>1</v>
      </c>
      <c r="I10881">
        <v>395.47</v>
      </c>
      <c r="J10881">
        <v>0</v>
      </c>
      <c r="K10881">
        <v>395.47</v>
      </c>
      <c r="L10881">
        <v>23.66</v>
      </c>
      <c r="M10881">
        <f t="shared" si="509"/>
        <v>395.47</v>
      </c>
      <c r="N10881" t="str">
        <f t="shared" si="507"/>
        <v>Q1</v>
      </c>
      <c r="O10881" s="2">
        <f t="shared" si="508"/>
        <v>5.9827546969428775</v>
      </c>
      <c r="P10881" t="str">
        <f>VLOOKUP(retail_sales_2023!C10881,customers!A:J,5,)</f>
        <v>Ahmedabad</v>
      </c>
      <c r="Q10881" t="str">
        <f>VLOOKUP(C10881,customers!A:J,10,0)</f>
        <v>Premium</v>
      </c>
    </row>
    <row r="10882" spans="1:17" x14ac:dyDescent="0.3">
      <c r="A10882" t="s">
        <v>11973</v>
      </c>
      <c r="B10882" s="1">
        <v>44995</v>
      </c>
      <c r="C10882" t="s">
        <v>468</v>
      </c>
      <c r="D10882" t="s">
        <v>469</v>
      </c>
      <c r="E10882" t="s">
        <v>15</v>
      </c>
      <c r="F10882" t="s">
        <v>16</v>
      </c>
      <c r="G10882" t="s">
        <v>898</v>
      </c>
      <c r="H10882">
        <v>2</v>
      </c>
      <c r="I10882">
        <v>733.67</v>
      </c>
      <c r="J10882">
        <v>0.05</v>
      </c>
      <c r="K10882">
        <v>1393.97</v>
      </c>
      <c r="L10882">
        <v>349.22</v>
      </c>
      <c r="M10882">
        <f t="shared" si="509"/>
        <v>1393.973</v>
      </c>
      <c r="N10882" t="str">
        <f t="shared" si="507"/>
        <v>Q1</v>
      </c>
      <c r="O10882" s="2">
        <f t="shared" si="508"/>
        <v>25.052189071500823</v>
      </c>
      <c r="P10882" t="str">
        <f>VLOOKUP(retail_sales_2023!C10882,customers!A:J,5,)</f>
        <v>Bengaluru</v>
      </c>
      <c r="Q10882" t="str">
        <f>VLOOKUP(C10882,customers!A:J,10,0)</f>
        <v>Regular</v>
      </c>
    </row>
    <row r="10883" spans="1:17" x14ac:dyDescent="0.3">
      <c r="A10883" t="s">
        <v>11974</v>
      </c>
      <c r="B10883" s="1">
        <v>44953</v>
      </c>
      <c r="C10883" t="s">
        <v>1280</v>
      </c>
      <c r="D10883" t="s">
        <v>1281</v>
      </c>
      <c r="E10883" t="s">
        <v>21</v>
      </c>
      <c r="F10883" t="s">
        <v>28</v>
      </c>
      <c r="G10883" t="s">
        <v>29</v>
      </c>
      <c r="H10883">
        <v>4</v>
      </c>
      <c r="I10883">
        <v>343.71</v>
      </c>
      <c r="J10883">
        <v>0.05</v>
      </c>
      <c r="K10883">
        <v>1306.0999999999999</v>
      </c>
      <c r="L10883">
        <v>297.63</v>
      </c>
      <c r="M10883">
        <f t="shared" si="509"/>
        <v>1306.098</v>
      </c>
      <c r="N10883" t="str">
        <f t="shared" ref="N10883:N10946" si="510">"Q"&amp;ROUNDUP(MONTH(B10883)/3,0)</f>
        <v>Q1</v>
      </c>
      <c r="O10883" s="2">
        <f t="shared" ref="O10883:O10946" si="511">(L10883/K10883)*100</f>
        <v>22.787688538396754</v>
      </c>
      <c r="P10883" t="str">
        <f>VLOOKUP(retail_sales_2023!C10883,customers!A:J,5,)</f>
        <v>Guwahati</v>
      </c>
      <c r="Q10883" t="str">
        <f>VLOOKUP(C10883,customers!A:J,10,0)</f>
        <v>Premium</v>
      </c>
    </row>
    <row r="10884" spans="1:17" x14ac:dyDescent="0.3">
      <c r="A10884" t="s">
        <v>11975</v>
      </c>
      <c r="B10884" s="1">
        <v>45203</v>
      </c>
      <c r="C10884" t="s">
        <v>1234</v>
      </c>
      <c r="D10884" t="s">
        <v>1235</v>
      </c>
      <c r="E10884" t="s">
        <v>27</v>
      </c>
      <c r="F10884" t="s">
        <v>16</v>
      </c>
      <c r="G10884" t="s">
        <v>86</v>
      </c>
      <c r="H10884">
        <v>1</v>
      </c>
      <c r="I10884">
        <v>483.94</v>
      </c>
      <c r="J10884">
        <v>0.1</v>
      </c>
      <c r="K10884">
        <v>435.55</v>
      </c>
      <c r="L10884">
        <v>144.58000000000001</v>
      </c>
      <c r="M10884">
        <f t="shared" si="509"/>
        <v>435.54599999999999</v>
      </c>
      <c r="N10884" t="str">
        <f t="shared" si="510"/>
        <v>Q4</v>
      </c>
      <c r="O10884" s="2">
        <f t="shared" si="511"/>
        <v>33.19481115830559</v>
      </c>
      <c r="P10884" t="str">
        <f>VLOOKUP(retail_sales_2023!C10884,customers!A:J,5,)</f>
        <v>Patna</v>
      </c>
      <c r="Q10884" t="str">
        <f>VLOOKUP(C10884,customers!A:J,10,0)</f>
        <v>Regular</v>
      </c>
    </row>
    <row r="10885" spans="1:17" x14ac:dyDescent="0.3">
      <c r="A10885" t="s">
        <v>11976</v>
      </c>
      <c r="B10885" s="1">
        <v>44927</v>
      </c>
      <c r="C10885" t="s">
        <v>2233</v>
      </c>
      <c r="D10885" t="s">
        <v>2234</v>
      </c>
      <c r="E10885" t="s">
        <v>27</v>
      </c>
      <c r="F10885" t="s">
        <v>16</v>
      </c>
      <c r="G10885" t="s">
        <v>171</v>
      </c>
      <c r="H10885">
        <v>1</v>
      </c>
      <c r="I10885">
        <v>305.88</v>
      </c>
      <c r="J10885">
        <v>0.15</v>
      </c>
      <c r="K10885">
        <v>260</v>
      </c>
      <c r="L10885">
        <v>74.010000000000005</v>
      </c>
      <c r="M10885">
        <f t="shared" ref="M10885:M10948" si="512">H10885*I10885*(1-J10885)</f>
        <v>259.99799999999999</v>
      </c>
      <c r="N10885" t="str">
        <f t="shared" si="510"/>
        <v>Q1</v>
      </c>
      <c r="O10885" s="2">
        <f t="shared" si="511"/>
        <v>28.465384615384615</v>
      </c>
      <c r="P10885" t="str">
        <f>VLOOKUP(retail_sales_2023!C10885,customers!A:J,5,)</f>
        <v>Delhi</v>
      </c>
      <c r="Q10885" t="str">
        <f>VLOOKUP(C10885,customers!A:J,10,0)</f>
        <v>Regular</v>
      </c>
    </row>
    <row r="10886" spans="1:17" x14ac:dyDescent="0.3">
      <c r="A10886" t="s">
        <v>11977</v>
      </c>
      <c r="B10886" s="1">
        <v>45149</v>
      </c>
      <c r="C10886" t="s">
        <v>1065</v>
      </c>
      <c r="D10886" t="s">
        <v>1066</v>
      </c>
      <c r="E10886" t="s">
        <v>15</v>
      </c>
      <c r="F10886" t="s">
        <v>52</v>
      </c>
      <c r="G10886" t="s">
        <v>226</v>
      </c>
      <c r="H10886">
        <v>2</v>
      </c>
      <c r="I10886">
        <v>615.14</v>
      </c>
      <c r="J10886">
        <v>0.2</v>
      </c>
      <c r="K10886">
        <v>984.22</v>
      </c>
      <c r="L10886">
        <v>71.36</v>
      </c>
      <c r="M10886">
        <f t="shared" si="512"/>
        <v>984.22400000000005</v>
      </c>
      <c r="N10886" t="str">
        <f t="shared" si="510"/>
        <v>Q3</v>
      </c>
      <c r="O10886" s="2">
        <f t="shared" si="511"/>
        <v>7.2504114933653039</v>
      </c>
      <c r="P10886" t="str">
        <f>VLOOKUP(retail_sales_2023!C10886,customers!A:J,5,)</f>
        <v>Chennai</v>
      </c>
      <c r="Q10886" t="str">
        <f>VLOOKUP(C10886,customers!A:J,10,0)</f>
        <v>Premium</v>
      </c>
    </row>
    <row r="10887" spans="1:17" x14ac:dyDescent="0.3">
      <c r="A10887" t="s">
        <v>11978</v>
      </c>
      <c r="B10887" s="1">
        <v>45205</v>
      </c>
      <c r="C10887" t="s">
        <v>2333</v>
      </c>
      <c r="D10887" t="s">
        <v>2334</v>
      </c>
      <c r="E10887" t="s">
        <v>15</v>
      </c>
      <c r="F10887" t="s">
        <v>22</v>
      </c>
      <c r="G10887" t="s">
        <v>34</v>
      </c>
      <c r="H10887">
        <v>1</v>
      </c>
      <c r="I10887">
        <v>22033.83</v>
      </c>
      <c r="J10887">
        <v>0.05</v>
      </c>
      <c r="K10887">
        <v>20932.14</v>
      </c>
      <c r="L10887">
        <v>4054.89</v>
      </c>
      <c r="M10887">
        <f t="shared" si="512"/>
        <v>20932.138500000001</v>
      </c>
      <c r="N10887" t="str">
        <f t="shared" si="510"/>
        <v>Q4</v>
      </c>
      <c r="O10887" s="2">
        <f t="shared" si="511"/>
        <v>19.371597935041521</v>
      </c>
      <c r="P10887" t="str">
        <f>VLOOKUP(retail_sales_2023!C10887,customers!A:J,5,)</f>
        <v>Chennai</v>
      </c>
      <c r="Q10887" t="str">
        <f>VLOOKUP(C10887,customers!A:J,10,0)</f>
        <v>Regular</v>
      </c>
    </row>
    <row r="10888" spans="1:17" x14ac:dyDescent="0.3">
      <c r="A10888" t="s">
        <v>11979</v>
      </c>
      <c r="B10888" s="1">
        <v>44967</v>
      </c>
      <c r="C10888" t="s">
        <v>2025</v>
      </c>
      <c r="D10888" t="s">
        <v>2026</v>
      </c>
      <c r="E10888" t="s">
        <v>33</v>
      </c>
      <c r="F10888" t="s">
        <v>81</v>
      </c>
      <c r="G10888" t="s">
        <v>239</v>
      </c>
      <c r="H10888">
        <v>1</v>
      </c>
      <c r="I10888">
        <v>572.66999999999996</v>
      </c>
      <c r="J10888">
        <v>0.15</v>
      </c>
      <c r="K10888">
        <v>486.77</v>
      </c>
      <c r="L10888">
        <v>157.19</v>
      </c>
      <c r="M10888">
        <f t="shared" si="512"/>
        <v>486.76949999999994</v>
      </c>
      <c r="N10888" t="str">
        <f t="shared" si="510"/>
        <v>Q1</v>
      </c>
      <c r="O10888" s="2">
        <f t="shared" si="511"/>
        <v>32.292458450602957</v>
      </c>
      <c r="P10888" t="str">
        <f>VLOOKUP(retail_sales_2023!C10888,customers!A:J,5,)</f>
        <v>Pune</v>
      </c>
      <c r="Q10888" t="str">
        <f>VLOOKUP(C10888,customers!A:J,10,0)</f>
        <v>Premium</v>
      </c>
    </row>
    <row r="10889" spans="1:17" x14ac:dyDescent="0.3">
      <c r="A10889" t="s">
        <v>11980</v>
      </c>
      <c r="B10889" s="1">
        <v>45000</v>
      </c>
      <c r="C10889" t="s">
        <v>67</v>
      </c>
      <c r="D10889" t="s">
        <v>68</v>
      </c>
      <c r="E10889" t="s">
        <v>33</v>
      </c>
      <c r="F10889" t="s">
        <v>52</v>
      </c>
      <c r="G10889" t="s">
        <v>226</v>
      </c>
      <c r="H10889">
        <v>3</v>
      </c>
      <c r="I10889">
        <v>487.87</v>
      </c>
      <c r="J10889">
        <v>0.05</v>
      </c>
      <c r="K10889">
        <v>1390.43</v>
      </c>
      <c r="L10889">
        <v>120.92</v>
      </c>
      <c r="M10889">
        <f t="shared" si="512"/>
        <v>1390.4295</v>
      </c>
      <c r="N10889" t="str">
        <f t="shared" si="510"/>
        <v>Q1</v>
      </c>
      <c r="O10889" s="2">
        <f t="shared" si="511"/>
        <v>8.6965902634436816</v>
      </c>
      <c r="P10889" t="str">
        <f>VLOOKUP(retail_sales_2023!C10889,customers!A:J,5,)</f>
        <v>Surat</v>
      </c>
      <c r="Q10889" t="str">
        <f>VLOOKUP(C10889,customers!A:J,10,0)</f>
        <v>Premium</v>
      </c>
    </row>
    <row r="10890" spans="1:17" x14ac:dyDescent="0.3">
      <c r="A10890" t="s">
        <v>11981</v>
      </c>
      <c r="B10890" s="1">
        <v>44953</v>
      </c>
      <c r="C10890" t="s">
        <v>2037</v>
      </c>
      <c r="D10890" t="s">
        <v>2038</v>
      </c>
      <c r="E10890" t="s">
        <v>33</v>
      </c>
      <c r="F10890" t="s">
        <v>22</v>
      </c>
      <c r="G10890" t="s">
        <v>182</v>
      </c>
      <c r="H10890">
        <v>1</v>
      </c>
      <c r="I10890">
        <v>12645.81</v>
      </c>
      <c r="J10890">
        <v>0.1</v>
      </c>
      <c r="K10890">
        <v>11381.23</v>
      </c>
      <c r="L10890">
        <v>2392.63</v>
      </c>
      <c r="M10890">
        <f t="shared" si="512"/>
        <v>11381.228999999999</v>
      </c>
      <c r="N10890" t="str">
        <f t="shared" si="510"/>
        <v>Q1</v>
      </c>
      <c r="O10890" s="2">
        <f t="shared" si="511"/>
        <v>21.022595976006109</v>
      </c>
      <c r="P10890" t="str">
        <f>VLOOKUP(retail_sales_2023!C10890,customers!A:J,5,)</f>
        <v>Mumbai</v>
      </c>
      <c r="Q10890" t="str">
        <f>VLOOKUP(C10890,customers!A:J,10,0)</f>
        <v>Premium</v>
      </c>
    </row>
    <row r="10891" spans="1:17" x14ac:dyDescent="0.3">
      <c r="A10891" t="s">
        <v>11982</v>
      </c>
      <c r="B10891" s="1">
        <v>45182</v>
      </c>
      <c r="C10891" t="s">
        <v>1640</v>
      </c>
      <c r="D10891" t="s">
        <v>1641</v>
      </c>
      <c r="E10891" t="s">
        <v>27</v>
      </c>
      <c r="F10891" t="s">
        <v>38</v>
      </c>
      <c r="G10891" t="s">
        <v>141</v>
      </c>
      <c r="H10891">
        <v>3</v>
      </c>
      <c r="I10891">
        <v>1089.21</v>
      </c>
      <c r="J10891">
        <v>0.15</v>
      </c>
      <c r="K10891">
        <v>2777.49</v>
      </c>
      <c r="L10891">
        <v>612.25</v>
      </c>
      <c r="M10891">
        <f t="shared" si="512"/>
        <v>2777.4855000000002</v>
      </c>
      <c r="N10891" t="str">
        <f t="shared" si="510"/>
        <v>Q3</v>
      </c>
      <c r="O10891" s="2">
        <f t="shared" si="511"/>
        <v>22.043283684189685</v>
      </c>
      <c r="P10891" t="str">
        <f>VLOOKUP(retail_sales_2023!C10891,customers!A:J,5,)</f>
        <v>Lucknow</v>
      </c>
      <c r="Q10891" t="str">
        <f>VLOOKUP(C10891,customers!A:J,10,0)</f>
        <v>Regular</v>
      </c>
    </row>
    <row r="10892" spans="1:17" x14ac:dyDescent="0.3">
      <c r="A10892" t="s">
        <v>11983</v>
      </c>
      <c r="B10892" s="1">
        <v>45273</v>
      </c>
      <c r="C10892" t="s">
        <v>2621</v>
      </c>
      <c r="D10892" t="s">
        <v>2622</v>
      </c>
      <c r="E10892" t="s">
        <v>27</v>
      </c>
      <c r="F10892" t="s">
        <v>81</v>
      </c>
      <c r="G10892" t="s">
        <v>264</v>
      </c>
      <c r="H10892">
        <v>3</v>
      </c>
      <c r="I10892">
        <v>1644.05</v>
      </c>
      <c r="J10892">
        <v>0</v>
      </c>
      <c r="K10892">
        <v>4932.1499999999996</v>
      </c>
      <c r="L10892">
        <v>1555.58</v>
      </c>
      <c r="M10892">
        <f t="shared" si="512"/>
        <v>4932.1499999999996</v>
      </c>
      <c r="N10892" t="str">
        <f t="shared" si="510"/>
        <v>Q4</v>
      </c>
      <c r="O10892" s="2">
        <f t="shared" si="511"/>
        <v>31.539592267064059</v>
      </c>
      <c r="P10892" t="str">
        <f>VLOOKUP(retail_sales_2023!C10892,customers!A:J,5,)</f>
        <v>Jaipur</v>
      </c>
      <c r="Q10892" t="str">
        <f>VLOOKUP(C10892,customers!A:J,10,0)</f>
        <v>Premium</v>
      </c>
    </row>
    <row r="10893" spans="1:17" x14ac:dyDescent="0.3">
      <c r="A10893" t="s">
        <v>11984</v>
      </c>
      <c r="B10893" s="1">
        <v>45037</v>
      </c>
      <c r="C10893" t="s">
        <v>670</v>
      </c>
      <c r="D10893" t="s">
        <v>671</v>
      </c>
      <c r="E10893" t="s">
        <v>27</v>
      </c>
      <c r="F10893" t="s">
        <v>43</v>
      </c>
      <c r="G10893" t="s">
        <v>272</v>
      </c>
      <c r="H10893">
        <v>1</v>
      </c>
      <c r="I10893">
        <v>53561.71</v>
      </c>
      <c r="J10893">
        <v>0</v>
      </c>
      <c r="K10893">
        <v>53561.71</v>
      </c>
      <c r="L10893">
        <v>5504.6</v>
      </c>
      <c r="M10893">
        <f t="shared" si="512"/>
        <v>53561.71</v>
      </c>
      <c r="N10893" t="str">
        <f t="shared" si="510"/>
        <v>Q2</v>
      </c>
      <c r="O10893" s="2">
        <f t="shared" si="511"/>
        <v>10.27711773951952</v>
      </c>
      <c r="P10893" t="str">
        <f>VLOOKUP(retail_sales_2023!C10893,customers!A:J,5,)</f>
        <v>Amritsar</v>
      </c>
      <c r="Q10893" t="str">
        <f>VLOOKUP(C10893,customers!A:J,10,0)</f>
        <v>Premium</v>
      </c>
    </row>
    <row r="10894" spans="1:17" x14ac:dyDescent="0.3">
      <c r="A10894" t="s">
        <v>11985</v>
      </c>
      <c r="B10894" s="1">
        <v>45066</v>
      </c>
      <c r="C10894" t="s">
        <v>291</v>
      </c>
      <c r="D10894" t="s">
        <v>292</v>
      </c>
      <c r="E10894" t="s">
        <v>33</v>
      </c>
      <c r="F10894" t="s">
        <v>52</v>
      </c>
      <c r="G10894" t="s">
        <v>268</v>
      </c>
      <c r="H10894">
        <v>5</v>
      </c>
      <c r="I10894">
        <v>192.01</v>
      </c>
      <c r="J10894">
        <v>0.05</v>
      </c>
      <c r="K10894">
        <v>912.05</v>
      </c>
      <c r="L10894">
        <v>59.81</v>
      </c>
      <c r="M10894">
        <f t="shared" si="512"/>
        <v>912.0474999999999</v>
      </c>
      <c r="N10894" t="str">
        <f t="shared" si="510"/>
        <v>Q2</v>
      </c>
      <c r="O10894" s="2">
        <f t="shared" si="511"/>
        <v>6.5577545090729679</v>
      </c>
      <c r="P10894" t="str">
        <f>VLOOKUP(retail_sales_2023!C10894,customers!A:J,5,)</f>
        <v>Pune</v>
      </c>
      <c r="Q10894" t="str">
        <f>VLOOKUP(C10894,customers!A:J,10,0)</f>
        <v>Premium</v>
      </c>
    </row>
    <row r="10895" spans="1:17" x14ac:dyDescent="0.3">
      <c r="A10895" t="s">
        <v>11986</v>
      </c>
      <c r="B10895" s="1">
        <v>45242</v>
      </c>
      <c r="C10895" t="s">
        <v>364</v>
      </c>
      <c r="D10895" t="s">
        <v>365</v>
      </c>
      <c r="E10895" t="s">
        <v>15</v>
      </c>
      <c r="F10895" t="s">
        <v>38</v>
      </c>
      <c r="G10895" t="s">
        <v>65</v>
      </c>
      <c r="H10895">
        <v>5</v>
      </c>
      <c r="I10895">
        <v>1278.4100000000001</v>
      </c>
      <c r="J10895">
        <v>0.3</v>
      </c>
      <c r="K10895">
        <v>4474.43</v>
      </c>
      <c r="L10895">
        <v>1423.17</v>
      </c>
      <c r="M10895">
        <f t="shared" si="512"/>
        <v>4474.4349999999995</v>
      </c>
      <c r="N10895" t="str">
        <f t="shared" si="510"/>
        <v>Q4</v>
      </c>
      <c r="O10895" s="2">
        <f t="shared" si="511"/>
        <v>31.806732924640681</v>
      </c>
      <c r="P10895" t="str">
        <f>VLOOKUP(retail_sales_2023!C10895,customers!A:J,5,)</f>
        <v>Bengaluru</v>
      </c>
      <c r="Q10895" t="str">
        <f>VLOOKUP(C10895,customers!A:J,10,0)</f>
        <v>Regular</v>
      </c>
    </row>
    <row r="10896" spans="1:17" x14ac:dyDescent="0.3">
      <c r="A10896" t="s">
        <v>11987</v>
      </c>
      <c r="B10896" s="1">
        <v>45230</v>
      </c>
      <c r="C10896" t="s">
        <v>4200</v>
      </c>
      <c r="D10896" t="s">
        <v>4201</v>
      </c>
      <c r="E10896" t="s">
        <v>15</v>
      </c>
      <c r="F10896" t="s">
        <v>22</v>
      </c>
      <c r="G10896" t="s">
        <v>23</v>
      </c>
      <c r="H10896">
        <v>2</v>
      </c>
      <c r="I10896">
        <v>22115.77</v>
      </c>
      <c r="J10896">
        <v>0.25</v>
      </c>
      <c r="K10896">
        <v>33173.65</v>
      </c>
      <c r="L10896">
        <v>10484.08</v>
      </c>
      <c r="M10896">
        <f t="shared" si="512"/>
        <v>33173.654999999999</v>
      </c>
      <c r="N10896" t="str">
        <f t="shared" si="510"/>
        <v>Q4</v>
      </c>
      <c r="O10896" s="2">
        <f t="shared" si="511"/>
        <v>31.603637224122156</v>
      </c>
      <c r="P10896" t="str">
        <f>VLOOKUP(retail_sales_2023!C10896,customers!A:J,5,)</f>
        <v>Pune</v>
      </c>
      <c r="Q10896" t="str">
        <f>VLOOKUP(C10896,customers!A:J,10,0)</f>
        <v>Regular</v>
      </c>
    </row>
    <row r="10897" spans="1:17" x14ac:dyDescent="0.3">
      <c r="A10897" t="s">
        <v>11988</v>
      </c>
      <c r="B10897" s="1">
        <v>45063</v>
      </c>
      <c r="C10897" t="s">
        <v>1814</v>
      </c>
      <c r="D10897" t="s">
        <v>1815</v>
      </c>
      <c r="E10897" t="s">
        <v>15</v>
      </c>
      <c r="F10897" t="s">
        <v>52</v>
      </c>
      <c r="G10897" t="s">
        <v>69</v>
      </c>
      <c r="H10897">
        <v>9</v>
      </c>
      <c r="I10897">
        <v>210.36</v>
      </c>
      <c r="J10897">
        <v>0.25</v>
      </c>
      <c r="K10897">
        <v>1419.93</v>
      </c>
      <c r="L10897">
        <v>112.85</v>
      </c>
      <c r="M10897">
        <f t="shared" si="512"/>
        <v>1419.9300000000003</v>
      </c>
      <c r="N10897" t="str">
        <f t="shared" si="510"/>
        <v>Q2</v>
      </c>
      <c r="O10897" s="2">
        <f t="shared" si="511"/>
        <v>7.9475748804518522</v>
      </c>
      <c r="P10897" t="str">
        <f>VLOOKUP(retail_sales_2023!C10897,customers!A:J,5,)</f>
        <v>Coimbatore</v>
      </c>
      <c r="Q10897" t="str">
        <f>VLOOKUP(C10897,customers!A:J,10,0)</f>
        <v>Regular</v>
      </c>
    </row>
    <row r="10898" spans="1:17" x14ac:dyDescent="0.3">
      <c r="A10898" t="s">
        <v>11989</v>
      </c>
      <c r="B10898" s="1">
        <v>45004</v>
      </c>
      <c r="C10898" t="s">
        <v>2437</v>
      </c>
      <c r="D10898" t="s">
        <v>2438</v>
      </c>
      <c r="E10898" t="s">
        <v>15</v>
      </c>
      <c r="F10898" t="s">
        <v>43</v>
      </c>
      <c r="G10898" t="s">
        <v>121</v>
      </c>
      <c r="H10898">
        <v>3</v>
      </c>
      <c r="I10898">
        <v>33180.76</v>
      </c>
      <c r="J10898">
        <v>0.1</v>
      </c>
      <c r="K10898">
        <v>89588.05</v>
      </c>
      <c r="L10898">
        <v>10726.16</v>
      </c>
      <c r="M10898">
        <f t="shared" si="512"/>
        <v>89588.051999999996</v>
      </c>
      <c r="N10898" t="str">
        <f t="shared" si="510"/>
        <v>Q1</v>
      </c>
      <c r="O10898" s="2">
        <f t="shared" si="511"/>
        <v>11.972757527371117</v>
      </c>
      <c r="P10898" t="str">
        <f>VLOOKUP(retail_sales_2023!C10898,customers!A:J,5,)</f>
        <v>Chennai</v>
      </c>
      <c r="Q10898" t="str">
        <f>VLOOKUP(C10898,customers!A:J,10,0)</f>
        <v>Premium</v>
      </c>
    </row>
    <row r="10899" spans="1:17" x14ac:dyDescent="0.3">
      <c r="A10899" t="s">
        <v>11990</v>
      </c>
      <c r="B10899" s="1">
        <v>45208</v>
      </c>
      <c r="C10899" t="s">
        <v>1272</v>
      </c>
      <c r="D10899" t="s">
        <v>1273</v>
      </c>
      <c r="E10899" t="s">
        <v>21</v>
      </c>
      <c r="F10899" t="s">
        <v>22</v>
      </c>
      <c r="G10899" t="s">
        <v>196</v>
      </c>
      <c r="H10899">
        <v>5</v>
      </c>
      <c r="I10899">
        <v>36825.01</v>
      </c>
      <c r="J10899">
        <v>0.05</v>
      </c>
      <c r="K10899">
        <v>174918.8</v>
      </c>
      <c r="L10899">
        <v>34253.47</v>
      </c>
      <c r="M10899">
        <f t="shared" si="512"/>
        <v>174918.79750000002</v>
      </c>
      <c r="N10899" t="str">
        <f t="shared" si="510"/>
        <v>Q4</v>
      </c>
      <c r="O10899" s="2">
        <f t="shared" si="511"/>
        <v>19.582497707507716</v>
      </c>
      <c r="P10899" t="str">
        <f>VLOOKUP(retail_sales_2023!C10899,customers!A:J,5,)</f>
        <v>Guwahati</v>
      </c>
      <c r="Q10899" t="str">
        <f>VLOOKUP(C10899,customers!A:J,10,0)</f>
        <v>Regular</v>
      </c>
    </row>
    <row r="10900" spans="1:17" x14ac:dyDescent="0.3">
      <c r="A10900" t="s">
        <v>11991</v>
      </c>
      <c r="B10900" s="1">
        <v>45206</v>
      </c>
      <c r="C10900" t="s">
        <v>722</v>
      </c>
      <c r="D10900" t="s">
        <v>723</v>
      </c>
      <c r="E10900" t="s">
        <v>15</v>
      </c>
      <c r="F10900" t="s">
        <v>52</v>
      </c>
      <c r="G10900" t="s">
        <v>53</v>
      </c>
      <c r="H10900">
        <v>1</v>
      </c>
      <c r="I10900">
        <v>542.92999999999995</v>
      </c>
      <c r="J10900">
        <v>0</v>
      </c>
      <c r="K10900">
        <v>542.92999999999995</v>
      </c>
      <c r="L10900">
        <v>56.43</v>
      </c>
      <c r="M10900">
        <f t="shared" si="512"/>
        <v>542.92999999999995</v>
      </c>
      <c r="N10900" t="str">
        <f t="shared" si="510"/>
        <v>Q4</v>
      </c>
      <c r="O10900" s="2">
        <f t="shared" si="511"/>
        <v>10.3936050687934</v>
      </c>
      <c r="P10900" t="str">
        <f>VLOOKUP(retail_sales_2023!C10900,customers!A:J,5,)</f>
        <v>Bengaluru</v>
      </c>
      <c r="Q10900" t="str">
        <f>VLOOKUP(C10900,customers!A:J,10,0)</f>
        <v>Premium</v>
      </c>
    </row>
    <row r="10901" spans="1:17" x14ac:dyDescent="0.3">
      <c r="A10901" t="s">
        <v>11992</v>
      </c>
      <c r="B10901" s="1">
        <v>45059</v>
      </c>
      <c r="C10901" t="s">
        <v>2422</v>
      </c>
      <c r="D10901" t="s">
        <v>2423</v>
      </c>
      <c r="E10901" t="s">
        <v>27</v>
      </c>
      <c r="F10901" t="s">
        <v>22</v>
      </c>
      <c r="G10901" t="s">
        <v>146</v>
      </c>
      <c r="H10901">
        <v>2</v>
      </c>
      <c r="I10901">
        <v>6661.53</v>
      </c>
      <c r="J10901">
        <v>0</v>
      </c>
      <c r="K10901">
        <v>13323.06</v>
      </c>
      <c r="L10901">
        <v>2838.86</v>
      </c>
      <c r="M10901">
        <f t="shared" si="512"/>
        <v>13323.06</v>
      </c>
      <c r="N10901" t="str">
        <f t="shared" si="510"/>
        <v>Q2</v>
      </c>
      <c r="O10901" s="2">
        <f t="shared" si="511"/>
        <v>21.307867712072152</v>
      </c>
      <c r="P10901" t="str">
        <f>VLOOKUP(retail_sales_2023!C10901,customers!A:J,5,)</f>
        <v>Amritsar</v>
      </c>
      <c r="Q10901" t="str">
        <f>VLOOKUP(C10901,customers!A:J,10,0)</f>
        <v>Occasional</v>
      </c>
    </row>
    <row r="10902" spans="1:17" x14ac:dyDescent="0.3">
      <c r="A10902" t="s">
        <v>11993</v>
      </c>
      <c r="B10902" s="1">
        <v>45095</v>
      </c>
      <c r="C10902" t="s">
        <v>1386</v>
      </c>
      <c r="D10902" t="s">
        <v>1387</v>
      </c>
      <c r="E10902" t="s">
        <v>21</v>
      </c>
      <c r="F10902" t="s">
        <v>43</v>
      </c>
      <c r="G10902" t="s">
        <v>178</v>
      </c>
      <c r="H10902">
        <v>4</v>
      </c>
      <c r="I10902">
        <v>18405.5</v>
      </c>
      <c r="J10902">
        <v>0.05</v>
      </c>
      <c r="K10902">
        <v>69940.899999999994</v>
      </c>
      <c r="L10902">
        <v>10333.049999999999</v>
      </c>
      <c r="M10902">
        <f t="shared" si="512"/>
        <v>69940.899999999994</v>
      </c>
      <c r="N10902" t="str">
        <f t="shared" si="510"/>
        <v>Q2</v>
      </c>
      <c r="O10902" s="2">
        <f t="shared" si="511"/>
        <v>14.773973454731065</v>
      </c>
      <c r="P10902" t="str">
        <f>VLOOKUP(retail_sales_2023!C10902,customers!A:J,5,)</f>
        <v>Patna</v>
      </c>
      <c r="Q10902" t="str">
        <f>VLOOKUP(C10902,customers!A:J,10,0)</f>
        <v>Premium</v>
      </c>
    </row>
    <row r="10903" spans="1:17" x14ac:dyDescent="0.3">
      <c r="A10903" t="s">
        <v>11994</v>
      </c>
      <c r="B10903" s="1">
        <v>45064</v>
      </c>
      <c r="C10903" t="s">
        <v>678</v>
      </c>
      <c r="D10903" t="s">
        <v>679</v>
      </c>
      <c r="E10903" t="s">
        <v>27</v>
      </c>
      <c r="F10903" t="s">
        <v>52</v>
      </c>
      <c r="G10903" t="s">
        <v>133</v>
      </c>
      <c r="H10903">
        <v>1</v>
      </c>
      <c r="I10903">
        <v>244.61</v>
      </c>
      <c r="J10903">
        <v>0.1</v>
      </c>
      <c r="K10903">
        <v>220.15</v>
      </c>
      <c r="L10903">
        <v>21.74</v>
      </c>
      <c r="M10903">
        <f t="shared" si="512"/>
        <v>220.14900000000003</v>
      </c>
      <c r="N10903" t="str">
        <f t="shared" si="510"/>
        <v>Q2</v>
      </c>
      <c r="O10903" s="2">
        <f t="shared" si="511"/>
        <v>9.8750851692028156</v>
      </c>
      <c r="P10903" t="str">
        <f>VLOOKUP(retail_sales_2023!C10903,customers!A:J,5,)</f>
        <v>Amritsar</v>
      </c>
      <c r="Q10903" t="str">
        <f>VLOOKUP(C10903,customers!A:J,10,0)</f>
        <v>Premium</v>
      </c>
    </row>
    <row r="10904" spans="1:17" x14ac:dyDescent="0.3">
      <c r="A10904" t="s">
        <v>11995</v>
      </c>
      <c r="B10904" s="1">
        <v>45223</v>
      </c>
      <c r="C10904" t="s">
        <v>1120</v>
      </c>
      <c r="D10904" t="s">
        <v>1121</v>
      </c>
      <c r="E10904" t="s">
        <v>33</v>
      </c>
      <c r="F10904" t="s">
        <v>28</v>
      </c>
      <c r="G10904" t="s">
        <v>466</v>
      </c>
      <c r="H10904">
        <v>1</v>
      </c>
      <c r="I10904">
        <v>6019.98</v>
      </c>
      <c r="J10904">
        <v>0.15</v>
      </c>
      <c r="K10904">
        <v>5116.9799999999996</v>
      </c>
      <c r="L10904">
        <v>1015.53</v>
      </c>
      <c r="M10904">
        <f t="shared" si="512"/>
        <v>5116.9829999999993</v>
      </c>
      <c r="N10904" t="str">
        <f t="shared" si="510"/>
        <v>Q4</v>
      </c>
      <c r="O10904" s="2">
        <f t="shared" si="511"/>
        <v>19.846276514662947</v>
      </c>
      <c r="P10904" t="str">
        <f>VLOOKUP(retail_sales_2023!C10904,customers!A:J,5,)</f>
        <v>Nagpur</v>
      </c>
      <c r="Q10904" t="str">
        <f>VLOOKUP(C10904,customers!A:J,10,0)</f>
        <v>Regular</v>
      </c>
    </row>
    <row r="10905" spans="1:17" x14ac:dyDescent="0.3">
      <c r="A10905" t="s">
        <v>11996</v>
      </c>
      <c r="B10905" s="1">
        <v>45226</v>
      </c>
      <c r="C10905" t="s">
        <v>1195</v>
      </c>
      <c r="D10905" t="s">
        <v>1196</v>
      </c>
      <c r="E10905" t="s">
        <v>33</v>
      </c>
      <c r="F10905" t="s">
        <v>81</v>
      </c>
      <c r="G10905" t="s">
        <v>158</v>
      </c>
      <c r="H10905">
        <v>4</v>
      </c>
      <c r="I10905">
        <v>2765.3</v>
      </c>
      <c r="J10905">
        <v>0.1</v>
      </c>
      <c r="K10905">
        <v>9955.08</v>
      </c>
      <c r="L10905">
        <v>3041.45</v>
      </c>
      <c r="M10905">
        <f t="shared" si="512"/>
        <v>9955.0800000000017</v>
      </c>
      <c r="N10905" t="str">
        <f t="shared" si="510"/>
        <v>Q4</v>
      </c>
      <c r="O10905" s="2">
        <f t="shared" si="511"/>
        <v>30.551738408932927</v>
      </c>
      <c r="P10905" t="str">
        <f>VLOOKUP(retail_sales_2023!C10905,customers!A:J,5,)</f>
        <v>Surat</v>
      </c>
      <c r="Q10905" t="str">
        <f>VLOOKUP(C10905,customers!A:J,10,0)</f>
        <v>Premium</v>
      </c>
    </row>
    <row r="10906" spans="1:17" x14ac:dyDescent="0.3">
      <c r="A10906" t="s">
        <v>11997</v>
      </c>
      <c r="B10906" s="1">
        <v>45144</v>
      </c>
      <c r="C10906" t="s">
        <v>414</v>
      </c>
      <c r="D10906" t="s">
        <v>415</v>
      </c>
      <c r="E10906" t="s">
        <v>33</v>
      </c>
      <c r="F10906" t="s">
        <v>52</v>
      </c>
      <c r="G10906" t="s">
        <v>268</v>
      </c>
      <c r="H10906">
        <v>5</v>
      </c>
      <c r="I10906">
        <v>391.31</v>
      </c>
      <c r="J10906">
        <v>0.2</v>
      </c>
      <c r="K10906">
        <v>1565.24</v>
      </c>
      <c r="L10906">
        <v>93.22</v>
      </c>
      <c r="M10906">
        <f t="shared" si="512"/>
        <v>1565.24</v>
      </c>
      <c r="N10906" t="str">
        <f t="shared" si="510"/>
        <v>Q3</v>
      </c>
      <c r="O10906" s="2">
        <f t="shared" si="511"/>
        <v>5.9556361963660525</v>
      </c>
      <c r="P10906" t="str">
        <f>VLOOKUP(retail_sales_2023!C10906,customers!A:J,5,)</f>
        <v>Pune</v>
      </c>
      <c r="Q10906" t="str">
        <f>VLOOKUP(C10906,customers!A:J,10,0)</f>
        <v>Premium</v>
      </c>
    </row>
    <row r="10907" spans="1:17" x14ac:dyDescent="0.3">
      <c r="A10907" t="s">
        <v>11998</v>
      </c>
      <c r="B10907" s="1">
        <v>45218</v>
      </c>
      <c r="C10907" t="s">
        <v>406</v>
      </c>
      <c r="D10907" t="s">
        <v>407</v>
      </c>
      <c r="E10907" t="s">
        <v>15</v>
      </c>
      <c r="F10907" t="s">
        <v>81</v>
      </c>
      <c r="G10907" t="s">
        <v>82</v>
      </c>
      <c r="H10907">
        <v>3</v>
      </c>
      <c r="I10907">
        <v>1352.55</v>
      </c>
      <c r="J10907">
        <v>0.15</v>
      </c>
      <c r="K10907">
        <v>3449</v>
      </c>
      <c r="L10907">
        <v>1153.28</v>
      </c>
      <c r="M10907">
        <f t="shared" si="512"/>
        <v>3449.0024999999996</v>
      </c>
      <c r="N10907" t="str">
        <f t="shared" si="510"/>
        <v>Q4</v>
      </c>
      <c r="O10907" s="2">
        <f t="shared" si="511"/>
        <v>33.438097999420116</v>
      </c>
      <c r="P10907" t="str">
        <f>VLOOKUP(retail_sales_2023!C10907,customers!A:J,5,)</f>
        <v>Hyderabad</v>
      </c>
      <c r="Q10907" t="str">
        <f>VLOOKUP(C10907,customers!A:J,10,0)</f>
        <v>Premium</v>
      </c>
    </row>
    <row r="10908" spans="1:17" x14ac:dyDescent="0.3">
      <c r="A10908" t="s">
        <v>11999</v>
      </c>
      <c r="B10908" s="1">
        <v>45226</v>
      </c>
      <c r="C10908" t="s">
        <v>650</v>
      </c>
      <c r="D10908" t="s">
        <v>651</v>
      </c>
      <c r="E10908" t="s">
        <v>33</v>
      </c>
      <c r="F10908" t="s">
        <v>52</v>
      </c>
      <c r="G10908" t="s">
        <v>268</v>
      </c>
      <c r="H10908">
        <v>8</v>
      </c>
      <c r="I10908">
        <v>178.5</v>
      </c>
      <c r="J10908">
        <v>0</v>
      </c>
      <c r="K10908">
        <v>1428</v>
      </c>
      <c r="L10908">
        <v>97.11</v>
      </c>
      <c r="M10908">
        <f t="shared" si="512"/>
        <v>1428</v>
      </c>
      <c r="N10908" t="str">
        <f t="shared" si="510"/>
        <v>Q4</v>
      </c>
      <c r="O10908" s="2">
        <f t="shared" si="511"/>
        <v>6.8004201680672267</v>
      </c>
      <c r="P10908" t="str">
        <f>VLOOKUP(retail_sales_2023!C10908,customers!A:J,5,)</f>
        <v>Ahmedabad</v>
      </c>
      <c r="Q10908" t="str">
        <f>VLOOKUP(C10908,customers!A:J,10,0)</f>
        <v>Regular</v>
      </c>
    </row>
    <row r="10909" spans="1:17" x14ac:dyDescent="0.3">
      <c r="A10909" t="s">
        <v>12000</v>
      </c>
      <c r="B10909" s="1">
        <v>45252</v>
      </c>
      <c r="C10909" t="s">
        <v>752</v>
      </c>
      <c r="D10909" t="s">
        <v>753</v>
      </c>
      <c r="E10909" t="s">
        <v>21</v>
      </c>
      <c r="F10909" t="s">
        <v>28</v>
      </c>
      <c r="G10909" t="s">
        <v>466</v>
      </c>
      <c r="H10909">
        <v>2</v>
      </c>
      <c r="I10909">
        <v>1621.95</v>
      </c>
      <c r="J10909">
        <v>0</v>
      </c>
      <c r="K10909">
        <v>3243.9</v>
      </c>
      <c r="L10909">
        <v>743.9</v>
      </c>
      <c r="M10909">
        <f t="shared" si="512"/>
        <v>3243.9</v>
      </c>
      <c r="N10909" t="str">
        <f t="shared" si="510"/>
        <v>Q4</v>
      </c>
      <c r="O10909" s="2">
        <f t="shared" si="511"/>
        <v>22.932272881408181</v>
      </c>
      <c r="P10909" t="str">
        <f>VLOOKUP(retail_sales_2023!C10909,customers!A:J,5,)</f>
        <v>Kolkata</v>
      </c>
      <c r="Q10909" t="str">
        <f>VLOOKUP(C10909,customers!A:J,10,0)</f>
        <v>Premium</v>
      </c>
    </row>
    <row r="10910" spans="1:17" x14ac:dyDescent="0.3">
      <c r="A10910" t="s">
        <v>12001</v>
      </c>
      <c r="B10910" s="1">
        <v>45192</v>
      </c>
      <c r="C10910" t="s">
        <v>564</v>
      </c>
      <c r="D10910" t="s">
        <v>565</v>
      </c>
      <c r="E10910" t="s">
        <v>27</v>
      </c>
      <c r="F10910" t="s">
        <v>22</v>
      </c>
      <c r="G10910" t="s">
        <v>146</v>
      </c>
      <c r="H10910">
        <v>2</v>
      </c>
      <c r="I10910">
        <v>44929.21</v>
      </c>
      <c r="J10910">
        <v>0.05</v>
      </c>
      <c r="K10910">
        <v>85365.5</v>
      </c>
      <c r="L10910">
        <v>22970.85</v>
      </c>
      <c r="M10910">
        <f t="shared" si="512"/>
        <v>85365.498999999996</v>
      </c>
      <c r="N10910" t="str">
        <f t="shared" si="510"/>
        <v>Q3</v>
      </c>
      <c r="O10910" s="2">
        <f t="shared" si="511"/>
        <v>26.908821479403272</v>
      </c>
      <c r="P10910" t="str">
        <f>VLOOKUP(retail_sales_2023!C10910,customers!A:J,5,)</f>
        <v>Lucknow</v>
      </c>
      <c r="Q10910" t="str">
        <f>VLOOKUP(C10910,customers!A:J,10,0)</f>
        <v>Premium</v>
      </c>
    </row>
    <row r="10911" spans="1:17" x14ac:dyDescent="0.3">
      <c r="A10911" t="s">
        <v>12002</v>
      </c>
      <c r="B10911" s="1">
        <v>45237</v>
      </c>
      <c r="C10911" t="s">
        <v>883</v>
      </c>
      <c r="D10911" t="s">
        <v>884</v>
      </c>
      <c r="E10911" t="s">
        <v>21</v>
      </c>
      <c r="F10911" t="s">
        <v>43</v>
      </c>
      <c r="G10911" t="s">
        <v>243</v>
      </c>
      <c r="H10911">
        <v>2</v>
      </c>
      <c r="I10911">
        <v>36039.26</v>
      </c>
      <c r="J10911">
        <v>0</v>
      </c>
      <c r="K10911">
        <v>72078.52</v>
      </c>
      <c r="L10911">
        <v>9549.5</v>
      </c>
      <c r="M10911">
        <f t="shared" si="512"/>
        <v>72078.52</v>
      </c>
      <c r="N10911" t="str">
        <f t="shared" si="510"/>
        <v>Q4</v>
      </c>
      <c r="O10911" s="2">
        <f t="shared" si="511"/>
        <v>13.248745950943498</v>
      </c>
      <c r="P10911" t="str">
        <f>VLOOKUP(retail_sales_2023!C10911,customers!A:J,5,)</f>
        <v>Bhubaneswar</v>
      </c>
      <c r="Q10911" t="str">
        <f>VLOOKUP(C10911,customers!A:J,10,0)</f>
        <v>Regular</v>
      </c>
    </row>
    <row r="10912" spans="1:17" x14ac:dyDescent="0.3">
      <c r="A10912" t="s">
        <v>12003</v>
      </c>
      <c r="B10912" s="1">
        <v>45112</v>
      </c>
      <c r="C10912" t="s">
        <v>510</v>
      </c>
      <c r="D10912" t="s">
        <v>511</v>
      </c>
      <c r="E10912" t="s">
        <v>21</v>
      </c>
      <c r="F10912" t="s">
        <v>22</v>
      </c>
      <c r="G10912" t="s">
        <v>23</v>
      </c>
      <c r="H10912">
        <v>5</v>
      </c>
      <c r="I10912">
        <v>21673.16</v>
      </c>
      <c r="J10912">
        <v>0.1</v>
      </c>
      <c r="K10912">
        <v>97529.22</v>
      </c>
      <c r="L10912">
        <v>21389.98</v>
      </c>
      <c r="M10912">
        <f t="shared" si="512"/>
        <v>97529.22</v>
      </c>
      <c r="N10912" t="str">
        <f t="shared" si="510"/>
        <v>Q3</v>
      </c>
      <c r="O10912" s="2">
        <f t="shared" si="511"/>
        <v>21.931868213444133</v>
      </c>
      <c r="P10912" t="str">
        <f>VLOOKUP(retail_sales_2023!C10912,customers!A:J,5,)</f>
        <v>Ranchi</v>
      </c>
      <c r="Q10912" t="str">
        <f>VLOOKUP(C10912,customers!A:J,10,0)</f>
        <v>Premium</v>
      </c>
    </row>
    <row r="10913" spans="1:17" x14ac:dyDescent="0.3">
      <c r="A10913" t="s">
        <v>12004</v>
      </c>
      <c r="B10913" s="1">
        <v>45058</v>
      </c>
      <c r="C10913" t="s">
        <v>1245</v>
      </c>
      <c r="D10913" t="s">
        <v>1246</v>
      </c>
      <c r="E10913" t="s">
        <v>15</v>
      </c>
      <c r="F10913" t="s">
        <v>38</v>
      </c>
      <c r="G10913" t="s">
        <v>48</v>
      </c>
      <c r="H10913">
        <v>3</v>
      </c>
      <c r="I10913">
        <v>3494.23</v>
      </c>
      <c r="J10913">
        <v>0.25</v>
      </c>
      <c r="K10913">
        <v>7862.02</v>
      </c>
      <c r="L10913">
        <v>2614.5300000000002</v>
      </c>
      <c r="M10913">
        <f t="shared" si="512"/>
        <v>7862.0174999999999</v>
      </c>
      <c r="N10913" t="str">
        <f t="shared" si="510"/>
        <v>Q2</v>
      </c>
      <c r="O10913" s="2">
        <f t="shared" si="511"/>
        <v>33.255193957786929</v>
      </c>
      <c r="P10913" t="str">
        <f>VLOOKUP(retail_sales_2023!C10913,customers!A:J,5,)</f>
        <v>Hyderabad</v>
      </c>
      <c r="Q10913" t="str">
        <f>VLOOKUP(C10913,customers!A:J,10,0)</f>
        <v>Premium</v>
      </c>
    </row>
    <row r="10914" spans="1:17" x14ac:dyDescent="0.3">
      <c r="A10914" t="s">
        <v>12005</v>
      </c>
      <c r="B10914" s="1">
        <v>45227</v>
      </c>
      <c r="C10914" t="s">
        <v>385</v>
      </c>
      <c r="D10914" t="s">
        <v>386</v>
      </c>
      <c r="E10914" t="s">
        <v>15</v>
      </c>
      <c r="F10914" t="s">
        <v>81</v>
      </c>
      <c r="G10914" t="s">
        <v>333</v>
      </c>
      <c r="H10914">
        <v>4</v>
      </c>
      <c r="I10914">
        <v>961.29</v>
      </c>
      <c r="J10914">
        <v>0</v>
      </c>
      <c r="K10914">
        <v>3845.16</v>
      </c>
      <c r="L10914">
        <v>844.44</v>
      </c>
      <c r="M10914">
        <f t="shared" si="512"/>
        <v>3845.16</v>
      </c>
      <c r="N10914" t="str">
        <f t="shared" si="510"/>
        <v>Q4</v>
      </c>
      <c r="O10914" s="2">
        <f t="shared" si="511"/>
        <v>21.961114752051934</v>
      </c>
      <c r="P10914" t="str">
        <f>VLOOKUP(retail_sales_2023!C10914,customers!A:J,5,)</f>
        <v>Hyderabad</v>
      </c>
      <c r="Q10914" t="str">
        <f>VLOOKUP(C10914,customers!A:J,10,0)</f>
        <v>Premium</v>
      </c>
    </row>
    <row r="10915" spans="1:17" x14ac:dyDescent="0.3">
      <c r="A10915" t="s">
        <v>12006</v>
      </c>
      <c r="B10915" s="1">
        <v>44939</v>
      </c>
      <c r="C10915" t="s">
        <v>2566</v>
      </c>
      <c r="D10915" t="s">
        <v>2567</v>
      </c>
      <c r="E10915" t="s">
        <v>15</v>
      </c>
      <c r="F10915" t="s">
        <v>43</v>
      </c>
      <c r="G10915" t="s">
        <v>282</v>
      </c>
      <c r="H10915">
        <v>3</v>
      </c>
      <c r="I10915">
        <v>48880.29</v>
      </c>
      <c r="J10915">
        <v>0.3</v>
      </c>
      <c r="K10915">
        <v>102648.61</v>
      </c>
      <c r="L10915">
        <v>15058.87</v>
      </c>
      <c r="M10915">
        <f t="shared" si="512"/>
        <v>102648.609</v>
      </c>
      <c r="N10915" t="str">
        <f t="shared" si="510"/>
        <v>Q1</v>
      </c>
      <c r="O10915" s="2">
        <f t="shared" si="511"/>
        <v>14.670310684187541</v>
      </c>
      <c r="P10915" t="str">
        <f>VLOOKUP(retail_sales_2023!C10915,customers!A:J,5,)</f>
        <v>Bengaluru</v>
      </c>
      <c r="Q10915" t="str">
        <f>VLOOKUP(C10915,customers!A:J,10,0)</f>
        <v>Premium</v>
      </c>
    </row>
    <row r="10916" spans="1:17" x14ac:dyDescent="0.3">
      <c r="A10916" t="s">
        <v>12007</v>
      </c>
      <c r="B10916" s="1">
        <v>45038</v>
      </c>
      <c r="C10916" t="s">
        <v>163</v>
      </c>
      <c r="D10916" t="s">
        <v>164</v>
      </c>
      <c r="E10916" t="s">
        <v>27</v>
      </c>
      <c r="F10916" t="s">
        <v>43</v>
      </c>
      <c r="G10916" t="s">
        <v>128</v>
      </c>
      <c r="H10916">
        <v>5</v>
      </c>
      <c r="I10916">
        <v>6658.35</v>
      </c>
      <c r="J10916">
        <v>0.05</v>
      </c>
      <c r="K10916">
        <v>31627.16</v>
      </c>
      <c r="L10916">
        <v>3884.39</v>
      </c>
      <c r="M10916">
        <f t="shared" si="512"/>
        <v>31627.162499999999</v>
      </c>
      <c r="N10916" t="str">
        <f t="shared" si="510"/>
        <v>Q2</v>
      </c>
      <c r="O10916" s="2">
        <f t="shared" si="511"/>
        <v>12.28181727350796</v>
      </c>
      <c r="P10916" t="str">
        <f>VLOOKUP(retail_sales_2023!C10916,customers!A:J,5,)</f>
        <v>Lucknow</v>
      </c>
      <c r="Q10916" t="str">
        <f>VLOOKUP(C10916,customers!A:J,10,0)</f>
        <v>Occasional</v>
      </c>
    </row>
    <row r="10917" spans="1:17" x14ac:dyDescent="0.3">
      <c r="A10917" t="s">
        <v>12008</v>
      </c>
      <c r="B10917" s="1">
        <v>45214</v>
      </c>
      <c r="C10917" t="s">
        <v>368</v>
      </c>
      <c r="D10917" t="s">
        <v>369</v>
      </c>
      <c r="E10917" t="s">
        <v>21</v>
      </c>
      <c r="F10917" t="s">
        <v>38</v>
      </c>
      <c r="G10917" t="s">
        <v>456</v>
      </c>
      <c r="H10917">
        <v>1</v>
      </c>
      <c r="I10917">
        <v>1451.12</v>
      </c>
      <c r="J10917">
        <v>0.3</v>
      </c>
      <c r="K10917">
        <v>1015.78</v>
      </c>
      <c r="L10917">
        <v>274.98</v>
      </c>
      <c r="M10917">
        <f t="shared" si="512"/>
        <v>1015.7839999999999</v>
      </c>
      <c r="N10917" t="str">
        <f t="shared" si="510"/>
        <v>Q4</v>
      </c>
      <c r="O10917" s="2">
        <f t="shared" si="511"/>
        <v>27.070822422178033</v>
      </c>
      <c r="P10917" t="str">
        <f>VLOOKUP(retail_sales_2023!C10917,customers!A:J,5,)</f>
        <v>Kolkata</v>
      </c>
      <c r="Q10917" t="str">
        <f>VLOOKUP(C10917,customers!A:J,10,0)</f>
        <v>Occasional</v>
      </c>
    </row>
    <row r="10918" spans="1:17" x14ac:dyDescent="0.3">
      <c r="A10918" t="s">
        <v>12009</v>
      </c>
      <c r="B10918" s="1">
        <v>45016</v>
      </c>
      <c r="C10918" t="s">
        <v>1114</v>
      </c>
      <c r="D10918" t="s">
        <v>1115</v>
      </c>
      <c r="E10918" t="s">
        <v>27</v>
      </c>
      <c r="F10918" t="s">
        <v>81</v>
      </c>
      <c r="G10918" t="s">
        <v>150</v>
      </c>
      <c r="H10918">
        <v>3</v>
      </c>
      <c r="I10918">
        <v>529.07000000000005</v>
      </c>
      <c r="J10918">
        <v>0</v>
      </c>
      <c r="K10918">
        <v>1587.21</v>
      </c>
      <c r="L10918">
        <v>-105.73</v>
      </c>
      <c r="M10918">
        <f t="shared" si="512"/>
        <v>1587.21</v>
      </c>
      <c r="N10918" t="str">
        <f t="shared" si="510"/>
        <v>Q1</v>
      </c>
      <c r="O10918" s="2">
        <f t="shared" si="511"/>
        <v>-6.6613743613006466</v>
      </c>
      <c r="P10918" t="str">
        <f>VLOOKUP(retail_sales_2023!C10918,customers!A:J,5,)</f>
        <v>Lucknow</v>
      </c>
      <c r="Q10918" t="str">
        <f>VLOOKUP(C10918,customers!A:J,10,0)</f>
        <v>Regular</v>
      </c>
    </row>
    <row r="10919" spans="1:17" x14ac:dyDescent="0.3">
      <c r="A10919" t="s">
        <v>12010</v>
      </c>
      <c r="B10919" s="1">
        <v>44962</v>
      </c>
      <c r="C10919" t="s">
        <v>934</v>
      </c>
      <c r="D10919" t="s">
        <v>935</v>
      </c>
      <c r="E10919" t="s">
        <v>21</v>
      </c>
      <c r="F10919" t="s">
        <v>38</v>
      </c>
      <c r="G10919" t="s">
        <v>48</v>
      </c>
      <c r="H10919">
        <v>5</v>
      </c>
      <c r="I10919">
        <v>3160.96</v>
      </c>
      <c r="J10919">
        <v>0</v>
      </c>
      <c r="K10919">
        <v>15804.8</v>
      </c>
      <c r="L10919">
        <v>3935.02</v>
      </c>
      <c r="M10919">
        <f t="shared" si="512"/>
        <v>15804.8</v>
      </c>
      <c r="N10919" t="str">
        <f t="shared" si="510"/>
        <v>Q1</v>
      </c>
      <c r="O10919" s="2">
        <f t="shared" si="511"/>
        <v>24.897626037659446</v>
      </c>
      <c r="P10919" t="str">
        <f>VLOOKUP(retail_sales_2023!C10919,customers!A:J,5,)</f>
        <v>Guwahati</v>
      </c>
      <c r="Q10919" t="str">
        <f>VLOOKUP(C10919,customers!A:J,10,0)</f>
        <v>Occasional</v>
      </c>
    </row>
    <row r="10920" spans="1:17" x14ac:dyDescent="0.3">
      <c r="A10920" t="s">
        <v>12011</v>
      </c>
      <c r="B10920" s="1">
        <v>45139</v>
      </c>
      <c r="C10920" t="s">
        <v>1784</v>
      </c>
      <c r="D10920" t="s">
        <v>1785</v>
      </c>
      <c r="E10920" t="s">
        <v>21</v>
      </c>
      <c r="F10920" t="s">
        <v>38</v>
      </c>
      <c r="G10920" t="s">
        <v>73</v>
      </c>
      <c r="H10920">
        <v>1</v>
      </c>
      <c r="I10920">
        <v>2018.96</v>
      </c>
      <c r="J10920">
        <v>0</v>
      </c>
      <c r="K10920">
        <v>2018.96</v>
      </c>
      <c r="L10920">
        <v>539.34</v>
      </c>
      <c r="M10920">
        <f t="shared" si="512"/>
        <v>2018.96</v>
      </c>
      <c r="N10920" t="str">
        <f t="shared" si="510"/>
        <v>Q3</v>
      </c>
      <c r="O10920" s="2">
        <f t="shared" si="511"/>
        <v>26.713753615722947</v>
      </c>
      <c r="P10920" t="str">
        <f>VLOOKUP(retail_sales_2023!C10920,customers!A:J,5,)</f>
        <v>Bhubaneswar</v>
      </c>
      <c r="Q10920" t="str">
        <f>VLOOKUP(C10920,customers!A:J,10,0)</f>
        <v>Premium</v>
      </c>
    </row>
    <row r="10921" spans="1:17" x14ac:dyDescent="0.3">
      <c r="A10921" t="s">
        <v>12012</v>
      </c>
      <c r="B10921" s="1">
        <v>45200</v>
      </c>
      <c r="C10921" t="s">
        <v>633</v>
      </c>
      <c r="D10921" t="s">
        <v>634</v>
      </c>
      <c r="E10921" t="s">
        <v>21</v>
      </c>
      <c r="F10921" t="s">
        <v>22</v>
      </c>
      <c r="G10921" t="s">
        <v>34</v>
      </c>
      <c r="H10921">
        <v>4</v>
      </c>
      <c r="I10921">
        <v>5350.64</v>
      </c>
      <c r="J10921">
        <v>0.05</v>
      </c>
      <c r="K10921">
        <v>20332.43</v>
      </c>
      <c r="L10921">
        <v>3633.61</v>
      </c>
      <c r="M10921">
        <f t="shared" si="512"/>
        <v>20332.432000000001</v>
      </c>
      <c r="N10921" t="str">
        <f t="shared" si="510"/>
        <v>Q4</v>
      </c>
      <c r="O10921" s="2">
        <f t="shared" si="511"/>
        <v>17.87100705621512</v>
      </c>
      <c r="P10921" t="str">
        <f>VLOOKUP(retail_sales_2023!C10921,customers!A:J,5,)</f>
        <v>Kolkata</v>
      </c>
      <c r="Q10921" t="str">
        <f>VLOOKUP(C10921,customers!A:J,10,0)</f>
        <v>Premium</v>
      </c>
    </row>
    <row r="10922" spans="1:17" x14ac:dyDescent="0.3">
      <c r="A10922" t="s">
        <v>12013</v>
      </c>
      <c r="B10922" s="1">
        <v>45206</v>
      </c>
      <c r="C10922" t="s">
        <v>816</v>
      </c>
      <c r="D10922" t="s">
        <v>817</v>
      </c>
      <c r="E10922" t="s">
        <v>33</v>
      </c>
      <c r="F10922" t="s">
        <v>22</v>
      </c>
      <c r="G10922" t="s">
        <v>23</v>
      </c>
      <c r="H10922">
        <v>3</v>
      </c>
      <c r="I10922">
        <v>30517.67</v>
      </c>
      <c r="J10922">
        <v>0.05</v>
      </c>
      <c r="K10922">
        <v>86975.360000000001</v>
      </c>
      <c r="L10922">
        <v>22196.080000000002</v>
      </c>
      <c r="M10922">
        <f t="shared" si="512"/>
        <v>86975.359499999991</v>
      </c>
      <c r="N10922" t="str">
        <f t="shared" si="510"/>
        <v>Q4</v>
      </c>
      <c r="O10922" s="2">
        <f t="shared" si="511"/>
        <v>25.519963355138746</v>
      </c>
      <c r="P10922" t="str">
        <f>VLOOKUP(retail_sales_2023!C10922,customers!A:J,5,)</f>
        <v>Mumbai</v>
      </c>
      <c r="Q10922" t="str">
        <f>VLOOKUP(C10922,customers!A:J,10,0)</f>
        <v>Premium</v>
      </c>
    </row>
    <row r="10923" spans="1:17" x14ac:dyDescent="0.3">
      <c r="A10923" t="s">
        <v>12014</v>
      </c>
      <c r="B10923" s="1">
        <v>45157</v>
      </c>
      <c r="C10923" t="s">
        <v>886</v>
      </c>
      <c r="D10923" t="s">
        <v>887</v>
      </c>
      <c r="E10923" t="s">
        <v>21</v>
      </c>
      <c r="F10923" t="s">
        <v>81</v>
      </c>
      <c r="G10923" t="s">
        <v>150</v>
      </c>
      <c r="H10923">
        <v>3</v>
      </c>
      <c r="I10923">
        <v>3745.68</v>
      </c>
      <c r="J10923">
        <v>0.2</v>
      </c>
      <c r="K10923">
        <v>8989.6299999999992</v>
      </c>
      <c r="L10923">
        <v>3430.71</v>
      </c>
      <c r="M10923">
        <f t="shared" si="512"/>
        <v>8989.6319999999996</v>
      </c>
      <c r="N10923" t="str">
        <f t="shared" si="510"/>
        <v>Q3</v>
      </c>
      <c r="O10923" s="2">
        <f t="shared" si="511"/>
        <v>38.162972224663314</v>
      </c>
      <c r="P10923" t="str">
        <f>VLOOKUP(retail_sales_2023!C10923,customers!A:J,5,)</f>
        <v>Bhubaneswar</v>
      </c>
      <c r="Q10923" t="str">
        <f>VLOOKUP(C10923,customers!A:J,10,0)</f>
        <v>Premium</v>
      </c>
    </row>
    <row r="10924" spans="1:17" x14ac:dyDescent="0.3">
      <c r="A10924" t="s">
        <v>12015</v>
      </c>
      <c r="B10924" s="1">
        <v>45180</v>
      </c>
      <c r="C10924" t="s">
        <v>1430</v>
      </c>
      <c r="D10924" t="s">
        <v>1431</v>
      </c>
      <c r="E10924" t="s">
        <v>21</v>
      </c>
      <c r="F10924" t="s">
        <v>81</v>
      </c>
      <c r="G10924" t="s">
        <v>150</v>
      </c>
      <c r="H10924">
        <v>3</v>
      </c>
      <c r="I10924">
        <v>3230.92</v>
      </c>
      <c r="J10924">
        <v>0.05</v>
      </c>
      <c r="K10924">
        <v>9208.1200000000008</v>
      </c>
      <c r="L10924">
        <v>3294.37</v>
      </c>
      <c r="M10924">
        <f t="shared" si="512"/>
        <v>9208.1219999999994</v>
      </c>
      <c r="N10924" t="str">
        <f t="shared" si="510"/>
        <v>Q3</v>
      </c>
      <c r="O10924" s="2">
        <f t="shared" si="511"/>
        <v>35.776792656915845</v>
      </c>
      <c r="P10924" t="str">
        <f>VLOOKUP(retail_sales_2023!C10924,customers!A:J,5,)</f>
        <v>Bhubaneswar</v>
      </c>
      <c r="Q10924" t="str">
        <f>VLOOKUP(C10924,customers!A:J,10,0)</f>
        <v>Regular</v>
      </c>
    </row>
    <row r="10925" spans="1:17" x14ac:dyDescent="0.3">
      <c r="A10925" t="s">
        <v>12016</v>
      </c>
      <c r="B10925" s="1">
        <v>44942</v>
      </c>
      <c r="C10925" t="s">
        <v>156</v>
      </c>
      <c r="D10925" t="s">
        <v>157</v>
      </c>
      <c r="E10925" t="s">
        <v>27</v>
      </c>
      <c r="F10925" t="s">
        <v>52</v>
      </c>
      <c r="G10925" t="s">
        <v>235</v>
      </c>
      <c r="H10925">
        <v>8</v>
      </c>
      <c r="I10925">
        <v>162.41</v>
      </c>
      <c r="J10925">
        <v>0.15</v>
      </c>
      <c r="K10925">
        <v>1104.3900000000001</v>
      </c>
      <c r="L10925">
        <v>88.09</v>
      </c>
      <c r="M10925">
        <f t="shared" si="512"/>
        <v>1104.3879999999999</v>
      </c>
      <c r="N10925" t="str">
        <f t="shared" si="510"/>
        <v>Q1</v>
      </c>
      <c r="O10925" s="2">
        <f t="shared" si="511"/>
        <v>7.9763489347060359</v>
      </c>
      <c r="P10925" t="str">
        <f>VLOOKUP(retail_sales_2023!C10925,customers!A:J,5,)</f>
        <v>Amritsar</v>
      </c>
      <c r="Q10925" t="str">
        <f>VLOOKUP(C10925,customers!A:J,10,0)</f>
        <v>Premium</v>
      </c>
    </row>
    <row r="10926" spans="1:17" x14ac:dyDescent="0.3">
      <c r="A10926" t="s">
        <v>12017</v>
      </c>
      <c r="B10926" s="1">
        <v>45128</v>
      </c>
      <c r="C10926" t="s">
        <v>2454</v>
      </c>
      <c r="D10926" t="s">
        <v>2455</v>
      </c>
      <c r="E10926" t="s">
        <v>33</v>
      </c>
      <c r="F10926" t="s">
        <v>22</v>
      </c>
      <c r="G10926" t="s">
        <v>1039</v>
      </c>
      <c r="H10926">
        <v>4</v>
      </c>
      <c r="I10926">
        <v>2837.51</v>
      </c>
      <c r="J10926">
        <v>0.05</v>
      </c>
      <c r="K10926">
        <v>10782.54</v>
      </c>
      <c r="L10926">
        <v>3222.48</v>
      </c>
      <c r="M10926">
        <f t="shared" si="512"/>
        <v>10782.538</v>
      </c>
      <c r="N10926" t="str">
        <f t="shared" si="510"/>
        <v>Q3</v>
      </c>
      <c r="O10926" s="2">
        <f t="shared" si="511"/>
        <v>29.886093629144895</v>
      </c>
      <c r="P10926" t="str">
        <f>VLOOKUP(retail_sales_2023!C10926,customers!A:J,5,)</f>
        <v>Pune</v>
      </c>
      <c r="Q10926" t="str">
        <f>VLOOKUP(C10926,customers!A:J,10,0)</f>
        <v>Regular</v>
      </c>
    </row>
    <row r="10927" spans="1:17" x14ac:dyDescent="0.3">
      <c r="A10927" t="s">
        <v>12018</v>
      </c>
      <c r="B10927" s="1">
        <v>45280</v>
      </c>
      <c r="C10927" t="s">
        <v>1151</v>
      </c>
      <c r="D10927" t="s">
        <v>1152</v>
      </c>
      <c r="E10927" t="s">
        <v>21</v>
      </c>
      <c r="F10927" t="s">
        <v>28</v>
      </c>
      <c r="G10927" t="s">
        <v>29</v>
      </c>
      <c r="H10927">
        <v>5</v>
      </c>
      <c r="I10927">
        <v>2646.77</v>
      </c>
      <c r="J10927">
        <v>0.05</v>
      </c>
      <c r="K10927">
        <v>12572.16</v>
      </c>
      <c r="L10927">
        <v>2198.91</v>
      </c>
      <c r="M10927">
        <f t="shared" si="512"/>
        <v>12572.157499999999</v>
      </c>
      <c r="N10927" t="str">
        <f t="shared" si="510"/>
        <v>Q4</v>
      </c>
      <c r="O10927" s="2">
        <f t="shared" si="511"/>
        <v>17.490311927306045</v>
      </c>
      <c r="P10927" t="str">
        <f>VLOOKUP(retail_sales_2023!C10927,customers!A:J,5,)</f>
        <v>Patna</v>
      </c>
      <c r="Q10927" t="str">
        <f>VLOOKUP(C10927,customers!A:J,10,0)</f>
        <v>Premium</v>
      </c>
    </row>
    <row r="10928" spans="1:17" x14ac:dyDescent="0.3">
      <c r="A10928" t="s">
        <v>12019</v>
      </c>
      <c r="B10928" s="1">
        <v>44958</v>
      </c>
      <c r="C10928" t="s">
        <v>875</v>
      </c>
      <c r="D10928" t="s">
        <v>876</v>
      </c>
      <c r="E10928" t="s">
        <v>15</v>
      </c>
      <c r="F10928" t="s">
        <v>43</v>
      </c>
      <c r="G10928" t="s">
        <v>301</v>
      </c>
      <c r="H10928">
        <v>5</v>
      </c>
      <c r="I10928">
        <v>54815.94</v>
      </c>
      <c r="J10928">
        <v>0</v>
      </c>
      <c r="K10928">
        <v>274079.7</v>
      </c>
      <c r="L10928">
        <v>31755.42</v>
      </c>
      <c r="M10928">
        <f t="shared" si="512"/>
        <v>274079.7</v>
      </c>
      <c r="N10928" t="str">
        <f t="shared" si="510"/>
        <v>Q1</v>
      </c>
      <c r="O10928" s="2">
        <f t="shared" si="511"/>
        <v>11.586199196802973</v>
      </c>
      <c r="P10928" t="str">
        <f>VLOOKUP(retail_sales_2023!C10928,customers!A:J,5,)</f>
        <v>Chennai</v>
      </c>
      <c r="Q10928" t="str">
        <f>VLOOKUP(C10928,customers!A:J,10,0)</f>
        <v>Premium</v>
      </c>
    </row>
    <row r="10929" spans="1:17" x14ac:dyDescent="0.3">
      <c r="A10929" t="s">
        <v>12020</v>
      </c>
      <c r="B10929" s="1">
        <v>45135</v>
      </c>
      <c r="C10929" t="s">
        <v>2503</v>
      </c>
      <c r="D10929" t="s">
        <v>2504</v>
      </c>
      <c r="E10929" t="s">
        <v>15</v>
      </c>
      <c r="F10929" t="s">
        <v>22</v>
      </c>
      <c r="G10929" t="s">
        <v>423</v>
      </c>
      <c r="H10929">
        <v>5</v>
      </c>
      <c r="I10929">
        <v>14584.95</v>
      </c>
      <c r="J10929">
        <v>0</v>
      </c>
      <c r="K10929">
        <v>72924.75</v>
      </c>
      <c r="L10929">
        <v>15746.8</v>
      </c>
      <c r="M10929">
        <f t="shared" si="512"/>
        <v>72924.75</v>
      </c>
      <c r="N10929" t="str">
        <f t="shared" si="510"/>
        <v>Q3</v>
      </c>
      <c r="O10929" s="2">
        <f t="shared" si="511"/>
        <v>21.593217666155866</v>
      </c>
      <c r="P10929" t="str">
        <f>VLOOKUP(retail_sales_2023!C10929,customers!A:J,5,)</f>
        <v>Hyderabad</v>
      </c>
      <c r="Q10929" t="str">
        <f>VLOOKUP(C10929,customers!A:J,10,0)</f>
        <v>Regular</v>
      </c>
    </row>
    <row r="10930" spans="1:17" x14ac:dyDescent="0.3">
      <c r="A10930" t="s">
        <v>12021</v>
      </c>
      <c r="B10930" s="1">
        <v>44983</v>
      </c>
      <c r="C10930" t="s">
        <v>518</v>
      </c>
      <c r="D10930" t="s">
        <v>519</v>
      </c>
      <c r="E10930" t="s">
        <v>21</v>
      </c>
      <c r="F10930" t="s">
        <v>81</v>
      </c>
      <c r="G10930" t="s">
        <v>105</v>
      </c>
      <c r="H10930">
        <v>4</v>
      </c>
      <c r="I10930">
        <v>740.14</v>
      </c>
      <c r="J10930">
        <v>0</v>
      </c>
      <c r="K10930">
        <v>2960.56</v>
      </c>
      <c r="L10930">
        <v>693.71</v>
      </c>
      <c r="M10930">
        <f t="shared" si="512"/>
        <v>2960.56</v>
      </c>
      <c r="N10930" t="str">
        <f t="shared" si="510"/>
        <v>Q1</v>
      </c>
      <c r="O10930" s="2">
        <f t="shared" si="511"/>
        <v>23.43171562136893</v>
      </c>
      <c r="P10930" t="str">
        <f>VLOOKUP(retail_sales_2023!C10930,customers!A:J,5,)</f>
        <v>Ranchi</v>
      </c>
      <c r="Q10930" t="str">
        <f>VLOOKUP(C10930,customers!A:J,10,0)</f>
        <v>Premium</v>
      </c>
    </row>
    <row r="10931" spans="1:17" x14ac:dyDescent="0.3">
      <c r="A10931" t="s">
        <v>12022</v>
      </c>
      <c r="B10931" s="1">
        <v>44967</v>
      </c>
      <c r="C10931" t="s">
        <v>678</v>
      </c>
      <c r="D10931" t="s">
        <v>679</v>
      </c>
      <c r="E10931" t="s">
        <v>27</v>
      </c>
      <c r="F10931" t="s">
        <v>43</v>
      </c>
      <c r="G10931" t="s">
        <v>121</v>
      </c>
      <c r="H10931">
        <v>5</v>
      </c>
      <c r="I10931">
        <v>59824.47</v>
      </c>
      <c r="J10931">
        <v>0</v>
      </c>
      <c r="K10931">
        <v>299122.34999999998</v>
      </c>
      <c r="L10931">
        <v>36048.51</v>
      </c>
      <c r="M10931">
        <f t="shared" si="512"/>
        <v>299122.34999999998</v>
      </c>
      <c r="N10931" t="str">
        <f t="shared" si="510"/>
        <v>Q1</v>
      </c>
      <c r="O10931" s="2">
        <f t="shared" si="511"/>
        <v>12.051426448073842</v>
      </c>
      <c r="P10931" t="str">
        <f>VLOOKUP(retail_sales_2023!C10931,customers!A:J,5,)</f>
        <v>Amritsar</v>
      </c>
      <c r="Q10931" t="str">
        <f>VLOOKUP(C10931,customers!A:J,10,0)</f>
        <v>Premium</v>
      </c>
    </row>
    <row r="10932" spans="1:17" x14ac:dyDescent="0.3">
      <c r="A10932" t="s">
        <v>12023</v>
      </c>
      <c r="B10932" s="1">
        <v>45093</v>
      </c>
      <c r="C10932" t="s">
        <v>528</v>
      </c>
      <c r="D10932" t="s">
        <v>529</v>
      </c>
      <c r="E10932" t="s">
        <v>27</v>
      </c>
      <c r="F10932" t="s">
        <v>52</v>
      </c>
      <c r="G10932" t="s">
        <v>200</v>
      </c>
      <c r="H10932">
        <v>7</v>
      </c>
      <c r="I10932">
        <v>771.86</v>
      </c>
      <c r="J10932">
        <v>0.05</v>
      </c>
      <c r="K10932">
        <v>5132.87</v>
      </c>
      <c r="L10932">
        <v>505.96</v>
      </c>
      <c r="M10932">
        <f t="shared" si="512"/>
        <v>5132.8690000000006</v>
      </c>
      <c r="N10932" t="str">
        <f t="shared" si="510"/>
        <v>Q2</v>
      </c>
      <c r="O10932" s="2">
        <f t="shared" si="511"/>
        <v>9.8572533494906356</v>
      </c>
      <c r="P10932" t="str">
        <f>VLOOKUP(retail_sales_2023!C10932,customers!A:J,5,)</f>
        <v>Amritsar</v>
      </c>
      <c r="Q10932" t="str">
        <f>VLOOKUP(C10932,customers!A:J,10,0)</f>
        <v>Premium</v>
      </c>
    </row>
    <row r="10933" spans="1:17" x14ac:dyDescent="0.3">
      <c r="A10933" t="s">
        <v>12024</v>
      </c>
      <c r="B10933" s="1">
        <v>45264</v>
      </c>
      <c r="C10933" t="s">
        <v>1245</v>
      </c>
      <c r="D10933" t="s">
        <v>1246</v>
      </c>
      <c r="E10933" t="s">
        <v>15</v>
      </c>
      <c r="F10933" t="s">
        <v>52</v>
      </c>
      <c r="G10933" t="s">
        <v>117</v>
      </c>
      <c r="H10933">
        <v>3</v>
      </c>
      <c r="I10933">
        <v>466.9</v>
      </c>
      <c r="J10933">
        <v>0</v>
      </c>
      <c r="K10933">
        <v>1400.7</v>
      </c>
      <c r="L10933">
        <v>133.51</v>
      </c>
      <c r="M10933">
        <f t="shared" si="512"/>
        <v>1400.6999999999998</v>
      </c>
      <c r="N10933" t="str">
        <f t="shared" si="510"/>
        <v>Q4</v>
      </c>
      <c r="O10933" s="2">
        <f t="shared" si="511"/>
        <v>9.5316627400585414</v>
      </c>
      <c r="P10933" t="str">
        <f>VLOOKUP(retail_sales_2023!C10933,customers!A:J,5,)</f>
        <v>Hyderabad</v>
      </c>
      <c r="Q10933" t="str">
        <f>VLOOKUP(C10933,customers!A:J,10,0)</f>
        <v>Premium</v>
      </c>
    </row>
    <row r="10934" spans="1:17" x14ac:dyDescent="0.3">
      <c r="A10934" t="s">
        <v>12025</v>
      </c>
      <c r="B10934" s="1">
        <v>45005</v>
      </c>
      <c r="C10934" t="s">
        <v>931</v>
      </c>
      <c r="D10934" t="s">
        <v>932</v>
      </c>
      <c r="E10934" t="s">
        <v>33</v>
      </c>
      <c r="F10934" t="s">
        <v>28</v>
      </c>
      <c r="G10934" t="s">
        <v>466</v>
      </c>
      <c r="H10934">
        <v>1</v>
      </c>
      <c r="I10934">
        <v>1177.04</v>
      </c>
      <c r="J10934">
        <v>0.1</v>
      </c>
      <c r="K10934">
        <v>1059.3399999999999</v>
      </c>
      <c r="L10934">
        <v>224.23</v>
      </c>
      <c r="M10934">
        <f t="shared" si="512"/>
        <v>1059.336</v>
      </c>
      <c r="N10934" t="str">
        <f t="shared" si="510"/>
        <v>Q1</v>
      </c>
      <c r="O10934" s="2">
        <f t="shared" si="511"/>
        <v>21.166953008476977</v>
      </c>
      <c r="P10934" t="str">
        <f>VLOOKUP(retail_sales_2023!C10934,customers!A:J,5,)</f>
        <v>Mumbai</v>
      </c>
      <c r="Q10934" t="str">
        <f>VLOOKUP(C10934,customers!A:J,10,0)</f>
        <v>Occasional</v>
      </c>
    </row>
    <row r="10935" spans="1:17" x14ac:dyDescent="0.3">
      <c r="A10935" t="s">
        <v>12026</v>
      </c>
      <c r="B10935" s="1">
        <v>45089</v>
      </c>
      <c r="C10935" t="s">
        <v>525</v>
      </c>
      <c r="D10935" t="s">
        <v>526</v>
      </c>
      <c r="E10935" t="s">
        <v>21</v>
      </c>
      <c r="F10935" t="s">
        <v>81</v>
      </c>
      <c r="G10935" t="s">
        <v>101</v>
      </c>
      <c r="H10935">
        <v>5</v>
      </c>
      <c r="I10935">
        <v>2784.68</v>
      </c>
      <c r="J10935">
        <v>0</v>
      </c>
      <c r="K10935">
        <v>13923.4</v>
      </c>
      <c r="L10935">
        <v>5246.08</v>
      </c>
      <c r="M10935">
        <f t="shared" si="512"/>
        <v>13923.4</v>
      </c>
      <c r="N10935" t="str">
        <f t="shared" si="510"/>
        <v>Q2</v>
      </c>
      <c r="O10935" s="2">
        <f t="shared" si="511"/>
        <v>37.678153324618982</v>
      </c>
      <c r="P10935" t="str">
        <f>VLOOKUP(retail_sales_2023!C10935,customers!A:J,5,)</f>
        <v>Patna</v>
      </c>
      <c r="Q10935" t="str">
        <f>VLOOKUP(C10935,customers!A:J,10,0)</f>
        <v>Occasional</v>
      </c>
    </row>
    <row r="10936" spans="1:17" x14ac:dyDescent="0.3">
      <c r="A10936" t="s">
        <v>12027</v>
      </c>
      <c r="B10936" s="1">
        <v>45191</v>
      </c>
      <c r="C10936" t="s">
        <v>160</v>
      </c>
      <c r="D10936" t="s">
        <v>161</v>
      </c>
      <c r="E10936" t="s">
        <v>33</v>
      </c>
      <c r="F10936" t="s">
        <v>28</v>
      </c>
      <c r="G10936" t="s">
        <v>672</v>
      </c>
      <c r="H10936">
        <v>2</v>
      </c>
      <c r="I10936">
        <v>3672.22</v>
      </c>
      <c r="J10936">
        <v>0</v>
      </c>
      <c r="K10936">
        <v>7344.44</v>
      </c>
      <c r="L10936">
        <v>1547.41</v>
      </c>
      <c r="M10936">
        <f t="shared" si="512"/>
        <v>7344.44</v>
      </c>
      <c r="N10936" t="str">
        <f t="shared" si="510"/>
        <v>Q3</v>
      </c>
      <c r="O10936" s="2">
        <f t="shared" si="511"/>
        <v>21.069135291458572</v>
      </c>
      <c r="P10936" t="str">
        <f>VLOOKUP(retail_sales_2023!C10936,customers!A:J,5,)</f>
        <v>Pune</v>
      </c>
      <c r="Q10936" t="str">
        <f>VLOOKUP(C10936,customers!A:J,10,0)</f>
        <v>Premium</v>
      </c>
    </row>
    <row r="10937" spans="1:17" x14ac:dyDescent="0.3">
      <c r="A10937" t="s">
        <v>12028</v>
      </c>
      <c r="B10937" s="1">
        <v>45082</v>
      </c>
      <c r="C10937" t="s">
        <v>541</v>
      </c>
      <c r="D10937" t="s">
        <v>542</v>
      </c>
      <c r="E10937" t="s">
        <v>21</v>
      </c>
      <c r="F10937" t="s">
        <v>52</v>
      </c>
      <c r="G10937" t="s">
        <v>226</v>
      </c>
      <c r="H10937">
        <v>9</v>
      </c>
      <c r="I10937">
        <v>405.58</v>
      </c>
      <c r="J10937">
        <v>0.05</v>
      </c>
      <c r="K10937">
        <v>3467.71</v>
      </c>
      <c r="L10937">
        <v>277.51</v>
      </c>
      <c r="M10937">
        <f t="shared" si="512"/>
        <v>3467.7089999999998</v>
      </c>
      <c r="N10937" t="str">
        <f t="shared" si="510"/>
        <v>Q2</v>
      </c>
      <c r="O10937" s="2">
        <f t="shared" si="511"/>
        <v>8.0026876526583823</v>
      </c>
      <c r="P10937" t="str">
        <f>VLOOKUP(retail_sales_2023!C10937,customers!A:J,5,)</f>
        <v>Kolkata</v>
      </c>
      <c r="Q10937" t="str">
        <f>VLOOKUP(C10937,customers!A:J,10,0)</f>
        <v>Premium</v>
      </c>
    </row>
    <row r="10938" spans="1:17" x14ac:dyDescent="0.3">
      <c r="A10938" t="s">
        <v>12029</v>
      </c>
      <c r="B10938" s="1">
        <v>45251</v>
      </c>
      <c r="C10938" t="s">
        <v>829</v>
      </c>
      <c r="D10938" t="s">
        <v>830</v>
      </c>
      <c r="E10938" t="s">
        <v>15</v>
      </c>
      <c r="F10938" t="s">
        <v>81</v>
      </c>
      <c r="G10938" t="s">
        <v>239</v>
      </c>
      <c r="H10938">
        <v>2</v>
      </c>
      <c r="I10938">
        <v>1338.65</v>
      </c>
      <c r="J10938">
        <v>0.05</v>
      </c>
      <c r="K10938">
        <v>2543.4299999999998</v>
      </c>
      <c r="L10938">
        <v>534.75</v>
      </c>
      <c r="M10938">
        <f t="shared" si="512"/>
        <v>2543.4349999999999</v>
      </c>
      <c r="N10938" t="str">
        <f t="shared" si="510"/>
        <v>Q4</v>
      </c>
      <c r="O10938" s="2">
        <f t="shared" si="511"/>
        <v>21.024757905662828</v>
      </c>
      <c r="P10938" t="str">
        <f>VLOOKUP(retail_sales_2023!C10938,customers!A:J,5,)</f>
        <v>Chennai</v>
      </c>
      <c r="Q10938" t="str">
        <f>VLOOKUP(C10938,customers!A:J,10,0)</f>
        <v>Regular</v>
      </c>
    </row>
    <row r="10939" spans="1:17" x14ac:dyDescent="0.3">
      <c r="A10939" t="s">
        <v>12030</v>
      </c>
      <c r="B10939" s="1">
        <v>44953</v>
      </c>
      <c r="C10939" t="s">
        <v>861</v>
      </c>
      <c r="D10939" t="s">
        <v>862</v>
      </c>
      <c r="E10939" t="s">
        <v>21</v>
      </c>
      <c r="F10939" t="s">
        <v>28</v>
      </c>
      <c r="G10939" t="s">
        <v>97</v>
      </c>
      <c r="H10939">
        <v>0</v>
      </c>
      <c r="I10939">
        <v>5181.78</v>
      </c>
      <c r="J10939">
        <v>0.05</v>
      </c>
      <c r="K10939">
        <v>0</v>
      </c>
      <c r="L10939">
        <v>0</v>
      </c>
      <c r="M10939">
        <f t="shared" si="512"/>
        <v>0</v>
      </c>
      <c r="N10939" t="str">
        <f t="shared" si="510"/>
        <v>Q1</v>
      </c>
      <c r="O10939" s="2">
        <v>0</v>
      </c>
      <c r="P10939" t="str">
        <f>VLOOKUP(retail_sales_2023!C10939,customers!A:J,5,)</f>
        <v>Bhubaneswar</v>
      </c>
      <c r="Q10939" t="str">
        <f>VLOOKUP(C10939,customers!A:J,10,0)</f>
        <v>Premium</v>
      </c>
    </row>
    <row r="10940" spans="1:17" x14ac:dyDescent="0.3">
      <c r="A10940" t="s">
        <v>12031</v>
      </c>
      <c r="B10940" s="1">
        <v>45269</v>
      </c>
      <c r="C10940" t="s">
        <v>842</v>
      </c>
      <c r="D10940" t="s">
        <v>843</v>
      </c>
      <c r="E10940" t="s">
        <v>33</v>
      </c>
      <c r="F10940" t="s">
        <v>52</v>
      </c>
      <c r="G10940" t="s">
        <v>937</v>
      </c>
      <c r="H10940">
        <v>3</v>
      </c>
      <c r="I10940">
        <v>777.85</v>
      </c>
      <c r="J10940">
        <v>0</v>
      </c>
      <c r="K10940">
        <v>2333.5500000000002</v>
      </c>
      <c r="L10940">
        <v>163.43</v>
      </c>
      <c r="M10940">
        <f t="shared" si="512"/>
        <v>2333.5500000000002</v>
      </c>
      <c r="N10940" t="str">
        <f t="shared" si="510"/>
        <v>Q4</v>
      </c>
      <c r="O10940" s="2">
        <f t="shared" si="511"/>
        <v>7.0034925328362361</v>
      </c>
      <c r="P10940" t="str">
        <f>VLOOKUP(retail_sales_2023!C10940,customers!A:J,5,)</f>
        <v>Mumbai</v>
      </c>
      <c r="Q10940" t="str">
        <f>VLOOKUP(C10940,customers!A:J,10,0)</f>
        <v>Occasional</v>
      </c>
    </row>
    <row r="10941" spans="1:17" x14ac:dyDescent="0.3">
      <c r="A10941" t="s">
        <v>12032</v>
      </c>
      <c r="B10941" s="1">
        <v>45235</v>
      </c>
      <c r="C10941" t="s">
        <v>943</v>
      </c>
      <c r="D10941" t="s">
        <v>944</v>
      </c>
      <c r="E10941" t="s">
        <v>27</v>
      </c>
      <c r="F10941" t="s">
        <v>28</v>
      </c>
      <c r="G10941" t="s">
        <v>466</v>
      </c>
      <c r="H10941">
        <v>1</v>
      </c>
      <c r="I10941">
        <v>2313.11</v>
      </c>
      <c r="J10941">
        <v>0</v>
      </c>
      <c r="K10941">
        <v>2313.11</v>
      </c>
      <c r="L10941">
        <v>563.64</v>
      </c>
      <c r="M10941">
        <f t="shared" si="512"/>
        <v>2313.11</v>
      </c>
      <c r="N10941" t="str">
        <f t="shared" si="510"/>
        <v>Q4</v>
      </c>
      <c r="O10941" s="2">
        <f t="shared" si="511"/>
        <v>24.367193951001031</v>
      </c>
      <c r="P10941" t="str">
        <f>VLOOKUP(retail_sales_2023!C10941,customers!A:J,5,)</f>
        <v>Lucknow</v>
      </c>
      <c r="Q10941" t="str">
        <f>VLOOKUP(C10941,customers!A:J,10,0)</f>
        <v>Premium</v>
      </c>
    </row>
    <row r="10942" spans="1:17" x14ac:dyDescent="0.3">
      <c r="A10942" t="s">
        <v>12033</v>
      </c>
      <c r="B10942" s="1">
        <v>45100</v>
      </c>
      <c r="C10942" t="s">
        <v>1463</v>
      </c>
      <c r="D10942" t="s">
        <v>1464</v>
      </c>
      <c r="E10942" t="s">
        <v>15</v>
      </c>
      <c r="F10942" t="s">
        <v>43</v>
      </c>
      <c r="G10942" t="s">
        <v>154</v>
      </c>
      <c r="H10942">
        <v>3</v>
      </c>
      <c r="I10942">
        <v>38030.019999999997</v>
      </c>
      <c r="J10942">
        <v>0.15</v>
      </c>
      <c r="K10942">
        <v>96976.55</v>
      </c>
      <c r="L10942">
        <v>12601.55</v>
      </c>
      <c r="M10942">
        <f t="shared" si="512"/>
        <v>96976.550999999992</v>
      </c>
      <c r="N10942" t="str">
        <f t="shared" si="510"/>
        <v>Q2</v>
      </c>
      <c r="O10942" s="2">
        <f t="shared" si="511"/>
        <v>12.994430096760503</v>
      </c>
      <c r="P10942" t="str">
        <f>VLOOKUP(retail_sales_2023!C10942,customers!A:J,5,)</f>
        <v>Coimbatore</v>
      </c>
      <c r="Q10942" t="str">
        <f>VLOOKUP(C10942,customers!A:J,10,0)</f>
        <v>Premium</v>
      </c>
    </row>
    <row r="10943" spans="1:17" x14ac:dyDescent="0.3">
      <c r="A10943" t="s">
        <v>12034</v>
      </c>
      <c r="B10943" s="1">
        <v>45126</v>
      </c>
      <c r="C10943" t="s">
        <v>46</v>
      </c>
      <c r="D10943" t="s">
        <v>13093</v>
      </c>
      <c r="E10943" t="s">
        <v>21</v>
      </c>
      <c r="F10943" t="s">
        <v>22</v>
      </c>
      <c r="G10943" t="s">
        <v>34</v>
      </c>
      <c r="H10943">
        <v>2</v>
      </c>
      <c r="I10943">
        <v>9809.81</v>
      </c>
      <c r="J10943">
        <v>0</v>
      </c>
      <c r="K10943">
        <v>19619.62</v>
      </c>
      <c r="L10943">
        <v>-2726.29</v>
      </c>
      <c r="M10943">
        <f t="shared" si="512"/>
        <v>19619.62</v>
      </c>
      <c r="N10943" t="str">
        <f t="shared" si="510"/>
        <v>Q3</v>
      </c>
      <c r="O10943" s="2">
        <f t="shared" si="511"/>
        <v>-13.895732944878647</v>
      </c>
      <c r="P10943" t="str">
        <f>VLOOKUP(retail_sales_2023!C10943,customers!A:J,5,)</f>
        <v>Bhubaneswar</v>
      </c>
      <c r="Q10943" t="str">
        <f>VLOOKUP(C10943,customers!A:J,10,0)</f>
        <v>Premium</v>
      </c>
    </row>
    <row r="10944" spans="1:17" x14ac:dyDescent="0.3">
      <c r="A10944" t="s">
        <v>12035</v>
      </c>
      <c r="B10944" s="1">
        <v>45286</v>
      </c>
      <c r="C10944" t="s">
        <v>2454</v>
      </c>
      <c r="D10944" t="s">
        <v>2455</v>
      </c>
      <c r="E10944" t="s">
        <v>33</v>
      </c>
      <c r="F10944" t="s">
        <v>22</v>
      </c>
      <c r="G10944" t="s">
        <v>423</v>
      </c>
      <c r="H10944">
        <v>2</v>
      </c>
      <c r="I10944">
        <v>26511.57</v>
      </c>
      <c r="J10944">
        <v>0.05</v>
      </c>
      <c r="K10944">
        <v>50371.98</v>
      </c>
      <c r="L10944">
        <v>9062.86</v>
      </c>
      <c r="M10944">
        <f t="shared" si="512"/>
        <v>50371.983</v>
      </c>
      <c r="N10944" t="str">
        <f t="shared" si="510"/>
        <v>Q4</v>
      </c>
      <c r="O10944" s="2">
        <f t="shared" si="511"/>
        <v>17.991867701051259</v>
      </c>
      <c r="P10944" t="str">
        <f>VLOOKUP(retail_sales_2023!C10944,customers!A:J,5,)</f>
        <v>Pune</v>
      </c>
      <c r="Q10944" t="str">
        <f>VLOOKUP(C10944,customers!A:J,10,0)</f>
        <v>Regular</v>
      </c>
    </row>
    <row r="10945" spans="1:17" x14ac:dyDescent="0.3">
      <c r="A10945" t="s">
        <v>12036</v>
      </c>
      <c r="B10945" s="1">
        <v>45098</v>
      </c>
      <c r="C10945" t="s">
        <v>437</v>
      </c>
      <c r="D10945" t="s">
        <v>438</v>
      </c>
      <c r="E10945" t="s">
        <v>21</v>
      </c>
      <c r="F10945" t="s">
        <v>52</v>
      </c>
      <c r="G10945" t="s">
        <v>937</v>
      </c>
      <c r="H10945">
        <v>2</v>
      </c>
      <c r="I10945">
        <v>242.6</v>
      </c>
      <c r="J10945">
        <v>0.05</v>
      </c>
      <c r="K10945">
        <v>460.94</v>
      </c>
      <c r="L10945">
        <v>25.84</v>
      </c>
      <c r="M10945">
        <f t="shared" si="512"/>
        <v>460.93999999999994</v>
      </c>
      <c r="N10945" t="str">
        <f t="shared" si="510"/>
        <v>Q2</v>
      </c>
      <c r="O10945" s="2">
        <f t="shared" si="511"/>
        <v>5.6059356966199507</v>
      </c>
      <c r="P10945" t="str">
        <f>VLOOKUP(retail_sales_2023!C10945,customers!A:J,5,)</f>
        <v>Kolkata</v>
      </c>
      <c r="Q10945" t="str">
        <f>VLOOKUP(C10945,customers!A:J,10,0)</f>
        <v>Premium</v>
      </c>
    </row>
    <row r="10946" spans="1:17" x14ac:dyDescent="0.3">
      <c r="A10946" t="s">
        <v>12037</v>
      </c>
      <c r="B10946" s="1">
        <v>45233</v>
      </c>
      <c r="C10946" t="s">
        <v>732</v>
      </c>
      <c r="D10946" t="s">
        <v>733</v>
      </c>
      <c r="E10946" t="s">
        <v>15</v>
      </c>
      <c r="F10946" t="s">
        <v>52</v>
      </c>
      <c r="G10946" t="s">
        <v>937</v>
      </c>
      <c r="H10946">
        <v>5</v>
      </c>
      <c r="I10946">
        <v>601.98</v>
      </c>
      <c r="J10946">
        <v>0.2</v>
      </c>
      <c r="K10946">
        <v>2407.92</v>
      </c>
      <c r="L10946">
        <v>198.94</v>
      </c>
      <c r="M10946">
        <f t="shared" si="512"/>
        <v>2407.92</v>
      </c>
      <c r="N10946" t="str">
        <f t="shared" si="510"/>
        <v>Q4</v>
      </c>
      <c r="O10946" s="2">
        <f t="shared" si="511"/>
        <v>8.26190238878368</v>
      </c>
      <c r="P10946" t="str">
        <f>VLOOKUP(retail_sales_2023!C10946,customers!A:J,5,)</f>
        <v>Kochi</v>
      </c>
      <c r="Q10946" t="str">
        <f>VLOOKUP(C10946,customers!A:J,10,0)</f>
        <v>Occasional</v>
      </c>
    </row>
    <row r="10947" spans="1:17" x14ac:dyDescent="0.3">
      <c r="A10947" t="s">
        <v>12038</v>
      </c>
      <c r="B10947" s="1">
        <v>44965</v>
      </c>
      <c r="C10947" t="s">
        <v>1292</v>
      </c>
      <c r="D10947" t="s">
        <v>1293</v>
      </c>
      <c r="E10947" t="s">
        <v>15</v>
      </c>
      <c r="F10947" t="s">
        <v>52</v>
      </c>
      <c r="G10947" t="s">
        <v>937</v>
      </c>
      <c r="H10947">
        <v>8</v>
      </c>
      <c r="I10947">
        <v>454.34</v>
      </c>
      <c r="J10947">
        <v>0</v>
      </c>
      <c r="K10947">
        <v>3634.72</v>
      </c>
      <c r="L10947">
        <v>218.56</v>
      </c>
      <c r="M10947">
        <f t="shared" si="512"/>
        <v>3634.72</v>
      </c>
      <c r="N10947" t="str">
        <f t="shared" ref="N10947:N11010" si="513">"Q"&amp;ROUNDUP(MONTH(B10947)/3,0)</f>
        <v>Q1</v>
      </c>
      <c r="O10947" s="2">
        <f t="shared" ref="O10947:O11010" si="514">(L10947/K10947)*100</f>
        <v>6.0131179293040464</v>
      </c>
      <c r="P10947" t="str">
        <f>VLOOKUP(retail_sales_2023!C10947,customers!A:J,5,)</f>
        <v>Hyderabad</v>
      </c>
      <c r="Q10947" t="str">
        <f>VLOOKUP(C10947,customers!A:J,10,0)</f>
        <v>Premium</v>
      </c>
    </row>
    <row r="10948" spans="1:17" x14ac:dyDescent="0.3">
      <c r="A10948" t="s">
        <v>12039</v>
      </c>
      <c r="B10948" s="1">
        <v>44963</v>
      </c>
      <c r="C10948" t="s">
        <v>310</v>
      </c>
      <c r="D10948" t="s">
        <v>311</v>
      </c>
      <c r="E10948" t="s">
        <v>21</v>
      </c>
      <c r="F10948" t="s">
        <v>43</v>
      </c>
      <c r="G10948" t="s">
        <v>110</v>
      </c>
      <c r="H10948">
        <v>4</v>
      </c>
      <c r="I10948">
        <v>65180.82</v>
      </c>
      <c r="J10948">
        <v>0</v>
      </c>
      <c r="K10948">
        <v>260723.28</v>
      </c>
      <c r="L10948">
        <v>24678.84</v>
      </c>
      <c r="M10948">
        <f t="shared" si="512"/>
        <v>260723.28</v>
      </c>
      <c r="N10948" t="str">
        <f t="shared" si="513"/>
        <v>Q1</v>
      </c>
      <c r="O10948" s="2">
        <f t="shared" si="514"/>
        <v>9.4655298905414202</v>
      </c>
      <c r="P10948" t="str">
        <f>VLOOKUP(retail_sales_2023!C10948,customers!A:J,5,)</f>
        <v>Patna</v>
      </c>
      <c r="Q10948" t="str">
        <f>VLOOKUP(C10948,customers!A:J,10,0)</f>
        <v>Regular</v>
      </c>
    </row>
    <row r="10949" spans="1:17" x14ac:dyDescent="0.3">
      <c r="A10949" t="s">
        <v>12040</v>
      </c>
      <c r="B10949" s="1">
        <v>45091</v>
      </c>
      <c r="C10949" t="s">
        <v>1436</v>
      </c>
      <c r="D10949" t="s">
        <v>1437</v>
      </c>
      <c r="E10949" t="s">
        <v>21</v>
      </c>
      <c r="F10949" t="s">
        <v>81</v>
      </c>
      <c r="G10949" t="s">
        <v>105</v>
      </c>
      <c r="H10949">
        <v>4</v>
      </c>
      <c r="I10949">
        <v>1333.94</v>
      </c>
      <c r="J10949">
        <v>0</v>
      </c>
      <c r="K10949">
        <v>5335.76</v>
      </c>
      <c r="L10949">
        <v>1839.03</v>
      </c>
      <c r="M10949">
        <f t="shared" ref="M10949:M11012" si="515">H10949*I10949*(1-J10949)</f>
        <v>5335.76</v>
      </c>
      <c r="N10949" t="str">
        <f t="shared" si="513"/>
        <v>Q2</v>
      </c>
      <c r="O10949" s="2">
        <f t="shared" si="514"/>
        <v>34.466130410663148</v>
      </c>
      <c r="P10949" t="str">
        <f>VLOOKUP(retail_sales_2023!C10949,customers!A:J,5,)</f>
        <v>Ranchi</v>
      </c>
      <c r="Q10949" t="str">
        <f>VLOOKUP(C10949,customers!A:J,10,0)</f>
        <v>Premium</v>
      </c>
    </row>
    <row r="10950" spans="1:17" x14ac:dyDescent="0.3">
      <c r="A10950" t="s">
        <v>12041</v>
      </c>
      <c r="B10950" s="1">
        <v>45206</v>
      </c>
      <c r="C10950" t="s">
        <v>454</v>
      </c>
      <c r="D10950" t="s">
        <v>455</v>
      </c>
      <c r="E10950" t="s">
        <v>33</v>
      </c>
      <c r="F10950" t="s">
        <v>52</v>
      </c>
      <c r="G10950" t="s">
        <v>200</v>
      </c>
      <c r="H10950">
        <v>6</v>
      </c>
      <c r="I10950">
        <v>401.01</v>
      </c>
      <c r="J10950">
        <v>0</v>
      </c>
      <c r="K10950">
        <v>2406.06</v>
      </c>
      <c r="L10950">
        <v>240.63</v>
      </c>
      <c r="M10950">
        <f t="shared" si="515"/>
        <v>2406.06</v>
      </c>
      <c r="N10950" t="str">
        <f t="shared" si="513"/>
        <v>Q4</v>
      </c>
      <c r="O10950" s="2">
        <f t="shared" si="514"/>
        <v>10.000997481359567</v>
      </c>
      <c r="P10950" t="str">
        <f>VLOOKUP(retail_sales_2023!C10950,customers!A:J,5,)</f>
        <v>Mumbai</v>
      </c>
      <c r="Q10950" t="str">
        <f>VLOOKUP(C10950,customers!A:J,10,0)</f>
        <v>Premium</v>
      </c>
    </row>
    <row r="10951" spans="1:17" x14ac:dyDescent="0.3">
      <c r="A10951" t="s">
        <v>12042</v>
      </c>
      <c r="B10951" s="1">
        <v>44928</v>
      </c>
      <c r="C10951" t="s">
        <v>19</v>
      </c>
      <c r="D10951" t="s">
        <v>20</v>
      </c>
      <c r="E10951" t="s">
        <v>21</v>
      </c>
      <c r="F10951" t="s">
        <v>28</v>
      </c>
      <c r="G10951" t="s">
        <v>61</v>
      </c>
      <c r="H10951">
        <v>5</v>
      </c>
      <c r="I10951">
        <v>5789.17</v>
      </c>
      <c r="J10951">
        <v>0</v>
      </c>
      <c r="K10951">
        <v>28945.85</v>
      </c>
      <c r="L10951">
        <v>5053.49</v>
      </c>
      <c r="M10951">
        <f t="shared" si="515"/>
        <v>28945.85</v>
      </c>
      <c r="N10951" t="str">
        <f t="shared" si="513"/>
        <v>Q1</v>
      </c>
      <c r="O10951" s="2">
        <f t="shared" si="514"/>
        <v>17.458426682926913</v>
      </c>
      <c r="P10951" t="str">
        <f>VLOOKUP(retail_sales_2023!C10951,customers!A:J,5,)</f>
        <v>Guwahati</v>
      </c>
      <c r="Q10951" t="str">
        <f>VLOOKUP(C10951,customers!A:J,10,0)</f>
        <v>Premium</v>
      </c>
    </row>
    <row r="10952" spans="1:17" x14ac:dyDescent="0.3">
      <c r="A10952" t="s">
        <v>12043</v>
      </c>
      <c r="B10952" s="1">
        <v>45046</v>
      </c>
      <c r="C10952" t="s">
        <v>928</v>
      </c>
      <c r="D10952" t="s">
        <v>929</v>
      </c>
      <c r="E10952" t="s">
        <v>27</v>
      </c>
      <c r="F10952" t="s">
        <v>81</v>
      </c>
      <c r="G10952" t="s">
        <v>333</v>
      </c>
      <c r="H10952">
        <v>5</v>
      </c>
      <c r="I10952">
        <v>1301.79</v>
      </c>
      <c r="J10952">
        <v>0.2</v>
      </c>
      <c r="K10952">
        <v>5207.16</v>
      </c>
      <c r="L10952">
        <v>1410.67</v>
      </c>
      <c r="M10952">
        <f t="shared" si="515"/>
        <v>5207.16</v>
      </c>
      <c r="N10952" t="str">
        <f t="shared" si="513"/>
        <v>Q2</v>
      </c>
      <c r="O10952" s="2">
        <f t="shared" si="514"/>
        <v>27.090967053057714</v>
      </c>
      <c r="P10952" t="str">
        <f>VLOOKUP(retail_sales_2023!C10952,customers!A:J,5,)</f>
        <v>Jaipur</v>
      </c>
      <c r="Q10952" t="str">
        <f>VLOOKUP(C10952,customers!A:J,10,0)</f>
        <v>Premium</v>
      </c>
    </row>
    <row r="10953" spans="1:17" x14ac:dyDescent="0.3">
      <c r="A10953" t="s">
        <v>12044</v>
      </c>
      <c r="B10953" s="1">
        <v>45013</v>
      </c>
      <c r="C10953" t="s">
        <v>1698</v>
      </c>
      <c r="D10953" t="s">
        <v>1699</v>
      </c>
      <c r="E10953" t="s">
        <v>15</v>
      </c>
      <c r="F10953" t="s">
        <v>16</v>
      </c>
      <c r="G10953" t="s">
        <v>319</v>
      </c>
      <c r="H10953">
        <v>2</v>
      </c>
      <c r="I10953">
        <v>652.96</v>
      </c>
      <c r="J10953">
        <v>0.05</v>
      </c>
      <c r="K10953">
        <v>1240.6199999999999</v>
      </c>
      <c r="L10953">
        <v>476.06</v>
      </c>
      <c r="M10953">
        <f t="shared" si="515"/>
        <v>1240.624</v>
      </c>
      <c r="N10953" t="str">
        <f t="shared" si="513"/>
        <v>Q1</v>
      </c>
      <c r="O10953" s="2">
        <f t="shared" si="514"/>
        <v>38.37274910931631</v>
      </c>
      <c r="P10953" t="str">
        <f>VLOOKUP(retail_sales_2023!C10953,customers!A:J,5,)</f>
        <v>Hyderabad</v>
      </c>
      <c r="Q10953" t="str">
        <f>VLOOKUP(C10953,customers!A:J,10,0)</f>
        <v>Regular</v>
      </c>
    </row>
    <row r="10954" spans="1:17" x14ac:dyDescent="0.3">
      <c r="A10954" t="s">
        <v>12045</v>
      </c>
      <c r="B10954" s="1">
        <v>45031</v>
      </c>
      <c r="C10954" t="s">
        <v>1006</v>
      </c>
      <c r="D10954" t="s">
        <v>1007</v>
      </c>
      <c r="E10954" t="s">
        <v>15</v>
      </c>
      <c r="F10954" t="s">
        <v>22</v>
      </c>
      <c r="G10954" t="s">
        <v>196</v>
      </c>
      <c r="H10954">
        <v>3</v>
      </c>
      <c r="I10954">
        <v>32177.65</v>
      </c>
      <c r="J10954">
        <v>0.15</v>
      </c>
      <c r="K10954">
        <v>82053.009999999995</v>
      </c>
      <c r="L10954">
        <v>24339.32</v>
      </c>
      <c r="M10954">
        <f t="shared" si="515"/>
        <v>82053.007500000007</v>
      </c>
      <c r="N10954" t="str">
        <f t="shared" si="513"/>
        <v>Q2</v>
      </c>
      <c r="O10954" s="2">
        <f t="shared" si="514"/>
        <v>29.662921567411114</v>
      </c>
      <c r="P10954" t="str">
        <f>VLOOKUP(retail_sales_2023!C10954,customers!A:J,5,)</f>
        <v>Hyderabad</v>
      </c>
      <c r="Q10954" t="str">
        <f>VLOOKUP(C10954,customers!A:J,10,0)</f>
        <v>Regular</v>
      </c>
    </row>
    <row r="10955" spans="1:17" x14ac:dyDescent="0.3">
      <c r="A10955" t="s">
        <v>12046</v>
      </c>
      <c r="B10955" s="1">
        <v>45113</v>
      </c>
      <c r="C10955" t="s">
        <v>1028</v>
      </c>
      <c r="D10955" t="s">
        <v>1029</v>
      </c>
      <c r="E10955" t="s">
        <v>21</v>
      </c>
      <c r="F10955" t="s">
        <v>81</v>
      </c>
      <c r="G10955" t="s">
        <v>82</v>
      </c>
      <c r="H10955">
        <v>5</v>
      </c>
      <c r="I10955">
        <v>819.39</v>
      </c>
      <c r="J10955">
        <v>0</v>
      </c>
      <c r="K10955">
        <v>4096.95</v>
      </c>
      <c r="L10955">
        <v>1513.41</v>
      </c>
      <c r="M10955">
        <f t="shared" si="515"/>
        <v>4096.95</v>
      </c>
      <c r="N10955" t="str">
        <f t="shared" si="513"/>
        <v>Q3</v>
      </c>
      <c r="O10955" s="2">
        <f t="shared" si="514"/>
        <v>36.939918720023435</v>
      </c>
      <c r="P10955" t="str">
        <f>VLOOKUP(retail_sales_2023!C10955,customers!A:J,5,)</f>
        <v>Bhubaneswar</v>
      </c>
      <c r="Q10955" t="str">
        <f>VLOOKUP(C10955,customers!A:J,10,0)</f>
        <v>Regular</v>
      </c>
    </row>
    <row r="10956" spans="1:17" x14ac:dyDescent="0.3">
      <c r="A10956" t="s">
        <v>12047</v>
      </c>
      <c r="B10956" s="1">
        <v>45276</v>
      </c>
      <c r="C10956" t="s">
        <v>75</v>
      </c>
      <c r="D10956" t="s">
        <v>76</v>
      </c>
      <c r="E10956" t="s">
        <v>21</v>
      </c>
      <c r="F10956" t="s">
        <v>81</v>
      </c>
      <c r="G10956" t="s">
        <v>470</v>
      </c>
      <c r="H10956">
        <v>3</v>
      </c>
      <c r="I10956">
        <v>3472</v>
      </c>
      <c r="J10956">
        <v>0</v>
      </c>
      <c r="K10956">
        <v>10416</v>
      </c>
      <c r="L10956">
        <v>2544.79</v>
      </c>
      <c r="M10956">
        <f t="shared" si="515"/>
        <v>10416</v>
      </c>
      <c r="N10956" t="str">
        <f t="shared" si="513"/>
        <v>Q4</v>
      </c>
      <c r="O10956" s="2">
        <f t="shared" si="514"/>
        <v>24.43154761904762</v>
      </c>
      <c r="P10956" t="str">
        <f>VLOOKUP(retail_sales_2023!C10956,customers!A:J,5,)</f>
        <v>Patna</v>
      </c>
      <c r="Q10956" t="str">
        <f>VLOOKUP(C10956,customers!A:J,10,0)</f>
        <v>Regular</v>
      </c>
    </row>
    <row r="10957" spans="1:17" x14ac:dyDescent="0.3">
      <c r="A10957" t="s">
        <v>12048</v>
      </c>
      <c r="B10957" s="1">
        <v>45164</v>
      </c>
      <c r="C10957" t="s">
        <v>156</v>
      </c>
      <c r="D10957" t="s">
        <v>157</v>
      </c>
      <c r="E10957" t="s">
        <v>27</v>
      </c>
      <c r="F10957" t="s">
        <v>52</v>
      </c>
      <c r="G10957" t="s">
        <v>937</v>
      </c>
      <c r="H10957">
        <v>1</v>
      </c>
      <c r="I10957">
        <v>63.85</v>
      </c>
      <c r="J10957">
        <v>0.2</v>
      </c>
      <c r="K10957">
        <v>51.08</v>
      </c>
      <c r="L10957">
        <v>4.3499999999999996</v>
      </c>
      <c r="M10957">
        <f t="shared" si="515"/>
        <v>51.080000000000005</v>
      </c>
      <c r="N10957" t="str">
        <f t="shared" si="513"/>
        <v>Q3</v>
      </c>
      <c r="O10957" s="2">
        <f t="shared" si="514"/>
        <v>8.5160532498042283</v>
      </c>
      <c r="P10957" t="str">
        <f>VLOOKUP(retail_sales_2023!C10957,customers!A:J,5,)</f>
        <v>Amritsar</v>
      </c>
      <c r="Q10957" t="str">
        <f>VLOOKUP(C10957,customers!A:J,10,0)</f>
        <v>Premium</v>
      </c>
    </row>
    <row r="10958" spans="1:17" x14ac:dyDescent="0.3">
      <c r="A10958" t="s">
        <v>12049</v>
      </c>
      <c r="B10958" s="1">
        <v>45269</v>
      </c>
      <c r="C10958" t="s">
        <v>31</v>
      </c>
      <c r="D10958" t="s">
        <v>32</v>
      </c>
      <c r="E10958" t="s">
        <v>33</v>
      </c>
      <c r="F10958" t="s">
        <v>52</v>
      </c>
      <c r="G10958" t="s">
        <v>133</v>
      </c>
      <c r="H10958">
        <v>2</v>
      </c>
      <c r="I10958">
        <v>750.79</v>
      </c>
      <c r="J10958">
        <v>0.1</v>
      </c>
      <c r="K10958">
        <v>1351.42</v>
      </c>
      <c r="L10958">
        <v>82.21</v>
      </c>
      <c r="M10958">
        <f t="shared" si="515"/>
        <v>1351.422</v>
      </c>
      <c r="N10958" t="str">
        <f t="shared" si="513"/>
        <v>Q4</v>
      </c>
      <c r="O10958" s="2">
        <f t="shared" si="514"/>
        <v>6.0832309718666284</v>
      </c>
      <c r="P10958" t="str">
        <f>VLOOKUP(retail_sales_2023!C10958,customers!A:J,5,)</f>
        <v>Ahmedabad</v>
      </c>
      <c r="Q10958" t="str">
        <f>VLOOKUP(C10958,customers!A:J,10,0)</f>
        <v>Premium</v>
      </c>
    </row>
    <row r="10959" spans="1:17" x14ac:dyDescent="0.3">
      <c r="A10959" t="s">
        <v>12050</v>
      </c>
      <c r="B10959" s="1">
        <v>45194</v>
      </c>
      <c r="C10959" t="s">
        <v>1612</v>
      </c>
      <c r="D10959" t="s">
        <v>1613</v>
      </c>
      <c r="E10959" t="s">
        <v>15</v>
      </c>
      <c r="F10959" t="s">
        <v>81</v>
      </c>
      <c r="G10959" t="s">
        <v>82</v>
      </c>
      <c r="H10959">
        <v>2</v>
      </c>
      <c r="I10959">
        <v>2948.91</v>
      </c>
      <c r="J10959">
        <v>0</v>
      </c>
      <c r="K10959">
        <v>5897.82</v>
      </c>
      <c r="L10959">
        <v>2090.8200000000002</v>
      </c>
      <c r="M10959">
        <f t="shared" si="515"/>
        <v>5897.82</v>
      </c>
      <c r="N10959" t="str">
        <f t="shared" si="513"/>
        <v>Q3</v>
      </c>
      <c r="O10959" s="2">
        <f t="shared" si="514"/>
        <v>35.450725861419983</v>
      </c>
      <c r="P10959" t="str">
        <f>VLOOKUP(retail_sales_2023!C10959,customers!A:J,5,)</f>
        <v>Chennai</v>
      </c>
      <c r="Q10959" t="str">
        <f>VLOOKUP(C10959,customers!A:J,10,0)</f>
        <v>Premium</v>
      </c>
    </row>
    <row r="10960" spans="1:17" x14ac:dyDescent="0.3">
      <c r="A10960" t="s">
        <v>12051</v>
      </c>
      <c r="B10960" s="1">
        <v>45065</v>
      </c>
      <c r="C10960" t="s">
        <v>1034</v>
      </c>
      <c r="D10960" t="s">
        <v>1035</v>
      </c>
      <c r="E10960" t="s">
        <v>21</v>
      </c>
      <c r="F10960" t="s">
        <v>16</v>
      </c>
      <c r="G10960" t="s">
        <v>17</v>
      </c>
      <c r="H10960">
        <v>5</v>
      </c>
      <c r="I10960">
        <v>601.15</v>
      </c>
      <c r="J10960">
        <v>0</v>
      </c>
      <c r="K10960">
        <v>3005.75</v>
      </c>
      <c r="L10960">
        <v>1044.73</v>
      </c>
      <c r="M10960">
        <f t="shared" si="515"/>
        <v>3005.75</v>
      </c>
      <c r="N10960" t="str">
        <f t="shared" si="513"/>
        <v>Q2</v>
      </c>
      <c r="O10960" s="2">
        <f t="shared" si="514"/>
        <v>34.757714380770196</v>
      </c>
      <c r="P10960" t="str">
        <f>VLOOKUP(retail_sales_2023!C10960,customers!A:J,5,)</f>
        <v>Ranchi</v>
      </c>
      <c r="Q10960" t="str">
        <f>VLOOKUP(C10960,customers!A:J,10,0)</f>
        <v>Premium</v>
      </c>
    </row>
    <row r="10961" spans="1:17" x14ac:dyDescent="0.3">
      <c r="A10961" t="s">
        <v>12052</v>
      </c>
      <c r="B10961" s="1">
        <v>45224</v>
      </c>
      <c r="C10961" t="s">
        <v>1087</v>
      </c>
      <c r="D10961" t="s">
        <v>1088</v>
      </c>
      <c r="E10961" t="s">
        <v>15</v>
      </c>
      <c r="F10961" t="s">
        <v>52</v>
      </c>
      <c r="G10961" t="s">
        <v>69</v>
      </c>
      <c r="H10961">
        <v>9</v>
      </c>
      <c r="I10961">
        <v>750.37</v>
      </c>
      <c r="J10961">
        <v>0.1</v>
      </c>
      <c r="K10961">
        <v>6078</v>
      </c>
      <c r="L10961">
        <v>612.14</v>
      </c>
      <c r="M10961">
        <f t="shared" si="515"/>
        <v>6077.9970000000003</v>
      </c>
      <c r="N10961" t="str">
        <f t="shared" si="513"/>
        <v>Q4</v>
      </c>
      <c r="O10961" s="2">
        <f t="shared" si="514"/>
        <v>10.0714050674564</v>
      </c>
      <c r="P10961" t="str">
        <f>VLOOKUP(retail_sales_2023!C10961,customers!A:J,5,)</f>
        <v>Kochi</v>
      </c>
      <c r="Q10961" t="str">
        <f>VLOOKUP(C10961,customers!A:J,10,0)</f>
        <v>Regular</v>
      </c>
    </row>
    <row r="10962" spans="1:17" x14ac:dyDescent="0.3">
      <c r="A10962" t="s">
        <v>12053</v>
      </c>
      <c r="B10962" s="1">
        <v>45026</v>
      </c>
      <c r="C10962" t="s">
        <v>2500</v>
      </c>
      <c r="D10962" t="s">
        <v>2501</v>
      </c>
      <c r="E10962" t="s">
        <v>21</v>
      </c>
      <c r="F10962" t="s">
        <v>81</v>
      </c>
      <c r="G10962" t="s">
        <v>264</v>
      </c>
      <c r="H10962">
        <v>3</v>
      </c>
      <c r="I10962">
        <v>2801.33</v>
      </c>
      <c r="J10962">
        <v>0</v>
      </c>
      <c r="K10962">
        <v>8403.99</v>
      </c>
      <c r="L10962">
        <v>3096.18</v>
      </c>
      <c r="M10962">
        <f t="shared" si="515"/>
        <v>8403.99</v>
      </c>
      <c r="N10962" t="str">
        <f t="shared" si="513"/>
        <v>Q2</v>
      </c>
      <c r="O10962" s="2">
        <f t="shared" si="514"/>
        <v>36.841785865999363</v>
      </c>
      <c r="P10962" t="str">
        <f>VLOOKUP(retail_sales_2023!C10962,customers!A:J,5,)</f>
        <v>Bhubaneswar</v>
      </c>
      <c r="Q10962" t="str">
        <f>VLOOKUP(C10962,customers!A:J,10,0)</f>
        <v>Occasional</v>
      </c>
    </row>
    <row r="10963" spans="1:17" x14ac:dyDescent="0.3">
      <c r="A10963" t="s">
        <v>12054</v>
      </c>
      <c r="B10963" s="1">
        <v>45259</v>
      </c>
      <c r="C10963" t="s">
        <v>1002</v>
      </c>
      <c r="D10963" t="s">
        <v>1003</v>
      </c>
      <c r="E10963" t="s">
        <v>21</v>
      </c>
      <c r="F10963" t="s">
        <v>43</v>
      </c>
      <c r="G10963" t="s">
        <v>110</v>
      </c>
      <c r="H10963">
        <v>5</v>
      </c>
      <c r="I10963">
        <v>81240.179999999993</v>
      </c>
      <c r="J10963">
        <v>0.15</v>
      </c>
      <c r="K10963">
        <v>345270.76</v>
      </c>
      <c r="L10963">
        <v>-24503</v>
      </c>
      <c r="M10963">
        <f t="shared" si="515"/>
        <v>345270.76499999996</v>
      </c>
      <c r="N10963" t="str">
        <f t="shared" si="513"/>
        <v>Q4</v>
      </c>
      <c r="O10963" s="2">
        <f t="shared" si="514"/>
        <v>-7.0967492295032448</v>
      </c>
      <c r="P10963" t="str">
        <f>VLOOKUP(retail_sales_2023!C10963,customers!A:J,5,)</f>
        <v>Bhubaneswar</v>
      </c>
      <c r="Q10963" t="str">
        <f>VLOOKUP(C10963,customers!A:J,10,0)</f>
        <v>Premium</v>
      </c>
    </row>
    <row r="10964" spans="1:17" x14ac:dyDescent="0.3">
      <c r="A10964" t="s">
        <v>12055</v>
      </c>
      <c r="B10964" s="1">
        <v>45008</v>
      </c>
      <c r="C10964" t="s">
        <v>901</v>
      </c>
      <c r="D10964" t="s">
        <v>902</v>
      </c>
      <c r="E10964" t="s">
        <v>21</v>
      </c>
      <c r="F10964" t="s">
        <v>52</v>
      </c>
      <c r="G10964" t="s">
        <v>200</v>
      </c>
      <c r="H10964">
        <v>3</v>
      </c>
      <c r="I10964">
        <v>127.47</v>
      </c>
      <c r="J10964">
        <v>0</v>
      </c>
      <c r="K10964">
        <v>382.41</v>
      </c>
      <c r="L10964">
        <v>25.23</v>
      </c>
      <c r="M10964">
        <f t="shared" si="515"/>
        <v>382.40999999999997</v>
      </c>
      <c r="N10964" t="str">
        <f t="shared" si="513"/>
        <v>Q1</v>
      </c>
      <c r="O10964" s="2">
        <f t="shared" si="514"/>
        <v>6.5976308150937468</v>
      </c>
      <c r="P10964" t="str">
        <f>VLOOKUP(retail_sales_2023!C10964,customers!A:J,5,)</f>
        <v>Ranchi</v>
      </c>
      <c r="Q10964" t="str">
        <f>VLOOKUP(C10964,customers!A:J,10,0)</f>
        <v>Regular</v>
      </c>
    </row>
    <row r="10965" spans="1:17" x14ac:dyDescent="0.3">
      <c r="A10965" t="s">
        <v>12056</v>
      </c>
      <c r="B10965" s="1">
        <v>44950</v>
      </c>
      <c r="C10965" t="s">
        <v>180</v>
      </c>
      <c r="D10965" t="s">
        <v>181</v>
      </c>
      <c r="E10965" t="s">
        <v>15</v>
      </c>
      <c r="F10965" t="s">
        <v>43</v>
      </c>
      <c r="G10965" t="s">
        <v>301</v>
      </c>
      <c r="H10965">
        <v>5</v>
      </c>
      <c r="I10965">
        <v>57630.35</v>
      </c>
      <c r="J10965">
        <v>0.1</v>
      </c>
      <c r="K10965">
        <v>259336.58</v>
      </c>
      <c r="L10965">
        <v>31930.02</v>
      </c>
      <c r="M10965">
        <f t="shared" si="515"/>
        <v>259336.57500000001</v>
      </c>
      <c r="N10965" t="str">
        <f t="shared" si="513"/>
        <v>Q1</v>
      </c>
      <c r="O10965" s="2">
        <f t="shared" si="514"/>
        <v>12.31219290390889</v>
      </c>
      <c r="P10965" t="str">
        <f>VLOOKUP(retail_sales_2023!C10965,customers!A:J,5,)</f>
        <v>Kochi</v>
      </c>
      <c r="Q10965" t="str">
        <f>VLOOKUP(C10965,customers!A:J,10,0)</f>
        <v>Premium</v>
      </c>
    </row>
    <row r="10966" spans="1:17" x14ac:dyDescent="0.3">
      <c r="A10966" t="s">
        <v>12057</v>
      </c>
      <c r="B10966" s="1">
        <v>45282</v>
      </c>
      <c r="C10966" t="s">
        <v>1687</v>
      </c>
      <c r="D10966" t="s">
        <v>1688</v>
      </c>
      <c r="E10966" t="s">
        <v>27</v>
      </c>
      <c r="F10966" t="s">
        <v>22</v>
      </c>
      <c r="G10966" t="s">
        <v>23</v>
      </c>
      <c r="H10966">
        <v>4</v>
      </c>
      <c r="I10966">
        <v>11446.06</v>
      </c>
      <c r="J10966">
        <v>0</v>
      </c>
      <c r="K10966">
        <v>45784.24</v>
      </c>
      <c r="L10966">
        <v>9672.51</v>
      </c>
      <c r="M10966">
        <f t="shared" si="515"/>
        <v>45784.24</v>
      </c>
      <c r="N10966" t="str">
        <f t="shared" si="513"/>
        <v>Q4</v>
      </c>
      <c r="O10966" s="2">
        <f t="shared" si="514"/>
        <v>21.126287124128304</v>
      </c>
      <c r="P10966" t="str">
        <f>VLOOKUP(retail_sales_2023!C10966,customers!A:J,5,)</f>
        <v>Chandigarh</v>
      </c>
      <c r="Q10966" t="str">
        <f>VLOOKUP(C10966,customers!A:J,10,0)</f>
        <v>Occasional</v>
      </c>
    </row>
    <row r="10967" spans="1:17" x14ac:dyDescent="0.3">
      <c r="A10967" t="s">
        <v>12058</v>
      </c>
      <c r="B10967" s="1">
        <v>45216</v>
      </c>
      <c r="C10967" t="s">
        <v>1422</v>
      </c>
      <c r="D10967" t="s">
        <v>1423</v>
      </c>
      <c r="E10967" t="s">
        <v>33</v>
      </c>
      <c r="F10967" t="s">
        <v>43</v>
      </c>
      <c r="G10967" t="s">
        <v>178</v>
      </c>
      <c r="H10967">
        <v>4</v>
      </c>
      <c r="I10967">
        <v>63069.71</v>
      </c>
      <c r="J10967">
        <v>0.15</v>
      </c>
      <c r="K10967">
        <v>214437.01</v>
      </c>
      <c r="L10967">
        <v>32502.95</v>
      </c>
      <c r="M10967">
        <f t="shared" si="515"/>
        <v>214437.014</v>
      </c>
      <c r="N10967" t="str">
        <f t="shared" si="513"/>
        <v>Q4</v>
      </c>
      <c r="O10967" s="2">
        <f t="shared" si="514"/>
        <v>15.157341542861468</v>
      </c>
      <c r="P10967" t="str">
        <f>VLOOKUP(retail_sales_2023!C10967,customers!A:J,5,)</f>
        <v>Mumbai</v>
      </c>
      <c r="Q10967" t="str">
        <f>VLOOKUP(C10967,customers!A:J,10,0)</f>
        <v>Premium</v>
      </c>
    </row>
    <row r="10968" spans="1:17" x14ac:dyDescent="0.3">
      <c r="A10968" t="s">
        <v>12059</v>
      </c>
      <c r="B10968" s="1">
        <v>45211</v>
      </c>
      <c r="C10968" t="s">
        <v>1681</v>
      </c>
      <c r="D10968" t="s">
        <v>1682</v>
      </c>
      <c r="E10968" t="s">
        <v>21</v>
      </c>
      <c r="F10968" t="s">
        <v>22</v>
      </c>
      <c r="G10968" t="s">
        <v>196</v>
      </c>
      <c r="H10968">
        <v>2</v>
      </c>
      <c r="I10968">
        <v>32349.57</v>
      </c>
      <c r="J10968">
        <v>0</v>
      </c>
      <c r="K10968">
        <v>64699.14</v>
      </c>
      <c r="L10968">
        <v>16156.32</v>
      </c>
      <c r="M10968">
        <f t="shared" si="515"/>
        <v>64699.14</v>
      </c>
      <c r="N10968" t="str">
        <f t="shared" si="513"/>
        <v>Q4</v>
      </c>
      <c r="O10968" s="2">
        <f t="shared" si="514"/>
        <v>24.971460207971852</v>
      </c>
      <c r="P10968" t="str">
        <f>VLOOKUP(retail_sales_2023!C10968,customers!A:J,5,)</f>
        <v>Bhubaneswar</v>
      </c>
      <c r="Q10968" t="str">
        <f>VLOOKUP(C10968,customers!A:J,10,0)</f>
        <v>Occasional</v>
      </c>
    </row>
    <row r="10969" spans="1:17" x14ac:dyDescent="0.3">
      <c r="A10969" t="s">
        <v>12060</v>
      </c>
      <c r="B10969" s="1">
        <v>45051</v>
      </c>
      <c r="C10969" t="s">
        <v>1536</v>
      </c>
      <c r="D10969" t="s">
        <v>1537</v>
      </c>
      <c r="E10969" t="s">
        <v>15</v>
      </c>
      <c r="F10969" t="s">
        <v>81</v>
      </c>
      <c r="G10969" t="s">
        <v>150</v>
      </c>
      <c r="H10969">
        <v>3</v>
      </c>
      <c r="I10969">
        <v>589.82000000000005</v>
      </c>
      <c r="J10969">
        <v>0</v>
      </c>
      <c r="K10969">
        <v>1769.46</v>
      </c>
      <c r="L10969">
        <v>563.39</v>
      </c>
      <c r="M10969">
        <f t="shared" si="515"/>
        <v>1769.46</v>
      </c>
      <c r="N10969" t="str">
        <f t="shared" si="513"/>
        <v>Q2</v>
      </c>
      <c r="O10969" s="2">
        <f t="shared" si="514"/>
        <v>31.839657296576355</v>
      </c>
      <c r="P10969" t="str">
        <f>VLOOKUP(retail_sales_2023!C10969,customers!A:J,5,)</f>
        <v>Kochi</v>
      </c>
      <c r="Q10969" t="str">
        <f>VLOOKUP(C10969,customers!A:J,10,0)</f>
        <v>Regular</v>
      </c>
    </row>
    <row r="10970" spans="1:17" x14ac:dyDescent="0.3">
      <c r="A10970" t="s">
        <v>12061</v>
      </c>
      <c r="B10970" s="1">
        <v>44934</v>
      </c>
      <c r="C10970" t="s">
        <v>361</v>
      </c>
      <c r="D10970" t="s">
        <v>362</v>
      </c>
      <c r="E10970" t="s">
        <v>15</v>
      </c>
      <c r="F10970" t="s">
        <v>43</v>
      </c>
      <c r="G10970" t="s">
        <v>282</v>
      </c>
      <c r="H10970">
        <v>5</v>
      </c>
      <c r="I10970">
        <v>38094.42</v>
      </c>
      <c r="J10970">
        <v>0</v>
      </c>
      <c r="K10970">
        <v>190472.1</v>
      </c>
      <c r="L10970">
        <v>23713.72</v>
      </c>
      <c r="M10970">
        <f t="shared" si="515"/>
        <v>190472.09999999998</v>
      </c>
      <c r="N10970" t="str">
        <f t="shared" si="513"/>
        <v>Q1</v>
      </c>
      <c r="O10970" s="2">
        <f t="shared" si="514"/>
        <v>12.449970363113549</v>
      </c>
      <c r="P10970" t="str">
        <f>VLOOKUP(retail_sales_2023!C10970,customers!A:J,5,)</f>
        <v>Hyderabad</v>
      </c>
      <c r="Q10970" t="str">
        <f>VLOOKUP(C10970,customers!A:J,10,0)</f>
        <v>Premium</v>
      </c>
    </row>
    <row r="10971" spans="1:17" x14ac:dyDescent="0.3">
      <c r="A10971" t="s">
        <v>12062</v>
      </c>
      <c r="B10971" s="1">
        <v>45236</v>
      </c>
      <c r="C10971" t="s">
        <v>875</v>
      </c>
      <c r="D10971" t="s">
        <v>876</v>
      </c>
      <c r="E10971" t="s">
        <v>15</v>
      </c>
      <c r="F10971" t="s">
        <v>52</v>
      </c>
      <c r="G10971" t="s">
        <v>53</v>
      </c>
      <c r="H10971">
        <v>5</v>
      </c>
      <c r="I10971">
        <v>621.02</v>
      </c>
      <c r="J10971">
        <v>0.3</v>
      </c>
      <c r="K10971">
        <v>2173.5700000000002</v>
      </c>
      <c r="L10971">
        <v>-22.51</v>
      </c>
      <c r="M10971">
        <f t="shared" si="515"/>
        <v>2173.5699999999997</v>
      </c>
      <c r="N10971" t="str">
        <f t="shared" si="513"/>
        <v>Q4</v>
      </c>
      <c r="O10971" s="2">
        <f t="shared" si="514"/>
        <v>-1.035623421375893</v>
      </c>
      <c r="P10971" t="str">
        <f>VLOOKUP(retail_sales_2023!C10971,customers!A:J,5,)</f>
        <v>Chennai</v>
      </c>
      <c r="Q10971" t="str">
        <f>VLOOKUP(C10971,customers!A:J,10,0)</f>
        <v>Premium</v>
      </c>
    </row>
    <row r="10972" spans="1:17" x14ac:dyDescent="0.3">
      <c r="A10972" t="s">
        <v>12063</v>
      </c>
      <c r="B10972" s="1">
        <v>45206</v>
      </c>
      <c r="C10972" t="s">
        <v>479</v>
      </c>
      <c r="D10972" t="s">
        <v>480</v>
      </c>
      <c r="E10972" t="s">
        <v>21</v>
      </c>
      <c r="F10972" t="s">
        <v>22</v>
      </c>
      <c r="G10972" t="s">
        <v>182</v>
      </c>
      <c r="H10972">
        <v>1</v>
      </c>
      <c r="I10972">
        <v>44987.75</v>
      </c>
      <c r="J10972">
        <v>0.05</v>
      </c>
      <c r="K10972">
        <v>42738.36</v>
      </c>
      <c r="L10972">
        <v>10938.98</v>
      </c>
      <c r="M10972">
        <f t="shared" si="515"/>
        <v>42738.362499999996</v>
      </c>
      <c r="N10972" t="str">
        <f t="shared" si="513"/>
        <v>Q4</v>
      </c>
      <c r="O10972" s="2">
        <f t="shared" si="514"/>
        <v>25.595226396146227</v>
      </c>
      <c r="P10972" t="str">
        <f>VLOOKUP(retail_sales_2023!C10972,customers!A:J,5,)</f>
        <v>Bhubaneswar</v>
      </c>
      <c r="Q10972" t="str">
        <f>VLOOKUP(C10972,customers!A:J,10,0)</f>
        <v>Premium</v>
      </c>
    </row>
    <row r="10973" spans="1:17" x14ac:dyDescent="0.3">
      <c r="A10973" t="s">
        <v>12064</v>
      </c>
      <c r="B10973" s="1">
        <v>45013</v>
      </c>
      <c r="C10973" t="s">
        <v>1258</v>
      </c>
      <c r="D10973" t="s">
        <v>1259</v>
      </c>
      <c r="E10973" t="s">
        <v>33</v>
      </c>
      <c r="F10973" t="s">
        <v>81</v>
      </c>
      <c r="G10973" t="s">
        <v>82</v>
      </c>
      <c r="H10973">
        <v>4</v>
      </c>
      <c r="I10973">
        <v>4624.99</v>
      </c>
      <c r="J10973">
        <v>0.1</v>
      </c>
      <c r="K10973">
        <v>16649.96</v>
      </c>
      <c r="L10973">
        <v>4913.41</v>
      </c>
      <c r="M10973">
        <f t="shared" si="515"/>
        <v>16649.964</v>
      </c>
      <c r="N10973" t="str">
        <f t="shared" si="513"/>
        <v>Q1</v>
      </c>
      <c r="O10973" s="2">
        <f t="shared" si="514"/>
        <v>29.510040864963038</v>
      </c>
      <c r="P10973" t="str">
        <f>VLOOKUP(retail_sales_2023!C10973,customers!A:J,5,)</f>
        <v>Mumbai</v>
      </c>
      <c r="Q10973" t="str">
        <f>VLOOKUP(C10973,customers!A:J,10,0)</f>
        <v>Regular</v>
      </c>
    </row>
    <row r="10974" spans="1:17" x14ac:dyDescent="0.3">
      <c r="A10974" t="s">
        <v>12065</v>
      </c>
      <c r="B10974" s="1">
        <v>44960</v>
      </c>
      <c r="C10974" t="s">
        <v>2046</v>
      </c>
      <c r="D10974" t="s">
        <v>2047</v>
      </c>
      <c r="E10974" t="s">
        <v>15</v>
      </c>
      <c r="F10974" t="s">
        <v>81</v>
      </c>
      <c r="G10974" t="s">
        <v>333</v>
      </c>
      <c r="H10974">
        <v>2</v>
      </c>
      <c r="I10974">
        <v>868.67</v>
      </c>
      <c r="J10974">
        <v>0.25</v>
      </c>
      <c r="K10974">
        <v>1303</v>
      </c>
      <c r="L10974">
        <v>419.31</v>
      </c>
      <c r="M10974">
        <f t="shared" si="515"/>
        <v>1303.0049999999999</v>
      </c>
      <c r="N10974" t="str">
        <f t="shared" si="513"/>
        <v>Q1</v>
      </c>
      <c r="O10974" s="2">
        <f t="shared" si="514"/>
        <v>32.180353031465849</v>
      </c>
      <c r="P10974" t="str">
        <f>VLOOKUP(retail_sales_2023!C10974,customers!A:J,5,)</f>
        <v>Bengaluru</v>
      </c>
      <c r="Q10974" t="str">
        <f>VLOOKUP(C10974,customers!A:J,10,0)</f>
        <v>Premium</v>
      </c>
    </row>
    <row r="10975" spans="1:17" x14ac:dyDescent="0.3">
      <c r="A10975" t="s">
        <v>12066</v>
      </c>
      <c r="B10975" s="1">
        <v>44931</v>
      </c>
      <c r="C10975" t="s">
        <v>224</v>
      </c>
      <c r="D10975" t="s">
        <v>225</v>
      </c>
      <c r="E10975" t="s">
        <v>33</v>
      </c>
      <c r="F10975" t="s">
        <v>22</v>
      </c>
      <c r="G10975" t="s">
        <v>146</v>
      </c>
      <c r="H10975">
        <v>3</v>
      </c>
      <c r="I10975">
        <v>39499.269999999997</v>
      </c>
      <c r="J10975">
        <v>0.25</v>
      </c>
      <c r="K10975">
        <v>88873.36</v>
      </c>
      <c r="L10975">
        <v>27553.52</v>
      </c>
      <c r="M10975">
        <f t="shared" si="515"/>
        <v>88873.357499999998</v>
      </c>
      <c r="N10975" t="str">
        <f t="shared" si="513"/>
        <v>Q1</v>
      </c>
      <c r="O10975" s="2">
        <f t="shared" si="514"/>
        <v>31.003126246155205</v>
      </c>
      <c r="P10975" t="str">
        <f>VLOOKUP(retail_sales_2023!C10975,customers!A:J,5,)</f>
        <v>Surat</v>
      </c>
      <c r="Q10975" t="str">
        <f>VLOOKUP(C10975,customers!A:J,10,0)</f>
        <v>Premium</v>
      </c>
    </row>
    <row r="10976" spans="1:17" x14ac:dyDescent="0.3">
      <c r="A10976" t="s">
        <v>12067</v>
      </c>
      <c r="B10976" s="1">
        <v>44937</v>
      </c>
      <c r="C10976" t="s">
        <v>4155</v>
      </c>
      <c r="D10976" t="s">
        <v>4156</v>
      </c>
      <c r="E10976" t="s">
        <v>15</v>
      </c>
      <c r="F10976" t="s">
        <v>81</v>
      </c>
      <c r="G10976" t="s">
        <v>370</v>
      </c>
      <c r="H10976">
        <v>5</v>
      </c>
      <c r="I10976">
        <v>2515.67</v>
      </c>
      <c r="J10976">
        <v>0</v>
      </c>
      <c r="K10976">
        <v>12578.35</v>
      </c>
      <c r="L10976">
        <v>3546.09</v>
      </c>
      <c r="M10976">
        <f t="shared" si="515"/>
        <v>12578.35</v>
      </c>
      <c r="N10976" t="str">
        <f t="shared" si="513"/>
        <v>Q1</v>
      </c>
      <c r="O10976" s="2">
        <f t="shared" si="514"/>
        <v>28.192012465863964</v>
      </c>
      <c r="P10976" t="str">
        <f>VLOOKUP(retail_sales_2023!C10976,customers!A:J,5,)</f>
        <v>Hyderabad</v>
      </c>
      <c r="Q10976" t="str">
        <f>VLOOKUP(C10976,customers!A:J,10,0)</f>
        <v>Premium</v>
      </c>
    </row>
    <row r="10977" spans="1:17" x14ac:dyDescent="0.3">
      <c r="A10977" t="s">
        <v>12068</v>
      </c>
      <c r="B10977" s="1">
        <v>45289</v>
      </c>
      <c r="C10977" t="s">
        <v>663</v>
      </c>
      <c r="D10977" t="s">
        <v>1776</v>
      </c>
      <c r="E10977" t="s">
        <v>27</v>
      </c>
      <c r="F10977" t="s">
        <v>43</v>
      </c>
      <c r="G10977" t="s">
        <v>110</v>
      </c>
      <c r="H10977">
        <v>1</v>
      </c>
      <c r="I10977">
        <v>49067.040000000001</v>
      </c>
      <c r="J10977">
        <v>0</v>
      </c>
      <c r="K10977">
        <v>49067.040000000001</v>
      </c>
      <c r="L10977">
        <v>5919.94</v>
      </c>
      <c r="M10977">
        <f t="shared" si="515"/>
        <v>49067.040000000001</v>
      </c>
      <c r="N10977" t="str">
        <f t="shared" si="513"/>
        <v>Q4</v>
      </c>
      <c r="O10977" s="2">
        <f t="shared" si="514"/>
        <v>12.065003309757424</v>
      </c>
      <c r="P10977" t="str">
        <f>VLOOKUP(retail_sales_2023!C10977,customers!A:J,5,)</f>
        <v>Lucknow</v>
      </c>
      <c r="Q10977" t="str">
        <f>VLOOKUP(C10977,customers!A:J,10,0)</f>
        <v>Premium</v>
      </c>
    </row>
    <row r="10978" spans="1:17" x14ac:dyDescent="0.3">
      <c r="A10978" t="s">
        <v>12069</v>
      </c>
      <c r="B10978" s="1">
        <v>45173</v>
      </c>
      <c r="C10978" t="s">
        <v>1827</v>
      </c>
      <c r="D10978" t="s">
        <v>1828</v>
      </c>
      <c r="E10978" t="s">
        <v>33</v>
      </c>
      <c r="F10978" t="s">
        <v>43</v>
      </c>
      <c r="G10978" t="s">
        <v>282</v>
      </c>
      <c r="H10978">
        <v>1</v>
      </c>
      <c r="I10978">
        <v>83067.11</v>
      </c>
      <c r="J10978">
        <v>0.2</v>
      </c>
      <c r="K10978">
        <v>66453.69</v>
      </c>
      <c r="L10978">
        <v>6084.43</v>
      </c>
      <c r="M10978">
        <f t="shared" si="515"/>
        <v>66453.688000000009</v>
      </c>
      <c r="N10978" t="str">
        <f t="shared" si="513"/>
        <v>Q3</v>
      </c>
      <c r="O10978" s="2">
        <f t="shared" si="514"/>
        <v>9.1558948795770405</v>
      </c>
      <c r="P10978" t="str">
        <f>VLOOKUP(retail_sales_2023!C10978,customers!A:J,5,)</f>
        <v>Mumbai</v>
      </c>
      <c r="Q10978" t="str">
        <f>VLOOKUP(C10978,customers!A:J,10,0)</f>
        <v>Regular</v>
      </c>
    </row>
    <row r="10979" spans="1:17" x14ac:dyDescent="0.3">
      <c r="A10979" t="s">
        <v>12070</v>
      </c>
      <c r="B10979" s="1">
        <v>45015</v>
      </c>
      <c r="C10979" t="s">
        <v>1310</v>
      </c>
      <c r="D10979" t="s">
        <v>1311</v>
      </c>
      <c r="E10979" t="s">
        <v>33</v>
      </c>
      <c r="F10979" t="s">
        <v>43</v>
      </c>
      <c r="G10979" t="s">
        <v>44</v>
      </c>
      <c r="H10979">
        <v>3</v>
      </c>
      <c r="I10979">
        <v>56497.31</v>
      </c>
      <c r="J10979">
        <v>0.15</v>
      </c>
      <c r="K10979">
        <v>144068.14000000001</v>
      </c>
      <c r="L10979">
        <v>14845.55</v>
      </c>
      <c r="M10979">
        <f t="shared" si="515"/>
        <v>144068.14049999998</v>
      </c>
      <c r="N10979" t="str">
        <f t="shared" si="513"/>
        <v>Q1</v>
      </c>
      <c r="O10979" s="2">
        <f t="shared" si="514"/>
        <v>10.304533674135028</v>
      </c>
      <c r="P10979" t="str">
        <f>VLOOKUP(retail_sales_2023!C10979,customers!A:J,5,)</f>
        <v>Mumbai</v>
      </c>
      <c r="Q10979" t="str">
        <f>VLOOKUP(C10979,customers!A:J,10,0)</f>
        <v>Occasional</v>
      </c>
    </row>
    <row r="10980" spans="1:17" x14ac:dyDescent="0.3">
      <c r="A10980" t="s">
        <v>12071</v>
      </c>
      <c r="B10980" s="1">
        <v>45069</v>
      </c>
      <c r="C10980" t="s">
        <v>1659</v>
      </c>
      <c r="D10980" t="s">
        <v>1781</v>
      </c>
      <c r="E10980" t="s">
        <v>15</v>
      </c>
      <c r="F10980" t="s">
        <v>22</v>
      </c>
      <c r="G10980" t="s">
        <v>196</v>
      </c>
      <c r="H10980">
        <v>2</v>
      </c>
      <c r="I10980">
        <v>22206.34</v>
      </c>
      <c r="J10980">
        <v>0.1</v>
      </c>
      <c r="K10980">
        <v>39971.410000000003</v>
      </c>
      <c r="L10980">
        <v>8669.3700000000008</v>
      </c>
      <c r="M10980">
        <f t="shared" si="515"/>
        <v>39971.412000000004</v>
      </c>
      <c r="N10980" t="str">
        <f t="shared" si="513"/>
        <v>Q2</v>
      </c>
      <c r="O10980" s="2">
        <f t="shared" si="514"/>
        <v>21.688927160688102</v>
      </c>
      <c r="P10980" t="str">
        <f>VLOOKUP(retail_sales_2023!C10980,customers!A:J,5,)</f>
        <v>Coimbatore</v>
      </c>
      <c r="Q10980" t="str">
        <f>VLOOKUP(C10980,customers!A:J,10,0)</f>
        <v>Regular</v>
      </c>
    </row>
    <row r="10981" spans="1:17" x14ac:dyDescent="0.3">
      <c r="A10981" t="s">
        <v>12072</v>
      </c>
      <c r="B10981" s="1">
        <v>45067</v>
      </c>
      <c r="C10981" t="s">
        <v>2437</v>
      </c>
      <c r="D10981" t="s">
        <v>2438</v>
      </c>
      <c r="E10981" t="s">
        <v>15</v>
      </c>
      <c r="F10981" t="s">
        <v>43</v>
      </c>
      <c r="G10981" t="s">
        <v>128</v>
      </c>
      <c r="H10981">
        <v>1</v>
      </c>
      <c r="I10981">
        <v>16517.490000000002</v>
      </c>
      <c r="J10981">
        <v>0.2</v>
      </c>
      <c r="K10981">
        <v>13213.99</v>
      </c>
      <c r="L10981">
        <v>1752.5</v>
      </c>
      <c r="M10981">
        <f t="shared" si="515"/>
        <v>13213.992000000002</v>
      </c>
      <c r="N10981" t="str">
        <f t="shared" si="513"/>
        <v>Q2</v>
      </c>
      <c r="O10981" s="2">
        <f t="shared" si="514"/>
        <v>13.262458954486874</v>
      </c>
      <c r="P10981" t="str">
        <f>VLOOKUP(retail_sales_2023!C10981,customers!A:J,5,)</f>
        <v>Chennai</v>
      </c>
      <c r="Q10981" t="str">
        <f>VLOOKUP(C10981,customers!A:J,10,0)</f>
        <v>Premium</v>
      </c>
    </row>
    <row r="10982" spans="1:17" x14ac:dyDescent="0.3">
      <c r="A10982" t="s">
        <v>12073</v>
      </c>
      <c r="B10982" s="1">
        <v>45018</v>
      </c>
      <c r="C10982" t="s">
        <v>1847</v>
      </c>
      <c r="D10982" t="s">
        <v>1848</v>
      </c>
      <c r="E10982" t="s">
        <v>33</v>
      </c>
      <c r="F10982" t="s">
        <v>43</v>
      </c>
      <c r="G10982" t="s">
        <v>44</v>
      </c>
      <c r="H10982">
        <v>1</v>
      </c>
      <c r="I10982">
        <v>19538.330000000002</v>
      </c>
      <c r="J10982">
        <v>0.1</v>
      </c>
      <c r="K10982">
        <v>17584.5</v>
      </c>
      <c r="L10982">
        <v>2448.0300000000002</v>
      </c>
      <c r="M10982">
        <f t="shared" si="515"/>
        <v>17584.497000000003</v>
      </c>
      <c r="N10982" t="str">
        <f t="shared" si="513"/>
        <v>Q2</v>
      </c>
      <c r="O10982" s="2">
        <f t="shared" si="514"/>
        <v>13.921521794762434</v>
      </c>
      <c r="P10982" t="str">
        <f>VLOOKUP(retail_sales_2023!C10982,customers!A:J,5,)</f>
        <v>Mumbai</v>
      </c>
      <c r="Q10982" t="str">
        <f>VLOOKUP(C10982,customers!A:J,10,0)</f>
        <v>Premium</v>
      </c>
    </row>
    <row r="10983" spans="1:17" x14ac:dyDescent="0.3">
      <c r="A10983" t="s">
        <v>12074</v>
      </c>
      <c r="B10983" s="1">
        <v>44988</v>
      </c>
      <c r="C10983" t="s">
        <v>996</v>
      </c>
      <c r="D10983" t="s">
        <v>997</v>
      </c>
      <c r="E10983" t="s">
        <v>33</v>
      </c>
      <c r="F10983" t="s">
        <v>81</v>
      </c>
      <c r="G10983" t="s">
        <v>370</v>
      </c>
      <c r="H10983">
        <v>2</v>
      </c>
      <c r="I10983">
        <v>2762.82</v>
      </c>
      <c r="J10983">
        <v>0.05</v>
      </c>
      <c r="K10983">
        <v>5249.36</v>
      </c>
      <c r="L10983">
        <v>1929.15</v>
      </c>
      <c r="M10983">
        <f t="shared" si="515"/>
        <v>5249.3580000000002</v>
      </c>
      <c r="N10983" t="str">
        <f t="shared" si="513"/>
        <v>Q1</v>
      </c>
      <c r="O10983" s="2">
        <f t="shared" si="514"/>
        <v>36.750194309401529</v>
      </c>
      <c r="P10983" t="str">
        <f>VLOOKUP(retail_sales_2023!C10983,customers!A:J,5,)</f>
        <v>Ahmedabad</v>
      </c>
      <c r="Q10983" t="str">
        <f>VLOOKUP(C10983,customers!A:J,10,0)</f>
        <v>Premium</v>
      </c>
    </row>
    <row r="10984" spans="1:17" x14ac:dyDescent="0.3">
      <c r="A10984" t="s">
        <v>12075</v>
      </c>
      <c r="B10984" s="1">
        <v>44956</v>
      </c>
      <c r="C10984" t="s">
        <v>1335</v>
      </c>
      <c r="D10984" t="s">
        <v>1336</v>
      </c>
      <c r="E10984" t="s">
        <v>27</v>
      </c>
      <c r="F10984" t="s">
        <v>38</v>
      </c>
      <c r="G10984" t="s">
        <v>77</v>
      </c>
      <c r="H10984">
        <v>2</v>
      </c>
      <c r="I10984">
        <v>630.74</v>
      </c>
      <c r="J10984">
        <v>0.05</v>
      </c>
      <c r="K10984">
        <v>1198.4100000000001</v>
      </c>
      <c r="L10984">
        <v>355.35</v>
      </c>
      <c r="M10984">
        <f t="shared" si="515"/>
        <v>1198.4059999999999</v>
      </c>
      <c r="N10984" t="str">
        <f t="shared" si="513"/>
        <v>Q1</v>
      </c>
      <c r="O10984" s="2">
        <f t="shared" si="514"/>
        <v>29.651788619921394</v>
      </c>
      <c r="P10984" t="str">
        <f>VLOOKUP(retail_sales_2023!C10984,customers!A:J,5,)</f>
        <v>Chandigarh</v>
      </c>
      <c r="Q10984" t="str">
        <f>VLOOKUP(C10984,customers!A:J,10,0)</f>
        <v>Premium</v>
      </c>
    </row>
    <row r="10985" spans="1:17" x14ac:dyDescent="0.3">
      <c r="A10985" t="s">
        <v>12076</v>
      </c>
      <c r="B10985" s="1">
        <v>45187</v>
      </c>
      <c r="C10985" t="s">
        <v>1743</v>
      </c>
      <c r="D10985" t="s">
        <v>1744</v>
      </c>
      <c r="E10985" t="s">
        <v>15</v>
      </c>
      <c r="F10985" t="s">
        <v>22</v>
      </c>
      <c r="G10985" t="s">
        <v>34</v>
      </c>
      <c r="H10985">
        <v>3</v>
      </c>
      <c r="I10985">
        <v>7058.43</v>
      </c>
      <c r="J10985">
        <v>0.3</v>
      </c>
      <c r="K10985">
        <v>14822.7</v>
      </c>
      <c r="L10985">
        <v>4120.16</v>
      </c>
      <c r="M10985">
        <f t="shared" si="515"/>
        <v>14822.703</v>
      </c>
      <c r="N10985" t="str">
        <f t="shared" si="513"/>
        <v>Q3</v>
      </c>
      <c r="O10985" s="2">
        <f t="shared" si="514"/>
        <v>27.796285427081436</v>
      </c>
      <c r="P10985" t="str">
        <f>VLOOKUP(retail_sales_2023!C10985,customers!A:J,5,)</f>
        <v>Hyderabad</v>
      </c>
      <c r="Q10985" t="str">
        <f>VLOOKUP(C10985,customers!A:J,10,0)</f>
        <v>Premium</v>
      </c>
    </row>
    <row r="10986" spans="1:17" x14ac:dyDescent="0.3">
      <c r="A10986" t="s">
        <v>12077</v>
      </c>
      <c r="B10986" s="1">
        <v>45041</v>
      </c>
      <c r="C10986" t="s">
        <v>63</v>
      </c>
      <c r="D10986" t="s">
        <v>64</v>
      </c>
      <c r="E10986" t="s">
        <v>21</v>
      </c>
      <c r="F10986" t="s">
        <v>52</v>
      </c>
      <c r="G10986" t="s">
        <v>200</v>
      </c>
      <c r="H10986">
        <v>5</v>
      </c>
      <c r="I10986">
        <v>315.45</v>
      </c>
      <c r="J10986">
        <v>0.15</v>
      </c>
      <c r="K10986">
        <v>1340.66</v>
      </c>
      <c r="L10986">
        <v>122.92</v>
      </c>
      <c r="M10986">
        <f t="shared" si="515"/>
        <v>1340.6624999999999</v>
      </c>
      <c r="N10986" t="str">
        <f t="shared" si="513"/>
        <v>Q2</v>
      </c>
      <c r="O10986" s="2">
        <f t="shared" si="514"/>
        <v>9.1686184416630603</v>
      </c>
      <c r="P10986" t="str">
        <f>VLOOKUP(retail_sales_2023!C10986,customers!A:J,5,)</f>
        <v>Guwahati</v>
      </c>
      <c r="Q10986" t="str">
        <f>VLOOKUP(C10986,customers!A:J,10,0)</f>
        <v>Regular</v>
      </c>
    </row>
    <row r="10987" spans="1:17" x14ac:dyDescent="0.3">
      <c r="A10987" t="s">
        <v>12078</v>
      </c>
      <c r="B10987" s="1">
        <v>45037</v>
      </c>
      <c r="C10987" t="s">
        <v>2119</v>
      </c>
      <c r="D10987" t="s">
        <v>2120</v>
      </c>
      <c r="E10987" t="s">
        <v>21</v>
      </c>
      <c r="F10987" t="s">
        <v>38</v>
      </c>
      <c r="G10987" t="s">
        <v>456</v>
      </c>
      <c r="H10987">
        <v>5</v>
      </c>
      <c r="I10987">
        <v>1375.63</v>
      </c>
      <c r="J10987">
        <v>0</v>
      </c>
      <c r="K10987">
        <v>6878.15</v>
      </c>
      <c r="L10987">
        <v>2405.94</v>
      </c>
      <c r="M10987">
        <f t="shared" si="515"/>
        <v>6878.1500000000005</v>
      </c>
      <c r="N10987" t="str">
        <f t="shared" si="513"/>
        <v>Q2</v>
      </c>
      <c r="O10987" s="2">
        <f t="shared" si="514"/>
        <v>34.979463954697124</v>
      </c>
      <c r="P10987" t="str">
        <f>VLOOKUP(retail_sales_2023!C10987,customers!A:J,5,)</f>
        <v>Ranchi</v>
      </c>
      <c r="Q10987" t="str">
        <f>VLOOKUP(C10987,customers!A:J,10,0)</f>
        <v>Premium</v>
      </c>
    </row>
    <row r="10988" spans="1:17" x14ac:dyDescent="0.3">
      <c r="A10988" t="s">
        <v>12079</v>
      </c>
      <c r="B10988" s="1">
        <v>45157</v>
      </c>
      <c r="C10988" t="s">
        <v>184</v>
      </c>
      <c r="D10988" t="s">
        <v>185</v>
      </c>
      <c r="E10988" t="s">
        <v>15</v>
      </c>
      <c r="F10988" t="s">
        <v>43</v>
      </c>
      <c r="G10988" t="s">
        <v>44</v>
      </c>
      <c r="H10988">
        <v>2</v>
      </c>
      <c r="I10988">
        <v>73195.73</v>
      </c>
      <c r="J10988">
        <v>0.05</v>
      </c>
      <c r="K10988">
        <v>139071.89000000001</v>
      </c>
      <c r="L10988">
        <v>15912.54</v>
      </c>
      <c r="M10988">
        <f t="shared" si="515"/>
        <v>139071.88699999999</v>
      </c>
      <c r="N10988" t="str">
        <f t="shared" si="513"/>
        <v>Q3</v>
      </c>
      <c r="O10988" s="2">
        <f t="shared" si="514"/>
        <v>11.44195279146634</v>
      </c>
      <c r="P10988" t="str">
        <f>VLOOKUP(retail_sales_2023!C10988,customers!A:J,5,)</f>
        <v>Hyderabad</v>
      </c>
      <c r="Q10988" t="str">
        <f>VLOOKUP(C10988,customers!A:J,10,0)</f>
        <v>Premium</v>
      </c>
    </row>
    <row r="10989" spans="1:17" x14ac:dyDescent="0.3">
      <c r="A10989" t="s">
        <v>12080</v>
      </c>
      <c r="B10989" s="1">
        <v>45226</v>
      </c>
      <c r="C10989" t="s">
        <v>1654</v>
      </c>
      <c r="D10989" t="s">
        <v>1655</v>
      </c>
      <c r="E10989" t="s">
        <v>33</v>
      </c>
      <c r="F10989" t="s">
        <v>81</v>
      </c>
      <c r="G10989" t="s">
        <v>105</v>
      </c>
      <c r="H10989">
        <v>4</v>
      </c>
      <c r="I10989">
        <v>4217.3100000000004</v>
      </c>
      <c r="J10989">
        <v>0.3</v>
      </c>
      <c r="K10989">
        <v>11808.47</v>
      </c>
      <c r="L10989">
        <v>3136</v>
      </c>
      <c r="M10989">
        <f t="shared" si="515"/>
        <v>11808.468000000001</v>
      </c>
      <c r="N10989" t="str">
        <f t="shared" si="513"/>
        <v>Q4</v>
      </c>
      <c r="O10989" s="2">
        <f t="shared" si="514"/>
        <v>26.557208512195064</v>
      </c>
      <c r="P10989" t="str">
        <f>VLOOKUP(retail_sales_2023!C10989,customers!A:J,5,)</f>
        <v>Ahmedabad</v>
      </c>
      <c r="Q10989" t="str">
        <f>VLOOKUP(C10989,customers!A:J,10,0)</f>
        <v>Premium</v>
      </c>
    </row>
    <row r="10990" spans="1:17" x14ac:dyDescent="0.3">
      <c r="A10990" t="s">
        <v>12081</v>
      </c>
      <c r="B10990" s="1">
        <v>45172</v>
      </c>
      <c r="C10990" t="s">
        <v>708</v>
      </c>
      <c r="D10990" t="s">
        <v>709</v>
      </c>
      <c r="E10990" t="s">
        <v>33</v>
      </c>
      <c r="F10990" t="s">
        <v>43</v>
      </c>
      <c r="G10990" t="s">
        <v>128</v>
      </c>
      <c r="H10990">
        <v>3</v>
      </c>
      <c r="I10990">
        <v>74583.06</v>
      </c>
      <c r="J10990">
        <v>0</v>
      </c>
      <c r="K10990">
        <v>223749.18</v>
      </c>
      <c r="L10990">
        <v>21409.24</v>
      </c>
      <c r="M10990">
        <f t="shared" si="515"/>
        <v>223749.18</v>
      </c>
      <c r="N10990" t="str">
        <f t="shared" si="513"/>
        <v>Q3</v>
      </c>
      <c r="O10990" s="2">
        <f t="shared" si="514"/>
        <v>9.5684104853479255</v>
      </c>
      <c r="P10990" t="str">
        <f>VLOOKUP(retail_sales_2023!C10990,customers!A:J,5,)</f>
        <v>Mumbai</v>
      </c>
      <c r="Q10990" t="str">
        <f>VLOOKUP(C10990,customers!A:J,10,0)</f>
        <v>Premium</v>
      </c>
    </row>
    <row r="10991" spans="1:17" x14ac:dyDescent="0.3">
      <c r="A10991" t="s">
        <v>12082</v>
      </c>
      <c r="B10991" s="1">
        <v>45257</v>
      </c>
      <c r="C10991" t="s">
        <v>1743</v>
      </c>
      <c r="D10991" t="s">
        <v>1744</v>
      </c>
      <c r="E10991" t="s">
        <v>15</v>
      </c>
      <c r="F10991" t="s">
        <v>81</v>
      </c>
      <c r="G10991" t="s">
        <v>82</v>
      </c>
      <c r="H10991">
        <v>0</v>
      </c>
      <c r="I10991">
        <v>3518.97</v>
      </c>
      <c r="J10991">
        <v>0.1</v>
      </c>
      <c r="K10991">
        <v>0</v>
      </c>
      <c r="L10991">
        <v>0</v>
      </c>
      <c r="M10991">
        <f t="shared" si="515"/>
        <v>0</v>
      </c>
      <c r="N10991" t="str">
        <f t="shared" si="513"/>
        <v>Q4</v>
      </c>
      <c r="O10991" s="2">
        <v>0</v>
      </c>
      <c r="P10991" t="str">
        <f>VLOOKUP(retail_sales_2023!C10991,customers!A:J,5,)</f>
        <v>Hyderabad</v>
      </c>
      <c r="Q10991" t="str">
        <f>VLOOKUP(C10991,customers!A:J,10,0)</f>
        <v>Premium</v>
      </c>
    </row>
    <row r="10992" spans="1:17" x14ac:dyDescent="0.3">
      <c r="A10992" t="s">
        <v>12083</v>
      </c>
      <c r="B10992" s="1">
        <v>45023</v>
      </c>
      <c r="C10992" t="s">
        <v>741</v>
      </c>
      <c r="D10992" t="s">
        <v>742</v>
      </c>
      <c r="E10992" t="s">
        <v>15</v>
      </c>
      <c r="F10992" t="s">
        <v>22</v>
      </c>
      <c r="G10992" t="s">
        <v>1039</v>
      </c>
      <c r="H10992">
        <v>3</v>
      </c>
      <c r="I10992">
        <v>27603.599999999999</v>
      </c>
      <c r="J10992">
        <v>0.15</v>
      </c>
      <c r="K10992">
        <v>70389.179999999993</v>
      </c>
      <c r="L10992">
        <v>16631.46</v>
      </c>
      <c r="M10992">
        <f t="shared" si="515"/>
        <v>70389.179999999993</v>
      </c>
      <c r="N10992" t="str">
        <f t="shared" si="513"/>
        <v>Q2</v>
      </c>
      <c r="O10992" s="2">
        <f t="shared" si="514"/>
        <v>23.627864396204075</v>
      </c>
      <c r="P10992" t="str">
        <f>VLOOKUP(retail_sales_2023!C10992,customers!A:J,5,)</f>
        <v>Coimbatore</v>
      </c>
      <c r="Q10992" t="str">
        <f>VLOOKUP(C10992,customers!A:J,10,0)</f>
        <v>Regular</v>
      </c>
    </row>
    <row r="10993" spans="1:17" x14ac:dyDescent="0.3">
      <c r="A10993" t="s">
        <v>12084</v>
      </c>
      <c r="B10993" s="1">
        <v>45102</v>
      </c>
      <c r="C10993" t="s">
        <v>379</v>
      </c>
      <c r="D10993" t="s">
        <v>380</v>
      </c>
      <c r="E10993" t="s">
        <v>27</v>
      </c>
      <c r="F10993" t="s">
        <v>52</v>
      </c>
      <c r="G10993" t="s">
        <v>200</v>
      </c>
      <c r="H10993">
        <v>6</v>
      </c>
      <c r="I10993">
        <v>438.14</v>
      </c>
      <c r="J10993">
        <v>0.2</v>
      </c>
      <c r="K10993">
        <v>2103.0700000000002</v>
      </c>
      <c r="L10993">
        <v>149.68</v>
      </c>
      <c r="M10993">
        <f t="shared" si="515"/>
        <v>2103.0720000000001</v>
      </c>
      <c r="N10993" t="str">
        <f t="shared" si="513"/>
        <v>Q2</v>
      </c>
      <c r="O10993" s="2">
        <f t="shared" si="514"/>
        <v>7.1172143580575069</v>
      </c>
      <c r="P10993" t="str">
        <f>VLOOKUP(retail_sales_2023!C10993,customers!A:J,5,)</f>
        <v>Lucknow</v>
      </c>
      <c r="Q10993" t="str">
        <f>VLOOKUP(C10993,customers!A:J,10,0)</f>
        <v>Premium</v>
      </c>
    </row>
    <row r="10994" spans="1:17" x14ac:dyDescent="0.3">
      <c r="A10994" t="s">
        <v>12085</v>
      </c>
      <c r="B10994" s="1">
        <v>45032</v>
      </c>
      <c r="C10994" t="s">
        <v>459</v>
      </c>
      <c r="D10994" t="s">
        <v>460</v>
      </c>
      <c r="E10994" t="s">
        <v>27</v>
      </c>
      <c r="F10994" t="s">
        <v>16</v>
      </c>
      <c r="G10994" t="s">
        <v>17</v>
      </c>
      <c r="H10994">
        <v>5</v>
      </c>
      <c r="I10994">
        <v>381.57</v>
      </c>
      <c r="J10994">
        <v>0.15</v>
      </c>
      <c r="K10994">
        <v>1621.67</v>
      </c>
      <c r="L10994">
        <v>670.24</v>
      </c>
      <c r="M10994">
        <f t="shared" si="515"/>
        <v>1621.6724999999999</v>
      </c>
      <c r="N10994" t="str">
        <f t="shared" si="513"/>
        <v>Q2</v>
      </c>
      <c r="O10994" s="2">
        <f t="shared" si="514"/>
        <v>41.330233648029505</v>
      </c>
      <c r="P10994" t="str">
        <f>VLOOKUP(retail_sales_2023!C10994,customers!A:J,5,)</f>
        <v>Chandigarh</v>
      </c>
      <c r="Q10994" t="str">
        <f>VLOOKUP(C10994,customers!A:J,10,0)</f>
        <v>Premium</v>
      </c>
    </row>
    <row r="10995" spans="1:17" x14ac:dyDescent="0.3">
      <c r="A10995" t="s">
        <v>12086</v>
      </c>
      <c r="B10995" s="1">
        <v>45134</v>
      </c>
      <c r="C10995" t="s">
        <v>31</v>
      </c>
      <c r="D10995" t="s">
        <v>32</v>
      </c>
      <c r="E10995" t="s">
        <v>33</v>
      </c>
      <c r="F10995" t="s">
        <v>28</v>
      </c>
      <c r="G10995" t="s">
        <v>57</v>
      </c>
      <c r="H10995">
        <v>4</v>
      </c>
      <c r="I10995">
        <v>4759.04</v>
      </c>
      <c r="J10995">
        <v>0.1</v>
      </c>
      <c r="K10995">
        <v>17132.54</v>
      </c>
      <c r="L10995">
        <v>4888.99</v>
      </c>
      <c r="M10995">
        <f t="shared" si="515"/>
        <v>17132.544000000002</v>
      </c>
      <c r="N10995" t="str">
        <f t="shared" si="513"/>
        <v>Q3</v>
      </c>
      <c r="O10995" s="2">
        <f t="shared" si="514"/>
        <v>28.536282419302683</v>
      </c>
      <c r="P10995" t="str">
        <f>VLOOKUP(retail_sales_2023!C10995,customers!A:J,5,)</f>
        <v>Ahmedabad</v>
      </c>
      <c r="Q10995" t="str">
        <f>VLOOKUP(C10995,customers!A:J,10,0)</f>
        <v>Premium</v>
      </c>
    </row>
    <row r="10996" spans="1:17" x14ac:dyDescent="0.3">
      <c r="A10996" t="s">
        <v>12087</v>
      </c>
      <c r="B10996" s="1">
        <v>45228</v>
      </c>
      <c r="C10996" t="s">
        <v>858</v>
      </c>
      <c r="D10996" t="s">
        <v>859</v>
      </c>
      <c r="E10996" t="s">
        <v>27</v>
      </c>
      <c r="F10996" t="s">
        <v>22</v>
      </c>
      <c r="G10996" t="s">
        <v>182</v>
      </c>
      <c r="H10996">
        <v>1</v>
      </c>
      <c r="I10996">
        <v>36293.14</v>
      </c>
      <c r="J10996">
        <v>0.25</v>
      </c>
      <c r="K10996">
        <v>27219.85</v>
      </c>
      <c r="L10996">
        <v>7634.09</v>
      </c>
      <c r="M10996">
        <f t="shared" si="515"/>
        <v>27219.855</v>
      </c>
      <c r="N10996" t="str">
        <f t="shared" si="513"/>
        <v>Q4</v>
      </c>
      <c r="O10996" s="2">
        <f t="shared" si="514"/>
        <v>28.046039930418427</v>
      </c>
      <c r="P10996" t="str">
        <f>VLOOKUP(retail_sales_2023!C10996,customers!A:J,5,)</f>
        <v>Chandigarh</v>
      </c>
      <c r="Q10996" t="str">
        <f>VLOOKUP(C10996,customers!A:J,10,0)</f>
        <v>Occasional</v>
      </c>
    </row>
    <row r="10997" spans="1:17" x14ac:dyDescent="0.3">
      <c r="A10997" t="s">
        <v>12088</v>
      </c>
      <c r="B10997" s="1">
        <v>45200</v>
      </c>
      <c r="C10997" t="s">
        <v>853</v>
      </c>
      <c r="D10997" t="s">
        <v>854</v>
      </c>
      <c r="E10997" t="s">
        <v>27</v>
      </c>
      <c r="F10997" t="s">
        <v>81</v>
      </c>
      <c r="G10997" t="s">
        <v>239</v>
      </c>
      <c r="H10997">
        <v>2</v>
      </c>
      <c r="I10997">
        <v>2130.15</v>
      </c>
      <c r="J10997">
        <v>0</v>
      </c>
      <c r="K10997">
        <v>4260.3</v>
      </c>
      <c r="L10997">
        <v>1349.5</v>
      </c>
      <c r="M10997">
        <f t="shared" si="515"/>
        <v>4260.3</v>
      </c>
      <c r="N10997" t="str">
        <f t="shared" si="513"/>
        <v>Q4</v>
      </c>
      <c r="O10997" s="2">
        <f t="shared" si="514"/>
        <v>31.676173039457311</v>
      </c>
      <c r="P10997" t="str">
        <f>VLOOKUP(retail_sales_2023!C10997,customers!A:J,5,)</f>
        <v>Chandigarh</v>
      </c>
      <c r="Q10997" t="str">
        <f>VLOOKUP(C10997,customers!A:J,10,0)</f>
        <v>Premium</v>
      </c>
    </row>
    <row r="10998" spans="1:17" x14ac:dyDescent="0.3">
      <c r="A10998" t="s">
        <v>12089</v>
      </c>
      <c r="B10998" s="1">
        <v>45113</v>
      </c>
      <c r="C10998" t="s">
        <v>1984</v>
      </c>
      <c r="D10998" t="s">
        <v>1985</v>
      </c>
      <c r="E10998" t="s">
        <v>27</v>
      </c>
      <c r="F10998" t="s">
        <v>16</v>
      </c>
      <c r="G10998" t="s">
        <v>319</v>
      </c>
      <c r="H10998">
        <v>5</v>
      </c>
      <c r="I10998">
        <v>923.13</v>
      </c>
      <c r="J10998">
        <v>0.2</v>
      </c>
      <c r="K10998">
        <v>3692.52</v>
      </c>
      <c r="L10998">
        <v>1506.33</v>
      </c>
      <c r="M10998">
        <f t="shared" si="515"/>
        <v>3692.52</v>
      </c>
      <c r="N10998" t="str">
        <f t="shared" si="513"/>
        <v>Q3</v>
      </c>
      <c r="O10998" s="2">
        <f t="shared" si="514"/>
        <v>40.794091839719215</v>
      </c>
      <c r="P10998" t="str">
        <f>VLOOKUP(retail_sales_2023!C10998,customers!A:J,5,)</f>
        <v>Chandigarh</v>
      </c>
      <c r="Q10998" t="str">
        <f>VLOOKUP(C10998,customers!A:J,10,0)</f>
        <v>Premium</v>
      </c>
    </row>
    <row r="10999" spans="1:17" x14ac:dyDescent="0.3">
      <c r="A10999" t="s">
        <v>12090</v>
      </c>
      <c r="B10999" s="1">
        <v>45052</v>
      </c>
      <c r="C10999" t="s">
        <v>1454</v>
      </c>
      <c r="D10999" t="s">
        <v>1455</v>
      </c>
      <c r="E10999" t="s">
        <v>27</v>
      </c>
      <c r="F10999" t="s">
        <v>43</v>
      </c>
      <c r="G10999" t="s">
        <v>154</v>
      </c>
      <c r="H10999">
        <v>1</v>
      </c>
      <c r="I10999">
        <v>81818.34</v>
      </c>
      <c r="J10999">
        <v>0.25</v>
      </c>
      <c r="K10999">
        <v>61363.75</v>
      </c>
      <c r="L10999">
        <v>9375.99</v>
      </c>
      <c r="M10999">
        <f t="shared" si="515"/>
        <v>61363.754999999997</v>
      </c>
      <c r="N10999" t="str">
        <f t="shared" si="513"/>
        <v>Q2</v>
      </c>
      <c r="O10999" s="2">
        <f t="shared" si="514"/>
        <v>15.279362815994785</v>
      </c>
      <c r="P10999" t="str">
        <f>VLOOKUP(retail_sales_2023!C10999,customers!A:J,5,)</f>
        <v>Delhi</v>
      </c>
      <c r="Q10999" t="str">
        <f>VLOOKUP(C10999,customers!A:J,10,0)</f>
        <v>Premium</v>
      </c>
    </row>
    <row r="11000" spans="1:17" x14ac:dyDescent="0.3">
      <c r="A11000" t="s">
        <v>12091</v>
      </c>
      <c r="B11000" s="1">
        <v>44974</v>
      </c>
      <c r="C11000" t="s">
        <v>705</v>
      </c>
      <c r="D11000" t="s">
        <v>706</v>
      </c>
      <c r="E11000" t="s">
        <v>15</v>
      </c>
      <c r="F11000" t="s">
        <v>22</v>
      </c>
      <c r="G11000" t="s">
        <v>23</v>
      </c>
      <c r="H11000">
        <v>3</v>
      </c>
      <c r="I11000">
        <v>34981.78</v>
      </c>
      <c r="J11000">
        <v>0</v>
      </c>
      <c r="K11000">
        <v>104945.34</v>
      </c>
      <c r="L11000">
        <v>31976.79</v>
      </c>
      <c r="M11000">
        <f t="shared" si="515"/>
        <v>104945.34</v>
      </c>
      <c r="N11000" t="str">
        <f t="shared" si="513"/>
        <v>Q1</v>
      </c>
      <c r="O11000" s="2">
        <f t="shared" si="514"/>
        <v>30.469947498383448</v>
      </c>
      <c r="P11000" t="str">
        <f>VLOOKUP(retail_sales_2023!C11000,customers!A:J,5,)</f>
        <v>Coimbatore</v>
      </c>
      <c r="Q11000" t="str">
        <f>VLOOKUP(C11000,customers!A:J,10,0)</f>
        <v>Premium</v>
      </c>
    </row>
    <row r="11001" spans="1:17" x14ac:dyDescent="0.3">
      <c r="A11001" t="s">
        <v>12092</v>
      </c>
      <c r="B11001" s="1">
        <v>45205</v>
      </c>
      <c r="C11001" t="s">
        <v>1141</v>
      </c>
      <c r="D11001" t="s">
        <v>1142</v>
      </c>
      <c r="E11001" t="s">
        <v>27</v>
      </c>
      <c r="F11001" t="s">
        <v>22</v>
      </c>
      <c r="G11001" t="s">
        <v>23</v>
      </c>
      <c r="H11001">
        <v>5</v>
      </c>
      <c r="I11001">
        <v>26012.560000000001</v>
      </c>
      <c r="J11001">
        <v>0.15</v>
      </c>
      <c r="K11001">
        <v>110553.38</v>
      </c>
      <c r="L11001">
        <v>31680.81</v>
      </c>
      <c r="M11001">
        <f t="shared" si="515"/>
        <v>110553.38</v>
      </c>
      <c r="N11001" t="str">
        <f t="shared" si="513"/>
        <v>Q4</v>
      </c>
      <c r="O11001" s="2">
        <f t="shared" si="514"/>
        <v>28.65657296050107</v>
      </c>
      <c r="P11001" t="str">
        <f>VLOOKUP(retail_sales_2023!C11001,customers!A:J,5,)</f>
        <v>Amritsar</v>
      </c>
      <c r="Q11001" t="str">
        <f>VLOOKUP(C11001,customers!A:J,10,0)</f>
        <v>Regular</v>
      </c>
    </row>
    <row r="11002" spans="1:17" x14ac:dyDescent="0.3">
      <c r="A11002" t="s">
        <v>12093</v>
      </c>
      <c r="B11002" s="1">
        <v>45075</v>
      </c>
      <c r="C11002" t="s">
        <v>2500</v>
      </c>
      <c r="D11002" t="s">
        <v>2501</v>
      </c>
      <c r="E11002" t="s">
        <v>21</v>
      </c>
      <c r="F11002" t="s">
        <v>52</v>
      </c>
      <c r="G11002" t="s">
        <v>169</v>
      </c>
      <c r="H11002">
        <v>10</v>
      </c>
      <c r="I11002">
        <v>422.81</v>
      </c>
      <c r="J11002">
        <v>0.2</v>
      </c>
      <c r="K11002">
        <v>3382.48</v>
      </c>
      <c r="L11002">
        <v>250.51</v>
      </c>
      <c r="M11002">
        <f t="shared" si="515"/>
        <v>3382.4800000000005</v>
      </c>
      <c r="N11002" t="str">
        <f t="shared" si="513"/>
        <v>Q2</v>
      </c>
      <c r="O11002" s="2">
        <f t="shared" si="514"/>
        <v>7.4061043967739648</v>
      </c>
      <c r="P11002" t="str">
        <f>VLOOKUP(retail_sales_2023!C11002,customers!A:J,5,)</f>
        <v>Bhubaneswar</v>
      </c>
      <c r="Q11002" t="str">
        <f>VLOOKUP(C11002,customers!A:J,10,0)</f>
        <v>Occasional</v>
      </c>
    </row>
    <row r="11003" spans="1:17" x14ac:dyDescent="0.3">
      <c r="A11003" t="s">
        <v>12094</v>
      </c>
      <c r="B11003" s="1">
        <v>45167</v>
      </c>
      <c r="C11003" t="s">
        <v>1173</v>
      </c>
      <c r="D11003" t="s">
        <v>1174</v>
      </c>
      <c r="E11003" t="s">
        <v>15</v>
      </c>
      <c r="F11003" t="s">
        <v>38</v>
      </c>
      <c r="G11003" t="s">
        <v>73</v>
      </c>
      <c r="H11003">
        <v>3</v>
      </c>
      <c r="I11003">
        <v>1852.13</v>
      </c>
      <c r="J11003">
        <v>0.05</v>
      </c>
      <c r="K11003">
        <v>5278.57</v>
      </c>
      <c r="L11003">
        <v>1698.83</v>
      </c>
      <c r="M11003">
        <f t="shared" si="515"/>
        <v>5278.5704999999998</v>
      </c>
      <c r="N11003" t="str">
        <f t="shared" si="513"/>
        <v>Q3</v>
      </c>
      <c r="O11003" s="2">
        <f t="shared" si="514"/>
        <v>32.183526977950464</v>
      </c>
      <c r="P11003" t="str">
        <f>VLOOKUP(retail_sales_2023!C11003,customers!A:J,5,)</f>
        <v>Coimbatore</v>
      </c>
      <c r="Q11003" t="str">
        <f>VLOOKUP(C11003,customers!A:J,10,0)</f>
        <v>Premium</v>
      </c>
    </row>
    <row r="11004" spans="1:17" x14ac:dyDescent="0.3">
      <c r="A11004" t="s">
        <v>12095</v>
      </c>
      <c r="B11004" s="1">
        <v>45090</v>
      </c>
      <c r="C11004" t="s">
        <v>1065</v>
      </c>
      <c r="D11004" t="s">
        <v>1066</v>
      </c>
      <c r="E11004" t="s">
        <v>15</v>
      </c>
      <c r="F11004" t="s">
        <v>22</v>
      </c>
      <c r="G11004" t="s">
        <v>196</v>
      </c>
      <c r="H11004">
        <v>4</v>
      </c>
      <c r="I11004">
        <v>28258.57</v>
      </c>
      <c r="J11004">
        <v>0.1</v>
      </c>
      <c r="K11004">
        <v>101730.85</v>
      </c>
      <c r="L11004">
        <v>19769.47</v>
      </c>
      <c r="M11004">
        <f t="shared" si="515"/>
        <v>101730.852</v>
      </c>
      <c r="N11004" t="str">
        <f t="shared" si="513"/>
        <v>Q2</v>
      </c>
      <c r="O11004" s="2">
        <f t="shared" si="514"/>
        <v>19.433111981272148</v>
      </c>
      <c r="P11004" t="str">
        <f>VLOOKUP(retail_sales_2023!C11004,customers!A:J,5,)</f>
        <v>Chennai</v>
      </c>
      <c r="Q11004" t="str">
        <f>VLOOKUP(C11004,customers!A:J,10,0)</f>
        <v>Premium</v>
      </c>
    </row>
    <row r="11005" spans="1:17" x14ac:dyDescent="0.3">
      <c r="A11005" t="s">
        <v>12096</v>
      </c>
      <c r="B11005" s="1">
        <v>45204</v>
      </c>
      <c r="C11005" t="s">
        <v>160</v>
      </c>
      <c r="D11005" t="s">
        <v>161</v>
      </c>
      <c r="E11005" t="s">
        <v>33</v>
      </c>
      <c r="F11005" t="s">
        <v>43</v>
      </c>
      <c r="G11005" t="s">
        <v>243</v>
      </c>
      <c r="H11005">
        <v>3</v>
      </c>
      <c r="I11005">
        <v>30159.279999999999</v>
      </c>
      <c r="J11005">
        <v>0.05</v>
      </c>
      <c r="K11005">
        <v>85953.95</v>
      </c>
      <c r="L11005">
        <v>7602.34</v>
      </c>
      <c r="M11005">
        <f t="shared" si="515"/>
        <v>85953.947999999989</v>
      </c>
      <c r="N11005" t="str">
        <f t="shared" si="513"/>
        <v>Q4</v>
      </c>
      <c r="O11005" s="2">
        <f t="shared" si="514"/>
        <v>8.8446662427962881</v>
      </c>
      <c r="P11005" t="str">
        <f>VLOOKUP(retail_sales_2023!C11005,customers!A:J,5,)</f>
        <v>Pune</v>
      </c>
      <c r="Q11005" t="str">
        <f>VLOOKUP(C11005,customers!A:J,10,0)</f>
        <v>Premium</v>
      </c>
    </row>
    <row r="11006" spans="1:17" x14ac:dyDescent="0.3">
      <c r="A11006" t="s">
        <v>12097</v>
      </c>
      <c r="B11006" s="1">
        <v>45004</v>
      </c>
      <c r="C11006" t="s">
        <v>123</v>
      </c>
      <c r="D11006" t="s">
        <v>124</v>
      </c>
      <c r="E11006" t="s">
        <v>33</v>
      </c>
      <c r="F11006" t="s">
        <v>22</v>
      </c>
      <c r="G11006" t="s">
        <v>182</v>
      </c>
      <c r="H11006">
        <v>2</v>
      </c>
      <c r="I11006">
        <v>40430.69</v>
      </c>
      <c r="J11006">
        <v>0.05</v>
      </c>
      <c r="K11006">
        <v>76818.31</v>
      </c>
      <c r="L11006">
        <v>18666.96</v>
      </c>
      <c r="M11006">
        <f t="shared" si="515"/>
        <v>76818.311000000002</v>
      </c>
      <c r="N11006" t="str">
        <f t="shared" si="513"/>
        <v>Q1</v>
      </c>
      <c r="O11006" s="2">
        <f t="shared" si="514"/>
        <v>24.300144067215225</v>
      </c>
      <c r="P11006" t="str">
        <f>VLOOKUP(retail_sales_2023!C11006,customers!A:J,5,)</f>
        <v>Surat</v>
      </c>
      <c r="Q11006" t="str">
        <f>VLOOKUP(C11006,customers!A:J,10,0)</f>
        <v>Premium</v>
      </c>
    </row>
    <row r="11007" spans="1:17" x14ac:dyDescent="0.3">
      <c r="A11007" t="s">
        <v>12098</v>
      </c>
      <c r="B11007" s="1">
        <v>45237</v>
      </c>
      <c r="C11007" t="s">
        <v>726</v>
      </c>
      <c r="D11007" t="s">
        <v>727</v>
      </c>
      <c r="E11007" t="s">
        <v>15</v>
      </c>
      <c r="F11007" t="s">
        <v>81</v>
      </c>
      <c r="G11007" t="s">
        <v>158</v>
      </c>
      <c r="H11007">
        <v>3</v>
      </c>
      <c r="I11007">
        <v>4131.26</v>
      </c>
      <c r="J11007">
        <v>0.1</v>
      </c>
      <c r="K11007">
        <v>11154.4</v>
      </c>
      <c r="L11007">
        <v>4235.99</v>
      </c>
      <c r="M11007">
        <f t="shared" si="515"/>
        <v>11154.402</v>
      </c>
      <c r="N11007" t="str">
        <f t="shared" si="513"/>
        <v>Q4</v>
      </c>
      <c r="O11007" s="2">
        <f t="shared" si="514"/>
        <v>37.97595567668364</v>
      </c>
      <c r="P11007" t="str">
        <f>VLOOKUP(retail_sales_2023!C11007,customers!A:J,5,)</f>
        <v>Kochi</v>
      </c>
      <c r="Q11007" t="str">
        <f>VLOOKUP(C11007,customers!A:J,10,0)</f>
        <v>Occasional</v>
      </c>
    </row>
    <row r="11008" spans="1:17" x14ac:dyDescent="0.3">
      <c r="A11008" t="s">
        <v>12099</v>
      </c>
      <c r="B11008" s="1">
        <v>44990</v>
      </c>
      <c r="C11008" t="s">
        <v>2136</v>
      </c>
      <c r="D11008" t="s">
        <v>2137</v>
      </c>
      <c r="E11008" t="s">
        <v>27</v>
      </c>
      <c r="F11008" t="s">
        <v>28</v>
      </c>
      <c r="G11008" t="s">
        <v>165</v>
      </c>
      <c r="H11008">
        <v>5</v>
      </c>
      <c r="I11008">
        <v>2090.3000000000002</v>
      </c>
      <c r="J11008">
        <v>0.15</v>
      </c>
      <c r="K11008">
        <v>8883.77</v>
      </c>
      <c r="L11008">
        <v>2233.42</v>
      </c>
      <c r="M11008">
        <f t="shared" si="515"/>
        <v>8883.7749999999996</v>
      </c>
      <c r="N11008" t="str">
        <f t="shared" si="513"/>
        <v>Q1</v>
      </c>
      <c r="O11008" s="2">
        <f t="shared" si="514"/>
        <v>25.140452758232147</v>
      </c>
      <c r="P11008" t="str">
        <f>VLOOKUP(retail_sales_2023!C11008,customers!A:J,5,)</f>
        <v>Chandigarh</v>
      </c>
      <c r="Q11008" t="str">
        <f>VLOOKUP(C11008,customers!A:J,10,0)</f>
        <v>Premium</v>
      </c>
    </row>
    <row r="11009" spans="1:17" x14ac:dyDescent="0.3">
      <c r="A11009" t="s">
        <v>12100</v>
      </c>
      <c r="B11009" s="1">
        <v>45260</v>
      </c>
      <c r="C11009" t="s">
        <v>1138</v>
      </c>
      <c r="D11009" t="s">
        <v>1139</v>
      </c>
      <c r="E11009" t="s">
        <v>21</v>
      </c>
      <c r="F11009" t="s">
        <v>38</v>
      </c>
      <c r="G11009" t="s">
        <v>684</v>
      </c>
      <c r="H11009">
        <v>4</v>
      </c>
      <c r="I11009">
        <v>441.79</v>
      </c>
      <c r="J11009">
        <v>0.25</v>
      </c>
      <c r="K11009">
        <v>1325.37</v>
      </c>
      <c r="L11009">
        <v>282.57</v>
      </c>
      <c r="M11009">
        <f t="shared" si="515"/>
        <v>1325.3700000000001</v>
      </c>
      <c r="N11009" t="str">
        <f t="shared" si="513"/>
        <v>Q4</v>
      </c>
      <c r="O11009" s="2">
        <f t="shared" si="514"/>
        <v>21.320084202901832</v>
      </c>
      <c r="P11009" t="str">
        <f>VLOOKUP(retail_sales_2023!C11009,customers!A:J,5,)</f>
        <v>Guwahati</v>
      </c>
      <c r="Q11009" t="str">
        <f>VLOOKUP(C11009,customers!A:J,10,0)</f>
        <v>Premium</v>
      </c>
    </row>
    <row r="11010" spans="1:17" x14ac:dyDescent="0.3">
      <c r="A11010" t="s">
        <v>12101</v>
      </c>
      <c r="B11010" s="1">
        <v>45097</v>
      </c>
      <c r="C11010" t="s">
        <v>1886</v>
      </c>
      <c r="D11010" t="s">
        <v>1887</v>
      </c>
      <c r="E11010" t="s">
        <v>21</v>
      </c>
      <c r="F11010" t="s">
        <v>28</v>
      </c>
      <c r="G11010" t="s">
        <v>165</v>
      </c>
      <c r="H11010">
        <v>4</v>
      </c>
      <c r="I11010">
        <v>884.11</v>
      </c>
      <c r="J11010">
        <v>0.15</v>
      </c>
      <c r="K11010">
        <v>3005.97</v>
      </c>
      <c r="L11010">
        <v>647.37</v>
      </c>
      <c r="M11010">
        <f t="shared" si="515"/>
        <v>3005.9740000000002</v>
      </c>
      <c r="N11010" t="str">
        <f t="shared" si="513"/>
        <v>Q2</v>
      </c>
      <c r="O11010" s="2">
        <f t="shared" si="514"/>
        <v>21.536143075280194</v>
      </c>
      <c r="P11010" t="str">
        <f>VLOOKUP(retail_sales_2023!C11010,customers!A:J,5,)</f>
        <v>Kolkata</v>
      </c>
      <c r="Q11010" t="str">
        <f>VLOOKUP(C11010,customers!A:J,10,0)</f>
        <v>Regular</v>
      </c>
    </row>
    <row r="11011" spans="1:17" x14ac:dyDescent="0.3">
      <c r="A11011" t="s">
        <v>12102</v>
      </c>
      <c r="B11011" s="1">
        <v>44932</v>
      </c>
      <c r="C11011" t="s">
        <v>1103</v>
      </c>
      <c r="D11011" t="s">
        <v>1104</v>
      </c>
      <c r="E11011" t="s">
        <v>33</v>
      </c>
      <c r="F11011" t="s">
        <v>28</v>
      </c>
      <c r="G11011" t="s">
        <v>672</v>
      </c>
      <c r="H11011">
        <v>1</v>
      </c>
      <c r="I11011">
        <v>4480.1499999999996</v>
      </c>
      <c r="J11011">
        <v>0</v>
      </c>
      <c r="K11011">
        <v>4480.1499999999996</v>
      </c>
      <c r="L11011">
        <v>1022.31</v>
      </c>
      <c r="M11011">
        <f t="shared" si="515"/>
        <v>4480.1499999999996</v>
      </c>
      <c r="N11011" t="str">
        <f t="shared" ref="N11011:N11074" si="516">"Q"&amp;ROUNDUP(MONTH(B11011)/3,0)</f>
        <v>Q1</v>
      </c>
      <c r="O11011" s="2">
        <f t="shared" ref="O11011:O11074" si="517">(L11011/K11011)*100</f>
        <v>22.818655625369686</v>
      </c>
      <c r="P11011" t="str">
        <f>VLOOKUP(retail_sales_2023!C11011,customers!A:J,5,)</f>
        <v>Mumbai</v>
      </c>
      <c r="Q11011" t="str">
        <f>VLOOKUP(C11011,customers!A:J,10,0)</f>
        <v>Regular</v>
      </c>
    </row>
    <row r="11012" spans="1:17" x14ac:dyDescent="0.3">
      <c r="A11012" t="s">
        <v>12103</v>
      </c>
      <c r="B11012" s="1">
        <v>45019</v>
      </c>
      <c r="C11012" t="s">
        <v>425</v>
      </c>
      <c r="D11012" t="s">
        <v>426</v>
      </c>
      <c r="E11012" t="s">
        <v>33</v>
      </c>
      <c r="F11012" t="s">
        <v>22</v>
      </c>
      <c r="G11012" t="s">
        <v>196</v>
      </c>
      <c r="H11012">
        <v>2</v>
      </c>
      <c r="I11012">
        <v>7417.01</v>
      </c>
      <c r="J11012">
        <v>0</v>
      </c>
      <c r="K11012">
        <v>14834.02</v>
      </c>
      <c r="L11012">
        <v>2893.71</v>
      </c>
      <c r="M11012">
        <f t="shared" si="515"/>
        <v>14834.02</v>
      </c>
      <c r="N11012" t="str">
        <f t="shared" si="516"/>
        <v>Q2</v>
      </c>
      <c r="O11012" s="2">
        <f t="shared" si="517"/>
        <v>19.507254270925888</v>
      </c>
      <c r="P11012" t="str">
        <f>VLOOKUP(retail_sales_2023!C11012,customers!A:J,5,)</f>
        <v>Nagpur</v>
      </c>
      <c r="Q11012" t="str">
        <f>VLOOKUP(C11012,customers!A:J,10,0)</f>
        <v>Premium</v>
      </c>
    </row>
    <row r="11013" spans="1:17" x14ac:dyDescent="0.3">
      <c r="A11013" t="s">
        <v>12104</v>
      </c>
      <c r="B11013" s="1">
        <v>45221</v>
      </c>
      <c r="C11013" t="s">
        <v>2580</v>
      </c>
      <c r="D11013" t="s">
        <v>2581</v>
      </c>
      <c r="E11013" t="s">
        <v>21</v>
      </c>
      <c r="F11013" t="s">
        <v>81</v>
      </c>
      <c r="G11013" t="s">
        <v>239</v>
      </c>
      <c r="H11013">
        <v>3</v>
      </c>
      <c r="I11013">
        <v>1135.1199999999999</v>
      </c>
      <c r="J11013">
        <v>0.05</v>
      </c>
      <c r="K11013">
        <v>3235.09</v>
      </c>
      <c r="L11013">
        <v>1230.28</v>
      </c>
      <c r="M11013">
        <f t="shared" ref="M11013:M11076" si="518">H11013*I11013*(1-J11013)</f>
        <v>3235.0919999999996</v>
      </c>
      <c r="N11013" t="str">
        <f t="shared" si="516"/>
        <v>Q4</v>
      </c>
      <c r="O11013" s="2">
        <f t="shared" si="517"/>
        <v>38.029235662686354</v>
      </c>
      <c r="P11013" t="str">
        <f>VLOOKUP(retail_sales_2023!C11013,customers!A:J,5,)</f>
        <v>Patna</v>
      </c>
      <c r="Q11013" t="str">
        <f>VLOOKUP(C11013,customers!A:J,10,0)</f>
        <v>Premium</v>
      </c>
    </row>
    <row r="11014" spans="1:17" x14ac:dyDescent="0.3">
      <c r="A11014" t="s">
        <v>12105</v>
      </c>
      <c r="B11014" s="1">
        <v>45098</v>
      </c>
      <c r="C11014" t="s">
        <v>1080</v>
      </c>
      <c r="D11014" t="s">
        <v>1081</v>
      </c>
      <c r="E11014" t="s">
        <v>15</v>
      </c>
      <c r="F11014" t="s">
        <v>28</v>
      </c>
      <c r="G11014" t="s">
        <v>672</v>
      </c>
      <c r="H11014">
        <v>2</v>
      </c>
      <c r="I11014">
        <v>5504.46</v>
      </c>
      <c r="J11014">
        <v>0</v>
      </c>
      <c r="K11014">
        <v>11008.92</v>
      </c>
      <c r="L11014">
        <v>2915.08</v>
      </c>
      <c r="M11014">
        <f t="shared" si="518"/>
        <v>11008.92</v>
      </c>
      <c r="N11014" t="str">
        <f t="shared" si="516"/>
        <v>Q2</v>
      </c>
      <c r="O11014" s="2">
        <f t="shared" si="517"/>
        <v>26.479255004123932</v>
      </c>
      <c r="P11014" t="str">
        <f>VLOOKUP(retail_sales_2023!C11014,customers!A:J,5,)</f>
        <v>Hyderabad</v>
      </c>
      <c r="Q11014" t="str">
        <f>VLOOKUP(C11014,customers!A:J,10,0)</f>
        <v>Regular</v>
      </c>
    </row>
    <row r="11015" spans="1:17" x14ac:dyDescent="0.3">
      <c r="A11015" t="s">
        <v>12106</v>
      </c>
      <c r="B11015" s="1">
        <v>45069</v>
      </c>
      <c r="C11015" t="s">
        <v>589</v>
      </c>
      <c r="D11015" t="s">
        <v>590</v>
      </c>
      <c r="E11015" t="s">
        <v>15</v>
      </c>
      <c r="F11015" t="s">
        <v>43</v>
      </c>
      <c r="G11015" t="s">
        <v>282</v>
      </c>
      <c r="H11015">
        <v>1</v>
      </c>
      <c r="I11015">
        <v>33140.89</v>
      </c>
      <c r="J11015">
        <v>0.1</v>
      </c>
      <c r="K11015">
        <v>29826.799999999999</v>
      </c>
      <c r="L11015">
        <v>3858.1</v>
      </c>
      <c r="M11015">
        <f t="shared" si="518"/>
        <v>29826.800999999999</v>
      </c>
      <c r="N11015" t="str">
        <f t="shared" si="516"/>
        <v>Q2</v>
      </c>
      <c r="O11015" s="2">
        <f t="shared" si="517"/>
        <v>12.935011466198185</v>
      </c>
      <c r="P11015" t="str">
        <f>VLOOKUP(retail_sales_2023!C11015,customers!A:J,5,)</f>
        <v>Hyderabad</v>
      </c>
      <c r="Q11015" t="str">
        <f>VLOOKUP(C11015,customers!A:J,10,0)</f>
        <v>Premium</v>
      </c>
    </row>
    <row r="11016" spans="1:17" x14ac:dyDescent="0.3">
      <c r="A11016" t="s">
        <v>12107</v>
      </c>
      <c r="B11016" s="1">
        <v>45136</v>
      </c>
      <c r="C11016" t="s">
        <v>726</v>
      </c>
      <c r="D11016" t="s">
        <v>727</v>
      </c>
      <c r="E11016" t="s">
        <v>15</v>
      </c>
      <c r="F11016" t="s">
        <v>28</v>
      </c>
      <c r="G11016" t="s">
        <v>29</v>
      </c>
      <c r="H11016">
        <v>3</v>
      </c>
      <c r="I11016">
        <v>5218.47</v>
      </c>
      <c r="J11016">
        <v>0.05</v>
      </c>
      <c r="K11016">
        <v>14872.64</v>
      </c>
      <c r="L11016">
        <v>3866.21</v>
      </c>
      <c r="M11016">
        <f t="shared" si="518"/>
        <v>14872.639499999999</v>
      </c>
      <c r="N11016" t="str">
        <f t="shared" si="516"/>
        <v>Q3</v>
      </c>
      <c r="O11016" s="2">
        <f t="shared" si="517"/>
        <v>25.99545205155238</v>
      </c>
      <c r="P11016" t="str">
        <f>VLOOKUP(retail_sales_2023!C11016,customers!A:J,5,)</f>
        <v>Kochi</v>
      </c>
      <c r="Q11016" t="str">
        <f>VLOOKUP(C11016,customers!A:J,10,0)</f>
        <v>Occasional</v>
      </c>
    </row>
    <row r="11017" spans="1:17" x14ac:dyDescent="0.3">
      <c r="A11017" t="s">
        <v>12108</v>
      </c>
      <c r="B11017" s="1">
        <v>45165</v>
      </c>
      <c r="C11017" t="s">
        <v>79</v>
      </c>
      <c r="D11017" t="s">
        <v>80</v>
      </c>
      <c r="E11017" t="s">
        <v>15</v>
      </c>
      <c r="F11017" t="s">
        <v>52</v>
      </c>
      <c r="G11017" t="s">
        <v>53</v>
      </c>
      <c r="H11017">
        <v>9</v>
      </c>
      <c r="I11017">
        <v>758.24</v>
      </c>
      <c r="J11017">
        <v>0.05</v>
      </c>
      <c r="K11017">
        <v>6482.95</v>
      </c>
      <c r="L11017">
        <v>467.55</v>
      </c>
      <c r="M11017">
        <f t="shared" si="518"/>
        <v>6482.9519999999993</v>
      </c>
      <c r="N11017" t="str">
        <f t="shared" si="516"/>
        <v>Q3</v>
      </c>
      <c r="O11017" s="2">
        <f t="shared" si="517"/>
        <v>7.2119945395229017</v>
      </c>
      <c r="P11017" t="str">
        <f>VLOOKUP(retail_sales_2023!C11017,customers!A:J,5,)</f>
        <v>Coimbatore</v>
      </c>
      <c r="Q11017" t="str">
        <f>VLOOKUP(C11017,customers!A:J,10,0)</f>
        <v>Regular</v>
      </c>
    </row>
    <row r="11018" spans="1:17" x14ac:dyDescent="0.3">
      <c r="A11018" t="s">
        <v>12109</v>
      </c>
      <c r="B11018" s="1">
        <v>45157</v>
      </c>
      <c r="C11018" t="s">
        <v>846</v>
      </c>
      <c r="D11018" t="s">
        <v>847</v>
      </c>
      <c r="E11018" t="s">
        <v>15</v>
      </c>
      <c r="F11018" t="s">
        <v>43</v>
      </c>
      <c r="G11018" t="s">
        <v>110</v>
      </c>
      <c r="H11018">
        <v>2</v>
      </c>
      <c r="I11018">
        <v>41477.21</v>
      </c>
      <c r="J11018">
        <v>0.25</v>
      </c>
      <c r="K11018">
        <v>62215.82</v>
      </c>
      <c r="L11018">
        <v>9253.7999999999993</v>
      </c>
      <c r="M11018">
        <f t="shared" si="518"/>
        <v>62215.815000000002</v>
      </c>
      <c r="N11018" t="str">
        <f t="shared" si="516"/>
        <v>Q3</v>
      </c>
      <c r="O11018" s="2">
        <f t="shared" si="517"/>
        <v>14.873708969840788</v>
      </c>
      <c r="P11018" t="str">
        <f>VLOOKUP(retail_sales_2023!C11018,customers!A:J,5,)</f>
        <v>Coimbatore</v>
      </c>
      <c r="Q11018" t="str">
        <f>VLOOKUP(C11018,customers!A:J,10,0)</f>
        <v>Premium</v>
      </c>
    </row>
    <row r="11019" spans="1:17" x14ac:dyDescent="0.3">
      <c r="A11019" t="s">
        <v>12110</v>
      </c>
      <c r="B11019" s="1">
        <v>45010</v>
      </c>
      <c r="C11019" t="s">
        <v>858</v>
      </c>
      <c r="D11019" t="s">
        <v>859</v>
      </c>
      <c r="E11019" t="s">
        <v>27</v>
      </c>
      <c r="F11019" t="s">
        <v>81</v>
      </c>
      <c r="G11019" t="s">
        <v>470</v>
      </c>
      <c r="H11019">
        <v>5</v>
      </c>
      <c r="I11019">
        <v>1746.83</v>
      </c>
      <c r="J11019">
        <v>0.1</v>
      </c>
      <c r="K11019">
        <v>7860.73</v>
      </c>
      <c r="L11019">
        <v>1967.01</v>
      </c>
      <c r="M11019">
        <f t="shared" si="518"/>
        <v>7860.7349999999997</v>
      </c>
      <c r="N11019" t="str">
        <f t="shared" si="516"/>
        <v>Q1</v>
      </c>
      <c r="O11019" s="2">
        <f t="shared" si="517"/>
        <v>25.023248476922628</v>
      </c>
      <c r="P11019" t="str">
        <f>VLOOKUP(retail_sales_2023!C11019,customers!A:J,5,)</f>
        <v>Chandigarh</v>
      </c>
      <c r="Q11019" t="str">
        <f>VLOOKUP(C11019,customers!A:J,10,0)</f>
        <v>Occasional</v>
      </c>
    </row>
    <row r="11020" spans="1:17" x14ac:dyDescent="0.3">
      <c r="A11020" t="s">
        <v>12111</v>
      </c>
      <c r="B11020" s="1">
        <v>45068</v>
      </c>
      <c r="C11020" t="s">
        <v>1841</v>
      </c>
      <c r="D11020" t="s">
        <v>1842</v>
      </c>
      <c r="E11020" t="s">
        <v>33</v>
      </c>
      <c r="F11020" t="s">
        <v>38</v>
      </c>
      <c r="G11020" t="s">
        <v>65</v>
      </c>
      <c r="H11020">
        <v>3</v>
      </c>
      <c r="I11020">
        <v>2267.9699999999998</v>
      </c>
      <c r="J11020">
        <v>0</v>
      </c>
      <c r="K11020">
        <v>6803.91</v>
      </c>
      <c r="L11020">
        <v>1473.2</v>
      </c>
      <c r="M11020">
        <f t="shared" si="518"/>
        <v>6803.91</v>
      </c>
      <c r="N11020" t="str">
        <f t="shared" si="516"/>
        <v>Q2</v>
      </c>
      <c r="O11020" s="2">
        <f t="shared" si="517"/>
        <v>21.652255835247676</v>
      </c>
      <c r="P11020" t="str">
        <f>VLOOKUP(retail_sales_2023!C11020,customers!A:J,5,)</f>
        <v>Nagpur</v>
      </c>
      <c r="Q11020" t="str">
        <f>VLOOKUP(C11020,customers!A:J,10,0)</f>
        <v>Premium</v>
      </c>
    </row>
    <row r="11021" spans="1:17" x14ac:dyDescent="0.3">
      <c r="A11021" t="s">
        <v>12112</v>
      </c>
      <c r="B11021" s="1">
        <v>45083</v>
      </c>
      <c r="C11021" t="s">
        <v>918</v>
      </c>
      <c r="D11021" t="s">
        <v>919</v>
      </c>
      <c r="E11021" t="s">
        <v>33</v>
      </c>
      <c r="F11021" t="s">
        <v>43</v>
      </c>
      <c r="G11021" t="s">
        <v>243</v>
      </c>
      <c r="H11021">
        <v>5</v>
      </c>
      <c r="I11021">
        <v>43298.36</v>
      </c>
      <c r="J11021">
        <v>0.2</v>
      </c>
      <c r="K11021">
        <v>173193.44</v>
      </c>
      <c r="L11021">
        <v>25474.11</v>
      </c>
      <c r="M11021">
        <f t="shared" si="518"/>
        <v>173193.44</v>
      </c>
      <c r="N11021" t="str">
        <f t="shared" si="516"/>
        <v>Q2</v>
      </c>
      <c r="O11021" s="2">
        <f t="shared" si="517"/>
        <v>14.708472792041086</v>
      </c>
      <c r="P11021" t="str">
        <f>VLOOKUP(retail_sales_2023!C11021,customers!A:J,5,)</f>
        <v>Ahmedabad</v>
      </c>
      <c r="Q11021" t="str">
        <f>VLOOKUP(C11021,customers!A:J,10,0)</f>
        <v>Regular</v>
      </c>
    </row>
    <row r="11022" spans="1:17" x14ac:dyDescent="0.3">
      <c r="A11022" t="s">
        <v>12113</v>
      </c>
      <c r="B11022" s="1">
        <v>45087</v>
      </c>
      <c r="C11022" t="s">
        <v>351</v>
      </c>
      <c r="D11022" t="s">
        <v>352</v>
      </c>
      <c r="E11022" t="s">
        <v>15</v>
      </c>
      <c r="F11022" t="s">
        <v>22</v>
      </c>
      <c r="G11022" t="s">
        <v>423</v>
      </c>
      <c r="H11022">
        <v>0</v>
      </c>
      <c r="I11022">
        <v>24799.02</v>
      </c>
      <c r="J11022">
        <v>0.25</v>
      </c>
      <c r="K11022">
        <v>0</v>
      </c>
      <c r="L11022">
        <v>0</v>
      </c>
      <c r="M11022">
        <f t="shared" si="518"/>
        <v>0</v>
      </c>
      <c r="N11022" t="str">
        <f t="shared" si="516"/>
        <v>Q2</v>
      </c>
      <c r="O11022" s="2">
        <v>0</v>
      </c>
      <c r="P11022" t="str">
        <f>VLOOKUP(retail_sales_2023!C11022,customers!A:J,5,)</f>
        <v>Chennai</v>
      </c>
      <c r="Q11022" t="str">
        <f>VLOOKUP(C11022,customers!A:J,10,0)</f>
        <v>Regular</v>
      </c>
    </row>
    <row r="11023" spans="1:17" x14ac:dyDescent="0.3">
      <c r="A11023" t="s">
        <v>12114</v>
      </c>
      <c r="B11023" s="1">
        <v>45099</v>
      </c>
      <c r="C11023" t="s">
        <v>1047</v>
      </c>
      <c r="D11023" t="s">
        <v>1048</v>
      </c>
      <c r="E11023" t="s">
        <v>21</v>
      </c>
      <c r="F11023" t="s">
        <v>81</v>
      </c>
      <c r="G11023" t="s">
        <v>158</v>
      </c>
      <c r="H11023">
        <v>4</v>
      </c>
      <c r="I11023">
        <v>3585.68</v>
      </c>
      <c r="J11023">
        <v>0.05</v>
      </c>
      <c r="K11023">
        <v>13625.58</v>
      </c>
      <c r="L11023">
        <v>3316.93</v>
      </c>
      <c r="M11023">
        <f t="shared" si="518"/>
        <v>13625.583999999999</v>
      </c>
      <c r="N11023" t="str">
        <f t="shared" si="516"/>
        <v>Q2</v>
      </c>
      <c r="O11023" s="2">
        <f t="shared" si="517"/>
        <v>24.343404097293472</v>
      </c>
      <c r="P11023" t="str">
        <f>VLOOKUP(retail_sales_2023!C11023,customers!A:J,5,)</f>
        <v>Bhubaneswar</v>
      </c>
      <c r="Q11023" t="str">
        <f>VLOOKUP(C11023,customers!A:J,10,0)</f>
        <v>Premium</v>
      </c>
    </row>
    <row r="11024" spans="1:17" x14ac:dyDescent="0.3">
      <c r="A11024" t="s">
        <v>12115</v>
      </c>
      <c r="B11024" s="1">
        <v>45071</v>
      </c>
      <c r="C11024" t="s">
        <v>1087</v>
      </c>
      <c r="D11024" t="s">
        <v>1088</v>
      </c>
      <c r="E11024" t="s">
        <v>15</v>
      </c>
      <c r="F11024" t="s">
        <v>52</v>
      </c>
      <c r="G11024" t="s">
        <v>200</v>
      </c>
      <c r="H11024">
        <v>8</v>
      </c>
      <c r="I11024">
        <v>253.98</v>
      </c>
      <c r="J11024">
        <v>0.25</v>
      </c>
      <c r="K11024">
        <v>1523.88</v>
      </c>
      <c r="L11024">
        <v>129.75</v>
      </c>
      <c r="M11024">
        <f t="shared" si="518"/>
        <v>1523.8799999999999</v>
      </c>
      <c r="N11024" t="str">
        <f t="shared" si="516"/>
        <v>Q2</v>
      </c>
      <c r="O11024" s="2">
        <f t="shared" si="517"/>
        <v>8.5144499566895036</v>
      </c>
      <c r="P11024" t="str">
        <f>VLOOKUP(retail_sales_2023!C11024,customers!A:J,5,)</f>
        <v>Kochi</v>
      </c>
      <c r="Q11024" t="str">
        <f>VLOOKUP(C11024,customers!A:J,10,0)</f>
        <v>Regular</v>
      </c>
    </row>
    <row r="11025" spans="1:17" x14ac:dyDescent="0.3">
      <c r="A11025" t="s">
        <v>12116</v>
      </c>
      <c r="B11025" s="1">
        <v>45210</v>
      </c>
      <c r="C11025" t="s">
        <v>1443</v>
      </c>
      <c r="D11025" t="s">
        <v>1444</v>
      </c>
      <c r="E11025" t="s">
        <v>21</v>
      </c>
      <c r="F11025" t="s">
        <v>28</v>
      </c>
      <c r="G11025" t="s">
        <v>165</v>
      </c>
      <c r="H11025">
        <v>4</v>
      </c>
      <c r="I11025">
        <v>4259.82</v>
      </c>
      <c r="J11025">
        <v>0.2</v>
      </c>
      <c r="K11025">
        <v>13631.42</v>
      </c>
      <c r="L11025">
        <v>2738.15</v>
      </c>
      <c r="M11025">
        <f t="shared" si="518"/>
        <v>13631.423999999999</v>
      </c>
      <c r="N11025" t="str">
        <f t="shared" si="516"/>
        <v>Q4</v>
      </c>
      <c r="O11025" s="2">
        <f t="shared" si="517"/>
        <v>20.087048891458117</v>
      </c>
      <c r="P11025" t="str">
        <f>VLOOKUP(retail_sales_2023!C11025,customers!A:J,5,)</f>
        <v>Patna</v>
      </c>
      <c r="Q11025" t="str">
        <f>VLOOKUP(C11025,customers!A:J,10,0)</f>
        <v>Regular</v>
      </c>
    </row>
    <row r="11026" spans="1:17" x14ac:dyDescent="0.3">
      <c r="A11026" t="s">
        <v>12117</v>
      </c>
      <c r="B11026" s="1">
        <v>44992</v>
      </c>
      <c r="C11026" t="s">
        <v>1109</v>
      </c>
      <c r="D11026" t="s">
        <v>1110</v>
      </c>
      <c r="E11026" t="s">
        <v>15</v>
      </c>
      <c r="F11026" t="s">
        <v>43</v>
      </c>
      <c r="G11026" t="s">
        <v>243</v>
      </c>
      <c r="H11026">
        <v>2</v>
      </c>
      <c r="I11026">
        <v>65066.66</v>
      </c>
      <c r="J11026">
        <v>0.1</v>
      </c>
      <c r="K11026">
        <v>117119.99</v>
      </c>
      <c r="L11026">
        <v>14870.64</v>
      </c>
      <c r="M11026">
        <f t="shared" si="518"/>
        <v>117119.98800000001</v>
      </c>
      <c r="N11026" t="str">
        <f t="shared" si="516"/>
        <v>Q1</v>
      </c>
      <c r="O11026" s="2">
        <f t="shared" si="517"/>
        <v>12.696927313603764</v>
      </c>
      <c r="P11026" t="str">
        <f>VLOOKUP(retail_sales_2023!C11026,customers!A:J,5,)</f>
        <v>Bengaluru</v>
      </c>
      <c r="Q11026" t="str">
        <f>VLOOKUP(C11026,customers!A:J,10,0)</f>
        <v>Premium</v>
      </c>
    </row>
    <row r="11027" spans="1:17" x14ac:dyDescent="0.3">
      <c r="A11027" t="s">
        <v>12118</v>
      </c>
      <c r="B11027" s="1">
        <v>45108</v>
      </c>
      <c r="C11027" t="s">
        <v>607</v>
      </c>
      <c r="D11027" t="s">
        <v>608</v>
      </c>
      <c r="E11027" t="s">
        <v>21</v>
      </c>
      <c r="F11027" t="s">
        <v>81</v>
      </c>
      <c r="G11027" t="s">
        <v>370</v>
      </c>
      <c r="H11027">
        <v>4</v>
      </c>
      <c r="I11027">
        <v>3148.36</v>
      </c>
      <c r="J11027">
        <v>0</v>
      </c>
      <c r="K11027">
        <v>12593.44</v>
      </c>
      <c r="L11027">
        <v>3120.68</v>
      </c>
      <c r="M11027">
        <f t="shared" si="518"/>
        <v>12593.44</v>
      </c>
      <c r="N11027" t="str">
        <f t="shared" si="516"/>
        <v>Q3</v>
      </c>
      <c r="O11027" s="2">
        <f t="shared" si="517"/>
        <v>24.780203026337517</v>
      </c>
      <c r="P11027" t="str">
        <f>VLOOKUP(retail_sales_2023!C11027,customers!A:J,5,)</f>
        <v>Ranchi</v>
      </c>
      <c r="Q11027" t="str">
        <f>VLOOKUP(C11027,customers!A:J,10,0)</f>
        <v>Regular</v>
      </c>
    </row>
    <row r="11028" spans="1:17" x14ac:dyDescent="0.3">
      <c r="A11028" t="s">
        <v>12119</v>
      </c>
      <c r="B11028" s="1">
        <v>45170</v>
      </c>
      <c r="C11028" t="s">
        <v>1135</v>
      </c>
      <c r="D11028" t="s">
        <v>1136</v>
      </c>
      <c r="E11028" t="s">
        <v>33</v>
      </c>
      <c r="F11028" t="s">
        <v>52</v>
      </c>
      <c r="G11028" t="s">
        <v>226</v>
      </c>
      <c r="H11028">
        <v>9</v>
      </c>
      <c r="I11028">
        <v>164.17</v>
      </c>
      <c r="J11028">
        <v>0</v>
      </c>
      <c r="K11028">
        <v>1477.53</v>
      </c>
      <c r="L11028">
        <v>103.76</v>
      </c>
      <c r="M11028">
        <f t="shared" si="518"/>
        <v>1477.53</v>
      </c>
      <c r="N11028" t="str">
        <f t="shared" si="516"/>
        <v>Q3</v>
      </c>
      <c r="O11028" s="2">
        <f t="shared" si="517"/>
        <v>7.0225308453973874</v>
      </c>
      <c r="P11028" t="str">
        <f>VLOOKUP(retail_sales_2023!C11028,customers!A:J,5,)</f>
        <v>Ahmedabad</v>
      </c>
      <c r="Q11028" t="str">
        <f>VLOOKUP(C11028,customers!A:J,10,0)</f>
        <v>Premium</v>
      </c>
    </row>
    <row r="11029" spans="1:17" x14ac:dyDescent="0.3">
      <c r="A11029" t="s">
        <v>12120</v>
      </c>
      <c r="B11029" s="1">
        <v>45206</v>
      </c>
      <c r="C11029" t="s">
        <v>583</v>
      </c>
      <c r="D11029" t="s">
        <v>584</v>
      </c>
      <c r="E11029" t="s">
        <v>27</v>
      </c>
      <c r="F11029" t="s">
        <v>22</v>
      </c>
      <c r="G11029" t="s">
        <v>1039</v>
      </c>
      <c r="H11029">
        <v>3</v>
      </c>
      <c r="I11029">
        <v>25716.68</v>
      </c>
      <c r="J11029">
        <v>0.05</v>
      </c>
      <c r="K11029">
        <v>73292.539999999994</v>
      </c>
      <c r="L11029">
        <v>19746.86</v>
      </c>
      <c r="M11029">
        <f t="shared" si="518"/>
        <v>73292.538</v>
      </c>
      <c r="N11029" t="str">
        <f t="shared" si="516"/>
        <v>Q4</v>
      </c>
      <c r="O11029" s="2">
        <f t="shared" si="517"/>
        <v>26.942523754805066</v>
      </c>
      <c r="P11029" t="str">
        <f>VLOOKUP(retail_sales_2023!C11029,customers!A:J,5,)</f>
        <v>Amritsar</v>
      </c>
      <c r="Q11029" t="str">
        <f>VLOOKUP(C11029,customers!A:J,10,0)</f>
        <v>Premium</v>
      </c>
    </row>
    <row r="11030" spans="1:17" x14ac:dyDescent="0.3">
      <c r="A11030" t="s">
        <v>12121</v>
      </c>
      <c r="B11030" s="1">
        <v>45010</v>
      </c>
      <c r="C11030" t="s">
        <v>1051</v>
      </c>
      <c r="D11030" t="s">
        <v>1052</v>
      </c>
      <c r="E11030" t="s">
        <v>21</v>
      </c>
      <c r="F11030" t="s">
        <v>81</v>
      </c>
      <c r="G11030" t="s">
        <v>370</v>
      </c>
      <c r="H11030">
        <v>4</v>
      </c>
      <c r="I11030">
        <v>3740.59</v>
      </c>
      <c r="J11030">
        <v>0.1</v>
      </c>
      <c r="K11030">
        <v>13466.12</v>
      </c>
      <c r="L11030">
        <v>3260.46</v>
      </c>
      <c r="M11030">
        <f t="shared" si="518"/>
        <v>13466.124000000002</v>
      </c>
      <c r="N11030" t="str">
        <f t="shared" si="516"/>
        <v>Q1</v>
      </c>
      <c r="O11030" s="2">
        <f t="shared" si="517"/>
        <v>24.212319509999912</v>
      </c>
      <c r="P11030" t="str">
        <f>VLOOKUP(retail_sales_2023!C11030,customers!A:J,5,)</f>
        <v>Bhubaneswar</v>
      </c>
      <c r="Q11030" t="str">
        <f>VLOOKUP(C11030,customers!A:J,10,0)</f>
        <v>Regular</v>
      </c>
    </row>
    <row r="11031" spans="1:17" x14ac:dyDescent="0.3">
      <c r="A11031" t="s">
        <v>12122</v>
      </c>
      <c r="B11031" s="1">
        <v>45191</v>
      </c>
      <c r="C11031" t="s">
        <v>1154</v>
      </c>
      <c r="D11031" t="s">
        <v>1155</v>
      </c>
      <c r="E11031" t="s">
        <v>15</v>
      </c>
      <c r="F11031" t="s">
        <v>16</v>
      </c>
      <c r="G11031" t="s">
        <v>356</v>
      </c>
      <c r="H11031">
        <v>4</v>
      </c>
      <c r="I11031">
        <v>680.95</v>
      </c>
      <c r="J11031">
        <v>0.1</v>
      </c>
      <c r="K11031">
        <v>2451.42</v>
      </c>
      <c r="L11031">
        <v>947.79</v>
      </c>
      <c r="M11031">
        <f t="shared" si="518"/>
        <v>2451.42</v>
      </c>
      <c r="N11031" t="str">
        <f t="shared" si="516"/>
        <v>Q3</v>
      </c>
      <c r="O11031" s="2">
        <f t="shared" si="517"/>
        <v>38.66289742271826</v>
      </c>
      <c r="P11031" t="str">
        <f>VLOOKUP(retail_sales_2023!C11031,customers!A:J,5,)</f>
        <v>Chennai</v>
      </c>
      <c r="Q11031" t="str">
        <f>VLOOKUP(C11031,customers!A:J,10,0)</f>
        <v>Premium</v>
      </c>
    </row>
    <row r="11032" spans="1:17" x14ac:dyDescent="0.3">
      <c r="A11032" t="s">
        <v>12123</v>
      </c>
      <c r="B11032" s="1">
        <v>45247</v>
      </c>
      <c r="C11032" t="s">
        <v>1146</v>
      </c>
      <c r="D11032" t="s">
        <v>1147</v>
      </c>
      <c r="E11032" t="s">
        <v>27</v>
      </c>
      <c r="F11032" t="s">
        <v>22</v>
      </c>
      <c r="G11032" t="s">
        <v>1039</v>
      </c>
      <c r="H11032">
        <v>2</v>
      </c>
      <c r="I11032">
        <v>26404</v>
      </c>
      <c r="J11032">
        <v>0.05</v>
      </c>
      <c r="K11032">
        <v>50167.6</v>
      </c>
      <c r="L11032">
        <v>16065.59</v>
      </c>
      <c r="M11032">
        <f t="shared" si="518"/>
        <v>50167.6</v>
      </c>
      <c r="N11032" t="str">
        <f t="shared" si="516"/>
        <v>Q4</v>
      </c>
      <c r="O11032" s="2">
        <f t="shared" si="517"/>
        <v>32.023836101388149</v>
      </c>
      <c r="P11032" t="str">
        <f>VLOOKUP(retail_sales_2023!C11032,customers!A:J,5,)</f>
        <v>Jaipur</v>
      </c>
      <c r="Q11032" t="str">
        <f>VLOOKUP(C11032,customers!A:J,10,0)</f>
        <v>Premium</v>
      </c>
    </row>
    <row r="11033" spans="1:17" x14ac:dyDescent="0.3">
      <c r="A11033" t="s">
        <v>12124</v>
      </c>
      <c r="B11033" s="1">
        <v>45210</v>
      </c>
      <c r="C11033" t="s">
        <v>2508</v>
      </c>
      <c r="D11033" t="s">
        <v>2509</v>
      </c>
      <c r="E11033" t="s">
        <v>33</v>
      </c>
      <c r="F11033" t="s">
        <v>28</v>
      </c>
      <c r="G11033" t="s">
        <v>280</v>
      </c>
      <c r="H11033">
        <v>3</v>
      </c>
      <c r="I11033">
        <v>994.04</v>
      </c>
      <c r="J11033">
        <v>0.25</v>
      </c>
      <c r="K11033">
        <v>2236.59</v>
      </c>
      <c r="L11033">
        <v>358.96</v>
      </c>
      <c r="M11033">
        <f t="shared" si="518"/>
        <v>2236.59</v>
      </c>
      <c r="N11033" t="str">
        <f t="shared" si="516"/>
        <v>Q4</v>
      </c>
      <c r="O11033" s="2">
        <f t="shared" si="517"/>
        <v>16.049432394851088</v>
      </c>
      <c r="P11033" t="str">
        <f>VLOOKUP(retail_sales_2023!C11033,customers!A:J,5,)</f>
        <v>Ahmedabad</v>
      </c>
      <c r="Q11033" t="str">
        <f>VLOOKUP(C11033,customers!A:J,10,0)</f>
        <v>Premium</v>
      </c>
    </row>
    <row r="11034" spans="1:17" x14ac:dyDescent="0.3">
      <c r="A11034" t="s">
        <v>12125</v>
      </c>
      <c r="B11034" s="1">
        <v>45181</v>
      </c>
      <c r="C11034" t="s">
        <v>1258</v>
      </c>
      <c r="D11034" t="s">
        <v>1259</v>
      </c>
      <c r="E11034" t="s">
        <v>33</v>
      </c>
      <c r="F11034" t="s">
        <v>81</v>
      </c>
      <c r="G11034" t="s">
        <v>101</v>
      </c>
      <c r="H11034">
        <v>5</v>
      </c>
      <c r="I11034">
        <v>2355.5300000000002</v>
      </c>
      <c r="J11034">
        <v>0.05</v>
      </c>
      <c r="K11034">
        <v>11188.77</v>
      </c>
      <c r="L11034">
        <v>4028.29</v>
      </c>
      <c r="M11034">
        <f t="shared" si="518"/>
        <v>11188.767500000002</v>
      </c>
      <c r="N11034" t="str">
        <f t="shared" si="516"/>
        <v>Q3</v>
      </c>
      <c r="O11034" s="2">
        <f t="shared" si="517"/>
        <v>36.002974410949548</v>
      </c>
      <c r="P11034" t="str">
        <f>VLOOKUP(retail_sales_2023!C11034,customers!A:J,5,)</f>
        <v>Mumbai</v>
      </c>
      <c r="Q11034" t="str">
        <f>VLOOKUP(C11034,customers!A:J,10,0)</f>
        <v>Regular</v>
      </c>
    </row>
    <row r="11035" spans="1:17" x14ac:dyDescent="0.3">
      <c r="A11035" t="s">
        <v>12126</v>
      </c>
      <c r="B11035" s="1">
        <v>45080</v>
      </c>
      <c r="C11035" t="s">
        <v>31</v>
      </c>
      <c r="D11035" t="s">
        <v>32</v>
      </c>
      <c r="E11035" t="s">
        <v>33</v>
      </c>
      <c r="F11035" t="s">
        <v>43</v>
      </c>
      <c r="G11035" t="s">
        <v>301</v>
      </c>
      <c r="H11035">
        <v>5</v>
      </c>
      <c r="I11035">
        <v>51148.71</v>
      </c>
      <c r="J11035">
        <v>0</v>
      </c>
      <c r="K11035">
        <v>255743.55</v>
      </c>
      <c r="L11035">
        <v>24206.79</v>
      </c>
      <c r="M11035">
        <f t="shared" si="518"/>
        <v>255743.55</v>
      </c>
      <c r="N11035" t="str">
        <f t="shared" si="516"/>
        <v>Q2</v>
      </c>
      <c r="O11035" s="2">
        <f t="shared" si="517"/>
        <v>9.465259241142153</v>
      </c>
      <c r="P11035" t="str">
        <f>VLOOKUP(retail_sales_2023!C11035,customers!A:J,5,)</f>
        <v>Ahmedabad</v>
      </c>
      <c r="Q11035" t="str">
        <f>VLOOKUP(C11035,customers!A:J,10,0)</f>
        <v>Premium</v>
      </c>
    </row>
    <row r="11036" spans="1:17" x14ac:dyDescent="0.3">
      <c r="A11036" t="s">
        <v>12127</v>
      </c>
      <c r="B11036" s="1">
        <v>44959</v>
      </c>
      <c r="C11036" t="s">
        <v>84</v>
      </c>
      <c r="D11036" t="s">
        <v>85</v>
      </c>
      <c r="E11036" t="s">
        <v>33</v>
      </c>
      <c r="F11036" t="s">
        <v>52</v>
      </c>
      <c r="G11036" t="s">
        <v>937</v>
      </c>
      <c r="H11036">
        <v>9</v>
      </c>
      <c r="I11036">
        <v>727.89</v>
      </c>
      <c r="J11036">
        <v>0.05</v>
      </c>
      <c r="K11036">
        <v>6223.46</v>
      </c>
      <c r="L11036">
        <v>393.74</v>
      </c>
      <c r="M11036">
        <f t="shared" si="518"/>
        <v>6223.4594999999999</v>
      </c>
      <c r="N11036" t="str">
        <f t="shared" si="516"/>
        <v>Q1</v>
      </c>
      <c r="O11036" s="2">
        <f t="shared" si="517"/>
        <v>6.3267057231829238</v>
      </c>
      <c r="P11036" t="str">
        <f>VLOOKUP(retail_sales_2023!C11036,customers!A:J,5,)</f>
        <v>Mumbai</v>
      </c>
      <c r="Q11036" t="str">
        <f>VLOOKUP(C11036,customers!A:J,10,0)</f>
        <v>Regular</v>
      </c>
    </row>
    <row r="11037" spans="1:17" x14ac:dyDescent="0.3">
      <c r="A11037" t="s">
        <v>12128</v>
      </c>
      <c r="B11037" s="1">
        <v>45060</v>
      </c>
      <c r="C11037" t="s">
        <v>901</v>
      </c>
      <c r="D11037" t="s">
        <v>902</v>
      </c>
      <c r="E11037" t="s">
        <v>21</v>
      </c>
      <c r="F11037" t="s">
        <v>81</v>
      </c>
      <c r="G11037" t="s">
        <v>264</v>
      </c>
      <c r="H11037">
        <v>1</v>
      </c>
      <c r="I11037">
        <v>3430.17</v>
      </c>
      <c r="J11037">
        <v>0</v>
      </c>
      <c r="K11037">
        <v>3430.17</v>
      </c>
      <c r="L11037">
        <v>1039.4000000000001</v>
      </c>
      <c r="M11037">
        <f t="shared" si="518"/>
        <v>3430.17</v>
      </c>
      <c r="N11037" t="str">
        <f t="shared" si="516"/>
        <v>Q2</v>
      </c>
      <c r="O11037" s="2">
        <f t="shared" si="517"/>
        <v>30.301705163300944</v>
      </c>
      <c r="P11037" t="str">
        <f>VLOOKUP(retail_sales_2023!C11037,customers!A:J,5,)</f>
        <v>Ranchi</v>
      </c>
      <c r="Q11037" t="str">
        <f>VLOOKUP(C11037,customers!A:J,10,0)</f>
        <v>Regular</v>
      </c>
    </row>
    <row r="11038" spans="1:17" x14ac:dyDescent="0.3">
      <c r="A11038" t="s">
        <v>12129</v>
      </c>
      <c r="B11038" s="1">
        <v>45217</v>
      </c>
      <c r="C11038" t="s">
        <v>1252</v>
      </c>
      <c r="D11038" t="s">
        <v>1253</v>
      </c>
      <c r="E11038" t="s">
        <v>15</v>
      </c>
      <c r="F11038" t="s">
        <v>52</v>
      </c>
      <c r="G11038" t="s">
        <v>133</v>
      </c>
      <c r="H11038">
        <v>10</v>
      </c>
      <c r="I11038">
        <v>723.79</v>
      </c>
      <c r="J11038">
        <v>0.15</v>
      </c>
      <c r="K11038">
        <v>6152.21</v>
      </c>
      <c r="L11038">
        <v>426.95</v>
      </c>
      <c r="M11038">
        <f t="shared" si="518"/>
        <v>6152.2149999999992</v>
      </c>
      <c r="N11038" t="str">
        <f t="shared" si="516"/>
        <v>Q4</v>
      </c>
      <c r="O11038" s="2">
        <f t="shared" si="517"/>
        <v>6.9397826147026844</v>
      </c>
      <c r="P11038" t="str">
        <f>VLOOKUP(retail_sales_2023!C11038,customers!A:J,5,)</f>
        <v>Chennai</v>
      </c>
      <c r="Q11038" t="str">
        <f>VLOOKUP(C11038,customers!A:J,10,0)</f>
        <v>Regular</v>
      </c>
    </row>
    <row r="11039" spans="1:17" x14ac:dyDescent="0.3">
      <c r="A11039" t="s">
        <v>12130</v>
      </c>
      <c r="B11039" s="1">
        <v>44930</v>
      </c>
      <c r="C11039" t="s">
        <v>607</v>
      </c>
      <c r="D11039" t="s">
        <v>608</v>
      </c>
      <c r="E11039" t="s">
        <v>21</v>
      </c>
      <c r="F11039" t="s">
        <v>81</v>
      </c>
      <c r="G11039" t="s">
        <v>82</v>
      </c>
      <c r="H11039">
        <v>1</v>
      </c>
      <c r="I11039">
        <v>4581.9799999999996</v>
      </c>
      <c r="J11039">
        <v>0.2</v>
      </c>
      <c r="K11039">
        <v>3665.58</v>
      </c>
      <c r="L11039">
        <v>947.1</v>
      </c>
      <c r="M11039">
        <f t="shared" si="518"/>
        <v>3665.5839999999998</v>
      </c>
      <c r="N11039" t="str">
        <f t="shared" si="516"/>
        <v>Q1</v>
      </c>
      <c r="O11039" s="2">
        <f t="shared" si="517"/>
        <v>25.83765734208502</v>
      </c>
      <c r="P11039" t="str">
        <f>VLOOKUP(retail_sales_2023!C11039,customers!A:J,5,)</f>
        <v>Ranchi</v>
      </c>
      <c r="Q11039" t="str">
        <f>VLOOKUP(C11039,customers!A:J,10,0)</f>
        <v>Regular</v>
      </c>
    </row>
    <row r="11040" spans="1:17" x14ac:dyDescent="0.3">
      <c r="A11040" t="s">
        <v>12131</v>
      </c>
      <c r="B11040" s="1">
        <v>45169</v>
      </c>
      <c r="C11040" t="s">
        <v>1784</v>
      </c>
      <c r="D11040" t="s">
        <v>1785</v>
      </c>
      <c r="E11040" t="s">
        <v>21</v>
      </c>
      <c r="F11040" t="s">
        <v>81</v>
      </c>
      <c r="G11040" t="s">
        <v>370</v>
      </c>
      <c r="H11040">
        <v>3</v>
      </c>
      <c r="I11040">
        <v>2080.44</v>
      </c>
      <c r="J11040">
        <v>0.15</v>
      </c>
      <c r="K11040">
        <v>5305.12</v>
      </c>
      <c r="L11040">
        <v>1486.57</v>
      </c>
      <c r="M11040">
        <f t="shared" si="518"/>
        <v>5305.1219999999994</v>
      </c>
      <c r="N11040" t="str">
        <f t="shared" si="516"/>
        <v>Q3</v>
      </c>
      <c r="O11040" s="2">
        <f t="shared" si="517"/>
        <v>28.02142081611726</v>
      </c>
      <c r="P11040" t="str">
        <f>VLOOKUP(retail_sales_2023!C11040,customers!A:J,5,)</f>
        <v>Bhubaneswar</v>
      </c>
      <c r="Q11040" t="str">
        <f>VLOOKUP(C11040,customers!A:J,10,0)</f>
        <v>Premium</v>
      </c>
    </row>
    <row r="11041" spans="1:17" x14ac:dyDescent="0.3">
      <c r="A11041" t="s">
        <v>12132</v>
      </c>
      <c r="B11041" s="1">
        <v>45263</v>
      </c>
      <c r="C11041" t="s">
        <v>1939</v>
      </c>
      <c r="D11041" t="s">
        <v>1940</v>
      </c>
      <c r="E11041" t="s">
        <v>27</v>
      </c>
      <c r="F11041" t="s">
        <v>81</v>
      </c>
      <c r="G11041" t="s">
        <v>150</v>
      </c>
      <c r="H11041">
        <v>4</v>
      </c>
      <c r="I11041">
        <v>4229.1000000000004</v>
      </c>
      <c r="J11041">
        <v>0.15</v>
      </c>
      <c r="K11041">
        <v>14378.94</v>
      </c>
      <c r="L11041">
        <v>4636.6099999999997</v>
      </c>
      <c r="M11041">
        <f t="shared" si="518"/>
        <v>14378.94</v>
      </c>
      <c r="N11041" t="str">
        <f t="shared" si="516"/>
        <v>Q4</v>
      </c>
      <c r="O11041" s="2">
        <f t="shared" si="517"/>
        <v>32.245840096696973</v>
      </c>
      <c r="P11041" t="str">
        <f>VLOOKUP(retail_sales_2023!C11041,customers!A:J,5,)</f>
        <v>Chandigarh</v>
      </c>
      <c r="Q11041" t="str">
        <f>VLOOKUP(C11041,customers!A:J,10,0)</f>
        <v>Regular</v>
      </c>
    </row>
    <row r="11042" spans="1:17" x14ac:dyDescent="0.3">
      <c r="A11042" t="s">
        <v>12133</v>
      </c>
      <c r="B11042" s="1">
        <v>45170</v>
      </c>
      <c r="C11042" t="s">
        <v>375</v>
      </c>
      <c r="D11042" t="s">
        <v>376</v>
      </c>
      <c r="E11042" t="s">
        <v>21</v>
      </c>
      <c r="F11042" t="s">
        <v>28</v>
      </c>
      <c r="G11042" t="s">
        <v>29</v>
      </c>
      <c r="H11042">
        <v>2</v>
      </c>
      <c r="I11042">
        <v>5412.43</v>
      </c>
      <c r="J11042">
        <v>0.05</v>
      </c>
      <c r="K11042">
        <v>10283.620000000001</v>
      </c>
      <c r="L11042">
        <v>2560.2399999999998</v>
      </c>
      <c r="M11042">
        <f t="shared" si="518"/>
        <v>10283.617</v>
      </c>
      <c r="N11042" t="str">
        <f t="shared" si="516"/>
        <v>Q3</v>
      </c>
      <c r="O11042" s="2">
        <f t="shared" si="517"/>
        <v>24.896291383773413</v>
      </c>
      <c r="P11042" t="str">
        <f>VLOOKUP(retail_sales_2023!C11042,customers!A:J,5,)</f>
        <v>Ranchi</v>
      </c>
      <c r="Q11042" t="str">
        <f>VLOOKUP(C11042,customers!A:J,10,0)</f>
        <v>Occasional</v>
      </c>
    </row>
    <row r="11043" spans="1:17" x14ac:dyDescent="0.3">
      <c r="A11043" t="s">
        <v>12134</v>
      </c>
      <c r="B11043" s="1">
        <v>45134</v>
      </c>
      <c r="C11043" t="s">
        <v>879</v>
      </c>
      <c r="D11043" t="s">
        <v>880</v>
      </c>
      <c r="E11043" t="s">
        <v>21</v>
      </c>
      <c r="F11043" t="s">
        <v>38</v>
      </c>
      <c r="G11043" t="s">
        <v>90</v>
      </c>
      <c r="H11043">
        <v>2</v>
      </c>
      <c r="I11043">
        <v>1417.85</v>
      </c>
      <c r="J11043">
        <v>0.05</v>
      </c>
      <c r="K11043">
        <v>2693.91</v>
      </c>
      <c r="L11043">
        <v>810.58</v>
      </c>
      <c r="M11043">
        <f t="shared" si="518"/>
        <v>2693.9149999999995</v>
      </c>
      <c r="N11043" t="str">
        <f t="shared" si="516"/>
        <v>Q3</v>
      </c>
      <c r="O11043" s="2">
        <f t="shared" si="517"/>
        <v>30.089349681318232</v>
      </c>
      <c r="P11043" t="str">
        <f>VLOOKUP(retail_sales_2023!C11043,customers!A:J,5,)</f>
        <v>Patna</v>
      </c>
      <c r="Q11043" t="str">
        <f>VLOOKUP(C11043,customers!A:J,10,0)</f>
        <v>Occasional</v>
      </c>
    </row>
    <row r="11044" spans="1:17" x14ac:dyDescent="0.3">
      <c r="A11044" t="s">
        <v>12135</v>
      </c>
      <c r="B11044" s="1">
        <v>45010</v>
      </c>
      <c r="C11044" t="s">
        <v>454</v>
      </c>
      <c r="D11044" t="s">
        <v>455</v>
      </c>
      <c r="E11044" t="s">
        <v>33</v>
      </c>
      <c r="F11044" t="s">
        <v>38</v>
      </c>
      <c r="G11044" t="s">
        <v>39</v>
      </c>
      <c r="H11044">
        <v>1</v>
      </c>
      <c r="I11044">
        <v>893.68</v>
      </c>
      <c r="J11044">
        <v>0.15</v>
      </c>
      <c r="K11044">
        <v>759.63</v>
      </c>
      <c r="L11044">
        <v>153.94</v>
      </c>
      <c r="M11044">
        <f t="shared" si="518"/>
        <v>759.62799999999993</v>
      </c>
      <c r="N11044" t="str">
        <f t="shared" si="516"/>
        <v>Q1</v>
      </c>
      <c r="O11044" s="2">
        <f t="shared" si="517"/>
        <v>20.265129075997525</v>
      </c>
      <c r="P11044" t="str">
        <f>VLOOKUP(retail_sales_2023!C11044,customers!A:J,5,)</f>
        <v>Mumbai</v>
      </c>
      <c r="Q11044" t="str">
        <f>VLOOKUP(C11044,customers!A:J,10,0)</f>
        <v>Premium</v>
      </c>
    </row>
    <row r="11045" spans="1:17" x14ac:dyDescent="0.3">
      <c r="A11045" t="s">
        <v>12136</v>
      </c>
      <c r="B11045" s="1">
        <v>44991</v>
      </c>
      <c r="C11045" t="s">
        <v>397</v>
      </c>
      <c r="D11045" t="s">
        <v>398</v>
      </c>
      <c r="E11045" t="s">
        <v>21</v>
      </c>
      <c r="F11045" t="s">
        <v>28</v>
      </c>
      <c r="G11045" t="s">
        <v>57</v>
      </c>
      <c r="H11045">
        <v>1</v>
      </c>
      <c r="I11045">
        <v>7446.27</v>
      </c>
      <c r="J11045">
        <v>0.1</v>
      </c>
      <c r="K11045">
        <v>6701.64</v>
      </c>
      <c r="L11045">
        <v>1546.18</v>
      </c>
      <c r="M11045">
        <f t="shared" si="518"/>
        <v>6701.6430000000009</v>
      </c>
      <c r="N11045" t="str">
        <f t="shared" si="516"/>
        <v>Q1</v>
      </c>
      <c r="O11045" s="2">
        <f t="shared" si="517"/>
        <v>23.071666039954401</v>
      </c>
      <c r="P11045" t="str">
        <f>VLOOKUP(retail_sales_2023!C11045,customers!A:J,5,)</f>
        <v>Patna</v>
      </c>
      <c r="Q11045" t="str">
        <f>VLOOKUP(C11045,customers!A:J,10,0)</f>
        <v>Premium</v>
      </c>
    </row>
    <row r="11046" spans="1:17" x14ac:dyDescent="0.3">
      <c r="A11046" t="s">
        <v>12137</v>
      </c>
      <c r="B11046" s="1">
        <v>44980</v>
      </c>
      <c r="C11046" t="s">
        <v>351</v>
      </c>
      <c r="D11046" t="s">
        <v>352</v>
      </c>
      <c r="E11046" t="s">
        <v>15</v>
      </c>
      <c r="F11046" t="s">
        <v>43</v>
      </c>
      <c r="G11046" t="s">
        <v>272</v>
      </c>
      <c r="H11046">
        <v>3</v>
      </c>
      <c r="I11046">
        <v>8608.41</v>
      </c>
      <c r="J11046">
        <v>0.05</v>
      </c>
      <c r="K11046">
        <v>24533.97</v>
      </c>
      <c r="L11046">
        <v>3544.2</v>
      </c>
      <c r="M11046">
        <f t="shared" si="518"/>
        <v>24533.968499999999</v>
      </c>
      <c r="N11046" t="str">
        <f t="shared" si="516"/>
        <v>Q1</v>
      </c>
      <c r="O11046" s="2">
        <f t="shared" si="517"/>
        <v>14.446092499501709</v>
      </c>
      <c r="P11046" t="str">
        <f>VLOOKUP(retail_sales_2023!C11046,customers!A:J,5,)</f>
        <v>Chennai</v>
      </c>
      <c r="Q11046" t="str">
        <f>VLOOKUP(C11046,customers!A:J,10,0)</f>
        <v>Regular</v>
      </c>
    </row>
    <row r="11047" spans="1:17" x14ac:dyDescent="0.3">
      <c r="A11047" t="s">
        <v>12138</v>
      </c>
      <c r="B11047" s="1">
        <v>45278</v>
      </c>
      <c r="C11047" t="s">
        <v>879</v>
      </c>
      <c r="D11047" t="s">
        <v>880</v>
      </c>
      <c r="E11047" t="s">
        <v>21</v>
      </c>
      <c r="F11047" t="s">
        <v>22</v>
      </c>
      <c r="G11047" t="s">
        <v>196</v>
      </c>
      <c r="H11047">
        <v>5</v>
      </c>
      <c r="I11047">
        <v>35022.370000000003</v>
      </c>
      <c r="J11047">
        <v>0</v>
      </c>
      <c r="K11047">
        <v>175111.85</v>
      </c>
      <c r="L11047">
        <v>43072.55</v>
      </c>
      <c r="M11047">
        <f t="shared" si="518"/>
        <v>175111.85</v>
      </c>
      <c r="N11047" t="str">
        <f t="shared" si="516"/>
        <v>Q4</v>
      </c>
      <c r="O11047" s="2">
        <f t="shared" si="517"/>
        <v>24.597164612217849</v>
      </c>
      <c r="P11047" t="str">
        <f>VLOOKUP(retail_sales_2023!C11047,customers!A:J,5,)</f>
        <v>Patna</v>
      </c>
      <c r="Q11047" t="str">
        <f>VLOOKUP(C11047,customers!A:J,10,0)</f>
        <v>Occasional</v>
      </c>
    </row>
    <row r="11048" spans="1:17" x14ac:dyDescent="0.3">
      <c r="A11048" t="s">
        <v>12139</v>
      </c>
      <c r="B11048" s="1">
        <v>44944</v>
      </c>
      <c r="C11048" t="s">
        <v>454</v>
      </c>
      <c r="D11048" t="s">
        <v>455</v>
      </c>
      <c r="E11048" t="s">
        <v>33</v>
      </c>
      <c r="F11048" t="s">
        <v>28</v>
      </c>
      <c r="G11048" t="s">
        <v>57</v>
      </c>
      <c r="H11048">
        <v>5</v>
      </c>
      <c r="I11048">
        <v>7433.25</v>
      </c>
      <c r="J11048">
        <v>0.05</v>
      </c>
      <c r="K11048">
        <v>35307.94</v>
      </c>
      <c r="L11048">
        <v>7434.57</v>
      </c>
      <c r="M11048">
        <f t="shared" si="518"/>
        <v>35307.9375</v>
      </c>
      <c r="N11048" t="str">
        <f t="shared" si="516"/>
        <v>Q1</v>
      </c>
      <c r="O11048" s="2">
        <f t="shared" si="517"/>
        <v>21.056368624167821</v>
      </c>
      <c r="P11048" t="str">
        <f>VLOOKUP(retail_sales_2023!C11048,customers!A:J,5,)</f>
        <v>Mumbai</v>
      </c>
      <c r="Q11048" t="str">
        <f>VLOOKUP(C11048,customers!A:J,10,0)</f>
        <v>Premium</v>
      </c>
    </row>
    <row r="11049" spans="1:17" x14ac:dyDescent="0.3">
      <c r="A11049" t="s">
        <v>12140</v>
      </c>
      <c r="B11049" s="1">
        <v>45055</v>
      </c>
      <c r="C11049" t="s">
        <v>1622</v>
      </c>
      <c r="D11049" t="s">
        <v>1623</v>
      </c>
      <c r="E11049" t="s">
        <v>33</v>
      </c>
      <c r="F11049" t="s">
        <v>43</v>
      </c>
      <c r="G11049" t="s">
        <v>154</v>
      </c>
      <c r="H11049">
        <v>3</v>
      </c>
      <c r="I11049">
        <v>2080.44</v>
      </c>
      <c r="J11049">
        <v>0</v>
      </c>
      <c r="K11049">
        <v>6241.32</v>
      </c>
      <c r="L11049">
        <v>932.76</v>
      </c>
      <c r="M11049">
        <f t="shared" si="518"/>
        <v>6241.32</v>
      </c>
      <c r="N11049" t="str">
        <f t="shared" si="516"/>
        <v>Q2</v>
      </c>
      <c r="O11049" s="2">
        <f t="shared" si="517"/>
        <v>14.944915498644518</v>
      </c>
      <c r="P11049" t="str">
        <f>VLOOKUP(retail_sales_2023!C11049,customers!A:J,5,)</f>
        <v>Pune</v>
      </c>
      <c r="Q11049" t="str">
        <f>VLOOKUP(C11049,customers!A:J,10,0)</f>
        <v>Regular</v>
      </c>
    </row>
    <row r="11050" spans="1:17" x14ac:dyDescent="0.3">
      <c r="A11050" t="s">
        <v>12141</v>
      </c>
      <c r="B11050" s="1">
        <v>44927</v>
      </c>
      <c r="C11050" t="s">
        <v>763</v>
      </c>
      <c r="D11050" t="s">
        <v>764</v>
      </c>
      <c r="E11050" t="s">
        <v>21</v>
      </c>
      <c r="F11050" t="s">
        <v>81</v>
      </c>
      <c r="G11050" t="s">
        <v>158</v>
      </c>
      <c r="H11050">
        <v>2</v>
      </c>
      <c r="I11050">
        <v>926.28</v>
      </c>
      <c r="J11050">
        <v>0</v>
      </c>
      <c r="K11050">
        <v>1852.56</v>
      </c>
      <c r="L11050">
        <v>649.4</v>
      </c>
      <c r="M11050">
        <f t="shared" si="518"/>
        <v>1852.56</v>
      </c>
      <c r="N11050" t="str">
        <f t="shared" si="516"/>
        <v>Q1</v>
      </c>
      <c r="O11050" s="2">
        <f t="shared" si="517"/>
        <v>35.054195275726563</v>
      </c>
      <c r="P11050" t="str">
        <f>VLOOKUP(retail_sales_2023!C11050,customers!A:J,5,)</f>
        <v>Bhubaneswar</v>
      </c>
      <c r="Q11050" t="str">
        <f>VLOOKUP(C11050,customers!A:J,10,0)</f>
        <v>Regular</v>
      </c>
    </row>
    <row r="11051" spans="1:17" x14ac:dyDescent="0.3">
      <c r="A11051" t="s">
        <v>12142</v>
      </c>
      <c r="B11051" s="1">
        <v>45218</v>
      </c>
      <c r="C11051" t="s">
        <v>2379</v>
      </c>
      <c r="D11051" t="s">
        <v>2380</v>
      </c>
      <c r="E11051" t="s">
        <v>21</v>
      </c>
      <c r="F11051" t="s">
        <v>81</v>
      </c>
      <c r="G11051" t="s">
        <v>82</v>
      </c>
      <c r="H11051">
        <v>2</v>
      </c>
      <c r="I11051">
        <v>4461.5200000000004</v>
      </c>
      <c r="J11051">
        <v>0.15</v>
      </c>
      <c r="K11051">
        <v>7584.58</v>
      </c>
      <c r="L11051">
        <v>2783.42</v>
      </c>
      <c r="M11051">
        <f t="shared" si="518"/>
        <v>7584.5840000000007</v>
      </c>
      <c r="N11051" t="str">
        <f t="shared" si="516"/>
        <v>Q4</v>
      </c>
      <c r="O11051" s="2">
        <f t="shared" si="517"/>
        <v>36.698406503722026</v>
      </c>
      <c r="P11051" t="str">
        <f>VLOOKUP(retail_sales_2023!C11051,customers!A:J,5,)</f>
        <v>Bhubaneswar</v>
      </c>
      <c r="Q11051" t="str">
        <f>VLOOKUP(C11051,customers!A:J,10,0)</f>
        <v>Premium</v>
      </c>
    </row>
    <row r="11052" spans="1:17" x14ac:dyDescent="0.3">
      <c r="A11052" t="s">
        <v>12143</v>
      </c>
      <c r="B11052" s="1">
        <v>45012</v>
      </c>
      <c r="C11052" t="s">
        <v>2046</v>
      </c>
      <c r="D11052" t="s">
        <v>2047</v>
      </c>
      <c r="E11052" t="s">
        <v>15</v>
      </c>
      <c r="F11052" t="s">
        <v>81</v>
      </c>
      <c r="G11052" t="s">
        <v>158</v>
      </c>
      <c r="H11052">
        <v>5</v>
      </c>
      <c r="I11052">
        <v>422.46</v>
      </c>
      <c r="J11052">
        <v>0</v>
      </c>
      <c r="K11052">
        <v>2112.3000000000002</v>
      </c>
      <c r="L11052">
        <v>718.4</v>
      </c>
      <c r="M11052">
        <f t="shared" si="518"/>
        <v>2112.2999999999997</v>
      </c>
      <c r="N11052" t="str">
        <f t="shared" si="516"/>
        <v>Q1</v>
      </c>
      <c r="O11052" s="2">
        <f t="shared" si="517"/>
        <v>34.010320503716322</v>
      </c>
      <c r="P11052" t="str">
        <f>VLOOKUP(retail_sales_2023!C11052,customers!A:J,5,)</f>
        <v>Bengaluru</v>
      </c>
      <c r="Q11052" t="str">
        <f>VLOOKUP(C11052,customers!A:J,10,0)</f>
        <v>Premium</v>
      </c>
    </row>
    <row r="11053" spans="1:17" x14ac:dyDescent="0.3">
      <c r="A11053" t="s">
        <v>12144</v>
      </c>
      <c r="B11053" s="1">
        <v>44962</v>
      </c>
      <c r="C11053" t="s">
        <v>1379</v>
      </c>
      <c r="D11053" t="s">
        <v>1380</v>
      </c>
      <c r="E11053" t="s">
        <v>27</v>
      </c>
      <c r="F11053" t="s">
        <v>43</v>
      </c>
      <c r="G11053" t="s">
        <v>44</v>
      </c>
      <c r="H11053">
        <v>2</v>
      </c>
      <c r="I11053">
        <v>17092.73</v>
      </c>
      <c r="J11053">
        <v>0</v>
      </c>
      <c r="K11053">
        <v>34185.46</v>
      </c>
      <c r="L11053">
        <v>3694.37</v>
      </c>
      <c r="M11053">
        <f t="shared" si="518"/>
        <v>34185.46</v>
      </c>
      <c r="N11053" t="str">
        <f t="shared" si="516"/>
        <v>Q1</v>
      </c>
      <c r="O11053" s="2">
        <f t="shared" si="517"/>
        <v>10.806845951465915</v>
      </c>
      <c r="P11053" t="str">
        <f>VLOOKUP(retail_sales_2023!C11053,customers!A:J,5,)</f>
        <v>Lucknow</v>
      </c>
      <c r="Q11053" t="str">
        <f>VLOOKUP(C11053,customers!A:J,10,0)</f>
        <v>Premium</v>
      </c>
    </row>
    <row r="11054" spans="1:17" x14ac:dyDescent="0.3">
      <c r="A11054" t="s">
        <v>12145</v>
      </c>
      <c r="B11054" s="1">
        <v>45189</v>
      </c>
      <c r="C11054" t="s">
        <v>943</v>
      </c>
      <c r="D11054" t="s">
        <v>944</v>
      </c>
      <c r="E11054" t="s">
        <v>27</v>
      </c>
      <c r="F11054" t="s">
        <v>43</v>
      </c>
      <c r="G11054" t="s">
        <v>301</v>
      </c>
      <c r="H11054">
        <v>2</v>
      </c>
      <c r="I11054">
        <v>76779.19</v>
      </c>
      <c r="J11054">
        <v>0</v>
      </c>
      <c r="K11054">
        <v>153558.38</v>
      </c>
      <c r="L11054">
        <v>-2221.58</v>
      </c>
      <c r="M11054">
        <f t="shared" si="518"/>
        <v>153558.38</v>
      </c>
      <c r="N11054" t="str">
        <f t="shared" si="516"/>
        <v>Q3</v>
      </c>
      <c r="O11054" s="2">
        <f t="shared" si="517"/>
        <v>-1.4467331577736102</v>
      </c>
      <c r="P11054" t="str">
        <f>VLOOKUP(retail_sales_2023!C11054,customers!A:J,5,)</f>
        <v>Lucknow</v>
      </c>
      <c r="Q11054" t="str">
        <f>VLOOKUP(C11054,customers!A:J,10,0)</f>
        <v>Premium</v>
      </c>
    </row>
    <row r="11055" spans="1:17" x14ac:dyDescent="0.3">
      <c r="A11055" t="s">
        <v>12146</v>
      </c>
      <c r="B11055" s="1">
        <v>45256</v>
      </c>
      <c r="C11055" t="s">
        <v>2508</v>
      </c>
      <c r="D11055" t="s">
        <v>2509</v>
      </c>
      <c r="E11055" t="s">
        <v>33</v>
      </c>
      <c r="F11055" t="s">
        <v>43</v>
      </c>
      <c r="G11055" t="s">
        <v>128</v>
      </c>
      <c r="H11055">
        <v>1</v>
      </c>
      <c r="I11055">
        <v>8229</v>
      </c>
      <c r="J11055">
        <v>0.25</v>
      </c>
      <c r="K11055">
        <v>6171.75</v>
      </c>
      <c r="L11055">
        <v>957.76</v>
      </c>
      <c r="M11055">
        <f t="shared" si="518"/>
        <v>6171.75</v>
      </c>
      <c r="N11055" t="str">
        <f t="shared" si="516"/>
        <v>Q4</v>
      </c>
      <c r="O11055" s="2">
        <f t="shared" si="517"/>
        <v>15.518451006602666</v>
      </c>
      <c r="P11055" t="str">
        <f>VLOOKUP(retail_sales_2023!C11055,customers!A:J,5,)</f>
        <v>Ahmedabad</v>
      </c>
      <c r="Q11055" t="str">
        <f>VLOOKUP(C11055,customers!A:J,10,0)</f>
        <v>Premium</v>
      </c>
    </row>
    <row r="11056" spans="1:17" x14ac:dyDescent="0.3">
      <c r="A11056" t="s">
        <v>12147</v>
      </c>
      <c r="B11056" s="1">
        <v>44973</v>
      </c>
      <c r="C11056" t="s">
        <v>126</v>
      </c>
      <c r="D11056" t="s">
        <v>127</v>
      </c>
      <c r="E11056" t="s">
        <v>15</v>
      </c>
      <c r="F11056" t="s">
        <v>81</v>
      </c>
      <c r="G11056" t="s">
        <v>333</v>
      </c>
      <c r="H11056">
        <v>4</v>
      </c>
      <c r="I11056">
        <v>2478.42</v>
      </c>
      <c r="J11056">
        <v>0.1</v>
      </c>
      <c r="K11056">
        <v>8922.31</v>
      </c>
      <c r="L11056">
        <v>1977.46</v>
      </c>
      <c r="M11056">
        <f t="shared" si="518"/>
        <v>8922.3119999999999</v>
      </c>
      <c r="N11056" t="str">
        <f t="shared" si="516"/>
        <v>Q1</v>
      </c>
      <c r="O11056" s="2">
        <f t="shared" si="517"/>
        <v>22.163094534935464</v>
      </c>
      <c r="P11056" t="str">
        <f>VLOOKUP(retail_sales_2023!C11056,customers!A:J,5,)</f>
        <v>Coimbatore</v>
      </c>
      <c r="Q11056" t="str">
        <f>VLOOKUP(C11056,customers!A:J,10,0)</f>
        <v>Premium</v>
      </c>
    </row>
    <row r="11057" spans="1:17" x14ac:dyDescent="0.3">
      <c r="A11057" t="s">
        <v>12148</v>
      </c>
      <c r="B11057" s="1">
        <v>45080</v>
      </c>
      <c r="C11057" t="s">
        <v>1422</v>
      </c>
      <c r="D11057" t="s">
        <v>1423</v>
      </c>
      <c r="E11057" t="s">
        <v>33</v>
      </c>
      <c r="F11057" t="s">
        <v>28</v>
      </c>
      <c r="G11057" t="s">
        <v>325</v>
      </c>
      <c r="H11057">
        <v>1</v>
      </c>
      <c r="I11057">
        <v>1833.25</v>
      </c>
      <c r="J11057">
        <v>0.1</v>
      </c>
      <c r="K11057">
        <v>1649.92</v>
      </c>
      <c r="L11057">
        <v>443.96</v>
      </c>
      <c r="M11057">
        <f t="shared" si="518"/>
        <v>1649.925</v>
      </c>
      <c r="N11057" t="str">
        <f t="shared" si="516"/>
        <v>Q2</v>
      </c>
      <c r="O11057" s="2">
        <f t="shared" si="517"/>
        <v>26.907971295577966</v>
      </c>
      <c r="P11057" t="str">
        <f>VLOOKUP(retail_sales_2023!C11057,customers!A:J,5,)</f>
        <v>Mumbai</v>
      </c>
      <c r="Q11057" t="str">
        <f>VLOOKUP(C11057,customers!A:J,10,0)</f>
        <v>Premium</v>
      </c>
    </row>
    <row r="11058" spans="1:17" x14ac:dyDescent="0.3">
      <c r="A11058" t="s">
        <v>12149</v>
      </c>
      <c r="B11058" s="1">
        <v>45075</v>
      </c>
      <c r="C11058" t="s">
        <v>2580</v>
      </c>
      <c r="D11058" t="s">
        <v>2581</v>
      </c>
      <c r="E11058" t="s">
        <v>21</v>
      </c>
      <c r="F11058" t="s">
        <v>52</v>
      </c>
      <c r="G11058" t="s">
        <v>200</v>
      </c>
      <c r="H11058">
        <v>6</v>
      </c>
      <c r="I11058">
        <v>664.33</v>
      </c>
      <c r="J11058">
        <v>0</v>
      </c>
      <c r="K11058">
        <v>3985.98</v>
      </c>
      <c r="L11058">
        <v>243.93</v>
      </c>
      <c r="M11058">
        <f t="shared" si="518"/>
        <v>3985.9800000000005</v>
      </c>
      <c r="N11058" t="str">
        <f t="shared" si="516"/>
        <v>Q2</v>
      </c>
      <c r="O11058" s="2">
        <f t="shared" si="517"/>
        <v>6.1196995469119262</v>
      </c>
      <c r="P11058" t="str">
        <f>VLOOKUP(retail_sales_2023!C11058,customers!A:J,5,)</f>
        <v>Patna</v>
      </c>
      <c r="Q11058" t="str">
        <f>VLOOKUP(C11058,customers!A:J,10,0)</f>
        <v>Premium</v>
      </c>
    </row>
    <row r="11059" spans="1:17" x14ac:dyDescent="0.3">
      <c r="A11059" t="s">
        <v>12150</v>
      </c>
      <c r="B11059" s="1">
        <v>44962</v>
      </c>
      <c r="C11059" t="s">
        <v>1784</v>
      </c>
      <c r="D11059" t="s">
        <v>1785</v>
      </c>
      <c r="E11059" t="s">
        <v>21</v>
      </c>
      <c r="F11059" t="s">
        <v>43</v>
      </c>
      <c r="G11059" t="s">
        <v>301</v>
      </c>
      <c r="H11059">
        <v>5</v>
      </c>
      <c r="I11059">
        <v>84069.4</v>
      </c>
      <c r="J11059">
        <v>0.1</v>
      </c>
      <c r="K11059">
        <v>378312.3</v>
      </c>
      <c r="L11059">
        <v>51267.76</v>
      </c>
      <c r="M11059">
        <f t="shared" si="518"/>
        <v>378312.3</v>
      </c>
      <c r="N11059" t="str">
        <f t="shared" si="516"/>
        <v>Q1</v>
      </c>
      <c r="O11059" s="2">
        <f t="shared" si="517"/>
        <v>13.551703182793688</v>
      </c>
      <c r="P11059" t="str">
        <f>VLOOKUP(retail_sales_2023!C11059,customers!A:J,5,)</f>
        <v>Bhubaneswar</v>
      </c>
      <c r="Q11059" t="str">
        <f>VLOOKUP(C11059,customers!A:J,10,0)</f>
        <v>Premium</v>
      </c>
    </row>
    <row r="11060" spans="1:17" x14ac:dyDescent="0.3">
      <c r="A11060" t="s">
        <v>12151</v>
      </c>
      <c r="B11060" s="1">
        <v>45232</v>
      </c>
      <c r="C11060" t="s">
        <v>1192</v>
      </c>
      <c r="D11060" t="s">
        <v>1193</v>
      </c>
      <c r="E11060" t="s">
        <v>33</v>
      </c>
      <c r="F11060" t="s">
        <v>22</v>
      </c>
      <c r="G11060" t="s">
        <v>146</v>
      </c>
      <c r="H11060">
        <v>3</v>
      </c>
      <c r="I11060">
        <v>6161.16</v>
      </c>
      <c r="J11060">
        <v>0</v>
      </c>
      <c r="K11060">
        <v>18483.48</v>
      </c>
      <c r="L11060">
        <v>4722.43</v>
      </c>
      <c r="M11060">
        <f t="shared" si="518"/>
        <v>18483.48</v>
      </c>
      <c r="N11060" t="str">
        <f t="shared" si="516"/>
        <v>Q4</v>
      </c>
      <c r="O11060" s="2">
        <f t="shared" si="517"/>
        <v>25.549463629143432</v>
      </c>
      <c r="P11060" t="str">
        <f>VLOOKUP(retail_sales_2023!C11060,customers!A:J,5,)</f>
        <v>Ahmedabad</v>
      </c>
      <c r="Q11060" t="str">
        <f>VLOOKUP(C11060,customers!A:J,10,0)</f>
        <v>Regular</v>
      </c>
    </row>
    <row r="11061" spans="1:17" x14ac:dyDescent="0.3">
      <c r="A11061" t="s">
        <v>12152</v>
      </c>
      <c r="B11061" s="1">
        <v>45056</v>
      </c>
      <c r="C11061" t="s">
        <v>1789</v>
      </c>
      <c r="D11061" t="s">
        <v>1790</v>
      </c>
      <c r="E11061" t="s">
        <v>33</v>
      </c>
      <c r="F11061" t="s">
        <v>43</v>
      </c>
      <c r="G11061" t="s">
        <v>243</v>
      </c>
      <c r="H11061">
        <v>4</v>
      </c>
      <c r="I11061">
        <v>4342.5</v>
      </c>
      <c r="J11061">
        <v>0</v>
      </c>
      <c r="K11061">
        <v>17370</v>
      </c>
      <c r="L11061">
        <v>2542.62</v>
      </c>
      <c r="M11061">
        <f t="shared" si="518"/>
        <v>17370</v>
      </c>
      <c r="N11061" t="str">
        <f t="shared" si="516"/>
        <v>Q2</v>
      </c>
      <c r="O11061" s="2">
        <f t="shared" si="517"/>
        <v>14.637996545768567</v>
      </c>
      <c r="P11061" t="str">
        <f>VLOOKUP(retail_sales_2023!C11061,customers!A:J,5,)</f>
        <v>Surat</v>
      </c>
      <c r="Q11061" t="str">
        <f>VLOOKUP(C11061,customers!A:J,10,0)</f>
        <v>Occasional</v>
      </c>
    </row>
    <row r="11062" spans="1:17" x14ac:dyDescent="0.3">
      <c r="A11062" t="s">
        <v>12153</v>
      </c>
      <c r="B11062" s="1">
        <v>45007</v>
      </c>
      <c r="C11062" t="s">
        <v>1199</v>
      </c>
      <c r="D11062" t="s">
        <v>1200</v>
      </c>
      <c r="E11062" t="s">
        <v>21</v>
      </c>
      <c r="F11062" t="s">
        <v>28</v>
      </c>
      <c r="G11062" t="s">
        <v>165</v>
      </c>
      <c r="H11062">
        <v>4</v>
      </c>
      <c r="I11062">
        <v>1065.83</v>
      </c>
      <c r="J11062">
        <v>0</v>
      </c>
      <c r="K11062">
        <v>4263.32</v>
      </c>
      <c r="L11062">
        <v>656.93</v>
      </c>
      <c r="M11062">
        <f t="shared" si="518"/>
        <v>4263.32</v>
      </c>
      <c r="N11062" t="str">
        <f t="shared" si="516"/>
        <v>Q1</v>
      </c>
      <c r="O11062" s="2">
        <f t="shared" si="517"/>
        <v>15.408883217773942</v>
      </c>
      <c r="P11062" t="str">
        <f>VLOOKUP(retail_sales_2023!C11062,customers!A:J,5,)</f>
        <v>Bhubaneswar</v>
      </c>
      <c r="Q11062" t="str">
        <f>VLOOKUP(C11062,customers!A:J,10,0)</f>
        <v>Premium</v>
      </c>
    </row>
    <row r="11063" spans="1:17" x14ac:dyDescent="0.3">
      <c r="A11063" t="s">
        <v>12154</v>
      </c>
      <c r="B11063" s="1">
        <v>45204</v>
      </c>
      <c r="C11063" t="s">
        <v>633</v>
      </c>
      <c r="D11063" t="s">
        <v>634</v>
      </c>
      <c r="E11063" t="s">
        <v>21</v>
      </c>
      <c r="F11063" t="s">
        <v>38</v>
      </c>
      <c r="G11063" t="s">
        <v>48</v>
      </c>
      <c r="H11063">
        <v>2</v>
      </c>
      <c r="I11063">
        <v>678.24</v>
      </c>
      <c r="J11063">
        <v>0.05</v>
      </c>
      <c r="K11063">
        <v>1288.6600000000001</v>
      </c>
      <c r="L11063">
        <v>449.07</v>
      </c>
      <c r="M11063">
        <f t="shared" si="518"/>
        <v>1288.6559999999999</v>
      </c>
      <c r="N11063" t="str">
        <f t="shared" si="516"/>
        <v>Q4</v>
      </c>
      <c r="O11063" s="2">
        <f t="shared" si="517"/>
        <v>34.847826424347772</v>
      </c>
      <c r="P11063" t="str">
        <f>VLOOKUP(retail_sales_2023!C11063,customers!A:J,5,)</f>
        <v>Kolkata</v>
      </c>
      <c r="Q11063" t="str">
        <f>VLOOKUP(C11063,customers!A:J,10,0)</f>
        <v>Premium</v>
      </c>
    </row>
    <row r="11064" spans="1:17" x14ac:dyDescent="0.3">
      <c r="A11064" t="s">
        <v>12155</v>
      </c>
      <c r="B11064" s="1">
        <v>45255</v>
      </c>
      <c r="C11064" t="s">
        <v>654</v>
      </c>
      <c r="D11064" t="s">
        <v>655</v>
      </c>
      <c r="E11064" t="s">
        <v>15</v>
      </c>
      <c r="F11064" t="s">
        <v>52</v>
      </c>
      <c r="G11064" t="s">
        <v>235</v>
      </c>
      <c r="H11064">
        <v>5</v>
      </c>
      <c r="I11064">
        <v>339.47</v>
      </c>
      <c r="J11064">
        <v>0.1</v>
      </c>
      <c r="K11064">
        <v>1527.62</v>
      </c>
      <c r="L11064">
        <v>144.97999999999999</v>
      </c>
      <c r="M11064">
        <f t="shared" si="518"/>
        <v>1527.6150000000002</v>
      </c>
      <c r="N11064" t="str">
        <f t="shared" si="516"/>
        <v>Q4</v>
      </c>
      <c r="O11064" s="2">
        <f t="shared" si="517"/>
        <v>9.4905801180921951</v>
      </c>
      <c r="P11064" t="str">
        <f>VLOOKUP(retail_sales_2023!C11064,customers!A:J,5,)</f>
        <v>Kochi</v>
      </c>
      <c r="Q11064" t="str">
        <f>VLOOKUP(C11064,customers!A:J,10,0)</f>
        <v>Premium</v>
      </c>
    </row>
    <row r="11065" spans="1:17" x14ac:dyDescent="0.3">
      <c r="A11065" t="s">
        <v>12156</v>
      </c>
      <c r="B11065" s="1">
        <v>45158</v>
      </c>
      <c r="C11065" t="s">
        <v>323</v>
      </c>
      <c r="D11065" t="s">
        <v>324</v>
      </c>
      <c r="E11065" t="s">
        <v>15</v>
      </c>
      <c r="F11065" t="s">
        <v>52</v>
      </c>
      <c r="G11065" t="s">
        <v>133</v>
      </c>
      <c r="H11065">
        <v>6</v>
      </c>
      <c r="I11065">
        <v>262.45999999999998</v>
      </c>
      <c r="J11065">
        <v>0.3</v>
      </c>
      <c r="K11065">
        <v>1102.33</v>
      </c>
      <c r="L11065">
        <v>69.040000000000006</v>
      </c>
      <c r="M11065">
        <f t="shared" si="518"/>
        <v>1102.3319999999997</v>
      </c>
      <c r="N11065" t="str">
        <f t="shared" si="516"/>
        <v>Q3</v>
      </c>
      <c r="O11065" s="2">
        <f t="shared" si="517"/>
        <v>6.2630972576270274</v>
      </c>
      <c r="P11065" t="str">
        <f>VLOOKUP(retail_sales_2023!C11065,customers!A:J,5,)</f>
        <v>Kochi</v>
      </c>
      <c r="Q11065" t="str">
        <f>VLOOKUP(C11065,customers!A:J,10,0)</f>
        <v>Regular</v>
      </c>
    </row>
    <row r="11066" spans="1:17" x14ac:dyDescent="0.3">
      <c r="A11066" t="s">
        <v>12157</v>
      </c>
      <c r="B11066" s="1">
        <v>45228</v>
      </c>
      <c r="C11066" t="s">
        <v>842</v>
      </c>
      <c r="D11066" t="s">
        <v>843</v>
      </c>
      <c r="E11066" t="s">
        <v>33</v>
      </c>
      <c r="F11066" t="s">
        <v>52</v>
      </c>
      <c r="G11066" t="s">
        <v>200</v>
      </c>
      <c r="H11066">
        <v>4</v>
      </c>
      <c r="I11066">
        <v>716.74</v>
      </c>
      <c r="J11066">
        <v>0.15</v>
      </c>
      <c r="K11066">
        <v>2436.92</v>
      </c>
      <c r="L11066">
        <v>217.95</v>
      </c>
      <c r="M11066">
        <f t="shared" si="518"/>
        <v>2436.9160000000002</v>
      </c>
      <c r="N11066" t="str">
        <f t="shared" si="516"/>
        <v>Q4</v>
      </c>
      <c r="O11066" s="2">
        <f t="shared" si="517"/>
        <v>8.9436665955386303</v>
      </c>
      <c r="P11066" t="str">
        <f>VLOOKUP(retail_sales_2023!C11066,customers!A:J,5,)</f>
        <v>Mumbai</v>
      </c>
      <c r="Q11066" t="str">
        <f>VLOOKUP(C11066,customers!A:J,10,0)</f>
        <v>Occasional</v>
      </c>
    </row>
    <row r="11067" spans="1:17" x14ac:dyDescent="0.3">
      <c r="A11067" t="s">
        <v>12158</v>
      </c>
      <c r="B11067" s="1">
        <v>45251</v>
      </c>
      <c r="C11067" t="s">
        <v>1123</v>
      </c>
      <c r="D11067" t="s">
        <v>1124</v>
      </c>
      <c r="E11067" t="s">
        <v>15</v>
      </c>
      <c r="F11067" t="s">
        <v>52</v>
      </c>
      <c r="G11067" t="s">
        <v>235</v>
      </c>
      <c r="H11067">
        <v>5</v>
      </c>
      <c r="I11067">
        <v>759.79</v>
      </c>
      <c r="J11067">
        <v>0.2</v>
      </c>
      <c r="K11067">
        <v>3039.16</v>
      </c>
      <c r="L11067">
        <v>200.27</v>
      </c>
      <c r="M11067">
        <f t="shared" si="518"/>
        <v>3039.16</v>
      </c>
      <c r="N11067" t="str">
        <f t="shared" si="516"/>
        <v>Q4</v>
      </c>
      <c r="O11067" s="2">
        <f t="shared" si="517"/>
        <v>6.5896497716474292</v>
      </c>
      <c r="P11067" t="str">
        <f>VLOOKUP(retail_sales_2023!C11067,customers!A:J,5,)</f>
        <v>Kochi</v>
      </c>
      <c r="Q11067" t="str">
        <f>VLOOKUP(C11067,customers!A:J,10,0)</f>
        <v>Premium</v>
      </c>
    </row>
    <row r="11068" spans="1:17" x14ac:dyDescent="0.3">
      <c r="A11068" t="s">
        <v>12159</v>
      </c>
      <c r="B11068" s="1">
        <v>45015</v>
      </c>
      <c r="C11068" t="s">
        <v>948</v>
      </c>
      <c r="D11068" t="s">
        <v>949</v>
      </c>
      <c r="E11068" t="s">
        <v>27</v>
      </c>
      <c r="F11068" t="s">
        <v>16</v>
      </c>
      <c r="G11068" t="s">
        <v>296</v>
      </c>
      <c r="H11068">
        <v>5</v>
      </c>
      <c r="I11068">
        <v>418.74</v>
      </c>
      <c r="J11068">
        <v>0.15</v>
      </c>
      <c r="K11068">
        <v>1779.64</v>
      </c>
      <c r="L11068">
        <v>502.7</v>
      </c>
      <c r="M11068">
        <f t="shared" si="518"/>
        <v>1779.6449999999998</v>
      </c>
      <c r="N11068" t="str">
        <f t="shared" si="516"/>
        <v>Q1</v>
      </c>
      <c r="O11068" s="2">
        <f t="shared" si="517"/>
        <v>28.247285967948571</v>
      </c>
      <c r="P11068" t="str">
        <f>VLOOKUP(retail_sales_2023!C11068,customers!A:J,5,)</f>
        <v>Chandigarh</v>
      </c>
      <c r="Q11068" t="str">
        <f>VLOOKUP(C11068,customers!A:J,10,0)</f>
        <v>Regular</v>
      </c>
    </row>
    <row r="11069" spans="1:17" x14ac:dyDescent="0.3">
      <c r="A11069" t="s">
        <v>12160</v>
      </c>
      <c r="B11069" s="1">
        <v>45121</v>
      </c>
      <c r="C11069" t="s">
        <v>1443</v>
      </c>
      <c r="D11069" t="s">
        <v>1444</v>
      </c>
      <c r="E11069" t="s">
        <v>21</v>
      </c>
      <c r="F11069" t="s">
        <v>52</v>
      </c>
      <c r="G11069" t="s">
        <v>169</v>
      </c>
      <c r="H11069">
        <v>6</v>
      </c>
      <c r="I11069">
        <v>465.31</v>
      </c>
      <c r="J11069">
        <v>0.25</v>
      </c>
      <c r="K11069">
        <v>2093.89</v>
      </c>
      <c r="L11069">
        <v>121.41</v>
      </c>
      <c r="M11069">
        <f t="shared" si="518"/>
        <v>2093.895</v>
      </c>
      <c r="N11069" t="str">
        <f t="shared" si="516"/>
        <v>Q3</v>
      </c>
      <c r="O11069" s="2">
        <f t="shared" si="517"/>
        <v>5.7982988600165246</v>
      </c>
      <c r="P11069" t="str">
        <f>VLOOKUP(retail_sales_2023!C11069,customers!A:J,5,)</f>
        <v>Patna</v>
      </c>
      <c r="Q11069" t="str">
        <f>VLOOKUP(C11069,customers!A:J,10,0)</f>
        <v>Regular</v>
      </c>
    </row>
    <row r="11070" spans="1:17" x14ac:dyDescent="0.3">
      <c r="A11070" t="s">
        <v>12161</v>
      </c>
      <c r="B11070" s="1">
        <v>45089</v>
      </c>
      <c r="C11070" t="s">
        <v>310</v>
      </c>
      <c r="D11070" t="s">
        <v>311</v>
      </c>
      <c r="E11070" t="s">
        <v>21</v>
      </c>
      <c r="F11070" t="s">
        <v>22</v>
      </c>
      <c r="G11070" t="s">
        <v>315</v>
      </c>
      <c r="H11070">
        <v>3</v>
      </c>
      <c r="I11070">
        <v>31204.959999999999</v>
      </c>
      <c r="J11070">
        <v>0.2</v>
      </c>
      <c r="K11070">
        <v>74891.899999999994</v>
      </c>
      <c r="L11070">
        <v>16522.919999999998</v>
      </c>
      <c r="M11070">
        <f t="shared" si="518"/>
        <v>74891.90400000001</v>
      </c>
      <c r="N11070" t="str">
        <f t="shared" si="516"/>
        <v>Q2</v>
      </c>
      <c r="O11070" s="2">
        <f t="shared" si="517"/>
        <v>22.062359213746745</v>
      </c>
      <c r="P11070" t="str">
        <f>VLOOKUP(retail_sales_2023!C11070,customers!A:J,5,)</f>
        <v>Patna</v>
      </c>
      <c r="Q11070" t="str">
        <f>VLOOKUP(C11070,customers!A:J,10,0)</f>
        <v>Regular</v>
      </c>
    </row>
    <row r="11071" spans="1:17" x14ac:dyDescent="0.3">
      <c r="A11071" t="s">
        <v>12162</v>
      </c>
      <c r="B11071" s="1">
        <v>45260</v>
      </c>
      <c r="C11071" t="s">
        <v>1547</v>
      </c>
      <c r="D11071" t="s">
        <v>1548</v>
      </c>
      <c r="E11071" t="s">
        <v>21</v>
      </c>
      <c r="F11071" t="s">
        <v>16</v>
      </c>
      <c r="G11071" t="s">
        <v>17</v>
      </c>
      <c r="H11071">
        <v>1</v>
      </c>
      <c r="I11071">
        <v>619.47</v>
      </c>
      <c r="J11071">
        <v>0</v>
      </c>
      <c r="K11071">
        <v>619.47</v>
      </c>
      <c r="L11071">
        <v>157.44</v>
      </c>
      <c r="M11071">
        <f t="shared" si="518"/>
        <v>619.47</v>
      </c>
      <c r="N11071" t="str">
        <f t="shared" si="516"/>
        <v>Q4</v>
      </c>
      <c r="O11071" s="2">
        <f t="shared" si="517"/>
        <v>25.415274347426024</v>
      </c>
      <c r="P11071" t="str">
        <f>VLOOKUP(retail_sales_2023!C11071,customers!A:J,5,)</f>
        <v>Kolkata</v>
      </c>
      <c r="Q11071" t="str">
        <f>VLOOKUP(C11071,customers!A:J,10,0)</f>
        <v>Regular</v>
      </c>
    </row>
    <row r="11072" spans="1:17" x14ac:dyDescent="0.3">
      <c r="A11072" t="s">
        <v>12163</v>
      </c>
      <c r="B11072" s="1">
        <v>45158</v>
      </c>
      <c r="C11072" t="s">
        <v>348</v>
      </c>
      <c r="D11072" t="s">
        <v>349</v>
      </c>
      <c r="E11072" t="s">
        <v>15</v>
      </c>
      <c r="F11072" t="s">
        <v>81</v>
      </c>
      <c r="G11072" t="s">
        <v>158</v>
      </c>
      <c r="H11072">
        <v>3</v>
      </c>
      <c r="I11072">
        <v>2895.56</v>
      </c>
      <c r="J11072">
        <v>0.15</v>
      </c>
      <c r="K11072">
        <v>7383.68</v>
      </c>
      <c r="L11072">
        <v>2819.82</v>
      </c>
      <c r="M11072">
        <f t="shared" si="518"/>
        <v>7383.6779999999999</v>
      </c>
      <c r="N11072" t="str">
        <f t="shared" si="516"/>
        <v>Q3</v>
      </c>
      <c r="O11072" s="2">
        <f t="shared" si="517"/>
        <v>38.189899887319065</v>
      </c>
      <c r="P11072" t="str">
        <f>VLOOKUP(retail_sales_2023!C11072,customers!A:J,5,)</f>
        <v>Bengaluru</v>
      </c>
      <c r="Q11072" t="str">
        <f>VLOOKUP(C11072,customers!A:J,10,0)</f>
        <v>Premium</v>
      </c>
    </row>
    <row r="11073" spans="1:17" x14ac:dyDescent="0.3">
      <c r="A11073" t="s">
        <v>12164</v>
      </c>
      <c r="B11073" s="1">
        <v>45090</v>
      </c>
      <c r="C11073" t="s">
        <v>1006</v>
      </c>
      <c r="D11073" t="s">
        <v>1007</v>
      </c>
      <c r="E11073" t="s">
        <v>15</v>
      </c>
      <c r="F11073" t="s">
        <v>52</v>
      </c>
      <c r="G11073" t="s">
        <v>69</v>
      </c>
      <c r="H11073">
        <v>5</v>
      </c>
      <c r="I11073">
        <v>769.02</v>
      </c>
      <c r="J11073">
        <v>0</v>
      </c>
      <c r="K11073">
        <v>3845.1</v>
      </c>
      <c r="L11073">
        <v>373.74</v>
      </c>
      <c r="M11073">
        <f t="shared" si="518"/>
        <v>3845.1</v>
      </c>
      <c r="N11073" t="str">
        <f t="shared" si="516"/>
        <v>Q2</v>
      </c>
      <c r="O11073" s="2">
        <f t="shared" si="517"/>
        <v>9.7199032534914576</v>
      </c>
      <c r="P11073" t="str">
        <f>VLOOKUP(retail_sales_2023!C11073,customers!A:J,5,)</f>
        <v>Hyderabad</v>
      </c>
      <c r="Q11073" t="str">
        <f>VLOOKUP(C11073,customers!A:J,10,0)</f>
        <v>Regular</v>
      </c>
    </row>
    <row r="11074" spans="1:17" x14ac:dyDescent="0.3">
      <c r="A11074" t="s">
        <v>12165</v>
      </c>
      <c r="B11074" s="1">
        <v>44970</v>
      </c>
      <c r="C11074" t="s">
        <v>275</v>
      </c>
      <c r="D11074" t="s">
        <v>276</v>
      </c>
      <c r="E11074" t="s">
        <v>27</v>
      </c>
      <c r="F11074" t="s">
        <v>52</v>
      </c>
      <c r="G11074" t="s">
        <v>937</v>
      </c>
      <c r="H11074">
        <v>8</v>
      </c>
      <c r="I11074">
        <v>765.66</v>
      </c>
      <c r="J11074">
        <v>0</v>
      </c>
      <c r="K11074">
        <v>6125.28</v>
      </c>
      <c r="L11074">
        <v>371.41</v>
      </c>
      <c r="M11074">
        <f t="shared" si="518"/>
        <v>6125.28</v>
      </c>
      <c r="N11074" t="str">
        <f t="shared" si="516"/>
        <v>Q1</v>
      </c>
      <c r="O11074" s="2">
        <f t="shared" si="517"/>
        <v>6.0635595434004657</v>
      </c>
      <c r="P11074" t="str">
        <f>VLOOKUP(retail_sales_2023!C11074,customers!A:J,5,)</f>
        <v>Lucknow</v>
      </c>
      <c r="Q11074" t="str">
        <f>VLOOKUP(C11074,customers!A:J,10,0)</f>
        <v>Premium</v>
      </c>
    </row>
    <row r="11075" spans="1:17" x14ac:dyDescent="0.3">
      <c r="A11075" t="s">
        <v>12166</v>
      </c>
      <c r="B11075" s="1">
        <v>45272</v>
      </c>
      <c r="C11075" t="s">
        <v>1208</v>
      </c>
      <c r="D11075" t="s">
        <v>1209</v>
      </c>
      <c r="E11075" t="s">
        <v>27</v>
      </c>
      <c r="F11075" t="s">
        <v>43</v>
      </c>
      <c r="G11075" t="s">
        <v>110</v>
      </c>
      <c r="H11075">
        <v>3</v>
      </c>
      <c r="I11075">
        <v>55857.3</v>
      </c>
      <c r="J11075">
        <v>0.05</v>
      </c>
      <c r="K11075">
        <v>159193.31</v>
      </c>
      <c r="L11075">
        <v>21225.3</v>
      </c>
      <c r="M11075">
        <f t="shared" si="518"/>
        <v>159193.30500000002</v>
      </c>
      <c r="N11075" t="str">
        <f t="shared" ref="N11075:N11138" si="519">"Q"&amp;ROUNDUP(MONTH(B11075)/3,0)</f>
        <v>Q4</v>
      </c>
      <c r="O11075" s="2">
        <f t="shared" ref="O11075:O11138" si="520">(L11075/K11075)*100</f>
        <v>13.333035163349516</v>
      </c>
      <c r="P11075" t="str">
        <f>VLOOKUP(retail_sales_2023!C11075,customers!A:J,5,)</f>
        <v>Delhi</v>
      </c>
      <c r="Q11075" t="str">
        <f>VLOOKUP(C11075,customers!A:J,10,0)</f>
        <v>Regular</v>
      </c>
    </row>
    <row r="11076" spans="1:17" x14ac:dyDescent="0.3">
      <c r="A11076" t="s">
        <v>12167</v>
      </c>
      <c r="B11076" s="1">
        <v>45027</v>
      </c>
      <c r="C11076" t="s">
        <v>1711</v>
      </c>
      <c r="D11076" t="s">
        <v>1712</v>
      </c>
      <c r="E11076" t="s">
        <v>21</v>
      </c>
      <c r="F11076" t="s">
        <v>81</v>
      </c>
      <c r="G11076" t="s">
        <v>470</v>
      </c>
      <c r="H11076">
        <v>1</v>
      </c>
      <c r="I11076">
        <v>399.78</v>
      </c>
      <c r="J11076">
        <v>0</v>
      </c>
      <c r="K11076">
        <v>399.78</v>
      </c>
      <c r="L11076">
        <v>145.86000000000001</v>
      </c>
      <c r="M11076">
        <f t="shared" si="518"/>
        <v>399.78</v>
      </c>
      <c r="N11076" t="str">
        <f t="shared" si="519"/>
        <v>Q2</v>
      </c>
      <c r="O11076" s="2">
        <f t="shared" si="520"/>
        <v>36.485066786732709</v>
      </c>
      <c r="P11076" t="str">
        <f>VLOOKUP(retail_sales_2023!C11076,customers!A:J,5,)</f>
        <v>Bhubaneswar</v>
      </c>
      <c r="Q11076" t="str">
        <f>VLOOKUP(C11076,customers!A:J,10,0)</f>
        <v>Regular</v>
      </c>
    </row>
    <row r="11077" spans="1:17" x14ac:dyDescent="0.3">
      <c r="A11077" t="s">
        <v>12168</v>
      </c>
      <c r="B11077" s="1">
        <v>44992</v>
      </c>
      <c r="C11077" t="s">
        <v>1192</v>
      </c>
      <c r="D11077" t="s">
        <v>1193</v>
      </c>
      <c r="E11077" t="s">
        <v>33</v>
      </c>
      <c r="F11077" t="s">
        <v>81</v>
      </c>
      <c r="G11077" t="s">
        <v>150</v>
      </c>
      <c r="H11077">
        <v>3</v>
      </c>
      <c r="I11077">
        <v>2830.55</v>
      </c>
      <c r="J11077">
        <v>0</v>
      </c>
      <c r="K11077">
        <v>8491.65</v>
      </c>
      <c r="L11077">
        <v>2030.22</v>
      </c>
      <c r="M11077">
        <f t="shared" ref="M11077:M11140" si="521">H11077*I11077*(1-J11077)</f>
        <v>8491.6500000000015</v>
      </c>
      <c r="N11077" t="str">
        <f t="shared" si="519"/>
        <v>Q1</v>
      </c>
      <c r="O11077" s="2">
        <f t="shared" si="520"/>
        <v>23.908427690731486</v>
      </c>
      <c r="P11077" t="str">
        <f>VLOOKUP(retail_sales_2023!C11077,customers!A:J,5,)</f>
        <v>Ahmedabad</v>
      </c>
      <c r="Q11077" t="str">
        <f>VLOOKUP(C11077,customers!A:J,10,0)</f>
        <v>Regular</v>
      </c>
    </row>
    <row r="11078" spans="1:17" x14ac:dyDescent="0.3">
      <c r="A11078" t="s">
        <v>12169</v>
      </c>
      <c r="B11078" s="1">
        <v>45004</v>
      </c>
      <c r="C11078" t="s">
        <v>826</v>
      </c>
      <c r="D11078" t="s">
        <v>827</v>
      </c>
      <c r="E11078" t="s">
        <v>33</v>
      </c>
      <c r="F11078" t="s">
        <v>81</v>
      </c>
      <c r="G11078" t="s">
        <v>150</v>
      </c>
      <c r="H11078">
        <v>5</v>
      </c>
      <c r="I11078">
        <v>3500.7</v>
      </c>
      <c r="J11078">
        <v>0.1</v>
      </c>
      <c r="K11078">
        <v>15753.15</v>
      </c>
      <c r="L11078">
        <v>6032.99</v>
      </c>
      <c r="M11078">
        <f t="shared" si="521"/>
        <v>15753.15</v>
      </c>
      <c r="N11078" t="str">
        <f t="shared" si="519"/>
        <v>Q1</v>
      </c>
      <c r="O11078" s="2">
        <f t="shared" si="520"/>
        <v>38.297039004897435</v>
      </c>
      <c r="P11078" t="str">
        <f>VLOOKUP(retail_sales_2023!C11078,customers!A:J,5,)</f>
        <v>Mumbai</v>
      </c>
      <c r="Q11078" t="str">
        <f>VLOOKUP(C11078,customers!A:J,10,0)</f>
        <v>Premium</v>
      </c>
    </row>
    <row r="11079" spans="1:17" x14ac:dyDescent="0.3">
      <c r="A11079" t="s">
        <v>12170</v>
      </c>
      <c r="B11079" s="1">
        <v>44991</v>
      </c>
      <c r="C11079" t="s">
        <v>1919</v>
      </c>
      <c r="D11079" t="s">
        <v>1920</v>
      </c>
      <c r="E11079" t="s">
        <v>15</v>
      </c>
      <c r="F11079" t="s">
        <v>43</v>
      </c>
      <c r="G11079" t="s">
        <v>44</v>
      </c>
      <c r="H11079">
        <v>5</v>
      </c>
      <c r="I11079">
        <v>36894.31</v>
      </c>
      <c r="J11079">
        <v>0.25</v>
      </c>
      <c r="K11079">
        <v>138353.66</v>
      </c>
      <c r="L11079">
        <v>12066.82</v>
      </c>
      <c r="M11079">
        <f t="shared" si="521"/>
        <v>138353.66249999998</v>
      </c>
      <c r="N11079" t="str">
        <f t="shared" si="519"/>
        <v>Q1</v>
      </c>
      <c r="O11079" s="2">
        <f t="shared" si="520"/>
        <v>8.7217208420796375</v>
      </c>
      <c r="P11079" t="str">
        <f>VLOOKUP(retail_sales_2023!C11079,customers!A:J,5,)</f>
        <v>Bengaluru</v>
      </c>
      <c r="Q11079" t="str">
        <f>VLOOKUP(C11079,customers!A:J,10,0)</f>
        <v>Regular</v>
      </c>
    </row>
    <row r="11080" spans="1:17" x14ac:dyDescent="0.3">
      <c r="A11080" t="s">
        <v>12171</v>
      </c>
      <c r="B11080" s="1">
        <v>45105</v>
      </c>
      <c r="C11080" t="s">
        <v>1651</v>
      </c>
      <c r="D11080" t="s">
        <v>1652</v>
      </c>
      <c r="E11080" t="s">
        <v>33</v>
      </c>
      <c r="F11080" t="s">
        <v>81</v>
      </c>
      <c r="G11080" t="s">
        <v>264</v>
      </c>
      <c r="H11080">
        <v>5</v>
      </c>
      <c r="I11080">
        <v>3929.5</v>
      </c>
      <c r="J11080">
        <v>0.15</v>
      </c>
      <c r="K11080">
        <v>16700.38</v>
      </c>
      <c r="L11080">
        <v>5376.86</v>
      </c>
      <c r="M11080">
        <f t="shared" si="521"/>
        <v>16700.375</v>
      </c>
      <c r="N11080" t="str">
        <f t="shared" si="519"/>
        <v>Q2</v>
      </c>
      <c r="O11080" s="2">
        <f t="shared" si="520"/>
        <v>32.196033862702521</v>
      </c>
      <c r="P11080" t="str">
        <f>VLOOKUP(retail_sales_2023!C11080,customers!A:J,5,)</f>
        <v>Surat</v>
      </c>
      <c r="Q11080" t="str">
        <f>VLOOKUP(C11080,customers!A:J,10,0)</f>
        <v>Premium</v>
      </c>
    </row>
    <row r="11081" spans="1:17" x14ac:dyDescent="0.3">
      <c r="A11081" t="s">
        <v>12172</v>
      </c>
      <c r="B11081" s="1">
        <v>45015</v>
      </c>
      <c r="C11081" t="s">
        <v>298</v>
      </c>
      <c r="D11081" t="s">
        <v>299</v>
      </c>
      <c r="E11081" t="s">
        <v>33</v>
      </c>
      <c r="F11081" t="s">
        <v>28</v>
      </c>
      <c r="G11081" t="s">
        <v>57</v>
      </c>
      <c r="H11081">
        <v>4</v>
      </c>
      <c r="I11081">
        <v>1018.93</v>
      </c>
      <c r="J11081">
        <v>0.25</v>
      </c>
      <c r="K11081">
        <v>3056.79</v>
      </c>
      <c r="L11081">
        <v>542.54999999999995</v>
      </c>
      <c r="M11081">
        <f t="shared" si="521"/>
        <v>3056.79</v>
      </c>
      <c r="N11081" t="str">
        <f t="shared" si="519"/>
        <v>Q1</v>
      </c>
      <c r="O11081" s="2">
        <f t="shared" si="520"/>
        <v>17.749011217649887</v>
      </c>
      <c r="P11081" t="str">
        <f>VLOOKUP(retail_sales_2023!C11081,customers!A:J,5,)</f>
        <v>Mumbai</v>
      </c>
      <c r="Q11081" t="str">
        <f>VLOOKUP(C11081,customers!A:J,10,0)</f>
        <v>Regular</v>
      </c>
    </row>
    <row r="11082" spans="1:17" x14ac:dyDescent="0.3">
      <c r="A11082" t="s">
        <v>12173</v>
      </c>
      <c r="B11082" s="1">
        <v>45278</v>
      </c>
      <c r="C11082" t="s">
        <v>1643</v>
      </c>
      <c r="D11082" t="s">
        <v>1644</v>
      </c>
      <c r="E11082" t="s">
        <v>15</v>
      </c>
      <c r="F11082" t="s">
        <v>52</v>
      </c>
      <c r="G11082" t="s">
        <v>226</v>
      </c>
      <c r="H11082">
        <v>3</v>
      </c>
      <c r="I11082">
        <v>160.88</v>
      </c>
      <c r="J11082">
        <v>0.2</v>
      </c>
      <c r="K11082">
        <v>386.11</v>
      </c>
      <c r="L11082">
        <v>34.729999999999997</v>
      </c>
      <c r="M11082">
        <f t="shared" si="521"/>
        <v>386.11200000000002</v>
      </c>
      <c r="N11082" t="str">
        <f t="shared" si="519"/>
        <v>Q4</v>
      </c>
      <c r="O11082" s="2">
        <f t="shared" si="520"/>
        <v>8.9948460283338925</v>
      </c>
      <c r="P11082" t="str">
        <f>VLOOKUP(retail_sales_2023!C11082,customers!A:J,5,)</f>
        <v>Hyderabad</v>
      </c>
      <c r="Q11082" t="str">
        <f>VLOOKUP(C11082,customers!A:J,10,0)</f>
        <v>Premium</v>
      </c>
    </row>
    <row r="11083" spans="1:17" x14ac:dyDescent="0.3">
      <c r="A11083" t="s">
        <v>12174</v>
      </c>
      <c r="B11083" s="1">
        <v>45006</v>
      </c>
      <c r="C11083" t="s">
        <v>1727</v>
      </c>
      <c r="D11083" t="s">
        <v>3505</v>
      </c>
      <c r="E11083" t="s">
        <v>21</v>
      </c>
      <c r="F11083" t="s">
        <v>16</v>
      </c>
      <c r="G11083" t="s">
        <v>17</v>
      </c>
      <c r="H11083">
        <v>3</v>
      </c>
      <c r="I11083">
        <v>647.1</v>
      </c>
      <c r="J11083">
        <v>0.15</v>
      </c>
      <c r="K11083">
        <v>1650.11</v>
      </c>
      <c r="L11083">
        <v>463.35</v>
      </c>
      <c r="M11083">
        <f t="shared" si="521"/>
        <v>1650.105</v>
      </c>
      <c r="N11083" t="str">
        <f t="shared" si="519"/>
        <v>Q1</v>
      </c>
      <c r="O11083" s="2">
        <f t="shared" si="520"/>
        <v>28.079946185405824</v>
      </c>
      <c r="P11083" t="str">
        <f>VLOOKUP(retail_sales_2023!C11083,customers!A:J,5,)</f>
        <v>Kolkata</v>
      </c>
      <c r="Q11083" t="str">
        <f>VLOOKUP(C11083,customers!A:J,10,0)</f>
        <v>Regular</v>
      </c>
    </row>
    <row r="11084" spans="1:17" x14ac:dyDescent="0.3">
      <c r="A11084" t="s">
        <v>12175</v>
      </c>
      <c r="B11084" s="1">
        <v>44994</v>
      </c>
      <c r="C11084" t="s">
        <v>441</v>
      </c>
      <c r="D11084" t="s">
        <v>442</v>
      </c>
      <c r="E11084" t="s">
        <v>15</v>
      </c>
      <c r="F11084" t="s">
        <v>43</v>
      </c>
      <c r="G11084" t="s">
        <v>178</v>
      </c>
      <c r="H11084">
        <v>4</v>
      </c>
      <c r="I11084">
        <v>32147.81</v>
      </c>
      <c r="J11084">
        <v>0.2</v>
      </c>
      <c r="K11084">
        <v>102872.99</v>
      </c>
      <c r="L11084">
        <v>-6554.74</v>
      </c>
      <c r="M11084">
        <f t="shared" si="521"/>
        <v>102872.99200000001</v>
      </c>
      <c r="N11084" t="str">
        <f t="shared" si="519"/>
        <v>Q1</v>
      </c>
      <c r="O11084" s="2">
        <f t="shared" si="520"/>
        <v>-6.3716822073510242</v>
      </c>
      <c r="P11084" t="str">
        <f>VLOOKUP(retail_sales_2023!C11084,customers!A:J,5,)</f>
        <v>Chennai</v>
      </c>
      <c r="Q11084" t="str">
        <f>VLOOKUP(C11084,customers!A:J,10,0)</f>
        <v>Regular</v>
      </c>
    </row>
    <row r="11085" spans="1:17" x14ac:dyDescent="0.3">
      <c r="A11085" t="s">
        <v>12176</v>
      </c>
      <c r="B11085" s="1">
        <v>44968</v>
      </c>
      <c r="C11085" t="s">
        <v>1223</v>
      </c>
      <c r="D11085" t="s">
        <v>1224</v>
      </c>
      <c r="E11085" t="s">
        <v>15</v>
      </c>
      <c r="F11085" t="s">
        <v>38</v>
      </c>
      <c r="G11085" t="s">
        <v>456</v>
      </c>
      <c r="H11085">
        <v>5</v>
      </c>
      <c r="I11085">
        <v>2881.43</v>
      </c>
      <c r="J11085">
        <v>0.1</v>
      </c>
      <c r="K11085">
        <v>12966.43</v>
      </c>
      <c r="L11085">
        <v>3857.11</v>
      </c>
      <c r="M11085">
        <f t="shared" si="521"/>
        <v>12966.434999999999</v>
      </c>
      <c r="N11085" t="str">
        <f t="shared" si="519"/>
        <v>Q1</v>
      </c>
      <c r="O11085" s="2">
        <f t="shared" si="520"/>
        <v>29.746892552537592</v>
      </c>
      <c r="P11085" t="str">
        <f>VLOOKUP(retail_sales_2023!C11085,customers!A:J,5,)</f>
        <v>Chennai</v>
      </c>
      <c r="Q11085" t="str">
        <f>VLOOKUP(C11085,customers!A:J,10,0)</f>
        <v>Premium</v>
      </c>
    </row>
    <row r="11086" spans="1:17" x14ac:dyDescent="0.3">
      <c r="A11086" t="s">
        <v>12177</v>
      </c>
      <c r="B11086" s="1">
        <v>45220</v>
      </c>
      <c r="C11086" t="s">
        <v>450</v>
      </c>
      <c r="D11086" t="s">
        <v>451</v>
      </c>
      <c r="E11086" t="s">
        <v>21</v>
      </c>
      <c r="F11086" t="s">
        <v>43</v>
      </c>
      <c r="G11086" t="s">
        <v>272</v>
      </c>
      <c r="H11086">
        <v>4</v>
      </c>
      <c r="I11086">
        <v>55099.09</v>
      </c>
      <c r="J11086">
        <v>0</v>
      </c>
      <c r="K11086">
        <v>220396.36</v>
      </c>
      <c r="L11086">
        <v>31799.81</v>
      </c>
      <c r="M11086">
        <f t="shared" si="521"/>
        <v>220396.36</v>
      </c>
      <c r="N11086" t="str">
        <f t="shared" si="519"/>
        <v>Q4</v>
      </c>
      <c r="O11086" s="2">
        <f t="shared" si="520"/>
        <v>14.428464245053776</v>
      </c>
      <c r="P11086" t="str">
        <f>VLOOKUP(retail_sales_2023!C11086,customers!A:J,5,)</f>
        <v>Bhubaneswar</v>
      </c>
      <c r="Q11086" t="str">
        <f>VLOOKUP(C11086,customers!A:J,10,0)</f>
        <v>Regular</v>
      </c>
    </row>
    <row r="11087" spans="1:17" x14ac:dyDescent="0.3">
      <c r="A11087" t="s">
        <v>12178</v>
      </c>
      <c r="B11087" s="1">
        <v>45279</v>
      </c>
      <c r="C11087" t="s">
        <v>1231</v>
      </c>
      <c r="D11087" t="s">
        <v>1232</v>
      </c>
      <c r="E11087" t="s">
        <v>15</v>
      </c>
      <c r="F11087" t="s">
        <v>43</v>
      </c>
      <c r="G11087" t="s">
        <v>282</v>
      </c>
      <c r="H11087">
        <v>5</v>
      </c>
      <c r="I11087">
        <v>40269.54</v>
      </c>
      <c r="J11087">
        <v>0.15</v>
      </c>
      <c r="K11087">
        <v>171145.55</v>
      </c>
      <c r="L11087">
        <v>14843.03</v>
      </c>
      <c r="M11087">
        <f t="shared" si="521"/>
        <v>171145.54500000001</v>
      </c>
      <c r="N11087" t="str">
        <f t="shared" si="519"/>
        <v>Q4</v>
      </c>
      <c r="O11087" s="2">
        <f t="shared" si="520"/>
        <v>8.6727525197120237</v>
      </c>
      <c r="P11087" t="str">
        <f>VLOOKUP(retail_sales_2023!C11087,customers!A:J,5,)</f>
        <v>Coimbatore</v>
      </c>
      <c r="Q11087" t="str">
        <f>VLOOKUP(C11087,customers!A:J,10,0)</f>
        <v>Regular</v>
      </c>
    </row>
    <row r="11088" spans="1:17" x14ac:dyDescent="0.3">
      <c r="A11088" t="s">
        <v>12179</v>
      </c>
      <c r="B11088" s="1">
        <v>44927</v>
      </c>
      <c r="C11088" t="s">
        <v>482</v>
      </c>
      <c r="D11088" t="s">
        <v>483</v>
      </c>
      <c r="E11088" t="s">
        <v>15</v>
      </c>
      <c r="F11088" t="s">
        <v>28</v>
      </c>
      <c r="G11088" t="s">
        <v>672</v>
      </c>
      <c r="H11088">
        <v>4</v>
      </c>
      <c r="I11088">
        <v>5761.1</v>
      </c>
      <c r="J11088">
        <v>0.25</v>
      </c>
      <c r="K11088">
        <v>17283.3</v>
      </c>
      <c r="L11088">
        <v>3123.04</v>
      </c>
      <c r="M11088">
        <f t="shared" si="521"/>
        <v>17283.300000000003</v>
      </c>
      <c r="N11088" t="str">
        <f t="shared" si="519"/>
        <v>Q1</v>
      </c>
      <c r="O11088" s="2">
        <f t="shared" si="520"/>
        <v>18.069697337892649</v>
      </c>
      <c r="P11088" t="str">
        <f>VLOOKUP(retail_sales_2023!C11088,customers!A:J,5,)</f>
        <v>Bengaluru</v>
      </c>
      <c r="Q11088" t="str">
        <f>VLOOKUP(C11088,customers!A:J,10,0)</f>
        <v>Premium</v>
      </c>
    </row>
    <row r="11089" spans="1:17" x14ac:dyDescent="0.3">
      <c r="A11089" t="s">
        <v>12180</v>
      </c>
      <c r="B11089" s="1">
        <v>45276</v>
      </c>
      <c r="C11089" t="s">
        <v>257</v>
      </c>
      <c r="D11089" t="s">
        <v>258</v>
      </c>
      <c r="E11089" t="s">
        <v>21</v>
      </c>
      <c r="F11089" t="s">
        <v>28</v>
      </c>
      <c r="G11089" t="s">
        <v>325</v>
      </c>
      <c r="H11089">
        <v>3</v>
      </c>
      <c r="I11089">
        <v>2896.67</v>
      </c>
      <c r="J11089">
        <v>0</v>
      </c>
      <c r="K11089">
        <v>8690.01</v>
      </c>
      <c r="L11089">
        <v>1580.8</v>
      </c>
      <c r="M11089">
        <f t="shared" si="521"/>
        <v>8690.01</v>
      </c>
      <c r="N11089" t="str">
        <f t="shared" si="519"/>
        <v>Q4</v>
      </c>
      <c r="O11089" s="2">
        <f t="shared" si="520"/>
        <v>18.191003232447372</v>
      </c>
      <c r="P11089" t="str">
        <f>VLOOKUP(retail_sales_2023!C11089,customers!A:J,5,)</f>
        <v>Delhi</v>
      </c>
      <c r="Q11089" t="str">
        <f>VLOOKUP(C11089,customers!A:J,10,0)</f>
        <v>Regular</v>
      </c>
    </row>
    <row r="11090" spans="1:17" x14ac:dyDescent="0.3">
      <c r="A11090" t="s">
        <v>12181</v>
      </c>
      <c r="B11090" s="1">
        <v>45007</v>
      </c>
      <c r="C11090" t="s">
        <v>1138</v>
      </c>
      <c r="D11090" t="s">
        <v>1139</v>
      </c>
      <c r="E11090" t="s">
        <v>21</v>
      </c>
      <c r="F11090" t="s">
        <v>43</v>
      </c>
      <c r="G11090" t="s">
        <v>301</v>
      </c>
      <c r="H11090">
        <v>5</v>
      </c>
      <c r="I11090">
        <v>47647.13</v>
      </c>
      <c r="J11090">
        <v>0</v>
      </c>
      <c r="K11090">
        <v>238235.65</v>
      </c>
      <c r="L11090">
        <v>30302.13</v>
      </c>
      <c r="M11090">
        <f t="shared" si="521"/>
        <v>238235.65</v>
      </c>
      <c r="N11090" t="str">
        <f t="shared" si="519"/>
        <v>Q1</v>
      </c>
      <c r="O11090" s="2">
        <f t="shared" si="520"/>
        <v>12.719393592016981</v>
      </c>
      <c r="P11090" t="str">
        <f>VLOOKUP(retail_sales_2023!C11090,customers!A:J,5,)</f>
        <v>Guwahati</v>
      </c>
      <c r="Q11090" t="str">
        <f>VLOOKUP(C11090,customers!A:J,10,0)</f>
        <v>Premium</v>
      </c>
    </row>
    <row r="11091" spans="1:17" x14ac:dyDescent="0.3">
      <c r="A11091" t="s">
        <v>12182</v>
      </c>
      <c r="B11091" s="1">
        <v>45274</v>
      </c>
      <c r="C11091" t="s">
        <v>2521</v>
      </c>
      <c r="D11091" t="s">
        <v>2522</v>
      </c>
      <c r="E11091" t="s">
        <v>33</v>
      </c>
      <c r="F11091" t="s">
        <v>43</v>
      </c>
      <c r="G11091" t="s">
        <v>128</v>
      </c>
      <c r="H11091">
        <v>4</v>
      </c>
      <c r="I11091">
        <v>71415.600000000006</v>
      </c>
      <c r="J11091">
        <v>0.2</v>
      </c>
      <c r="K11091">
        <v>228529.92000000001</v>
      </c>
      <c r="L11091">
        <v>25982.23</v>
      </c>
      <c r="M11091">
        <f t="shared" si="521"/>
        <v>228529.92000000004</v>
      </c>
      <c r="N11091" t="str">
        <f t="shared" si="519"/>
        <v>Q4</v>
      </c>
      <c r="O11091" s="2">
        <f t="shared" si="520"/>
        <v>11.369290288116321</v>
      </c>
      <c r="P11091" t="str">
        <f>VLOOKUP(retail_sales_2023!C11091,customers!A:J,5,)</f>
        <v>Ahmedabad</v>
      </c>
      <c r="Q11091" t="str">
        <f>VLOOKUP(C11091,customers!A:J,10,0)</f>
        <v>Premium</v>
      </c>
    </row>
    <row r="11092" spans="1:17" x14ac:dyDescent="0.3">
      <c r="A11092" t="s">
        <v>12183</v>
      </c>
      <c r="B11092" s="1">
        <v>45208</v>
      </c>
      <c r="C11092" t="s">
        <v>2514</v>
      </c>
      <c r="D11092" t="s">
        <v>2515</v>
      </c>
      <c r="E11092" t="s">
        <v>21</v>
      </c>
      <c r="F11092" t="s">
        <v>22</v>
      </c>
      <c r="G11092" t="s">
        <v>210</v>
      </c>
      <c r="H11092">
        <v>4</v>
      </c>
      <c r="I11092">
        <v>3448.87</v>
      </c>
      <c r="J11092">
        <v>0</v>
      </c>
      <c r="K11092">
        <v>13795.48</v>
      </c>
      <c r="L11092">
        <v>2423.58</v>
      </c>
      <c r="M11092">
        <f t="shared" si="521"/>
        <v>13795.48</v>
      </c>
      <c r="N11092" t="str">
        <f t="shared" si="519"/>
        <v>Q4</v>
      </c>
      <c r="O11092" s="2">
        <f t="shared" si="520"/>
        <v>17.567928045997675</v>
      </c>
      <c r="P11092" t="str">
        <f>VLOOKUP(retail_sales_2023!C11092,customers!A:J,5,)</f>
        <v>Guwahati</v>
      </c>
      <c r="Q11092" t="str">
        <f>VLOOKUP(C11092,customers!A:J,10,0)</f>
        <v>Regular</v>
      </c>
    </row>
    <row r="11093" spans="1:17" x14ac:dyDescent="0.3">
      <c r="A11093" t="s">
        <v>12184</v>
      </c>
      <c r="B11093" s="1">
        <v>44953</v>
      </c>
      <c r="C11093" t="s">
        <v>1622</v>
      </c>
      <c r="D11093" t="s">
        <v>1623</v>
      </c>
      <c r="E11093" t="s">
        <v>33</v>
      </c>
      <c r="F11093" t="s">
        <v>81</v>
      </c>
      <c r="G11093" t="s">
        <v>470</v>
      </c>
      <c r="H11093">
        <v>1</v>
      </c>
      <c r="I11093">
        <v>2951.52</v>
      </c>
      <c r="J11093">
        <v>0</v>
      </c>
      <c r="K11093">
        <v>2951.52</v>
      </c>
      <c r="L11093">
        <v>873.87</v>
      </c>
      <c r="M11093">
        <f t="shared" si="521"/>
        <v>2951.52</v>
      </c>
      <c r="N11093" t="str">
        <f t="shared" si="519"/>
        <v>Q1</v>
      </c>
      <c r="O11093" s="2">
        <f t="shared" si="520"/>
        <v>29.607456496991379</v>
      </c>
      <c r="P11093" t="str">
        <f>VLOOKUP(retail_sales_2023!C11093,customers!A:J,5,)</f>
        <v>Pune</v>
      </c>
      <c r="Q11093" t="str">
        <f>VLOOKUP(C11093,customers!A:J,10,0)</f>
        <v>Regular</v>
      </c>
    </row>
    <row r="11094" spans="1:17" x14ac:dyDescent="0.3">
      <c r="A11094" t="s">
        <v>12185</v>
      </c>
      <c r="B11094" s="1">
        <v>44952</v>
      </c>
      <c r="C11094" t="s">
        <v>716</v>
      </c>
      <c r="D11094" t="s">
        <v>717</v>
      </c>
      <c r="E11094" t="s">
        <v>33</v>
      </c>
      <c r="F11094" t="s">
        <v>52</v>
      </c>
      <c r="G11094" t="s">
        <v>226</v>
      </c>
      <c r="H11094">
        <v>6</v>
      </c>
      <c r="I11094">
        <v>652.64</v>
      </c>
      <c r="J11094">
        <v>0.05</v>
      </c>
      <c r="K11094">
        <v>3720.05</v>
      </c>
      <c r="L11094">
        <v>276.92</v>
      </c>
      <c r="M11094">
        <f t="shared" si="521"/>
        <v>3720.0479999999998</v>
      </c>
      <c r="N11094" t="str">
        <f t="shared" si="519"/>
        <v>Q1</v>
      </c>
      <c r="O11094" s="2">
        <f t="shared" si="520"/>
        <v>7.4439859679305389</v>
      </c>
      <c r="P11094" t="str">
        <f>VLOOKUP(retail_sales_2023!C11094,customers!A:J,5,)</f>
        <v>Ahmedabad</v>
      </c>
      <c r="Q11094" t="str">
        <f>VLOOKUP(C11094,customers!A:J,10,0)</f>
        <v>Premium</v>
      </c>
    </row>
    <row r="11095" spans="1:17" x14ac:dyDescent="0.3">
      <c r="A11095" t="s">
        <v>12186</v>
      </c>
      <c r="B11095" s="1">
        <v>45015</v>
      </c>
      <c r="C11095" t="s">
        <v>420</v>
      </c>
      <c r="D11095" t="s">
        <v>421</v>
      </c>
      <c r="E11095" t="s">
        <v>33</v>
      </c>
      <c r="F11095" t="s">
        <v>38</v>
      </c>
      <c r="G11095" t="s">
        <v>48</v>
      </c>
      <c r="H11095">
        <v>5</v>
      </c>
      <c r="I11095">
        <v>1119.8499999999999</v>
      </c>
      <c r="J11095">
        <v>0.2</v>
      </c>
      <c r="K11095">
        <v>4479.3999999999996</v>
      </c>
      <c r="L11095">
        <v>1345.16</v>
      </c>
      <c r="M11095">
        <f t="shared" si="521"/>
        <v>4479.4000000000005</v>
      </c>
      <c r="N11095" t="str">
        <f t="shared" si="519"/>
        <v>Q1</v>
      </c>
      <c r="O11095" s="2">
        <f t="shared" si="520"/>
        <v>30.029914720721528</v>
      </c>
      <c r="P11095" t="str">
        <f>VLOOKUP(retail_sales_2023!C11095,customers!A:J,5,)</f>
        <v>Surat</v>
      </c>
      <c r="Q11095" t="str">
        <f>VLOOKUP(C11095,customers!A:J,10,0)</f>
        <v>Premium</v>
      </c>
    </row>
    <row r="11096" spans="1:17" x14ac:dyDescent="0.3">
      <c r="A11096" t="s">
        <v>12187</v>
      </c>
      <c r="B11096" s="1">
        <v>45129</v>
      </c>
      <c r="C11096" t="s">
        <v>1698</v>
      </c>
      <c r="D11096" t="s">
        <v>1699</v>
      </c>
      <c r="E11096" t="s">
        <v>15</v>
      </c>
      <c r="F11096" t="s">
        <v>16</v>
      </c>
      <c r="G11096" t="s">
        <v>898</v>
      </c>
      <c r="H11096">
        <v>3</v>
      </c>
      <c r="I11096">
        <v>484.25</v>
      </c>
      <c r="J11096">
        <v>0</v>
      </c>
      <c r="K11096">
        <v>1452.75</v>
      </c>
      <c r="L11096">
        <v>606.86</v>
      </c>
      <c r="M11096">
        <f t="shared" si="521"/>
        <v>1452.75</v>
      </c>
      <c r="N11096" t="str">
        <f t="shared" si="519"/>
        <v>Q3</v>
      </c>
      <c r="O11096" s="2">
        <f t="shared" si="520"/>
        <v>41.773188779900188</v>
      </c>
      <c r="P11096" t="str">
        <f>VLOOKUP(retail_sales_2023!C11096,customers!A:J,5,)</f>
        <v>Hyderabad</v>
      </c>
      <c r="Q11096" t="str">
        <f>VLOOKUP(C11096,customers!A:J,10,0)</f>
        <v>Regular</v>
      </c>
    </row>
    <row r="11097" spans="1:17" x14ac:dyDescent="0.3">
      <c r="A11097" t="s">
        <v>12188</v>
      </c>
      <c r="B11097" s="1">
        <v>45030</v>
      </c>
      <c r="C11097" t="s">
        <v>1154</v>
      </c>
      <c r="D11097" t="s">
        <v>1155</v>
      </c>
      <c r="E11097" t="s">
        <v>15</v>
      </c>
      <c r="F11097" t="s">
        <v>28</v>
      </c>
      <c r="G11097" t="s">
        <v>57</v>
      </c>
      <c r="H11097">
        <v>3</v>
      </c>
      <c r="I11097">
        <v>6312.9</v>
      </c>
      <c r="J11097">
        <v>0.05</v>
      </c>
      <c r="K11097">
        <v>17991.759999999998</v>
      </c>
      <c r="L11097">
        <v>4100.2</v>
      </c>
      <c r="M11097">
        <f t="shared" si="521"/>
        <v>17991.764999999996</v>
      </c>
      <c r="N11097" t="str">
        <f t="shared" si="519"/>
        <v>Q2</v>
      </c>
      <c r="O11097" s="2">
        <f t="shared" si="520"/>
        <v>22.789321333766125</v>
      </c>
      <c r="P11097" t="str">
        <f>VLOOKUP(retail_sales_2023!C11097,customers!A:J,5,)</f>
        <v>Chennai</v>
      </c>
      <c r="Q11097" t="str">
        <f>VLOOKUP(C11097,customers!A:J,10,0)</f>
        <v>Premium</v>
      </c>
    </row>
    <row r="11098" spans="1:17" x14ac:dyDescent="0.3">
      <c r="A11098" t="s">
        <v>12189</v>
      </c>
      <c r="B11098" s="1">
        <v>44957</v>
      </c>
      <c r="C11098" t="s">
        <v>1886</v>
      </c>
      <c r="D11098" t="s">
        <v>1887</v>
      </c>
      <c r="E11098" t="s">
        <v>21</v>
      </c>
      <c r="F11098" t="s">
        <v>28</v>
      </c>
      <c r="G11098" t="s">
        <v>97</v>
      </c>
      <c r="H11098">
        <v>1</v>
      </c>
      <c r="I11098">
        <v>2492.8000000000002</v>
      </c>
      <c r="J11098">
        <v>0</v>
      </c>
      <c r="K11098">
        <v>2492.8000000000002</v>
      </c>
      <c r="L11098">
        <v>504.16</v>
      </c>
      <c r="M11098">
        <f t="shared" si="521"/>
        <v>2492.8000000000002</v>
      </c>
      <c r="N11098" t="str">
        <f t="shared" si="519"/>
        <v>Q1</v>
      </c>
      <c r="O11098" s="2">
        <f t="shared" si="520"/>
        <v>20.224646983311938</v>
      </c>
      <c r="P11098" t="str">
        <f>VLOOKUP(retail_sales_2023!C11098,customers!A:J,5,)</f>
        <v>Kolkata</v>
      </c>
      <c r="Q11098" t="str">
        <f>VLOOKUP(C11098,customers!A:J,10,0)</f>
        <v>Regular</v>
      </c>
    </row>
    <row r="11099" spans="1:17" x14ac:dyDescent="0.3">
      <c r="A11099" t="s">
        <v>12190</v>
      </c>
      <c r="B11099" s="1">
        <v>45039</v>
      </c>
      <c r="C11099" t="s">
        <v>541</v>
      </c>
      <c r="D11099" t="s">
        <v>542</v>
      </c>
      <c r="E11099" t="s">
        <v>21</v>
      </c>
      <c r="F11099" t="s">
        <v>52</v>
      </c>
      <c r="G11099" t="s">
        <v>133</v>
      </c>
      <c r="H11099">
        <v>10</v>
      </c>
      <c r="I11099">
        <v>318.06</v>
      </c>
      <c r="J11099">
        <v>0.15</v>
      </c>
      <c r="K11099">
        <v>2703.51</v>
      </c>
      <c r="L11099">
        <v>257.70999999999998</v>
      </c>
      <c r="M11099">
        <f t="shared" si="521"/>
        <v>2703.5099999999998</v>
      </c>
      <c r="N11099" t="str">
        <f t="shared" si="519"/>
        <v>Q2</v>
      </c>
      <c r="O11099" s="2">
        <f t="shared" si="520"/>
        <v>9.5324226653498592</v>
      </c>
      <c r="P11099" t="str">
        <f>VLOOKUP(retail_sales_2023!C11099,customers!A:J,5,)</f>
        <v>Kolkata</v>
      </c>
      <c r="Q11099" t="str">
        <f>VLOOKUP(C11099,customers!A:J,10,0)</f>
        <v>Premium</v>
      </c>
    </row>
    <row r="11100" spans="1:17" x14ac:dyDescent="0.3">
      <c r="A11100" t="s">
        <v>12191</v>
      </c>
      <c r="B11100" s="1">
        <v>44972</v>
      </c>
      <c r="C11100" t="s">
        <v>1590</v>
      </c>
      <c r="D11100" t="s">
        <v>1591</v>
      </c>
      <c r="E11100" t="s">
        <v>27</v>
      </c>
      <c r="F11100" t="s">
        <v>43</v>
      </c>
      <c r="G11100" t="s">
        <v>110</v>
      </c>
      <c r="H11100">
        <v>4</v>
      </c>
      <c r="I11100">
        <v>63504.03</v>
      </c>
      <c r="J11100">
        <v>0.05</v>
      </c>
      <c r="K11100">
        <v>241315.31</v>
      </c>
      <c r="L11100">
        <v>36860.1</v>
      </c>
      <c r="M11100">
        <f t="shared" si="521"/>
        <v>241315.31399999998</v>
      </c>
      <c r="N11100" t="str">
        <f t="shared" si="519"/>
        <v>Q1</v>
      </c>
      <c r="O11100" s="2">
        <f t="shared" si="520"/>
        <v>15.274662846712875</v>
      </c>
      <c r="P11100" t="str">
        <f>VLOOKUP(retail_sales_2023!C11100,customers!A:J,5,)</f>
        <v>Lucknow</v>
      </c>
      <c r="Q11100" t="str">
        <f>VLOOKUP(C11100,customers!A:J,10,0)</f>
        <v>Regular</v>
      </c>
    </row>
    <row r="11101" spans="1:17" x14ac:dyDescent="0.3">
      <c r="A11101" t="s">
        <v>12192</v>
      </c>
      <c r="B11101" s="1">
        <v>45108</v>
      </c>
      <c r="C11101" t="s">
        <v>284</v>
      </c>
      <c r="D11101" t="s">
        <v>285</v>
      </c>
      <c r="E11101" t="s">
        <v>33</v>
      </c>
      <c r="F11101" t="s">
        <v>81</v>
      </c>
      <c r="G11101" t="s">
        <v>264</v>
      </c>
      <c r="H11101">
        <v>1</v>
      </c>
      <c r="I11101">
        <v>4814.6400000000003</v>
      </c>
      <c r="J11101">
        <v>0</v>
      </c>
      <c r="K11101">
        <v>4814.6400000000003</v>
      </c>
      <c r="L11101">
        <v>1118.45</v>
      </c>
      <c r="M11101">
        <f t="shared" si="521"/>
        <v>4814.6400000000003</v>
      </c>
      <c r="N11101" t="str">
        <f t="shared" si="519"/>
        <v>Q3</v>
      </c>
      <c r="O11101" s="2">
        <f t="shared" si="520"/>
        <v>23.230189588421979</v>
      </c>
      <c r="P11101" t="str">
        <f>VLOOKUP(retail_sales_2023!C11101,customers!A:J,5,)</f>
        <v>Mumbai</v>
      </c>
      <c r="Q11101" t="str">
        <f>VLOOKUP(C11101,customers!A:J,10,0)</f>
        <v>Premium</v>
      </c>
    </row>
    <row r="11102" spans="1:17" x14ac:dyDescent="0.3">
      <c r="A11102" t="s">
        <v>12193</v>
      </c>
      <c r="B11102" s="1">
        <v>45174</v>
      </c>
      <c r="C11102" t="s">
        <v>139</v>
      </c>
      <c r="D11102" t="s">
        <v>140</v>
      </c>
      <c r="E11102" t="s">
        <v>27</v>
      </c>
      <c r="F11102" t="s">
        <v>81</v>
      </c>
      <c r="G11102" t="s">
        <v>105</v>
      </c>
      <c r="H11102">
        <v>1</v>
      </c>
      <c r="I11102">
        <v>3490.92</v>
      </c>
      <c r="J11102">
        <v>0</v>
      </c>
      <c r="K11102">
        <v>3490.92</v>
      </c>
      <c r="L11102">
        <v>885.89</v>
      </c>
      <c r="M11102">
        <f t="shared" si="521"/>
        <v>3490.92</v>
      </c>
      <c r="N11102" t="str">
        <f t="shared" si="519"/>
        <v>Q3</v>
      </c>
      <c r="O11102" s="2">
        <f t="shared" si="520"/>
        <v>25.376977988610449</v>
      </c>
      <c r="P11102" t="str">
        <f>VLOOKUP(retail_sales_2023!C11102,customers!A:J,5,)</f>
        <v>Ranchi</v>
      </c>
      <c r="Q11102" t="str">
        <f>VLOOKUP(C11102,customers!A:J,10,0)</f>
        <v>Premium</v>
      </c>
    </row>
    <row r="11103" spans="1:17" x14ac:dyDescent="0.3">
      <c r="A11103" t="s">
        <v>12194</v>
      </c>
      <c r="B11103" s="1">
        <v>45255</v>
      </c>
      <c r="C11103" t="s">
        <v>1841</v>
      </c>
      <c r="D11103" t="s">
        <v>1842</v>
      </c>
      <c r="E11103" t="s">
        <v>33</v>
      </c>
      <c r="F11103" t="s">
        <v>81</v>
      </c>
      <c r="G11103" t="s">
        <v>150</v>
      </c>
      <c r="H11103">
        <v>5</v>
      </c>
      <c r="I11103">
        <v>522.17999999999995</v>
      </c>
      <c r="J11103">
        <v>0.25</v>
      </c>
      <c r="K11103">
        <v>1958.17</v>
      </c>
      <c r="L11103">
        <v>493.05</v>
      </c>
      <c r="M11103">
        <f t="shared" si="521"/>
        <v>1958.1749999999997</v>
      </c>
      <c r="N11103" t="str">
        <f t="shared" si="519"/>
        <v>Q4</v>
      </c>
      <c r="O11103" s="2">
        <f t="shared" si="520"/>
        <v>25.179121322459235</v>
      </c>
      <c r="P11103" t="str">
        <f>VLOOKUP(retail_sales_2023!C11103,customers!A:J,5,)</f>
        <v>Nagpur</v>
      </c>
      <c r="Q11103" t="str">
        <f>VLOOKUP(C11103,customers!A:J,10,0)</f>
        <v>Premium</v>
      </c>
    </row>
    <row r="11104" spans="1:17" x14ac:dyDescent="0.3">
      <c r="A11104" t="s">
        <v>12195</v>
      </c>
      <c r="B11104" s="1">
        <v>45128</v>
      </c>
      <c r="C11104" t="s">
        <v>989</v>
      </c>
      <c r="D11104" t="s">
        <v>990</v>
      </c>
      <c r="E11104" t="s">
        <v>27</v>
      </c>
      <c r="F11104" t="s">
        <v>16</v>
      </c>
      <c r="G11104" t="s">
        <v>319</v>
      </c>
      <c r="H11104">
        <v>3</v>
      </c>
      <c r="I11104">
        <v>660.02</v>
      </c>
      <c r="J11104">
        <v>0.05</v>
      </c>
      <c r="K11104">
        <v>1881.06</v>
      </c>
      <c r="L11104">
        <v>710.09</v>
      </c>
      <c r="M11104">
        <f t="shared" si="521"/>
        <v>1881.0569999999998</v>
      </c>
      <c r="N11104" t="str">
        <f t="shared" si="519"/>
        <v>Q3</v>
      </c>
      <c r="O11104" s="2">
        <f t="shared" si="520"/>
        <v>37.749460410619548</v>
      </c>
      <c r="P11104" t="str">
        <f>VLOOKUP(retail_sales_2023!C11104,customers!A:J,5,)</f>
        <v>Chandigarh</v>
      </c>
      <c r="Q11104" t="str">
        <f>VLOOKUP(C11104,customers!A:J,10,0)</f>
        <v>Premium</v>
      </c>
    </row>
    <row r="11105" spans="1:17" x14ac:dyDescent="0.3">
      <c r="A11105" t="s">
        <v>12196</v>
      </c>
      <c r="B11105" s="1">
        <v>45135</v>
      </c>
      <c r="C11105" t="s">
        <v>2471</v>
      </c>
      <c r="D11105" t="s">
        <v>2472</v>
      </c>
      <c r="E11105" t="s">
        <v>27</v>
      </c>
      <c r="F11105" t="s">
        <v>52</v>
      </c>
      <c r="G11105" t="s">
        <v>117</v>
      </c>
      <c r="H11105">
        <v>1</v>
      </c>
      <c r="I11105">
        <v>473.28</v>
      </c>
      <c r="J11105">
        <v>0.1</v>
      </c>
      <c r="K11105">
        <v>425.95</v>
      </c>
      <c r="L11105">
        <v>26.57</v>
      </c>
      <c r="M11105">
        <f t="shared" si="521"/>
        <v>425.952</v>
      </c>
      <c r="N11105" t="str">
        <f t="shared" si="519"/>
        <v>Q3</v>
      </c>
      <c r="O11105" s="2">
        <f t="shared" si="520"/>
        <v>6.2378213405329266</v>
      </c>
      <c r="P11105" t="str">
        <f>VLOOKUP(retail_sales_2023!C11105,customers!A:J,5,)</f>
        <v>Jaipur</v>
      </c>
      <c r="Q11105" t="str">
        <f>VLOOKUP(C11105,customers!A:J,10,0)</f>
        <v>Regular</v>
      </c>
    </row>
    <row r="11106" spans="1:17" x14ac:dyDescent="0.3">
      <c r="A11106" t="s">
        <v>12197</v>
      </c>
      <c r="B11106" s="1">
        <v>45256</v>
      </c>
      <c r="C11106" t="s">
        <v>1216</v>
      </c>
      <c r="D11106" t="s">
        <v>1217</v>
      </c>
      <c r="E11106" t="s">
        <v>27</v>
      </c>
      <c r="F11106" t="s">
        <v>81</v>
      </c>
      <c r="G11106" t="s">
        <v>150</v>
      </c>
      <c r="H11106">
        <v>4</v>
      </c>
      <c r="I11106">
        <v>335.99</v>
      </c>
      <c r="J11106">
        <v>0.2</v>
      </c>
      <c r="K11106">
        <v>1075.17</v>
      </c>
      <c r="L11106">
        <v>278.26</v>
      </c>
      <c r="M11106">
        <f t="shared" si="521"/>
        <v>1075.1680000000001</v>
      </c>
      <c r="N11106" t="str">
        <f t="shared" si="519"/>
        <v>Q4</v>
      </c>
      <c r="O11106" s="2">
        <f t="shared" si="520"/>
        <v>25.880558423319101</v>
      </c>
      <c r="P11106" t="str">
        <f>VLOOKUP(retail_sales_2023!C11106,customers!A:J,5,)</f>
        <v>Jaipur</v>
      </c>
      <c r="Q11106" t="str">
        <f>VLOOKUP(C11106,customers!A:J,10,0)</f>
        <v>Occasional</v>
      </c>
    </row>
    <row r="11107" spans="1:17" x14ac:dyDescent="0.3">
      <c r="A11107" t="s">
        <v>12198</v>
      </c>
      <c r="B11107" s="1">
        <v>45039</v>
      </c>
      <c r="C11107" t="s">
        <v>19</v>
      </c>
      <c r="D11107" t="s">
        <v>20</v>
      </c>
      <c r="E11107" t="s">
        <v>21</v>
      </c>
      <c r="F11107" t="s">
        <v>52</v>
      </c>
      <c r="G11107" t="s">
        <v>69</v>
      </c>
      <c r="H11107">
        <v>6</v>
      </c>
      <c r="I11107">
        <v>169.91</v>
      </c>
      <c r="J11107">
        <v>0.05</v>
      </c>
      <c r="K11107">
        <v>968.49</v>
      </c>
      <c r="L11107">
        <v>62.48</v>
      </c>
      <c r="M11107">
        <f t="shared" si="521"/>
        <v>968.48699999999997</v>
      </c>
      <c r="N11107" t="str">
        <f t="shared" si="519"/>
        <v>Q2</v>
      </c>
      <c r="O11107" s="2">
        <f t="shared" si="520"/>
        <v>6.4512798273601168</v>
      </c>
      <c r="P11107" t="str">
        <f>VLOOKUP(retail_sales_2023!C11107,customers!A:J,5,)</f>
        <v>Guwahati</v>
      </c>
      <c r="Q11107" t="str">
        <f>VLOOKUP(C11107,customers!A:J,10,0)</f>
        <v>Premium</v>
      </c>
    </row>
    <row r="11108" spans="1:17" x14ac:dyDescent="0.3">
      <c r="A11108" t="s">
        <v>12199</v>
      </c>
      <c r="B11108" s="1">
        <v>45011</v>
      </c>
      <c r="C11108" t="s">
        <v>59</v>
      </c>
      <c r="D11108" t="s">
        <v>60</v>
      </c>
      <c r="E11108" t="s">
        <v>33</v>
      </c>
      <c r="F11108" t="s">
        <v>52</v>
      </c>
      <c r="G11108" t="s">
        <v>69</v>
      </c>
      <c r="H11108">
        <v>3</v>
      </c>
      <c r="I11108">
        <v>275.77</v>
      </c>
      <c r="J11108">
        <v>0.1</v>
      </c>
      <c r="K11108">
        <v>744.58</v>
      </c>
      <c r="L11108">
        <v>50.55</v>
      </c>
      <c r="M11108">
        <f t="shared" si="521"/>
        <v>744.57899999999995</v>
      </c>
      <c r="N11108" t="str">
        <f t="shared" si="519"/>
        <v>Q1</v>
      </c>
      <c r="O11108" s="2">
        <f t="shared" si="520"/>
        <v>6.7890622901501514</v>
      </c>
      <c r="P11108" t="str">
        <f>VLOOKUP(retail_sales_2023!C11108,customers!A:J,5,)</f>
        <v>Nagpur</v>
      </c>
      <c r="Q11108" t="str">
        <f>VLOOKUP(C11108,customers!A:J,10,0)</f>
        <v>Premium</v>
      </c>
    </row>
    <row r="11109" spans="1:17" x14ac:dyDescent="0.3">
      <c r="A11109" t="s">
        <v>12200</v>
      </c>
      <c r="B11109" s="1">
        <v>45018</v>
      </c>
      <c r="C11109" t="s">
        <v>968</v>
      </c>
      <c r="D11109" t="s">
        <v>969</v>
      </c>
      <c r="E11109" t="s">
        <v>27</v>
      </c>
      <c r="F11109" t="s">
        <v>52</v>
      </c>
      <c r="G11109" t="s">
        <v>937</v>
      </c>
      <c r="H11109">
        <v>6</v>
      </c>
      <c r="I11109">
        <v>163.6</v>
      </c>
      <c r="J11109">
        <v>0.2</v>
      </c>
      <c r="K11109">
        <v>785.28</v>
      </c>
      <c r="L11109">
        <v>57.95</v>
      </c>
      <c r="M11109">
        <f t="shared" si="521"/>
        <v>785.28</v>
      </c>
      <c r="N11109" t="str">
        <f t="shared" si="519"/>
        <v>Q2</v>
      </c>
      <c r="O11109" s="2">
        <f t="shared" si="520"/>
        <v>7.3795334148329266</v>
      </c>
      <c r="P11109" t="str">
        <f>VLOOKUP(retail_sales_2023!C11109,customers!A:J,5,)</f>
        <v>Jaipur</v>
      </c>
      <c r="Q11109" t="str">
        <f>VLOOKUP(C11109,customers!A:J,10,0)</f>
        <v>Premium</v>
      </c>
    </row>
    <row r="11110" spans="1:17" x14ac:dyDescent="0.3">
      <c r="A11110" t="s">
        <v>12201</v>
      </c>
      <c r="B11110" s="1">
        <v>45182</v>
      </c>
      <c r="C11110" t="s">
        <v>1886</v>
      </c>
      <c r="D11110" t="s">
        <v>1887</v>
      </c>
      <c r="E11110" t="s">
        <v>21</v>
      </c>
      <c r="F11110" t="s">
        <v>52</v>
      </c>
      <c r="G11110" t="s">
        <v>169</v>
      </c>
      <c r="H11110">
        <v>8</v>
      </c>
      <c r="I11110">
        <v>532.66</v>
      </c>
      <c r="J11110">
        <v>0</v>
      </c>
      <c r="K11110">
        <v>4261.28</v>
      </c>
      <c r="L11110">
        <v>293.33999999999997</v>
      </c>
      <c r="M11110">
        <f t="shared" si="521"/>
        <v>4261.28</v>
      </c>
      <c r="N11110" t="str">
        <f t="shared" si="519"/>
        <v>Q3</v>
      </c>
      <c r="O11110" s="2">
        <f t="shared" si="520"/>
        <v>6.8838471069725529</v>
      </c>
      <c r="P11110" t="str">
        <f>VLOOKUP(retail_sales_2023!C11110,customers!A:J,5,)</f>
        <v>Kolkata</v>
      </c>
      <c r="Q11110" t="str">
        <f>VLOOKUP(C11110,customers!A:J,10,0)</f>
        <v>Regular</v>
      </c>
    </row>
    <row r="11111" spans="1:17" x14ac:dyDescent="0.3">
      <c r="A11111" t="s">
        <v>12202</v>
      </c>
      <c r="B11111" s="1">
        <v>45245</v>
      </c>
      <c r="C11111" t="s">
        <v>25</v>
      </c>
      <c r="D11111" t="s">
        <v>26</v>
      </c>
      <c r="E11111" t="s">
        <v>27</v>
      </c>
      <c r="F11111" t="s">
        <v>81</v>
      </c>
      <c r="G11111" t="s">
        <v>470</v>
      </c>
      <c r="H11111">
        <v>5</v>
      </c>
      <c r="I11111">
        <v>4027.33</v>
      </c>
      <c r="J11111">
        <v>0.05</v>
      </c>
      <c r="K11111">
        <v>19129.82</v>
      </c>
      <c r="L11111">
        <v>6524.64</v>
      </c>
      <c r="M11111">
        <f t="shared" si="521"/>
        <v>19129.817500000001</v>
      </c>
      <c r="N11111" t="str">
        <f t="shared" si="519"/>
        <v>Q4</v>
      </c>
      <c r="O11111" s="2">
        <f t="shared" si="520"/>
        <v>34.107168807652137</v>
      </c>
      <c r="P11111" t="str">
        <f>VLOOKUP(retail_sales_2023!C11111,customers!A:J,5,)</f>
        <v>Delhi</v>
      </c>
      <c r="Q11111" t="str">
        <f>VLOOKUP(C11111,customers!A:J,10,0)</f>
        <v>Premium</v>
      </c>
    </row>
    <row r="11112" spans="1:17" x14ac:dyDescent="0.3">
      <c r="A11112" t="s">
        <v>12203</v>
      </c>
      <c r="B11112" s="1">
        <v>45011</v>
      </c>
      <c r="C11112" t="s">
        <v>601</v>
      </c>
      <c r="D11112" t="s">
        <v>602</v>
      </c>
      <c r="E11112" t="s">
        <v>15</v>
      </c>
      <c r="F11112" t="s">
        <v>81</v>
      </c>
      <c r="G11112" t="s">
        <v>150</v>
      </c>
      <c r="H11112">
        <v>2</v>
      </c>
      <c r="I11112">
        <v>2722.62</v>
      </c>
      <c r="J11112">
        <v>0.25</v>
      </c>
      <c r="K11112">
        <v>4083.93</v>
      </c>
      <c r="L11112">
        <v>864.1</v>
      </c>
      <c r="M11112">
        <f t="shared" si="521"/>
        <v>4083.93</v>
      </c>
      <c r="N11112" t="str">
        <f t="shared" si="519"/>
        <v>Q1</v>
      </c>
      <c r="O11112" s="2">
        <f t="shared" si="520"/>
        <v>21.158540915245855</v>
      </c>
      <c r="P11112" t="str">
        <f>VLOOKUP(retail_sales_2023!C11112,customers!A:J,5,)</f>
        <v>Bengaluru</v>
      </c>
      <c r="Q11112" t="str">
        <f>VLOOKUP(C11112,customers!A:J,10,0)</f>
        <v>Regular</v>
      </c>
    </row>
    <row r="11113" spans="1:17" x14ac:dyDescent="0.3">
      <c r="A11113" t="s">
        <v>12204</v>
      </c>
      <c r="B11113" s="1">
        <v>45110</v>
      </c>
      <c r="C11113" t="s">
        <v>1811</v>
      </c>
      <c r="D11113" t="s">
        <v>1812</v>
      </c>
      <c r="E11113" t="s">
        <v>21</v>
      </c>
      <c r="F11113" t="s">
        <v>81</v>
      </c>
      <c r="G11113" t="s">
        <v>370</v>
      </c>
      <c r="H11113">
        <v>3</v>
      </c>
      <c r="I11113">
        <v>1433.13</v>
      </c>
      <c r="J11113">
        <v>0</v>
      </c>
      <c r="K11113">
        <v>4299.3900000000003</v>
      </c>
      <c r="L11113">
        <v>1464.77</v>
      </c>
      <c r="M11113">
        <f t="shared" si="521"/>
        <v>4299.3900000000003</v>
      </c>
      <c r="N11113" t="str">
        <f t="shared" si="519"/>
        <v>Q3</v>
      </c>
      <c r="O11113" s="2">
        <f t="shared" si="520"/>
        <v>34.069251684541292</v>
      </c>
      <c r="P11113" t="str">
        <f>VLOOKUP(retail_sales_2023!C11113,customers!A:J,5,)</f>
        <v>Bhubaneswar</v>
      </c>
      <c r="Q11113" t="str">
        <f>VLOOKUP(C11113,customers!A:J,10,0)</f>
        <v>Premium</v>
      </c>
    </row>
    <row r="11114" spans="1:17" x14ac:dyDescent="0.3">
      <c r="A11114" t="s">
        <v>12205</v>
      </c>
      <c r="B11114" s="1">
        <v>45004</v>
      </c>
      <c r="C11114" t="s">
        <v>1157</v>
      </c>
      <c r="D11114" t="s">
        <v>1158</v>
      </c>
      <c r="E11114" t="s">
        <v>27</v>
      </c>
      <c r="F11114" t="s">
        <v>81</v>
      </c>
      <c r="G11114" t="s">
        <v>101</v>
      </c>
      <c r="H11114">
        <v>3</v>
      </c>
      <c r="I11114">
        <v>3259.81</v>
      </c>
      <c r="J11114">
        <v>0.1</v>
      </c>
      <c r="K11114">
        <v>8801.49</v>
      </c>
      <c r="L11114">
        <v>3219.93</v>
      </c>
      <c r="M11114">
        <f t="shared" si="521"/>
        <v>8801.487000000001</v>
      </c>
      <c r="N11114" t="str">
        <f t="shared" si="519"/>
        <v>Q1</v>
      </c>
      <c r="O11114" s="2">
        <f t="shared" si="520"/>
        <v>36.58391931366166</v>
      </c>
      <c r="P11114" t="str">
        <f>VLOOKUP(retail_sales_2023!C11114,customers!A:J,5,)</f>
        <v>Lucknow</v>
      </c>
      <c r="Q11114" t="str">
        <f>VLOOKUP(C11114,customers!A:J,10,0)</f>
        <v>Occasional</v>
      </c>
    </row>
    <row r="11115" spans="1:17" x14ac:dyDescent="0.3">
      <c r="A11115" t="s">
        <v>12206</v>
      </c>
      <c r="B11115" s="1">
        <v>45126</v>
      </c>
      <c r="C11115" t="s">
        <v>693</v>
      </c>
      <c r="D11115" t="s">
        <v>694</v>
      </c>
      <c r="E11115" t="s">
        <v>27</v>
      </c>
      <c r="F11115" t="s">
        <v>52</v>
      </c>
      <c r="G11115" t="s">
        <v>235</v>
      </c>
      <c r="H11115">
        <v>4</v>
      </c>
      <c r="I11115">
        <v>773.99</v>
      </c>
      <c r="J11115">
        <v>0</v>
      </c>
      <c r="K11115">
        <v>3095.96</v>
      </c>
      <c r="L11115">
        <v>184.52</v>
      </c>
      <c r="M11115">
        <f t="shared" si="521"/>
        <v>3095.96</v>
      </c>
      <c r="N11115" t="str">
        <f t="shared" si="519"/>
        <v>Q3</v>
      </c>
      <c r="O11115" s="2">
        <f t="shared" si="520"/>
        <v>5.960025323324591</v>
      </c>
      <c r="P11115" t="str">
        <f>VLOOKUP(retail_sales_2023!C11115,customers!A:J,5,)</f>
        <v>Delhi</v>
      </c>
      <c r="Q11115" t="str">
        <f>VLOOKUP(C11115,customers!A:J,10,0)</f>
        <v>Regular</v>
      </c>
    </row>
    <row r="11116" spans="1:17" x14ac:dyDescent="0.3">
      <c r="A11116" t="s">
        <v>12207</v>
      </c>
      <c r="B11116" s="1">
        <v>45088</v>
      </c>
      <c r="C11116" t="s">
        <v>2593</v>
      </c>
      <c r="D11116" t="s">
        <v>2594</v>
      </c>
      <c r="E11116" t="s">
        <v>15</v>
      </c>
      <c r="F11116" t="s">
        <v>43</v>
      </c>
      <c r="G11116" t="s">
        <v>154</v>
      </c>
      <c r="H11116">
        <v>3</v>
      </c>
      <c r="I11116">
        <v>55677.760000000002</v>
      </c>
      <c r="J11116">
        <v>0.15</v>
      </c>
      <c r="K11116">
        <v>141978.29</v>
      </c>
      <c r="L11116">
        <v>-5100.5200000000004</v>
      </c>
      <c r="M11116">
        <f t="shared" si="521"/>
        <v>141978.288</v>
      </c>
      <c r="N11116" t="str">
        <f t="shared" si="519"/>
        <v>Q2</v>
      </c>
      <c r="O11116" s="2">
        <f t="shared" si="520"/>
        <v>-3.5924647352774848</v>
      </c>
      <c r="P11116" t="str">
        <f>VLOOKUP(retail_sales_2023!C11116,customers!A:J,5,)</f>
        <v>Chennai</v>
      </c>
      <c r="Q11116" t="str">
        <f>VLOOKUP(C11116,customers!A:J,10,0)</f>
        <v>Premium</v>
      </c>
    </row>
    <row r="11117" spans="1:17" x14ac:dyDescent="0.3">
      <c r="A11117" t="s">
        <v>12208</v>
      </c>
      <c r="B11117" s="1">
        <v>45234</v>
      </c>
      <c r="C11117" t="s">
        <v>288</v>
      </c>
      <c r="D11117" t="s">
        <v>289</v>
      </c>
      <c r="E11117" t="s">
        <v>27</v>
      </c>
      <c r="F11117" t="s">
        <v>81</v>
      </c>
      <c r="G11117" t="s">
        <v>264</v>
      </c>
      <c r="H11117">
        <v>4</v>
      </c>
      <c r="I11117">
        <v>4329.3599999999997</v>
      </c>
      <c r="J11117">
        <v>0.05</v>
      </c>
      <c r="K11117">
        <v>16451.57</v>
      </c>
      <c r="L11117">
        <v>5635.99</v>
      </c>
      <c r="M11117">
        <f t="shared" si="521"/>
        <v>16451.567999999999</v>
      </c>
      <c r="N11117" t="str">
        <f t="shared" si="519"/>
        <v>Q4</v>
      </c>
      <c r="O11117" s="2">
        <f t="shared" si="520"/>
        <v>34.258067771039478</v>
      </c>
      <c r="P11117" t="str">
        <f>VLOOKUP(retail_sales_2023!C11117,customers!A:J,5,)</f>
        <v>Delhi</v>
      </c>
      <c r="Q11117" t="str">
        <f>VLOOKUP(C11117,customers!A:J,10,0)</f>
        <v>Premium</v>
      </c>
    </row>
    <row r="11118" spans="1:17" x14ac:dyDescent="0.3">
      <c r="A11118" t="s">
        <v>12209</v>
      </c>
      <c r="B11118" s="1">
        <v>45220</v>
      </c>
      <c r="C11118" t="s">
        <v>701</v>
      </c>
      <c r="D11118" t="s">
        <v>702</v>
      </c>
      <c r="E11118" t="s">
        <v>15</v>
      </c>
      <c r="F11118" t="s">
        <v>52</v>
      </c>
      <c r="G11118" t="s">
        <v>53</v>
      </c>
      <c r="H11118">
        <v>10</v>
      </c>
      <c r="I11118">
        <v>705.31</v>
      </c>
      <c r="J11118">
        <v>0</v>
      </c>
      <c r="K11118">
        <v>7053.1</v>
      </c>
      <c r="L11118">
        <v>-446.42</v>
      </c>
      <c r="M11118">
        <f t="shared" si="521"/>
        <v>7053.0999999999995</v>
      </c>
      <c r="N11118" t="str">
        <f t="shared" si="519"/>
        <v>Q4</v>
      </c>
      <c r="O11118" s="2">
        <f t="shared" si="520"/>
        <v>-6.3294154343480162</v>
      </c>
      <c r="P11118" t="str">
        <f>VLOOKUP(retail_sales_2023!C11118,customers!A:J,5,)</f>
        <v>Bengaluru</v>
      </c>
      <c r="Q11118" t="str">
        <f>VLOOKUP(C11118,customers!A:J,10,0)</f>
        <v>Premium</v>
      </c>
    </row>
    <row r="11119" spans="1:17" x14ac:dyDescent="0.3">
      <c r="A11119" t="s">
        <v>12210</v>
      </c>
      <c r="B11119" s="1">
        <v>45086</v>
      </c>
      <c r="C11119" t="s">
        <v>1025</v>
      </c>
      <c r="D11119" t="s">
        <v>1026</v>
      </c>
      <c r="E11119" t="s">
        <v>27</v>
      </c>
      <c r="F11119" t="s">
        <v>28</v>
      </c>
      <c r="G11119" t="s">
        <v>672</v>
      </c>
      <c r="H11119">
        <v>5</v>
      </c>
      <c r="I11119">
        <v>3682.91</v>
      </c>
      <c r="J11119">
        <v>0</v>
      </c>
      <c r="K11119">
        <v>18414.55</v>
      </c>
      <c r="L11119">
        <v>4544.75</v>
      </c>
      <c r="M11119">
        <f t="shared" si="521"/>
        <v>18414.55</v>
      </c>
      <c r="N11119" t="str">
        <f t="shared" si="519"/>
        <v>Q2</v>
      </c>
      <c r="O11119" s="2">
        <f t="shared" si="520"/>
        <v>24.68021211487655</v>
      </c>
      <c r="P11119" t="str">
        <f>VLOOKUP(retail_sales_2023!C11119,customers!A:J,5,)</f>
        <v>Jaipur</v>
      </c>
      <c r="Q11119" t="str">
        <f>VLOOKUP(C11119,customers!A:J,10,0)</f>
        <v>Premium</v>
      </c>
    </row>
    <row r="11120" spans="1:17" x14ac:dyDescent="0.3">
      <c r="A11120" t="s">
        <v>12211</v>
      </c>
      <c r="B11120" s="1">
        <v>45268</v>
      </c>
      <c r="C11120" t="s">
        <v>654</v>
      </c>
      <c r="D11120" t="s">
        <v>655</v>
      </c>
      <c r="E11120" t="s">
        <v>15</v>
      </c>
      <c r="F11120" t="s">
        <v>81</v>
      </c>
      <c r="G11120" t="s">
        <v>101</v>
      </c>
      <c r="H11120">
        <v>4</v>
      </c>
      <c r="I11120">
        <v>1193.82</v>
      </c>
      <c r="J11120">
        <v>0</v>
      </c>
      <c r="K11120">
        <v>4775.28</v>
      </c>
      <c r="L11120">
        <v>1266.78</v>
      </c>
      <c r="M11120">
        <f t="shared" si="521"/>
        <v>4775.28</v>
      </c>
      <c r="N11120" t="str">
        <f t="shared" si="519"/>
        <v>Q4</v>
      </c>
      <c r="O11120" s="2">
        <f t="shared" si="520"/>
        <v>26.527868522892899</v>
      </c>
      <c r="P11120" t="str">
        <f>VLOOKUP(retail_sales_2023!C11120,customers!A:J,5,)</f>
        <v>Kochi</v>
      </c>
      <c r="Q11120" t="str">
        <f>VLOOKUP(C11120,customers!A:J,10,0)</f>
        <v>Premium</v>
      </c>
    </row>
    <row r="11121" spans="1:17" x14ac:dyDescent="0.3">
      <c r="A11121" t="s">
        <v>12212</v>
      </c>
      <c r="B11121" s="1">
        <v>45095</v>
      </c>
      <c r="C11121" t="s">
        <v>547</v>
      </c>
      <c r="D11121" t="s">
        <v>548</v>
      </c>
      <c r="E11121" t="s">
        <v>33</v>
      </c>
      <c r="F11121" t="s">
        <v>38</v>
      </c>
      <c r="G11121" t="s">
        <v>73</v>
      </c>
      <c r="H11121">
        <v>4</v>
      </c>
      <c r="I11121">
        <v>865.72</v>
      </c>
      <c r="J11121">
        <v>0</v>
      </c>
      <c r="K11121">
        <v>3462.88</v>
      </c>
      <c r="L11121">
        <v>1124.67</v>
      </c>
      <c r="M11121">
        <f t="shared" si="521"/>
        <v>3462.88</v>
      </c>
      <c r="N11121" t="str">
        <f t="shared" si="519"/>
        <v>Q2</v>
      </c>
      <c r="O11121" s="2">
        <f t="shared" si="520"/>
        <v>32.477879683962485</v>
      </c>
      <c r="P11121" t="str">
        <f>VLOOKUP(retail_sales_2023!C11121,customers!A:J,5,)</f>
        <v>Pune</v>
      </c>
      <c r="Q11121" t="str">
        <f>VLOOKUP(C11121,customers!A:J,10,0)</f>
        <v>Regular</v>
      </c>
    </row>
    <row r="11122" spans="1:17" x14ac:dyDescent="0.3">
      <c r="A11122" t="s">
        <v>12213</v>
      </c>
      <c r="B11122" s="1">
        <v>45050</v>
      </c>
      <c r="C11122" t="s">
        <v>2437</v>
      </c>
      <c r="D11122" t="s">
        <v>2438</v>
      </c>
      <c r="E11122" t="s">
        <v>15</v>
      </c>
      <c r="F11122" t="s">
        <v>22</v>
      </c>
      <c r="G11122" t="s">
        <v>182</v>
      </c>
      <c r="H11122">
        <v>5</v>
      </c>
      <c r="I11122">
        <v>6840.61</v>
      </c>
      <c r="J11122">
        <v>0</v>
      </c>
      <c r="K11122">
        <v>34203.050000000003</v>
      </c>
      <c r="L11122">
        <v>8587.1</v>
      </c>
      <c r="M11122">
        <f t="shared" si="521"/>
        <v>34203.049999999996</v>
      </c>
      <c r="N11122" t="str">
        <f t="shared" si="519"/>
        <v>Q2</v>
      </c>
      <c r="O11122" s="2">
        <f t="shared" si="520"/>
        <v>25.106240525333266</v>
      </c>
      <c r="P11122" t="str">
        <f>VLOOKUP(retail_sales_2023!C11122,customers!A:J,5,)</f>
        <v>Chennai</v>
      </c>
      <c r="Q11122" t="str">
        <f>VLOOKUP(C11122,customers!A:J,10,0)</f>
        <v>Premium</v>
      </c>
    </row>
    <row r="11123" spans="1:17" x14ac:dyDescent="0.3">
      <c r="A11123" t="s">
        <v>12214</v>
      </c>
      <c r="B11123" s="1">
        <v>45164</v>
      </c>
      <c r="C11123" t="s">
        <v>184</v>
      </c>
      <c r="D11123" t="s">
        <v>185</v>
      </c>
      <c r="E11123" t="s">
        <v>15</v>
      </c>
      <c r="F11123" t="s">
        <v>43</v>
      </c>
      <c r="G11123" t="s">
        <v>121</v>
      </c>
      <c r="H11123">
        <v>4</v>
      </c>
      <c r="I11123">
        <v>51295.32</v>
      </c>
      <c r="J11123">
        <v>0</v>
      </c>
      <c r="K11123">
        <v>205181.28</v>
      </c>
      <c r="L11123">
        <v>23062.16</v>
      </c>
      <c r="M11123">
        <f t="shared" si="521"/>
        <v>205181.28</v>
      </c>
      <c r="N11123" t="str">
        <f t="shared" si="519"/>
        <v>Q3</v>
      </c>
      <c r="O11123" s="2">
        <f t="shared" si="520"/>
        <v>11.239894789622133</v>
      </c>
      <c r="P11123" t="str">
        <f>VLOOKUP(retail_sales_2023!C11123,customers!A:J,5,)</f>
        <v>Hyderabad</v>
      </c>
      <c r="Q11123" t="str">
        <f>VLOOKUP(C11123,customers!A:J,10,0)</f>
        <v>Premium</v>
      </c>
    </row>
    <row r="11124" spans="1:17" x14ac:dyDescent="0.3">
      <c r="A11124" t="s">
        <v>12215</v>
      </c>
      <c r="B11124" s="1">
        <v>45138</v>
      </c>
      <c r="C11124" t="s">
        <v>525</v>
      </c>
      <c r="D11124" t="s">
        <v>526</v>
      </c>
      <c r="E11124" t="s">
        <v>21</v>
      </c>
      <c r="F11124" t="s">
        <v>16</v>
      </c>
      <c r="G11124" t="s">
        <v>286</v>
      </c>
      <c r="H11124">
        <v>2</v>
      </c>
      <c r="I11124">
        <v>957.95</v>
      </c>
      <c r="J11124">
        <v>0.1</v>
      </c>
      <c r="K11124">
        <v>1724.31</v>
      </c>
      <c r="L11124">
        <v>762.36</v>
      </c>
      <c r="M11124">
        <f t="shared" si="521"/>
        <v>1724.3100000000002</v>
      </c>
      <c r="N11124" t="str">
        <f t="shared" si="519"/>
        <v>Q3</v>
      </c>
      <c r="O11124" s="2">
        <f t="shared" si="520"/>
        <v>44.212467595733948</v>
      </c>
      <c r="P11124" t="str">
        <f>VLOOKUP(retail_sales_2023!C11124,customers!A:J,5,)</f>
        <v>Patna</v>
      </c>
      <c r="Q11124" t="str">
        <f>VLOOKUP(C11124,customers!A:J,10,0)</f>
        <v>Occasional</v>
      </c>
    </row>
    <row r="11125" spans="1:17" x14ac:dyDescent="0.3">
      <c r="A11125" t="s">
        <v>12216</v>
      </c>
      <c r="B11125" s="1">
        <v>45109</v>
      </c>
      <c r="C11125" t="s">
        <v>528</v>
      </c>
      <c r="D11125" t="s">
        <v>529</v>
      </c>
      <c r="E11125" t="s">
        <v>27</v>
      </c>
      <c r="F11125" t="s">
        <v>81</v>
      </c>
      <c r="G11125" t="s">
        <v>264</v>
      </c>
      <c r="H11125">
        <v>4</v>
      </c>
      <c r="I11125">
        <v>4045.39</v>
      </c>
      <c r="J11125">
        <v>0</v>
      </c>
      <c r="K11125">
        <v>16181.56</v>
      </c>
      <c r="L11125">
        <v>3942.61</v>
      </c>
      <c r="M11125">
        <f t="shared" si="521"/>
        <v>16181.56</v>
      </c>
      <c r="N11125" t="str">
        <f t="shared" si="519"/>
        <v>Q3</v>
      </c>
      <c r="O11125" s="2">
        <f t="shared" si="520"/>
        <v>24.364832562497067</v>
      </c>
      <c r="P11125" t="str">
        <f>VLOOKUP(retail_sales_2023!C11125,customers!A:J,5,)</f>
        <v>Amritsar</v>
      </c>
      <c r="Q11125" t="str">
        <f>VLOOKUP(C11125,customers!A:J,10,0)</f>
        <v>Premium</v>
      </c>
    </row>
    <row r="11126" spans="1:17" x14ac:dyDescent="0.3">
      <c r="A11126" t="s">
        <v>12217</v>
      </c>
      <c r="B11126" s="1">
        <v>45199</v>
      </c>
      <c r="C11126" t="s">
        <v>895</v>
      </c>
      <c r="D11126" t="s">
        <v>896</v>
      </c>
      <c r="E11126" t="s">
        <v>15</v>
      </c>
      <c r="F11126" t="s">
        <v>52</v>
      </c>
      <c r="G11126" t="s">
        <v>200</v>
      </c>
      <c r="H11126">
        <v>5</v>
      </c>
      <c r="I11126">
        <v>119.72</v>
      </c>
      <c r="J11126">
        <v>0.3</v>
      </c>
      <c r="K11126">
        <v>419.02</v>
      </c>
      <c r="L11126">
        <v>41.64</v>
      </c>
      <c r="M11126">
        <f t="shared" si="521"/>
        <v>419.02</v>
      </c>
      <c r="N11126" t="str">
        <f t="shared" si="519"/>
        <v>Q3</v>
      </c>
      <c r="O11126" s="2">
        <f t="shared" si="520"/>
        <v>9.9374731516395407</v>
      </c>
      <c r="P11126" t="str">
        <f>VLOOKUP(retail_sales_2023!C11126,customers!A:J,5,)</f>
        <v>Hyderabad</v>
      </c>
      <c r="Q11126" t="str">
        <f>VLOOKUP(C11126,customers!A:J,10,0)</f>
        <v>Regular</v>
      </c>
    </row>
    <row r="11127" spans="1:17" x14ac:dyDescent="0.3">
      <c r="A11127" t="s">
        <v>12218</v>
      </c>
      <c r="B11127" s="1">
        <v>45219</v>
      </c>
      <c r="C11127" t="s">
        <v>889</v>
      </c>
      <c r="D11127" t="s">
        <v>890</v>
      </c>
      <c r="E11127" t="s">
        <v>21</v>
      </c>
      <c r="F11127" t="s">
        <v>28</v>
      </c>
      <c r="G11127" t="s">
        <v>325</v>
      </c>
      <c r="H11127">
        <v>2</v>
      </c>
      <c r="I11127">
        <v>6771.17</v>
      </c>
      <c r="J11127">
        <v>0</v>
      </c>
      <c r="K11127">
        <v>13542.34</v>
      </c>
      <c r="L11127">
        <v>-1324.89</v>
      </c>
      <c r="M11127">
        <f t="shared" si="521"/>
        <v>13542.34</v>
      </c>
      <c r="N11127" t="str">
        <f t="shared" si="519"/>
        <v>Q4</v>
      </c>
      <c r="O11127" s="2">
        <f t="shared" si="520"/>
        <v>-9.7833166203182031</v>
      </c>
      <c r="P11127" t="str">
        <f>VLOOKUP(retail_sales_2023!C11127,customers!A:J,5,)</f>
        <v>Patna</v>
      </c>
      <c r="Q11127" t="str">
        <f>VLOOKUP(C11127,customers!A:J,10,0)</f>
        <v>Premium</v>
      </c>
    </row>
    <row r="11128" spans="1:17" x14ac:dyDescent="0.3">
      <c r="A11128" t="s">
        <v>12219</v>
      </c>
      <c r="B11128" s="1">
        <v>45251</v>
      </c>
      <c r="C11128" t="s">
        <v>2307</v>
      </c>
      <c r="D11128" t="s">
        <v>2308</v>
      </c>
      <c r="E11128" t="s">
        <v>27</v>
      </c>
      <c r="F11128" t="s">
        <v>43</v>
      </c>
      <c r="G11128" t="s">
        <v>243</v>
      </c>
      <c r="H11128">
        <v>3</v>
      </c>
      <c r="I11128">
        <v>18991.02</v>
      </c>
      <c r="J11128">
        <v>0.25</v>
      </c>
      <c r="K11128">
        <v>42729.79</v>
      </c>
      <c r="L11128">
        <v>4279.93</v>
      </c>
      <c r="M11128">
        <f t="shared" si="521"/>
        <v>42729.794999999998</v>
      </c>
      <c r="N11128" t="str">
        <f t="shared" si="519"/>
        <v>Q4</v>
      </c>
      <c r="O11128" s="2">
        <f t="shared" si="520"/>
        <v>10.016267339483766</v>
      </c>
      <c r="P11128" t="str">
        <f>VLOOKUP(retail_sales_2023!C11128,customers!A:J,5,)</f>
        <v>Delhi</v>
      </c>
      <c r="Q11128" t="str">
        <f>VLOOKUP(C11128,customers!A:J,10,0)</f>
        <v>Premium</v>
      </c>
    </row>
    <row r="11129" spans="1:17" x14ac:dyDescent="0.3">
      <c r="A11129" t="s">
        <v>12220</v>
      </c>
      <c r="B11129" s="1">
        <v>45126</v>
      </c>
      <c r="C11129" t="s">
        <v>770</v>
      </c>
      <c r="D11129" t="s">
        <v>771</v>
      </c>
      <c r="E11129" t="s">
        <v>27</v>
      </c>
      <c r="F11129" t="s">
        <v>81</v>
      </c>
      <c r="G11129" t="s">
        <v>470</v>
      </c>
      <c r="H11129">
        <v>3</v>
      </c>
      <c r="I11129">
        <v>2410.91</v>
      </c>
      <c r="J11129">
        <v>0.2</v>
      </c>
      <c r="K11129">
        <v>5786.18</v>
      </c>
      <c r="L11129">
        <v>1715.39</v>
      </c>
      <c r="M11129">
        <f t="shared" si="521"/>
        <v>5786.1840000000002</v>
      </c>
      <c r="N11129" t="str">
        <f t="shared" si="519"/>
        <v>Q3</v>
      </c>
      <c r="O11129" s="2">
        <f t="shared" si="520"/>
        <v>29.646329702843673</v>
      </c>
      <c r="P11129" t="str">
        <f>VLOOKUP(retail_sales_2023!C11129,customers!A:J,5,)</f>
        <v>Jaipur</v>
      </c>
      <c r="Q11129" t="str">
        <f>VLOOKUP(C11129,customers!A:J,10,0)</f>
        <v>Premium</v>
      </c>
    </row>
    <row r="11130" spans="1:17" x14ac:dyDescent="0.3">
      <c r="A11130" t="s">
        <v>12221</v>
      </c>
      <c r="B11130" s="1">
        <v>45248</v>
      </c>
      <c r="C11130" t="s">
        <v>284</v>
      </c>
      <c r="D11130" t="s">
        <v>285</v>
      </c>
      <c r="E11130" t="s">
        <v>33</v>
      </c>
      <c r="F11130" t="s">
        <v>81</v>
      </c>
      <c r="G11130" t="s">
        <v>105</v>
      </c>
      <c r="H11130">
        <v>1</v>
      </c>
      <c r="I11130">
        <v>4797.8</v>
      </c>
      <c r="J11130">
        <v>0</v>
      </c>
      <c r="K11130">
        <v>4797.8</v>
      </c>
      <c r="L11130">
        <v>1023.48</v>
      </c>
      <c r="M11130">
        <f t="shared" si="521"/>
        <v>4797.8</v>
      </c>
      <c r="N11130" t="str">
        <f t="shared" si="519"/>
        <v>Q4</v>
      </c>
      <c r="O11130" s="2">
        <f t="shared" si="520"/>
        <v>21.332277293759638</v>
      </c>
      <c r="P11130" t="str">
        <f>VLOOKUP(retail_sales_2023!C11130,customers!A:J,5,)</f>
        <v>Mumbai</v>
      </c>
      <c r="Q11130" t="str">
        <f>VLOOKUP(C11130,customers!A:J,10,0)</f>
        <v>Premium</v>
      </c>
    </row>
    <row r="11131" spans="1:17" x14ac:dyDescent="0.3">
      <c r="A11131" t="s">
        <v>12222</v>
      </c>
      <c r="B11131" s="1">
        <v>45110</v>
      </c>
      <c r="C11131" t="s">
        <v>783</v>
      </c>
      <c r="D11131" t="s">
        <v>784</v>
      </c>
      <c r="E11131" t="s">
        <v>21</v>
      </c>
      <c r="F11131" t="s">
        <v>28</v>
      </c>
      <c r="G11131" t="s">
        <v>97</v>
      </c>
      <c r="H11131">
        <v>3</v>
      </c>
      <c r="I11131">
        <v>7785.32</v>
      </c>
      <c r="J11131">
        <v>0.05</v>
      </c>
      <c r="K11131">
        <v>22188.16</v>
      </c>
      <c r="L11131">
        <v>4356.8100000000004</v>
      </c>
      <c r="M11131">
        <f t="shared" si="521"/>
        <v>22188.161999999997</v>
      </c>
      <c r="N11131" t="str">
        <f t="shared" si="519"/>
        <v>Q3</v>
      </c>
      <c r="O11131" s="2">
        <f t="shared" si="520"/>
        <v>19.635742666358997</v>
      </c>
      <c r="P11131" t="str">
        <f>VLOOKUP(retail_sales_2023!C11131,customers!A:J,5,)</f>
        <v>Ranchi</v>
      </c>
      <c r="Q11131" t="str">
        <f>VLOOKUP(C11131,customers!A:J,10,0)</f>
        <v>Occasional</v>
      </c>
    </row>
    <row r="11132" spans="1:17" x14ac:dyDescent="0.3">
      <c r="A11132" t="s">
        <v>12223</v>
      </c>
      <c r="B11132" s="1">
        <v>45149</v>
      </c>
      <c r="C11132" t="s">
        <v>1028</v>
      </c>
      <c r="D11132" t="s">
        <v>1029</v>
      </c>
      <c r="E11132" t="s">
        <v>21</v>
      </c>
      <c r="F11132" t="s">
        <v>28</v>
      </c>
      <c r="G11132" t="s">
        <v>439</v>
      </c>
      <c r="H11132">
        <v>4</v>
      </c>
      <c r="I11132">
        <v>4718.9799999999996</v>
      </c>
      <c r="J11132">
        <v>0.1</v>
      </c>
      <c r="K11132">
        <v>16988.330000000002</v>
      </c>
      <c r="L11132">
        <v>3334.06</v>
      </c>
      <c r="M11132">
        <f t="shared" si="521"/>
        <v>16988.327999999998</v>
      </c>
      <c r="N11132" t="str">
        <f t="shared" si="519"/>
        <v>Q3</v>
      </c>
      <c r="O11132" s="2">
        <f t="shared" si="520"/>
        <v>19.625590037396258</v>
      </c>
      <c r="P11132" t="str">
        <f>VLOOKUP(retail_sales_2023!C11132,customers!A:J,5,)</f>
        <v>Bhubaneswar</v>
      </c>
      <c r="Q11132" t="str">
        <f>VLOOKUP(C11132,customers!A:J,10,0)</f>
        <v>Regular</v>
      </c>
    </row>
    <row r="11133" spans="1:17" x14ac:dyDescent="0.3">
      <c r="A11133" t="s">
        <v>12224</v>
      </c>
      <c r="B11133" s="1">
        <v>45218</v>
      </c>
      <c r="C11133" t="s">
        <v>791</v>
      </c>
      <c r="D11133" t="s">
        <v>792</v>
      </c>
      <c r="E11133" t="s">
        <v>33</v>
      </c>
      <c r="F11133" t="s">
        <v>28</v>
      </c>
      <c r="G11133" t="s">
        <v>466</v>
      </c>
      <c r="H11133">
        <v>1</v>
      </c>
      <c r="I11133">
        <v>1768.59</v>
      </c>
      <c r="J11133">
        <v>0.25</v>
      </c>
      <c r="K11133">
        <v>1326.44</v>
      </c>
      <c r="L11133">
        <v>347.54</v>
      </c>
      <c r="M11133">
        <f t="shared" si="521"/>
        <v>1326.4424999999999</v>
      </c>
      <c r="N11133" t="str">
        <f t="shared" si="519"/>
        <v>Q4</v>
      </c>
      <c r="O11133" s="2">
        <f t="shared" si="520"/>
        <v>26.200958957811888</v>
      </c>
      <c r="P11133" t="str">
        <f>VLOOKUP(retail_sales_2023!C11133,customers!A:J,5,)</f>
        <v>Pune</v>
      </c>
      <c r="Q11133" t="str">
        <f>VLOOKUP(C11133,customers!A:J,10,0)</f>
        <v>Premium</v>
      </c>
    </row>
    <row r="11134" spans="1:17" x14ac:dyDescent="0.3">
      <c r="A11134" t="s">
        <v>12225</v>
      </c>
      <c r="B11134" s="1">
        <v>45276</v>
      </c>
      <c r="C11134" t="s">
        <v>1543</v>
      </c>
      <c r="D11134" t="s">
        <v>1544</v>
      </c>
      <c r="E11134" t="s">
        <v>33</v>
      </c>
      <c r="F11134" t="s">
        <v>52</v>
      </c>
      <c r="G11134" t="s">
        <v>69</v>
      </c>
      <c r="H11134">
        <v>9</v>
      </c>
      <c r="I11134">
        <v>551.67999999999995</v>
      </c>
      <c r="J11134">
        <v>0.15</v>
      </c>
      <c r="K11134">
        <v>4220.3500000000004</v>
      </c>
      <c r="L11134">
        <v>338.57</v>
      </c>
      <c r="M11134">
        <f t="shared" si="521"/>
        <v>4220.3519999999999</v>
      </c>
      <c r="N11134" t="str">
        <f t="shared" si="519"/>
        <v>Q4</v>
      </c>
      <c r="O11134" s="2">
        <f t="shared" si="520"/>
        <v>8.0223204236615437</v>
      </c>
      <c r="P11134" t="str">
        <f>VLOOKUP(retail_sales_2023!C11134,customers!A:J,5,)</f>
        <v>Ahmedabad</v>
      </c>
      <c r="Q11134" t="str">
        <f>VLOOKUP(C11134,customers!A:J,10,0)</f>
        <v>Regular</v>
      </c>
    </row>
    <row r="11135" spans="1:17" x14ac:dyDescent="0.3">
      <c r="A11135" t="s">
        <v>12226</v>
      </c>
      <c r="B11135" s="1">
        <v>45096</v>
      </c>
      <c r="C11135" t="s">
        <v>670</v>
      </c>
      <c r="D11135" t="s">
        <v>671</v>
      </c>
      <c r="E11135" t="s">
        <v>27</v>
      </c>
      <c r="F11135" t="s">
        <v>22</v>
      </c>
      <c r="G11135" t="s">
        <v>315</v>
      </c>
      <c r="H11135">
        <v>5</v>
      </c>
      <c r="I11135">
        <v>9176.23</v>
      </c>
      <c r="J11135">
        <v>0.05</v>
      </c>
      <c r="K11135">
        <v>43587.09</v>
      </c>
      <c r="L11135">
        <v>9625.15</v>
      </c>
      <c r="M11135">
        <f t="shared" si="521"/>
        <v>43587.092499999992</v>
      </c>
      <c r="N11135" t="str">
        <f t="shared" si="519"/>
        <v>Q2</v>
      </c>
      <c r="O11135" s="2">
        <f t="shared" si="520"/>
        <v>22.082570779558811</v>
      </c>
      <c r="P11135" t="str">
        <f>VLOOKUP(retail_sales_2023!C11135,customers!A:J,5,)</f>
        <v>Amritsar</v>
      </c>
      <c r="Q11135" t="str">
        <f>VLOOKUP(C11135,customers!A:J,10,0)</f>
        <v>Premium</v>
      </c>
    </row>
    <row r="11136" spans="1:17" x14ac:dyDescent="0.3">
      <c r="A11136" t="s">
        <v>12227</v>
      </c>
      <c r="B11136" s="1">
        <v>45260</v>
      </c>
      <c r="C11136" t="s">
        <v>682</v>
      </c>
      <c r="D11136" t="s">
        <v>13093</v>
      </c>
      <c r="E11136" t="s">
        <v>27</v>
      </c>
      <c r="F11136" t="s">
        <v>52</v>
      </c>
      <c r="G11136" t="s">
        <v>133</v>
      </c>
      <c r="H11136">
        <v>5</v>
      </c>
      <c r="I11136">
        <v>221.86</v>
      </c>
      <c r="J11136">
        <v>0.05</v>
      </c>
      <c r="K11136">
        <v>1053.8399999999999</v>
      </c>
      <c r="L11136">
        <v>87.35</v>
      </c>
      <c r="M11136">
        <f t="shared" si="521"/>
        <v>1053.835</v>
      </c>
      <c r="N11136" t="str">
        <f t="shared" si="519"/>
        <v>Q4</v>
      </c>
      <c r="O11136" s="2">
        <f t="shared" si="520"/>
        <v>8.288734532756397</v>
      </c>
      <c r="P11136" t="str">
        <f>VLOOKUP(retail_sales_2023!C11136,customers!A:J,5,)</f>
        <v>Delhi</v>
      </c>
      <c r="Q11136" t="str">
        <f>VLOOKUP(C11136,customers!A:J,10,0)</f>
        <v>Regular</v>
      </c>
    </row>
    <row r="11137" spans="1:17" x14ac:dyDescent="0.3">
      <c r="A11137" t="s">
        <v>12228</v>
      </c>
      <c r="B11137" s="1">
        <v>45142</v>
      </c>
      <c r="C11137" t="s">
        <v>619</v>
      </c>
      <c r="D11137" t="s">
        <v>800</v>
      </c>
      <c r="E11137" t="s">
        <v>15</v>
      </c>
      <c r="F11137" t="s">
        <v>52</v>
      </c>
      <c r="G11137" t="s">
        <v>169</v>
      </c>
      <c r="H11137">
        <v>7</v>
      </c>
      <c r="I11137">
        <v>242.7</v>
      </c>
      <c r="J11137">
        <v>0.2</v>
      </c>
      <c r="K11137">
        <v>1359.12</v>
      </c>
      <c r="L11137">
        <v>108.27</v>
      </c>
      <c r="M11137">
        <f t="shared" si="521"/>
        <v>1359.12</v>
      </c>
      <c r="N11137" t="str">
        <f t="shared" si="519"/>
        <v>Q3</v>
      </c>
      <c r="O11137" s="2">
        <f t="shared" si="520"/>
        <v>7.9661840014126799</v>
      </c>
      <c r="P11137" t="str">
        <f>VLOOKUP(retail_sales_2023!C11137,customers!A:J,5,)</f>
        <v>Coimbatore</v>
      </c>
      <c r="Q11137" t="str">
        <f>VLOOKUP(C11137,customers!A:J,10,0)</f>
        <v>Premium</v>
      </c>
    </row>
    <row r="11138" spans="1:17" x14ac:dyDescent="0.3">
      <c r="A11138" t="s">
        <v>12229</v>
      </c>
      <c r="B11138" s="1">
        <v>45192</v>
      </c>
      <c r="C11138" t="s">
        <v>1389</v>
      </c>
      <c r="D11138" t="s">
        <v>1390</v>
      </c>
      <c r="E11138" t="s">
        <v>15</v>
      </c>
      <c r="F11138" t="s">
        <v>52</v>
      </c>
      <c r="G11138" t="s">
        <v>169</v>
      </c>
      <c r="H11138">
        <v>1</v>
      </c>
      <c r="I11138">
        <v>571.98</v>
      </c>
      <c r="J11138">
        <v>0</v>
      </c>
      <c r="K11138">
        <v>571.98</v>
      </c>
      <c r="L11138">
        <v>39.090000000000003</v>
      </c>
      <c r="M11138">
        <f t="shared" si="521"/>
        <v>571.98</v>
      </c>
      <c r="N11138" t="str">
        <f t="shared" si="519"/>
        <v>Q3</v>
      </c>
      <c r="O11138" s="2">
        <f t="shared" si="520"/>
        <v>6.8341550403860278</v>
      </c>
      <c r="P11138" t="str">
        <f>VLOOKUP(retail_sales_2023!C11138,customers!A:J,5,)</f>
        <v>Bengaluru</v>
      </c>
      <c r="Q11138" t="str">
        <f>VLOOKUP(C11138,customers!A:J,10,0)</f>
        <v>Occasional</v>
      </c>
    </row>
    <row r="11139" spans="1:17" x14ac:dyDescent="0.3">
      <c r="A11139" t="s">
        <v>12230</v>
      </c>
      <c r="B11139" s="1">
        <v>44994</v>
      </c>
      <c r="C11139" t="s">
        <v>2321</v>
      </c>
      <c r="D11139" t="s">
        <v>2322</v>
      </c>
      <c r="E11139" t="s">
        <v>33</v>
      </c>
      <c r="F11139" t="s">
        <v>81</v>
      </c>
      <c r="G11139" t="s">
        <v>264</v>
      </c>
      <c r="H11139">
        <v>5</v>
      </c>
      <c r="I11139">
        <v>1999.69</v>
      </c>
      <c r="J11139">
        <v>0</v>
      </c>
      <c r="K11139">
        <v>9998.4500000000007</v>
      </c>
      <c r="L11139">
        <v>3365.4</v>
      </c>
      <c r="M11139">
        <f t="shared" si="521"/>
        <v>9998.4500000000007</v>
      </c>
      <c r="N11139" t="str">
        <f t="shared" ref="N11139:N11202" si="522">"Q"&amp;ROUNDUP(MONTH(B11139)/3,0)</f>
        <v>Q1</v>
      </c>
      <c r="O11139" s="2">
        <f t="shared" ref="O11139:O11202" si="523">(L11139/K11139)*100</f>
        <v>33.659217178662693</v>
      </c>
      <c r="P11139" t="str">
        <f>VLOOKUP(retail_sales_2023!C11139,customers!A:J,5,)</f>
        <v>Mumbai</v>
      </c>
      <c r="Q11139" t="str">
        <f>VLOOKUP(C11139,customers!A:J,10,0)</f>
        <v>Premium</v>
      </c>
    </row>
    <row r="11140" spans="1:17" x14ac:dyDescent="0.3">
      <c r="A11140" t="s">
        <v>12231</v>
      </c>
      <c r="B11140" s="1">
        <v>45109</v>
      </c>
      <c r="C11140" t="s">
        <v>1969</v>
      </c>
      <c r="D11140" t="s">
        <v>1970</v>
      </c>
      <c r="E11140" t="s">
        <v>33</v>
      </c>
      <c r="F11140" t="s">
        <v>38</v>
      </c>
      <c r="G11140" t="s">
        <v>90</v>
      </c>
      <c r="H11140">
        <v>2</v>
      </c>
      <c r="I11140">
        <v>2454.4299999999998</v>
      </c>
      <c r="J11140">
        <v>0.1</v>
      </c>
      <c r="K11140">
        <v>4417.97</v>
      </c>
      <c r="L11140">
        <v>1279.3599999999999</v>
      </c>
      <c r="M11140">
        <f t="shared" si="521"/>
        <v>4417.9740000000002</v>
      </c>
      <c r="N11140" t="str">
        <f t="shared" si="522"/>
        <v>Q3</v>
      </c>
      <c r="O11140" s="2">
        <f t="shared" si="523"/>
        <v>28.958096139177037</v>
      </c>
      <c r="P11140" t="str">
        <f>VLOOKUP(retail_sales_2023!C11140,customers!A:J,5,)</f>
        <v>Ahmedabad</v>
      </c>
      <c r="Q11140" t="str">
        <f>VLOOKUP(C11140,customers!A:J,10,0)</f>
        <v>Premium</v>
      </c>
    </row>
    <row r="11141" spans="1:17" x14ac:dyDescent="0.3">
      <c r="A11141" t="s">
        <v>12232</v>
      </c>
      <c r="B11141" s="1">
        <v>45283</v>
      </c>
      <c r="C11141" t="s">
        <v>934</v>
      </c>
      <c r="D11141" t="s">
        <v>935</v>
      </c>
      <c r="E11141" t="s">
        <v>21</v>
      </c>
      <c r="F11141" t="s">
        <v>43</v>
      </c>
      <c r="G11141" t="s">
        <v>128</v>
      </c>
      <c r="H11141">
        <v>1</v>
      </c>
      <c r="I11141">
        <v>19492.810000000001</v>
      </c>
      <c r="J11141">
        <v>0.15</v>
      </c>
      <c r="K11141">
        <v>16568.89</v>
      </c>
      <c r="L11141">
        <v>1731.65</v>
      </c>
      <c r="M11141">
        <f t="shared" ref="M11141:M11204" si="524">H11141*I11141*(1-J11141)</f>
        <v>16568.888500000001</v>
      </c>
      <c r="N11141" t="str">
        <f t="shared" si="522"/>
        <v>Q4</v>
      </c>
      <c r="O11141" s="2">
        <f t="shared" si="523"/>
        <v>10.451213086694402</v>
      </c>
      <c r="P11141" t="str">
        <f>VLOOKUP(retail_sales_2023!C11141,customers!A:J,5,)</f>
        <v>Guwahati</v>
      </c>
      <c r="Q11141" t="str">
        <f>VLOOKUP(C11141,customers!A:J,10,0)</f>
        <v>Occasional</v>
      </c>
    </row>
    <row r="11142" spans="1:17" x14ac:dyDescent="0.3">
      <c r="A11142" t="s">
        <v>12233</v>
      </c>
      <c r="B11142" s="1">
        <v>45288</v>
      </c>
      <c r="C11142" t="s">
        <v>291</v>
      </c>
      <c r="D11142" t="s">
        <v>292</v>
      </c>
      <c r="E11142" t="s">
        <v>33</v>
      </c>
      <c r="F11142" t="s">
        <v>28</v>
      </c>
      <c r="G11142" t="s">
        <v>325</v>
      </c>
      <c r="H11142">
        <v>2</v>
      </c>
      <c r="I11142">
        <v>835.08</v>
      </c>
      <c r="J11142">
        <v>0.1</v>
      </c>
      <c r="K11142">
        <v>1503.14</v>
      </c>
      <c r="L11142">
        <v>278.38</v>
      </c>
      <c r="M11142">
        <f t="shared" si="524"/>
        <v>1503.144</v>
      </c>
      <c r="N11142" t="str">
        <f t="shared" si="522"/>
        <v>Q4</v>
      </c>
      <c r="O11142" s="2">
        <f t="shared" si="523"/>
        <v>18.51989834612877</v>
      </c>
      <c r="P11142" t="str">
        <f>VLOOKUP(retail_sales_2023!C11142,customers!A:J,5,)</f>
        <v>Pune</v>
      </c>
      <c r="Q11142" t="str">
        <f>VLOOKUP(C11142,customers!A:J,10,0)</f>
        <v>Premium</v>
      </c>
    </row>
    <row r="11143" spans="1:17" x14ac:dyDescent="0.3">
      <c r="A11143" t="s">
        <v>12234</v>
      </c>
      <c r="B11143" s="1">
        <v>45121</v>
      </c>
      <c r="C11143" t="s">
        <v>794</v>
      </c>
      <c r="D11143" t="s">
        <v>795</v>
      </c>
      <c r="E11143" t="s">
        <v>15</v>
      </c>
      <c r="F11143" t="s">
        <v>38</v>
      </c>
      <c r="G11143" t="s">
        <v>73</v>
      </c>
      <c r="H11143">
        <v>2</v>
      </c>
      <c r="I11143">
        <v>3684.94</v>
      </c>
      <c r="J11143">
        <v>0</v>
      </c>
      <c r="K11143">
        <v>7369.88</v>
      </c>
      <c r="L11143">
        <v>2021.84</v>
      </c>
      <c r="M11143">
        <f t="shared" si="524"/>
        <v>7369.88</v>
      </c>
      <c r="N11143" t="str">
        <f t="shared" si="522"/>
        <v>Q3</v>
      </c>
      <c r="O11143" s="2">
        <f t="shared" si="523"/>
        <v>27.433825245458543</v>
      </c>
      <c r="P11143" t="str">
        <f>VLOOKUP(retail_sales_2023!C11143,customers!A:J,5,)</f>
        <v>Chennai</v>
      </c>
      <c r="Q11143" t="str">
        <f>VLOOKUP(C11143,customers!A:J,10,0)</f>
        <v>Regular</v>
      </c>
    </row>
    <row r="11144" spans="1:17" x14ac:dyDescent="0.3">
      <c r="A11144" t="s">
        <v>12235</v>
      </c>
      <c r="B11144" s="1">
        <v>45151</v>
      </c>
      <c r="C11144" t="s">
        <v>4155</v>
      </c>
      <c r="D11144" t="s">
        <v>4156</v>
      </c>
      <c r="E11144" t="s">
        <v>15</v>
      </c>
      <c r="F11144" t="s">
        <v>52</v>
      </c>
      <c r="G11144" t="s">
        <v>69</v>
      </c>
      <c r="H11144">
        <v>9</v>
      </c>
      <c r="I11144">
        <v>103.5</v>
      </c>
      <c r="J11144">
        <v>0.05</v>
      </c>
      <c r="K11144">
        <v>884.92</v>
      </c>
      <c r="L11144">
        <v>51.43</v>
      </c>
      <c r="M11144">
        <f t="shared" si="524"/>
        <v>884.92499999999995</v>
      </c>
      <c r="N11144" t="str">
        <f t="shared" si="522"/>
        <v>Q3</v>
      </c>
      <c r="O11144" s="2">
        <f t="shared" si="523"/>
        <v>5.8118247977218287</v>
      </c>
      <c r="P11144" t="str">
        <f>VLOOKUP(retail_sales_2023!C11144,customers!A:J,5,)</f>
        <v>Hyderabad</v>
      </c>
      <c r="Q11144" t="str">
        <f>VLOOKUP(C11144,customers!A:J,10,0)</f>
        <v>Premium</v>
      </c>
    </row>
    <row r="11145" spans="1:17" x14ac:dyDescent="0.3">
      <c r="A11145" t="s">
        <v>12236</v>
      </c>
      <c r="B11145" s="1">
        <v>45178</v>
      </c>
      <c r="C11145" t="s">
        <v>234</v>
      </c>
      <c r="D11145" t="s">
        <v>260</v>
      </c>
      <c r="E11145" t="s">
        <v>33</v>
      </c>
      <c r="F11145" t="s">
        <v>52</v>
      </c>
      <c r="G11145" t="s">
        <v>117</v>
      </c>
      <c r="H11145">
        <v>10</v>
      </c>
      <c r="I11145">
        <v>276.58999999999997</v>
      </c>
      <c r="J11145">
        <v>0.05</v>
      </c>
      <c r="K11145">
        <v>2627.6</v>
      </c>
      <c r="L11145">
        <v>193.72</v>
      </c>
      <c r="M11145">
        <f t="shared" si="524"/>
        <v>2627.6049999999996</v>
      </c>
      <c r="N11145" t="str">
        <f t="shared" si="522"/>
        <v>Q3</v>
      </c>
      <c r="O11145" s="2">
        <f t="shared" si="523"/>
        <v>7.3725072309331718</v>
      </c>
      <c r="P11145" t="str">
        <f>VLOOKUP(retail_sales_2023!C11145,customers!A:J,5,)</f>
        <v>Mumbai</v>
      </c>
      <c r="Q11145" t="str">
        <f>VLOOKUP(C11145,customers!A:J,10,0)</f>
        <v>Occasional</v>
      </c>
    </row>
    <row r="11146" spans="1:17" x14ac:dyDescent="0.3">
      <c r="A11146" t="s">
        <v>12237</v>
      </c>
      <c r="B11146" s="1">
        <v>45256</v>
      </c>
      <c r="C11146" t="s">
        <v>1305</v>
      </c>
      <c r="D11146" t="s">
        <v>1306</v>
      </c>
      <c r="E11146" t="s">
        <v>33</v>
      </c>
      <c r="F11146" t="s">
        <v>43</v>
      </c>
      <c r="G11146" t="s">
        <v>154</v>
      </c>
      <c r="H11146">
        <v>1</v>
      </c>
      <c r="I11146">
        <v>48135.61</v>
      </c>
      <c r="J11146">
        <v>0.3</v>
      </c>
      <c r="K11146">
        <v>33694.93</v>
      </c>
      <c r="L11146">
        <v>4736.76</v>
      </c>
      <c r="M11146">
        <f t="shared" si="524"/>
        <v>33694.926999999996</v>
      </c>
      <c r="N11146" t="str">
        <f t="shared" si="522"/>
        <v>Q4</v>
      </c>
      <c r="O11146" s="2">
        <f t="shared" si="523"/>
        <v>14.057782580346659</v>
      </c>
      <c r="P11146" t="str">
        <f>VLOOKUP(retail_sales_2023!C11146,customers!A:J,5,)</f>
        <v>Pune</v>
      </c>
      <c r="Q11146" t="str">
        <f>VLOOKUP(C11146,customers!A:J,10,0)</f>
        <v>Premium</v>
      </c>
    </row>
    <row r="11147" spans="1:17" x14ac:dyDescent="0.3">
      <c r="A11147" t="s">
        <v>12238</v>
      </c>
      <c r="B11147" s="1">
        <v>45064</v>
      </c>
      <c r="C11147" t="s">
        <v>1335</v>
      </c>
      <c r="D11147" t="s">
        <v>1336</v>
      </c>
      <c r="E11147" t="s">
        <v>27</v>
      </c>
      <c r="F11147" t="s">
        <v>28</v>
      </c>
      <c r="G11147" t="s">
        <v>280</v>
      </c>
      <c r="H11147">
        <v>3</v>
      </c>
      <c r="I11147">
        <v>3709.58</v>
      </c>
      <c r="J11147">
        <v>0.15</v>
      </c>
      <c r="K11147">
        <v>9459.43</v>
      </c>
      <c r="L11147">
        <v>1737.24</v>
      </c>
      <c r="M11147">
        <f t="shared" si="524"/>
        <v>9459.4290000000001</v>
      </c>
      <c r="N11147" t="str">
        <f t="shared" si="522"/>
        <v>Q2</v>
      </c>
      <c r="O11147" s="2">
        <f t="shared" si="523"/>
        <v>18.365165765801954</v>
      </c>
      <c r="P11147" t="str">
        <f>VLOOKUP(retail_sales_2023!C11147,customers!A:J,5,)</f>
        <v>Chandigarh</v>
      </c>
      <c r="Q11147" t="str">
        <f>VLOOKUP(C11147,customers!A:J,10,0)</f>
        <v>Premium</v>
      </c>
    </row>
    <row r="11148" spans="1:17" x14ac:dyDescent="0.3">
      <c r="A11148" t="s">
        <v>12239</v>
      </c>
      <c r="B11148" s="1">
        <v>45080</v>
      </c>
      <c r="C11148" t="s">
        <v>820</v>
      </c>
      <c r="D11148" t="s">
        <v>821</v>
      </c>
      <c r="E11148" t="s">
        <v>21</v>
      </c>
      <c r="F11148" t="s">
        <v>81</v>
      </c>
      <c r="G11148" t="s">
        <v>264</v>
      </c>
      <c r="H11148">
        <v>5</v>
      </c>
      <c r="I11148">
        <v>3328.37</v>
      </c>
      <c r="J11148">
        <v>0.25</v>
      </c>
      <c r="K11148">
        <v>12481.39</v>
      </c>
      <c r="L11148">
        <v>4566.04</v>
      </c>
      <c r="M11148">
        <f t="shared" si="524"/>
        <v>12481.387499999999</v>
      </c>
      <c r="N11148" t="str">
        <f t="shared" si="522"/>
        <v>Q2</v>
      </c>
      <c r="O11148" s="2">
        <f t="shared" si="523"/>
        <v>36.5827844494884</v>
      </c>
      <c r="P11148" t="str">
        <f>VLOOKUP(retail_sales_2023!C11148,customers!A:J,5,)</f>
        <v>Surat</v>
      </c>
      <c r="Q11148" t="str">
        <f>VLOOKUP(C11148,customers!A:J,10,0)</f>
        <v>Occasional</v>
      </c>
    </row>
    <row r="11149" spans="1:17" x14ac:dyDescent="0.3">
      <c r="A11149" t="s">
        <v>12240</v>
      </c>
      <c r="B11149" s="1">
        <v>45110</v>
      </c>
      <c r="C11149" t="s">
        <v>1258</v>
      </c>
      <c r="D11149" t="s">
        <v>1259</v>
      </c>
      <c r="E11149" t="s">
        <v>33</v>
      </c>
      <c r="F11149" t="s">
        <v>52</v>
      </c>
      <c r="G11149" t="s">
        <v>169</v>
      </c>
      <c r="H11149">
        <v>5</v>
      </c>
      <c r="I11149">
        <v>272.32</v>
      </c>
      <c r="J11149">
        <v>0</v>
      </c>
      <c r="K11149">
        <v>1361.6</v>
      </c>
      <c r="L11149">
        <v>108.4</v>
      </c>
      <c r="M11149">
        <f t="shared" si="524"/>
        <v>1361.6</v>
      </c>
      <c r="N11149" t="str">
        <f t="shared" si="522"/>
        <v>Q3</v>
      </c>
      <c r="O11149" s="2">
        <f t="shared" si="523"/>
        <v>7.9612220916568752</v>
      </c>
      <c r="P11149" t="str">
        <f>VLOOKUP(retail_sales_2023!C11149,customers!A:J,5,)</f>
        <v>Mumbai</v>
      </c>
      <c r="Q11149" t="str">
        <f>VLOOKUP(C11149,customers!A:J,10,0)</f>
        <v>Regular</v>
      </c>
    </row>
    <row r="11150" spans="1:17" x14ac:dyDescent="0.3">
      <c r="A11150" t="s">
        <v>12241</v>
      </c>
      <c r="B11150" s="1">
        <v>45095</v>
      </c>
      <c r="C11150" t="s">
        <v>1021</v>
      </c>
      <c r="D11150" t="s">
        <v>1022</v>
      </c>
      <c r="E11150" t="s">
        <v>27</v>
      </c>
      <c r="F11150" t="s">
        <v>52</v>
      </c>
      <c r="G11150" t="s">
        <v>69</v>
      </c>
      <c r="H11150">
        <v>5</v>
      </c>
      <c r="I11150">
        <v>556.73</v>
      </c>
      <c r="J11150">
        <v>0</v>
      </c>
      <c r="K11150">
        <v>2783.65</v>
      </c>
      <c r="L11150">
        <v>258.08</v>
      </c>
      <c r="M11150">
        <f t="shared" si="524"/>
        <v>2783.65</v>
      </c>
      <c r="N11150" t="str">
        <f t="shared" si="522"/>
        <v>Q2</v>
      </c>
      <c r="O11150" s="2">
        <f t="shared" si="523"/>
        <v>9.271280512995526</v>
      </c>
      <c r="P11150" t="str">
        <f>VLOOKUP(retail_sales_2023!C11150,customers!A:J,5,)</f>
        <v>Delhi</v>
      </c>
      <c r="Q11150" t="str">
        <f>VLOOKUP(C11150,customers!A:J,10,0)</f>
        <v>Premium</v>
      </c>
    </row>
    <row r="11151" spans="1:17" x14ac:dyDescent="0.3">
      <c r="A11151" t="s">
        <v>12242</v>
      </c>
      <c r="B11151" s="1">
        <v>44960</v>
      </c>
      <c r="C11151" t="s">
        <v>454</v>
      </c>
      <c r="D11151" t="s">
        <v>455</v>
      </c>
      <c r="E11151" t="s">
        <v>33</v>
      </c>
      <c r="F11151" t="s">
        <v>38</v>
      </c>
      <c r="G11151" t="s">
        <v>395</v>
      </c>
      <c r="H11151">
        <v>3</v>
      </c>
      <c r="I11151">
        <v>1131.93</v>
      </c>
      <c r="J11151">
        <v>0.1</v>
      </c>
      <c r="K11151">
        <v>3056.21</v>
      </c>
      <c r="L11151">
        <v>735.46</v>
      </c>
      <c r="M11151">
        <f t="shared" si="524"/>
        <v>3056.2110000000002</v>
      </c>
      <c r="N11151" t="str">
        <f t="shared" si="522"/>
        <v>Q1</v>
      </c>
      <c r="O11151" s="2">
        <f t="shared" si="523"/>
        <v>24.064445833237897</v>
      </c>
      <c r="P11151" t="str">
        <f>VLOOKUP(retail_sales_2023!C11151,customers!A:J,5,)</f>
        <v>Mumbai</v>
      </c>
      <c r="Q11151" t="str">
        <f>VLOOKUP(C11151,customers!A:J,10,0)</f>
        <v>Premium</v>
      </c>
    </row>
    <row r="11152" spans="1:17" x14ac:dyDescent="0.3">
      <c r="A11152" t="s">
        <v>12243</v>
      </c>
      <c r="B11152" s="1">
        <v>45080</v>
      </c>
      <c r="C11152" t="s">
        <v>924</v>
      </c>
      <c r="D11152" t="s">
        <v>925</v>
      </c>
      <c r="E11152" t="s">
        <v>27</v>
      </c>
      <c r="F11152" t="s">
        <v>38</v>
      </c>
      <c r="G11152" t="s">
        <v>73</v>
      </c>
      <c r="H11152">
        <v>4</v>
      </c>
      <c r="I11152">
        <v>3595.23</v>
      </c>
      <c r="J11152">
        <v>0</v>
      </c>
      <c r="K11152">
        <v>14380.92</v>
      </c>
      <c r="L11152">
        <v>-649.82000000000005</v>
      </c>
      <c r="M11152">
        <f t="shared" si="524"/>
        <v>14380.92</v>
      </c>
      <c r="N11152" t="str">
        <f t="shared" si="522"/>
        <v>Q2</v>
      </c>
      <c r="O11152" s="2">
        <f t="shared" si="523"/>
        <v>-4.5186260684295583</v>
      </c>
      <c r="P11152" t="str">
        <f>VLOOKUP(retail_sales_2023!C11152,customers!A:J,5,)</f>
        <v>Lucknow</v>
      </c>
      <c r="Q11152" t="str">
        <f>VLOOKUP(C11152,customers!A:J,10,0)</f>
        <v>Regular</v>
      </c>
    </row>
    <row r="11153" spans="1:17" x14ac:dyDescent="0.3">
      <c r="A11153" t="s">
        <v>12244</v>
      </c>
      <c r="B11153" s="1">
        <v>45257</v>
      </c>
      <c r="C11153" t="s">
        <v>428</v>
      </c>
      <c r="D11153" t="s">
        <v>429</v>
      </c>
      <c r="E11153" t="s">
        <v>21</v>
      </c>
      <c r="F11153" t="s">
        <v>16</v>
      </c>
      <c r="G11153" t="s">
        <v>898</v>
      </c>
      <c r="H11153">
        <v>5</v>
      </c>
      <c r="I11153">
        <v>210.26</v>
      </c>
      <c r="J11153">
        <v>0.2</v>
      </c>
      <c r="K11153">
        <v>841.04</v>
      </c>
      <c r="L11153">
        <v>250.39</v>
      </c>
      <c r="M11153">
        <f t="shared" si="524"/>
        <v>841.04</v>
      </c>
      <c r="N11153" t="str">
        <f t="shared" si="522"/>
        <v>Q4</v>
      </c>
      <c r="O11153" s="2">
        <f t="shared" si="523"/>
        <v>29.771473413868542</v>
      </c>
      <c r="P11153" t="str">
        <f>VLOOKUP(retail_sales_2023!C11153,customers!A:J,5,)</f>
        <v>Kolkata</v>
      </c>
      <c r="Q11153" t="str">
        <f>VLOOKUP(C11153,customers!A:J,10,0)</f>
        <v>Premium</v>
      </c>
    </row>
    <row r="11154" spans="1:17" x14ac:dyDescent="0.3">
      <c r="A11154" t="s">
        <v>12245</v>
      </c>
      <c r="B11154" s="1">
        <v>45290</v>
      </c>
      <c r="C11154" t="s">
        <v>393</v>
      </c>
      <c r="D11154" t="s">
        <v>394</v>
      </c>
      <c r="E11154" t="s">
        <v>33</v>
      </c>
      <c r="F11154" t="s">
        <v>43</v>
      </c>
      <c r="G11154" t="s">
        <v>282</v>
      </c>
      <c r="H11154">
        <v>5</v>
      </c>
      <c r="I11154">
        <v>68270.06</v>
      </c>
      <c r="J11154">
        <v>0.25</v>
      </c>
      <c r="K11154">
        <v>256012.72</v>
      </c>
      <c r="L11154">
        <v>33355.89</v>
      </c>
      <c r="M11154">
        <f t="shared" si="524"/>
        <v>256012.72499999998</v>
      </c>
      <c r="N11154" t="str">
        <f t="shared" si="522"/>
        <v>Q4</v>
      </c>
      <c r="O11154" s="2">
        <f t="shared" si="523"/>
        <v>13.028997152953961</v>
      </c>
      <c r="P11154" t="str">
        <f>VLOOKUP(retail_sales_2023!C11154,customers!A:J,5,)</f>
        <v>Ahmedabad</v>
      </c>
      <c r="Q11154" t="str">
        <f>VLOOKUP(C11154,customers!A:J,10,0)</f>
        <v>Premium</v>
      </c>
    </row>
    <row r="11155" spans="1:17" x14ac:dyDescent="0.3">
      <c r="A11155" t="s">
        <v>12246</v>
      </c>
      <c r="B11155" s="1">
        <v>44978</v>
      </c>
      <c r="C11155" t="s">
        <v>1939</v>
      </c>
      <c r="D11155" t="s">
        <v>1940</v>
      </c>
      <c r="E11155" t="s">
        <v>27</v>
      </c>
      <c r="F11155" t="s">
        <v>52</v>
      </c>
      <c r="G11155" t="s">
        <v>268</v>
      </c>
      <c r="H11155">
        <v>6</v>
      </c>
      <c r="I11155">
        <v>134.15</v>
      </c>
      <c r="J11155">
        <v>0.15</v>
      </c>
      <c r="K11155">
        <v>684.17</v>
      </c>
      <c r="L11155">
        <v>42.83</v>
      </c>
      <c r="M11155">
        <f t="shared" si="524"/>
        <v>684.16500000000008</v>
      </c>
      <c r="N11155" t="str">
        <f t="shared" si="522"/>
        <v>Q1</v>
      </c>
      <c r="O11155" s="2">
        <f t="shared" si="523"/>
        <v>6.2601400236783258</v>
      </c>
      <c r="P11155" t="str">
        <f>VLOOKUP(retail_sales_2023!C11155,customers!A:J,5,)</f>
        <v>Chandigarh</v>
      </c>
      <c r="Q11155" t="str">
        <f>VLOOKUP(C11155,customers!A:J,10,0)</f>
        <v>Regular</v>
      </c>
    </row>
    <row r="11156" spans="1:17" x14ac:dyDescent="0.3">
      <c r="A11156" t="s">
        <v>12247</v>
      </c>
      <c r="B11156" s="1">
        <v>45074</v>
      </c>
      <c r="C11156" t="s">
        <v>2741</v>
      </c>
      <c r="D11156" t="s">
        <v>2742</v>
      </c>
      <c r="E11156" t="s">
        <v>15</v>
      </c>
      <c r="F11156" t="s">
        <v>43</v>
      </c>
      <c r="G11156" t="s">
        <v>243</v>
      </c>
      <c r="H11156">
        <v>5</v>
      </c>
      <c r="I11156">
        <v>53150.35</v>
      </c>
      <c r="J11156">
        <v>0.05</v>
      </c>
      <c r="K11156">
        <v>252464.16</v>
      </c>
      <c r="L11156">
        <v>22685.42</v>
      </c>
      <c r="M11156">
        <f t="shared" si="524"/>
        <v>252464.16249999998</v>
      </c>
      <c r="N11156" t="str">
        <f t="shared" si="522"/>
        <v>Q2</v>
      </c>
      <c r="O11156" s="2">
        <f t="shared" si="523"/>
        <v>8.9856001739019096</v>
      </c>
      <c r="P11156" t="str">
        <f>VLOOKUP(retail_sales_2023!C11156,customers!A:J,5,)</f>
        <v>Chennai</v>
      </c>
      <c r="Q11156" t="str">
        <f>VLOOKUP(C11156,customers!A:J,10,0)</f>
        <v>Regular</v>
      </c>
    </row>
    <row r="11157" spans="1:17" x14ac:dyDescent="0.3">
      <c r="A11157" t="s">
        <v>12248</v>
      </c>
      <c r="B11157" s="1">
        <v>44978</v>
      </c>
      <c r="C11157" t="s">
        <v>996</v>
      </c>
      <c r="D11157" t="s">
        <v>997</v>
      </c>
      <c r="E11157" t="s">
        <v>33</v>
      </c>
      <c r="F11157" t="s">
        <v>43</v>
      </c>
      <c r="G11157" t="s">
        <v>128</v>
      </c>
      <c r="H11157">
        <v>5</v>
      </c>
      <c r="I11157">
        <v>68764.47</v>
      </c>
      <c r="J11157">
        <v>0</v>
      </c>
      <c r="K11157">
        <v>343822.35</v>
      </c>
      <c r="L11157">
        <v>42147.73</v>
      </c>
      <c r="M11157">
        <f t="shared" si="524"/>
        <v>343822.35</v>
      </c>
      <c r="N11157" t="str">
        <f t="shared" si="522"/>
        <v>Q1</v>
      </c>
      <c r="O11157" s="2">
        <f t="shared" si="523"/>
        <v>12.258577721896208</v>
      </c>
      <c r="P11157" t="str">
        <f>VLOOKUP(retail_sales_2023!C11157,customers!A:J,5,)</f>
        <v>Ahmedabad</v>
      </c>
      <c r="Q11157" t="str">
        <f>VLOOKUP(C11157,customers!A:J,10,0)</f>
        <v>Premium</v>
      </c>
    </row>
    <row r="11158" spans="1:17" x14ac:dyDescent="0.3">
      <c r="A11158" t="s">
        <v>12249</v>
      </c>
      <c r="B11158" s="1">
        <v>45169</v>
      </c>
      <c r="C11158" t="s">
        <v>2155</v>
      </c>
      <c r="D11158" t="s">
        <v>2286</v>
      </c>
      <c r="E11158" t="s">
        <v>15</v>
      </c>
      <c r="F11158" t="s">
        <v>52</v>
      </c>
      <c r="G11158" t="s">
        <v>268</v>
      </c>
      <c r="H11158">
        <v>5</v>
      </c>
      <c r="I11158">
        <v>547.92999999999995</v>
      </c>
      <c r="J11158">
        <v>0.3</v>
      </c>
      <c r="K11158">
        <v>1917.75</v>
      </c>
      <c r="L11158">
        <v>159.25</v>
      </c>
      <c r="M11158">
        <f t="shared" si="524"/>
        <v>1917.7549999999997</v>
      </c>
      <c r="N11158" t="str">
        <f t="shared" si="522"/>
        <v>Q3</v>
      </c>
      <c r="O11158" s="2">
        <f t="shared" si="523"/>
        <v>8.3040020857776042</v>
      </c>
      <c r="P11158" t="str">
        <f>VLOOKUP(retail_sales_2023!C11158,customers!A:J,5,)</f>
        <v>Bengaluru</v>
      </c>
      <c r="Q11158" t="str">
        <f>VLOOKUP(C11158,customers!A:J,10,0)</f>
        <v>Regular</v>
      </c>
    </row>
    <row r="11159" spans="1:17" x14ac:dyDescent="0.3">
      <c r="A11159" t="s">
        <v>12250</v>
      </c>
      <c r="B11159" s="1">
        <v>45034</v>
      </c>
      <c r="C11159" t="s">
        <v>770</v>
      </c>
      <c r="D11159" t="s">
        <v>771</v>
      </c>
      <c r="E11159" t="s">
        <v>27</v>
      </c>
      <c r="F11159" t="s">
        <v>28</v>
      </c>
      <c r="G11159" t="s">
        <v>280</v>
      </c>
      <c r="H11159">
        <v>5</v>
      </c>
      <c r="I11159">
        <v>7373.46</v>
      </c>
      <c r="J11159">
        <v>0.05</v>
      </c>
      <c r="K11159">
        <v>35023.93</v>
      </c>
      <c r="L11159">
        <v>5913.3</v>
      </c>
      <c r="M11159">
        <f t="shared" si="524"/>
        <v>35023.934999999998</v>
      </c>
      <c r="N11159" t="str">
        <f t="shared" si="522"/>
        <v>Q2</v>
      </c>
      <c r="O11159" s="2">
        <f t="shared" si="523"/>
        <v>16.883599299107782</v>
      </c>
      <c r="P11159" t="str">
        <f>VLOOKUP(retail_sales_2023!C11159,customers!A:J,5,)</f>
        <v>Jaipur</v>
      </c>
      <c r="Q11159" t="str">
        <f>VLOOKUP(C11159,customers!A:J,10,0)</f>
        <v>Premium</v>
      </c>
    </row>
    <row r="11160" spans="1:17" x14ac:dyDescent="0.3">
      <c r="A11160" t="s">
        <v>12251</v>
      </c>
      <c r="B11160" s="1">
        <v>45271</v>
      </c>
      <c r="C11160" t="s">
        <v>425</v>
      </c>
      <c r="D11160" t="s">
        <v>426</v>
      </c>
      <c r="E11160" t="s">
        <v>33</v>
      </c>
      <c r="F11160" t="s">
        <v>81</v>
      </c>
      <c r="G11160" t="s">
        <v>158</v>
      </c>
      <c r="H11160">
        <v>4</v>
      </c>
      <c r="I11160">
        <v>4802.1499999999996</v>
      </c>
      <c r="J11160">
        <v>0.25</v>
      </c>
      <c r="K11160">
        <v>14406.45</v>
      </c>
      <c r="L11160">
        <v>3294.06</v>
      </c>
      <c r="M11160">
        <f t="shared" si="524"/>
        <v>14406.449999999999</v>
      </c>
      <c r="N11160" t="str">
        <f t="shared" si="522"/>
        <v>Q4</v>
      </c>
      <c r="O11160" s="2">
        <f t="shared" si="523"/>
        <v>22.865174973709689</v>
      </c>
      <c r="P11160" t="str">
        <f>VLOOKUP(retail_sales_2023!C11160,customers!A:J,5,)</f>
        <v>Nagpur</v>
      </c>
      <c r="Q11160" t="str">
        <f>VLOOKUP(C11160,customers!A:J,10,0)</f>
        <v>Premium</v>
      </c>
    </row>
    <row r="11161" spans="1:17" x14ac:dyDescent="0.3">
      <c r="A11161" t="s">
        <v>12252</v>
      </c>
      <c r="B11161" s="1">
        <v>45043</v>
      </c>
      <c r="C11161" t="s">
        <v>1913</v>
      </c>
      <c r="D11161" t="s">
        <v>1914</v>
      </c>
      <c r="E11161" t="s">
        <v>21</v>
      </c>
      <c r="F11161" t="s">
        <v>38</v>
      </c>
      <c r="G11161" t="s">
        <v>39</v>
      </c>
      <c r="H11161">
        <v>5</v>
      </c>
      <c r="I11161">
        <v>1450.44</v>
      </c>
      <c r="J11161">
        <v>0.1</v>
      </c>
      <c r="K11161">
        <v>6526.98</v>
      </c>
      <c r="L11161">
        <v>1686.66</v>
      </c>
      <c r="M11161">
        <f t="shared" si="524"/>
        <v>6526.9800000000005</v>
      </c>
      <c r="N11161" t="str">
        <f t="shared" si="522"/>
        <v>Q2</v>
      </c>
      <c r="O11161" s="2">
        <f t="shared" si="523"/>
        <v>25.841353888015593</v>
      </c>
      <c r="P11161" t="str">
        <f>VLOOKUP(retail_sales_2023!C11161,customers!A:J,5,)</f>
        <v>Patna</v>
      </c>
      <c r="Q11161" t="str">
        <f>VLOOKUP(C11161,customers!A:J,10,0)</f>
        <v>Premium</v>
      </c>
    </row>
    <row r="11162" spans="1:17" x14ac:dyDescent="0.3">
      <c r="A11162" t="s">
        <v>12253</v>
      </c>
      <c r="B11162" s="1">
        <v>45089</v>
      </c>
      <c r="C11162" t="s">
        <v>1370</v>
      </c>
      <c r="D11162" t="s">
        <v>1371</v>
      </c>
      <c r="E11162" t="s">
        <v>15</v>
      </c>
      <c r="F11162" t="s">
        <v>81</v>
      </c>
      <c r="G11162" t="s">
        <v>150</v>
      </c>
      <c r="H11162">
        <v>3</v>
      </c>
      <c r="I11162">
        <v>1404.22</v>
      </c>
      <c r="J11162">
        <v>0</v>
      </c>
      <c r="K11162">
        <v>4212.66</v>
      </c>
      <c r="L11162">
        <v>946.19</v>
      </c>
      <c r="M11162">
        <f t="shared" si="524"/>
        <v>4212.66</v>
      </c>
      <c r="N11162" t="str">
        <f t="shared" si="522"/>
        <v>Q2</v>
      </c>
      <c r="O11162" s="2">
        <f t="shared" si="523"/>
        <v>22.460630575455891</v>
      </c>
      <c r="P11162" t="str">
        <f>VLOOKUP(retail_sales_2023!C11162,customers!A:J,5,)</f>
        <v>Chennai</v>
      </c>
      <c r="Q11162" t="str">
        <f>VLOOKUP(C11162,customers!A:J,10,0)</f>
        <v>Regular</v>
      </c>
    </row>
    <row r="11163" spans="1:17" x14ac:dyDescent="0.3">
      <c r="A11163" t="s">
        <v>12254</v>
      </c>
      <c r="B11163" s="1">
        <v>45134</v>
      </c>
      <c r="C11163" t="s">
        <v>2191</v>
      </c>
      <c r="D11163" t="s">
        <v>2370</v>
      </c>
      <c r="E11163" t="s">
        <v>15</v>
      </c>
      <c r="F11163" t="s">
        <v>38</v>
      </c>
      <c r="G11163" t="s">
        <v>73</v>
      </c>
      <c r="H11163">
        <v>1</v>
      </c>
      <c r="I11163">
        <v>3636.15</v>
      </c>
      <c r="J11163">
        <v>0.2</v>
      </c>
      <c r="K11163">
        <v>2908.92</v>
      </c>
      <c r="L11163">
        <v>810.09</v>
      </c>
      <c r="M11163">
        <f t="shared" si="524"/>
        <v>2908.92</v>
      </c>
      <c r="N11163" t="str">
        <f t="shared" si="522"/>
        <v>Q3</v>
      </c>
      <c r="O11163" s="2">
        <f t="shared" si="523"/>
        <v>27.848479848191083</v>
      </c>
      <c r="P11163" t="str">
        <f>VLOOKUP(retail_sales_2023!C11163,customers!A:J,5,)</f>
        <v>Hyderabad</v>
      </c>
      <c r="Q11163" t="str">
        <f>VLOOKUP(C11163,customers!A:J,10,0)</f>
        <v>Premium</v>
      </c>
    </row>
    <row r="11164" spans="1:17" x14ac:dyDescent="0.3">
      <c r="A11164" t="s">
        <v>12255</v>
      </c>
      <c r="B11164" s="1">
        <v>44996</v>
      </c>
      <c r="C11164" t="s">
        <v>601</v>
      </c>
      <c r="D11164" t="s">
        <v>602</v>
      </c>
      <c r="E11164" t="s">
        <v>15</v>
      </c>
      <c r="F11164" t="s">
        <v>28</v>
      </c>
      <c r="G11164" t="s">
        <v>97</v>
      </c>
      <c r="H11164">
        <v>4</v>
      </c>
      <c r="I11164">
        <v>3622</v>
      </c>
      <c r="J11164">
        <v>0.05</v>
      </c>
      <c r="K11164">
        <v>13763.6</v>
      </c>
      <c r="L11164">
        <v>3487.73</v>
      </c>
      <c r="M11164">
        <f t="shared" si="524"/>
        <v>13763.599999999999</v>
      </c>
      <c r="N11164" t="str">
        <f t="shared" si="522"/>
        <v>Q1</v>
      </c>
      <c r="O11164" s="2">
        <f t="shared" si="523"/>
        <v>25.340245284663897</v>
      </c>
      <c r="P11164" t="str">
        <f>VLOOKUP(retail_sales_2023!C11164,customers!A:J,5,)</f>
        <v>Bengaluru</v>
      </c>
      <c r="Q11164" t="str">
        <f>VLOOKUP(C11164,customers!A:J,10,0)</f>
        <v>Regular</v>
      </c>
    </row>
    <row r="11165" spans="1:17" x14ac:dyDescent="0.3">
      <c r="A11165" t="s">
        <v>12256</v>
      </c>
      <c r="B11165" s="1">
        <v>45143</v>
      </c>
      <c r="C11165" t="s">
        <v>303</v>
      </c>
      <c r="D11165" t="s">
        <v>304</v>
      </c>
      <c r="E11165" t="s">
        <v>27</v>
      </c>
      <c r="F11165" t="s">
        <v>22</v>
      </c>
      <c r="G11165" t="s">
        <v>1039</v>
      </c>
      <c r="H11165">
        <v>2</v>
      </c>
      <c r="I11165">
        <v>44643.61</v>
      </c>
      <c r="J11165">
        <v>0.2</v>
      </c>
      <c r="K11165">
        <v>71429.78</v>
      </c>
      <c r="L11165">
        <v>23053.17</v>
      </c>
      <c r="M11165">
        <f t="shared" si="524"/>
        <v>71429.775999999998</v>
      </c>
      <c r="N11165" t="str">
        <f t="shared" si="522"/>
        <v>Q3</v>
      </c>
      <c r="O11165" s="2">
        <f t="shared" si="523"/>
        <v>32.273891925748615</v>
      </c>
      <c r="P11165" t="str">
        <f>VLOOKUP(retail_sales_2023!C11165,customers!A:J,5,)</f>
        <v>Jaipur</v>
      </c>
      <c r="Q11165" t="str">
        <f>VLOOKUP(C11165,customers!A:J,10,0)</f>
        <v>Premium</v>
      </c>
    </row>
    <row r="11166" spans="1:17" x14ac:dyDescent="0.3">
      <c r="A11166" t="s">
        <v>12257</v>
      </c>
      <c r="B11166" s="1">
        <v>45153</v>
      </c>
      <c r="C11166" t="s">
        <v>1853</v>
      </c>
      <c r="D11166" t="s">
        <v>1854</v>
      </c>
      <c r="E11166" t="s">
        <v>33</v>
      </c>
      <c r="F11166" t="s">
        <v>38</v>
      </c>
      <c r="G11166" t="s">
        <v>456</v>
      </c>
      <c r="H11166">
        <v>2</v>
      </c>
      <c r="I11166">
        <v>654.55999999999995</v>
      </c>
      <c r="J11166">
        <v>0</v>
      </c>
      <c r="K11166">
        <v>1309.1199999999999</v>
      </c>
      <c r="L11166">
        <v>432.6</v>
      </c>
      <c r="M11166">
        <f t="shared" si="524"/>
        <v>1309.1199999999999</v>
      </c>
      <c r="N11166" t="str">
        <f t="shared" si="522"/>
        <v>Q3</v>
      </c>
      <c r="O11166" s="2">
        <f t="shared" si="523"/>
        <v>33.045098997800054</v>
      </c>
      <c r="P11166" t="str">
        <f>VLOOKUP(retail_sales_2023!C11166,customers!A:J,5,)</f>
        <v>Surat</v>
      </c>
      <c r="Q11166" t="str">
        <f>VLOOKUP(C11166,customers!A:J,10,0)</f>
        <v>Premium</v>
      </c>
    </row>
    <row r="11167" spans="1:17" x14ac:dyDescent="0.3">
      <c r="A11167" t="s">
        <v>12258</v>
      </c>
      <c r="B11167" s="1">
        <v>45002</v>
      </c>
      <c r="C11167" t="s">
        <v>187</v>
      </c>
      <c r="D11167" t="s">
        <v>188</v>
      </c>
      <c r="E11167" t="s">
        <v>33</v>
      </c>
      <c r="F11167" t="s">
        <v>28</v>
      </c>
      <c r="G11167" t="s">
        <v>466</v>
      </c>
      <c r="H11167">
        <v>2</v>
      </c>
      <c r="I11167">
        <v>1481.97</v>
      </c>
      <c r="J11167">
        <v>0.05</v>
      </c>
      <c r="K11167">
        <v>2815.74</v>
      </c>
      <c r="L11167">
        <v>440.26</v>
      </c>
      <c r="M11167">
        <f t="shared" si="524"/>
        <v>2815.7429999999999</v>
      </c>
      <c r="N11167" t="str">
        <f t="shared" si="522"/>
        <v>Q1</v>
      </c>
      <c r="O11167" s="2">
        <f t="shared" si="523"/>
        <v>15.635676589457834</v>
      </c>
      <c r="P11167" t="str">
        <f>VLOOKUP(retail_sales_2023!C11167,customers!A:J,5,)</f>
        <v>Pune</v>
      </c>
      <c r="Q11167" t="str">
        <f>VLOOKUP(C11167,customers!A:J,10,0)</f>
        <v>Regular</v>
      </c>
    </row>
    <row r="11168" spans="1:17" x14ac:dyDescent="0.3">
      <c r="A11168" t="s">
        <v>12259</v>
      </c>
      <c r="B11168" s="1">
        <v>44940</v>
      </c>
      <c r="C11168" t="s">
        <v>660</v>
      </c>
      <c r="D11168" t="s">
        <v>661</v>
      </c>
      <c r="E11168" t="s">
        <v>21</v>
      </c>
      <c r="F11168" t="s">
        <v>38</v>
      </c>
      <c r="G11168" t="s">
        <v>395</v>
      </c>
      <c r="H11168">
        <v>2</v>
      </c>
      <c r="I11168">
        <v>3756.95</v>
      </c>
      <c r="J11168">
        <v>0.15</v>
      </c>
      <c r="K11168">
        <v>6386.81</v>
      </c>
      <c r="L11168">
        <v>2216.3000000000002</v>
      </c>
      <c r="M11168">
        <f t="shared" si="524"/>
        <v>6386.8149999999996</v>
      </c>
      <c r="N11168" t="str">
        <f t="shared" si="522"/>
        <v>Q1</v>
      </c>
      <c r="O11168" s="2">
        <f t="shared" si="523"/>
        <v>34.701204513677411</v>
      </c>
      <c r="P11168" t="str">
        <f>VLOOKUP(retail_sales_2023!C11168,customers!A:J,5,)</f>
        <v>Ranchi</v>
      </c>
      <c r="Q11168" t="str">
        <f>VLOOKUP(C11168,customers!A:J,10,0)</f>
        <v>Regular</v>
      </c>
    </row>
    <row r="11169" spans="1:17" x14ac:dyDescent="0.3">
      <c r="A11169" t="s">
        <v>12260</v>
      </c>
      <c r="B11169" s="1">
        <v>45088</v>
      </c>
      <c r="C11169" t="s">
        <v>1853</v>
      </c>
      <c r="D11169" t="s">
        <v>1854</v>
      </c>
      <c r="E11169" t="s">
        <v>33</v>
      </c>
      <c r="F11169" t="s">
        <v>43</v>
      </c>
      <c r="G11169" t="s">
        <v>154</v>
      </c>
      <c r="H11169">
        <v>5</v>
      </c>
      <c r="I11169">
        <v>43466.62</v>
      </c>
      <c r="J11169">
        <v>0.05</v>
      </c>
      <c r="K11169">
        <v>206466.45</v>
      </c>
      <c r="L11169">
        <v>21803.37</v>
      </c>
      <c r="M11169">
        <f t="shared" si="524"/>
        <v>206466.44500000001</v>
      </c>
      <c r="N11169" t="str">
        <f t="shared" si="522"/>
        <v>Q2</v>
      </c>
      <c r="O11169" s="2">
        <f t="shared" si="523"/>
        <v>10.560248408397586</v>
      </c>
      <c r="P11169" t="str">
        <f>VLOOKUP(retail_sales_2023!C11169,customers!A:J,5,)</f>
        <v>Surat</v>
      </c>
      <c r="Q11169" t="str">
        <f>VLOOKUP(C11169,customers!A:J,10,0)</f>
        <v>Premium</v>
      </c>
    </row>
    <row r="11170" spans="1:17" x14ac:dyDescent="0.3">
      <c r="A11170" t="s">
        <v>12261</v>
      </c>
      <c r="B11170" s="1">
        <v>45014</v>
      </c>
      <c r="C11170" t="s">
        <v>1857</v>
      </c>
      <c r="D11170" t="s">
        <v>1858</v>
      </c>
      <c r="E11170" t="s">
        <v>33</v>
      </c>
      <c r="F11170" t="s">
        <v>22</v>
      </c>
      <c r="G11170" t="s">
        <v>196</v>
      </c>
      <c r="H11170">
        <v>3</v>
      </c>
      <c r="I11170">
        <v>9221.9</v>
      </c>
      <c r="J11170">
        <v>0.2</v>
      </c>
      <c r="K11170">
        <v>22132.560000000001</v>
      </c>
      <c r="L11170">
        <v>6705.36</v>
      </c>
      <c r="M11170">
        <f t="shared" si="524"/>
        <v>22132.559999999998</v>
      </c>
      <c r="N11170" t="str">
        <f t="shared" si="522"/>
        <v>Q1</v>
      </c>
      <c r="O11170" s="2">
        <f t="shared" si="523"/>
        <v>30.296359752328694</v>
      </c>
      <c r="P11170" t="str">
        <f>VLOOKUP(retail_sales_2023!C11170,customers!A:J,5,)</f>
        <v>Surat</v>
      </c>
      <c r="Q11170" t="str">
        <f>VLOOKUP(C11170,customers!A:J,10,0)</f>
        <v>Regular</v>
      </c>
    </row>
    <row r="11171" spans="1:17" x14ac:dyDescent="0.3">
      <c r="A11171" t="s">
        <v>12262</v>
      </c>
      <c r="B11171" s="1">
        <v>44954</v>
      </c>
      <c r="C11171" t="s">
        <v>482</v>
      </c>
      <c r="D11171" t="s">
        <v>483</v>
      </c>
      <c r="E11171" t="s">
        <v>15</v>
      </c>
      <c r="F11171" t="s">
        <v>22</v>
      </c>
      <c r="G11171" t="s">
        <v>34</v>
      </c>
      <c r="H11171">
        <v>3</v>
      </c>
      <c r="I11171">
        <v>15110.86</v>
      </c>
      <c r="J11171">
        <v>0.05</v>
      </c>
      <c r="K11171">
        <v>43065.95</v>
      </c>
      <c r="L11171">
        <v>9825.7099999999991</v>
      </c>
      <c r="M11171">
        <f t="shared" si="524"/>
        <v>43065.951000000001</v>
      </c>
      <c r="N11171" t="str">
        <f t="shared" si="522"/>
        <v>Q1</v>
      </c>
      <c r="O11171" s="2">
        <f t="shared" si="523"/>
        <v>22.815495768698938</v>
      </c>
      <c r="P11171" t="str">
        <f>VLOOKUP(retail_sales_2023!C11171,customers!A:J,5,)</f>
        <v>Bengaluru</v>
      </c>
      <c r="Q11171" t="str">
        <f>VLOOKUP(C11171,customers!A:J,10,0)</f>
        <v>Premium</v>
      </c>
    </row>
    <row r="11172" spans="1:17" x14ac:dyDescent="0.3">
      <c r="A11172" t="s">
        <v>12263</v>
      </c>
      <c r="B11172" s="1">
        <v>45269</v>
      </c>
      <c r="C11172" t="s">
        <v>934</v>
      </c>
      <c r="D11172" t="s">
        <v>935</v>
      </c>
      <c r="E11172" t="s">
        <v>21</v>
      </c>
      <c r="F11172" t="s">
        <v>43</v>
      </c>
      <c r="G11172" t="s">
        <v>272</v>
      </c>
      <c r="H11172">
        <v>4</v>
      </c>
      <c r="I11172">
        <v>45065.08</v>
      </c>
      <c r="J11172">
        <v>0.15</v>
      </c>
      <c r="K11172">
        <v>153221.26999999999</v>
      </c>
      <c r="L11172">
        <v>18308.580000000002</v>
      </c>
      <c r="M11172">
        <f t="shared" si="524"/>
        <v>153221.272</v>
      </c>
      <c r="N11172" t="str">
        <f t="shared" si="522"/>
        <v>Q4</v>
      </c>
      <c r="O11172" s="2">
        <f t="shared" si="523"/>
        <v>11.949111242845072</v>
      </c>
      <c r="P11172" t="str">
        <f>VLOOKUP(retail_sales_2023!C11172,customers!A:J,5,)</f>
        <v>Guwahati</v>
      </c>
      <c r="Q11172" t="str">
        <f>VLOOKUP(C11172,customers!A:J,10,0)</f>
        <v>Occasional</v>
      </c>
    </row>
    <row r="11173" spans="1:17" x14ac:dyDescent="0.3">
      <c r="A11173" t="s">
        <v>12264</v>
      </c>
      <c r="B11173" s="1">
        <v>45161</v>
      </c>
      <c r="C11173" t="s">
        <v>864</v>
      </c>
      <c r="D11173" t="s">
        <v>865</v>
      </c>
      <c r="E11173" t="s">
        <v>27</v>
      </c>
      <c r="F11173" t="s">
        <v>16</v>
      </c>
      <c r="G11173" t="s">
        <v>319</v>
      </c>
      <c r="H11173">
        <v>3</v>
      </c>
      <c r="I11173">
        <v>981.59</v>
      </c>
      <c r="J11173">
        <v>0</v>
      </c>
      <c r="K11173">
        <v>2944.77</v>
      </c>
      <c r="L11173">
        <v>737.72</v>
      </c>
      <c r="M11173">
        <f t="shared" si="524"/>
        <v>2944.77</v>
      </c>
      <c r="N11173" t="str">
        <f t="shared" si="522"/>
        <v>Q3</v>
      </c>
      <c r="O11173" s="2">
        <f t="shared" si="523"/>
        <v>25.051871623250715</v>
      </c>
      <c r="P11173" t="str">
        <f>VLOOKUP(retail_sales_2023!C11173,customers!A:J,5,)</f>
        <v>Amritsar</v>
      </c>
      <c r="Q11173" t="str">
        <f>VLOOKUP(C11173,customers!A:J,10,0)</f>
        <v>Regular</v>
      </c>
    </row>
    <row r="11174" spans="1:17" x14ac:dyDescent="0.3">
      <c r="A11174" t="s">
        <v>12265</v>
      </c>
      <c r="B11174" s="1">
        <v>45270</v>
      </c>
      <c r="C11174" t="s">
        <v>231</v>
      </c>
      <c r="D11174" t="s">
        <v>232</v>
      </c>
      <c r="E11174" t="s">
        <v>21</v>
      </c>
      <c r="F11174" t="s">
        <v>38</v>
      </c>
      <c r="G11174" t="s">
        <v>48</v>
      </c>
      <c r="H11174">
        <v>2</v>
      </c>
      <c r="I11174">
        <v>1349.07</v>
      </c>
      <c r="J11174">
        <v>0.05</v>
      </c>
      <c r="K11174">
        <v>2563.23</v>
      </c>
      <c r="L11174">
        <v>888.47</v>
      </c>
      <c r="M11174">
        <f t="shared" si="524"/>
        <v>2563.2329999999997</v>
      </c>
      <c r="N11174" t="str">
        <f t="shared" si="522"/>
        <v>Q4</v>
      </c>
      <c r="O11174" s="2">
        <f t="shared" si="523"/>
        <v>34.662125521314898</v>
      </c>
      <c r="P11174" t="str">
        <f>VLOOKUP(retail_sales_2023!C11174,customers!A:J,5,)</f>
        <v>Delhi</v>
      </c>
      <c r="Q11174" t="str">
        <f>VLOOKUP(C11174,customers!A:J,10,0)</f>
        <v>Regular</v>
      </c>
    </row>
    <row r="11175" spans="1:17" x14ac:dyDescent="0.3">
      <c r="A11175" t="s">
        <v>12266</v>
      </c>
      <c r="B11175" s="1">
        <v>44943</v>
      </c>
      <c r="C11175" t="s">
        <v>678</v>
      </c>
      <c r="D11175" t="s">
        <v>679</v>
      </c>
      <c r="E11175" t="s">
        <v>27</v>
      </c>
      <c r="F11175" t="s">
        <v>16</v>
      </c>
      <c r="G11175" t="s">
        <v>192</v>
      </c>
      <c r="H11175">
        <v>3</v>
      </c>
      <c r="I11175">
        <v>698.92</v>
      </c>
      <c r="J11175">
        <v>0.2</v>
      </c>
      <c r="K11175">
        <v>1677.41</v>
      </c>
      <c r="L11175">
        <v>662.27</v>
      </c>
      <c r="M11175">
        <f t="shared" si="524"/>
        <v>1677.4079999999999</v>
      </c>
      <c r="N11175" t="str">
        <f t="shared" si="522"/>
        <v>Q1</v>
      </c>
      <c r="O11175" s="2">
        <f t="shared" si="523"/>
        <v>39.481700955639944</v>
      </c>
      <c r="P11175" t="str">
        <f>VLOOKUP(retail_sales_2023!C11175,customers!A:J,5,)</f>
        <v>Amritsar</v>
      </c>
      <c r="Q11175" t="str">
        <f>VLOOKUP(C11175,customers!A:J,10,0)</f>
        <v>Premium</v>
      </c>
    </row>
    <row r="11176" spans="1:17" x14ac:dyDescent="0.3">
      <c r="A11176" t="s">
        <v>12267</v>
      </c>
      <c r="B11176" s="1">
        <v>44974</v>
      </c>
      <c r="C11176" t="s">
        <v>1245</v>
      </c>
      <c r="D11176" t="s">
        <v>1246</v>
      </c>
      <c r="E11176" t="s">
        <v>27</v>
      </c>
      <c r="F11176" t="s">
        <v>52</v>
      </c>
      <c r="G11176" t="s">
        <v>226</v>
      </c>
      <c r="H11176">
        <v>3</v>
      </c>
      <c r="I11176">
        <v>152.44999999999999</v>
      </c>
      <c r="J11176">
        <v>0.3</v>
      </c>
      <c r="K11176">
        <v>320.14</v>
      </c>
      <c r="L11176">
        <v>18.13</v>
      </c>
      <c r="M11176">
        <f t="shared" si="524"/>
        <v>320.14499999999998</v>
      </c>
      <c r="N11176" t="str">
        <f t="shared" si="522"/>
        <v>Q1</v>
      </c>
      <c r="O11176" s="2">
        <f t="shared" si="523"/>
        <v>5.6631473730243016</v>
      </c>
      <c r="P11176" t="str">
        <f>VLOOKUP(retail_sales_2023!C11176,customers!A:J,5,)</f>
        <v>Hyderabad</v>
      </c>
      <c r="Q11176" t="str">
        <f>VLOOKUP(C11176,customers!A:J,10,0)</f>
        <v>Premium</v>
      </c>
    </row>
    <row r="11177" spans="1:17" x14ac:dyDescent="0.3">
      <c r="A11177" t="s">
        <v>12268</v>
      </c>
      <c r="B11177" s="1">
        <v>45177</v>
      </c>
      <c r="C11177" t="s">
        <v>234</v>
      </c>
      <c r="D11177" t="s">
        <v>260</v>
      </c>
      <c r="E11177" t="s">
        <v>33</v>
      </c>
      <c r="F11177" t="s">
        <v>16</v>
      </c>
      <c r="G11177" t="s">
        <v>356</v>
      </c>
      <c r="H11177">
        <v>5</v>
      </c>
      <c r="I11177">
        <v>941.31</v>
      </c>
      <c r="J11177">
        <v>0.25</v>
      </c>
      <c r="K11177">
        <v>3529.91</v>
      </c>
      <c r="L11177">
        <v>892.35</v>
      </c>
      <c r="M11177">
        <f t="shared" si="524"/>
        <v>3529.9124999999995</v>
      </c>
      <c r="N11177" t="str">
        <f t="shared" si="522"/>
        <v>Q3</v>
      </c>
      <c r="O11177" s="2">
        <f t="shared" si="523"/>
        <v>25.279681351649192</v>
      </c>
      <c r="P11177" t="str">
        <f>VLOOKUP(retail_sales_2023!C11177,customers!A:J,5,)</f>
        <v>Mumbai</v>
      </c>
      <c r="Q11177" t="str">
        <f>VLOOKUP(C11177,customers!A:J,10,0)</f>
        <v>Occasional</v>
      </c>
    </row>
    <row r="11178" spans="1:17" x14ac:dyDescent="0.3">
      <c r="A11178" t="s">
        <v>12269</v>
      </c>
      <c r="B11178" s="1">
        <v>45263</v>
      </c>
      <c r="C11178" t="s">
        <v>693</v>
      </c>
      <c r="D11178" t="s">
        <v>694</v>
      </c>
      <c r="E11178" t="s">
        <v>27</v>
      </c>
      <c r="F11178" t="s">
        <v>43</v>
      </c>
      <c r="G11178" t="s">
        <v>272</v>
      </c>
      <c r="H11178">
        <v>1</v>
      </c>
      <c r="I11178">
        <v>27173.96</v>
      </c>
      <c r="J11178">
        <v>0.05</v>
      </c>
      <c r="K11178">
        <v>25815.26</v>
      </c>
      <c r="L11178">
        <v>3394.44</v>
      </c>
      <c r="M11178">
        <f t="shared" si="524"/>
        <v>25815.261999999999</v>
      </c>
      <c r="N11178" t="str">
        <f t="shared" si="522"/>
        <v>Q4</v>
      </c>
      <c r="O11178" s="2">
        <f t="shared" si="523"/>
        <v>13.148966928863008</v>
      </c>
      <c r="P11178" t="str">
        <f>VLOOKUP(retail_sales_2023!C11178,customers!A:J,5,)</f>
        <v>Delhi</v>
      </c>
      <c r="Q11178" t="str">
        <f>VLOOKUP(C11178,customers!A:J,10,0)</f>
        <v>Regular</v>
      </c>
    </row>
    <row r="11179" spans="1:17" x14ac:dyDescent="0.3">
      <c r="A11179" t="s">
        <v>12270</v>
      </c>
      <c r="B11179" s="1">
        <v>45252</v>
      </c>
      <c r="C11179" t="s">
        <v>1272</v>
      </c>
      <c r="D11179" t="s">
        <v>1273</v>
      </c>
      <c r="E11179" t="s">
        <v>21</v>
      </c>
      <c r="F11179" t="s">
        <v>38</v>
      </c>
      <c r="G11179" t="s">
        <v>77</v>
      </c>
      <c r="H11179">
        <v>3</v>
      </c>
      <c r="I11179">
        <v>2759.7</v>
      </c>
      <c r="J11179">
        <v>0.05</v>
      </c>
      <c r="K11179">
        <v>7865.14</v>
      </c>
      <c r="L11179">
        <v>2543.9899999999998</v>
      </c>
      <c r="M11179">
        <f t="shared" si="524"/>
        <v>7865.1449999999986</v>
      </c>
      <c r="N11179" t="str">
        <f t="shared" si="522"/>
        <v>Q4</v>
      </c>
      <c r="O11179" s="2">
        <f t="shared" si="523"/>
        <v>32.345133080911459</v>
      </c>
      <c r="P11179" t="str">
        <f>VLOOKUP(retail_sales_2023!C11179,customers!A:J,5,)</f>
        <v>Guwahati</v>
      </c>
      <c r="Q11179" t="str">
        <f>VLOOKUP(C11179,customers!A:J,10,0)</f>
        <v>Regular</v>
      </c>
    </row>
    <row r="11180" spans="1:17" x14ac:dyDescent="0.3">
      <c r="A11180" t="s">
        <v>12271</v>
      </c>
      <c r="B11180" s="1">
        <v>44991</v>
      </c>
      <c r="C11180" t="s">
        <v>592</v>
      </c>
      <c r="D11180" t="s">
        <v>593</v>
      </c>
      <c r="E11180" t="s">
        <v>21</v>
      </c>
      <c r="F11180" t="s">
        <v>28</v>
      </c>
      <c r="G11180" t="s">
        <v>57</v>
      </c>
      <c r="H11180">
        <v>5</v>
      </c>
      <c r="I11180">
        <v>2153.71</v>
      </c>
      <c r="J11180">
        <v>0.3</v>
      </c>
      <c r="K11180">
        <v>7537.98</v>
      </c>
      <c r="L11180">
        <v>1772.34</v>
      </c>
      <c r="M11180">
        <f t="shared" si="524"/>
        <v>7537.9849999999988</v>
      </c>
      <c r="N11180" t="str">
        <f t="shared" si="522"/>
        <v>Q1</v>
      </c>
      <c r="O11180" s="2">
        <f t="shared" si="523"/>
        <v>23.512134550635583</v>
      </c>
      <c r="P11180" t="str">
        <f>VLOOKUP(retail_sales_2023!C11180,customers!A:J,5,)</f>
        <v>Patna</v>
      </c>
      <c r="Q11180" t="str">
        <f>VLOOKUP(C11180,customers!A:J,10,0)</f>
        <v>Premium</v>
      </c>
    </row>
    <row r="11181" spans="1:17" x14ac:dyDescent="0.3">
      <c r="A11181" t="s">
        <v>12272</v>
      </c>
      <c r="B11181" s="1">
        <v>45108</v>
      </c>
      <c r="C11181" t="s">
        <v>136</v>
      </c>
      <c r="D11181" t="s">
        <v>137</v>
      </c>
      <c r="E11181" t="s">
        <v>15</v>
      </c>
      <c r="F11181" t="s">
        <v>81</v>
      </c>
      <c r="G11181" t="s">
        <v>101</v>
      </c>
      <c r="H11181">
        <v>5</v>
      </c>
      <c r="I11181">
        <v>2363.04</v>
      </c>
      <c r="J11181">
        <v>0</v>
      </c>
      <c r="K11181">
        <v>11815.2</v>
      </c>
      <c r="L11181">
        <v>-624.69000000000005</v>
      </c>
      <c r="M11181">
        <f t="shared" si="524"/>
        <v>11815.2</v>
      </c>
      <c r="N11181" t="str">
        <f t="shared" si="522"/>
        <v>Q3</v>
      </c>
      <c r="O11181" s="2">
        <f t="shared" si="523"/>
        <v>-5.287172455819622</v>
      </c>
      <c r="P11181" t="str">
        <f>VLOOKUP(retail_sales_2023!C11181,customers!A:J,5,)</f>
        <v>Hyderabad</v>
      </c>
      <c r="Q11181" t="str">
        <f>VLOOKUP(C11181,customers!A:J,10,0)</f>
        <v>Regular</v>
      </c>
    </row>
    <row r="11182" spans="1:17" x14ac:dyDescent="0.3">
      <c r="A11182" t="s">
        <v>12273</v>
      </c>
      <c r="B11182" s="1">
        <v>45094</v>
      </c>
      <c r="C11182" t="s">
        <v>1512</v>
      </c>
      <c r="D11182" t="s">
        <v>1513</v>
      </c>
      <c r="E11182" t="s">
        <v>27</v>
      </c>
      <c r="F11182" t="s">
        <v>43</v>
      </c>
      <c r="G11182" t="s">
        <v>243</v>
      </c>
      <c r="H11182">
        <v>4</v>
      </c>
      <c r="I11182">
        <v>4547.3500000000004</v>
      </c>
      <c r="J11182">
        <v>0</v>
      </c>
      <c r="K11182">
        <v>18189.400000000001</v>
      </c>
      <c r="L11182">
        <v>2064.5500000000002</v>
      </c>
      <c r="M11182">
        <f t="shared" si="524"/>
        <v>18189.400000000001</v>
      </c>
      <c r="N11182" t="str">
        <f t="shared" si="522"/>
        <v>Q2</v>
      </c>
      <c r="O11182" s="2">
        <f t="shared" si="523"/>
        <v>11.350291928265912</v>
      </c>
      <c r="P11182" t="str">
        <f>VLOOKUP(retail_sales_2023!C11182,customers!A:J,5,)</f>
        <v>Delhi</v>
      </c>
      <c r="Q11182" t="str">
        <f>VLOOKUP(C11182,customers!A:J,10,0)</f>
        <v>Premium</v>
      </c>
    </row>
    <row r="11183" spans="1:17" x14ac:dyDescent="0.3">
      <c r="A11183" t="s">
        <v>12274</v>
      </c>
      <c r="B11183" s="1">
        <v>45139</v>
      </c>
      <c r="C11183" t="s">
        <v>867</v>
      </c>
      <c r="D11183" t="s">
        <v>868</v>
      </c>
      <c r="E11183" t="s">
        <v>33</v>
      </c>
      <c r="F11183" t="s">
        <v>52</v>
      </c>
      <c r="G11183" t="s">
        <v>69</v>
      </c>
      <c r="H11183">
        <v>4</v>
      </c>
      <c r="I11183">
        <v>82.95</v>
      </c>
      <c r="J11183">
        <v>0.05</v>
      </c>
      <c r="K11183">
        <v>315.20999999999998</v>
      </c>
      <c r="L11183">
        <v>31.13</v>
      </c>
      <c r="M11183">
        <f t="shared" si="524"/>
        <v>315.20999999999998</v>
      </c>
      <c r="N11183" t="str">
        <f t="shared" si="522"/>
        <v>Q3</v>
      </c>
      <c r="O11183" s="2">
        <f t="shared" si="523"/>
        <v>9.8759557120649717</v>
      </c>
      <c r="P11183" t="str">
        <f>VLOOKUP(retail_sales_2023!C11183,customers!A:J,5,)</f>
        <v>Nagpur</v>
      </c>
      <c r="Q11183" t="str">
        <f>VLOOKUP(C11183,customers!A:J,10,0)</f>
        <v>Regular</v>
      </c>
    </row>
    <row r="11184" spans="1:17" x14ac:dyDescent="0.3">
      <c r="A11184" t="s">
        <v>12275</v>
      </c>
      <c r="B11184" s="1">
        <v>45061</v>
      </c>
      <c r="C11184" t="s">
        <v>323</v>
      </c>
      <c r="D11184" t="s">
        <v>324</v>
      </c>
      <c r="E11184" t="s">
        <v>15</v>
      </c>
      <c r="F11184" t="s">
        <v>28</v>
      </c>
      <c r="G11184" t="s">
        <v>165</v>
      </c>
      <c r="H11184">
        <v>4</v>
      </c>
      <c r="I11184">
        <v>1699.12</v>
      </c>
      <c r="J11184">
        <v>0.25</v>
      </c>
      <c r="K11184">
        <v>5097.3599999999997</v>
      </c>
      <c r="L11184">
        <v>1153.6199999999999</v>
      </c>
      <c r="M11184">
        <f t="shared" si="524"/>
        <v>5097.3599999999997</v>
      </c>
      <c r="N11184" t="str">
        <f t="shared" si="522"/>
        <v>Q2</v>
      </c>
      <c r="O11184" s="2">
        <f t="shared" si="523"/>
        <v>22.631715240830548</v>
      </c>
      <c r="P11184" t="str">
        <f>VLOOKUP(retail_sales_2023!C11184,customers!A:J,5,)</f>
        <v>Kochi</v>
      </c>
      <c r="Q11184" t="str">
        <f>VLOOKUP(C11184,customers!A:J,10,0)</f>
        <v>Regular</v>
      </c>
    </row>
    <row r="11185" spans="1:17" x14ac:dyDescent="0.3">
      <c r="A11185" t="s">
        <v>12276</v>
      </c>
      <c r="B11185" s="1">
        <v>45104</v>
      </c>
      <c r="C11185" t="s">
        <v>879</v>
      </c>
      <c r="D11185" t="s">
        <v>880</v>
      </c>
      <c r="E11185" t="s">
        <v>21</v>
      </c>
      <c r="F11185" t="s">
        <v>52</v>
      </c>
      <c r="G11185" t="s">
        <v>133</v>
      </c>
      <c r="H11185">
        <v>8</v>
      </c>
      <c r="I11185">
        <v>607.72</v>
      </c>
      <c r="J11185">
        <v>0.15</v>
      </c>
      <c r="K11185">
        <v>4132.5</v>
      </c>
      <c r="L11185">
        <v>247.45</v>
      </c>
      <c r="M11185">
        <f t="shared" si="524"/>
        <v>4132.4960000000001</v>
      </c>
      <c r="N11185" t="str">
        <f t="shared" si="522"/>
        <v>Q2</v>
      </c>
      <c r="O11185" s="2">
        <f t="shared" si="523"/>
        <v>5.9879007864488809</v>
      </c>
      <c r="P11185" t="str">
        <f>VLOOKUP(retail_sales_2023!C11185,customers!A:J,5,)</f>
        <v>Patna</v>
      </c>
      <c r="Q11185" t="str">
        <f>VLOOKUP(C11185,customers!A:J,10,0)</f>
        <v>Occasional</v>
      </c>
    </row>
    <row r="11186" spans="1:17" x14ac:dyDescent="0.3">
      <c r="A11186" t="s">
        <v>12277</v>
      </c>
      <c r="B11186" s="1">
        <v>45151</v>
      </c>
      <c r="C11186" t="s">
        <v>459</v>
      </c>
      <c r="D11186" t="s">
        <v>460</v>
      </c>
      <c r="E11186" t="s">
        <v>27</v>
      </c>
      <c r="F11186" t="s">
        <v>43</v>
      </c>
      <c r="G11186" t="s">
        <v>301</v>
      </c>
      <c r="H11186">
        <v>4</v>
      </c>
      <c r="I11186">
        <v>82485.98</v>
      </c>
      <c r="J11186">
        <v>0.1</v>
      </c>
      <c r="K11186">
        <v>296949.53000000003</v>
      </c>
      <c r="L11186">
        <v>39560.400000000001</v>
      </c>
      <c r="M11186">
        <f t="shared" si="524"/>
        <v>296949.52799999999</v>
      </c>
      <c r="N11186" t="str">
        <f t="shared" si="522"/>
        <v>Q3</v>
      </c>
      <c r="O11186" s="2">
        <f t="shared" si="523"/>
        <v>13.322263887738767</v>
      </c>
      <c r="P11186" t="str">
        <f>VLOOKUP(retail_sales_2023!C11186,customers!A:J,5,)</f>
        <v>Chandigarh</v>
      </c>
      <c r="Q11186" t="str">
        <f>VLOOKUP(C11186,customers!A:J,10,0)</f>
        <v>Premium</v>
      </c>
    </row>
    <row r="11187" spans="1:17" x14ac:dyDescent="0.3">
      <c r="A11187" t="s">
        <v>12278</v>
      </c>
      <c r="B11187" s="1">
        <v>45100</v>
      </c>
      <c r="C11187" t="s">
        <v>1037</v>
      </c>
      <c r="D11187" t="s">
        <v>1038</v>
      </c>
      <c r="E11187" t="s">
        <v>27</v>
      </c>
      <c r="F11187" t="s">
        <v>81</v>
      </c>
      <c r="G11187" t="s">
        <v>158</v>
      </c>
      <c r="H11187">
        <v>1</v>
      </c>
      <c r="I11187">
        <v>4101.0600000000004</v>
      </c>
      <c r="J11187">
        <v>0.1</v>
      </c>
      <c r="K11187">
        <v>3690.95</v>
      </c>
      <c r="L11187">
        <v>933.26</v>
      </c>
      <c r="M11187">
        <f t="shared" si="524"/>
        <v>3690.9540000000006</v>
      </c>
      <c r="N11187" t="str">
        <f t="shared" si="522"/>
        <v>Q2</v>
      </c>
      <c r="O11187" s="2">
        <f t="shared" si="523"/>
        <v>25.285089204676304</v>
      </c>
      <c r="P11187" t="str">
        <f>VLOOKUP(retail_sales_2023!C11187,customers!A:J,5,)</f>
        <v>Lucknow</v>
      </c>
      <c r="Q11187" t="str">
        <f>VLOOKUP(C11187,customers!A:J,10,0)</f>
        <v>Occasional</v>
      </c>
    </row>
    <row r="11188" spans="1:17" x14ac:dyDescent="0.3">
      <c r="A11188" t="s">
        <v>12279</v>
      </c>
      <c r="B11188" s="1">
        <v>45230</v>
      </c>
      <c r="C11188" t="s">
        <v>986</v>
      </c>
      <c r="D11188" t="s">
        <v>987</v>
      </c>
      <c r="E11188" t="s">
        <v>15</v>
      </c>
      <c r="F11188" t="s">
        <v>81</v>
      </c>
      <c r="G11188" t="s">
        <v>158</v>
      </c>
      <c r="H11188">
        <v>4</v>
      </c>
      <c r="I11188">
        <v>3478.1</v>
      </c>
      <c r="J11188">
        <v>0.15</v>
      </c>
      <c r="K11188">
        <v>11825.54</v>
      </c>
      <c r="L11188">
        <v>2981.65</v>
      </c>
      <c r="M11188">
        <f t="shared" si="524"/>
        <v>11825.539999999999</v>
      </c>
      <c r="N11188" t="str">
        <f t="shared" si="522"/>
        <v>Q4</v>
      </c>
      <c r="O11188" s="2">
        <f t="shared" si="523"/>
        <v>25.213647748855443</v>
      </c>
      <c r="P11188" t="str">
        <f>VLOOKUP(retail_sales_2023!C11188,customers!A:J,5,)</f>
        <v>Chennai</v>
      </c>
      <c r="Q11188" t="str">
        <f>VLOOKUP(C11188,customers!A:J,10,0)</f>
        <v>Occasional</v>
      </c>
    </row>
    <row r="11189" spans="1:17" x14ac:dyDescent="0.3">
      <c r="A11189" t="s">
        <v>12280</v>
      </c>
      <c r="B11189" s="1">
        <v>44965</v>
      </c>
      <c r="C11189" t="s">
        <v>1681</v>
      </c>
      <c r="D11189" t="s">
        <v>1682</v>
      </c>
      <c r="E11189" t="s">
        <v>21</v>
      </c>
      <c r="F11189" t="s">
        <v>52</v>
      </c>
      <c r="G11189" t="s">
        <v>117</v>
      </c>
      <c r="H11189">
        <v>10</v>
      </c>
      <c r="I11189">
        <v>771.05</v>
      </c>
      <c r="J11189">
        <v>0.15</v>
      </c>
      <c r="K11189">
        <v>6553.93</v>
      </c>
      <c r="L11189">
        <v>432.37</v>
      </c>
      <c r="M11189">
        <f t="shared" si="524"/>
        <v>6553.9250000000002</v>
      </c>
      <c r="N11189" t="str">
        <f t="shared" si="522"/>
        <v>Q1</v>
      </c>
      <c r="O11189" s="2">
        <f t="shared" si="523"/>
        <v>6.5971104360284594</v>
      </c>
      <c r="P11189" t="str">
        <f>VLOOKUP(retail_sales_2023!C11189,customers!A:J,5,)</f>
        <v>Bhubaneswar</v>
      </c>
      <c r="Q11189" t="str">
        <f>VLOOKUP(C11189,customers!A:J,10,0)</f>
        <v>Occasional</v>
      </c>
    </row>
    <row r="11190" spans="1:17" x14ac:dyDescent="0.3">
      <c r="A11190" t="s">
        <v>12281</v>
      </c>
      <c r="B11190" s="1">
        <v>45130</v>
      </c>
      <c r="C11190" t="s">
        <v>1123</v>
      </c>
      <c r="D11190" t="s">
        <v>1124</v>
      </c>
      <c r="E11190" t="s">
        <v>15</v>
      </c>
      <c r="F11190" t="s">
        <v>43</v>
      </c>
      <c r="G11190" t="s">
        <v>272</v>
      </c>
      <c r="H11190">
        <v>2</v>
      </c>
      <c r="I11190">
        <v>59365.99</v>
      </c>
      <c r="J11190">
        <v>0</v>
      </c>
      <c r="K11190">
        <v>118731.98</v>
      </c>
      <c r="L11190">
        <v>12157.05</v>
      </c>
      <c r="M11190">
        <f t="shared" si="524"/>
        <v>118731.98</v>
      </c>
      <c r="N11190" t="str">
        <f t="shared" si="522"/>
        <v>Q3</v>
      </c>
      <c r="O11190" s="2">
        <f t="shared" si="523"/>
        <v>10.239069541331661</v>
      </c>
      <c r="P11190" t="str">
        <f>VLOOKUP(retail_sales_2023!C11190,customers!A:J,5,)</f>
        <v>Kochi</v>
      </c>
      <c r="Q11190" t="str">
        <f>VLOOKUP(C11190,customers!A:J,10,0)</f>
        <v>Premium</v>
      </c>
    </row>
    <row r="11191" spans="1:17" x14ac:dyDescent="0.3">
      <c r="A11191" t="s">
        <v>12282</v>
      </c>
      <c r="B11191" s="1">
        <v>45069</v>
      </c>
      <c r="C11191" t="s">
        <v>1013</v>
      </c>
      <c r="D11191" t="s">
        <v>1014</v>
      </c>
      <c r="E11191" t="s">
        <v>15</v>
      </c>
      <c r="F11191" t="s">
        <v>81</v>
      </c>
      <c r="G11191" t="s">
        <v>101</v>
      </c>
      <c r="H11191">
        <v>4</v>
      </c>
      <c r="I11191">
        <v>4355.22</v>
      </c>
      <c r="J11191">
        <v>0</v>
      </c>
      <c r="K11191">
        <v>17420.88</v>
      </c>
      <c r="L11191">
        <v>5016.8900000000003</v>
      </c>
      <c r="M11191">
        <f t="shared" si="524"/>
        <v>17420.88</v>
      </c>
      <c r="N11191" t="str">
        <f t="shared" si="522"/>
        <v>Q2</v>
      </c>
      <c r="O11191" s="2">
        <f t="shared" si="523"/>
        <v>28.798143377372444</v>
      </c>
      <c r="P11191" t="str">
        <f>VLOOKUP(retail_sales_2023!C11191,customers!A:J,5,)</f>
        <v>Bengaluru</v>
      </c>
      <c r="Q11191" t="str">
        <f>VLOOKUP(C11191,customers!A:J,10,0)</f>
        <v>Premium</v>
      </c>
    </row>
    <row r="11192" spans="1:17" x14ac:dyDescent="0.3">
      <c r="A11192" t="s">
        <v>12283</v>
      </c>
      <c r="B11192" s="1">
        <v>45233</v>
      </c>
      <c r="C11192" t="s">
        <v>1192</v>
      </c>
      <c r="D11192" t="s">
        <v>1193</v>
      </c>
      <c r="E11192" t="s">
        <v>33</v>
      </c>
      <c r="F11192" t="s">
        <v>52</v>
      </c>
      <c r="G11192" t="s">
        <v>937</v>
      </c>
      <c r="H11192">
        <v>1</v>
      </c>
      <c r="I11192">
        <v>692.31</v>
      </c>
      <c r="J11192">
        <v>0.1</v>
      </c>
      <c r="K11192">
        <v>623.08000000000004</v>
      </c>
      <c r="L11192">
        <v>49.64</v>
      </c>
      <c r="M11192">
        <f t="shared" si="524"/>
        <v>623.07899999999995</v>
      </c>
      <c r="N11192" t="str">
        <f t="shared" si="522"/>
        <v>Q4</v>
      </c>
      <c r="O11192" s="2">
        <f t="shared" si="523"/>
        <v>7.966874237658085</v>
      </c>
      <c r="P11192" t="str">
        <f>VLOOKUP(retail_sales_2023!C11192,customers!A:J,5,)</f>
        <v>Ahmedabad</v>
      </c>
      <c r="Q11192" t="str">
        <f>VLOOKUP(C11192,customers!A:J,10,0)</f>
        <v>Regular</v>
      </c>
    </row>
    <row r="11193" spans="1:17" x14ac:dyDescent="0.3">
      <c r="A11193" t="s">
        <v>12284</v>
      </c>
      <c r="B11193" s="1">
        <v>45173</v>
      </c>
      <c r="C11193" t="s">
        <v>2569</v>
      </c>
      <c r="D11193" t="s">
        <v>2570</v>
      </c>
      <c r="E11193" t="s">
        <v>15</v>
      </c>
      <c r="F11193" t="s">
        <v>16</v>
      </c>
      <c r="G11193" t="s">
        <v>319</v>
      </c>
      <c r="H11193">
        <v>4</v>
      </c>
      <c r="I11193">
        <v>722.04</v>
      </c>
      <c r="J11193">
        <v>0.25</v>
      </c>
      <c r="K11193">
        <v>2166.12</v>
      </c>
      <c r="L11193">
        <v>783.93</v>
      </c>
      <c r="M11193">
        <f t="shared" si="524"/>
        <v>2166.12</v>
      </c>
      <c r="N11193" t="str">
        <f t="shared" si="522"/>
        <v>Q3</v>
      </c>
      <c r="O11193" s="2">
        <f t="shared" si="523"/>
        <v>36.190515760899672</v>
      </c>
      <c r="P11193" t="str">
        <f>VLOOKUP(retail_sales_2023!C11193,customers!A:J,5,)</f>
        <v>Hyderabad</v>
      </c>
      <c r="Q11193" t="str">
        <f>VLOOKUP(C11193,customers!A:J,10,0)</f>
        <v>Premium</v>
      </c>
    </row>
    <row r="11194" spans="1:17" x14ac:dyDescent="0.3">
      <c r="A11194" t="s">
        <v>12285</v>
      </c>
      <c r="B11194" s="1">
        <v>44979</v>
      </c>
      <c r="C11194" t="s">
        <v>690</v>
      </c>
      <c r="D11194" t="s">
        <v>691</v>
      </c>
      <c r="E11194" t="s">
        <v>33</v>
      </c>
      <c r="F11194" t="s">
        <v>52</v>
      </c>
      <c r="G11194" t="s">
        <v>200</v>
      </c>
      <c r="H11194">
        <v>10</v>
      </c>
      <c r="I11194">
        <v>715.42</v>
      </c>
      <c r="J11194">
        <v>0.1</v>
      </c>
      <c r="K11194">
        <v>6438.78</v>
      </c>
      <c r="L11194">
        <v>475.87</v>
      </c>
      <c r="M11194">
        <f t="shared" si="524"/>
        <v>6438.78</v>
      </c>
      <c r="N11194" t="str">
        <f t="shared" si="522"/>
        <v>Q1</v>
      </c>
      <c r="O11194" s="2">
        <f t="shared" si="523"/>
        <v>7.390685813150939</v>
      </c>
      <c r="P11194" t="str">
        <f>VLOOKUP(retail_sales_2023!C11194,customers!A:J,5,)</f>
        <v>Surat</v>
      </c>
      <c r="Q11194" t="str">
        <f>VLOOKUP(C11194,customers!A:J,10,0)</f>
        <v>Premium</v>
      </c>
    </row>
    <row r="11195" spans="1:17" x14ac:dyDescent="0.3">
      <c r="A11195" t="s">
        <v>12286</v>
      </c>
      <c r="B11195" s="1">
        <v>45198</v>
      </c>
      <c r="C11195" t="s">
        <v>2136</v>
      </c>
      <c r="D11195" t="s">
        <v>2137</v>
      </c>
      <c r="E11195" t="s">
        <v>27</v>
      </c>
      <c r="F11195" t="s">
        <v>28</v>
      </c>
      <c r="G11195" t="s">
        <v>57</v>
      </c>
      <c r="H11195">
        <v>2</v>
      </c>
      <c r="I11195">
        <v>958.72</v>
      </c>
      <c r="J11195">
        <v>0.05</v>
      </c>
      <c r="K11195">
        <v>1821.57</v>
      </c>
      <c r="L11195">
        <v>472.96</v>
      </c>
      <c r="M11195">
        <f t="shared" si="524"/>
        <v>1821.568</v>
      </c>
      <c r="N11195" t="str">
        <f t="shared" si="522"/>
        <v>Q3</v>
      </c>
      <c r="O11195" s="2">
        <f t="shared" si="523"/>
        <v>25.964415312065963</v>
      </c>
      <c r="P11195" t="str">
        <f>VLOOKUP(retail_sales_2023!C11195,customers!A:J,5,)</f>
        <v>Chandigarh</v>
      </c>
      <c r="Q11195" t="str">
        <f>VLOOKUP(C11195,customers!A:J,10,0)</f>
        <v>Premium</v>
      </c>
    </row>
    <row r="11196" spans="1:17" x14ac:dyDescent="0.3">
      <c r="A11196" t="s">
        <v>12287</v>
      </c>
      <c r="B11196" s="1">
        <v>44927</v>
      </c>
      <c r="C11196" t="s">
        <v>1138</v>
      </c>
      <c r="D11196" t="s">
        <v>1139</v>
      </c>
      <c r="E11196" t="s">
        <v>21</v>
      </c>
      <c r="F11196" t="s">
        <v>38</v>
      </c>
      <c r="G11196" t="s">
        <v>141</v>
      </c>
      <c r="H11196">
        <v>1</v>
      </c>
      <c r="I11196">
        <v>2379.5700000000002</v>
      </c>
      <c r="J11196">
        <v>0</v>
      </c>
      <c r="K11196">
        <v>2379.5700000000002</v>
      </c>
      <c r="L11196">
        <v>665.1</v>
      </c>
      <c r="M11196">
        <f t="shared" si="524"/>
        <v>2379.5700000000002</v>
      </c>
      <c r="N11196" t="str">
        <f t="shared" si="522"/>
        <v>Q1</v>
      </c>
      <c r="O11196" s="2">
        <f t="shared" si="523"/>
        <v>27.950428018507544</v>
      </c>
      <c r="P11196" t="str">
        <f>VLOOKUP(retail_sales_2023!C11196,customers!A:J,5,)</f>
        <v>Guwahati</v>
      </c>
      <c r="Q11196" t="str">
        <f>VLOOKUP(C11196,customers!A:J,10,0)</f>
        <v>Premium</v>
      </c>
    </row>
    <row r="11197" spans="1:17" x14ac:dyDescent="0.3">
      <c r="A11197" t="s">
        <v>12288</v>
      </c>
      <c r="B11197" s="1">
        <v>44978</v>
      </c>
      <c r="C11197" t="s">
        <v>95</v>
      </c>
      <c r="D11197" t="s">
        <v>96</v>
      </c>
      <c r="E11197" t="s">
        <v>15</v>
      </c>
      <c r="F11197" t="s">
        <v>52</v>
      </c>
      <c r="G11197" t="s">
        <v>53</v>
      </c>
      <c r="H11197">
        <v>1</v>
      </c>
      <c r="I11197">
        <v>553.49</v>
      </c>
      <c r="J11197">
        <v>0</v>
      </c>
      <c r="K11197">
        <v>553.49</v>
      </c>
      <c r="L11197">
        <v>48.17</v>
      </c>
      <c r="M11197">
        <f t="shared" si="524"/>
        <v>553.49</v>
      </c>
      <c r="N11197" t="str">
        <f t="shared" si="522"/>
        <v>Q1</v>
      </c>
      <c r="O11197" s="2">
        <f t="shared" si="523"/>
        <v>8.7029575963432038</v>
      </c>
      <c r="P11197" t="str">
        <f>VLOOKUP(retail_sales_2023!C11197,customers!A:J,5,)</f>
        <v>Bengaluru</v>
      </c>
      <c r="Q11197" t="str">
        <f>VLOOKUP(C11197,customers!A:J,10,0)</f>
        <v>Premium</v>
      </c>
    </row>
    <row r="11198" spans="1:17" x14ac:dyDescent="0.3">
      <c r="A11198" t="s">
        <v>12289</v>
      </c>
      <c r="B11198" s="1">
        <v>45229</v>
      </c>
      <c r="C11198" t="s">
        <v>1065</v>
      </c>
      <c r="D11198" t="s">
        <v>1066</v>
      </c>
      <c r="E11198" t="s">
        <v>15</v>
      </c>
      <c r="F11198" t="s">
        <v>38</v>
      </c>
      <c r="G11198" t="s">
        <v>456</v>
      </c>
      <c r="H11198">
        <v>4</v>
      </c>
      <c r="I11198">
        <v>3381.8</v>
      </c>
      <c r="J11198">
        <v>0.15</v>
      </c>
      <c r="K11198">
        <v>11498.12</v>
      </c>
      <c r="L11198">
        <v>2434.88</v>
      </c>
      <c r="M11198">
        <f t="shared" si="524"/>
        <v>11498.12</v>
      </c>
      <c r="N11198" t="str">
        <f t="shared" si="522"/>
        <v>Q4</v>
      </c>
      <c r="O11198" s="2">
        <f t="shared" si="523"/>
        <v>21.176331435051988</v>
      </c>
      <c r="P11198" t="str">
        <f>VLOOKUP(retail_sales_2023!C11198,customers!A:J,5,)</f>
        <v>Chennai</v>
      </c>
      <c r="Q11198" t="str">
        <f>VLOOKUP(C11198,customers!A:J,10,0)</f>
        <v>Premium</v>
      </c>
    </row>
    <row r="11199" spans="1:17" x14ac:dyDescent="0.3">
      <c r="A11199" t="s">
        <v>12290</v>
      </c>
      <c r="B11199" s="1">
        <v>44950</v>
      </c>
      <c r="C11199" t="s">
        <v>1506</v>
      </c>
      <c r="D11199" t="s">
        <v>1507</v>
      </c>
      <c r="E11199" t="s">
        <v>27</v>
      </c>
      <c r="F11199" t="s">
        <v>43</v>
      </c>
      <c r="G11199" t="s">
        <v>128</v>
      </c>
      <c r="H11199">
        <v>4</v>
      </c>
      <c r="I11199">
        <v>34033</v>
      </c>
      <c r="J11199">
        <v>0.05</v>
      </c>
      <c r="K11199">
        <v>129325.4</v>
      </c>
      <c r="L11199">
        <v>15592.82</v>
      </c>
      <c r="M11199">
        <f t="shared" si="524"/>
        <v>129325.4</v>
      </c>
      <c r="N11199" t="str">
        <f t="shared" si="522"/>
        <v>Q1</v>
      </c>
      <c r="O11199" s="2">
        <f t="shared" si="523"/>
        <v>12.057043705258209</v>
      </c>
      <c r="P11199" t="str">
        <f>VLOOKUP(retail_sales_2023!C11199,customers!A:J,5,)</f>
        <v>Chandigarh</v>
      </c>
      <c r="Q11199" t="str">
        <f>VLOOKUP(C11199,customers!A:J,10,0)</f>
        <v>Premium</v>
      </c>
    </row>
    <row r="11200" spans="1:17" x14ac:dyDescent="0.3">
      <c r="A11200" t="s">
        <v>12291</v>
      </c>
      <c r="B11200" s="1">
        <v>45122</v>
      </c>
      <c r="C11200" t="s">
        <v>2741</v>
      </c>
      <c r="D11200" t="s">
        <v>2742</v>
      </c>
      <c r="E11200" t="s">
        <v>15</v>
      </c>
      <c r="F11200" t="s">
        <v>81</v>
      </c>
      <c r="G11200" t="s">
        <v>264</v>
      </c>
      <c r="H11200">
        <v>5</v>
      </c>
      <c r="I11200">
        <v>4675.6099999999997</v>
      </c>
      <c r="J11200">
        <v>0.15</v>
      </c>
      <c r="K11200">
        <v>19871.34</v>
      </c>
      <c r="L11200">
        <v>4400.3999999999996</v>
      </c>
      <c r="M11200">
        <f t="shared" si="524"/>
        <v>19871.342499999999</v>
      </c>
      <c r="N11200" t="str">
        <f t="shared" si="522"/>
        <v>Q3</v>
      </c>
      <c r="O11200" s="2">
        <f t="shared" si="523"/>
        <v>22.144455280821525</v>
      </c>
      <c r="P11200" t="str">
        <f>VLOOKUP(retail_sales_2023!C11200,customers!A:J,5,)</f>
        <v>Chennai</v>
      </c>
      <c r="Q11200" t="str">
        <f>VLOOKUP(C11200,customers!A:J,10,0)</f>
        <v>Regular</v>
      </c>
    </row>
    <row r="11201" spans="1:17" x14ac:dyDescent="0.3">
      <c r="A11201" t="s">
        <v>12292</v>
      </c>
      <c r="B11201" s="1">
        <v>44998</v>
      </c>
      <c r="C11201" t="s">
        <v>270</v>
      </c>
      <c r="D11201" t="s">
        <v>271</v>
      </c>
      <c r="E11201" t="s">
        <v>15</v>
      </c>
      <c r="F11201" t="s">
        <v>28</v>
      </c>
      <c r="G11201" t="s">
        <v>97</v>
      </c>
      <c r="H11201">
        <v>1</v>
      </c>
      <c r="I11201">
        <v>5859.35</v>
      </c>
      <c r="J11201">
        <v>0.05</v>
      </c>
      <c r="K11201">
        <v>5566.38</v>
      </c>
      <c r="L11201">
        <v>1527.72</v>
      </c>
      <c r="M11201">
        <f t="shared" si="524"/>
        <v>5566.3824999999997</v>
      </c>
      <c r="N11201" t="str">
        <f t="shared" si="522"/>
        <v>Q1</v>
      </c>
      <c r="O11201" s="2">
        <f t="shared" si="523"/>
        <v>27.44548521660397</v>
      </c>
      <c r="P11201" t="str">
        <f>VLOOKUP(retail_sales_2023!C11201,customers!A:J,5,)</f>
        <v>Chennai</v>
      </c>
      <c r="Q11201" t="str">
        <f>VLOOKUP(C11201,customers!A:J,10,0)</f>
        <v>Regular</v>
      </c>
    </row>
    <row r="11202" spans="1:17" x14ac:dyDescent="0.3">
      <c r="A11202" t="s">
        <v>12293</v>
      </c>
      <c r="B11202" s="1">
        <v>45246</v>
      </c>
      <c r="C11202" t="s">
        <v>307</v>
      </c>
      <c r="D11202" t="s">
        <v>308</v>
      </c>
      <c r="E11202" t="s">
        <v>21</v>
      </c>
      <c r="F11202" t="s">
        <v>22</v>
      </c>
      <c r="G11202" t="s">
        <v>1039</v>
      </c>
      <c r="H11202">
        <v>5</v>
      </c>
      <c r="I11202">
        <v>26050.15</v>
      </c>
      <c r="J11202">
        <v>0.3</v>
      </c>
      <c r="K11202">
        <v>91175.52</v>
      </c>
      <c r="L11202">
        <v>20336.11</v>
      </c>
      <c r="M11202">
        <f t="shared" si="524"/>
        <v>91175.524999999994</v>
      </c>
      <c r="N11202" t="str">
        <f t="shared" si="522"/>
        <v>Q4</v>
      </c>
      <c r="O11202" s="2">
        <f t="shared" si="523"/>
        <v>22.304353186030639</v>
      </c>
      <c r="P11202" t="str">
        <f>VLOOKUP(retail_sales_2023!C11202,customers!A:J,5,)</f>
        <v>Patna</v>
      </c>
      <c r="Q11202" t="str">
        <f>VLOOKUP(C11202,customers!A:J,10,0)</f>
        <v>Occasional</v>
      </c>
    </row>
    <row r="11203" spans="1:17" x14ac:dyDescent="0.3">
      <c r="A11203" t="s">
        <v>12294</v>
      </c>
      <c r="B11203" s="1">
        <v>45174</v>
      </c>
      <c r="C11203" t="s">
        <v>248</v>
      </c>
      <c r="D11203" t="s">
        <v>249</v>
      </c>
      <c r="E11203" t="s">
        <v>33</v>
      </c>
      <c r="F11203" t="s">
        <v>52</v>
      </c>
      <c r="G11203" t="s">
        <v>235</v>
      </c>
      <c r="H11203">
        <v>7</v>
      </c>
      <c r="I11203">
        <v>111.56</v>
      </c>
      <c r="J11203">
        <v>0.05</v>
      </c>
      <c r="K11203">
        <v>741.87</v>
      </c>
      <c r="L11203">
        <v>67.989999999999995</v>
      </c>
      <c r="M11203">
        <f t="shared" si="524"/>
        <v>741.87400000000002</v>
      </c>
      <c r="N11203" t="str">
        <f t="shared" ref="N11203:N11266" si="525">"Q"&amp;ROUNDUP(MONTH(B11203)/3,0)</f>
        <v>Q3</v>
      </c>
      <c r="O11203" s="2">
        <f t="shared" ref="O11203:O11266" si="526">(L11203/K11203)*100</f>
        <v>9.1646784477064696</v>
      </c>
      <c r="P11203" t="str">
        <f>VLOOKUP(retail_sales_2023!C11203,customers!A:J,5,)</f>
        <v>Ahmedabad</v>
      </c>
      <c r="Q11203" t="str">
        <f>VLOOKUP(C11203,customers!A:J,10,0)</f>
        <v>Premium</v>
      </c>
    </row>
    <row r="11204" spans="1:17" x14ac:dyDescent="0.3">
      <c r="A11204" t="s">
        <v>12295</v>
      </c>
      <c r="B11204" s="1">
        <v>45013</v>
      </c>
      <c r="C11204" t="s">
        <v>441</v>
      </c>
      <c r="D11204" t="s">
        <v>442</v>
      </c>
      <c r="E11204" t="s">
        <v>15</v>
      </c>
      <c r="F11204" t="s">
        <v>81</v>
      </c>
      <c r="G11204" t="s">
        <v>82</v>
      </c>
      <c r="H11204">
        <v>5</v>
      </c>
      <c r="I11204">
        <v>4243.92</v>
      </c>
      <c r="J11204">
        <v>0</v>
      </c>
      <c r="K11204">
        <v>21219.599999999999</v>
      </c>
      <c r="L11204">
        <v>4737.91</v>
      </c>
      <c r="M11204">
        <f t="shared" si="524"/>
        <v>21219.599999999999</v>
      </c>
      <c r="N11204" t="str">
        <f t="shared" si="525"/>
        <v>Q1</v>
      </c>
      <c r="O11204" s="2">
        <f t="shared" si="526"/>
        <v>22.327989217515881</v>
      </c>
      <c r="P11204" t="str">
        <f>VLOOKUP(retail_sales_2023!C11204,customers!A:J,5,)</f>
        <v>Chennai</v>
      </c>
      <c r="Q11204" t="str">
        <f>VLOOKUP(C11204,customers!A:J,10,0)</f>
        <v>Regular</v>
      </c>
    </row>
    <row r="11205" spans="1:17" x14ac:dyDescent="0.3">
      <c r="A11205" t="s">
        <v>12296</v>
      </c>
      <c r="B11205" s="1">
        <v>45182</v>
      </c>
      <c r="C11205" t="s">
        <v>491</v>
      </c>
      <c r="D11205" t="s">
        <v>492</v>
      </c>
      <c r="E11205" t="s">
        <v>21</v>
      </c>
      <c r="F11205" t="s">
        <v>52</v>
      </c>
      <c r="G11205" t="s">
        <v>53</v>
      </c>
      <c r="H11205">
        <v>2</v>
      </c>
      <c r="I11205">
        <v>334.84</v>
      </c>
      <c r="J11205">
        <v>0</v>
      </c>
      <c r="K11205">
        <v>669.68</v>
      </c>
      <c r="L11205">
        <v>57.39</v>
      </c>
      <c r="M11205">
        <f t="shared" ref="M11205:M11268" si="527">H11205*I11205*(1-J11205)</f>
        <v>669.68</v>
      </c>
      <c r="N11205" t="str">
        <f t="shared" si="525"/>
        <v>Q3</v>
      </c>
      <c r="O11205" s="2">
        <f t="shared" si="526"/>
        <v>8.5697646637199867</v>
      </c>
      <c r="P11205" t="str">
        <f>VLOOKUP(retail_sales_2023!C11205,customers!A:J,5,)</f>
        <v>Patna</v>
      </c>
      <c r="Q11205" t="str">
        <f>VLOOKUP(C11205,customers!A:J,10,0)</f>
        <v>Premium</v>
      </c>
    </row>
    <row r="11206" spans="1:17" x14ac:dyDescent="0.3">
      <c r="A11206" t="s">
        <v>12297</v>
      </c>
      <c r="B11206" s="1">
        <v>44986</v>
      </c>
      <c r="C11206" t="s">
        <v>2237</v>
      </c>
      <c r="D11206" t="s">
        <v>2238</v>
      </c>
      <c r="E11206" t="s">
        <v>15</v>
      </c>
      <c r="F11206" t="s">
        <v>38</v>
      </c>
      <c r="G11206" t="s">
        <v>684</v>
      </c>
      <c r="H11206">
        <v>1</v>
      </c>
      <c r="I11206">
        <v>1067.8399999999999</v>
      </c>
      <c r="J11206">
        <v>0.1</v>
      </c>
      <c r="K11206">
        <v>961.06</v>
      </c>
      <c r="L11206">
        <v>296.69</v>
      </c>
      <c r="M11206">
        <f t="shared" si="527"/>
        <v>961.05599999999993</v>
      </c>
      <c r="N11206" t="str">
        <f t="shared" si="525"/>
        <v>Q1</v>
      </c>
      <c r="O11206" s="2">
        <f t="shared" si="526"/>
        <v>30.871121470043494</v>
      </c>
      <c r="P11206" t="str">
        <f>VLOOKUP(retail_sales_2023!C11206,customers!A:J,5,)</f>
        <v>Kochi</v>
      </c>
      <c r="Q11206" t="str">
        <f>VLOOKUP(C11206,customers!A:J,10,0)</f>
        <v>Regular</v>
      </c>
    </row>
    <row r="11207" spans="1:17" x14ac:dyDescent="0.3">
      <c r="A11207" t="s">
        <v>12298</v>
      </c>
      <c r="B11207" s="1">
        <v>45105</v>
      </c>
      <c r="C11207" t="s">
        <v>1827</v>
      </c>
      <c r="D11207" t="s">
        <v>1828</v>
      </c>
      <c r="E11207" t="s">
        <v>33</v>
      </c>
      <c r="F11207" t="s">
        <v>81</v>
      </c>
      <c r="G11207" t="s">
        <v>470</v>
      </c>
      <c r="H11207">
        <v>4</v>
      </c>
      <c r="I11207">
        <v>3543.13</v>
      </c>
      <c r="J11207">
        <v>0</v>
      </c>
      <c r="K11207">
        <v>14172.52</v>
      </c>
      <c r="L11207">
        <v>5360.15</v>
      </c>
      <c r="M11207">
        <f t="shared" si="527"/>
        <v>14172.52</v>
      </c>
      <c r="N11207" t="str">
        <f t="shared" si="525"/>
        <v>Q2</v>
      </c>
      <c r="O11207" s="2">
        <f t="shared" si="526"/>
        <v>37.820726306965867</v>
      </c>
      <c r="P11207" t="str">
        <f>VLOOKUP(retail_sales_2023!C11207,customers!A:J,5,)</f>
        <v>Mumbai</v>
      </c>
      <c r="Q11207" t="str">
        <f>VLOOKUP(C11207,customers!A:J,10,0)</f>
        <v>Regular</v>
      </c>
    </row>
    <row r="11208" spans="1:17" x14ac:dyDescent="0.3">
      <c r="A11208" t="s">
        <v>12299</v>
      </c>
      <c r="B11208" s="1">
        <v>45206</v>
      </c>
      <c r="C11208" t="s">
        <v>327</v>
      </c>
      <c r="D11208" t="s">
        <v>328</v>
      </c>
      <c r="E11208" t="s">
        <v>21</v>
      </c>
      <c r="F11208" t="s">
        <v>52</v>
      </c>
      <c r="G11208" t="s">
        <v>937</v>
      </c>
      <c r="H11208">
        <v>2</v>
      </c>
      <c r="I11208">
        <v>703.87</v>
      </c>
      <c r="J11208">
        <v>0</v>
      </c>
      <c r="K11208">
        <v>1407.74</v>
      </c>
      <c r="L11208">
        <v>103.33</v>
      </c>
      <c r="M11208">
        <f t="shared" si="527"/>
        <v>1407.74</v>
      </c>
      <c r="N11208" t="str">
        <f t="shared" si="525"/>
        <v>Q4</v>
      </c>
      <c r="O11208" s="2">
        <f t="shared" si="526"/>
        <v>7.3401338315313911</v>
      </c>
      <c r="P11208" t="str">
        <f>VLOOKUP(retail_sales_2023!C11208,customers!A:J,5,)</f>
        <v>Bhubaneswar</v>
      </c>
      <c r="Q11208" t="str">
        <f>VLOOKUP(C11208,customers!A:J,10,0)</f>
        <v>Occasional</v>
      </c>
    </row>
    <row r="11209" spans="1:17" x14ac:dyDescent="0.3">
      <c r="A11209" t="s">
        <v>12300</v>
      </c>
      <c r="B11209" s="1">
        <v>45233</v>
      </c>
      <c r="C11209" t="s">
        <v>660</v>
      </c>
      <c r="D11209" t="s">
        <v>661</v>
      </c>
      <c r="E11209" t="s">
        <v>21</v>
      </c>
      <c r="F11209" t="s">
        <v>81</v>
      </c>
      <c r="G11209" t="s">
        <v>370</v>
      </c>
      <c r="H11209">
        <v>3</v>
      </c>
      <c r="I11209">
        <v>4666.1899999999996</v>
      </c>
      <c r="J11209">
        <v>0.15</v>
      </c>
      <c r="K11209">
        <v>11898.78</v>
      </c>
      <c r="L11209">
        <v>2846.42</v>
      </c>
      <c r="M11209">
        <f t="shared" si="527"/>
        <v>11898.7845</v>
      </c>
      <c r="N11209" t="str">
        <f t="shared" si="525"/>
        <v>Q4</v>
      </c>
      <c r="O11209" s="2">
        <f t="shared" si="526"/>
        <v>23.921948300582077</v>
      </c>
      <c r="P11209" t="str">
        <f>VLOOKUP(retail_sales_2023!C11209,customers!A:J,5,)</f>
        <v>Ranchi</v>
      </c>
      <c r="Q11209" t="str">
        <f>VLOOKUP(C11209,customers!A:J,10,0)</f>
        <v>Regular</v>
      </c>
    </row>
    <row r="11210" spans="1:17" x14ac:dyDescent="0.3">
      <c r="A11210" t="s">
        <v>12301</v>
      </c>
      <c r="B11210" s="1">
        <v>45049</v>
      </c>
      <c r="C11210" t="s">
        <v>910</v>
      </c>
      <c r="D11210" t="s">
        <v>911</v>
      </c>
      <c r="E11210" t="s">
        <v>15</v>
      </c>
      <c r="F11210" t="s">
        <v>52</v>
      </c>
      <c r="G11210" t="s">
        <v>937</v>
      </c>
      <c r="H11210">
        <v>4</v>
      </c>
      <c r="I11210">
        <v>681.98</v>
      </c>
      <c r="J11210">
        <v>0</v>
      </c>
      <c r="K11210">
        <v>2727.92</v>
      </c>
      <c r="L11210">
        <v>261.77</v>
      </c>
      <c r="M11210">
        <f t="shared" si="527"/>
        <v>2727.92</v>
      </c>
      <c r="N11210" t="str">
        <f t="shared" si="525"/>
        <v>Q2</v>
      </c>
      <c r="O11210" s="2">
        <f t="shared" si="526"/>
        <v>9.5959558931346951</v>
      </c>
      <c r="P11210" t="str">
        <f>VLOOKUP(retail_sales_2023!C11210,customers!A:J,5,)</f>
        <v>Hyderabad</v>
      </c>
      <c r="Q11210" t="str">
        <f>VLOOKUP(C11210,customers!A:J,10,0)</f>
        <v>Occasional</v>
      </c>
    </row>
    <row r="11211" spans="1:17" x14ac:dyDescent="0.3">
      <c r="A11211" t="s">
        <v>12302</v>
      </c>
      <c r="B11211" s="1">
        <v>45146</v>
      </c>
      <c r="C11211" t="s">
        <v>625</v>
      </c>
      <c r="D11211" t="s">
        <v>626</v>
      </c>
      <c r="E11211" t="s">
        <v>21</v>
      </c>
      <c r="F11211" t="s">
        <v>28</v>
      </c>
      <c r="G11211" t="s">
        <v>97</v>
      </c>
      <c r="H11211">
        <v>2</v>
      </c>
      <c r="I11211">
        <v>2984.31</v>
      </c>
      <c r="J11211">
        <v>0.15</v>
      </c>
      <c r="K11211">
        <v>5073.33</v>
      </c>
      <c r="L11211">
        <v>994.22</v>
      </c>
      <c r="M11211">
        <f t="shared" si="527"/>
        <v>5073.3270000000002</v>
      </c>
      <c r="N11211" t="str">
        <f t="shared" si="525"/>
        <v>Q3</v>
      </c>
      <c r="O11211" s="2">
        <f t="shared" si="526"/>
        <v>19.596990536787477</v>
      </c>
      <c r="P11211" t="str">
        <f>VLOOKUP(retail_sales_2023!C11211,customers!A:J,5,)</f>
        <v>Ranchi</v>
      </c>
      <c r="Q11211" t="str">
        <f>VLOOKUP(C11211,customers!A:J,10,0)</f>
        <v>Premium</v>
      </c>
    </row>
    <row r="11212" spans="1:17" x14ac:dyDescent="0.3">
      <c r="A11212" t="s">
        <v>12303</v>
      </c>
      <c r="B11212" s="1">
        <v>45114</v>
      </c>
      <c r="C11212" t="s">
        <v>1231</v>
      </c>
      <c r="D11212" t="s">
        <v>1232</v>
      </c>
      <c r="E11212" t="s">
        <v>15</v>
      </c>
      <c r="F11212" t="s">
        <v>28</v>
      </c>
      <c r="G11212" t="s">
        <v>672</v>
      </c>
      <c r="H11212">
        <v>2</v>
      </c>
      <c r="I11212">
        <v>3331.81</v>
      </c>
      <c r="J11212">
        <v>0</v>
      </c>
      <c r="K11212">
        <v>6663.62</v>
      </c>
      <c r="L11212">
        <v>1361.59</v>
      </c>
      <c r="M11212">
        <f t="shared" si="527"/>
        <v>6663.62</v>
      </c>
      <c r="N11212" t="str">
        <f t="shared" si="525"/>
        <v>Q3</v>
      </c>
      <c r="O11212" s="2">
        <f t="shared" si="526"/>
        <v>20.433187966900874</v>
      </c>
      <c r="P11212" t="str">
        <f>VLOOKUP(retail_sales_2023!C11212,customers!A:J,5,)</f>
        <v>Coimbatore</v>
      </c>
      <c r="Q11212" t="str">
        <f>VLOOKUP(C11212,customers!A:J,10,0)</f>
        <v>Regular</v>
      </c>
    </row>
    <row r="11213" spans="1:17" x14ac:dyDescent="0.3">
      <c r="A11213" t="s">
        <v>12304</v>
      </c>
      <c r="B11213" s="1">
        <v>45071</v>
      </c>
      <c r="C11213" t="s">
        <v>1182</v>
      </c>
      <c r="D11213" t="s">
        <v>1183</v>
      </c>
      <c r="E11213" t="s">
        <v>15</v>
      </c>
      <c r="F11213" t="s">
        <v>43</v>
      </c>
      <c r="G11213" t="s">
        <v>110</v>
      </c>
      <c r="H11213">
        <v>1</v>
      </c>
      <c r="I11213">
        <v>13695.22</v>
      </c>
      <c r="J11213">
        <v>0.2</v>
      </c>
      <c r="K11213">
        <v>10956.18</v>
      </c>
      <c r="L11213">
        <v>1459.17</v>
      </c>
      <c r="M11213">
        <f t="shared" si="527"/>
        <v>10956.175999999999</v>
      </c>
      <c r="N11213" t="str">
        <f t="shared" si="525"/>
        <v>Q2</v>
      </c>
      <c r="O11213" s="2">
        <f t="shared" si="526"/>
        <v>13.318236830720195</v>
      </c>
      <c r="P11213" t="str">
        <f>VLOOKUP(retail_sales_2023!C11213,customers!A:J,5,)</f>
        <v>Bengaluru</v>
      </c>
      <c r="Q11213" t="str">
        <f>VLOOKUP(C11213,customers!A:J,10,0)</f>
        <v>Regular</v>
      </c>
    </row>
    <row r="11214" spans="1:17" x14ac:dyDescent="0.3">
      <c r="A11214" t="s">
        <v>12305</v>
      </c>
      <c r="B11214" s="1">
        <v>45055</v>
      </c>
      <c r="C11214" t="s">
        <v>375</v>
      </c>
      <c r="D11214" t="s">
        <v>376</v>
      </c>
      <c r="E11214" t="s">
        <v>27</v>
      </c>
      <c r="F11214" t="s">
        <v>52</v>
      </c>
      <c r="G11214" t="s">
        <v>133</v>
      </c>
      <c r="H11214">
        <v>3</v>
      </c>
      <c r="I11214">
        <v>361.98</v>
      </c>
      <c r="J11214">
        <v>0.1</v>
      </c>
      <c r="K11214">
        <v>977.35</v>
      </c>
      <c r="L11214">
        <v>89.82</v>
      </c>
      <c r="M11214">
        <f t="shared" si="527"/>
        <v>977.34600000000012</v>
      </c>
      <c r="N11214" t="str">
        <f t="shared" si="525"/>
        <v>Q2</v>
      </c>
      <c r="O11214" s="2">
        <f t="shared" si="526"/>
        <v>9.1901570573489533</v>
      </c>
      <c r="P11214" t="str">
        <f>VLOOKUP(retail_sales_2023!C11214,customers!A:J,5,)</f>
        <v>Ranchi</v>
      </c>
      <c r="Q11214" t="str">
        <f>VLOOKUP(C11214,customers!A:J,10,0)</f>
        <v>Occasional</v>
      </c>
    </row>
    <row r="11215" spans="1:17" x14ac:dyDescent="0.3">
      <c r="A11215" t="s">
        <v>12306</v>
      </c>
      <c r="B11215" s="1">
        <v>45109</v>
      </c>
      <c r="C11215" t="s">
        <v>770</v>
      </c>
      <c r="D11215" t="s">
        <v>771</v>
      </c>
      <c r="E11215" t="s">
        <v>27</v>
      </c>
      <c r="F11215" t="s">
        <v>81</v>
      </c>
      <c r="G11215" t="s">
        <v>239</v>
      </c>
      <c r="H11215">
        <v>3</v>
      </c>
      <c r="I11215">
        <v>1381.51</v>
      </c>
      <c r="J11215">
        <v>0.1</v>
      </c>
      <c r="K11215">
        <v>3730.08</v>
      </c>
      <c r="L11215">
        <v>983.1</v>
      </c>
      <c r="M11215">
        <f t="shared" si="527"/>
        <v>3730.0769999999998</v>
      </c>
      <c r="N11215" t="str">
        <f t="shared" si="525"/>
        <v>Q3</v>
      </c>
      <c r="O11215" s="2">
        <f t="shared" si="526"/>
        <v>26.356003088405611</v>
      </c>
      <c r="P11215" t="str">
        <f>VLOOKUP(retail_sales_2023!C11215,customers!A:J,5,)</f>
        <v>Jaipur</v>
      </c>
      <c r="Q11215" t="str">
        <f>VLOOKUP(C11215,customers!A:J,10,0)</f>
        <v>Premium</v>
      </c>
    </row>
    <row r="11216" spans="1:17" x14ac:dyDescent="0.3">
      <c r="A11216" t="s">
        <v>12307</v>
      </c>
      <c r="B11216" s="1">
        <v>45070</v>
      </c>
      <c r="C11216" t="s">
        <v>1365</v>
      </c>
      <c r="D11216" t="s">
        <v>1366</v>
      </c>
      <c r="E11216" t="s">
        <v>27</v>
      </c>
      <c r="F11216" t="s">
        <v>38</v>
      </c>
      <c r="G11216" t="s">
        <v>395</v>
      </c>
      <c r="H11216">
        <v>1</v>
      </c>
      <c r="I11216">
        <v>589.20000000000005</v>
      </c>
      <c r="J11216">
        <v>0.2</v>
      </c>
      <c r="K11216">
        <v>471.36</v>
      </c>
      <c r="L11216">
        <v>105.5</v>
      </c>
      <c r="M11216">
        <f t="shared" si="527"/>
        <v>471.36000000000007</v>
      </c>
      <c r="N11216" t="str">
        <f t="shared" si="525"/>
        <v>Q2</v>
      </c>
      <c r="O11216" s="2">
        <f t="shared" si="526"/>
        <v>22.38204344874406</v>
      </c>
      <c r="P11216" t="str">
        <f>VLOOKUP(retail_sales_2023!C11216,customers!A:J,5,)</f>
        <v>Lucknow</v>
      </c>
      <c r="Q11216" t="str">
        <f>VLOOKUP(C11216,customers!A:J,10,0)</f>
        <v>Premium</v>
      </c>
    </row>
    <row r="11217" spans="1:17" x14ac:dyDescent="0.3">
      <c r="A11217" t="s">
        <v>12308</v>
      </c>
      <c r="B11217" s="1">
        <v>45290</v>
      </c>
      <c r="C11217" t="s">
        <v>1262</v>
      </c>
      <c r="D11217" t="s">
        <v>1263</v>
      </c>
      <c r="E11217" t="s">
        <v>27</v>
      </c>
      <c r="F11217" t="s">
        <v>43</v>
      </c>
      <c r="G11217" t="s">
        <v>243</v>
      </c>
      <c r="H11217">
        <v>2</v>
      </c>
      <c r="I11217">
        <v>53282.99</v>
      </c>
      <c r="J11217">
        <v>0.05</v>
      </c>
      <c r="K11217">
        <v>101237.68</v>
      </c>
      <c r="L11217">
        <v>10423.969999999999</v>
      </c>
      <c r="M11217">
        <f t="shared" si="527"/>
        <v>101237.681</v>
      </c>
      <c r="N11217" t="str">
        <f t="shared" si="525"/>
        <v>Q4</v>
      </c>
      <c r="O11217" s="2">
        <f t="shared" si="526"/>
        <v>10.296531884175932</v>
      </c>
      <c r="P11217" t="str">
        <f>VLOOKUP(retail_sales_2023!C11217,customers!A:J,5,)</f>
        <v>Jaipur</v>
      </c>
      <c r="Q11217" t="str">
        <f>VLOOKUP(C11217,customers!A:J,10,0)</f>
        <v>Occasional</v>
      </c>
    </row>
    <row r="11218" spans="1:17" x14ac:dyDescent="0.3">
      <c r="A11218" t="s">
        <v>12309</v>
      </c>
      <c r="B11218" s="1">
        <v>45092</v>
      </c>
      <c r="C11218" t="s">
        <v>390</v>
      </c>
      <c r="D11218" t="s">
        <v>391</v>
      </c>
      <c r="E11218" t="s">
        <v>33</v>
      </c>
      <c r="F11218" t="s">
        <v>81</v>
      </c>
      <c r="G11218" t="s">
        <v>105</v>
      </c>
      <c r="H11218">
        <v>3</v>
      </c>
      <c r="I11218">
        <v>509.59</v>
      </c>
      <c r="J11218">
        <v>0.15</v>
      </c>
      <c r="K11218">
        <v>1299.45</v>
      </c>
      <c r="L11218">
        <v>407.45</v>
      </c>
      <c r="M11218">
        <f t="shared" si="527"/>
        <v>1299.4545000000001</v>
      </c>
      <c r="N11218" t="str">
        <f t="shared" si="525"/>
        <v>Q2</v>
      </c>
      <c r="O11218" s="2">
        <f t="shared" si="526"/>
        <v>31.355573511870404</v>
      </c>
      <c r="P11218" t="str">
        <f>VLOOKUP(retail_sales_2023!C11218,customers!A:J,5,)</f>
        <v>Mumbai</v>
      </c>
      <c r="Q11218" t="str">
        <f>VLOOKUP(C11218,customers!A:J,10,0)</f>
        <v>Occasional</v>
      </c>
    </row>
    <row r="11219" spans="1:17" x14ac:dyDescent="0.3">
      <c r="A11219" t="s">
        <v>12310</v>
      </c>
      <c r="B11219" s="1">
        <v>44997</v>
      </c>
      <c r="C11219" t="s">
        <v>1160</v>
      </c>
      <c r="D11219" t="s">
        <v>1161</v>
      </c>
      <c r="E11219" t="s">
        <v>21</v>
      </c>
      <c r="F11219" t="s">
        <v>28</v>
      </c>
      <c r="G11219" t="s">
        <v>280</v>
      </c>
      <c r="H11219">
        <v>3</v>
      </c>
      <c r="I11219">
        <v>7392.68</v>
      </c>
      <c r="J11219">
        <v>0.05</v>
      </c>
      <c r="K11219">
        <v>21069.14</v>
      </c>
      <c r="L11219">
        <v>4164.78</v>
      </c>
      <c r="M11219">
        <f t="shared" si="527"/>
        <v>21069.137999999999</v>
      </c>
      <c r="N11219" t="str">
        <f t="shared" si="525"/>
        <v>Q1</v>
      </c>
      <c r="O11219" s="2">
        <f t="shared" si="526"/>
        <v>19.767204546554819</v>
      </c>
      <c r="P11219" t="str">
        <f>VLOOKUP(retail_sales_2023!C11219,customers!A:J,5,)</f>
        <v>Kolkata</v>
      </c>
      <c r="Q11219" t="str">
        <f>VLOOKUP(C11219,customers!A:J,10,0)</f>
        <v>Premium</v>
      </c>
    </row>
    <row r="11220" spans="1:17" x14ac:dyDescent="0.3">
      <c r="A11220" t="s">
        <v>12311</v>
      </c>
      <c r="B11220" s="1">
        <v>45183</v>
      </c>
      <c r="C11220" t="s">
        <v>1094</v>
      </c>
      <c r="D11220" t="s">
        <v>1095</v>
      </c>
      <c r="E11220" t="s">
        <v>27</v>
      </c>
      <c r="F11220" t="s">
        <v>52</v>
      </c>
      <c r="G11220" t="s">
        <v>117</v>
      </c>
      <c r="H11220">
        <v>1</v>
      </c>
      <c r="I11220">
        <v>520.02</v>
      </c>
      <c r="J11220">
        <v>0</v>
      </c>
      <c r="K11220">
        <v>520.02</v>
      </c>
      <c r="L11220">
        <v>35.39</v>
      </c>
      <c r="M11220">
        <f t="shared" si="527"/>
        <v>520.02</v>
      </c>
      <c r="N11220" t="str">
        <f t="shared" si="525"/>
        <v>Q3</v>
      </c>
      <c r="O11220" s="2">
        <f t="shared" si="526"/>
        <v>6.8055074804815208</v>
      </c>
      <c r="P11220" t="str">
        <f>VLOOKUP(retail_sales_2023!C11220,customers!A:J,5,)</f>
        <v>Lucknow</v>
      </c>
      <c r="Q11220" t="str">
        <f>VLOOKUP(C11220,customers!A:J,10,0)</f>
        <v>Premium</v>
      </c>
    </row>
    <row r="11221" spans="1:17" x14ac:dyDescent="0.3">
      <c r="A11221" t="s">
        <v>12312</v>
      </c>
      <c r="B11221" s="1">
        <v>45088</v>
      </c>
      <c r="C11221" t="s">
        <v>1151</v>
      </c>
      <c r="D11221" t="s">
        <v>1152</v>
      </c>
      <c r="E11221" t="s">
        <v>21</v>
      </c>
      <c r="F11221" t="s">
        <v>28</v>
      </c>
      <c r="G11221" t="s">
        <v>61</v>
      </c>
      <c r="H11221">
        <v>2</v>
      </c>
      <c r="I11221">
        <v>6271.56</v>
      </c>
      <c r="J11221">
        <v>0.05</v>
      </c>
      <c r="K11221">
        <v>11915.96</v>
      </c>
      <c r="L11221">
        <v>1963.02</v>
      </c>
      <c r="M11221">
        <f t="shared" si="527"/>
        <v>11915.964</v>
      </c>
      <c r="N11221" t="str">
        <f t="shared" si="525"/>
        <v>Q2</v>
      </c>
      <c r="O11221" s="2">
        <f t="shared" si="526"/>
        <v>16.473872017025908</v>
      </c>
      <c r="P11221" t="str">
        <f>VLOOKUP(retail_sales_2023!C11221,customers!A:J,5,)</f>
        <v>Patna</v>
      </c>
      <c r="Q11221" t="str">
        <f>VLOOKUP(C11221,customers!A:J,10,0)</f>
        <v>Premium</v>
      </c>
    </row>
    <row r="11222" spans="1:17" x14ac:dyDescent="0.3">
      <c r="A11222" t="s">
        <v>12313</v>
      </c>
      <c r="B11222" s="1">
        <v>44980</v>
      </c>
      <c r="C11222" t="s">
        <v>1002</v>
      </c>
      <c r="D11222" t="s">
        <v>1003</v>
      </c>
      <c r="E11222" t="s">
        <v>21</v>
      </c>
      <c r="F11222" t="s">
        <v>43</v>
      </c>
      <c r="G11222" t="s">
        <v>178</v>
      </c>
      <c r="H11222">
        <v>2</v>
      </c>
      <c r="I11222">
        <v>31755.82</v>
      </c>
      <c r="J11222">
        <v>0.05</v>
      </c>
      <c r="K11222">
        <v>60336.06</v>
      </c>
      <c r="L11222">
        <v>5349.54</v>
      </c>
      <c r="M11222">
        <f t="shared" si="527"/>
        <v>60336.057999999997</v>
      </c>
      <c r="N11222" t="str">
        <f t="shared" si="525"/>
        <v>Q1</v>
      </c>
      <c r="O11222" s="2">
        <f t="shared" si="526"/>
        <v>8.866240188703074</v>
      </c>
      <c r="P11222" t="str">
        <f>VLOOKUP(retail_sales_2023!C11222,customers!A:J,5,)</f>
        <v>Bhubaneswar</v>
      </c>
      <c r="Q11222" t="str">
        <f>VLOOKUP(C11222,customers!A:J,10,0)</f>
        <v>Premium</v>
      </c>
    </row>
    <row r="11223" spans="1:17" x14ac:dyDescent="0.3">
      <c r="A11223" t="s">
        <v>12314</v>
      </c>
      <c r="B11223" s="1">
        <v>45166</v>
      </c>
      <c r="C11223" t="s">
        <v>766</v>
      </c>
      <c r="D11223" t="s">
        <v>767</v>
      </c>
      <c r="E11223" t="s">
        <v>15</v>
      </c>
      <c r="F11223" t="s">
        <v>43</v>
      </c>
      <c r="G11223" t="s">
        <v>128</v>
      </c>
      <c r="H11223">
        <v>2</v>
      </c>
      <c r="I11223">
        <v>18941.490000000002</v>
      </c>
      <c r="J11223">
        <v>0</v>
      </c>
      <c r="K11223">
        <v>37882.980000000003</v>
      </c>
      <c r="L11223">
        <v>4436.7</v>
      </c>
      <c r="M11223">
        <f t="shared" si="527"/>
        <v>37882.980000000003</v>
      </c>
      <c r="N11223" t="str">
        <f t="shared" si="525"/>
        <v>Q3</v>
      </c>
      <c r="O11223" s="2">
        <f t="shared" si="526"/>
        <v>11.711591854706255</v>
      </c>
      <c r="P11223" t="str">
        <f>VLOOKUP(retail_sales_2023!C11223,customers!A:J,5,)</f>
        <v>Coimbatore</v>
      </c>
      <c r="Q11223" t="str">
        <f>VLOOKUP(C11223,customers!A:J,10,0)</f>
        <v>Premium</v>
      </c>
    </row>
    <row r="11224" spans="1:17" x14ac:dyDescent="0.3">
      <c r="A11224" t="s">
        <v>12315</v>
      </c>
      <c r="B11224" s="1">
        <v>45065</v>
      </c>
      <c r="C11224" t="s">
        <v>1265</v>
      </c>
      <c r="D11224" t="s">
        <v>1266</v>
      </c>
      <c r="E11224" t="s">
        <v>15</v>
      </c>
      <c r="F11224" t="s">
        <v>28</v>
      </c>
      <c r="G11224" t="s">
        <v>97</v>
      </c>
      <c r="H11224">
        <v>2</v>
      </c>
      <c r="I11224">
        <v>1814.1</v>
      </c>
      <c r="J11224">
        <v>0.1</v>
      </c>
      <c r="K11224">
        <v>3265.38</v>
      </c>
      <c r="L11224">
        <v>663.89</v>
      </c>
      <c r="M11224">
        <f t="shared" si="527"/>
        <v>3265.38</v>
      </c>
      <c r="N11224" t="str">
        <f t="shared" si="525"/>
        <v>Q2</v>
      </c>
      <c r="O11224" s="2">
        <f t="shared" si="526"/>
        <v>20.331171257250304</v>
      </c>
      <c r="P11224" t="str">
        <f>VLOOKUP(retail_sales_2023!C11224,customers!A:J,5,)</f>
        <v>Coimbatore</v>
      </c>
      <c r="Q11224" t="str">
        <f>VLOOKUP(C11224,customers!A:J,10,0)</f>
        <v>Premium</v>
      </c>
    </row>
    <row r="11225" spans="1:17" x14ac:dyDescent="0.3">
      <c r="A11225" t="s">
        <v>12316</v>
      </c>
      <c r="B11225" s="1">
        <v>45229</v>
      </c>
      <c r="C11225" t="s">
        <v>1061</v>
      </c>
      <c r="D11225" t="s">
        <v>13093</v>
      </c>
      <c r="E11225" t="s">
        <v>27</v>
      </c>
      <c r="F11225" t="s">
        <v>43</v>
      </c>
      <c r="G11225" t="s">
        <v>44</v>
      </c>
      <c r="H11225">
        <v>3</v>
      </c>
      <c r="I11225">
        <v>48838.63</v>
      </c>
      <c r="J11225">
        <v>0.25</v>
      </c>
      <c r="K11225">
        <v>109886.92</v>
      </c>
      <c r="L11225">
        <v>12265.67</v>
      </c>
      <c r="M11225">
        <f t="shared" si="527"/>
        <v>109886.91749999998</v>
      </c>
      <c r="N11225" t="str">
        <f t="shared" si="525"/>
        <v>Q4</v>
      </c>
      <c r="O11225" s="2">
        <f t="shared" si="526"/>
        <v>11.16208371296602</v>
      </c>
      <c r="P11225" t="str">
        <f>VLOOKUP(retail_sales_2023!C11225,customers!A:J,5,)</f>
        <v>Jaipur</v>
      </c>
      <c r="Q11225" t="str">
        <f>VLOOKUP(C11225,customers!A:J,10,0)</f>
        <v>Regular</v>
      </c>
    </row>
    <row r="11226" spans="1:17" x14ac:dyDescent="0.3">
      <c r="A11226" t="s">
        <v>12317</v>
      </c>
      <c r="B11226" s="1">
        <v>45239</v>
      </c>
      <c r="C11226" t="s">
        <v>1135</v>
      </c>
      <c r="D11226" t="s">
        <v>1136</v>
      </c>
      <c r="E11226" t="s">
        <v>33</v>
      </c>
      <c r="F11226" t="s">
        <v>28</v>
      </c>
      <c r="G11226" t="s">
        <v>165</v>
      </c>
      <c r="H11226">
        <v>5</v>
      </c>
      <c r="I11226">
        <v>2270.46</v>
      </c>
      <c r="J11226">
        <v>0</v>
      </c>
      <c r="K11226">
        <v>11352.3</v>
      </c>
      <c r="L11226">
        <v>2547.11</v>
      </c>
      <c r="M11226">
        <f t="shared" si="527"/>
        <v>11352.3</v>
      </c>
      <c r="N11226" t="str">
        <f t="shared" si="525"/>
        <v>Q4</v>
      </c>
      <c r="O11226" s="2">
        <f t="shared" si="526"/>
        <v>22.436951102419776</v>
      </c>
      <c r="P11226" t="str">
        <f>VLOOKUP(retail_sales_2023!C11226,customers!A:J,5,)</f>
        <v>Ahmedabad</v>
      </c>
      <c r="Q11226" t="str">
        <f>VLOOKUP(C11226,customers!A:J,10,0)</f>
        <v>Premium</v>
      </c>
    </row>
    <row r="11227" spans="1:17" x14ac:dyDescent="0.3">
      <c r="A11227" t="s">
        <v>12318</v>
      </c>
      <c r="B11227" s="1">
        <v>45190</v>
      </c>
      <c r="C11227" t="s">
        <v>1154</v>
      </c>
      <c r="D11227" t="s">
        <v>1155</v>
      </c>
      <c r="E11227" t="s">
        <v>15</v>
      </c>
      <c r="F11227" t="s">
        <v>52</v>
      </c>
      <c r="G11227" t="s">
        <v>53</v>
      </c>
      <c r="H11227">
        <v>10</v>
      </c>
      <c r="I11227">
        <v>65.150000000000006</v>
      </c>
      <c r="J11227">
        <v>0</v>
      </c>
      <c r="K11227">
        <v>651.5</v>
      </c>
      <c r="L11227">
        <v>59.24</v>
      </c>
      <c r="M11227">
        <f t="shared" si="527"/>
        <v>651.5</v>
      </c>
      <c r="N11227" t="str">
        <f t="shared" si="525"/>
        <v>Q3</v>
      </c>
      <c r="O11227" s="2">
        <f t="shared" si="526"/>
        <v>9.0928626247122022</v>
      </c>
      <c r="P11227" t="str">
        <f>VLOOKUP(retail_sales_2023!C11227,customers!A:J,5,)</f>
        <v>Chennai</v>
      </c>
      <c r="Q11227" t="str">
        <f>VLOOKUP(C11227,customers!A:J,10,0)</f>
        <v>Premium</v>
      </c>
    </row>
    <row r="11228" spans="1:17" x14ac:dyDescent="0.3">
      <c r="A11228" t="s">
        <v>12319</v>
      </c>
      <c r="B11228" s="1">
        <v>44953</v>
      </c>
      <c r="C11228" t="s">
        <v>1969</v>
      </c>
      <c r="D11228" t="s">
        <v>1970</v>
      </c>
      <c r="E11228" t="s">
        <v>33</v>
      </c>
      <c r="F11228" t="s">
        <v>43</v>
      </c>
      <c r="G11228" t="s">
        <v>178</v>
      </c>
      <c r="H11228">
        <v>1</v>
      </c>
      <c r="I11228">
        <v>47475.47</v>
      </c>
      <c r="J11228">
        <v>0</v>
      </c>
      <c r="K11228">
        <v>47475.47</v>
      </c>
      <c r="L11228">
        <v>6602.32</v>
      </c>
      <c r="M11228">
        <f t="shared" si="527"/>
        <v>47475.47</v>
      </c>
      <c r="N11228" t="str">
        <f t="shared" si="525"/>
        <v>Q1</v>
      </c>
      <c r="O11228" s="2">
        <f t="shared" si="526"/>
        <v>13.906802818381786</v>
      </c>
      <c r="P11228" t="str">
        <f>VLOOKUP(retail_sales_2023!C11228,customers!A:J,5,)</f>
        <v>Ahmedabad</v>
      </c>
      <c r="Q11228" t="str">
        <f>VLOOKUP(C11228,customers!A:J,10,0)</f>
        <v>Premium</v>
      </c>
    </row>
    <row r="11229" spans="1:17" x14ac:dyDescent="0.3">
      <c r="A11229" t="s">
        <v>12320</v>
      </c>
      <c r="B11229" s="1">
        <v>45274</v>
      </c>
      <c r="C11229" t="s">
        <v>1969</v>
      </c>
      <c r="D11229" t="s">
        <v>1970</v>
      </c>
      <c r="E11229" t="s">
        <v>33</v>
      </c>
      <c r="F11229" t="s">
        <v>81</v>
      </c>
      <c r="G11229" t="s">
        <v>264</v>
      </c>
      <c r="H11229">
        <v>5</v>
      </c>
      <c r="I11229">
        <v>344.94</v>
      </c>
      <c r="J11229">
        <v>0.3</v>
      </c>
      <c r="K11229">
        <v>1207.29</v>
      </c>
      <c r="L11229">
        <v>311.02999999999997</v>
      </c>
      <c r="M11229">
        <f t="shared" si="527"/>
        <v>1207.29</v>
      </c>
      <c r="N11229" t="str">
        <f t="shared" si="525"/>
        <v>Q4</v>
      </c>
      <c r="O11229" s="2">
        <f t="shared" si="526"/>
        <v>25.762658516180863</v>
      </c>
      <c r="P11229" t="str">
        <f>VLOOKUP(retail_sales_2023!C11229,customers!A:J,5,)</f>
        <v>Ahmedabad</v>
      </c>
      <c r="Q11229" t="str">
        <f>VLOOKUP(C11229,customers!A:J,10,0)</f>
        <v>Premium</v>
      </c>
    </row>
    <row r="11230" spans="1:17" x14ac:dyDescent="0.3">
      <c r="A11230" t="s">
        <v>12321</v>
      </c>
      <c r="B11230" s="1">
        <v>45218</v>
      </c>
      <c r="C11230" t="s">
        <v>163</v>
      </c>
      <c r="D11230" t="s">
        <v>164</v>
      </c>
      <c r="E11230" t="s">
        <v>27</v>
      </c>
      <c r="F11230" t="s">
        <v>52</v>
      </c>
      <c r="G11230" t="s">
        <v>226</v>
      </c>
      <c r="H11230">
        <v>9</v>
      </c>
      <c r="I11230">
        <v>479</v>
      </c>
      <c r="J11230">
        <v>0.25</v>
      </c>
      <c r="K11230">
        <v>3233.25</v>
      </c>
      <c r="L11230">
        <v>200.2</v>
      </c>
      <c r="M11230">
        <f t="shared" si="527"/>
        <v>3233.25</v>
      </c>
      <c r="N11230" t="str">
        <f t="shared" si="525"/>
        <v>Q4</v>
      </c>
      <c r="O11230" s="2">
        <f t="shared" si="526"/>
        <v>6.1919121626846048</v>
      </c>
      <c r="P11230" t="str">
        <f>VLOOKUP(retail_sales_2023!C11230,customers!A:J,5,)</f>
        <v>Lucknow</v>
      </c>
      <c r="Q11230" t="str">
        <f>VLOOKUP(C11230,customers!A:J,10,0)</f>
        <v>Occasional</v>
      </c>
    </row>
    <row r="11231" spans="1:17" x14ac:dyDescent="0.3">
      <c r="A11231" t="s">
        <v>12322</v>
      </c>
      <c r="B11231" s="1">
        <v>44936</v>
      </c>
      <c r="C11231" t="s">
        <v>858</v>
      </c>
      <c r="D11231" t="s">
        <v>859</v>
      </c>
      <c r="E11231" t="s">
        <v>27</v>
      </c>
      <c r="F11231" t="s">
        <v>81</v>
      </c>
      <c r="G11231" t="s">
        <v>239</v>
      </c>
      <c r="H11231">
        <v>1</v>
      </c>
      <c r="I11231">
        <v>2028.09</v>
      </c>
      <c r="J11231">
        <v>0.3</v>
      </c>
      <c r="K11231">
        <v>1419.66</v>
      </c>
      <c r="L11231">
        <v>517.96</v>
      </c>
      <c r="M11231">
        <f t="shared" si="527"/>
        <v>1419.6629999999998</v>
      </c>
      <c r="N11231" t="str">
        <f t="shared" si="525"/>
        <v>Q1</v>
      </c>
      <c r="O11231" s="2">
        <f t="shared" si="526"/>
        <v>36.484792133327701</v>
      </c>
      <c r="P11231" t="str">
        <f>VLOOKUP(retail_sales_2023!C11231,customers!A:J,5,)</f>
        <v>Chandigarh</v>
      </c>
      <c r="Q11231" t="str">
        <f>VLOOKUP(C11231,customers!A:J,10,0)</f>
        <v>Occasional</v>
      </c>
    </row>
    <row r="11232" spans="1:17" x14ac:dyDescent="0.3">
      <c r="A11232" t="s">
        <v>12323</v>
      </c>
      <c r="B11232" s="1">
        <v>45049</v>
      </c>
      <c r="C11232" t="s">
        <v>2321</v>
      </c>
      <c r="D11232" t="s">
        <v>2322</v>
      </c>
      <c r="E11232" t="s">
        <v>33</v>
      </c>
      <c r="F11232" t="s">
        <v>81</v>
      </c>
      <c r="G11232" t="s">
        <v>239</v>
      </c>
      <c r="H11232">
        <v>2</v>
      </c>
      <c r="I11232">
        <v>2701.09</v>
      </c>
      <c r="J11232">
        <v>0</v>
      </c>
      <c r="K11232">
        <v>5402.18</v>
      </c>
      <c r="L11232">
        <v>1674.75</v>
      </c>
      <c r="M11232">
        <f t="shared" si="527"/>
        <v>5402.18</v>
      </c>
      <c r="N11232" t="str">
        <f t="shared" si="525"/>
        <v>Q2</v>
      </c>
      <c r="O11232" s="2">
        <f t="shared" si="526"/>
        <v>31.001373519579129</v>
      </c>
      <c r="P11232" t="str">
        <f>VLOOKUP(retail_sales_2023!C11232,customers!A:J,5,)</f>
        <v>Mumbai</v>
      </c>
      <c r="Q11232" t="str">
        <f>VLOOKUP(C11232,customers!A:J,10,0)</f>
        <v>Premium</v>
      </c>
    </row>
    <row r="11233" spans="1:17" x14ac:dyDescent="0.3">
      <c r="A11233" t="s">
        <v>12324</v>
      </c>
      <c r="B11233" s="1">
        <v>45120</v>
      </c>
      <c r="C11233" t="s">
        <v>849</v>
      </c>
      <c r="D11233" t="s">
        <v>850</v>
      </c>
      <c r="E11233" t="s">
        <v>33</v>
      </c>
      <c r="F11233" t="s">
        <v>28</v>
      </c>
      <c r="G11233" t="s">
        <v>280</v>
      </c>
      <c r="H11233">
        <v>4</v>
      </c>
      <c r="I11233">
        <v>1570.95</v>
      </c>
      <c r="J11233">
        <v>0.15</v>
      </c>
      <c r="K11233">
        <v>5341.23</v>
      </c>
      <c r="L11233">
        <v>1351.88</v>
      </c>
      <c r="M11233">
        <f t="shared" si="527"/>
        <v>5341.23</v>
      </c>
      <c r="N11233" t="str">
        <f t="shared" si="525"/>
        <v>Q3</v>
      </c>
      <c r="O11233" s="2">
        <f t="shared" si="526"/>
        <v>25.310274974116453</v>
      </c>
      <c r="P11233" t="str">
        <f>VLOOKUP(retail_sales_2023!C11233,customers!A:J,5,)</f>
        <v>Nagpur</v>
      </c>
      <c r="Q11233" t="str">
        <f>VLOOKUP(C11233,customers!A:J,10,0)</f>
        <v>Occasional</v>
      </c>
    </row>
    <row r="11234" spans="1:17" x14ac:dyDescent="0.3">
      <c r="A11234" t="s">
        <v>12325</v>
      </c>
      <c r="B11234" s="1">
        <v>45027</v>
      </c>
      <c r="C11234" t="s">
        <v>1240</v>
      </c>
      <c r="D11234" t="s">
        <v>1241</v>
      </c>
      <c r="E11234" t="s">
        <v>33</v>
      </c>
      <c r="F11234" t="s">
        <v>28</v>
      </c>
      <c r="G11234" t="s">
        <v>57</v>
      </c>
      <c r="H11234">
        <v>5</v>
      </c>
      <c r="I11234">
        <v>401.13</v>
      </c>
      <c r="J11234">
        <v>0.15</v>
      </c>
      <c r="K11234">
        <v>1704.8</v>
      </c>
      <c r="L11234">
        <v>423.78</v>
      </c>
      <c r="M11234">
        <f t="shared" si="527"/>
        <v>1704.8025</v>
      </c>
      <c r="N11234" t="str">
        <f t="shared" si="525"/>
        <v>Q2</v>
      </c>
      <c r="O11234" s="2">
        <f t="shared" si="526"/>
        <v>24.858047864852182</v>
      </c>
      <c r="P11234" t="str">
        <f>VLOOKUP(retail_sales_2023!C11234,customers!A:J,5,)</f>
        <v>Surat</v>
      </c>
      <c r="Q11234" t="str">
        <f>VLOOKUP(C11234,customers!A:J,10,0)</f>
        <v>Premium</v>
      </c>
    </row>
    <row r="11235" spans="1:17" x14ac:dyDescent="0.3">
      <c r="A11235" t="s">
        <v>12326</v>
      </c>
      <c r="B11235" s="1">
        <v>45039</v>
      </c>
      <c r="C11235" t="s">
        <v>2025</v>
      </c>
      <c r="D11235" t="s">
        <v>2026</v>
      </c>
      <c r="E11235" t="s">
        <v>33</v>
      </c>
      <c r="F11235" t="s">
        <v>43</v>
      </c>
      <c r="G11235" t="s">
        <v>282</v>
      </c>
      <c r="H11235">
        <v>3</v>
      </c>
      <c r="I11235">
        <v>27777.37</v>
      </c>
      <c r="J11235">
        <v>0</v>
      </c>
      <c r="K11235">
        <v>83332.11</v>
      </c>
      <c r="L11235">
        <v>7157.56</v>
      </c>
      <c r="M11235">
        <f t="shared" si="527"/>
        <v>83332.11</v>
      </c>
      <c r="N11235" t="str">
        <f t="shared" si="525"/>
        <v>Q2</v>
      </c>
      <c r="O11235" s="2">
        <f t="shared" si="526"/>
        <v>8.5891980894279527</v>
      </c>
      <c r="P11235" t="str">
        <f>VLOOKUP(retail_sales_2023!C11235,customers!A:J,5,)</f>
        <v>Pune</v>
      </c>
      <c r="Q11235" t="str">
        <f>VLOOKUP(C11235,customers!A:J,10,0)</f>
        <v>Premium</v>
      </c>
    </row>
    <row r="11236" spans="1:17" x14ac:dyDescent="0.3">
      <c r="A11236" t="s">
        <v>12327</v>
      </c>
      <c r="B11236" s="1">
        <v>45033</v>
      </c>
      <c r="C11236" t="s">
        <v>573</v>
      </c>
      <c r="D11236" t="s">
        <v>574</v>
      </c>
      <c r="E11236" t="s">
        <v>21</v>
      </c>
      <c r="F11236" t="s">
        <v>43</v>
      </c>
      <c r="G11236" t="s">
        <v>282</v>
      </c>
      <c r="H11236">
        <v>2</v>
      </c>
      <c r="I11236">
        <v>73352.34</v>
      </c>
      <c r="J11236">
        <v>0.25</v>
      </c>
      <c r="K11236">
        <v>110028.51</v>
      </c>
      <c r="L11236">
        <v>16902.189999999999</v>
      </c>
      <c r="M11236">
        <f t="shared" si="527"/>
        <v>110028.51</v>
      </c>
      <c r="N11236" t="str">
        <f t="shared" si="525"/>
        <v>Q2</v>
      </c>
      <c r="O11236" s="2">
        <f t="shared" si="526"/>
        <v>15.361645813435082</v>
      </c>
      <c r="P11236" t="str">
        <f>VLOOKUP(retail_sales_2023!C11236,customers!A:J,5,)</f>
        <v>Kolkata</v>
      </c>
      <c r="Q11236" t="str">
        <f>VLOOKUP(C11236,customers!A:J,10,0)</f>
        <v>Premium</v>
      </c>
    </row>
    <row r="11237" spans="1:17" x14ac:dyDescent="0.3">
      <c r="A11237" t="s">
        <v>12328</v>
      </c>
      <c r="B11237" s="1">
        <v>45218</v>
      </c>
      <c r="C11237" t="s">
        <v>251</v>
      </c>
      <c r="D11237" t="s">
        <v>252</v>
      </c>
      <c r="E11237" t="s">
        <v>15</v>
      </c>
      <c r="F11237" t="s">
        <v>52</v>
      </c>
      <c r="G11237" t="s">
        <v>117</v>
      </c>
      <c r="H11237">
        <v>6</v>
      </c>
      <c r="I11237">
        <v>541</v>
      </c>
      <c r="J11237">
        <v>0.05</v>
      </c>
      <c r="K11237">
        <v>3083.7</v>
      </c>
      <c r="L11237">
        <v>306.83999999999997</v>
      </c>
      <c r="M11237">
        <f t="shared" si="527"/>
        <v>3083.7</v>
      </c>
      <c r="N11237" t="str">
        <f t="shared" si="525"/>
        <v>Q4</v>
      </c>
      <c r="O11237" s="2">
        <f t="shared" si="526"/>
        <v>9.9503842786263252</v>
      </c>
      <c r="P11237" t="str">
        <f>VLOOKUP(retail_sales_2023!C11237,customers!A:J,5,)</f>
        <v>Chennai</v>
      </c>
      <c r="Q11237" t="str">
        <f>VLOOKUP(C11237,customers!A:J,10,0)</f>
        <v>Occasional</v>
      </c>
    </row>
    <row r="11238" spans="1:17" x14ac:dyDescent="0.3">
      <c r="A11238" t="s">
        <v>12329</v>
      </c>
      <c r="B11238" s="1">
        <v>44928</v>
      </c>
      <c r="C11238" t="s">
        <v>417</v>
      </c>
      <c r="D11238" t="s">
        <v>418</v>
      </c>
      <c r="E11238" t="s">
        <v>27</v>
      </c>
      <c r="F11238" t="s">
        <v>38</v>
      </c>
      <c r="G11238" t="s">
        <v>77</v>
      </c>
      <c r="H11238">
        <v>4</v>
      </c>
      <c r="I11238">
        <v>3336.96</v>
      </c>
      <c r="J11238">
        <v>0.15</v>
      </c>
      <c r="K11238">
        <v>11345.66</v>
      </c>
      <c r="L11238">
        <v>3396.23</v>
      </c>
      <c r="M11238">
        <f t="shared" si="527"/>
        <v>11345.664000000001</v>
      </c>
      <c r="N11238" t="str">
        <f t="shared" si="525"/>
        <v>Q1</v>
      </c>
      <c r="O11238" s="2">
        <f t="shared" si="526"/>
        <v>29.934177474029717</v>
      </c>
      <c r="P11238" t="str">
        <f>VLOOKUP(retail_sales_2023!C11238,customers!A:J,5,)</f>
        <v>Lucknow</v>
      </c>
      <c r="Q11238" t="str">
        <f>VLOOKUP(C11238,customers!A:J,10,0)</f>
        <v>Occasional</v>
      </c>
    </row>
    <row r="11239" spans="1:17" x14ac:dyDescent="0.3">
      <c r="A11239" t="s">
        <v>12330</v>
      </c>
      <c r="B11239" s="1">
        <v>44935</v>
      </c>
      <c r="C11239" t="s">
        <v>861</v>
      </c>
      <c r="D11239" t="s">
        <v>862</v>
      </c>
      <c r="E11239" t="s">
        <v>21</v>
      </c>
      <c r="F11239" t="s">
        <v>52</v>
      </c>
      <c r="G11239" t="s">
        <v>69</v>
      </c>
      <c r="H11239">
        <v>8</v>
      </c>
      <c r="I11239">
        <v>208.74</v>
      </c>
      <c r="J11239">
        <v>0.1</v>
      </c>
      <c r="K11239">
        <v>1502.93</v>
      </c>
      <c r="L11239">
        <v>124.11</v>
      </c>
      <c r="M11239">
        <f t="shared" si="527"/>
        <v>1502.9280000000001</v>
      </c>
      <c r="N11239" t="str">
        <f t="shared" si="525"/>
        <v>Q1</v>
      </c>
      <c r="O11239" s="2">
        <f t="shared" si="526"/>
        <v>8.257869627993319</v>
      </c>
      <c r="P11239" t="str">
        <f>VLOOKUP(retail_sales_2023!C11239,customers!A:J,5,)</f>
        <v>Bhubaneswar</v>
      </c>
      <c r="Q11239" t="str">
        <f>VLOOKUP(C11239,customers!A:J,10,0)</f>
        <v>Premium</v>
      </c>
    </row>
    <row r="11240" spans="1:17" x14ac:dyDescent="0.3">
      <c r="A11240" t="s">
        <v>12331</v>
      </c>
      <c r="B11240" s="1">
        <v>45239</v>
      </c>
      <c r="C11240" t="s">
        <v>2294</v>
      </c>
      <c r="D11240" t="s">
        <v>2295</v>
      </c>
      <c r="E11240" t="s">
        <v>27</v>
      </c>
      <c r="F11240" t="s">
        <v>43</v>
      </c>
      <c r="G11240" t="s">
        <v>301</v>
      </c>
      <c r="H11240">
        <v>4</v>
      </c>
      <c r="I11240">
        <v>7146.19</v>
      </c>
      <c r="J11240">
        <v>0</v>
      </c>
      <c r="K11240">
        <v>28584.76</v>
      </c>
      <c r="L11240">
        <v>2536.52</v>
      </c>
      <c r="M11240">
        <f t="shared" si="527"/>
        <v>28584.76</v>
      </c>
      <c r="N11240" t="str">
        <f t="shared" si="525"/>
        <v>Q4</v>
      </c>
      <c r="O11240" s="2">
        <f t="shared" si="526"/>
        <v>8.873679541126112</v>
      </c>
      <c r="P11240" t="str">
        <f>VLOOKUP(retail_sales_2023!C11240,customers!A:J,5,)</f>
        <v>Amritsar</v>
      </c>
      <c r="Q11240" t="str">
        <f>VLOOKUP(C11240,customers!A:J,10,0)</f>
        <v>Regular</v>
      </c>
    </row>
    <row r="11241" spans="1:17" x14ac:dyDescent="0.3">
      <c r="A11241" t="s">
        <v>12332</v>
      </c>
      <c r="B11241" s="1">
        <v>45208</v>
      </c>
      <c r="C11241" t="s">
        <v>59</v>
      </c>
      <c r="D11241" t="s">
        <v>60</v>
      </c>
      <c r="E11241" t="s">
        <v>33</v>
      </c>
      <c r="F11241" t="s">
        <v>16</v>
      </c>
      <c r="G11241" t="s">
        <v>192</v>
      </c>
      <c r="H11241">
        <v>2</v>
      </c>
      <c r="I11241">
        <v>490.06</v>
      </c>
      <c r="J11241">
        <v>0.05</v>
      </c>
      <c r="K11241">
        <v>931.11</v>
      </c>
      <c r="L11241">
        <v>336.09</v>
      </c>
      <c r="M11241">
        <f t="shared" si="527"/>
        <v>931.11399999999992</v>
      </c>
      <c r="N11241" t="str">
        <f t="shared" si="525"/>
        <v>Q4</v>
      </c>
      <c r="O11241" s="2">
        <f t="shared" si="526"/>
        <v>36.095627799078514</v>
      </c>
      <c r="P11241" t="str">
        <f>VLOOKUP(retail_sales_2023!C11241,customers!A:J,5,)</f>
        <v>Nagpur</v>
      </c>
      <c r="Q11241" t="str">
        <f>VLOOKUP(C11241,customers!A:J,10,0)</f>
        <v>Premium</v>
      </c>
    </row>
    <row r="11242" spans="1:17" x14ac:dyDescent="0.3">
      <c r="A11242" t="s">
        <v>12333</v>
      </c>
      <c r="B11242" s="1">
        <v>45270</v>
      </c>
      <c r="C11242" t="s">
        <v>544</v>
      </c>
      <c r="D11242" t="s">
        <v>545</v>
      </c>
      <c r="E11242" t="s">
        <v>15</v>
      </c>
      <c r="F11242" t="s">
        <v>22</v>
      </c>
      <c r="G11242" t="s">
        <v>34</v>
      </c>
      <c r="H11242">
        <v>1</v>
      </c>
      <c r="I11242">
        <v>16155.01</v>
      </c>
      <c r="J11242">
        <v>0.15</v>
      </c>
      <c r="K11242">
        <v>13731.76</v>
      </c>
      <c r="L11242">
        <v>3823.05</v>
      </c>
      <c r="M11242">
        <f t="shared" si="527"/>
        <v>13731.7585</v>
      </c>
      <c r="N11242" t="str">
        <f t="shared" si="525"/>
        <v>Q4</v>
      </c>
      <c r="O11242" s="2">
        <f t="shared" si="526"/>
        <v>27.840932262142655</v>
      </c>
      <c r="P11242" t="str">
        <f>VLOOKUP(retail_sales_2023!C11242,customers!A:J,5,)</f>
        <v>Bengaluru</v>
      </c>
      <c r="Q11242" t="str">
        <f>VLOOKUP(C11242,customers!A:J,10,0)</f>
        <v>Premium</v>
      </c>
    </row>
    <row r="11243" spans="1:17" x14ac:dyDescent="0.3">
      <c r="A11243" t="s">
        <v>12334</v>
      </c>
      <c r="B11243" s="1">
        <v>45140</v>
      </c>
      <c r="C11243" t="s">
        <v>1576</v>
      </c>
      <c r="D11243" t="s">
        <v>1577</v>
      </c>
      <c r="E11243" t="s">
        <v>33</v>
      </c>
      <c r="F11243" t="s">
        <v>22</v>
      </c>
      <c r="G11243" t="s">
        <v>23</v>
      </c>
      <c r="H11243">
        <v>4</v>
      </c>
      <c r="I11243">
        <v>21558.39</v>
      </c>
      <c r="J11243">
        <v>0</v>
      </c>
      <c r="K11243">
        <v>86233.56</v>
      </c>
      <c r="L11243">
        <v>21622.22</v>
      </c>
      <c r="M11243">
        <f t="shared" si="527"/>
        <v>86233.56</v>
      </c>
      <c r="N11243" t="str">
        <f t="shared" si="525"/>
        <v>Q3</v>
      </c>
      <c r="O11243" s="2">
        <f t="shared" si="526"/>
        <v>25.074019905939178</v>
      </c>
      <c r="P11243" t="str">
        <f>VLOOKUP(retail_sales_2023!C11243,customers!A:J,5,)</f>
        <v>Pune</v>
      </c>
      <c r="Q11243" t="str">
        <f>VLOOKUP(C11243,customers!A:J,10,0)</f>
        <v>Regular</v>
      </c>
    </row>
    <row r="11244" spans="1:17" x14ac:dyDescent="0.3">
      <c r="A11244" t="s">
        <v>12335</v>
      </c>
      <c r="B11244" s="1">
        <v>45179</v>
      </c>
      <c r="C11244" t="s">
        <v>1395</v>
      </c>
      <c r="D11244" t="s">
        <v>1396</v>
      </c>
      <c r="E11244" t="s">
        <v>15</v>
      </c>
      <c r="F11244" t="s">
        <v>52</v>
      </c>
      <c r="G11244" t="s">
        <v>937</v>
      </c>
      <c r="H11244">
        <v>6</v>
      </c>
      <c r="I11244">
        <v>727.71</v>
      </c>
      <c r="J11244">
        <v>0</v>
      </c>
      <c r="K11244">
        <v>4366.26</v>
      </c>
      <c r="L11244">
        <v>309.37</v>
      </c>
      <c r="M11244">
        <f t="shared" si="527"/>
        <v>4366.26</v>
      </c>
      <c r="N11244" t="str">
        <f t="shared" si="525"/>
        <v>Q3</v>
      </c>
      <c r="O11244" s="2">
        <f t="shared" si="526"/>
        <v>7.0854690284133328</v>
      </c>
      <c r="P11244" t="str">
        <f>VLOOKUP(retail_sales_2023!C11244,customers!A:J,5,)</f>
        <v>Coimbatore</v>
      </c>
      <c r="Q11244" t="str">
        <f>VLOOKUP(C11244,customers!A:J,10,0)</f>
        <v>Occasional</v>
      </c>
    </row>
    <row r="11245" spans="1:17" x14ac:dyDescent="0.3">
      <c r="A11245" t="s">
        <v>12336</v>
      </c>
      <c r="B11245" s="1">
        <v>45274</v>
      </c>
      <c r="C11245" t="s">
        <v>1913</v>
      </c>
      <c r="D11245" t="s">
        <v>1914</v>
      </c>
      <c r="E11245" t="s">
        <v>21</v>
      </c>
      <c r="F11245" t="s">
        <v>43</v>
      </c>
      <c r="G11245" t="s">
        <v>301</v>
      </c>
      <c r="H11245">
        <v>1</v>
      </c>
      <c r="I11245">
        <v>21231.46</v>
      </c>
      <c r="J11245">
        <v>0.05</v>
      </c>
      <c r="K11245">
        <v>20169.89</v>
      </c>
      <c r="L11245">
        <v>2797.84</v>
      </c>
      <c r="M11245">
        <f t="shared" si="527"/>
        <v>20169.886999999999</v>
      </c>
      <c r="N11245" t="str">
        <f t="shared" si="525"/>
        <v>Q4</v>
      </c>
      <c r="O11245" s="2">
        <f t="shared" si="526"/>
        <v>13.871369650503794</v>
      </c>
      <c r="P11245" t="str">
        <f>VLOOKUP(retail_sales_2023!C11245,customers!A:J,5,)</f>
        <v>Patna</v>
      </c>
      <c r="Q11245" t="str">
        <f>VLOOKUP(C11245,customers!A:J,10,0)</f>
        <v>Premium</v>
      </c>
    </row>
    <row r="11246" spans="1:17" x14ac:dyDescent="0.3">
      <c r="A11246" t="s">
        <v>12337</v>
      </c>
      <c r="B11246" s="1">
        <v>45028</v>
      </c>
      <c r="C11246" t="s">
        <v>241</v>
      </c>
      <c r="D11246" t="s">
        <v>242</v>
      </c>
      <c r="E11246" t="s">
        <v>27</v>
      </c>
      <c r="F11246" t="s">
        <v>38</v>
      </c>
      <c r="G11246" t="s">
        <v>456</v>
      </c>
      <c r="H11246">
        <v>4</v>
      </c>
      <c r="I11246">
        <v>866.09</v>
      </c>
      <c r="J11246">
        <v>0.1</v>
      </c>
      <c r="K11246">
        <v>3117.92</v>
      </c>
      <c r="L11246">
        <v>986.79</v>
      </c>
      <c r="M11246">
        <f t="shared" si="527"/>
        <v>3117.924</v>
      </c>
      <c r="N11246" t="str">
        <f t="shared" si="525"/>
        <v>Q2</v>
      </c>
      <c r="O11246" s="2">
        <f t="shared" si="526"/>
        <v>31.648983938009955</v>
      </c>
      <c r="P11246" t="str">
        <f>VLOOKUP(retail_sales_2023!C11246,customers!A:J,5,)</f>
        <v>Amritsar</v>
      </c>
      <c r="Q11246" t="str">
        <f>VLOOKUP(C11246,customers!A:J,10,0)</f>
        <v>Premium</v>
      </c>
    </row>
    <row r="11247" spans="1:17" x14ac:dyDescent="0.3">
      <c r="A11247" t="s">
        <v>12338</v>
      </c>
      <c r="B11247" s="1">
        <v>45158</v>
      </c>
      <c r="C11247" t="s">
        <v>2155</v>
      </c>
      <c r="D11247" t="s">
        <v>2286</v>
      </c>
      <c r="E11247" t="s">
        <v>15</v>
      </c>
      <c r="F11247" t="s">
        <v>16</v>
      </c>
      <c r="G11247" t="s">
        <v>17</v>
      </c>
      <c r="H11247">
        <v>2</v>
      </c>
      <c r="I11247">
        <v>477.31</v>
      </c>
      <c r="J11247">
        <v>0.2</v>
      </c>
      <c r="K11247">
        <v>763.7</v>
      </c>
      <c r="L11247">
        <v>246.93</v>
      </c>
      <c r="M11247">
        <f t="shared" si="527"/>
        <v>763.69600000000003</v>
      </c>
      <c r="N11247" t="str">
        <f t="shared" si="525"/>
        <v>Q3</v>
      </c>
      <c r="O11247" s="2">
        <f t="shared" si="526"/>
        <v>32.333376980489717</v>
      </c>
      <c r="P11247" t="str">
        <f>VLOOKUP(retail_sales_2023!C11247,customers!A:J,5,)</f>
        <v>Bengaluru</v>
      </c>
      <c r="Q11247" t="str">
        <f>VLOOKUP(C11247,customers!A:J,10,0)</f>
        <v>Regular</v>
      </c>
    </row>
    <row r="11248" spans="1:17" x14ac:dyDescent="0.3">
      <c r="A11248" t="s">
        <v>12339</v>
      </c>
      <c r="B11248" s="1">
        <v>45116</v>
      </c>
      <c r="C11248" t="s">
        <v>849</v>
      </c>
      <c r="D11248" t="s">
        <v>850</v>
      </c>
      <c r="E11248" t="s">
        <v>33</v>
      </c>
      <c r="F11248" t="s">
        <v>38</v>
      </c>
      <c r="G11248" t="s">
        <v>90</v>
      </c>
      <c r="H11248">
        <v>5</v>
      </c>
      <c r="I11248">
        <v>2502.62</v>
      </c>
      <c r="J11248">
        <v>0</v>
      </c>
      <c r="K11248">
        <v>12513.1</v>
      </c>
      <c r="L11248">
        <v>4048.41</v>
      </c>
      <c r="M11248">
        <f t="shared" si="527"/>
        <v>12513.099999999999</v>
      </c>
      <c r="N11248" t="str">
        <f t="shared" si="525"/>
        <v>Q3</v>
      </c>
      <c r="O11248" s="2">
        <f t="shared" si="526"/>
        <v>32.353373664399712</v>
      </c>
      <c r="P11248" t="str">
        <f>VLOOKUP(retail_sales_2023!C11248,customers!A:J,5,)</f>
        <v>Nagpur</v>
      </c>
      <c r="Q11248" t="str">
        <f>VLOOKUP(C11248,customers!A:J,10,0)</f>
        <v>Occasional</v>
      </c>
    </row>
    <row r="11249" spans="1:17" x14ac:dyDescent="0.3">
      <c r="A11249" t="s">
        <v>12340</v>
      </c>
      <c r="B11249" s="1">
        <v>45096</v>
      </c>
      <c r="C11249" t="s">
        <v>1234</v>
      </c>
      <c r="D11249" t="s">
        <v>1235</v>
      </c>
      <c r="E11249" t="s">
        <v>21</v>
      </c>
      <c r="F11249" t="s">
        <v>16</v>
      </c>
      <c r="G11249" t="s">
        <v>305</v>
      </c>
      <c r="H11249">
        <v>4</v>
      </c>
      <c r="I11249">
        <v>506.43</v>
      </c>
      <c r="J11249">
        <v>0.15</v>
      </c>
      <c r="K11249">
        <v>1721.86</v>
      </c>
      <c r="L11249">
        <v>769.78</v>
      </c>
      <c r="M11249">
        <f t="shared" si="527"/>
        <v>1721.8620000000001</v>
      </c>
      <c r="N11249" t="str">
        <f t="shared" si="525"/>
        <v>Q2</v>
      </c>
      <c r="O11249" s="2">
        <f t="shared" si="526"/>
        <v>44.706305971449481</v>
      </c>
      <c r="P11249" t="str">
        <f>VLOOKUP(retail_sales_2023!C11249,customers!A:J,5,)</f>
        <v>Patna</v>
      </c>
      <c r="Q11249" t="str">
        <f>VLOOKUP(C11249,customers!A:J,10,0)</f>
        <v>Regular</v>
      </c>
    </row>
    <row r="11250" spans="1:17" x14ac:dyDescent="0.3">
      <c r="A11250" t="s">
        <v>12341</v>
      </c>
      <c r="B11250" s="1">
        <v>45235</v>
      </c>
      <c r="C11250" t="s">
        <v>708</v>
      </c>
      <c r="D11250" t="s">
        <v>709</v>
      </c>
      <c r="E11250" t="s">
        <v>33</v>
      </c>
      <c r="F11250" t="s">
        <v>28</v>
      </c>
      <c r="G11250" t="s">
        <v>29</v>
      </c>
      <c r="H11250">
        <v>1</v>
      </c>
      <c r="I11250">
        <v>3063.24</v>
      </c>
      <c r="J11250">
        <v>0.15</v>
      </c>
      <c r="K11250">
        <v>2603.75</v>
      </c>
      <c r="L11250">
        <v>415.17</v>
      </c>
      <c r="M11250">
        <f t="shared" si="527"/>
        <v>2603.7539999999999</v>
      </c>
      <c r="N11250" t="str">
        <f t="shared" si="525"/>
        <v>Q4</v>
      </c>
      <c r="O11250" s="2">
        <f t="shared" si="526"/>
        <v>15.945079212674029</v>
      </c>
      <c r="P11250" t="str">
        <f>VLOOKUP(retail_sales_2023!C11250,customers!A:J,5,)</f>
        <v>Mumbai</v>
      </c>
      <c r="Q11250" t="str">
        <f>VLOOKUP(C11250,customers!A:J,10,0)</f>
        <v>Premium</v>
      </c>
    </row>
    <row r="11251" spans="1:17" x14ac:dyDescent="0.3">
      <c r="A11251" t="s">
        <v>12342</v>
      </c>
      <c r="B11251" s="1">
        <v>45213</v>
      </c>
      <c r="C11251" t="s">
        <v>610</v>
      </c>
      <c r="D11251" t="s">
        <v>611</v>
      </c>
      <c r="E11251" t="s">
        <v>21</v>
      </c>
      <c r="F11251" t="s">
        <v>28</v>
      </c>
      <c r="G11251" t="s">
        <v>280</v>
      </c>
      <c r="H11251">
        <v>4</v>
      </c>
      <c r="I11251">
        <v>2512.41</v>
      </c>
      <c r="J11251">
        <v>0.1</v>
      </c>
      <c r="K11251">
        <v>9044.68</v>
      </c>
      <c r="L11251">
        <v>2205.2800000000002</v>
      </c>
      <c r="M11251">
        <f t="shared" si="527"/>
        <v>9044.6759999999995</v>
      </c>
      <c r="N11251" t="str">
        <f t="shared" si="525"/>
        <v>Q4</v>
      </c>
      <c r="O11251" s="2">
        <f t="shared" si="526"/>
        <v>24.382067690620342</v>
      </c>
      <c r="P11251" t="str">
        <f>VLOOKUP(retail_sales_2023!C11251,customers!A:J,5,)</f>
        <v>Patna</v>
      </c>
      <c r="Q11251" t="str">
        <f>VLOOKUP(C11251,customers!A:J,10,0)</f>
        <v>Regular</v>
      </c>
    </row>
    <row r="11252" spans="1:17" x14ac:dyDescent="0.3">
      <c r="A11252" t="s">
        <v>12343</v>
      </c>
      <c r="B11252" s="1">
        <v>44981</v>
      </c>
      <c r="C11252" t="s">
        <v>1727</v>
      </c>
      <c r="D11252" t="s">
        <v>3505</v>
      </c>
      <c r="E11252" t="s">
        <v>21</v>
      </c>
      <c r="F11252" t="s">
        <v>28</v>
      </c>
      <c r="G11252" t="s">
        <v>61</v>
      </c>
      <c r="H11252">
        <v>2</v>
      </c>
      <c r="I11252">
        <v>2851.51</v>
      </c>
      <c r="J11252">
        <v>0.25</v>
      </c>
      <c r="K11252">
        <v>4277.2700000000004</v>
      </c>
      <c r="L11252">
        <v>963.21</v>
      </c>
      <c r="M11252">
        <f t="shared" si="527"/>
        <v>4277.2650000000003</v>
      </c>
      <c r="N11252" t="str">
        <f t="shared" si="525"/>
        <v>Q1</v>
      </c>
      <c r="O11252" s="2">
        <f t="shared" si="526"/>
        <v>22.519270469247907</v>
      </c>
      <c r="P11252" t="str">
        <f>VLOOKUP(retail_sales_2023!C11252,customers!A:J,5,)</f>
        <v>Kolkata</v>
      </c>
      <c r="Q11252" t="str">
        <f>VLOOKUP(C11252,customers!A:J,10,0)</f>
        <v>Regular</v>
      </c>
    </row>
    <row r="11253" spans="1:17" x14ac:dyDescent="0.3">
      <c r="A11253" t="s">
        <v>12344</v>
      </c>
      <c r="B11253" s="1">
        <v>45219</v>
      </c>
      <c r="C11253" t="s">
        <v>1135</v>
      </c>
      <c r="D11253" t="s">
        <v>1136</v>
      </c>
      <c r="E11253" t="s">
        <v>33</v>
      </c>
      <c r="F11253" t="s">
        <v>16</v>
      </c>
      <c r="G11253" t="s">
        <v>296</v>
      </c>
      <c r="H11253">
        <v>2</v>
      </c>
      <c r="I11253">
        <v>403.62</v>
      </c>
      <c r="J11253">
        <v>0</v>
      </c>
      <c r="K11253">
        <v>807.24</v>
      </c>
      <c r="L11253">
        <v>307.69</v>
      </c>
      <c r="M11253">
        <f t="shared" si="527"/>
        <v>807.24</v>
      </c>
      <c r="N11253" t="str">
        <f t="shared" si="525"/>
        <v>Q4</v>
      </c>
      <c r="O11253" s="2">
        <f t="shared" si="526"/>
        <v>38.11629750755661</v>
      </c>
      <c r="P11253" t="str">
        <f>VLOOKUP(retail_sales_2023!C11253,customers!A:J,5,)</f>
        <v>Ahmedabad</v>
      </c>
      <c r="Q11253" t="str">
        <f>VLOOKUP(C11253,customers!A:J,10,0)</f>
        <v>Premium</v>
      </c>
    </row>
    <row r="11254" spans="1:17" x14ac:dyDescent="0.3">
      <c r="A11254" t="s">
        <v>12345</v>
      </c>
      <c r="B11254" s="1">
        <v>45064</v>
      </c>
      <c r="C11254" t="s">
        <v>67</v>
      </c>
      <c r="D11254" t="s">
        <v>68</v>
      </c>
      <c r="E11254" t="s">
        <v>33</v>
      </c>
      <c r="F11254" t="s">
        <v>38</v>
      </c>
      <c r="G11254" t="s">
        <v>456</v>
      </c>
      <c r="H11254">
        <v>5</v>
      </c>
      <c r="I11254">
        <v>1092.31</v>
      </c>
      <c r="J11254">
        <v>0.1</v>
      </c>
      <c r="K11254">
        <v>4915.3900000000003</v>
      </c>
      <c r="L11254">
        <v>994.74</v>
      </c>
      <c r="M11254">
        <f t="shared" si="527"/>
        <v>4915.3949999999995</v>
      </c>
      <c r="N11254" t="str">
        <f t="shared" si="525"/>
        <v>Q2</v>
      </c>
      <c r="O11254" s="2">
        <f t="shared" si="526"/>
        <v>20.237254826168421</v>
      </c>
      <c r="P11254" t="str">
        <f>VLOOKUP(retail_sales_2023!C11254,customers!A:J,5,)</f>
        <v>Surat</v>
      </c>
      <c r="Q11254" t="str">
        <f>VLOOKUP(C11254,customers!A:J,10,0)</f>
        <v>Premium</v>
      </c>
    </row>
    <row r="11255" spans="1:17" x14ac:dyDescent="0.3">
      <c r="A11255" t="s">
        <v>12346</v>
      </c>
      <c r="B11255" s="1">
        <v>45139</v>
      </c>
      <c r="C11255" t="s">
        <v>842</v>
      </c>
      <c r="D11255" t="s">
        <v>843</v>
      </c>
      <c r="E11255" t="s">
        <v>33</v>
      </c>
      <c r="F11255" t="s">
        <v>43</v>
      </c>
      <c r="G11255" t="s">
        <v>154</v>
      </c>
      <c r="H11255">
        <v>3</v>
      </c>
      <c r="I11255">
        <v>78650.06</v>
      </c>
      <c r="J11255">
        <v>0.05</v>
      </c>
      <c r="K11255">
        <v>224152.67</v>
      </c>
      <c r="L11255">
        <v>33837.21</v>
      </c>
      <c r="M11255">
        <f t="shared" si="527"/>
        <v>224152.67099999997</v>
      </c>
      <c r="N11255" t="str">
        <f t="shared" si="525"/>
        <v>Q3</v>
      </c>
      <c r="O11255" s="2">
        <f t="shared" si="526"/>
        <v>15.095608720609929</v>
      </c>
      <c r="P11255" t="str">
        <f>VLOOKUP(retail_sales_2023!C11255,customers!A:J,5,)</f>
        <v>Mumbai</v>
      </c>
      <c r="Q11255" t="str">
        <f>VLOOKUP(C11255,customers!A:J,10,0)</f>
        <v>Occasional</v>
      </c>
    </row>
    <row r="11256" spans="1:17" x14ac:dyDescent="0.3">
      <c r="A11256" t="s">
        <v>12347</v>
      </c>
      <c r="B11256" s="1">
        <v>44966</v>
      </c>
      <c r="C11256" t="s">
        <v>1395</v>
      </c>
      <c r="D11256" t="s">
        <v>1396</v>
      </c>
      <c r="E11256" t="s">
        <v>15</v>
      </c>
      <c r="F11256" t="s">
        <v>52</v>
      </c>
      <c r="G11256" t="s">
        <v>169</v>
      </c>
      <c r="H11256">
        <v>4</v>
      </c>
      <c r="I11256">
        <v>301.69</v>
      </c>
      <c r="J11256">
        <v>0.25</v>
      </c>
      <c r="K11256">
        <v>905.07</v>
      </c>
      <c r="L11256">
        <v>61.59</v>
      </c>
      <c r="M11256">
        <f t="shared" si="527"/>
        <v>905.06999999999994</v>
      </c>
      <c r="N11256" t="str">
        <f t="shared" si="525"/>
        <v>Q1</v>
      </c>
      <c r="O11256" s="2">
        <f t="shared" si="526"/>
        <v>6.8049985084026652</v>
      </c>
      <c r="P11256" t="str">
        <f>VLOOKUP(retail_sales_2023!C11256,customers!A:J,5,)</f>
        <v>Coimbatore</v>
      </c>
      <c r="Q11256" t="str">
        <f>VLOOKUP(C11256,customers!A:J,10,0)</f>
        <v>Occasional</v>
      </c>
    </row>
    <row r="11257" spans="1:17" x14ac:dyDescent="0.3">
      <c r="A11257" t="s">
        <v>12348</v>
      </c>
      <c r="B11257" s="1">
        <v>45281</v>
      </c>
      <c r="C11257" t="s">
        <v>660</v>
      </c>
      <c r="D11257" t="s">
        <v>661</v>
      </c>
      <c r="E11257" t="s">
        <v>21</v>
      </c>
      <c r="F11257" t="s">
        <v>81</v>
      </c>
      <c r="G11257" t="s">
        <v>105</v>
      </c>
      <c r="H11257">
        <v>3</v>
      </c>
      <c r="I11257">
        <v>3866.59</v>
      </c>
      <c r="J11257">
        <v>0</v>
      </c>
      <c r="K11257">
        <v>11599.77</v>
      </c>
      <c r="L11257">
        <v>4172.6099999999997</v>
      </c>
      <c r="M11257">
        <f t="shared" si="527"/>
        <v>11599.77</v>
      </c>
      <c r="N11257" t="str">
        <f t="shared" si="525"/>
        <v>Q4</v>
      </c>
      <c r="O11257" s="2">
        <f t="shared" si="526"/>
        <v>35.971489089869877</v>
      </c>
      <c r="P11257" t="str">
        <f>VLOOKUP(retail_sales_2023!C11257,customers!A:J,5,)</f>
        <v>Ranchi</v>
      </c>
      <c r="Q11257" t="str">
        <f>VLOOKUP(C11257,customers!A:J,10,0)</f>
        <v>Regular</v>
      </c>
    </row>
    <row r="11258" spans="1:17" x14ac:dyDescent="0.3">
      <c r="A11258" t="s">
        <v>12349</v>
      </c>
      <c r="B11258" s="1">
        <v>44956</v>
      </c>
      <c r="C11258" t="s">
        <v>1379</v>
      </c>
      <c r="D11258" t="s">
        <v>1380</v>
      </c>
      <c r="E11258" t="s">
        <v>27</v>
      </c>
      <c r="F11258" t="s">
        <v>52</v>
      </c>
      <c r="G11258" t="s">
        <v>235</v>
      </c>
      <c r="H11258">
        <v>4</v>
      </c>
      <c r="I11258">
        <v>599.01</v>
      </c>
      <c r="J11258">
        <v>0</v>
      </c>
      <c r="K11258">
        <v>2396.04</v>
      </c>
      <c r="L11258">
        <v>190.26</v>
      </c>
      <c r="M11258">
        <f t="shared" si="527"/>
        <v>2396.04</v>
      </c>
      <c r="N11258" t="str">
        <f t="shared" si="525"/>
        <v>Q1</v>
      </c>
      <c r="O11258" s="2">
        <f t="shared" si="526"/>
        <v>7.9406019932889258</v>
      </c>
      <c r="P11258" t="str">
        <f>VLOOKUP(retail_sales_2023!C11258,customers!A:J,5,)</f>
        <v>Lucknow</v>
      </c>
      <c r="Q11258" t="str">
        <f>VLOOKUP(C11258,customers!A:J,10,0)</f>
        <v>Premium</v>
      </c>
    </row>
    <row r="11259" spans="1:17" x14ac:dyDescent="0.3">
      <c r="A11259" t="s">
        <v>12350</v>
      </c>
      <c r="B11259" s="1">
        <v>45036</v>
      </c>
      <c r="C11259" t="s">
        <v>234</v>
      </c>
      <c r="D11259" t="s">
        <v>260</v>
      </c>
      <c r="E11259" t="s">
        <v>33</v>
      </c>
      <c r="F11259" t="s">
        <v>22</v>
      </c>
      <c r="G11259" t="s">
        <v>315</v>
      </c>
      <c r="H11259">
        <v>4</v>
      </c>
      <c r="I11259">
        <v>17676.810000000001</v>
      </c>
      <c r="J11259">
        <v>0</v>
      </c>
      <c r="K11259">
        <v>70707.240000000005</v>
      </c>
      <c r="L11259">
        <v>17553.09</v>
      </c>
      <c r="M11259">
        <f t="shared" si="527"/>
        <v>70707.240000000005</v>
      </c>
      <c r="N11259" t="str">
        <f t="shared" si="525"/>
        <v>Q2</v>
      </c>
      <c r="O11259" s="2">
        <f t="shared" si="526"/>
        <v>24.825024990368735</v>
      </c>
      <c r="P11259" t="str">
        <f>VLOOKUP(retail_sales_2023!C11259,customers!A:J,5,)</f>
        <v>Mumbai</v>
      </c>
      <c r="Q11259" t="str">
        <f>VLOOKUP(C11259,customers!A:J,10,0)</f>
        <v>Occasional</v>
      </c>
    </row>
    <row r="11260" spans="1:17" x14ac:dyDescent="0.3">
      <c r="A11260" t="s">
        <v>12351</v>
      </c>
      <c r="B11260" s="1">
        <v>45037</v>
      </c>
      <c r="C11260" t="s">
        <v>826</v>
      </c>
      <c r="D11260" t="s">
        <v>827</v>
      </c>
      <c r="E11260" t="s">
        <v>33</v>
      </c>
      <c r="F11260" t="s">
        <v>52</v>
      </c>
      <c r="G11260" t="s">
        <v>117</v>
      </c>
      <c r="H11260">
        <v>3</v>
      </c>
      <c r="I11260">
        <v>760.14</v>
      </c>
      <c r="J11260">
        <v>0.05</v>
      </c>
      <c r="K11260">
        <v>2166.4</v>
      </c>
      <c r="L11260">
        <v>197.51</v>
      </c>
      <c r="M11260">
        <f t="shared" si="527"/>
        <v>2166.3989999999999</v>
      </c>
      <c r="N11260" t="str">
        <f t="shared" si="525"/>
        <v>Q2</v>
      </c>
      <c r="O11260" s="2">
        <f t="shared" si="526"/>
        <v>9.1169682422451999</v>
      </c>
      <c r="P11260" t="str">
        <f>VLOOKUP(retail_sales_2023!C11260,customers!A:J,5,)</f>
        <v>Mumbai</v>
      </c>
      <c r="Q11260" t="str">
        <f>VLOOKUP(C11260,customers!A:J,10,0)</f>
        <v>Premium</v>
      </c>
    </row>
    <row r="11261" spans="1:17" x14ac:dyDescent="0.3">
      <c r="A11261" t="s">
        <v>12352</v>
      </c>
      <c r="B11261" s="1">
        <v>45058</v>
      </c>
      <c r="C11261" t="s">
        <v>1080</v>
      </c>
      <c r="D11261" t="s">
        <v>1081</v>
      </c>
      <c r="E11261" t="s">
        <v>15</v>
      </c>
      <c r="F11261" t="s">
        <v>28</v>
      </c>
      <c r="G11261" t="s">
        <v>466</v>
      </c>
      <c r="H11261">
        <v>5</v>
      </c>
      <c r="I11261">
        <v>3059.06</v>
      </c>
      <c r="J11261">
        <v>0.15</v>
      </c>
      <c r="K11261">
        <v>13001</v>
      </c>
      <c r="L11261">
        <v>3271.83</v>
      </c>
      <c r="M11261">
        <f t="shared" si="527"/>
        <v>13001.004999999999</v>
      </c>
      <c r="N11261" t="str">
        <f t="shared" si="525"/>
        <v>Q2</v>
      </c>
      <c r="O11261" s="2">
        <f t="shared" si="526"/>
        <v>25.165987231751402</v>
      </c>
      <c r="P11261" t="str">
        <f>VLOOKUP(retail_sales_2023!C11261,customers!A:J,5,)</f>
        <v>Hyderabad</v>
      </c>
      <c r="Q11261" t="str">
        <f>VLOOKUP(C11261,customers!A:J,10,0)</f>
        <v>Regular</v>
      </c>
    </row>
    <row r="11262" spans="1:17" x14ac:dyDescent="0.3">
      <c r="A11262" t="s">
        <v>12353</v>
      </c>
      <c r="B11262" s="1">
        <v>45138</v>
      </c>
      <c r="C11262" t="s">
        <v>1223</v>
      </c>
      <c r="D11262" t="s">
        <v>1224</v>
      </c>
      <c r="E11262" t="s">
        <v>15</v>
      </c>
      <c r="F11262" t="s">
        <v>52</v>
      </c>
      <c r="G11262" t="s">
        <v>69</v>
      </c>
      <c r="H11262">
        <v>10</v>
      </c>
      <c r="I11262">
        <v>586.44000000000005</v>
      </c>
      <c r="J11262">
        <v>0.05</v>
      </c>
      <c r="K11262">
        <v>5571.18</v>
      </c>
      <c r="L11262">
        <v>408.38</v>
      </c>
      <c r="M11262">
        <f t="shared" si="527"/>
        <v>5571.18</v>
      </c>
      <c r="N11262" t="str">
        <f t="shared" si="525"/>
        <v>Q3</v>
      </c>
      <c r="O11262" s="2">
        <f t="shared" si="526"/>
        <v>7.3302244766817797</v>
      </c>
      <c r="P11262" t="str">
        <f>VLOOKUP(retail_sales_2023!C11262,customers!A:J,5,)</f>
        <v>Chennai</v>
      </c>
      <c r="Q11262" t="str">
        <f>VLOOKUP(C11262,customers!A:J,10,0)</f>
        <v>Premium</v>
      </c>
    </row>
    <row r="11263" spans="1:17" x14ac:dyDescent="0.3">
      <c r="A11263" t="s">
        <v>12354</v>
      </c>
      <c r="B11263" s="1">
        <v>45127</v>
      </c>
      <c r="C11263" t="s">
        <v>503</v>
      </c>
      <c r="D11263" t="s">
        <v>504</v>
      </c>
      <c r="E11263" t="s">
        <v>21</v>
      </c>
      <c r="F11263" t="s">
        <v>81</v>
      </c>
      <c r="G11263" t="s">
        <v>370</v>
      </c>
      <c r="H11263">
        <v>0</v>
      </c>
      <c r="I11263">
        <v>2576.39</v>
      </c>
      <c r="J11263">
        <v>0.05</v>
      </c>
      <c r="K11263">
        <v>0</v>
      </c>
      <c r="L11263">
        <v>0</v>
      </c>
      <c r="M11263">
        <f t="shared" si="527"/>
        <v>0</v>
      </c>
      <c r="N11263" t="str">
        <f t="shared" si="525"/>
        <v>Q3</v>
      </c>
      <c r="O11263" s="2">
        <v>0</v>
      </c>
      <c r="P11263" t="str">
        <f>VLOOKUP(retail_sales_2023!C11263,customers!A:J,5,)</f>
        <v>Patna</v>
      </c>
      <c r="Q11263" t="str">
        <f>VLOOKUP(C11263,customers!A:J,10,0)</f>
        <v>Premium</v>
      </c>
    </row>
    <row r="11264" spans="1:17" x14ac:dyDescent="0.3">
      <c r="A11264" t="s">
        <v>12355</v>
      </c>
      <c r="B11264" s="1">
        <v>45279</v>
      </c>
      <c r="C11264" t="s">
        <v>2530</v>
      </c>
      <c r="D11264" t="s">
        <v>2531</v>
      </c>
      <c r="E11264" t="s">
        <v>27</v>
      </c>
      <c r="F11264" t="s">
        <v>16</v>
      </c>
      <c r="G11264" t="s">
        <v>305</v>
      </c>
      <c r="H11264">
        <v>3</v>
      </c>
      <c r="I11264">
        <v>815.36</v>
      </c>
      <c r="J11264">
        <v>0.3</v>
      </c>
      <c r="K11264">
        <v>1712.26</v>
      </c>
      <c r="L11264">
        <v>645.32000000000005</v>
      </c>
      <c r="M11264">
        <f t="shared" si="527"/>
        <v>1712.2559999999999</v>
      </c>
      <c r="N11264" t="str">
        <f t="shared" si="525"/>
        <v>Q4</v>
      </c>
      <c r="O11264" s="2">
        <f t="shared" si="526"/>
        <v>37.688201558174576</v>
      </c>
      <c r="P11264" t="str">
        <f>VLOOKUP(retail_sales_2023!C11264,customers!A:J,5,)</f>
        <v>Jaipur</v>
      </c>
      <c r="Q11264" t="str">
        <f>VLOOKUP(C11264,customers!A:J,10,0)</f>
        <v>Regular</v>
      </c>
    </row>
    <row r="11265" spans="1:17" x14ac:dyDescent="0.3">
      <c r="A11265" t="s">
        <v>12356</v>
      </c>
      <c r="B11265" s="1">
        <v>45033</v>
      </c>
      <c r="C11265" t="s">
        <v>2530</v>
      </c>
      <c r="D11265" t="s">
        <v>2531</v>
      </c>
      <c r="E11265" t="s">
        <v>27</v>
      </c>
      <c r="F11265" t="s">
        <v>22</v>
      </c>
      <c r="G11265" t="s">
        <v>423</v>
      </c>
      <c r="H11265">
        <v>5</v>
      </c>
      <c r="I11265">
        <v>30213.37</v>
      </c>
      <c r="J11265">
        <v>0.1</v>
      </c>
      <c r="K11265">
        <v>135960.17000000001</v>
      </c>
      <c r="L11265">
        <v>32655.22</v>
      </c>
      <c r="M11265">
        <f t="shared" si="527"/>
        <v>135960.16500000001</v>
      </c>
      <c r="N11265" t="str">
        <f t="shared" si="525"/>
        <v>Q2</v>
      </c>
      <c r="O11265" s="2">
        <f t="shared" si="526"/>
        <v>24.018225337611742</v>
      </c>
      <c r="P11265" t="str">
        <f>VLOOKUP(retail_sales_2023!C11265,customers!A:J,5,)</f>
        <v>Jaipur</v>
      </c>
      <c r="Q11265" t="str">
        <f>VLOOKUP(C11265,customers!A:J,10,0)</f>
        <v>Regular</v>
      </c>
    </row>
    <row r="11266" spans="1:17" x14ac:dyDescent="0.3">
      <c r="A11266" t="s">
        <v>12357</v>
      </c>
      <c r="B11266" s="1">
        <v>45211</v>
      </c>
      <c r="C11266" t="s">
        <v>2514</v>
      </c>
      <c r="D11266" t="s">
        <v>2515</v>
      </c>
      <c r="E11266" t="s">
        <v>21</v>
      </c>
      <c r="F11266" t="s">
        <v>43</v>
      </c>
      <c r="G11266" t="s">
        <v>128</v>
      </c>
      <c r="H11266">
        <v>4</v>
      </c>
      <c r="I11266">
        <v>13984.55</v>
      </c>
      <c r="J11266">
        <v>0</v>
      </c>
      <c r="K11266">
        <v>55938.2</v>
      </c>
      <c r="L11266">
        <v>6089.1</v>
      </c>
      <c r="M11266">
        <f t="shared" si="527"/>
        <v>55938.2</v>
      </c>
      <c r="N11266" t="str">
        <f t="shared" si="525"/>
        <v>Q4</v>
      </c>
      <c r="O11266" s="2">
        <f t="shared" si="526"/>
        <v>10.885405679839538</v>
      </c>
      <c r="P11266" t="str">
        <f>VLOOKUP(retail_sales_2023!C11266,customers!A:J,5,)</f>
        <v>Guwahati</v>
      </c>
      <c r="Q11266" t="str">
        <f>VLOOKUP(C11266,customers!A:J,10,0)</f>
        <v>Regular</v>
      </c>
    </row>
    <row r="11267" spans="1:17" x14ac:dyDescent="0.3">
      <c r="A11267" t="s">
        <v>12358</v>
      </c>
      <c r="B11267" s="1">
        <v>45182</v>
      </c>
      <c r="C11267" t="s">
        <v>447</v>
      </c>
      <c r="D11267" t="s">
        <v>448</v>
      </c>
      <c r="E11267" t="s">
        <v>15</v>
      </c>
      <c r="F11267" t="s">
        <v>52</v>
      </c>
      <c r="G11267" t="s">
        <v>937</v>
      </c>
      <c r="H11267">
        <v>10</v>
      </c>
      <c r="I11267">
        <v>761.14</v>
      </c>
      <c r="J11267">
        <v>0</v>
      </c>
      <c r="K11267">
        <v>7611.4</v>
      </c>
      <c r="L11267">
        <v>608.54999999999995</v>
      </c>
      <c r="M11267">
        <f t="shared" si="527"/>
        <v>7611.4</v>
      </c>
      <c r="N11267" t="str">
        <f t="shared" ref="N11267:N11330" si="528">"Q"&amp;ROUNDUP(MONTH(B11267)/3,0)</f>
        <v>Q3</v>
      </c>
      <c r="O11267" s="2">
        <f t="shared" ref="O11267:O11330" si="529">(L11267/K11267)*100</f>
        <v>7.9952439761410519</v>
      </c>
      <c r="P11267" t="str">
        <f>VLOOKUP(retail_sales_2023!C11267,customers!A:J,5,)</f>
        <v>Kochi</v>
      </c>
      <c r="Q11267" t="str">
        <f>VLOOKUP(C11267,customers!A:J,10,0)</f>
        <v>Occasional</v>
      </c>
    </row>
    <row r="11268" spans="1:17" x14ac:dyDescent="0.3">
      <c r="A11268" t="s">
        <v>12359</v>
      </c>
      <c r="B11268" s="1">
        <v>44934</v>
      </c>
      <c r="C11268" t="s">
        <v>2172</v>
      </c>
      <c r="D11268" t="s">
        <v>2173</v>
      </c>
      <c r="E11268" t="s">
        <v>15</v>
      </c>
      <c r="F11268" t="s">
        <v>43</v>
      </c>
      <c r="G11268" t="s">
        <v>154</v>
      </c>
      <c r="H11268">
        <v>5</v>
      </c>
      <c r="I11268">
        <v>84576.85</v>
      </c>
      <c r="J11268">
        <v>0.15</v>
      </c>
      <c r="K11268">
        <v>359451.61</v>
      </c>
      <c r="L11268">
        <v>55538.68</v>
      </c>
      <c r="M11268">
        <f t="shared" si="527"/>
        <v>359451.61249999999</v>
      </c>
      <c r="N11268" t="str">
        <f t="shared" si="528"/>
        <v>Q1</v>
      </c>
      <c r="O11268" s="2">
        <f t="shared" si="529"/>
        <v>15.450947625467585</v>
      </c>
      <c r="P11268" t="str">
        <f>VLOOKUP(retail_sales_2023!C11268,customers!A:J,5,)</f>
        <v>Hyderabad</v>
      </c>
      <c r="Q11268" t="str">
        <f>VLOOKUP(C11268,customers!A:J,10,0)</f>
        <v>Regular</v>
      </c>
    </row>
    <row r="11269" spans="1:17" x14ac:dyDescent="0.3">
      <c r="A11269" t="s">
        <v>12360</v>
      </c>
      <c r="B11269" s="1">
        <v>44931</v>
      </c>
      <c r="C11269" t="s">
        <v>364</v>
      </c>
      <c r="D11269" t="s">
        <v>365</v>
      </c>
      <c r="E11269" t="s">
        <v>15</v>
      </c>
      <c r="F11269" t="s">
        <v>28</v>
      </c>
      <c r="G11269" t="s">
        <v>61</v>
      </c>
      <c r="H11269">
        <v>4</v>
      </c>
      <c r="I11269">
        <v>600.29999999999995</v>
      </c>
      <c r="J11269">
        <v>0</v>
      </c>
      <c r="K11269">
        <v>2401.1999999999998</v>
      </c>
      <c r="L11269">
        <v>636.67999999999995</v>
      </c>
      <c r="M11269">
        <f t="shared" ref="M11269:M11332" si="530">H11269*I11269*(1-J11269)</f>
        <v>2401.1999999999998</v>
      </c>
      <c r="N11269" t="str">
        <f t="shared" si="528"/>
        <v>Q1</v>
      </c>
      <c r="O11269" s="2">
        <f t="shared" si="529"/>
        <v>26.515075795435617</v>
      </c>
      <c r="P11269" t="str">
        <f>VLOOKUP(retail_sales_2023!C11269,customers!A:J,5,)</f>
        <v>Bengaluru</v>
      </c>
      <c r="Q11269" t="str">
        <f>VLOOKUP(C11269,customers!A:J,10,0)</f>
        <v>Regular</v>
      </c>
    </row>
    <row r="11270" spans="1:17" x14ac:dyDescent="0.3">
      <c r="A11270" t="s">
        <v>12361</v>
      </c>
      <c r="B11270" s="1">
        <v>45192</v>
      </c>
      <c r="C11270" t="s">
        <v>144</v>
      </c>
      <c r="D11270" t="s">
        <v>145</v>
      </c>
      <c r="E11270" t="s">
        <v>33</v>
      </c>
      <c r="F11270" t="s">
        <v>43</v>
      </c>
      <c r="G11270" t="s">
        <v>272</v>
      </c>
      <c r="H11270">
        <v>5</v>
      </c>
      <c r="I11270">
        <v>42287.12</v>
      </c>
      <c r="J11270">
        <v>0</v>
      </c>
      <c r="K11270">
        <v>211435.6</v>
      </c>
      <c r="L11270">
        <v>27043.56</v>
      </c>
      <c r="M11270">
        <f t="shared" si="530"/>
        <v>211435.6</v>
      </c>
      <c r="N11270" t="str">
        <f t="shared" si="528"/>
        <v>Q3</v>
      </c>
      <c r="O11270" s="2">
        <f t="shared" si="529"/>
        <v>12.790447777006333</v>
      </c>
      <c r="P11270" t="str">
        <f>VLOOKUP(retail_sales_2023!C11270,customers!A:J,5,)</f>
        <v>Pune</v>
      </c>
      <c r="Q11270" t="str">
        <f>VLOOKUP(C11270,customers!A:J,10,0)</f>
        <v>Regular</v>
      </c>
    </row>
    <row r="11271" spans="1:17" x14ac:dyDescent="0.3">
      <c r="A11271" t="s">
        <v>12362</v>
      </c>
      <c r="B11271" s="1">
        <v>45026</v>
      </c>
      <c r="C11271" t="s">
        <v>1896</v>
      </c>
      <c r="D11271" t="s">
        <v>1897</v>
      </c>
      <c r="E11271" t="s">
        <v>33</v>
      </c>
      <c r="F11271" t="s">
        <v>28</v>
      </c>
      <c r="G11271" t="s">
        <v>439</v>
      </c>
      <c r="H11271">
        <v>3</v>
      </c>
      <c r="I11271">
        <v>2680.06</v>
      </c>
      <c r="J11271">
        <v>0.05</v>
      </c>
      <c r="K11271">
        <v>7638.17</v>
      </c>
      <c r="L11271">
        <v>1202.97</v>
      </c>
      <c r="M11271">
        <f t="shared" si="530"/>
        <v>7638.1710000000003</v>
      </c>
      <c r="N11271" t="str">
        <f t="shared" si="528"/>
        <v>Q2</v>
      </c>
      <c r="O11271" s="2">
        <f t="shared" si="529"/>
        <v>15.749453075802188</v>
      </c>
      <c r="P11271" t="str">
        <f>VLOOKUP(retail_sales_2023!C11271,customers!A:J,5,)</f>
        <v>Mumbai</v>
      </c>
      <c r="Q11271" t="str">
        <f>VLOOKUP(C11271,customers!A:J,10,0)</f>
        <v>Premium</v>
      </c>
    </row>
    <row r="11272" spans="1:17" x14ac:dyDescent="0.3">
      <c r="A11272" t="s">
        <v>12363</v>
      </c>
      <c r="B11272" s="1">
        <v>44937</v>
      </c>
      <c r="C11272" t="s">
        <v>2471</v>
      </c>
      <c r="D11272" t="s">
        <v>2472</v>
      </c>
      <c r="E11272" t="s">
        <v>27</v>
      </c>
      <c r="F11272" t="s">
        <v>52</v>
      </c>
      <c r="G11272" t="s">
        <v>53</v>
      </c>
      <c r="H11272">
        <v>3</v>
      </c>
      <c r="I11272">
        <v>714.96</v>
      </c>
      <c r="J11272">
        <v>0.2</v>
      </c>
      <c r="K11272">
        <v>1715.9</v>
      </c>
      <c r="L11272">
        <v>121.31</v>
      </c>
      <c r="M11272">
        <f t="shared" si="530"/>
        <v>1715.9040000000002</v>
      </c>
      <c r="N11272" t="str">
        <f t="shared" si="528"/>
        <v>Q1</v>
      </c>
      <c r="O11272" s="2">
        <f t="shared" si="529"/>
        <v>7.0697593099830991</v>
      </c>
      <c r="P11272" t="str">
        <f>VLOOKUP(retail_sales_2023!C11272,customers!A:J,5,)</f>
        <v>Jaipur</v>
      </c>
      <c r="Q11272" t="str">
        <f>VLOOKUP(C11272,customers!A:J,10,0)</f>
        <v>Regular</v>
      </c>
    </row>
    <row r="11273" spans="1:17" x14ac:dyDescent="0.3">
      <c r="A11273" t="s">
        <v>12364</v>
      </c>
      <c r="B11273" s="1">
        <v>45137</v>
      </c>
      <c r="C11273" t="s">
        <v>1117</v>
      </c>
      <c r="D11273" t="s">
        <v>1118</v>
      </c>
      <c r="E11273" t="s">
        <v>33</v>
      </c>
      <c r="F11273" t="s">
        <v>28</v>
      </c>
      <c r="G11273" t="s">
        <v>165</v>
      </c>
      <c r="H11273">
        <v>3</v>
      </c>
      <c r="I11273">
        <v>7169.51</v>
      </c>
      <c r="J11273">
        <v>0.05</v>
      </c>
      <c r="K11273">
        <v>20433.099999999999</v>
      </c>
      <c r="L11273">
        <v>3964.7</v>
      </c>
      <c r="M11273">
        <f t="shared" si="530"/>
        <v>20433.103499999997</v>
      </c>
      <c r="N11273" t="str">
        <f t="shared" si="528"/>
        <v>Q3</v>
      </c>
      <c r="O11273" s="2">
        <f t="shared" si="529"/>
        <v>19.403321081969942</v>
      </c>
      <c r="P11273" t="str">
        <f>VLOOKUP(retail_sales_2023!C11273,customers!A:J,5,)</f>
        <v>Mumbai</v>
      </c>
      <c r="Q11273" t="str">
        <f>VLOOKUP(C11273,customers!A:J,10,0)</f>
        <v>Regular</v>
      </c>
    </row>
    <row r="11274" spans="1:17" x14ac:dyDescent="0.3">
      <c r="A11274" t="s">
        <v>12365</v>
      </c>
      <c r="B11274" s="1">
        <v>45092</v>
      </c>
      <c r="C11274" t="s">
        <v>736</v>
      </c>
      <c r="D11274" t="s">
        <v>1482</v>
      </c>
      <c r="E11274" t="s">
        <v>33</v>
      </c>
      <c r="F11274" t="s">
        <v>81</v>
      </c>
      <c r="G11274" t="s">
        <v>370</v>
      </c>
      <c r="H11274">
        <v>2</v>
      </c>
      <c r="I11274">
        <v>3092.84</v>
      </c>
      <c r="J11274">
        <v>0</v>
      </c>
      <c r="K11274">
        <v>6185.68</v>
      </c>
      <c r="L11274">
        <v>1929.21</v>
      </c>
      <c r="M11274">
        <f t="shared" si="530"/>
        <v>6185.68</v>
      </c>
      <c r="N11274" t="str">
        <f t="shared" si="528"/>
        <v>Q2</v>
      </c>
      <c r="O11274" s="2">
        <f t="shared" si="529"/>
        <v>31.188325293257975</v>
      </c>
      <c r="P11274" t="str">
        <f>VLOOKUP(retail_sales_2023!C11274,customers!A:J,5,)</f>
        <v>Pune</v>
      </c>
      <c r="Q11274" t="str">
        <f>VLOOKUP(C11274,customers!A:J,10,0)</f>
        <v>Premium</v>
      </c>
    </row>
    <row r="11275" spans="1:17" x14ac:dyDescent="0.3">
      <c r="A11275" t="s">
        <v>12366</v>
      </c>
      <c r="B11275" s="1">
        <v>45124</v>
      </c>
      <c r="C11275" t="s">
        <v>528</v>
      </c>
      <c r="D11275" t="s">
        <v>529</v>
      </c>
      <c r="E11275" t="s">
        <v>27</v>
      </c>
      <c r="F11275" t="s">
        <v>28</v>
      </c>
      <c r="G11275" t="s">
        <v>61</v>
      </c>
      <c r="H11275">
        <v>2</v>
      </c>
      <c r="I11275">
        <v>4847.18</v>
      </c>
      <c r="J11275">
        <v>0</v>
      </c>
      <c r="K11275">
        <v>9694.36</v>
      </c>
      <c r="L11275">
        <v>1640.48</v>
      </c>
      <c r="M11275">
        <f t="shared" si="530"/>
        <v>9694.36</v>
      </c>
      <c r="N11275" t="str">
        <f t="shared" si="528"/>
        <v>Q3</v>
      </c>
      <c r="O11275" s="2">
        <f t="shared" si="529"/>
        <v>16.922004134362659</v>
      </c>
      <c r="P11275" t="str">
        <f>VLOOKUP(retail_sales_2023!C11275,customers!A:J,5,)</f>
        <v>Amritsar</v>
      </c>
      <c r="Q11275" t="str">
        <f>VLOOKUP(C11275,customers!A:J,10,0)</f>
        <v>Premium</v>
      </c>
    </row>
    <row r="11276" spans="1:17" x14ac:dyDescent="0.3">
      <c r="A11276" t="s">
        <v>12367</v>
      </c>
      <c r="B11276" s="1">
        <v>44939</v>
      </c>
      <c r="C11276" t="s">
        <v>960</v>
      </c>
      <c r="D11276" t="s">
        <v>13093</v>
      </c>
      <c r="E11276" t="s">
        <v>27</v>
      </c>
      <c r="F11276" t="s">
        <v>16</v>
      </c>
      <c r="G11276" t="s">
        <v>286</v>
      </c>
      <c r="H11276">
        <v>3</v>
      </c>
      <c r="I11276">
        <v>707.33</v>
      </c>
      <c r="J11276">
        <v>0</v>
      </c>
      <c r="K11276">
        <v>2121.9899999999998</v>
      </c>
      <c r="L11276">
        <v>842.87</v>
      </c>
      <c r="M11276">
        <f t="shared" si="530"/>
        <v>2121.9900000000002</v>
      </c>
      <c r="N11276" t="str">
        <f t="shared" si="528"/>
        <v>Q1</v>
      </c>
      <c r="O11276" s="2">
        <f t="shared" si="529"/>
        <v>39.720733839462021</v>
      </c>
      <c r="P11276" t="str">
        <f>VLOOKUP(retail_sales_2023!C11276,customers!A:J,5,)</f>
        <v>Lucknow</v>
      </c>
      <c r="Q11276" t="str">
        <f>VLOOKUP(C11276,customers!A:J,10,0)</f>
        <v>Premium</v>
      </c>
    </row>
    <row r="11277" spans="1:17" x14ac:dyDescent="0.3">
      <c r="A11277" t="s">
        <v>12368</v>
      </c>
      <c r="B11277" s="1">
        <v>44995</v>
      </c>
      <c r="C11277" t="s">
        <v>1141</v>
      </c>
      <c r="D11277" t="s">
        <v>1142</v>
      </c>
      <c r="E11277" t="s">
        <v>27</v>
      </c>
      <c r="F11277" t="s">
        <v>22</v>
      </c>
      <c r="G11277" t="s">
        <v>210</v>
      </c>
      <c r="H11277">
        <v>4</v>
      </c>
      <c r="I11277">
        <v>8654.25</v>
      </c>
      <c r="J11277">
        <v>0</v>
      </c>
      <c r="K11277">
        <v>34617</v>
      </c>
      <c r="L11277">
        <v>8091.44</v>
      </c>
      <c r="M11277">
        <f t="shared" si="530"/>
        <v>34617</v>
      </c>
      <c r="N11277" t="str">
        <f t="shared" si="528"/>
        <v>Q1</v>
      </c>
      <c r="O11277" s="2">
        <f t="shared" si="529"/>
        <v>23.374180316029694</v>
      </c>
      <c r="P11277" t="str">
        <f>VLOOKUP(retail_sales_2023!C11277,customers!A:J,5,)</f>
        <v>Amritsar</v>
      </c>
      <c r="Q11277" t="str">
        <f>VLOOKUP(C11277,customers!A:J,10,0)</f>
        <v>Regular</v>
      </c>
    </row>
    <row r="11278" spans="1:17" x14ac:dyDescent="0.3">
      <c r="A11278" t="s">
        <v>12369</v>
      </c>
      <c r="B11278" s="1">
        <v>45119</v>
      </c>
      <c r="C11278" t="s">
        <v>167</v>
      </c>
      <c r="D11278" t="s">
        <v>168</v>
      </c>
      <c r="E11278" t="s">
        <v>33</v>
      </c>
      <c r="F11278" t="s">
        <v>16</v>
      </c>
      <c r="G11278" t="s">
        <v>17</v>
      </c>
      <c r="H11278">
        <v>5</v>
      </c>
      <c r="I11278">
        <v>904.67</v>
      </c>
      <c r="J11278">
        <v>0.05</v>
      </c>
      <c r="K11278">
        <v>4297.18</v>
      </c>
      <c r="L11278">
        <v>1413.11</v>
      </c>
      <c r="M11278">
        <f t="shared" si="530"/>
        <v>4297.182499999999</v>
      </c>
      <c r="N11278" t="str">
        <f t="shared" si="528"/>
        <v>Q3</v>
      </c>
      <c r="O11278" s="2">
        <f t="shared" si="529"/>
        <v>32.884589428415836</v>
      </c>
      <c r="P11278" t="str">
        <f>VLOOKUP(retail_sales_2023!C11278,customers!A:J,5,)</f>
        <v>Surat</v>
      </c>
      <c r="Q11278" t="str">
        <f>VLOOKUP(C11278,customers!A:J,10,0)</f>
        <v>Regular</v>
      </c>
    </row>
    <row r="11279" spans="1:17" x14ac:dyDescent="0.3">
      <c r="A11279" t="s">
        <v>12370</v>
      </c>
      <c r="B11279" s="1">
        <v>45284</v>
      </c>
      <c r="C11279" t="s">
        <v>2119</v>
      </c>
      <c r="D11279" t="s">
        <v>2120</v>
      </c>
      <c r="E11279" t="s">
        <v>21</v>
      </c>
      <c r="F11279" t="s">
        <v>28</v>
      </c>
      <c r="G11279" t="s">
        <v>61</v>
      </c>
      <c r="H11279">
        <v>5</v>
      </c>
      <c r="I11279">
        <v>6270.34</v>
      </c>
      <c r="J11279">
        <v>0</v>
      </c>
      <c r="K11279">
        <v>31351.7</v>
      </c>
      <c r="L11279">
        <v>8781.16</v>
      </c>
      <c r="M11279">
        <f t="shared" si="530"/>
        <v>31351.7</v>
      </c>
      <c r="N11279" t="str">
        <f t="shared" si="528"/>
        <v>Q4</v>
      </c>
      <c r="O11279" s="2">
        <f t="shared" si="529"/>
        <v>28.00856093927921</v>
      </c>
      <c r="P11279" t="str">
        <f>VLOOKUP(retail_sales_2023!C11279,customers!A:J,5,)</f>
        <v>Ranchi</v>
      </c>
      <c r="Q11279" t="str">
        <f>VLOOKUP(C11279,customers!A:J,10,0)</f>
        <v>Premium</v>
      </c>
    </row>
    <row r="11280" spans="1:17" x14ac:dyDescent="0.3">
      <c r="A11280" t="s">
        <v>12371</v>
      </c>
      <c r="B11280" s="1">
        <v>45291</v>
      </c>
      <c r="C11280" t="s">
        <v>1280</v>
      </c>
      <c r="D11280" t="s">
        <v>1281</v>
      </c>
      <c r="E11280" t="s">
        <v>21</v>
      </c>
      <c r="F11280" t="s">
        <v>81</v>
      </c>
      <c r="G11280" t="s">
        <v>239</v>
      </c>
      <c r="H11280">
        <v>5</v>
      </c>
      <c r="I11280">
        <v>4407.3500000000004</v>
      </c>
      <c r="J11280">
        <v>0.25</v>
      </c>
      <c r="K11280">
        <v>16527.560000000001</v>
      </c>
      <c r="L11280">
        <v>6002.97</v>
      </c>
      <c r="M11280">
        <f t="shared" si="530"/>
        <v>16527.5625</v>
      </c>
      <c r="N11280" t="str">
        <f t="shared" si="528"/>
        <v>Q4</v>
      </c>
      <c r="O11280" s="2">
        <f t="shared" si="529"/>
        <v>36.320969338486748</v>
      </c>
      <c r="P11280" t="str">
        <f>VLOOKUP(retail_sales_2023!C11280,customers!A:J,5,)</f>
        <v>Guwahati</v>
      </c>
      <c r="Q11280" t="str">
        <f>VLOOKUP(C11280,customers!A:J,10,0)</f>
        <v>Premium</v>
      </c>
    </row>
    <row r="11281" spans="1:17" x14ac:dyDescent="0.3">
      <c r="A11281" t="s">
        <v>12372</v>
      </c>
      <c r="B11281" s="1">
        <v>44965</v>
      </c>
      <c r="C11281" t="s">
        <v>409</v>
      </c>
      <c r="D11281" t="s">
        <v>410</v>
      </c>
      <c r="E11281" t="s">
        <v>21</v>
      </c>
      <c r="F11281" t="s">
        <v>52</v>
      </c>
      <c r="G11281" t="s">
        <v>937</v>
      </c>
      <c r="H11281">
        <v>4</v>
      </c>
      <c r="I11281">
        <v>777.38</v>
      </c>
      <c r="J11281">
        <v>0.05</v>
      </c>
      <c r="K11281">
        <v>2954.04</v>
      </c>
      <c r="L11281">
        <v>241.4</v>
      </c>
      <c r="M11281">
        <f t="shared" si="530"/>
        <v>2954.0439999999999</v>
      </c>
      <c r="N11281" t="str">
        <f t="shared" si="528"/>
        <v>Q1</v>
      </c>
      <c r="O11281" s="2">
        <f t="shared" si="529"/>
        <v>8.1718595550500339</v>
      </c>
      <c r="P11281" t="str">
        <f>VLOOKUP(retail_sales_2023!C11281,customers!A:J,5,)</f>
        <v>Patna</v>
      </c>
      <c r="Q11281" t="str">
        <f>VLOOKUP(C11281,customers!A:J,10,0)</f>
        <v>Regular</v>
      </c>
    </row>
    <row r="11282" spans="1:17" x14ac:dyDescent="0.3">
      <c r="A11282" t="s">
        <v>12373</v>
      </c>
      <c r="B11282" s="1">
        <v>45215</v>
      </c>
      <c r="C11282" t="s">
        <v>1223</v>
      </c>
      <c r="D11282" t="s">
        <v>1224</v>
      </c>
      <c r="E11282" t="s">
        <v>15</v>
      </c>
      <c r="F11282" t="s">
        <v>52</v>
      </c>
      <c r="G11282" t="s">
        <v>937</v>
      </c>
      <c r="H11282">
        <v>10</v>
      </c>
      <c r="I11282">
        <v>436.34</v>
      </c>
      <c r="J11282">
        <v>0.15</v>
      </c>
      <c r="K11282">
        <v>3708.89</v>
      </c>
      <c r="L11282">
        <v>213.37</v>
      </c>
      <c r="M11282">
        <f t="shared" si="530"/>
        <v>3708.8899999999994</v>
      </c>
      <c r="N11282" t="str">
        <f t="shared" si="528"/>
        <v>Q4</v>
      </c>
      <c r="O11282" s="2">
        <f t="shared" si="529"/>
        <v>5.7529341662869484</v>
      </c>
      <c r="P11282" t="str">
        <f>VLOOKUP(retail_sales_2023!C11282,customers!A:J,5,)</f>
        <v>Chennai</v>
      </c>
      <c r="Q11282" t="str">
        <f>VLOOKUP(C11282,customers!A:J,10,0)</f>
        <v>Premium</v>
      </c>
    </row>
    <row r="11283" spans="1:17" x14ac:dyDescent="0.3">
      <c r="A11283" t="s">
        <v>12374</v>
      </c>
      <c r="B11283" s="1">
        <v>44959</v>
      </c>
      <c r="C11283" t="s">
        <v>335</v>
      </c>
      <c r="D11283" t="s">
        <v>336</v>
      </c>
      <c r="E11283" t="s">
        <v>33</v>
      </c>
      <c r="F11283" t="s">
        <v>52</v>
      </c>
      <c r="G11283" t="s">
        <v>133</v>
      </c>
      <c r="H11283">
        <v>3</v>
      </c>
      <c r="I11283">
        <v>116.58</v>
      </c>
      <c r="J11283">
        <v>0.15</v>
      </c>
      <c r="K11283">
        <v>297.27999999999997</v>
      </c>
      <c r="L11283">
        <v>27.24</v>
      </c>
      <c r="M11283">
        <f t="shared" si="530"/>
        <v>297.279</v>
      </c>
      <c r="N11283" t="str">
        <f t="shared" si="528"/>
        <v>Q1</v>
      </c>
      <c r="O11283" s="2">
        <f t="shared" si="529"/>
        <v>9.1630785791173306</v>
      </c>
      <c r="P11283" t="str">
        <f>VLOOKUP(retail_sales_2023!C11283,customers!A:J,5,)</f>
        <v>Surat</v>
      </c>
      <c r="Q11283" t="str">
        <f>VLOOKUP(C11283,customers!A:J,10,0)</f>
        <v>Occasional</v>
      </c>
    </row>
    <row r="11284" spans="1:17" x14ac:dyDescent="0.3">
      <c r="A11284" t="s">
        <v>12375</v>
      </c>
      <c r="B11284" s="1">
        <v>45081</v>
      </c>
      <c r="C11284" t="s">
        <v>678</v>
      </c>
      <c r="D11284" t="s">
        <v>679</v>
      </c>
      <c r="E11284" t="s">
        <v>27</v>
      </c>
      <c r="F11284" t="s">
        <v>52</v>
      </c>
      <c r="G11284" t="s">
        <v>937</v>
      </c>
      <c r="H11284">
        <v>5</v>
      </c>
      <c r="I11284">
        <v>641.66</v>
      </c>
      <c r="J11284">
        <v>0</v>
      </c>
      <c r="K11284">
        <v>3208.3</v>
      </c>
      <c r="L11284">
        <v>258.41000000000003</v>
      </c>
      <c r="M11284">
        <f t="shared" si="530"/>
        <v>3208.2999999999997</v>
      </c>
      <c r="N11284" t="str">
        <f t="shared" si="528"/>
        <v>Q2</v>
      </c>
      <c r="O11284" s="2">
        <f t="shared" si="529"/>
        <v>8.0544213446373476</v>
      </c>
      <c r="P11284" t="str">
        <f>VLOOKUP(retail_sales_2023!C11284,customers!A:J,5,)</f>
        <v>Amritsar</v>
      </c>
      <c r="Q11284" t="str">
        <f>VLOOKUP(C11284,customers!A:J,10,0)</f>
        <v>Premium</v>
      </c>
    </row>
    <row r="11285" spans="1:17" x14ac:dyDescent="0.3">
      <c r="A11285" t="s">
        <v>12376</v>
      </c>
      <c r="B11285" s="1">
        <v>45136</v>
      </c>
      <c r="C11285" t="s">
        <v>1596</v>
      </c>
      <c r="D11285" t="s">
        <v>1597</v>
      </c>
      <c r="E11285" t="s">
        <v>21</v>
      </c>
      <c r="F11285" t="s">
        <v>81</v>
      </c>
      <c r="G11285" t="s">
        <v>101</v>
      </c>
      <c r="H11285">
        <v>3</v>
      </c>
      <c r="I11285">
        <v>1866.19</v>
      </c>
      <c r="J11285">
        <v>0.1</v>
      </c>
      <c r="K11285">
        <v>5038.71</v>
      </c>
      <c r="L11285">
        <v>1278.0899999999999</v>
      </c>
      <c r="M11285">
        <f t="shared" si="530"/>
        <v>5038.7129999999997</v>
      </c>
      <c r="N11285" t="str">
        <f t="shared" si="528"/>
        <v>Q3</v>
      </c>
      <c r="O11285" s="2">
        <f t="shared" si="529"/>
        <v>25.365420911304675</v>
      </c>
      <c r="P11285" t="str">
        <f>VLOOKUP(retail_sales_2023!C11285,customers!A:J,5,)</f>
        <v>Bhubaneswar</v>
      </c>
      <c r="Q11285" t="str">
        <f>VLOOKUP(C11285,customers!A:J,10,0)</f>
        <v>Regular</v>
      </c>
    </row>
    <row r="11286" spans="1:17" x14ac:dyDescent="0.3">
      <c r="A11286" t="s">
        <v>12377</v>
      </c>
      <c r="B11286" s="1">
        <v>44942</v>
      </c>
      <c r="C11286" t="s">
        <v>1365</v>
      </c>
      <c r="D11286" t="s">
        <v>1366</v>
      </c>
      <c r="E11286" t="s">
        <v>27</v>
      </c>
      <c r="F11286" t="s">
        <v>38</v>
      </c>
      <c r="G11286" t="s">
        <v>456</v>
      </c>
      <c r="H11286">
        <v>3</v>
      </c>
      <c r="I11286">
        <v>1147.01</v>
      </c>
      <c r="J11286">
        <v>0</v>
      </c>
      <c r="K11286">
        <v>3441.03</v>
      </c>
      <c r="L11286">
        <v>882.76</v>
      </c>
      <c r="M11286">
        <f t="shared" si="530"/>
        <v>3441.0299999999997</v>
      </c>
      <c r="N11286" t="str">
        <f t="shared" si="528"/>
        <v>Q1</v>
      </c>
      <c r="O11286" s="2">
        <f t="shared" si="529"/>
        <v>25.653946638070575</v>
      </c>
      <c r="P11286" t="str">
        <f>VLOOKUP(retail_sales_2023!C11286,customers!A:J,5,)</f>
        <v>Lucknow</v>
      </c>
      <c r="Q11286" t="str">
        <f>VLOOKUP(C11286,customers!A:J,10,0)</f>
        <v>Premium</v>
      </c>
    </row>
    <row r="11287" spans="1:17" x14ac:dyDescent="0.3">
      <c r="A11287" t="s">
        <v>12378</v>
      </c>
      <c r="B11287" s="1">
        <v>44932</v>
      </c>
      <c r="C11287" t="s">
        <v>614</v>
      </c>
      <c r="D11287" t="s">
        <v>615</v>
      </c>
      <c r="E11287" t="s">
        <v>15</v>
      </c>
      <c r="F11287" t="s">
        <v>22</v>
      </c>
      <c r="G11287" t="s">
        <v>196</v>
      </c>
      <c r="H11287">
        <v>1</v>
      </c>
      <c r="I11287">
        <v>31608.6</v>
      </c>
      <c r="J11287">
        <v>0</v>
      </c>
      <c r="K11287">
        <v>31608.6</v>
      </c>
      <c r="L11287">
        <v>9818.33</v>
      </c>
      <c r="M11287">
        <f t="shared" si="530"/>
        <v>31608.6</v>
      </c>
      <c r="N11287" t="str">
        <f t="shared" si="528"/>
        <v>Q1</v>
      </c>
      <c r="O11287" s="2">
        <f t="shared" si="529"/>
        <v>31.062210917282009</v>
      </c>
      <c r="P11287" t="str">
        <f>VLOOKUP(retail_sales_2023!C11287,customers!A:J,5,)</f>
        <v>Kochi</v>
      </c>
      <c r="Q11287" t="str">
        <f>VLOOKUP(C11287,customers!A:J,10,0)</f>
        <v>Regular</v>
      </c>
    </row>
    <row r="11288" spans="1:17" x14ac:dyDescent="0.3">
      <c r="A11288" t="s">
        <v>12379</v>
      </c>
      <c r="B11288" s="1">
        <v>45179</v>
      </c>
      <c r="C11288" t="s">
        <v>1857</v>
      </c>
      <c r="D11288" t="s">
        <v>1858</v>
      </c>
      <c r="E11288" t="s">
        <v>33</v>
      </c>
      <c r="F11288" t="s">
        <v>81</v>
      </c>
      <c r="G11288" t="s">
        <v>264</v>
      </c>
      <c r="H11288">
        <v>4</v>
      </c>
      <c r="I11288">
        <v>620.08000000000004</v>
      </c>
      <c r="J11288">
        <v>0</v>
      </c>
      <c r="K11288">
        <v>2480.3200000000002</v>
      </c>
      <c r="L11288">
        <v>862.8</v>
      </c>
      <c r="M11288">
        <f t="shared" si="530"/>
        <v>2480.3200000000002</v>
      </c>
      <c r="N11288" t="str">
        <f t="shared" si="528"/>
        <v>Q3</v>
      </c>
      <c r="O11288" s="2">
        <f t="shared" si="529"/>
        <v>34.785834085924392</v>
      </c>
      <c r="P11288" t="str">
        <f>VLOOKUP(retail_sales_2023!C11288,customers!A:J,5,)</f>
        <v>Surat</v>
      </c>
      <c r="Q11288" t="str">
        <f>VLOOKUP(C11288,customers!A:J,10,0)</f>
        <v>Regular</v>
      </c>
    </row>
    <row r="11289" spans="1:17" x14ac:dyDescent="0.3">
      <c r="A11289" t="s">
        <v>12380</v>
      </c>
      <c r="B11289" s="1">
        <v>45066</v>
      </c>
      <c r="C11289" t="s">
        <v>463</v>
      </c>
      <c r="D11289" t="s">
        <v>464</v>
      </c>
      <c r="E11289" t="s">
        <v>33</v>
      </c>
      <c r="F11289" t="s">
        <v>38</v>
      </c>
      <c r="G11289" t="s">
        <v>39</v>
      </c>
      <c r="H11289">
        <v>4</v>
      </c>
      <c r="I11289">
        <v>1879.94</v>
      </c>
      <c r="J11289">
        <v>0.05</v>
      </c>
      <c r="K11289">
        <v>7143.77</v>
      </c>
      <c r="L11289">
        <v>2150.21</v>
      </c>
      <c r="M11289">
        <f t="shared" si="530"/>
        <v>7143.7719999999999</v>
      </c>
      <c r="N11289" t="str">
        <f t="shared" si="528"/>
        <v>Q2</v>
      </c>
      <c r="O11289" s="2">
        <f t="shared" si="529"/>
        <v>30.099093335871675</v>
      </c>
      <c r="P11289" t="str">
        <f>VLOOKUP(retail_sales_2023!C11289,customers!A:J,5,)</f>
        <v>Nagpur</v>
      </c>
      <c r="Q11289" t="str">
        <f>VLOOKUP(C11289,customers!A:J,10,0)</f>
        <v>Regular</v>
      </c>
    </row>
    <row r="11290" spans="1:17" x14ac:dyDescent="0.3">
      <c r="A11290" t="s">
        <v>12381</v>
      </c>
      <c r="B11290" s="1">
        <v>45159</v>
      </c>
      <c r="C11290" t="s">
        <v>708</v>
      </c>
      <c r="D11290" t="s">
        <v>709</v>
      </c>
      <c r="E11290" t="s">
        <v>33</v>
      </c>
      <c r="F11290" t="s">
        <v>43</v>
      </c>
      <c r="G11290" t="s">
        <v>272</v>
      </c>
      <c r="H11290">
        <v>1</v>
      </c>
      <c r="I11290">
        <v>65778.720000000001</v>
      </c>
      <c r="J11290">
        <v>0.3</v>
      </c>
      <c r="K11290">
        <v>46045.1</v>
      </c>
      <c r="L11290">
        <v>4779.8900000000003</v>
      </c>
      <c r="M11290">
        <f t="shared" si="530"/>
        <v>46045.103999999999</v>
      </c>
      <c r="N11290" t="str">
        <f t="shared" si="528"/>
        <v>Q3</v>
      </c>
      <c r="O11290" s="2">
        <f t="shared" si="529"/>
        <v>10.380887434276396</v>
      </c>
      <c r="P11290" t="str">
        <f>VLOOKUP(retail_sales_2023!C11290,customers!A:J,5,)</f>
        <v>Mumbai</v>
      </c>
      <c r="Q11290" t="str">
        <f>VLOOKUP(C11290,customers!A:J,10,0)</f>
        <v>Premium</v>
      </c>
    </row>
    <row r="11291" spans="1:17" x14ac:dyDescent="0.3">
      <c r="A11291" t="s">
        <v>12382</v>
      </c>
      <c r="B11291" s="1">
        <v>45234</v>
      </c>
      <c r="C11291" t="s">
        <v>654</v>
      </c>
      <c r="D11291" t="s">
        <v>655</v>
      </c>
      <c r="E11291" t="s">
        <v>15</v>
      </c>
      <c r="F11291" t="s">
        <v>28</v>
      </c>
      <c r="G11291" t="s">
        <v>165</v>
      </c>
      <c r="H11291">
        <v>5</v>
      </c>
      <c r="I11291">
        <v>6962.5</v>
      </c>
      <c r="J11291">
        <v>0</v>
      </c>
      <c r="K11291">
        <v>34812.5</v>
      </c>
      <c r="L11291">
        <v>7284.66</v>
      </c>
      <c r="M11291">
        <f t="shared" si="530"/>
        <v>34812.5</v>
      </c>
      <c r="N11291" t="str">
        <f t="shared" si="528"/>
        <v>Q4</v>
      </c>
      <c r="O11291" s="2">
        <f t="shared" si="529"/>
        <v>20.925414721723516</v>
      </c>
      <c r="P11291" t="str">
        <f>VLOOKUP(retail_sales_2023!C11291,customers!A:J,5,)</f>
        <v>Kochi</v>
      </c>
      <c r="Q11291" t="str">
        <f>VLOOKUP(C11291,customers!A:J,10,0)</f>
        <v>Premium</v>
      </c>
    </row>
    <row r="11292" spans="1:17" x14ac:dyDescent="0.3">
      <c r="A11292" t="s">
        <v>12383</v>
      </c>
      <c r="B11292" s="1">
        <v>45206</v>
      </c>
      <c r="C11292" t="s">
        <v>650</v>
      </c>
      <c r="D11292" t="s">
        <v>651</v>
      </c>
      <c r="E11292" t="s">
        <v>33</v>
      </c>
      <c r="F11292" t="s">
        <v>52</v>
      </c>
      <c r="G11292" t="s">
        <v>226</v>
      </c>
      <c r="H11292">
        <v>7</v>
      </c>
      <c r="I11292">
        <v>430.03</v>
      </c>
      <c r="J11292">
        <v>0.1</v>
      </c>
      <c r="K11292">
        <v>2709.19</v>
      </c>
      <c r="L11292">
        <v>166.13</v>
      </c>
      <c r="M11292">
        <f t="shared" si="530"/>
        <v>2709.1890000000003</v>
      </c>
      <c r="N11292" t="str">
        <f t="shared" si="528"/>
        <v>Q4</v>
      </c>
      <c r="O11292" s="2">
        <f t="shared" si="529"/>
        <v>6.1320911416327384</v>
      </c>
      <c r="P11292" t="str">
        <f>VLOOKUP(retail_sales_2023!C11292,customers!A:J,5,)</f>
        <v>Ahmedabad</v>
      </c>
      <c r="Q11292" t="str">
        <f>VLOOKUP(C11292,customers!A:J,10,0)</f>
        <v>Regular</v>
      </c>
    </row>
    <row r="11293" spans="1:17" x14ac:dyDescent="0.3">
      <c r="A11293" t="s">
        <v>12384</v>
      </c>
      <c r="B11293" s="1">
        <v>45172</v>
      </c>
      <c r="C11293" t="s">
        <v>535</v>
      </c>
      <c r="D11293" t="s">
        <v>536</v>
      </c>
      <c r="E11293" t="s">
        <v>21</v>
      </c>
      <c r="F11293" t="s">
        <v>52</v>
      </c>
      <c r="G11293" t="s">
        <v>235</v>
      </c>
      <c r="H11293">
        <v>9</v>
      </c>
      <c r="I11293">
        <v>762.79</v>
      </c>
      <c r="J11293">
        <v>0.25</v>
      </c>
      <c r="K11293">
        <v>5148.83</v>
      </c>
      <c r="L11293">
        <v>321.11</v>
      </c>
      <c r="M11293">
        <f t="shared" si="530"/>
        <v>5148.8324999999995</v>
      </c>
      <c r="N11293" t="str">
        <f t="shared" si="528"/>
        <v>Q3</v>
      </c>
      <c r="O11293" s="2">
        <f t="shared" si="529"/>
        <v>6.2365624811850466</v>
      </c>
      <c r="P11293" t="str">
        <f>VLOOKUP(retail_sales_2023!C11293,customers!A:J,5,)</f>
        <v>Guwahati</v>
      </c>
      <c r="Q11293" t="str">
        <f>VLOOKUP(C11293,customers!A:J,10,0)</f>
        <v>Premium</v>
      </c>
    </row>
    <row r="11294" spans="1:17" x14ac:dyDescent="0.3">
      <c r="A11294" t="s">
        <v>12385</v>
      </c>
      <c r="B11294" s="1">
        <v>45251</v>
      </c>
      <c r="C11294" t="s">
        <v>614</v>
      </c>
      <c r="D11294" t="s">
        <v>615</v>
      </c>
      <c r="E11294" t="s">
        <v>15</v>
      </c>
      <c r="F11294" t="s">
        <v>43</v>
      </c>
      <c r="G11294" t="s">
        <v>272</v>
      </c>
      <c r="H11294">
        <v>4</v>
      </c>
      <c r="I11294">
        <v>54108.46</v>
      </c>
      <c r="J11294">
        <v>0.05</v>
      </c>
      <c r="K11294">
        <v>205612.15</v>
      </c>
      <c r="L11294">
        <v>28654.04</v>
      </c>
      <c r="M11294">
        <f t="shared" si="530"/>
        <v>205612.14799999999</v>
      </c>
      <c r="N11294" t="str">
        <f t="shared" si="528"/>
        <v>Q4</v>
      </c>
      <c r="O11294" s="2">
        <f t="shared" si="529"/>
        <v>13.93596633272888</v>
      </c>
      <c r="P11294" t="str">
        <f>VLOOKUP(retail_sales_2023!C11294,customers!A:J,5,)</f>
        <v>Kochi</v>
      </c>
      <c r="Q11294" t="str">
        <f>VLOOKUP(C11294,customers!A:J,10,0)</f>
        <v>Regular</v>
      </c>
    </row>
    <row r="11295" spans="1:17" x14ac:dyDescent="0.3">
      <c r="A11295" t="s">
        <v>12386</v>
      </c>
      <c r="B11295" s="1">
        <v>45190</v>
      </c>
      <c r="C11295" t="s">
        <v>1771</v>
      </c>
      <c r="D11295" t="s">
        <v>1772</v>
      </c>
      <c r="E11295" t="s">
        <v>33</v>
      </c>
      <c r="F11295" t="s">
        <v>22</v>
      </c>
      <c r="G11295" t="s">
        <v>146</v>
      </c>
      <c r="H11295">
        <v>4</v>
      </c>
      <c r="I11295">
        <v>43920.47</v>
      </c>
      <c r="J11295">
        <v>0.05</v>
      </c>
      <c r="K11295">
        <v>166897.79</v>
      </c>
      <c r="L11295">
        <v>47921.49</v>
      </c>
      <c r="M11295">
        <f t="shared" si="530"/>
        <v>166897.78599999999</v>
      </c>
      <c r="N11295" t="str">
        <f t="shared" si="528"/>
        <v>Q3</v>
      </c>
      <c r="O11295" s="2">
        <f t="shared" si="529"/>
        <v>28.713076428393684</v>
      </c>
      <c r="P11295" t="str">
        <f>VLOOKUP(retail_sales_2023!C11295,customers!A:J,5,)</f>
        <v>Ahmedabad</v>
      </c>
      <c r="Q11295" t="str">
        <f>VLOOKUP(C11295,customers!A:J,10,0)</f>
        <v>Premium</v>
      </c>
    </row>
    <row r="11296" spans="1:17" x14ac:dyDescent="0.3">
      <c r="A11296" t="s">
        <v>12387</v>
      </c>
      <c r="B11296" s="1">
        <v>45009</v>
      </c>
      <c r="C11296" t="s">
        <v>1268</v>
      </c>
      <c r="D11296" t="s">
        <v>1269</v>
      </c>
      <c r="E11296" t="s">
        <v>15</v>
      </c>
      <c r="F11296" t="s">
        <v>52</v>
      </c>
      <c r="G11296" t="s">
        <v>235</v>
      </c>
      <c r="H11296">
        <v>6</v>
      </c>
      <c r="I11296">
        <v>788.85</v>
      </c>
      <c r="J11296">
        <v>0.05</v>
      </c>
      <c r="K11296">
        <v>4496.4399999999996</v>
      </c>
      <c r="L11296">
        <v>464.53</v>
      </c>
      <c r="M11296">
        <f t="shared" si="530"/>
        <v>4496.4449999999997</v>
      </c>
      <c r="N11296" t="str">
        <f t="shared" si="528"/>
        <v>Q1</v>
      </c>
      <c r="O11296" s="2">
        <f t="shared" si="529"/>
        <v>10.331061906752897</v>
      </c>
      <c r="P11296" t="str">
        <f>VLOOKUP(retail_sales_2023!C11296,customers!A:J,5,)</f>
        <v>Coimbatore</v>
      </c>
      <c r="Q11296" t="str">
        <f>VLOOKUP(C11296,customers!A:J,10,0)</f>
        <v>Premium</v>
      </c>
    </row>
    <row r="11297" spans="1:17" x14ac:dyDescent="0.3">
      <c r="A11297" t="s">
        <v>12388</v>
      </c>
      <c r="B11297" s="1">
        <v>45273</v>
      </c>
      <c r="C11297" t="s">
        <v>1167</v>
      </c>
      <c r="D11297" t="s">
        <v>1168</v>
      </c>
      <c r="E11297" t="s">
        <v>21</v>
      </c>
      <c r="F11297" t="s">
        <v>52</v>
      </c>
      <c r="G11297" t="s">
        <v>169</v>
      </c>
      <c r="H11297">
        <v>5</v>
      </c>
      <c r="I11297">
        <v>327.9</v>
      </c>
      <c r="J11297">
        <v>0</v>
      </c>
      <c r="K11297">
        <v>1639.5</v>
      </c>
      <c r="L11297">
        <v>111.84</v>
      </c>
      <c r="M11297">
        <f t="shared" si="530"/>
        <v>1639.5</v>
      </c>
      <c r="N11297" t="str">
        <f t="shared" si="528"/>
        <v>Q4</v>
      </c>
      <c r="O11297" s="2">
        <f t="shared" si="529"/>
        <v>6.8215919487648673</v>
      </c>
      <c r="P11297" t="str">
        <f>VLOOKUP(retail_sales_2023!C11297,customers!A:J,5,)</f>
        <v>Bhubaneswar</v>
      </c>
      <c r="Q11297" t="str">
        <f>VLOOKUP(C11297,customers!A:J,10,0)</f>
        <v>Regular</v>
      </c>
    </row>
    <row r="11298" spans="1:17" x14ac:dyDescent="0.3">
      <c r="A11298" t="s">
        <v>12389</v>
      </c>
      <c r="B11298" s="1">
        <v>45246</v>
      </c>
      <c r="C11298" t="s">
        <v>901</v>
      </c>
      <c r="D11298" t="s">
        <v>902</v>
      </c>
      <c r="E11298" t="s">
        <v>21</v>
      </c>
      <c r="F11298" t="s">
        <v>52</v>
      </c>
      <c r="G11298" t="s">
        <v>133</v>
      </c>
      <c r="H11298">
        <v>8</v>
      </c>
      <c r="I11298">
        <v>738.79</v>
      </c>
      <c r="J11298">
        <v>0.05</v>
      </c>
      <c r="K11298">
        <v>5614.8</v>
      </c>
      <c r="L11298">
        <v>416.49</v>
      </c>
      <c r="M11298">
        <f t="shared" si="530"/>
        <v>5614.8039999999992</v>
      </c>
      <c r="N11298" t="str">
        <f t="shared" si="528"/>
        <v>Q4</v>
      </c>
      <c r="O11298" s="2">
        <f t="shared" si="529"/>
        <v>7.4177174609959389</v>
      </c>
      <c r="P11298" t="str">
        <f>VLOOKUP(retail_sales_2023!C11298,customers!A:J,5,)</f>
        <v>Ranchi</v>
      </c>
      <c r="Q11298" t="str">
        <f>VLOOKUP(C11298,customers!A:J,10,0)</f>
        <v>Regular</v>
      </c>
    </row>
    <row r="11299" spans="1:17" x14ac:dyDescent="0.3">
      <c r="A11299" t="s">
        <v>12390</v>
      </c>
      <c r="B11299" s="1">
        <v>45175</v>
      </c>
      <c r="C11299" t="s">
        <v>738</v>
      </c>
      <c r="D11299" t="s">
        <v>739</v>
      </c>
      <c r="E11299" t="s">
        <v>15</v>
      </c>
      <c r="F11299" t="s">
        <v>52</v>
      </c>
      <c r="G11299" t="s">
        <v>169</v>
      </c>
      <c r="H11299">
        <v>8</v>
      </c>
      <c r="I11299">
        <v>729.45</v>
      </c>
      <c r="J11299">
        <v>0.1</v>
      </c>
      <c r="K11299">
        <v>5252.04</v>
      </c>
      <c r="L11299">
        <v>424.11</v>
      </c>
      <c r="M11299">
        <f t="shared" si="530"/>
        <v>5252.0400000000009</v>
      </c>
      <c r="N11299" t="str">
        <f t="shared" si="528"/>
        <v>Q3</v>
      </c>
      <c r="O11299" s="2">
        <f t="shared" si="529"/>
        <v>8.075147942513766</v>
      </c>
      <c r="P11299" t="str">
        <f>VLOOKUP(retail_sales_2023!C11299,customers!A:J,5,)</f>
        <v>Bengaluru</v>
      </c>
      <c r="Q11299" t="str">
        <f>VLOOKUP(C11299,customers!A:J,10,0)</f>
        <v>Premium</v>
      </c>
    </row>
    <row r="11300" spans="1:17" x14ac:dyDescent="0.3">
      <c r="A11300" t="s">
        <v>12391</v>
      </c>
      <c r="B11300" s="1">
        <v>45144</v>
      </c>
      <c r="C11300" t="s">
        <v>901</v>
      </c>
      <c r="D11300" t="s">
        <v>902</v>
      </c>
      <c r="E11300" t="s">
        <v>21</v>
      </c>
      <c r="F11300" t="s">
        <v>81</v>
      </c>
      <c r="G11300" t="s">
        <v>150</v>
      </c>
      <c r="H11300">
        <v>3</v>
      </c>
      <c r="I11300">
        <v>2634.57</v>
      </c>
      <c r="J11300">
        <v>0</v>
      </c>
      <c r="K11300">
        <v>7903.71</v>
      </c>
      <c r="L11300">
        <v>2819.91</v>
      </c>
      <c r="M11300">
        <f t="shared" si="530"/>
        <v>7903.7100000000009</v>
      </c>
      <c r="N11300" t="str">
        <f t="shared" si="528"/>
        <v>Q3</v>
      </c>
      <c r="O11300" s="2">
        <f t="shared" si="529"/>
        <v>35.678308035087319</v>
      </c>
      <c r="P11300" t="str">
        <f>VLOOKUP(retail_sales_2023!C11300,customers!A:J,5,)</f>
        <v>Ranchi</v>
      </c>
      <c r="Q11300" t="str">
        <f>VLOOKUP(C11300,customers!A:J,10,0)</f>
        <v>Regular</v>
      </c>
    </row>
    <row r="11301" spans="1:17" x14ac:dyDescent="0.3">
      <c r="A11301" t="s">
        <v>12392</v>
      </c>
      <c r="B11301" s="1">
        <v>45112</v>
      </c>
      <c r="C11301" t="s">
        <v>472</v>
      </c>
      <c r="D11301" t="s">
        <v>473</v>
      </c>
      <c r="E11301" t="s">
        <v>21</v>
      </c>
      <c r="F11301" t="s">
        <v>52</v>
      </c>
      <c r="G11301" t="s">
        <v>226</v>
      </c>
      <c r="H11301">
        <v>0</v>
      </c>
      <c r="I11301">
        <v>702.47</v>
      </c>
      <c r="J11301">
        <v>0.1</v>
      </c>
      <c r="K11301">
        <v>0</v>
      </c>
      <c r="L11301">
        <v>0</v>
      </c>
      <c r="M11301">
        <f t="shared" si="530"/>
        <v>0</v>
      </c>
      <c r="N11301" t="str">
        <f t="shared" si="528"/>
        <v>Q3</v>
      </c>
      <c r="O11301" s="2">
        <v>0</v>
      </c>
      <c r="P11301" t="str">
        <f>VLOOKUP(retail_sales_2023!C11301,customers!A:J,5,)</f>
        <v>Kolkata</v>
      </c>
      <c r="Q11301" t="str">
        <f>VLOOKUP(C11301,customers!A:J,10,0)</f>
        <v>Occasional</v>
      </c>
    </row>
    <row r="11302" spans="1:17" x14ac:dyDescent="0.3">
      <c r="A11302" t="s">
        <v>12393</v>
      </c>
      <c r="B11302" s="1">
        <v>44936</v>
      </c>
      <c r="C11302" t="s">
        <v>528</v>
      </c>
      <c r="D11302" t="s">
        <v>529</v>
      </c>
      <c r="E11302" t="s">
        <v>27</v>
      </c>
      <c r="F11302" t="s">
        <v>28</v>
      </c>
      <c r="G11302" t="s">
        <v>29</v>
      </c>
      <c r="H11302">
        <v>3</v>
      </c>
      <c r="I11302">
        <v>7816.42</v>
      </c>
      <c r="J11302">
        <v>0</v>
      </c>
      <c r="K11302">
        <v>23449.26</v>
      </c>
      <c r="L11302">
        <v>6213.15</v>
      </c>
      <c r="M11302">
        <f t="shared" si="530"/>
        <v>23449.260000000002</v>
      </c>
      <c r="N11302" t="str">
        <f t="shared" si="528"/>
        <v>Q1</v>
      </c>
      <c r="O11302" s="2">
        <f t="shared" si="529"/>
        <v>26.496145294137214</v>
      </c>
      <c r="P11302" t="str">
        <f>VLOOKUP(retail_sales_2023!C11302,customers!A:J,5,)</f>
        <v>Amritsar</v>
      </c>
      <c r="Q11302" t="str">
        <f>VLOOKUP(C11302,customers!A:J,10,0)</f>
        <v>Premium</v>
      </c>
    </row>
    <row r="11303" spans="1:17" x14ac:dyDescent="0.3">
      <c r="A11303" t="s">
        <v>12394</v>
      </c>
      <c r="B11303" s="1">
        <v>44985</v>
      </c>
      <c r="C11303" t="s">
        <v>2062</v>
      </c>
      <c r="D11303" t="s">
        <v>2063</v>
      </c>
      <c r="E11303" t="s">
        <v>15</v>
      </c>
      <c r="F11303" t="s">
        <v>28</v>
      </c>
      <c r="G11303" t="s">
        <v>325</v>
      </c>
      <c r="H11303">
        <v>3</v>
      </c>
      <c r="I11303">
        <v>2084.86</v>
      </c>
      <c r="J11303">
        <v>0</v>
      </c>
      <c r="K11303">
        <v>6254.58</v>
      </c>
      <c r="L11303">
        <v>1045.55</v>
      </c>
      <c r="M11303">
        <f t="shared" si="530"/>
        <v>6254.58</v>
      </c>
      <c r="N11303" t="str">
        <f t="shared" si="528"/>
        <v>Q1</v>
      </c>
      <c r="O11303" s="2">
        <f t="shared" si="529"/>
        <v>16.716550112077869</v>
      </c>
      <c r="P11303" t="str">
        <f>VLOOKUP(retail_sales_2023!C11303,customers!A:J,5,)</f>
        <v>Chennai</v>
      </c>
      <c r="Q11303" t="str">
        <f>VLOOKUP(C11303,customers!A:J,10,0)</f>
        <v>Premium</v>
      </c>
    </row>
    <row r="11304" spans="1:17" x14ac:dyDescent="0.3">
      <c r="A11304" t="s">
        <v>12395</v>
      </c>
      <c r="B11304" s="1">
        <v>44992</v>
      </c>
      <c r="C11304" t="s">
        <v>736</v>
      </c>
      <c r="D11304" t="s">
        <v>1482</v>
      </c>
      <c r="E11304" t="s">
        <v>33</v>
      </c>
      <c r="F11304" t="s">
        <v>28</v>
      </c>
      <c r="G11304" t="s">
        <v>29</v>
      </c>
      <c r="H11304">
        <v>2</v>
      </c>
      <c r="I11304">
        <v>7964.37</v>
      </c>
      <c r="J11304">
        <v>0.3</v>
      </c>
      <c r="K11304">
        <v>11150.12</v>
      </c>
      <c r="L11304">
        <v>2942.39</v>
      </c>
      <c r="M11304">
        <f t="shared" si="530"/>
        <v>11150.117999999999</v>
      </c>
      <c r="N11304" t="str">
        <f t="shared" si="528"/>
        <v>Q1</v>
      </c>
      <c r="O11304" s="2">
        <f t="shared" si="529"/>
        <v>26.388863976351821</v>
      </c>
      <c r="P11304" t="str">
        <f>VLOOKUP(retail_sales_2023!C11304,customers!A:J,5,)</f>
        <v>Pune</v>
      </c>
      <c r="Q11304" t="str">
        <f>VLOOKUP(C11304,customers!A:J,10,0)</f>
        <v>Premium</v>
      </c>
    </row>
    <row r="11305" spans="1:17" x14ac:dyDescent="0.3">
      <c r="A11305" t="s">
        <v>12396</v>
      </c>
      <c r="B11305" s="1">
        <v>44952</v>
      </c>
      <c r="C11305" t="s">
        <v>951</v>
      </c>
      <c r="D11305" t="s">
        <v>952</v>
      </c>
      <c r="E11305" t="s">
        <v>15</v>
      </c>
      <c r="F11305" t="s">
        <v>52</v>
      </c>
      <c r="G11305" t="s">
        <v>117</v>
      </c>
      <c r="H11305">
        <v>1</v>
      </c>
      <c r="I11305">
        <v>320.2</v>
      </c>
      <c r="J11305">
        <v>0.05</v>
      </c>
      <c r="K11305">
        <v>304.19</v>
      </c>
      <c r="L11305">
        <v>18.809999999999999</v>
      </c>
      <c r="M11305">
        <f t="shared" si="530"/>
        <v>304.19</v>
      </c>
      <c r="N11305" t="str">
        <f t="shared" si="528"/>
        <v>Q1</v>
      </c>
      <c r="O11305" s="2">
        <f t="shared" si="529"/>
        <v>6.1836352279825109</v>
      </c>
      <c r="P11305" t="str">
        <f>VLOOKUP(retail_sales_2023!C11305,customers!A:J,5,)</f>
        <v>Chennai</v>
      </c>
      <c r="Q11305" t="str">
        <f>VLOOKUP(C11305,customers!A:J,10,0)</f>
        <v>Regular</v>
      </c>
    </row>
    <row r="11306" spans="1:17" x14ac:dyDescent="0.3">
      <c r="A11306" t="s">
        <v>12397</v>
      </c>
      <c r="B11306" s="1">
        <v>45237</v>
      </c>
      <c r="C11306" t="s">
        <v>1255</v>
      </c>
      <c r="D11306" t="s">
        <v>1256</v>
      </c>
      <c r="E11306" t="s">
        <v>27</v>
      </c>
      <c r="F11306" t="s">
        <v>38</v>
      </c>
      <c r="G11306" t="s">
        <v>395</v>
      </c>
      <c r="H11306">
        <v>1</v>
      </c>
      <c r="I11306">
        <v>1841.48</v>
      </c>
      <c r="J11306">
        <v>0.15</v>
      </c>
      <c r="K11306">
        <v>1565.26</v>
      </c>
      <c r="L11306">
        <v>454.66</v>
      </c>
      <c r="M11306">
        <f t="shared" si="530"/>
        <v>1565.258</v>
      </c>
      <c r="N11306" t="str">
        <f t="shared" si="528"/>
        <v>Q4</v>
      </c>
      <c r="O11306" s="2">
        <f t="shared" si="529"/>
        <v>29.046931500198053</v>
      </c>
      <c r="P11306" t="str">
        <f>VLOOKUP(retail_sales_2023!C11306,customers!A:J,5,)</f>
        <v>Chandigarh</v>
      </c>
      <c r="Q11306" t="str">
        <f>VLOOKUP(C11306,customers!A:J,10,0)</f>
        <v>Regular</v>
      </c>
    </row>
    <row r="11307" spans="1:17" x14ac:dyDescent="0.3">
      <c r="A11307" t="s">
        <v>12398</v>
      </c>
      <c r="B11307" s="1">
        <v>44984</v>
      </c>
      <c r="C11307" t="s">
        <v>2037</v>
      </c>
      <c r="D11307" t="s">
        <v>2038</v>
      </c>
      <c r="E11307" t="s">
        <v>33</v>
      </c>
      <c r="F11307" t="s">
        <v>43</v>
      </c>
      <c r="G11307" t="s">
        <v>154</v>
      </c>
      <c r="H11307">
        <v>2</v>
      </c>
      <c r="I11307">
        <v>70244.45</v>
      </c>
      <c r="J11307">
        <v>0.05</v>
      </c>
      <c r="K11307">
        <v>133464.45000000001</v>
      </c>
      <c r="L11307">
        <v>11823.16</v>
      </c>
      <c r="M11307">
        <f t="shared" si="530"/>
        <v>133464.45499999999</v>
      </c>
      <c r="N11307" t="str">
        <f t="shared" si="528"/>
        <v>Q1</v>
      </c>
      <c r="O11307" s="2">
        <f t="shared" si="529"/>
        <v>8.8586586165829164</v>
      </c>
      <c r="P11307" t="str">
        <f>VLOOKUP(retail_sales_2023!C11307,customers!A:J,5,)</f>
        <v>Mumbai</v>
      </c>
      <c r="Q11307" t="str">
        <f>VLOOKUP(C11307,customers!A:J,10,0)</f>
        <v>Premium</v>
      </c>
    </row>
    <row r="11308" spans="1:17" x14ac:dyDescent="0.3">
      <c r="A11308" t="s">
        <v>12399</v>
      </c>
      <c r="B11308" s="1">
        <v>45053</v>
      </c>
      <c r="C11308" t="s">
        <v>479</v>
      </c>
      <c r="D11308" t="s">
        <v>480</v>
      </c>
      <c r="E11308" t="s">
        <v>21</v>
      </c>
      <c r="F11308" t="s">
        <v>52</v>
      </c>
      <c r="G11308" t="s">
        <v>268</v>
      </c>
      <c r="H11308">
        <v>2</v>
      </c>
      <c r="I11308">
        <v>422.74</v>
      </c>
      <c r="J11308">
        <v>0.15</v>
      </c>
      <c r="K11308">
        <v>718.66</v>
      </c>
      <c r="L11308">
        <v>48.15</v>
      </c>
      <c r="M11308">
        <f t="shared" si="530"/>
        <v>718.65800000000002</v>
      </c>
      <c r="N11308" t="str">
        <f t="shared" si="528"/>
        <v>Q2</v>
      </c>
      <c r="O11308" s="2">
        <f t="shared" si="529"/>
        <v>6.6999693874711275</v>
      </c>
      <c r="P11308" t="str">
        <f>VLOOKUP(retail_sales_2023!C11308,customers!A:J,5,)</f>
        <v>Bhubaneswar</v>
      </c>
      <c r="Q11308" t="str">
        <f>VLOOKUP(C11308,customers!A:J,10,0)</f>
        <v>Premium</v>
      </c>
    </row>
    <row r="11309" spans="1:17" x14ac:dyDescent="0.3">
      <c r="A11309" t="s">
        <v>12400</v>
      </c>
      <c r="B11309" s="1">
        <v>45119</v>
      </c>
      <c r="C11309" t="s">
        <v>257</v>
      </c>
      <c r="D11309" t="s">
        <v>258</v>
      </c>
      <c r="E11309" t="s">
        <v>27</v>
      </c>
      <c r="F11309" t="s">
        <v>16</v>
      </c>
      <c r="G11309" t="s">
        <v>192</v>
      </c>
      <c r="H11309">
        <v>2</v>
      </c>
      <c r="I11309">
        <v>897.17</v>
      </c>
      <c r="J11309">
        <v>0.05</v>
      </c>
      <c r="K11309">
        <v>1704.62</v>
      </c>
      <c r="L11309">
        <v>429.61</v>
      </c>
      <c r="M11309">
        <f t="shared" si="530"/>
        <v>1704.6229999999998</v>
      </c>
      <c r="N11309" t="str">
        <f t="shared" si="528"/>
        <v>Q3</v>
      </c>
      <c r="O11309" s="2">
        <f t="shared" si="529"/>
        <v>25.202684469265879</v>
      </c>
      <c r="P11309" t="str">
        <f>VLOOKUP(retail_sales_2023!C11309,customers!A:J,5,)</f>
        <v>Delhi</v>
      </c>
      <c r="Q11309" t="str">
        <f>VLOOKUP(C11309,customers!A:J,10,0)</f>
        <v>Regular</v>
      </c>
    </row>
    <row r="11310" spans="1:17" x14ac:dyDescent="0.3">
      <c r="A11310" t="s">
        <v>12401</v>
      </c>
      <c r="B11310" s="1">
        <v>45121</v>
      </c>
      <c r="C11310" t="s">
        <v>2123</v>
      </c>
      <c r="D11310" t="s">
        <v>2124</v>
      </c>
      <c r="E11310" t="s">
        <v>33</v>
      </c>
      <c r="F11310" t="s">
        <v>22</v>
      </c>
      <c r="G11310" t="s">
        <v>146</v>
      </c>
      <c r="H11310">
        <v>2</v>
      </c>
      <c r="I11310">
        <v>19780.400000000001</v>
      </c>
      <c r="J11310">
        <v>0</v>
      </c>
      <c r="K11310">
        <v>39560.800000000003</v>
      </c>
      <c r="L11310">
        <v>8642.2800000000007</v>
      </c>
      <c r="M11310">
        <f t="shared" si="530"/>
        <v>39560.800000000003</v>
      </c>
      <c r="N11310" t="str">
        <f t="shared" si="528"/>
        <v>Q3</v>
      </c>
      <c r="O11310" s="2">
        <f t="shared" si="529"/>
        <v>21.845564295969748</v>
      </c>
      <c r="P11310" t="str">
        <f>VLOOKUP(retail_sales_2023!C11310,customers!A:J,5,)</f>
        <v>Ahmedabad</v>
      </c>
      <c r="Q11310" t="str">
        <f>VLOOKUP(C11310,customers!A:J,10,0)</f>
        <v>Occasional</v>
      </c>
    </row>
    <row r="11311" spans="1:17" x14ac:dyDescent="0.3">
      <c r="A11311" t="s">
        <v>12402</v>
      </c>
      <c r="B11311" s="1">
        <v>45112</v>
      </c>
      <c r="C11311" t="s">
        <v>1103</v>
      </c>
      <c r="D11311" t="s">
        <v>1104</v>
      </c>
      <c r="E11311" t="s">
        <v>33</v>
      </c>
      <c r="F11311" t="s">
        <v>52</v>
      </c>
      <c r="G11311" t="s">
        <v>69</v>
      </c>
      <c r="H11311">
        <v>3</v>
      </c>
      <c r="I11311">
        <v>190.58</v>
      </c>
      <c r="J11311">
        <v>0.25</v>
      </c>
      <c r="K11311">
        <v>428.81</v>
      </c>
      <c r="L11311">
        <v>41.02</v>
      </c>
      <c r="M11311">
        <f t="shared" si="530"/>
        <v>428.80500000000001</v>
      </c>
      <c r="N11311" t="str">
        <f t="shared" si="528"/>
        <v>Q3</v>
      </c>
      <c r="O11311" s="2">
        <f t="shared" si="529"/>
        <v>9.5660082554044923</v>
      </c>
      <c r="P11311" t="str">
        <f>VLOOKUP(retail_sales_2023!C11311,customers!A:J,5,)</f>
        <v>Mumbai</v>
      </c>
      <c r="Q11311" t="str">
        <f>VLOOKUP(C11311,customers!A:J,10,0)</f>
        <v>Regular</v>
      </c>
    </row>
    <row r="11312" spans="1:17" x14ac:dyDescent="0.3">
      <c r="A11312" t="s">
        <v>12403</v>
      </c>
      <c r="B11312" s="1">
        <v>45010</v>
      </c>
      <c r="C11312" t="s">
        <v>1114</v>
      </c>
      <c r="D11312" t="s">
        <v>1115</v>
      </c>
      <c r="E11312" t="s">
        <v>27</v>
      </c>
      <c r="F11312" t="s">
        <v>38</v>
      </c>
      <c r="G11312" t="s">
        <v>39</v>
      </c>
      <c r="H11312">
        <v>3</v>
      </c>
      <c r="I11312">
        <v>231.88</v>
      </c>
      <c r="J11312">
        <v>0</v>
      </c>
      <c r="K11312">
        <v>695.64</v>
      </c>
      <c r="L11312">
        <v>196.77</v>
      </c>
      <c r="M11312">
        <f t="shared" si="530"/>
        <v>695.64</v>
      </c>
      <c r="N11312" t="str">
        <f t="shared" si="528"/>
        <v>Q1</v>
      </c>
      <c r="O11312" s="2">
        <f t="shared" si="529"/>
        <v>28.286182508193896</v>
      </c>
      <c r="P11312" t="str">
        <f>VLOOKUP(retail_sales_2023!C11312,customers!A:J,5,)</f>
        <v>Lucknow</v>
      </c>
      <c r="Q11312" t="str">
        <f>VLOOKUP(C11312,customers!A:J,10,0)</f>
        <v>Regular</v>
      </c>
    </row>
    <row r="11313" spans="1:17" x14ac:dyDescent="0.3">
      <c r="A11313" t="s">
        <v>12404</v>
      </c>
      <c r="B11313" s="1">
        <v>45003</v>
      </c>
      <c r="C11313" t="s">
        <v>241</v>
      </c>
      <c r="D11313" t="s">
        <v>13093</v>
      </c>
      <c r="E11313" t="s">
        <v>27</v>
      </c>
      <c r="F11313" t="s">
        <v>81</v>
      </c>
      <c r="G11313" t="s">
        <v>264</v>
      </c>
      <c r="H11313">
        <v>3</v>
      </c>
      <c r="I11313">
        <v>4912.47</v>
      </c>
      <c r="J11313">
        <v>0.05</v>
      </c>
      <c r="K11313">
        <v>14000.54</v>
      </c>
      <c r="L11313">
        <v>4129.4399999999996</v>
      </c>
      <c r="M11313">
        <f t="shared" si="530"/>
        <v>14000.539499999999</v>
      </c>
      <c r="N11313" t="str">
        <f t="shared" si="528"/>
        <v>Q1</v>
      </c>
      <c r="O11313" s="2">
        <f t="shared" si="529"/>
        <v>29.494862341023985</v>
      </c>
      <c r="P11313" t="str">
        <f>VLOOKUP(retail_sales_2023!C11313,customers!A:J,5,)</f>
        <v>Amritsar</v>
      </c>
      <c r="Q11313" t="str">
        <f>VLOOKUP(C11313,customers!A:J,10,0)</f>
        <v>Premium</v>
      </c>
    </row>
    <row r="11314" spans="1:17" x14ac:dyDescent="0.3">
      <c r="A11314" t="s">
        <v>12405</v>
      </c>
      <c r="B11314" s="1">
        <v>44952</v>
      </c>
      <c r="C11314" t="s">
        <v>1681</v>
      </c>
      <c r="D11314" t="s">
        <v>1682</v>
      </c>
      <c r="E11314" t="s">
        <v>21</v>
      </c>
      <c r="F11314" t="s">
        <v>16</v>
      </c>
      <c r="G11314" t="s">
        <v>286</v>
      </c>
      <c r="H11314">
        <v>2</v>
      </c>
      <c r="I11314">
        <v>925.22</v>
      </c>
      <c r="J11314">
        <v>0</v>
      </c>
      <c r="K11314">
        <v>1850.44</v>
      </c>
      <c r="L11314">
        <v>736.07</v>
      </c>
      <c r="M11314">
        <f t="shared" si="530"/>
        <v>1850.44</v>
      </c>
      <c r="N11314" t="str">
        <f t="shared" si="528"/>
        <v>Q1</v>
      </c>
      <c r="O11314" s="2">
        <f t="shared" si="529"/>
        <v>39.778106828646159</v>
      </c>
      <c r="P11314" t="str">
        <f>VLOOKUP(retail_sales_2023!C11314,customers!A:J,5,)</f>
        <v>Bhubaneswar</v>
      </c>
      <c r="Q11314" t="str">
        <f>VLOOKUP(C11314,customers!A:J,10,0)</f>
        <v>Occasional</v>
      </c>
    </row>
    <row r="11315" spans="1:17" x14ac:dyDescent="0.3">
      <c r="A11315" t="s">
        <v>12406</v>
      </c>
      <c r="B11315" s="1">
        <v>45163</v>
      </c>
      <c r="C11315" t="s">
        <v>567</v>
      </c>
      <c r="D11315" t="s">
        <v>568</v>
      </c>
      <c r="E11315" t="s">
        <v>27</v>
      </c>
      <c r="F11315" t="s">
        <v>52</v>
      </c>
      <c r="G11315" t="s">
        <v>226</v>
      </c>
      <c r="H11315">
        <v>1</v>
      </c>
      <c r="I11315">
        <v>300.43</v>
      </c>
      <c r="J11315">
        <v>0</v>
      </c>
      <c r="K11315">
        <v>300.43</v>
      </c>
      <c r="L11315">
        <v>24.95</v>
      </c>
      <c r="M11315">
        <f t="shared" si="530"/>
        <v>300.43</v>
      </c>
      <c r="N11315" t="str">
        <f t="shared" si="528"/>
        <v>Q3</v>
      </c>
      <c r="O11315" s="2">
        <f t="shared" si="529"/>
        <v>8.3047631727856732</v>
      </c>
      <c r="P11315" t="str">
        <f>VLOOKUP(retail_sales_2023!C11315,customers!A:J,5,)</f>
        <v>Amritsar</v>
      </c>
      <c r="Q11315" t="str">
        <f>VLOOKUP(C11315,customers!A:J,10,0)</f>
        <v>Premium</v>
      </c>
    </row>
    <row r="11316" spans="1:17" x14ac:dyDescent="0.3">
      <c r="A11316" t="s">
        <v>12407</v>
      </c>
      <c r="B11316" s="1">
        <v>45159</v>
      </c>
      <c r="C11316" t="s">
        <v>218</v>
      </c>
      <c r="D11316" t="s">
        <v>219</v>
      </c>
      <c r="E11316" t="s">
        <v>27</v>
      </c>
      <c r="F11316" t="s">
        <v>52</v>
      </c>
      <c r="G11316" t="s">
        <v>53</v>
      </c>
      <c r="H11316">
        <v>5</v>
      </c>
      <c r="I11316">
        <v>399.3</v>
      </c>
      <c r="J11316">
        <v>0</v>
      </c>
      <c r="K11316">
        <v>1996.5</v>
      </c>
      <c r="L11316">
        <v>170.85</v>
      </c>
      <c r="M11316">
        <f t="shared" si="530"/>
        <v>1996.5</v>
      </c>
      <c r="N11316" t="str">
        <f t="shared" si="528"/>
        <v>Q3</v>
      </c>
      <c r="O11316" s="2">
        <f t="shared" si="529"/>
        <v>8.557475582268971</v>
      </c>
      <c r="P11316" t="str">
        <f>VLOOKUP(retail_sales_2023!C11316,customers!A:J,5,)</f>
        <v>Lucknow</v>
      </c>
      <c r="Q11316" t="str">
        <f>VLOOKUP(C11316,customers!A:J,10,0)</f>
        <v>Premium</v>
      </c>
    </row>
    <row r="11317" spans="1:17" x14ac:dyDescent="0.3">
      <c r="A11317" t="s">
        <v>12408</v>
      </c>
      <c r="B11317" s="1">
        <v>44929</v>
      </c>
      <c r="C11317" t="s">
        <v>879</v>
      </c>
      <c r="D11317" t="s">
        <v>880</v>
      </c>
      <c r="E11317" t="s">
        <v>21</v>
      </c>
      <c r="F11317" t="s">
        <v>43</v>
      </c>
      <c r="G11317" t="s">
        <v>282</v>
      </c>
      <c r="H11317">
        <v>1</v>
      </c>
      <c r="I11317">
        <v>70307.67</v>
      </c>
      <c r="J11317">
        <v>0.25</v>
      </c>
      <c r="K11317">
        <v>52730.75</v>
      </c>
      <c r="L11317">
        <v>7614.63</v>
      </c>
      <c r="M11317">
        <f t="shared" si="530"/>
        <v>52730.752500000002</v>
      </c>
      <c r="N11317" t="str">
        <f t="shared" si="528"/>
        <v>Q1</v>
      </c>
      <c r="O11317" s="2">
        <f t="shared" si="529"/>
        <v>14.440587323336004</v>
      </c>
      <c r="P11317" t="str">
        <f>VLOOKUP(retail_sales_2023!C11317,customers!A:J,5,)</f>
        <v>Patna</v>
      </c>
      <c r="Q11317" t="str">
        <f>VLOOKUP(C11317,customers!A:J,10,0)</f>
        <v>Occasional</v>
      </c>
    </row>
    <row r="11318" spans="1:17" x14ac:dyDescent="0.3">
      <c r="A11318" t="s">
        <v>12409</v>
      </c>
      <c r="B11318" s="1">
        <v>45178</v>
      </c>
      <c r="C11318" t="s">
        <v>1151</v>
      </c>
      <c r="D11318" t="s">
        <v>13093</v>
      </c>
      <c r="E11318" t="s">
        <v>21</v>
      </c>
      <c r="F11318" t="s">
        <v>38</v>
      </c>
      <c r="G11318" t="s">
        <v>90</v>
      </c>
      <c r="H11318">
        <v>4</v>
      </c>
      <c r="I11318">
        <v>1666.23</v>
      </c>
      <c r="J11318">
        <v>0</v>
      </c>
      <c r="K11318">
        <v>6664.92</v>
      </c>
      <c r="L11318">
        <v>1411.35</v>
      </c>
      <c r="M11318">
        <f t="shared" si="530"/>
        <v>6664.92</v>
      </c>
      <c r="N11318" t="str">
        <f t="shared" si="528"/>
        <v>Q3</v>
      </c>
      <c r="O11318" s="2">
        <f t="shared" si="529"/>
        <v>21.17579805909148</v>
      </c>
      <c r="P11318" t="str">
        <f>VLOOKUP(retail_sales_2023!C11318,customers!A:J,5,)</f>
        <v>Patna</v>
      </c>
      <c r="Q11318" t="str">
        <f>VLOOKUP(C11318,customers!A:J,10,0)</f>
        <v>Premium</v>
      </c>
    </row>
    <row r="11319" spans="1:17" x14ac:dyDescent="0.3">
      <c r="A11319" t="s">
        <v>12410</v>
      </c>
      <c r="B11319" s="1">
        <v>44970</v>
      </c>
      <c r="C11319" t="s">
        <v>1192</v>
      </c>
      <c r="D11319" t="s">
        <v>1193</v>
      </c>
      <c r="E11319" t="s">
        <v>33</v>
      </c>
      <c r="F11319" t="s">
        <v>81</v>
      </c>
      <c r="G11319" t="s">
        <v>264</v>
      </c>
      <c r="H11319">
        <v>3</v>
      </c>
      <c r="I11319">
        <v>2984.44</v>
      </c>
      <c r="J11319">
        <v>0</v>
      </c>
      <c r="K11319">
        <v>8953.32</v>
      </c>
      <c r="L11319">
        <v>2015.62</v>
      </c>
      <c r="M11319">
        <f t="shared" si="530"/>
        <v>8953.32</v>
      </c>
      <c r="N11319" t="str">
        <f t="shared" si="528"/>
        <v>Q1</v>
      </c>
      <c r="O11319" s="2">
        <f t="shared" si="529"/>
        <v>22.51254283327302</v>
      </c>
      <c r="P11319" t="str">
        <f>VLOOKUP(retail_sales_2023!C11319,customers!A:J,5,)</f>
        <v>Ahmedabad</v>
      </c>
      <c r="Q11319" t="str">
        <f>VLOOKUP(C11319,customers!A:J,10,0)</f>
        <v>Regular</v>
      </c>
    </row>
    <row r="11320" spans="1:17" x14ac:dyDescent="0.3">
      <c r="A11320" t="s">
        <v>12411</v>
      </c>
      <c r="B11320" s="1">
        <v>44992</v>
      </c>
      <c r="C11320" t="s">
        <v>294</v>
      </c>
      <c r="D11320" t="s">
        <v>295</v>
      </c>
      <c r="E11320" t="s">
        <v>21</v>
      </c>
      <c r="F11320" t="s">
        <v>38</v>
      </c>
      <c r="G11320" t="s">
        <v>456</v>
      </c>
      <c r="H11320">
        <v>4</v>
      </c>
      <c r="I11320">
        <v>3895.3</v>
      </c>
      <c r="J11320">
        <v>0</v>
      </c>
      <c r="K11320">
        <v>15581.2</v>
      </c>
      <c r="L11320">
        <v>4753.28</v>
      </c>
      <c r="M11320">
        <f t="shared" si="530"/>
        <v>15581.2</v>
      </c>
      <c r="N11320" t="str">
        <f t="shared" si="528"/>
        <v>Q1</v>
      </c>
      <c r="O11320" s="2">
        <f t="shared" si="529"/>
        <v>30.506507842784892</v>
      </c>
      <c r="P11320" t="str">
        <f>VLOOKUP(retail_sales_2023!C11320,customers!A:J,5,)</f>
        <v>Patna</v>
      </c>
      <c r="Q11320" t="str">
        <f>VLOOKUP(C11320,customers!A:J,10,0)</f>
        <v>Occasional</v>
      </c>
    </row>
    <row r="11321" spans="1:17" x14ac:dyDescent="0.3">
      <c r="A11321" t="s">
        <v>12412</v>
      </c>
      <c r="B11321" s="1">
        <v>45043</v>
      </c>
      <c r="C11321" t="s">
        <v>829</v>
      </c>
      <c r="D11321" t="s">
        <v>830</v>
      </c>
      <c r="E11321" t="s">
        <v>15</v>
      </c>
      <c r="F11321" t="s">
        <v>22</v>
      </c>
      <c r="G11321" t="s">
        <v>23</v>
      </c>
      <c r="H11321">
        <v>2</v>
      </c>
      <c r="I11321">
        <v>36802.120000000003</v>
      </c>
      <c r="J11321">
        <v>0.1</v>
      </c>
      <c r="K11321">
        <v>66243.820000000007</v>
      </c>
      <c r="L11321">
        <v>18815.14</v>
      </c>
      <c r="M11321">
        <f t="shared" si="530"/>
        <v>66243.816000000006</v>
      </c>
      <c r="N11321" t="str">
        <f t="shared" si="528"/>
        <v>Q2</v>
      </c>
      <c r="O11321" s="2">
        <f t="shared" si="529"/>
        <v>28.402860825356989</v>
      </c>
      <c r="P11321" t="str">
        <f>VLOOKUP(retail_sales_2023!C11321,customers!A:J,5,)</f>
        <v>Chennai</v>
      </c>
      <c r="Q11321" t="str">
        <f>VLOOKUP(C11321,customers!A:J,10,0)</f>
        <v>Regular</v>
      </c>
    </row>
    <row r="11322" spans="1:17" x14ac:dyDescent="0.3">
      <c r="A11322" t="s">
        <v>12413</v>
      </c>
      <c r="B11322" s="1">
        <v>45049</v>
      </c>
      <c r="C11322" t="s">
        <v>1192</v>
      </c>
      <c r="D11322" t="s">
        <v>1193</v>
      </c>
      <c r="E11322" t="s">
        <v>33</v>
      </c>
      <c r="F11322" t="s">
        <v>43</v>
      </c>
      <c r="G11322" t="s">
        <v>301</v>
      </c>
      <c r="H11322">
        <v>4</v>
      </c>
      <c r="I11322">
        <v>73304.62</v>
      </c>
      <c r="J11322">
        <v>0.05</v>
      </c>
      <c r="K11322">
        <v>278557.56</v>
      </c>
      <c r="L11322">
        <v>30780.04</v>
      </c>
      <c r="M11322">
        <f t="shared" si="530"/>
        <v>278557.55599999998</v>
      </c>
      <c r="N11322" t="str">
        <f t="shared" si="528"/>
        <v>Q2</v>
      </c>
      <c r="O11322" s="2">
        <f t="shared" si="529"/>
        <v>11.049795238011132</v>
      </c>
      <c r="P11322" t="str">
        <f>VLOOKUP(retail_sales_2023!C11322,customers!A:J,5,)</f>
        <v>Ahmedabad</v>
      </c>
      <c r="Q11322" t="str">
        <f>VLOOKUP(C11322,customers!A:J,10,0)</f>
        <v>Regular</v>
      </c>
    </row>
    <row r="11323" spans="1:17" x14ac:dyDescent="0.3">
      <c r="A11323" t="s">
        <v>12414</v>
      </c>
      <c r="B11323" s="1">
        <v>45240</v>
      </c>
      <c r="C11323" t="s">
        <v>1853</v>
      </c>
      <c r="D11323" t="s">
        <v>1854</v>
      </c>
      <c r="E11323" t="s">
        <v>33</v>
      </c>
      <c r="F11323" t="s">
        <v>43</v>
      </c>
      <c r="G11323" t="s">
        <v>272</v>
      </c>
      <c r="H11323">
        <v>3</v>
      </c>
      <c r="I11323">
        <v>25286.79</v>
      </c>
      <c r="J11323">
        <v>0.1</v>
      </c>
      <c r="K11323">
        <v>68274.33</v>
      </c>
      <c r="L11323">
        <v>9255.09</v>
      </c>
      <c r="M11323">
        <f t="shared" si="530"/>
        <v>68274.332999999999</v>
      </c>
      <c r="N11323" t="str">
        <f t="shared" si="528"/>
        <v>Q4</v>
      </c>
      <c r="O11323" s="2">
        <f t="shared" si="529"/>
        <v>13.555739031053104</v>
      </c>
      <c r="P11323" t="str">
        <f>VLOOKUP(retail_sales_2023!C11323,customers!A:J,5,)</f>
        <v>Surat</v>
      </c>
      <c r="Q11323" t="str">
        <f>VLOOKUP(C11323,customers!A:J,10,0)</f>
        <v>Premium</v>
      </c>
    </row>
    <row r="11324" spans="1:17" x14ac:dyDescent="0.3">
      <c r="A11324" t="s">
        <v>12415</v>
      </c>
      <c r="B11324" s="1">
        <v>45255</v>
      </c>
      <c r="C11324" t="s">
        <v>732</v>
      </c>
      <c r="D11324" t="s">
        <v>733</v>
      </c>
      <c r="E11324" t="s">
        <v>15</v>
      </c>
      <c r="F11324" t="s">
        <v>38</v>
      </c>
      <c r="G11324" t="s">
        <v>48</v>
      </c>
      <c r="H11324">
        <v>5</v>
      </c>
      <c r="I11324">
        <v>1457.49</v>
      </c>
      <c r="J11324">
        <v>0.2</v>
      </c>
      <c r="K11324">
        <v>5829.96</v>
      </c>
      <c r="L11324">
        <v>-817.15</v>
      </c>
      <c r="M11324">
        <f t="shared" si="530"/>
        <v>5829.96</v>
      </c>
      <c r="N11324" t="str">
        <f t="shared" si="528"/>
        <v>Q4</v>
      </c>
      <c r="O11324" s="2">
        <f t="shared" si="529"/>
        <v>-14.016391193078512</v>
      </c>
      <c r="P11324" t="str">
        <f>VLOOKUP(retail_sales_2023!C11324,customers!A:J,5,)</f>
        <v>Kochi</v>
      </c>
      <c r="Q11324" t="str">
        <f>VLOOKUP(C11324,customers!A:J,10,0)</f>
        <v>Occasional</v>
      </c>
    </row>
    <row r="11325" spans="1:17" x14ac:dyDescent="0.3">
      <c r="A11325" t="s">
        <v>12416</v>
      </c>
      <c r="B11325" s="1">
        <v>45236</v>
      </c>
      <c r="C11325" t="s">
        <v>361</v>
      </c>
      <c r="D11325" t="s">
        <v>362</v>
      </c>
      <c r="E11325" t="s">
        <v>15</v>
      </c>
      <c r="F11325" t="s">
        <v>28</v>
      </c>
      <c r="G11325" t="s">
        <v>466</v>
      </c>
      <c r="H11325">
        <v>2</v>
      </c>
      <c r="I11325">
        <v>837.07</v>
      </c>
      <c r="J11325">
        <v>0.1</v>
      </c>
      <c r="K11325">
        <v>1506.73</v>
      </c>
      <c r="L11325">
        <v>276</v>
      </c>
      <c r="M11325">
        <f t="shared" si="530"/>
        <v>1506.7260000000001</v>
      </c>
      <c r="N11325" t="str">
        <f t="shared" si="528"/>
        <v>Q4</v>
      </c>
      <c r="O11325" s="2">
        <f t="shared" si="529"/>
        <v>18.317814074187147</v>
      </c>
      <c r="P11325" t="str">
        <f>VLOOKUP(retail_sales_2023!C11325,customers!A:J,5,)</f>
        <v>Hyderabad</v>
      </c>
      <c r="Q11325" t="str">
        <f>VLOOKUP(C11325,customers!A:J,10,0)</f>
        <v>Premium</v>
      </c>
    </row>
    <row r="11326" spans="1:17" x14ac:dyDescent="0.3">
      <c r="A11326" t="s">
        <v>12417</v>
      </c>
      <c r="B11326" s="1">
        <v>44962</v>
      </c>
      <c r="C11326" t="s">
        <v>2508</v>
      </c>
      <c r="D11326" t="s">
        <v>2509</v>
      </c>
      <c r="E11326" t="s">
        <v>33</v>
      </c>
      <c r="F11326" t="s">
        <v>43</v>
      </c>
      <c r="G11326" t="s">
        <v>44</v>
      </c>
      <c r="H11326">
        <v>1</v>
      </c>
      <c r="I11326">
        <v>54359.81</v>
      </c>
      <c r="J11326">
        <v>0</v>
      </c>
      <c r="K11326">
        <v>54359.81</v>
      </c>
      <c r="L11326">
        <v>-4591.6899999999996</v>
      </c>
      <c r="M11326">
        <f t="shared" si="530"/>
        <v>54359.81</v>
      </c>
      <c r="N11326" t="str">
        <f t="shared" si="528"/>
        <v>Q1</v>
      </c>
      <c r="O11326" s="2">
        <f t="shared" si="529"/>
        <v>-8.4468470364410759</v>
      </c>
      <c r="P11326" t="str">
        <f>VLOOKUP(retail_sales_2023!C11326,customers!A:J,5,)</f>
        <v>Ahmedabad</v>
      </c>
      <c r="Q11326" t="str">
        <f>VLOOKUP(C11326,customers!A:J,10,0)</f>
        <v>Premium</v>
      </c>
    </row>
    <row r="11327" spans="1:17" x14ac:dyDescent="0.3">
      <c r="A11327" t="s">
        <v>12418</v>
      </c>
      <c r="B11327" s="1">
        <v>45121</v>
      </c>
      <c r="C11327" t="s">
        <v>476</v>
      </c>
      <c r="D11327" t="s">
        <v>477</v>
      </c>
      <c r="E11327" t="s">
        <v>33</v>
      </c>
      <c r="F11327" t="s">
        <v>43</v>
      </c>
      <c r="G11327" t="s">
        <v>110</v>
      </c>
      <c r="H11327">
        <v>3</v>
      </c>
      <c r="I11327">
        <v>23572.14</v>
      </c>
      <c r="J11327">
        <v>0.1</v>
      </c>
      <c r="K11327">
        <v>63644.78</v>
      </c>
      <c r="L11327">
        <v>5571.4</v>
      </c>
      <c r="M11327">
        <f t="shared" si="530"/>
        <v>63644.777999999998</v>
      </c>
      <c r="N11327" t="str">
        <f t="shared" si="528"/>
        <v>Q3</v>
      </c>
      <c r="O11327" s="2">
        <f t="shared" si="529"/>
        <v>8.7538993771366638</v>
      </c>
      <c r="P11327" t="str">
        <f>VLOOKUP(retail_sales_2023!C11327,customers!A:J,5,)</f>
        <v>Mumbai</v>
      </c>
      <c r="Q11327" t="str">
        <f>VLOOKUP(C11327,customers!A:J,10,0)</f>
        <v>Regular</v>
      </c>
    </row>
    <row r="11328" spans="1:17" x14ac:dyDescent="0.3">
      <c r="A11328" t="s">
        <v>12419</v>
      </c>
      <c r="B11328" s="1">
        <v>44941</v>
      </c>
      <c r="C11328" t="s">
        <v>1120</v>
      </c>
      <c r="D11328" t="s">
        <v>1121</v>
      </c>
      <c r="E11328" t="s">
        <v>33</v>
      </c>
      <c r="F11328" t="s">
        <v>81</v>
      </c>
      <c r="G11328" t="s">
        <v>101</v>
      </c>
      <c r="H11328">
        <v>1</v>
      </c>
      <c r="I11328">
        <v>2892.74</v>
      </c>
      <c r="J11328">
        <v>0</v>
      </c>
      <c r="K11328">
        <v>2892.74</v>
      </c>
      <c r="L11328">
        <v>1031.6400000000001</v>
      </c>
      <c r="M11328">
        <f t="shared" si="530"/>
        <v>2892.74</v>
      </c>
      <c r="N11328" t="str">
        <f t="shared" si="528"/>
        <v>Q1</v>
      </c>
      <c r="O11328" s="2">
        <f t="shared" si="529"/>
        <v>35.663073763974644</v>
      </c>
      <c r="P11328" t="str">
        <f>VLOOKUP(retail_sales_2023!C11328,customers!A:J,5,)</f>
        <v>Nagpur</v>
      </c>
      <c r="Q11328" t="str">
        <f>VLOOKUP(C11328,customers!A:J,10,0)</f>
        <v>Regular</v>
      </c>
    </row>
    <row r="11329" spans="1:17" x14ac:dyDescent="0.3">
      <c r="A11329" t="s">
        <v>12420</v>
      </c>
      <c r="B11329" s="1">
        <v>45083</v>
      </c>
      <c r="C11329" t="s">
        <v>510</v>
      </c>
      <c r="D11329" t="s">
        <v>511</v>
      </c>
      <c r="E11329" t="s">
        <v>21</v>
      </c>
      <c r="F11329" t="s">
        <v>22</v>
      </c>
      <c r="G11329" t="s">
        <v>34</v>
      </c>
      <c r="H11329">
        <v>3</v>
      </c>
      <c r="I11329">
        <v>5863.15</v>
      </c>
      <c r="J11329">
        <v>0.05</v>
      </c>
      <c r="K11329">
        <v>16709.98</v>
      </c>
      <c r="L11329">
        <v>4607.26</v>
      </c>
      <c r="M11329">
        <f t="shared" si="530"/>
        <v>16709.977499999997</v>
      </c>
      <c r="N11329" t="str">
        <f t="shared" si="528"/>
        <v>Q2</v>
      </c>
      <c r="O11329" s="2">
        <f t="shared" si="529"/>
        <v>27.571906130348449</v>
      </c>
      <c r="P11329" t="str">
        <f>VLOOKUP(retail_sales_2023!C11329,customers!A:J,5,)</f>
        <v>Ranchi</v>
      </c>
      <c r="Q11329" t="str">
        <f>VLOOKUP(C11329,customers!A:J,10,0)</f>
        <v>Premium</v>
      </c>
    </row>
    <row r="11330" spans="1:17" x14ac:dyDescent="0.3">
      <c r="A11330" t="s">
        <v>12421</v>
      </c>
      <c r="B11330" s="1">
        <v>44999</v>
      </c>
      <c r="C11330" t="s">
        <v>266</v>
      </c>
      <c r="D11330" t="s">
        <v>267</v>
      </c>
      <c r="E11330" t="s">
        <v>27</v>
      </c>
      <c r="F11330" t="s">
        <v>22</v>
      </c>
      <c r="G11330" t="s">
        <v>146</v>
      </c>
      <c r="H11330">
        <v>2</v>
      </c>
      <c r="I11330">
        <v>13451.68</v>
      </c>
      <c r="J11330">
        <v>0</v>
      </c>
      <c r="K11330">
        <v>26903.360000000001</v>
      </c>
      <c r="L11330">
        <v>4767.7</v>
      </c>
      <c r="M11330">
        <f t="shared" si="530"/>
        <v>26903.360000000001</v>
      </c>
      <c r="N11330" t="str">
        <f t="shared" si="528"/>
        <v>Q1</v>
      </c>
      <c r="O11330" s="2">
        <f t="shared" si="529"/>
        <v>17.721578271264256</v>
      </c>
      <c r="P11330" t="str">
        <f>VLOOKUP(retail_sales_2023!C11330,customers!A:J,5,)</f>
        <v>Amritsar</v>
      </c>
      <c r="Q11330" t="str">
        <f>VLOOKUP(C11330,customers!A:J,10,0)</f>
        <v>Premium</v>
      </c>
    </row>
    <row r="11331" spans="1:17" x14ac:dyDescent="0.3">
      <c r="A11331" t="s">
        <v>12422</v>
      </c>
      <c r="B11331" s="1">
        <v>45210</v>
      </c>
      <c r="C11331" t="s">
        <v>2187</v>
      </c>
      <c r="D11331" t="s">
        <v>2188</v>
      </c>
      <c r="E11331" t="s">
        <v>21</v>
      </c>
      <c r="F11331" t="s">
        <v>28</v>
      </c>
      <c r="G11331" t="s">
        <v>97</v>
      </c>
      <c r="H11331">
        <v>1</v>
      </c>
      <c r="I11331">
        <v>7601.66</v>
      </c>
      <c r="J11331">
        <v>0</v>
      </c>
      <c r="K11331">
        <v>7601.66</v>
      </c>
      <c r="L11331">
        <v>1673.92</v>
      </c>
      <c r="M11331">
        <f t="shared" si="530"/>
        <v>7601.66</v>
      </c>
      <c r="N11331" t="str">
        <f t="shared" ref="N11331:N11394" si="531">"Q"&amp;ROUNDUP(MONTH(B11331)/3,0)</f>
        <v>Q4</v>
      </c>
      <c r="O11331" s="2">
        <f t="shared" ref="O11331:O11394" si="532">(L11331/K11331)*100</f>
        <v>22.020453427277729</v>
      </c>
      <c r="P11331" t="str">
        <f>VLOOKUP(retail_sales_2023!C11331,customers!A:J,5,)</f>
        <v>Patna</v>
      </c>
      <c r="Q11331" t="str">
        <f>VLOOKUP(C11331,customers!A:J,10,0)</f>
        <v>Premium</v>
      </c>
    </row>
    <row r="11332" spans="1:17" x14ac:dyDescent="0.3">
      <c r="A11332" t="s">
        <v>12423</v>
      </c>
      <c r="B11332" s="1">
        <v>45155</v>
      </c>
      <c r="C11332" t="s">
        <v>284</v>
      </c>
      <c r="D11332" t="s">
        <v>285</v>
      </c>
      <c r="E11332" t="s">
        <v>33</v>
      </c>
      <c r="F11332" t="s">
        <v>28</v>
      </c>
      <c r="G11332" t="s">
        <v>280</v>
      </c>
      <c r="H11332">
        <v>4</v>
      </c>
      <c r="I11332">
        <v>4787.12</v>
      </c>
      <c r="J11332">
        <v>0.15</v>
      </c>
      <c r="K11332">
        <v>16276.21</v>
      </c>
      <c r="L11332">
        <v>2929.96</v>
      </c>
      <c r="M11332">
        <f t="shared" si="530"/>
        <v>16276.207999999999</v>
      </c>
      <c r="N11332" t="str">
        <f t="shared" si="531"/>
        <v>Q3</v>
      </c>
      <c r="O11332" s="2">
        <f t="shared" si="532"/>
        <v>18.001488061409876</v>
      </c>
      <c r="P11332" t="str">
        <f>VLOOKUP(retail_sales_2023!C11332,customers!A:J,5,)</f>
        <v>Mumbai</v>
      </c>
      <c r="Q11332" t="str">
        <f>VLOOKUP(C11332,customers!A:J,10,0)</f>
        <v>Premium</v>
      </c>
    </row>
    <row r="11333" spans="1:17" x14ac:dyDescent="0.3">
      <c r="A11333" t="s">
        <v>12424</v>
      </c>
      <c r="B11333" s="1">
        <v>44936</v>
      </c>
      <c r="C11333" t="s">
        <v>278</v>
      </c>
      <c r="D11333" t="s">
        <v>279</v>
      </c>
      <c r="E11333" t="s">
        <v>33</v>
      </c>
      <c r="F11333" t="s">
        <v>81</v>
      </c>
      <c r="G11333" t="s">
        <v>150</v>
      </c>
      <c r="H11333">
        <v>4</v>
      </c>
      <c r="I11333">
        <v>3505.38</v>
      </c>
      <c r="J11333">
        <v>0.15</v>
      </c>
      <c r="K11333">
        <v>11918.29</v>
      </c>
      <c r="L11333">
        <v>4026.69</v>
      </c>
      <c r="M11333">
        <f t="shared" ref="M11333:M11396" si="533">H11333*I11333*(1-J11333)</f>
        <v>11918.291999999999</v>
      </c>
      <c r="N11333" t="str">
        <f t="shared" si="531"/>
        <v>Q1</v>
      </c>
      <c r="O11333" s="2">
        <f t="shared" si="532"/>
        <v>33.785803164715745</v>
      </c>
      <c r="P11333" t="str">
        <f>VLOOKUP(retail_sales_2023!C11333,customers!A:J,5,)</f>
        <v>Pune</v>
      </c>
      <c r="Q11333" t="str">
        <f>VLOOKUP(C11333,customers!A:J,10,0)</f>
        <v>Premium</v>
      </c>
    </row>
    <row r="11334" spans="1:17" x14ac:dyDescent="0.3">
      <c r="A11334" t="s">
        <v>12425</v>
      </c>
      <c r="B11334" s="1">
        <v>45096</v>
      </c>
      <c r="C11334" t="s">
        <v>570</v>
      </c>
      <c r="D11334" t="s">
        <v>571</v>
      </c>
      <c r="E11334" t="s">
        <v>33</v>
      </c>
      <c r="F11334" t="s">
        <v>43</v>
      </c>
      <c r="G11334" t="s">
        <v>243</v>
      </c>
      <c r="H11334">
        <v>4</v>
      </c>
      <c r="I11334">
        <v>74926.81</v>
      </c>
      <c r="J11334">
        <v>0</v>
      </c>
      <c r="K11334">
        <v>299707.24</v>
      </c>
      <c r="L11334">
        <v>40285.07</v>
      </c>
      <c r="M11334">
        <f t="shared" si="533"/>
        <v>299707.24</v>
      </c>
      <c r="N11334" t="str">
        <f t="shared" si="531"/>
        <v>Q2</v>
      </c>
      <c r="O11334" s="2">
        <f t="shared" si="532"/>
        <v>13.44147375285295</v>
      </c>
      <c r="P11334" t="str">
        <f>VLOOKUP(retail_sales_2023!C11334,customers!A:J,5,)</f>
        <v>Pune</v>
      </c>
      <c r="Q11334" t="str">
        <f>VLOOKUP(C11334,customers!A:J,10,0)</f>
        <v>Premium</v>
      </c>
    </row>
    <row r="11335" spans="1:17" x14ac:dyDescent="0.3">
      <c r="A11335" t="s">
        <v>12426</v>
      </c>
      <c r="B11335" s="1">
        <v>45277</v>
      </c>
      <c r="C11335" t="s">
        <v>202</v>
      </c>
      <c r="D11335" t="s">
        <v>203</v>
      </c>
      <c r="E11335" t="s">
        <v>27</v>
      </c>
      <c r="F11335" t="s">
        <v>52</v>
      </c>
      <c r="G11335" t="s">
        <v>268</v>
      </c>
      <c r="H11335">
        <v>1</v>
      </c>
      <c r="I11335">
        <v>367.84</v>
      </c>
      <c r="J11335">
        <v>0.05</v>
      </c>
      <c r="K11335">
        <v>349.45</v>
      </c>
      <c r="L11335">
        <v>27.68</v>
      </c>
      <c r="M11335">
        <f t="shared" si="533"/>
        <v>349.44799999999998</v>
      </c>
      <c r="N11335" t="str">
        <f t="shared" si="531"/>
        <v>Q4</v>
      </c>
      <c r="O11335" s="2">
        <f t="shared" si="532"/>
        <v>7.9210187437401629</v>
      </c>
      <c r="P11335" t="str">
        <f>VLOOKUP(retail_sales_2023!C11335,customers!A:J,5,)</f>
        <v>Lucknow</v>
      </c>
      <c r="Q11335" t="str">
        <f>VLOOKUP(C11335,customers!A:J,10,0)</f>
        <v>Premium</v>
      </c>
    </row>
    <row r="11336" spans="1:17" x14ac:dyDescent="0.3">
      <c r="A11336" t="s">
        <v>12427</v>
      </c>
      <c r="B11336" s="1">
        <v>45023</v>
      </c>
      <c r="C11336" t="s">
        <v>406</v>
      </c>
      <c r="D11336" t="s">
        <v>407</v>
      </c>
      <c r="E11336" t="s">
        <v>15</v>
      </c>
      <c r="F11336" t="s">
        <v>28</v>
      </c>
      <c r="G11336" t="s">
        <v>439</v>
      </c>
      <c r="H11336">
        <v>1</v>
      </c>
      <c r="I11336">
        <v>5420.58</v>
      </c>
      <c r="J11336">
        <v>0.1</v>
      </c>
      <c r="K11336">
        <v>4878.5200000000004</v>
      </c>
      <c r="L11336">
        <v>1206.77</v>
      </c>
      <c r="M11336">
        <f t="shared" si="533"/>
        <v>4878.5219999999999</v>
      </c>
      <c r="N11336" t="str">
        <f t="shared" si="531"/>
        <v>Q2</v>
      </c>
      <c r="O11336" s="2">
        <f t="shared" si="532"/>
        <v>24.736395464198154</v>
      </c>
      <c r="P11336" t="str">
        <f>VLOOKUP(retail_sales_2023!C11336,customers!A:J,5,)</f>
        <v>Hyderabad</v>
      </c>
      <c r="Q11336" t="str">
        <f>VLOOKUP(C11336,customers!A:J,10,0)</f>
        <v>Premium</v>
      </c>
    </row>
    <row r="11337" spans="1:17" x14ac:dyDescent="0.3">
      <c r="A11337" t="s">
        <v>12428</v>
      </c>
      <c r="B11337" s="1">
        <v>45194</v>
      </c>
      <c r="C11337" t="s">
        <v>152</v>
      </c>
      <c r="D11337" t="s">
        <v>153</v>
      </c>
      <c r="E11337" t="s">
        <v>27</v>
      </c>
      <c r="F11337" t="s">
        <v>52</v>
      </c>
      <c r="G11337" t="s">
        <v>235</v>
      </c>
      <c r="H11337">
        <v>5</v>
      </c>
      <c r="I11337">
        <v>244.72</v>
      </c>
      <c r="J11337">
        <v>0.05</v>
      </c>
      <c r="K11337">
        <v>1162.42</v>
      </c>
      <c r="L11337">
        <v>94.64</v>
      </c>
      <c r="M11337">
        <f t="shared" si="533"/>
        <v>1162.4199999999998</v>
      </c>
      <c r="N11337" t="str">
        <f t="shared" si="531"/>
        <v>Q3</v>
      </c>
      <c r="O11337" s="2">
        <f t="shared" si="532"/>
        <v>8.141635553414428</v>
      </c>
      <c r="P11337" t="str">
        <f>VLOOKUP(retail_sales_2023!C11337,customers!A:J,5,)</f>
        <v>Lucknow</v>
      </c>
      <c r="Q11337" t="str">
        <f>VLOOKUP(C11337,customers!A:J,10,0)</f>
        <v>Premium</v>
      </c>
    </row>
    <row r="11338" spans="1:17" x14ac:dyDescent="0.3">
      <c r="A11338" t="s">
        <v>12429</v>
      </c>
      <c r="B11338" s="1">
        <v>45108</v>
      </c>
      <c r="C11338" t="s">
        <v>420</v>
      </c>
      <c r="D11338" t="s">
        <v>421</v>
      </c>
      <c r="E11338" t="s">
        <v>33</v>
      </c>
      <c r="F11338" t="s">
        <v>38</v>
      </c>
      <c r="G11338" t="s">
        <v>65</v>
      </c>
      <c r="H11338">
        <v>1</v>
      </c>
      <c r="I11338">
        <v>3506.24</v>
      </c>
      <c r="J11338">
        <v>0</v>
      </c>
      <c r="K11338">
        <v>3506.24</v>
      </c>
      <c r="L11338">
        <v>863.5</v>
      </c>
      <c r="M11338">
        <f t="shared" si="533"/>
        <v>3506.24</v>
      </c>
      <c r="N11338" t="str">
        <f t="shared" si="531"/>
        <v>Q3</v>
      </c>
      <c r="O11338" s="2">
        <f t="shared" si="532"/>
        <v>24.627521219311856</v>
      </c>
      <c r="P11338" t="str">
        <f>VLOOKUP(retail_sales_2023!C11338,customers!A:J,5,)</f>
        <v>Surat</v>
      </c>
      <c r="Q11338" t="str">
        <f>VLOOKUP(C11338,customers!A:J,10,0)</f>
        <v>Premium</v>
      </c>
    </row>
    <row r="11339" spans="1:17" x14ac:dyDescent="0.3">
      <c r="A11339" t="s">
        <v>12430</v>
      </c>
      <c r="B11339" s="1">
        <v>44997</v>
      </c>
      <c r="C11339" t="s">
        <v>46</v>
      </c>
      <c r="D11339" t="s">
        <v>47</v>
      </c>
      <c r="E11339" t="s">
        <v>21</v>
      </c>
      <c r="F11339" t="s">
        <v>28</v>
      </c>
      <c r="G11339" t="s">
        <v>61</v>
      </c>
      <c r="H11339">
        <v>2</v>
      </c>
      <c r="I11339">
        <v>1756.73</v>
      </c>
      <c r="J11339">
        <v>0</v>
      </c>
      <c r="K11339">
        <v>3513.46</v>
      </c>
      <c r="L11339">
        <v>993.77</v>
      </c>
      <c r="M11339">
        <f t="shared" si="533"/>
        <v>3513.46</v>
      </c>
      <c r="N11339" t="str">
        <f t="shared" si="531"/>
        <v>Q1</v>
      </c>
      <c r="O11339" s="2">
        <f t="shared" si="532"/>
        <v>28.284653873959005</v>
      </c>
      <c r="P11339" t="str">
        <f>VLOOKUP(retail_sales_2023!C11339,customers!A:J,5,)</f>
        <v>Bhubaneswar</v>
      </c>
      <c r="Q11339" t="str">
        <f>VLOOKUP(C11339,customers!A:J,10,0)</f>
        <v>Premium</v>
      </c>
    </row>
    <row r="11340" spans="1:17" x14ac:dyDescent="0.3">
      <c r="A11340" t="s">
        <v>12431</v>
      </c>
      <c r="B11340" s="1">
        <v>45066</v>
      </c>
      <c r="C11340" t="s">
        <v>479</v>
      </c>
      <c r="D11340" t="s">
        <v>480</v>
      </c>
      <c r="E11340" t="s">
        <v>21</v>
      </c>
      <c r="F11340" t="s">
        <v>52</v>
      </c>
      <c r="G11340" t="s">
        <v>235</v>
      </c>
      <c r="H11340">
        <v>6</v>
      </c>
      <c r="I11340">
        <v>168.12</v>
      </c>
      <c r="J11340">
        <v>0.05</v>
      </c>
      <c r="K11340">
        <v>958.28</v>
      </c>
      <c r="L11340">
        <v>96.75</v>
      </c>
      <c r="M11340">
        <f t="shared" si="533"/>
        <v>958.28399999999999</v>
      </c>
      <c r="N11340" t="str">
        <f t="shared" si="531"/>
        <v>Q2</v>
      </c>
      <c r="O11340" s="2">
        <f t="shared" si="532"/>
        <v>10.096214050173227</v>
      </c>
      <c r="P11340" t="str">
        <f>VLOOKUP(retail_sales_2023!C11340,customers!A:J,5,)</f>
        <v>Bhubaneswar</v>
      </c>
      <c r="Q11340" t="str">
        <f>VLOOKUP(C11340,customers!A:J,10,0)</f>
        <v>Premium</v>
      </c>
    </row>
    <row r="11341" spans="1:17" x14ac:dyDescent="0.3">
      <c r="A11341" t="s">
        <v>12432</v>
      </c>
      <c r="B11341" s="1">
        <v>45085</v>
      </c>
      <c r="C11341" t="s">
        <v>1280</v>
      </c>
      <c r="D11341" t="s">
        <v>1281</v>
      </c>
      <c r="E11341" t="s">
        <v>21</v>
      </c>
      <c r="F11341" t="s">
        <v>43</v>
      </c>
      <c r="G11341" t="s">
        <v>301</v>
      </c>
      <c r="H11341">
        <v>4</v>
      </c>
      <c r="I11341">
        <v>9183.2900000000009</v>
      </c>
      <c r="J11341">
        <v>0.3</v>
      </c>
      <c r="K11341">
        <v>25713.21</v>
      </c>
      <c r="L11341">
        <v>3298.02</v>
      </c>
      <c r="M11341">
        <f t="shared" si="533"/>
        <v>25713.212</v>
      </c>
      <c r="N11341" t="str">
        <f t="shared" si="531"/>
        <v>Q2</v>
      </c>
      <c r="O11341" s="2">
        <f t="shared" si="532"/>
        <v>12.826169894773932</v>
      </c>
      <c r="P11341" t="str">
        <f>VLOOKUP(retail_sales_2023!C11341,customers!A:J,5,)</f>
        <v>Guwahati</v>
      </c>
      <c r="Q11341" t="str">
        <f>VLOOKUP(C11341,customers!A:J,10,0)</f>
        <v>Premium</v>
      </c>
    </row>
    <row r="11342" spans="1:17" x14ac:dyDescent="0.3">
      <c r="A11342" t="s">
        <v>12433</v>
      </c>
      <c r="B11342" s="1">
        <v>45260</v>
      </c>
      <c r="C11342" t="s">
        <v>507</v>
      </c>
      <c r="D11342" t="s">
        <v>508</v>
      </c>
      <c r="E11342" t="s">
        <v>33</v>
      </c>
      <c r="F11342" t="s">
        <v>43</v>
      </c>
      <c r="G11342" t="s">
        <v>178</v>
      </c>
      <c r="H11342">
        <v>3</v>
      </c>
      <c r="I11342">
        <v>82935.210000000006</v>
      </c>
      <c r="J11342">
        <v>0.15</v>
      </c>
      <c r="K11342">
        <v>211484.79</v>
      </c>
      <c r="L11342">
        <v>30612.29</v>
      </c>
      <c r="M11342">
        <f t="shared" si="533"/>
        <v>211484.7855</v>
      </c>
      <c r="N11342" t="str">
        <f t="shared" si="531"/>
        <v>Q4</v>
      </c>
      <c r="O11342" s="2">
        <f t="shared" si="532"/>
        <v>14.474936944637957</v>
      </c>
      <c r="P11342" t="str">
        <f>VLOOKUP(retail_sales_2023!C11342,customers!A:J,5,)</f>
        <v>Nagpur</v>
      </c>
      <c r="Q11342" t="str">
        <f>VLOOKUP(C11342,customers!A:J,10,0)</f>
        <v>Premium</v>
      </c>
    </row>
    <row r="11343" spans="1:17" x14ac:dyDescent="0.3">
      <c r="A11343" t="s">
        <v>12434</v>
      </c>
      <c r="B11343" s="1">
        <v>45197</v>
      </c>
      <c r="C11343" t="s">
        <v>2062</v>
      </c>
      <c r="D11343" t="s">
        <v>2063</v>
      </c>
      <c r="E11343" t="s">
        <v>15</v>
      </c>
      <c r="F11343" t="s">
        <v>22</v>
      </c>
      <c r="G11343" t="s">
        <v>182</v>
      </c>
      <c r="H11343">
        <v>5</v>
      </c>
      <c r="I11343">
        <v>13520.91</v>
      </c>
      <c r="J11343">
        <v>0</v>
      </c>
      <c r="K11343">
        <v>67604.55</v>
      </c>
      <c r="L11343">
        <v>14682.93</v>
      </c>
      <c r="M11343">
        <f t="shared" si="533"/>
        <v>67604.55</v>
      </c>
      <c r="N11343" t="str">
        <f t="shared" si="531"/>
        <v>Q3</v>
      </c>
      <c r="O11343" s="2">
        <f t="shared" si="532"/>
        <v>21.718848805294911</v>
      </c>
      <c r="P11343" t="str">
        <f>VLOOKUP(retail_sales_2023!C11343,customers!A:J,5,)</f>
        <v>Chennai</v>
      </c>
      <c r="Q11343" t="str">
        <f>VLOOKUP(C11343,customers!A:J,10,0)</f>
        <v>Premium</v>
      </c>
    </row>
    <row r="11344" spans="1:17" x14ac:dyDescent="0.3">
      <c r="A11344" t="s">
        <v>12435</v>
      </c>
      <c r="B11344" s="1">
        <v>45259</v>
      </c>
      <c r="C11344" t="s">
        <v>1789</v>
      </c>
      <c r="D11344" t="s">
        <v>1790</v>
      </c>
      <c r="E11344" t="s">
        <v>33</v>
      </c>
      <c r="F11344" t="s">
        <v>16</v>
      </c>
      <c r="G11344" t="s">
        <v>286</v>
      </c>
      <c r="H11344">
        <v>1</v>
      </c>
      <c r="I11344">
        <v>889.61</v>
      </c>
      <c r="J11344">
        <v>0</v>
      </c>
      <c r="K11344">
        <v>889.61</v>
      </c>
      <c r="L11344">
        <v>366.19</v>
      </c>
      <c r="M11344">
        <f t="shared" si="533"/>
        <v>889.61</v>
      </c>
      <c r="N11344" t="str">
        <f t="shared" si="531"/>
        <v>Q4</v>
      </c>
      <c r="O11344" s="2">
        <f t="shared" si="532"/>
        <v>41.162981531232781</v>
      </c>
      <c r="P11344" t="str">
        <f>VLOOKUP(retail_sales_2023!C11344,customers!A:J,5,)</f>
        <v>Surat</v>
      </c>
      <c r="Q11344" t="str">
        <f>VLOOKUP(C11344,customers!A:J,10,0)</f>
        <v>Occasional</v>
      </c>
    </row>
    <row r="11345" spans="1:17" x14ac:dyDescent="0.3">
      <c r="A11345" t="s">
        <v>12436</v>
      </c>
      <c r="B11345" s="1">
        <v>45258</v>
      </c>
      <c r="C11345" t="s">
        <v>1211</v>
      </c>
      <c r="D11345" t="s">
        <v>1212</v>
      </c>
      <c r="E11345" t="s">
        <v>15</v>
      </c>
      <c r="F11345" t="s">
        <v>38</v>
      </c>
      <c r="G11345" t="s">
        <v>77</v>
      </c>
      <c r="H11345">
        <v>4</v>
      </c>
      <c r="I11345">
        <v>2145.9</v>
      </c>
      <c r="J11345">
        <v>0</v>
      </c>
      <c r="K11345">
        <v>8583.6</v>
      </c>
      <c r="L11345">
        <v>2558.87</v>
      </c>
      <c r="M11345">
        <f t="shared" si="533"/>
        <v>8583.6</v>
      </c>
      <c r="N11345" t="str">
        <f t="shared" si="531"/>
        <v>Q4</v>
      </c>
      <c r="O11345" s="2">
        <f t="shared" si="532"/>
        <v>29.811151498205881</v>
      </c>
      <c r="P11345" t="str">
        <f>VLOOKUP(retail_sales_2023!C11345,customers!A:J,5,)</f>
        <v>Kochi</v>
      </c>
      <c r="Q11345" t="str">
        <f>VLOOKUP(C11345,customers!A:J,10,0)</f>
        <v>Regular</v>
      </c>
    </row>
    <row r="11346" spans="1:17" x14ac:dyDescent="0.3">
      <c r="A11346" t="s">
        <v>12437</v>
      </c>
      <c r="B11346" s="1">
        <v>45185</v>
      </c>
      <c r="C11346" t="s">
        <v>1154</v>
      </c>
      <c r="D11346" t="s">
        <v>1155</v>
      </c>
      <c r="E11346" t="s">
        <v>15</v>
      </c>
      <c r="F11346" t="s">
        <v>52</v>
      </c>
      <c r="G11346" t="s">
        <v>133</v>
      </c>
      <c r="H11346">
        <v>4</v>
      </c>
      <c r="I11346">
        <v>776.68</v>
      </c>
      <c r="J11346">
        <v>0</v>
      </c>
      <c r="K11346">
        <v>3106.72</v>
      </c>
      <c r="L11346">
        <v>272.64999999999998</v>
      </c>
      <c r="M11346">
        <f t="shared" si="533"/>
        <v>3106.72</v>
      </c>
      <c r="N11346" t="str">
        <f t="shared" si="531"/>
        <v>Q3</v>
      </c>
      <c r="O11346" s="2">
        <f t="shared" si="532"/>
        <v>8.7761368903538148</v>
      </c>
      <c r="P11346" t="str">
        <f>VLOOKUP(retail_sales_2023!C11346,customers!A:J,5,)</f>
        <v>Chennai</v>
      </c>
      <c r="Q11346" t="str">
        <f>VLOOKUP(C11346,customers!A:J,10,0)</f>
        <v>Premium</v>
      </c>
    </row>
    <row r="11347" spans="1:17" x14ac:dyDescent="0.3">
      <c r="A11347" t="s">
        <v>12438</v>
      </c>
      <c r="B11347" s="1">
        <v>45032</v>
      </c>
      <c r="C11347" t="s">
        <v>497</v>
      </c>
      <c r="D11347" t="s">
        <v>498</v>
      </c>
      <c r="E11347" t="s">
        <v>27</v>
      </c>
      <c r="F11347" t="s">
        <v>52</v>
      </c>
      <c r="G11347" t="s">
        <v>53</v>
      </c>
      <c r="H11347">
        <v>9</v>
      </c>
      <c r="I11347">
        <v>584.54999999999995</v>
      </c>
      <c r="J11347">
        <v>0.2</v>
      </c>
      <c r="K11347">
        <v>4208.76</v>
      </c>
      <c r="L11347">
        <v>319.25</v>
      </c>
      <c r="M11347">
        <f t="shared" si="533"/>
        <v>4208.76</v>
      </c>
      <c r="N11347" t="str">
        <f t="shared" si="531"/>
        <v>Q2</v>
      </c>
      <c r="O11347" s="2">
        <f t="shared" si="532"/>
        <v>7.585369562531481</v>
      </c>
      <c r="P11347" t="str">
        <f>VLOOKUP(retail_sales_2023!C11347,customers!A:J,5,)</f>
        <v>Chandigarh</v>
      </c>
      <c r="Q11347" t="str">
        <f>VLOOKUP(C11347,customers!A:J,10,0)</f>
        <v>Regular</v>
      </c>
    </row>
    <row r="11348" spans="1:17" x14ac:dyDescent="0.3">
      <c r="A11348" t="s">
        <v>12439</v>
      </c>
      <c r="B11348" s="1">
        <v>45259</v>
      </c>
      <c r="C11348" t="s">
        <v>1114</v>
      </c>
      <c r="D11348" t="s">
        <v>1115</v>
      </c>
      <c r="E11348" t="s">
        <v>27</v>
      </c>
      <c r="F11348" t="s">
        <v>43</v>
      </c>
      <c r="G11348" t="s">
        <v>301</v>
      </c>
      <c r="H11348">
        <v>3</v>
      </c>
      <c r="I11348">
        <v>13233.19</v>
      </c>
      <c r="J11348">
        <v>0</v>
      </c>
      <c r="K11348">
        <v>39699.57</v>
      </c>
      <c r="L11348">
        <v>5103.54</v>
      </c>
      <c r="M11348">
        <f t="shared" si="533"/>
        <v>39699.57</v>
      </c>
      <c r="N11348" t="str">
        <f t="shared" si="531"/>
        <v>Q4</v>
      </c>
      <c r="O11348" s="2">
        <f t="shared" si="532"/>
        <v>12.855403723516401</v>
      </c>
      <c r="P11348" t="str">
        <f>VLOOKUP(retail_sales_2023!C11348,customers!A:J,5,)</f>
        <v>Lucknow</v>
      </c>
      <c r="Q11348" t="str">
        <f>VLOOKUP(C11348,customers!A:J,10,0)</f>
        <v>Regular</v>
      </c>
    </row>
    <row r="11349" spans="1:17" x14ac:dyDescent="0.3">
      <c r="A11349" t="s">
        <v>12440</v>
      </c>
      <c r="B11349" s="1">
        <v>45238</v>
      </c>
      <c r="C11349" t="s">
        <v>1131</v>
      </c>
      <c r="D11349" t="s">
        <v>1132</v>
      </c>
      <c r="E11349" t="s">
        <v>33</v>
      </c>
      <c r="F11349" t="s">
        <v>22</v>
      </c>
      <c r="G11349" t="s">
        <v>516</v>
      </c>
      <c r="H11349">
        <v>5</v>
      </c>
      <c r="I11349">
        <v>16310.05</v>
      </c>
      <c r="J11349">
        <v>0</v>
      </c>
      <c r="K11349">
        <v>81550.25</v>
      </c>
      <c r="L11349">
        <v>24905.32</v>
      </c>
      <c r="M11349">
        <f t="shared" si="533"/>
        <v>81550.25</v>
      </c>
      <c r="N11349" t="str">
        <f t="shared" si="531"/>
        <v>Q4</v>
      </c>
      <c r="O11349" s="2">
        <f t="shared" si="532"/>
        <v>30.539845064852649</v>
      </c>
      <c r="P11349" t="str">
        <f>VLOOKUP(retail_sales_2023!C11349,customers!A:J,5,)</f>
        <v>Pune</v>
      </c>
      <c r="Q11349" t="str">
        <f>VLOOKUP(C11349,customers!A:J,10,0)</f>
        <v>Premium</v>
      </c>
    </row>
    <row r="11350" spans="1:17" x14ac:dyDescent="0.3">
      <c r="A11350" t="s">
        <v>12441</v>
      </c>
      <c r="B11350" s="1">
        <v>45234</v>
      </c>
      <c r="C11350" t="s">
        <v>414</v>
      </c>
      <c r="D11350" t="s">
        <v>415</v>
      </c>
      <c r="E11350" t="s">
        <v>33</v>
      </c>
      <c r="F11350" t="s">
        <v>43</v>
      </c>
      <c r="G11350" t="s">
        <v>282</v>
      </c>
      <c r="H11350">
        <v>1</v>
      </c>
      <c r="I11350">
        <v>42597.07</v>
      </c>
      <c r="J11350">
        <v>0.15</v>
      </c>
      <c r="K11350">
        <v>36207.51</v>
      </c>
      <c r="L11350">
        <v>4499.5</v>
      </c>
      <c r="M11350">
        <f t="shared" si="533"/>
        <v>36207.5095</v>
      </c>
      <c r="N11350" t="str">
        <f t="shared" si="531"/>
        <v>Q4</v>
      </c>
      <c r="O11350" s="2">
        <f t="shared" si="532"/>
        <v>12.426979927644846</v>
      </c>
      <c r="P11350" t="str">
        <f>VLOOKUP(retail_sales_2023!C11350,customers!A:J,5,)</f>
        <v>Pune</v>
      </c>
      <c r="Q11350" t="str">
        <f>VLOOKUP(C11350,customers!A:J,10,0)</f>
        <v>Premium</v>
      </c>
    </row>
    <row r="11351" spans="1:17" x14ac:dyDescent="0.3">
      <c r="A11351" t="s">
        <v>12442</v>
      </c>
      <c r="B11351" s="1">
        <v>45275</v>
      </c>
      <c r="C11351" t="s">
        <v>983</v>
      </c>
      <c r="D11351" t="s">
        <v>984</v>
      </c>
      <c r="E11351" t="s">
        <v>21</v>
      </c>
      <c r="F11351" t="s">
        <v>52</v>
      </c>
      <c r="G11351" t="s">
        <v>69</v>
      </c>
      <c r="H11351">
        <v>4</v>
      </c>
      <c r="I11351">
        <v>394.18</v>
      </c>
      <c r="J11351">
        <v>0.3</v>
      </c>
      <c r="K11351">
        <v>1103.7</v>
      </c>
      <c r="L11351">
        <v>82.29</v>
      </c>
      <c r="M11351">
        <f t="shared" si="533"/>
        <v>1103.704</v>
      </c>
      <c r="N11351" t="str">
        <f t="shared" si="531"/>
        <v>Q4</v>
      </c>
      <c r="O11351" s="2">
        <f t="shared" si="532"/>
        <v>7.4558303886925801</v>
      </c>
      <c r="P11351" t="str">
        <f>VLOOKUP(retail_sales_2023!C11351,customers!A:J,5,)</f>
        <v>Patna</v>
      </c>
      <c r="Q11351" t="str">
        <f>VLOOKUP(C11351,customers!A:J,10,0)</f>
        <v>Premium</v>
      </c>
    </row>
    <row r="11352" spans="1:17" x14ac:dyDescent="0.3">
      <c r="A11352" t="s">
        <v>12443</v>
      </c>
      <c r="B11352" s="1">
        <v>45081</v>
      </c>
      <c r="C11352" t="s">
        <v>2116</v>
      </c>
      <c r="D11352" t="s">
        <v>2117</v>
      </c>
      <c r="E11352" t="s">
        <v>27</v>
      </c>
      <c r="F11352" t="s">
        <v>81</v>
      </c>
      <c r="G11352" t="s">
        <v>105</v>
      </c>
      <c r="H11352">
        <v>2</v>
      </c>
      <c r="I11352">
        <v>4920.28</v>
      </c>
      <c r="J11352">
        <v>0.2</v>
      </c>
      <c r="K11352">
        <v>7872.45</v>
      </c>
      <c r="L11352">
        <v>2767.74</v>
      </c>
      <c r="M11352">
        <f t="shared" si="533"/>
        <v>7872.4480000000003</v>
      </c>
      <c r="N11352" t="str">
        <f t="shared" si="531"/>
        <v>Q2</v>
      </c>
      <c r="O11352" s="2">
        <f t="shared" si="532"/>
        <v>35.157289026923003</v>
      </c>
      <c r="P11352" t="str">
        <f>VLOOKUP(retail_sales_2023!C11352,customers!A:J,5,)</f>
        <v>Jaipur</v>
      </c>
      <c r="Q11352" t="str">
        <f>VLOOKUP(C11352,customers!A:J,10,0)</f>
        <v>Regular</v>
      </c>
    </row>
    <row r="11353" spans="1:17" x14ac:dyDescent="0.3">
      <c r="A11353" t="s">
        <v>12444</v>
      </c>
      <c r="B11353" s="1">
        <v>44966</v>
      </c>
      <c r="C11353" t="s">
        <v>1058</v>
      </c>
      <c r="D11353" t="s">
        <v>1059</v>
      </c>
      <c r="E11353" t="s">
        <v>15</v>
      </c>
      <c r="F11353" t="s">
        <v>16</v>
      </c>
      <c r="G11353" t="s">
        <v>17</v>
      </c>
      <c r="H11353">
        <v>3</v>
      </c>
      <c r="I11353">
        <v>622.70000000000005</v>
      </c>
      <c r="J11353">
        <v>0</v>
      </c>
      <c r="K11353">
        <v>1868.1</v>
      </c>
      <c r="L11353">
        <v>735.65</v>
      </c>
      <c r="M11353">
        <f t="shared" si="533"/>
        <v>1868.1000000000001</v>
      </c>
      <c r="N11353" t="str">
        <f t="shared" si="531"/>
        <v>Q1</v>
      </c>
      <c r="O11353" s="2">
        <f t="shared" si="532"/>
        <v>39.379583534072054</v>
      </c>
      <c r="P11353" t="str">
        <f>VLOOKUP(retail_sales_2023!C11353,customers!A:J,5,)</f>
        <v>Bengaluru</v>
      </c>
      <c r="Q11353" t="str">
        <f>VLOOKUP(C11353,customers!A:J,10,0)</f>
        <v>Regular</v>
      </c>
    </row>
    <row r="11354" spans="1:17" x14ac:dyDescent="0.3">
      <c r="A11354" t="s">
        <v>12445</v>
      </c>
      <c r="B11354" s="1">
        <v>45028</v>
      </c>
      <c r="C11354" t="s">
        <v>1596</v>
      </c>
      <c r="D11354" t="s">
        <v>1597</v>
      </c>
      <c r="E11354" t="s">
        <v>21</v>
      </c>
      <c r="F11354" t="s">
        <v>81</v>
      </c>
      <c r="G11354" t="s">
        <v>158</v>
      </c>
      <c r="H11354">
        <v>2</v>
      </c>
      <c r="I11354">
        <v>2886.51</v>
      </c>
      <c r="J11354">
        <v>0.05</v>
      </c>
      <c r="K11354">
        <v>5484.37</v>
      </c>
      <c r="L11354">
        <v>1523.9</v>
      </c>
      <c r="M11354">
        <f t="shared" si="533"/>
        <v>5484.3690000000006</v>
      </c>
      <c r="N11354" t="str">
        <f t="shared" si="531"/>
        <v>Q2</v>
      </c>
      <c r="O11354" s="2">
        <f t="shared" si="532"/>
        <v>27.78623615839194</v>
      </c>
      <c r="P11354" t="str">
        <f>VLOOKUP(retail_sales_2023!C11354,customers!A:J,5,)</f>
        <v>Bhubaneswar</v>
      </c>
      <c r="Q11354" t="str">
        <f>VLOOKUP(C11354,customers!A:J,10,0)</f>
        <v>Regular</v>
      </c>
    </row>
    <row r="11355" spans="1:17" x14ac:dyDescent="0.3">
      <c r="A11355" t="s">
        <v>12446</v>
      </c>
      <c r="B11355" s="1">
        <v>45121</v>
      </c>
      <c r="C11355" t="s">
        <v>173</v>
      </c>
      <c r="D11355" t="s">
        <v>174</v>
      </c>
      <c r="E11355" t="s">
        <v>27</v>
      </c>
      <c r="F11355" t="s">
        <v>16</v>
      </c>
      <c r="G11355" t="s">
        <v>296</v>
      </c>
      <c r="H11355">
        <v>1</v>
      </c>
      <c r="I11355">
        <v>926.77</v>
      </c>
      <c r="J11355">
        <v>0</v>
      </c>
      <c r="K11355">
        <v>926.77</v>
      </c>
      <c r="L11355">
        <v>412.43</v>
      </c>
      <c r="M11355">
        <f t="shared" si="533"/>
        <v>926.77</v>
      </c>
      <c r="N11355" t="str">
        <f t="shared" si="531"/>
        <v>Q3</v>
      </c>
      <c r="O11355" s="2">
        <f t="shared" si="532"/>
        <v>44.501872093399655</v>
      </c>
      <c r="P11355" t="str">
        <f>VLOOKUP(retail_sales_2023!C11355,customers!A:J,5,)</f>
        <v>Chandigarh</v>
      </c>
      <c r="Q11355" t="str">
        <f>VLOOKUP(C11355,customers!A:J,10,0)</f>
        <v>Regular</v>
      </c>
    </row>
    <row r="11356" spans="1:17" x14ac:dyDescent="0.3">
      <c r="A11356" t="s">
        <v>12447</v>
      </c>
      <c r="B11356" s="1">
        <v>45054</v>
      </c>
      <c r="C11356" t="s">
        <v>766</v>
      </c>
      <c r="D11356" t="s">
        <v>767</v>
      </c>
      <c r="E11356" t="s">
        <v>15</v>
      </c>
      <c r="F11356" t="s">
        <v>52</v>
      </c>
      <c r="G11356" t="s">
        <v>69</v>
      </c>
      <c r="H11356">
        <v>4</v>
      </c>
      <c r="I11356">
        <v>280.61</v>
      </c>
      <c r="J11356">
        <v>0.05</v>
      </c>
      <c r="K11356">
        <v>1066.32</v>
      </c>
      <c r="L11356">
        <v>83.06</v>
      </c>
      <c r="M11356">
        <f t="shared" si="533"/>
        <v>1066.318</v>
      </c>
      <c r="N11356" t="str">
        <f t="shared" si="531"/>
        <v>Q2</v>
      </c>
      <c r="O11356" s="2">
        <f t="shared" si="532"/>
        <v>7.789406557131068</v>
      </c>
      <c r="P11356" t="str">
        <f>VLOOKUP(retail_sales_2023!C11356,customers!A:J,5,)</f>
        <v>Coimbatore</v>
      </c>
      <c r="Q11356" t="str">
        <f>VLOOKUP(C11356,customers!A:J,10,0)</f>
        <v>Premium</v>
      </c>
    </row>
    <row r="11357" spans="1:17" x14ac:dyDescent="0.3">
      <c r="A11357" t="s">
        <v>12448</v>
      </c>
      <c r="B11357" s="1">
        <v>45069</v>
      </c>
      <c r="C11357" t="s">
        <v>1189</v>
      </c>
      <c r="D11357" t="s">
        <v>13093</v>
      </c>
      <c r="E11357" t="s">
        <v>21</v>
      </c>
      <c r="F11357" t="s">
        <v>16</v>
      </c>
      <c r="G11357" t="s">
        <v>286</v>
      </c>
      <c r="H11357">
        <v>5</v>
      </c>
      <c r="I11357">
        <v>966.83</v>
      </c>
      <c r="J11357">
        <v>0.15</v>
      </c>
      <c r="K11357">
        <v>4109.03</v>
      </c>
      <c r="L11357">
        <v>1629.32</v>
      </c>
      <c r="M11357">
        <f t="shared" si="533"/>
        <v>4109.0275000000001</v>
      </c>
      <c r="N11357" t="str">
        <f t="shared" si="531"/>
        <v>Q2</v>
      </c>
      <c r="O11357" s="2">
        <f t="shared" si="532"/>
        <v>39.652180684979186</v>
      </c>
      <c r="P11357" t="str">
        <f>VLOOKUP(retail_sales_2023!C11357,customers!A:J,5,)</f>
        <v>Bhubaneswar</v>
      </c>
      <c r="Q11357" t="str">
        <f>VLOOKUP(C11357,customers!A:J,10,0)</f>
        <v>Occasional</v>
      </c>
    </row>
    <row r="11358" spans="1:17" x14ac:dyDescent="0.3">
      <c r="A11358" t="s">
        <v>12449</v>
      </c>
      <c r="B11358" s="1">
        <v>45230</v>
      </c>
      <c r="C11358" t="s">
        <v>986</v>
      </c>
      <c r="D11358" t="s">
        <v>987</v>
      </c>
      <c r="E11358" t="s">
        <v>15</v>
      </c>
      <c r="F11358" t="s">
        <v>43</v>
      </c>
      <c r="G11358" t="s">
        <v>301</v>
      </c>
      <c r="H11358">
        <v>4</v>
      </c>
      <c r="I11358">
        <v>26723.93</v>
      </c>
      <c r="J11358">
        <v>0</v>
      </c>
      <c r="K11358">
        <v>106895.72</v>
      </c>
      <c r="L11358">
        <v>15538.02</v>
      </c>
      <c r="M11358">
        <f t="shared" si="533"/>
        <v>106895.72</v>
      </c>
      <c r="N11358" t="str">
        <f t="shared" si="531"/>
        <v>Q4</v>
      </c>
      <c r="O11358" s="2">
        <f t="shared" si="532"/>
        <v>14.535680193743961</v>
      </c>
      <c r="P11358" t="str">
        <f>VLOOKUP(retail_sales_2023!C11358,customers!A:J,5,)</f>
        <v>Chennai</v>
      </c>
      <c r="Q11358" t="str">
        <f>VLOOKUP(C11358,customers!A:J,10,0)</f>
        <v>Occasional</v>
      </c>
    </row>
    <row r="11359" spans="1:17" x14ac:dyDescent="0.3">
      <c r="A11359" t="s">
        <v>12450</v>
      </c>
      <c r="B11359" s="1">
        <v>45152</v>
      </c>
      <c r="C11359" t="s">
        <v>2938</v>
      </c>
      <c r="D11359" t="s">
        <v>2939</v>
      </c>
      <c r="E11359" t="s">
        <v>33</v>
      </c>
      <c r="F11359" t="s">
        <v>22</v>
      </c>
      <c r="G11359" t="s">
        <v>34</v>
      </c>
      <c r="H11359">
        <v>3</v>
      </c>
      <c r="I11359">
        <v>10035.06</v>
      </c>
      <c r="J11359">
        <v>0.05</v>
      </c>
      <c r="K11359">
        <v>28599.919999999998</v>
      </c>
      <c r="L11359">
        <v>8343.33</v>
      </c>
      <c r="M11359">
        <f t="shared" si="533"/>
        <v>28599.920999999998</v>
      </c>
      <c r="N11359" t="str">
        <f t="shared" si="531"/>
        <v>Q3</v>
      </c>
      <c r="O11359" s="2">
        <f t="shared" si="532"/>
        <v>29.172564119060475</v>
      </c>
      <c r="P11359" t="str">
        <f>VLOOKUP(retail_sales_2023!C11359,customers!A:J,5,)</f>
        <v>Mumbai</v>
      </c>
      <c r="Q11359" t="str">
        <f>VLOOKUP(C11359,customers!A:J,10,0)</f>
        <v>Regular</v>
      </c>
    </row>
    <row r="11360" spans="1:17" x14ac:dyDescent="0.3">
      <c r="A11360" t="s">
        <v>12451</v>
      </c>
      <c r="B11360" s="1">
        <v>45267</v>
      </c>
      <c r="C11360" t="s">
        <v>560</v>
      </c>
      <c r="D11360" t="s">
        <v>561</v>
      </c>
      <c r="E11360" t="s">
        <v>27</v>
      </c>
      <c r="F11360" t="s">
        <v>22</v>
      </c>
      <c r="G11360" t="s">
        <v>196</v>
      </c>
      <c r="H11360">
        <v>2</v>
      </c>
      <c r="I11360">
        <v>41140.79</v>
      </c>
      <c r="J11360">
        <v>0.05</v>
      </c>
      <c r="K11360">
        <v>78167.5</v>
      </c>
      <c r="L11360">
        <v>19712.580000000002</v>
      </c>
      <c r="M11360">
        <f t="shared" si="533"/>
        <v>78167.501000000004</v>
      </c>
      <c r="N11360" t="str">
        <f t="shared" si="531"/>
        <v>Q4</v>
      </c>
      <c r="O11360" s="2">
        <f t="shared" si="532"/>
        <v>25.218383599321971</v>
      </c>
      <c r="P11360" t="str">
        <f>VLOOKUP(retail_sales_2023!C11360,customers!A:J,5,)</f>
        <v>Chandigarh</v>
      </c>
      <c r="Q11360" t="str">
        <f>VLOOKUP(C11360,customers!A:J,10,0)</f>
        <v>Premium</v>
      </c>
    </row>
    <row r="11361" spans="1:17" x14ac:dyDescent="0.3">
      <c r="A11361" t="s">
        <v>12452</v>
      </c>
      <c r="B11361" s="1">
        <v>45217</v>
      </c>
      <c r="C11361" t="s">
        <v>2123</v>
      </c>
      <c r="D11361" t="s">
        <v>2124</v>
      </c>
      <c r="E11361" t="s">
        <v>33</v>
      </c>
      <c r="F11361" t="s">
        <v>81</v>
      </c>
      <c r="G11361" t="s">
        <v>239</v>
      </c>
      <c r="H11361">
        <v>2</v>
      </c>
      <c r="I11361">
        <v>3331.01</v>
      </c>
      <c r="J11361">
        <v>0.1</v>
      </c>
      <c r="K11361">
        <v>5995.82</v>
      </c>
      <c r="L11361">
        <v>1550.22</v>
      </c>
      <c r="M11361">
        <f t="shared" si="533"/>
        <v>5995.8180000000002</v>
      </c>
      <c r="N11361" t="str">
        <f t="shared" si="531"/>
        <v>Q4</v>
      </c>
      <c r="O11361" s="2">
        <f t="shared" si="532"/>
        <v>25.855012325253263</v>
      </c>
      <c r="P11361" t="str">
        <f>VLOOKUP(retail_sales_2023!C11361,customers!A:J,5,)</f>
        <v>Ahmedabad</v>
      </c>
      <c r="Q11361" t="str">
        <f>VLOOKUP(C11361,customers!A:J,10,0)</f>
        <v>Occasional</v>
      </c>
    </row>
    <row r="11362" spans="1:17" x14ac:dyDescent="0.3">
      <c r="A11362" t="s">
        <v>12453</v>
      </c>
      <c r="B11362" s="1">
        <v>45291</v>
      </c>
      <c r="C11362" t="s">
        <v>1671</v>
      </c>
      <c r="D11362" t="s">
        <v>1672</v>
      </c>
      <c r="E11362" t="s">
        <v>15</v>
      </c>
      <c r="F11362" t="s">
        <v>52</v>
      </c>
      <c r="G11362" t="s">
        <v>117</v>
      </c>
      <c r="H11362">
        <v>8</v>
      </c>
      <c r="I11362">
        <v>273.05</v>
      </c>
      <c r="J11362">
        <v>0</v>
      </c>
      <c r="K11362">
        <v>2184.4</v>
      </c>
      <c r="L11362">
        <v>163.33000000000001</v>
      </c>
      <c r="M11362">
        <f t="shared" si="533"/>
        <v>2184.4</v>
      </c>
      <c r="N11362" t="str">
        <f t="shared" si="531"/>
        <v>Q4</v>
      </c>
      <c r="O11362" s="2">
        <f t="shared" si="532"/>
        <v>7.4771104193371185</v>
      </c>
      <c r="P11362" t="str">
        <f>VLOOKUP(retail_sales_2023!C11362,customers!A:J,5,)</f>
        <v>Hyderabad</v>
      </c>
      <c r="Q11362" t="str">
        <f>VLOOKUP(C11362,customers!A:J,10,0)</f>
        <v>Occasional</v>
      </c>
    </row>
    <row r="11363" spans="1:17" x14ac:dyDescent="0.3">
      <c r="A11363" t="s">
        <v>12454</v>
      </c>
      <c r="B11363" s="1">
        <v>45285</v>
      </c>
      <c r="C11363" t="s">
        <v>126</v>
      </c>
      <c r="D11363" t="s">
        <v>127</v>
      </c>
      <c r="E11363" t="s">
        <v>15</v>
      </c>
      <c r="F11363" t="s">
        <v>52</v>
      </c>
      <c r="G11363" t="s">
        <v>53</v>
      </c>
      <c r="H11363">
        <v>9</v>
      </c>
      <c r="I11363">
        <v>251.16</v>
      </c>
      <c r="J11363">
        <v>0.15</v>
      </c>
      <c r="K11363">
        <v>1921.37</v>
      </c>
      <c r="L11363">
        <v>-158.19</v>
      </c>
      <c r="M11363">
        <f t="shared" si="533"/>
        <v>1921.374</v>
      </c>
      <c r="N11363" t="str">
        <f t="shared" si="531"/>
        <v>Q4</v>
      </c>
      <c r="O11363" s="2">
        <f t="shared" si="532"/>
        <v>-8.2331877774712829</v>
      </c>
      <c r="P11363" t="str">
        <f>VLOOKUP(retail_sales_2023!C11363,customers!A:J,5,)</f>
        <v>Coimbatore</v>
      </c>
      <c r="Q11363" t="str">
        <f>VLOOKUP(C11363,customers!A:J,10,0)</f>
        <v>Premium</v>
      </c>
    </row>
    <row r="11364" spans="1:17" x14ac:dyDescent="0.3">
      <c r="A11364" t="s">
        <v>12455</v>
      </c>
      <c r="B11364" s="1">
        <v>45047</v>
      </c>
      <c r="C11364" t="s">
        <v>682</v>
      </c>
      <c r="D11364" t="s">
        <v>683</v>
      </c>
      <c r="E11364" t="s">
        <v>27</v>
      </c>
      <c r="F11364" t="s">
        <v>16</v>
      </c>
      <c r="G11364" t="s">
        <v>192</v>
      </c>
      <c r="H11364">
        <v>2</v>
      </c>
      <c r="I11364">
        <v>278.58999999999997</v>
      </c>
      <c r="J11364">
        <v>0.05</v>
      </c>
      <c r="K11364">
        <v>529.32000000000005</v>
      </c>
      <c r="L11364">
        <v>216.87</v>
      </c>
      <c r="M11364">
        <f t="shared" si="533"/>
        <v>529.32099999999991</v>
      </c>
      <c r="N11364" t="str">
        <f t="shared" si="531"/>
        <v>Q2</v>
      </c>
      <c r="O11364" s="2">
        <f t="shared" si="532"/>
        <v>40.971435048741775</v>
      </c>
      <c r="P11364" t="str">
        <f>VLOOKUP(retail_sales_2023!C11364,customers!A:J,5,)</f>
        <v>Delhi</v>
      </c>
      <c r="Q11364" t="str">
        <f>VLOOKUP(C11364,customers!A:J,10,0)</f>
        <v>Regular</v>
      </c>
    </row>
    <row r="11365" spans="1:17" x14ac:dyDescent="0.3">
      <c r="A11365" t="s">
        <v>12456</v>
      </c>
      <c r="B11365" s="1">
        <v>45102</v>
      </c>
      <c r="C11365" t="s">
        <v>1054</v>
      </c>
      <c r="D11365" t="s">
        <v>1055</v>
      </c>
      <c r="E11365" t="s">
        <v>15</v>
      </c>
      <c r="F11365" t="s">
        <v>52</v>
      </c>
      <c r="G11365" t="s">
        <v>235</v>
      </c>
      <c r="H11365">
        <v>2</v>
      </c>
      <c r="I11365">
        <v>688.19</v>
      </c>
      <c r="J11365">
        <v>0</v>
      </c>
      <c r="K11365">
        <v>1376.38</v>
      </c>
      <c r="L11365">
        <v>98.01</v>
      </c>
      <c r="M11365">
        <f t="shared" si="533"/>
        <v>1376.38</v>
      </c>
      <c r="N11365" t="str">
        <f t="shared" si="531"/>
        <v>Q2</v>
      </c>
      <c r="O11365" s="2">
        <f t="shared" si="532"/>
        <v>7.1208532527354356</v>
      </c>
      <c r="P11365" t="str">
        <f>VLOOKUP(retail_sales_2023!C11365,customers!A:J,5,)</f>
        <v>Chennai</v>
      </c>
      <c r="Q11365" t="str">
        <f>VLOOKUP(C11365,customers!A:J,10,0)</f>
        <v>Premium</v>
      </c>
    </row>
    <row r="11366" spans="1:17" x14ac:dyDescent="0.3">
      <c r="A11366" t="s">
        <v>12457</v>
      </c>
      <c r="B11366" s="1">
        <v>45051</v>
      </c>
      <c r="C11366" t="s">
        <v>1827</v>
      </c>
      <c r="D11366" t="s">
        <v>1828</v>
      </c>
      <c r="E11366" t="s">
        <v>33</v>
      </c>
      <c r="F11366" t="s">
        <v>38</v>
      </c>
      <c r="G11366" t="s">
        <v>48</v>
      </c>
      <c r="H11366">
        <v>5</v>
      </c>
      <c r="I11366">
        <v>546.34</v>
      </c>
      <c r="J11366">
        <v>0.2</v>
      </c>
      <c r="K11366">
        <v>2185.36</v>
      </c>
      <c r="L11366">
        <v>727.9</v>
      </c>
      <c r="M11366">
        <f t="shared" si="533"/>
        <v>2185.36</v>
      </c>
      <c r="N11366" t="str">
        <f t="shared" si="531"/>
        <v>Q2</v>
      </c>
      <c r="O11366" s="2">
        <f t="shared" si="532"/>
        <v>33.308013325035688</v>
      </c>
      <c r="P11366" t="str">
        <f>VLOOKUP(retail_sales_2023!C11366,customers!A:J,5,)</f>
        <v>Mumbai</v>
      </c>
      <c r="Q11366" t="str">
        <f>VLOOKUP(C11366,customers!A:J,10,0)</f>
        <v>Regular</v>
      </c>
    </row>
    <row r="11367" spans="1:17" x14ac:dyDescent="0.3">
      <c r="A11367" t="s">
        <v>12458</v>
      </c>
      <c r="B11367" s="1">
        <v>45074</v>
      </c>
      <c r="C11367" t="s">
        <v>25</v>
      </c>
      <c r="D11367" t="s">
        <v>26</v>
      </c>
      <c r="E11367" t="s">
        <v>27</v>
      </c>
      <c r="F11367" t="s">
        <v>52</v>
      </c>
      <c r="G11367" t="s">
        <v>117</v>
      </c>
      <c r="H11367">
        <v>4</v>
      </c>
      <c r="I11367">
        <v>563.83000000000004</v>
      </c>
      <c r="J11367">
        <v>0.15</v>
      </c>
      <c r="K11367">
        <v>1917.02</v>
      </c>
      <c r="L11367">
        <v>188.98</v>
      </c>
      <c r="M11367">
        <f t="shared" si="533"/>
        <v>1917.0220000000002</v>
      </c>
      <c r="N11367" t="str">
        <f t="shared" si="531"/>
        <v>Q2</v>
      </c>
      <c r="O11367" s="2">
        <f t="shared" si="532"/>
        <v>9.8580087844675592</v>
      </c>
      <c r="P11367" t="str">
        <f>VLOOKUP(retail_sales_2023!C11367,customers!A:J,5,)</f>
        <v>Delhi</v>
      </c>
      <c r="Q11367" t="str">
        <f>VLOOKUP(C11367,customers!A:J,10,0)</f>
        <v>Premium</v>
      </c>
    </row>
    <row r="11368" spans="1:17" x14ac:dyDescent="0.3">
      <c r="A11368" t="s">
        <v>12459</v>
      </c>
      <c r="B11368" s="1">
        <v>45011</v>
      </c>
      <c r="C11368" t="s">
        <v>1767</v>
      </c>
      <c r="D11368" t="s">
        <v>1768</v>
      </c>
      <c r="E11368" t="s">
        <v>27</v>
      </c>
      <c r="F11368" t="s">
        <v>52</v>
      </c>
      <c r="G11368" t="s">
        <v>937</v>
      </c>
      <c r="H11368">
        <v>9</v>
      </c>
      <c r="I11368">
        <v>181.1</v>
      </c>
      <c r="J11368">
        <v>0.15</v>
      </c>
      <c r="K11368">
        <v>1385.41</v>
      </c>
      <c r="L11368">
        <v>80.89</v>
      </c>
      <c r="M11368">
        <f t="shared" si="533"/>
        <v>1385.4149999999997</v>
      </c>
      <c r="N11368" t="str">
        <f t="shared" si="531"/>
        <v>Q1</v>
      </c>
      <c r="O11368" s="2">
        <f t="shared" si="532"/>
        <v>5.8387047877523619</v>
      </c>
      <c r="P11368" t="str">
        <f>VLOOKUP(retail_sales_2023!C11368,customers!A:J,5,)</f>
        <v>Amritsar</v>
      </c>
      <c r="Q11368" t="str">
        <f>VLOOKUP(C11368,customers!A:J,10,0)</f>
        <v>Premium</v>
      </c>
    </row>
    <row r="11369" spans="1:17" x14ac:dyDescent="0.3">
      <c r="A11369" t="s">
        <v>12460</v>
      </c>
      <c r="B11369" s="1">
        <v>45120</v>
      </c>
      <c r="C11369" t="s">
        <v>414</v>
      </c>
      <c r="D11369" t="s">
        <v>415</v>
      </c>
      <c r="E11369" t="s">
        <v>33</v>
      </c>
      <c r="F11369" t="s">
        <v>28</v>
      </c>
      <c r="G11369" t="s">
        <v>97</v>
      </c>
      <c r="H11369">
        <v>2</v>
      </c>
      <c r="I11369">
        <v>7517.02</v>
      </c>
      <c r="J11369">
        <v>0.15</v>
      </c>
      <c r="K11369">
        <v>12778.93</v>
      </c>
      <c r="L11369">
        <v>2508.4299999999998</v>
      </c>
      <c r="M11369">
        <f t="shared" si="533"/>
        <v>12778.934000000001</v>
      </c>
      <c r="N11369" t="str">
        <f t="shared" si="531"/>
        <v>Q3</v>
      </c>
      <c r="O11369" s="2">
        <f t="shared" si="532"/>
        <v>19.6294212426236</v>
      </c>
      <c r="P11369" t="str">
        <f>VLOOKUP(retail_sales_2023!C11369,customers!A:J,5,)</f>
        <v>Pune</v>
      </c>
      <c r="Q11369" t="str">
        <f>VLOOKUP(C11369,customers!A:J,10,0)</f>
        <v>Premium</v>
      </c>
    </row>
    <row r="11370" spans="1:17" x14ac:dyDescent="0.3">
      <c r="A11370" t="s">
        <v>12461</v>
      </c>
      <c r="B11370" s="1">
        <v>45072</v>
      </c>
      <c r="C11370" t="s">
        <v>1651</v>
      </c>
      <c r="D11370" t="s">
        <v>1652</v>
      </c>
      <c r="E11370" t="s">
        <v>33</v>
      </c>
      <c r="F11370" t="s">
        <v>81</v>
      </c>
      <c r="G11370" t="s">
        <v>82</v>
      </c>
      <c r="H11370">
        <v>2</v>
      </c>
      <c r="I11370">
        <v>2476.06</v>
      </c>
      <c r="J11370">
        <v>0.15</v>
      </c>
      <c r="K11370">
        <v>4209.3</v>
      </c>
      <c r="L11370">
        <v>1123.68</v>
      </c>
      <c r="M11370">
        <f t="shared" si="533"/>
        <v>4209.3019999999997</v>
      </c>
      <c r="N11370" t="str">
        <f t="shared" si="531"/>
        <v>Q2</v>
      </c>
      <c r="O11370" s="2">
        <f t="shared" si="532"/>
        <v>26.695174969709928</v>
      </c>
      <c r="P11370" t="str">
        <f>VLOOKUP(retail_sales_2023!C11370,customers!A:J,5,)</f>
        <v>Surat</v>
      </c>
      <c r="Q11370" t="str">
        <f>VLOOKUP(C11370,customers!A:J,10,0)</f>
        <v>Premium</v>
      </c>
    </row>
    <row r="11371" spans="1:17" x14ac:dyDescent="0.3">
      <c r="A11371" t="s">
        <v>12462</v>
      </c>
      <c r="B11371" s="1">
        <v>45147</v>
      </c>
      <c r="C11371" t="s">
        <v>2503</v>
      </c>
      <c r="D11371" t="s">
        <v>2504</v>
      </c>
      <c r="E11371" t="s">
        <v>15</v>
      </c>
      <c r="F11371" t="s">
        <v>81</v>
      </c>
      <c r="G11371" t="s">
        <v>150</v>
      </c>
      <c r="H11371">
        <v>2</v>
      </c>
      <c r="I11371">
        <v>4931.01</v>
      </c>
      <c r="J11371">
        <v>0</v>
      </c>
      <c r="K11371">
        <v>9862.02</v>
      </c>
      <c r="L11371">
        <v>2340.85</v>
      </c>
      <c r="M11371">
        <f t="shared" si="533"/>
        <v>9862.02</v>
      </c>
      <c r="N11371" t="str">
        <f t="shared" si="531"/>
        <v>Q3</v>
      </c>
      <c r="O11371" s="2">
        <f t="shared" si="532"/>
        <v>23.736009458508498</v>
      </c>
      <c r="P11371" t="str">
        <f>VLOOKUP(retail_sales_2023!C11371,customers!A:J,5,)</f>
        <v>Hyderabad</v>
      </c>
      <c r="Q11371" t="str">
        <f>VLOOKUP(C11371,customers!A:J,10,0)</f>
        <v>Regular</v>
      </c>
    </row>
    <row r="11372" spans="1:17" x14ac:dyDescent="0.3">
      <c r="A11372" t="s">
        <v>12463</v>
      </c>
      <c r="B11372" s="1">
        <v>45249</v>
      </c>
      <c r="C11372" t="s">
        <v>1612</v>
      </c>
      <c r="D11372" t="s">
        <v>1613</v>
      </c>
      <c r="E11372" t="s">
        <v>15</v>
      </c>
      <c r="F11372" t="s">
        <v>52</v>
      </c>
      <c r="G11372" t="s">
        <v>53</v>
      </c>
      <c r="H11372">
        <v>6</v>
      </c>
      <c r="I11372">
        <v>601.38</v>
      </c>
      <c r="J11372">
        <v>0.1</v>
      </c>
      <c r="K11372">
        <v>3247.45</v>
      </c>
      <c r="L11372">
        <v>250.89</v>
      </c>
      <c r="M11372">
        <f t="shared" si="533"/>
        <v>3247.4519999999998</v>
      </c>
      <c r="N11372" t="str">
        <f t="shared" si="531"/>
        <v>Q4</v>
      </c>
      <c r="O11372" s="2">
        <f t="shared" si="532"/>
        <v>7.7257540531801876</v>
      </c>
      <c r="P11372" t="str">
        <f>VLOOKUP(retail_sales_2023!C11372,customers!A:J,5,)</f>
        <v>Chennai</v>
      </c>
      <c r="Q11372" t="str">
        <f>VLOOKUP(C11372,customers!A:J,10,0)</f>
        <v>Premium</v>
      </c>
    </row>
    <row r="11373" spans="1:17" x14ac:dyDescent="0.3">
      <c r="A11373" t="s">
        <v>12464</v>
      </c>
      <c r="B11373" s="1">
        <v>45174</v>
      </c>
      <c r="C11373" t="s">
        <v>385</v>
      </c>
      <c r="D11373" t="s">
        <v>386</v>
      </c>
      <c r="E11373" t="s">
        <v>15</v>
      </c>
      <c r="F11373" t="s">
        <v>81</v>
      </c>
      <c r="G11373" t="s">
        <v>82</v>
      </c>
      <c r="H11373">
        <v>1</v>
      </c>
      <c r="I11373">
        <v>4054.82</v>
      </c>
      <c r="J11373">
        <v>0</v>
      </c>
      <c r="K11373">
        <v>4054.82</v>
      </c>
      <c r="L11373">
        <v>1062.0999999999999</v>
      </c>
      <c r="M11373">
        <f t="shared" si="533"/>
        <v>4054.82</v>
      </c>
      <c r="N11373" t="str">
        <f t="shared" si="531"/>
        <v>Q3</v>
      </c>
      <c r="O11373" s="2">
        <f t="shared" si="532"/>
        <v>26.193517838029802</v>
      </c>
      <c r="P11373" t="str">
        <f>VLOOKUP(retail_sales_2023!C11373,customers!A:J,5,)</f>
        <v>Hyderabad</v>
      </c>
      <c r="Q11373" t="str">
        <f>VLOOKUP(C11373,customers!A:J,10,0)</f>
        <v>Premium</v>
      </c>
    </row>
    <row r="11374" spans="1:17" x14ac:dyDescent="0.3">
      <c r="A11374" t="s">
        <v>12465</v>
      </c>
      <c r="B11374" s="1">
        <v>45182</v>
      </c>
      <c r="C11374" t="s">
        <v>414</v>
      </c>
      <c r="D11374" t="s">
        <v>415</v>
      </c>
      <c r="E11374" t="s">
        <v>33</v>
      </c>
      <c r="F11374" t="s">
        <v>81</v>
      </c>
      <c r="G11374" t="s">
        <v>101</v>
      </c>
      <c r="H11374">
        <v>1</v>
      </c>
      <c r="I11374">
        <v>1471.35</v>
      </c>
      <c r="J11374">
        <v>0</v>
      </c>
      <c r="K11374">
        <v>1471.35</v>
      </c>
      <c r="L11374">
        <v>530.89</v>
      </c>
      <c r="M11374">
        <f t="shared" si="533"/>
        <v>1471.35</v>
      </c>
      <c r="N11374" t="str">
        <f t="shared" si="531"/>
        <v>Q3</v>
      </c>
      <c r="O11374" s="2">
        <f t="shared" si="532"/>
        <v>36.081829612260854</v>
      </c>
      <c r="P11374" t="str">
        <f>VLOOKUP(retail_sales_2023!C11374,customers!A:J,5,)</f>
        <v>Pune</v>
      </c>
      <c r="Q11374" t="str">
        <f>VLOOKUP(C11374,customers!A:J,10,0)</f>
        <v>Premium</v>
      </c>
    </row>
    <row r="11375" spans="1:17" x14ac:dyDescent="0.3">
      <c r="A11375" t="s">
        <v>12466</v>
      </c>
      <c r="B11375" s="1">
        <v>45028</v>
      </c>
      <c r="C11375" t="s">
        <v>628</v>
      </c>
      <c r="D11375" t="s">
        <v>629</v>
      </c>
      <c r="E11375" t="s">
        <v>27</v>
      </c>
      <c r="F11375" t="s">
        <v>16</v>
      </c>
      <c r="G11375" t="s">
        <v>296</v>
      </c>
      <c r="H11375">
        <v>4</v>
      </c>
      <c r="I11375">
        <v>503.33</v>
      </c>
      <c r="J11375">
        <v>0.05</v>
      </c>
      <c r="K11375">
        <v>1912.65</v>
      </c>
      <c r="L11375">
        <v>621.42999999999995</v>
      </c>
      <c r="M11375">
        <f t="shared" si="533"/>
        <v>1912.6539999999998</v>
      </c>
      <c r="N11375" t="str">
        <f t="shared" si="531"/>
        <v>Q2</v>
      </c>
      <c r="O11375" s="2">
        <f t="shared" si="532"/>
        <v>32.490523619062557</v>
      </c>
      <c r="P11375" t="str">
        <f>VLOOKUP(retail_sales_2023!C11375,customers!A:J,5,)</f>
        <v>Chandigarh</v>
      </c>
      <c r="Q11375" t="str">
        <f>VLOOKUP(C11375,customers!A:J,10,0)</f>
        <v>Premium</v>
      </c>
    </row>
    <row r="11376" spans="1:17" x14ac:dyDescent="0.3">
      <c r="A11376" t="s">
        <v>12467</v>
      </c>
      <c r="B11376" s="1">
        <v>45010</v>
      </c>
      <c r="C11376" t="s">
        <v>1262</v>
      </c>
      <c r="D11376" t="s">
        <v>1263</v>
      </c>
      <c r="E11376" t="s">
        <v>27</v>
      </c>
      <c r="F11376" t="s">
        <v>16</v>
      </c>
      <c r="G11376" t="s">
        <v>286</v>
      </c>
      <c r="H11376">
        <v>2</v>
      </c>
      <c r="I11376">
        <v>901.52</v>
      </c>
      <c r="J11376">
        <v>0.3</v>
      </c>
      <c r="K11376">
        <v>1262.1300000000001</v>
      </c>
      <c r="L11376">
        <v>346.08</v>
      </c>
      <c r="M11376">
        <f t="shared" si="533"/>
        <v>1262.1279999999999</v>
      </c>
      <c r="N11376" t="str">
        <f t="shared" si="531"/>
        <v>Q1</v>
      </c>
      <c r="O11376" s="2">
        <f t="shared" si="532"/>
        <v>27.420313279931541</v>
      </c>
      <c r="P11376" t="str">
        <f>VLOOKUP(retail_sales_2023!C11376,customers!A:J,5,)</f>
        <v>Jaipur</v>
      </c>
      <c r="Q11376" t="str">
        <f>VLOOKUP(C11376,customers!A:J,10,0)</f>
        <v>Occasional</v>
      </c>
    </row>
    <row r="11377" spans="1:17" x14ac:dyDescent="0.3">
      <c r="A11377" t="s">
        <v>12468</v>
      </c>
      <c r="B11377" s="1">
        <v>45088</v>
      </c>
      <c r="C11377" t="s">
        <v>2025</v>
      </c>
      <c r="D11377" t="s">
        <v>2026</v>
      </c>
      <c r="E11377" t="s">
        <v>33</v>
      </c>
      <c r="F11377" t="s">
        <v>28</v>
      </c>
      <c r="G11377" t="s">
        <v>280</v>
      </c>
      <c r="H11377">
        <v>2</v>
      </c>
      <c r="I11377">
        <v>7466.39</v>
      </c>
      <c r="J11377">
        <v>0</v>
      </c>
      <c r="K11377">
        <v>14932.78</v>
      </c>
      <c r="L11377">
        <v>3328.71</v>
      </c>
      <c r="M11377">
        <f t="shared" si="533"/>
        <v>14932.78</v>
      </c>
      <c r="N11377" t="str">
        <f t="shared" si="531"/>
        <v>Q2</v>
      </c>
      <c r="O11377" s="2">
        <f t="shared" si="532"/>
        <v>22.291294722081219</v>
      </c>
      <c r="P11377" t="str">
        <f>VLOOKUP(retail_sales_2023!C11377,customers!A:J,5,)</f>
        <v>Pune</v>
      </c>
      <c r="Q11377" t="str">
        <f>VLOOKUP(C11377,customers!A:J,10,0)</f>
        <v>Premium</v>
      </c>
    </row>
    <row r="11378" spans="1:17" x14ac:dyDescent="0.3">
      <c r="A11378" t="s">
        <v>12469</v>
      </c>
      <c r="B11378" s="1">
        <v>44935</v>
      </c>
      <c r="C11378" t="s">
        <v>2022</v>
      </c>
      <c r="D11378" t="s">
        <v>2023</v>
      </c>
      <c r="E11378" t="s">
        <v>21</v>
      </c>
      <c r="F11378" t="s">
        <v>43</v>
      </c>
      <c r="G11378" t="s">
        <v>282</v>
      </c>
      <c r="H11378">
        <v>1</v>
      </c>
      <c r="I11378">
        <v>42613.67</v>
      </c>
      <c r="J11378">
        <v>0.05</v>
      </c>
      <c r="K11378">
        <v>40482.99</v>
      </c>
      <c r="L11378">
        <v>5450.39</v>
      </c>
      <c r="M11378">
        <f t="shared" si="533"/>
        <v>40482.986499999999</v>
      </c>
      <c r="N11378" t="str">
        <f t="shared" si="531"/>
        <v>Q1</v>
      </c>
      <c r="O11378" s="2">
        <f t="shared" si="532"/>
        <v>13.463407717661172</v>
      </c>
      <c r="P11378" t="str">
        <f>VLOOKUP(retail_sales_2023!C11378,customers!A:J,5,)</f>
        <v>Patna</v>
      </c>
      <c r="Q11378" t="str">
        <f>VLOOKUP(C11378,customers!A:J,10,0)</f>
        <v>Regular</v>
      </c>
    </row>
    <row r="11379" spans="1:17" x14ac:dyDescent="0.3">
      <c r="A11379" t="s">
        <v>12470</v>
      </c>
      <c r="B11379" s="1">
        <v>45105</v>
      </c>
      <c r="C11379" t="s">
        <v>1346</v>
      </c>
      <c r="D11379" t="s">
        <v>1347</v>
      </c>
      <c r="E11379" t="s">
        <v>27</v>
      </c>
      <c r="F11379" t="s">
        <v>52</v>
      </c>
      <c r="G11379" t="s">
        <v>235</v>
      </c>
      <c r="H11379">
        <v>10</v>
      </c>
      <c r="I11379">
        <v>140.4</v>
      </c>
      <c r="J11379">
        <v>0.25</v>
      </c>
      <c r="K11379">
        <v>1053</v>
      </c>
      <c r="L11379">
        <v>81.93</v>
      </c>
      <c r="M11379">
        <f t="shared" si="533"/>
        <v>1053</v>
      </c>
      <c r="N11379" t="str">
        <f t="shared" si="531"/>
        <v>Q2</v>
      </c>
      <c r="O11379" s="2">
        <f t="shared" si="532"/>
        <v>7.7806267806267817</v>
      </c>
      <c r="P11379" t="str">
        <f>VLOOKUP(retail_sales_2023!C11379,customers!A:J,5,)</f>
        <v>Chandigarh</v>
      </c>
      <c r="Q11379" t="str">
        <f>VLOOKUP(C11379,customers!A:J,10,0)</f>
        <v>Occasional</v>
      </c>
    </row>
    <row r="11380" spans="1:17" x14ac:dyDescent="0.3">
      <c r="A11380" t="s">
        <v>12471</v>
      </c>
      <c r="B11380" s="1">
        <v>45064</v>
      </c>
      <c r="C11380" t="s">
        <v>331</v>
      </c>
      <c r="D11380" t="s">
        <v>332</v>
      </c>
      <c r="E11380" t="s">
        <v>15</v>
      </c>
      <c r="F11380" t="s">
        <v>43</v>
      </c>
      <c r="G11380" t="s">
        <v>44</v>
      </c>
      <c r="H11380">
        <v>0</v>
      </c>
      <c r="I11380">
        <v>48666.02</v>
      </c>
      <c r="J11380">
        <v>0.2</v>
      </c>
      <c r="K11380">
        <v>0</v>
      </c>
      <c r="L11380">
        <v>0</v>
      </c>
      <c r="M11380">
        <f t="shared" si="533"/>
        <v>0</v>
      </c>
      <c r="N11380" t="str">
        <f t="shared" si="531"/>
        <v>Q2</v>
      </c>
      <c r="O11380" s="2">
        <v>0</v>
      </c>
      <c r="P11380" t="str">
        <f>VLOOKUP(retail_sales_2023!C11380,customers!A:J,5,)</f>
        <v>Kochi</v>
      </c>
      <c r="Q11380" t="str">
        <f>VLOOKUP(C11380,customers!A:J,10,0)</f>
        <v>Premium</v>
      </c>
    </row>
    <row r="11381" spans="1:17" x14ac:dyDescent="0.3">
      <c r="A11381" t="s">
        <v>12472</v>
      </c>
      <c r="B11381" s="1">
        <v>45260</v>
      </c>
      <c r="C11381" t="s">
        <v>924</v>
      </c>
      <c r="D11381" t="s">
        <v>925</v>
      </c>
      <c r="E11381" t="s">
        <v>27</v>
      </c>
      <c r="F11381" t="s">
        <v>52</v>
      </c>
      <c r="G11381" t="s">
        <v>133</v>
      </c>
      <c r="H11381">
        <v>8</v>
      </c>
      <c r="I11381">
        <v>767.96</v>
      </c>
      <c r="J11381">
        <v>0.25</v>
      </c>
      <c r="K11381">
        <v>4607.76</v>
      </c>
      <c r="L11381">
        <v>328.9</v>
      </c>
      <c r="M11381">
        <f t="shared" si="533"/>
        <v>4607.76</v>
      </c>
      <c r="N11381" t="str">
        <f t="shared" si="531"/>
        <v>Q4</v>
      </c>
      <c r="O11381" s="2">
        <f t="shared" si="532"/>
        <v>7.1379585742312956</v>
      </c>
      <c r="P11381" t="str">
        <f>VLOOKUP(retail_sales_2023!C11381,customers!A:J,5,)</f>
        <v>Lucknow</v>
      </c>
      <c r="Q11381" t="str">
        <f>VLOOKUP(C11381,customers!A:J,10,0)</f>
        <v>Regular</v>
      </c>
    </row>
    <row r="11382" spans="1:17" x14ac:dyDescent="0.3">
      <c r="A11382" t="s">
        <v>12473</v>
      </c>
      <c r="B11382" s="1">
        <v>45138</v>
      </c>
      <c r="C11382" t="s">
        <v>614</v>
      </c>
      <c r="D11382" t="s">
        <v>615</v>
      </c>
      <c r="E11382" t="s">
        <v>15</v>
      </c>
      <c r="F11382" t="s">
        <v>22</v>
      </c>
      <c r="G11382" t="s">
        <v>146</v>
      </c>
      <c r="H11382">
        <v>3</v>
      </c>
      <c r="I11382">
        <v>17062.96</v>
      </c>
      <c r="J11382">
        <v>0</v>
      </c>
      <c r="K11382">
        <v>51188.88</v>
      </c>
      <c r="L11382">
        <v>14772.73</v>
      </c>
      <c r="M11382">
        <f t="shared" si="533"/>
        <v>51188.88</v>
      </c>
      <c r="N11382" t="str">
        <f t="shared" si="531"/>
        <v>Q3</v>
      </c>
      <c r="O11382" s="2">
        <f t="shared" si="532"/>
        <v>28.859256150945285</v>
      </c>
      <c r="P11382" t="str">
        <f>VLOOKUP(retail_sales_2023!C11382,customers!A:J,5,)</f>
        <v>Kochi</v>
      </c>
      <c r="Q11382" t="str">
        <f>VLOOKUP(C11382,customers!A:J,10,0)</f>
        <v>Regular</v>
      </c>
    </row>
    <row r="11383" spans="1:17" x14ac:dyDescent="0.3">
      <c r="A11383" t="s">
        <v>12474</v>
      </c>
      <c r="B11383" s="1">
        <v>45277</v>
      </c>
      <c r="C11383" t="s">
        <v>103</v>
      </c>
      <c r="D11383" t="s">
        <v>104</v>
      </c>
      <c r="E11383" t="s">
        <v>15</v>
      </c>
      <c r="F11383" t="s">
        <v>81</v>
      </c>
      <c r="G11383" t="s">
        <v>470</v>
      </c>
      <c r="H11383">
        <v>4</v>
      </c>
      <c r="I11383">
        <v>968.34</v>
      </c>
      <c r="J11383">
        <v>0</v>
      </c>
      <c r="K11383">
        <v>3873.36</v>
      </c>
      <c r="L11383">
        <v>1172.96</v>
      </c>
      <c r="M11383">
        <f t="shared" si="533"/>
        <v>3873.36</v>
      </c>
      <c r="N11383" t="str">
        <f t="shared" si="531"/>
        <v>Q4</v>
      </c>
      <c r="O11383" s="2">
        <f t="shared" si="532"/>
        <v>30.282751925976413</v>
      </c>
      <c r="P11383" t="str">
        <f>VLOOKUP(retail_sales_2023!C11383,customers!A:J,5,)</f>
        <v>Coimbatore</v>
      </c>
      <c r="Q11383" t="str">
        <f>VLOOKUP(C11383,customers!A:J,10,0)</f>
        <v>Regular</v>
      </c>
    </row>
    <row r="11384" spans="1:17" x14ac:dyDescent="0.3">
      <c r="A11384" t="s">
        <v>12475</v>
      </c>
      <c r="B11384" s="1">
        <v>45001</v>
      </c>
      <c r="C11384" t="s">
        <v>956</v>
      </c>
      <c r="D11384" t="s">
        <v>957</v>
      </c>
      <c r="E11384" t="s">
        <v>15</v>
      </c>
      <c r="F11384" t="s">
        <v>22</v>
      </c>
      <c r="G11384" t="s">
        <v>1039</v>
      </c>
      <c r="H11384">
        <v>1</v>
      </c>
      <c r="I11384">
        <v>8117.41</v>
      </c>
      <c r="J11384">
        <v>0.2</v>
      </c>
      <c r="K11384">
        <v>6493.93</v>
      </c>
      <c r="L11384">
        <v>1219.98</v>
      </c>
      <c r="M11384">
        <f t="shared" si="533"/>
        <v>6493.9279999999999</v>
      </c>
      <c r="N11384" t="str">
        <f t="shared" si="531"/>
        <v>Q1</v>
      </c>
      <c r="O11384" s="2">
        <f t="shared" si="532"/>
        <v>18.786466746638784</v>
      </c>
      <c r="P11384" t="str">
        <f>VLOOKUP(retail_sales_2023!C11384,customers!A:J,5,)</f>
        <v>Chennai</v>
      </c>
      <c r="Q11384" t="str">
        <f>VLOOKUP(C11384,customers!A:J,10,0)</f>
        <v>Premium</v>
      </c>
    </row>
    <row r="11385" spans="1:17" x14ac:dyDescent="0.3">
      <c r="A11385" t="s">
        <v>12476</v>
      </c>
      <c r="B11385" s="1">
        <v>45156</v>
      </c>
      <c r="C11385" t="s">
        <v>234</v>
      </c>
      <c r="D11385" t="s">
        <v>260</v>
      </c>
      <c r="E11385" t="s">
        <v>33</v>
      </c>
      <c r="F11385" t="s">
        <v>22</v>
      </c>
      <c r="G11385" t="s">
        <v>516</v>
      </c>
      <c r="H11385">
        <v>1</v>
      </c>
      <c r="I11385">
        <v>42645.1</v>
      </c>
      <c r="J11385">
        <v>0</v>
      </c>
      <c r="K11385">
        <v>42645.1</v>
      </c>
      <c r="L11385">
        <v>11269.05</v>
      </c>
      <c r="M11385">
        <f t="shared" si="533"/>
        <v>42645.1</v>
      </c>
      <c r="N11385" t="str">
        <f t="shared" si="531"/>
        <v>Q3</v>
      </c>
      <c r="O11385" s="2">
        <f t="shared" si="532"/>
        <v>26.425193046797872</v>
      </c>
      <c r="P11385" t="str">
        <f>VLOOKUP(retail_sales_2023!C11385,customers!A:J,5,)</f>
        <v>Mumbai</v>
      </c>
      <c r="Q11385" t="str">
        <f>VLOOKUP(C11385,customers!A:J,10,0)</f>
        <v>Occasional</v>
      </c>
    </row>
    <row r="11386" spans="1:17" x14ac:dyDescent="0.3">
      <c r="A11386" t="s">
        <v>12477</v>
      </c>
      <c r="B11386" s="1">
        <v>45039</v>
      </c>
      <c r="C11386" t="s">
        <v>228</v>
      </c>
      <c r="D11386" t="s">
        <v>229</v>
      </c>
      <c r="E11386" t="s">
        <v>21</v>
      </c>
      <c r="F11386" t="s">
        <v>81</v>
      </c>
      <c r="G11386" t="s">
        <v>82</v>
      </c>
      <c r="H11386">
        <v>2</v>
      </c>
      <c r="I11386">
        <v>4533.6099999999997</v>
      </c>
      <c r="J11386">
        <v>0.1</v>
      </c>
      <c r="K11386">
        <v>8160.5</v>
      </c>
      <c r="L11386">
        <v>2106.7399999999998</v>
      </c>
      <c r="M11386">
        <f t="shared" si="533"/>
        <v>8160.4979999999996</v>
      </c>
      <c r="N11386" t="str">
        <f t="shared" si="531"/>
        <v>Q2</v>
      </c>
      <c r="O11386" s="2">
        <f t="shared" si="532"/>
        <v>25.816310275105693</v>
      </c>
      <c r="P11386" t="str">
        <f>VLOOKUP(retail_sales_2023!C11386,customers!A:J,5,)</f>
        <v>Ranchi</v>
      </c>
      <c r="Q11386" t="str">
        <f>VLOOKUP(C11386,customers!A:J,10,0)</f>
        <v>Occasional</v>
      </c>
    </row>
    <row r="11387" spans="1:17" x14ac:dyDescent="0.3">
      <c r="A11387" t="s">
        <v>12478</v>
      </c>
      <c r="B11387" s="1">
        <v>45270</v>
      </c>
      <c r="C11387" t="s">
        <v>1738</v>
      </c>
      <c r="D11387" t="s">
        <v>1739</v>
      </c>
      <c r="E11387" t="s">
        <v>33</v>
      </c>
      <c r="F11387" t="s">
        <v>38</v>
      </c>
      <c r="G11387" t="s">
        <v>65</v>
      </c>
      <c r="H11387">
        <v>3</v>
      </c>
      <c r="I11387">
        <v>1452.8</v>
      </c>
      <c r="J11387">
        <v>0</v>
      </c>
      <c r="K11387">
        <v>4358.3999999999996</v>
      </c>
      <c r="L11387">
        <v>1382.09</v>
      </c>
      <c r="M11387">
        <f t="shared" si="533"/>
        <v>4358.3999999999996</v>
      </c>
      <c r="N11387" t="str">
        <f t="shared" si="531"/>
        <v>Q4</v>
      </c>
      <c r="O11387" s="2">
        <f t="shared" si="532"/>
        <v>31.710948972099857</v>
      </c>
      <c r="P11387" t="str">
        <f>VLOOKUP(retail_sales_2023!C11387,customers!A:J,5,)</f>
        <v>Surat</v>
      </c>
      <c r="Q11387" t="str">
        <f>VLOOKUP(C11387,customers!A:J,10,0)</f>
        <v>Occasional</v>
      </c>
    </row>
    <row r="11388" spans="1:17" x14ac:dyDescent="0.3">
      <c r="A11388" t="s">
        <v>12479</v>
      </c>
      <c r="B11388" s="1">
        <v>45066</v>
      </c>
      <c r="C11388" t="s">
        <v>2033</v>
      </c>
      <c r="D11388" t="s">
        <v>2034</v>
      </c>
      <c r="E11388" t="s">
        <v>33</v>
      </c>
      <c r="F11388" t="s">
        <v>52</v>
      </c>
      <c r="G11388" t="s">
        <v>268</v>
      </c>
      <c r="H11388">
        <v>3</v>
      </c>
      <c r="I11388">
        <v>698.4</v>
      </c>
      <c r="J11388">
        <v>0.2</v>
      </c>
      <c r="K11388">
        <v>1676.16</v>
      </c>
      <c r="L11388">
        <v>134.56</v>
      </c>
      <c r="M11388">
        <f t="shared" si="533"/>
        <v>1676.1599999999999</v>
      </c>
      <c r="N11388" t="str">
        <f t="shared" si="531"/>
        <v>Q2</v>
      </c>
      <c r="O11388" s="2">
        <f t="shared" si="532"/>
        <v>8.0278732340588004</v>
      </c>
      <c r="P11388" t="str">
        <f>VLOOKUP(retail_sales_2023!C11388,customers!A:J,5,)</f>
        <v>Nagpur</v>
      </c>
      <c r="Q11388" t="str">
        <f>VLOOKUP(C11388,customers!A:J,10,0)</f>
        <v>Regular</v>
      </c>
    </row>
    <row r="11389" spans="1:17" x14ac:dyDescent="0.3">
      <c r="A11389" t="s">
        <v>12480</v>
      </c>
      <c r="B11389" s="1">
        <v>45151</v>
      </c>
      <c r="C11389" t="s">
        <v>5047</v>
      </c>
      <c r="D11389" t="s">
        <v>5048</v>
      </c>
      <c r="E11389" t="s">
        <v>27</v>
      </c>
      <c r="F11389" t="s">
        <v>38</v>
      </c>
      <c r="G11389" t="s">
        <v>48</v>
      </c>
      <c r="H11389">
        <v>2</v>
      </c>
      <c r="I11389">
        <v>2426.3000000000002</v>
      </c>
      <c r="J11389">
        <v>0</v>
      </c>
      <c r="K11389">
        <v>4852.6000000000004</v>
      </c>
      <c r="L11389">
        <v>1183.56</v>
      </c>
      <c r="M11389">
        <f t="shared" si="533"/>
        <v>4852.6000000000004</v>
      </c>
      <c r="N11389" t="str">
        <f t="shared" si="531"/>
        <v>Q3</v>
      </c>
      <c r="O11389" s="2">
        <f t="shared" si="532"/>
        <v>24.390223797551826</v>
      </c>
      <c r="P11389" t="str">
        <f>VLOOKUP(retail_sales_2023!C11389,customers!A:J,5,)</f>
        <v>Lucknow</v>
      </c>
      <c r="Q11389" t="str">
        <f>VLOOKUP(C11389,customers!A:J,10,0)</f>
        <v>Premium</v>
      </c>
    </row>
    <row r="11390" spans="1:17" x14ac:dyDescent="0.3">
      <c r="A11390" t="s">
        <v>12481</v>
      </c>
      <c r="B11390" s="1">
        <v>45169</v>
      </c>
      <c r="C11390" t="s">
        <v>1338</v>
      </c>
      <c r="D11390" t="s">
        <v>1339</v>
      </c>
      <c r="E11390" t="s">
        <v>27</v>
      </c>
      <c r="F11390" t="s">
        <v>43</v>
      </c>
      <c r="G11390" t="s">
        <v>272</v>
      </c>
      <c r="H11390">
        <v>1</v>
      </c>
      <c r="I11390">
        <v>59996.2</v>
      </c>
      <c r="J11390">
        <v>0.15</v>
      </c>
      <c r="K11390">
        <v>50996.77</v>
      </c>
      <c r="L11390">
        <v>5960.82</v>
      </c>
      <c r="M11390">
        <f t="shared" si="533"/>
        <v>50996.77</v>
      </c>
      <c r="N11390" t="str">
        <f t="shared" si="531"/>
        <v>Q3</v>
      </c>
      <c r="O11390" s="2">
        <f t="shared" si="532"/>
        <v>11.68862263237456</v>
      </c>
      <c r="P11390" t="str">
        <f>VLOOKUP(retail_sales_2023!C11390,customers!A:J,5,)</f>
        <v>Lucknow</v>
      </c>
      <c r="Q11390" t="str">
        <f>VLOOKUP(C11390,customers!A:J,10,0)</f>
        <v>Premium</v>
      </c>
    </row>
    <row r="11391" spans="1:17" x14ac:dyDescent="0.3">
      <c r="A11391" t="s">
        <v>12482</v>
      </c>
      <c r="B11391" s="1">
        <v>45110</v>
      </c>
      <c r="C11391" t="s">
        <v>1356</v>
      </c>
      <c r="D11391" t="s">
        <v>1357</v>
      </c>
      <c r="E11391" t="s">
        <v>21</v>
      </c>
      <c r="F11391" t="s">
        <v>16</v>
      </c>
      <c r="G11391" t="s">
        <v>319</v>
      </c>
      <c r="H11391">
        <v>5</v>
      </c>
      <c r="I11391">
        <v>240.18</v>
      </c>
      <c r="J11391">
        <v>0.3</v>
      </c>
      <c r="K11391">
        <v>840.63</v>
      </c>
      <c r="L11391">
        <v>239.48</v>
      </c>
      <c r="M11391">
        <f t="shared" si="533"/>
        <v>840.63</v>
      </c>
      <c r="N11391" t="str">
        <f t="shared" si="531"/>
        <v>Q3</v>
      </c>
      <c r="O11391" s="2">
        <f t="shared" si="532"/>
        <v>28.488157691255367</v>
      </c>
      <c r="P11391" t="str">
        <f>VLOOKUP(retail_sales_2023!C11391,customers!A:J,5,)</f>
        <v>Ranchi</v>
      </c>
      <c r="Q11391" t="str">
        <f>VLOOKUP(C11391,customers!A:J,10,0)</f>
        <v>Premium</v>
      </c>
    </row>
    <row r="11392" spans="1:17" x14ac:dyDescent="0.3">
      <c r="A11392" t="s">
        <v>12483</v>
      </c>
      <c r="B11392" s="1">
        <v>44956</v>
      </c>
      <c r="C11392" t="s">
        <v>1223</v>
      </c>
      <c r="D11392" t="s">
        <v>1224</v>
      </c>
      <c r="E11392" t="s">
        <v>15</v>
      </c>
      <c r="F11392" t="s">
        <v>28</v>
      </c>
      <c r="G11392" t="s">
        <v>61</v>
      </c>
      <c r="H11392">
        <v>4</v>
      </c>
      <c r="I11392">
        <v>7754.39</v>
      </c>
      <c r="J11392">
        <v>0.05</v>
      </c>
      <c r="K11392">
        <v>29466.68</v>
      </c>
      <c r="L11392">
        <v>5823.44</v>
      </c>
      <c r="M11392">
        <f t="shared" si="533"/>
        <v>29466.682000000001</v>
      </c>
      <c r="N11392" t="str">
        <f t="shared" si="531"/>
        <v>Q1</v>
      </c>
      <c r="O11392" s="2">
        <f t="shared" si="532"/>
        <v>19.762796487422403</v>
      </c>
      <c r="P11392" t="str">
        <f>VLOOKUP(retail_sales_2023!C11392,customers!A:J,5,)</f>
        <v>Chennai</v>
      </c>
      <c r="Q11392" t="str">
        <f>VLOOKUP(C11392,customers!A:J,10,0)</f>
        <v>Premium</v>
      </c>
    </row>
    <row r="11393" spans="1:17" x14ac:dyDescent="0.3">
      <c r="A11393" t="s">
        <v>12484</v>
      </c>
      <c r="B11393" s="1">
        <v>45022</v>
      </c>
      <c r="C11393" t="s">
        <v>468</v>
      </c>
      <c r="D11393" t="s">
        <v>469</v>
      </c>
      <c r="E11393" t="s">
        <v>15</v>
      </c>
      <c r="F11393" t="s">
        <v>16</v>
      </c>
      <c r="G11393" t="s">
        <v>356</v>
      </c>
      <c r="H11393">
        <v>4</v>
      </c>
      <c r="I11393">
        <v>680.87</v>
      </c>
      <c r="J11393">
        <v>0.3</v>
      </c>
      <c r="K11393">
        <v>1906.44</v>
      </c>
      <c r="L11393">
        <v>565.71</v>
      </c>
      <c r="M11393">
        <f t="shared" si="533"/>
        <v>1906.4359999999999</v>
      </c>
      <c r="N11393" t="str">
        <f t="shared" si="531"/>
        <v>Q2</v>
      </c>
      <c r="O11393" s="2">
        <f t="shared" si="532"/>
        <v>29.673632529741301</v>
      </c>
      <c r="P11393" t="str">
        <f>VLOOKUP(retail_sales_2023!C11393,customers!A:J,5,)</f>
        <v>Bengaluru</v>
      </c>
      <c r="Q11393" t="str">
        <f>VLOOKUP(C11393,customers!A:J,10,0)</f>
        <v>Regular</v>
      </c>
    </row>
    <row r="11394" spans="1:17" x14ac:dyDescent="0.3">
      <c r="A11394" t="s">
        <v>12485</v>
      </c>
      <c r="B11394" s="1">
        <v>45177</v>
      </c>
      <c r="C11394" t="s">
        <v>1167</v>
      </c>
      <c r="D11394" t="s">
        <v>1168</v>
      </c>
      <c r="E11394" t="s">
        <v>21</v>
      </c>
      <c r="F11394" t="s">
        <v>81</v>
      </c>
      <c r="G11394" t="s">
        <v>101</v>
      </c>
      <c r="H11394">
        <v>2</v>
      </c>
      <c r="I11394">
        <v>732.21</v>
      </c>
      <c r="J11394">
        <v>0.1</v>
      </c>
      <c r="K11394">
        <v>1317.98</v>
      </c>
      <c r="L11394">
        <v>380.4</v>
      </c>
      <c r="M11394">
        <f t="shared" si="533"/>
        <v>1317.9780000000001</v>
      </c>
      <c r="N11394" t="str">
        <f t="shared" si="531"/>
        <v>Q3</v>
      </c>
      <c r="O11394" s="2">
        <f t="shared" si="532"/>
        <v>28.862349959786943</v>
      </c>
      <c r="P11394" t="str">
        <f>VLOOKUP(retail_sales_2023!C11394,customers!A:J,5,)</f>
        <v>Bhubaneswar</v>
      </c>
      <c r="Q11394" t="str">
        <f>VLOOKUP(C11394,customers!A:J,10,0)</f>
        <v>Regular</v>
      </c>
    </row>
    <row r="11395" spans="1:17" x14ac:dyDescent="0.3">
      <c r="A11395" t="s">
        <v>12486</v>
      </c>
      <c r="B11395" s="1">
        <v>45116</v>
      </c>
      <c r="C11395" t="s">
        <v>409</v>
      </c>
      <c r="D11395" t="s">
        <v>410</v>
      </c>
      <c r="E11395" t="s">
        <v>21</v>
      </c>
      <c r="F11395" t="s">
        <v>28</v>
      </c>
      <c r="G11395" t="s">
        <v>97</v>
      </c>
      <c r="H11395">
        <v>5</v>
      </c>
      <c r="I11395">
        <v>2935.87</v>
      </c>
      <c r="J11395">
        <v>0.2</v>
      </c>
      <c r="K11395">
        <v>11743.48</v>
      </c>
      <c r="L11395">
        <v>2500.4499999999998</v>
      </c>
      <c r="M11395">
        <f t="shared" si="533"/>
        <v>11743.48</v>
      </c>
      <c r="N11395" t="str">
        <f t="shared" ref="N11395:N11458" si="534">"Q"&amp;ROUNDUP(MONTH(B11395)/3,0)</f>
        <v>Q3</v>
      </c>
      <c r="O11395" s="2">
        <f t="shared" ref="O11395:O11458" si="535">(L11395/K11395)*100</f>
        <v>21.292240460238361</v>
      </c>
      <c r="P11395" t="str">
        <f>VLOOKUP(retail_sales_2023!C11395,customers!A:J,5,)</f>
        <v>Patna</v>
      </c>
      <c r="Q11395" t="str">
        <f>VLOOKUP(C11395,customers!A:J,10,0)</f>
        <v>Regular</v>
      </c>
    </row>
    <row r="11396" spans="1:17" x14ac:dyDescent="0.3">
      <c r="A11396" t="s">
        <v>12487</v>
      </c>
      <c r="B11396" s="1">
        <v>45084</v>
      </c>
      <c r="C11396" t="s">
        <v>809</v>
      </c>
      <c r="D11396" t="s">
        <v>810</v>
      </c>
      <c r="E11396" t="s">
        <v>33</v>
      </c>
      <c r="F11396" t="s">
        <v>28</v>
      </c>
      <c r="G11396" t="s">
        <v>57</v>
      </c>
      <c r="H11396">
        <v>1</v>
      </c>
      <c r="I11396">
        <v>6841.57</v>
      </c>
      <c r="J11396">
        <v>0</v>
      </c>
      <c r="K11396">
        <v>6841.57</v>
      </c>
      <c r="L11396">
        <v>1162.44</v>
      </c>
      <c r="M11396">
        <f t="shared" si="533"/>
        <v>6841.57</v>
      </c>
      <c r="N11396" t="str">
        <f t="shared" si="534"/>
        <v>Q2</v>
      </c>
      <c r="O11396" s="2">
        <f t="shared" si="535"/>
        <v>16.990836898548142</v>
      </c>
      <c r="P11396" t="str">
        <f>VLOOKUP(retail_sales_2023!C11396,customers!A:J,5,)</f>
        <v>Ahmedabad</v>
      </c>
      <c r="Q11396" t="str">
        <f>VLOOKUP(C11396,customers!A:J,10,0)</f>
        <v>Premium</v>
      </c>
    </row>
    <row r="11397" spans="1:17" x14ac:dyDescent="0.3">
      <c r="A11397" t="s">
        <v>12488</v>
      </c>
      <c r="B11397" s="1">
        <v>44961</v>
      </c>
      <c r="C11397" t="s">
        <v>686</v>
      </c>
      <c r="D11397" t="s">
        <v>687</v>
      </c>
      <c r="E11397" t="s">
        <v>15</v>
      </c>
      <c r="F11397" t="s">
        <v>28</v>
      </c>
      <c r="G11397" t="s">
        <v>325</v>
      </c>
      <c r="H11397">
        <v>1</v>
      </c>
      <c r="I11397">
        <v>1601.59</v>
      </c>
      <c r="J11397">
        <v>0.05</v>
      </c>
      <c r="K11397">
        <v>1521.51</v>
      </c>
      <c r="L11397">
        <v>368.66</v>
      </c>
      <c r="M11397">
        <f t="shared" ref="M11397:M11460" si="536">H11397*I11397*(1-J11397)</f>
        <v>1521.5104999999999</v>
      </c>
      <c r="N11397" t="str">
        <f t="shared" si="534"/>
        <v>Q1</v>
      </c>
      <c r="O11397" s="2">
        <f t="shared" si="535"/>
        <v>24.229876898607305</v>
      </c>
      <c r="P11397" t="str">
        <f>VLOOKUP(retail_sales_2023!C11397,customers!A:J,5,)</f>
        <v>Kochi</v>
      </c>
      <c r="Q11397" t="str">
        <f>VLOOKUP(C11397,customers!A:J,10,0)</f>
        <v>Premium</v>
      </c>
    </row>
    <row r="11398" spans="1:17" x14ac:dyDescent="0.3">
      <c r="A11398" t="s">
        <v>12489</v>
      </c>
      <c r="B11398" s="1">
        <v>45214</v>
      </c>
      <c r="C11398" t="s">
        <v>835</v>
      </c>
      <c r="D11398" t="s">
        <v>836</v>
      </c>
      <c r="E11398" t="s">
        <v>21</v>
      </c>
      <c r="F11398" t="s">
        <v>16</v>
      </c>
      <c r="G11398" t="s">
        <v>319</v>
      </c>
      <c r="H11398">
        <v>5</v>
      </c>
      <c r="I11398">
        <v>681.98</v>
      </c>
      <c r="J11398">
        <v>0.15</v>
      </c>
      <c r="K11398">
        <v>2898.41</v>
      </c>
      <c r="L11398">
        <v>1246.17</v>
      </c>
      <c r="M11398">
        <f t="shared" si="536"/>
        <v>2898.415</v>
      </c>
      <c r="N11398" t="str">
        <f t="shared" si="534"/>
        <v>Q4</v>
      </c>
      <c r="O11398" s="2">
        <f t="shared" si="535"/>
        <v>42.994952404939262</v>
      </c>
      <c r="P11398" t="str">
        <f>VLOOKUP(retail_sales_2023!C11398,customers!A:J,5,)</f>
        <v>Guwahati</v>
      </c>
      <c r="Q11398" t="str">
        <f>VLOOKUP(C11398,customers!A:J,10,0)</f>
        <v>Regular</v>
      </c>
    </row>
    <row r="11399" spans="1:17" x14ac:dyDescent="0.3">
      <c r="A11399" t="s">
        <v>12490</v>
      </c>
      <c r="B11399" s="1">
        <v>45287</v>
      </c>
      <c r="C11399" t="s">
        <v>1072</v>
      </c>
      <c r="D11399" t="s">
        <v>1073</v>
      </c>
      <c r="E11399" t="s">
        <v>21</v>
      </c>
      <c r="F11399" t="s">
        <v>43</v>
      </c>
      <c r="G11399" t="s">
        <v>121</v>
      </c>
      <c r="H11399">
        <v>4</v>
      </c>
      <c r="I11399">
        <v>60703.92</v>
      </c>
      <c r="J11399">
        <v>0.1</v>
      </c>
      <c r="K11399">
        <v>218534.11</v>
      </c>
      <c r="L11399">
        <v>27247.24</v>
      </c>
      <c r="M11399">
        <f t="shared" si="536"/>
        <v>218534.11199999999</v>
      </c>
      <c r="N11399" t="str">
        <f t="shared" si="534"/>
        <v>Q4</v>
      </c>
      <c r="O11399" s="2">
        <f t="shared" si="535"/>
        <v>12.468186316543447</v>
      </c>
      <c r="P11399" t="str">
        <f>VLOOKUP(retail_sales_2023!C11399,customers!A:J,5,)</f>
        <v>Patna</v>
      </c>
      <c r="Q11399" t="str">
        <f>VLOOKUP(C11399,customers!A:J,10,0)</f>
        <v>Regular</v>
      </c>
    </row>
    <row r="11400" spans="1:17" x14ac:dyDescent="0.3">
      <c r="A11400" t="s">
        <v>12491</v>
      </c>
      <c r="B11400" s="1">
        <v>45052</v>
      </c>
      <c r="C11400" t="s">
        <v>1612</v>
      </c>
      <c r="D11400" t="s">
        <v>1613</v>
      </c>
      <c r="E11400" t="s">
        <v>15</v>
      </c>
      <c r="F11400" t="s">
        <v>43</v>
      </c>
      <c r="G11400" t="s">
        <v>154</v>
      </c>
      <c r="H11400">
        <v>4</v>
      </c>
      <c r="I11400">
        <v>9075.7099999999991</v>
      </c>
      <c r="J11400">
        <v>0</v>
      </c>
      <c r="K11400">
        <v>36302.839999999997</v>
      </c>
      <c r="L11400">
        <v>4975.16</v>
      </c>
      <c r="M11400">
        <f t="shared" si="536"/>
        <v>36302.839999999997</v>
      </c>
      <c r="N11400" t="str">
        <f t="shared" si="534"/>
        <v>Q2</v>
      </c>
      <c r="O11400" s="2">
        <f t="shared" si="535"/>
        <v>13.704602725296425</v>
      </c>
      <c r="P11400" t="str">
        <f>VLOOKUP(retail_sales_2023!C11400,customers!A:J,5,)</f>
        <v>Chennai</v>
      </c>
      <c r="Q11400" t="str">
        <f>VLOOKUP(C11400,customers!A:J,10,0)</f>
        <v>Premium</v>
      </c>
    </row>
    <row r="11401" spans="1:17" x14ac:dyDescent="0.3">
      <c r="A11401" t="s">
        <v>12492</v>
      </c>
      <c r="B11401" s="1">
        <v>45211</v>
      </c>
      <c r="C11401" t="s">
        <v>67</v>
      </c>
      <c r="D11401" t="s">
        <v>68</v>
      </c>
      <c r="E11401" t="s">
        <v>33</v>
      </c>
      <c r="F11401" t="s">
        <v>52</v>
      </c>
      <c r="G11401" t="s">
        <v>133</v>
      </c>
      <c r="H11401">
        <v>3</v>
      </c>
      <c r="I11401">
        <v>756.89</v>
      </c>
      <c r="J11401">
        <v>0</v>
      </c>
      <c r="K11401">
        <v>2270.67</v>
      </c>
      <c r="L11401">
        <v>163.07</v>
      </c>
      <c r="M11401">
        <f t="shared" si="536"/>
        <v>2270.67</v>
      </c>
      <c r="N11401" t="str">
        <f t="shared" si="534"/>
        <v>Q4</v>
      </c>
      <c r="O11401" s="2">
        <f t="shared" si="535"/>
        <v>7.1815807669102059</v>
      </c>
      <c r="P11401" t="str">
        <f>VLOOKUP(retail_sales_2023!C11401,customers!A:J,5,)</f>
        <v>Surat</v>
      </c>
      <c r="Q11401" t="str">
        <f>VLOOKUP(C11401,customers!A:J,10,0)</f>
        <v>Premium</v>
      </c>
    </row>
    <row r="11402" spans="1:17" x14ac:dyDescent="0.3">
      <c r="A11402" t="s">
        <v>12493</v>
      </c>
      <c r="B11402" s="1">
        <v>45193</v>
      </c>
      <c r="C11402" t="s">
        <v>1789</v>
      </c>
      <c r="D11402" t="s">
        <v>1790</v>
      </c>
      <c r="E11402" t="s">
        <v>33</v>
      </c>
      <c r="F11402" t="s">
        <v>81</v>
      </c>
      <c r="G11402" t="s">
        <v>470</v>
      </c>
      <c r="H11402">
        <v>1</v>
      </c>
      <c r="I11402">
        <v>3317.43</v>
      </c>
      <c r="J11402">
        <v>0.1</v>
      </c>
      <c r="K11402">
        <v>2985.69</v>
      </c>
      <c r="L11402">
        <v>850.24</v>
      </c>
      <c r="M11402">
        <f t="shared" si="536"/>
        <v>2985.6869999999999</v>
      </c>
      <c r="N11402" t="str">
        <f t="shared" si="534"/>
        <v>Q3</v>
      </c>
      <c r="O11402" s="2">
        <f t="shared" si="535"/>
        <v>28.477169431521691</v>
      </c>
      <c r="P11402" t="str">
        <f>VLOOKUP(retail_sales_2023!C11402,customers!A:J,5,)</f>
        <v>Surat</v>
      </c>
      <c r="Q11402" t="str">
        <f>VLOOKUP(C11402,customers!A:J,10,0)</f>
        <v>Occasional</v>
      </c>
    </row>
    <row r="11403" spans="1:17" x14ac:dyDescent="0.3">
      <c r="A11403" t="s">
        <v>12494</v>
      </c>
      <c r="B11403" s="1">
        <v>45116</v>
      </c>
      <c r="C11403" t="s">
        <v>535</v>
      </c>
      <c r="D11403" t="s">
        <v>536</v>
      </c>
      <c r="E11403" t="s">
        <v>21</v>
      </c>
      <c r="F11403" t="s">
        <v>28</v>
      </c>
      <c r="G11403" t="s">
        <v>672</v>
      </c>
      <c r="H11403">
        <v>4</v>
      </c>
      <c r="I11403">
        <v>5049.3599999999997</v>
      </c>
      <c r="J11403">
        <v>0.05</v>
      </c>
      <c r="K11403">
        <v>19187.57</v>
      </c>
      <c r="L11403">
        <v>5136.5200000000004</v>
      </c>
      <c r="M11403">
        <f t="shared" si="536"/>
        <v>19187.567999999999</v>
      </c>
      <c r="N11403" t="str">
        <f t="shared" si="534"/>
        <v>Q3</v>
      </c>
      <c r="O11403" s="2">
        <f t="shared" si="535"/>
        <v>26.770039145134067</v>
      </c>
      <c r="P11403" t="str">
        <f>VLOOKUP(retail_sales_2023!C11403,customers!A:J,5,)</f>
        <v>Guwahati</v>
      </c>
      <c r="Q11403" t="str">
        <f>VLOOKUP(C11403,customers!A:J,10,0)</f>
        <v>Premium</v>
      </c>
    </row>
    <row r="11404" spans="1:17" x14ac:dyDescent="0.3">
      <c r="A11404" t="s">
        <v>12495</v>
      </c>
      <c r="B11404" s="1">
        <v>45224</v>
      </c>
      <c r="C11404" t="s">
        <v>2437</v>
      </c>
      <c r="D11404" t="s">
        <v>2438</v>
      </c>
      <c r="E11404" t="s">
        <v>15</v>
      </c>
      <c r="F11404" t="s">
        <v>16</v>
      </c>
      <c r="G11404" t="s">
        <v>171</v>
      </c>
      <c r="H11404">
        <v>4</v>
      </c>
      <c r="I11404">
        <v>628.97</v>
      </c>
      <c r="J11404">
        <v>0.05</v>
      </c>
      <c r="K11404">
        <v>2390.09</v>
      </c>
      <c r="L11404">
        <v>818.58</v>
      </c>
      <c r="M11404">
        <f t="shared" si="536"/>
        <v>2390.0859999999998</v>
      </c>
      <c r="N11404" t="str">
        <f t="shared" si="534"/>
        <v>Q4</v>
      </c>
      <c r="O11404" s="2">
        <f t="shared" si="535"/>
        <v>34.248919496755356</v>
      </c>
      <c r="P11404" t="str">
        <f>VLOOKUP(retail_sales_2023!C11404,customers!A:J,5,)</f>
        <v>Chennai</v>
      </c>
      <c r="Q11404" t="str">
        <f>VLOOKUP(C11404,customers!A:J,10,0)</f>
        <v>Premium</v>
      </c>
    </row>
    <row r="11405" spans="1:17" x14ac:dyDescent="0.3">
      <c r="A11405" t="s">
        <v>12496</v>
      </c>
      <c r="B11405" s="1">
        <v>45023</v>
      </c>
      <c r="C11405" t="s">
        <v>385</v>
      </c>
      <c r="D11405" t="s">
        <v>386</v>
      </c>
      <c r="E11405" t="s">
        <v>15</v>
      </c>
      <c r="F11405" t="s">
        <v>43</v>
      </c>
      <c r="G11405" t="s">
        <v>110</v>
      </c>
      <c r="H11405">
        <v>3</v>
      </c>
      <c r="I11405">
        <v>74195.73</v>
      </c>
      <c r="J11405">
        <v>0.2</v>
      </c>
      <c r="K11405">
        <v>178069.75</v>
      </c>
      <c r="L11405">
        <v>15682.17</v>
      </c>
      <c r="M11405">
        <f t="shared" si="536"/>
        <v>178069.75200000001</v>
      </c>
      <c r="N11405" t="str">
        <f t="shared" si="534"/>
        <v>Q2</v>
      </c>
      <c r="O11405" s="2">
        <f t="shared" si="535"/>
        <v>8.8067569028428458</v>
      </c>
      <c r="P11405" t="str">
        <f>VLOOKUP(retail_sales_2023!C11405,customers!A:J,5,)</f>
        <v>Hyderabad</v>
      </c>
      <c r="Q11405" t="str">
        <f>VLOOKUP(C11405,customers!A:J,10,0)</f>
        <v>Premium</v>
      </c>
    </row>
    <row r="11406" spans="1:17" x14ac:dyDescent="0.3">
      <c r="A11406" t="s">
        <v>12497</v>
      </c>
      <c r="B11406" s="1">
        <v>44956</v>
      </c>
      <c r="C11406" t="s">
        <v>431</v>
      </c>
      <c r="D11406" t="s">
        <v>432</v>
      </c>
      <c r="E11406" t="s">
        <v>27</v>
      </c>
      <c r="F11406" t="s">
        <v>52</v>
      </c>
      <c r="G11406" t="s">
        <v>69</v>
      </c>
      <c r="H11406">
        <v>1</v>
      </c>
      <c r="I11406">
        <v>296.3</v>
      </c>
      <c r="J11406">
        <v>0</v>
      </c>
      <c r="K11406">
        <v>296.3</v>
      </c>
      <c r="L11406">
        <v>20.47</v>
      </c>
      <c r="M11406">
        <f t="shared" si="536"/>
        <v>296.3</v>
      </c>
      <c r="N11406" t="str">
        <f t="shared" si="534"/>
        <v>Q1</v>
      </c>
      <c r="O11406" s="2">
        <f t="shared" si="535"/>
        <v>6.908538643266958</v>
      </c>
      <c r="P11406" t="str">
        <f>VLOOKUP(retail_sales_2023!C11406,customers!A:J,5,)</f>
        <v>Delhi</v>
      </c>
      <c r="Q11406" t="str">
        <f>VLOOKUP(C11406,customers!A:J,10,0)</f>
        <v>Regular</v>
      </c>
    </row>
    <row r="11407" spans="1:17" x14ac:dyDescent="0.3">
      <c r="A11407" t="s">
        <v>12498</v>
      </c>
      <c r="B11407" s="1">
        <v>44970</v>
      </c>
      <c r="C11407" t="s">
        <v>1177</v>
      </c>
      <c r="D11407" t="s">
        <v>1178</v>
      </c>
      <c r="E11407" t="s">
        <v>27</v>
      </c>
      <c r="F11407" t="s">
        <v>52</v>
      </c>
      <c r="G11407" t="s">
        <v>69</v>
      </c>
      <c r="H11407">
        <v>9</v>
      </c>
      <c r="I11407">
        <v>789.91</v>
      </c>
      <c r="J11407">
        <v>0.1</v>
      </c>
      <c r="K11407">
        <v>6398.27</v>
      </c>
      <c r="L11407">
        <v>631.74</v>
      </c>
      <c r="M11407">
        <f t="shared" si="536"/>
        <v>6398.2709999999997</v>
      </c>
      <c r="N11407" t="str">
        <f t="shared" si="534"/>
        <v>Q1</v>
      </c>
      <c r="O11407" s="2">
        <f t="shared" si="535"/>
        <v>9.8736064592460142</v>
      </c>
      <c r="P11407" t="str">
        <f>VLOOKUP(retail_sales_2023!C11407,customers!A:J,5,)</f>
        <v>Amritsar</v>
      </c>
      <c r="Q11407" t="str">
        <f>VLOOKUP(C11407,customers!A:J,10,0)</f>
        <v>Regular</v>
      </c>
    </row>
    <row r="11408" spans="1:17" x14ac:dyDescent="0.3">
      <c r="A11408" t="s">
        <v>12499</v>
      </c>
      <c r="B11408" s="1">
        <v>45038</v>
      </c>
      <c r="C11408" t="s">
        <v>670</v>
      </c>
      <c r="D11408" t="s">
        <v>671</v>
      </c>
      <c r="E11408" t="s">
        <v>27</v>
      </c>
      <c r="F11408" t="s">
        <v>52</v>
      </c>
      <c r="G11408" t="s">
        <v>235</v>
      </c>
      <c r="H11408">
        <v>8</v>
      </c>
      <c r="I11408">
        <v>237.99</v>
      </c>
      <c r="J11408">
        <v>0.1</v>
      </c>
      <c r="K11408">
        <v>1713.53</v>
      </c>
      <c r="L11408">
        <v>122.36</v>
      </c>
      <c r="M11408">
        <f t="shared" si="536"/>
        <v>1713.528</v>
      </c>
      <c r="N11408" t="str">
        <f t="shared" si="534"/>
        <v>Q2</v>
      </c>
      <c r="O11408" s="2">
        <f t="shared" si="535"/>
        <v>7.1408145757588137</v>
      </c>
      <c r="P11408" t="str">
        <f>VLOOKUP(retail_sales_2023!C11408,customers!A:J,5,)</f>
        <v>Amritsar</v>
      </c>
      <c r="Q11408" t="str">
        <f>VLOOKUP(C11408,customers!A:J,10,0)</f>
        <v>Premium</v>
      </c>
    </row>
    <row r="11409" spans="1:17" x14ac:dyDescent="0.3">
      <c r="A11409" t="s">
        <v>12500</v>
      </c>
      <c r="B11409" s="1">
        <v>44949</v>
      </c>
      <c r="C11409" t="s">
        <v>434</v>
      </c>
      <c r="D11409" t="s">
        <v>435</v>
      </c>
      <c r="E11409" t="s">
        <v>33</v>
      </c>
      <c r="F11409" t="s">
        <v>22</v>
      </c>
      <c r="G11409" t="s">
        <v>1039</v>
      </c>
      <c r="H11409">
        <v>4</v>
      </c>
      <c r="I11409">
        <v>38160</v>
      </c>
      <c r="J11409">
        <v>0.15</v>
      </c>
      <c r="K11409">
        <v>129744</v>
      </c>
      <c r="L11409">
        <v>26150.82</v>
      </c>
      <c r="M11409">
        <f t="shared" si="536"/>
        <v>129744</v>
      </c>
      <c r="N11409" t="str">
        <f t="shared" si="534"/>
        <v>Q1</v>
      </c>
      <c r="O11409" s="2">
        <f t="shared" si="535"/>
        <v>20.155706622271548</v>
      </c>
      <c r="P11409" t="str">
        <f>VLOOKUP(retail_sales_2023!C11409,customers!A:J,5,)</f>
        <v>Mumbai</v>
      </c>
      <c r="Q11409" t="str">
        <f>VLOOKUP(C11409,customers!A:J,10,0)</f>
        <v>Premium</v>
      </c>
    </row>
    <row r="11410" spans="1:17" x14ac:dyDescent="0.3">
      <c r="A11410" t="s">
        <v>12501</v>
      </c>
      <c r="B11410" s="1">
        <v>45021</v>
      </c>
      <c r="C11410" t="s">
        <v>904</v>
      </c>
      <c r="D11410" t="s">
        <v>905</v>
      </c>
      <c r="E11410" t="s">
        <v>33</v>
      </c>
      <c r="F11410" t="s">
        <v>43</v>
      </c>
      <c r="G11410" t="s">
        <v>128</v>
      </c>
      <c r="H11410">
        <v>3</v>
      </c>
      <c r="I11410">
        <v>5485.04</v>
      </c>
      <c r="J11410">
        <v>0.2</v>
      </c>
      <c r="K11410">
        <v>13164.1</v>
      </c>
      <c r="L11410">
        <v>1294.48</v>
      </c>
      <c r="M11410">
        <f t="shared" si="536"/>
        <v>13164.096</v>
      </c>
      <c r="N11410" t="str">
        <f t="shared" si="534"/>
        <v>Q2</v>
      </c>
      <c r="O11410" s="2">
        <f t="shared" si="535"/>
        <v>9.8334105635782176</v>
      </c>
      <c r="P11410" t="str">
        <f>VLOOKUP(retail_sales_2023!C11410,customers!A:J,5,)</f>
        <v>Ahmedabad</v>
      </c>
      <c r="Q11410" t="str">
        <f>VLOOKUP(C11410,customers!A:J,10,0)</f>
        <v>Premium</v>
      </c>
    </row>
    <row r="11411" spans="1:17" x14ac:dyDescent="0.3">
      <c r="A11411" t="s">
        <v>12502</v>
      </c>
      <c r="B11411" s="1">
        <v>45144</v>
      </c>
      <c r="C11411" t="s">
        <v>2168</v>
      </c>
      <c r="D11411" t="s">
        <v>2169</v>
      </c>
      <c r="E11411" t="s">
        <v>33</v>
      </c>
      <c r="F11411" t="s">
        <v>22</v>
      </c>
      <c r="G11411" t="s">
        <v>182</v>
      </c>
      <c r="H11411">
        <v>3</v>
      </c>
      <c r="I11411">
        <v>1745.24</v>
      </c>
      <c r="J11411">
        <v>0</v>
      </c>
      <c r="K11411">
        <v>5235.72</v>
      </c>
      <c r="L11411">
        <v>1429.72</v>
      </c>
      <c r="M11411">
        <f t="shared" si="536"/>
        <v>5235.72</v>
      </c>
      <c r="N11411" t="str">
        <f t="shared" si="534"/>
        <v>Q3</v>
      </c>
      <c r="O11411" s="2">
        <f t="shared" si="535"/>
        <v>27.307037045525735</v>
      </c>
      <c r="P11411" t="str">
        <f>VLOOKUP(retail_sales_2023!C11411,customers!A:J,5,)</f>
        <v>Nagpur</v>
      </c>
      <c r="Q11411" t="str">
        <f>VLOOKUP(C11411,customers!A:J,10,0)</f>
        <v>Premium</v>
      </c>
    </row>
    <row r="11412" spans="1:17" x14ac:dyDescent="0.3">
      <c r="A11412" t="s">
        <v>12503</v>
      </c>
      <c r="B11412" s="1">
        <v>44932</v>
      </c>
      <c r="C11412" t="s">
        <v>1512</v>
      </c>
      <c r="D11412" t="s">
        <v>1513</v>
      </c>
      <c r="E11412" t="s">
        <v>27</v>
      </c>
      <c r="F11412" t="s">
        <v>43</v>
      </c>
      <c r="G11412" t="s">
        <v>110</v>
      </c>
      <c r="H11412">
        <v>1</v>
      </c>
      <c r="I11412">
        <v>54009.87</v>
      </c>
      <c r="J11412">
        <v>0.15</v>
      </c>
      <c r="K11412">
        <v>45908.39</v>
      </c>
      <c r="L11412">
        <v>5094.28</v>
      </c>
      <c r="M11412">
        <f t="shared" si="536"/>
        <v>45908.389499999997</v>
      </c>
      <c r="N11412" t="str">
        <f t="shared" si="534"/>
        <v>Q1</v>
      </c>
      <c r="O11412" s="2">
        <f t="shared" si="535"/>
        <v>11.096620900885437</v>
      </c>
      <c r="P11412" t="str">
        <f>VLOOKUP(retail_sales_2023!C11412,customers!A:J,5,)</f>
        <v>Delhi</v>
      </c>
      <c r="Q11412" t="str">
        <f>VLOOKUP(C11412,customers!A:J,10,0)</f>
        <v>Premium</v>
      </c>
    </row>
    <row r="11413" spans="1:17" x14ac:dyDescent="0.3">
      <c r="A11413" t="s">
        <v>12504</v>
      </c>
      <c r="B11413" s="1">
        <v>45026</v>
      </c>
      <c r="C11413" t="s">
        <v>152</v>
      </c>
      <c r="D11413" t="s">
        <v>153</v>
      </c>
      <c r="E11413" t="s">
        <v>27</v>
      </c>
      <c r="F11413" t="s">
        <v>22</v>
      </c>
      <c r="G11413" t="s">
        <v>1039</v>
      </c>
      <c r="H11413">
        <v>0</v>
      </c>
      <c r="I11413">
        <v>27699.23</v>
      </c>
      <c r="J11413">
        <v>0.05</v>
      </c>
      <c r="K11413">
        <v>0</v>
      </c>
      <c r="L11413">
        <v>0</v>
      </c>
      <c r="M11413">
        <f t="shared" si="536"/>
        <v>0</v>
      </c>
      <c r="N11413" t="str">
        <f t="shared" si="534"/>
        <v>Q2</v>
      </c>
      <c r="O11413" s="2">
        <v>0</v>
      </c>
      <c r="P11413" t="str">
        <f>VLOOKUP(retail_sales_2023!C11413,customers!A:J,5,)</f>
        <v>Lucknow</v>
      </c>
      <c r="Q11413" t="str">
        <f>VLOOKUP(C11413,customers!A:J,10,0)</f>
        <v>Premium</v>
      </c>
    </row>
    <row r="11414" spans="1:17" x14ac:dyDescent="0.3">
      <c r="A11414" t="s">
        <v>12505</v>
      </c>
      <c r="B11414" s="1">
        <v>45232</v>
      </c>
      <c r="C11414" t="s">
        <v>1758</v>
      </c>
      <c r="D11414" t="s">
        <v>1759</v>
      </c>
      <c r="E11414" t="s">
        <v>15</v>
      </c>
      <c r="F11414" t="s">
        <v>28</v>
      </c>
      <c r="G11414" t="s">
        <v>61</v>
      </c>
      <c r="H11414">
        <v>3</v>
      </c>
      <c r="I11414">
        <v>3182.48</v>
      </c>
      <c r="J11414">
        <v>0</v>
      </c>
      <c r="K11414">
        <v>9547.44</v>
      </c>
      <c r="L11414">
        <v>2280.4499999999998</v>
      </c>
      <c r="M11414">
        <f t="shared" si="536"/>
        <v>9547.44</v>
      </c>
      <c r="N11414" t="str">
        <f t="shared" si="534"/>
        <v>Q4</v>
      </c>
      <c r="O11414" s="2">
        <f t="shared" si="535"/>
        <v>23.885460395666268</v>
      </c>
      <c r="P11414" t="str">
        <f>VLOOKUP(retail_sales_2023!C11414,customers!A:J,5,)</f>
        <v>Kochi</v>
      </c>
      <c r="Q11414" t="str">
        <f>VLOOKUP(C11414,customers!A:J,10,0)</f>
        <v>Premium</v>
      </c>
    </row>
    <row r="11415" spans="1:17" x14ac:dyDescent="0.3">
      <c r="A11415" t="s">
        <v>12506</v>
      </c>
      <c r="B11415" s="1">
        <v>45263</v>
      </c>
      <c r="C11415" t="s">
        <v>713</v>
      </c>
      <c r="D11415" t="s">
        <v>714</v>
      </c>
      <c r="E11415" t="s">
        <v>21</v>
      </c>
      <c r="F11415" t="s">
        <v>81</v>
      </c>
      <c r="G11415" t="s">
        <v>150</v>
      </c>
      <c r="H11415">
        <v>4</v>
      </c>
      <c r="I11415">
        <v>3320.91</v>
      </c>
      <c r="J11415">
        <v>0</v>
      </c>
      <c r="K11415">
        <v>13283.64</v>
      </c>
      <c r="L11415">
        <v>4816.75</v>
      </c>
      <c r="M11415">
        <f t="shared" si="536"/>
        <v>13283.64</v>
      </c>
      <c r="N11415" t="str">
        <f t="shared" si="534"/>
        <v>Q4</v>
      </c>
      <c r="O11415" s="2">
        <f t="shared" si="535"/>
        <v>36.260768885636772</v>
      </c>
      <c r="P11415" t="str">
        <f>VLOOKUP(retail_sales_2023!C11415,customers!A:J,5,)</f>
        <v>Bhubaneswar</v>
      </c>
      <c r="Q11415" t="str">
        <f>VLOOKUP(C11415,customers!A:J,10,0)</f>
        <v>Premium</v>
      </c>
    </row>
    <row r="11416" spans="1:17" x14ac:dyDescent="0.3">
      <c r="A11416" t="s">
        <v>12507</v>
      </c>
      <c r="B11416" s="1">
        <v>45182</v>
      </c>
      <c r="C11416" t="s">
        <v>1939</v>
      </c>
      <c r="D11416" t="s">
        <v>1940</v>
      </c>
      <c r="E11416" t="s">
        <v>27</v>
      </c>
      <c r="F11416" t="s">
        <v>52</v>
      </c>
      <c r="G11416" t="s">
        <v>200</v>
      </c>
      <c r="H11416">
        <v>3</v>
      </c>
      <c r="I11416">
        <v>640.71</v>
      </c>
      <c r="J11416">
        <v>0.1</v>
      </c>
      <c r="K11416">
        <v>1729.92</v>
      </c>
      <c r="L11416">
        <v>159.58000000000001</v>
      </c>
      <c r="M11416">
        <f t="shared" si="536"/>
        <v>1729.9170000000001</v>
      </c>
      <c r="N11416" t="str">
        <f t="shared" si="534"/>
        <v>Q3</v>
      </c>
      <c r="O11416" s="2">
        <f t="shared" si="535"/>
        <v>9.2247040325564189</v>
      </c>
      <c r="P11416" t="str">
        <f>VLOOKUP(retail_sales_2023!C11416,customers!A:J,5,)</f>
        <v>Chandigarh</v>
      </c>
      <c r="Q11416" t="str">
        <f>VLOOKUP(C11416,customers!A:J,10,0)</f>
        <v>Regular</v>
      </c>
    </row>
    <row r="11417" spans="1:17" x14ac:dyDescent="0.3">
      <c r="A11417" t="s">
        <v>12508</v>
      </c>
      <c r="B11417" s="1">
        <v>44941</v>
      </c>
      <c r="C11417" t="s">
        <v>234</v>
      </c>
      <c r="D11417" t="s">
        <v>260</v>
      </c>
      <c r="E11417" t="s">
        <v>33</v>
      </c>
      <c r="F11417" t="s">
        <v>43</v>
      </c>
      <c r="G11417" t="s">
        <v>178</v>
      </c>
      <c r="H11417">
        <v>1</v>
      </c>
      <c r="I11417">
        <v>75275.929999999993</v>
      </c>
      <c r="J11417">
        <v>0.05</v>
      </c>
      <c r="K11417">
        <v>71512.13</v>
      </c>
      <c r="L11417">
        <v>-3080.64</v>
      </c>
      <c r="M11417">
        <f t="shared" si="536"/>
        <v>71512.133499999996</v>
      </c>
      <c r="N11417" t="str">
        <f t="shared" si="534"/>
        <v>Q1</v>
      </c>
      <c r="O11417" s="2">
        <f t="shared" si="535"/>
        <v>-4.3078565832118265</v>
      </c>
      <c r="P11417" t="str">
        <f>VLOOKUP(retail_sales_2023!C11417,customers!A:J,5,)</f>
        <v>Mumbai</v>
      </c>
      <c r="Q11417" t="str">
        <f>VLOOKUP(C11417,customers!A:J,10,0)</f>
        <v>Occasional</v>
      </c>
    </row>
    <row r="11418" spans="1:17" x14ac:dyDescent="0.3">
      <c r="A11418" t="s">
        <v>12509</v>
      </c>
      <c r="B11418" s="1">
        <v>45142</v>
      </c>
      <c r="C11418" t="s">
        <v>1830</v>
      </c>
      <c r="D11418" t="s">
        <v>1831</v>
      </c>
      <c r="E11418" t="s">
        <v>21</v>
      </c>
      <c r="F11418" t="s">
        <v>43</v>
      </c>
      <c r="G11418" t="s">
        <v>243</v>
      </c>
      <c r="H11418">
        <v>4</v>
      </c>
      <c r="I11418">
        <v>71500.67</v>
      </c>
      <c r="J11418">
        <v>0.2</v>
      </c>
      <c r="K11418">
        <v>228802.14</v>
      </c>
      <c r="L11418">
        <v>30569.14</v>
      </c>
      <c r="M11418">
        <f t="shared" si="536"/>
        <v>228802.144</v>
      </c>
      <c r="N11418" t="str">
        <f t="shared" si="534"/>
        <v>Q3</v>
      </c>
      <c r="O11418" s="2">
        <f t="shared" si="535"/>
        <v>13.360513149046593</v>
      </c>
      <c r="P11418" t="str">
        <f>VLOOKUP(retail_sales_2023!C11418,customers!A:J,5,)</f>
        <v>Ranchi</v>
      </c>
      <c r="Q11418" t="str">
        <f>VLOOKUP(C11418,customers!A:J,10,0)</f>
        <v>Occasional</v>
      </c>
    </row>
    <row r="11419" spans="1:17" x14ac:dyDescent="0.3">
      <c r="A11419" t="s">
        <v>12510</v>
      </c>
      <c r="B11419" s="1">
        <v>45232</v>
      </c>
      <c r="C11419" t="s">
        <v>382</v>
      </c>
      <c r="D11419" t="s">
        <v>383</v>
      </c>
      <c r="E11419" t="s">
        <v>27</v>
      </c>
      <c r="F11419" t="s">
        <v>28</v>
      </c>
      <c r="G11419" t="s">
        <v>97</v>
      </c>
      <c r="H11419">
        <v>3</v>
      </c>
      <c r="I11419">
        <v>2595.87</v>
      </c>
      <c r="J11419">
        <v>0</v>
      </c>
      <c r="K11419">
        <v>7787.61</v>
      </c>
      <c r="L11419">
        <v>-176.03</v>
      </c>
      <c r="M11419">
        <f t="shared" si="536"/>
        <v>7787.61</v>
      </c>
      <c r="N11419" t="str">
        <f t="shared" si="534"/>
        <v>Q4</v>
      </c>
      <c r="O11419" s="2">
        <f t="shared" si="535"/>
        <v>-2.2603854070761118</v>
      </c>
      <c r="P11419" t="str">
        <f>VLOOKUP(retail_sales_2023!C11419,customers!A:J,5,)</f>
        <v>Jaipur</v>
      </c>
      <c r="Q11419" t="str">
        <f>VLOOKUP(C11419,customers!A:J,10,0)</f>
        <v>Regular</v>
      </c>
    </row>
    <row r="11420" spans="1:17" x14ac:dyDescent="0.3">
      <c r="A11420" t="s">
        <v>12511</v>
      </c>
      <c r="B11420" s="1">
        <v>44957</v>
      </c>
      <c r="C11420" t="s">
        <v>1830</v>
      </c>
      <c r="D11420" t="s">
        <v>1831</v>
      </c>
      <c r="E11420" t="s">
        <v>21</v>
      </c>
      <c r="F11420" t="s">
        <v>43</v>
      </c>
      <c r="G11420" t="s">
        <v>128</v>
      </c>
      <c r="H11420">
        <v>4</v>
      </c>
      <c r="I11420">
        <v>45475.93</v>
      </c>
      <c r="J11420">
        <v>0.1</v>
      </c>
      <c r="K11420">
        <v>163713.35</v>
      </c>
      <c r="L11420">
        <v>24697.68</v>
      </c>
      <c r="M11420">
        <f t="shared" si="536"/>
        <v>163713.348</v>
      </c>
      <c r="N11420" t="str">
        <f t="shared" si="534"/>
        <v>Q1</v>
      </c>
      <c r="O11420" s="2">
        <f t="shared" si="535"/>
        <v>15.08592915605233</v>
      </c>
      <c r="P11420" t="str">
        <f>VLOOKUP(retail_sales_2023!C11420,customers!A:J,5,)</f>
        <v>Ranchi</v>
      </c>
      <c r="Q11420" t="str">
        <f>VLOOKUP(C11420,customers!A:J,10,0)</f>
        <v>Occasional</v>
      </c>
    </row>
    <row r="11421" spans="1:17" x14ac:dyDescent="0.3">
      <c r="A11421" t="s">
        <v>12512</v>
      </c>
      <c r="B11421" s="1">
        <v>45273</v>
      </c>
      <c r="C11421" t="s">
        <v>1058</v>
      </c>
      <c r="D11421" t="s">
        <v>1059</v>
      </c>
      <c r="E11421" t="s">
        <v>15</v>
      </c>
      <c r="F11421" t="s">
        <v>43</v>
      </c>
      <c r="G11421" t="s">
        <v>121</v>
      </c>
      <c r="H11421">
        <v>3</v>
      </c>
      <c r="I11421">
        <v>63941.23</v>
      </c>
      <c r="J11421">
        <v>0.15</v>
      </c>
      <c r="K11421">
        <v>163050.14000000001</v>
      </c>
      <c r="L11421">
        <v>23121.34</v>
      </c>
      <c r="M11421">
        <f t="shared" si="536"/>
        <v>163050.13649999999</v>
      </c>
      <c r="N11421" t="str">
        <f t="shared" si="534"/>
        <v>Q4</v>
      </c>
      <c r="O11421" s="2">
        <f t="shared" si="535"/>
        <v>14.180509136637355</v>
      </c>
      <c r="P11421" t="str">
        <f>VLOOKUP(retail_sales_2023!C11421,customers!A:J,5,)</f>
        <v>Bengaluru</v>
      </c>
      <c r="Q11421" t="str">
        <f>VLOOKUP(C11421,customers!A:J,10,0)</f>
        <v>Regular</v>
      </c>
    </row>
    <row r="11422" spans="1:17" x14ac:dyDescent="0.3">
      <c r="A11422" t="s">
        <v>12513</v>
      </c>
      <c r="B11422" s="1">
        <v>45176</v>
      </c>
      <c r="C11422" t="s">
        <v>2836</v>
      </c>
      <c r="D11422" t="s">
        <v>2837</v>
      </c>
      <c r="E11422" t="s">
        <v>27</v>
      </c>
      <c r="F11422" t="s">
        <v>52</v>
      </c>
      <c r="G11422" t="s">
        <v>117</v>
      </c>
      <c r="H11422">
        <v>10</v>
      </c>
      <c r="I11422">
        <v>358.81</v>
      </c>
      <c r="J11422">
        <v>0.05</v>
      </c>
      <c r="K11422">
        <v>3408.69</v>
      </c>
      <c r="L11422">
        <v>234.42</v>
      </c>
      <c r="M11422">
        <f t="shared" si="536"/>
        <v>3408.6949999999997</v>
      </c>
      <c r="N11422" t="str">
        <f t="shared" si="534"/>
        <v>Q3</v>
      </c>
      <c r="O11422" s="2">
        <f t="shared" si="535"/>
        <v>6.8771287503410399</v>
      </c>
      <c r="P11422" t="str">
        <f>VLOOKUP(retail_sales_2023!C11422,customers!A:J,5,)</f>
        <v>Jaipur</v>
      </c>
      <c r="Q11422" t="str">
        <f>VLOOKUP(C11422,customers!A:J,10,0)</f>
        <v>Occasional</v>
      </c>
    </row>
    <row r="11423" spans="1:17" x14ac:dyDescent="0.3">
      <c r="A11423" t="s">
        <v>12514</v>
      </c>
      <c r="B11423" s="1">
        <v>45207</v>
      </c>
      <c r="C11423" t="s">
        <v>625</v>
      </c>
      <c r="D11423" t="s">
        <v>626</v>
      </c>
      <c r="E11423" t="s">
        <v>21</v>
      </c>
      <c r="F11423" t="s">
        <v>52</v>
      </c>
      <c r="G11423" t="s">
        <v>69</v>
      </c>
      <c r="H11423">
        <v>7</v>
      </c>
      <c r="I11423">
        <v>109.11</v>
      </c>
      <c r="J11423">
        <v>0.1</v>
      </c>
      <c r="K11423">
        <v>687.39</v>
      </c>
      <c r="L11423">
        <v>53.45</v>
      </c>
      <c r="M11423">
        <f t="shared" si="536"/>
        <v>687.39300000000003</v>
      </c>
      <c r="N11423" t="str">
        <f t="shared" si="534"/>
        <v>Q4</v>
      </c>
      <c r="O11423" s="2">
        <f t="shared" si="535"/>
        <v>7.7757895808783948</v>
      </c>
      <c r="P11423" t="str">
        <f>VLOOKUP(retail_sales_2023!C11423,customers!A:J,5,)</f>
        <v>Ranchi</v>
      </c>
      <c r="Q11423" t="str">
        <f>VLOOKUP(C11423,customers!A:J,10,0)</f>
        <v>Premium</v>
      </c>
    </row>
    <row r="11424" spans="1:17" x14ac:dyDescent="0.3">
      <c r="A11424" t="s">
        <v>12515</v>
      </c>
      <c r="B11424" s="1">
        <v>45120</v>
      </c>
      <c r="C11424" t="s">
        <v>409</v>
      </c>
      <c r="D11424" t="s">
        <v>410</v>
      </c>
      <c r="E11424" t="s">
        <v>21</v>
      </c>
      <c r="F11424" t="s">
        <v>52</v>
      </c>
      <c r="G11424" t="s">
        <v>937</v>
      </c>
      <c r="H11424">
        <v>10</v>
      </c>
      <c r="I11424">
        <v>721.8</v>
      </c>
      <c r="J11424">
        <v>0.05</v>
      </c>
      <c r="K11424">
        <v>6857.1</v>
      </c>
      <c r="L11424">
        <v>555.49</v>
      </c>
      <c r="M11424">
        <f t="shared" si="536"/>
        <v>6857.0999999999995</v>
      </c>
      <c r="N11424" t="str">
        <f t="shared" si="534"/>
        <v>Q3</v>
      </c>
      <c r="O11424" s="2">
        <f t="shared" si="535"/>
        <v>8.1009464642487341</v>
      </c>
      <c r="P11424" t="str">
        <f>VLOOKUP(retail_sales_2023!C11424,customers!A:J,5,)</f>
        <v>Patna</v>
      </c>
      <c r="Q11424" t="str">
        <f>VLOOKUP(C11424,customers!A:J,10,0)</f>
        <v>Regular</v>
      </c>
    </row>
    <row r="11425" spans="1:17" x14ac:dyDescent="0.3">
      <c r="A11425" t="s">
        <v>12516</v>
      </c>
      <c r="B11425" s="1">
        <v>45142</v>
      </c>
      <c r="C11425" t="s">
        <v>1379</v>
      </c>
      <c r="D11425" t="s">
        <v>1380</v>
      </c>
      <c r="E11425" t="s">
        <v>27</v>
      </c>
      <c r="F11425" t="s">
        <v>22</v>
      </c>
      <c r="G11425" t="s">
        <v>34</v>
      </c>
      <c r="H11425">
        <v>5</v>
      </c>
      <c r="I11425">
        <v>15398.18</v>
      </c>
      <c r="J11425">
        <v>0.1</v>
      </c>
      <c r="K11425">
        <v>69291.81</v>
      </c>
      <c r="L11425">
        <v>18382.8</v>
      </c>
      <c r="M11425">
        <f t="shared" si="536"/>
        <v>69291.81</v>
      </c>
      <c r="N11425" t="str">
        <f t="shared" si="534"/>
        <v>Q3</v>
      </c>
      <c r="O11425" s="2">
        <f t="shared" si="535"/>
        <v>26.529542235943904</v>
      </c>
      <c r="P11425" t="str">
        <f>VLOOKUP(retail_sales_2023!C11425,customers!A:J,5,)</f>
        <v>Lucknow</v>
      </c>
      <c r="Q11425" t="str">
        <f>VLOOKUP(C11425,customers!A:J,10,0)</f>
        <v>Premium</v>
      </c>
    </row>
    <row r="11426" spans="1:17" x14ac:dyDescent="0.3">
      <c r="A11426" t="s">
        <v>12517</v>
      </c>
      <c r="B11426" s="1">
        <v>45038</v>
      </c>
      <c r="C11426" t="s">
        <v>842</v>
      </c>
      <c r="D11426" t="s">
        <v>843</v>
      </c>
      <c r="E11426" t="s">
        <v>33</v>
      </c>
      <c r="F11426" t="s">
        <v>52</v>
      </c>
      <c r="G11426" t="s">
        <v>226</v>
      </c>
      <c r="H11426">
        <v>9</v>
      </c>
      <c r="I11426">
        <v>561.42999999999995</v>
      </c>
      <c r="J11426">
        <v>0.15</v>
      </c>
      <c r="K11426">
        <v>4294.9399999999996</v>
      </c>
      <c r="L11426">
        <v>376.17</v>
      </c>
      <c r="M11426">
        <f t="shared" si="536"/>
        <v>4294.9394999999995</v>
      </c>
      <c r="N11426" t="str">
        <f t="shared" si="534"/>
        <v>Q2</v>
      </c>
      <c r="O11426" s="2">
        <f t="shared" si="535"/>
        <v>8.7584459852756975</v>
      </c>
      <c r="P11426" t="str">
        <f>VLOOKUP(retail_sales_2023!C11426,customers!A:J,5,)</f>
        <v>Mumbai</v>
      </c>
      <c r="Q11426" t="str">
        <f>VLOOKUP(C11426,customers!A:J,10,0)</f>
        <v>Occasional</v>
      </c>
    </row>
    <row r="11427" spans="1:17" x14ac:dyDescent="0.3">
      <c r="A11427" t="s">
        <v>12518</v>
      </c>
      <c r="B11427" s="1">
        <v>45079</v>
      </c>
      <c r="C11427" t="s">
        <v>88</v>
      </c>
      <c r="D11427" t="s">
        <v>89</v>
      </c>
      <c r="E11427" t="s">
        <v>15</v>
      </c>
      <c r="F11427" t="s">
        <v>28</v>
      </c>
      <c r="G11427" t="s">
        <v>280</v>
      </c>
      <c r="H11427">
        <v>5</v>
      </c>
      <c r="I11427">
        <v>3075.77</v>
      </c>
      <c r="J11427">
        <v>0.05</v>
      </c>
      <c r="K11427">
        <v>14609.91</v>
      </c>
      <c r="L11427">
        <v>2543.11</v>
      </c>
      <c r="M11427">
        <f t="shared" si="536"/>
        <v>14609.907499999999</v>
      </c>
      <c r="N11427" t="str">
        <f t="shared" si="534"/>
        <v>Q2</v>
      </c>
      <c r="O11427" s="2">
        <f t="shared" si="535"/>
        <v>17.406746516576764</v>
      </c>
      <c r="P11427" t="str">
        <f>VLOOKUP(retail_sales_2023!C11427,customers!A:J,5,)</f>
        <v>Coimbatore</v>
      </c>
      <c r="Q11427" t="str">
        <f>VLOOKUP(C11427,customers!A:J,10,0)</f>
        <v>Regular</v>
      </c>
    </row>
    <row r="11428" spans="1:17" x14ac:dyDescent="0.3">
      <c r="A11428" t="s">
        <v>12519</v>
      </c>
      <c r="B11428" s="1">
        <v>44936</v>
      </c>
      <c r="C11428" t="s">
        <v>1252</v>
      </c>
      <c r="D11428" t="s">
        <v>1253</v>
      </c>
      <c r="E11428" t="s">
        <v>15</v>
      </c>
      <c r="F11428" t="s">
        <v>38</v>
      </c>
      <c r="G11428" t="s">
        <v>90</v>
      </c>
      <c r="H11428">
        <v>2</v>
      </c>
      <c r="I11428">
        <v>331.74</v>
      </c>
      <c r="J11428">
        <v>0.05</v>
      </c>
      <c r="K11428">
        <v>630.30999999999995</v>
      </c>
      <c r="L11428">
        <v>181.13</v>
      </c>
      <c r="M11428">
        <f t="shared" si="536"/>
        <v>630.30600000000004</v>
      </c>
      <c r="N11428" t="str">
        <f t="shared" si="534"/>
        <v>Q1</v>
      </c>
      <c r="O11428" s="2">
        <f t="shared" si="535"/>
        <v>28.736653392774986</v>
      </c>
      <c r="P11428" t="str">
        <f>VLOOKUP(retail_sales_2023!C11428,customers!A:J,5,)</f>
        <v>Chennai</v>
      </c>
      <c r="Q11428" t="str">
        <f>VLOOKUP(C11428,customers!A:J,10,0)</f>
        <v>Regular</v>
      </c>
    </row>
    <row r="11429" spans="1:17" x14ac:dyDescent="0.3">
      <c r="A11429" t="s">
        <v>12520</v>
      </c>
      <c r="B11429" s="1">
        <v>45068</v>
      </c>
      <c r="C11429" t="s">
        <v>310</v>
      </c>
      <c r="D11429" t="s">
        <v>311</v>
      </c>
      <c r="E11429" t="s">
        <v>21</v>
      </c>
      <c r="F11429" t="s">
        <v>81</v>
      </c>
      <c r="G11429" t="s">
        <v>101</v>
      </c>
      <c r="H11429">
        <v>5</v>
      </c>
      <c r="I11429">
        <v>917.3</v>
      </c>
      <c r="J11429">
        <v>0.25</v>
      </c>
      <c r="K11429">
        <v>3439.88</v>
      </c>
      <c r="L11429">
        <v>1221.1099999999999</v>
      </c>
      <c r="M11429">
        <f t="shared" si="536"/>
        <v>3439.875</v>
      </c>
      <c r="N11429" t="str">
        <f t="shared" si="534"/>
        <v>Q2</v>
      </c>
      <c r="O11429" s="2">
        <f t="shared" si="535"/>
        <v>35.498622044955056</v>
      </c>
      <c r="P11429" t="str">
        <f>VLOOKUP(retail_sales_2023!C11429,customers!A:J,5,)</f>
        <v>Patna</v>
      </c>
      <c r="Q11429" t="str">
        <f>VLOOKUP(C11429,customers!A:J,10,0)</f>
        <v>Regular</v>
      </c>
    </row>
    <row r="11430" spans="1:17" x14ac:dyDescent="0.3">
      <c r="A11430" t="s">
        <v>12521</v>
      </c>
      <c r="B11430" s="1">
        <v>45286</v>
      </c>
      <c r="C11430" t="s">
        <v>1830</v>
      </c>
      <c r="D11430" t="s">
        <v>1831</v>
      </c>
      <c r="E11430" t="s">
        <v>21</v>
      </c>
      <c r="F11430" t="s">
        <v>43</v>
      </c>
      <c r="G11430" t="s">
        <v>128</v>
      </c>
      <c r="H11430">
        <v>2</v>
      </c>
      <c r="I11430">
        <v>47447.74</v>
      </c>
      <c r="J11430">
        <v>0</v>
      </c>
      <c r="K11430">
        <v>94895.48</v>
      </c>
      <c r="L11430">
        <v>14289.29</v>
      </c>
      <c r="M11430">
        <f t="shared" si="536"/>
        <v>94895.48</v>
      </c>
      <c r="N11430" t="str">
        <f t="shared" si="534"/>
        <v>Q4</v>
      </c>
      <c r="O11430" s="2">
        <f t="shared" si="535"/>
        <v>15.057924782086568</v>
      </c>
      <c r="P11430" t="str">
        <f>VLOOKUP(retail_sales_2023!C11430,customers!A:J,5,)</f>
        <v>Ranchi</v>
      </c>
      <c r="Q11430" t="str">
        <f>VLOOKUP(C11430,customers!A:J,10,0)</f>
        <v>Occasional</v>
      </c>
    </row>
    <row r="11431" spans="1:17" x14ac:dyDescent="0.3">
      <c r="A11431" t="s">
        <v>12522</v>
      </c>
      <c r="B11431" s="1">
        <v>45086</v>
      </c>
      <c r="C11431" t="s">
        <v>291</v>
      </c>
      <c r="D11431" t="s">
        <v>292</v>
      </c>
      <c r="E11431" t="s">
        <v>33</v>
      </c>
      <c r="F11431" t="s">
        <v>16</v>
      </c>
      <c r="G11431" t="s">
        <v>86</v>
      </c>
      <c r="H11431">
        <v>5</v>
      </c>
      <c r="I11431">
        <v>597.9</v>
      </c>
      <c r="J11431">
        <v>0.1</v>
      </c>
      <c r="K11431">
        <v>2690.55</v>
      </c>
      <c r="L11431">
        <v>681.81</v>
      </c>
      <c r="M11431">
        <f t="shared" si="536"/>
        <v>2690.55</v>
      </c>
      <c r="N11431" t="str">
        <f t="shared" si="534"/>
        <v>Q2</v>
      </c>
      <c r="O11431" s="2">
        <f t="shared" si="535"/>
        <v>25.340915426213968</v>
      </c>
      <c r="P11431" t="str">
        <f>VLOOKUP(retail_sales_2023!C11431,customers!A:J,5,)</f>
        <v>Pune</v>
      </c>
      <c r="Q11431" t="str">
        <f>VLOOKUP(C11431,customers!A:J,10,0)</f>
        <v>Premium</v>
      </c>
    </row>
    <row r="11432" spans="1:17" x14ac:dyDescent="0.3">
      <c r="A11432" t="s">
        <v>12523</v>
      </c>
      <c r="B11432" s="1">
        <v>45108</v>
      </c>
      <c r="C11432" t="s">
        <v>1389</v>
      </c>
      <c r="D11432" t="s">
        <v>1390</v>
      </c>
      <c r="E11432" t="s">
        <v>15</v>
      </c>
      <c r="F11432" t="s">
        <v>28</v>
      </c>
      <c r="G11432" t="s">
        <v>97</v>
      </c>
      <c r="H11432">
        <v>2</v>
      </c>
      <c r="I11432">
        <v>3578.57</v>
      </c>
      <c r="J11432">
        <v>0.2</v>
      </c>
      <c r="K11432">
        <v>5725.71</v>
      </c>
      <c r="L11432">
        <v>1010.67</v>
      </c>
      <c r="M11432">
        <f t="shared" si="536"/>
        <v>5725.7120000000004</v>
      </c>
      <c r="N11432" t="str">
        <f t="shared" si="534"/>
        <v>Q3</v>
      </c>
      <c r="O11432" s="2">
        <f t="shared" si="535"/>
        <v>17.651435367840843</v>
      </c>
      <c r="P11432" t="str">
        <f>VLOOKUP(retail_sales_2023!C11432,customers!A:J,5,)</f>
        <v>Bengaluru</v>
      </c>
      <c r="Q11432" t="str">
        <f>VLOOKUP(C11432,customers!A:J,10,0)</f>
        <v>Occasional</v>
      </c>
    </row>
    <row r="11433" spans="1:17" x14ac:dyDescent="0.3">
      <c r="A11433" t="s">
        <v>12524</v>
      </c>
      <c r="B11433" s="1">
        <v>45027</v>
      </c>
      <c r="C11433" t="s">
        <v>633</v>
      </c>
      <c r="D11433" t="s">
        <v>634</v>
      </c>
      <c r="E11433" t="s">
        <v>21</v>
      </c>
      <c r="F11433" t="s">
        <v>28</v>
      </c>
      <c r="G11433" t="s">
        <v>672</v>
      </c>
      <c r="H11433">
        <v>5</v>
      </c>
      <c r="I11433">
        <v>6114.08</v>
      </c>
      <c r="J11433">
        <v>0.15</v>
      </c>
      <c r="K11433">
        <v>25984.84</v>
      </c>
      <c r="L11433">
        <v>7309.18</v>
      </c>
      <c r="M11433">
        <f t="shared" si="536"/>
        <v>25984.84</v>
      </c>
      <c r="N11433" t="str">
        <f t="shared" si="534"/>
        <v>Q2</v>
      </c>
      <c r="O11433" s="2">
        <f t="shared" si="535"/>
        <v>28.128631925384184</v>
      </c>
      <c r="P11433" t="str">
        <f>VLOOKUP(retail_sales_2023!C11433,customers!A:J,5,)</f>
        <v>Kolkata</v>
      </c>
      <c r="Q11433" t="str">
        <f>VLOOKUP(C11433,customers!A:J,10,0)</f>
        <v>Premium</v>
      </c>
    </row>
    <row r="11434" spans="1:17" x14ac:dyDescent="0.3">
      <c r="A11434" t="s">
        <v>12525</v>
      </c>
      <c r="B11434" s="1">
        <v>45171</v>
      </c>
      <c r="C11434" t="s">
        <v>2037</v>
      </c>
      <c r="D11434" t="s">
        <v>2038</v>
      </c>
      <c r="E11434" t="s">
        <v>33</v>
      </c>
      <c r="F11434" t="s">
        <v>16</v>
      </c>
      <c r="G11434" t="s">
        <v>898</v>
      </c>
      <c r="H11434">
        <v>5</v>
      </c>
      <c r="I11434">
        <v>624.52</v>
      </c>
      <c r="J11434">
        <v>0</v>
      </c>
      <c r="K11434">
        <v>3122.6</v>
      </c>
      <c r="L11434">
        <v>956.48</v>
      </c>
      <c r="M11434">
        <f t="shared" si="536"/>
        <v>3122.6</v>
      </c>
      <c r="N11434" t="str">
        <f t="shared" si="534"/>
        <v>Q3</v>
      </c>
      <c r="O11434" s="2">
        <f t="shared" si="535"/>
        <v>30.630884519310829</v>
      </c>
      <c r="P11434" t="str">
        <f>VLOOKUP(retail_sales_2023!C11434,customers!A:J,5,)</f>
        <v>Mumbai</v>
      </c>
      <c r="Q11434" t="str">
        <f>VLOOKUP(C11434,customers!A:J,10,0)</f>
        <v>Premium</v>
      </c>
    </row>
    <row r="11435" spans="1:17" x14ac:dyDescent="0.3">
      <c r="A11435" t="s">
        <v>12526</v>
      </c>
      <c r="B11435" s="1">
        <v>44958</v>
      </c>
      <c r="C11435" t="s">
        <v>1543</v>
      </c>
      <c r="D11435" t="s">
        <v>1544</v>
      </c>
      <c r="E11435" t="s">
        <v>33</v>
      </c>
      <c r="F11435" t="s">
        <v>43</v>
      </c>
      <c r="G11435" t="s">
        <v>272</v>
      </c>
      <c r="H11435">
        <v>3</v>
      </c>
      <c r="I11435">
        <v>70514.210000000006</v>
      </c>
      <c r="J11435">
        <v>0.05</v>
      </c>
      <c r="K11435">
        <v>200965.5</v>
      </c>
      <c r="L11435">
        <v>20431.490000000002</v>
      </c>
      <c r="M11435">
        <f t="shared" si="536"/>
        <v>200965.49849999999</v>
      </c>
      <c r="N11435" t="str">
        <f t="shared" si="534"/>
        <v>Q1</v>
      </c>
      <c r="O11435" s="2">
        <f t="shared" si="535"/>
        <v>10.166665422672052</v>
      </c>
      <c r="P11435" t="str">
        <f>VLOOKUP(retail_sales_2023!C11435,customers!A:J,5,)</f>
        <v>Ahmedabad</v>
      </c>
      <c r="Q11435" t="str">
        <f>VLOOKUP(C11435,customers!A:J,10,0)</f>
        <v>Regular</v>
      </c>
    </row>
    <row r="11436" spans="1:17" x14ac:dyDescent="0.3">
      <c r="A11436" t="s">
        <v>12527</v>
      </c>
      <c r="B11436" s="1">
        <v>45240</v>
      </c>
      <c r="C11436" t="s">
        <v>1305</v>
      </c>
      <c r="D11436" t="s">
        <v>1306</v>
      </c>
      <c r="E11436" t="s">
        <v>33</v>
      </c>
      <c r="F11436" t="s">
        <v>81</v>
      </c>
      <c r="G11436" t="s">
        <v>82</v>
      </c>
      <c r="H11436">
        <v>1</v>
      </c>
      <c r="I11436">
        <v>4985.9399999999996</v>
      </c>
      <c r="J11436">
        <v>0.05</v>
      </c>
      <c r="K11436">
        <v>4736.6400000000003</v>
      </c>
      <c r="L11436">
        <v>-301.89999999999998</v>
      </c>
      <c r="M11436">
        <f t="shared" si="536"/>
        <v>4736.6429999999991</v>
      </c>
      <c r="N11436" t="str">
        <f t="shared" si="534"/>
        <v>Q4</v>
      </c>
      <c r="O11436" s="2">
        <f t="shared" si="535"/>
        <v>-6.3737163896770701</v>
      </c>
      <c r="P11436" t="str">
        <f>VLOOKUP(retail_sales_2023!C11436,customers!A:J,5,)</f>
        <v>Pune</v>
      </c>
      <c r="Q11436" t="str">
        <f>VLOOKUP(C11436,customers!A:J,10,0)</f>
        <v>Premium</v>
      </c>
    </row>
    <row r="11437" spans="1:17" x14ac:dyDescent="0.3">
      <c r="A11437" t="s">
        <v>12528</v>
      </c>
      <c r="B11437" s="1">
        <v>44964</v>
      </c>
      <c r="C11437" t="s">
        <v>589</v>
      </c>
      <c r="D11437" t="s">
        <v>590</v>
      </c>
      <c r="E11437" t="s">
        <v>15</v>
      </c>
      <c r="F11437" t="s">
        <v>52</v>
      </c>
      <c r="G11437" t="s">
        <v>235</v>
      </c>
      <c r="H11437">
        <v>2</v>
      </c>
      <c r="I11437">
        <v>335.05</v>
      </c>
      <c r="J11437">
        <v>0.1</v>
      </c>
      <c r="K11437">
        <v>603.09</v>
      </c>
      <c r="L11437">
        <v>50.97</v>
      </c>
      <c r="M11437">
        <f t="shared" si="536"/>
        <v>603.09</v>
      </c>
      <c r="N11437" t="str">
        <f t="shared" si="534"/>
        <v>Q1</v>
      </c>
      <c r="O11437" s="2">
        <f t="shared" si="535"/>
        <v>8.4514749042431472</v>
      </c>
      <c r="P11437" t="str">
        <f>VLOOKUP(retail_sales_2023!C11437,customers!A:J,5,)</f>
        <v>Hyderabad</v>
      </c>
      <c r="Q11437" t="str">
        <f>VLOOKUP(C11437,customers!A:J,10,0)</f>
        <v>Premium</v>
      </c>
    </row>
    <row r="11438" spans="1:17" x14ac:dyDescent="0.3">
      <c r="A11438" t="s">
        <v>12529</v>
      </c>
      <c r="B11438" s="1">
        <v>45051</v>
      </c>
      <c r="C11438" t="s">
        <v>1006</v>
      </c>
      <c r="D11438" t="s">
        <v>1007</v>
      </c>
      <c r="E11438" t="s">
        <v>15</v>
      </c>
      <c r="F11438" t="s">
        <v>43</v>
      </c>
      <c r="G11438" t="s">
        <v>282</v>
      </c>
      <c r="H11438">
        <v>3</v>
      </c>
      <c r="I11438">
        <v>58732.59</v>
      </c>
      <c r="J11438">
        <v>0</v>
      </c>
      <c r="K11438">
        <v>176197.77</v>
      </c>
      <c r="L11438">
        <v>24765.54</v>
      </c>
      <c r="M11438">
        <f t="shared" si="536"/>
        <v>176197.77</v>
      </c>
      <c r="N11438" t="str">
        <f t="shared" si="534"/>
        <v>Q2</v>
      </c>
      <c r="O11438" s="2">
        <f t="shared" si="535"/>
        <v>14.055535436118177</v>
      </c>
      <c r="P11438" t="str">
        <f>VLOOKUP(retail_sales_2023!C11438,customers!A:J,5,)</f>
        <v>Hyderabad</v>
      </c>
      <c r="Q11438" t="str">
        <f>VLOOKUP(C11438,customers!A:J,10,0)</f>
        <v>Regular</v>
      </c>
    </row>
    <row r="11439" spans="1:17" x14ac:dyDescent="0.3">
      <c r="A11439" t="s">
        <v>12530</v>
      </c>
      <c r="B11439" s="1">
        <v>45247</v>
      </c>
      <c r="C11439" t="s">
        <v>4155</v>
      </c>
      <c r="D11439" t="s">
        <v>4156</v>
      </c>
      <c r="E11439" t="s">
        <v>15</v>
      </c>
      <c r="F11439" t="s">
        <v>81</v>
      </c>
      <c r="G11439" t="s">
        <v>105</v>
      </c>
      <c r="H11439">
        <v>4</v>
      </c>
      <c r="I11439">
        <v>4092.21</v>
      </c>
      <c r="J11439">
        <v>0.1</v>
      </c>
      <c r="K11439">
        <v>14731.96</v>
      </c>
      <c r="L11439">
        <v>4366.25</v>
      </c>
      <c r="M11439">
        <f t="shared" si="536"/>
        <v>14731.956</v>
      </c>
      <c r="N11439" t="str">
        <f t="shared" si="534"/>
        <v>Q4</v>
      </c>
      <c r="O11439" s="2">
        <f t="shared" si="535"/>
        <v>29.637943627324542</v>
      </c>
      <c r="P11439" t="str">
        <f>VLOOKUP(retail_sales_2023!C11439,customers!A:J,5,)</f>
        <v>Hyderabad</v>
      </c>
      <c r="Q11439" t="str">
        <f>VLOOKUP(C11439,customers!A:J,10,0)</f>
        <v>Premium</v>
      </c>
    </row>
    <row r="11440" spans="1:17" x14ac:dyDescent="0.3">
      <c r="A11440" t="s">
        <v>12531</v>
      </c>
      <c r="B11440" s="1">
        <v>45019</v>
      </c>
      <c r="C11440" t="s">
        <v>241</v>
      </c>
      <c r="D11440" t="s">
        <v>242</v>
      </c>
      <c r="E11440" t="s">
        <v>27</v>
      </c>
      <c r="F11440" t="s">
        <v>38</v>
      </c>
      <c r="G11440" t="s">
        <v>141</v>
      </c>
      <c r="H11440">
        <v>1</v>
      </c>
      <c r="I11440">
        <v>361.75</v>
      </c>
      <c r="J11440">
        <v>0.05</v>
      </c>
      <c r="K11440">
        <v>343.66</v>
      </c>
      <c r="L11440">
        <v>112.46</v>
      </c>
      <c r="M11440">
        <f t="shared" si="536"/>
        <v>343.66249999999997</v>
      </c>
      <c r="N11440" t="str">
        <f t="shared" si="534"/>
        <v>Q2</v>
      </c>
      <c r="O11440" s="2">
        <f t="shared" si="535"/>
        <v>32.724204155269739</v>
      </c>
      <c r="P11440" t="str">
        <f>VLOOKUP(retail_sales_2023!C11440,customers!A:J,5,)</f>
        <v>Amritsar</v>
      </c>
      <c r="Q11440" t="str">
        <f>VLOOKUP(C11440,customers!A:J,10,0)</f>
        <v>Premium</v>
      </c>
    </row>
    <row r="11441" spans="1:17" x14ac:dyDescent="0.3">
      <c r="A11441" t="s">
        <v>12532</v>
      </c>
      <c r="B11441" s="1">
        <v>45034</v>
      </c>
      <c r="C11441" t="s">
        <v>1216</v>
      </c>
      <c r="D11441" t="s">
        <v>1217</v>
      </c>
      <c r="E11441" t="s">
        <v>27</v>
      </c>
      <c r="F11441" t="s">
        <v>38</v>
      </c>
      <c r="G11441" t="s">
        <v>395</v>
      </c>
      <c r="H11441">
        <v>4</v>
      </c>
      <c r="I11441">
        <v>2029.96</v>
      </c>
      <c r="J11441">
        <v>0.05</v>
      </c>
      <c r="K11441">
        <v>7713.85</v>
      </c>
      <c r="L11441">
        <v>2278.94</v>
      </c>
      <c r="M11441">
        <f t="shared" si="536"/>
        <v>7713.848</v>
      </c>
      <c r="N11441" t="str">
        <f t="shared" si="534"/>
        <v>Q2</v>
      </c>
      <c r="O11441" s="2">
        <f t="shared" si="535"/>
        <v>29.54348347452958</v>
      </c>
      <c r="P11441" t="str">
        <f>VLOOKUP(retail_sales_2023!C11441,customers!A:J,5,)</f>
        <v>Jaipur</v>
      </c>
      <c r="Q11441" t="str">
        <f>VLOOKUP(C11441,customers!A:J,10,0)</f>
        <v>Occasional</v>
      </c>
    </row>
    <row r="11442" spans="1:17" x14ac:dyDescent="0.3">
      <c r="A11442" t="s">
        <v>12533</v>
      </c>
      <c r="B11442" s="1">
        <v>45125</v>
      </c>
      <c r="C11442" t="s">
        <v>528</v>
      </c>
      <c r="D11442" t="s">
        <v>529</v>
      </c>
      <c r="E11442" t="s">
        <v>27</v>
      </c>
      <c r="F11442" t="s">
        <v>43</v>
      </c>
      <c r="G11442" t="s">
        <v>110</v>
      </c>
      <c r="H11442">
        <v>3</v>
      </c>
      <c r="I11442">
        <v>81077.440000000002</v>
      </c>
      <c r="J11442">
        <v>0.15</v>
      </c>
      <c r="K11442">
        <v>206747.47</v>
      </c>
      <c r="L11442">
        <v>19808.7</v>
      </c>
      <c r="M11442">
        <f t="shared" si="536"/>
        <v>206747.47200000001</v>
      </c>
      <c r="N11442" t="str">
        <f t="shared" si="534"/>
        <v>Q3</v>
      </c>
      <c r="O11442" s="2">
        <f t="shared" si="535"/>
        <v>9.5811087797108225</v>
      </c>
      <c r="P11442" t="str">
        <f>VLOOKUP(retail_sales_2023!C11442,customers!A:J,5,)</f>
        <v>Amritsar</v>
      </c>
      <c r="Q11442" t="str">
        <f>VLOOKUP(C11442,customers!A:J,10,0)</f>
        <v>Premium</v>
      </c>
    </row>
    <row r="11443" spans="1:17" x14ac:dyDescent="0.3">
      <c r="A11443" t="s">
        <v>12534</v>
      </c>
      <c r="B11443" s="1">
        <v>44997</v>
      </c>
      <c r="C11443" t="s">
        <v>2500</v>
      </c>
      <c r="D11443" t="s">
        <v>13093</v>
      </c>
      <c r="E11443" t="s">
        <v>21</v>
      </c>
      <c r="F11443" t="s">
        <v>43</v>
      </c>
      <c r="G11443" t="s">
        <v>121</v>
      </c>
      <c r="H11443">
        <v>3</v>
      </c>
      <c r="I11443">
        <v>28750.74</v>
      </c>
      <c r="J11443">
        <v>0.1</v>
      </c>
      <c r="K11443">
        <v>77627</v>
      </c>
      <c r="L11443">
        <v>8261.6299999999992</v>
      </c>
      <c r="M11443">
        <f t="shared" si="536"/>
        <v>77626.998000000007</v>
      </c>
      <c r="N11443" t="str">
        <f t="shared" si="534"/>
        <v>Q1</v>
      </c>
      <c r="O11443" s="2">
        <f t="shared" si="535"/>
        <v>10.642727401548429</v>
      </c>
      <c r="P11443" t="str">
        <f>VLOOKUP(retail_sales_2023!C11443,customers!A:J,5,)</f>
        <v>Bhubaneswar</v>
      </c>
      <c r="Q11443" t="str">
        <f>VLOOKUP(C11443,customers!A:J,10,0)</f>
        <v>Occasional</v>
      </c>
    </row>
    <row r="11444" spans="1:17" x14ac:dyDescent="0.3">
      <c r="A11444" t="s">
        <v>12535</v>
      </c>
      <c r="B11444" s="1">
        <v>45112</v>
      </c>
      <c r="C11444" t="s">
        <v>1422</v>
      </c>
      <c r="D11444" t="s">
        <v>1423</v>
      </c>
      <c r="E11444" t="s">
        <v>33</v>
      </c>
      <c r="F11444" t="s">
        <v>38</v>
      </c>
      <c r="G11444" t="s">
        <v>77</v>
      </c>
      <c r="H11444">
        <v>2</v>
      </c>
      <c r="I11444">
        <v>3598.85</v>
      </c>
      <c r="J11444">
        <v>0</v>
      </c>
      <c r="K11444">
        <v>7197.7</v>
      </c>
      <c r="L11444">
        <v>1998.32</v>
      </c>
      <c r="M11444">
        <f t="shared" si="536"/>
        <v>7197.7</v>
      </c>
      <c r="N11444" t="str">
        <f t="shared" si="534"/>
        <v>Q3</v>
      </c>
      <c r="O11444" s="2">
        <f t="shared" si="535"/>
        <v>27.763313280631312</v>
      </c>
      <c r="P11444" t="str">
        <f>VLOOKUP(retail_sales_2023!C11444,customers!A:J,5,)</f>
        <v>Mumbai</v>
      </c>
      <c r="Q11444" t="str">
        <f>VLOOKUP(C11444,customers!A:J,10,0)</f>
        <v>Premium</v>
      </c>
    </row>
    <row r="11445" spans="1:17" x14ac:dyDescent="0.3">
      <c r="A11445" t="s">
        <v>12536</v>
      </c>
      <c r="B11445" s="1">
        <v>44942</v>
      </c>
      <c r="C11445" t="s">
        <v>766</v>
      </c>
      <c r="D11445" t="s">
        <v>767</v>
      </c>
      <c r="E11445" t="s">
        <v>15</v>
      </c>
      <c r="F11445" t="s">
        <v>43</v>
      </c>
      <c r="G11445" t="s">
        <v>272</v>
      </c>
      <c r="H11445">
        <v>2</v>
      </c>
      <c r="I11445">
        <v>8827.7199999999993</v>
      </c>
      <c r="J11445">
        <v>0</v>
      </c>
      <c r="K11445">
        <v>17655.439999999999</v>
      </c>
      <c r="L11445">
        <v>1993.38</v>
      </c>
      <c r="M11445">
        <f t="shared" si="536"/>
        <v>17655.439999999999</v>
      </c>
      <c r="N11445" t="str">
        <f t="shared" si="534"/>
        <v>Q1</v>
      </c>
      <c r="O11445" s="2">
        <f t="shared" si="535"/>
        <v>11.290457785249194</v>
      </c>
      <c r="P11445" t="str">
        <f>VLOOKUP(retail_sales_2023!C11445,customers!A:J,5,)</f>
        <v>Coimbatore</v>
      </c>
      <c r="Q11445" t="str">
        <f>VLOOKUP(C11445,customers!A:J,10,0)</f>
        <v>Premium</v>
      </c>
    </row>
    <row r="11446" spans="1:17" x14ac:dyDescent="0.3">
      <c r="A11446" t="s">
        <v>12537</v>
      </c>
      <c r="B11446" s="1">
        <v>45024</v>
      </c>
      <c r="C11446" t="s">
        <v>1662</v>
      </c>
      <c r="D11446" t="s">
        <v>1808</v>
      </c>
      <c r="E11446" t="s">
        <v>27</v>
      </c>
      <c r="F11446" t="s">
        <v>52</v>
      </c>
      <c r="G11446" t="s">
        <v>235</v>
      </c>
      <c r="H11446">
        <v>8</v>
      </c>
      <c r="I11446">
        <v>394.26</v>
      </c>
      <c r="J11446">
        <v>0.15</v>
      </c>
      <c r="K11446">
        <v>2680.97</v>
      </c>
      <c r="L11446">
        <v>203.01</v>
      </c>
      <c r="M11446">
        <f t="shared" si="536"/>
        <v>2680.9679999999998</v>
      </c>
      <c r="N11446" t="str">
        <f t="shared" si="534"/>
        <v>Q2</v>
      </c>
      <c r="O11446" s="2">
        <f t="shared" si="535"/>
        <v>7.572259294210677</v>
      </c>
      <c r="P11446" t="str">
        <f>VLOOKUP(retail_sales_2023!C11446,customers!A:J,5,)</f>
        <v>Jaipur</v>
      </c>
      <c r="Q11446" t="str">
        <f>VLOOKUP(C11446,customers!A:J,10,0)</f>
        <v>Occasional</v>
      </c>
    </row>
    <row r="11447" spans="1:17" x14ac:dyDescent="0.3">
      <c r="A11447" t="s">
        <v>12538</v>
      </c>
      <c r="B11447" s="1">
        <v>45014</v>
      </c>
      <c r="C11447" t="s">
        <v>491</v>
      </c>
      <c r="D11447" t="s">
        <v>492</v>
      </c>
      <c r="E11447" t="s">
        <v>21</v>
      </c>
      <c r="F11447" t="s">
        <v>16</v>
      </c>
      <c r="G11447" t="s">
        <v>296</v>
      </c>
      <c r="H11447">
        <v>2</v>
      </c>
      <c r="I11447">
        <v>605.30999999999995</v>
      </c>
      <c r="J11447">
        <v>0</v>
      </c>
      <c r="K11447">
        <v>1210.6199999999999</v>
      </c>
      <c r="L11447">
        <v>469.86</v>
      </c>
      <c r="M11447">
        <f t="shared" si="536"/>
        <v>1210.6199999999999</v>
      </c>
      <c r="N11447" t="str">
        <f t="shared" si="534"/>
        <v>Q1</v>
      </c>
      <c r="O11447" s="2">
        <f t="shared" si="535"/>
        <v>38.811518065123664</v>
      </c>
      <c r="P11447" t="str">
        <f>VLOOKUP(retail_sales_2023!C11447,customers!A:J,5,)</f>
        <v>Patna</v>
      </c>
      <c r="Q11447" t="str">
        <f>VLOOKUP(C11447,customers!A:J,10,0)</f>
        <v>Premium</v>
      </c>
    </row>
    <row r="11448" spans="1:17" x14ac:dyDescent="0.3">
      <c r="A11448" t="s">
        <v>12539</v>
      </c>
      <c r="B11448" s="1">
        <v>45023</v>
      </c>
      <c r="C11448" t="s">
        <v>50</v>
      </c>
      <c r="D11448" t="s">
        <v>51</v>
      </c>
      <c r="E11448" t="s">
        <v>21</v>
      </c>
      <c r="F11448" t="s">
        <v>52</v>
      </c>
      <c r="G11448" t="s">
        <v>169</v>
      </c>
      <c r="H11448">
        <v>7</v>
      </c>
      <c r="I11448">
        <v>255.29</v>
      </c>
      <c r="J11448">
        <v>0.1</v>
      </c>
      <c r="K11448">
        <v>1608.33</v>
      </c>
      <c r="L11448">
        <v>158.82</v>
      </c>
      <c r="M11448">
        <f t="shared" si="536"/>
        <v>1608.327</v>
      </c>
      <c r="N11448" t="str">
        <f t="shared" si="534"/>
        <v>Q2</v>
      </c>
      <c r="O11448" s="2">
        <f t="shared" si="535"/>
        <v>9.8748391188375511</v>
      </c>
      <c r="P11448" t="str">
        <f>VLOOKUP(retail_sales_2023!C11448,customers!A:J,5,)</f>
        <v>Patna</v>
      </c>
      <c r="Q11448" t="str">
        <f>VLOOKUP(C11448,customers!A:J,10,0)</f>
        <v>Premium</v>
      </c>
    </row>
    <row r="11449" spans="1:17" x14ac:dyDescent="0.3">
      <c r="A11449" t="s">
        <v>12540</v>
      </c>
      <c r="B11449" s="1">
        <v>44936</v>
      </c>
      <c r="C11449" t="s">
        <v>351</v>
      </c>
      <c r="D11449" t="s">
        <v>352</v>
      </c>
      <c r="E11449" t="s">
        <v>15</v>
      </c>
      <c r="F11449" t="s">
        <v>22</v>
      </c>
      <c r="G11449" t="s">
        <v>315</v>
      </c>
      <c r="H11449">
        <v>3</v>
      </c>
      <c r="I11449">
        <v>44411.03</v>
      </c>
      <c r="J11449">
        <v>0.3</v>
      </c>
      <c r="K11449">
        <v>93263.16</v>
      </c>
      <c r="L11449">
        <v>16882.93</v>
      </c>
      <c r="M11449">
        <f t="shared" si="536"/>
        <v>93263.162999999986</v>
      </c>
      <c r="N11449" t="str">
        <f t="shared" si="534"/>
        <v>Q1</v>
      </c>
      <c r="O11449" s="2">
        <f t="shared" si="535"/>
        <v>18.102464038319095</v>
      </c>
      <c r="P11449" t="str">
        <f>VLOOKUP(retail_sales_2023!C11449,customers!A:J,5,)</f>
        <v>Chennai</v>
      </c>
      <c r="Q11449" t="str">
        <f>VLOOKUP(C11449,customers!A:J,10,0)</f>
        <v>Regular</v>
      </c>
    </row>
    <row r="11450" spans="1:17" x14ac:dyDescent="0.3">
      <c r="A11450" t="s">
        <v>12541</v>
      </c>
      <c r="B11450" s="1">
        <v>45018</v>
      </c>
      <c r="C11450" t="s">
        <v>842</v>
      </c>
      <c r="D11450" t="s">
        <v>843</v>
      </c>
      <c r="E11450" t="s">
        <v>33</v>
      </c>
      <c r="F11450" t="s">
        <v>52</v>
      </c>
      <c r="G11450" t="s">
        <v>200</v>
      </c>
      <c r="H11450">
        <v>9</v>
      </c>
      <c r="I11450">
        <v>330.62</v>
      </c>
      <c r="J11450">
        <v>0.2</v>
      </c>
      <c r="K11450">
        <v>2380.46</v>
      </c>
      <c r="L11450">
        <v>241.19</v>
      </c>
      <c r="M11450">
        <f t="shared" si="536"/>
        <v>2380.4639999999999</v>
      </c>
      <c r="N11450" t="str">
        <f t="shared" si="534"/>
        <v>Q2</v>
      </c>
      <c r="O11450" s="2">
        <f t="shared" si="535"/>
        <v>10.132075313174765</v>
      </c>
      <c r="P11450" t="str">
        <f>VLOOKUP(retail_sales_2023!C11450,customers!A:J,5,)</f>
        <v>Mumbai</v>
      </c>
      <c r="Q11450" t="str">
        <f>VLOOKUP(C11450,customers!A:J,10,0)</f>
        <v>Occasional</v>
      </c>
    </row>
    <row r="11451" spans="1:17" x14ac:dyDescent="0.3">
      <c r="A11451" t="s">
        <v>12542</v>
      </c>
      <c r="B11451" s="1">
        <v>45180</v>
      </c>
      <c r="C11451" t="s">
        <v>1255</v>
      </c>
      <c r="D11451" t="s">
        <v>1256</v>
      </c>
      <c r="E11451" t="s">
        <v>27</v>
      </c>
      <c r="F11451" t="s">
        <v>22</v>
      </c>
      <c r="G11451" t="s">
        <v>34</v>
      </c>
      <c r="H11451">
        <v>2</v>
      </c>
      <c r="I11451">
        <v>11390.28</v>
      </c>
      <c r="J11451">
        <v>0.25</v>
      </c>
      <c r="K11451">
        <v>17085.419999999998</v>
      </c>
      <c r="L11451">
        <v>3285.74</v>
      </c>
      <c r="M11451">
        <f t="shared" si="536"/>
        <v>17085.420000000002</v>
      </c>
      <c r="N11451" t="str">
        <f t="shared" si="534"/>
        <v>Q3</v>
      </c>
      <c r="O11451" s="2">
        <f t="shared" si="535"/>
        <v>19.231250973051878</v>
      </c>
      <c r="P11451" t="str">
        <f>VLOOKUP(retail_sales_2023!C11451,customers!A:J,5,)</f>
        <v>Chandigarh</v>
      </c>
      <c r="Q11451" t="str">
        <f>VLOOKUP(C11451,customers!A:J,10,0)</f>
        <v>Regular</v>
      </c>
    </row>
    <row r="11452" spans="1:17" x14ac:dyDescent="0.3">
      <c r="A11452" t="s">
        <v>12543</v>
      </c>
      <c r="B11452" s="1">
        <v>44934</v>
      </c>
      <c r="C11452" t="s">
        <v>298</v>
      </c>
      <c r="D11452" t="s">
        <v>299</v>
      </c>
      <c r="E11452" t="s">
        <v>33</v>
      </c>
      <c r="F11452" t="s">
        <v>43</v>
      </c>
      <c r="G11452" t="s">
        <v>282</v>
      </c>
      <c r="H11452">
        <v>5</v>
      </c>
      <c r="I11452">
        <v>69201.94</v>
      </c>
      <c r="J11452">
        <v>0</v>
      </c>
      <c r="K11452">
        <v>346009.7</v>
      </c>
      <c r="L11452">
        <v>-26899.27</v>
      </c>
      <c r="M11452">
        <f t="shared" si="536"/>
        <v>346009.7</v>
      </c>
      <c r="N11452" t="str">
        <f t="shared" si="534"/>
        <v>Q1</v>
      </c>
      <c r="O11452" s="2">
        <f t="shared" si="535"/>
        <v>-7.774137545854928</v>
      </c>
      <c r="P11452" t="str">
        <f>VLOOKUP(retail_sales_2023!C11452,customers!A:J,5,)</f>
        <v>Mumbai</v>
      </c>
      <c r="Q11452" t="str">
        <f>VLOOKUP(C11452,customers!A:J,10,0)</f>
        <v>Regular</v>
      </c>
    </row>
    <row r="11453" spans="1:17" x14ac:dyDescent="0.3">
      <c r="A11453" t="s">
        <v>12544</v>
      </c>
      <c r="B11453" s="1">
        <v>45269</v>
      </c>
      <c r="C11453" t="s">
        <v>1454</v>
      </c>
      <c r="D11453" t="s">
        <v>1455</v>
      </c>
      <c r="E11453" t="s">
        <v>27</v>
      </c>
      <c r="F11453" t="s">
        <v>22</v>
      </c>
      <c r="G11453" t="s">
        <v>516</v>
      </c>
      <c r="H11453">
        <v>2</v>
      </c>
      <c r="I11453">
        <v>4973.32</v>
      </c>
      <c r="J11453">
        <v>0.05</v>
      </c>
      <c r="K11453">
        <v>9449.31</v>
      </c>
      <c r="L11453">
        <v>-149.94999999999999</v>
      </c>
      <c r="M11453">
        <f t="shared" si="536"/>
        <v>9449.3079999999991</v>
      </c>
      <c r="N11453" t="str">
        <f t="shared" si="534"/>
        <v>Q4</v>
      </c>
      <c r="O11453" s="2">
        <f t="shared" si="535"/>
        <v>-1.5868883548110921</v>
      </c>
      <c r="P11453" t="str">
        <f>VLOOKUP(retail_sales_2023!C11453,customers!A:J,5,)</f>
        <v>Delhi</v>
      </c>
      <c r="Q11453" t="str">
        <f>VLOOKUP(C11453,customers!A:J,10,0)</f>
        <v>Premium</v>
      </c>
    </row>
    <row r="11454" spans="1:17" x14ac:dyDescent="0.3">
      <c r="A11454" t="s">
        <v>12545</v>
      </c>
      <c r="B11454" s="1">
        <v>44980</v>
      </c>
      <c r="C11454" t="s">
        <v>567</v>
      </c>
      <c r="D11454" t="s">
        <v>568</v>
      </c>
      <c r="E11454" t="s">
        <v>27</v>
      </c>
      <c r="F11454" t="s">
        <v>52</v>
      </c>
      <c r="G11454" t="s">
        <v>53</v>
      </c>
      <c r="H11454">
        <v>3</v>
      </c>
      <c r="I11454">
        <v>458.81</v>
      </c>
      <c r="J11454">
        <v>0</v>
      </c>
      <c r="K11454">
        <v>1376.43</v>
      </c>
      <c r="L11454">
        <v>82.32</v>
      </c>
      <c r="M11454">
        <f t="shared" si="536"/>
        <v>1376.43</v>
      </c>
      <c r="N11454" t="str">
        <f t="shared" si="534"/>
        <v>Q1</v>
      </c>
      <c r="O11454" s="2">
        <f t="shared" si="535"/>
        <v>5.9806891741679555</v>
      </c>
      <c r="P11454" t="str">
        <f>VLOOKUP(retail_sales_2023!C11454,customers!A:J,5,)</f>
        <v>Amritsar</v>
      </c>
      <c r="Q11454" t="str">
        <f>VLOOKUP(C11454,customers!A:J,10,0)</f>
        <v>Premium</v>
      </c>
    </row>
    <row r="11455" spans="1:17" x14ac:dyDescent="0.3">
      <c r="A11455" t="s">
        <v>12546</v>
      </c>
      <c r="B11455" s="1">
        <v>45070</v>
      </c>
      <c r="C11455" t="s">
        <v>388</v>
      </c>
      <c r="D11455" t="s">
        <v>1930</v>
      </c>
      <c r="E11455" t="s">
        <v>21</v>
      </c>
      <c r="F11455" t="s">
        <v>81</v>
      </c>
      <c r="G11455" t="s">
        <v>158</v>
      </c>
      <c r="H11455">
        <v>2</v>
      </c>
      <c r="I11455">
        <v>1077.52</v>
      </c>
      <c r="J11455">
        <v>0.25</v>
      </c>
      <c r="K11455">
        <v>1616.28</v>
      </c>
      <c r="L11455">
        <v>408.88</v>
      </c>
      <c r="M11455">
        <f t="shared" si="536"/>
        <v>1616.28</v>
      </c>
      <c r="N11455" t="str">
        <f t="shared" si="534"/>
        <v>Q2</v>
      </c>
      <c r="O11455" s="2">
        <f t="shared" si="535"/>
        <v>25.297596951023337</v>
      </c>
      <c r="P11455" t="str">
        <f>VLOOKUP(retail_sales_2023!C11455,customers!A:J,5,)</f>
        <v>Patna</v>
      </c>
      <c r="Q11455" t="str">
        <f>VLOOKUP(C11455,customers!A:J,10,0)</f>
        <v>Premium</v>
      </c>
    </row>
    <row r="11456" spans="1:17" x14ac:dyDescent="0.3">
      <c r="A11456" t="s">
        <v>12547</v>
      </c>
      <c r="B11456" s="1">
        <v>45038</v>
      </c>
      <c r="C11456" t="s">
        <v>88</v>
      </c>
      <c r="D11456" t="s">
        <v>89</v>
      </c>
      <c r="E11456" t="s">
        <v>15</v>
      </c>
      <c r="F11456" t="s">
        <v>22</v>
      </c>
      <c r="G11456" t="s">
        <v>423</v>
      </c>
      <c r="H11456">
        <v>5</v>
      </c>
      <c r="I11456">
        <v>6216.73</v>
      </c>
      <c r="J11456">
        <v>0.15</v>
      </c>
      <c r="K11456">
        <v>26421.1</v>
      </c>
      <c r="L11456">
        <v>5044.78</v>
      </c>
      <c r="M11456">
        <f t="shared" si="536"/>
        <v>26421.102499999997</v>
      </c>
      <c r="N11456" t="str">
        <f t="shared" si="534"/>
        <v>Q2</v>
      </c>
      <c r="O11456" s="2">
        <f t="shared" si="535"/>
        <v>19.093754612790534</v>
      </c>
      <c r="P11456" t="str">
        <f>VLOOKUP(retail_sales_2023!C11456,customers!A:J,5,)</f>
        <v>Coimbatore</v>
      </c>
      <c r="Q11456" t="str">
        <f>VLOOKUP(C11456,customers!A:J,10,0)</f>
        <v>Regular</v>
      </c>
    </row>
    <row r="11457" spans="1:17" x14ac:dyDescent="0.3">
      <c r="A11457" t="s">
        <v>12548</v>
      </c>
      <c r="B11457" s="1">
        <v>45081</v>
      </c>
      <c r="C11457" t="s">
        <v>999</v>
      </c>
      <c r="D11457" t="s">
        <v>1000</v>
      </c>
      <c r="E11457" t="s">
        <v>33</v>
      </c>
      <c r="F11457" t="s">
        <v>28</v>
      </c>
      <c r="G11457" t="s">
        <v>280</v>
      </c>
      <c r="H11457">
        <v>5</v>
      </c>
      <c r="I11457">
        <v>2078.4699999999998</v>
      </c>
      <c r="J11457">
        <v>0.2</v>
      </c>
      <c r="K11457">
        <v>8313.8799999999992</v>
      </c>
      <c r="L11457">
        <v>1388.85</v>
      </c>
      <c r="M11457">
        <f t="shared" si="536"/>
        <v>8313.8799999999992</v>
      </c>
      <c r="N11457" t="str">
        <f t="shared" si="534"/>
        <v>Q2</v>
      </c>
      <c r="O11457" s="2">
        <f t="shared" si="535"/>
        <v>16.705196610968645</v>
      </c>
      <c r="P11457" t="str">
        <f>VLOOKUP(retail_sales_2023!C11457,customers!A:J,5,)</f>
        <v>Surat</v>
      </c>
      <c r="Q11457" t="str">
        <f>VLOOKUP(C11457,customers!A:J,10,0)</f>
        <v>Premium</v>
      </c>
    </row>
    <row r="11458" spans="1:17" x14ac:dyDescent="0.3">
      <c r="A11458" t="s">
        <v>12549</v>
      </c>
      <c r="B11458" s="1">
        <v>45161</v>
      </c>
      <c r="C11458" t="s">
        <v>1185</v>
      </c>
      <c r="D11458" t="s">
        <v>1186</v>
      </c>
      <c r="E11458" t="s">
        <v>27</v>
      </c>
      <c r="F11458" t="s">
        <v>81</v>
      </c>
      <c r="G11458" t="s">
        <v>150</v>
      </c>
      <c r="H11458">
        <v>5</v>
      </c>
      <c r="I11458">
        <v>2627.72</v>
      </c>
      <c r="J11458">
        <v>0.05</v>
      </c>
      <c r="K11458">
        <v>12481.67</v>
      </c>
      <c r="L11458">
        <v>3140.09</v>
      </c>
      <c r="M11458">
        <f t="shared" si="536"/>
        <v>12481.669999999998</v>
      </c>
      <c r="N11458" t="str">
        <f t="shared" si="534"/>
        <v>Q3</v>
      </c>
      <c r="O11458" s="2">
        <f t="shared" si="535"/>
        <v>25.15761112094776</v>
      </c>
      <c r="P11458" t="str">
        <f>VLOOKUP(retail_sales_2023!C11458,customers!A:J,5,)</f>
        <v>Lucknow</v>
      </c>
      <c r="Q11458" t="str">
        <f>VLOOKUP(C11458,customers!A:J,10,0)</f>
        <v>Regular</v>
      </c>
    </row>
    <row r="11459" spans="1:17" x14ac:dyDescent="0.3">
      <c r="A11459" t="s">
        <v>12550</v>
      </c>
      <c r="B11459" s="1">
        <v>45244</v>
      </c>
      <c r="C11459" t="s">
        <v>1417</v>
      </c>
      <c r="D11459" t="s">
        <v>1418</v>
      </c>
      <c r="E11459" t="s">
        <v>27</v>
      </c>
      <c r="F11459" t="s">
        <v>43</v>
      </c>
      <c r="G11459" t="s">
        <v>282</v>
      </c>
      <c r="H11459">
        <v>4</v>
      </c>
      <c r="I11459">
        <v>29440.25</v>
      </c>
      <c r="J11459">
        <v>0.05</v>
      </c>
      <c r="K11459">
        <v>111872.95</v>
      </c>
      <c r="L11459">
        <v>10605.19</v>
      </c>
      <c r="M11459">
        <f t="shared" si="536"/>
        <v>111872.95</v>
      </c>
      <c r="N11459" t="str">
        <f t="shared" ref="N11459:N11522" si="537">"Q"&amp;ROUNDUP(MONTH(B11459)/3,0)</f>
        <v>Q4</v>
      </c>
      <c r="O11459" s="2">
        <f t="shared" ref="O11459:O11522" si="538">(L11459/K11459)*100</f>
        <v>9.4796731470833659</v>
      </c>
      <c r="P11459" t="str">
        <f>VLOOKUP(retail_sales_2023!C11459,customers!A:J,5,)</f>
        <v>Amritsar</v>
      </c>
      <c r="Q11459" t="str">
        <f>VLOOKUP(C11459,customers!A:J,10,0)</f>
        <v>Premium</v>
      </c>
    </row>
    <row r="11460" spans="1:17" x14ac:dyDescent="0.3">
      <c r="A11460" t="s">
        <v>12551</v>
      </c>
      <c r="B11460" s="1">
        <v>45203</v>
      </c>
      <c r="C11460" t="s">
        <v>826</v>
      </c>
      <c r="D11460" t="s">
        <v>827</v>
      </c>
      <c r="E11460" t="s">
        <v>33</v>
      </c>
      <c r="F11460" t="s">
        <v>28</v>
      </c>
      <c r="G11460" t="s">
        <v>29</v>
      </c>
      <c r="H11460">
        <v>3</v>
      </c>
      <c r="I11460">
        <v>3969.29</v>
      </c>
      <c r="J11460">
        <v>0</v>
      </c>
      <c r="K11460">
        <v>11907.87</v>
      </c>
      <c r="L11460">
        <v>3005</v>
      </c>
      <c r="M11460">
        <f t="shared" si="536"/>
        <v>11907.869999999999</v>
      </c>
      <c r="N11460" t="str">
        <f t="shared" si="537"/>
        <v>Q4</v>
      </c>
      <c r="O11460" s="2">
        <f t="shared" si="538"/>
        <v>25.235411538755457</v>
      </c>
      <c r="P11460" t="str">
        <f>VLOOKUP(retail_sales_2023!C11460,customers!A:J,5,)</f>
        <v>Mumbai</v>
      </c>
      <c r="Q11460" t="str">
        <f>VLOOKUP(C11460,customers!A:J,10,0)</f>
        <v>Premium</v>
      </c>
    </row>
    <row r="11461" spans="1:17" x14ac:dyDescent="0.3">
      <c r="A11461" t="s">
        <v>12552</v>
      </c>
      <c r="B11461" s="1">
        <v>45186</v>
      </c>
      <c r="C11461" t="s">
        <v>115</v>
      </c>
      <c r="D11461" t="s">
        <v>116</v>
      </c>
      <c r="E11461" t="s">
        <v>15</v>
      </c>
      <c r="F11461" t="s">
        <v>22</v>
      </c>
      <c r="G11461" t="s">
        <v>423</v>
      </c>
      <c r="H11461">
        <v>2</v>
      </c>
      <c r="I11461">
        <v>41884.97</v>
      </c>
      <c r="J11461">
        <v>0.05</v>
      </c>
      <c r="K11461">
        <v>79581.440000000002</v>
      </c>
      <c r="L11461">
        <v>22129.599999999999</v>
      </c>
      <c r="M11461">
        <f t="shared" ref="M11461:M11524" si="539">H11461*I11461*(1-J11461)</f>
        <v>79581.442999999999</v>
      </c>
      <c r="N11461" t="str">
        <f t="shared" si="537"/>
        <v>Q3</v>
      </c>
      <c r="O11461" s="2">
        <f t="shared" si="538"/>
        <v>27.807488781303778</v>
      </c>
      <c r="P11461" t="str">
        <f>VLOOKUP(retail_sales_2023!C11461,customers!A:J,5,)</f>
        <v>Coimbatore</v>
      </c>
      <c r="Q11461" t="str">
        <f>VLOOKUP(C11461,customers!A:J,10,0)</f>
        <v>Regular</v>
      </c>
    </row>
    <row r="11462" spans="1:17" x14ac:dyDescent="0.3">
      <c r="A11462" t="s">
        <v>12553</v>
      </c>
      <c r="B11462" s="1">
        <v>45154</v>
      </c>
      <c r="C11462" t="s">
        <v>95</v>
      </c>
      <c r="D11462" t="s">
        <v>96</v>
      </c>
      <c r="E11462" t="s">
        <v>15</v>
      </c>
      <c r="F11462" t="s">
        <v>52</v>
      </c>
      <c r="G11462" t="s">
        <v>117</v>
      </c>
      <c r="H11462">
        <v>8</v>
      </c>
      <c r="I11462">
        <v>585.89</v>
      </c>
      <c r="J11462">
        <v>0.25</v>
      </c>
      <c r="K11462">
        <v>3515.34</v>
      </c>
      <c r="L11462">
        <v>362.9</v>
      </c>
      <c r="M11462">
        <f t="shared" si="539"/>
        <v>3515.34</v>
      </c>
      <c r="N11462" t="str">
        <f t="shared" si="537"/>
        <v>Q3</v>
      </c>
      <c r="O11462" s="2">
        <f t="shared" si="538"/>
        <v>10.323325766497691</v>
      </c>
      <c r="P11462" t="str">
        <f>VLOOKUP(retail_sales_2023!C11462,customers!A:J,5,)</f>
        <v>Bengaluru</v>
      </c>
      <c r="Q11462" t="str">
        <f>VLOOKUP(C11462,customers!A:J,10,0)</f>
        <v>Premium</v>
      </c>
    </row>
    <row r="11463" spans="1:17" x14ac:dyDescent="0.3">
      <c r="A11463" t="s">
        <v>12554</v>
      </c>
      <c r="B11463" s="1">
        <v>45161</v>
      </c>
      <c r="C11463" t="s">
        <v>2086</v>
      </c>
      <c r="D11463" t="s">
        <v>2087</v>
      </c>
      <c r="E11463" t="s">
        <v>33</v>
      </c>
      <c r="F11463" t="s">
        <v>38</v>
      </c>
      <c r="G11463" t="s">
        <v>684</v>
      </c>
      <c r="H11463">
        <v>4</v>
      </c>
      <c r="I11463">
        <v>1375.32</v>
      </c>
      <c r="J11463">
        <v>0.15</v>
      </c>
      <c r="K11463">
        <v>4676.09</v>
      </c>
      <c r="L11463">
        <v>1339.6</v>
      </c>
      <c r="M11463">
        <f t="shared" si="539"/>
        <v>4676.0879999999997</v>
      </c>
      <c r="N11463" t="str">
        <f t="shared" si="537"/>
        <v>Q3</v>
      </c>
      <c r="O11463" s="2">
        <f t="shared" si="538"/>
        <v>28.647866059036499</v>
      </c>
      <c r="P11463" t="str">
        <f>VLOOKUP(retail_sales_2023!C11463,customers!A:J,5,)</f>
        <v>Pune</v>
      </c>
      <c r="Q11463" t="str">
        <f>VLOOKUP(C11463,customers!A:J,10,0)</f>
        <v>Premium</v>
      </c>
    </row>
    <row r="11464" spans="1:17" x14ac:dyDescent="0.3">
      <c r="A11464" t="s">
        <v>12555</v>
      </c>
      <c r="B11464" s="1">
        <v>44935</v>
      </c>
      <c r="C11464" t="s">
        <v>1727</v>
      </c>
      <c r="D11464" t="s">
        <v>3505</v>
      </c>
      <c r="E11464" t="s">
        <v>21</v>
      </c>
      <c r="F11464" t="s">
        <v>43</v>
      </c>
      <c r="G11464" t="s">
        <v>178</v>
      </c>
      <c r="H11464">
        <v>3</v>
      </c>
      <c r="I11464">
        <v>29082.57</v>
      </c>
      <c r="J11464">
        <v>0.05</v>
      </c>
      <c r="K11464">
        <v>82885.320000000007</v>
      </c>
      <c r="L11464">
        <v>10458.09</v>
      </c>
      <c r="M11464">
        <f t="shared" si="539"/>
        <v>82885.324499999988</v>
      </c>
      <c r="N11464" t="str">
        <f t="shared" si="537"/>
        <v>Q1</v>
      </c>
      <c r="O11464" s="2">
        <f t="shared" si="538"/>
        <v>12.617541924191158</v>
      </c>
      <c r="P11464" t="str">
        <f>VLOOKUP(retail_sales_2023!C11464,customers!A:J,5,)</f>
        <v>Kolkata</v>
      </c>
      <c r="Q11464" t="str">
        <f>VLOOKUP(C11464,customers!A:J,10,0)</f>
        <v>Regular</v>
      </c>
    </row>
    <row r="11465" spans="1:17" x14ac:dyDescent="0.3">
      <c r="A11465" t="s">
        <v>12556</v>
      </c>
      <c r="B11465" s="1">
        <v>44968</v>
      </c>
      <c r="C11465" t="s">
        <v>1443</v>
      </c>
      <c r="D11465" t="s">
        <v>1444</v>
      </c>
      <c r="E11465" t="s">
        <v>21</v>
      </c>
      <c r="F11465" t="s">
        <v>28</v>
      </c>
      <c r="G11465" t="s">
        <v>439</v>
      </c>
      <c r="H11465">
        <v>2</v>
      </c>
      <c r="I11465">
        <v>2225.1799999999998</v>
      </c>
      <c r="J11465">
        <v>0.3</v>
      </c>
      <c r="K11465">
        <v>3115.25</v>
      </c>
      <c r="L11465">
        <v>777.09</v>
      </c>
      <c r="M11465">
        <f t="shared" si="539"/>
        <v>3115.2519999999995</v>
      </c>
      <c r="N11465" t="str">
        <f t="shared" si="537"/>
        <v>Q1</v>
      </c>
      <c r="O11465" s="2">
        <f t="shared" si="538"/>
        <v>24.944707487360564</v>
      </c>
      <c r="P11465" t="str">
        <f>VLOOKUP(retail_sales_2023!C11465,customers!A:J,5,)</f>
        <v>Patna</v>
      </c>
      <c r="Q11465" t="str">
        <f>VLOOKUP(C11465,customers!A:J,10,0)</f>
        <v>Regular</v>
      </c>
    </row>
    <row r="11466" spans="1:17" x14ac:dyDescent="0.3">
      <c r="A11466" t="s">
        <v>12557</v>
      </c>
      <c r="B11466" s="1">
        <v>45118</v>
      </c>
      <c r="C11466" t="s">
        <v>437</v>
      </c>
      <c r="D11466" t="s">
        <v>438</v>
      </c>
      <c r="E11466" t="s">
        <v>21</v>
      </c>
      <c r="F11466" t="s">
        <v>52</v>
      </c>
      <c r="G11466" t="s">
        <v>268</v>
      </c>
      <c r="H11466">
        <v>8</v>
      </c>
      <c r="I11466">
        <v>287.11</v>
      </c>
      <c r="J11466">
        <v>0.1</v>
      </c>
      <c r="K11466">
        <v>2067.19</v>
      </c>
      <c r="L11466">
        <v>182.52</v>
      </c>
      <c r="M11466">
        <f t="shared" si="539"/>
        <v>2067.192</v>
      </c>
      <c r="N11466" t="str">
        <f t="shared" si="537"/>
        <v>Q3</v>
      </c>
      <c r="O11466" s="2">
        <f t="shared" si="538"/>
        <v>8.8293770770949944</v>
      </c>
      <c r="P11466" t="str">
        <f>VLOOKUP(retail_sales_2023!C11466,customers!A:J,5,)</f>
        <v>Kolkata</v>
      </c>
      <c r="Q11466" t="str">
        <f>VLOOKUP(C11466,customers!A:J,10,0)</f>
        <v>Premium</v>
      </c>
    </row>
    <row r="11467" spans="1:17" x14ac:dyDescent="0.3">
      <c r="A11467" t="s">
        <v>12558</v>
      </c>
      <c r="B11467" s="1">
        <v>45160</v>
      </c>
      <c r="C11467" t="s">
        <v>1331</v>
      </c>
      <c r="D11467" t="s">
        <v>1332</v>
      </c>
      <c r="E11467" t="s">
        <v>27</v>
      </c>
      <c r="F11467" t="s">
        <v>28</v>
      </c>
      <c r="G11467" t="s">
        <v>466</v>
      </c>
      <c r="H11467">
        <v>2</v>
      </c>
      <c r="I11467">
        <v>1195.6300000000001</v>
      </c>
      <c r="J11467">
        <v>0.05</v>
      </c>
      <c r="K11467">
        <v>2271.6999999999998</v>
      </c>
      <c r="L11467">
        <v>525.41</v>
      </c>
      <c r="M11467">
        <f t="shared" si="539"/>
        <v>2271.6970000000001</v>
      </c>
      <c r="N11467" t="str">
        <f t="shared" si="537"/>
        <v>Q3</v>
      </c>
      <c r="O11467" s="2">
        <f t="shared" si="538"/>
        <v>23.128494079323854</v>
      </c>
      <c r="P11467" t="str">
        <f>VLOOKUP(retail_sales_2023!C11467,customers!A:J,5,)</f>
        <v>Jaipur</v>
      </c>
      <c r="Q11467" t="str">
        <f>VLOOKUP(C11467,customers!A:J,10,0)</f>
        <v>Premium</v>
      </c>
    </row>
    <row r="11468" spans="1:17" x14ac:dyDescent="0.3">
      <c r="A11468" t="s">
        <v>12559</v>
      </c>
      <c r="B11468" s="1">
        <v>45077</v>
      </c>
      <c r="C11468" t="s">
        <v>849</v>
      </c>
      <c r="D11468" t="s">
        <v>850</v>
      </c>
      <c r="E11468" t="s">
        <v>33</v>
      </c>
      <c r="F11468" t="s">
        <v>52</v>
      </c>
      <c r="G11468" t="s">
        <v>117</v>
      </c>
      <c r="H11468">
        <v>10</v>
      </c>
      <c r="I11468">
        <v>104.68</v>
      </c>
      <c r="J11468">
        <v>0</v>
      </c>
      <c r="K11468">
        <v>1046.8</v>
      </c>
      <c r="L11468">
        <v>77.17</v>
      </c>
      <c r="M11468">
        <f t="shared" si="539"/>
        <v>1046.8000000000002</v>
      </c>
      <c r="N11468" t="str">
        <f t="shared" si="537"/>
        <v>Q2</v>
      </c>
      <c r="O11468" s="2">
        <f t="shared" si="538"/>
        <v>7.3719908291937335</v>
      </c>
      <c r="P11468" t="str">
        <f>VLOOKUP(retail_sales_2023!C11468,customers!A:J,5,)</f>
        <v>Nagpur</v>
      </c>
      <c r="Q11468" t="str">
        <f>VLOOKUP(C11468,customers!A:J,10,0)</f>
        <v>Occasional</v>
      </c>
    </row>
    <row r="11469" spans="1:17" x14ac:dyDescent="0.3">
      <c r="A11469" t="s">
        <v>12560</v>
      </c>
      <c r="B11469" s="1">
        <v>45163</v>
      </c>
      <c r="C11469" t="s">
        <v>382</v>
      </c>
      <c r="D11469" t="s">
        <v>383</v>
      </c>
      <c r="E11469" t="s">
        <v>27</v>
      </c>
      <c r="F11469" t="s">
        <v>52</v>
      </c>
      <c r="G11469" t="s">
        <v>69</v>
      </c>
      <c r="H11469">
        <v>5</v>
      </c>
      <c r="I11469">
        <v>534.32000000000005</v>
      </c>
      <c r="J11469">
        <v>0.1</v>
      </c>
      <c r="K11469">
        <v>2404.44</v>
      </c>
      <c r="L11469">
        <v>197.07</v>
      </c>
      <c r="M11469">
        <f t="shared" si="539"/>
        <v>2404.4400000000005</v>
      </c>
      <c r="N11469" t="str">
        <f t="shared" si="537"/>
        <v>Q3</v>
      </c>
      <c r="O11469" s="2">
        <f t="shared" si="538"/>
        <v>8.1960872386085732</v>
      </c>
      <c r="P11469" t="str">
        <f>VLOOKUP(retail_sales_2023!C11469,customers!A:J,5,)</f>
        <v>Jaipur</v>
      </c>
      <c r="Q11469" t="str">
        <f>VLOOKUP(C11469,customers!A:J,10,0)</f>
        <v>Regular</v>
      </c>
    </row>
    <row r="11470" spans="1:17" x14ac:dyDescent="0.3">
      <c r="A11470" t="s">
        <v>12561</v>
      </c>
      <c r="B11470" s="1">
        <v>45043</v>
      </c>
      <c r="C11470" t="s">
        <v>835</v>
      </c>
      <c r="D11470" t="s">
        <v>836</v>
      </c>
      <c r="E11470" t="s">
        <v>21</v>
      </c>
      <c r="F11470" t="s">
        <v>81</v>
      </c>
      <c r="G11470" t="s">
        <v>158</v>
      </c>
      <c r="H11470">
        <v>2</v>
      </c>
      <c r="I11470">
        <v>606.49</v>
      </c>
      <c r="J11470">
        <v>0.05</v>
      </c>
      <c r="K11470">
        <v>1152.33</v>
      </c>
      <c r="L11470">
        <v>396.53</v>
      </c>
      <c r="M11470">
        <f t="shared" si="539"/>
        <v>1152.3309999999999</v>
      </c>
      <c r="N11470" t="str">
        <f t="shared" si="537"/>
        <v>Q2</v>
      </c>
      <c r="O11470" s="2">
        <f t="shared" si="538"/>
        <v>34.411149583886555</v>
      </c>
      <c r="P11470" t="str">
        <f>VLOOKUP(retail_sales_2023!C11470,customers!A:J,5,)</f>
        <v>Guwahati</v>
      </c>
      <c r="Q11470" t="str">
        <f>VLOOKUP(C11470,customers!A:J,10,0)</f>
        <v>Regular</v>
      </c>
    </row>
    <row r="11471" spans="1:17" x14ac:dyDescent="0.3">
      <c r="A11471" t="s">
        <v>12562</v>
      </c>
      <c r="B11471" s="1">
        <v>45264</v>
      </c>
      <c r="C11471" t="s">
        <v>248</v>
      </c>
      <c r="D11471" t="s">
        <v>249</v>
      </c>
      <c r="E11471" t="s">
        <v>33</v>
      </c>
      <c r="F11471" t="s">
        <v>16</v>
      </c>
      <c r="G11471" t="s">
        <v>898</v>
      </c>
      <c r="H11471">
        <v>4</v>
      </c>
      <c r="I11471">
        <v>910.17</v>
      </c>
      <c r="J11471">
        <v>0.2</v>
      </c>
      <c r="K11471">
        <v>2912.54</v>
      </c>
      <c r="L11471">
        <v>786.56</v>
      </c>
      <c r="M11471">
        <f t="shared" si="539"/>
        <v>2912.5439999999999</v>
      </c>
      <c r="N11471" t="str">
        <f t="shared" si="537"/>
        <v>Q4</v>
      </c>
      <c r="O11471" s="2">
        <f t="shared" si="538"/>
        <v>27.005981033736877</v>
      </c>
      <c r="P11471" t="str">
        <f>VLOOKUP(retail_sales_2023!C11471,customers!A:J,5,)</f>
        <v>Ahmedabad</v>
      </c>
      <c r="Q11471" t="str">
        <f>VLOOKUP(C11471,customers!A:J,10,0)</f>
        <v>Premium</v>
      </c>
    </row>
    <row r="11472" spans="1:17" x14ac:dyDescent="0.3">
      <c r="A11472" t="s">
        <v>12563</v>
      </c>
      <c r="B11472" s="1">
        <v>45050</v>
      </c>
      <c r="C11472" t="s">
        <v>1738</v>
      </c>
      <c r="D11472" t="s">
        <v>1739</v>
      </c>
      <c r="E11472" t="s">
        <v>33</v>
      </c>
      <c r="F11472" t="s">
        <v>52</v>
      </c>
      <c r="G11472" t="s">
        <v>133</v>
      </c>
      <c r="H11472">
        <v>2</v>
      </c>
      <c r="I11472">
        <v>780.75</v>
      </c>
      <c r="J11472">
        <v>0</v>
      </c>
      <c r="K11472">
        <v>1561.5</v>
      </c>
      <c r="L11472">
        <v>148.63</v>
      </c>
      <c r="M11472">
        <f t="shared" si="539"/>
        <v>1561.5</v>
      </c>
      <c r="N11472" t="str">
        <f t="shared" si="537"/>
        <v>Q2</v>
      </c>
      <c r="O11472" s="2">
        <f t="shared" si="538"/>
        <v>9.5184117835414668</v>
      </c>
      <c r="P11472" t="str">
        <f>VLOOKUP(retail_sales_2023!C11472,customers!A:J,5,)</f>
        <v>Surat</v>
      </c>
      <c r="Q11472" t="str">
        <f>VLOOKUP(C11472,customers!A:J,10,0)</f>
        <v>Occasional</v>
      </c>
    </row>
    <row r="11473" spans="1:17" x14ac:dyDescent="0.3">
      <c r="A11473" t="s">
        <v>12564</v>
      </c>
      <c r="B11473" s="1">
        <v>45043</v>
      </c>
      <c r="C11473" t="s">
        <v>1211</v>
      </c>
      <c r="D11473" t="s">
        <v>1212</v>
      </c>
      <c r="E11473" t="s">
        <v>15</v>
      </c>
      <c r="F11473" t="s">
        <v>43</v>
      </c>
      <c r="G11473" t="s">
        <v>282</v>
      </c>
      <c r="H11473">
        <v>5</v>
      </c>
      <c r="I11473">
        <v>31612.93</v>
      </c>
      <c r="J11473">
        <v>0.05</v>
      </c>
      <c r="K11473">
        <v>150161.42000000001</v>
      </c>
      <c r="L11473">
        <v>23283.8</v>
      </c>
      <c r="M11473">
        <f t="shared" si="539"/>
        <v>150161.41749999998</v>
      </c>
      <c r="N11473" t="str">
        <f t="shared" si="537"/>
        <v>Q2</v>
      </c>
      <c r="O11473" s="2">
        <f t="shared" si="538"/>
        <v>15.505846974542461</v>
      </c>
      <c r="P11473" t="str">
        <f>VLOOKUP(retail_sales_2023!C11473,customers!A:J,5,)</f>
        <v>Kochi</v>
      </c>
      <c r="Q11473" t="str">
        <f>VLOOKUP(C11473,customers!A:J,10,0)</f>
        <v>Regular</v>
      </c>
    </row>
    <row r="11474" spans="1:17" x14ac:dyDescent="0.3">
      <c r="A11474" t="s">
        <v>12565</v>
      </c>
      <c r="B11474" s="1">
        <v>44980</v>
      </c>
      <c r="C11474" t="s">
        <v>3118</v>
      </c>
      <c r="D11474" t="s">
        <v>3119</v>
      </c>
      <c r="E11474" t="s">
        <v>33</v>
      </c>
      <c r="F11474" t="s">
        <v>43</v>
      </c>
      <c r="G11474" t="s">
        <v>282</v>
      </c>
      <c r="H11474">
        <v>1</v>
      </c>
      <c r="I11474">
        <v>27504.32</v>
      </c>
      <c r="J11474">
        <v>0.1</v>
      </c>
      <c r="K11474">
        <v>24753.89</v>
      </c>
      <c r="L11474">
        <v>3461.37</v>
      </c>
      <c r="M11474">
        <f t="shared" si="539"/>
        <v>24753.887999999999</v>
      </c>
      <c r="N11474" t="str">
        <f t="shared" si="537"/>
        <v>Q1</v>
      </c>
      <c r="O11474" s="2">
        <f t="shared" si="538"/>
        <v>13.983135579902795</v>
      </c>
      <c r="P11474" t="str">
        <f>VLOOKUP(retail_sales_2023!C11474,customers!A:J,5,)</f>
        <v>Surat</v>
      </c>
      <c r="Q11474" t="str">
        <f>VLOOKUP(C11474,customers!A:J,10,0)</f>
        <v>Premium</v>
      </c>
    </row>
    <row r="11475" spans="1:17" x14ac:dyDescent="0.3">
      <c r="A11475" t="s">
        <v>12566</v>
      </c>
      <c r="B11475" s="1">
        <v>44993</v>
      </c>
      <c r="C11475" t="s">
        <v>2647</v>
      </c>
      <c r="D11475" t="s">
        <v>3856</v>
      </c>
      <c r="E11475" t="s">
        <v>27</v>
      </c>
      <c r="F11475" t="s">
        <v>52</v>
      </c>
      <c r="G11475" t="s">
        <v>268</v>
      </c>
      <c r="H11475">
        <v>4</v>
      </c>
      <c r="I11475">
        <v>140.01</v>
      </c>
      <c r="J11475">
        <v>0.05</v>
      </c>
      <c r="K11475">
        <v>532.04</v>
      </c>
      <c r="L11475">
        <v>42.74</v>
      </c>
      <c r="M11475">
        <f t="shared" si="539"/>
        <v>532.0379999999999</v>
      </c>
      <c r="N11475" t="str">
        <f t="shared" si="537"/>
        <v>Q1</v>
      </c>
      <c r="O11475" s="2">
        <f t="shared" si="538"/>
        <v>8.0332305841666045</v>
      </c>
      <c r="P11475" t="str">
        <f>VLOOKUP(retail_sales_2023!C11475,customers!A:J,5,)</f>
        <v>Jaipur</v>
      </c>
      <c r="Q11475" t="str">
        <f>VLOOKUP(C11475,customers!A:J,10,0)</f>
        <v>Regular</v>
      </c>
    </row>
    <row r="11476" spans="1:17" x14ac:dyDescent="0.3">
      <c r="A11476" t="s">
        <v>12567</v>
      </c>
      <c r="B11476" s="1">
        <v>45018</v>
      </c>
      <c r="C11476" t="s">
        <v>1572</v>
      </c>
      <c r="D11476" t="s">
        <v>1573</v>
      </c>
      <c r="E11476" t="s">
        <v>15</v>
      </c>
      <c r="F11476" t="s">
        <v>28</v>
      </c>
      <c r="G11476" t="s">
        <v>280</v>
      </c>
      <c r="H11476">
        <v>4</v>
      </c>
      <c r="I11476">
        <v>5099.41</v>
      </c>
      <c r="J11476">
        <v>0.1</v>
      </c>
      <c r="K11476">
        <v>18357.88</v>
      </c>
      <c r="L11476">
        <v>-1838.62</v>
      </c>
      <c r="M11476">
        <f t="shared" si="539"/>
        <v>18357.876</v>
      </c>
      <c r="N11476" t="str">
        <f t="shared" si="537"/>
        <v>Q2</v>
      </c>
      <c r="O11476" s="2">
        <f t="shared" si="538"/>
        <v>-10.015426617888339</v>
      </c>
      <c r="P11476" t="str">
        <f>VLOOKUP(retail_sales_2023!C11476,customers!A:J,5,)</f>
        <v>Kochi</v>
      </c>
      <c r="Q11476" t="str">
        <f>VLOOKUP(C11476,customers!A:J,10,0)</f>
        <v>Regular</v>
      </c>
    </row>
    <row r="11477" spans="1:17" x14ac:dyDescent="0.3">
      <c r="A11477" t="s">
        <v>12568</v>
      </c>
      <c r="B11477" s="1">
        <v>44957</v>
      </c>
      <c r="C11477" t="s">
        <v>503</v>
      </c>
      <c r="D11477" t="s">
        <v>504</v>
      </c>
      <c r="E11477" t="s">
        <v>21</v>
      </c>
      <c r="F11477" t="s">
        <v>38</v>
      </c>
      <c r="G11477" t="s">
        <v>65</v>
      </c>
      <c r="H11477">
        <v>5</v>
      </c>
      <c r="I11477">
        <v>2351.2600000000002</v>
      </c>
      <c r="J11477">
        <v>0.05</v>
      </c>
      <c r="K11477">
        <v>11168.49</v>
      </c>
      <c r="L11477">
        <v>3044.1</v>
      </c>
      <c r="M11477">
        <f t="shared" si="539"/>
        <v>11168.485000000001</v>
      </c>
      <c r="N11477" t="str">
        <f t="shared" si="537"/>
        <v>Q1</v>
      </c>
      <c r="O11477" s="2">
        <f t="shared" si="538"/>
        <v>27.256146533685392</v>
      </c>
      <c r="P11477" t="str">
        <f>VLOOKUP(retail_sales_2023!C11477,customers!A:J,5,)</f>
        <v>Patna</v>
      </c>
      <c r="Q11477" t="str">
        <f>VLOOKUP(C11477,customers!A:J,10,0)</f>
        <v>Premium</v>
      </c>
    </row>
    <row r="11478" spans="1:17" x14ac:dyDescent="0.3">
      <c r="A11478" t="s">
        <v>12569</v>
      </c>
      <c r="B11478" s="1">
        <v>45068</v>
      </c>
      <c r="C11478" t="s">
        <v>788</v>
      </c>
      <c r="D11478" t="s">
        <v>789</v>
      </c>
      <c r="E11478" t="s">
        <v>27</v>
      </c>
      <c r="F11478" t="s">
        <v>52</v>
      </c>
      <c r="G11478" t="s">
        <v>53</v>
      </c>
      <c r="H11478">
        <v>5</v>
      </c>
      <c r="I11478">
        <v>393.58</v>
      </c>
      <c r="J11478">
        <v>0.05</v>
      </c>
      <c r="K11478">
        <v>1869.5</v>
      </c>
      <c r="L11478">
        <v>163.47</v>
      </c>
      <c r="M11478">
        <f t="shared" si="539"/>
        <v>1869.5049999999999</v>
      </c>
      <c r="N11478" t="str">
        <f t="shared" si="537"/>
        <v>Q2</v>
      </c>
      <c r="O11478" s="2">
        <f t="shared" si="538"/>
        <v>8.7440492110189894</v>
      </c>
      <c r="P11478" t="str">
        <f>VLOOKUP(retail_sales_2023!C11478,customers!A:J,5,)</f>
        <v>Amritsar</v>
      </c>
      <c r="Q11478" t="str">
        <f>VLOOKUP(C11478,customers!A:J,10,0)</f>
        <v>Premium</v>
      </c>
    </row>
    <row r="11479" spans="1:17" x14ac:dyDescent="0.3">
      <c r="A11479" t="s">
        <v>12570</v>
      </c>
      <c r="B11479" s="1">
        <v>45282</v>
      </c>
      <c r="C11479" t="s">
        <v>619</v>
      </c>
      <c r="D11479" t="s">
        <v>800</v>
      </c>
      <c r="E11479" t="s">
        <v>15</v>
      </c>
      <c r="F11479" t="s">
        <v>43</v>
      </c>
      <c r="G11479" t="s">
        <v>128</v>
      </c>
      <c r="H11479">
        <v>1</v>
      </c>
      <c r="I11479">
        <v>23838</v>
      </c>
      <c r="J11479">
        <v>0.05</v>
      </c>
      <c r="K11479">
        <v>22646.1</v>
      </c>
      <c r="L11479">
        <v>2342.65</v>
      </c>
      <c r="M11479">
        <f t="shared" si="539"/>
        <v>22646.1</v>
      </c>
      <c r="N11479" t="str">
        <f t="shared" si="537"/>
        <v>Q4</v>
      </c>
      <c r="O11479" s="2">
        <f t="shared" si="538"/>
        <v>10.344606797638447</v>
      </c>
      <c r="P11479" t="str">
        <f>VLOOKUP(retail_sales_2023!C11479,customers!A:J,5,)</f>
        <v>Coimbatore</v>
      </c>
      <c r="Q11479" t="str">
        <f>VLOOKUP(C11479,customers!A:J,10,0)</f>
        <v>Premium</v>
      </c>
    </row>
    <row r="11480" spans="1:17" x14ac:dyDescent="0.3">
      <c r="A11480" t="s">
        <v>12571</v>
      </c>
      <c r="B11480" s="1">
        <v>44934</v>
      </c>
      <c r="C11480" t="s">
        <v>518</v>
      </c>
      <c r="D11480" t="s">
        <v>519</v>
      </c>
      <c r="E11480" t="s">
        <v>21</v>
      </c>
      <c r="F11480" t="s">
        <v>43</v>
      </c>
      <c r="G11480" t="s">
        <v>121</v>
      </c>
      <c r="H11480">
        <v>5</v>
      </c>
      <c r="I11480">
        <v>22142.52</v>
      </c>
      <c r="J11480">
        <v>0.05</v>
      </c>
      <c r="K11480">
        <v>105176.97</v>
      </c>
      <c r="L11480">
        <v>14354.12</v>
      </c>
      <c r="M11480">
        <f t="shared" si="539"/>
        <v>105176.97</v>
      </c>
      <c r="N11480" t="str">
        <f t="shared" si="537"/>
        <v>Q1</v>
      </c>
      <c r="O11480" s="2">
        <f t="shared" si="538"/>
        <v>13.647588440701419</v>
      </c>
      <c r="P11480" t="str">
        <f>VLOOKUP(retail_sales_2023!C11480,customers!A:J,5,)</f>
        <v>Ranchi</v>
      </c>
      <c r="Q11480" t="str">
        <f>VLOOKUP(C11480,customers!A:J,10,0)</f>
        <v>Premium</v>
      </c>
    </row>
    <row r="11481" spans="1:17" x14ac:dyDescent="0.3">
      <c r="A11481" t="s">
        <v>12572</v>
      </c>
      <c r="B11481" s="1">
        <v>45202</v>
      </c>
      <c r="C11481" t="s">
        <v>459</v>
      </c>
      <c r="D11481" t="s">
        <v>460</v>
      </c>
      <c r="E11481" t="s">
        <v>27</v>
      </c>
      <c r="F11481" t="s">
        <v>52</v>
      </c>
      <c r="G11481" t="s">
        <v>117</v>
      </c>
      <c r="H11481">
        <v>4</v>
      </c>
      <c r="I11481">
        <v>262.13</v>
      </c>
      <c r="J11481">
        <v>0.2</v>
      </c>
      <c r="K11481">
        <v>838.82</v>
      </c>
      <c r="L11481">
        <v>82.71</v>
      </c>
      <c r="M11481">
        <f t="shared" si="539"/>
        <v>838.81600000000003</v>
      </c>
      <c r="N11481" t="str">
        <f t="shared" si="537"/>
        <v>Q4</v>
      </c>
      <c r="O11481" s="2">
        <f t="shared" si="538"/>
        <v>9.8602799170262969</v>
      </c>
      <c r="P11481" t="str">
        <f>VLOOKUP(retail_sales_2023!C11481,customers!A:J,5,)</f>
        <v>Chandigarh</v>
      </c>
      <c r="Q11481" t="str">
        <f>VLOOKUP(C11481,customers!A:J,10,0)</f>
        <v>Premium</v>
      </c>
    </row>
    <row r="11482" spans="1:17" x14ac:dyDescent="0.3">
      <c r="A11482" t="s">
        <v>12573</v>
      </c>
      <c r="B11482" s="1">
        <v>45051</v>
      </c>
      <c r="C11482" t="s">
        <v>719</v>
      </c>
      <c r="D11482" t="s">
        <v>720</v>
      </c>
      <c r="E11482" t="s">
        <v>33</v>
      </c>
      <c r="F11482" t="s">
        <v>43</v>
      </c>
      <c r="G11482" t="s">
        <v>154</v>
      </c>
      <c r="H11482">
        <v>5</v>
      </c>
      <c r="I11482">
        <v>63909.52</v>
      </c>
      <c r="J11482">
        <v>0.1</v>
      </c>
      <c r="K11482">
        <v>287592.84000000003</v>
      </c>
      <c r="L11482">
        <v>32879.96</v>
      </c>
      <c r="M11482">
        <f t="shared" si="539"/>
        <v>287592.83999999997</v>
      </c>
      <c r="N11482" t="str">
        <f t="shared" si="537"/>
        <v>Q2</v>
      </c>
      <c r="O11482" s="2">
        <f t="shared" si="538"/>
        <v>11.432815921286494</v>
      </c>
      <c r="P11482" t="str">
        <f>VLOOKUP(retail_sales_2023!C11482,customers!A:J,5,)</f>
        <v>Pune</v>
      </c>
      <c r="Q11482" t="str">
        <f>VLOOKUP(C11482,customers!A:J,10,0)</f>
        <v>Regular</v>
      </c>
    </row>
    <row r="11483" spans="1:17" x14ac:dyDescent="0.3">
      <c r="A11483" t="s">
        <v>12574</v>
      </c>
      <c r="B11483" s="1">
        <v>45174</v>
      </c>
      <c r="C11483" t="s">
        <v>1365</v>
      </c>
      <c r="D11483" t="s">
        <v>1366</v>
      </c>
      <c r="E11483" t="s">
        <v>27</v>
      </c>
      <c r="F11483" t="s">
        <v>43</v>
      </c>
      <c r="G11483" t="s">
        <v>110</v>
      </c>
      <c r="H11483">
        <v>2</v>
      </c>
      <c r="I11483">
        <v>80743.08</v>
      </c>
      <c r="J11483">
        <v>0.15</v>
      </c>
      <c r="K11483">
        <v>137263.24</v>
      </c>
      <c r="L11483">
        <v>11929.58</v>
      </c>
      <c r="M11483">
        <f t="shared" si="539"/>
        <v>137263.236</v>
      </c>
      <c r="N11483" t="str">
        <f t="shared" si="537"/>
        <v>Q3</v>
      </c>
      <c r="O11483" s="2">
        <f t="shared" si="538"/>
        <v>8.691023175614971</v>
      </c>
      <c r="P11483" t="str">
        <f>VLOOKUP(retail_sales_2023!C11483,customers!A:J,5,)</f>
        <v>Lucknow</v>
      </c>
      <c r="Q11483" t="str">
        <f>VLOOKUP(C11483,customers!A:J,10,0)</f>
        <v>Premium</v>
      </c>
    </row>
    <row r="11484" spans="1:17" x14ac:dyDescent="0.3">
      <c r="A11484" t="s">
        <v>12575</v>
      </c>
      <c r="B11484" s="1">
        <v>45112</v>
      </c>
      <c r="C11484" t="s">
        <v>36</v>
      </c>
      <c r="D11484" t="s">
        <v>37</v>
      </c>
      <c r="E11484" t="s">
        <v>27</v>
      </c>
      <c r="F11484" t="s">
        <v>38</v>
      </c>
      <c r="G11484" t="s">
        <v>48</v>
      </c>
      <c r="H11484">
        <v>4</v>
      </c>
      <c r="I11484">
        <v>3818.78</v>
      </c>
      <c r="J11484">
        <v>0.15</v>
      </c>
      <c r="K11484">
        <v>12983.85</v>
      </c>
      <c r="L11484">
        <v>3655.26</v>
      </c>
      <c r="M11484">
        <f t="shared" si="539"/>
        <v>12983.852000000001</v>
      </c>
      <c r="N11484" t="str">
        <f t="shared" si="537"/>
        <v>Q3</v>
      </c>
      <c r="O11484" s="2">
        <f t="shared" si="538"/>
        <v>28.152358506914361</v>
      </c>
      <c r="P11484" t="str">
        <f>VLOOKUP(retail_sales_2023!C11484,customers!A:J,5,)</f>
        <v>Lucknow</v>
      </c>
      <c r="Q11484" t="str">
        <f>VLOOKUP(C11484,customers!A:J,10,0)</f>
        <v>Premium</v>
      </c>
    </row>
    <row r="11485" spans="1:17" x14ac:dyDescent="0.3">
      <c r="A11485" t="s">
        <v>12576</v>
      </c>
      <c r="B11485" s="1">
        <v>45075</v>
      </c>
      <c r="C11485" t="s">
        <v>650</v>
      </c>
      <c r="D11485" t="s">
        <v>651</v>
      </c>
      <c r="E11485" t="s">
        <v>33</v>
      </c>
      <c r="F11485" t="s">
        <v>43</v>
      </c>
      <c r="G11485" t="s">
        <v>272</v>
      </c>
      <c r="H11485">
        <v>2</v>
      </c>
      <c r="I11485">
        <v>57177.27</v>
      </c>
      <c r="J11485">
        <v>0.25</v>
      </c>
      <c r="K11485">
        <v>85765.9</v>
      </c>
      <c r="L11485">
        <v>7351.15</v>
      </c>
      <c r="M11485">
        <f t="shared" si="539"/>
        <v>85765.904999999999</v>
      </c>
      <c r="N11485" t="str">
        <f t="shared" si="537"/>
        <v>Q2</v>
      </c>
      <c r="O11485" s="2">
        <f t="shared" si="538"/>
        <v>8.5711803875433006</v>
      </c>
      <c r="P11485" t="str">
        <f>VLOOKUP(retail_sales_2023!C11485,customers!A:J,5,)</f>
        <v>Ahmedabad</v>
      </c>
      <c r="Q11485" t="str">
        <f>VLOOKUP(C11485,customers!A:J,10,0)</f>
        <v>Regular</v>
      </c>
    </row>
    <row r="11486" spans="1:17" x14ac:dyDescent="0.3">
      <c r="A11486" t="s">
        <v>12577</v>
      </c>
      <c r="B11486" s="1">
        <v>44929</v>
      </c>
      <c r="C11486" t="s">
        <v>1486</v>
      </c>
      <c r="D11486" t="s">
        <v>13093</v>
      </c>
      <c r="E11486" t="s">
        <v>33</v>
      </c>
      <c r="F11486" t="s">
        <v>43</v>
      </c>
      <c r="G11486" t="s">
        <v>243</v>
      </c>
      <c r="H11486">
        <v>3</v>
      </c>
      <c r="I11486">
        <v>68152.55</v>
      </c>
      <c r="J11486">
        <v>0</v>
      </c>
      <c r="K11486">
        <v>204457.65</v>
      </c>
      <c r="L11486">
        <v>20328.650000000001</v>
      </c>
      <c r="M11486">
        <f t="shared" si="539"/>
        <v>204457.65000000002</v>
      </c>
      <c r="N11486" t="str">
        <f t="shared" si="537"/>
        <v>Q1</v>
      </c>
      <c r="O11486" s="2">
        <f t="shared" si="538"/>
        <v>9.9427191890349924</v>
      </c>
      <c r="P11486" t="str">
        <f>VLOOKUP(retail_sales_2023!C11486,customers!A:J,5,)</f>
        <v>Mumbai</v>
      </c>
      <c r="Q11486" t="str">
        <f>VLOOKUP(C11486,customers!A:J,10,0)</f>
        <v>Premium</v>
      </c>
    </row>
    <row r="11487" spans="1:17" x14ac:dyDescent="0.3">
      <c r="A11487" t="s">
        <v>12578</v>
      </c>
      <c r="B11487" s="1">
        <v>45272</v>
      </c>
      <c r="C11487" t="s">
        <v>928</v>
      </c>
      <c r="D11487" t="s">
        <v>929</v>
      </c>
      <c r="E11487" t="s">
        <v>27</v>
      </c>
      <c r="F11487" t="s">
        <v>43</v>
      </c>
      <c r="G11487" t="s">
        <v>128</v>
      </c>
      <c r="H11487">
        <v>2</v>
      </c>
      <c r="I11487">
        <v>48284.39</v>
      </c>
      <c r="J11487">
        <v>0</v>
      </c>
      <c r="K11487">
        <v>96568.78</v>
      </c>
      <c r="L11487">
        <v>11875.56</v>
      </c>
      <c r="M11487">
        <f t="shared" si="539"/>
        <v>96568.78</v>
      </c>
      <c r="N11487" t="str">
        <f t="shared" si="537"/>
        <v>Q4</v>
      </c>
      <c r="O11487" s="2">
        <f t="shared" si="538"/>
        <v>12.297514786870043</v>
      </c>
      <c r="P11487" t="str">
        <f>VLOOKUP(retail_sales_2023!C11487,customers!A:J,5,)</f>
        <v>Jaipur</v>
      </c>
      <c r="Q11487" t="str">
        <f>VLOOKUP(C11487,customers!A:J,10,0)</f>
        <v>Premium</v>
      </c>
    </row>
    <row r="11488" spans="1:17" x14ac:dyDescent="0.3">
      <c r="A11488" t="s">
        <v>12579</v>
      </c>
      <c r="B11488" s="1">
        <v>45074</v>
      </c>
      <c r="C11488" t="s">
        <v>251</v>
      </c>
      <c r="D11488" t="s">
        <v>252</v>
      </c>
      <c r="E11488" t="s">
        <v>15</v>
      </c>
      <c r="F11488" t="s">
        <v>81</v>
      </c>
      <c r="G11488" t="s">
        <v>105</v>
      </c>
      <c r="H11488">
        <v>4</v>
      </c>
      <c r="I11488">
        <v>2747.1</v>
      </c>
      <c r="J11488">
        <v>0.1</v>
      </c>
      <c r="K11488">
        <v>9889.56</v>
      </c>
      <c r="L11488">
        <v>2484.4699999999998</v>
      </c>
      <c r="M11488">
        <f t="shared" si="539"/>
        <v>9889.56</v>
      </c>
      <c r="N11488" t="str">
        <f t="shared" si="537"/>
        <v>Q2</v>
      </c>
      <c r="O11488" s="2">
        <f t="shared" si="538"/>
        <v>25.122149013707386</v>
      </c>
      <c r="P11488" t="str">
        <f>VLOOKUP(retail_sales_2023!C11488,customers!A:J,5,)</f>
        <v>Chennai</v>
      </c>
      <c r="Q11488" t="str">
        <f>VLOOKUP(C11488,customers!A:J,10,0)</f>
        <v>Occasional</v>
      </c>
    </row>
    <row r="11489" spans="1:17" x14ac:dyDescent="0.3">
      <c r="A11489" t="s">
        <v>12580</v>
      </c>
      <c r="B11489" s="1">
        <v>45073</v>
      </c>
      <c r="C11489" t="s">
        <v>1324</v>
      </c>
      <c r="D11489" t="s">
        <v>1325</v>
      </c>
      <c r="E11489" t="s">
        <v>33</v>
      </c>
      <c r="F11489" t="s">
        <v>52</v>
      </c>
      <c r="G11489" t="s">
        <v>235</v>
      </c>
      <c r="H11489">
        <v>5</v>
      </c>
      <c r="I11489">
        <v>732.9</v>
      </c>
      <c r="J11489">
        <v>0.05</v>
      </c>
      <c r="K11489">
        <v>3481.27</v>
      </c>
      <c r="L11489">
        <v>326.14999999999998</v>
      </c>
      <c r="M11489">
        <f t="shared" si="539"/>
        <v>3481.2749999999996</v>
      </c>
      <c r="N11489" t="str">
        <f t="shared" si="537"/>
        <v>Q2</v>
      </c>
      <c r="O11489" s="2">
        <f t="shared" si="538"/>
        <v>9.3687073970131589</v>
      </c>
      <c r="P11489" t="str">
        <f>VLOOKUP(retail_sales_2023!C11489,customers!A:J,5,)</f>
        <v>Mumbai</v>
      </c>
      <c r="Q11489" t="str">
        <f>VLOOKUP(C11489,customers!A:J,10,0)</f>
        <v>Regular</v>
      </c>
    </row>
    <row r="11490" spans="1:17" x14ac:dyDescent="0.3">
      <c r="A11490" t="s">
        <v>12581</v>
      </c>
      <c r="B11490" s="1">
        <v>45234</v>
      </c>
      <c r="C11490" t="s">
        <v>437</v>
      </c>
      <c r="D11490" t="s">
        <v>438</v>
      </c>
      <c r="E11490" t="s">
        <v>21</v>
      </c>
      <c r="F11490" t="s">
        <v>38</v>
      </c>
      <c r="G11490" t="s">
        <v>73</v>
      </c>
      <c r="H11490">
        <v>3</v>
      </c>
      <c r="I11490">
        <v>3732.95</v>
      </c>
      <c r="J11490">
        <v>0.05</v>
      </c>
      <c r="K11490">
        <v>10638.91</v>
      </c>
      <c r="L11490">
        <v>3546.03</v>
      </c>
      <c r="M11490">
        <f t="shared" si="539"/>
        <v>10638.907499999998</v>
      </c>
      <c r="N11490" t="str">
        <f t="shared" si="537"/>
        <v>Q4</v>
      </c>
      <c r="O11490" s="2">
        <f t="shared" si="538"/>
        <v>33.330764147830941</v>
      </c>
      <c r="P11490" t="str">
        <f>VLOOKUP(retail_sales_2023!C11490,customers!A:J,5,)</f>
        <v>Kolkata</v>
      </c>
      <c r="Q11490" t="str">
        <f>VLOOKUP(C11490,customers!A:J,10,0)</f>
        <v>Premium</v>
      </c>
    </row>
    <row r="11491" spans="1:17" x14ac:dyDescent="0.3">
      <c r="A11491" t="s">
        <v>12582</v>
      </c>
      <c r="B11491" s="1">
        <v>44982</v>
      </c>
      <c r="C11491" t="s">
        <v>507</v>
      </c>
      <c r="D11491" t="s">
        <v>508</v>
      </c>
      <c r="E11491" t="s">
        <v>33</v>
      </c>
      <c r="F11491" t="s">
        <v>81</v>
      </c>
      <c r="G11491" t="s">
        <v>82</v>
      </c>
      <c r="H11491">
        <v>1</v>
      </c>
      <c r="I11491">
        <v>3727.74</v>
      </c>
      <c r="J11491">
        <v>0</v>
      </c>
      <c r="K11491">
        <v>3727.74</v>
      </c>
      <c r="L11491">
        <v>1122.52</v>
      </c>
      <c r="M11491">
        <f t="shared" si="539"/>
        <v>3727.74</v>
      </c>
      <c r="N11491" t="str">
        <f t="shared" si="537"/>
        <v>Q1</v>
      </c>
      <c r="O11491" s="2">
        <f t="shared" si="538"/>
        <v>30.112615150198245</v>
      </c>
      <c r="P11491" t="str">
        <f>VLOOKUP(retail_sales_2023!C11491,customers!A:J,5,)</f>
        <v>Nagpur</v>
      </c>
      <c r="Q11491" t="str">
        <f>VLOOKUP(C11491,customers!A:J,10,0)</f>
        <v>Premium</v>
      </c>
    </row>
    <row r="11492" spans="1:17" x14ac:dyDescent="0.3">
      <c r="A11492" t="s">
        <v>12583</v>
      </c>
      <c r="B11492" s="1">
        <v>45037</v>
      </c>
      <c r="C11492" t="s">
        <v>1310</v>
      </c>
      <c r="D11492" t="s">
        <v>1311</v>
      </c>
      <c r="E11492" t="s">
        <v>33</v>
      </c>
      <c r="F11492" t="s">
        <v>38</v>
      </c>
      <c r="G11492" t="s">
        <v>48</v>
      </c>
      <c r="H11492">
        <v>4</v>
      </c>
      <c r="I11492">
        <v>3110.81</v>
      </c>
      <c r="J11492">
        <v>0</v>
      </c>
      <c r="K11492">
        <v>12443.24</v>
      </c>
      <c r="L11492">
        <v>3468.34</v>
      </c>
      <c r="M11492">
        <f t="shared" si="539"/>
        <v>12443.24</v>
      </c>
      <c r="N11492" t="str">
        <f t="shared" si="537"/>
        <v>Q2</v>
      </c>
      <c r="O11492" s="2">
        <f t="shared" si="538"/>
        <v>27.873287021708176</v>
      </c>
      <c r="P11492" t="str">
        <f>VLOOKUP(retail_sales_2023!C11492,customers!A:J,5,)</f>
        <v>Mumbai</v>
      </c>
      <c r="Q11492" t="str">
        <f>VLOOKUP(C11492,customers!A:J,10,0)</f>
        <v>Occasional</v>
      </c>
    </row>
    <row r="11493" spans="1:17" x14ac:dyDescent="0.3">
      <c r="A11493" t="s">
        <v>12584</v>
      </c>
      <c r="B11493" s="1">
        <v>45194</v>
      </c>
      <c r="C11493" t="s">
        <v>755</v>
      </c>
      <c r="D11493" t="s">
        <v>756</v>
      </c>
      <c r="E11493" t="s">
        <v>15</v>
      </c>
      <c r="F11493" t="s">
        <v>38</v>
      </c>
      <c r="G11493" t="s">
        <v>48</v>
      </c>
      <c r="H11493">
        <v>5</v>
      </c>
      <c r="I11493">
        <v>3644.33</v>
      </c>
      <c r="J11493">
        <v>0</v>
      </c>
      <c r="K11493">
        <v>18221.650000000001</v>
      </c>
      <c r="L11493">
        <v>6460.82</v>
      </c>
      <c r="M11493">
        <f t="shared" si="539"/>
        <v>18221.650000000001</v>
      </c>
      <c r="N11493" t="str">
        <f t="shared" si="537"/>
        <v>Q3</v>
      </c>
      <c r="O11493" s="2">
        <f t="shared" si="538"/>
        <v>35.456832943229614</v>
      </c>
      <c r="P11493" t="str">
        <f>VLOOKUP(retail_sales_2023!C11493,customers!A:J,5,)</f>
        <v>Kochi</v>
      </c>
      <c r="Q11493" t="str">
        <f>VLOOKUP(C11493,customers!A:J,10,0)</f>
        <v>Regular</v>
      </c>
    </row>
    <row r="11494" spans="1:17" x14ac:dyDescent="0.3">
      <c r="A11494" t="s">
        <v>12585</v>
      </c>
      <c r="B11494" s="1">
        <v>45254</v>
      </c>
      <c r="C11494" t="s">
        <v>1099</v>
      </c>
      <c r="D11494" t="s">
        <v>1100</v>
      </c>
      <c r="E11494" t="s">
        <v>27</v>
      </c>
      <c r="F11494" t="s">
        <v>28</v>
      </c>
      <c r="G11494" t="s">
        <v>439</v>
      </c>
      <c r="H11494">
        <v>2</v>
      </c>
      <c r="I11494">
        <v>3545.86</v>
      </c>
      <c r="J11494">
        <v>0</v>
      </c>
      <c r="K11494">
        <v>7091.72</v>
      </c>
      <c r="L11494">
        <v>1695.4</v>
      </c>
      <c r="M11494">
        <f t="shared" si="539"/>
        <v>7091.72</v>
      </c>
      <c r="N11494" t="str">
        <f t="shared" si="537"/>
        <v>Q4</v>
      </c>
      <c r="O11494" s="2">
        <f t="shared" si="538"/>
        <v>23.906753227707807</v>
      </c>
      <c r="P11494" t="str">
        <f>VLOOKUP(retail_sales_2023!C11494,customers!A:J,5,)</f>
        <v>Chandigarh</v>
      </c>
      <c r="Q11494" t="str">
        <f>VLOOKUP(C11494,customers!A:J,10,0)</f>
        <v>Regular</v>
      </c>
    </row>
    <row r="11495" spans="1:17" x14ac:dyDescent="0.3">
      <c r="A11495" t="s">
        <v>12586</v>
      </c>
      <c r="B11495" s="1">
        <v>45195</v>
      </c>
      <c r="C11495" t="s">
        <v>202</v>
      </c>
      <c r="D11495" t="s">
        <v>203</v>
      </c>
      <c r="E11495" t="s">
        <v>27</v>
      </c>
      <c r="F11495" t="s">
        <v>52</v>
      </c>
      <c r="G11495" t="s">
        <v>226</v>
      </c>
      <c r="H11495">
        <v>3</v>
      </c>
      <c r="I11495">
        <v>392</v>
      </c>
      <c r="J11495">
        <v>0.1</v>
      </c>
      <c r="K11495">
        <v>1058.4000000000001</v>
      </c>
      <c r="L11495">
        <v>68.150000000000006</v>
      </c>
      <c r="M11495">
        <f t="shared" si="539"/>
        <v>1058.4000000000001</v>
      </c>
      <c r="N11495" t="str">
        <f t="shared" si="537"/>
        <v>Q3</v>
      </c>
      <c r="O11495" s="2">
        <f t="shared" si="538"/>
        <v>6.4389644746787598</v>
      </c>
      <c r="P11495" t="str">
        <f>VLOOKUP(retail_sales_2023!C11495,customers!A:J,5,)</f>
        <v>Lucknow</v>
      </c>
      <c r="Q11495" t="str">
        <f>VLOOKUP(C11495,customers!A:J,10,0)</f>
        <v>Premium</v>
      </c>
    </row>
    <row r="11496" spans="1:17" x14ac:dyDescent="0.3">
      <c r="A11496" t="s">
        <v>12587</v>
      </c>
      <c r="B11496" s="1">
        <v>44997</v>
      </c>
      <c r="C11496" t="s">
        <v>1044</v>
      </c>
      <c r="D11496" t="s">
        <v>1045</v>
      </c>
      <c r="E11496" t="s">
        <v>33</v>
      </c>
      <c r="F11496" t="s">
        <v>52</v>
      </c>
      <c r="G11496" t="s">
        <v>169</v>
      </c>
      <c r="H11496">
        <v>8</v>
      </c>
      <c r="I11496">
        <v>645.58000000000004</v>
      </c>
      <c r="J11496">
        <v>0.25</v>
      </c>
      <c r="K11496">
        <v>3873.48</v>
      </c>
      <c r="L11496">
        <v>342.41</v>
      </c>
      <c r="M11496">
        <f t="shared" si="539"/>
        <v>3873.4800000000005</v>
      </c>
      <c r="N11496" t="str">
        <f t="shared" si="537"/>
        <v>Q1</v>
      </c>
      <c r="O11496" s="2">
        <f t="shared" si="538"/>
        <v>8.8398546010305985</v>
      </c>
      <c r="P11496" t="str">
        <f>VLOOKUP(retail_sales_2023!C11496,customers!A:J,5,)</f>
        <v>Ahmedabad</v>
      </c>
      <c r="Q11496" t="str">
        <f>VLOOKUP(C11496,customers!A:J,10,0)</f>
        <v>Premium</v>
      </c>
    </row>
    <row r="11497" spans="1:17" x14ac:dyDescent="0.3">
      <c r="A11497" t="s">
        <v>12588</v>
      </c>
      <c r="B11497" s="1">
        <v>45164</v>
      </c>
      <c r="C11497" t="s">
        <v>428</v>
      </c>
      <c r="D11497" t="s">
        <v>429</v>
      </c>
      <c r="E11497" t="s">
        <v>21</v>
      </c>
      <c r="F11497" t="s">
        <v>43</v>
      </c>
      <c r="G11497" t="s">
        <v>301</v>
      </c>
      <c r="H11497">
        <v>3</v>
      </c>
      <c r="I11497">
        <v>48950.85</v>
      </c>
      <c r="J11497">
        <v>0.1</v>
      </c>
      <c r="K11497">
        <v>132167.29</v>
      </c>
      <c r="L11497">
        <v>17255.45</v>
      </c>
      <c r="M11497">
        <f t="shared" si="539"/>
        <v>132167.29499999998</v>
      </c>
      <c r="N11497" t="str">
        <f t="shared" si="537"/>
        <v>Q3</v>
      </c>
      <c r="O11497" s="2">
        <f t="shared" si="538"/>
        <v>13.055764402826146</v>
      </c>
      <c r="P11497" t="str">
        <f>VLOOKUP(retail_sales_2023!C11497,customers!A:J,5,)</f>
        <v>Kolkata</v>
      </c>
      <c r="Q11497" t="str">
        <f>VLOOKUP(C11497,customers!A:J,10,0)</f>
        <v>Premium</v>
      </c>
    </row>
    <row r="11498" spans="1:17" x14ac:dyDescent="0.3">
      <c r="A11498" t="s">
        <v>12589</v>
      </c>
      <c r="B11498" s="1">
        <v>45276</v>
      </c>
      <c r="C11498" t="s">
        <v>1037</v>
      </c>
      <c r="D11498" t="s">
        <v>1038</v>
      </c>
      <c r="E11498" t="s">
        <v>27</v>
      </c>
      <c r="F11498" t="s">
        <v>38</v>
      </c>
      <c r="G11498" t="s">
        <v>39</v>
      </c>
      <c r="H11498">
        <v>2</v>
      </c>
      <c r="I11498">
        <v>1964.3</v>
      </c>
      <c r="J11498">
        <v>0.05</v>
      </c>
      <c r="K11498">
        <v>3732.17</v>
      </c>
      <c r="L11498">
        <v>1024.8800000000001</v>
      </c>
      <c r="M11498">
        <f t="shared" si="539"/>
        <v>3732.1699999999996</v>
      </c>
      <c r="N11498" t="str">
        <f t="shared" si="537"/>
        <v>Q4</v>
      </c>
      <c r="O11498" s="2">
        <f t="shared" si="538"/>
        <v>27.460699807350686</v>
      </c>
      <c r="P11498" t="str">
        <f>VLOOKUP(retail_sales_2023!C11498,customers!A:J,5,)</f>
        <v>Lucknow</v>
      </c>
      <c r="Q11498" t="str">
        <f>VLOOKUP(C11498,customers!A:J,10,0)</f>
        <v>Occasional</v>
      </c>
    </row>
    <row r="11499" spans="1:17" x14ac:dyDescent="0.3">
      <c r="A11499" t="s">
        <v>12590</v>
      </c>
      <c r="B11499" s="1">
        <v>45278</v>
      </c>
      <c r="C11499" t="s">
        <v>187</v>
      </c>
      <c r="D11499" t="s">
        <v>188</v>
      </c>
      <c r="E11499" t="s">
        <v>33</v>
      </c>
      <c r="F11499" t="s">
        <v>52</v>
      </c>
      <c r="G11499" t="s">
        <v>937</v>
      </c>
      <c r="H11499">
        <v>8</v>
      </c>
      <c r="I11499">
        <v>326.33</v>
      </c>
      <c r="J11499">
        <v>0</v>
      </c>
      <c r="K11499">
        <v>2610.64</v>
      </c>
      <c r="L11499">
        <v>164.95</v>
      </c>
      <c r="M11499">
        <f t="shared" si="539"/>
        <v>2610.64</v>
      </c>
      <c r="N11499" t="str">
        <f t="shared" si="537"/>
        <v>Q4</v>
      </c>
      <c r="O11499" s="2">
        <f t="shared" si="538"/>
        <v>6.3183740385499343</v>
      </c>
      <c r="P11499" t="str">
        <f>VLOOKUP(retail_sales_2023!C11499,customers!A:J,5,)</f>
        <v>Pune</v>
      </c>
      <c r="Q11499" t="str">
        <f>VLOOKUP(C11499,customers!A:J,10,0)</f>
        <v>Regular</v>
      </c>
    </row>
    <row r="11500" spans="1:17" x14ac:dyDescent="0.3">
      <c r="A11500" t="s">
        <v>12591</v>
      </c>
      <c r="B11500" s="1">
        <v>45186</v>
      </c>
      <c r="C11500" t="s">
        <v>829</v>
      </c>
      <c r="D11500" t="s">
        <v>830</v>
      </c>
      <c r="E11500" t="s">
        <v>15</v>
      </c>
      <c r="F11500" t="s">
        <v>52</v>
      </c>
      <c r="G11500" t="s">
        <v>235</v>
      </c>
      <c r="H11500">
        <v>1</v>
      </c>
      <c r="I11500">
        <v>502.82</v>
      </c>
      <c r="J11500">
        <v>0.1</v>
      </c>
      <c r="K11500">
        <v>452.54</v>
      </c>
      <c r="L11500">
        <v>35.69</v>
      </c>
      <c r="M11500">
        <f t="shared" si="539"/>
        <v>452.53800000000001</v>
      </c>
      <c r="N11500" t="str">
        <f t="shared" si="537"/>
        <v>Q3</v>
      </c>
      <c r="O11500" s="2">
        <f t="shared" si="538"/>
        <v>7.8865956600521496</v>
      </c>
      <c r="P11500" t="str">
        <f>VLOOKUP(retail_sales_2023!C11500,customers!A:J,5,)</f>
        <v>Chennai</v>
      </c>
      <c r="Q11500" t="str">
        <f>VLOOKUP(C11500,customers!A:J,10,0)</f>
        <v>Regular</v>
      </c>
    </row>
    <row r="11501" spans="1:17" x14ac:dyDescent="0.3">
      <c r="A11501" t="s">
        <v>12592</v>
      </c>
      <c r="B11501" s="1">
        <v>44971</v>
      </c>
      <c r="C11501" t="s">
        <v>231</v>
      </c>
      <c r="D11501" t="s">
        <v>232</v>
      </c>
      <c r="E11501" t="s">
        <v>27</v>
      </c>
      <c r="F11501" t="s">
        <v>43</v>
      </c>
      <c r="G11501" t="s">
        <v>154</v>
      </c>
      <c r="H11501">
        <v>1</v>
      </c>
      <c r="I11501">
        <v>47305.77</v>
      </c>
      <c r="J11501">
        <v>0</v>
      </c>
      <c r="K11501">
        <v>47305.77</v>
      </c>
      <c r="L11501">
        <v>6199.94</v>
      </c>
      <c r="M11501">
        <f t="shared" si="539"/>
        <v>47305.77</v>
      </c>
      <c r="N11501" t="str">
        <f t="shared" si="537"/>
        <v>Q1</v>
      </c>
      <c r="O11501" s="2">
        <f t="shared" si="538"/>
        <v>13.106096782696911</v>
      </c>
      <c r="P11501" t="str">
        <f>VLOOKUP(retail_sales_2023!C11501,customers!A:J,5,)</f>
        <v>Delhi</v>
      </c>
      <c r="Q11501" t="str">
        <f>VLOOKUP(C11501,customers!A:J,10,0)</f>
        <v>Regular</v>
      </c>
    </row>
    <row r="11502" spans="1:17" x14ac:dyDescent="0.3">
      <c r="A11502" t="s">
        <v>12593</v>
      </c>
      <c r="B11502" s="1">
        <v>44944</v>
      </c>
      <c r="C11502" t="s">
        <v>1503</v>
      </c>
      <c r="D11502" t="s">
        <v>1504</v>
      </c>
      <c r="E11502" t="s">
        <v>33</v>
      </c>
      <c r="F11502" t="s">
        <v>52</v>
      </c>
      <c r="G11502" t="s">
        <v>200</v>
      </c>
      <c r="H11502">
        <v>6</v>
      </c>
      <c r="I11502">
        <v>745.75</v>
      </c>
      <c r="J11502">
        <v>0.25</v>
      </c>
      <c r="K11502">
        <v>3355.88</v>
      </c>
      <c r="L11502">
        <v>337.86</v>
      </c>
      <c r="M11502">
        <f t="shared" si="539"/>
        <v>3355.875</v>
      </c>
      <c r="N11502" t="str">
        <f t="shared" si="537"/>
        <v>Q1</v>
      </c>
      <c r="O11502" s="2">
        <f t="shared" si="538"/>
        <v>10.067702063244216</v>
      </c>
      <c r="P11502" t="str">
        <f>VLOOKUP(retail_sales_2023!C11502,customers!A:J,5,)</f>
        <v>Mumbai</v>
      </c>
      <c r="Q11502" t="str">
        <f>VLOOKUP(C11502,customers!A:J,10,0)</f>
        <v>Premium</v>
      </c>
    </row>
    <row r="11503" spans="1:17" x14ac:dyDescent="0.3">
      <c r="A11503" t="s">
        <v>12594</v>
      </c>
      <c r="B11503" s="1">
        <v>45277</v>
      </c>
      <c r="C11503" t="s">
        <v>713</v>
      </c>
      <c r="D11503" t="s">
        <v>714</v>
      </c>
      <c r="E11503" t="s">
        <v>21</v>
      </c>
      <c r="F11503" t="s">
        <v>28</v>
      </c>
      <c r="G11503" t="s">
        <v>280</v>
      </c>
      <c r="H11503">
        <v>3</v>
      </c>
      <c r="I11503">
        <v>1827.65</v>
      </c>
      <c r="J11503">
        <v>0.05</v>
      </c>
      <c r="K11503">
        <v>5208.8</v>
      </c>
      <c r="L11503">
        <v>1210.06</v>
      </c>
      <c r="M11503">
        <f t="shared" si="539"/>
        <v>5208.8025000000007</v>
      </c>
      <c r="N11503" t="str">
        <f t="shared" si="537"/>
        <v>Q4</v>
      </c>
      <c r="O11503" s="2">
        <f t="shared" si="538"/>
        <v>23.23107049608355</v>
      </c>
      <c r="P11503" t="str">
        <f>VLOOKUP(retail_sales_2023!C11503,customers!A:J,5,)</f>
        <v>Bhubaneswar</v>
      </c>
      <c r="Q11503" t="str">
        <f>VLOOKUP(C11503,customers!A:J,10,0)</f>
        <v>Premium</v>
      </c>
    </row>
    <row r="11504" spans="1:17" x14ac:dyDescent="0.3">
      <c r="A11504" t="s">
        <v>12595</v>
      </c>
      <c r="B11504" s="1">
        <v>45066</v>
      </c>
      <c r="C11504" t="s">
        <v>2450</v>
      </c>
      <c r="D11504" t="s">
        <v>2451</v>
      </c>
      <c r="E11504" t="s">
        <v>21</v>
      </c>
      <c r="F11504" t="s">
        <v>52</v>
      </c>
      <c r="G11504" t="s">
        <v>937</v>
      </c>
      <c r="H11504">
        <v>9</v>
      </c>
      <c r="I11504">
        <v>553.04999999999995</v>
      </c>
      <c r="J11504">
        <v>0.3</v>
      </c>
      <c r="K11504">
        <v>3484.21</v>
      </c>
      <c r="L11504">
        <v>215.2</v>
      </c>
      <c r="M11504">
        <f t="shared" si="539"/>
        <v>3484.2149999999997</v>
      </c>
      <c r="N11504" t="str">
        <f t="shared" si="537"/>
        <v>Q2</v>
      </c>
      <c r="O11504" s="2">
        <f t="shared" si="538"/>
        <v>6.1764359783135916</v>
      </c>
      <c r="P11504" t="str">
        <f>VLOOKUP(retail_sales_2023!C11504,customers!A:J,5,)</f>
        <v>Kolkata</v>
      </c>
      <c r="Q11504" t="str">
        <f>VLOOKUP(C11504,customers!A:J,10,0)</f>
        <v>Regular</v>
      </c>
    </row>
    <row r="11505" spans="1:17" x14ac:dyDescent="0.3">
      <c r="A11505" t="s">
        <v>12596</v>
      </c>
      <c r="B11505" s="1">
        <v>45176</v>
      </c>
      <c r="C11505" t="s">
        <v>2155</v>
      </c>
      <c r="D11505" t="s">
        <v>2286</v>
      </c>
      <c r="E11505" t="s">
        <v>15</v>
      </c>
      <c r="F11505" t="s">
        <v>52</v>
      </c>
      <c r="G11505" t="s">
        <v>268</v>
      </c>
      <c r="H11505">
        <v>10</v>
      </c>
      <c r="I11505">
        <v>177.25</v>
      </c>
      <c r="J11505">
        <v>0</v>
      </c>
      <c r="K11505">
        <v>1772.5</v>
      </c>
      <c r="L11505">
        <v>167</v>
      </c>
      <c r="M11505">
        <f t="shared" si="539"/>
        <v>1772.5</v>
      </c>
      <c r="N11505" t="str">
        <f t="shared" si="537"/>
        <v>Q3</v>
      </c>
      <c r="O11505" s="2">
        <f t="shared" si="538"/>
        <v>9.421720733427362</v>
      </c>
      <c r="P11505" t="str">
        <f>VLOOKUP(retail_sales_2023!C11505,customers!A:J,5,)</f>
        <v>Bengaluru</v>
      </c>
      <c r="Q11505" t="str">
        <f>VLOOKUP(C11505,customers!A:J,10,0)</f>
        <v>Regular</v>
      </c>
    </row>
    <row r="11506" spans="1:17" x14ac:dyDescent="0.3">
      <c r="A11506" t="s">
        <v>12597</v>
      </c>
      <c r="B11506" s="1">
        <v>45202</v>
      </c>
      <c r="C11506" t="s">
        <v>1417</v>
      </c>
      <c r="D11506" t="s">
        <v>1418</v>
      </c>
      <c r="E11506" t="s">
        <v>27</v>
      </c>
      <c r="F11506" t="s">
        <v>22</v>
      </c>
      <c r="G11506" t="s">
        <v>182</v>
      </c>
      <c r="H11506">
        <v>2</v>
      </c>
      <c r="I11506">
        <v>17922.12</v>
      </c>
      <c r="J11506">
        <v>0</v>
      </c>
      <c r="K11506">
        <v>35844.239999999998</v>
      </c>
      <c r="L11506">
        <v>11450.46</v>
      </c>
      <c r="M11506">
        <f t="shared" si="539"/>
        <v>35844.239999999998</v>
      </c>
      <c r="N11506" t="str">
        <f t="shared" si="537"/>
        <v>Q4</v>
      </c>
      <c r="O11506" s="2">
        <f t="shared" si="538"/>
        <v>31.945048911624298</v>
      </c>
      <c r="P11506" t="str">
        <f>VLOOKUP(retail_sales_2023!C11506,customers!A:J,5,)</f>
        <v>Amritsar</v>
      </c>
      <c r="Q11506" t="str">
        <f>VLOOKUP(C11506,customers!A:J,10,0)</f>
        <v>Premium</v>
      </c>
    </row>
    <row r="11507" spans="1:17" x14ac:dyDescent="0.3">
      <c r="A11507" t="s">
        <v>12598</v>
      </c>
      <c r="B11507" s="1">
        <v>45219</v>
      </c>
      <c r="C11507" t="s">
        <v>1648</v>
      </c>
      <c r="D11507" t="s">
        <v>1649</v>
      </c>
      <c r="E11507" t="s">
        <v>15</v>
      </c>
      <c r="F11507" t="s">
        <v>16</v>
      </c>
      <c r="G11507" t="s">
        <v>86</v>
      </c>
      <c r="H11507">
        <v>2</v>
      </c>
      <c r="I11507">
        <v>488.36</v>
      </c>
      <c r="J11507">
        <v>0.05</v>
      </c>
      <c r="K11507">
        <v>927.88</v>
      </c>
      <c r="L11507">
        <v>338.04</v>
      </c>
      <c r="M11507">
        <f t="shared" si="539"/>
        <v>927.88400000000001</v>
      </c>
      <c r="N11507" t="str">
        <f t="shared" si="537"/>
        <v>Q4</v>
      </c>
      <c r="O11507" s="2">
        <f t="shared" si="538"/>
        <v>36.431435099366297</v>
      </c>
      <c r="P11507" t="str">
        <f>VLOOKUP(retail_sales_2023!C11507,customers!A:J,5,)</f>
        <v>Hyderabad</v>
      </c>
      <c r="Q11507" t="str">
        <f>VLOOKUP(C11507,customers!A:J,10,0)</f>
        <v>Premium</v>
      </c>
    </row>
    <row r="11508" spans="1:17" x14ac:dyDescent="0.3">
      <c r="A11508" t="s">
        <v>12599</v>
      </c>
      <c r="B11508" s="1">
        <v>44943</v>
      </c>
      <c r="C11508" t="s">
        <v>1255</v>
      </c>
      <c r="D11508" t="s">
        <v>1256</v>
      </c>
      <c r="E11508" t="s">
        <v>27</v>
      </c>
      <c r="F11508" t="s">
        <v>43</v>
      </c>
      <c r="G11508" t="s">
        <v>243</v>
      </c>
      <c r="H11508">
        <v>1</v>
      </c>
      <c r="I11508">
        <v>64858.720000000001</v>
      </c>
      <c r="J11508">
        <v>0</v>
      </c>
      <c r="K11508">
        <v>64858.720000000001</v>
      </c>
      <c r="L11508">
        <v>7845.99</v>
      </c>
      <c r="M11508">
        <f t="shared" si="539"/>
        <v>64858.720000000001</v>
      </c>
      <c r="N11508" t="str">
        <f t="shared" si="537"/>
        <v>Q1</v>
      </c>
      <c r="O11508" s="2">
        <f t="shared" si="538"/>
        <v>12.097047243608877</v>
      </c>
      <c r="P11508" t="str">
        <f>VLOOKUP(retail_sales_2023!C11508,customers!A:J,5,)</f>
        <v>Chandigarh</v>
      </c>
      <c r="Q11508" t="str">
        <f>VLOOKUP(C11508,customers!A:J,10,0)</f>
        <v>Regular</v>
      </c>
    </row>
    <row r="11509" spans="1:17" x14ac:dyDescent="0.3">
      <c r="A11509" t="s">
        <v>12600</v>
      </c>
      <c r="B11509" s="1">
        <v>44951</v>
      </c>
      <c r="C11509" t="s">
        <v>1223</v>
      </c>
      <c r="D11509" t="s">
        <v>1224</v>
      </c>
      <c r="E11509" t="s">
        <v>27</v>
      </c>
      <c r="F11509" t="s">
        <v>16</v>
      </c>
      <c r="G11509" t="s">
        <v>319</v>
      </c>
      <c r="H11509">
        <v>3</v>
      </c>
      <c r="I11509">
        <v>284.75</v>
      </c>
      <c r="J11509">
        <v>0</v>
      </c>
      <c r="K11509">
        <v>854.25</v>
      </c>
      <c r="L11509">
        <v>388.09</v>
      </c>
      <c r="M11509">
        <f t="shared" si="539"/>
        <v>854.25</v>
      </c>
      <c r="N11509" t="str">
        <f t="shared" si="537"/>
        <v>Q1</v>
      </c>
      <c r="O11509" s="2">
        <f t="shared" si="538"/>
        <v>45.430494585894053</v>
      </c>
      <c r="P11509" t="str">
        <f>VLOOKUP(retail_sales_2023!C11509,customers!A:J,5,)</f>
        <v>Chennai</v>
      </c>
      <c r="Q11509" t="str">
        <f>VLOOKUP(C11509,customers!A:J,10,0)</f>
        <v>Premium</v>
      </c>
    </row>
    <row r="11510" spans="1:17" x14ac:dyDescent="0.3">
      <c r="A11510" t="s">
        <v>12601</v>
      </c>
      <c r="B11510" s="1">
        <v>44963</v>
      </c>
      <c r="C11510" t="s">
        <v>1811</v>
      </c>
      <c r="D11510" t="s">
        <v>1812</v>
      </c>
      <c r="E11510" t="s">
        <v>21</v>
      </c>
      <c r="F11510" t="s">
        <v>43</v>
      </c>
      <c r="G11510" t="s">
        <v>121</v>
      </c>
      <c r="H11510">
        <v>2</v>
      </c>
      <c r="I11510">
        <v>35202.129999999997</v>
      </c>
      <c r="J11510">
        <v>0.1</v>
      </c>
      <c r="K11510">
        <v>63363.83</v>
      </c>
      <c r="L11510">
        <v>7476.94</v>
      </c>
      <c r="M11510">
        <f t="shared" si="539"/>
        <v>63363.833999999995</v>
      </c>
      <c r="N11510" t="str">
        <f t="shared" si="537"/>
        <v>Q1</v>
      </c>
      <c r="O11510" s="2">
        <f t="shared" si="538"/>
        <v>11.800012720190683</v>
      </c>
      <c r="P11510" t="str">
        <f>VLOOKUP(retail_sales_2023!C11510,customers!A:J,5,)</f>
        <v>Bhubaneswar</v>
      </c>
      <c r="Q11510" t="str">
        <f>VLOOKUP(C11510,customers!A:J,10,0)</f>
        <v>Premium</v>
      </c>
    </row>
    <row r="11511" spans="1:17" x14ac:dyDescent="0.3">
      <c r="A11511" t="s">
        <v>12602</v>
      </c>
      <c r="B11511" s="1">
        <v>45036</v>
      </c>
      <c r="C11511" t="s">
        <v>741</v>
      </c>
      <c r="D11511" t="s">
        <v>742</v>
      </c>
      <c r="E11511" t="s">
        <v>15</v>
      </c>
      <c r="F11511" t="s">
        <v>28</v>
      </c>
      <c r="G11511" t="s">
        <v>672</v>
      </c>
      <c r="H11511">
        <v>4</v>
      </c>
      <c r="I11511">
        <v>6656.06</v>
      </c>
      <c r="J11511">
        <v>0.1</v>
      </c>
      <c r="K11511">
        <v>23961.82</v>
      </c>
      <c r="L11511">
        <v>5811.68</v>
      </c>
      <c r="M11511">
        <f t="shared" si="539"/>
        <v>23961.816000000003</v>
      </c>
      <c r="N11511" t="str">
        <f t="shared" si="537"/>
        <v>Q2</v>
      </c>
      <c r="O11511" s="2">
        <f t="shared" si="538"/>
        <v>24.253917273395761</v>
      </c>
      <c r="P11511" t="str">
        <f>VLOOKUP(retail_sales_2023!C11511,customers!A:J,5,)</f>
        <v>Coimbatore</v>
      </c>
      <c r="Q11511" t="str">
        <f>VLOOKUP(C11511,customers!A:J,10,0)</f>
        <v>Regular</v>
      </c>
    </row>
    <row r="11512" spans="1:17" x14ac:dyDescent="0.3">
      <c r="A11512" t="s">
        <v>12603</v>
      </c>
      <c r="B11512" s="1">
        <v>44980</v>
      </c>
      <c r="C11512" t="s">
        <v>760</v>
      </c>
      <c r="D11512" t="s">
        <v>761</v>
      </c>
      <c r="E11512" t="s">
        <v>21</v>
      </c>
      <c r="F11512" t="s">
        <v>43</v>
      </c>
      <c r="G11512" t="s">
        <v>110</v>
      </c>
      <c r="H11512">
        <v>2</v>
      </c>
      <c r="I11512">
        <v>35858.36</v>
      </c>
      <c r="J11512">
        <v>0.3</v>
      </c>
      <c r="K11512">
        <v>50201.7</v>
      </c>
      <c r="L11512">
        <v>7661.46</v>
      </c>
      <c r="M11512">
        <f t="shared" si="539"/>
        <v>50201.703999999998</v>
      </c>
      <c r="N11512" t="str">
        <f t="shared" si="537"/>
        <v>Q1</v>
      </c>
      <c r="O11512" s="2">
        <f t="shared" si="538"/>
        <v>15.261355691141935</v>
      </c>
      <c r="P11512" t="str">
        <f>VLOOKUP(retail_sales_2023!C11512,customers!A:J,5,)</f>
        <v>Guwahati</v>
      </c>
      <c r="Q11512" t="str">
        <f>VLOOKUP(C11512,customers!A:J,10,0)</f>
        <v>Regular</v>
      </c>
    </row>
    <row r="11513" spans="1:17" x14ac:dyDescent="0.3">
      <c r="A11513" t="s">
        <v>12604</v>
      </c>
      <c r="B11513" s="1">
        <v>45164</v>
      </c>
      <c r="C11513" t="s">
        <v>2033</v>
      </c>
      <c r="D11513" t="s">
        <v>2034</v>
      </c>
      <c r="E11513" t="s">
        <v>33</v>
      </c>
      <c r="F11513" t="s">
        <v>43</v>
      </c>
      <c r="G11513" t="s">
        <v>272</v>
      </c>
      <c r="H11513">
        <v>2</v>
      </c>
      <c r="I11513">
        <v>9615.18</v>
      </c>
      <c r="J11513">
        <v>0</v>
      </c>
      <c r="K11513">
        <v>19230.36</v>
      </c>
      <c r="L11513">
        <v>2805.38</v>
      </c>
      <c r="M11513">
        <f t="shared" si="539"/>
        <v>19230.36</v>
      </c>
      <c r="N11513" t="str">
        <f t="shared" si="537"/>
        <v>Q3</v>
      </c>
      <c r="O11513" s="2">
        <f t="shared" si="538"/>
        <v>14.588286438735418</v>
      </c>
      <c r="P11513" t="str">
        <f>VLOOKUP(retail_sales_2023!C11513,customers!A:J,5,)</f>
        <v>Nagpur</v>
      </c>
      <c r="Q11513" t="str">
        <f>VLOOKUP(C11513,customers!A:J,10,0)</f>
        <v>Regular</v>
      </c>
    </row>
    <row r="11514" spans="1:17" x14ac:dyDescent="0.3">
      <c r="A11514" t="s">
        <v>12605</v>
      </c>
      <c r="B11514" s="1">
        <v>45145</v>
      </c>
      <c r="C11514" t="s">
        <v>835</v>
      </c>
      <c r="D11514" t="s">
        <v>836</v>
      </c>
      <c r="E11514" t="s">
        <v>21</v>
      </c>
      <c r="F11514" t="s">
        <v>52</v>
      </c>
      <c r="G11514" t="s">
        <v>200</v>
      </c>
      <c r="H11514">
        <v>10</v>
      </c>
      <c r="I11514">
        <v>660.76</v>
      </c>
      <c r="J11514">
        <v>0</v>
      </c>
      <c r="K11514">
        <v>6607.6</v>
      </c>
      <c r="L11514">
        <v>575.30999999999995</v>
      </c>
      <c r="M11514">
        <f t="shared" si="539"/>
        <v>6607.6</v>
      </c>
      <c r="N11514" t="str">
        <f t="shared" si="537"/>
        <v>Q3</v>
      </c>
      <c r="O11514" s="2">
        <f t="shared" si="538"/>
        <v>8.70679217870331</v>
      </c>
      <c r="P11514" t="str">
        <f>VLOOKUP(retail_sales_2023!C11514,customers!A:J,5,)</f>
        <v>Guwahati</v>
      </c>
      <c r="Q11514" t="str">
        <f>VLOOKUP(C11514,customers!A:J,10,0)</f>
        <v>Regular</v>
      </c>
    </row>
    <row r="11515" spans="1:17" x14ac:dyDescent="0.3">
      <c r="A11515" t="s">
        <v>12606</v>
      </c>
      <c r="B11515" s="1">
        <v>45157</v>
      </c>
      <c r="C11515" t="s">
        <v>1463</v>
      </c>
      <c r="D11515" t="s">
        <v>1464</v>
      </c>
      <c r="E11515" t="s">
        <v>15</v>
      </c>
      <c r="F11515" t="s">
        <v>16</v>
      </c>
      <c r="G11515" t="s">
        <v>286</v>
      </c>
      <c r="H11515">
        <v>2</v>
      </c>
      <c r="I11515">
        <v>907.34</v>
      </c>
      <c r="J11515">
        <v>0.2</v>
      </c>
      <c r="K11515">
        <v>1451.74</v>
      </c>
      <c r="L11515">
        <v>-61.98</v>
      </c>
      <c r="M11515">
        <f t="shared" si="539"/>
        <v>1451.7440000000001</v>
      </c>
      <c r="N11515" t="str">
        <f t="shared" si="537"/>
        <v>Q3</v>
      </c>
      <c r="O11515" s="2">
        <f t="shared" si="538"/>
        <v>-4.2693595271880636</v>
      </c>
      <c r="P11515" t="str">
        <f>VLOOKUP(retail_sales_2023!C11515,customers!A:J,5,)</f>
        <v>Coimbatore</v>
      </c>
      <c r="Q11515" t="str">
        <f>VLOOKUP(C11515,customers!A:J,10,0)</f>
        <v>Premium</v>
      </c>
    </row>
    <row r="11516" spans="1:17" x14ac:dyDescent="0.3">
      <c r="A11516" t="s">
        <v>12607</v>
      </c>
      <c r="B11516" s="1">
        <v>44964</v>
      </c>
      <c r="C11516" t="s">
        <v>167</v>
      </c>
      <c r="D11516" t="s">
        <v>168</v>
      </c>
      <c r="E11516" t="s">
        <v>33</v>
      </c>
      <c r="F11516" t="s">
        <v>38</v>
      </c>
      <c r="G11516" t="s">
        <v>141</v>
      </c>
      <c r="H11516">
        <v>3</v>
      </c>
      <c r="I11516">
        <v>2157.4</v>
      </c>
      <c r="J11516">
        <v>0</v>
      </c>
      <c r="K11516">
        <v>6472.2</v>
      </c>
      <c r="L11516">
        <v>1804.27</v>
      </c>
      <c r="M11516">
        <f t="shared" si="539"/>
        <v>6472.2000000000007</v>
      </c>
      <c r="N11516" t="str">
        <f t="shared" si="537"/>
        <v>Q1</v>
      </c>
      <c r="O11516" s="2">
        <f t="shared" si="538"/>
        <v>27.877228763017214</v>
      </c>
      <c r="P11516" t="str">
        <f>VLOOKUP(retail_sales_2023!C11516,customers!A:J,5,)</f>
        <v>Surat</v>
      </c>
      <c r="Q11516" t="str">
        <f>VLOOKUP(C11516,customers!A:J,10,0)</f>
        <v>Regular</v>
      </c>
    </row>
    <row r="11517" spans="1:17" x14ac:dyDescent="0.3">
      <c r="A11517" t="s">
        <v>12608</v>
      </c>
      <c r="B11517" s="1">
        <v>45220</v>
      </c>
      <c r="C11517" t="s">
        <v>760</v>
      </c>
      <c r="D11517" t="s">
        <v>761</v>
      </c>
      <c r="E11517" t="s">
        <v>21</v>
      </c>
      <c r="F11517" t="s">
        <v>28</v>
      </c>
      <c r="G11517" t="s">
        <v>57</v>
      </c>
      <c r="H11517">
        <v>5</v>
      </c>
      <c r="I11517">
        <v>6910.42</v>
      </c>
      <c r="J11517">
        <v>0.05</v>
      </c>
      <c r="K11517">
        <v>32824.49</v>
      </c>
      <c r="L11517">
        <v>8386.9699999999993</v>
      </c>
      <c r="M11517">
        <f t="shared" si="539"/>
        <v>32824.494999999995</v>
      </c>
      <c r="N11517" t="str">
        <f t="shared" si="537"/>
        <v>Q4</v>
      </c>
      <c r="O11517" s="2">
        <f t="shared" si="538"/>
        <v>25.550952962254708</v>
      </c>
      <c r="P11517" t="str">
        <f>VLOOKUP(retail_sales_2023!C11517,customers!A:J,5,)</f>
        <v>Guwahati</v>
      </c>
      <c r="Q11517" t="str">
        <f>VLOOKUP(C11517,customers!A:J,10,0)</f>
        <v>Regular</v>
      </c>
    </row>
    <row r="11518" spans="1:17" x14ac:dyDescent="0.3">
      <c r="A11518" t="s">
        <v>12609</v>
      </c>
      <c r="B11518" s="1">
        <v>45081</v>
      </c>
      <c r="C11518" t="s">
        <v>983</v>
      </c>
      <c r="D11518" t="s">
        <v>984</v>
      </c>
      <c r="E11518" t="s">
        <v>21</v>
      </c>
      <c r="F11518" t="s">
        <v>43</v>
      </c>
      <c r="G11518" t="s">
        <v>243</v>
      </c>
      <c r="H11518">
        <v>5</v>
      </c>
      <c r="I11518">
        <v>45799.95</v>
      </c>
      <c r="J11518">
        <v>0.1</v>
      </c>
      <c r="K11518">
        <v>206099.77</v>
      </c>
      <c r="L11518">
        <v>28156.13</v>
      </c>
      <c r="M11518">
        <f t="shared" si="539"/>
        <v>206099.77499999999</v>
      </c>
      <c r="N11518" t="str">
        <f t="shared" si="537"/>
        <v>Q2</v>
      </c>
      <c r="O11518" s="2">
        <f t="shared" si="538"/>
        <v>13.661407773526385</v>
      </c>
      <c r="P11518" t="str">
        <f>VLOOKUP(retail_sales_2023!C11518,customers!A:J,5,)</f>
        <v>Patna</v>
      </c>
      <c r="Q11518" t="str">
        <f>VLOOKUP(C11518,customers!A:J,10,0)</f>
        <v>Premium</v>
      </c>
    </row>
    <row r="11519" spans="1:17" x14ac:dyDescent="0.3">
      <c r="A11519" t="s">
        <v>12610</v>
      </c>
      <c r="B11519" s="1">
        <v>45209</v>
      </c>
      <c r="C11519" t="s">
        <v>729</v>
      </c>
      <c r="D11519" t="s">
        <v>730</v>
      </c>
      <c r="E11519" t="s">
        <v>21</v>
      </c>
      <c r="F11519" t="s">
        <v>38</v>
      </c>
      <c r="G11519" t="s">
        <v>65</v>
      </c>
      <c r="H11519">
        <v>1</v>
      </c>
      <c r="I11519">
        <v>1059.24</v>
      </c>
      <c r="J11519">
        <v>0.05</v>
      </c>
      <c r="K11519">
        <v>1006.28</v>
      </c>
      <c r="L11519">
        <v>289.57</v>
      </c>
      <c r="M11519">
        <f t="shared" si="539"/>
        <v>1006.2779999999999</v>
      </c>
      <c r="N11519" t="str">
        <f t="shared" si="537"/>
        <v>Q4</v>
      </c>
      <c r="O11519" s="2">
        <f t="shared" si="538"/>
        <v>28.776284930635608</v>
      </c>
      <c r="P11519" t="str">
        <f>VLOOKUP(retail_sales_2023!C11519,customers!A:J,5,)</f>
        <v>Patna</v>
      </c>
      <c r="Q11519" t="str">
        <f>VLOOKUP(C11519,customers!A:J,10,0)</f>
        <v>Premium</v>
      </c>
    </row>
    <row r="11520" spans="1:17" x14ac:dyDescent="0.3">
      <c r="A11520" t="s">
        <v>12611</v>
      </c>
      <c r="B11520" s="1">
        <v>45126</v>
      </c>
      <c r="C11520" t="s">
        <v>1099</v>
      </c>
      <c r="D11520" t="s">
        <v>13093</v>
      </c>
      <c r="E11520" t="s">
        <v>27</v>
      </c>
      <c r="F11520" t="s">
        <v>16</v>
      </c>
      <c r="G11520" t="s">
        <v>296</v>
      </c>
      <c r="H11520">
        <v>1</v>
      </c>
      <c r="I11520">
        <v>392.13</v>
      </c>
      <c r="J11520">
        <v>0</v>
      </c>
      <c r="K11520">
        <v>392.13</v>
      </c>
      <c r="L11520">
        <v>107.35</v>
      </c>
      <c r="M11520">
        <f t="shared" si="539"/>
        <v>392.13</v>
      </c>
      <c r="N11520" t="str">
        <f t="shared" si="537"/>
        <v>Q3</v>
      </c>
      <c r="O11520" s="2">
        <f t="shared" si="538"/>
        <v>27.376125264580626</v>
      </c>
      <c r="P11520" t="str">
        <f>VLOOKUP(retail_sales_2023!C11520,customers!A:J,5,)</f>
        <v>Chandigarh</v>
      </c>
      <c r="Q11520" t="str">
        <f>VLOOKUP(C11520,customers!A:J,10,0)</f>
        <v>Regular</v>
      </c>
    </row>
    <row r="11521" spans="1:17" x14ac:dyDescent="0.3">
      <c r="A11521" t="s">
        <v>12612</v>
      </c>
      <c r="B11521" s="1">
        <v>45107</v>
      </c>
      <c r="C11521" t="s">
        <v>752</v>
      </c>
      <c r="D11521" t="s">
        <v>753</v>
      </c>
      <c r="E11521" t="s">
        <v>21</v>
      </c>
      <c r="F11521" t="s">
        <v>16</v>
      </c>
      <c r="G11521" t="s">
        <v>171</v>
      </c>
      <c r="H11521">
        <v>4</v>
      </c>
      <c r="I11521">
        <v>440.06</v>
      </c>
      <c r="J11521">
        <v>0.1</v>
      </c>
      <c r="K11521">
        <v>1584.22</v>
      </c>
      <c r="L11521">
        <v>518.20000000000005</v>
      </c>
      <c r="M11521">
        <f t="shared" si="539"/>
        <v>1584.2160000000001</v>
      </c>
      <c r="N11521" t="str">
        <f t="shared" si="537"/>
        <v>Q2</v>
      </c>
      <c r="O11521" s="2">
        <f t="shared" si="538"/>
        <v>32.710103394730531</v>
      </c>
      <c r="P11521" t="str">
        <f>VLOOKUP(retail_sales_2023!C11521,customers!A:J,5,)</f>
        <v>Kolkata</v>
      </c>
      <c r="Q11521" t="str">
        <f>VLOOKUP(C11521,customers!A:J,10,0)</f>
        <v>Premium</v>
      </c>
    </row>
    <row r="11522" spans="1:17" x14ac:dyDescent="0.3">
      <c r="A11522" t="s">
        <v>12613</v>
      </c>
      <c r="B11522" s="1">
        <v>45284</v>
      </c>
      <c r="C11522" t="s">
        <v>194</v>
      </c>
      <c r="D11522" t="s">
        <v>195</v>
      </c>
      <c r="E11522" t="s">
        <v>33</v>
      </c>
      <c r="F11522" t="s">
        <v>22</v>
      </c>
      <c r="G11522" t="s">
        <v>34</v>
      </c>
      <c r="H11522">
        <v>1</v>
      </c>
      <c r="I11522">
        <v>43411.6</v>
      </c>
      <c r="J11522">
        <v>0.1</v>
      </c>
      <c r="K11522">
        <v>39070.44</v>
      </c>
      <c r="L11522">
        <v>7931.93</v>
      </c>
      <c r="M11522">
        <f t="shared" si="539"/>
        <v>39070.44</v>
      </c>
      <c r="N11522" t="str">
        <f t="shared" si="537"/>
        <v>Q4</v>
      </c>
      <c r="O11522" s="2">
        <f t="shared" si="538"/>
        <v>20.301614212688669</v>
      </c>
      <c r="P11522" t="str">
        <f>VLOOKUP(retail_sales_2023!C11522,customers!A:J,5,)</f>
        <v>Surat</v>
      </c>
      <c r="Q11522" t="str">
        <f>VLOOKUP(C11522,customers!A:J,10,0)</f>
        <v>Regular</v>
      </c>
    </row>
    <row r="11523" spans="1:17" x14ac:dyDescent="0.3">
      <c r="A11523" t="s">
        <v>12614</v>
      </c>
      <c r="B11523" s="1">
        <v>44955</v>
      </c>
      <c r="C11523" t="s">
        <v>1072</v>
      </c>
      <c r="D11523" t="s">
        <v>1073</v>
      </c>
      <c r="E11523" t="s">
        <v>21</v>
      </c>
      <c r="F11523" t="s">
        <v>22</v>
      </c>
      <c r="G11523" t="s">
        <v>23</v>
      </c>
      <c r="H11523">
        <v>5</v>
      </c>
      <c r="I11523">
        <v>39642.720000000001</v>
      </c>
      <c r="J11523">
        <v>0.25</v>
      </c>
      <c r="K11523">
        <v>148660.20000000001</v>
      </c>
      <c r="L11523">
        <v>44413.33</v>
      </c>
      <c r="M11523">
        <f t="shared" si="539"/>
        <v>148660.20000000001</v>
      </c>
      <c r="N11523" t="str">
        <f t="shared" ref="N11523:N11586" si="540">"Q"&amp;ROUNDUP(MONTH(B11523)/3,0)</f>
        <v>Q1</v>
      </c>
      <c r="O11523" s="2">
        <f t="shared" ref="O11523:O11586" si="541">(L11523/K11523)*100</f>
        <v>29.875736747293491</v>
      </c>
      <c r="P11523" t="str">
        <f>VLOOKUP(retail_sales_2023!C11523,customers!A:J,5,)</f>
        <v>Patna</v>
      </c>
      <c r="Q11523" t="str">
        <f>VLOOKUP(C11523,customers!A:J,10,0)</f>
        <v>Regular</v>
      </c>
    </row>
    <row r="11524" spans="1:17" x14ac:dyDescent="0.3">
      <c r="A11524" t="s">
        <v>12615</v>
      </c>
      <c r="B11524" s="1">
        <v>44971</v>
      </c>
      <c r="C11524" t="s">
        <v>368</v>
      </c>
      <c r="D11524" t="s">
        <v>369</v>
      </c>
      <c r="E11524" t="s">
        <v>21</v>
      </c>
      <c r="F11524" t="s">
        <v>38</v>
      </c>
      <c r="G11524" t="s">
        <v>90</v>
      </c>
      <c r="H11524">
        <v>5</v>
      </c>
      <c r="I11524">
        <v>3452.79</v>
      </c>
      <c r="J11524">
        <v>0.25</v>
      </c>
      <c r="K11524">
        <v>12947.96</v>
      </c>
      <c r="L11524">
        <v>4129.8100000000004</v>
      </c>
      <c r="M11524">
        <f t="shared" si="539"/>
        <v>12947.962500000001</v>
      </c>
      <c r="N11524" t="str">
        <f t="shared" si="540"/>
        <v>Q1</v>
      </c>
      <c r="O11524" s="2">
        <f t="shared" si="541"/>
        <v>31.895449167281953</v>
      </c>
      <c r="P11524" t="str">
        <f>VLOOKUP(retail_sales_2023!C11524,customers!A:J,5,)</f>
        <v>Kolkata</v>
      </c>
      <c r="Q11524" t="str">
        <f>VLOOKUP(C11524,customers!A:J,10,0)</f>
        <v>Occasional</v>
      </c>
    </row>
    <row r="11525" spans="1:17" x14ac:dyDescent="0.3">
      <c r="A11525" t="s">
        <v>12616</v>
      </c>
      <c r="B11525" s="1">
        <v>44952</v>
      </c>
      <c r="C11525" t="s">
        <v>123</v>
      </c>
      <c r="D11525" t="s">
        <v>13093</v>
      </c>
      <c r="E11525" t="s">
        <v>33</v>
      </c>
      <c r="F11525" t="s">
        <v>43</v>
      </c>
      <c r="G11525" t="s">
        <v>128</v>
      </c>
      <c r="H11525">
        <v>4</v>
      </c>
      <c r="I11525">
        <v>84118.5</v>
      </c>
      <c r="J11525">
        <v>0</v>
      </c>
      <c r="K11525">
        <v>336474</v>
      </c>
      <c r="L11525">
        <v>34857.9</v>
      </c>
      <c r="M11525">
        <f t="shared" ref="M11525:M11588" si="542">H11525*I11525*(1-J11525)</f>
        <v>336474</v>
      </c>
      <c r="N11525" t="str">
        <f t="shared" si="540"/>
        <v>Q1</v>
      </c>
      <c r="O11525" s="2">
        <f t="shared" si="541"/>
        <v>10.359760338094475</v>
      </c>
      <c r="P11525" t="str">
        <f>VLOOKUP(retail_sales_2023!C11525,customers!A:J,5,)</f>
        <v>Surat</v>
      </c>
      <c r="Q11525" t="str">
        <f>VLOOKUP(C11525,customers!A:J,10,0)</f>
        <v>Premium</v>
      </c>
    </row>
    <row r="11526" spans="1:17" x14ac:dyDescent="0.3">
      <c r="A11526" t="s">
        <v>12617</v>
      </c>
      <c r="B11526" s="1">
        <v>45180</v>
      </c>
      <c r="C11526" t="s">
        <v>507</v>
      </c>
      <c r="D11526" t="s">
        <v>508</v>
      </c>
      <c r="E11526" t="s">
        <v>33</v>
      </c>
      <c r="F11526" t="s">
        <v>28</v>
      </c>
      <c r="G11526" t="s">
        <v>97</v>
      </c>
      <c r="H11526">
        <v>3</v>
      </c>
      <c r="I11526">
        <v>3073.79</v>
      </c>
      <c r="J11526">
        <v>0.15</v>
      </c>
      <c r="K11526">
        <v>7838.16</v>
      </c>
      <c r="L11526">
        <v>1335.96</v>
      </c>
      <c r="M11526">
        <f t="shared" si="542"/>
        <v>7838.164499999999</v>
      </c>
      <c r="N11526" t="str">
        <f t="shared" si="540"/>
        <v>Q3</v>
      </c>
      <c r="O11526" s="2">
        <f t="shared" si="541"/>
        <v>17.044306316788635</v>
      </c>
      <c r="P11526" t="str">
        <f>VLOOKUP(retail_sales_2023!C11526,customers!A:J,5,)</f>
        <v>Nagpur</v>
      </c>
      <c r="Q11526" t="str">
        <f>VLOOKUP(C11526,customers!A:J,10,0)</f>
        <v>Premium</v>
      </c>
    </row>
    <row r="11527" spans="1:17" x14ac:dyDescent="0.3">
      <c r="A11527" t="s">
        <v>12618</v>
      </c>
      <c r="B11527" s="1">
        <v>45160</v>
      </c>
      <c r="C11527" t="s">
        <v>1784</v>
      </c>
      <c r="D11527" t="s">
        <v>1785</v>
      </c>
      <c r="E11527" t="s">
        <v>21</v>
      </c>
      <c r="F11527" t="s">
        <v>81</v>
      </c>
      <c r="G11527" t="s">
        <v>470</v>
      </c>
      <c r="H11527">
        <v>3</v>
      </c>
      <c r="I11527">
        <v>617.65</v>
      </c>
      <c r="J11527">
        <v>0.05</v>
      </c>
      <c r="K11527">
        <v>1760.3</v>
      </c>
      <c r="L11527">
        <v>566.58000000000004</v>
      </c>
      <c r="M11527">
        <f t="shared" si="542"/>
        <v>1760.3024999999998</v>
      </c>
      <c r="N11527" t="str">
        <f t="shared" si="540"/>
        <v>Q3</v>
      </c>
      <c r="O11527" s="2">
        <f t="shared" si="541"/>
        <v>32.186559109242744</v>
      </c>
      <c r="P11527" t="str">
        <f>VLOOKUP(retail_sales_2023!C11527,customers!A:J,5,)</f>
        <v>Bhubaneswar</v>
      </c>
      <c r="Q11527" t="str">
        <f>VLOOKUP(C11527,customers!A:J,10,0)</f>
        <v>Premium</v>
      </c>
    </row>
    <row r="11528" spans="1:17" x14ac:dyDescent="0.3">
      <c r="A11528" t="s">
        <v>12619</v>
      </c>
      <c r="B11528" s="1">
        <v>45082</v>
      </c>
      <c r="C11528" t="s">
        <v>1365</v>
      </c>
      <c r="D11528" t="s">
        <v>1366</v>
      </c>
      <c r="E11528" t="s">
        <v>27</v>
      </c>
      <c r="F11528" t="s">
        <v>52</v>
      </c>
      <c r="G11528" t="s">
        <v>53</v>
      </c>
      <c r="H11528">
        <v>10</v>
      </c>
      <c r="I11528">
        <v>499.81</v>
      </c>
      <c r="J11528">
        <v>0.1</v>
      </c>
      <c r="K11528">
        <v>4498.29</v>
      </c>
      <c r="L11528">
        <v>409.31</v>
      </c>
      <c r="M11528">
        <f t="shared" si="542"/>
        <v>4498.2900000000009</v>
      </c>
      <c r="N11528" t="str">
        <f t="shared" si="540"/>
        <v>Q2</v>
      </c>
      <c r="O11528" s="2">
        <f t="shared" si="541"/>
        <v>9.0992354872629377</v>
      </c>
      <c r="P11528" t="str">
        <f>VLOOKUP(retail_sales_2023!C11528,customers!A:J,5,)</f>
        <v>Lucknow</v>
      </c>
      <c r="Q11528" t="str">
        <f>VLOOKUP(C11528,customers!A:J,10,0)</f>
        <v>Premium</v>
      </c>
    </row>
    <row r="11529" spans="1:17" x14ac:dyDescent="0.3">
      <c r="A11529" t="s">
        <v>12620</v>
      </c>
      <c r="B11529" s="1">
        <v>44984</v>
      </c>
      <c r="C11529" t="s">
        <v>368</v>
      </c>
      <c r="D11529" t="s">
        <v>369</v>
      </c>
      <c r="E11529" t="s">
        <v>21</v>
      </c>
      <c r="F11529" t="s">
        <v>52</v>
      </c>
      <c r="G11529" t="s">
        <v>133</v>
      </c>
      <c r="H11529">
        <v>10</v>
      </c>
      <c r="I11529">
        <v>682.54</v>
      </c>
      <c r="J11529">
        <v>0.05</v>
      </c>
      <c r="K11529">
        <v>6484.13</v>
      </c>
      <c r="L11529">
        <v>615.04999999999995</v>
      </c>
      <c r="M11529">
        <f t="shared" si="542"/>
        <v>6484.1299999999992</v>
      </c>
      <c r="N11529" t="str">
        <f t="shared" si="540"/>
        <v>Q1</v>
      </c>
      <c r="O11529" s="2">
        <f t="shared" si="541"/>
        <v>9.4854668243850746</v>
      </c>
      <c r="P11529" t="str">
        <f>VLOOKUP(retail_sales_2023!C11529,customers!A:J,5,)</f>
        <v>Kolkata</v>
      </c>
      <c r="Q11529" t="str">
        <f>VLOOKUP(C11529,customers!A:J,10,0)</f>
        <v>Occasional</v>
      </c>
    </row>
    <row r="11530" spans="1:17" x14ac:dyDescent="0.3">
      <c r="A11530" t="s">
        <v>12621</v>
      </c>
      <c r="B11530" s="1">
        <v>45223</v>
      </c>
      <c r="C11530" t="s">
        <v>1223</v>
      </c>
      <c r="D11530" t="s">
        <v>1224</v>
      </c>
      <c r="E11530" t="s">
        <v>15</v>
      </c>
      <c r="F11530" t="s">
        <v>22</v>
      </c>
      <c r="G11530" t="s">
        <v>423</v>
      </c>
      <c r="H11530">
        <v>2</v>
      </c>
      <c r="I11530">
        <v>25055.040000000001</v>
      </c>
      <c r="J11530">
        <v>0</v>
      </c>
      <c r="K11530">
        <v>50110.080000000002</v>
      </c>
      <c r="L11530">
        <v>12547.36</v>
      </c>
      <c r="M11530">
        <f t="shared" si="542"/>
        <v>50110.080000000002</v>
      </c>
      <c r="N11530" t="str">
        <f t="shared" si="540"/>
        <v>Q4</v>
      </c>
      <c r="O11530" s="2">
        <f t="shared" si="541"/>
        <v>25.039592832420144</v>
      </c>
      <c r="P11530" t="str">
        <f>VLOOKUP(retail_sales_2023!C11530,customers!A:J,5,)</f>
        <v>Chennai</v>
      </c>
      <c r="Q11530" t="str">
        <f>VLOOKUP(C11530,customers!A:J,10,0)</f>
        <v>Premium</v>
      </c>
    </row>
    <row r="11531" spans="1:17" x14ac:dyDescent="0.3">
      <c r="A11531" t="s">
        <v>12622</v>
      </c>
      <c r="B11531" s="1">
        <v>45206</v>
      </c>
      <c r="C11531" t="s">
        <v>3968</v>
      </c>
      <c r="D11531" t="s">
        <v>3969</v>
      </c>
      <c r="E11531" t="s">
        <v>33</v>
      </c>
      <c r="F11531" t="s">
        <v>81</v>
      </c>
      <c r="G11531" t="s">
        <v>101</v>
      </c>
      <c r="H11531">
        <v>4</v>
      </c>
      <c r="I11531">
        <v>3731.89</v>
      </c>
      <c r="J11531">
        <v>0.05</v>
      </c>
      <c r="K11531">
        <v>14181.18</v>
      </c>
      <c r="L11531">
        <v>4654.13</v>
      </c>
      <c r="M11531">
        <f t="shared" si="542"/>
        <v>14181.181999999999</v>
      </c>
      <c r="N11531" t="str">
        <f t="shared" si="540"/>
        <v>Q4</v>
      </c>
      <c r="O11531" s="2">
        <f t="shared" si="541"/>
        <v>32.819060191041935</v>
      </c>
      <c r="P11531" t="str">
        <f>VLOOKUP(retail_sales_2023!C11531,customers!A:J,5,)</f>
        <v>Mumbai</v>
      </c>
      <c r="Q11531" t="str">
        <f>VLOOKUP(C11531,customers!A:J,10,0)</f>
        <v>Regular</v>
      </c>
    </row>
    <row r="11532" spans="1:17" x14ac:dyDescent="0.3">
      <c r="A11532" t="s">
        <v>12623</v>
      </c>
      <c r="B11532" s="1">
        <v>45108</v>
      </c>
      <c r="C11532" t="s">
        <v>1037</v>
      </c>
      <c r="D11532" t="s">
        <v>1038</v>
      </c>
      <c r="E11532" t="s">
        <v>27</v>
      </c>
      <c r="F11532" t="s">
        <v>28</v>
      </c>
      <c r="G11532" t="s">
        <v>61</v>
      </c>
      <c r="H11532">
        <v>3</v>
      </c>
      <c r="I11532">
        <v>5192.38</v>
      </c>
      <c r="J11532">
        <v>0.1</v>
      </c>
      <c r="K11532">
        <v>14019.43</v>
      </c>
      <c r="L11532">
        <v>-1095.5999999999999</v>
      </c>
      <c r="M11532">
        <f t="shared" si="542"/>
        <v>14019.425999999999</v>
      </c>
      <c r="N11532" t="str">
        <f t="shared" si="540"/>
        <v>Q3</v>
      </c>
      <c r="O11532" s="2">
        <f t="shared" si="541"/>
        <v>-7.8148683648336617</v>
      </c>
      <c r="P11532" t="str">
        <f>VLOOKUP(retail_sales_2023!C11532,customers!A:J,5,)</f>
        <v>Lucknow</v>
      </c>
      <c r="Q11532" t="str">
        <f>VLOOKUP(C11532,customers!A:J,10,0)</f>
        <v>Occasional</v>
      </c>
    </row>
    <row r="11533" spans="1:17" x14ac:dyDescent="0.3">
      <c r="A11533" t="s">
        <v>12624</v>
      </c>
      <c r="B11533" s="1">
        <v>45205</v>
      </c>
      <c r="C11533" t="s">
        <v>960</v>
      </c>
      <c r="D11533" t="s">
        <v>961</v>
      </c>
      <c r="E11533" t="s">
        <v>27</v>
      </c>
      <c r="F11533" t="s">
        <v>81</v>
      </c>
      <c r="G11533" t="s">
        <v>150</v>
      </c>
      <c r="H11533">
        <v>1</v>
      </c>
      <c r="I11533">
        <v>760.33</v>
      </c>
      <c r="J11533">
        <v>0</v>
      </c>
      <c r="K11533">
        <v>760.33</v>
      </c>
      <c r="L11533">
        <v>210.42</v>
      </c>
      <c r="M11533">
        <f t="shared" si="542"/>
        <v>760.33</v>
      </c>
      <c r="N11533" t="str">
        <f t="shared" si="540"/>
        <v>Q4</v>
      </c>
      <c r="O11533" s="2">
        <f t="shared" si="541"/>
        <v>27.674825404758458</v>
      </c>
      <c r="P11533" t="str">
        <f>VLOOKUP(retail_sales_2023!C11533,customers!A:J,5,)</f>
        <v>Lucknow</v>
      </c>
      <c r="Q11533" t="str">
        <f>VLOOKUP(C11533,customers!A:J,10,0)</f>
        <v>Premium</v>
      </c>
    </row>
    <row r="11534" spans="1:17" x14ac:dyDescent="0.3">
      <c r="A11534" t="s">
        <v>12625</v>
      </c>
      <c r="B11534" s="1">
        <v>45161</v>
      </c>
      <c r="C11534" t="s">
        <v>202</v>
      </c>
      <c r="D11534" t="s">
        <v>203</v>
      </c>
      <c r="E11534" t="s">
        <v>27</v>
      </c>
      <c r="F11534" t="s">
        <v>22</v>
      </c>
      <c r="G11534" t="s">
        <v>423</v>
      </c>
      <c r="H11534">
        <v>2</v>
      </c>
      <c r="I11534">
        <v>28980.51</v>
      </c>
      <c r="J11534">
        <v>0</v>
      </c>
      <c r="K11534">
        <v>57961.02</v>
      </c>
      <c r="L11534">
        <v>-2215.4299999999998</v>
      </c>
      <c r="M11534">
        <f t="shared" si="542"/>
        <v>57961.02</v>
      </c>
      <c r="N11534" t="str">
        <f t="shared" si="540"/>
        <v>Q3</v>
      </c>
      <c r="O11534" s="2">
        <f t="shared" si="541"/>
        <v>-3.8222757294471355</v>
      </c>
      <c r="P11534" t="str">
        <f>VLOOKUP(retail_sales_2023!C11534,customers!A:J,5,)</f>
        <v>Lucknow</v>
      </c>
      <c r="Q11534" t="str">
        <f>VLOOKUP(C11534,customers!A:J,10,0)</f>
        <v>Premium</v>
      </c>
    </row>
    <row r="11535" spans="1:17" x14ac:dyDescent="0.3">
      <c r="A11535" t="s">
        <v>12626</v>
      </c>
      <c r="B11535" s="1">
        <v>44936</v>
      </c>
      <c r="C11535" t="s">
        <v>119</v>
      </c>
      <c r="D11535" t="s">
        <v>120</v>
      </c>
      <c r="E11535" t="s">
        <v>15</v>
      </c>
      <c r="F11535" t="s">
        <v>16</v>
      </c>
      <c r="G11535" t="s">
        <v>192</v>
      </c>
      <c r="H11535">
        <v>1</v>
      </c>
      <c r="I11535">
        <v>369.67</v>
      </c>
      <c r="J11535">
        <v>0</v>
      </c>
      <c r="K11535">
        <v>369.67</v>
      </c>
      <c r="L11535">
        <v>91.81</v>
      </c>
      <c r="M11535">
        <f t="shared" si="542"/>
        <v>369.67</v>
      </c>
      <c r="N11535" t="str">
        <f t="shared" si="540"/>
        <v>Q1</v>
      </c>
      <c r="O11535" s="2">
        <f t="shared" si="541"/>
        <v>24.835664241079883</v>
      </c>
      <c r="P11535" t="str">
        <f>VLOOKUP(retail_sales_2023!C11535,customers!A:J,5,)</f>
        <v>Kochi</v>
      </c>
      <c r="Q11535" t="str">
        <f>VLOOKUP(C11535,customers!A:J,10,0)</f>
        <v>Premium</v>
      </c>
    </row>
    <row r="11536" spans="1:17" x14ac:dyDescent="0.3">
      <c r="A11536" t="s">
        <v>12627</v>
      </c>
      <c r="B11536" s="1">
        <v>44965</v>
      </c>
      <c r="C11536" t="s">
        <v>1002</v>
      </c>
      <c r="D11536" t="s">
        <v>1003</v>
      </c>
      <c r="E11536" t="s">
        <v>21</v>
      </c>
      <c r="F11536" t="s">
        <v>28</v>
      </c>
      <c r="G11536" t="s">
        <v>57</v>
      </c>
      <c r="H11536">
        <v>2</v>
      </c>
      <c r="I11536">
        <v>1930.03</v>
      </c>
      <c r="J11536">
        <v>0.05</v>
      </c>
      <c r="K11536">
        <v>3667.06</v>
      </c>
      <c r="L11536">
        <v>715.1</v>
      </c>
      <c r="M11536">
        <f t="shared" si="542"/>
        <v>3667.0569999999998</v>
      </c>
      <c r="N11536" t="str">
        <f t="shared" si="540"/>
        <v>Q1</v>
      </c>
      <c r="O11536" s="2">
        <f t="shared" si="541"/>
        <v>19.500635386385827</v>
      </c>
      <c r="P11536" t="str">
        <f>VLOOKUP(retail_sales_2023!C11536,customers!A:J,5,)</f>
        <v>Bhubaneswar</v>
      </c>
      <c r="Q11536" t="str">
        <f>VLOOKUP(C11536,customers!A:J,10,0)</f>
        <v>Premium</v>
      </c>
    </row>
    <row r="11537" spans="1:17" x14ac:dyDescent="0.3">
      <c r="A11537" t="s">
        <v>12628</v>
      </c>
      <c r="B11537" s="1">
        <v>45160</v>
      </c>
      <c r="C11537" t="s">
        <v>2329</v>
      </c>
      <c r="D11537" t="s">
        <v>2330</v>
      </c>
      <c r="E11537" t="s">
        <v>15</v>
      </c>
      <c r="F11537" t="s">
        <v>28</v>
      </c>
      <c r="G11537" t="s">
        <v>466</v>
      </c>
      <c r="H11537">
        <v>2</v>
      </c>
      <c r="I11537">
        <v>5137.41</v>
      </c>
      <c r="J11537">
        <v>0</v>
      </c>
      <c r="K11537">
        <v>10274.82</v>
      </c>
      <c r="L11537">
        <v>1625.77</v>
      </c>
      <c r="M11537">
        <f t="shared" si="542"/>
        <v>10274.82</v>
      </c>
      <c r="N11537" t="str">
        <f t="shared" si="540"/>
        <v>Q3</v>
      </c>
      <c r="O11537" s="2">
        <f t="shared" si="541"/>
        <v>15.822856264148665</v>
      </c>
      <c r="P11537" t="str">
        <f>VLOOKUP(retail_sales_2023!C11537,customers!A:J,5,)</f>
        <v>Chennai</v>
      </c>
      <c r="Q11537" t="str">
        <f>VLOOKUP(C11537,customers!A:J,10,0)</f>
        <v>Premium</v>
      </c>
    </row>
    <row r="11538" spans="1:17" x14ac:dyDescent="0.3">
      <c r="A11538" t="s">
        <v>12629</v>
      </c>
      <c r="B11538" s="1">
        <v>44927</v>
      </c>
      <c r="C11538" t="s">
        <v>2116</v>
      </c>
      <c r="D11538" t="s">
        <v>2117</v>
      </c>
      <c r="E11538" t="s">
        <v>27</v>
      </c>
      <c r="F11538" t="s">
        <v>28</v>
      </c>
      <c r="G11538" t="s">
        <v>29</v>
      </c>
      <c r="H11538">
        <v>1</v>
      </c>
      <c r="I11538">
        <v>3604.51</v>
      </c>
      <c r="J11538">
        <v>0.15</v>
      </c>
      <c r="K11538">
        <v>3063.83</v>
      </c>
      <c r="L11538">
        <v>503.35</v>
      </c>
      <c r="M11538">
        <f t="shared" si="542"/>
        <v>3063.8335000000002</v>
      </c>
      <c r="N11538" t="str">
        <f t="shared" si="540"/>
        <v>Q1</v>
      </c>
      <c r="O11538" s="2">
        <f t="shared" si="541"/>
        <v>16.428783581334475</v>
      </c>
      <c r="P11538" t="str">
        <f>VLOOKUP(retail_sales_2023!C11538,customers!A:J,5,)</f>
        <v>Jaipur</v>
      </c>
      <c r="Q11538" t="str">
        <f>VLOOKUP(C11538,customers!A:J,10,0)</f>
        <v>Regular</v>
      </c>
    </row>
    <row r="11539" spans="1:17" x14ac:dyDescent="0.3">
      <c r="A11539" t="s">
        <v>12630</v>
      </c>
      <c r="B11539" s="1">
        <v>45185</v>
      </c>
      <c r="C11539" t="s">
        <v>760</v>
      </c>
      <c r="D11539" t="s">
        <v>761</v>
      </c>
      <c r="E11539" t="s">
        <v>21</v>
      </c>
      <c r="F11539" t="s">
        <v>43</v>
      </c>
      <c r="G11539" t="s">
        <v>301</v>
      </c>
      <c r="H11539">
        <v>4</v>
      </c>
      <c r="I11539">
        <v>18195.66</v>
      </c>
      <c r="J11539">
        <v>0.3</v>
      </c>
      <c r="K11539">
        <v>50947.85</v>
      </c>
      <c r="L11539">
        <v>5780.42</v>
      </c>
      <c r="M11539">
        <f t="shared" si="542"/>
        <v>50947.847999999998</v>
      </c>
      <c r="N11539" t="str">
        <f t="shared" si="540"/>
        <v>Q3</v>
      </c>
      <c r="O11539" s="2">
        <f t="shared" si="541"/>
        <v>11.345758456931941</v>
      </c>
      <c r="P11539" t="str">
        <f>VLOOKUP(retail_sales_2023!C11539,customers!A:J,5,)</f>
        <v>Guwahati</v>
      </c>
      <c r="Q11539" t="str">
        <f>VLOOKUP(C11539,customers!A:J,10,0)</f>
        <v>Regular</v>
      </c>
    </row>
    <row r="11540" spans="1:17" x14ac:dyDescent="0.3">
      <c r="A11540" t="s">
        <v>12631</v>
      </c>
      <c r="B11540" s="1">
        <v>45061</v>
      </c>
      <c r="C11540" t="s">
        <v>2136</v>
      </c>
      <c r="D11540" t="s">
        <v>2137</v>
      </c>
      <c r="E11540" t="s">
        <v>27</v>
      </c>
      <c r="F11540" t="s">
        <v>52</v>
      </c>
      <c r="G11540" t="s">
        <v>937</v>
      </c>
      <c r="H11540">
        <v>6</v>
      </c>
      <c r="I11540">
        <v>522.05999999999995</v>
      </c>
      <c r="J11540">
        <v>0</v>
      </c>
      <c r="K11540">
        <v>3132.36</v>
      </c>
      <c r="L11540">
        <v>208.83</v>
      </c>
      <c r="M11540">
        <f t="shared" si="542"/>
        <v>3132.3599999999997</v>
      </c>
      <c r="N11540" t="str">
        <f t="shared" si="540"/>
        <v>Q2</v>
      </c>
      <c r="O11540" s="2">
        <f t="shared" si="541"/>
        <v>6.6668582155307829</v>
      </c>
      <c r="P11540" t="str">
        <f>VLOOKUP(retail_sales_2023!C11540,customers!A:J,5,)</f>
        <v>Chandigarh</v>
      </c>
      <c r="Q11540" t="str">
        <f>VLOOKUP(C11540,customers!A:J,10,0)</f>
        <v>Premium</v>
      </c>
    </row>
    <row r="11541" spans="1:17" x14ac:dyDescent="0.3">
      <c r="A11541" t="s">
        <v>12632</v>
      </c>
      <c r="B11541" s="1">
        <v>45266</v>
      </c>
      <c r="C11541" t="s">
        <v>184</v>
      </c>
      <c r="D11541" t="s">
        <v>185</v>
      </c>
      <c r="E11541" t="s">
        <v>15</v>
      </c>
      <c r="F11541" t="s">
        <v>43</v>
      </c>
      <c r="G11541" t="s">
        <v>110</v>
      </c>
      <c r="H11541">
        <v>4</v>
      </c>
      <c r="I11541">
        <v>69107.509999999995</v>
      </c>
      <c r="J11541">
        <v>0.05</v>
      </c>
      <c r="K11541">
        <v>262608.53999999998</v>
      </c>
      <c r="L11541">
        <v>31931.89</v>
      </c>
      <c r="M11541">
        <f t="shared" si="542"/>
        <v>262608.53799999994</v>
      </c>
      <c r="N11541" t="str">
        <f t="shared" si="540"/>
        <v>Q4</v>
      </c>
      <c r="O11541" s="2">
        <f t="shared" si="541"/>
        <v>12.159501743545736</v>
      </c>
      <c r="P11541" t="str">
        <f>VLOOKUP(retail_sales_2023!C11541,customers!A:J,5,)</f>
        <v>Hyderabad</v>
      </c>
      <c r="Q11541" t="str">
        <f>VLOOKUP(C11541,customers!A:J,10,0)</f>
        <v>Premium</v>
      </c>
    </row>
    <row r="11542" spans="1:17" x14ac:dyDescent="0.3">
      <c r="A11542" t="s">
        <v>12633</v>
      </c>
      <c r="B11542" s="1">
        <v>45283</v>
      </c>
      <c r="C11542" t="s">
        <v>266</v>
      </c>
      <c r="D11542" t="s">
        <v>267</v>
      </c>
      <c r="E11542" t="s">
        <v>27</v>
      </c>
      <c r="F11542" t="s">
        <v>81</v>
      </c>
      <c r="G11542" t="s">
        <v>105</v>
      </c>
      <c r="H11542">
        <v>4</v>
      </c>
      <c r="I11542">
        <v>3446.26</v>
      </c>
      <c r="J11542">
        <v>0</v>
      </c>
      <c r="K11542">
        <v>13785.04</v>
      </c>
      <c r="L11542">
        <v>-252.34</v>
      </c>
      <c r="M11542">
        <f t="shared" si="542"/>
        <v>13785.04</v>
      </c>
      <c r="N11542" t="str">
        <f t="shared" si="540"/>
        <v>Q4</v>
      </c>
      <c r="O11542" s="2">
        <f t="shared" si="541"/>
        <v>-1.8305351308374875</v>
      </c>
      <c r="P11542" t="str">
        <f>VLOOKUP(retail_sales_2023!C11542,customers!A:J,5,)</f>
        <v>Amritsar</v>
      </c>
      <c r="Q11542" t="str">
        <f>VLOOKUP(C11542,customers!A:J,10,0)</f>
        <v>Premium</v>
      </c>
    </row>
    <row r="11543" spans="1:17" x14ac:dyDescent="0.3">
      <c r="A11543" t="s">
        <v>12634</v>
      </c>
      <c r="B11543" s="1">
        <v>45280</v>
      </c>
      <c r="C11543" t="s">
        <v>1503</v>
      </c>
      <c r="D11543" t="s">
        <v>1504</v>
      </c>
      <c r="E11543" t="s">
        <v>33</v>
      </c>
      <c r="F11543" t="s">
        <v>38</v>
      </c>
      <c r="G11543" t="s">
        <v>48</v>
      </c>
      <c r="H11543">
        <v>1</v>
      </c>
      <c r="I11543">
        <v>2885.38</v>
      </c>
      <c r="J11543">
        <v>0.05</v>
      </c>
      <c r="K11543">
        <v>2741.11</v>
      </c>
      <c r="L11543">
        <v>898.89</v>
      </c>
      <c r="M11543">
        <f t="shared" si="542"/>
        <v>2741.1109999999999</v>
      </c>
      <c r="N11543" t="str">
        <f t="shared" si="540"/>
        <v>Q4</v>
      </c>
      <c r="O11543" s="2">
        <f t="shared" si="541"/>
        <v>32.792919656635448</v>
      </c>
      <c r="P11543" t="str">
        <f>VLOOKUP(retail_sales_2023!C11543,customers!A:J,5,)</f>
        <v>Mumbai</v>
      </c>
      <c r="Q11543" t="str">
        <f>VLOOKUP(C11543,customers!A:J,10,0)</f>
        <v>Premium</v>
      </c>
    </row>
    <row r="11544" spans="1:17" x14ac:dyDescent="0.3">
      <c r="A11544" t="s">
        <v>12635</v>
      </c>
      <c r="B11544" s="1">
        <v>45103</v>
      </c>
      <c r="C11544" t="s">
        <v>507</v>
      </c>
      <c r="D11544" t="s">
        <v>508</v>
      </c>
      <c r="E11544" t="s">
        <v>33</v>
      </c>
      <c r="F11544" t="s">
        <v>52</v>
      </c>
      <c r="G11544" t="s">
        <v>200</v>
      </c>
      <c r="H11544">
        <v>7</v>
      </c>
      <c r="I11544">
        <v>788.44</v>
      </c>
      <c r="J11544">
        <v>0.15</v>
      </c>
      <c r="K11544">
        <v>4691.22</v>
      </c>
      <c r="L11544">
        <v>481.59</v>
      </c>
      <c r="M11544">
        <f t="shared" si="542"/>
        <v>4691.2179999999998</v>
      </c>
      <c r="N11544" t="str">
        <f t="shared" si="540"/>
        <v>Q2</v>
      </c>
      <c r="O11544" s="2">
        <f t="shared" si="541"/>
        <v>10.265773082481742</v>
      </c>
      <c r="P11544" t="str">
        <f>VLOOKUP(retail_sales_2023!C11544,customers!A:J,5,)</f>
        <v>Nagpur</v>
      </c>
      <c r="Q11544" t="str">
        <f>VLOOKUP(C11544,customers!A:J,10,0)</f>
        <v>Premium</v>
      </c>
    </row>
    <row r="11545" spans="1:17" x14ac:dyDescent="0.3">
      <c r="A11545" t="s">
        <v>12636</v>
      </c>
      <c r="B11545" s="1">
        <v>45038</v>
      </c>
      <c r="C11545" t="s">
        <v>1245</v>
      </c>
      <c r="D11545" t="s">
        <v>1246</v>
      </c>
      <c r="E11545" t="s">
        <v>15</v>
      </c>
      <c r="F11545" t="s">
        <v>52</v>
      </c>
      <c r="G11545" t="s">
        <v>69</v>
      </c>
      <c r="H11545">
        <v>4</v>
      </c>
      <c r="I11545">
        <v>82.41</v>
      </c>
      <c r="J11545">
        <v>0</v>
      </c>
      <c r="K11545">
        <v>329.64</v>
      </c>
      <c r="L11545">
        <v>32.29</v>
      </c>
      <c r="M11545">
        <f t="shared" si="542"/>
        <v>329.64</v>
      </c>
      <c r="N11545" t="str">
        <f t="shared" si="540"/>
        <v>Q2</v>
      </c>
      <c r="O11545" s="2">
        <f t="shared" si="541"/>
        <v>9.7955345225094046</v>
      </c>
      <c r="P11545" t="str">
        <f>VLOOKUP(retail_sales_2023!C11545,customers!A:J,5,)</f>
        <v>Hyderabad</v>
      </c>
      <c r="Q11545" t="str">
        <f>VLOOKUP(C11545,customers!A:J,10,0)</f>
        <v>Premium</v>
      </c>
    </row>
    <row r="11546" spans="1:17" x14ac:dyDescent="0.3">
      <c r="A11546" t="s">
        <v>12637</v>
      </c>
      <c r="B11546" s="1">
        <v>45016</v>
      </c>
      <c r="C11546" t="s">
        <v>390</v>
      </c>
      <c r="D11546" t="s">
        <v>391</v>
      </c>
      <c r="E11546" t="s">
        <v>33</v>
      </c>
      <c r="F11546" t="s">
        <v>38</v>
      </c>
      <c r="G11546" t="s">
        <v>39</v>
      </c>
      <c r="H11546">
        <v>4</v>
      </c>
      <c r="I11546">
        <v>2603.7399999999998</v>
      </c>
      <c r="J11546">
        <v>0.05</v>
      </c>
      <c r="K11546">
        <v>9894.2099999999991</v>
      </c>
      <c r="L11546">
        <v>3251.24</v>
      </c>
      <c r="M11546">
        <f t="shared" si="542"/>
        <v>9894.2119999999995</v>
      </c>
      <c r="N11546" t="str">
        <f t="shared" si="540"/>
        <v>Q1</v>
      </c>
      <c r="O11546" s="2">
        <f t="shared" si="541"/>
        <v>32.860026217353386</v>
      </c>
      <c r="P11546" t="str">
        <f>VLOOKUP(retail_sales_2023!C11546,customers!A:J,5,)</f>
        <v>Mumbai</v>
      </c>
      <c r="Q11546" t="str">
        <f>VLOOKUP(C11546,customers!A:J,10,0)</f>
        <v>Occasional</v>
      </c>
    </row>
    <row r="11547" spans="1:17" x14ac:dyDescent="0.3">
      <c r="A11547" t="s">
        <v>12638</v>
      </c>
      <c r="B11547" s="1">
        <v>45191</v>
      </c>
      <c r="C11547" t="s">
        <v>1223</v>
      </c>
      <c r="D11547" t="s">
        <v>1224</v>
      </c>
      <c r="E11547" t="s">
        <v>15</v>
      </c>
      <c r="F11547" t="s">
        <v>28</v>
      </c>
      <c r="G11547" t="s">
        <v>466</v>
      </c>
      <c r="H11547">
        <v>5</v>
      </c>
      <c r="I11547">
        <v>1158.8699999999999</v>
      </c>
      <c r="J11547">
        <v>0.05</v>
      </c>
      <c r="K11547">
        <v>5504.63</v>
      </c>
      <c r="L11547">
        <v>1089.97</v>
      </c>
      <c r="M11547">
        <f t="shared" si="542"/>
        <v>5504.6324999999988</v>
      </c>
      <c r="N11547" t="str">
        <f t="shared" si="540"/>
        <v>Q3</v>
      </c>
      <c r="O11547" s="2">
        <f t="shared" si="541"/>
        <v>19.800967549135908</v>
      </c>
      <c r="P11547" t="str">
        <f>VLOOKUP(retail_sales_2023!C11547,customers!A:J,5,)</f>
        <v>Chennai</v>
      </c>
      <c r="Q11547" t="str">
        <f>VLOOKUP(C11547,customers!A:J,10,0)</f>
        <v>Premium</v>
      </c>
    </row>
    <row r="11548" spans="1:17" x14ac:dyDescent="0.3">
      <c r="A11548" t="s">
        <v>12639</v>
      </c>
      <c r="B11548" s="1">
        <v>45107</v>
      </c>
      <c r="C11548" t="s">
        <v>951</v>
      </c>
      <c r="D11548" t="s">
        <v>952</v>
      </c>
      <c r="E11548" t="s">
        <v>15</v>
      </c>
      <c r="F11548" t="s">
        <v>43</v>
      </c>
      <c r="G11548" t="s">
        <v>128</v>
      </c>
      <c r="H11548">
        <v>3</v>
      </c>
      <c r="I11548">
        <v>2657.58</v>
      </c>
      <c r="J11548">
        <v>0.1</v>
      </c>
      <c r="K11548">
        <v>7175.47</v>
      </c>
      <c r="L11548">
        <v>852.66</v>
      </c>
      <c r="M11548">
        <f t="shared" si="542"/>
        <v>7175.4660000000003</v>
      </c>
      <c r="N11548" t="str">
        <f t="shared" si="540"/>
        <v>Q2</v>
      </c>
      <c r="O11548" s="2">
        <f t="shared" si="541"/>
        <v>11.882984668600105</v>
      </c>
      <c r="P11548" t="str">
        <f>VLOOKUP(retail_sales_2023!C11548,customers!A:J,5,)</f>
        <v>Chennai</v>
      </c>
      <c r="Q11548" t="str">
        <f>VLOOKUP(C11548,customers!A:J,10,0)</f>
        <v>Regular</v>
      </c>
    </row>
    <row r="11549" spans="1:17" x14ac:dyDescent="0.3">
      <c r="A11549" t="s">
        <v>12640</v>
      </c>
      <c r="B11549" s="1">
        <v>45104</v>
      </c>
      <c r="C11549" t="s">
        <v>535</v>
      </c>
      <c r="D11549" t="s">
        <v>536</v>
      </c>
      <c r="E11549" t="s">
        <v>21</v>
      </c>
      <c r="F11549" t="s">
        <v>22</v>
      </c>
      <c r="G11549" t="s">
        <v>516</v>
      </c>
      <c r="H11549">
        <v>4</v>
      </c>
      <c r="I11549">
        <v>25962.05</v>
      </c>
      <c r="J11549">
        <v>0.2</v>
      </c>
      <c r="K11549">
        <v>83078.559999999998</v>
      </c>
      <c r="L11549">
        <v>22777.88</v>
      </c>
      <c r="M11549">
        <f t="shared" si="542"/>
        <v>83078.559999999998</v>
      </c>
      <c r="N11549" t="str">
        <f t="shared" si="540"/>
        <v>Q2</v>
      </c>
      <c r="O11549" s="2">
        <f t="shared" si="541"/>
        <v>27.417278296590602</v>
      </c>
      <c r="P11549" t="str">
        <f>VLOOKUP(retail_sales_2023!C11549,customers!A:J,5,)</f>
        <v>Guwahati</v>
      </c>
      <c r="Q11549" t="str">
        <f>VLOOKUP(C11549,customers!A:J,10,0)</f>
        <v>Premium</v>
      </c>
    </row>
    <row r="11550" spans="1:17" x14ac:dyDescent="0.3">
      <c r="A11550" t="s">
        <v>12641</v>
      </c>
      <c r="B11550" s="1">
        <v>44946</v>
      </c>
      <c r="C11550" t="s">
        <v>2566</v>
      </c>
      <c r="D11550" t="s">
        <v>2567</v>
      </c>
      <c r="E11550" t="s">
        <v>15</v>
      </c>
      <c r="F11550" t="s">
        <v>52</v>
      </c>
      <c r="G11550" t="s">
        <v>169</v>
      </c>
      <c r="H11550">
        <v>3</v>
      </c>
      <c r="I11550">
        <v>776.48</v>
      </c>
      <c r="J11550">
        <v>0.25</v>
      </c>
      <c r="K11550">
        <v>1747.08</v>
      </c>
      <c r="L11550">
        <v>-201.87</v>
      </c>
      <c r="M11550">
        <f t="shared" si="542"/>
        <v>1747.08</v>
      </c>
      <c r="N11550" t="str">
        <f t="shared" si="540"/>
        <v>Q1</v>
      </c>
      <c r="O11550" s="2">
        <f t="shared" si="541"/>
        <v>-11.554708427776633</v>
      </c>
      <c r="P11550" t="str">
        <f>VLOOKUP(retail_sales_2023!C11550,customers!A:J,5,)</f>
        <v>Bengaluru</v>
      </c>
      <c r="Q11550" t="str">
        <f>VLOOKUP(C11550,customers!A:J,10,0)</f>
        <v>Premium</v>
      </c>
    </row>
    <row r="11551" spans="1:17" x14ac:dyDescent="0.3">
      <c r="A11551" t="s">
        <v>12642</v>
      </c>
      <c r="B11551" s="1">
        <v>45226</v>
      </c>
      <c r="C11551" t="s">
        <v>1717</v>
      </c>
      <c r="D11551" t="s">
        <v>1718</v>
      </c>
      <c r="E11551" t="s">
        <v>15</v>
      </c>
      <c r="F11551" t="s">
        <v>38</v>
      </c>
      <c r="G11551" t="s">
        <v>73</v>
      </c>
      <c r="H11551">
        <v>3</v>
      </c>
      <c r="I11551">
        <v>1154.4000000000001</v>
      </c>
      <c r="J11551">
        <v>0</v>
      </c>
      <c r="K11551">
        <v>3463.2</v>
      </c>
      <c r="L11551">
        <v>-159.63999999999999</v>
      </c>
      <c r="M11551">
        <f t="shared" si="542"/>
        <v>3463.2000000000003</v>
      </c>
      <c r="N11551" t="str">
        <f t="shared" si="540"/>
        <v>Q4</v>
      </c>
      <c r="O11551" s="2">
        <f t="shared" si="541"/>
        <v>-4.6096096096096089</v>
      </c>
      <c r="P11551" t="str">
        <f>VLOOKUP(retail_sales_2023!C11551,customers!A:J,5,)</f>
        <v>Chennai</v>
      </c>
      <c r="Q11551" t="str">
        <f>VLOOKUP(C11551,customers!A:J,10,0)</f>
        <v>Premium</v>
      </c>
    </row>
    <row r="11552" spans="1:17" x14ac:dyDescent="0.3">
      <c r="A11552" t="s">
        <v>12643</v>
      </c>
      <c r="B11552" s="1">
        <v>45259</v>
      </c>
      <c r="C11552" t="s">
        <v>202</v>
      </c>
      <c r="D11552" t="s">
        <v>203</v>
      </c>
      <c r="E11552" t="s">
        <v>27</v>
      </c>
      <c r="F11552" t="s">
        <v>22</v>
      </c>
      <c r="G11552" t="s">
        <v>23</v>
      </c>
      <c r="H11552">
        <v>1</v>
      </c>
      <c r="I11552">
        <v>17465.330000000002</v>
      </c>
      <c r="J11552">
        <v>0.05</v>
      </c>
      <c r="K11552">
        <v>16592.060000000001</v>
      </c>
      <c r="L11552">
        <v>5265.62</v>
      </c>
      <c r="M11552">
        <f t="shared" si="542"/>
        <v>16592.0635</v>
      </c>
      <c r="N11552" t="str">
        <f t="shared" si="540"/>
        <v>Q4</v>
      </c>
      <c r="O11552" s="2">
        <f t="shared" si="541"/>
        <v>31.735782054790057</v>
      </c>
      <c r="P11552" t="str">
        <f>VLOOKUP(retail_sales_2023!C11552,customers!A:J,5,)</f>
        <v>Lucknow</v>
      </c>
      <c r="Q11552" t="str">
        <f>VLOOKUP(C11552,customers!A:J,10,0)</f>
        <v>Premium</v>
      </c>
    </row>
    <row r="11553" spans="1:17" x14ac:dyDescent="0.3">
      <c r="A11553" t="s">
        <v>12644</v>
      </c>
      <c r="B11553" s="1">
        <v>45171</v>
      </c>
      <c r="C11553" t="s">
        <v>36</v>
      </c>
      <c r="D11553" t="s">
        <v>37</v>
      </c>
      <c r="E11553" t="s">
        <v>27</v>
      </c>
      <c r="F11553" t="s">
        <v>43</v>
      </c>
      <c r="G11553" t="s">
        <v>243</v>
      </c>
      <c r="H11553">
        <v>2</v>
      </c>
      <c r="I11553">
        <v>6327.03</v>
      </c>
      <c r="J11553">
        <v>0</v>
      </c>
      <c r="K11553">
        <v>12654.06</v>
      </c>
      <c r="L11553">
        <v>1069.47</v>
      </c>
      <c r="M11553">
        <f t="shared" si="542"/>
        <v>12654.06</v>
      </c>
      <c r="N11553" t="str">
        <f t="shared" si="540"/>
        <v>Q3</v>
      </c>
      <c r="O11553" s="2">
        <f t="shared" si="541"/>
        <v>8.4515957724240298</v>
      </c>
      <c r="P11553" t="str">
        <f>VLOOKUP(retail_sales_2023!C11553,customers!A:J,5,)</f>
        <v>Lucknow</v>
      </c>
      <c r="Q11553" t="str">
        <f>VLOOKUP(C11553,customers!A:J,10,0)</f>
        <v>Premium</v>
      </c>
    </row>
    <row r="11554" spans="1:17" x14ac:dyDescent="0.3">
      <c r="A11554" t="s">
        <v>12645</v>
      </c>
      <c r="B11554" s="1">
        <v>44929</v>
      </c>
      <c r="C11554" t="s">
        <v>152</v>
      </c>
      <c r="D11554" t="s">
        <v>13093</v>
      </c>
      <c r="E11554" t="s">
        <v>27</v>
      </c>
      <c r="F11554" t="s">
        <v>52</v>
      </c>
      <c r="G11554" t="s">
        <v>937</v>
      </c>
      <c r="H11554">
        <v>8</v>
      </c>
      <c r="I11554">
        <v>88.1</v>
      </c>
      <c r="J11554">
        <v>0</v>
      </c>
      <c r="K11554">
        <v>704.8</v>
      </c>
      <c r="L11554">
        <v>62.53</v>
      </c>
      <c r="M11554">
        <f t="shared" si="542"/>
        <v>704.8</v>
      </c>
      <c r="N11554" t="str">
        <f t="shared" si="540"/>
        <v>Q1</v>
      </c>
      <c r="O11554" s="2">
        <f t="shared" si="541"/>
        <v>8.8720204313280373</v>
      </c>
      <c r="P11554" t="str">
        <f>VLOOKUP(retail_sales_2023!C11554,customers!A:J,5,)</f>
        <v>Lucknow</v>
      </c>
      <c r="Q11554" t="str">
        <f>VLOOKUP(C11554,customers!A:J,10,0)</f>
        <v>Premium</v>
      </c>
    </row>
    <row r="11555" spans="1:17" x14ac:dyDescent="0.3">
      <c r="A11555" t="s">
        <v>12646</v>
      </c>
      <c r="B11555" s="1">
        <v>45021</v>
      </c>
      <c r="C11555" t="s">
        <v>385</v>
      </c>
      <c r="D11555" t="s">
        <v>386</v>
      </c>
      <c r="E11555" t="s">
        <v>15</v>
      </c>
      <c r="F11555" t="s">
        <v>52</v>
      </c>
      <c r="G11555" t="s">
        <v>133</v>
      </c>
      <c r="H11555">
        <v>8</v>
      </c>
      <c r="I11555">
        <v>648.61</v>
      </c>
      <c r="J11555">
        <v>0.25</v>
      </c>
      <c r="K11555">
        <v>3891.66</v>
      </c>
      <c r="L11555">
        <v>341.82</v>
      </c>
      <c r="M11555">
        <f t="shared" si="542"/>
        <v>3891.66</v>
      </c>
      <c r="N11555" t="str">
        <f t="shared" si="540"/>
        <v>Q2</v>
      </c>
      <c r="O11555" s="2">
        <f t="shared" si="541"/>
        <v>8.7833983441513386</v>
      </c>
      <c r="P11555" t="str">
        <f>VLOOKUP(retail_sales_2023!C11555,customers!A:J,5,)</f>
        <v>Hyderabad</v>
      </c>
      <c r="Q11555" t="str">
        <f>VLOOKUP(C11555,customers!A:J,10,0)</f>
        <v>Premium</v>
      </c>
    </row>
    <row r="11556" spans="1:17" x14ac:dyDescent="0.3">
      <c r="A11556" t="s">
        <v>12647</v>
      </c>
      <c r="B11556" s="1">
        <v>45021</v>
      </c>
      <c r="C11556" t="s">
        <v>2187</v>
      </c>
      <c r="D11556" t="s">
        <v>2188</v>
      </c>
      <c r="E11556" t="s">
        <v>21</v>
      </c>
      <c r="F11556" t="s">
        <v>28</v>
      </c>
      <c r="G11556" t="s">
        <v>57</v>
      </c>
      <c r="H11556">
        <v>2</v>
      </c>
      <c r="I11556">
        <v>1469.22</v>
      </c>
      <c r="J11556">
        <v>0</v>
      </c>
      <c r="K11556">
        <v>2938.44</v>
      </c>
      <c r="L11556">
        <v>-434.99</v>
      </c>
      <c r="M11556">
        <f t="shared" si="542"/>
        <v>2938.44</v>
      </c>
      <c r="N11556" t="str">
        <f t="shared" si="540"/>
        <v>Q2</v>
      </c>
      <c r="O11556" s="2">
        <f t="shared" si="541"/>
        <v>-14.803433114169422</v>
      </c>
      <c r="P11556" t="str">
        <f>VLOOKUP(retail_sales_2023!C11556,customers!A:J,5,)</f>
        <v>Patna</v>
      </c>
      <c r="Q11556" t="str">
        <f>VLOOKUP(C11556,customers!A:J,10,0)</f>
        <v>Premium</v>
      </c>
    </row>
    <row r="11557" spans="1:17" x14ac:dyDescent="0.3">
      <c r="A11557" t="s">
        <v>12648</v>
      </c>
      <c r="B11557" s="1">
        <v>45174</v>
      </c>
      <c r="C11557" t="s">
        <v>693</v>
      </c>
      <c r="D11557" t="s">
        <v>694</v>
      </c>
      <c r="E11557" t="s">
        <v>27</v>
      </c>
      <c r="F11557" t="s">
        <v>38</v>
      </c>
      <c r="G11557" t="s">
        <v>456</v>
      </c>
      <c r="H11557">
        <v>4</v>
      </c>
      <c r="I11557">
        <v>3320.84</v>
      </c>
      <c r="J11557">
        <v>0.05</v>
      </c>
      <c r="K11557">
        <v>12619.19</v>
      </c>
      <c r="L11557">
        <v>4462.3599999999997</v>
      </c>
      <c r="M11557">
        <f t="shared" si="542"/>
        <v>12619.191999999999</v>
      </c>
      <c r="N11557" t="str">
        <f t="shared" si="540"/>
        <v>Q3</v>
      </c>
      <c r="O11557" s="2">
        <f t="shared" si="541"/>
        <v>35.3616991264891</v>
      </c>
      <c r="P11557" t="str">
        <f>VLOOKUP(retail_sales_2023!C11557,customers!A:J,5,)</f>
        <v>Delhi</v>
      </c>
      <c r="Q11557" t="str">
        <f>VLOOKUP(C11557,customers!A:J,10,0)</f>
        <v>Regular</v>
      </c>
    </row>
    <row r="11558" spans="1:17" x14ac:dyDescent="0.3">
      <c r="A11558" t="s">
        <v>12649</v>
      </c>
      <c r="B11558" s="1">
        <v>45273</v>
      </c>
      <c r="C11558" t="s">
        <v>1659</v>
      </c>
      <c r="D11558" t="s">
        <v>1781</v>
      </c>
      <c r="E11558" t="s">
        <v>15</v>
      </c>
      <c r="F11558" t="s">
        <v>22</v>
      </c>
      <c r="G11558" t="s">
        <v>196</v>
      </c>
      <c r="H11558">
        <v>4</v>
      </c>
      <c r="I11558">
        <v>40602.519999999997</v>
      </c>
      <c r="J11558">
        <v>0.25</v>
      </c>
      <c r="K11558">
        <v>121807.56</v>
      </c>
      <c r="L11558">
        <v>22665.86</v>
      </c>
      <c r="M11558">
        <f t="shared" si="542"/>
        <v>121807.56</v>
      </c>
      <c r="N11558" t="str">
        <f t="shared" si="540"/>
        <v>Q4</v>
      </c>
      <c r="O11558" s="2">
        <f t="shared" si="541"/>
        <v>18.607925485084834</v>
      </c>
      <c r="P11558" t="str">
        <f>VLOOKUP(retail_sales_2023!C11558,customers!A:J,5,)</f>
        <v>Coimbatore</v>
      </c>
      <c r="Q11558" t="str">
        <f>VLOOKUP(C11558,customers!A:J,10,0)</f>
        <v>Regular</v>
      </c>
    </row>
    <row r="11559" spans="1:17" x14ac:dyDescent="0.3">
      <c r="A11559" t="s">
        <v>12650</v>
      </c>
      <c r="B11559" s="1">
        <v>45105</v>
      </c>
      <c r="C11559" t="s">
        <v>13</v>
      </c>
      <c r="D11559" t="s">
        <v>14</v>
      </c>
      <c r="E11559" t="s">
        <v>15</v>
      </c>
      <c r="F11559" t="s">
        <v>16</v>
      </c>
      <c r="G11559" t="s">
        <v>356</v>
      </c>
      <c r="H11559">
        <v>1</v>
      </c>
      <c r="I11559">
        <v>591.58000000000004</v>
      </c>
      <c r="J11559">
        <v>0</v>
      </c>
      <c r="K11559">
        <v>591.58000000000004</v>
      </c>
      <c r="L11559">
        <v>233.96</v>
      </c>
      <c r="M11559">
        <f t="shared" si="542"/>
        <v>591.58000000000004</v>
      </c>
      <c r="N11559" t="str">
        <f t="shared" si="540"/>
        <v>Q2</v>
      </c>
      <c r="O11559" s="2">
        <f t="shared" si="541"/>
        <v>39.548328205821697</v>
      </c>
      <c r="P11559" t="str">
        <f>VLOOKUP(retail_sales_2023!C11559,customers!A:J,5,)</f>
        <v>Kochi</v>
      </c>
      <c r="Q11559" t="str">
        <f>VLOOKUP(C11559,customers!A:J,10,0)</f>
        <v>Regular</v>
      </c>
    </row>
    <row r="11560" spans="1:17" x14ac:dyDescent="0.3">
      <c r="A11560" t="s">
        <v>12651</v>
      </c>
      <c r="B11560" s="1">
        <v>45168</v>
      </c>
      <c r="C11560" t="s">
        <v>1634</v>
      </c>
      <c r="D11560" t="s">
        <v>1635</v>
      </c>
      <c r="E11560" t="s">
        <v>33</v>
      </c>
      <c r="F11560" t="s">
        <v>16</v>
      </c>
      <c r="G11560" t="s">
        <v>192</v>
      </c>
      <c r="H11560">
        <v>4</v>
      </c>
      <c r="I11560">
        <v>418.14</v>
      </c>
      <c r="J11560">
        <v>0.25</v>
      </c>
      <c r="K11560">
        <v>1254.42</v>
      </c>
      <c r="L11560">
        <v>329.14</v>
      </c>
      <c r="M11560">
        <f t="shared" si="542"/>
        <v>1254.42</v>
      </c>
      <c r="N11560" t="str">
        <f t="shared" si="540"/>
        <v>Q3</v>
      </c>
      <c r="O11560" s="2">
        <f t="shared" si="541"/>
        <v>26.238420943543627</v>
      </c>
      <c r="P11560" t="str">
        <f>VLOOKUP(retail_sales_2023!C11560,customers!A:J,5,)</f>
        <v>Nagpur</v>
      </c>
      <c r="Q11560" t="str">
        <f>VLOOKUP(C11560,customers!A:J,10,0)</f>
        <v>Occasional</v>
      </c>
    </row>
    <row r="11561" spans="1:17" x14ac:dyDescent="0.3">
      <c r="A11561" t="s">
        <v>12652</v>
      </c>
      <c r="B11561" s="1">
        <v>44956</v>
      </c>
      <c r="C11561" t="s">
        <v>67</v>
      </c>
      <c r="D11561" t="s">
        <v>68</v>
      </c>
      <c r="E11561" t="s">
        <v>33</v>
      </c>
      <c r="F11561" t="s">
        <v>52</v>
      </c>
      <c r="G11561" t="s">
        <v>169</v>
      </c>
      <c r="H11561">
        <v>9</v>
      </c>
      <c r="I11561">
        <v>199.39</v>
      </c>
      <c r="J11561">
        <v>0.15</v>
      </c>
      <c r="K11561">
        <v>1525.33</v>
      </c>
      <c r="L11561">
        <v>144.16</v>
      </c>
      <c r="M11561">
        <f t="shared" si="542"/>
        <v>1525.3334999999997</v>
      </c>
      <c r="N11561" t="str">
        <f t="shared" si="540"/>
        <v>Q1</v>
      </c>
      <c r="O11561" s="2">
        <f t="shared" si="541"/>
        <v>9.4510696046101508</v>
      </c>
      <c r="P11561" t="str">
        <f>VLOOKUP(retail_sales_2023!C11561,customers!A:J,5,)</f>
        <v>Surat</v>
      </c>
      <c r="Q11561" t="str">
        <f>VLOOKUP(C11561,customers!A:J,10,0)</f>
        <v>Premium</v>
      </c>
    </row>
    <row r="11562" spans="1:17" x14ac:dyDescent="0.3">
      <c r="A11562" t="s">
        <v>12653</v>
      </c>
      <c r="B11562" s="1">
        <v>44957</v>
      </c>
      <c r="C11562" t="s">
        <v>1272</v>
      </c>
      <c r="D11562" t="s">
        <v>1273</v>
      </c>
      <c r="E11562" t="s">
        <v>21</v>
      </c>
      <c r="F11562" t="s">
        <v>81</v>
      </c>
      <c r="G11562" t="s">
        <v>264</v>
      </c>
      <c r="H11562">
        <v>5</v>
      </c>
      <c r="I11562">
        <v>3215.57</v>
      </c>
      <c r="J11562">
        <v>0.25</v>
      </c>
      <c r="K11562">
        <v>12058.39</v>
      </c>
      <c r="L11562">
        <v>3666.17</v>
      </c>
      <c r="M11562">
        <f t="shared" si="542"/>
        <v>12058.387500000001</v>
      </c>
      <c r="N11562" t="str">
        <f t="shared" si="540"/>
        <v>Q1</v>
      </c>
      <c r="O11562" s="2">
        <f t="shared" si="541"/>
        <v>30.40347840797984</v>
      </c>
      <c r="P11562" t="str">
        <f>VLOOKUP(retail_sales_2023!C11562,customers!A:J,5,)</f>
        <v>Guwahati</v>
      </c>
      <c r="Q11562" t="str">
        <f>VLOOKUP(C11562,customers!A:J,10,0)</f>
        <v>Regular</v>
      </c>
    </row>
    <row r="11563" spans="1:17" x14ac:dyDescent="0.3">
      <c r="A11563" t="s">
        <v>12654</v>
      </c>
      <c r="B11563" s="1">
        <v>45274</v>
      </c>
      <c r="C11563" t="s">
        <v>510</v>
      </c>
      <c r="D11563" t="s">
        <v>511</v>
      </c>
      <c r="E11563" t="s">
        <v>21</v>
      </c>
      <c r="F11563" t="s">
        <v>43</v>
      </c>
      <c r="G11563" t="s">
        <v>282</v>
      </c>
      <c r="H11563">
        <v>5</v>
      </c>
      <c r="I11563">
        <v>53459.57</v>
      </c>
      <c r="J11563">
        <v>0.05</v>
      </c>
      <c r="K11563">
        <v>253932.96</v>
      </c>
      <c r="L11563">
        <v>21669.16</v>
      </c>
      <c r="M11563">
        <f t="shared" si="542"/>
        <v>253932.95749999996</v>
      </c>
      <c r="N11563" t="str">
        <f t="shared" si="540"/>
        <v>Q4</v>
      </c>
      <c r="O11563" s="2">
        <f t="shared" si="541"/>
        <v>8.5334176390492988</v>
      </c>
      <c r="P11563" t="str">
        <f>VLOOKUP(retail_sales_2023!C11563,customers!A:J,5,)</f>
        <v>Ranchi</v>
      </c>
      <c r="Q11563" t="str">
        <f>VLOOKUP(C11563,customers!A:J,10,0)</f>
        <v>Premium</v>
      </c>
    </row>
    <row r="11564" spans="1:17" x14ac:dyDescent="0.3">
      <c r="A11564" t="s">
        <v>12655</v>
      </c>
      <c r="B11564" s="1">
        <v>45093</v>
      </c>
      <c r="C11564" t="s">
        <v>1146</v>
      </c>
      <c r="D11564" t="s">
        <v>1147</v>
      </c>
      <c r="E11564" t="s">
        <v>27</v>
      </c>
      <c r="F11564" t="s">
        <v>81</v>
      </c>
      <c r="G11564" t="s">
        <v>239</v>
      </c>
      <c r="H11564">
        <v>2</v>
      </c>
      <c r="I11564">
        <v>1077.1500000000001</v>
      </c>
      <c r="J11564">
        <v>0.05</v>
      </c>
      <c r="K11564">
        <v>2046.59</v>
      </c>
      <c r="L11564">
        <v>588.04999999999995</v>
      </c>
      <c r="M11564">
        <f t="shared" si="542"/>
        <v>2046.585</v>
      </c>
      <c r="N11564" t="str">
        <f t="shared" si="540"/>
        <v>Q2</v>
      </c>
      <c r="O11564" s="2">
        <f t="shared" si="541"/>
        <v>28.733161014174797</v>
      </c>
      <c r="P11564" t="str">
        <f>VLOOKUP(retail_sales_2023!C11564,customers!A:J,5,)</f>
        <v>Jaipur</v>
      </c>
      <c r="Q11564" t="str">
        <f>VLOOKUP(C11564,customers!A:J,10,0)</f>
        <v>Premium</v>
      </c>
    </row>
    <row r="11565" spans="1:17" x14ac:dyDescent="0.3">
      <c r="A11565" t="s">
        <v>12656</v>
      </c>
      <c r="B11565" s="1">
        <v>45108</v>
      </c>
      <c r="C11565" t="s">
        <v>2647</v>
      </c>
      <c r="D11565" t="s">
        <v>3856</v>
      </c>
      <c r="E11565" t="s">
        <v>27</v>
      </c>
      <c r="F11565" t="s">
        <v>81</v>
      </c>
      <c r="G11565" t="s">
        <v>150</v>
      </c>
      <c r="H11565">
        <v>5</v>
      </c>
      <c r="I11565">
        <v>659.16</v>
      </c>
      <c r="J11565">
        <v>0.2</v>
      </c>
      <c r="K11565">
        <v>2636.64</v>
      </c>
      <c r="L11565">
        <v>984.49</v>
      </c>
      <c r="M11565">
        <f t="shared" si="542"/>
        <v>2636.64</v>
      </c>
      <c r="N11565" t="str">
        <f t="shared" si="540"/>
        <v>Q3</v>
      </c>
      <c r="O11565" s="2">
        <f t="shared" si="541"/>
        <v>37.338810000606834</v>
      </c>
      <c r="P11565" t="str">
        <f>VLOOKUP(retail_sales_2023!C11565,customers!A:J,5,)</f>
        <v>Jaipur</v>
      </c>
      <c r="Q11565" t="str">
        <f>VLOOKUP(C11565,customers!A:J,10,0)</f>
        <v>Regular</v>
      </c>
    </row>
    <row r="11566" spans="1:17" x14ac:dyDescent="0.3">
      <c r="A11566" t="s">
        <v>12657</v>
      </c>
      <c r="B11566" s="1">
        <v>45259</v>
      </c>
      <c r="C11566" t="s">
        <v>1002</v>
      </c>
      <c r="D11566" t="s">
        <v>1003</v>
      </c>
      <c r="E11566" t="s">
        <v>21</v>
      </c>
      <c r="F11566" t="s">
        <v>81</v>
      </c>
      <c r="G11566" t="s">
        <v>105</v>
      </c>
      <c r="H11566">
        <v>3</v>
      </c>
      <c r="I11566">
        <v>3526.88</v>
      </c>
      <c r="J11566">
        <v>0.05</v>
      </c>
      <c r="K11566">
        <v>10051.61</v>
      </c>
      <c r="L11566">
        <v>2719.8</v>
      </c>
      <c r="M11566">
        <f t="shared" si="542"/>
        <v>10051.607999999998</v>
      </c>
      <c r="N11566" t="str">
        <f t="shared" si="540"/>
        <v>Q4</v>
      </c>
      <c r="O11566" s="2">
        <f t="shared" si="541"/>
        <v>27.058351846122164</v>
      </c>
      <c r="P11566" t="str">
        <f>VLOOKUP(retail_sales_2023!C11566,customers!A:J,5,)</f>
        <v>Bhubaneswar</v>
      </c>
      <c r="Q11566" t="str">
        <f>VLOOKUP(C11566,customers!A:J,10,0)</f>
        <v>Premium</v>
      </c>
    </row>
    <row r="11567" spans="1:17" x14ac:dyDescent="0.3">
      <c r="A11567" t="s">
        <v>12658</v>
      </c>
      <c r="B11567" s="1">
        <v>45134</v>
      </c>
      <c r="C11567" t="s">
        <v>262</v>
      </c>
      <c r="D11567" t="s">
        <v>263</v>
      </c>
      <c r="E11567" t="s">
        <v>27</v>
      </c>
      <c r="F11567" t="s">
        <v>16</v>
      </c>
      <c r="G11567" t="s">
        <v>192</v>
      </c>
      <c r="H11567">
        <v>2</v>
      </c>
      <c r="I11567">
        <v>885.86</v>
      </c>
      <c r="J11567">
        <v>0.15</v>
      </c>
      <c r="K11567">
        <v>1505.96</v>
      </c>
      <c r="L11567">
        <v>373.88</v>
      </c>
      <c r="M11567">
        <f t="shared" si="542"/>
        <v>1505.962</v>
      </c>
      <c r="N11567" t="str">
        <f t="shared" si="540"/>
        <v>Q3</v>
      </c>
      <c r="O11567" s="2">
        <f t="shared" si="541"/>
        <v>24.826688623867831</v>
      </c>
      <c r="P11567" t="str">
        <f>VLOOKUP(retail_sales_2023!C11567,customers!A:J,5,)</f>
        <v>Jaipur</v>
      </c>
      <c r="Q11567" t="str">
        <f>VLOOKUP(C11567,customers!A:J,10,0)</f>
        <v>Premium</v>
      </c>
    </row>
    <row r="11568" spans="1:17" x14ac:dyDescent="0.3">
      <c r="A11568" t="s">
        <v>12659</v>
      </c>
      <c r="B11568" s="1">
        <v>45062</v>
      </c>
      <c r="C11568" t="s">
        <v>1285</v>
      </c>
      <c r="D11568" t="s">
        <v>1286</v>
      </c>
      <c r="E11568" t="s">
        <v>27</v>
      </c>
      <c r="F11568" t="s">
        <v>43</v>
      </c>
      <c r="G11568" t="s">
        <v>282</v>
      </c>
      <c r="H11568">
        <v>3</v>
      </c>
      <c r="I11568">
        <v>70197.929999999993</v>
      </c>
      <c r="J11568">
        <v>0.05</v>
      </c>
      <c r="K11568">
        <v>200064.1</v>
      </c>
      <c r="L11568">
        <v>26790.32</v>
      </c>
      <c r="M11568">
        <f t="shared" si="542"/>
        <v>200064.10049999997</v>
      </c>
      <c r="N11568" t="str">
        <f t="shared" si="540"/>
        <v>Q2</v>
      </c>
      <c r="O11568" s="2">
        <f t="shared" si="541"/>
        <v>13.390868226733332</v>
      </c>
      <c r="P11568" t="str">
        <f>VLOOKUP(retail_sales_2023!C11568,customers!A:J,5,)</f>
        <v>Chandigarh</v>
      </c>
      <c r="Q11568" t="str">
        <f>VLOOKUP(C11568,customers!A:J,10,0)</f>
        <v>Occasional</v>
      </c>
    </row>
    <row r="11569" spans="1:17" x14ac:dyDescent="0.3">
      <c r="A11569" t="s">
        <v>12660</v>
      </c>
      <c r="B11569" s="1">
        <v>45254</v>
      </c>
      <c r="C11569" t="s">
        <v>989</v>
      </c>
      <c r="D11569" t="s">
        <v>990</v>
      </c>
      <c r="E11569" t="s">
        <v>27</v>
      </c>
      <c r="F11569" t="s">
        <v>28</v>
      </c>
      <c r="G11569" t="s">
        <v>57</v>
      </c>
      <c r="H11569">
        <v>5</v>
      </c>
      <c r="I11569">
        <v>1425.02</v>
      </c>
      <c r="J11569">
        <v>0</v>
      </c>
      <c r="K11569">
        <v>7125.1</v>
      </c>
      <c r="L11569">
        <v>1606.69</v>
      </c>
      <c r="M11569">
        <f t="shared" si="542"/>
        <v>7125.1</v>
      </c>
      <c r="N11569" t="str">
        <f t="shared" si="540"/>
        <v>Q4</v>
      </c>
      <c r="O11569" s="2">
        <f t="shared" si="541"/>
        <v>22.549718600440695</v>
      </c>
      <c r="P11569" t="str">
        <f>VLOOKUP(retail_sales_2023!C11569,customers!A:J,5,)</f>
        <v>Chandigarh</v>
      </c>
      <c r="Q11569" t="str">
        <f>VLOOKUP(C11569,customers!A:J,10,0)</f>
        <v>Premium</v>
      </c>
    </row>
    <row r="11570" spans="1:17" x14ac:dyDescent="0.3">
      <c r="A11570" t="s">
        <v>12661</v>
      </c>
      <c r="B11570" s="1">
        <v>45204</v>
      </c>
      <c r="C11570" t="s">
        <v>1738</v>
      </c>
      <c r="D11570" t="s">
        <v>1739</v>
      </c>
      <c r="E11570" t="s">
        <v>33</v>
      </c>
      <c r="F11570" t="s">
        <v>16</v>
      </c>
      <c r="G11570" t="s">
        <v>286</v>
      </c>
      <c r="H11570">
        <v>5</v>
      </c>
      <c r="I11570">
        <v>474.02</v>
      </c>
      <c r="J11570">
        <v>0.1</v>
      </c>
      <c r="K11570">
        <v>2133.09</v>
      </c>
      <c r="L11570">
        <v>907.93</v>
      </c>
      <c r="M11570">
        <f t="shared" si="542"/>
        <v>2133.09</v>
      </c>
      <c r="N11570" t="str">
        <f t="shared" si="540"/>
        <v>Q4</v>
      </c>
      <c r="O11570" s="2">
        <f t="shared" si="541"/>
        <v>42.564073714658072</v>
      </c>
      <c r="P11570" t="str">
        <f>VLOOKUP(retail_sales_2023!C11570,customers!A:J,5,)</f>
        <v>Surat</v>
      </c>
      <c r="Q11570" t="str">
        <f>VLOOKUP(C11570,customers!A:J,10,0)</f>
        <v>Occasional</v>
      </c>
    </row>
    <row r="11571" spans="1:17" x14ac:dyDescent="0.3">
      <c r="A11571" t="s">
        <v>12662</v>
      </c>
      <c r="B11571" s="1">
        <v>45095</v>
      </c>
      <c r="C11571" t="s">
        <v>3348</v>
      </c>
      <c r="D11571" t="s">
        <v>3349</v>
      </c>
      <c r="E11571" t="s">
        <v>15</v>
      </c>
      <c r="F11571" t="s">
        <v>81</v>
      </c>
      <c r="G11571" t="s">
        <v>333</v>
      </c>
      <c r="H11571">
        <v>4</v>
      </c>
      <c r="I11571">
        <v>2577.85</v>
      </c>
      <c r="J11571">
        <v>0</v>
      </c>
      <c r="K11571">
        <v>10311.4</v>
      </c>
      <c r="L11571">
        <v>2402.6799999999998</v>
      </c>
      <c r="M11571">
        <f t="shared" si="542"/>
        <v>10311.4</v>
      </c>
      <c r="N11571" t="str">
        <f t="shared" si="540"/>
        <v>Q2</v>
      </c>
      <c r="O11571" s="2">
        <f t="shared" si="541"/>
        <v>23.30120061291386</v>
      </c>
      <c r="P11571" t="str">
        <f>VLOOKUP(retail_sales_2023!C11571,customers!A:J,5,)</f>
        <v>Kochi</v>
      </c>
      <c r="Q11571" t="str">
        <f>VLOOKUP(C11571,customers!A:J,10,0)</f>
        <v>Premium</v>
      </c>
    </row>
    <row r="11572" spans="1:17" x14ac:dyDescent="0.3">
      <c r="A11572" t="s">
        <v>12663</v>
      </c>
      <c r="B11572" s="1">
        <v>45288</v>
      </c>
      <c r="C11572" t="s">
        <v>1195</v>
      </c>
      <c r="D11572" t="s">
        <v>1196</v>
      </c>
      <c r="E11572" t="s">
        <v>33</v>
      </c>
      <c r="F11572" t="s">
        <v>28</v>
      </c>
      <c r="G11572" t="s">
        <v>61</v>
      </c>
      <c r="H11572">
        <v>3</v>
      </c>
      <c r="I11572">
        <v>4562.95</v>
      </c>
      <c r="J11572">
        <v>0.1</v>
      </c>
      <c r="K11572">
        <v>12319.96</v>
      </c>
      <c r="L11572">
        <v>3183.99</v>
      </c>
      <c r="M11572">
        <f t="shared" si="542"/>
        <v>12319.964999999998</v>
      </c>
      <c r="N11572" t="str">
        <f t="shared" si="540"/>
        <v>Q4</v>
      </c>
      <c r="O11572" s="2">
        <f t="shared" si="541"/>
        <v>25.844158584930472</v>
      </c>
      <c r="P11572" t="str">
        <f>VLOOKUP(retail_sales_2023!C11572,customers!A:J,5,)</f>
        <v>Surat</v>
      </c>
      <c r="Q11572" t="str">
        <f>VLOOKUP(C11572,customers!A:J,10,0)</f>
        <v>Premium</v>
      </c>
    </row>
    <row r="11573" spans="1:17" x14ac:dyDescent="0.3">
      <c r="A11573" t="s">
        <v>12664</v>
      </c>
      <c r="B11573" s="1">
        <v>45149</v>
      </c>
      <c r="C11573" t="s">
        <v>1268</v>
      </c>
      <c r="D11573" t="s">
        <v>1269</v>
      </c>
      <c r="E11573" t="s">
        <v>15</v>
      </c>
      <c r="F11573" t="s">
        <v>38</v>
      </c>
      <c r="G11573" t="s">
        <v>90</v>
      </c>
      <c r="H11573">
        <v>0</v>
      </c>
      <c r="I11573">
        <v>2901.67</v>
      </c>
      <c r="J11573">
        <v>0</v>
      </c>
      <c r="K11573">
        <v>0</v>
      </c>
      <c r="L11573">
        <v>0</v>
      </c>
      <c r="M11573">
        <f t="shared" si="542"/>
        <v>0</v>
      </c>
      <c r="N11573" t="str">
        <f t="shared" si="540"/>
        <v>Q3</v>
      </c>
      <c r="O11573" s="2">
        <v>0</v>
      </c>
      <c r="P11573" t="str">
        <f>VLOOKUP(retail_sales_2023!C11573,customers!A:J,5,)</f>
        <v>Coimbatore</v>
      </c>
      <c r="Q11573" t="str">
        <f>VLOOKUP(C11573,customers!A:J,10,0)</f>
        <v>Premium</v>
      </c>
    </row>
    <row r="11574" spans="1:17" x14ac:dyDescent="0.3">
      <c r="A11574" t="s">
        <v>12665</v>
      </c>
      <c r="B11574" s="1">
        <v>45240</v>
      </c>
      <c r="C11574" t="s">
        <v>1365</v>
      </c>
      <c r="D11574" t="s">
        <v>1366</v>
      </c>
      <c r="E11574" t="s">
        <v>27</v>
      </c>
      <c r="F11574" t="s">
        <v>38</v>
      </c>
      <c r="G11574" t="s">
        <v>48</v>
      </c>
      <c r="H11574">
        <v>5</v>
      </c>
      <c r="I11574">
        <v>1235.8399999999999</v>
      </c>
      <c r="J11574">
        <v>0.05</v>
      </c>
      <c r="K11574">
        <v>5870.24</v>
      </c>
      <c r="L11574">
        <v>1757.93</v>
      </c>
      <c r="M11574">
        <f t="shared" si="542"/>
        <v>5870.24</v>
      </c>
      <c r="N11574" t="str">
        <f t="shared" si="540"/>
        <v>Q4</v>
      </c>
      <c r="O11574" s="2">
        <f t="shared" si="541"/>
        <v>29.946475782932215</v>
      </c>
      <c r="P11574" t="str">
        <f>VLOOKUP(retail_sales_2023!C11574,customers!A:J,5,)</f>
        <v>Lucknow</v>
      </c>
      <c r="Q11574" t="str">
        <f>VLOOKUP(C11574,customers!A:J,10,0)</f>
        <v>Premium</v>
      </c>
    </row>
    <row r="11575" spans="1:17" x14ac:dyDescent="0.3">
      <c r="A11575" t="s">
        <v>12666</v>
      </c>
      <c r="B11575" s="1">
        <v>44952</v>
      </c>
      <c r="C11575" t="s">
        <v>1450</v>
      </c>
      <c r="D11575" t="s">
        <v>1451</v>
      </c>
      <c r="E11575" t="s">
        <v>21</v>
      </c>
      <c r="F11575" t="s">
        <v>22</v>
      </c>
      <c r="G11575" t="s">
        <v>210</v>
      </c>
      <c r="H11575">
        <v>1</v>
      </c>
      <c r="I11575">
        <v>2156.62</v>
      </c>
      <c r="J11575">
        <v>0.1</v>
      </c>
      <c r="K11575">
        <v>1940.96</v>
      </c>
      <c r="L11575">
        <v>615.85</v>
      </c>
      <c r="M11575">
        <f t="shared" si="542"/>
        <v>1940.9579999999999</v>
      </c>
      <c r="N11575" t="str">
        <f t="shared" si="540"/>
        <v>Q1</v>
      </c>
      <c r="O11575" s="2">
        <f t="shared" si="541"/>
        <v>31.729144340944686</v>
      </c>
      <c r="P11575" t="str">
        <f>VLOOKUP(retail_sales_2023!C11575,customers!A:J,5,)</f>
        <v>Ranchi</v>
      </c>
      <c r="Q11575" t="str">
        <f>VLOOKUP(C11575,customers!A:J,10,0)</f>
        <v>Premium</v>
      </c>
    </row>
    <row r="11576" spans="1:17" x14ac:dyDescent="0.3">
      <c r="A11576" t="s">
        <v>12667</v>
      </c>
      <c r="B11576" s="1">
        <v>44995</v>
      </c>
      <c r="C11576" t="s">
        <v>663</v>
      </c>
      <c r="D11576" t="s">
        <v>1776</v>
      </c>
      <c r="E11576" t="s">
        <v>27</v>
      </c>
      <c r="F11576" t="s">
        <v>52</v>
      </c>
      <c r="G11576" t="s">
        <v>69</v>
      </c>
      <c r="H11576">
        <v>2</v>
      </c>
      <c r="I11576">
        <v>572.57000000000005</v>
      </c>
      <c r="J11576">
        <v>0.1</v>
      </c>
      <c r="K11576">
        <v>1030.6300000000001</v>
      </c>
      <c r="L11576">
        <v>72.010000000000005</v>
      </c>
      <c r="M11576">
        <f t="shared" si="542"/>
        <v>1030.6260000000002</v>
      </c>
      <c r="N11576" t="str">
        <f t="shared" si="540"/>
        <v>Q1</v>
      </c>
      <c r="O11576" s="2">
        <f t="shared" si="541"/>
        <v>6.9869885409894916</v>
      </c>
      <c r="P11576" t="str">
        <f>VLOOKUP(retail_sales_2023!C11576,customers!A:J,5,)</f>
        <v>Lucknow</v>
      </c>
      <c r="Q11576" t="str">
        <f>VLOOKUP(C11576,customers!A:J,10,0)</f>
        <v>Premium</v>
      </c>
    </row>
    <row r="11577" spans="1:17" x14ac:dyDescent="0.3">
      <c r="A11577" t="s">
        <v>12668</v>
      </c>
      <c r="B11577" s="1">
        <v>45015</v>
      </c>
      <c r="C11577" t="s">
        <v>633</v>
      </c>
      <c r="D11577" t="s">
        <v>634</v>
      </c>
      <c r="E11577" t="s">
        <v>21</v>
      </c>
      <c r="F11577" t="s">
        <v>43</v>
      </c>
      <c r="G11577" t="s">
        <v>301</v>
      </c>
      <c r="H11577">
        <v>5</v>
      </c>
      <c r="I11577">
        <v>66365.919999999998</v>
      </c>
      <c r="J11577">
        <v>0</v>
      </c>
      <c r="K11577">
        <v>331829.59999999998</v>
      </c>
      <c r="L11577">
        <v>33315.57</v>
      </c>
      <c r="M11577">
        <f t="shared" si="542"/>
        <v>331829.59999999998</v>
      </c>
      <c r="N11577" t="str">
        <f t="shared" si="540"/>
        <v>Q1</v>
      </c>
      <c r="O11577" s="2">
        <f t="shared" si="541"/>
        <v>10.039963282359381</v>
      </c>
      <c r="P11577" t="str">
        <f>VLOOKUP(retail_sales_2023!C11577,customers!A:J,5,)</f>
        <v>Kolkata</v>
      </c>
      <c r="Q11577" t="str">
        <f>VLOOKUP(C11577,customers!A:J,10,0)</f>
        <v>Premium</v>
      </c>
    </row>
    <row r="11578" spans="1:17" x14ac:dyDescent="0.3">
      <c r="A11578" t="s">
        <v>12669</v>
      </c>
      <c r="B11578" s="1">
        <v>45251</v>
      </c>
      <c r="C11578" t="s">
        <v>1258</v>
      </c>
      <c r="D11578" t="s">
        <v>1259</v>
      </c>
      <c r="E11578" t="s">
        <v>33</v>
      </c>
      <c r="F11578" t="s">
        <v>43</v>
      </c>
      <c r="G11578" t="s">
        <v>44</v>
      </c>
      <c r="H11578">
        <v>3</v>
      </c>
      <c r="I11578">
        <v>26995.31</v>
      </c>
      <c r="J11578">
        <v>0.25</v>
      </c>
      <c r="K11578">
        <v>60739.45</v>
      </c>
      <c r="L11578">
        <v>9354.91</v>
      </c>
      <c r="M11578">
        <f t="shared" si="542"/>
        <v>60739.447500000009</v>
      </c>
      <c r="N11578" t="str">
        <f t="shared" si="540"/>
        <v>Q4</v>
      </c>
      <c r="O11578" s="2">
        <f t="shared" si="541"/>
        <v>15.401703505711692</v>
      </c>
      <c r="P11578" t="str">
        <f>VLOOKUP(retail_sales_2023!C11578,customers!A:J,5,)</f>
        <v>Mumbai</v>
      </c>
      <c r="Q11578" t="str">
        <f>VLOOKUP(C11578,customers!A:J,10,0)</f>
        <v>Regular</v>
      </c>
    </row>
    <row r="11579" spans="1:17" x14ac:dyDescent="0.3">
      <c r="A11579" t="s">
        <v>12670</v>
      </c>
      <c r="B11579" s="1">
        <v>44963</v>
      </c>
      <c r="C11579" t="s">
        <v>1572</v>
      </c>
      <c r="D11579" t="s">
        <v>1573</v>
      </c>
      <c r="E11579" t="s">
        <v>15</v>
      </c>
      <c r="F11579" t="s">
        <v>38</v>
      </c>
      <c r="G11579" t="s">
        <v>39</v>
      </c>
      <c r="H11579">
        <v>2</v>
      </c>
      <c r="I11579">
        <v>1434.73</v>
      </c>
      <c r="J11579">
        <v>0.3</v>
      </c>
      <c r="K11579">
        <v>2008.62</v>
      </c>
      <c r="L11579">
        <v>617.52</v>
      </c>
      <c r="M11579">
        <f t="shared" si="542"/>
        <v>2008.6219999999998</v>
      </c>
      <c r="N11579" t="str">
        <f t="shared" si="540"/>
        <v>Q1</v>
      </c>
      <c r="O11579" s="2">
        <f t="shared" si="541"/>
        <v>30.743495534247394</v>
      </c>
      <c r="P11579" t="str">
        <f>VLOOKUP(retail_sales_2023!C11579,customers!A:J,5,)</f>
        <v>Kochi</v>
      </c>
      <c r="Q11579" t="str">
        <f>VLOOKUP(C11579,customers!A:J,10,0)</f>
        <v>Regular</v>
      </c>
    </row>
    <row r="11580" spans="1:17" x14ac:dyDescent="0.3">
      <c r="A11580" t="s">
        <v>12671</v>
      </c>
      <c r="B11580" s="1">
        <v>45243</v>
      </c>
      <c r="C11580" t="s">
        <v>1872</v>
      </c>
      <c r="D11580" t="s">
        <v>1873</v>
      </c>
      <c r="E11580" t="s">
        <v>33</v>
      </c>
      <c r="F11580" t="s">
        <v>28</v>
      </c>
      <c r="G11580" t="s">
        <v>672</v>
      </c>
      <c r="H11580">
        <v>2</v>
      </c>
      <c r="I11580">
        <v>4596.68</v>
      </c>
      <c r="J11580">
        <v>0.15</v>
      </c>
      <c r="K11580">
        <v>7814.36</v>
      </c>
      <c r="L11580">
        <v>2086.79</v>
      </c>
      <c r="M11580">
        <f t="shared" si="542"/>
        <v>7814.3560000000007</v>
      </c>
      <c r="N11580" t="str">
        <f t="shared" si="540"/>
        <v>Q4</v>
      </c>
      <c r="O11580" s="2">
        <f t="shared" si="541"/>
        <v>26.704554179740885</v>
      </c>
      <c r="P11580" t="str">
        <f>VLOOKUP(retail_sales_2023!C11580,customers!A:J,5,)</f>
        <v>Surat</v>
      </c>
      <c r="Q11580" t="str">
        <f>VLOOKUP(C11580,customers!A:J,10,0)</f>
        <v>Premium</v>
      </c>
    </row>
    <row r="11581" spans="1:17" x14ac:dyDescent="0.3">
      <c r="A11581" t="s">
        <v>12672</v>
      </c>
      <c r="B11581" s="1">
        <v>45218</v>
      </c>
      <c r="C11581" t="s">
        <v>788</v>
      </c>
      <c r="D11581" t="s">
        <v>789</v>
      </c>
      <c r="E11581" t="s">
        <v>27</v>
      </c>
      <c r="F11581" t="s">
        <v>52</v>
      </c>
      <c r="G11581" t="s">
        <v>235</v>
      </c>
      <c r="H11581">
        <v>6</v>
      </c>
      <c r="I11581">
        <v>639.99</v>
      </c>
      <c r="J11581">
        <v>0.05</v>
      </c>
      <c r="K11581">
        <v>3647.94</v>
      </c>
      <c r="L11581">
        <v>212.52</v>
      </c>
      <c r="M11581">
        <f t="shared" si="542"/>
        <v>3647.9429999999998</v>
      </c>
      <c r="N11581" t="str">
        <f t="shared" si="540"/>
        <v>Q4</v>
      </c>
      <c r="O11581" s="2">
        <f t="shared" si="541"/>
        <v>5.8257537130544916</v>
      </c>
      <c r="P11581" t="str">
        <f>VLOOKUP(retail_sales_2023!C11581,customers!A:J,5,)</f>
        <v>Amritsar</v>
      </c>
      <c r="Q11581" t="str">
        <f>VLOOKUP(C11581,customers!A:J,10,0)</f>
        <v>Premium</v>
      </c>
    </row>
    <row r="11582" spans="1:17" x14ac:dyDescent="0.3">
      <c r="A11582" t="s">
        <v>12673</v>
      </c>
      <c r="B11582" s="1">
        <v>45038</v>
      </c>
      <c r="C11582" t="s">
        <v>317</v>
      </c>
      <c r="D11582" t="s">
        <v>318</v>
      </c>
      <c r="E11582" t="s">
        <v>21</v>
      </c>
      <c r="F11582" t="s">
        <v>43</v>
      </c>
      <c r="G11582" t="s">
        <v>44</v>
      </c>
      <c r="H11582">
        <v>1</v>
      </c>
      <c r="I11582">
        <v>37184.44</v>
      </c>
      <c r="J11582">
        <v>0.05</v>
      </c>
      <c r="K11582">
        <v>35325.22</v>
      </c>
      <c r="L11582">
        <v>4960.75</v>
      </c>
      <c r="M11582">
        <f t="shared" si="542"/>
        <v>35325.218000000001</v>
      </c>
      <c r="N11582" t="str">
        <f t="shared" si="540"/>
        <v>Q2</v>
      </c>
      <c r="O11582" s="2">
        <f t="shared" si="541"/>
        <v>14.043083100402487</v>
      </c>
      <c r="P11582" t="str">
        <f>VLOOKUP(retail_sales_2023!C11582,customers!A:J,5,)</f>
        <v>Patna</v>
      </c>
      <c r="Q11582" t="str">
        <f>VLOOKUP(C11582,customers!A:J,10,0)</f>
        <v>Regular</v>
      </c>
    </row>
    <row r="11583" spans="1:17" x14ac:dyDescent="0.3">
      <c r="A11583" t="s">
        <v>12674</v>
      </c>
      <c r="B11583" s="1">
        <v>44939</v>
      </c>
      <c r="C11583" t="s">
        <v>928</v>
      </c>
      <c r="D11583" t="s">
        <v>929</v>
      </c>
      <c r="E11583" t="s">
        <v>27</v>
      </c>
      <c r="F11583" t="s">
        <v>81</v>
      </c>
      <c r="G11583" t="s">
        <v>470</v>
      </c>
      <c r="H11583">
        <v>2</v>
      </c>
      <c r="I11583">
        <v>4663.04</v>
      </c>
      <c r="J11583">
        <v>0.1</v>
      </c>
      <c r="K11583">
        <v>8393.4699999999993</v>
      </c>
      <c r="L11583">
        <v>2267.2399999999998</v>
      </c>
      <c r="M11583">
        <f t="shared" si="542"/>
        <v>8393.4719999999998</v>
      </c>
      <c r="N11583" t="str">
        <f t="shared" si="540"/>
        <v>Q1</v>
      </c>
      <c r="O11583" s="2">
        <f t="shared" si="541"/>
        <v>27.01195095711309</v>
      </c>
      <c r="P11583" t="str">
        <f>VLOOKUP(retail_sales_2023!C11583,customers!A:J,5,)</f>
        <v>Jaipur</v>
      </c>
      <c r="Q11583" t="str">
        <f>VLOOKUP(C11583,customers!A:J,10,0)</f>
        <v>Premium</v>
      </c>
    </row>
    <row r="11584" spans="1:17" x14ac:dyDescent="0.3">
      <c r="A11584" t="s">
        <v>12675</v>
      </c>
      <c r="B11584" s="1">
        <v>45151</v>
      </c>
      <c r="C11584" t="s">
        <v>2487</v>
      </c>
      <c r="D11584" t="s">
        <v>2488</v>
      </c>
      <c r="E11584" t="s">
        <v>27</v>
      </c>
      <c r="F11584" t="s">
        <v>16</v>
      </c>
      <c r="G11584" t="s">
        <v>171</v>
      </c>
      <c r="H11584">
        <v>3</v>
      </c>
      <c r="I11584">
        <v>755.39</v>
      </c>
      <c r="J11584">
        <v>0</v>
      </c>
      <c r="K11584">
        <v>2266.17</v>
      </c>
      <c r="L11584">
        <v>681.53</v>
      </c>
      <c r="M11584">
        <f t="shared" si="542"/>
        <v>2266.17</v>
      </c>
      <c r="N11584" t="str">
        <f t="shared" si="540"/>
        <v>Q3</v>
      </c>
      <c r="O11584" s="2">
        <f t="shared" si="541"/>
        <v>30.074089763786478</v>
      </c>
      <c r="P11584" t="str">
        <f>VLOOKUP(retail_sales_2023!C11584,customers!A:J,5,)</f>
        <v>Amritsar</v>
      </c>
      <c r="Q11584" t="str">
        <f>VLOOKUP(C11584,customers!A:J,10,0)</f>
        <v>Regular</v>
      </c>
    </row>
    <row r="11585" spans="1:17" x14ac:dyDescent="0.3">
      <c r="A11585" t="s">
        <v>12676</v>
      </c>
      <c r="B11585" s="1">
        <v>45144</v>
      </c>
      <c r="C11585" t="s">
        <v>849</v>
      </c>
      <c r="D11585" t="s">
        <v>850</v>
      </c>
      <c r="E11585" t="s">
        <v>27</v>
      </c>
      <c r="F11585" t="s">
        <v>52</v>
      </c>
      <c r="G11585" t="s">
        <v>117</v>
      </c>
      <c r="H11585">
        <v>0</v>
      </c>
      <c r="I11585">
        <v>564.17999999999995</v>
      </c>
      <c r="J11585">
        <v>0.15</v>
      </c>
      <c r="K11585">
        <v>0</v>
      </c>
      <c r="L11585">
        <v>0</v>
      </c>
      <c r="M11585">
        <f t="shared" si="542"/>
        <v>0</v>
      </c>
      <c r="N11585" t="str">
        <f t="shared" si="540"/>
        <v>Q3</v>
      </c>
      <c r="O11585" s="2">
        <v>0</v>
      </c>
      <c r="P11585" t="str">
        <f>VLOOKUP(retail_sales_2023!C11585,customers!A:J,5,)</f>
        <v>Nagpur</v>
      </c>
      <c r="Q11585" t="str">
        <f>VLOOKUP(C11585,customers!A:J,10,0)</f>
        <v>Occasional</v>
      </c>
    </row>
    <row r="11586" spans="1:17" x14ac:dyDescent="0.3">
      <c r="A11586" t="s">
        <v>12677</v>
      </c>
      <c r="B11586" s="1">
        <v>45101</v>
      </c>
      <c r="C11586" t="s">
        <v>1276</v>
      </c>
      <c r="D11586" t="s">
        <v>1861</v>
      </c>
      <c r="E11586" t="s">
        <v>27</v>
      </c>
      <c r="F11586" t="s">
        <v>28</v>
      </c>
      <c r="G11586" t="s">
        <v>672</v>
      </c>
      <c r="H11586">
        <v>3</v>
      </c>
      <c r="I11586">
        <v>4271.8599999999997</v>
      </c>
      <c r="J11586">
        <v>0.05</v>
      </c>
      <c r="K11586">
        <v>12174.8</v>
      </c>
      <c r="L11586">
        <v>3327.4</v>
      </c>
      <c r="M11586">
        <f t="shared" si="542"/>
        <v>12174.800999999998</v>
      </c>
      <c r="N11586" t="str">
        <f t="shared" si="540"/>
        <v>Q2</v>
      </c>
      <c r="O11586" s="2">
        <f t="shared" si="541"/>
        <v>27.330223083746759</v>
      </c>
      <c r="P11586" t="str">
        <f>VLOOKUP(retail_sales_2023!C11586,customers!A:J,5,)</f>
        <v>Jaipur</v>
      </c>
      <c r="Q11586" t="str">
        <f>VLOOKUP(C11586,customers!A:J,10,0)</f>
        <v>Premium</v>
      </c>
    </row>
    <row r="11587" spans="1:17" x14ac:dyDescent="0.3">
      <c r="A11587" t="s">
        <v>12678</v>
      </c>
      <c r="B11587" s="1">
        <v>45065</v>
      </c>
      <c r="C11587" t="s">
        <v>1389</v>
      </c>
      <c r="D11587" t="s">
        <v>1390</v>
      </c>
      <c r="E11587" t="s">
        <v>15</v>
      </c>
      <c r="F11587" t="s">
        <v>81</v>
      </c>
      <c r="G11587" t="s">
        <v>82</v>
      </c>
      <c r="H11587">
        <v>4</v>
      </c>
      <c r="I11587">
        <v>4876.99</v>
      </c>
      <c r="J11587">
        <v>0.05</v>
      </c>
      <c r="K11587">
        <v>18532.560000000001</v>
      </c>
      <c r="L11587">
        <v>6873.08</v>
      </c>
      <c r="M11587">
        <f t="shared" si="542"/>
        <v>18532.561999999998</v>
      </c>
      <c r="N11587" t="str">
        <f t="shared" ref="N11587:N11650" si="543">"Q"&amp;ROUNDUP(MONTH(B11587)/3,0)</f>
        <v>Q2</v>
      </c>
      <c r="O11587" s="2">
        <f t="shared" ref="O11587:O11650" si="544">(L11587/K11587)*100</f>
        <v>37.086511523502416</v>
      </c>
      <c r="P11587" t="str">
        <f>VLOOKUP(retail_sales_2023!C11587,customers!A:J,5,)</f>
        <v>Bengaluru</v>
      </c>
      <c r="Q11587" t="str">
        <f>VLOOKUP(C11587,customers!A:J,10,0)</f>
        <v>Occasional</v>
      </c>
    </row>
    <row r="11588" spans="1:17" x14ac:dyDescent="0.3">
      <c r="A11588" t="s">
        <v>12679</v>
      </c>
      <c r="B11588" s="1">
        <v>45264</v>
      </c>
      <c r="C11588" t="s">
        <v>918</v>
      </c>
      <c r="D11588" t="s">
        <v>919</v>
      </c>
      <c r="E11588" t="s">
        <v>33</v>
      </c>
      <c r="F11588" t="s">
        <v>16</v>
      </c>
      <c r="G11588" t="s">
        <v>356</v>
      </c>
      <c r="H11588">
        <v>1</v>
      </c>
      <c r="I11588">
        <v>458.01</v>
      </c>
      <c r="J11588">
        <v>0.1</v>
      </c>
      <c r="K11588">
        <v>412.21</v>
      </c>
      <c r="L11588">
        <v>181.27</v>
      </c>
      <c r="M11588">
        <f t="shared" si="542"/>
        <v>412.209</v>
      </c>
      <c r="N11588" t="str">
        <f t="shared" si="543"/>
        <v>Q4</v>
      </c>
      <c r="O11588" s="2">
        <f t="shared" si="544"/>
        <v>43.975158293103036</v>
      </c>
      <c r="P11588" t="str">
        <f>VLOOKUP(retail_sales_2023!C11588,customers!A:J,5,)</f>
        <v>Ahmedabad</v>
      </c>
      <c r="Q11588" t="str">
        <f>VLOOKUP(C11588,customers!A:J,10,0)</f>
        <v>Regular</v>
      </c>
    </row>
    <row r="11589" spans="1:17" x14ac:dyDescent="0.3">
      <c r="A11589" t="s">
        <v>12680</v>
      </c>
      <c r="B11589" s="1">
        <v>45220</v>
      </c>
      <c r="C11589" t="s">
        <v>414</v>
      </c>
      <c r="D11589" t="s">
        <v>415</v>
      </c>
      <c r="E11589" t="s">
        <v>33</v>
      </c>
      <c r="F11589" t="s">
        <v>22</v>
      </c>
      <c r="G11589" t="s">
        <v>182</v>
      </c>
      <c r="H11589">
        <v>5</v>
      </c>
      <c r="I11589">
        <v>39708.239999999998</v>
      </c>
      <c r="J11589">
        <v>0.25</v>
      </c>
      <c r="K11589">
        <v>148905.9</v>
      </c>
      <c r="L11589">
        <v>35080.959999999999</v>
      </c>
      <c r="M11589">
        <f t="shared" ref="M11589:M11652" si="545">H11589*I11589*(1-J11589)</f>
        <v>148905.9</v>
      </c>
      <c r="N11589" t="str">
        <f t="shared" si="543"/>
        <v>Q4</v>
      </c>
      <c r="O11589" s="2">
        <f t="shared" si="544"/>
        <v>23.559147085508364</v>
      </c>
      <c r="P11589" t="str">
        <f>VLOOKUP(retail_sales_2023!C11589,customers!A:J,5,)</f>
        <v>Pune</v>
      </c>
      <c r="Q11589" t="str">
        <f>VLOOKUP(C11589,customers!A:J,10,0)</f>
        <v>Premium</v>
      </c>
    </row>
    <row r="11590" spans="1:17" x14ac:dyDescent="0.3">
      <c r="A11590" t="s">
        <v>12681</v>
      </c>
      <c r="B11590" s="1">
        <v>45286</v>
      </c>
      <c r="C11590" t="s">
        <v>809</v>
      </c>
      <c r="D11590" t="s">
        <v>810</v>
      </c>
      <c r="E11590" t="s">
        <v>33</v>
      </c>
      <c r="F11590" t="s">
        <v>38</v>
      </c>
      <c r="G11590" t="s">
        <v>395</v>
      </c>
      <c r="H11590">
        <v>2</v>
      </c>
      <c r="I11590">
        <v>1279.6199999999999</v>
      </c>
      <c r="J11590">
        <v>0</v>
      </c>
      <c r="K11590">
        <v>2559.2399999999998</v>
      </c>
      <c r="L11590">
        <v>804.23</v>
      </c>
      <c r="M11590">
        <f t="shared" si="545"/>
        <v>2559.2399999999998</v>
      </c>
      <c r="N11590" t="str">
        <f t="shared" si="543"/>
        <v>Q4</v>
      </c>
      <c r="O11590" s="2">
        <f t="shared" si="544"/>
        <v>31.424563542301627</v>
      </c>
      <c r="P11590" t="str">
        <f>VLOOKUP(retail_sales_2023!C11590,customers!A:J,5,)</f>
        <v>Ahmedabad</v>
      </c>
      <c r="Q11590" t="str">
        <f>VLOOKUP(C11590,customers!A:J,10,0)</f>
        <v>Premium</v>
      </c>
    </row>
    <row r="11591" spans="1:17" x14ac:dyDescent="0.3">
      <c r="A11591" t="s">
        <v>12682</v>
      </c>
      <c r="B11591" s="1">
        <v>45145</v>
      </c>
      <c r="C11591" t="s">
        <v>1280</v>
      </c>
      <c r="D11591" t="s">
        <v>1281</v>
      </c>
      <c r="E11591" t="s">
        <v>21</v>
      </c>
      <c r="F11591" t="s">
        <v>22</v>
      </c>
      <c r="G11591" t="s">
        <v>34</v>
      </c>
      <c r="H11591">
        <v>0</v>
      </c>
      <c r="I11591">
        <v>11118.44</v>
      </c>
      <c r="J11591">
        <v>0.2</v>
      </c>
      <c r="K11591">
        <v>0</v>
      </c>
      <c r="L11591">
        <v>0</v>
      </c>
      <c r="M11591">
        <f t="shared" si="545"/>
        <v>0</v>
      </c>
      <c r="N11591" t="str">
        <f t="shared" si="543"/>
        <v>Q3</v>
      </c>
      <c r="O11591" s="2">
        <v>0</v>
      </c>
      <c r="P11591" t="str">
        <f>VLOOKUP(retail_sales_2023!C11591,customers!A:J,5,)</f>
        <v>Guwahati</v>
      </c>
      <c r="Q11591" t="str">
        <f>VLOOKUP(C11591,customers!A:J,10,0)</f>
        <v>Premium</v>
      </c>
    </row>
    <row r="11592" spans="1:17" x14ac:dyDescent="0.3">
      <c r="A11592" t="s">
        <v>12683</v>
      </c>
      <c r="B11592" s="1">
        <v>45279</v>
      </c>
      <c r="C11592" t="s">
        <v>654</v>
      </c>
      <c r="D11592" t="s">
        <v>655</v>
      </c>
      <c r="E11592" t="s">
        <v>15</v>
      </c>
      <c r="F11592" t="s">
        <v>52</v>
      </c>
      <c r="G11592" t="s">
        <v>169</v>
      </c>
      <c r="H11592">
        <v>5</v>
      </c>
      <c r="I11592">
        <v>396.79</v>
      </c>
      <c r="J11592">
        <v>0.15</v>
      </c>
      <c r="K11592">
        <v>1686.36</v>
      </c>
      <c r="L11592">
        <v>124.54</v>
      </c>
      <c r="M11592">
        <f t="shared" si="545"/>
        <v>1686.3575000000001</v>
      </c>
      <c r="N11592" t="str">
        <f t="shared" si="543"/>
        <v>Q4</v>
      </c>
      <c r="O11592" s="2">
        <f t="shared" si="544"/>
        <v>7.385137218624731</v>
      </c>
      <c r="P11592" t="str">
        <f>VLOOKUP(retail_sales_2023!C11592,customers!A:J,5,)</f>
        <v>Kochi</v>
      </c>
      <c r="Q11592" t="str">
        <f>VLOOKUP(C11592,customers!A:J,10,0)</f>
        <v>Premium</v>
      </c>
    </row>
    <row r="11593" spans="1:17" x14ac:dyDescent="0.3">
      <c r="A11593" t="s">
        <v>12684</v>
      </c>
      <c r="B11593" s="1">
        <v>45063</v>
      </c>
      <c r="C11593" t="s">
        <v>1072</v>
      </c>
      <c r="D11593" t="s">
        <v>1073</v>
      </c>
      <c r="E11593" t="s">
        <v>21</v>
      </c>
      <c r="F11593" t="s">
        <v>52</v>
      </c>
      <c r="G11593" t="s">
        <v>53</v>
      </c>
      <c r="H11593">
        <v>7</v>
      </c>
      <c r="I11593">
        <v>206.42</v>
      </c>
      <c r="J11593">
        <v>0.15</v>
      </c>
      <c r="K11593">
        <v>1228.2</v>
      </c>
      <c r="L11593">
        <v>69.489999999999995</v>
      </c>
      <c r="M11593">
        <f t="shared" si="545"/>
        <v>1228.1989999999998</v>
      </c>
      <c r="N11593" t="str">
        <f t="shared" si="543"/>
        <v>Q2</v>
      </c>
      <c r="O11593" s="2">
        <f t="shared" si="544"/>
        <v>5.6578733105357433</v>
      </c>
      <c r="P11593" t="str">
        <f>VLOOKUP(retail_sales_2023!C11593,customers!A:J,5,)</f>
        <v>Patna</v>
      </c>
      <c r="Q11593" t="str">
        <f>VLOOKUP(C11593,customers!A:J,10,0)</f>
        <v>Regular</v>
      </c>
    </row>
    <row r="11594" spans="1:17" x14ac:dyDescent="0.3">
      <c r="A11594" t="s">
        <v>12685</v>
      </c>
      <c r="B11594" s="1">
        <v>44932</v>
      </c>
      <c r="C11594" t="s">
        <v>2566</v>
      </c>
      <c r="D11594" t="s">
        <v>2567</v>
      </c>
      <c r="E11594" t="s">
        <v>15</v>
      </c>
      <c r="F11594" t="s">
        <v>16</v>
      </c>
      <c r="G11594" t="s">
        <v>296</v>
      </c>
      <c r="H11594">
        <v>4</v>
      </c>
      <c r="I11594">
        <v>796.52</v>
      </c>
      <c r="J11594">
        <v>0</v>
      </c>
      <c r="K11594">
        <v>3186.08</v>
      </c>
      <c r="L11594">
        <v>1278.47</v>
      </c>
      <c r="M11594">
        <f t="shared" si="545"/>
        <v>3186.08</v>
      </c>
      <c r="N11594" t="str">
        <f t="shared" si="543"/>
        <v>Q1</v>
      </c>
      <c r="O11594" s="2">
        <f t="shared" si="544"/>
        <v>40.126738813840205</v>
      </c>
      <c r="P11594" t="str">
        <f>VLOOKUP(retail_sales_2023!C11594,customers!A:J,5,)</f>
        <v>Bengaluru</v>
      </c>
      <c r="Q11594" t="str">
        <f>VLOOKUP(C11594,customers!A:J,10,0)</f>
        <v>Premium</v>
      </c>
    </row>
    <row r="11595" spans="1:17" x14ac:dyDescent="0.3">
      <c r="A11595" t="s">
        <v>12686</v>
      </c>
      <c r="B11595" s="1">
        <v>45132</v>
      </c>
      <c r="C11595" t="s">
        <v>663</v>
      </c>
      <c r="D11595" t="s">
        <v>1776</v>
      </c>
      <c r="E11595" t="s">
        <v>27</v>
      </c>
      <c r="F11595" t="s">
        <v>52</v>
      </c>
      <c r="G11595" t="s">
        <v>226</v>
      </c>
      <c r="H11595">
        <v>8</v>
      </c>
      <c r="I11595">
        <v>253.69</v>
      </c>
      <c r="J11595">
        <v>0</v>
      </c>
      <c r="K11595">
        <v>2029.52</v>
      </c>
      <c r="L11595">
        <v>-189.46</v>
      </c>
      <c r="M11595">
        <f t="shared" si="545"/>
        <v>2029.52</v>
      </c>
      <c r="N11595" t="str">
        <f t="shared" si="543"/>
        <v>Q3</v>
      </c>
      <c r="O11595" s="2">
        <f t="shared" si="544"/>
        <v>-9.3352122669399673</v>
      </c>
      <c r="P11595" t="str">
        <f>VLOOKUP(retail_sales_2023!C11595,customers!A:J,5,)</f>
        <v>Lucknow</v>
      </c>
      <c r="Q11595" t="str">
        <f>VLOOKUP(C11595,customers!A:J,10,0)</f>
        <v>Premium</v>
      </c>
    </row>
    <row r="11596" spans="1:17" x14ac:dyDescent="0.3">
      <c r="A11596" t="s">
        <v>12687</v>
      </c>
      <c r="B11596" s="1">
        <v>45186</v>
      </c>
      <c r="C11596" t="s">
        <v>2116</v>
      </c>
      <c r="D11596" t="s">
        <v>2117</v>
      </c>
      <c r="E11596" t="s">
        <v>27</v>
      </c>
      <c r="F11596" t="s">
        <v>52</v>
      </c>
      <c r="G11596" t="s">
        <v>937</v>
      </c>
      <c r="H11596">
        <v>6</v>
      </c>
      <c r="I11596">
        <v>586.33000000000004</v>
      </c>
      <c r="J11596">
        <v>0.2</v>
      </c>
      <c r="K11596">
        <v>2814.38</v>
      </c>
      <c r="L11596">
        <v>181.02</v>
      </c>
      <c r="M11596">
        <f t="shared" si="545"/>
        <v>2814.3840000000005</v>
      </c>
      <c r="N11596" t="str">
        <f t="shared" si="543"/>
        <v>Q3</v>
      </c>
      <c r="O11596" s="2">
        <f t="shared" si="544"/>
        <v>6.4319672538889563</v>
      </c>
      <c r="P11596" t="str">
        <f>VLOOKUP(retail_sales_2023!C11596,customers!A:J,5,)</f>
        <v>Jaipur</v>
      </c>
      <c r="Q11596" t="str">
        <f>VLOOKUP(C11596,customers!A:J,10,0)</f>
        <v>Regular</v>
      </c>
    </row>
    <row r="11597" spans="1:17" x14ac:dyDescent="0.3">
      <c r="A11597" t="s">
        <v>12688</v>
      </c>
      <c r="B11597" s="1">
        <v>44988</v>
      </c>
      <c r="C11597" t="s">
        <v>275</v>
      </c>
      <c r="D11597" t="s">
        <v>276</v>
      </c>
      <c r="E11597" t="s">
        <v>27</v>
      </c>
      <c r="F11597" t="s">
        <v>81</v>
      </c>
      <c r="G11597" t="s">
        <v>158</v>
      </c>
      <c r="H11597">
        <v>2</v>
      </c>
      <c r="I11597">
        <v>991.99</v>
      </c>
      <c r="J11597">
        <v>0.25</v>
      </c>
      <c r="K11597">
        <v>1487.99</v>
      </c>
      <c r="L11597">
        <v>459.15</v>
      </c>
      <c r="M11597">
        <f t="shared" si="545"/>
        <v>1487.9850000000001</v>
      </c>
      <c r="N11597" t="str">
        <f t="shared" si="543"/>
        <v>Q1</v>
      </c>
      <c r="O11597" s="2">
        <f t="shared" si="544"/>
        <v>30.85706221143959</v>
      </c>
      <c r="P11597" t="str">
        <f>VLOOKUP(retail_sales_2023!C11597,customers!A:J,5,)</f>
        <v>Lucknow</v>
      </c>
      <c r="Q11597" t="str">
        <f>VLOOKUP(C11597,customers!A:J,10,0)</f>
        <v>Premium</v>
      </c>
    </row>
    <row r="11598" spans="1:17" x14ac:dyDescent="0.3">
      <c r="A11598" t="s">
        <v>12689</v>
      </c>
      <c r="B11598" s="1">
        <v>45044</v>
      </c>
      <c r="C11598" t="s">
        <v>686</v>
      </c>
      <c r="D11598" t="s">
        <v>687</v>
      </c>
      <c r="E11598" t="s">
        <v>15</v>
      </c>
      <c r="F11598" t="s">
        <v>38</v>
      </c>
      <c r="G11598" t="s">
        <v>48</v>
      </c>
      <c r="H11598">
        <v>2</v>
      </c>
      <c r="I11598">
        <v>1566.75</v>
      </c>
      <c r="J11598">
        <v>0.3</v>
      </c>
      <c r="K11598">
        <v>2193.4499999999998</v>
      </c>
      <c r="L11598">
        <v>784.8</v>
      </c>
      <c r="M11598">
        <f t="shared" si="545"/>
        <v>2193.4499999999998</v>
      </c>
      <c r="N11598" t="str">
        <f t="shared" si="543"/>
        <v>Q2</v>
      </c>
      <c r="O11598" s="2">
        <f t="shared" si="544"/>
        <v>35.779251863502701</v>
      </c>
      <c r="P11598" t="str">
        <f>VLOOKUP(retail_sales_2023!C11598,customers!A:J,5,)</f>
        <v>Kochi</v>
      </c>
      <c r="Q11598" t="str">
        <f>VLOOKUP(C11598,customers!A:J,10,0)</f>
        <v>Premium</v>
      </c>
    </row>
    <row r="11599" spans="1:17" x14ac:dyDescent="0.3">
      <c r="A11599" t="s">
        <v>12690</v>
      </c>
      <c r="B11599" s="1">
        <v>45289</v>
      </c>
      <c r="C11599" t="s">
        <v>1195</v>
      </c>
      <c r="D11599" t="s">
        <v>1196</v>
      </c>
      <c r="E11599" t="s">
        <v>33</v>
      </c>
      <c r="F11599" t="s">
        <v>52</v>
      </c>
      <c r="G11599" t="s">
        <v>200</v>
      </c>
      <c r="H11599">
        <v>2</v>
      </c>
      <c r="I11599">
        <v>604.58000000000004</v>
      </c>
      <c r="J11599">
        <v>0.2</v>
      </c>
      <c r="K11599">
        <v>967.33</v>
      </c>
      <c r="L11599">
        <v>-95.01</v>
      </c>
      <c r="M11599">
        <f t="shared" si="545"/>
        <v>967.32800000000009</v>
      </c>
      <c r="N11599" t="str">
        <f t="shared" si="543"/>
        <v>Q4</v>
      </c>
      <c r="O11599" s="2">
        <f t="shared" si="544"/>
        <v>-9.8218808472806582</v>
      </c>
      <c r="P11599" t="str">
        <f>VLOOKUP(retail_sales_2023!C11599,customers!A:J,5,)</f>
        <v>Surat</v>
      </c>
      <c r="Q11599" t="str">
        <f>VLOOKUP(C11599,customers!A:J,10,0)</f>
        <v>Premium</v>
      </c>
    </row>
    <row r="11600" spans="1:17" x14ac:dyDescent="0.3">
      <c r="A11600" t="s">
        <v>12691</v>
      </c>
      <c r="B11600" s="1">
        <v>45199</v>
      </c>
      <c r="C11600" t="s">
        <v>2123</v>
      </c>
      <c r="D11600" t="s">
        <v>2124</v>
      </c>
      <c r="E11600" t="s">
        <v>33</v>
      </c>
      <c r="F11600" t="s">
        <v>28</v>
      </c>
      <c r="G11600" t="s">
        <v>466</v>
      </c>
      <c r="H11600">
        <v>4</v>
      </c>
      <c r="I11600">
        <v>3393.51</v>
      </c>
      <c r="J11600">
        <v>0.05</v>
      </c>
      <c r="K11600">
        <v>12895.34</v>
      </c>
      <c r="L11600">
        <v>2903.93</v>
      </c>
      <c r="M11600">
        <f t="shared" si="545"/>
        <v>12895.338</v>
      </c>
      <c r="N11600" t="str">
        <f t="shared" si="543"/>
        <v>Q3</v>
      </c>
      <c r="O11600" s="2">
        <f t="shared" si="544"/>
        <v>22.519220121377177</v>
      </c>
      <c r="P11600" t="str">
        <f>VLOOKUP(retail_sales_2023!C11600,customers!A:J,5,)</f>
        <v>Ahmedabad</v>
      </c>
      <c r="Q11600" t="str">
        <f>VLOOKUP(C11600,customers!A:J,10,0)</f>
        <v>Occasional</v>
      </c>
    </row>
    <row r="11601" spans="1:17" x14ac:dyDescent="0.3">
      <c r="A11601" t="s">
        <v>12692</v>
      </c>
      <c r="B11601" s="1">
        <v>45196</v>
      </c>
      <c r="C11601" t="s">
        <v>1662</v>
      </c>
      <c r="D11601" t="s">
        <v>1808</v>
      </c>
      <c r="E11601" t="s">
        <v>27</v>
      </c>
      <c r="F11601" t="s">
        <v>43</v>
      </c>
      <c r="G11601" t="s">
        <v>301</v>
      </c>
      <c r="H11601">
        <v>5</v>
      </c>
      <c r="I11601">
        <v>64377.07</v>
      </c>
      <c r="J11601">
        <v>0.1</v>
      </c>
      <c r="K11601">
        <v>289696.82</v>
      </c>
      <c r="L11601">
        <v>29860.52</v>
      </c>
      <c r="M11601">
        <f t="shared" si="545"/>
        <v>289696.815</v>
      </c>
      <c r="N11601" t="str">
        <f t="shared" si="543"/>
        <v>Q3</v>
      </c>
      <c r="O11601" s="2">
        <f t="shared" si="544"/>
        <v>10.307506999904245</v>
      </c>
      <c r="P11601" t="str">
        <f>VLOOKUP(retail_sales_2023!C11601,customers!A:J,5,)</f>
        <v>Jaipur</v>
      </c>
      <c r="Q11601" t="str">
        <f>VLOOKUP(C11601,customers!A:J,10,0)</f>
        <v>Occasional</v>
      </c>
    </row>
    <row r="11602" spans="1:17" x14ac:dyDescent="0.3">
      <c r="A11602" t="s">
        <v>12693</v>
      </c>
      <c r="B11602" s="1">
        <v>45188</v>
      </c>
      <c r="C11602" t="s">
        <v>1403</v>
      </c>
      <c r="D11602" t="s">
        <v>1404</v>
      </c>
      <c r="E11602" t="s">
        <v>27</v>
      </c>
      <c r="F11602" t="s">
        <v>22</v>
      </c>
      <c r="G11602" t="s">
        <v>516</v>
      </c>
      <c r="H11602">
        <v>4</v>
      </c>
      <c r="I11602">
        <v>2540.13</v>
      </c>
      <c r="J11602">
        <v>0.25</v>
      </c>
      <c r="K11602">
        <v>7620.39</v>
      </c>
      <c r="L11602">
        <v>1673.08</v>
      </c>
      <c r="M11602">
        <f t="shared" si="545"/>
        <v>7620.39</v>
      </c>
      <c r="N11602" t="str">
        <f t="shared" si="543"/>
        <v>Q3</v>
      </c>
      <c r="O11602" s="2">
        <f t="shared" si="544"/>
        <v>21.95530674939209</v>
      </c>
      <c r="P11602" t="str">
        <f>VLOOKUP(retail_sales_2023!C11602,customers!A:J,5,)</f>
        <v>Jaipur</v>
      </c>
      <c r="Q11602" t="str">
        <f>VLOOKUP(C11602,customers!A:J,10,0)</f>
        <v>Occasional</v>
      </c>
    </row>
    <row r="11603" spans="1:17" x14ac:dyDescent="0.3">
      <c r="A11603" t="s">
        <v>12694</v>
      </c>
      <c r="B11603" s="1">
        <v>44994</v>
      </c>
      <c r="C11603" t="s">
        <v>1659</v>
      </c>
      <c r="D11603" t="s">
        <v>1781</v>
      </c>
      <c r="E11603" t="s">
        <v>15</v>
      </c>
      <c r="F11603" t="s">
        <v>43</v>
      </c>
      <c r="G11603" t="s">
        <v>282</v>
      </c>
      <c r="H11603">
        <v>3</v>
      </c>
      <c r="I11603">
        <v>73958.44</v>
      </c>
      <c r="J11603">
        <v>0.2</v>
      </c>
      <c r="K11603">
        <v>177500.26</v>
      </c>
      <c r="L11603">
        <v>18301.54</v>
      </c>
      <c r="M11603">
        <f t="shared" si="545"/>
        <v>177500.25600000002</v>
      </c>
      <c r="N11603" t="str">
        <f t="shared" si="543"/>
        <v>Q1</v>
      </c>
      <c r="O11603" s="2">
        <f t="shared" si="544"/>
        <v>10.31071165754912</v>
      </c>
      <c r="P11603" t="str">
        <f>VLOOKUP(retail_sales_2023!C11603,customers!A:J,5,)</f>
        <v>Coimbatore</v>
      </c>
      <c r="Q11603" t="str">
        <f>VLOOKUP(C11603,customers!A:J,10,0)</f>
        <v>Regular</v>
      </c>
    </row>
    <row r="11604" spans="1:17" x14ac:dyDescent="0.3">
      <c r="A11604" t="s">
        <v>12695</v>
      </c>
      <c r="B11604" s="1">
        <v>44983</v>
      </c>
      <c r="C11604" t="s">
        <v>983</v>
      </c>
      <c r="D11604" t="s">
        <v>13093</v>
      </c>
      <c r="E11604" t="s">
        <v>21</v>
      </c>
      <c r="F11604" t="s">
        <v>22</v>
      </c>
      <c r="G11604" t="s">
        <v>23</v>
      </c>
      <c r="H11604">
        <v>4</v>
      </c>
      <c r="I11604">
        <v>31419.81</v>
      </c>
      <c r="J11604">
        <v>0</v>
      </c>
      <c r="K11604">
        <v>125679.24</v>
      </c>
      <c r="L11604">
        <v>32115.15</v>
      </c>
      <c r="M11604">
        <f t="shared" si="545"/>
        <v>125679.24</v>
      </c>
      <c r="N11604" t="str">
        <f t="shared" si="543"/>
        <v>Q1</v>
      </c>
      <c r="O11604" s="2">
        <f t="shared" si="544"/>
        <v>25.553265598996301</v>
      </c>
      <c r="P11604" t="str">
        <f>VLOOKUP(retail_sales_2023!C11604,customers!A:J,5,)</f>
        <v>Patna</v>
      </c>
      <c r="Q11604" t="str">
        <f>VLOOKUP(C11604,customers!A:J,10,0)</f>
        <v>Premium</v>
      </c>
    </row>
    <row r="11605" spans="1:17" x14ac:dyDescent="0.3">
      <c r="A11605" t="s">
        <v>12696</v>
      </c>
      <c r="B11605" s="1">
        <v>44935</v>
      </c>
      <c r="C11605" t="s">
        <v>3118</v>
      </c>
      <c r="D11605" t="s">
        <v>3119</v>
      </c>
      <c r="E11605" t="s">
        <v>33</v>
      </c>
      <c r="F11605" t="s">
        <v>43</v>
      </c>
      <c r="G11605" t="s">
        <v>110</v>
      </c>
      <c r="H11605">
        <v>1</v>
      </c>
      <c r="I11605">
        <v>60157.89</v>
      </c>
      <c r="J11605">
        <v>0.1</v>
      </c>
      <c r="K11605">
        <v>54142.1</v>
      </c>
      <c r="L11605">
        <v>7388.77</v>
      </c>
      <c r="M11605">
        <f t="shared" si="545"/>
        <v>54142.101000000002</v>
      </c>
      <c r="N11605" t="str">
        <f t="shared" si="543"/>
        <v>Q1</v>
      </c>
      <c r="O11605" s="2">
        <f t="shared" si="544"/>
        <v>13.646995591231223</v>
      </c>
      <c r="P11605" t="str">
        <f>VLOOKUP(retail_sales_2023!C11605,customers!A:J,5,)</f>
        <v>Surat</v>
      </c>
      <c r="Q11605" t="str">
        <f>VLOOKUP(C11605,customers!A:J,10,0)</f>
        <v>Premium</v>
      </c>
    </row>
    <row r="11606" spans="1:17" x14ac:dyDescent="0.3">
      <c r="A11606" t="s">
        <v>12697</v>
      </c>
      <c r="B11606" s="1">
        <v>45276</v>
      </c>
      <c r="C11606" t="s">
        <v>2514</v>
      </c>
      <c r="D11606" t="s">
        <v>2515</v>
      </c>
      <c r="E11606" t="s">
        <v>21</v>
      </c>
      <c r="F11606" t="s">
        <v>28</v>
      </c>
      <c r="G11606" t="s">
        <v>466</v>
      </c>
      <c r="H11606">
        <v>1</v>
      </c>
      <c r="I11606">
        <v>6100.84</v>
      </c>
      <c r="J11606">
        <v>0.15</v>
      </c>
      <c r="K11606">
        <v>5185.71</v>
      </c>
      <c r="L11606">
        <v>1417.72</v>
      </c>
      <c r="M11606">
        <f t="shared" si="545"/>
        <v>5185.7139999999999</v>
      </c>
      <c r="N11606" t="str">
        <f t="shared" si="543"/>
        <v>Q4</v>
      </c>
      <c r="O11606" s="2">
        <f t="shared" si="544"/>
        <v>27.33897576223892</v>
      </c>
      <c r="P11606" t="str">
        <f>VLOOKUP(retail_sales_2023!C11606,customers!A:J,5,)</f>
        <v>Guwahati</v>
      </c>
      <c r="Q11606" t="str">
        <f>VLOOKUP(C11606,customers!A:J,10,0)</f>
        <v>Regular</v>
      </c>
    </row>
    <row r="11607" spans="1:17" x14ac:dyDescent="0.3">
      <c r="A11607" t="s">
        <v>12698</v>
      </c>
      <c r="B11607" s="1">
        <v>45290</v>
      </c>
      <c r="C11607" t="s">
        <v>2741</v>
      </c>
      <c r="D11607" t="s">
        <v>2742</v>
      </c>
      <c r="E11607" t="s">
        <v>15</v>
      </c>
      <c r="F11607" t="s">
        <v>43</v>
      </c>
      <c r="G11607" t="s">
        <v>243</v>
      </c>
      <c r="H11607">
        <v>4</v>
      </c>
      <c r="I11607">
        <v>57365.57</v>
      </c>
      <c r="J11607">
        <v>0.25</v>
      </c>
      <c r="K11607">
        <v>172096.71</v>
      </c>
      <c r="L11607">
        <v>18800.46</v>
      </c>
      <c r="M11607">
        <f t="shared" si="545"/>
        <v>172096.71</v>
      </c>
      <c r="N11607" t="str">
        <f t="shared" si="543"/>
        <v>Q4</v>
      </c>
      <c r="O11607" s="2">
        <f t="shared" si="544"/>
        <v>10.924357589404236</v>
      </c>
      <c r="P11607" t="str">
        <f>VLOOKUP(retail_sales_2023!C11607,customers!A:J,5,)</f>
        <v>Chennai</v>
      </c>
      <c r="Q11607" t="str">
        <f>VLOOKUP(C11607,customers!A:J,10,0)</f>
        <v>Regular</v>
      </c>
    </row>
    <row r="11608" spans="1:17" x14ac:dyDescent="0.3">
      <c r="A11608" t="s">
        <v>12699</v>
      </c>
      <c r="B11608" s="1">
        <v>45066</v>
      </c>
      <c r="C11608" t="s">
        <v>544</v>
      </c>
      <c r="D11608" t="s">
        <v>545</v>
      </c>
      <c r="E11608" t="s">
        <v>15</v>
      </c>
      <c r="F11608" t="s">
        <v>16</v>
      </c>
      <c r="G11608" t="s">
        <v>319</v>
      </c>
      <c r="H11608">
        <v>2</v>
      </c>
      <c r="I11608">
        <v>393.98</v>
      </c>
      <c r="J11608">
        <v>0.15</v>
      </c>
      <c r="K11608">
        <v>669.77</v>
      </c>
      <c r="L11608">
        <v>176.76</v>
      </c>
      <c r="M11608">
        <f t="shared" si="545"/>
        <v>669.76599999999996</v>
      </c>
      <c r="N11608" t="str">
        <f t="shared" si="543"/>
        <v>Q2</v>
      </c>
      <c r="O11608" s="2">
        <f t="shared" si="544"/>
        <v>26.391149200471801</v>
      </c>
      <c r="P11608" t="str">
        <f>VLOOKUP(retail_sales_2023!C11608,customers!A:J,5,)</f>
        <v>Bengaluru</v>
      </c>
      <c r="Q11608" t="str">
        <f>VLOOKUP(C11608,customers!A:J,10,0)</f>
        <v>Premium</v>
      </c>
    </row>
    <row r="11609" spans="1:17" x14ac:dyDescent="0.3">
      <c r="A11609" t="s">
        <v>12700</v>
      </c>
      <c r="B11609" s="1">
        <v>45291</v>
      </c>
      <c r="C11609" t="s">
        <v>1412</v>
      </c>
      <c r="D11609" t="s">
        <v>1413</v>
      </c>
      <c r="E11609" t="s">
        <v>33</v>
      </c>
      <c r="F11609" t="s">
        <v>52</v>
      </c>
      <c r="G11609" t="s">
        <v>117</v>
      </c>
      <c r="H11609">
        <v>9</v>
      </c>
      <c r="I11609">
        <v>259.01</v>
      </c>
      <c r="J11609">
        <v>0</v>
      </c>
      <c r="K11609">
        <v>2331.09</v>
      </c>
      <c r="L11609">
        <v>153.84</v>
      </c>
      <c r="M11609">
        <f t="shared" si="545"/>
        <v>2331.09</v>
      </c>
      <c r="N11609" t="str">
        <f t="shared" si="543"/>
        <v>Q4</v>
      </c>
      <c r="O11609" s="2">
        <f t="shared" si="544"/>
        <v>6.5994877932640943</v>
      </c>
      <c r="P11609" t="str">
        <f>VLOOKUP(retail_sales_2023!C11609,customers!A:J,5,)</f>
        <v>Surat</v>
      </c>
      <c r="Q11609" t="str">
        <f>VLOOKUP(C11609,customers!A:J,10,0)</f>
        <v>Occasional</v>
      </c>
    </row>
    <row r="11610" spans="1:17" x14ac:dyDescent="0.3">
      <c r="A11610" t="s">
        <v>12701</v>
      </c>
      <c r="B11610" s="1">
        <v>45161</v>
      </c>
      <c r="C11610" t="s">
        <v>660</v>
      </c>
      <c r="D11610" t="s">
        <v>661</v>
      </c>
      <c r="E11610" t="s">
        <v>21</v>
      </c>
      <c r="F11610" t="s">
        <v>52</v>
      </c>
      <c r="G11610" t="s">
        <v>169</v>
      </c>
      <c r="H11610">
        <v>9</v>
      </c>
      <c r="I11610">
        <v>661.35</v>
      </c>
      <c r="J11610">
        <v>0.15</v>
      </c>
      <c r="K11610">
        <v>5059.33</v>
      </c>
      <c r="L11610">
        <v>443.61</v>
      </c>
      <c r="M11610">
        <f t="shared" si="545"/>
        <v>5059.3275000000003</v>
      </c>
      <c r="N11610" t="str">
        <f t="shared" si="543"/>
        <v>Q3</v>
      </c>
      <c r="O11610" s="2">
        <f t="shared" si="544"/>
        <v>8.768157048462939</v>
      </c>
      <c r="P11610" t="str">
        <f>VLOOKUP(retail_sales_2023!C11610,customers!A:J,5,)</f>
        <v>Ranchi</v>
      </c>
      <c r="Q11610" t="str">
        <f>VLOOKUP(C11610,customers!A:J,10,0)</f>
        <v>Regular</v>
      </c>
    </row>
    <row r="11611" spans="1:17" x14ac:dyDescent="0.3">
      <c r="A11611" t="s">
        <v>12702</v>
      </c>
      <c r="B11611" s="1">
        <v>45273</v>
      </c>
      <c r="C11611" t="s">
        <v>797</v>
      </c>
      <c r="D11611" t="s">
        <v>798</v>
      </c>
      <c r="E11611" t="s">
        <v>15</v>
      </c>
      <c r="F11611" t="s">
        <v>52</v>
      </c>
      <c r="G11611" t="s">
        <v>226</v>
      </c>
      <c r="H11611">
        <v>10</v>
      </c>
      <c r="I11611">
        <v>488.68</v>
      </c>
      <c r="J11611">
        <v>0</v>
      </c>
      <c r="K11611">
        <v>4886.8</v>
      </c>
      <c r="L11611">
        <v>330.42</v>
      </c>
      <c r="M11611">
        <f t="shared" si="545"/>
        <v>4886.8</v>
      </c>
      <c r="N11611" t="str">
        <f t="shared" si="543"/>
        <v>Q4</v>
      </c>
      <c r="O11611" s="2">
        <f t="shared" si="544"/>
        <v>6.76147990505034</v>
      </c>
      <c r="P11611" t="str">
        <f>VLOOKUP(retail_sales_2023!C11611,customers!A:J,5,)</f>
        <v>Kochi</v>
      </c>
      <c r="Q11611" t="str">
        <f>VLOOKUP(C11611,customers!A:J,10,0)</f>
        <v>Occasional</v>
      </c>
    </row>
    <row r="11612" spans="1:17" x14ac:dyDescent="0.3">
      <c r="A11612" t="s">
        <v>12703</v>
      </c>
      <c r="B11612" s="1">
        <v>45178</v>
      </c>
      <c r="C11612" t="s">
        <v>921</v>
      </c>
      <c r="D11612" t="s">
        <v>922</v>
      </c>
      <c r="E11612" t="s">
        <v>15</v>
      </c>
      <c r="F11612" t="s">
        <v>22</v>
      </c>
      <c r="G11612" t="s">
        <v>146</v>
      </c>
      <c r="H11612">
        <v>4</v>
      </c>
      <c r="I11612">
        <v>27104.240000000002</v>
      </c>
      <c r="J11612">
        <v>0.1</v>
      </c>
      <c r="K11612">
        <v>97575.26</v>
      </c>
      <c r="L11612">
        <v>26418.5</v>
      </c>
      <c r="M11612">
        <f t="shared" si="545"/>
        <v>97575.26400000001</v>
      </c>
      <c r="N11612" t="str">
        <f t="shared" si="543"/>
        <v>Q3</v>
      </c>
      <c r="O11612" s="2">
        <f t="shared" si="544"/>
        <v>27.074998314121839</v>
      </c>
      <c r="P11612" t="str">
        <f>VLOOKUP(retail_sales_2023!C11612,customers!A:J,5,)</f>
        <v>Kochi</v>
      </c>
      <c r="Q11612" t="str">
        <f>VLOOKUP(C11612,customers!A:J,10,0)</f>
        <v>Premium</v>
      </c>
    </row>
    <row r="11613" spans="1:17" x14ac:dyDescent="0.3">
      <c r="A11613" t="s">
        <v>12704</v>
      </c>
      <c r="B11613" s="1">
        <v>45260</v>
      </c>
      <c r="C11613" t="s">
        <v>598</v>
      </c>
      <c r="D11613" t="s">
        <v>599</v>
      </c>
      <c r="E11613" t="s">
        <v>33</v>
      </c>
      <c r="F11613" t="s">
        <v>43</v>
      </c>
      <c r="G11613" t="s">
        <v>243</v>
      </c>
      <c r="H11613">
        <v>1</v>
      </c>
      <c r="I11613">
        <v>31983.39</v>
      </c>
      <c r="J11613">
        <v>0</v>
      </c>
      <c r="K11613">
        <v>31983.39</v>
      </c>
      <c r="L11613">
        <v>2949.68</v>
      </c>
      <c r="M11613">
        <f t="shared" si="545"/>
        <v>31983.39</v>
      </c>
      <c r="N11613" t="str">
        <f t="shared" si="543"/>
        <v>Q4</v>
      </c>
      <c r="O11613" s="2">
        <f t="shared" si="544"/>
        <v>9.2225370731495318</v>
      </c>
      <c r="P11613" t="str">
        <f>VLOOKUP(retail_sales_2023!C11613,customers!A:J,5,)</f>
        <v>Pune</v>
      </c>
      <c r="Q11613" t="str">
        <f>VLOOKUP(C11613,customers!A:J,10,0)</f>
        <v>Premium</v>
      </c>
    </row>
    <row r="11614" spans="1:17" x14ac:dyDescent="0.3">
      <c r="A11614" t="s">
        <v>12705</v>
      </c>
      <c r="B11614" s="1">
        <v>45136</v>
      </c>
      <c r="C11614" t="s">
        <v>1612</v>
      </c>
      <c r="D11614" t="s">
        <v>1613</v>
      </c>
      <c r="E11614" t="s">
        <v>15</v>
      </c>
      <c r="F11614" t="s">
        <v>81</v>
      </c>
      <c r="G11614" t="s">
        <v>101</v>
      </c>
      <c r="H11614">
        <v>2</v>
      </c>
      <c r="I11614">
        <v>514.16</v>
      </c>
      <c r="J11614">
        <v>0.05</v>
      </c>
      <c r="K11614">
        <v>976.9</v>
      </c>
      <c r="L11614">
        <v>312.56</v>
      </c>
      <c r="M11614">
        <f t="shared" si="545"/>
        <v>976.90399999999988</v>
      </c>
      <c r="N11614" t="str">
        <f t="shared" si="543"/>
        <v>Q3</v>
      </c>
      <c r="O11614" s="2">
        <f t="shared" si="544"/>
        <v>31.995086498106257</v>
      </c>
      <c r="P11614" t="str">
        <f>VLOOKUP(retail_sales_2023!C11614,customers!A:J,5,)</f>
        <v>Chennai</v>
      </c>
      <c r="Q11614" t="str">
        <f>VLOOKUP(C11614,customers!A:J,10,0)</f>
        <v>Premium</v>
      </c>
    </row>
    <row r="11615" spans="1:17" x14ac:dyDescent="0.3">
      <c r="A11615" t="s">
        <v>12706</v>
      </c>
      <c r="B11615" s="1">
        <v>45035</v>
      </c>
      <c r="C11615" t="s">
        <v>497</v>
      </c>
      <c r="D11615" t="s">
        <v>498</v>
      </c>
      <c r="E11615" t="s">
        <v>27</v>
      </c>
      <c r="F11615" t="s">
        <v>22</v>
      </c>
      <c r="G11615" t="s">
        <v>516</v>
      </c>
      <c r="H11615">
        <v>5</v>
      </c>
      <c r="I11615">
        <v>30235.32</v>
      </c>
      <c r="J11615">
        <v>0.05</v>
      </c>
      <c r="K11615">
        <v>143617.76999999999</v>
      </c>
      <c r="L11615">
        <v>29397.1</v>
      </c>
      <c r="M11615">
        <f t="shared" si="545"/>
        <v>143617.76999999999</v>
      </c>
      <c r="N11615" t="str">
        <f t="shared" si="543"/>
        <v>Q2</v>
      </c>
      <c r="O11615" s="2">
        <f t="shared" si="544"/>
        <v>20.468985140209323</v>
      </c>
      <c r="P11615" t="str">
        <f>VLOOKUP(retail_sales_2023!C11615,customers!A:J,5,)</f>
        <v>Chandigarh</v>
      </c>
      <c r="Q11615" t="str">
        <f>VLOOKUP(C11615,customers!A:J,10,0)</f>
        <v>Regular</v>
      </c>
    </row>
    <row r="11616" spans="1:17" x14ac:dyDescent="0.3">
      <c r="A11616" t="s">
        <v>12707</v>
      </c>
      <c r="B11616" s="1">
        <v>45283</v>
      </c>
      <c r="C11616" t="s">
        <v>2647</v>
      </c>
      <c r="D11616" t="s">
        <v>3856</v>
      </c>
      <c r="E11616" t="s">
        <v>27</v>
      </c>
      <c r="F11616" t="s">
        <v>52</v>
      </c>
      <c r="G11616" t="s">
        <v>169</v>
      </c>
      <c r="H11616">
        <v>8</v>
      </c>
      <c r="I11616">
        <v>226.49</v>
      </c>
      <c r="J11616">
        <v>0.2</v>
      </c>
      <c r="K11616">
        <v>1449.54</v>
      </c>
      <c r="L11616">
        <v>141.93</v>
      </c>
      <c r="M11616">
        <f t="shared" si="545"/>
        <v>1449.5360000000001</v>
      </c>
      <c r="N11616" t="str">
        <f t="shared" si="543"/>
        <v>Q4</v>
      </c>
      <c r="O11616" s="2">
        <f t="shared" si="544"/>
        <v>9.7913820936297036</v>
      </c>
      <c r="P11616" t="str">
        <f>VLOOKUP(retail_sales_2023!C11616,customers!A:J,5,)</f>
        <v>Jaipur</v>
      </c>
      <c r="Q11616" t="str">
        <f>VLOOKUP(C11616,customers!A:J,10,0)</f>
        <v>Regular</v>
      </c>
    </row>
    <row r="11617" spans="1:17" x14ac:dyDescent="0.3">
      <c r="A11617" t="s">
        <v>12708</v>
      </c>
      <c r="B11617" s="1">
        <v>45239</v>
      </c>
      <c r="C11617" t="s">
        <v>951</v>
      </c>
      <c r="D11617" t="s">
        <v>952</v>
      </c>
      <c r="E11617" t="s">
        <v>15</v>
      </c>
      <c r="F11617" t="s">
        <v>81</v>
      </c>
      <c r="G11617" t="s">
        <v>264</v>
      </c>
      <c r="H11617">
        <v>4</v>
      </c>
      <c r="I11617">
        <v>1570.76</v>
      </c>
      <c r="J11617">
        <v>0.05</v>
      </c>
      <c r="K11617">
        <v>5968.89</v>
      </c>
      <c r="L11617">
        <v>1381.36</v>
      </c>
      <c r="M11617">
        <f t="shared" si="545"/>
        <v>5968.8879999999999</v>
      </c>
      <c r="N11617" t="str">
        <f t="shared" si="543"/>
        <v>Q4</v>
      </c>
      <c r="O11617" s="2">
        <f t="shared" si="544"/>
        <v>23.142661365848589</v>
      </c>
      <c r="P11617" t="str">
        <f>VLOOKUP(retail_sales_2023!C11617,customers!A:J,5,)</f>
        <v>Chennai</v>
      </c>
      <c r="Q11617" t="str">
        <f>VLOOKUP(C11617,customers!A:J,10,0)</f>
        <v>Regular</v>
      </c>
    </row>
    <row r="11618" spans="1:17" x14ac:dyDescent="0.3">
      <c r="A11618" t="s">
        <v>12709</v>
      </c>
      <c r="B11618" s="1">
        <v>45076</v>
      </c>
      <c r="C11618" t="s">
        <v>228</v>
      </c>
      <c r="D11618" t="s">
        <v>229</v>
      </c>
      <c r="E11618" t="s">
        <v>21</v>
      </c>
      <c r="F11618" t="s">
        <v>52</v>
      </c>
      <c r="G11618" t="s">
        <v>226</v>
      </c>
      <c r="H11618">
        <v>6</v>
      </c>
      <c r="I11618">
        <v>96.44</v>
      </c>
      <c r="J11618">
        <v>0.15</v>
      </c>
      <c r="K11618">
        <v>491.84</v>
      </c>
      <c r="L11618">
        <v>37.29</v>
      </c>
      <c r="M11618">
        <f t="shared" si="545"/>
        <v>491.84399999999999</v>
      </c>
      <c r="N11618" t="str">
        <f t="shared" si="543"/>
        <v>Q2</v>
      </c>
      <c r="O11618" s="2">
        <f t="shared" si="544"/>
        <v>7.5817338972023416</v>
      </c>
      <c r="P11618" t="str">
        <f>VLOOKUP(retail_sales_2023!C11618,customers!A:J,5,)</f>
        <v>Ranchi</v>
      </c>
      <c r="Q11618" t="str">
        <f>VLOOKUP(C11618,customers!A:J,10,0)</f>
        <v>Occasional</v>
      </c>
    </row>
    <row r="11619" spans="1:17" x14ac:dyDescent="0.3">
      <c r="A11619" t="s">
        <v>12710</v>
      </c>
      <c r="B11619" s="1">
        <v>45070</v>
      </c>
      <c r="C11619" t="s">
        <v>385</v>
      </c>
      <c r="D11619" t="s">
        <v>386</v>
      </c>
      <c r="E11619" t="s">
        <v>15</v>
      </c>
      <c r="F11619" t="s">
        <v>52</v>
      </c>
      <c r="G11619" t="s">
        <v>200</v>
      </c>
      <c r="H11619">
        <v>3</v>
      </c>
      <c r="I11619">
        <v>775.26</v>
      </c>
      <c r="J11619">
        <v>0</v>
      </c>
      <c r="K11619">
        <v>2325.7800000000002</v>
      </c>
      <c r="L11619">
        <v>231.28</v>
      </c>
      <c r="M11619">
        <f t="shared" si="545"/>
        <v>2325.7799999999997</v>
      </c>
      <c r="N11619" t="str">
        <f t="shared" si="543"/>
        <v>Q2</v>
      </c>
      <c r="O11619" s="2">
        <f t="shared" si="544"/>
        <v>9.9441907661085729</v>
      </c>
      <c r="P11619" t="str">
        <f>VLOOKUP(retail_sales_2023!C11619,customers!A:J,5,)</f>
        <v>Hyderabad</v>
      </c>
      <c r="Q11619" t="str">
        <f>VLOOKUP(C11619,customers!A:J,10,0)</f>
        <v>Premium</v>
      </c>
    </row>
    <row r="11620" spans="1:17" x14ac:dyDescent="0.3">
      <c r="A11620" t="s">
        <v>12711</v>
      </c>
      <c r="B11620" s="1">
        <v>44974</v>
      </c>
      <c r="C11620" t="s">
        <v>544</v>
      </c>
      <c r="D11620" t="s">
        <v>545</v>
      </c>
      <c r="E11620" t="s">
        <v>15</v>
      </c>
      <c r="F11620" t="s">
        <v>81</v>
      </c>
      <c r="G11620" t="s">
        <v>158</v>
      </c>
      <c r="H11620">
        <v>2</v>
      </c>
      <c r="I11620">
        <v>3017.21</v>
      </c>
      <c r="J11620">
        <v>0</v>
      </c>
      <c r="K11620">
        <v>6034.42</v>
      </c>
      <c r="L11620">
        <v>2263.14</v>
      </c>
      <c r="M11620">
        <f t="shared" si="545"/>
        <v>6034.42</v>
      </c>
      <c r="N11620" t="str">
        <f t="shared" si="543"/>
        <v>Q1</v>
      </c>
      <c r="O11620" s="2">
        <f t="shared" si="544"/>
        <v>37.503852897212987</v>
      </c>
      <c r="P11620" t="str">
        <f>VLOOKUP(retail_sales_2023!C11620,customers!A:J,5,)</f>
        <v>Bengaluru</v>
      </c>
      <c r="Q11620" t="str">
        <f>VLOOKUP(C11620,customers!A:J,10,0)</f>
        <v>Premium</v>
      </c>
    </row>
    <row r="11621" spans="1:17" x14ac:dyDescent="0.3">
      <c r="A11621" t="s">
        <v>12712</v>
      </c>
      <c r="B11621" s="1">
        <v>45251</v>
      </c>
      <c r="C11621" t="s">
        <v>99</v>
      </c>
      <c r="D11621" t="s">
        <v>100</v>
      </c>
      <c r="E11621" t="s">
        <v>15</v>
      </c>
      <c r="F11621" t="s">
        <v>52</v>
      </c>
      <c r="G11621" t="s">
        <v>268</v>
      </c>
      <c r="H11621">
        <v>5</v>
      </c>
      <c r="I11621">
        <v>416.66</v>
      </c>
      <c r="J11621">
        <v>0</v>
      </c>
      <c r="K11621">
        <v>2083.3000000000002</v>
      </c>
      <c r="L11621">
        <v>138.69999999999999</v>
      </c>
      <c r="M11621">
        <f t="shared" si="545"/>
        <v>2083.3000000000002</v>
      </c>
      <c r="N11621" t="str">
        <f t="shared" si="543"/>
        <v>Q4</v>
      </c>
      <c r="O11621" s="2">
        <f t="shared" si="544"/>
        <v>6.6577065233043715</v>
      </c>
      <c r="P11621" t="str">
        <f>VLOOKUP(retail_sales_2023!C11621,customers!A:J,5,)</f>
        <v>Kochi</v>
      </c>
      <c r="Q11621" t="str">
        <f>VLOOKUP(C11621,customers!A:J,10,0)</f>
        <v>Regular</v>
      </c>
    </row>
    <row r="11622" spans="1:17" x14ac:dyDescent="0.3">
      <c r="A11622" t="s">
        <v>12713</v>
      </c>
      <c r="B11622" s="1">
        <v>45064</v>
      </c>
      <c r="C11622" t="s">
        <v>1767</v>
      </c>
      <c r="D11622" t="s">
        <v>1768</v>
      </c>
      <c r="E11622" t="s">
        <v>27</v>
      </c>
      <c r="F11622" t="s">
        <v>28</v>
      </c>
      <c r="G11622" t="s">
        <v>466</v>
      </c>
      <c r="H11622">
        <v>4</v>
      </c>
      <c r="I11622">
        <v>3513.07</v>
      </c>
      <c r="J11622">
        <v>0.05</v>
      </c>
      <c r="K11622">
        <v>13349.67</v>
      </c>
      <c r="L11622">
        <v>2663.76</v>
      </c>
      <c r="M11622">
        <f t="shared" si="545"/>
        <v>13349.665999999999</v>
      </c>
      <c r="N11622" t="str">
        <f t="shared" si="543"/>
        <v>Q2</v>
      </c>
      <c r="O11622" s="2">
        <f t="shared" si="544"/>
        <v>19.953751665771517</v>
      </c>
      <c r="P11622" t="str">
        <f>VLOOKUP(retail_sales_2023!C11622,customers!A:J,5,)</f>
        <v>Amritsar</v>
      </c>
      <c r="Q11622" t="str">
        <f>VLOOKUP(C11622,customers!A:J,10,0)</f>
        <v>Premium</v>
      </c>
    </row>
    <row r="11623" spans="1:17" x14ac:dyDescent="0.3">
      <c r="A11623" t="s">
        <v>12714</v>
      </c>
      <c r="B11623" s="1">
        <v>45097</v>
      </c>
      <c r="C11623" t="s">
        <v>864</v>
      </c>
      <c r="D11623" t="s">
        <v>865</v>
      </c>
      <c r="E11623" t="s">
        <v>27</v>
      </c>
      <c r="F11623" t="s">
        <v>81</v>
      </c>
      <c r="G11623" t="s">
        <v>333</v>
      </c>
      <c r="H11623">
        <v>4</v>
      </c>
      <c r="I11623">
        <v>4986.21</v>
      </c>
      <c r="J11623">
        <v>0.05</v>
      </c>
      <c r="K11623">
        <v>18947.599999999999</v>
      </c>
      <c r="L11623">
        <v>4205.24</v>
      </c>
      <c r="M11623">
        <f t="shared" si="545"/>
        <v>18947.597999999998</v>
      </c>
      <c r="N11623" t="str">
        <f t="shared" si="543"/>
        <v>Q2</v>
      </c>
      <c r="O11623" s="2">
        <f t="shared" si="544"/>
        <v>22.194050961599359</v>
      </c>
      <c r="P11623" t="str">
        <f>VLOOKUP(retail_sales_2023!C11623,customers!A:J,5,)</f>
        <v>Amritsar</v>
      </c>
      <c r="Q11623" t="str">
        <f>VLOOKUP(C11623,customers!A:J,10,0)</f>
        <v>Regular</v>
      </c>
    </row>
    <row r="11624" spans="1:17" x14ac:dyDescent="0.3">
      <c r="A11624" t="s">
        <v>12715</v>
      </c>
      <c r="B11624" s="1">
        <v>45000</v>
      </c>
      <c r="C11624" t="s">
        <v>719</v>
      </c>
      <c r="D11624" t="s">
        <v>720</v>
      </c>
      <c r="E11624" t="s">
        <v>33</v>
      </c>
      <c r="F11624" t="s">
        <v>43</v>
      </c>
      <c r="G11624" t="s">
        <v>154</v>
      </c>
      <c r="H11624">
        <v>1</v>
      </c>
      <c r="I11624">
        <v>69212.3</v>
      </c>
      <c r="J11624">
        <v>0.15</v>
      </c>
      <c r="K11624">
        <v>58830.46</v>
      </c>
      <c r="L11624">
        <v>8319.26</v>
      </c>
      <c r="M11624">
        <f t="shared" si="545"/>
        <v>58830.455000000002</v>
      </c>
      <c r="N11624" t="str">
        <f t="shared" si="543"/>
        <v>Q1</v>
      </c>
      <c r="O11624" s="2">
        <f t="shared" si="544"/>
        <v>14.141075898437647</v>
      </c>
      <c r="P11624" t="str">
        <f>VLOOKUP(retail_sales_2023!C11624,customers!A:J,5,)</f>
        <v>Pune</v>
      </c>
      <c r="Q11624" t="str">
        <f>VLOOKUP(C11624,customers!A:J,10,0)</f>
        <v>Regular</v>
      </c>
    </row>
    <row r="11625" spans="1:17" x14ac:dyDescent="0.3">
      <c r="A11625" t="s">
        <v>12716</v>
      </c>
      <c r="B11625" s="1">
        <v>45053</v>
      </c>
      <c r="C11625" t="s">
        <v>1687</v>
      </c>
      <c r="D11625" t="s">
        <v>1688</v>
      </c>
      <c r="E11625" t="s">
        <v>27</v>
      </c>
      <c r="F11625" t="s">
        <v>38</v>
      </c>
      <c r="G11625" t="s">
        <v>456</v>
      </c>
      <c r="H11625">
        <v>5</v>
      </c>
      <c r="I11625">
        <v>447.24</v>
      </c>
      <c r="J11625">
        <v>0.15</v>
      </c>
      <c r="K11625">
        <v>1900.77</v>
      </c>
      <c r="L11625">
        <v>381.38</v>
      </c>
      <c r="M11625">
        <f t="shared" si="545"/>
        <v>1900.7699999999998</v>
      </c>
      <c r="N11625" t="str">
        <f t="shared" si="543"/>
        <v>Q2</v>
      </c>
      <c r="O11625" s="2">
        <f t="shared" si="544"/>
        <v>20.064500176244366</v>
      </c>
      <c r="P11625" t="str">
        <f>VLOOKUP(retail_sales_2023!C11625,customers!A:J,5,)</f>
        <v>Chandigarh</v>
      </c>
      <c r="Q11625" t="str">
        <f>VLOOKUP(C11625,customers!A:J,10,0)</f>
        <v>Occasional</v>
      </c>
    </row>
    <row r="11626" spans="1:17" x14ac:dyDescent="0.3">
      <c r="A11626" t="s">
        <v>12717</v>
      </c>
      <c r="B11626" s="1">
        <v>45059</v>
      </c>
      <c r="C11626" t="s">
        <v>351</v>
      </c>
      <c r="D11626" t="s">
        <v>352</v>
      </c>
      <c r="E11626" t="s">
        <v>15</v>
      </c>
      <c r="F11626" t="s">
        <v>38</v>
      </c>
      <c r="G11626" t="s">
        <v>456</v>
      </c>
      <c r="H11626">
        <v>5</v>
      </c>
      <c r="I11626">
        <v>1390.38</v>
      </c>
      <c r="J11626">
        <v>0.05</v>
      </c>
      <c r="K11626">
        <v>6604.31</v>
      </c>
      <c r="L11626">
        <v>1581.24</v>
      </c>
      <c r="M11626">
        <f t="shared" si="545"/>
        <v>6604.3050000000003</v>
      </c>
      <c r="N11626" t="str">
        <f t="shared" si="543"/>
        <v>Q2</v>
      </c>
      <c r="O11626" s="2">
        <f t="shared" si="544"/>
        <v>23.942546609713958</v>
      </c>
      <c r="P11626" t="str">
        <f>VLOOKUP(retail_sales_2023!C11626,customers!A:J,5,)</f>
        <v>Chennai</v>
      </c>
      <c r="Q11626" t="str">
        <f>VLOOKUP(C11626,customers!A:J,10,0)</f>
        <v>Regular</v>
      </c>
    </row>
    <row r="11627" spans="1:17" x14ac:dyDescent="0.3">
      <c r="A11627" t="s">
        <v>12718</v>
      </c>
      <c r="B11627" s="1">
        <v>45114</v>
      </c>
      <c r="C11627" t="s">
        <v>705</v>
      </c>
      <c r="D11627" t="s">
        <v>706</v>
      </c>
      <c r="E11627" t="s">
        <v>15</v>
      </c>
      <c r="F11627" t="s">
        <v>43</v>
      </c>
      <c r="G11627" t="s">
        <v>44</v>
      </c>
      <c r="H11627">
        <v>4</v>
      </c>
      <c r="I11627">
        <v>52026.62</v>
      </c>
      <c r="J11627">
        <v>0.3</v>
      </c>
      <c r="K11627">
        <v>145674.54</v>
      </c>
      <c r="L11627">
        <v>16552.37</v>
      </c>
      <c r="M11627">
        <f t="shared" si="545"/>
        <v>145674.53599999999</v>
      </c>
      <c r="N11627" t="str">
        <f t="shared" si="543"/>
        <v>Q3</v>
      </c>
      <c r="O11627" s="2">
        <f t="shared" si="544"/>
        <v>11.362568915611471</v>
      </c>
      <c r="P11627" t="str">
        <f>VLOOKUP(retail_sales_2023!C11627,customers!A:J,5,)</f>
        <v>Coimbatore</v>
      </c>
      <c r="Q11627" t="str">
        <f>VLOOKUP(C11627,customers!A:J,10,0)</f>
        <v>Premium</v>
      </c>
    </row>
    <row r="11628" spans="1:17" x14ac:dyDescent="0.3">
      <c r="A11628" t="s">
        <v>12719</v>
      </c>
      <c r="B11628" s="1">
        <v>45108</v>
      </c>
      <c r="C11628" t="s">
        <v>167</v>
      </c>
      <c r="D11628" t="s">
        <v>168</v>
      </c>
      <c r="E11628" t="s">
        <v>33</v>
      </c>
      <c r="F11628" t="s">
        <v>52</v>
      </c>
      <c r="G11628" t="s">
        <v>226</v>
      </c>
      <c r="H11628">
        <v>8</v>
      </c>
      <c r="I11628">
        <v>789.38</v>
      </c>
      <c r="J11628">
        <v>0.15</v>
      </c>
      <c r="K11628">
        <v>5367.78</v>
      </c>
      <c r="L11628">
        <v>450.27</v>
      </c>
      <c r="M11628">
        <f t="shared" si="545"/>
        <v>5367.7839999999997</v>
      </c>
      <c r="N11628" t="str">
        <f t="shared" si="543"/>
        <v>Q3</v>
      </c>
      <c r="O11628" s="2">
        <f t="shared" si="544"/>
        <v>8.3883840246805939</v>
      </c>
      <c r="P11628" t="str">
        <f>VLOOKUP(retail_sales_2023!C11628,customers!A:J,5,)</f>
        <v>Surat</v>
      </c>
      <c r="Q11628" t="str">
        <f>VLOOKUP(C11628,customers!A:J,10,0)</f>
        <v>Regular</v>
      </c>
    </row>
    <row r="11629" spans="1:17" x14ac:dyDescent="0.3">
      <c r="A11629" t="s">
        <v>12720</v>
      </c>
      <c r="B11629" s="1">
        <v>45046</v>
      </c>
      <c r="C11629" t="s">
        <v>820</v>
      </c>
      <c r="D11629" t="s">
        <v>821</v>
      </c>
      <c r="E11629" t="s">
        <v>33</v>
      </c>
      <c r="F11629" t="s">
        <v>81</v>
      </c>
      <c r="G11629" t="s">
        <v>239</v>
      </c>
      <c r="H11629">
        <v>3</v>
      </c>
      <c r="I11629">
        <v>396.56</v>
      </c>
      <c r="J11629">
        <v>0.25</v>
      </c>
      <c r="K11629">
        <v>892.26</v>
      </c>
      <c r="L11629">
        <v>218.85</v>
      </c>
      <c r="M11629">
        <f t="shared" si="545"/>
        <v>892.26</v>
      </c>
      <c r="N11629" t="str">
        <f t="shared" si="543"/>
        <v>Q2</v>
      </c>
      <c r="O11629" s="2">
        <f t="shared" si="544"/>
        <v>24.527604061596396</v>
      </c>
      <c r="P11629" t="str">
        <f>VLOOKUP(retail_sales_2023!C11629,customers!A:J,5,)</f>
        <v>Surat</v>
      </c>
      <c r="Q11629" t="str">
        <f>VLOOKUP(C11629,customers!A:J,10,0)</f>
        <v>Occasional</v>
      </c>
    </row>
    <row r="11630" spans="1:17" x14ac:dyDescent="0.3">
      <c r="A11630" t="s">
        <v>12721</v>
      </c>
      <c r="B11630" s="1">
        <v>44978</v>
      </c>
      <c r="C11630" t="s">
        <v>224</v>
      </c>
      <c r="D11630" t="s">
        <v>225</v>
      </c>
      <c r="E11630" t="s">
        <v>33</v>
      </c>
      <c r="F11630" t="s">
        <v>16</v>
      </c>
      <c r="G11630" t="s">
        <v>296</v>
      </c>
      <c r="H11630">
        <v>3</v>
      </c>
      <c r="I11630">
        <v>964.6</v>
      </c>
      <c r="J11630">
        <v>0.05</v>
      </c>
      <c r="K11630">
        <v>2749.11</v>
      </c>
      <c r="L11630">
        <v>1150.1199999999999</v>
      </c>
      <c r="M11630">
        <f t="shared" si="545"/>
        <v>2749.11</v>
      </c>
      <c r="N11630" t="str">
        <f t="shared" si="543"/>
        <v>Q1</v>
      </c>
      <c r="O11630" s="2">
        <f t="shared" si="544"/>
        <v>41.836085133006677</v>
      </c>
      <c r="P11630" t="str">
        <f>VLOOKUP(retail_sales_2023!C11630,customers!A:J,5,)</f>
        <v>Surat</v>
      </c>
      <c r="Q11630" t="str">
        <f>VLOOKUP(C11630,customers!A:J,10,0)</f>
        <v>Premium</v>
      </c>
    </row>
    <row r="11631" spans="1:17" x14ac:dyDescent="0.3">
      <c r="A11631" t="s">
        <v>12722</v>
      </c>
      <c r="B11631" s="1">
        <v>45190</v>
      </c>
      <c r="C11631" t="s">
        <v>670</v>
      </c>
      <c r="D11631" t="s">
        <v>671</v>
      </c>
      <c r="E11631" t="s">
        <v>27</v>
      </c>
      <c r="F11631" t="s">
        <v>16</v>
      </c>
      <c r="G11631" t="s">
        <v>17</v>
      </c>
      <c r="H11631">
        <v>2</v>
      </c>
      <c r="I11631">
        <v>704.54</v>
      </c>
      <c r="J11631">
        <v>0.15</v>
      </c>
      <c r="K11631">
        <v>1197.72</v>
      </c>
      <c r="L11631">
        <v>295.52999999999997</v>
      </c>
      <c r="M11631">
        <f t="shared" si="545"/>
        <v>1197.7179999999998</v>
      </c>
      <c r="N11631" t="str">
        <f t="shared" si="543"/>
        <v>Q3</v>
      </c>
      <c r="O11631" s="2">
        <f t="shared" si="544"/>
        <v>24.674381324516578</v>
      </c>
      <c r="P11631" t="str">
        <f>VLOOKUP(retail_sales_2023!C11631,customers!A:J,5,)</f>
        <v>Amritsar</v>
      </c>
      <c r="Q11631" t="str">
        <f>VLOOKUP(C11631,customers!A:J,10,0)</f>
        <v>Premium</v>
      </c>
    </row>
    <row r="11632" spans="1:17" x14ac:dyDescent="0.3">
      <c r="A11632" t="s">
        <v>12723</v>
      </c>
      <c r="B11632" s="1">
        <v>45205</v>
      </c>
      <c r="C11632" t="s">
        <v>284</v>
      </c>
      <c r="D11632" t="s">
        <v>285</v>
      </c>
      <c r="E11632" t="s">
        <v>33</v>
      </c>
      <c r="F11632" t="s">
        <v>81</v>
      </c>
      <c r="G11632" t="s">
        <v>333</v>
      </c>
      <c r="H11632">
        <v>1</v>
      </c>
      <c r="I11632">
        <v>2844.63</v>
      </c>
      <c r="J11632">
        <v>0.05</v>
      </c>
      <c r="K11632">
        <v>2702.4</v>
      </c>
      <c r="L11632">
        <v>759.11</v>
      </c>
      <c r="M11632">
        <f t="shared" si="545"/>
        <v>2702.3984999999998</v>
      </c>
      <c r="N11632" t="str">
        <f t="shared" si="543"/>
        <v>Q4</v>
      </c>
      <c r="O11632" s="2">
        <f t="shared" si="544"/>
        <v>28.09021610420367</v>
      </c>
      <c r="P11632" t="str">
        <f>VLOOKUP(retail_sales_2023!C11632,customers!A:J,5,)</f>
        <v>Mumbai</v>
      </c>
      <c r="Q11632" t="str">
        <f>VLOOKUP(C11632,customers!A:J,10,0)</f>
        <v>Premium</v>
      </c>
    </row>
    <row r="11633" spans="1:17" x14ac:dyDescent="0.3">
      <c r="A11633" t="s">
        <v>12724</v>
      </c>
      <c r="B11633" s="1">
        <v>44936</v>
      </c>
      <c r="C11633" t="s">
        <v>1072</v>
      </c>
      <c r="D11633" t="s">
        <v>1073</v>
      </c>
      <c r="E11633" t="s">
        <v>21</v>
      </c>
      <c r="F11633" t="s">
        <v>81</v>
      </c>
      <c r="G11633" t="s">
        <v>158</v>
      </c>
      <c r="H11633">
        <v>2</v>
      </c>
      <c r="I11633">
        <v>833.75</v>
      </c>
      <c r="J11633">
        <v>0.05</v>
      </c>
      <c r="K11633">
        <v>1584.12</v>
      </c>
      <c r="L11633">
        <v>564.98</v>
      </c>
      <c r="M11633">
        <f t="shared" si="545"/>
        <v>1584.125</v>
      </c>
      <c r="N11633" t="str">
        <f t="shared" si="543"/>
        <v>Q1</v>
      </c>
      <c r="O11633" s="2">
        <f t="shared" si="544"/>
        <v>35.665227381764012</v>
      </c>
      <c r="P11633" t="str">
        <f>VLOOKUP(retail_sales_2023!C11633,customers!A:J,5,)</f>
        <v>Patna</v>
      </c>
      <c r="Q11633" t="str">
        <f>VLOOKUP(C11633,customers!A:J,10,0)</f>
        <v>Regular</v>
      </c>
    </row>
    <row r="11634" spans="1:17" x14ac:dyDescent="0.3">
      <c r="A11634" t="s">
        <v>12725</v>
      </c>
      <c r="B11634" s="1">
        <v>45201</v>
      </c>
      <c r="C11634" t="s">
        <v>50</v>
      </c>
      <c r="D11634" t="s">
        <v>51</v>
      </c>
      <c r="E11634" t="s">
        <v>21</v>
      </c>
      <c r="F11634" t="s">
        <v>52</v>
      </c>
      <c r="G11634" t="s">
        <v>937</v>
      </c>
      <c r="H11634">
        <v>3</v>
      </c>
      <c r="I11634">
        <v>400.59</v>
      </c>
      <c r="J11634">
        <v>0</v>
      </c>
      <c r="K11634">
        <v>1201.77</v>
      </c>
      <c r="L11634">
        <v>77.25</v>
      </c>
      <c r="M11634">
        <f t="shared" si="545"/>
        <v>1201.77</v>
      </c>
      <c r="N11634" t="str">
        <f t="shared" si="543"/>
        <v>Q4</v>
      </c>
      <c r="O11634" s="2">
        <f t="shared" si="544"/>
        <v>6.4280186724581245</v>
      </c>
      <c r="P11634" t="str">
        <f>VLOOKUP(retail_sales_2023!C11634,customers!A:J,5,)</f>
        <v>Patna</v>
      </c>
      <c r="Q11634" t="str">
        <f>VLOOKUP(C11634,customers!A:J,10,0)</f>
        <v>Premium</v>
      </c>
    </row>
    <row r="11635" spans="1:17" x14ac:dyDescent="0.3">
      <c r="A11635" t="s">
        <v>12726</v>
      </c>
      <c r="B11635" s="1">
        <v>45010</v>
      </c>
      <c r="C11635" t="s">
        <v>1814</v>
      </c>
      <c r="D11635" t="s">
        <v>1815</v>
      </c>
      <c r="E11635" t="s">
        <v>15</v>
      </c>
      <c r="F11635" t="s">
        <v>16</v>
      </c>
      <c r="G11635" t="s">
        <v>319</v>
      </c>
      <c r="H11635">
        <v>4</v>
      </c>
      <c r="I11635">
        <v>238.87</v>
      </c>
      <c r="J11635">
        <v>0</v>
      </c>
      <c r="K11635">
        <v>955.48</v>
      </c>
      <c r="L11635">
        <v>424.06</v>
      </c>
      <c r="M11635">
        <f t="shared" si="545"/>
        <v>955.48</v>
      </c>
      <c r="N11635" t="str">
        <f t="shared" si="543"/>
        <v>Q1</v>
      </c>
      <c r="O11635" s="2">
        <f t="shared" si="544"/>
        <v>44.381881358060873</v>
      </c>
      <c r="P11635" t="str">
        <f>VLOOKUP(retail_sales_2023!C11635,customers!A:J,5,)</f>
        <v>Coimbatore</v>
      </c>
      <c r="Q11635" t="str">
        <f>VLOOKUP(C11635,customers!A:J,10,0)</f>
        <v>Regular</v>
      </c>
    </row>
    <row r="11636" spans="1:17" x14ac:dyDescent="0.3">
      <c r="A11636" t="s">
        <v>12727</v>
      </c>
      <c r="B11636" s="1">
        <v>45184</v>
      </c>
      <c r="C11636" t="s">
        <v>531</v>
      </c>
      <c r="D11636" t="s">
        <v>532</v>
      </c>
      <c r="E11636" t="s">
        <v>15</v>
      </c>
      <c r="F11636" t="s">
        <v>38</v>
      </c>
      <c r="G11636" t="s">
        <v>141</v>
      </c>
      <c r="H11636">
        <v>3</v>
      </c>
      <c r="I11636">
        <v>2961.24</v>
      </c>
      <c r="J11636">
        <v>0.1</v>
      </c>
      <c r="K11636">
        <v>7995.35</v>
      </c>
      <c r="L11636">
        <v>1570.48</v>
      </c>
      <c r="M11636">
        <f t="shared" si="545"/>
        <v>7995.348</v>
      </c>
      <c r="N11636" t="str">
        <f t="shared" si="543"/>
        <v>Q3</v>
      </c>
      <c r="O11636" s="2">
        <f t="shared" si="544"/>
        <v>19.642417154971326</v>
      </c>
      <c r="P11636" t="str">
        <f>VLOOKUP(retail_sales_2023!C11636,customers!A:J,5,)</f>
        <v>Hyderabad</v>
      </c>
      <c r="Q11636" t="str">
        <f>VLOOKUP(C11636,customers!A:J,10,0)</f>
        <v>Regular</v>
      </c>
    </row>
    <row r="11637" spans="1:17" x14ac:dyDescent="0.3">
      <c r="A11637" t="s">
        <v>12728</v>
      </c>
      <c r="B11637" s="1">
        <v>45157</v>
      </c>
      <c r="C11637" t="s">
        <v>657</v>
      </c>
      <c r="D11637" t="s">
        <v>658</v>
      </c>
      <c r="E11637" t="s">
        <v>33</v>
      </c>
      <c r="F11637" t="s">
        <v>28</v>
      </c>
      <c r="G11637" t="s">
        <v>29</v>
      </c>
      <c r="H11637">
        <v>4</v>
      </c>
      <c r="I11637">
        <v>5165.24</v>
      </c>
      <c r="J11637">
        <v>0.1</v>
      </c>
      <c r="K11637">
        <v>18594.86</v>
      </c>
      <c r="L11637">
        <v>4418.79</v>
      </c>
      <c r="M11637">
        <f t="shared" si="545"/>
        <v>18594.864000000001</v>
      </c>
      <c r="N11637" t="str">
        <f t="shared" si="543"/>
        <v>Q3</v>
      </c>
      <c r="O11637" s="2">
        <f t="shared" si="544"/>
        <v>23.763502387218832</v>
      </c>
      <c r="P11637" t="str">
        <f>VLOOKUP(retail_sales_2023!C11637,customers!A:J,5,)</f>
        <v>Pune</v>
      </c>
      <c r="Q11637" t="str">
        <f>VLOOKUP(C11637,customers!A:J,10,0)</f>
        <v>Occasional</v>
      </c>
    </row>
    <row r="11638" spans="1:17" x14ac:dyDescent="0.3">
      <c r="A11638" t="s">
        <v>12729</v>
      </c>
      <c r="B11638" s="1">
        <v>44944</v>
      </c>
      <c r="C11638" t="s">
        <v>1305</v>
      </c>
      <c r="D11638" t="s">
        <v>1306</v>
      </c>
      <c r="E11638" t="s">
        <v>33</v>
      </c>
      <c r="F11638" t="s">
        <v>81</v>
      </c>
      <c r="G11638" t="s">
        <v>370</v>
      </c>
      <c r="H11638">
        <v>1</v>
      </c>
      <c r="I11638">
        <v>2662.13</v>
      </c>
      <c r="J11638">
        <v>0.1</v>
      </c>
      <c r="K11638">
        <v>2395.92</v>
      </c>
      <c r="L11638">
        <v>779.88</v>
      </c>
      <c r="M11638">
        <f t="shared" si="545"/>
        <v>2395.9170000000004</v>
      </c>
      <c r="N11638" t="str">
        <f t="shared" si="543"/>
        <v>Q1</v>
      </c>
      <c r="O11638" s="2">
        <f t="shared" si="544"/>
        <v>32.550335570469798</v>
      </c>
      <c r="P11638" t="str">
        <f>VLOOKUP(retail_sales_2023!C11638,customers!A:J,5,)</f>
        <v>Pune</v>
      </c>
      <c r="Q11638" t="str">
        <f>VLOOKUP(C11638,customers!A:J,10,0)</f>
        <v>Premium</v>
      </c>
    </row>
    <row r="11639" spans="1:17" x14ac:dyDescent="0.3">
      <c r="A11639" t="s">
        <v>12730</v>
      </c>
      <c r="B11639" s="1">
        <v>45142</v>
      </c>
      <c r="C11639" t="s">
        <v>1185</v>
      </c>
      <c r="D11639" t="s">
        <v>1186</v>
      </c>
      <c r="E11639" t="s">
        <v>27</v>
      </c>
      <c r="F11639" t="s">
        <v>52</v>
      </c>
      <c r="G11639" t="s">
        <v>53</v>
      </c>
      <c r="H11639">
        <v>6</v>
      </c>
      <c r="I11639">
        <v>252.01</v>
      </c>
      <c r="J11639">
        <v>0.1</v>
      </c>
      <c r="K11639">
        <v>1360.85</v>
      </c>
      <c r="L11639">
        <v>141.47</v>
      </c>
      <c r="M11639">
        <f t="shared" si="545"/>
        <v>1360.854</v>
      </c>
      <c r="N11639" t="str">
        <f t="shared" si="543"/>
        <v>Q3</v>
      </c>
      <c r="O11639" s="2">
        <f t="shared" si="544"/>
        <v>10.395708564500129</v>
      </c>
      <c r="P11639" t="str">
        <f>VLOOKUP(retail_sales_2023!C11639,customers!A:J,5,)</f>
        <v>Lucknow</v>
      </c>
      <c r="Q11639" t="str">
        <f>VLOOKUP(C11639,customers!A:J,10,0)</f>
        <v>Regular</v>
      </c>
    </row>
    <row r="11640" spans="1:17" x14ac:dyDescent="0.3">
      <c r="A11640" t="s">
        <v>12731</v>
      </c>
      <c r="B11640" s="1">
        <v>44979</v>
      </c>
      <c r="C11640" t="s">
        <v>889</v>
      </c>
      <c r="D11640" t="s">
        <v>890</v>
      </c>
      <c r="E11640" t="s">
        <v>21</v>
      </c>
      <c r="F11640" t="s">
        <v>43</v>
      </c>
      <c r="G11640" t="s">
        <v>178</v>
      </c>
      <c r="H11640">
        <v>1</v>
      </c>
      <c r="I11640">
        <v>5862.44</v>
      </c>
      <c r="J11640">
        <v>0</v>
      </c>
      <c r="K11640">
        <v>5862.44</v>
      </c>
      <c r="L11640">
        <v>667.58</v>
      </c>
      <c r="M11640">
        <f t="shared" si="545"/>
        <v>5862.44</v>
      </c>
      <c r="N11640" t="str">
        <f t="shared" si="543"/>
        <v>Q1</v>
      </c>
      <c r="O11640" s="2">
        <f t="shared" si="544"/>
        <v>11.387408655781552</v>
      </c>
      <c r="P11640" t="str">
        <f>VLOOKUP(retail_sales_2023!C11640,customers!A:J,5,)</f>
        <v>Patna</v>
      </c>
      <c r="Q11640" t="str">
        <f>VLOOKUP(C11640,customers!A:J,10,0)</f>
        <v>Premium</v>
      </c>
    </row>
    <row r="11641" spans="1:17" x14ac:dyDescent="0.3">
      <c r="A11641" t="s">
        <v>12732</v>
      </c>
      <c r="B11641" s="1">
        <v>45029</v>
      </c>
      <c r="C11641" t="s">
        <v>275</v>
      </c>
      <c r="D11641" t="s">
        <v>276</v>
      </c>
      <c r="E11641" t="s">
        <v>27</v>
      </c>
      <c r="F11641" t="s">
        <v>81</v>
      </c>
      <c r="G11641" t="s">
        <v>158</v>
      </c>
      <c r="H11641">
        <v>2</v>
      </c>
      <c r="I11641">
        <v>1563.66</v>
      </c>
      <c r="J11641">
        <v>0.05</v>
      </c>
      <c r="K11641">
        <v>2970.95</v>
      </c>
      <c r="L11641">
        <v>753.34</v>
      </c>
      <c r="M11641">
        <f t="shared" si="545"/>
        <v>2970.9540000000002</v>
      </c>
      <c r="N11641" t="str">
        <f t="shared" si="543"/>
        <v>Q2</v>
      </c>
      <c r="O11641" s="2">
        <f t="shared" si="544"/>
        <v>25.356872380888273</v>
      </c>
      <c r="P11641" t="str">
        <f>VLOOKUP(retail_sales_2023!C11641,customers!A:J,5,)</f>
        <v>Lucknow</v>
      </c>
      <c r="Q11641" t="str">
        <f>VLOOKUP(C11641,customers!A:J,10,0)</f>
        <v>Premium</v>
      </c>
    </row>
    <row r="11642" spans="1:17" x14ac:dyDescent="0.3">
      <c r="A11642" t="s">
        <v>12733</v>
      </c>
      <c r="B11642" s="1">
        <v>45194</v>
      </c>
      <c r="C11642" t="s">
        <v>1629</v>
      </c>
      <c r="D11642" t="s">
        <v>1630</v>
      </c>
      <c r="E11642" t="s">
        <v>15</v>
      </c>
      <c r="F11642" t="s">
        <v>43</v>
      </c>
      <c r="G11642" t="s">
        <v>128</v>
      </c>
      <c r="H11642">
        <v>1</v>
      </c>
      <c r="I11642">
        <v>43016.66</v>
      </c>
      <c r="J11642">
        <v>0.05</v>
      </c>
      <c r="K11642">
        <v>40865.83</v>
      </c>
      <c r="L11642">
        <v>5955.85</v>
      </c>
      <c r="M11642">
        <f t="shared" si="545"/>
        <v>40865.827000000005</v>
      </c>
      <c r="N11642" t="str">
        <f t="shared" si="543"/>
        <v>Q3</v>
      </c>
      <c r="O11642" s="2">
        <f t="shared" si="544"/>
        <v>14.574156452958375</v>
      </c>
      <c r="P11642" t="str">
        <f>VLOOKUP(retail_sales_2023!C11642,customers!A:J,5,)</f>
        <v>Chennai</v>
      </c>
      <c r="Q11642" t="str">
        <f>VLOOKUP(C11642,customers!A:J,10,0)</f>
        <v>Premium</v>
      </c>
    </row>
    <row r="11643" spans="1:17" x14ac:dyDescent="0.3">
      <c r="A11643" t="s">
        <v>12734</v>
      </c>
      <c r="B11643" s="1">
        <v>45110</v>
      </c>
      <c r="C11643" t="s">
        <v>270</v>
      </c>
      <c r="D11643" t="s">
        <v>271</v>
      </c>
      <c r="E11643" t="s">
        <v>15</v>
      </c>
      <c r="F11643" t="s">
        <v>52</v>
      </c>
      <c r="G11643" t="s">
        <v>226</v>
      </c>
      <c r="H11643">
        <v>9</v>
      </c>
      <c r="I11643">
        <v>264.18</v>
      </c>
      <c r="J11643">
        <v>0.25</v>
      </c>
      <c r="K11643">
        <v>1783.21</v>
      </c>
      <c r="L11643">
        <v>151.6</v>
      </c>
      <c r="M11643">
        <f t="shared" si="545"/>
        <v>1783.2149999999999</v>
      </c>
      <c r="N11643" t="str">
        <f t="shared" si="543"/>
        <v>Q3</v>
      </c>
      <c r="O11643" s="2">
        <f t="shared" si="544"/>
        <v>8.5015225352033692</v>
      </c>
      <c r="P11643" t="str">
        <f>VLOOKUP(retail_sales_2023!C11643,customers!A:J,5,)</f>
        <v>Chennai</v>
      </c>
      <c r="Q11643" t="str">
        <f>VLOOKUP(C11643,customers!A:J,10,0)</f>
        <v>Regular</v>
      </c>
    </row>
    <row r="11644" spans="1:17" x14ac:dyDescent="0.3">
      <c r="A11644" t="s">
        <v>12735</v>
      </c>
      <c r="B11644" s="1">
        <v>45196</v>
      </c>
      <c r="C11644" t="s">
        <v>1021</v>
      </c>
      <c r="D11644" t="s">
        <v>1022</v>
      </c>
      <c r="E11644" t="s">
        <v>27</v>
      </c>
      <c r="F11644" t="s">
        <v>16</v>
      </c>
      <c r="G11644" t="s">
        <v>319</v>
      </c>
      <c r="H11644">
        <v>2</v>
      </c>
      <c r="I11644">
        <v>509.26</v>
      </c>
      <c r="J11644">
        <v>0</v>
      </c>
      <c r="K11644">
        <v>1018.52</v>
      </c>
      <c r="L11644">
        <v>336.46</v>
      </c>
      <c r="M11644">
        <f t="shared" si="545"/>
        <v>1018.52</v>
      </c>
      <c r="N11644" t="str">
        <f t="shared" si="543"/>
        <v>Q3</v>
      </c>
      <c r="O11644" s="2">
        <f t="shared" si="544"/>
        <v>33.034206495699642</v>
      </c>
      <c r="P11644" t="str">
        <f>VLOOKUP(retail_sales_2023!C11644,customers!A:J,5,)</f>
        <v>Delhi</v>
      </c>
      <c r="Q11644" t="str">
        <f>VLOOKUP(C11644,customers!A:J,10,0)</f>
        <v>Premium</v>
      </c>
    </row>
    <row r="11645" spans="1:17" x14ac:dyDescent="0.3">
      <c r="A11645" t="s">
        <v>12736</v>
      </c>
      <c r="B11645" s="1">
        <v>45176</v>
      </c>
      <c r="C11645" t="s">
        <v>1146</v>
      </c>
      <c r="D11645" t="s">
        <v>1147</v>
      </c>
      <c r="E11645" t="s">
        <v>27</v>
      </c>
      <c r="F11645" t="s">
        <v>81</v>
      </c>
      <c r="G11645" t="s">
        <v>333</v>
      </c>
      <c r="H11645">
        <v>5</v>
      </c>
      <c r="I11645">
        <v>1122.51</v>
      </c>
      <c r="J11645">
        <v>0</v>
      </c>
      <c r="K11645">
        <v>5612.55</v>
      </c>
      <c r="L11645">
        <v>1787.57</v>
      </c>
      <c r="M11645">
        <f t="shared" si="545"/>
        <v>5612.55</v>
      </c>
      <c r="N11645" t="str">
        <f t="shared" si="543"/>
        <v>Q3</v>
      </c>
      <c r="O11645" s="2">
        <f t="shared" si="544"/>
        <v>31.849515817231023</v>
      </c>
      <c r="P11645" t="str">
        <f>VLOOKUP(retail_sales_2023!C11645,customers!A:J,5,)</f>
        <v>Jaipur</v>
      </c>
      <c r="Q11645" t="str">
        <f>VLOOKUP(C11645,customers!A:J,10,0)</f>
        <v>Premium</v>
      </c>
    </row>
    <row r="11646" spans="1:17" x14ac:dyDescent="0.3">
      <c r="A11646" t="s">
        <v>12737</v>
      </c>
      <c r="B11646" s="1">
        <v>45081</v>
      </c>
      <c r="C11646" t="s">
        <v>2938</v>
      </c>
      <c r="D11646" t="s">
        <v>2939</v>
      </c>
      <c r="E11646" t="s">
        <v>33</v>
      </c>
      <c r="F11646" t="s">
        <v>43</v>
      </c>
      <c r="G11646" t="s">
        <v>178</v>
      </c>
      <c r="H11646">
        <v>5</v>
      </c>
      <c r="I11646">
        <v>51541.07</v>
      </c>
      <c r="J11646">
        <v>0.2</v>
      </c>
      <c r="K11646">
        <v>206164.28</v>
      </c>
      <c r="L11646">
        <v>25818.52</v>
      </c>
      <c r="M11646">
        <f t="shared" si="545"/>
        <v>206164.28000000003</v>
      </c>
      <c r="N11646" t="str">
        <f t="shared" si="543"/>
        <v>Q2</v>
      </c>
      <c r="O11646" s="2">
        <f t="shared" si="544"/>
        <v>12.523275127970763</v>
      </c>
      <c r="P11646" t="str">
        <f>VLOOKUP(retail_sales_2023!C11646,customers!A:J,5,)</f>
        <v>Mumbai</v>
      </c>
      <c r="Q11646" t="str">
        <f>VLOOKUP(C11646,customers!A:J,10,0)</f>
        <v>Regular</v>
      </c>
    </row>
    <row r="11647" spans="1:17" x14ac:dyDescent="0.3">
      <c r="A11647" t="s">
        <v>12738</v>
      </c>
      <c r="B11647" s="1">
        <v>45127</v>
      </c>
      <c r="C11647" t="s">
        <v>592</v>
      </c>
      <c r="D11647" t="s">
        <v>593</v>
      </c>
      <c r="E11647" t="s">
        <v>21</v>
      </c>
      <c r="F11647" t="s">
        <v>43</v>
      </c>
      <c r="G11647" t="s">
        <v>272</v>
      </c>
      <c r="H11647">
        <v>0</v>
      </c>
      <c r="I11647">
        <v>57379</v>
      </c>
      <c r="J11647">
        <v>0</v>
      </c>
      <c r="K11647">
        <v>0</v>
      </c>
      <c r="L11647">
        <v>0</v>
      </c>
      <c r="M11647">
        <f t="shared" si="545"/>
        <v>0</v>
      </c>
      <c r="N11647" t="str">
        <f t="shared" si="543"/>
        <v>Q3</v>
      </c>
      <c r="O11647" s="2">
        <v>0</v>
      </c>
      <c r="P11647" t="str">
        <f>VLOOKUP(retail_sales_2023!C11647,customers!A:J,5,)</f>
        <v>Patna</v>
      </c>
      <c r="Q11647" t="str">
        <f>VLOOKUP(C11647,customers!A:J,10,0)</f>
        <v>Premium</v>
      </c>
    </row>
    <row r="11648" spans="1:17" x14ac:dyDescent="0.3">
      <c r="A11648" t="s">
        <v>12739</v>
      </c>
      <c r="B11648" s="1">
        <v>45007</v>
      </c>
      <c r="C11648" t="s">
        <v>1072</v>
      </c>
      <c r="D11648" t="s">
        <v>1073</v>
      </c>
      <c r="E11648" t="s">
        <v>21</v>
      </c>
      <c r="F11648" t="s">
        <v>22</v>
      </c>
      <c r="G11648" t="s">
        <v>23</v>
      </c>
      <c r="H11648">
        <v>5</v>
      </c>
      <c r="I11648">
        <v>1632.66</v>
      </c>
      <c r="J11648">
        <v>0.15</v>
      </c>
      <c r="K11648">
        <v>6938.81</v>
      </c>
      <c r="L11648">
        <v>2135.16</v>
      </c>
      <c r="M11648">
        <f t="shared" si="545"/>
        <v>6938.8050000000003</v>
      </c>
      <c r="N11648" t="str">
        <f t="shared" si="543"/>
        <v>Q1</v>
      </c>
      <c r="O11648" s="2">
        <f t="shared" si="544"/>
        <v>30.771270578096239</v>
      </c>
      <c r="P11648" t="str">
        <f>VLOOKUP(retail_sales_2023!C11648,customers!A:J,5,)</f>
        <v>Patna</v>
      </c>
      <c r="Q11648" t="str">
        <f>VLOOKUP(C11648,customers!A:J,10,0)</f>
        <v>Regular</v>
      </c>
    </row>
    <row r="11649" spans="1:17" x14ac:dyDescent="0.3">
      <c r="A11649" t="s">
        <v>12740</v>
      </c>
      <c r="B11649" s="1">
        <v>45176</v>
      </c>
      <c r="C11649" t="s">
        <v>544</v>
      </c>
      <c r="D11649" t="s">
        <v>545</v>
      </c>
      <c r="E11649" t="s">
        <v>15</v>
      </c>
      <c r="F11649" t="s">
        <v>28</v>
      </c>
      <c r="G11649" t="s">
        <v>325</v>
      </c>
      <c r="H11649">
        <v>2</v>
      </c>
      <c r="I11649">
        <v>1756.36</v>
      </c>
      <c r="J11649">
        <v>0.05</v>
      </c>
      <c r="K11649">
        <v>3337.08</v>
      </c>
      <c r="L11649">
        <v>616.94000000000005</v>
      </c>
      <c r="M11649">
        <f t="shared" si="545"/>
        <v>3337.0839999999998</v>
      </c>
      <c r="N11649" t="str">
        <f t="shared" si="543"/>
        <v>Q3</v>
      </c>
      <c r="O11649" s="2">
        <f t="shared" si="544"/>
        <v>18.487420139762907</v>
      </c>
      <c r="P11649" t="str">
        <f>VLOOKUP(retail_sales_2023!C11649,customers!A:J,5,)</f>
        <v>Bengaluru</v>
      </c>
      <c r="Q11649" t="str">
        <f>VLOOKUP(C11649,customers!A:J,10,0)</f>
        <v>Premium</v>
      </c>
    </row>
    <row r="11650" spans="1:17" x14ac:dyDescent="0.3">
      <c r="A11650" t="s">
        <v>12741</v>
      </c>
      <c r="B11650" s="1">
        <v>45060</v>
      </c>
      <c r="C11650" t="s">
        <v>5047</v>
      </c>
      <c r="D11650" t="s">
        <v>5048</v>
      </c>
      <c r="E11650" t="s">
        <v>27</v>
      </c>
      <c r="F11650" t="s">
        <v>38</v>
      </c>
      <c r="G11650" t="s">
        <v>395</v>
      </c>
      <c r="H11650">
        <v>4</v>
      </c>
      <c r="I11650">
        <v>1907.75</v>
      </c>
      <c r="J11650">
        <v>0</v>
      </c>
      <c r="K11650">
        <v>7631</v>
      </c>
      <c r="L11650">
        <v>2180.86</v>
      </c>
      <c r="M11650">
        <f t="shared" si="545"/>
        <v>7631</v>
      </c>
      <c r="N11650" t="str">
        <f t="shared" si="543"/>
        <v>Q2</v>
      </c>
      <c r="O11650" s="2">
        <f t="shared" si="544"/>
        <v>28.578954265496005</v>
      </c>
      <c r="P11650" t="str">
        <f>VLOOKUP(retail_sales_2023!C11650,customers!A:J,5,)</f>
        <v>Lucknow</v>
      </c>
      <c r="Q11650" t="str">
        <f>VLOOKUP(C11650,customers!A:J,10,0)</f>
        <v>Premium</v>
      </c>
    </row>
    <row r="11651" spans="1:17" x14ac:dyDescent="0.3">
      <c r="A11651" t="s">
        <v>12742</v>
      </c>
      <c r="B11651" s="1">
        <v>45185</v>
      </c>
      <c r="C11651" t="s">
        <v>2621</v>
      </c>
      <c r="D11651" t="s">
        <v>2622</v>
      </c>
      <c r="E11651" t="s">
        <v>27</v>
      </c>
      <c r="F11651" t="s">
        <v>22</v>
      </c>
      <c r="G11651" t="s">
        <v>34</v>
      </c>
      <c r="H11651">
        <v>2</v>
      </c>
      <c r="I11651">
        <v>44197.74</v>
      </c>
      <c r="J11651">
        <v>0</v>
      </c>
      <c r="K11651">
        <v>88395.48</v>
      </c>
      <c r="L11651">
        <v>21875.01</v>
      </c>
      <c r="M11651">
        <f t="shared" si="545"/>
        <v>88395.48</v>
      </c>
      <c r="N11651" t="str">
        <f t="shared" ref="N11651:N11714" si="546">"Q"&amp;ROUNDUP(MONTH(B11651)/3,0)</f>
        <v>Q3</v>
      </c>
      <c r="O11651" s="2">
        <f t="shared" ref="O11651:O11714" si="547">(L11651/K11651)*100</f>
        <v>24.746751756990289</v>
      </c>
      <c r="P11651" t="str">
        <f>VLOOKUP(retail_sales_2023!C11651,customers!A:J,5,)</f>
        <v>Jaipur</v>
      </c>
      <c r="Q11651" t="str">
        <f>VLOOKUP(C11651,customers!A:J,10,0)</f>
        <v>Premium</v>
      </c>
    </row>
    <row r="11652" spans="1:17" x14ac:dyDescent="0.3">
      <c r="A11652" t="s">
        <v>12743</v>
      </c>
      <c r="B11652" s="1">
        <v>45069</v>
      </c>
      <c r="C11652" t="s">
        <v>1310</v>
      </c>
      <c r="D11652" t="s">
        <v>13093</v>
      </c>
      <c r="E11652" t="s">
        <v>33</v>
      </c>
      <c r="F11652" t="s">
        <v>52</v>
      </c>
      <c r="G11652" t="s">
        <v>169</v>
      </c>
      <c r="H11652">
        <v>1</v>
      </c>
      <c r="I11652">
        <v>576.42999999999995</v>
      </c>
      <c r="J11652">
        <v>0.05</v>
      </c>
      <c r="K11652">
        <v>547.61</v>
      </c>
      <c r="L11652">
        <v>54.19</v>
      </c>
      <c r="M11652">
        <f t="shared" si="545"/>
        <v>547.60849999999994</v>
      </c>
      <c r="N11652" t="str">
        <f t="shared" si="546"/>
        <v>Q2</v>
      </c>
      <c r="O11652" s="2">
        <f t="shared" si="547"/>
        <v>9.89572871203959</v>
      </c>
      <c r="P11652" t="str">
        <f>VLOOKUP(retail_sales_2023!C11652,customers!A:J,5,)</f>
        <v>Mumbai</v>
      </c>
      <c r="Q11652" t="str">
        <f>VLOOKUP(C11652,customers!A:J,10,0)</f>
        <v>Occasional</v>
      </c>
    </row>
    <row r="11653" spans="1:17" x14ac:dyDescent="0.3">
      <c r="A11653" t="s">
        <v>12744</v>
      </c>
      <c r="B11653" s="1">
        <v>45280</v>
      </c>
      <c r="C11653" t="s">
        <v>1240</v>
      </c>
      <c r="D11653" t="s">
        <v>1241</v>
      </c>
      <c r="E11653" t="s">
        <v>33</v>
      </c>
      <c r="F11653" t="s">
        <v>52</v>
      </c>
      <c r="G11653" t="s">
        <v>69</v>
      </c>
      <c r="H11653">
        <v>4</v>
      </c>
      <c r="I11653">
        <v>137.81</v>
      </c>
      <c r="J11653">
        <v>0.15</v>
      </c>
      <c r="K11653">
        <v>468.55</v>
      </c>
      <c r="L11653">
        <v>29.3</v>
      </c>
      <c r="M11653">
        <f t="shared" ref="M11653:M11716" si="548">H11653*I11653*(1-J11653)</f>
        <v>468.55399999999997</v>
      </c>
      <c r="N11653" t="str">
        <f t="shared" si="546"/>
        <v>Q4</v>
      </c>
      <c r="O11653" s="2">
        <f t="shared" si="547"/>
        <v>6.2533347561626291</v>
      </c>
      <c r="P11653" t="str">
        <f>VLOOKUP(retail_sales_2023!C11653,customers!A:J,5,)</f>
        <v>Surat</v>
      </c>
      <c r="Q11653" t="str">
        <f>VLOOKUP(C11653,customers!A:J,10,0)</f>
        <v>Premium</v>
      </c>
    </row>
    <row r="11654" spans="1:17" x14ac:dyDescent="0.3">
      <c r="A11654" t="s">
        <v>12745</v>
      </c>
      <c r="B11654" s="1">
        <v>45216</v>
      </c>
      <c r="C11654" t="s">
        <v>1305</v>
      </c>
      <c r="D11654" t="s">
        <v>1306</v>
      </c>
      <c r="E11654" t="s">
        <v>33</v>
      </c>
      <c r="F11654" t="s">
        <v>28</v>
      </c>
      <c r="G11654" t="s">
        <v>97</v>
      </c>
      <c r="H11654">
        <v>1</v>
      </c>
      <c r="I11654">
        <v>5728.19</v>
      </c>
      <c r="J11654">
        <v>0</v>
      </c>
      <c r="K11654">
        <v>5728.19</v>
      </c>
      <c r="L11654">
        <v>1078.3699999999999</v>
      </c>
      <c r="M11654">
        <f t="shared" si="548"/>
        <v>5728.19</v>
      </c>
      <c r="N11654" t="str">
        <f t="shared" si="546"/>
        <v>Q4</v>
      </c>
      <c r="O11654" s="2">
        <f t="shared" si="547"/>
        <v>18.825667444690204</v>
      </c>
      <c r="P11654" t="str">
        <f>VLOOKUP(retail_sales_2023!C11654,customers!A:J,5,)</f>
        <v>Pune</v>
      </c>
      <c r="Q11654" t="str">
        <f>VLOOKUP(C11654,customers!A:J,10,0)</f>
        <v>Premium</v>
      </c>
    </row>
    <row r="11655" spans="1:17" x14ac:dyDescent="0.3">
      <c r="A11655" t="s">
        <v>12746</v>
      </c>
      <c r="B11655" s="1">
        <v>45130</v>
      </c>
      <c r="C11655" t="s">
        <v>678</v>
      </c>
      <c r="D11655" t="s">
        <v>679</v>
      </c>
      <c r="E11655" t="s">
        <v>27</v>
      </c>
      <c r="F11655" t="s">
        <v>22</v>
      </c>
      <c r="G11655" t="s">
        <v>423</v>
      </c>
      <c r="H11655">
        <v>1</v>
      </c>
      <c r="I11655">
        <v>25086.66</v>
      </c>
      <c r="J11655">
        <v>0</v>
      </c>
      <c r="K11655">
        <v>25086.66</v>
      </c>
      <c r="L11655">
        <v>6495.46</v>
      </c>
      <c r="M11655">
        <f t="shared" si="548"/>
        <v>25086.66</v>
      </c>
      <c r="N11655" t="str">
        <f t="shared" si="546"/>
        <v>Q3</v>
      </c>
      <c r="O11655" s="2">
        <f t="shared" si="547"/>
        <v>25.892087667310037</v>
      </c>
      <c r="P11655" t="str">
        <f>VLOOKUP(retail_sales_2023!C11655,customers!A:J,5,)</f>
        <v>Amritsar</v>
      </c>
      <c r="Q11655" t="str">
        <f>VLOOKUP(C11655,customers!A:J,10,0)</f>
        <v>Premium</v>
      </c>
    </row>
    <row r="11656" spans="1:17" x14ac:dyDescent="0.3">
      <c r="A11656" t="s">
        <v>12747</v>
      </c>
      <c r="B11656" s="1">
        <v>45153</v>
      </c>
      <c r="C11656" t="s">
        <v>317</v>
      </c>
      <c r="D11656" t="s">
        <v>318</v>
      </c>
      <c r="E11656" t="s">
        <v>21</v>
      </c>
      <c r="F11656" t="s">
        <v>81</v>
      </c>
      <c r="G11656" t="s">
        <v>370</v>
      </c>
      <c r="H11656">
        <v>2</v>
      </c>
      <c r="I11656">
        <v>1510.4</v>
      </c>
      <c r="J11656">
        <v>0.05</v>
      </c>
      <c r="K11656">
        <v>2869.76</v>
      </c>
      <c r="L11656">
        <v>748.22</v>
      </c>
      <c r="M11656">
        <f t="shared" si="548"/>
        <v>2869.76</v>
      </c>
      <c r="N11656" t="str">
        <f t="shared" si="546"/>
        <v>Q3</v>
      </c>
      <c r="O11656" s="2">
        <f t="shared" si="547"/>
        <v>26.072563559322031</v>
      </c>
      <c r="P11656" t="str">
        <f>VLOOKUP(retail_sales_2023!C11656,customers!A:J,5,)</f>
        <v>Patna</v>
      </c>
      <c r="Q11656" t="str">
        <f>VLOOKUP(C11656,customers!A:J,10,0)</f>
        <v>Regular</v>
      </c>
    </row>
    <row r="11657" spans="1:17" x14ac:dyDescent="0.3">
      <c r="A11657" t="s">
        <v>12748</v>
      </c>
      <c r="B11657" s="1">
        <v>45125</v>
      </c>
      <c r="C11657" t="s">
        <v>485</v>
      </c>
      <c r="D11657" t="s">
        <v>486</v>
      </c>
      <c r="E11657" t="s">
        <v>27</v>
      </c>
      <c r="F11657" t="s">
        <v>52</v>
      </c>
      <c r="G11657" t="s">
        <v>53</v>
      </c>
      <c r="H11657">
        <v>9</v>
      </c>
      <c r="I11657">
        <v>302.58999999999997</v>
      </c>
      <c r="J11657">
        <v>0.1</v>
      </c>
      <c r="K11657">
        <v>2450.98</v>
      </c>
      <c r="L11657">
        <v>205.11</v>
      </c>
      <c r="M11657">
        <f t="shared" si="548"/>
        <v>2450.9789999999998</v>
      </c>
      <c r="N11657" t="str">
        <f t="shared" si="546"/>
        <v>Q3</v>
      </c>
      <c r="O11657" s="2">
        <f t="shared" si="547"/>
        <v>8.3684893389582946</v>
      </c>
      <c r="P11657" t="str">
        <f>VLOOKUP(retail_sales_2023!C11657,customers!A:J,5,)</f>
        <v>Lucknow</v>
      </c>
      <c r="Q11657" t="str">
        <f>VLOOKUP(C11657,customers!A:J,10,0)</f>
        <v>Premium</v>
      </c>
    </row>
    <row r="11658" spans="1:17" x14ac:dyDescent="0.3">
      <c r="A11658" t="s">
        <v>12749</v>
      </c>
      <c r="B11658" s="1">
        <v>44985</v>
      </c>
      <c r="C11658" t="s">
        <v>1109</v>
      </c>
      <c r="D11658" t="s">
        <v>1110</v>
      </c>
      <c r="E11658" t="s">
        <v>15</v>
      </c>
      <c r="F11658" t="s">
        <v>52</v>
      </c>
      <c r="G11658" t="s">
        <v>53</v>
      </c>
      <c r="H11658">
        <v>7</v>
      </c>
      <c r="I11658">
        <v>673.13</v>
      </c>
      <c r="J11658">
        <v>0.1</v>
      </c>
      <c r="K11658">
        <v>4240.72</v>
      </c>
      <c r="L11658">
        <v>245.7</v>
      </c>
      <c r="M11658">
        <f t="shared" si="548"/>
        <v>4240.7190000000001</v>
      </c>
      <c r="N11658" t="str">
        <f t="shared" si="546"/>
        <v>Q1</v>
      </c>
      <c r="O11658" s="2">
        <f t="shared" si="547"/>
        <v>5.7938274632609552</v>
      </c>
      <c r="P11658" t="str">
        <f>VLOOKUP(retail_sales_2023!C11658,customers!A:J,5,)</f>
        <v>Bengaluru</v>
      </c>
      <c r="Q11658" t="str">
        <f>VLOOKUP(C11658,customers!A:J,10,0)</f>
        <v>Premium</v>
      </c>
    </row>
    <row r="11659" spans="1:17" x14ac:dyDescent="0.3">
      <c r="A11659" t="s">
        <v>12750</v>
      </c>
      <c r="B11659" s="1">
        <v>45254</v>
      </c>
      <c r="C11659" t="s">
        <v>390</v>
      </c>
      <c r="D11659" t="s">
        <v>391</v>
      </c>
      <c r="E11659" t="s">
        <v>33</v>
      </c>
      <c r="F11659" t="s">
        <v>52</v>
      </c>
      <c r="G11659" t="s">
        <v>133</v>
      </c>
      <c r="H11659">
        <v>1</v>
      </c>
      <c r="I11659">
        <v>226.33</v>
      </c>
      <c r="J11659">
        <v>0.05</v>
      </c>
      <c r="K11659">
        <v>215.01</v>
      </c>
      <c r="L11659">
        <v>13.03</v>
      </c>
      <c r="M11659">
        <f t="shared" si="548"/>
        <v>215.01349999999999</v>
      </c>
      <c r="N11659" t="str">
        <f t="shared" si="546"/>
        <v>Q4</v>
      </c>
      <c r="O11659" s="2">
        <f t="shared" si="547"/>
        <v>6.0601832472908237</v>
      </c>
      <c r="P11659" t="str">
        <f>VLOOKUP(retail_sales_2023!C11659,customers!A:J,5,)</f>
        <v>Mumbai</v>
      </c>
      <c r="Q11659" t="str">
        <f>VLOOKUP(C11659,customers!A:J,10,0)</f>
        <v>Occasional</v>
      </c>
    </row>
    <row r="11660" spans="1:17" x14ac:dyDescent="0.3">
      <c r="A11660" t="s">
        <v>12751</v>
      </c>
      <c r="B11660" s="1">
        <v>45287</v>
      </c>
      <c r="C11660" t="s">
        <v>71</v>
      </c>
      <c r="D11660" t="s">
        <v>72</v>
      </c>
      <c r="E11660" t="s">
        <v>15</v>
      </c>
      <c r="F11660" t="s">
        <v>43</v>
      </c>
      <c r="G11660" t="s">
        <v>154</v>
      </c>
      <c r="H11660">
        <v>1</v>
      </c>
      <c r="I11660">
        <v>74196.899999999994</v>
      </c>
      <c r="J11660">
        <v>0</v>
      </c>
      <c r="K11660">
        <v>74196.899999999994</v>
      </c>
      <c r="L11660">
        <v>8942.35</v>
      </c>
      <c r="M11660">
        <f t="shared" si="548"/>
        <v>74196.899999999994</v>
      </c>
      <c r="N11660" t="str">
        <f t="shared" si="546"/>
        <v>Q4</v>
      </c>
      <c r="O11660" s="2">
        <f t="shared" si="547"/>
        <v>12.05218816419554</v>
      </c>
      <c r="P11660" t="str">
        <f>VLOOKUP(retail_sales_2023!C11660,customers!A:J,5,)</f>
        <v>Bengaluru</v>
      </c>
      <c r="Q11660" t="str">
        <f>VLOOKUP(C11660,customers!A:J,10,0)</f>
        <v>Premium</v>
      </c>
    </row>
    <row r="11661" spans="1:17" x14ac:dyDescent="0.3">
      <c r="A11661" t="s">
        <v>12752</v>
      </c>
      <c r="B11661" s="1">
        <v>45029</v>
      </c>
      <c r="C11661" t="s">
        <v>479</v>
      </c>
      <c r="D11661" t="s">
        <v>480</v>
      </c>
      <c r="E11661" t="s">
        <v>21</v>
      </c>
      <c r="F11661" t="s">
        <v>52</v>
      </c>
      <c r="G11661" t="s">
        <v>133</v>
      </c>
      <c r="H11661">
        <v>10</v>
      </c>
      <c r="I11661">
        <v>254.13</v>
      </c>
      <c r="J11661">
        <v>0.05</v>
      </c>
      <c r="K11661">
        <v>2414.2399999999998</v>
      </c>
      <c r="L11661">
        <v>197.7</v>
      </c>
      <c r="M11661">
        <f t="shared" si="548"/>
        <v>2414.2350000000001</v>
      </c>
      <c r="N11661" t="str">
        <f t="shared" si="546"/>
        <v>Q2</v>
      </c>
      <c r="O11661" s="2">
        <f t="shared" si="547"/>
        <v>8.1889124527801709</v>
      </c>
      <c r="P11661" t="str">
        <f>VLOOKUP(retail_sales_2023!C11661,customers!A:J,5,)</f>
        <v>Bhubaneswar</v>
      </c>
      <c r="Q11661" t="str">
        <f>VLOOKUP(C11661,customers!A:J,10,0)</f>
        <v>Premium</v>
      </c>
    </row>
    <row r="11662" spans="1:17" x14ac:dyDescent="0.3">
      <c r="A11662" t="s">
        <v>12753</v>
      </c>
      <c r="B11662" s="1">
        <v>45167</v>
      </c>
      <c r="C11662" t="s">
        <v>215</v>
      </c>
      <c r="D11662" t="s">
        <v>216</v>
      </c>
      <c r="E11662" t="s">
        <v>27</v>
      </c>
      <c r="F11662" t="s">
        <v>43</v>
      </c>
      <c r="G11662" t="s">
        <v>154</v>
      </c>
      <c r="H11662">
        <v>5</v>
      </c>
      <c r="I11662">
        <v>23860.22</v>
      </c>
      <c r="J11662">
        <v>0.15</v>
      </c>
      <c r="K11662">
        <v>101405.93</v>
      </c>
      <c r="L11662">
        <v>9440.9599999999991</v>
      </c>
      <c r="M11662">
        <f t="shared" si="548"/>
        <v>101405.935</v>
      </c>
      <c r="N11662" t="str">
        <f t="shared" si="546"/>
        <v>Q3</v>
      </c>
      <c r="O11662" s="2">
        <f t="shared" si="547"/>
        <v>9.310066975373136</v>
      </c>
      <c r="P11662" t="str">
        <f>VLOOKUP(retail_sales_2023!C11662,customers!A:J,5,)</f>
        <v>Lucknow</v>
      </c>
      <c r="Q11662" t="str">
        <f>VLOOKUP(C11662,customers!A:J,10,0)</f>
        <v>Occasional</v>
      </c>
    </row>
    <row r="11663" spans="1:17" x14ac:dyDescent="0.3">
      <c r="A11663" t="s">
        <v>12754</v>
      </c>
      <c r="B11663" s="1">
        <v>45279</v>
      </c>
      <c r="C11663" t="s">
        <v>1469</v>
      </c>
      <c r="D11663" t="s">
        <v>1470</v>
      </c>
      <c r="E11663" t="s">
        <v>21</v>
      </c>
      <c r="F11663" t="s">
        <v>22</v>
      </c>
      <c r="G11663" t="s">
        <v>423</v>
      </c>
      <c r="H11663">
        <v>3</v>
      </c>
      <c r="I11663">
        <v>40180.019999999997</v>
      </c>
      <c r="J11663">
        <v>0.1</v>
      </c>
      <c r="K11663">
        <v>108486.05</v>
      </c>
      <c r="L11663">
        <v>34680.910000000003</v>
      </c>
      <c r="M11663">
        <f t="shared" si="548"/>
        <v>108486.054</v>
      </c>
      <c r="N11663" t="str">
        <f t="shared" si="546"/>
        <v>Q4</v>
      </c>
      <c r="O11663" s="2">
        <f t="shared" si="547"/>
        <v>31.96808253227028</v>
      </c>
      <c r="P11663" t="str">
        <f>VLOOKUP(retail_sales_2023!C11663,customers!A:J,5,)</f>
        <v>Kolkata</v>
      </c>
      <c r="Q11663" t="str">
        <f>VLOOKUP(C11663,customers!A:J,10,0)</f>
        <v>Regular</v>
      </c>
    </row>
    <row r="11664" spans="1:17" x14ac:dyDescent="0.3">
      <c r="A11664" t="s">
        <v>12755</v>
      </c>
      <c r="B11664" s="1">
        <v>45220</v>
      </c>
      <c r="C11664" t="s">
        <v>1622</v>
      </c>
      <c r="D11664" t="s">
        <v>1623</v>
      </c>
      <c r="E11664" t="s">
        <v>33</v>
      </c>
      <c r="F11664" t="s">
        <v>28</v>
      </c>
      <c r="G11664" t="s">
        <v>672</v>
      </c>
      <c r="H11664">
        <v>5</v>
      </c>
      <c r="I11664">
        <v>1721.29</v>
      </c>
      <c r="J11664">
        <v>0.05</v>
      </c>
      <c r="K11664">
        <v>8176.13</v>
      </c>
      <c r="L11664">
        <v>2245.69</v>
      </c>
      <c r="M11664">
        <f t="shared" si="548"/>
        <v>8176.1275000000005</v>
      </c>
      <c r="N11664" t="str">
        <f t="shared" si="546"/>
        <v>Q4</v>
      </c>
      <c r="O11664" s="2">
        <f t="shared" si="547"/>
        <v>27.466417486023335</v>
      </c>
      <c r="P11664" t="str">
        <f>VLOOKUP(retail_sales_2023!C11664,customers!A:J,5,)</f>
        <v>Pune</v>
      </c>
      <c r="Q11664" t="str">
        <f>VLOOKUP(C11664,customers!A:J,10,0)</f>
        <v>Regular</v>
      </c>
    </row>
    <row r="11665" spans="1:17" x14ac:dyDescent="0.3">
      <c r="A11665" t="s">
        <v>12756</v>
      </c>
      <c r="B11665" s="1">
        <v>45097</v>
      </c>
      <c r="C11665" t="s">
        <v>266</v>
      </c>
      <c r="D11665" t="s">
        <v>267</v>
      </c>
      <c r="E11665" t="s">
        <v>27</v>
      </c>
      <c r="F11665" t="s">
        <v>52</v>
      </c>
      <c r="G11665" t="s">
        <v>226</v>
      </c>
      <c r="H11665">
        <v>7</v>
      </c>
      <c r="I11665">
        <v>619.73</v>
      </c>
      <c r="J11665">
        <v>0</v>
      </c>
      <c r="K11665">
        <v>4338.1099999999997</v>
      </c>
      <c r="L11665">
        <v>398.78</v>
      </c>
      <c r="M11665">
        <f t="shared" si="548"/>
        <v>4338.1100000000006</v>
      </c>
      <c r="N11665" t="str">
        <f t="shared" si="546"/>
        <v>Q2</v>
      </c>
      <c r="O11665" s="2">
        <f t="shared" si="547"/>
        <v>9.1924824405098065</v>
      </c>
      <c r="P11665" t="str">
        <f>VLOOKUP(retail_sales_2023!C11665,customers!A:J,5,)</f>
        <v>Amritsar</v>
      </c>
      <c r="Q11665" t="str">
        <f>VLOOKUP(C11665,customers!A:J,10,0)</f>
        <v>Premium</v>
      </c>
    </row>
    <row r="11666" spans="1:17" x14ac:dyDescent="0.3">
      <c r="A11666" t="s">
        <v>12757</v>
      </c>
      <c r="B11666" s="1">
        <v>45262</v>
      </c>
      <c r="C11666" t="s">
        <v>951</v>
      </c>
      <c r="D11666" t="s">
        <v>952</v>
      </c>
      <c r="E11666" t="s">
        <v>15</v>
      </c>
      <c r="F11666" t="s">
        <v>52</v>
      </c>
      <c r="G11666" t="s">
        <v>200</v>
      </c>
      <c r="H11666">
        <v>5</v>
      </c>
      <c r="I11666">
        <v>69.319999999999993</v>
      </c>
      <c r="J11666">
        <v>0.05</v>
      </c>
      <c r="K11666">
        <v>329.27</v>
      </c>
      <c r="L11666">
        <v>25.76</v>
      </c>
      <c r="M11666">
        <f t="shared" si="548"/>
        <v>329.26999999999992</v>
      </c>
      <c r="N11666" t="str">
        <f t="shared" si="546"/>
        <v>Q4</v>
      </c>
      <c r="O11666" s="2">
        <f t="shared" si="547"/>
        <v>7.8233668418015618</v>
      </c>
      <c r="P11666" t="str">
        <f>VLOOKUP(retail_sales_2023!C11666,customers!A:J,5,)</f>
        <v>Chennai</v>
      </c>
      <c r="Q11666" t="str">
        <f>VLOOKUP(C11666,customers!A:J,10,0)</f>
        <v>Regular</v>
      </c>
    </row>
    <row r="11667" spans="1:17" x14ac:dyDescent="0.3">
      <c r="A11667" t="s">
        <v>12758</v>
      </c>
      <c r="B11667" s="1">
        <v>45045</v>
      </c>
      <c r="C11667" t="s">
        <v>809</v>
      </c>
      <c r="D11667" t="s">
        <v>810</v>
      </c>
      <c r="E11667" t="s">
        <v>33</v>
      </c>
      <c r="F11667" t="s">
        <v>52</v>
      </c>
      <c r="G11667" t="s">
        <v>53</v>
      </c>
      <c r="H11667">
        <v>6</v>
      </c>
      <c r="I11667">
        <v>291.68</v>
      </c>
      <c r="J11667">
        <v>0.3</v>
      </c>
      <c r="K11667">
        <v>1225.06</v>
      </c>
      <c r="L11667">
        <v>99.91</v>
      </c>
      <c r="M11667">
        <f t="shared" si="548"/>
        <v>1225.0559999999998</v>
      </c>
      <c r="N11667" t="str">
        <f t="shared" si="546"/>
        <v>Q2</v>
      </c>
      <c r="O11667" s="2">
        <f t="shared" si="547"/>
        <v>8.1555189133593462</v>
      </c>
      <c r="P11667" t="str">
        <f>VLOOKUP(retail_sales_2023!C11667,customers!A:J,5,)</f>
        <v>Ahmedabad</v>
      </c>
      <c r="Q11667" t="str">
        <f>VLOOKUP(C11667,customers!A:J,10,0)</f>
        <v>Premium</v>
      </c>
    </row>
    <row r="11668" spans="1:17" x14ac:dyDescent="0.3">
      <c r="A11668" t="s">
        <v>12759</v>
      </c>
      <c r="B11668" s="1">
        <v>44935</v>
      </c>
      <c r="C11668" t="s">
        <v>317</v>
      </c>
      <c r="D11668" t="s">
        <v>318</v>
      </c>
      <c r="E11668" t="s">
        <v>21</v>
      </c>
      <c r="F11668" t="s">
        <v>38</v>
      </c>
      <c r="G11668" t="s">
        <v>684</v>
      </c>
      <c r="H11668">
        <v>2</v>
      </c>
      <c r="I11668">
        <v>3014.47</v>
      </c>
      <c r="J11668">
        <v>0</v>
      </c>
      <c r="K11668">
        <v>6028.94</v>
      </c>
      <c r="L11668">
        <v>1612.75</v>
      </c>
      <c r="M11668">
        <f t="shared" si="548"/>
        <v>6028.94</v>
      </c>
      <c r="N11668" t="str">
        <f t="shared" si="546"/>
        <v>Q1</v>
      </c>
      <c r="O11668" s="2">
        <f t="shared" si="547"/>
        <v>26.750141815974288</v>
      </c>
      <c r="P11668" t="str">
        <f>VLOOKUP(retail_sales_2023!C11668,customers!A:J,5,)</f>
        <v>Patna</v>
      </c>
      <c r="Q11668" t="str">
        <f>VLOOKUP(C11668,customers!A:J,10,0)</f>
        <v>Regular</v>
      </c>
    </row>
    <row r="11669" spans="1:17" x14ac:dyDescent="0.3">
      <c r="A11669" t="s">
        <v>12760</v>
      </c>
      <c r="B11669" s="1">
        <v>45283</v>
      </c>
      <c r="C11669" t="s">
        <v>163</v>
      </c>
      <c r="D11669" t="s">
        <v>164</v>
      </c>
      <c r="E11669" t="s">
        <v>27</v>
      </c>
      <c r="F11669" t="s">
        <v>43</v>
      </c>
      <c r="G11669" t="s">
        <v>178</v>
      </c>
      <c r="H11669">
        <v>3</v>
      </c>
      <c r="I11669">
        <v>24336.46</v>
      </c>
      <c r="J11669">
        <v>0.2</v>
      </c>
      <c r="K11669">
        <v>58407.5</v>
      </c>
      <c r="L11669">
        <v>7338.75</v>
      </c>
      <c r="M11669">
        <f t="shared" si="548"/>
        <v>58407.504000000008</v>
      </c>
      <c r="N11669" t="str">
        <f t="shared" si="546"/>
        <v>Q4</v>
      </c>
      <c r="O11669" s="2">
        <f t="shared" si="547"/>
        <v>12.564739117407866</v>
      </c>
      <c r="P11669" t="str">
        <f>VLOOKUP(retail_sales_2023!C11669,customers!A:J,5,)</f>
        <v>Lucknow</v>
      </c>
      <c r="Q11669" t="str">
        <f>VLOOKUP(C11669,customers!A:J,10,0)</f>
        <v>Occasional</v>
      </c>
    </row>
    <row r="11670" spans="1:17" x14ac:dyDescent="0.3">
      <c r="A11670" t="s">
        <v>12761</v>
      </c>
      <c r="B11670" s="1">
        <v>44931</v>
      </c>
      <c r="C11670" t="s">
        <v>829</v>
      </c>
      <c r="D11670" t="s">
        <v>830</v>
      </c>
      <c r="E11670" t="s">
        <v>15</v>
      </c>
      <c r="F11670" t="s">
        <v>28</v>
      </c>
      <c r="G11670" t="s">
        <v>466</v>
      </c>
      <c r="H11670">
        <v>2</v>
      </c>
      <c r="I11670">
        <v>5330.72</v>
      </c>
      <c r="J11670">
        <v>0</v>
      </c>
      <c r="K11670">
        <v>10661.44</v>
      </c>
      <c r="L11670">
        <v>2127.29</v>
      </c>
      <c r="M11670">
        <f t="shared" si="548"/>
        <v>10661.44</v>
      </c>
      <c r="N11670" t="str">
        <f t="shared" si="546"/>
        <v>Q1</v>
      </c>
      <c r="O11670" s="2">
        <f t="shared" si="547"/>
        <v>19.953120779181798</v>
      </c>
      <c r="P11670" t="str">
        <f>VLOOKUP(retail_sales_2023!C11670,customers!A:J,5,)</f>
        <v>Chennai</v>
      </c>
      <c r="Q11670" t="str">
        <f>VLOOKUP(C11670,customers!A:J,10,0)</f>
        <v>Regular</v>
      </c>
    </row>
    <row r="11671" spans="1:17" x14ac:dyDescent="0.3">
      <c r="A11671" t="s">
        <v>12762</v>
      </c>
      <c r="B11671" s="1">
        <v>45289</v>
      </c>
      <c r="C11671" t="s">
        <v>1450</v>
      </c>
      <c r="D11671" t="s">
        <v>1451</v>
      </c>
      <c r="E11671" t="s">
        <v>21</v>
      </c>
      <c r="F11671" t="s">
        <v>43</v>
      </c>
      <c r="G11671" t="s">
        <v>178</v>
      </c>
      <c r="H11671">
        <v>3</v>
      </c>
      <c r="I11671">
        <v>32379.279999999999</v>
      </c>
      <c r="J11671">
        <v>0.05</v>
      </c>
      <c r="K11671">
        <v>92280.95</v>
      </c>
      <c r="L11671">
        <v>13938.8</v>
      </c>
      <c r="M11671">
        <f t="shared" si="548"/>
        <v>92280.947999999989</v>
      </c>
      <c r="N11671" t="str">
        <f t="shared" si="546"/>
        <v>Q4</v>
      </c>
      <c r="O11671" s="2">
        <f t="shared" si="547"/>
        <v>15.10474263648131</v>
      </c>
      <c r="P11671" t="str">
        <f>VLOOKUP(retail_sales_2023!C11671,customers!A:J,5,)</f>
        <v>Ranchi</v>
      </c>
      <c r="Q11671" t="str">
        <f>VLOOKUP(C11671,customers!A:J,10,0)</f>
        <v>Premium</v>
      </c>
    </row>
    <row r="11672" spans="1:17" x14ac:dyDescent="0.3">
      <c r="A11672" t="s">
        <v>12763</v>
      </c>
      <c r="B11672" s="1">
        <v>45080</v>
      </c>
      <c r="C11672" t="s">
        <v>1436</v>
      </c>
      <c r="D11672" t="s">
        <v>1437</v>
      </c>
      <c r="E11672" t="s">
        <v>21</v>
      </c>
      <c r="F11672" t="s">
        <v>22</v>
      </c>
      <c r="G11672" t="s">
        <v>23</v>
      </c>
      <c r="H11672">
        <v>1</v>
      </c>
      <c r="I11672">
        <v>8441.99</v>
      </c>
      <c r="J11672">
        <v>0.15</v>
      </c>
      <c r="K11672">
        <v>7175.69</v>
      </c>
      <c r="L11672">
        <v>2040.15</v>
      </c>
      <c r="M11672">
        <f t="shared" si="548"/>
        <v>7175.6914999999999</v>
      </c>
      <c r="N11672" t="str">
        <f t="shared" si="546"/>
        <v>Q2</v>
      </c>
      <c r="O11672" s="2">
        <f t="shared" si="547"/>
        <v>28.431412170815634</v>
      </c>
      <c r="P11672" t="str">
        <f>VLOOKUP(retail_sales_2023!C11672,customers!A:J,5,)</f>
        <v>Ranchi</v>
      </c>
      <c r="Q11672" t="str">
        <f>VLOOKUP(C11672,customers!A:J,10,0)</f>
        <v>Premium</v>
      </c>
    </row>
    <row r="11673" spans="1:17" x14ac:dyDescent="0.3">
      <c r="A11673" t="s">
        <v>12764</v>
      </c>
      <c r="B11673" s="1">
        <v>45177</v>
      </c>
      <c r="C11673" t="s">
        <v>248</v>
      </c>
      <c r="D11673" t="s">
        <v>249</v>
      </c>
      <c r="E11673" t="s">
        <v>33</v>
      </c>
      <c r="F11673" t="s">
        <v>52</v>
      </c>
      <c r="G11673" t="s">
        <v>200</v>
      </c>
      <c r="H11673">
        <v>3</v>
      </c>
      <c r="I11673">
        <v>180.15</v>
      </c>
      <c r="J11673">
        <v>0</v>
      </c>
      <c r="K11673">
        <v>540.45000000000005</v>
      </c>
      <c r="L11673">
        <v>33.69</v>
      </c>
      <c r="M11673">
        <f t="shared" si="548"/>
        <v>540.45000000000005</v>
      </c>
      <c r="N11673" t="str">
        <f t="shared" si="546"/>
        <v>Q3</v>
      </c>
      <c r="O11673" s="2">
        <f t="shared" si="547"/>
        <v>6.2336941437690809</v>
      </c>
      <c r="P11673" t="str">
        <f>VLOOKUP(retail_sales_2023!C11673,customers!A:J,5,)</f>
        <v>Ahmedabad</v>
      </c>
      <c r="Q11673" t="str">
        <f>VLOOKUP(C11673,customers!A:J,10,0)</f>
        <v>Premium</v>
      </c>
    </row>
    <row r="11674" spans="1:17" x14ac:dyDescent="0.3">
      <c r="A11674" t="s">
        <v>12765</v>
      </c>
      <c r="B11674" s="1">
        <v>45057</v>
      </c>
      <c r="C11674" t="s">
        <v>797</v>
      </c>
      <c r="D11674" t="s">
        <v>798</v>
      </c>
      <c r="E11674" t="s">
        <v>15</v>
      </c>
      <c r="F11674" t="s">
        <v>38</v>
      </c>
      <c r="G11674" t="s">
        <v>77</v>
      </c>
      <c r="H11674">
        <v>2</v>
      </c>
      <c r="I11674">
        <v>2275.63</v>
      </c>
      <c r="J11674">
        <v>0.05</v>
      </c>
      <c r="K11674">
        <v>4323.7</v>
      </c>
      <c r="L11674">
        <v>987.52</v>
      </c>
      <c r="M11674">
        <f t="shared" si="548"/>
        <v>4323.6970000000001</v>
      </c>
      <c r="N11674" t="str">
        <f t="shared" si="546"/>
        <v>Q2</v>
      </c>
      <c r="O11674" s="2">
        <f t="shared" si="547"/>
        <v>22.839697481323867</v>
      </c>
      <c r="P11674" t="str">
        <f>VLOOKUP(retail_sales_2023!C11674,customers!A:J,5,)</f>
        <v>Kochi</v>
      </c>
      <c r="Q11674" t="str">
        <f>VLOOKUP(C11674,customers!A:J,10,0)</f>
        <v>Occasional</v>
      </c>
    </row>
    <row r="11675" spans="1:17" x14ac:dyDescent="0.3">
      <c r="A11675" t="s">
        <v>12766</v>
      </c>
      <c r="B11675" s="1">
        <v>44931</v>
      </c>
      <c r="C11675" t="s">
        <v>2123</v>
      </c>
      <c r="D11675" t="s">
        <v>2124</v>
      </c>
      <c r="E11675" t="s">
        <v>33</v>
      </c>
      <c r="F11675" t="s">
        <v>16</v>
      </c>
      <c r="G11675" t="s">
        <v>319</v>
      </c>
      <c r="H11675">
        <v>1</v>
      </c>
      <c r="I11675">
        <v>720.87</v>
      </c>
      <c r="J11675">
        <v>0.05</v>
      </c>
      <c r="K11675">
        <v>684.83</v>
      </c>
      <c r="L11675">
        <v>230.7</v>
      </c>
      <c r="M11675">
        <f t="shared" si="548"/>
        <v>684.82650000000001</v>
      </c>
      <c r="N11675" t="str">
        <f t="shared" si="546"/>
        <v>Q1</v>
      </c>
      <c r="O11675" s="2">
        <f t="shared" si="547"/>
        <v>33.68719244191989</v>
      </c>
      <c r="P11675" t="str">
        <f>VLOOKUP(retail_sales_2023!C11675,customers!A:J,5,)</f>
        <v>Ahmedabad</v>
      </c>
      <c r="Q11675" t="str">
        <f>VLOOKUP(C11675,customers!A:J,10,0)</f>
        <v>Occasional</v>
      </c>
    </row>
    <row r="11676" spans="1:17" x14ac:dyDescent="0.3">
      <c r="A11676" t="s">
        <v>12767</v>
      </c>
      <c r="B11676" s="1">
        <v>45147</v>
      </c>
      <c r="C11676" t="s">
        <v>858</v>
      </c>
      <c r="D11676" t="s">
        <v>859</v>
      </c>
      <c r="E11676" t="s">
        <v>27</v>
      </c>
      <c r="F11676" t="s">
        <v>16</v>
      </c>
      <c r="G11676" t="s">
        <v>898</v>
      </c>
      <c r="H11676">
        <v>3</v>
      </c>
      <c r="I11676">
        <v>275.69</v>
      </c>
      <c r="J11676">
        <v>0</v>
      </c>
      <c r="K11676">
        <v>827.07</v>
      </c>
      <c r="L11676">
        <v>289.42</v>
      </c>
      <c r="M11676">
        <f t="shared" si="548"/>
        <v>827.06999999999994</v>
      </c>
      <c r="N11676" t="str">
        <f t="shared" si="546"/>
        <v>Q3</v>
      </c>
      <c r="O11676" s="2">
        <f t="shared" si="547"/>
        <v>34.993410473115937</v>
      </c>
      <c r="P11676" t="str">
        <f>VLOOKUP(retail_sales_2023!C11676,customers!A:J,5,)</f>
        <v>Chandigarh</v>
      </c>
      <c r="Q11676" t="str">
        <f>VLOOKUP(C11676,customers!A:J,10,0)</f>
        <v>Occasional</v>
      </c>
    </row>
    <row r="11677" spans="1:17" x14ac:dyDescent="0.3">
      <c r="A11677" t="s">
        <v>12768</v>
      </c>
      <c r="B11677" s="1">
        <v>45281</v>
      </c>
      <c r="C11677" t="s">
        <v>180</v>
      </c>
      <c r="D11677" t="s">
        <v>181</v>
      </c>
      <c r="E11677" t="s">
        <v>15</v>
      </c>
      <c r="F11677" t="s">
        <v>81</v>
      </c>
      <c r="G11677" t="s">
        <v>333</v>
      </c>
      <c r="H11677">
        <v>3</v>
      </c>
      <c r="I11677">
        <v>2836.51</v>
      </c>
      <c r="J11677">
        <v>0.3</v>
      </c>
      <c r="K11677">
        <v>5956.67</v>
      </c>
      <c r="L11677">
        <v>1573.14</v>
      </c>
      <c r="M11677">
        <f t="shared" si="548"/>
        <v>5956.6710000000003</v>
      </c>
      <c r="N11677" t="str">
        <f t="shared" si="546"/>
        <v>Q4</v>
      </c>
      <c r="O11677" s="2">
        <f t="shared" si="547"/>
        <v>26.409722210563956</v>
      </c>
      <c r="P11677" t="str">
        <f>VLOOKUP(retail_sales_2023!C11677,customers!A:J,5,)</f>
        <v>Kochi</v>
      </c>
      <c r="Q11677" t="str">
        <f>VLOOKUP(C11677,customers!A:J,10,0)</f>
        <v>Premium</v>
      </c>
    </row>
    <row r="11678" spans="1:17" x14ac:dyDescent="0.3">
      <c r="A11678" t="s">
        <v>12769</v>
      </c>
      <c r="B11678" s="1">
        <v>44978</v>
      </c>
      <c r="C11678" t="s">
        <v>2086</v>
      </c>
      <c r="D11678" t="s">
        <v>2087</v>
      </c>
      <c r="E11678" t="s">
        <v>33</v>
      </c>
      <c r="F11678" t="s">
        <v>16</v>
      </c>
      <c r="G11678" t="s">
        <v>171</v>
      </c>
      <c r="H11678">
        <v>3</v>
      </c>
      <c r="I11678">
        <v>724.27</v>
      </c>
      <c r="J11678">
        <v>0.1</v>
      </c>
      <c r="K11678">
        <v>1955.53</v>
      </c>
      <c r="L11678">
        <v>656.43</v>
      </c>
      <c r="M11678">
        <f t="shared" si="548"/>
        <v>1955.529</v>
      </c>
      <c r="N11678" t="str">
        <f t="shared" si="546"/>
        <v>Q1</v>
      </c>
      <c r="O11678" s="2">
        <f t="shared" si="547"/>
        <v>33.567881853001488</v>
      </c>
      <c r="P11678" t="str">
        <f>VLOOKUP(retail_sales_2023!C11678,customers!A:J,5,)</f>
        <v>Pune</v>
      </c>
      <c r="Q11678" t="str">
        <f>VLOOKUP(C11678,customers!A:J,10,0)</f>
        <v>Premium</v>
      </c>
    </row>
    <row r="11679" spans="1:17" x14ac:dyDescent="0.3">
      <c r="A11679" t="s">
        <v>12770</v>
      </c>
      <c r="B11679" s="1">
        <v>45262</v>
      </c>
      <c r="C11679" t="s">
        <v>1648</v>
      </c>
      <c r="D11679" t="s">
        <v>1649</v>
      </c>
      <c r="E11679" t="s">
        <v>21</v>
      </c>
      <c r="F11679" t="s">
        <v>52</v>
      </c>
      <c r="G11679" t="s">
        <v>69</v>
      </c>
      <c r="H11679">
        <v>3</v>
      </c>
      <c r="I11679">
        <v>361.93</v>
      </c>
      <c r="J11679">
        <v>0.05</v>
      </c>
      <c r="K11679">
        <v>1031.5</v>
      </c>
      <c r="L11679">
        <v>87.91</v>
      </c>
      <c r="M11679">
        <f t="shared" si="548"/>
        <v>1031.5004999999999</v>
      </c>
      <c r="N11679" t="str">
        <f t="shared" si="546"/>
        <v>Q4</v>
      </c>
      <c r="O11679" s="2">
        <f t="shared" si="547"/>
        <v>8.5225399903053809</v>
      </c>
      <c r="P11679" t="str">
        <f>VLOOKUP(retail_sales_2023!C11679,customers!A:J,5,)</f>
        <v>Hyderabad</v>
      </c>
      <c r="Q11679" t="str">
        <f>VLOOKUP(C11679,customers!A:J,10,0)</f>
        <v>Premium</v>
      </c>
    </row>
    <row r="11680" spans="1:17" x14ac:dyDescent="0.3">
      <c r="A11680" t="s">
        <v>12771</v>
      </c>
      <c r="B11680" s="1">
        <v>45207</v>
      </c>
      <c r="C11680" t="s">
        <v>2487</v>
      </c>
      <c r="D11680" t="s">
        <v>2488</v>
      </c>
      <c r="E11680" t="s">
        <v>27</v>
      </c>
      <c r="F11680" t="s">
        <v>22</v>
      </c>
      <c r="G11680" t="s">
        <v>146</v>
      </c>
      <c r="H11680">
        <v>1</v>
      </c>
      <c r="I11680">
        <v>44824.09</v>
      </c>
      <c r="J11680">
        <v>0</v>
      </c>
      <c r="K11680">
        <v>44824.09</v>
      </c>
      <c r="L11680">
        <v>8756.75</v>
      </c>
      <c r="M11680">
        <f t="shared" si="548"/>
        <v>44824.09</v>
      </c>
      <c r="N11680" t="str">
        <f t="shared" si="546"/>
        <v>Q4</v>
      </c>
      <c r="O11680" s="2">
        <f t="shared" si="547"/>
        <v>19.535812104607146</v>
      </c>
      <c r="P11680" t="str">
        <f>VLOOKUP(retail_sales_2023!C11680,customers!A:J,5,)</f>
        <v>Amritsar</v>
      </c>
      <c r="Q11680" t="str">
        <f>VLOOKUP(C11680,customers!A:J,10,0)</f>
        <v>Regular</v>
      </c>
    </row>
    <row r="11681" spans="1:17" x14ac:dyDescent="0.3">
      <c r="A11681" t="s">
        <v>12772</v>
      </c>
      <c r="B11681" s="1">
        <v>44961</v>
      </c>
      <c r="C11681" t="s">
        <v>55</v>
      </c>
      <c r="D11681" t="s">
        <v>56</v>
      </c>
      <c r="E11681" t="s">
        <v>27</v>
      </c>
      <c r="F11681" t="s">
        <v>16</v>
      </c>
      <c r="G11681" t="s">
        <v>171</v>
      </c>
      <c r="H11681">
        <v>5</v>
      </c>
      <c r="I11681">
        <v>605.52</v>
      </c>
      <c r="J11681">
        <v>0.1</v>
      </c>
      <c r="K11681">
        <v>2724.84</v>
      </c>
      <c r="L11681">
        <v>915.57</v>
      </c>
      <c r="M11681">
        <f t="shared" si="548"/>
        <v>2724.84</v>
      </c>
      <c r="N11681" t="str">
        <f t="shared" si="546"/>
        <v>Q1</v>
      </c>
      <c r="O11681" s="2">
        <f t="shared" si="547"/>
        <v>33.600871977804204</v>
      </c>
      <c r="P11681" t="str">
        <f>VLOOKUP(retail_sales_2023!C11681,customers!A:J,5,)</f>
        <v>Lucknow</v>
      </c>
      <c r="Q11681" t="str">
        <f>VLOOKUP(C11681,customers!A:J,10,0)</f>
        <v>Premium</v>
      </c>
    </row>
    <row r="11682" spans="1:17" x14ac:dyDescent="0.3">
      <c r="A11682" t="s">
        <v>12773</v>
      </c>
      <c r="B11682" s="1">
        <v>44965</v>
      </c>
      <c r="C11682" t="s">
        <v>278</v>
      </c>
      <c r="D11682" t="s">
        <v>279</v>
      </c>
      <c r="E11682" t="s">
        <v>33</v>
      </c>
      <c r="F11682" t="s">
        <v>16</v>
      </c>
      <c r="G11682" t="s">
        <v>305</v>
      </c>
      <c r="H11682">
        <v>5</v>
      </c>
      <c r="I11682">
        <v>949.56</v>
      </c>
      <c r="J11682">
        <v>0</v>
      </c>
      <c r="K11682">
        <v>4747.8</v>
      </c>
      <c r="L11682">
        <v>-702.14</v>
      </c>
      <c r="M11682">
        <f t="shared" si="548"/>
        <v>4747.7999999999993</v>
      </c>
      <c r="N11682" t="str">
        <f t="shared" si="546"/>
        <v>Q1</v>
      </c>
      <c r="O11682" s="2">
        <f t="shared" si="547"/>
        <v>-14.788744260499598</v>
      </c>
      <c r="P11682" t="str">
        <f>VLOOKUP(retail_sales_2023!C11682,customers!A:J,5,)</f>
        <v>Pune</v>
      </c>
      <c r="Q11682" t="str">
        <f>VLOOKUP(C11682,customers!A:J,10,0)</f>
        <v>Premium</v>
      </c>
    </row>
    <row r="11683" spans="1:17" x14ac:dyDescent="0.3">
      <c r="A11683" t="s">
        <v>12774</v>
      </c>
      <c r="B11683" s="1">
        <v>45016</v>
      </c>
      <c r="C11683" t="s">
        <v>943</v>
      </c>
      <c r="D11683" t="s">
        <v>944</v>
      </c>
      <c r="E11683" t="s">
        <v>27</v>
      </c>
      <c r="F11683" t="s">
        <v>38</v>
      </c>
      <c r="G11683" t="s">
        <v>48</v>
      </c>
      <c r="H11683">
        <v>3</v>
      </c>
      <c r="I11683">
        <v>1265.5</v>
      </c>
      <c r="J11683">
        <v>0</v>
      </c>
      <c r="K11683">
        <v>3796.5</v>
      </c>
      <c r="L11683">
        <v>987.88</v>
      </c>
      <c r="M11683">
        <f t="shared" si="548"/>
        <v>3796.5</v>
      </c>
      <c r="N11683" t="str">
        <f t="shared" si="546"/>
        <v>Q1</v>
      </c>
      <c r="O11683" s="2">
        <f t="shared" si="547"/>
        <v>26.020808639536412</v>
      </c>
      <c r="P11683" t="str">
        <f>VLOOKUP(retail_sales_2023!C11683,customers!A:J,5,)</f>
        <v>Lucknow</v>
      </c>
      <c r="Q11683" t="str">
        <f>VLOOKUP(C11683,customers!A:J,10,0)</f>
        <v>Premium</v>
      </c>
    </row>
    <row r="11684" spans="1:17" x14ac:dyDescent="0.3">
      <c r="A11684" t="s">
        <v>12775</v>
      </c>
      <c r="B11684" s="1">
        <v>45251</v>
      </c>
      <c r="C11684" t="s">
        <v>2321</v>
      </c>
      <c r="D11684" t="s">
        <v>2322</v>
      </c>
      <c r="E11684" t="s">
        <v>33</v>
      </c>
      <c r="F11684" t="s">
        <v>28</v>
      </c>
      <c r="G11684" t="s">
        <v>672</v>
      </c>
      <c r="H11684">
        <v>2</v>
      </c>
      <c r="I11684">
        <v>7185.85</v>
      </c>
      <c r="J11684">
        <v>0.15</v>
      </c>
      <c r="K11684">
        <v>12215.94</v>
      </c>
      <c r="L11684">
        <v>2129.3200000000002</v>
      </c>
      <c r="M11684">
        <f t="shared" si="548"/>
        <v>12215.945</v>
      </c>
      <c r="N11684" t="str">
        <f t="shared" si="546"/>
        <v>Q4</v>
      </c>
      <c r="O11684" s="2">
        <f t="shared" si="547"/>
        <v>17.4306684544947</v>
      </c>
      <c r="P11684" t="str">
        <f>VLOOKUP(retail_sales_2023!C11684,customers!A:J,5,)</f>
        <v>Mumbai</v>
      </c>
      <c r="Q11684" t="str">
        <f>VLOOKUP(C11684,customers!A:J,10,0)</f>
        <v>Premium</v>
      </c>
    </row>
    <row r="11685" spans="1:17" x14ac:dyDescent="0.3">
      <c r="A11685" t="s">
        <v>12776</v>
      </c>
      <c r="B11685" s="1">
        <v>45037</v>
      </c>
      <c r="C11685" t="s">
        <v>345</v>
      </c>
      <c r="D11685" t="s">
        <v>13093</v>
      </c>
      <c r="E11685" t="s">
        <v>33</v>
      </c>
      <c r="F11685" t="s">
        <v>28</v>
      </c>
      <c r="G11685" t="s">
        <v>280</v>
      </c>
      <c r="H11685">
        <v>3</v>
      </c>
      <c r="I11685">
        <v>673.66</v>
      </c>
      <c r="J11685">
        <v>0.2</v>
      </c>
      <c r="K11685">
        <v>1616.78</v>
      </c>
      <c r="L11685">
        <v>406.84</v>
      </c>
      <c r="M11685">
        <f t="shared" si="548"/>
        <v>1616.7840000000001</v>
      </c>
      <c r="N11685" t="str">
        <f t="shared" si="546"/>
        <v>Q2</v>
      </c>
      <c r="O11685" s="2">
        <f t="shared" si="547"/>
        <v>25.163596778782516</v>
      </c>
      <c r="P11685" t="str">
        <f>VLOOKUP(retail_sales_2023!C11685,customers!A:J,5,)</f>
        <v>Ahmedabad</v>
      </c>
      <c r="Q11685" t="str">
        <f>VLOOKUP(C11685,customers!A:J,10,0)</f>
        <v>Premium</v>
      </c>
    </row>
    <row r="11686" spans="1:17" x14ac:dyDescent="0.3">
      <c r="A11686" t="s">
        <v>12777</v>
      </c>
      <c r="B11686" s="1">
        <v>44951</v>
      </c>
      <c r="C11686" t="s">
        <v>139</v>
      </c>
      <c r="D11686" t="s">
        <v>140</v>
      </c>
      <c r="E11686" t="s">
        <v>21</v>
      </c>
      <c r="F11686" t="s">
        <v>22</v>
      </c>
      <c r="G11686" t="s">
        <v>146</v>
      </c>
      <c r="H11686">
        <v>1</v>
      </c>
      <c r="I11686">
        <v>32619.69</v>
      </c>
      <c r="J11686">
        <v>0.05</v>
      </c>
      <c r="K11686">
        <v>30988.71</v>
      </c>
      <c r="L11686">
        <v>7858.38</v>
      </c>
      <c r="M11686">
        <f t="shared" si="548"/>
        <v>30988.705499999996</v>
      </c>
      <c r="N11686" t="str">
        <f t="shared" si="546"/>
        <v>Q1</v>
      </c>
      <c r="O11686" s="2">
        <f t="shared" si="547"/>
        <v>25.35884843221935</v>
      </c>
      <c r="P11686" t="str">
        <f>VLOOKUP(retail_sales_2023!C11686,customers!A:J,5,)</f>
        <v>Ranchi</v>
      </c>
      <c r="Q11686" t="str">
        <f>VLOOKUP(C11686,customers!A:J,10,0)</f>
        <v>Premium</v>
      </c>
    </row>
    <row r="11687" spans="1:17" x14ac:dyDescent="0.3">
      <c r="A11687" t="s">
        <v>12778</v>
      </c>
      <c r="B11687" s="1">
        <v>45219</v>
      </c>
      <c r="C11687" t="s">
        <v>1331</v>
      </c>
      <c r="D11687" t="s">
        <v>1332</v>
      </c>
      <c r="E11687" t="s">
        <v>27</v>
      </c>
      <c r="F11687" t="s">
        <v>52</v>
      </c>
      <c r="G11687" t="s">
        <v>226</v>
      </c>
      <c r="H11687">
        <v>7</v>
      </c>
      <c r="I11687">
        <v>588.61</v>
      </c>
      <c r="J11687">
        <v>0</v>
      </c>
      <c r="K11687">
        <v>4120.2700000000004</v>
      </c>
      <c r="L11687">
        <v>327.48</v>
      </c>
      <c r="M11687">
        <f t="shared" si="548"/>
        <v>4120.2700000000004</v>
      </c>
      <c r="N11687" t="str">
        <f t="shared" si="546"/>
        <v>Q4</v>
      </c>
      <c r="O11687" s="2">
        <f t="shared" si="547"/>
        <v>7.9480228237469879</v>
      </c>
      <c r="P11687" t="str">
        <f>VLOOKUP(retail_sales_2023!C11687,customers!A:J,5,)</f>
        <v>Jaipur</v>
      </c>
      <c r="Q11687" t="str">
        <f>VLOOKUP(C11687,customers!A:J,10,0)</f>
        <v>Premium</v>
      </c>
    </row>
    <row r="11688" spans="1:17" x14ac:dyDescent="0.3">
      <c r="A11688" t="s">
        <v>12779</v>
      </c>
      <c r="B11688" s="1">
        <v>45100</v>
      </c>
      <c r="C11688" t="s">
        <v>886</v>
      </c>
      <c r="D11688" t="s">
        <v>887</v>
      </c>
      <c r="E11688" t="s">
        <v>21</v>
      </c>
      <c r="F11688" t="s">
        <v>52</v>
      </c>
      <c r="G11688" t="s">
        <v>200</v>
      </c>
      <c r="H11688">
        <v>6</v>
      </c>
      <c r="I11688">
        <v>381.7</v>
      </c>
      <c r="J11688">
        <v>0.2</v>
      </c>
      <c r="K11688">
        <v>1832.16</v>
      </c>
      <c r="L11688">
        <v>185.26</v>
      </c>
      <c r="M11688">
        <f t="shared" si="548"/>
        <v>1832.1599999999999</v>
      </c>
      <c r="N11688" t="str">
        <f t="shared" si="546"/>
        <v>Q2</v>
      </c>
      <c r="O11688" s="2">
        <f t="shared" si="547"/>
        <v>10.111562308968649</v>
      </c>
      <c r="P11688" t="str">
        <f>VLOOKUP(retail_sales_2023!C11688,customers!A:J,5,)</f>
        <v>Bhubaneswar</v>
      </c>
      <c r="Q11688" t="str">
        <f>VLOOKUP(C11688,customers!A:J,10,0)</f>
        <v>Premium</v>
      </c>
    </row>
    <row r="11689" spans="1:17" x14ac:dyDescent="0.3">
      <c r="A11689" t="s">
        <v>12780</v>
      </c>
      <c r="B11689" s="1">
        <v>44928</v>
      </c>
      <c r="C11689" t="s">
        <v>284</v>
      </c>
      <c r="D11689" t="s">
        <v>285</v>
      </c>
      <c r="E11689" t="s">
        <v>33</v>
      </c>
      <c r="F11689" t="s">
        <v>52</v>
      </c>
      <c r="G11689" t="s">
        <v>133</v>
      </c>
      <c r="H11689">
        <v>6</v>
      </c>
      <c r="I11689">
        <v>563.70000000000005</v>
      </c>
      <c r="J11689">
        <v>0</v>
      </c>
      <c r="K11689">
        <v>3382.2</v>
      </c>
      <c r="L11689">
        <v>333.57</v>
      </c>
      <c r="M11689">
        <f t="shared" si="548"/>
        <v>3382.2000000000003</v>
      </c>
      <c r="N11689" t="str">
        <f t="shared" si="546"/>
        <v>Q1</v>
      </c>
      <c r="O11689" s="2">
        <f t="shared" si="547"/>
        <v>9.862515522441015</v>
      </c>
      <c r="P11689" t="str">
        <f>VLOOKUP(retail_sales_2023!C11689,customers!A:J,5,)</f>
        <v>Mumbai</v>
      </c>
      <c r="Q11689" t="str">
        <f>VLOOKUP(C11689,customers!A:J,10,0)</f>
        <v>Premium</v>
      </c>
    </row>
    <row r="11690" spans="1:17" x14ac:dyDescent="0.3">
      <c r="A11690" t="s">
        <v>12781</v>
      </c>
      <c r="B11690" s="1">
        <v>45151</v>
      </c>
      <c r="C11690" t="s">
        <v>41</v>
      </c>
      <c r="D11690" t="s">
        <v>42</v>
      </c>
      <c r="E11690" t="s">
        <v>15</v>
      </c>
      <c r="F11690" t="s">
        <v>28</v>
      </c>
      <c r="G11690" t="s">
        <v>439</v>
      </c>
      <c r="H11690">
        <v>3</v>
      </c>
      <c r="I11690">
        <v>3774.91</v>
      </c>
      <c r="J11690">
        <v>0</v>
      </c>
      <c r="K11690">
        <v>11324.73</v>
      </c>
      <c r="L11690">
        <v>2377.29</v>
      </c>
      <c r="M11690">
        <f t="shared" si="548"/>
        <v>11324.73</v>
      </c>
      <c r="N11690" t="str">
        <f t="shared" si="546"/>
        <v>Q3</v>
      </c>
      <c r="O11690" s="2">
        <f t="shared" si="547"/>
        <v>20.992023650894989</v>
      </c>
      <c r="P11690" t="str">
        <f>VLOOKUP(retail_sales_2023!C11690,customers!A:J,5,)</f>
        <v>Kochi</v>
      </c>
      <c r="Q11690" t="str">
        <f>VLOOKUP(C11690,customers!A:J,10,0)</f>
        <v>Regular</v>
      </c>
    </row>
    <row r="11691" spans="1:17" x14ac:dyDescent="0.3">
      <c r="A11691" t="s">
        <v>12782</v>
      </c>
      <c r="B11691" s="1">
        <v>45271</v>
      </c>
      <c r="C11691" t="s">
        <v>1276</v>
      </c>
      <c r="D11691" t="s">
        <v>1861</v>
      </c>
      <c r="E11691" t="s">
        <v>27</v>
      </c>
      <c r="F11691" t="s">
        <v>81</v>
      </c>
      <c r="G11691" t="s">
        <v>82</v>
      </c>
      <c r="H11691">
        <v>4</v>
      </c>
      <c r="I11691">
        <v>3633.74</v>
      </c>
      <c r="J11691">
        <v>0.05</v>
      </c>
      <c r="K11691">
        <v>13808.21</v>
      </c>
      <c r="L11691">
        <v>3501.27</v>
      </c>
      <c r="M11691">
        <f t="shared" si="548"/>
        <v>13808.211999999998</v>
      </c>
      <c r="N11691" t="str">
        <f t="shared" si="546"/>
        <v>Q4</v>
      </c>
      <c r="O11691" s="2">
        <f t="shared" si="547"/>
        <v>25.356436496837752</v>
      </c>
      <c r="P11691" t="str">
        <f>VLOOKUP(retail_sales_2023!C11691,customers!A:J,5,)</f>
        <v>Jaipur</v>
      </c>
      <c r="Q11691" t="str">
        <f>VLOOKUP(C11691,customers!A:J,10,0)</f>
        <v>Premium</v>
      </c>
    </row>
    <row r="11692" spans="1:17" x14ac:dyDescent="0.3">
      <c r="A11692" t="s">
        <v>12783</v>
      </c>
      <c r="B11692" s="1">
        <v>45280</v>
      </c>
      <c r="C11692" t="s">
        <v>813</v>
      </c>
      <c r="D11692" t="s">
        <v>814</v>
      </c>
      <c r="E11692" t="s">
        <v>21</v>
      </c>
      <c r="F11692" t="s">
        <v>52</v>
      </c>
      <c r="G11692" t="s">
        <v>268</v>
      </c>
      <c r="H11692">
        <v>7</v>
      </c>
      <c r="I11692">
        <v>633.72</v>
      </c>
      <c r="J11692">
        <v>0.3</v>
      </c>
      <c r="K11692">
        <v>3105.23</v>
      </c>
      <c r="L11692">
        <v>288.89</v>
      </c>
      <c r="M11692">
        <f t="shared" si="548"/>
        <v>3105.2279999999996</v>
      </c>
      <c r="N11692" t="str">
        <f t="shared" si="546"/>
        <v>Q4</v>
      </c>
      <c r="O11692" s="2">
        <f t="shared" si="547"/>
        <v>9.3033366288487471</v>
      </c>
      <c r="P11692" t="str">
        <f>VLOOKUP(retail_sales_2023!C11692,customers!A:J,5,)</f>
        <v>Patna</v>
      </c>
      <c r="Q11692" t="str">
        <f>VLOOKUP(C11692,customers!A:J,10,0)</f>
        <v>Premium</v>
      </c>
    </row>
    <row r="11693" spans="1:17" x14ac:dyDescent="0.3">
      <c r="A11693" t="s">
        <v>12784</v>
      </c>
      <c r="B11693" s="1">
        <v>45131</v>
      </c>
      <c r="C11693" t="s">
        <v>514</v>
      </c>
      <c r="D11693" t="s">
        <v>515</v>
      </c>
      <c r="E11693" t="s">
        <v>27</v>
      </c>
      <c r="F11693" t="s">
        <v>52</v>
      </c>
      <c r="G11693" t="s">
        <v>937</v>
      </c>
      <c r="H11693">
        <v>0</v>
      </c>
      <c r="I11693">
        <v>153.41999999999999</v>
      </c>
      <c r="J11693">
        <v>0</v>
      </c>
      <c r="K11693">
        <v>0</v>
      </c>
      <c r="L11693">
        <v>0</v>
      </c>
      <c r="M11693">
        <f t="shared" si="548"/>
        <v>0</v>
      </c>
      <c r="N11693" t="str">
        <f t="shared" si="546"/>
        <v>Q3</v>
      </c>
      <c r="O11693" s="2">
        <v>0</v>
      </c>
      <c r="P11693" t="str">
        <f>VLOOKUP(retail_sales_2023!C11693,customers!A:J,5,)</f>
        <v>Delhi</v>
      </c>
      <c r="Q11693" t="str">
        <f>VLOOKUP(C11693,customers!A:J,10,0)</f>
        <v>Premium</v>
      </c>
    </row>
    <row r="11694" spans="1:17" x14ac:dyDescent="0.3">
      <c r="A11694" t="s">
        <v>12785</v>
      </c>
      <c r="B11694" s="1">
        <v>45252</v>
      </c>
      <c r="C11694" t="s">
        <v>2647</v>
      </c>
      <c r="D11694" t="s">
        <v>3856</v>
      </c>
      <c r="E11694" t="s">
        <v>27</v>
      </c>
      <c r="F11694" t="s">
        <v>43</v>
      </c>
      <c r="G11694" t="s">
        <v>178</v>
      </c>
      <c r="H11694">
        <v>5</v>
      </c>
      <c r="I11694">
        <v>19438.330000000002</v>
      </c>
      <c r="J11694">
        <v>0</v>
      </c>
      <c r="K11694">
        <v>97191.65</v>
      </c>
      <c r="L11694">
        <v>13211.52</v>
      </c>
      <c r="M11694">
        <f t="shared" si="548"/>
        <v>97191.650000000009</v>
      </c>
      <c r="N11694" t="str">
        <f t="shared" si="546"/>
        <v>Q4</v>
      </c>
      <c r="O11694" s="2">
        <f t="shared" si="547"/>
        <v>13.593266499745607</v>
      </c>
      <c r="P11694" t="str">
        <f>VLOOKUP(retail_sales_2023!C11694,customers!A:J,5,)</f>
        <v>Jaipur</v>
      </c>
      <c r="Q11694" t="str">
        <f>VLOOKUP(C11694,customers!A:J,10,0)</f>
        <v>Regular</v>
      </c>
    </row>
    <row r="11695" spans="1:17" x14ac:dyDescent="0.3">
      <c r="A11695" t="s">
        <v>12786</v>
      </c>
      <c r="B11695" s="1">
        <v>45211</v>
      </c>
      <c r="C11695" t="s">
        <v>1984</v>
      </c>
      <c r="D11695" t="s">
        <v>1985</v>
      </c>
      <c r="E11695" t="s">
        <v>27</v>
      </c>
      <c r="F11695" t="s">
        <v>81</v>
      </c>
      <c r="G11695" t="s">
        <v>158</v>
      </c>
      <c r="H11695">
        <v>2</v>
      </c>
      <c r="I11695">
        <v>3634.79</v>
      </c>
      <c r="J11695">
        <v>0.25</v>
      </c>
      <c r="K11695">
        <v>5452.18</v>
      </c>
      <c r="L11695">
        <v>1953.07</v>
      </c>
      <c r="M11695">
        <f t="shared" si="548"/>
        <v>5452.1849999999995</v>
      </c>
      <c r="N11695" t="str">
        <f t="shared" si="546"/>
        <v>Q4</v>
      </c>
      <c r="O11695" s="2">
        <f t="shared" si="547"/>
        <v>35.821818061766116</v>
      </c>
      <c r="P11695" t="str">
        <f>VLOOKUP(retail_sales_2023!C11695,customers!A:J,5,)</f>
        <v>Chandigarh</v>
      </c>
      <c r="Q11695" t="str">
        <f>VLOOKUP(C11695,customers!A:J,10,0)</f>
        <v>Premium</v>
      </c>
    </row>
    <row r="11696" spans="1:17" x14ac:dyDescent="0.3">
      <c r="A11696" t="s">
        <v>12787</v>
      </c>
      <c r="B11696" s="1">
        <v>44985</v>
      </c>
      <c r="C11696" t="s">
        <v>63</v>
      </c>
      <c r="D11696" t="s">
        <v>64</v>
      </c>
      <c r="E11696" t="s">
        <v>21</v>
      </c>
      <c r="F11696" t="s">
        <v>28</v>
      </c>
      <c r="G11696" t="s">
        <v>165</v>
      </c>
      <c r="H11696">
        <v>3</v>
      </c>
      <c r="I11696">
        <v>4483.75</v>
      </c>
      <c r="J11696">
        <v>0</v>
      </c>
      <c r="K11696">
        <v>13451.25</v>
      </c>
      <c r="L11696">
        <v>2702.51</v>
      </c>
      <c r="M11696">
        <f t="shared" si="548"/>
        <v>13451.25</v>
      </c>
      <c r="N11696" t="str">
        <f t="shared" si="546"/>
        <v>Q1</v>
      </c>
      <c r="O11696" s="2">
        <f t="shared" si="547"/>
        <v>20.091143945729954</v>
      </c>
      <c r="P11696" t="str">
        <f>VLOOKUP(retail_sales_2023!C11696,customers!A:J,5,)</f>
        <v>Guwahati</v>
      </c>
      <c r="Q11696" t="str">
        <f>VLOOKUP(C11696,customers!A:J,10,0)</f>
        <v>Regular</v>
      </c>
    </row>
    <row r="11697" spans="1:17" x14ac:dyDescent="0.3">
      <c r="A11697" t="s">
        <v>12788</v>
      </c>
      <c r="B11697" s="1">
        <v>45069</v>
      </c>
      <c r="C11697" t="s">
        <v>858</v>
      </c>
      <c r="D11697" t="s">
        <v>859</v>
      </c>
      <c r="E11697" t="s">
        <v>27</v>
      </c>
      <c r="F11697" t="s">
        <v>52</v>
      </c>
      <c r="G11697" t="s">
        <v>69</v>
      </c>
      <c r="H11697">
        <v>4</v>
      </c>
      <c r="I11697">
        <v>321.93</v>
      </c>
      <c r="J11697">
        <v>0.05</v>
      </c>
      <c r="K11697">
        <v>1223.33</v>
      </c>
      <c r="L11697">
        <v>-62.01</v>
      </c>
      <c r="M11697">
        <f t="shared" si="548"/>
        <v>1223.3340000000001</v>
      </c>
      <c r="N11697" t="str">
        <f t="shared" si="546"/>
        <v>Q2</v>
      </c>
      <c r="O11697" s="2">
        <f t="shared" si="547"/>
        <v>-5.0689511415562443</v>
      </c>
      <c r="P11697" t="str">
        <f>VLOOKUP(retail_sales_2023!C11697,customers!A:J,5,)</f>
        <v>Chandigarh</v>
      </c>
      <c r="Q11697" t="str">
        <f>VLOOKUP(C11697,customers!A:J,10,0)</f>
        <v>Occasional</v>
      </c>
    </row>
    <row r="11698" spans="1:17" x14ac:dyDescent="0.3">
      <c r="A11698" t="s">
        <v>12789</v>
      </c>
      <c r="B11698" s="1">
        <v>44964</v>
      </c>
      <c r="C11698" t="s">
        <v>2748</v>
      </c>
      <c r="D11698" t="s">
        <v>2749</v>
      </c>
      <c r="E11698" t="s">
        <v>33</v>
      </c>
      <c r="F11698" t="s">
        <v>28</v>
      </c>
      <c r="G11698" t="s">
        <v>61</v>
      </c>
      <c r="H11698">
        <v>2</v>
      </c>
      <c r="I11698">
        <v>2771.57</v>
      </c>
      <c r="J11698">
        <v>0</v>
      </c>
      <c r="K11698">
        <v>5543.14</v>
      </c>
      <c r="L11698">
        <v>971.26</v>
      </c>
      <c r="M11698">
        <f t="shared" si="548"/>
        <v>5543.14</v>
      </c>
      <c r="N11698" t="str">
        <f t="shared" si="546"/>
        <v>Q1</v>
      </c>
      <c r="O11698" s="2">
        <f t="shared" si="547"/>
        <v>17.521837803122416</v>
      </c>
      <c r="P11698" t="str">
        <f>VLOOKUP(retail_sales_2023!C11698,customers!A:J,5,)</f>
        <v>Nagpur</v>
      </c>
      <c r="Q11698" t="str">
        <f>VLOOKUP(C11698,customers!A:J,10,0)</f>
        <v>Premium</v>
      </c>
    </row>
    <row r="11699" spans="1:17" x14ac:dyDescent="0.3">
      <c r="A11699" t="s">
        <v>12790</v>
      </c>
      <c r="B11699" s="1">
        <v>45076</v>
      </c>
      <c r="C11699" t="s">
        <v>497</v>
      </c>
      <c r="D11699" t="s">
        <v>498</v>
      </c>
      <c r="E11699" t="s">
        <v>27</v>
      </c>
      <c r="F11699" t="s">
        <v>81</v>
      </c>
      <c r="G11699" t="s">
        <v>470</v>
      </c>
      <c r="H11699">
        <v>2</v>
      </c>
      <c r="I11699">
        <v>3899.14</v>
      </c>
      <c r="J11699">
        <v>0</v>
      </c>
      <c r="K11699">
        <v>7798.28</v>
      </c>
      <c r="L11699">
        <v>2226.12</v>
      </c>
      <c r="M11699">
        <f t="shared" si="548"/>
        <v>7798.28</v>
      </c>
      <c r="N11699" t="str">
        <f t="shared" si="546"/>
        <v>Q2</v>
      </c>
      <c r="O11699" s="2">
        <f t="shared" si="547"/>
        <v>28.546294823986827</v>
      </c>
      <c r="P11699" t="str">
        <f>VLOOKUP(retail_sales_2023!C11699,customers!A:J,5,)</f>
        <v>Chandigarh</v>
      </c>
      <c r="Q11699" t="str">
        <f>VLOOKUP(C11699,customers!A:J,10,0)</f>
        <v>Regular</v>
      </c>
    </row>
    <row r="11700" spans="1:17" x14ac:dyDescent="0.3">
      <c r="A11700" t="s">
        <v>12791</v>
      </c>
      <c r="B11700" s="1">
        <v>45077</v>
      </c>
      <c r="C11700" t="s">
        <v>510</v>
      </c>
      <c r="D11700" t="s">
        <v>511</v>
      </c>
      <c r="E11700" t="s">
        <v>21</v>
      </c>
      <c r="F11700" t="s">
        <v>52</v>
      </c>
      <c r="G11700" t="s">
        <v>200</v>
      </c>
      <c r="H11700">
        <v>4</v>
      </c>
      <c r="I11700">
        <v>294.54000000000002</v>
      </c>
      <c r="J11700">
        <v>0.2</v>
      </c>
      <c r="K11700">
        <v>942.53</v>
      </c>
      <c r="L11700">
        <v>67.650000000000006</v>
      </c>
      <c r="M11700">
        <f t="shared" si="548"/>
        <v>942.52800000000013</v>
      </c>
      <c r="N11700" t="str">
        <f t="shared" si="546"/>
        <v>Q2</v>
      </c>
      <c r="O11700" s="2">
        <f t="shared" si="547"/>
        <v>7.1774903716592577</v>
      </c>
      <c r="P11700" t="str">
        <f>VLOOKUP(retail_sales_2023!C11700,customers!A:J,5,)</f>
        <v>Ranchi</v>
      </c>
      <c r="Q11700" t="str">
        <f>VLOOKUP(C11700,customers!A:J,10,0)</f>
        <v>Premium</v>
      </c>
    </row>
    <row r="11701" spans="1:17" x14ac:dyDescent="0.3">
      <c r="A11701" t="s">
        <v>12792</v>
      </c>
      <c r="B11701" s="1">
        <v>45165</v>
      </c>
      <c r="C11701" t="s">
        <v>1031</v>
      </c>
      <c r="D11701" t="s">
        <v>1032</v>
      </c>
      <c r="E11701" t="s">
        <v>15</v>
      </c>
      <c r="F11701" t="s">
        <v>43</v>
      </c>
      <c r="G11701" t="s">
        <v>282</v>
      </c>
      <c r="H11701">
        <v>1</v>
      </c>
      <c r="I11701">
        <v>45223.56</v>
      </c>
      <c r="J11701">
        <v>0</v>
      </c>
      <c r="K11701">
        <v>45223.56</v>
      </c>
      <c r="L11701">
        <v>3991.25</v>
      </c>
      <c r="M11701">
        <f t="shared" si="548"/>
        <v>45223.56</v>
      </c>
      <c r="N11701" t="str">
        <f t="shared" si="546"/>
        <v>Q3</v>
      </c>
      <c r="O11701" s="2">
        <f t="shared" si="547"/>
        <v>8.8255988692619507</v>
      </c>
      <c r="P11701" t="str">
        <f>VLOOKUP(retail_sales_2023!C11701,customers!A:J,5,)</f>
        <v>Bengaluru</v>
      </c>
      <c r="Q11701" t="str">
        <f>VLOOKUP(C11701,customers!A:J,10,0)</f>
        <v>Premium</v>
      </c>
    </row>
    <row r="11702" spans="1:17" x14ac:dyDescent="0.3">
      <c r="A11702" t="s">
        <v>12793</v>
      </c>
      <c r="B11702" s="1">
        <v>45232</v>
      </c>
      <c r="C11702" t="s">
        <v>2621</v>
      </c>
      <c r="D11702" t="s">
        <v>2622</v>
      </c>
      <c r="E11702" t="s">
        <v>27</v>
      </c>
      <c r="F11702" t="s">
        <v>16</v>
      </c>
      <c r="G11702" t="s">
        <v>305</v>
      </c>
      <c r="H11702">
        <v>4</v>
      </c>
      <c r="I11702">
        <v>945.43</v>
      </c>
      <c r="J11702">
        <v>0</v>
      </c>
      <c r="K11702">
        <v>3781.72</v>
      </c>
      <c r="L11702">
        <v>1618.79</v>
      </c>
      <c r="M11702">
        <f t="shared" si="548"/>
        <v>3781.72</v>
      </c>
      <c r="N11702" t="str">
        <f t="shared" si="546"/>
        <v>Q4</v>
      </c>
      <c r="O11702" s="2">
        <f t="shared" si="547"/>
        <v>42.805654569878257</v>
      </c>
      <c r="P11702" t="str">
        <f>VLOOKUP(retail_sales_2023!C11702,customers!A:J,5,)</f>
        <v>Jaipur</v>
      </c>
      <c r="Q11702" t="str">
        <f>VLOOKUP(C11702,customers!A:J,10,0)</f>
        <v>Premium</v>
      </c>
    </row>
    <row r="11703" spans="1:17" x14ac:dyDescent="0.3">
      <c r="A11703" t="s">
        <v>12794</v>
      </c>
      <c r="B11703" s="1">
        <v>45116</v>
      </c>
      <c r="C11703" t="s">
        <v>999</v>
      </c>
      <c r="D11703" t="s">
        <v>1000</v>
      </c>
      <c r="E11703" t="s">
        <v>33</v>
      </c>
      <c r="F11703" t="s">
        <v>22</v>
      </c>
      <c r="G11703" t="s">
        <v>315</v>
      </c>
      <c r="H11703">
        <v>3</v>
      </c>
      <c r="I11703">
        <v>24249.31</v>
      </c>
      <c r="J11703">
        <v>0.1</v>
      </c>
      <c r="K11703">
        <v>65473.14</v>
      </c>
      <c r="L11703">
        <v>14796.53</v>
      </c>
      <c r="M11703">
        <f t="shared" si="548"/>
        <v>65473.13700000001</v>
      </c>
      <c r="N11703" t="str">
        <f t="shared" si="546"/>
        <v>Q3</v>
      </c>
      <c r="O11703" s="2">
        <f t="shared" si="547"/>
        <v>22.599389612289865</v>
      </c>
      <c r="P11703" t="str">
        <f>VLOOKUP(retail_sales_2023!C11703,customers!A:J,5,)</f>
        <v>Surat</v>
      </c>
      <c r="Q11703" t="str">
        <f>VLOOKUP(C11703,customers!A:J,10,0)</f>
        <v>Premium</v>
      </c>
    </row>
    <row r="11704" spans="1:17" x14ac:dyDescent="0.3">
      <c r="A11704" t="s">
        <v>12795</v>
      </c>
      <c r="B11704" s="1">
        <v>45112</v>
      </c>
      <c r="C11704" t="s">
        <v>2178</v>
      </c>
      <c r="D11704" t="s">
        <v>2179</v>
      </c>
      <c r="E11704" t="s">
        <v>33</v>
      </c>
      <c r="F11704" t="s">
        <v>28</v>
      </c>
      <c r="G11704" t="s">
        <v>280</v>
      </c>
      <c r="H11704">
        <v>3</v>
      </c>
      <c r="I11704">
        <v>7233.43</v>
      </c>
      <c r="J11704">
        <v>0</v>
      </c>
      <c r="K11704">
        <v>21700.29</v>
      </c>
      <c r="L11704">
        <v>5244.5</v>
      </c>
      <c r="M11704">
        <f t="shared" si="548"/>
        <v>21700.29</v>
      </c>
      <c r="N11704" t="str">
        <f t="shared" si="546"/>
        <v>Q3</v>
      </c>
      <c r="O11704" s="2">
        <f t="shared" si="547"/>
        <v>24.167879784095049</v>
      </c>
      <c r="P11704" t="str">
        <f>VLOOKUP(retail_sales_2023!C11704,customers!A:J,5,)</f>
        <v>Ahmedabad</v>
      </c>
      <c r="Q11704" t="str">
        <f>VLOOKUP(C11704,customers!A:J,10,0)</f>
        <v>Premium</v>
      </c>
    </row>
    <row r="11705" spans="1:17" x14ac:dyDescent="0.3">
      <c r="A11705" t="s">
        <v>12796</v>
      </c>
      <c r="B11705" s="1">
        <v>45122</v>
      </c>
      <c r="C11705" t="s">
        <v>2687</v>
      </c>
      <c r="D11705" t="s">
        <v>2688</v>
      </c>
      <c r="E11705" t="s">
        <v>33</v>
      </c>
      <c r="F11705" t="s">
        <v>52</v>
      </c>
      <c r="G11705" t="s">
        <v>235</v>
      </c>
      <c r="H11705">
        <v>6</v>
      </c>
      <c r="I11705">
        <v>569.41999999999996</v>
      </c>
      <c r="J11705">
        <v>0.2</v>
      </c>
      <c r="K11705">
        <v>2733.22</v>
      </c>
      <c r="L11705">
        <v>242.09</v>
      </c>
      <c r="M11705">
        <f t="shared" si="548"/>
        <v>2733.2159999999999</v>
      </c>
      <c r="N11705" t="str">
        <f t="shared" si="546"/>
        <v>Q3</v>
      </c>
      <c r="O11705" s="2">
        <f t="shared" si="547"/>
        <v>8.8573184741806372</v>
      </c>
      <c r="P11705" t="str">
        <f>VLOOKUP(retail_sales_2023!C11705,customers!A:J,5,)</f>
        <v>Surat</v>
      </c>
      <c r="Q11705" t="str">
        <f>VLOOKUP(C11705,customers!A:J,10,0)</f>
        <v>Regular</v>
      </c>
    </row>
    <row r="11706" spans="1:17" x14ac:dyDescent="0.3">
      <c r="A11706" t="s">
        <v>12797</v>
      </c>
      <c r="B11706" s="1">
        <v>45200</v>
      </c>
      <c r="C11706" t="s">
        <v>999</v>
      </c>
      <c r="D11706" t="s">
        <v>1000</v>
      </c>
      <c r="E11706" t="s">
        <v>33</v>
      </c>
      <c r="F11706" t="s">
        <v>28</v>
      </c>
      <c r="G11706" t="s">
        <v>325</v>
      </c>
      <c r="H11706">
        <v>4</v>
      </c>
      <c r="I11706">
        <v>5135.6099999999997</v>
      </c>
      <c r="J11706">
        <v>0.1</v>
      </c>
      <c r="K11706">
        <v>18488.2</v>
      </c>
      <c r="L11706">
        <v>4163.8</v>
      </c>
      <c r="M11706">
        <f t="shared" si="548"/>
        <v>18488.196</v>
      </c>
      <c r="N11706" t="str">
        <f t="shared" si="546"/>
        <v>Q4</v>
      </c>
      <c r="O11706" s="2">
        <f t="shared" si="547"/>
        <v>22.521392023020091</v>
      </c>
      <c r="P11706" t="str">
        <f>VLOOKUP(retail_sales_2023!C11706,customers!A:J,5,)</f>
        <v>Surat</v>
      </c>
      <c r="Q11706" t="str">
        <f>VLOOKUP(C11706,customers!A:J,10,0)</f>
        <v>Premium</v>
      </c>
    </row>
    <row r="11707" spans="1:17" x14ac:dyDescent="0.3">
      <c r="A11707" t="s">
        <v>12798</v>
      </c>
      <c r="B11707" s="1">
        <v>45063</v>
      </c>
      <c r="C11707" t="s">
        <v>358</v>
      </c>
      <c r="D11707" t="s">
        <v>359</v>
      </c>
      <c r="E11707" t="s">
        <v>15</v>
      </c>
      <c r="F11707" t="s">
        <v>43</v>
      </c>
      <c r="G11707" t="s">
        <v>154</v>
      </c>
      <c r="H11707">
        <v>2</v>
      </c>
      <c r="I11707">
        <v>27166.26</v>
      </c>
      <c r="J11707">
        <v>0</v>
      </c>
      <c r="K11707">
        <v>54332.52</v>
      </c>
      <c r="L11707">
        <v>7299.79</v>
      </c>
      <c r="M11707">
        <f t="shared" si="548"/>
        <v>54332.52</v>
      </c>
      <c r="N11707" t="str">
        <f t="shared" si="546"/>
        <v>Q2</v>
      </c>
      <c r="O11707" s="2">
        <f t="shared" si="547"/>
        <v>13.435397437851218</v>
      </c>
      <c r="P11707" t="str">
        <f>VLOOKUP(retail_sales_2023!C11707,customers!A:J,5,)</f>
        <v>Chennai</v>
      </c>
      <c r="Q11707" t="str">
        <f>VLOOKUP(C11707,customers!A:J,10,0)</f>
        <v>Regular</v>
      </c>
    </row>
    <row r="11708" spans="1:17" x14ac:dyDescent="0.3">
      <c r="A11708" t="s">
        <v>12799</v>
      </c>
      <c r="B11708" s="1">
        <v>45155</v>
      </c>
      <c r="C11708" t="s">
        <v>2569</v>
      </c>
      <c r="D11708" t="s">
        <v>2570</v>
      </c>
      <c r="E11708" t="s">
        <v>15</v>
      </c>
      <c r="F11708" t="s">
        <v>16</v>
      </c>
      <c r="G11708" t="s">
        <v>192</v>
      </c>
      <c r="H11708">
        <v>5</v>
      </c>
      <c r="I11708">
        <v>647.38</v>
      </c>
      <c r="J11708">
        <v>0.15</v>
      </c>
      <c r="K11708">
        <v>2751.36</v>
      </c>
      <c r="L11708">
        <v>1126.01</v>
      </c>
      <c r="M11708">
        <f t="shared" si="548"/>
        <v>2751.3649999999998</v>
      </c>
      <c r="N11708" t="str">
        <f t="shared" si="546"/>
        <v>Q3</v>
      </c>
      <c r="O11708" s="2">
        <f t="shared" si="547"/>
        <v>40.925578622935568</v>
      </c>
      <c r="P11708" t="str">
        <f>VLOOKUP(retail_sales_2023!C11708,customers!A:J,5,)</f>
        <v>Hyderabad</v>
      </c>
      <c r="Q11708" t="str">
        <f>VLOOKUP(C11708,customers!A:J,10,0)</f>
        <v>Premium</v>
      </c>
    </row>
    <row r="11709" spans="1:17" x14ac:dyDescent="0.3">
      <c r="A11709" t="s">
        <v>12800</v>
      </c>
      <c r="B11709" s="1">
        <v>45104</v>
      </c>
      <c r="C11709" t="s">
        <v>107</v>
      </c>
      <c r="D11709" t="s">
        <v>108</v>
      </c>
      <c r="E11709" t="s">
        <v>15</v>
      </c>
      <c r="F11709" t="s">
        <v>81</v>
      </c>
      <c r="G11709" t="s">
        <v>264</v>
      </c>
      <c r="H11709">
        <v>3</v>
      </c>
      <c r="I11709">
        <v>4315.32</v>
      </c>
      <c r="J11709">
        <v>0</v>
      </c>
      <c r="K11709">
        <v>12945.96</v>
      </c>
      <c r="L11709">
        <v>3311.22</v>
      </c>
      <c r="M11709">
        <f t="shared" si="548"/>
        <v>12945.96</v>
      </c>
      <c r="N11709" t="str">
        <f t="shared" si="546"/>
        <v>Q2</v>
      </c>
      <c r="O11709" s="2">
        <f t="shared" si="547"/>
        <v>25.577245719900262</v>
      </c>
      <c r="P11709" t="str">
        <f>VLOOKUP(retail_sales_2023!C11709,customers!A:J,5,)</f>
        <v>Chennai</v>
      </c>
      <c r="Q11709" t="str">
        <f>VLOOKUP(C11709,customers!A:J,10,0)</f>
        <v>Premium</v>
      </c>
    </row>
    <row r="11710" spans="1:17" x14ac:dyDescent="0.3">
      <c r="A11710" t="s">
        <v>12801</v>
      </c>
      <c r="B11710" s="1">
        <v>45227</v>
      </c>
      <c r="C11710" t="s">
        <v>2593</v>
      </c>
      <c r="D11710" t="s">
        <v>2594</v>
      </c>
      <c r="E11710" t="s">
        <v>15</v>
      </c>
      <c r="F11710" t="s">
        <v>22</v>
      </c>
      <c r="G11710" t="s">
        <v>210</v>
      </c>
      <c r="H11710">
        <v>5</v>
      </c>
      <c r="I11710">
        <v>8587.68</v>
      </c>
      <c r="J11710">
        <v>0.1</v>
      </c>
      <c r="K11710">
        <v>38644.559999999998</v>
      </c>
      <c r="L11710">
        <v>10942.19</v>
      </c>
      <c r="M11710">
        <f t="shared" si="548"/>
        <v>38644.560000000005</v>
      </c>
      <c r="N11710" t="str">
        <f t="shared" si="546"/>
        <v>Q4</v>
      </c>
      <c r="O11710" s="2">
        <f t="shared" si="547"/>
        <v>28.314955584951672</v>
      </c>
      <c r="P11710" t="str">
        <f>VLOOKUP(retail_sales_2023!C11710,customers!A:J,5,)</f>
        <v>Chennai</v>
      </c>
      <c r="Q11710" t="str">
        <f>VLOOKUP(C11710,customers!A:J,10,0)</f>
        <v>Premium</v>
      </c>
    </row>
    <row r="11711" spans="1:17" x14ac:dyDescent="0.3">
      <c r="A11711" t="s">
        <v>12802</v>
      </c>
      <c r="B11711" s="1">
        <v>45083</v>
      </c>
      <c r="C11711" t="s">
        <v>67</v>
      </c>
      <c r="D11711" t="s">
        <v>68</v>
      </c>
      <c r="E11711" t="s">
        <v>33</v>
      </c>
      <c r="F11711" t="s">
        <v>43</v>
      </c>
      <c r="G11711" t="s">
        <v>178</v>
      </c>
      <c r="H11711">
        <v>4</v>
      </c>
      <c r="I11711">
        <v>83359.429999999993</v>
      </c>
      <c r="J11711">
        <v>0</v>
      </c>
      <c r="K11711">
        <v>333437.71999999997</v>
      </c>
      <c r="L11711">
        <v>45316.89</v>
      </c>
      <c r="M11711">
        <f t="shared" si="548"/>
        <v>333437.71999999997</v>
      </c>
      <c r="N11711" t="str">
        <f t="shared" si="546"/>
        <v>Q2</v>
      </c>
      <c r="O11711" s="2">
        <f t="shared" si="547"/>
        <v>13.590810901658038</v>
      </c>
      <c r="P11711" t="str">
        <f>VLOOKUP(retail_sales_2023!C11711,customers!A:J,5,)</f>
        <v>Surat</v>
      </c>
      <c r="Q11711" t="str">
        <f>VLOOKUP(C11711,customers!A:J,10,0)</f>
        <v>Premium</v>
      </c>
    </row>
    <row r="11712" spans="1:17" x14ac:dyDescent="0.3">
      <c r="A11712" t="s">
        <v>12803</v>
      </c>
      <c r="B11712" s="1">
        <v>44930</v>
      </c>
      <c r="C11712" t="s">
        <v>71</v>
      </c>
      <c r="D11712" t="s">
        <v>13093</v>
      </c>
      <c r="E11712" t="s">
        <v>15</v>
      </c>
      <c r="F11712" t="s">
        <v>81</v>
      </c>
      <c r="G11712" t="s">
        <v>150</v>
      </c>
      <c r="H11712">
        <v>2</v>
      </c>
      <c r="I11712">
        <v>2219.64</v>
      </c>
      <c r="J11712">
        <v>0</v>
      </c>
      <c r="K11712">
        <v>4439.28</v>
      </c>
      <c r="L11712">
        <v>1026.4000000000001</v>
      </c>
      <c r="M11712">
        <f t="shared" si="548"/>
        <v>4439.28</v>
      </c>
      <c r="N11712" t="str">
        <f t="shared" si="546"/>
        <v>Q1</v>
      </c>
      <c r="O11712" s="2">
        <f t="shared" si="547"/>
        <v>23.120866446811199</v>
      </c>
      <c r="P11712" t="str">
        <f>VLOOKUP(retail_sales_2023!C11712,customers!A:J,5,)</f>
        <v>Bengaluru</v>
      </c>
      <c r="Q11712" t="str">
        <f>VLOOKUP(C11712,customers!A:J,10,0)</f>
        <v>Premium</v>
      </c>
    </row>
    <row r="11713" spans="1:17" x14ac:dyDescent="0.3">
      <c r="A11713" t="s">
        <v>12804</v>
      </c>
      <c r="B11713" s="1">
        <v>45119</v>
      </c>
      <c r="C11713" t="s">
        <v>2481</v>
      </c>
      <c r="D11713" t="s">
        <v>2482</v>
      </c>
      <c r="E11713" t="s">
        <v>27</v>
      </c>
      <c r="F11713" t="s">
        <v>16</v>
      </c>
      <c r="G11713" t="s">
        <v>898</v>
      </c>
      <c r="H11713">
        <v>2</v>
      </c>
      <c r="I11713">
        <v>373.77</v>
      </c>
      <c r="J11713">
        <v>0</v>
      </c>
      <c r="K11713">
        <v>747.54</v>
      </c>
      <c r="L11713">
        <v>284.08999999999997</v>
      </c>
      <c r="M11713">
        <f t="shared" si="548"/>
        <v>747.54</v>
      </c>
      <c r="N11713" t="str">
        <f t="shared" si="546"/>
        <v>Q3</v>
      </c>
      <c r="O11713" s="2">
        <f t="shared" si="547"/>
        <v>38.003317548224842</v>
      </c>
      <c r="P11713" t="str">
        <f>VLOOKUP(retail_sales_2023!C11713,customers!A:J,5,)</f>
        <v>Chandigarh</v>
      </c>
      <c r="Q11713" t="str">
        <f>VLOOKUP(C11713,customers!A:J,10,0)</f>
        <v>Regular</v>
      </c>
    </row>
    <row r="11714" spans="1:17" x14ac:dyDescent="0.3">
      <c r="A11714" t="s">
        <v>12805</v>
      </c>
      <c r="B11714" s="1">
        <v>45093</v>
      </c>
      <c r="C11714" t="s">
        <v>2022</v>
      </c>
      <c r="D11714" t="s">
        <v>2023</v>
      </c>
      <c r="E11714" t="s">
        <v>21</v>
      </c>
      <c r="F11714" t="s">
        <v>52</v>
      </c>
      <c r="G11714" t="s">
        <v>117</v>
      </c>
      <c r="H11714">
        <v>8</v>
      </c>
      <c r="I11714">
        <v>460.04</v>
      </c>
      <c r="J11714">
        <v>0</v>
      </c>
      <c r="K11714">
        <v>3680.32</v>
      </c>
      <c r="L11714">
        <v>262.75</v>
      </c>
      <c r="M11714">
        <f t="shared" si="548"/>
        <v>3680.32</v>
      </c>
      <c r="N11714" t="str">
        <f t="shared" si="546"/>
        <v>Q2</v>
      </c>
      <c r="O11714" s="2">
        <f t="shared" si="547"/>
        <v>7.1393248413181452</v>
      </c>
      <c r="P11714" t="str">
        <f>VLOOKUP(retail_sales_2023!C11714,customers!A:J,5,)</f>
        <v>Patna</v>
      </c>
      <c r="Q11714" t="str">
        <f>VLOOKUP(C11714,customers!A:J,10,0)</f>
        <v>Regular</v>
      </c>
    </row>
    <row r="11715" spans="1:17" x14ac:dyDescent="0.3">
      <c r="A11715" t="s">
        <v>12806</v>
      </c>
      <c r="B11715" s="1">
        <v>44961</v>
      </c>
      <c r="C11715" t="s">
        <v>372</v>
      </c>
      <c r="D11715" t="s">
        <v>373</v>
      </c>
      <c r="E11715" t="s">
        <v>33</v>
      </c>
      <c r="F11715" t="s">
        <v>52</v>
      </c>
      <c r="G11715" t="s">
        <v>69</v>
      </c>
      <c r="H11715">
        <v>10</v>
      </c>
      <c r="I11715">
        <v>64.83</v>
      </c>
      <c r="J11715">
        <v>0</v>
      </c>
      <c r="K11715">
        <v>648.29999999999995</v>
      </c>
      <c r="L11715">
        <v>55.74</v>
      </c>
      <c r="M11715">
        <f t="shared" si="548"/>
        <v>648.29999999999995</v>
      </c>
      <c r="N11715" t="str">
        <f t="shared" ref="N11715:N11778" si="549">"Q"&amp;ROUNDUP(MONTH(B11715)/3,0)</f>
        <v>Q1</v>
      </c>
      <c r="O11715" s="2">
        <f t="shared" ref="O11715:O11778" si="550">(L11715/K11715)*100</f>
        <v>8.5978713558537727</v>
      </c>
      <c r="P11715" t="str">
        <f>VLOOKUP(retail_sales_2023!C11715,customers!A:J,5,)</f>
        <v>Pune</v>
      </c>
      <c r="Q11715" t="str">
        <f>VLOOKUP(C11715,customers!A:J,10,0)</f>
        <v>Premium</v>
      </c>
    </row>
    <row r="11716" spans="1:17" x14ac:dyDescent="0.3">
      <c r="A11716" t="s">
        <v>12807</v>
      </c>
      <c r="B11716" s="1">
        <v>45138</v>
      </c>
      <c r="C11716" t="s">
        <v>156</v>
      </c>
      <c r="D11716" t="s">
        <v>157</v>
      </c>
      <c r="E11716" t="s">
        <v>27</v>
      </c>
      <c r="F11716" t="s">
        <v>22</v>
      </c>
      <c r="G11716" t="s">
        <v>210</v>
      </c>
      <c r="H11716">
        <v>1</v>
      </c>
      <c r="I11716">
        <v>34899.199999999997</v>
      </c>
      <c r="J11716">
        <v>0.05</v>
      </c>
      <c r="K11716">
        <v>33154.239999999998</v>
      </c>
      <c r="L11716">
        <v>8076.43</v>
      </c>
      <c r="M11716">
        <f t="shared" si="548"/>
        <v>33154.239999999998</v>
      </c>
      <c r="N11716" t="str">
        <f t="shared" si="549"/>
        <v>Q3</v>
      </c>
      <c r="O11716" s="2">
        <f t="shared" si="550"/>
        <v>24.360172333915664</v>
      </c>
      <c r="P11716" t="str">
        <f>VLOOKUP(retail_sales_2023!C11716,customers!A:J,5,)</f>
        <v>Amritsar</v>
      </c>
      <c r="Q11716" t="str">
        <f>VLOOKUP(C11716,customers!A:J,10,0)</f>
        <v>Premium</v>
      </c>
    </row>
    <row r="11717" spans="1:17" x14ac:dyDescent="0.3">
      <c r="A11717" t="s">
        <v>12808</v>
      </c>
      <c r="B11717" s="1">
        <v>45167</v>
      </c>
      <c r="C11717" t="s">
        <v>257</v>
      </c>
      <c r="D11717" t="s">
        <v>258</v>
      </c>
      <c r="E11717" t="s">
        <v>27</v>
      </c>
      <c r="F11717" t="s">
        <v>16</v>
      </c>
      <c r="G11717" t="s">
        <v>356</v>
      </c>
      <c r="H11717">
        <v>1</v>
      </c>
      <c r="I11717">
        <v>347.43</v>
      </c>
      <c r="J11717">
        <v>0</v>
      </c>
      <c r="K11717">
        <v>347.43</v>
      </c>
      <c r="L11717">
        <v>96.77</v>
      </c>
      <c r="M11717">
        <f t="shared" ref="M11717:M11780" si="551">H11717*I11717*(1-J11717)</f>
        <v>347.43</v>
      </c>
      <c r="N11717" t="str">
        <f t="shared" si="549"/>
        <v>Q3</v>
      </c>
      <c r="O11717" s="2">
        <f t="shared" si="550"/>
        <v>27.853092709322741</v>
      </c>
      <c r="P11717" t="str">
        <f>VLOOKUP(retail_sales_2023!C11717,customers!A:J,5,)</f>
        <v>Delhi</v>
      </c>
      <c r="Q11717" t="str">
        <f>VLOOKUP(C11717,customers!A:J,10,0)</f>
        <v>Regular</v>
      </c>
    </row>
    <row r="11718" spans="1:17" x14ac:dyDescent="0.3">
      <c r="A11718" t="s">
        <v>12809</v>
      </c>
      <c r="B11718" s="1">
        <v>45043</v>
      </c>
      <c r="C11718" t="s">
        <v>46</v>
      </c>
      <c r="D11718" t="s">
        <v>47</v>
      </c>
      <c r="E11718" t="s">
        <v>21</v>
      </c>
      <c r="F11718" t="s">
        <v>38</v>
      </c>
      <c r="G11718" t="s">
        <v>48</v>
      </c>
      <c r="H11718">
        <v>1</v>
      </c>
      <c r="I11718">
        <v>3946.45</v>
      </c>
      <c r="J11718">
        <v>0.1</v>
      </c>
      <c r="K11718">
        <v>3551.8</v>
      </c>
      <c r="L11718">
        <v>1219.6500000000001</v>
      </c>
      <c r="M11718">
        <f t="shared" si="551"/>
        <v>3551.8049999999998</v>
      </c>
      <c r="N11718" t="str">
        <f t="shared" si="549"/>
        <v>Q2</v>
      </c>
      <c r="O11718" s="2">
        <f t="shared" si="550"/>
        <v>34.338926741370571</v>
      </c>
      <c r="P11718" t="str">
        <f>VLOOKUP(retail_sales_2023!C11718,customers!A:J,5,)</f>
        <v>Bhubaneswar</v>
      </c>
      <c r="Q11718" t="str">
        <f>VLOOKUP(C11718,customers!A:J,10,0)</f>
        <v>Premium</v>
      </c>
    </row>
    <row r="11719" spans="1:17" x14ac:dyDescent="0.3">
      <c r="A11719" t="s">
        <v>12810</v>
      </c>
      <c r="B11719" s="1">
        <v>44999</v>
      </c>
      <c r="C11719" t="s">
        <v>2136</v>
      </c>
      <c r="D11719" t="s">
        <v>2137</v>
      </c>
      <c r="E11719" t="s">
        <v>27</v>
      </c>
      <c r="F11719" t="s">
        <v>52</v>
      </c>
      <c r="G11719" t="s">
        <v>235</v>
      </c>
      <c r="H11719">
        <v>5</v>
      </c>
      <c r="I11719">
        <v>196.52</v>
      </c>
      <c r="J11719">
        <v>0</v>
      </c>
      <c r="K11719">
        <v>982.6</v>
      </c>
      <c r="L11719">
        <v>98.8</v>
      </c>
      <c r="M11719">
        <f t="shared" si="551"/>
        <v>982.6</v>
      </c>
      <c r="N11719" t="str">
        <f t="shared" si="549"/>
        <v>Q1</v>
      </c>
      <c r="O11719" s="2">
        <f t="shared" si="550"/>
        <v>10.054956238550783</v>
      </c>
      <c r="P11719" t="str">
        <f>VLOOKUP(retail_sales_2023!C11719,customers!A:J,5,)</f>
        <v>Chandigarh</v>
      </c>
      <c r="Q11719" t="str">
        <f>VLOOKUP(C11719,customers!A:J,10,0)</f>
        <v>Premium</v>
      </c>
    </row>
    <row r="11720" spans="1:17" x14ac:dyDescent="0.3">
      <c r="A11720" t="s">
        <v>12811</v>
      </c>
      <c r="B11720" s="1">
        <v>45018</v>
      </c>
      <c r="C11720" t="s">
        <v>1568</v>
      </c>
      <c r="D11720" t="s">
        <v>1569</v>
      </c>
      <c r="E11720" t="s">
        <v>21</v>
      </c>
      <c r="F11720" t="s">
        <v>38</v>
      </c>
      <c r="G11720" t="s">
        <v>48</v>
      </c>
      <c r="H11720">
        <v>4</v>
      </c>
      <c r="I11720">
        <v>2107.42</v>
      </c>
      <c r="J11720">
        <v>0.15</v>
      </c>
      <c r="K11720">
        <v>7165.23</v>
      </c>
      <c r="L11720">
        <v>1520.32</v>
      </c>
      <c r="M11720">
        <f t="shared" si="551"/>
        <v>7165.2280000000001</v>
      </c>
      <c r="N11720" t="str">
        <f t="shared" si="549"/>
        <v>Q2</v>
      </c>
      <c r="O11720" s="2">
        <f t="shared" si="550"/>
        <v>21.218020914890381</v>
      </c>
      <c r="P11720" t="str">
        <f>VLOOKUP(retail_sales_2023!C11720,customers!A:J,5,)</f>
        <v>Ranchi</v>
      </c>
      <c r="Q11720" t="str">
        <f>VLOOKUP(C11720,customers!A:J,10,0)</f>
        <v>Premium</v>
      </c>
    </row>
    <row r="11721" spans="1:17" x14ac:dyDescent="0.3">
      <c r="A11721" t="s">
        <v>12812</v>
      </c>
      <c r="B11721" s="1">
        <v>45265</v>
      </c>
      <c r="C11721" t="s">
        <v>41</v>
      </c>
      <c r="D11721" t="s">
        <v>42</v>
      </c>
      <c r="E11721" t="s">
        <v>15</v>
      </c>
      <c r="F11721" t="s">
        <v>81</v>
      </c>
      <c r="G11721" t="s">
        <v>370</v>
      </c>
      <c r="H11721">
        <v>5</v>
      </c>
      <c r="I11721">
        <v>3123.66</v>
      </c>
      <c r="J11721">
        <v>0.05</v>
      </c>
      <c r="K11721">
        <v>14837.38</v>
      </c>
      <c r="L11721">
        <v>-1309.5999999999999</v>
      </c>
      <c r="M11721">
        <f t="shared" si="551"/>
        <v>14837.384999999998</v>
      </c>
      <c r="N11721" t="str">
        <f t="shared" si="549"/>
        <v>Q4</v>
      </c>
      <c r="O11721" s="2">
        <f t="shared" si="550"/>
        <v>-8.8263561356519826</v>
      </c>
      <c r="P11721" t="str">
        <f>VLOOKUP(retail_sales_2023!C11721,customers!A:J,5,)</f>
        <v>Kochi</v>
      </c>
      <c r="Q11721" t="str">
        <f>VLOOKUP(C11721,customers!A:J,10,0)</f>
        <v>Regular</v>
      </c>
    </row>
    <row r="11722" spans="1:17" x14ac:dyDescent="0.3">
      <c r="A11722" t="s">
        <v>12813</v>
      </c>
      <c r="B11722" s="1">
        <v>45183</v>
      </c>
      <c r="C11722" t="s">
        <v>1080</v>
      </c>
      <c r="D11722" t="s">
        <v>1081</v>
      </c>
      <c r="E11722" t="s">
        <v>15</v>
      </c>
      <c r="F11722" t="s">
        <v>16</v>
      </c>
      <c r="G11722" t="s">
        <v>296</v>
      </c>
      <c r="H11722">
        <v>4</v>
      </c>
      <c r="I11722">
        <v>909.63</v>
      </c>
      <c r="J11722">
        <v>0.25</v>
      </c>
      <c r="K11722">
        <v>2728.89</v>
      </c>
      <c r="L11722">
        <v>1081.99</v>
      </c>
      <c r="M11722">
        <f t="shared" si="551"/>
        <v>2728.89</v>
      </c>
      <c r="N11722" t="str">
        <f t="shared" si="549"/>
        <v>Q3</v>
      </c>
      <c r="O11722" s="2">
        <f t="shared" si="550"/>
        <v>39.649454540124374</v>
      </c>
      <c r="P11722" t="str">
        <f>VLOOKUP(retail_sales_2023!C11722,customers!A:J,5,)</f>
        <v>Hyderabad</v>
      </c>
      <c r="Q11722" t="str">
        <f>VLOOKUP(C11722,customers!A:J,10,0)</f>
        <v>Regular</v>
      </c>
    </row>
    <row r="11723" spans="1:17" x14ac:dyDescent="0.3">
      <c r="A11723" t="s">
        <v>12814</v>
      </c>
      <c r="B11723" s="1">
        <v>44970</v>
      </c>
      <c r="C11723" t="s">
        <v>385</v>
      </c>
      <c r="D11723" t="s">
        <v>386</v>
      </c>
      <c r="E11723" t="s">
        <v>15</v>
      </c>
      <c r="F11723" t="s">
        <v>52</v>
      </c>
      <c r="G11723" t="s">
        <v>235</v>
      </c>
      <c r="H11723">
        <v>8</v>
      </c>
      <c r="I11723">
        <v>172.78</v>
      </c>
      <c r="J11723">
        <v>0.05</v>
      </c>
      <c r="K11723">
        <v>1313.13</v>
      </c>
      <c r="L11723">
        <v>-105.4</v>
      </c>
      <c r="M11723">
        <f t="shared" si="551"/>
        <v>1313.1279999999999</v>
      </c>
      <c r="N11723" t="str">
        <f t="shared" si="549"/>
        <v>Q1</v>
      </c>
      <c r="O11723" s="2">
        <f t="shared" si="550"/>
        <v>-8.0266234112387949</v>
      </c>
      <c r="P11723" t="str">
        <f>VLOOKUP(retail_sales_2023!C11723,customers!A:J,5,)</f>
        <v>Hyderabad</v>
      </c>
      <c r="Q11723" t="str">
        <f>VLOOKUP(C11723,customers!A:J,10,0)</f>
        <v>Premium</v>
      </c>
    </row>
    <row r="11724" spans="1:17" x14ac:dyDescent="0.3">
      <c r="A11724" t="s">
        <v>12815</v>
      </c>
      <c r="B11724" s="1">
        <v>45108</v>
      </c>
      <c r="C11724" t="s">
        <v>417</v>
      </c>
      <c r="D11724" t="s">
        <v>418</v>
      </c>
      <c r="E11724" t="s">
        <v>27</v>
      </c>
      <c r="F11724" t="s">
        <v>38</v>
      </c>
      <c r="G11724" t="s">
        <v>48</v>
      </c>
      <c r="H11724">
        <v>2</v>
      </c>
      <c r="I11724">
        <v>2536.36</v>
      </c>
      <c r="J11724">
        <v>0</v>
      </c>
      <c r="K11724">
        <v>5072.72</v>
      </c>
      <c r="L11724">
        <v>1304.6400000000001</v>
      </c>
      <c r="M11724">
        <f t="shared" si="551"/>
        <v>5072.72</v>
      </c>
      <c r="N11724" t="str">
        <f t="shared" si="549"/>
        <v>Q3</v>
      </c>
      <c r="O11724" s="2">
        <f t="shared" si="550"/>
        <v>25.718746550174266</v>
      </c>
      <c r="P11724" t="str">
        <f>VLOOKUP(retail_sales_2023!C11724,customers!A:J,5,)</f>
        <v>Lucknow</v>
      </c>
      <c r="Q11724" t="str">
        <f>VLOOKUP(C11724,customers!A:J,10,0)</f>
        <v>Occasional</v>
      </c>
    </row>
    <row r="11725" spans="1:17" x14ac:dyDescent="0.3">
      <c r="A11725" t="s">
        <v>12816</v>
      </c>
      <c r="B11725" s="1">
        <v>44970</v>
      </c>
      <c r="C11725" t="s">
        <v>1634</v>
      </c>
      <c r="D11725" t="s">
        <v>1635</v>
      </c>
      <c r="E11725" t="s">
        <v>33</v>
      </c>
      <c r="F11725" t="s">
        <v>16</v>
      </c>
      <c r="G11725" t="s">
        <v>356</v>
      </c>
      <c r="H11725">
        <v>1</v>
      </c>
      <c r="I11725">
        <v>470.91</v>
      </c>
      <c r="J11725">
        <v>0</v>
      </c>
      <c r="K11725">
        <v>470.91</v>
      </c>
      <c r="L11725">
        <v>180.48</v>
      </c>
      <c r="M11725">
        <f t="shared" si="551"/>
        <v>470.91</v>
      </c>
      <c r="N11725" t="str">
        <f t="shared" si="549"/>
        <v>Q1</v>
      </c>
      <c r="O11725" s="2">
        <f t="shared" si="550"/>
        <v>38.325794737847993</v>
      </c>
      <c r="P11725" t="str">
        <f>VLOOKUP(retail_sales_2023!C11725,customers!A:J,5,)</f>
        <v>Nagpur</v>
      </c>
      <c r="Q11725" t="str">
        <f>VLOOKUP(C11725,customers!A:J,10,0)</f>
        <v>Occasional</v>
      </c>
    </row>
    <row r="11726" spans="1:17" x14ac:dyDescent="0.3">
      <c r="A11726" t="s">
        <v>12817</v>
      </c>
      <c r="B11726" s="1">
        <v>44980</v>
      </c>
      <c r="C11726" t="s">
        <v>644</v>
      </c>
      <c r="D11726" t="s">
        <v>645</v>
      </c>
      <c r="E11726" t="s">
        <v>15</v>
      </c>
      <c r="F11726" t="s">
        <v>16</v>
      </c>
      <c r="G11726" t="s">
        <v>356</v>
      </c>
      <c r="H11726">
        <v>3</v>
      </c>
      <c r="I11726">
        <v>709.47</v>
      </c>
      <c r="J11726">
        <v>0</v>
      </c>
      <c r="K11726">
        <v>2128.41</v>
      </c>
      <c r="L11726">
        <v>559.29</v>
      </c>
      <c r="M11726">
        <f t="shared" si="551"/>
        <v>2128.41</v>
      </c>
      <c r="N11726" t="str">
        <f t="shared" si="549"/>
        <v>Q1</v>
      </c>
      <c r="O11726" s="2">
        <f t="shared" si="550"/>
        <v>26.277361974431617</v>
      </c>
      <c r="P11726" t="str">
        <f>VLOOKUP(retail_sales_2023!C11726,customers!A:J,5,)</f>
        <v>Bengaluru</v>
      </c>
      <c r="Q11726" t="str">
        <f>VLOOKUP(C11726,customers!A:J,10,0)</f>
        <v>Regular</v>
      </c>
    </row>
    <row r="11727" spans="1:17" x14ac:dyDescent="0.3">
      <c r="A11727" t="s">
        <v>12818</v>
      </c>
      <c r="B11727" s="1">
        <v>45160</v>
      </c>
      <c r="C11727" t="s">
        <v>482</v>
      </c>
      <c r="D11727" t="s">
        <v>483</v>
      </c>
      <c r="E11727" t="s">
        <v>15</v>
      </c>
      <c r="F11727" t="s">
        <v>43</v>
      </c>
      <c r="G11727" t="s">
        <v>178</v>
      </c>
      <c r="H11727">
        <v>4</v>
      </c>
      <c r="I11727">
        <v>68980.05</v>
      </c>
      <c r="J11727">
        <v>0.15</v>
      </c>
      <c r="K11727">
        <v>234532.17</v>
      </c>
      <c r="L11727">
        <v>30980.98</v>
      </c>
      <c r="M11727">
        <f t="shared" si="551"/>
        <v>234532.17</v>
      </c>
      <c r="N11727" t="str">
        <f t="shared" si="549"/>
        <v>Q3</v>
      </c>
      <c r="O11727" s="2">
        <f t="shared" si="550"/>
        <v>13.209693152116403</v>
      </c>
      <c r="P11727" t="str">
        <f>VLOOKUP(retail_sales_2023!C11727,customers!A:J,5,)</f>
        <v>Bengaluru</v>
      </c>
      <c r="Q11727" t="str">
        <f>VLOOKUP(C11727,customers!A:J,10,0)</f>
        <v>Premium</v>
      </c>
    </row>
    <row r="11728" spans="1:17" x14ac:dyDescent="0.3">
      <c r="A11728" t="s">
        <v>12819</v>
      </c>
      <c r="B11728" s="1">
        <v>45120</v>
      </c>
      <c r="C11728" t="s">
        <v>835</v>
      </c>
      <c r="D11728" t="s">
        <v>836</v>
      </c>
      <c r="E11728" t="s">
        <v>21</v>
      </c>
      <c r="F11728" t="s">
        <v>52</v>
      </c>
      <c r="G11728" t="s">
        <v>133</v>
      </c>
      <c r="H11728">
        <v>9</v>
      </c>
      <c r="I11728">
        <v>279.72000000000003</v>
      </c>
      <c r="J11728">
        <v>0.2</v>
      </c>
      <c r="K11728">
        <v>2013.98</v>
      </c>
      <c r="L11728">
        <v>176.51</v>
      </c>
      <c r="M11728">
        <f t="shared" si="551"/>
        <v>2013.9840000000004</v>
      </c>
      <c r="N11728" t="str">
        <f t="shared" si="549"/>
        <v>Q3</v>
      </c>
      <c r="O11728" s="2">
        <f t="shared" si="550"/>
        <v>8.7642379765439564</v>
      </c>
      <c r="P11728" t="str">
        <f>VLOOKUP(retail_sales_2023!C11728,customers!A:J,5,)</f>
        <v>Guwahati</v>
      </c>
      <c r="Q11728" t="str">
        <f>VLOOKUP(C11728,customers!A:J,10,0)</f>
        <v>Regular</v>
      </c>
    </row>
    <row r="11729" spans="1:17" x14ac:dyDescent="0.3">
      <c r="A11729" t="s">
        <v>12820</v>
      </c>
      <c r="B11729" s="1">
        <v>44993</v>
      </c>
      <c r="C11729" t="s">
        <v>2530</v>
      </c>
      <c r="D11729" t="s">
        <v>2531</v>
      </c>
      <c r="E11729" t="s">
        <v>27</v>
      </c>
      <c r="F11729" t="s">
        <v>16</v>
      </c>
      <c r="G11729" t="s">
        <v>356</v>
      </c>
      <c r="H11729">
        <v>3</v>
      </c>
      <c r="I11729">
        <v>505.14</v>
      </c>
      <c r="J11729">
        <v>0.05</v>
      </c>
      <c r="K11729">
        <v>1439.65</v>
      </c>
      <c r="L11729">
        <v>519.85</v>
      </c>
      <c r="M11729">
        <f t="shared" si="551"/>
        <v>1439.6490000000001</v>
      </c>
      <c r="N11729" t="str">
        <f t="shared" si="549"/>
        <v>Q1</v>
      </c>
      <c r="O11729" s="2">
        <f t="shared" si="550"/>
        <v>36.109471051991804</v>
      </c>
      <c r="P11729" t="str">
        <f>VLOOKUP(retail_sales_2023!C11729,customers!A:J,5,)</f>
        <v>Jaipur</v>
      </c>
      <c r="Q11729" t="str">
        <f>VLOOKUP(C11729,customers!A:J,10,0)</f>
        <v>Regular</v>
      </c>
    </row>
    <row r="11730" spans="1:17" x14ac:dyDescent="0.3">
      <c r="A11730" t="s">
        <v>12821</v>
      </c>
      <c r="B11730" s="1">
        <v>44955</v>
      </c>
      <c r="C11730" t="s">
        <v>1853</v>
      </c>
      <c r="D11730" t="s">
        <v>1854</v>
      </c>
      <c r="E11730" t="s">
        <v>33</v>
      </c>
      <c r="F11730" t="s">
        <v>22</v>
      </c>
      <c r="G11730" t="s">
        <v>516</v>
      </c>
      <c r="H11730">
        <v>3</v>
      </c>
      <c r="I11730">
        <v>43589.8</v>
      </c>
      <c r="J11730">
        <v>0.05</v>
      </c>
      <c r="K11730">
        <v>124230.93</v>
      </c>
      <c r="L11730">
        <v>25263.33</v>
      </c>
      <c r="M11730">
        <f t="shared" si="551"/>
        <v>124230.93000000001</v>
      </c>
      <c r="N11730" t="str">
        <f t="shared" si="549"/>
        <v>Q1</v>
      </c>
      <c r="O11730" s="2">
        <f t="shared" si="550"/>
        <v>20.335781113447354</v>
      </c>
      <c r="P11730" t="str">
        <f>VLOOKUP(retail_sales_2023!C11730,customers!A:J,5,)</f>
        <v>Surat</v>
      </c>
      <c r="Q11730" t="str">
        <f>VLOOKUP(C11730,customers!A:J,10,0)</f>
        <v>Premium</v>
      </c>
    </row>
    <row r="11731" spans="1:17" x14ac:dyDescent="0.3">
      <c r="A11731" t="s">
        <v>12822</v>
      </c>
      <c r="B11731" s="1">
        <v>45137</v>
      </c>
      <c r="C11731" t="s">
        <v>428</v>
      </c>
      <c r="D11731" t="s">
        <v>429</v>
      </c>
      <c r="E11731" t="s">
        <v>21</v>
      </c>
      <c r="F11731" t="s">
        <v>16</v>
      </c>
      <c r="G11731" t="s">
        <v>319</v>
      </c>
      <c r="H11731">
        <v>2</v>
      </c>
      <c r="I11731">
        <v>435.41</v>
      </c>
      <c r="J11731">
        <v>0</v>
      </c>
      <c r="K11731">
        <v>870.82</v>
      </c>
      <c r="L11731">
        <v>381.53</v>
      </c>
      <c r="M11731">
        <f t="shared" si="551"/>
        <v>870.82</v>
      </c>
      <c r="N11731" t="str">
        <f t="shared" si="549"/>
        <v>Q3</v>
      </c>
      <c r="O11731" s="2">
        <f t="shared" si="550"/>
        <v>43.81272823315954</v>
      </c>
      <c r="P11731" t="str">
        <f>VLOOKUP(retail_sales_2023!C11731,customers!A:J,5,)</f>
        <v>Kolkata</v>
      </c>
      <c r="Q11731" t="str">
        <f>VLOOKUP(C11731,customers!A:J,10,0)</f>
        <v>Premium</v>
      </c>
    </row>
    <row r="11732" spans="1:17" x14ac:dyDescent="0.3">
      <c r="A11732" t="s">
        <v>12823</v>
      </c>
      <c r="B11732" s="1">
        <v>45128</v>
      </c>
      <c r="C11732" t="s">
        <v>2062</v>
      </c>
      <c r="D11732" t="s">
        <v>2063</v>
      </c>
      <c r="E11732" t="s">
        <v>15</v>
      </c>
      <c r="F11732" t="s">
        <v>81</v>
      </c>
      <c r="G11732" t="s">
        <v>158</v>
      </c>
      <c r="H11732">
        <v>5</v>
      </c>
      <c r="I11732">
        <v>3460.26</v>
      </c>
      <c r="J11732">
        <v>0.05</v>
      </c>
      <c r="K11732">
        <v>16436.240000000002</v>
      </c>
      <c r="L11732">
        <v>3569.55</v>
      </c>
      <c r="M11732">
        <f t="shared" si="551"/>
        <v>16436.235000000001</v>
      </c>
      <c r="N11732" t="str">
        <f t="shared" si="549"/>
        <v>Q3</v>
      </c>
      <c r="O11732" s="2">
        <f t="shared" si="550"/>
        <v>21.717558273668431</v>
      </c>
      <c r="P11732" t="str">
        <f>VLOOKUP(retail_sales_2023!C11732,customers!A:J,5,)</f>
        <v>Chennai</v>
      </c>
      <c r="Q11732" t="str">
        <f>VLOOKUP(C11732,customers!A:J,10,0)</f>
        <v>Premium</v>
      </c>
    </row>
    <row r="11733" spans="1:17" x14ac:dyDescent="0.3">
      <c r="A11733" t="s">
        <v>12824</v>
      </c>
      <c r="B11733" s="1">
        <v>44963</v>
      </c>
      <c r="C11733" t="s">
        <v>215</v>
      </c>
      <c r="D11733" t="s">
        <v>216</v>
      </c>
      <c r="E11733" t="s">
        <v>27</v>
      </c>
      <c r="F11733" t="s">
        <v>81</v>
      </c>
      <c r="G11733" t="s">
        <v>82</v>
      </c>
      <c r="H11733">
        <v>4</v>
      </c>
      <c r="I11733">
        <v>1772.84</v>
      </c>
      <c r="J11733">
        <v>0</v>
      </c>
      <c r="K11733">
        <v>7091.36</v>
      </c>
      <c r="L11733">
        <v>2238.4699999999998</v>
      </c>
      <c r="M11733">
        <f t="shared" si="551"/>
        <v>7091.36</v>
      </c>
      <c r="N11733" t="str">
        <f t="shared" si="549"/>
        <v>Q1</v>
      </c>
      <c r="O11733" s="2">
        <f t="shared" si="550"/>
        <v>31.566159382685406</v>
      </c>
      <c r="P11733" t="str">
        <f>VLOOKUP(retail_sales_2023!C11733,customers!A:J,5,)</f>
        <v>Lucknow</v>
      </c>
      <c r="Q11733" t="str">
        <f>VLOOKUP(C11733,customers!A:J,10,0)</f>
        <v>Occasional</v>
      </c>
    </row>
    <row r="11734" spans="1:17" x14ac:dyDescent="0.3">
      <c r="A11734" t="s">
        <v>12825</v>
      </c>
      <c r="B11734" s="1">
        <v>45215</v>
      </c>
      <c r="C11734" t="s">
        <v>1425</v>
      </c>
      <c r="D11734" t="s">
        <v>1426</v>
      </c>
      <c r="E11734" t="s">
        <v>27</v>
      </c>
      <c r="F11734" t="s">
        <v>52</v>
      </c>
      <c r="G11734" t="s">
        <v>169</v>
      </c>
      <c r="H11734">
        <v>2</v>
      </c>
      <c r="I11734">
        <v>114.33</v>
      </c>
      <c r="J11734">
        <v>0</v>
      </c>
      <c r="K11734">
        <v>228.66</v>
      </c>
      <c r="L11734">
        <v>23.31</v>
      </c>
      <c r="M11734">
        <f t="shared" si="551"/>
        <v>228.66</v>
      </c>
      <c r="N11734" t="str">
        <f t="shared" si="549"/>
        <v>Q4</v>
      </c>
      <c r="O11734" s="2">
        <f t="shared" si="550"/>
        <v>10.194174757281553</v>
      </c>
      <c r="P11734" t="str">
        <f>VLOOKUP(retail_sales_2023!C11734,customers!A:J,5,)</f>
        <v>Delhi</v>
      </c>
      <c r="Q11734" t="str">
        <f>VLOOKUP(C11734,customers!A:J,10,0)</f>
        <v>Premium</v>
      </c>
    </row>
    <row r="11735" spans="1:17" x14ac:dyDescent="0.3">
      <c r="A11735" t="s">
        <v>12826</v>
      </c>
      <c r="B11735" s="1">
        <v>45112</v>
      </c>
      <c r="C11735" t="s">
        <v>614</v>
      </c>
      <c r="D11735" t="s">
        <v>615</v>
      </c>
      <c r="E11735" t="s">
        <v>15</v>
      </c>
      <c r="F11735" t="s">
        <v>81</v>
      </c>
      <c r="G11735" t="s">
        <v>239</v>
      </c>
      <c r="H11735">
        <v>4</v>
      </c>
      <c r="I11735">
        <v>762.04</v>
      </c>
      <c r="J11735">
        <v>0.05</v>
      </c>
      <c r="K11735">
        <v>2895.75</v>
      </c>
      <c r="L11735">
        <v>1116.8499999999999</v>
      </c>
      <c r="M11735">
        <f t="shared" si="551"/>
        <v>2895.752</v>
      </c>
      <c r="N11735" t="str">
        <f t="shared" si="549"/>
        <v>Q3</v>
      </c>
      <c r="O11735" s="2">
        <f t="shared" si="550"/>
        <v>38.568591901925231</v>
      </c>
      <c r="P11735" t="str">
        <f>VLOOKUP(retail_sales_2023!C11735,customers!A:J,5,)</f>
        <v>Kochi</v>
      </c>
      <c r="Q11735" t="str">
        <f>VLOOKUP(C11735,customers!A:J,10,0)</f>
        <v>Regular</v>
      </c>
    </row>
    <row r="11736" spans="1:17" x14ac:dyDescent="0.3">
      <c r="A11736" t="s">
        <v>12827</v>
      </c>
      <c r="B11736" s="1">
        <v>45287</v>
      </c>
      <c r="C11736" t="s">
        <v>1138</v>
      </c>
      <c r="D11736" t="s">
        <v>1139</v>
      </c>
      <c r="E11736" t="s">
        <v>21</v>
      </c>
      <c r="F11736" t="s">
        <v>52</v>
      </c>
      <c r="G11736" t="s">
        <v>268</v>
      </c>
      <c r="H11736">
        <v>7</v>
      </c>
      <c r="I11736">
        <v>232.16</v>
      </c>
      <c r="J11736">
        <v>0.05</v>
      </c>
      <c r="K11736">
        <v>1543.86</v>
      </c>
      <c r="L11736">
        <v>154.79</v>
      </c>
      <c r="M11736">
        <f t="shared" si="551"/>
        <v>1543.8639999999998</v>
      </c>
      <c r="N11736" t="str">
        <f t="shared" si="549"/>
        <v>Q4</v>
      </c>
      <c r="O11736" s="2">
        <f t="shared" si="550"/>
        <v>10.02616817587087</v>
      </c>
      <c r="P11736" t="str">
        <f>VLOOKUP(retail_sales_2023!C11736,customers!A:J,5,)</f>
        <v>Guwahati</v>
      </c>
      <c r="Q11736" t="str">
        <f>VLOOKUP(C11736,customers!A:J,10,0)</f>
        <v>Premium</v>
      </c>
    </row>
    <row r="11737" spans="1:17" x14ac:dyDescent="0.3">
      <c r="A11737" t="s">
        <v>12828</v>
      </c>
      <c r="B11737" s="1">
        <v>44928</v>
      </c>
      <c r="C11737" t="s">
        <v>224</v>
      </c>
      <c r="D11737" t="s">
        <v>225</v>
      </c>
      <c r="E11737" t="s">
        <v>33</v>
      </c>
      <c r="F11737" t="s">
        <v>81</v>
      </c>
      <c r="G11737" t="s">
        <v>150</v>
      </c>
      <c r="H11737">
        <v>5</v>
      </c>
      <c r="I11737">
        <v>4958.2700000000004</v>
      </c>
      <c r="J11737">
        <v>0.1</v>
      </c>
      <c r="K11737">
        <v>22312.22</v>
      </c>
      <c r="L11737">
        <v>8267.25</v>
      </c>
      <c r="M11737">
        <f t="shared" si="551"/>
        <v>22312.215000000004</v>
      </c>
      <c r="N11737" t="str">
        <f t="shared" si="549"/>
        <v>Q1</v>
      </c>
      <c r="O11737" s="2">
        <f t="shared" si="550"/>
        <v>37.052565813711048</v>
      </c>
      <c r="P11737" t="str">
        <f>VLOOKUP(retail_sales_2023!C11737,customers!A:J,5,)</f>
        <v>Surat</v>
      </c>
      <c r="Q11737" t="str">
        <f>VLOOKUP(C11737,customers!A:J,10,0)</f>
        <v>Premium</v>
      </c>
    </row>
    <row r="11738" spans="1:17" x14ac:dyDescent="0.3">
      <c r="A11738" t="s">
        <v>12829</v>
      </c>
      <c r="B11738" s="1">
        <v>44947</v>
      </c>
      <c r="C11738" t="s">
        <v>67</v>
      </c>
      <c r="D11738" t="s">
        <v>68</v>
      </c>
      <c r="E11738" t="s">
        <v>33</v>
      </c>
      <c r="F11738" t="s">
        <v>43</v>
      </c>
      <c r="G11738" t="s">
        <v>243</v>
      </c>
      <c r="H11738">
        <v>4</v>
      </c>
      <c r="I11738">
        <v>71992.08</v>
      </c>
      <c r="J11738">
        <v>0.2</v>
      </c>
      <c r="K11738">
        <v>230374.66</v>
      </c>
      <c r="L11738">
        <v>22647.67</v>
      </c>
      <c r="M11738">
        <f t="shared" si="551"/>
        <v>230374.65600000002</v>
      </c>
      <c r="N11738" t="str">
        <f t="shared" si="549"/>
        <v>Q1</v>
      </c>
      <c r="O11738" s="2">
        <f t="shared" si="550"/>
        <v>9.830799099171756</v>
      </c>
      <c r="P11738" t="str">
        <f>VLOOKUP(retail_sales_2023!C11738,customers!A:J,5,)</f>
        <v>Surat</v>
      </c>
      <c r="Q11738" t="str">
        <f>VLOOKUP(C11738,customers!A:J,10,0)</f>
        <v>Premium</v>
      </c>
    </row>
    <row r="11739" spans="1:17" x14ac:dyDescent="0.3">
      <c r="A11739" t="s">
        <v>12830</v>
      </c>
      <c r="B11739" s="1">
        <v>45101</v>
      </c>
      <c r="C11739" t="s">
        <v>310</v>
      </c>
      <c r="D11739" t="s">
        <v>311</v>
      </c>
      <c r="E11739" t="s">
        <v>21</v>
      </c>
      <c r="F11739" t="s">
        <v>81</v>
      </c>
      <c r="G11739" t="s">
        <v>264</v>
      </c>
      <c r="H11739">
        <v>4</v>
      </c>
      <c r="I11739">
        <v>4884.8599999999997</v>
      </c>
      <c r="J11739">
        <v>0.3</v>
      </c>
      <c r="K11739">
        <v>13677.61</v>
      </c>
      <c r="L11739">
        <v>5283.07</v>
      </c>
      <c r="M11739">
        <f t="shared" si="551"/>
        <v>13677.607999999998</v>
      </c>
      <c r="N11739" t="str">
        <f t="shared" si="549"/>
        <v>Q2</v>
      </c>
      <c r="O11739" s="2">
        <f t="shared" si="550"/>
        <v>38.625680948645261</v>
      </c>
      <c r="P11739" t="str">
        <f>VLOOKUP(retail_sales_2023!C11739,customers!A:J,5,)</f>
        <v>Patna</v>
      </c>
      <c r="Q11739" t="str">
        <f>VLOOKUP(C11739,customers!A:J,10,0)</f>
        <v>Regular</v>
      </c>
    </row>
    <row r="11740" spans="1:17" x14ac:dyDescent="0.3">
      <c r="A11740" t="s">
        <v>12831</v>
      </c>
      <c r="B11740" s="1">
        <v>45030</v>
      </c>
      <c r="C11740" t="s">
        <v>2741</v>
      </c>
      <c r="D11740" t="s">
        <v>2742</v>
      </c>
      <c r="E11740" t="s">
        <v>15</v>
      </c>
      <c r="F11740" t="s">
        <v>52</v>
      </c>
      <c r="G11740" t="s">
        <v>117</v>
      </c>
      <c r="H11740">
        <v>7</v>
      </c>
      <c r="I11740">
        <v>623.13</v>
      </c>
      <c r="J11740">
        <v>0.2</v>
      </c>
      <c r="K11740">
        <v>3489.53</v>
      </c>
      <c r="L11740">
        <v>288.33</v>
      </c>
      <c r="M11740">
        <f t="shared" si="551"/>
        <v>3489.5280000000002</v>
      </c>
      <c r="N11740" t="str">
        <f t="shared" si="549"/>
        <v>Q2</v>
      </c>
      <c r="O11740" s="2">
        <f t="shared" si="550"/>
        <v>8.2627173286946931</v>
      </c>
      <c r="P11740" t="str">
        <f>VLOOKUP(retail_sales_2023!C11740,customers!A:J,5,)</f>
        <v>Chennai</v>
      </c>
      <c r="Q11740" t="str">
        <f>VLOOKUP(C11740,customers!A:J,10,0)</f>
        <v>Regular</v>
      </c>
    </row>
    <row r="11741" spans="1:17" x14ac:dyDescent="0.3">
      <c r="A11741" t="s">
        <v>12832</v>
      </c>
      <c r="B11741" s="1">
        <v>44967</v>
      </c>
      <c r="C11741" t="s">
        <v>2450</v>
      </c>
      <c r="D11741" t="s">
        <v>2451</v>
      </c>
      <c r="E11741" t="s">
        <v>21</v>
      </c>
      <c r="F11741" t="s">
        <v>38</v>
      </c>
      <c r="G11741" t="s">
        <v>77</v>
      </c>
      <c r="H11741">
        <v>4</v>
      </c>
      <c r="I11741">
        <v>2283.77</v>
      </c>
      <c r="J11741">
        <v>0.05</v>
      </c>
      <c r="K11741">
        <v>8678.33</v>
      </c>
      <c r="L11741">
        <v>2401.9499999999998</v>
      </c>
      <c r="M11741">
        <f t="shared" si="551"/>
        <v>8678.3259999999991</v>
      </c>
      <c r="N11741" t="str">
        <f t="shared" si="549"/>
        <v>Q1</v>
      </c>
      <c r="O11741" s="2">
        <f t="shared" si="550"/>
        <v>27.677560083564462</v>
      </c>
      <c r="P11741" t="str">
        <f>VLOOKUP(retail_sales_2023!C11741,customers!A:J,5,)</f>
        <v>Kolkata</v>
      </c>
      <c r="Q11741" t="str">
        <f>VLOOKUP(C11741,customers!A:J,10,0)</f>
        <v>Regular</v>
      </c>
    </row>
    <row r="11742" spans="1:17" x14ac:dyDescent="0.3">
      <c r="A11742" t="s">
        <v>12833</v>
      </c>
      <c r="B11742" s="1">
        <v>44939</v>
      </c>
      <c r="C11742" t="s">
        <v>1272</v>
      </c>
      <c r="D11742" t="s">
        <v>1273</v>
      </c>
      <c r="E11742" t="s">
        <v>21</v>
      </c>
      <c r="F11742" t="s">
        <v>22</v>
      </c>
      <c r="G11742" t="s">
        <v>34</v>
      </c>
      <c r="H11742">
        <v>2</v>
      </c>
      <c r="I11742">
        <v>12187.24</v>
      </c>
      <c r="J11742">
        <v>0.1</v>
      </c>
      <c r="K11742">
        <v>21937.03</v>
      </c>
      <c r="L11742">
        <v>6293.07</v>
      </c>
      <c r="M11742">
        <f t="shared" si="551"/>
        <v>21937.031999999999</v>
      </c>
      <c r="N11742" t="str">
        <f t="shared" si="549"/>
        <v>Q1</v>
      </c>
      <c r="O11742" s="2">
        <f t="shared" si="550"/>
        <v>28.68697357846527</v>
      </c>
      <c r="P11742" t="str">
        <f>VLOOKUP(retail_sales_2023!C11742,customers!A:J,5,)</f>
        <v>Guwahati</v>
      </c>
      <c r="Q11742" t="str">
        <f>VLOOKUP(C11742,customers!A:J,10,0)</f>
        <v>Regular</v>
      </c>
    </row>
    <row r="11743" spans="1:17" x14ac:dyDescent="0.3">
      <c r="A11743" t="s">
        <v>12834</v>
      </c>
      <c r="B11743" s="1">
        <v>45208</v>
      </c>
      <c r="C11743" t="s">
        <v>791</v>
      </c>
      <c r="D11743" t="s">
        <v>792</v>
      </c>
      <c r="E11743" t="s">
        <v>33</v>
      </c>
      <c r="F11743" t="s">
        <v>43</v>
      </c>
      <c r="G11743" t="s">
        <v>154</v>
      </c>
      <c r="H11743">
        <v>3</v>
      </c>
      <c r="I11743">
        <v>20414.490000000002</v>
      </c>
      <c r="J11743">
        <v>0.1</v>
      </c>
      <c r="K11743">
        <v>55119.12</v>
      </c>
      <c r="L11743">
        <v>7720.28</v>
      </c>
      <c r="M11743">
        <f t="shared" si="551"/>
        <v>55119.123</v>
      </c>
      <c r="N11743" t="str">
        <f t="shared" si="549"/>
        <v>Q4</v>
      </c>
      <c r="O11743" s="2">
        <f t="shared" si="550"/>
        <v>14.006537114525774</v>
      </c>
      <c r="P11743" t="str">
        <f>VLOOKUP(retail_sales_2023!C11743,customers!A:J,5,)</f>
        <v>Pune</v>
      </c>
      <c r="Q11743" t="str">
        <f>VLOOKUP(C11743,customers!A:J,10,0)</f>
        <v>Premium</v>
      </c>
    </row>
    <row r="11744" spans="1:17" x14ac:dyDescent="0.3">
      <c r="A11744" t="s">
        <v>12835</v>
      </c>
      <c r="B11744" s="1">
        <v>44947</v>
      </c>
      <c r="C11744" t="s">
        <v>686</v>
      </c>
      <c r="D11744" t="s">
        <v>687</v>
      </c>
      <c r="E11744" t="s">
        <v>15</v>
      </c>
      <c r="F11744" t="s">
        <v>52</v>
      </c>
      <c r="G11744" t="s">
        <v>133</v>
      </c>
      <c r="H11744">
        <v>5</v>
      </c>
      <c r="I11744">
        <v>137.03</v>
      </c>
      <c r="J11744">
        <v>0</v>
      </c>
      <c r="K11744">
        <v>685.15</v>
      </c>
      <c r="L11744">
        <v>47.96</v>
      </c>
      <c r="M11744">
        <f t="shared" si="551"/>
        <v>685.15</v>
      </c>
      <c r="N11744" t="str">
        <f t="shared" si="549"/>
        <v>Q1</v>
      </c>
      <c r="O11744" s="2">
        <f t="shared" si="550"/>
        <v>6.9999270232795743</v>
      </c>
      <c r="P11744" t="str">
        <f>VLOOKUP(retail_sales_2023!C11744,customers!A:J,5,)</f>
        <v>Kochi</v>
      </c>
      <c r="Q11744" t="str">
        <f>VLOOKUP(C11744,customers!A:J,10,0)</f>
        <v>Premium</v>
      </c>
    </row>
    <row r="11745" spans="1:17" x14ac:dyDescent="0.3">
      <c r="A11745" t="s">
        <v>12836</v>
      </c>
      <c r="B11745" s="1">
        <v>45157</v>
      </c>
      <c r="C11745" t="s">
        <v>284</v>
      </c>
      <c r="D11745" t="s">
        <v>285</v>
      </c>
      <c r="E11745" t="s">
        <v>33</v>
      </c>
      <c r="F11745" t="s">
        <v>52</v>
      </c>
      <c r="G11745" t="s">
        <v>235</v>
      </c>
      <c r="H11745">
        <v>5</v>
      </c>
      <c r="I11745">
        <v>747.55</v>
      </c>
      <c r="J11745">
        <v>0</v>
      </c>
      <c r="K11745">
        <v>3737.75</v>
      </c>
      <c r="L11745">
        <v>364.62</v>
      </c>
      <c r="M11745">
        <f t="shared" si="551"/>
        <v>3737.75</v>
      </c>
      <c r="N11745" t="str">
        <f t="shared" si="549"/>
        <v>Q3</v>
      </c>
      <c r="O11745" s="2">
        <f t="shared" si="550"/>
        <v>9.7550665507323924</v>
      </c>
      <c r="P11745" t="str">
        <f>VLOOKUP(retail_sales_2023!C11745,customers!A:J,5,)</f>
        <v>Mumbai</v>
      </c>
      <c r="Q11745" t="str">
        <f>VLOOKUP(C11745,customers!A:J,10,0)</f>
        <v>Premium</v>
      </c>
    </row>
    <row r="11746" spans="1:17" x14ac:dyDescent="0.3">
      <c r="A11746" t="s">
        <v>12837</v>
      </c>
      <c r="B11746" s="1">
        <v>45087</v>
      </c>
      <c r="C11746" t="s">
        <v>317</v>
      </c>
      <c r="D11746" t="s">
        <v>318</v>
      </c>
      <c r="E11746" t="s">
        <v>21</v>
      </c>
      <c r="F11746" t="s">
        <v>43</v>
      </c>
      <c r="G11746" t="s">
        <v>128</v>
      </c>
      <c r="H11746">
        <v>4</v>
      </c>
      <c r="I11746">
        <v>31390.2</v>
      </c>
      <c r="J11746">
        <v>0.05</v>
      </c>
      <c r="K11746">
        <v>119282.76</v>
      </c>
      <c r="L11746">
        <v>10859.44</v>
      </c>
      <c r="M11746">
        <f t="shared" si="551"/>
        <v>119282.76</v>
      </c>
      <c r="N11746" t="str">
        <f t="shared" si="549"/>
        <v>Q2</v>
      </c>
      <c r="O11746" s="2">
        <f t="shared" si="550"/>
        <v>9.1039476283077292</v>
      </c>
      <c r="P11746" t="str">
        <f>VLOOKUP(retail_sales_2023!C11746,customers!A:J,5,)</f>
        <v>Patna</v>
      </c>
      <c r="Q11746" t="str">
        <f>VLOOKUP(C11746,customers!A:J,10,0)</f>
        <v>Regular</v>
      </c>
    </row>
    <row r="11747" spans="1:17" x14ac:dyDescent="0.3">
      <c r="A11747" t="s">
        <v>12838</v>
      </c>
      <c r="B11747" s="1">
        <v>44959</v>
      </c>
      <c r="C11747" t="s">
        <v>4200</v>
      </c>
      <c r="D11747" t="s">
        <v>4201</v>
      </c>
      <c r="E11747" t="s">
        <v>33</v>
      </c>
      <c r="F11747" t="s">
        <v>43</v>
      </c>
      <c r="G11747" t="s">
        <v>282</v>
      </c>
      <c r="H11747">
        <v>1</v>
      </c>
      <c r="I11747">
        <v>18044.560000000001</v>
      </c>
      <c r="J11747">
        <v>0</v>
      </c>
      <c r="K11747">
        <v>18044.560000000001</v>
      </c>
      <c r="L11747">
        <v>-592.46</v>
      </c>
      <c r="M11747">
        <f t="shared" si="551"/>
        <v>18044.560000000001</v>
      </c>
      <c r="N11747" t="str">
        <f t="shared" si="549"/>
        <v>Q1</v>
      </c>
      <c r="O11747" s="2">
        <f t="shared" si="550"/>
        <v>-3.2833164122594285</v>
      </c>
      <c r="P11747" t="str">
        <f>VLOOKUP(retail_sales_2023!C11747,customers!A:J,5,)</f>
        <v>Pune</v>
      </c>
      <c r="Q11747" t="str">
        <f>VLOOKUP(C11747,customers!A:J,10,0)</f>
        <v>Regular</v>
      </c>
    </row>
    <row r="11748" spans="1:17" x14ac:dyDescent="0.3">
      <c r="A11748" t="s">
        <v>12839</v>
      </c>
      <c r="B11748" s="1">
        <v>45209</v>
      </c>
      <c r="C11748" t="s">
        <v>1090</v>
      </c>
      <c r="D11748" t="s">
        <v>1091</v>
      </c>
      <c r="E11748" t="s">
        <v>27</v>
      </c>
      <c r="F11748" t="s">
        <v>52</v>
      </c>
      <c r="G11748" t="s">
        <v>226</v>
      </c>
      <c r="H11748">
        <v>1</v>
      </c>
      <c r="I11748">
        <v>290.61</v>
      </c>
      <c r="J11748">
        <v>0.05</v>
      </c>
      <c r="K11748">
        <v>276.08</v>
      </c>
      <c r="L11748">
        <v>26.68</v>
      </c>
      <c r="M11748">
        <f t="shared" si="551"/>
        <v>276.0795</v>
      </c>
      <c r="N11748" t="str">
        <f t="shared" si="549"/>
        <v>Q4</v>
      </c>
      <c r="O11748" s="2">
        <f t="shared" si="550"/>
        <v>9.6638655462184886</v>
      </c>
      <c r="P11748" t="str">
        <f>VLOOKUP(retail_sales_2023!C11748,customers!A:J,5,)</f>
        <v>Lucknow</v>
      </c>
      <c r="Q11748" t="str">
        <f>VLOOKUP(C11748,customers!A:J,10,0)</f>
        <v>Regular</v>
      </c>
    </row>
    <row r="11749" spans="1:17" x14ac:dyDescent="0.3">
      <c r="A11749" t="s">
        <v>12840</v>
      </c>
      <c r="B11749" s="1">
        <v>44963</v>
      </c>
      <c r="C11749" t="s">
        <v>375</v>
      </c>
      <c r="D11749" t="s">
        <v>376</v>
      </c>
      <c r="E11749" t="s">
        <v>21</v>
      </c>
      <c r="F11749" t="s">
        <v>52</v>
      </c>
      <c r="G11749" t="s">
        <v>133</v>
      </c>
      <c r="H11749">
        <v>5</v>
      </c>
      <c r="I11749">
        <v>437.46</v>
      </c>
      <c r="J11749">
        <v>0.05</v>
      </c>
      <c r="K11749">
        <v>2077.9299999999998</v>
      </c>
      <c r="L11749">
        <v>208.93</v>
      </c>
      <c r="M11749">
        <f t="shared" si="551"/>
        <v>2077.9349999999995</v>
      </c>
      <c r="N11749" t="str">
        <f t="shared" si="549"/>
        <v>Q1</v>
      </c>
      <c r="O11749" s="2">
        <f t="shared" si="550"/>
        <v>10.054717916387945</v>
      </c>
      <c r="P11749" t="str">
        <f>VLOOKUP(retail_sales_2023!C11749,customers!A:J,5,)</f>
        <v>Ranchi</v>
      </c>
      <c r="Q11749" t="str">
        <f>VLOOKUP(C11749,customers!A:J,10,0)</f>
        <v>Occasional</v>
      </c>
    </row>
    <row r="11750" spans="1:17" x14ac:dyDescent="0.3">
      <c r="A11750" t="s">
        <v>12841</v>
      </c>
      <c r="B11750" s="1">
        <v>45011</v>
      </c>
      <c r="C11750" t="s">
        <v>190</v>
      </c>
      <c r="D11750" t="s">
        <v>191</v>
      </c>
      <c r="E11750" t="s">
        <v>33</v>
      </c>
      <c r="F11750" t="s">
        <v>52</v>
      </c>
      <c r="G11750" t="s">
        <v>235</v>
      </c>
      <c r="H11750">
        <v>10</v>
      </c>
      <c r="I11750">
        <v>267.51</v>
      </c>
      <c r="J11750">
        <v>0.25</v>
      </c>
      <c r="K11750">
        <v>2006.32</v>
      </c>
      <c r="L11750">
        <v>133.76</v>
      </c>
      <c r="M11750">
        <f t="shared" si="551"/>
        <v>2006.3249999999998</v>
      </c>
      <c r="N11750" t="str">
        <f t="shared" si="549"/>
        <v>Q1</v>
      </c>
      <c r="O11750" s="2">
        <f t="shared" si="550"/>
        <v>6.6669324933211049</v>
      </c>
      <c r="P11750" t="str">
        <f>VLOOKUP(retail_sales_2023!C11750,customers!A:J,5,)</f>
        <v>Surat</v>
      </c>
      <c r="Q11750" t="str">
        <f>VLOOKUP(C11750,customers!A:J,10,0)</f>
        <v>Premium</v>
      </c>
    </row>
    <row r="11751" spans="1:17" x14ac:dyDescent="0.3">
      <c r="A11751" t="s">
        <v>12842</v>
      </c>
      <c r="B11751" s="1">
        <v>45200</v>
      </c>
      <c r="C11751" t="s">
        <v>1430</v>
      </c>
      <c r="D11751" t="s">
        <v>1431</v>
      </c>
      <c r="E11751" t="s">
        <v>21</v>
      </c>
      <c r="F11751" t="s">
        <v>52</v>
      </c>
      <c r="G11751" t="s">
        <v>133</v>
      </c>
      <c r="H11751">
        <v>2</v>
      </c>
      <c r="I11751">
        <v>473.68</v>
      </c>
      <c r="J11751">
        <v>0.25</v>
      </c>
      <c r="K11751">
        <v>710.52</v>
      </c>
      <c r="L11751">
        <v>60.39</v>
      </c>
      <c r="M11751">
        <f t="shared" si="551"/>
        <v>710.52</v>
      </c>
      <c r="N11751" t="str">
        <f t="shared" si="549"/>
        <v>Q4</v>
      </c>
      <c r="O11751" s="2">
        <f t="shared" si="550"/>
        <v>8.499408883634521</v>
      </c>
      <c r="P11751" t="str">
        <f>VLOOKUP(retail_sales_2023!C11751,customers!A:J,5,)</f>
        <v>Bhubaneswar</v>
      </c>
      <c r="Q11751" t="str">
        <f>VLOOKUP(C11751,customers!A:J,10,0)</f>
        <v>Regular</v>
      </c>
    </row>
    <row r="11752" spans="1:17" x14ac:dyDescent="0.3">
      <c r="A11752" t="s">
        <v>12843</v>
      </c>
      <c r="B11752" s="1">
        <v>45022</v>
      </c>
      <c r="C11752" t="s">
        <v>2307</v>
      </c>
      <c r="D11752" t="s">
        <v>2308</v>
      </c>
      <c r="E11752" t="s">
        <v>27</v>
      </c>
      <c r="F11752" t="s">
        <v>16</v>
      </c>
      <c r="G11752" t="s">
        <v>319</v>
      </c>
      <c r="H11752">
        <v>3</v>
      </c>
      <c r="I11752">
        <v>446.22</v>
      </c>
      <c r="J11752">
        <v>0</v>
      </c>
      <c r="K11752">
        <v>1338.66</v>
      </c>
      <c r="L11752">
        <v>402.51</v>
      </c>
      <c r="M11752">
        <f t="shared" si="551"/>
        <v>1338.66</v>
      </c>
      <c r="N11752" t="str">
        <f t="shared" si="549"/>
        <v>Q2</v>
      </c>
      <c r="O11752" s="2">
        <f t="shared" si="550"/>
        <v>30.068127829321856</v>
      </c>
      <c r="P11752" t="str">
        <f>VLOOKUP(retail_sales_2023!C11752,customers!A:J,5,)</f>
        <v>Delhi</v>
      </c>
      <c r="Q11752" t="str">
        <f>VLOOKUP(C11752,customers!A:J,10,0)</f>
        <v>Premium</v>
      </c>
    </row>
    <row r="11753" spans="1:17" x14ac:dyDescent="0.3">
      <c r="A11753" t="s">
        <v>12844</v>
      </c>
      <c r="B11753" s="1">
        <v>45073</v>
      </c>
      <c r="C11753" t="s">
        <v>1061</v>
      </c>
      <c r="D11753" t="s">
        <v>1062</v>
      </c>
      <c r="E11753" t="s">
        <v>27</v>
      </c>
      <c r="F11753" t="s">
        <v>43</v>
      </c>
      <c r="G11753" t="s">
        <v>128</v>
      </c>
      <c r="H11753">
        <v>4</v>
      </c>
      <c r="I11753">
        <v>16856.05</v>
      </c>
      <c r="J11753">
        <v>0.05</v>
      </c>
      <c r="K11753">
        <v>64052.99</v>
      </c>
      <c r="L11753">
        <v>6281.88</v>
      </c>
      <c r="M11753">
        <f t="shared" si="551"/>
        <v>64052.989999999991</v>
      </c>
      <c r="N11753" t="str">
        <f t="shared" si="549"/>
        <v>Q2</v>
      </c>
      <c r="O11753" s="2">
        <f t="shared" si="550"/>
        <v>9.8073173477147595</v>
      </c>
      <c r="P11753" t="str">
        <f>VLOOKUP(retail_sales_2023!C11753,customers!A:J,5,)</f>
        <v>Jaipur</v>
      </c>
      <c r="Q11753" t="str">
        <f>VLOOKUP(C11753,customers!A:J,10,0)</f>
        <v>Regular</v>
      </c>
    </row>
    <row r="11754" spans="1:17" x14ac:dyDescent="0.3">
      <c r="A11754" t="s">
        <v>12845</v>
      </c>
      <c r="B11754" s="1">
        <v>45185</v>
      </c>
      <c r="C11754" t="s">
        <v>1622</v>
      </c>
      <c r="D11754" t="s">
        <v>1623</v>
      </c>
      <c r="E11754" t="s">
        <v>33</v>
      </c>
      <c r="F11754" t="s">
        <v>22</v>
      </c>
      <c r="G11754" t="s">
        <v>196</v>
      </c>
      <c r="H11754">
        <v>4</v>
      </c>
      <c r="I11754">
        <v>12171.25</v>
      </c>
      <c r="J11754">
        <v>0</v>
      </c>
      <c r="K11754">
        <v>48685</v>
      </c>
      <c r="L11754">
        <v>10462.52</v>
      </c>
      <c r="M11754">
        <f t="shared" si="551"/>
        <v>48685</v>
      </c>
      <c r="N11754" t="str">
        <f t="shared" si="549"/>
        <v>Q3</v>
      </c>
      <c r="O11754" s="2">
        <f t="shared" si="550"/>
        <v>21.490233131354628</v>
      </c>
      <c r="P11754" t="str">
        <f>VLOOKUP(retail_sales_2023!C11754,customers!A:J,5,)</f>
        <v>Pune</v>
      </c>
      <c r="Q11754" t="str">
        <f>VLOOKUP(C11754,customers!A:J,10,0)</f>
        <v>Regular</v>
      </c>
    </row>
    <row r="11755" spans="1:17" x14ac:dyDescent="0.3">
      <c r="A11755" t="s">
        <v>12846</v>
      </c>
      <c r="B11755" s="1">
        <v>45234</v>
      </c>
      <c r="C11755" t="s">
        <v>510</v>
      </c>
      <c r="D11755" t="s">
        <v>511</v>
      </c>
      <c r="E11755" t="s">
        <v>21</v>
      </c>
      <c r="F11755" t="s">
        <v>43</v>
      </c>
      <c r="G11755" t="s">
        <v>178</v>
      </c>
      <c r="H11755">
        <v>4</v>
      </c>
      <c r="I11755">
        <v>65660.45</v>
      </c>
      <c r="J11755">
        <v>0</v>
      </c>
      <c r="K11755">
        <v>262641.8</v>
      </c>
      <c r="L11755">
        <v>40702.51</v>
      </c>
      <c r="M11755">
        <f t="shared" si="551"/>
        <v>262641.8</v>
      </c>
      <c r="N11755" t="str">
        <f t="shared" si="549"/>
        <v>Q4</v>
      </c>
      <c r="O11755" s="2">
        <f t="shared" si="550"/>
        <v>15.497346576211404</v>
      </c>
      <c r="P11755" t="str">
        <f>VLOOKUP(retail_sales_2023!C11755,customers!A:J,5,)</f>
        <v>Ranchi</v>
      </c>
      <c r="Q11755" t="str">
        <f>VLOOKUP(C11755,customers!A:J,10,0)</f>
        <v>Premium</v>
      </c>
    </row>
    <row r="11756" spans="1:17" x14ac:dyDescent="0.3">
      <c r="A11756" t="s">
        <v>12847</v>
      </c>
      <c r="B11756" s="1">
        <v>45243</v>
      </c>
      <c r="C11756" t="s">
        <v>13</v>
      </c>
      <c r="D11756" t="s">
        <v>14</v>
      </c>
      <c r="E11756" t="s">
        <v>15</v>
      </c>
      <c r="F11756" t="s">
        <v>81</v>
      </c>
      <c r="G11756" t="s">
        <v>470</v>
      </c>
      <c r="H11756">
        <v>1</v>
      </c>
      <c r="I11756">
        <v>1904.25</v>
      </c>
      <c r="J11756">
        <v>0</v>
      </c>
      <c r="K11756">
        <v>1904.25</v>
      </c>
      <c r="L11756">
        <v>632.99</v>
      </c>
      <c r="M11756">
        <f t="shared" si="551"/>
        <v>1904.25</v>
      </c>
      <c r="N11756" t="str">
        <f t="shared" si="549"/>
        <v>Q4</v>
      </c>
      <c r="O11756" s="2">
        <f t="shared" si="550"/>
        <v>33.240908494157807</v>
      </c>
      <c r="P11756" t="str">
        <f>VLOOKUP(retail_sales_2023!C11756,customers!A:J,5,)</f>
        <v>Kochi</v>
      </c>
      <c r="Q11756" t="str">
        <f>VLOOKUP(C11756,customers!A:J,10,0)</f>
        <v>Regular</v>
      </c>
    </row>
    <row r="11757" spans="1:17" x14ac:dyDescent="0.3">
      <c r="A11757" t="s">
        <v>12848</v>
      </c>
      <c r="B11757" s="1">
        <v>44987</v>
      </c>
      <c r="C11757" t="s">
        <v>2500</v>
      </c>
      <c r="D11757" t="s">
        <v>2501</v>
      </c>
      <c r="E11757" t="s">
        <v>21</v>
      </c>
      <c r="F11757" t="s">
        <v>38</v>
      </c>
      <c r="G11757" t="s">
        <v>395</v>
      </c>
      <c r="H11757">
        <v>4</v>
      </c>
      <c r="I11757">
        <v>3845.45</v>
      </c>
      <c r="J11757">
        <v>0.25</v>
      </c>
      <c r="K11757">
        <v>11536.35</v>
      </c>
      <c r="L11757">
        <v>4182.74</v>
      </c>
      <c r="M11757">
        <f t="shared" si="551"/>
        <v>11536.349999999999</v>
      </c>
      <c r="N11757" t="str">
        <f t="shared" si="549"/>
        <v>Q1</v>
      </c>
      <c r="O11757" s="2">
        <f t="shared" si="550"/>
        <v>36.257048373185626</v>
      </c>
      <c r="P11757" t="str">
        <f>VLOOKUP(retail_sales_2023!C11757,customers!A:J,5,)</f>
        <v>Bhubaneswar</v>
      </c>
      <c r="Q11757" t="str">
        <f>VLOOKUP(C11757,customers!A:J,10,0)</f>
        <v>Occasional</v>
      </c>
    </row>
    <row r="11758" spans="1:17" x14ac:dyDescent="0.3">
      <c r="A11758" t="s">
        <v>12849</v>
      </c>
      <c r="B11758" s="1">
        <v>45036</v>
      </c>
      <c r="C11758" t="s">
        <v>1138</v>
      </c>
      <c r="D11758" t="s">
        <v>1139</v>
      </c>
      <c r="E11758" t="s">
        <v>21</v>
      </c>
      <c r="F11758" t="s">
        <v>52</v>
      </c>
      <c r="G11758" t="s">
        <v>117</v>
      </c>
      <c r="H11758">
        <v>0</v>
      </c>
      <c r="I11758">
        <v>553.29999999999995</v>
      </c>
      <c r="J11758">
        <v>0.1</v>
      </c>
      <c r="K11758">
        <v>0</v>
      </c>
      <c r="L11758">
        <v>0</v>
      </c>
      <c r="M11758">
        <f t="shared" si="551"/>
        <v>0</v>
      </c>
      <c r="N11758" t="str">
        <f t="shared" si="549"/>
        <v>Q2</v>
      </c>
      <c r="O11758" s="2">
        <v>0</v>
      </c>
      <c r="P11758" t="str">
        <f>VLOOKUP(retail_sales_2023!C11758,customers!A:J,5,)</f>
        <v>Guwahati</v>
      </c>
      <c r="Q11758" t="str">
        <f>VLOOKUP(C11758,customers!A:J,10,0)</f>
        <v>Premium</v>
      </c>
    </row>
    <row r="11759" spans="1:17" x14ac:dyDescent="0.3">
      <c r="A11759" t="s">
        <v>12850</v>
      </c>
      <c r="B11759" s="1">
        <v>45001</v>
      </c>
      <c r="C11759" t="s">
        <v>883</v>
      </c>
      <c r="D11759" t="s">
        <v>884</v>
      </c>
      <c r="E11759" t="s">
        <v>21</v>
      </c>
      <c r="F11759" t="s">
        <v>43</v>
      </c>
      <c r="G11759" t="s">
        <v>243</v>
      </c>
      <c r="H11759">
        <v>4</v>
      </c>
      <c r="I11759">
        <v>59491.88</v>
      </c>
      <c r="J11759">
        <v>0.05</v>
      </c>
      <c r="K11759">
        <v>226069.14</v>
      </c>
      <c r="L11759">
        <v>21300.93</v>
      </c>
      <c r="M11759">
        <f t="shared" si="551"/>
        <v>226069.14399999997</v>
      </c>
      <c r="N11759" t="str">
        <f t="shared" si="549"/>
        <v>Q1</v>
      </c>
      <c r="O11759" s="2">
        <f t="shared" si="550"/>
        <v>9.4223077063945997</v>
      </c>
      <c r="P11759" t="str">
        <f>VLOOKUP(retail_sales_2023!C11759,customers!A:J,5,)</f>
        <v>Bhubaneswar</v>
      </c>
      <c r="Q11759" t="str">
        <f>VLOOKUP(C11759,customers!A:J,10,0)</f>
        <v>Regular</v>
      </c>
    </row>
    <row r="11760" spans="1:17" x14ac:dyDescent="0.3">
      <c r="A11760" t="s">
        <v>12851</v>
      </c>
      <c r="B11760" s="1">
        <v>45223</v>
      </c>
      <c r="C11760" t="s">
        <v>1151</v>
      </c>
      <c r="D11760" t="s">
        <v>1152</v>
      </c>
      <c r="E11760" t="s">
        <v>21</v>
      </c>
      <c r="F11760" t="s">
        <v>16</v>
      </c>
      <c r="G11760" t="s">
        <v>296</v>
      </c>
      <c r="H11760">
        <v>2</v>
      </c>
      <c r="I11760">
        <v>471.88</v>
      </c>
      <c r="J11760">
        <v>0.15</v>
      </c>
      <c r="K11760">
        <v>802.2</v>
      </c>
      <c r="L11760">
        <v>312.25</v>
      </c>
      <c r="M11760">
        <f t="shared" si="551"/>
        <v>802.19600000000003</v>
      </c>
      <c r="N11760" t="str">
        <f t="shared" si="549"/>
        <v>Q4</v>
      </c>
      <c r="O11760" s="2">
        <f t="shared" si="550"/>
        <v>38.924208426826226</v>
      </c>
      <c r="P11760" t="str">
        <f>VLOOKUP(retail_sales_2023!C11760,customers!A:J,5,)</f>
        <v>Patna</v>
      </c>
      <c r="Q11760" t="str">
        <f>VLOOKUP(C11760,customers!A:J,10,0)</f>
        <v>Premium</v>
      </c>
    </row>
    <row r="11761" spans="1:17" x14ac:dyDescent="0.3">
      <c r="A11761" t="s">
        <v>12852</v>
      </c>
      <c r="B11761" s="1">
        <v>45045</v>
      </c>
      <c r="C11761" t="s">
        <v>1234</v>
      </c>
      <c r="D11761" t="s">
        <v>1235</v>
      </c>
      <c r="E11761" t="s">
        <v>21</v>
      </c>
      <c r="F11761" t="s">
        <v>22</v>
      </c>
      <c r="G11761" t="s">
        <v>196</v>
      </c>
      <c r="H11761">
        <v>1</v>
      </c>
      <c r="I11761">
        <v>14180.98</v>
      </c>
      <c r="J11761">
        <v>0</v>
      </c>
      <c r="K11761">
        <v>14180.98</v>
      </c>
      <c r="L11761">
        <v>3586.98</v>
      </c>
      <c r="M11761">
        <f t="shared" si="551"/>
        <v>14180.98</v>
      </c>
      <c r="N11761" t="str">
        <f t="shared" si="549"/>
        <v>Q2</v>
      </c>
      <c r="O11761" s="2">
        <f t="shared" si="550"/>
        <v>25.294302650451524</v>
      </c>
      <c r="P11761" t="str">
        <f>VLOOKUP(retail_sales_2023!C11761,customers!A:J,5,)</f>
        <v>Patna</v>
      </c>
      <c r="Q11761" t="str">
        <f>VLOOKUP(C11761,customers!A:J,10,0)</f>
        <v>Regular</v>
      </c>
    </row>
    <row r="11762" spans="1:17" x14ac:dyDescent="0.3">
      <c r="A11762" t="s">
        <v>12853</v>
      </c>
      <c r="B11762" s="1">
        <v>45024</v>
      </c>
      <c r="C11762" t="s">
        <v>1034</v>
      </c>
      <c r="D11762" t="s">
        <v>1035</v>
      </c>
      <c r="E11762" t="s">
        <v>21</v>
      </c>
      <c r="F11762" t="s">
        <v>52</v>
      </c>
      <c r="G11762" t="s">
        <v>117</v>
      </c>
      <c r="H11762">
        <v>4</v>
      </c>
      <c r="I11762">
        <v>615.15</v>
      </c>
      <c r="J11762">
        <v>0.05</v>
      </c>
      <c r="K11762">
        <v>2337.5700000000002</v>
      </c>
      <c r="L11762">
        <v>171.33</v>
      </c>
      <c r="M11762">
        <f t="shared" si="551"/>
        <v>2337.5699999999997</v>
      </c>
      <c r="N11762" t="str">
        <f t="shared" si="549"/>
        <v>Q2</v>
      </c>
      <c r="O11762" s="2">
        <f t="shared" si="550"/>
        <v>7.3294061782107054</v>
      </c>
      <c r="P11762" t="str">
        <f>VLOOKUP(retail_sales_2023!C11762,customers!A:J,5,)</f>
        <v>Ranchi</v>
      </c>
      <c r="Q11762" t="str">
        <f>VLOOKUP(C11762,customers!A:J,10,0)</f>
        <v>Premium</v>
      </c>
    </row>
    <row r="11763" spans="1:17" x14ac:dyDescent="0.3">
      <c r="A11763" t="s">
        <v>12854</v>
      </c>
      <c r="B11763" s="1">
        <v>44982</v>
      </c>
      <c r="C11763" t="s">
        <v>586</v>
      </c>
      <c r="D11763" t="s">
        <v>587</v>
      </c>
      <c r="E11763" t="s">
        <v>33</v>
      </c>
      <c r="F11763" t="s">
        <v>52</v>
      </c>
      <c r="G11763" t="s">
        <v>133</v>
      </c>
      <c r="H11763">
        <v>9</v>
      </c>
      <c r="I11763">
        <v>120.73</v>
      </c>
      <c r="J11763">
        <v>0</v>
      </c>
      <c r="K11763">
        <v>1086.57</v>
      </c>
      <c r="L11763">
        <v>87.61</v>
      </c>
      <c r="M11763">
        <f t="shared" si="551"/>
        <v>1086.57</v>
      </c>
      <c r="N11763" t="str">
        <f t="shared" si="549"/>
        <v>Q1</v>
      </c>
      <c r="O11763" s="2">
        <f t="shared" si="550"/>
        <v>8.0629871982476971</v>
      </c>
      <c r="P11763" t="str">
        <f>VLOOKUP(retail_sales_2023!C11763,customers!A:J,5,)</f>
        <v>Mumbai</v>
      </c>
      <c r="Q11763" t="str">
        <f>VLOOKUP(C11763,customers!A:J,10,0)</f>
        <v>Premium</v>
      </c>
    </row>
    <row r="11764" spans="1:17" x14ac:dyDescent="0.3">
      <c r="A11764" t="s">
        <v>12855</v>
      </c>
      <c r="B11764" s="1">
        <v>45232</v>
      </c>
      <c r="C11764" t="s">
        <v>654</v>
      </c>
      <c r="D11764" t="s">
        <v>655</v>
      </c>
      <c r="E11764" t="s">
        <v>15</v>
      </c>
      <c r="F11764" t="s">
        <v>52</v>
      </c>
      <c r="G11764" t="s">
        <v>117</v>
      </c>
      <c r="H11764">
        <v>2</v>
      </c>
      <c r="I11764">
        <v>593.33000000000004</v>
      </c>
      <c r="J11764">
        <v>0.05</v>
      </c>
      <c r="K11764">
        <v>1127.33</v>
      </c>
      <c r="L11764">
        <v>63.26</v>
      </c>
      <c r="M11764">
        <f t="shared" si="551"/>
        <v>1127.327</v>
      </c>
      <c r="N11764" t="str">
        <f t="shared" si="549"/>
        <v>Q4</v>
      </c>
      <c r="O11764" s="2">
        <f t="shared" si="550"/>
        <v>5.6114890936992721</v>
      </c>
      <c r="P11764" t="str">
        <f>VLOOKUP(retail_sales_2023!C11764,customers!A:J,5,)</f>
        <v>Kochi</v>
      </c>
      <c r="Q11764" t="str">
        <f>VLOOKUP(C11764,customers!A:J,10,0)</f>
        <v>Premium</v>
      </c>
    </row>
    <row r="11765" spans="1:17" x14ac:dyDescent="0.3">
      <c r="A11765" t="s">
        <v>12856</v>
      </c>
      <c r="B11765" s="1">
        <v>45021</v>
      </c>
      <c r="C11765" t="s">
        <v>237</v>
      </c>
      <c r="D11765" t="s">
        <v>238</v>
      </c>
      <c r="E11765" t="s">
        <v>33</v>
      </c>
      <c r="F11765" t="s">
        <v>43</v>
      </c>
      <c r="G11765" t="s">
        <v>243</v>
      </c>
      <c r="H11765">
        <v>5</v>
      </c>
      <c r="I11765">
        <v>7814.83</v>
      </c>
      <c r="J11765">
        <v>0.2</v>
      </c>
      <c r="K11765">
        <v>31259.32</v>
      </c>
      <c r="L11765">
        <v>4525.37</v>
      </c>
      <c r="M11765">
        <f t="shared" si="551"/>
        <v>31259.320000000003</v>
      </c>
      <c r="N11765" t="str">
        <f t="shared" si="549"/>
        <v>Q2</v>
      </c>
      <c r="O11765" s="2">
        <f t="shared" si="550"/>
        <v>14.476866419359091</v>
      </c>
      <c r="P11765" t="str">
        <f>VLOOKUP(retail_sales_2023!C11765,customers!A:J,5,)</f>
        <v>Ahmedabad</v>
      </c>
      <c r="Q11765" t="str">
        <f>VLOOKUP(C11765,customers!A:J,10,0)</f>
        <v>Regular</v>
      </c>
    </row>
    <row r="11766" spans="1:17" x14ac:dyDescent="0.3">
      <c r="A11766" t="s">
        <v>12857</v>
      </c>
      <c r="B11766" s="1">
        <v>45042</v>
      </c>
      <c r="C11766" t="s">
        <v>163</v>
      </c>
      <c r="D11766" t="s">
        <v>164</v>
      </c>
      <c r="E11766" t="s">
        <v>27</v>
      </c>
      <c r="F11766" t="s">
        <v>52</v>
      </c>
      <c r="G11766" t="s">
        <v>53</v>
      </c>
      <c r="H11766">
        <v>1</v>
      </c>
      <c r="I11766">
        <v>144.15</v>
      </c>
      <c r="J11766">
        <v>0.05</v>
      </c>
      <c r="K11766">
        <v>136.94</v>
      </c>
      <c r="L11766">
        <v>8.9600000000000009</v>
      </c>
      <c r="M11766">
        <f t="shared" si="551"/>
        <v>136.9425</v>
      </c>
      <c r="N11766" t="str">
        <f t="shared" si="549"/>
        <v>Q2</v>
      </c>
      <c r="O11766" s="2">
        <f t="shared" si="550"/>
        <v>6.5430115378998108</v>
      </c>
      <c r="P11766" t="str">
        <f>VLOOKUP(retail_sales_2023!C11766,customers!A:J,5,)</f>
        <v>Lucknow</v>
      </c>
      <c r="Q11766" t="str">
        <f>VLOOKUP(C11766,customers!A:J,10,0)</f>
        <v>Occasional</v>
      </c>
    </row>
    <row r="11767" spans="1:17" x14ac:dyDescent="0.3">
      <c r="A11767" t="s">
        <v>12858</v>
      </c>
      <c r="B11767" s="1">
        <v>45210</v>
      </c>
      <c r="C11767" t="s">
        <v>95</v>
      </c>
      <c r="D11767" t="s">
        <v>96</v>
      </c>
      <c r="E11767" t="s">
        <v>15</v>
      </c>
      <c r="F11767" t="s">
        <v>38</v>
      </c>
      <c r="G11767" t="s">
        <v>39</v>
      </c>
      <c r="H11767">
        <v>4</v>
      </c>
      <c r="I11767">
        <v>1098.5999999999999</v>
      </c>
      <c r="J11767">
        <v>0</v>
      </c>
      <c r="K11767">
        <v>4394.3999999999996</v>
      </c>
      <c r="L11767">
        <v>1206.3699999999999</v>
      </c>
      <c r="M11767">
        <f t="shared" si="551"/>
        <v>4394.3999999999996</v>
      </c>
      <c r="N11767" t="str">
        <f t="shared" si="549"/>
        <v>Q4</v>
      </c>
      <c r="O11767" s="2">
        <f t="shared" si="550"/>
        <v>27.452439468414347</v>
      </c>
      <c r="P11767" t="str">
        <f>VLOOKUP(retail_sales_2023!C11767,customers!A:J,5,)</f>
        <v>Bengaluru</v>
      </c>
      <c r="Q11767" t="str">
        <f>VLOOKUP(C11767,customers!A:J,10,0)</f>
        <v>Premium</v>
      </c>
    </row>
    <row r="11768" spans="1:17" x14ac:dyDescent="0.3">
      <c r="A11768" t="s">
        <v>12859</v>
      </c>
      <c r="B11768" s="1">
        <v>45023</v>
      </c>
      <c r="C11768" t="s">
        <v>468</v>
      </c>
      <c r="D11768" t="s">
        <v>469</v>
      </c>
      <c r="E11768" t="s">
        <v>15</v>
      </c>
      <c r="F11768" t="s">
        <v>52</v>
      </c>
      <c r="G11768" t="s">
        <v>235</v>
      </c>
      <c r="H11768">
        <v>8</v>
      </c>
      <c r="I11768">
        <v>770.29</v>
      </c>
      <c r="J11768">
        <v>0.2</v>
      </c>
      <c r="K11768">
        <v>4929.8599999999997</v>
      </c>
      <c r="L11768">
        <v>333.74</v>
      </c>
      <c r="M11768">
        <f t="shared" si="551"/>
        <v>4929.8559999999998</v>
      </c>
      <c r="N11768" t="str">
        <f t="shared" si="549"/>
        <v>Q2</v>
      </c>
      <c r="O11768" s="2">
        <f t="shared" si="550"/>
        <v>6.769766281395416</v>
      </c>
      <c r="P11768" t="str">
        <f>VLOOKUP(retail_sales_2023!C11768,customers!A:J,5,)</f>
        <v>Bengaluru</v>
      </c>
      <c r="Q11768" t="str">
        <f>VLOOKUP(C11768,customers!A:J,10,0)</f>
        <v>Regular</v>
      </c>
    </row>
    <row r="11769" spans="1:17" x14ac:dyDescent="0.3">
      <c r="A11769" t="s">
        <v>12860</v>
      </c>
      <c r="B11769" s="1">
        <v>45164</v>
      </c>
      <c r="C11769" t="s">
        <v>595</v>
      </c>
      <c r="D11769" t="s">
        <v>596</v>
      </c>
      <c r="E11769" t="s">
        <v>27</v>
      </c>
      <c r="F11769" t="s">
        <v>43</v>
      </c>
      <c r="G11769" t="s">
        <v>110</v>
      </c>
      <c r="H11769">
        <v>1</v>
      </c>
      <c r="I11769">
        <v>68247.41</v>
      </c>
      <c r="J11769">
        <v>0.2</v>
      </c>
      <c r="K11769">
        <v>54597.93</v>
      </c>
      <c r="L11769">
        <v>5585.86</v>
      </c>
      <c r="M11769">
        <f t="shared" si="551"/>
        <v>54597.928000000007</v>
      </c>
      <c r="N11769" t="str">
        <f t="shared" si="549"/>
        <v>Q3</v>
      </c>
      <c r="O11769" s="2">
        <f t="shared" si="550"/>
        <v>10.2309006953194</v>
      </c>
      <c r="P11769" t="str">
        <f>VLOOKUP(retail_sales_2023!C11769,customers!A:J,5,)</f>
        <v>Lucknow</v>
      </c>
      <c r="Q11769" t="str">
        <f>VLOOKUP(C11769,customers!A:J,10,0)</f>
        <v>Occasional</v>
      </c>
    </row>
    <row r="11770" spans="1:17" x14ac:dyDescent="0.3">
      <c r="A11770" t="s">
        <v>12861</v>
      </c>
      <c r="B11770" s="1">
        <v>45122</v>
      </c>
      <c r="C11770" t="s">
        <v>928</v>
      </c>
      <c r="D11770" t="s">
        <v>929</v>
      </c>
      <c r="E11770" t="s">
        <v>27</v>
      </c>
      <c r="F11770" t="s">
        <v>52</v>
      </c>
      <c r="G11770" t="s">
        <v>937</v>
      </c>
      <c r="H11770">
        <v>3</v>
      </c>
      <c r="I11770">
        <v>171.5</v>
      </c>
      <c r="J11770">
        <v>0.15</v>
      </c>
      <c r="K11770">
        <v>437.32</v>
      </c>
      <c r="L11770">
        <v>42.61</v>
      </c>
      <c r="M11770">
        <f t="shared" si="551"/>
        <v>437.32499999999999</v>
      </c>
      <c r="N11770" t="str">
        <f t="shared" si="549"/>
        <v>Q3</v>
      </c>
      <c r="O11770" s="2">
        <f t="shared" si="550"/>
        <v>9.7434372999176801</v>
      </c>
      <c r="P11770" t="str">
        <f>VLOOKUP(retail_sales_2023!C11770,customers!A:J,5,)</f>
        <v>Jaipur</v>
      </c>
      <c r="Q11770" t="str">
        <f>VLOOKUP(C11770,customers!A:J,10,0)</f>
        <v>Premium</v>
      </c>
    </row>
    <row r="11771" spans="1:17" x14ac:dyDescent="0.3">
      <c r="A11771" t="s">
        <v>12862</v>
      </c>
      <c r="B11771" s="1">
        <v>44987</v>
      </c>
      <c r="C11771" t="s">
        <v>682</v>
      </c>
      <c r="D11771" t="s">
        <v>683</v>
      </c>
      <c r="E11771" t="s">
        <v>27</v>
      </c>
      <c r="F11771" t="s">
        <v>52</v>
      </c>
      <c r="G11771" t="s">
        <v>937</v>
      </c>
      <c r="H11771">
        <v>10</v>
      </c>
      <c r="I11771">
        <v>599.04</v>
      </c>
      <c r="J11771">
        <v>0</v>
      </c>
      <c r="K11771">
        <v>5990.4</v>
      </c>
      <c r="L11771">
        <v>403.98</v>
      </c>
      <c r="M11771">
        <f t="shared" si="551"/>
        <v>5990.4</v>
      </c>
      <c r="N11771" t="str">
        <f t="shared" si="549"/>
        <v>Q1</v>
      </c>
      <c r="O11771" s="2">
        <f t="shared" si="550"/>
        <v>6.7437900641025648</v>
      </c>
      <c r="P11771" t="str">
        <f>VLOOKUP(retail_sales_2023!C11771,customers!A:J,5,)</f>
        <v>Delhi</v>
      </c>
      <c r="Q11771" t="str">
        <f>VLOOKUP(C11771,customers!A:J,10,0)</f>
        <v>Regular</v>
      </c>
    </row>
    <row r="11772" spans="1:17" x14ac:dyDescent="0.3">
      <c r="A11772" t="s">
        <v>12863</v>
      </c>
      <c r="B11772" s="1">
        <v>45138</v>
      </c>
      <c r="C11772" t="s">
        <v>1727</v>
      </c>
      <c r="D11772" t="s">
        <v>3505</v>
      </c>
      <c r="E11772" t="s">
        <v>21</v>
      </c>
      <c r="F11772" t="s">
        <v>28</v>
      </c>
      <c r="G11772" t="s">
        <v>280</v>
      </c>
      <c r="H11772">
        <v>2</v>
      </c>
      <c r="I11772">
        <v>6277.9</v>
      </c>
      <c r="J11772">
        <v>0.05</v>
      </c>
      <c r="K11772">
        <v>11928.01</v>
      </c>
      <c r="L11772">
        <v>3266.79</v>
      </c>
      <c r="M11772">
        <f t="shared" si="551"/>
        <v>11928.009999999998</v>
      </c>
      <c r="N11772" t="str">
        <f t="shared" si="549"/>
        <v>Q3</v>
      </c>
      <c r="O11772" s="2">
        <f t="shared" si="550"/>
        <v>27.387552491991542</v>
      </c>
      <c r="P11772" t="str">
        <f>VLOOKUP(retail_sales_2023!C11772,customers!A:J,5,)</f>
        <v>Kolkata</v>
      </c>
      <c r="Q11772" t="str">
        <f>VLOOKUP(C11772,customers!A:J,10,0)</f>
        <v>Regular</v>
      </c>
    </row>
    <row r="11773" spans="1:17" x14ac:dyDescent="0.3">
      <c r="A11773" t="s">
        <v>12864</v>
      </c>
      <c r="B11773" s="1">
        <v>45116</v>
      </c>
      <c r="C11773" t="s">
        <v>1612</v>
      </c>
      <c r="D11773" t="s">
        <v>1613</v>
      </c>
      <c r="E11773" t="s">
        <v>15</v>
      </c>
      <c r="F11773" t="s">
        <v>16</v>
      </c>
      <c r="G11773" t="s">
        <v>356</v>
      </c>
      <c r="H11773">
        <v>5</v>
      </c>
      <c r="I11773">
        <v>272.97000000000003</v>
      </c>
      <c r="J11773">
        <v>0.1</v>
      </c>
      <c r="K11773">
        <v>1228.3699999999999</v>
      </c>
      <c r="L11773">
        <v>386.01</v>
      </c>
      <c r="M11773">
        <f t="shared" si="551"/>
        <v>1228.3650000000002</v>
      </c>
      <c r="N11773" t="str">
        <f t="shared" si="549"/>
        <v>Q3</v>
      </c>
      <c r="O11773" s="2">
        <f t="shared" si="550"/>
        <v>31.424570772649936</v>
      </c>
      <c r="P11773" t="str">
        <f>VLOOKUP(retail_sales_2023!C11773,customers!A:J,5,)</f>
        <v>Chennai</v>
      </c>
      <c r="Q11773" t="str">
        <f>VLOOKUP(C11773,customers!A:J,10,0)</f>
        <v>Premium</v>
      </c>
    </row>
    <row r="11774" spans="1:17" x14ac:dyDescent="0.3">
      <c r="A11774" t="s">
        <v>12865</v>
      </c>
      <c r="B11774" s="1">
        <v>45281</v>
      </c>
      <c r="C11774" t="s">
        <v>1002</v>
      </c>
      <c r="D11774" t="s">
        <v>13093</v>
      </c>
      <c r="E11774" t="s">
        <v>21</v>
      </c>
      <c r="F11774" t="s">
        <v>22</v>
      </c>
      <c r="G11774" t="s">
        <v>210</v>
      </c>
      <c r="H11774">
        <v>4</v>
      </c>
      <c r="I11774">
        <v>26218.53</v>
      </c>
      <c r="J11774">
        <v>0</v>
      </c>
      <c r="K11774">
        <v>104874.12</v>
      </c>
      <c r="L11774">
        <v>31956.03</v>
      </c>
      <c r="M11774">
        <f t="shared" si="551"/>
        <v>104874.12</v>
      </c>
      <c r="N11774" t="str">
        <f t="shared" si="549"/>
        <v>Q4</v>
      </c>
      <c r="O11774" s="2">
        <f t="shared" si="550"/>
        <v>30.470844475262343</v>
      </c>
      <c r="P11774" t="str">
        <f>VLOOKUP(retail_sales_2023!C11774,customers!A:J,5,)</f>
        <v>Bhubaneswar</v>
      </c>
      <c r="Q11774" t="str">
        <f>VLOOKUP(C11774,customers!A:J,10,0)</f>
        <v>Premium</v>
      </c>
    </row>
    <row r="11775" spans="1:17" x14ac:dyDescent="0.3">
      <c r="A11775" t="s">
        <v>12866</v>
      </c>
      <c r="B11775" s="1">
        <v>45211</v>
      </c>
      <c r="C11775" t="s">
        <v>190</v>
      </c>
      <c r="D11775" t="s">
        <v>191</v>
      </c>
      <c r="E11775" t="s">
        <v>33</v>
      </c>
      <c r="F11775" t="s">
        <v>52</v>
      </c>
      <c r="G11775" t="s">
        <v>53</v>
      </c>
      <c r="H11775">
        <v>1</v>
      </c>
      <c r="I11775">
        <v>422.07</v>
      </c>
      <c r="J11775">
        <v>0</v>
      </c>
      <c r="K11775">
        <v>422.07</v>
      </c>
      <c r="L11775">
        <v>37.520000000000003</v>
      </c>
      <c r="M11775">
        <f t="shared" si="551"/>
        <v>422.07</v>
      </c>
      <c r="N11775" t="str">
        <f t="shared" si="549"/>
        <v>Q4</v>
      </c>
      <c r="O11775" s="2">
        <f t="shared" si="550"/>
        <v>8.8895206956192112</v>
      </c>
      <c r="P11775" t="str">
        <f>VLOOKUP(retail_sales_2023!C11775,customers!A:J,5,)</f>
        <v>Surat</v>
      </c>
      <c r="Q11775" t="str">
        <f>VLOOKUP(C11775,customers!A:J,10,0)</f>
        <v>Premium</v>
      </c>
    </row>
    <row r="11776" spans="1:17" x14ac:dyDescent="0.3">
      <c r="A11776" t="s">
        <v>12867</v>
      </c>
      <c r="B11776" s="1">
        <v>45205</v>
      </c>
      <c r="C11776" t="s">
        <v>564</v>
      </c>
      <c r="D11776" t="s">
        <v>13093</v>
      </c>
      <c r="E11776" t="s">
        <v>27</v>
      </c>
      <c r="F11776" t="s">
        <v>38</v>
      </c>
      <c r="G11776" t="s">
        <v>456</v>
      </c>
      <c r="H11776">
        <v>0</v>
      </c>
      <c r="I11776">
        <v>2378.81</v>
      </c>
      <c r="J11776">
        <v>0.15</v>
      </c>
      <c r="K11776">
        <v>0</v>
      </c>
      <c r="L11776">
        <v>0</v>
      </c>
      <c r="M11776">
        <f t="shared" si="551"/>
        <v>0</v>
      </c>
      <c r="N11776" t="str">
        <f t="shared" si="549"/>
        <v>Q4</v>
      </c>
      <c r="O11776" s="2">
        <v>0</v>
      </c>
      <c r="P11776" t="str">
        <f>VLOOKUP(retail_sales_2023!C11776,customers!A:J,5,)</f>
        <v>Lucknow</v>
      </c>
      <c r="Q11776" t="str">
        <f>VLOOKUP(C11776,customers!A:J,10,0)</f>
        <v>Premium</v>
      </c>
    </row>
    <row r="11777" spans="1:17" x14ac:dyDescent="0.3">
      <c r="A11777" t="s">
        <v>12868</v>
      </c>
      <c r="B11777" s="1">
        <v>45008</v>
      </c>
      <c r="C11777" t="s">
        <v>1324</v>
      </c>
      <c r="D11777" t="s">
        <v>1325</v>
      </c>
      <c r="E11777" t="s">
        <v>33</v>
      </c>
      <c r="F11777" t="s">
        <v>52</v>
      </c>
      <c r="G11777" t="s">
        <v>133</v>
      </c>
      <c r="H11777">
        <v>1</v>
      </c>
      <c r="I11777">
        <v>213.81</v>
      </c>
      <c r="J11777">
        <v>0.15</v>
      </c>
      <c r="K11777">
        <v>181.74</v>
      </c>
      <c r="L11777">
        <v>14.25</v>
      </c>
      <c r="M11777">
        <f t="shared" si="551"/>
        <v>181.73849999999999</v>
      </c>
      <c r="N11777" t="str">
        <f t="shared" si="549"/>
        <v>Q1</v>
      </c>
      <c r="O11777" s="2">
        <f t="shared" si="550"/>
        <v>7.8408715747771547</v>
      </c>
      <c r="P11777" t="str">
        <f>VLOOKUP(retail_sales_2023!C11777,customers!A:J,5,)</f>
        <v>Mumbai</v>
      </c>
      <c r="Q11777" t="str">
        <f>VLOOKUP(C11777,customers!A:J,10,0)</f>
        <v>Regular</v>
      </c>
    </row>
    <row r="11778" spans="1:17" x14ac:dyDescent="0.3">
      <c r="A11778" t="s">
        <v>12869</v>
      </c>
      <c r="B11778" s="1">
        <v>45007</v>
      </c>
      <c r="C11778" t="s">
        <v>1054</v>
      </c>
      <c r="D11778" t="s">
        <v>1055</v>
      </c>
      <c r="E11778" t="s">
        <v>15</v>
      </c>
      <c r="F11778" t="s">
        <v>38</v>
      </c>
      <c r="G11778" t="s">
        <v>684</v>
      </c>
      <c r="H11778">
        <v>5</v>
      </c>
      <c r="I11778">
        <v>1360.7</v>
      </c>
      <c r="J11778">
        <v>0.05</v>
      </c>
      <c r="K11778">
        <v>6463.32</v>
      </c>
      <c r="L11778">
        <v>2283.44</v>
      </c>
      <c r="M11778">
        <f t="shared" si="551"/>
        <v>6463.3249999999998</v>
      </c>
      <c r="N11778" t="str">
        <f t="shared" si="549"/>
        <v>Q1</v>
      </c>
      <c r="O11778" s="2">
        <f t="shared" si="550"/>
        <v>35.329211612607764</v>
      </c>
      <c r="P11778" t="str">
        <f>VLOOKUP(retail_sales_2023!C11778,customers!A:J,5,)</f>
        <v>Chennai</v>
      </c>
      <c r="Q11778" t="str">
        <f>VLOOKUP(C11778,customers!A:J,10,0)</f>
        <v>Premium</v>
      </c>
    </row>
    <row r="11779" spans="1:17" x14ac:dyDescent="0.3">
      <c r="A11779" t="s">
        <v>12870</v>
      </c>
      <c r="B11779" s="1">
        <v>45076</v>
      </c>
      <c r="C11779" t="s">
        <v>1727</v>
      </c>
      <c r="D11779" t="s">
        <v>3505</v>
      </c>
      <c r="E11779" t="s">
        <v>21</v>
      </c>
      <c r="F11779" t="s">
        <v>38</v>
      </c>
      <c r="G11779" t="s">
        <v>39</v>
      </c>
      <c r="H11779">
        <v>2</v>
      </c>
      <c r="I11779">
        <v>857.02</v>
      </c>
      <c r="J11779">
        <v>0.2</v>
      </c>
      <c r="K11779">
        <v>1371.23</v>
      </c>
      <c r="L11779">
        <v>-138</v>
      </c>
      <c r="M11779">
        <f t="shared" si="551"/>
        <v>1371.232</v>
      </c>
      <c r="N11779" t="str">
        <f t="shared" ref="N11779:N11842" si="552">"Q"&amp;ROUNDUP(MONTH(B11779)/3,0)</f>
        <v>Q2</v>
      </c>
      <c r="O11779" s="2">
        <f t="shared" ref="O11779:O11842" si="553">(L11779/K11779)*100</f>
        <v>-10.063957177132938</v>
      </c>
      <c r="P11779" t="str">
        <f>VLOOKUP(retail_sales_2023!C11779,customers!A:J,5,)</f>
        <v>Kolkata</v>
      </c>
      <c r="Q11779" t="str">
        <f>VLOOKUP(C11779,customers!A:J,10,0)</f>
        <v>Regular</v>
      </c>
    </row>
    <row r="11780" spans="1:17" x14ac:dyDescent="0.3">
      <c r="A11780" t="s">
        <v>12871</v>
      </c>
      <c r="B11780" s="1">
        <v>45211</v>
      </c>
      <c r="C11780" t="s">
        <v>1114</v>
      </c>
      <c r="D11780" t="s">
        <v>1115</v>
      </c>
      <c r="E11780" t="s">
        <v>27</v>
      </c>
      <c r="F11780" t="s">
        <v>16</v>
      </c>
      <c r="G11780" t="s">
        <v>319</v>
      </c>
      <c r="H11780">
        <v>5</v>
      </c>
      <c r="I11780">
        <v>737.06</v>
      </c>
      <c r="J11780">
        <v>0.25</v>
      </c>
      <c r="K11780">
        <v>2763.97</v>
      </c>
      <c r="L11780">
        <v>1102.52</v>
      </c>
      <c r="M11780">
        <f t="shared" si="551"/>
        <v>2763.9749999999999</v>
      </c>
      <c r="N11780" t="str">
        <f t="shared" si="552"/>
        <v>Q4</v>
      </c>
      <c r="O11780" s="2">
        <f t="shared" si="553"/>
        <v>39.889000242404947</v>
      </c>
      <c r="P11780" t="str">
        <f>VLOOKUP(retail_sales_2023!C11780,customers!A:J,5,)</f>
        <v>Lucknow</v>
      </c>
      <c r="Q11780" t="str">
        <f>VLOOKUP(C11780,customers!A:J,10,0)</f>
        <v>Regular</v>
      </c>
    </row>
    <row r="11781" spans="1:17" x14ac:dyDescent="0.3">
      <c r="A11781" t="s">
        <v>12872</v>
      </c>
      <c r="B11781" s="1">
        <v>44941</v>
      </c>
      <c r="C11781" t="s">
        <v>1460</v>
      </c>
      <c r="D11781" t="s">
        <v>1461</v>
      </c>
      <c r="E11781" t="s">
        <v>33</v>
      </c>
      <c r="F11781" t="s">
        <v>52</v>
      </c>
      <c r="G11781" t="s">
        <v>268</v>
      </c>
      <c r="H11781">
        <v>5</v>
      </c>
      <c r="I11781">
        <v>450.52</v>
      </c>
      <c r="J11781">
        <v>0.05</v>
      </c>
      <c r="K11781">
        <v>2139.9699999999998</v>
      </c>
      <c r="L11781">
        <v>139.9</v>
      </c>
      <c r="M11781">
        <f t="shared" ref="M11781:M11844" si="554">H11781*I11781*(1-J11781)</f>
        <v>2139.9699999999998</v>
      </c>
      <c r="N11781" t="str">
        <f t="shared" si="552"/>
        <v>Q1</v>
      </c>
      <c r="O11781" s="2">
        <f t="shared" si="553"/>
        <v>6.5374748244134278</v>
      </c>
      <c r="P11781" t="str">
        <f>VLOOKUP(retail_sales_2023!C11781,customers!A:J,5,)</f>
        <v>Pune</v>
      </c>
      <c r="Q11781" t="str">
        <f>VLOOKUP(C11781,customers!A:J,10,0)</f>
        <v>Premium</v>
      </c>
    </row>
    <row r="11782" spans="1:17" x14ac:dyDescent="0.3">
      <c r="A11782" t="s">
        <v>12873</v>
      </c>
      <c r="B11782" s="1">
        <v>45188</v>
      </c>
      <c r="C11782" t="s">
        <v>867</v>
      </c>
      <c r="D11782" t="s">
        <v>868</v>
      </c>
      <c r="E11782" t="s">
        <v>33</v>
      </c>
      <c r="F11782" t="s">
        <v>52</v>
      </c>
      <c r="G11782" t="s">
        <v>117</v>
      </c>
      <c r="H11782">
        <v>4</v>
      </c>
      <c r="I11782">
        <v>747.53</v>
      </c>
      <c r="J11782">
        <v>0</v>
      </c>
      <c r="K11782">
        <v>2990.12</v>
      </c>
      <c r="L11782">
        <v>307.76</v>
      </c>
      <c r="M11782">
        <f t="shared" si="554"/>
        <v>2990.12</v>
      </c>
      <c r="N11782" t="str">
        <f t="shared" si="552"/>
        <v>Q3</v>
      </c>
      <c r="O11782" s="2">
        <f t="shared" si="553"/>
        <v>10.292563509156823</v>
      </c>
      <c r="P11782" t="str">
        <f>VLOOKUP(retail_sales_2023!C11782,customers!A:J,5,)</f>
        <v>Nagpur</v>
      </c>
      <c r="Q11782" t="str">
        <f>VLOOKUP(C11782,customers!A:J,10,0)</f>
        <v>Regular</v>
      </c>
    </row>
    <row r="11783" spans="1:17" x14ac:dyDescent="0.3">
      <c r="A11783" t="s">
        <v>12874</v>
      </c>
      <c r="B11783" s="1">
        <v>45140</v>
      </c>
      <c r="C11783" t="s">
        <v>791</v>
      </c>
      <c r="D11783" t="s">
        <v>792</v>
      </c>
      <c r="E11783" t="s">
        <v>33</v>
      </c>
      <c r="F11783" t="s">
        <v>22</v>
      </c>
      <c r="G11783" t="s">
        <v>423</v>
      </c>
      <c r="H11783">
        <v>4</v>
      </c>
      <c r="I11783">
        <v>31472.28</v>
      </c>
      <c r="J11783">
        <v>0.15</v>
      </c>
      <c r="K11783">
        <v>107005.75</v>
      </c>
      <c r="L11783">
        <v>21042.89</v>
      </c>
      <c r="M11783">
        <f t="shared" si="554"/>
        <v>107005.75199999999</v>
      </c>
      <c r="N11783" t="str">
        <f t="shared" si="552"/>
        <v>Q3</v>
      </c>
      <c r="O11783" s="2">
        <f t="shared" si="553"/>
        <v>19.665195561920736</v>
      </c>
      <c r="P11783" t="str">
        <f>VLOOKUP(retail_sales_2023!C11783,customers!A:J,5,)</f>
        <v>Pune</v>
      </c>
      <c r="Q11783" t="str">
        <f>VLOOKUP(C11783,customers!A:J,10,0)</f>
        <v>Premium</v>
      </c>
    </row>
    <row r="11784" spans="1:17" x14ac:dyDescent="0.3">
      <c r="A11784" t="s">
        <v>12875</v>
      </c>
      <c r="B11784" s="1">
        <v>45218</v>
      </c>
      <c r="C11784" t="s">
        <v>2741</v>
      </c>
      <c r="D11784" t="s">
        <v>2742</v>
      </c>
      <c r="E11784" t="s">
        <v>15</v>
      </c>
      <c r="F11784" t="s">
        <v>52</v>
      </c>
      <c r="G11784" t="s">
        <v>117</v>
      </c>
      <c r="H11784">
        <v>8</v>
      </c>
      <c r="I11784">
        <v>100.87</v>
      </c>
      <c r="J11784">
        <v>0.1</v>
      </c>
      <c r="K11784">
        <v>726.26</v>
      </c>
      <c r="L11784">
        <v>42.32</v>
      </c>
      <c r="M11784">
        <f t="shared" si="554"/>
        <v>726.26400000000001</v>
      </c>
      <c r="N11784" t="str">
        <f t="shared" si="552"/>
        <v>Q4</v>
      </c>
      <c r="O11784" s="2">
        <f t="shared" si="553"/>
        <v>5.8271142566023189</v>
      </c>
      <c r="P11784" t="str">
        <f>VLOOKUP(retail_sales_2023!C11784,customers!A:J,5,)</f>
        <v>Chennai</v>
      </c>
      <c r="Q11784" t="str">
        <f>VLOOKUP(C11784,customers!A:J,10,0)</f>
        <v>Regular</v>
      </c>
    </row>
    <row r="11785" spans="1:17" x14ac:dyDescent="0.3">
      <c r="A11785" t="s">
        <v>12876</v>
      </c>
      <c r="B11785" s="1">
        <v>45006</v>
      </c>
      <c r="C11785" t="s">
        <v>251</v>
      </c>
      <c r="D11785" t="s">
        <v>252</v>
      </c>
      <c r="E11785" t="s">
        <v>15</v>
      </c>
      <c r="F11785" t="s">
        <v>81</v>
      </c>
      <c r="G11785" t="s">
        <v>333</v>
      </c>
      <c r="H11785">
        <v>2</v>
      </c>
      <c r="I11785">
        <v>1763.05</v>
      </c>
      <c r="J11785">
        <v>0</v>
      </c>
      <c r="K11785">
        <v>3526.1</v>
      </c>
      <c r="L11785">
        <v>975.12</v>
      </c>
      <c r="M11785">
        <f t="shared" si="554"/>
        <v>3526.1</v>
      </c>
      <c r="N11785" t="str">
        <f t="shared" si="552"/>
        <v>Q1</v>
      </c>
      <c r="O11785" s="2">
        <f t="shared" si="553"/>
        <v>27.654348997475964</v>
      </c>
      <c r="P11785" t="str">
        <f>VLOOKUP(retail_sales_2023!C11785,customers!A:J,5,)</f>
        <v>Chennai</v>
      </c>
      <c r="Q11785" t="str">
        <f>VLOOKUP(C11785,customers!A:J,10,0)</f>
        <v>Occasional</v>
      </c>
    </row>
    <row r="11786" spans="1:17" x14ac:dyDescent="0.3">
      <c r="A11786" t="s">
        <v>12877</v>
      </c>
      <c r="B11786" s="1">
        <v>45244</v>
      </c>
      <c r="C11786" t="s">
        <v>2647</v>
      </c>
      <c r="D11786" t="s">
        <v>3856</v>
      </c>
      <c r="E11786" t="s">
        <v>27</v>
      </c>
      <c r="F11786" t="s">
        <v>43</v>
      </c>
      <c r="G11786" t="s">
        <v>301</v>
      </c>
      <c r="H11786">
        <v>1</v>
      </c>
      <c r="I11786">
        <v>10057.66</v>
      </c>
      <c r="J11786">
        <v>0.05</v>
      </c>
      <c r="K11786">
        <v>9554.7800000000007</v>
      </c>
      <c r="L11786">
        <v>1443.41</v>
      </c>
      <c r="M11786">
        <f t="shared" si="554"/>
        <v>9554.777</v>
      </c>
      <c r="N11786" t="str">
        <f t="shared" si="552"/>
        <v>Q4</v>
      </c>
      <c r="O11786" s="2">
        <f t="shared" si="553"/>
        <v>15.106679588645683</v>
      </c>
      <c r="P11786" t="str">
        <f>VLOOKUP(retail_sales_2023!C11786,customers!A:J,5,)</f>
        <v>Jaipur</v>
      </c>
      <c r="Q11786" t="str">
        <f>VLOOKUP(C11786,customers!A:J,10,0)</f>
        <v>Regular</v>
      </c>
    </row>
    <row r="11787" spans="1:17" x14ac:dyDescent="0.3">
      <c r="A11787" t="s">
        <v>12878</v>
      </c>
      <c r="B11787" s="1">
        <v>45095</v>
      </c>
      <c r="C11787" t="s">
        <v>459</v>
      </c>
      <c r="D11787" t="s">
        <v>460</v>
      </c>
      <c r="E11787" t="s">
        <v>27</v>
      </c>
      <c r="F11787" t="s">
        <v>81</v>
      </c>
      <c r="G11787" t="s">
        <v>333</v>
      </c>
      <c r="H11787">
        <v>3</v>
      </c>
      <c r="I11787">
        <v>2303.39</v>
      </c>
      <c r="J11787">
        <v>0.25</v>
      </c>
      <c r="K11787">
        <v>5182.63</v>
      </c>
      <c r="L11787">
        <v>1211.28</v>
      </c>
      <c r="M11787">
        <f t="shared" si="554"/>
        <v>5182.6275000000005</v>
      </c>
      <c r="N11787" t="str">
        <f t="shared" si="552"/>
        <v>Q2</v>
      </c>
      <c r="O11787" s="2">
        <f t="shared" si="553"/>
        <v>23.371917346984059</v>
      </c>
      <c r="P11787" t="str">
        <f>VLOOKUP(retail_sales_2023!C11787,customers!A:J,5,)</f>
        <v>Chandigarh</v>
      </c>
      <c r="Q11787" t="str">
        <f>VLOOKUP(C11787,customers!A:J,10,0)</f>
        <v>Premium</v>
      </c>
    </row>
    <row r="11788" spans="1:17" x14ac:dyDescent="0.3">
      <c r="A11788" t="s">
        <v>12879</v>
      </c>
      <c r="B11788" s="1">
        <v>45090</v>
      </c>
      <c r="C11788" t="s">
        <v>773</v>
      </c>
      <c r="D11788" t="s">
        <v>774</v>
      </c>
      <c r="E11788" t="s">
        <v>21</v>
      </c>
      <c r="F11788" t="s">
        <v>16</v>
      </c>
      <c r="G11788" t="s">
        <v>356</v>
      </c>
      <c r="H11788">
        <v>3</v>
      </c>
      <c r="I11788">
        <v>359.44</v>
      </c>
      <c r="J11788">
        <v>0</v>
      </c>
      <c r="K11788">
        <v>1078.32</v>
      </c>
      <c r="L11788">
        <v>416.16</v>
      </c>
      <c r="M11788">
        <f t="shared" si="554"/>
        <v>1078.32</v>
      </c>
      <c r="N11788" t="str">
        <f t="shared" si="552"/>
        <v>Q2</v>
      </c>
      <c r="O11788" s="2">
        <f t="shared" si="553"/>
        <v>38.593367460494107</v>
      </c>
      <c r="P11788" t="str">
        <f>VLOOKUP(retail_sales_2023!C11788,customers!A:J,5,)</f>
        <v>Ranchi</v>
      </c>
      <c r="Q11788" t="str">
        <f>VLOOKUP(C11788,customers!A:J,10,0)</f>
        <v>Premium</v>
      </c>
    </row>
    <row r="11789" spans="1:17" x14ac:dyDescent="0.3">
      <c r="A11789" t="s">
        <v>12880</v>
      </c>
      <c r="B11789" s="1">
        <v>45025</v>
      </c>
      <c r="C11789" t="s">
        <v>2119</v>
      </c>
      <c r="D11789" t="s">
        <v>2120</v>
      </c>
      <c r="E11789" t="s">
        <v>21</v>
      </c>
      <c r="F11789" t="s">
        <v>52</v>
      </c>
      <c r="G11789" t="s">
        <v>937</v>
      </c>
      <c r="H11789">
        <v>9</v>
      </c>
      <c r="I11789">
        <v>273.86</v>
      </c>
      <c r="J11789">
        <v>0</v>
      </c>
      <c r="K11789">
        <v>2464.7399999999998</v>
      </c>
      <c r="L11789">
        <v>194.1</v>
      </c>
      <c r="M11789">
        <f t="shared" si="554"/>
        <v>2464.7400000000002</v>
      </c>
      <c r="N11789" t="str">
        <f t="shared" si="552"/>
        <v>Q2</v>
      </c>
      <c r="O11789" s="2">
        <f t="shared" si="553"/>
        <v>7.8750699870980307</v>
      </c>
      <c r="P11789" t="str">
        <f>VLOOKUP(retail_sales_2023!C11789,customers!A:J,5,)</f>
        <v>Ranchi</v>
      </c>
      <c r="Q11789" t="str">
        <f>VLOOKUP(C11789,customers!A:J,10,0)</f>
        <v>Premium</v>
      </c>
    </row>
    <row r="11790" spans="1:17" x14ac:dyDescent="0.3">
      <c r="A11790" t="s">
        <v>12881</v>
      </c>
      <c r="B11790" s="1">
        <v>44989</v>
      </c>
      <c r="C11790" t="s">
        <v>1002</v>
      </c>
      <c r="D11790" t="s">
        <v>1003</v>
      </c>
      <c r="E11790" t="s">
        <v>21</v>
      </c>
      <c r="F11790" t="s">
        <v>52</v>
      </c>
      <c r="G11790" t="s">
        <v>69</v>
      </c>
      <c r="H11790">
        <v>1</v>
      </c>
      <c r="I11790">
        <v>663.88</v>
      </c>
      <c r="J11790">
        <v>0.1</v>
      </c>
      <c r="K11790">
        <v>597.49</v>
      </c>
      <c r="L11790">
        <v>34.53</v>
      </c>
      <c r="M11790">
        <f t="shared" si="554"/>
        <v>597.49199999999996</v>
      </c>
      <c r="N11790" t="str">
        <f t="shared" si="552"/>
        <v>Q1</v>
      </c>
      <c r="O11790" s="2">
        <f t="shared" si="553"/>
        <v>5.779176220522519</v>
      </c>
      <c r="P11790" t="str">
        <f>VLOOKUP(retail_sales_2023!C11790,customers!A:J,5,)</f>
        <v>Bhubaneswar</v>
      </c>
      <c r="Q11790" t="str">
        <f>VLOOKUP(C11790,customers!A:J,10,0)</f>
        <v>Premium</v>
      </c>
    </row>
    <row r="11791" spans="1:17" x14ac:dyDescent="0.3">
      <c r="A11791" t="s">
        <v>12882</v>
      </c>
      <c r="B11791" s="1">
        <v>44997</v>
      </c>
      <c r="C11791" t="s">
        <v>892</v>
      </c>
      <c r="D11791" t="s">
        <v>893</v>
      </c>
      <c r="E11791" t="s">
        <v>27</v>
      </c>
      <c r="F11791" t="s">
        <v>81</v>
      </c>
      <c r="G11791" t="s">
        <v>105</v>
      </c>
      <c r="H11791">
        <v>2</v>
      </c>
      <c r="I11791">
        <v>2257.4499999999998</v>
      </c>
      <c r="J11791">
        <v>0.2</v>
      </c>
      <c r="K11791">
        <v>3611.92</v>
      </c>
      <c r="L11791">
        <v>773.48</v>
      </c>
      <c r="M11791">
        <f t="shared" si="554"/>
        <v>3611.92</v>
      </c>
      <c r="N11791" t="str">
        <f t="shared" si="552"/>
        <v>Q1</v>
      </c>
      <c r="O11791" s="2">
        <f t="shared" si="553"/>
        <v>21.414649272409132</v>
      </c>
      <c r="P11791" t="str">
        <f>VLOOKUP(retail_sales_2023!C11791,customers!A:J,5,)</f>
        <v>Amritsar</v>
      </c>
      <c r="Q11791" t="str">
        <f>VLOOKUP(C11791,customers!A:J,10,0)</f>
        <v>Premium</v>
      </c>
    </row>
    <row r="11792" spans="1:17" x14ac:dyDescent="0.3">
      <c r="A11792" t="s">
        <v>12883</v>
      </c>
      <c r="B11792" s="1">
        <v>45027</v>
      </c>
      <c r="C11792" t="s">
        <v>968</v>
      </c>
      <c r="D11792" t="s">
        <v>969</v>
      </c>
      <c r="E11792" t="s">
        <v>27</v>
      </c>
      <c r="F11792" t="s">
        <v>81</v>
      </c>
      <c r="G11792" t="s">
        <v>82</v>
      </c>
      <c r="H11792">
        <v>5</v>
      </c>
      <c r="I11792">
        <v>1850.04</v>
      </c>
      <c r="J11792">
        <v>0.15</v>
      </c>
      <c r="K11792">
        <v>7862.67</v>
      </c>
      <c r="L11792">
        <v>1907.4</v>
      </c>
      <c r="M11792">
        <f t="shared" si="554"/>
        <v>7862.67</v>
      </c>
      <c r="N11792" t="str">
        <f t="shared" si="552"/>
        <v>Q2</v>
      </c>
      <c r="O11792" s="2">
        <f t="shared" si="553"/>
        <v>24.258934941947203</v>
      </c>
      <c r="P11792" t="str">
        <f>VLOOKUP(retail_sales_2023!C11792,customers!A:J,5,)</f>
        <v>Jaipur</v>
      </c>
      <c r="Q11792" t="str">
        <f>VLOOKUP(C11792,customers!A:J,10,0)</f>
        <v>Premium</v>
      </c>
    </row>
    <row r="11793" spans="1:17" x14ac:dyDescent="0.3">
      <c r="A11793" t="s">
        <v>12884</v>
      </c>
      <c r="B11793" s="1">
        <v>45254</v>
      </c>
      <c r="C11793" t="s">
        <v>701</v>
      </c>
      <c r="D11793" t="s">
        <v>702</v>
      </c>
      <c r="E11793" t="s">
        <v>15</v>
      </c>
      <c r="F11793" t="s">
        <v>16</v>
      </c>
      <c r="G11793" t="s">
        <v>305</v>
      </c>
      <c r="H11793">
        <v>3</v>
      </c>
      <c r="I11793">
        <v>586.48</v>
      </c>
      <c r="J11793">
        <v>0.1</v>
      </c>
      <c r="K11793">
        <v>1583.5</v>
      </c>
      <c r="L11793">
        <v>-232.79</v>
      </c>
      <c r="M11793">
        <f t="shared" si="554"/>
        <v>1583.4960000000001</v>
      </c>
      <c r="N11793" t="str">
        <f t="shared" si="552"/>
        <v>Q4</v>
      </c>
      <c r="O11793" s="2">
        <f t="shared" si="553"/>
        <v>-14.700978844332175</v>
      </c>
      <c r="P11793" t="str">
        <f>VLOOKUP(retail_sales_2023!C11793,customers!A:J,5,)</f>
        <v>Bengaluru</v>
      </c>
      <c r="Q11793" t="str">
        <f>VLOOKUP(C11793,customers!A:J,10,0)</f>
        <v>Premium</v>
      </c>
    </row>
    <row r="11794" spans="1:17" x14ac:dyDescent="0.3">
      <c r="A11794" t="s">
        <v>12885</v>
      </c>
      <c r="B11794" s="1">
        <v>45214</v>
      </c>
      <c r="C11794" t="s">
        <v>1425</v>
      </c>
      <c r="D11794" t="s">
        <v>1426</v>
      </c>
      <c r="E11794" t="s">
        <v>27</v>
      </c>
      <c r="F11794" t="s">
        <v>43</v>
      </c>
      <c r="G11794" t="s">
        <v>272</v>
      </c>
      <c r="H11794">
        <v>3</v>
      </c>
      <c r="I11794">
        <v>44861.77</v>
      </c>
      <c r="J11794">
        <v>0.05</v>
      </c>
      <c r="K11794">
        <v>127856.04</v>
      </c>
      <c r="L11794">
        <v>15126.92</v>
      </c>
      <c r="M11794">
        <f t="shared" si="554"/>
        <v>127856.04449999999</v>
      </c>
      <c r="N11794" t="str">
        <f t="shared" si="552"/>
        <v>Q4</v>
      </c>
      <c r="O11794" s="2">
        <f t="shared" si="553"/>
        <v>11.831212666996413</v>
      </c>
      <c r="P11794" t="str">
        <f>VLOOKUP(retail_sales_2023!C11794,customers!A:J,5,)</f>
        <v>Delhi</v>
      </c>
      <c r="Q11794" t="str">
        <f>VLOOKUP(C11794,customers!A:J,10,0)</f>
        <v>Premium</v>
      </c>
    </row>
    <row r="11795" spans="1:17" x14ac:dyDescent="0.3">
      <c r="A11795" t="s">
        <v>12886</v>
      </c>
      <c r="B11795" s="1">
        <v>44982</v>
      </c>
      <c r="C11795" t="s">
        <v>778</v>
      </c>
      <c r="D11795" t="s">
        <v>779</v>
      </c>
      <c r="E11795" t="s">
        <v>15</v>
      </c>
      <c r="F11795" t="s">
        <v>22</v>
      </c>
      <c r="G11795" t="s">
        <v>182</v>
      </c>
      <c r="H11795">
        <v>3</v>
      </c>
      <c r="I11795">
        <v>14905.37</v>
      </c>
      <c r="J11795">
        <v>0.15</v>
      </c>
      <c r="K11795">
        <v>38008.69</v>
      </c>
      <c r="L11795">
        <v>9381.44</v>
      </c>
      <c r="M11795">
        <f t="shared" si="554"/>
        <v>38008.693500000001</v>
      </c>
      <c r="N11795" t="str">
        <f t="shared" si="552"/>
        <v>Q1</v>
      </c>
      <c r="O11795" s="2">
        <f t="shared" si="553"/>
        <v>24.682355535010547</v>
      </c>
      <c r="P11795" t="str">
        <f>VLOOKUP(retail_sales_2023!C11795,customers!A:J,5,)</f>
        <v>Chennai</v>
      </c>
      <c r="Q11795" t="str">
        <f>VLOOKUP(C11795,customers!A:J,10,0)</f>
        <v>Premium</v>
      </c>
    </row>
    <row r="11796" spans="1:17" x14ac:dyDescent="0.3">
      <c r="A11796" t="s">
        <v>12887</v>
      </c>
      <c r="B11796" s="1">
        <v>45079</v>
      </c>
      <c r="C11796" t="s">
        <v>55</v>
      </c>
      <c r="D11796" t="s">
        <v>56</v>
      </c>
      <c r="E11796" t="s">
        <v>27</v>
      </c>
      <c r="F11796" t="s">
        <v>52</v>
      </c>
      <c r="G11796" t="s">
        <v>226</v>
      </c>
      <c r="H11796">
        <v>10</v>
      </c>
      <c r="I11796">
        <v>737.62</v>
      </c>
      <c r="J11796">
        <v>0</v>
      </c>
      <c r="K11796">
        <v>7376.2</v>
      </c>
      <c r="L11796">
        <v>698.21</v>
      </c>
      <c r="M11796">
        <f t="shared" si="554"/>
        <v>7376.2</v>
      </c>
      <c r="N11796" t="str">
        <f t="shared" si="552"/>
        <v>Q2</v>
      </c>
      <c r="O11796" s="2">
        <f t="shared" si="553"/>
        <v>9.4657140533065807</v>
      </c>
      <c r="P11796" t="str">
        <f>VLOOKUP(retail_sales_2023!C11796,customers!A:J,5,)</f>
        <v>Lucknow</v>
      </c>
      <c r="Q11796" t="str">
        <f>VLOOKUP(C11796,customers!A:J,10,0)</f>
        <v>Premium</v>
      </c>
    </row>
    <row r="11797" spans="1:17" x14ac:dyDescent="0.3">
      <c r="A11797" t="s">
        <v>12888</v>
      </c>
      <c r="B11797" s="1">
        <v>45141</v>
      </c>
      <c r="C11797" t="s">
        <v>1758</v>
      </c>
      <c r="D11797" t="s">
        <v>1759</v>
      </c>
      <c r="E11797" t="s">
        <v>15</v>
      </c>
      <c r="F11797" t="s">
        <v>22</v>
      </c>
      <c r="G11797" t="s">
        <v>210</v>
      </c>
      <c r="H11797">
        <v>4</v>
      </c>
      <c r="I11797">
        <v>9501.19</v>
      </c>
      <c r="J11797">
        <v>0.05</v>
      </c>
      <c r="K11797">
        <v>36104.519999999997</v>
      </c>
      <c r="L11797">
        <v>6587</v>
      </c>
      <c r="M11797">
        <f t="shared" si="554"/>
        <v>36104.521999999997</v>
      </c>
      <c r="N11797" t="str">
        <f t="shared" si="552"/>
        <v>Q3</v>
      </c>
      <c r="O11797" s="2">
        <f t="shared" si="553"/>
        <v>18.244253074130331</v>
      </c>
      <c r="P11797" t="str">
        <f>VLOOKUP(retail_sales_2023!C11797,customers!A:J,5,)</f>
        <v>Kochi</v>
      </c>
      <c r="Q11797" t="str">
        <f>VLOOKUP(C11797,customers!A:J,10,0)</f>
        <v>Premium</v>
      </c>
    </row>
    <row r="11798" spans="1:17" x14ac:dyDescent="0.3">
      <c r="A11798" t="s">
        <v>12889</v>
      </c>
      <c r="B11798" s="1">
        <v>45197</v>
      </c>
      <c r="C11798" t="s">
        <v>809</v>
      </c>
      <c r="D11798" t="s">
        <v>810</v>
      </c>
      <c r="E11798" t="s">
        <v>33</v>
      </c>
      <c r="F11798" t="s">
        <v>22</v>
      </c>
      <c r="G11798" t="s">
        <v>23</v>
      </c>
      <c r="H11798">
        <v>1</v>
      </c>
      <c r="I11798">
        <v>29507.98</v>
      </c>
      <c r="J11798">
        <v>0</v>
      </c>
      <c r="K11798">
        <v>29507.98</v>
      </c>
      <c r="L11798">
        <v>6573.74</v>
      </c>
      <c r="M11798">
        <f t="shared" si="554"/>
        <v>29507.98</v>
      </c>
      <c r="N11798" t="str">
        <f t="shared" si="552"/>
        <v>Q3</v>
      </c>
      <c r="O11798" s="2">
        <f t="shared" si="553"/>
        <v>22.277838062788437</v>
      </c>
      <c r="P11798" t="str">
        <f>VLOOKUP(retail_sales_2023!C11798,customers!A:J,5,)</f>
        <v>Ahmedabad</v>
      </c>
      <c r="Q11798" t="str">
        <f>VLOOKUP(C11798,customers!A:J,10,0)</f>
        <v>Premium</v>
      </c>
    </row>
    <row r="11799" spans="1:17" x14ac:dyDescent="0.3">
      <c r="A11799" t="s">
        <v>12890</v>
      </c>
      <c r="B11799" s="1">
        <v>45152</v>
      </c>
      <c r="C11799" t="s">
        <v>459</v>
      </c>
      <c r="D11799" t="s">
        <v>460</v>
      </c>
      <c r="E11799" t="s">
        <v>27</v>
      </c>
      <c r="F11799" t="s">
        <v>22</v>
      </c>
      <c r="G11799" t="s">
        <v>210</v>
      </c>
      <c r="H11799">
        <v>4</v>
      </c>
      <c r="I11799">
        <v>36066.160000000003</v>
      </c>
      <c r="J11799">
        <v>0</v>
      </c>
      <c r="K11799">
        <v>144264.64000000001</v>
      </c>
      <c r="L11799">
        <v>39387.599999999999</v>
      </c>
      <c r="M11799">
        <f t="shared" si="554"/>
        <v>144264.64000000001</v>
      </c>
      <c r="N11799" t="str">
        <f t="shared" si="552"/>
        <v>Q3</v>
      </c>
      <c r="O11799" s="2">
        <f t="shared" si="553"/>
        <v>27.302324394945288</v>
      </c>
      <c r="P11799" t="str">
        <f>VLOOKUP(retail_sales_2023!C11799,customers!A:J,5,)</f>
        <v>Chandigarh</v>
      </c>
      <c r="Q11799" t="str">
        <f>VLOOKUP(C11799,customers!A:J,10,0)</f>
        <v>Premium</v>
      </c>
    </row>
    <row r="11800" spans="1:17" x14ac:dyDescent="0.3">
      <c r="A11800" t="s">
        <v>12891</v>
      </c>
      <c r="B11800" s="1">
        <v>45236</v>
      </c>
      <c r="C11800" t="s">
        <v>2508</v>
      </c>
      <c r="D11800" t="s">
        <v>2509</v>
      </c>
      <c r="E11800" t="s">
        <v>33</v>
      </c>
      <c r="F11800" t="s">
        <v>22</v>
      </c>
      <c r="G11800" t="s">
        <v>182</v>
      </c>
      <c r="H11800">
        <v>4</v>
      </c>
      <c r="I11800">
        <v>37276.9</v>
      </c>
      <c r="J11800">
        <v>0</v>
      </c>
      <c r="K11800">
        <v>149107.6</v>
      </c>
      <c r="L11800">
        <v>27832.98</v>
      </c>
      <c r="M11800">
        <f t="shared" si="554"/>
        <v>149107.6</v>
      </c>
      <c r="N11800" t="str">
        <f t="shared" si="552"/>
        <v>Q4</v>
      </c>
      <c r="O11800" s="2">
        <f t="shared" si="553"/>
        <v>18.666372471959846</v>
      </c>
      <c r="P11800" t="str">
        <f>VLOOKUP(retail_sales_2023!C11800,customers!A:J,5,)</f>
        <v>Ahmedabad</v>
      </c>
      <c r="Q11800" t="str">
        <f>VLOOKUP(C11800,customers!A:J,10,0)</f>
        <v>Premium</v>
      </c>
    </row>
    <row r="11801" spans="1:17" x14ac:dyDescent="0.3">
      <c r="A11801" t="s">
        <v>12892</v>
      </c>
      <c r="B11801" s="1">
        <v>44947</v>
      </c>
      <c r="C11801" t="s">
        <v>657</v>
      </c>
      <c r="D11801" t="s">
        <v>658</v>
      </c>
      <c r="E11801" t="s">
        <v>33</v>
      </c>
      <c r="F11801" t="s">
        <v>43</v>
      </c>
      <c r="G11801" t="s">
        <v>121</v>
      </c>
      <c r="H11801">
        <v>2</v>
      </c>
      <c r="I11801">
        <v>15614.19</v>
      </c>
      <c r="J11801">
        <v>0.3</v>
      </c>
      <c r="K11801">
        <v>21859.87</v>
      </c>
      <c r="L11801">
        <v>2292.4699999999998</v>
      </c>
      <c r="M11801">
        <f t="shared" si="554"/>
        <v>21859.865999999998</v>
      </c>
      <c r="N11801" t="str">
        <f t="shared" si="552"/>
        <v>Q1</v>
      </c>
      <c r="O11801" s="2">
        <f t="shared" si="553"/>
        <v>10.487116346071591</v>
      </c>
      <c r="P11801" t="str">
        <f>VLOOKUP(retail_sales_2023!C11801,customers!A:J,5,)</f>
        <v>Pune</v>
      </c>
      <c r="Q11801" t="str">
        <f>VLOOKUP(C11801,customers!A:J,10,0)</f>
        <v>Occasional</v>
      </c>
    </row>
    <row r="11802" spans="1:17" x14ac:dyDescent="0.3">
      <c r="A11802" t="s">
        <v>12893</v>
      </c>
      <c r="B11802" s="1">
        <v>45039</v>
      </c>
      <c r="C11802" t="s">
        <v>2333</v>
      </c>
      <c r="D11802" t="s">
        <v>2334</v>
      </c>
      <c r="E11802" t="s">
        <v>15</v>
      </c>
      <c r="F11802" t="s">
        <v>16</v>
      </c>
      <c r="G11802" t="s">
        <v>305</v>
      </c>
      <c r="H11802">
        <v>1</v>
      </c>
      <c r="I11802">
        <v>727.46</v>
      </c>
      <c r="J11802">
        <v>0</v>
      </c>
      <c r="K11802">
        <v>727.46</v>
      </c>
      <c r="L11802">
        <v>318.04000000000002</v>
      </c>
      <c r="M11802">
        <f t="shared" si="554"/>
        <v>727.46</v>
      </c>
      <c r="N11802" t="str">
        <f t="shared" si="552"/>
        <v>Q2</v>
      </c>
      <c r="O11802" s="2">
        <f t="shared" si="553"/>
        <v>43.719242295109012</v>
      </c>
      <c r="P11802" t="str">
        <f>VLOOKUP(retail_sales_2023!C11802,customers!A:J,5,)</f>
        <v>Chennai</v>
      </c>
      <c r="Q11802" t="str">
        <f>VLOOKUP(C11802,customers!A:J,10,0)</f>
        <v>Regular</v>
      </c>
    </row>
    <row r="11803" spans="1:17" x14ac:dyDescent="0.3">
      <c r="A11803" t="s">
        <v>12894</v>
      </c>
      <c r="B11803" s="1">
        <v>45132</v>
      </c>
      <c r="C11803" t="s">
        <v>846</v>
      </c>
      <c r="D11803" t="s">
        <v>847</v>
      </c>
      <c r="E11803" t="s">
        <v>15</v>
      </c>
      <c r="F11803" t="s">
        <v>43</v>
      </c>
      <c r="G11803" t="s">
        <v>301</v>
      </c>
      <c r="H11803">
        <v>5</v>
      </c>
      <c r="I11803">
        <v>62272.94</v>
      </c>
      <c r="J11803">
        <v>0.1</v>
      </c>
      <c r="K11803">
        <v>280228.23</v>
      </c>
      <c r="L11803">
        <v>36001.949999999997</v>
      </c>
      <c r="M11803">
        <f t="shared" si="554"/>
        <v>280228.23000000004</v>
      </c>
      <c r="N11803" t="str">
        <f t="shared" si="552"/>
        <v>Q3</v>
      </c>
      <c r="O11803" s="2">
        <f t="shared" si="553"/>
        <v>12.847367304857189</v>
      </c>
      <c r="P11803" t="str">
        <f>VLOOKUP(retail_sales_2023!C11803,customers!A:J,5,)</f>
        <v>Coimbatore</v>
      </c>
      <c r="Q11803" t="str">
        <f>VLOOKUP(C11803,customers!A:J,10,0)</f>
        <v>Premium</v>
      </c>
    </row>
    <row r="11804" spans="1:17" x14ac:dyDescent="0.3">
      <c r="A11804" t="s">
        <v>12895</v>
      </c>
      <c r="B11804" s="1">
        <v>44947</v>
      </c>
      <c r="C11804" t="s">
        <v>1576</v>
      </c>
      <c r="D11804" t="s">
        <v>1577</v>
      </c>
      <c r="E11804" t="s">
        <v>33</v>
      </c>
      <c r="F11804" t="s">
        <v>43</v>
      </c>
      <c r="G11804" t="s">
        <v>154</v>
      </c>
      <c r="H11804">
        <v>3</v>
      </c>
      <c r="I11804">
        <v>37855.089999999997</v>
      </c>
      <c r="J11804">
        <v>0.25</v>
      </c>
      <c r="K11804">
        <v>85173.95</v>
      </c>
      <c r="L11804">
        <v>8263.85</v>
      </c>
      <c r="M11804">
        <f t="shared" si="554"/>
        <v>85173.952499999985</v>
      </c>
      <c r="N11804" t="str">
        <f t="shared" si="552"/>
        <v>Q1</v>
      </c>
      <c r="O11804" s="2">
        <f t="shared" si="553"/>
        <v>9.7023209561139296</v>
      </c>
      <c r="P11804" t="str">
        <f>VLOOKUP(retail_sales_2023!C11804,customers!A:J,5,)</f>
        <v>Pune</v>
      </c>
      <c r="Q11804" t="str">
        <f>VLOOKUP(C11804,customers!A:J,10,0)</f>
        <v>Regular</v>
      </c>
    </row>
    <row r="11805" spans="1:17" x14ac:dyDescent="0.3">
      <c r="A11805" t="s">
        <v>12896</v>
      </c>
      <c r="B11805" s="1">
        <v>45221</v>
      </c>
      <c r="C11805" t="s">
        <v>298</v>
      </c>
      <c r="D11805" t="s">
        <v>299</v>
      </c>
      <c r="E11805" t="s">
        <v>33</v>
      </c>
      <c r="F11805" t="s">
        <v>52</v>
      </c>
      <c r="G11805" t="s">
        <v>133</v>
      </c>
      <c r="H11805">
        <v>1</v>
      </c>
      <c r="I11805">
        <v>416.58</v>
      </c>
      <c r="J11805">
        <v>0.05</v>
      </c>
      <c r="K11805">
        <v>395.75</v>
      </c>
      <c r="L11805">
        <v>39.43</v>
      </c>
      <c r="M11805">
        <f t="shared" si="554"/>
        <v>395.75099999999998</v>
      </c>
      <c r="N11805" t="str">
        <f t="shared" si="552"/>
        <v>Q4</v>
      </c>
      <c r="O11805" s="2">
        <f t="shared" si="553"/>
        <v>9.9633607075173707</v>
      </c>
      <c r="P11805" t="str">
        <f>VLOOKUP(retail_sales_2023!C11805,customers!A:J,5,)</f>
        <v>Mumbai</v>
      </c>
      <c r="Q11805" t="str">
        <f>VLOOKUP(C11805,customers!A:J,10,0)</f>
        <v>Regular</v>
      </c>
    </row>
    <row r="11806" spans="1:17" x14ac:dyDescent="0.3">
      <c r="A11806" t="s">
        <v>12897</v>
      </c>
      <c r="B11806" s="1">
        <v>45056</v>
      </c>
      <c r="C11806" t="s">
        <v>4155</v>
      </c>
      <c r="D11806" t="s">
        <v>4156</v>
      </c>
      <c r="E11806" t="s">
        <v>15</v>
      </c>
      <c r="F11806" t="s">
        <v>16</v>
      </c>
      <c r="G11806" t="s">
        <v>305</v>
      </c>
      <c r="H11806">
        <v>3</v>
      </c>
      <c r="I11806">
        <v>544.4</v>
      </c>
      <c r="J11806">
        <v>0.25</v>
      </c>
      <c r="K11806">
        <v>1224.9000000000001</v>
      </c>
      <c r="L11806">
        <v>550.1</v>
      </c>
      <c r="M11806">
        <f t="shared" si="554"/>
        <v>1224.8999999999999</v>
      </c>
      <c r="N11806" t="str">
        <f t="shared" si="552"/>
        <v>Q2</v>
      </c>
      <c r="O11806" s="2">
        <f t="shared" si="553"/>
        <v>44.909788554167683</v>
      </c>
      <c r="P11806" t="str">
        <f>VLOOKUP(retail_sales_2023!C11806,customers!A:J,5,)</f>
        <v>Hyderabad</v>
      </c>
      <c r="Q11806" t="str">
        <f>VLOOKUP(C11806,customers!A:J,10,0)</f>
        <v>Premium</v>
      </c>
    </row>
    <row r="11807" spans="1:17" x14ac:dyDescent="0.3">
      <c r="A11807" t="s">
        <v>12898</v>
      </c>
      <c r="B11807" s="1">
        <v>45080</v>
      </c>
      <c r="C11807" t="s">
        <v>444</v>
      </c>
      <c r="D11807" t="s">
        <v>445</v>
      </c>
      <c r="E11807" t="s">
        <v>27</v>
      </c>
      <c r="F11807" t="s">
        <v>38</v>
      </c>
      <c r="G11807" t="s">
        <v>456</v>
      </c>
      <c r="H11807">
        <v>5</v>
      </c>
      <c r="I11807">
        <v>2553.9499999999998</v>
      </c>
      <c r="J11807">
        <v>0</v>
      </c>
      <c r="K11807">
        <v>12769.75</v>
      </c>
      <c r="L11807">
        <v>2591.21</v>
      </c>
      <c r="M11807">
        <f t="shared" si="554"/>
        <v>12769.75</v>
      </c>
      <c r="N11807" t="str">
        <f t="shared" si="552"/>
        <v>Q2</v>
      </c>
      <c r="O11807" s="2">
        <f t="shared" si="553"/>
        <v>20.291783316039862</v>
      </c>
      <c r="P11807" t="str">
        <f>VLOOKUP(retail_sales_2023!C11807,customers!A:J,5,)</f>
        <v>Jaipur</v>
      </c>
      <c r="Q11807" t="str">
        <f>VLOOKUP(C11807,customers!A:J,10,0)</f>
        <v>Regular</v>
      </c>
    </row>
    <row r="11808" spans="1:17" x14ac:dyDescent="0.3">
      <c r="A11808" t="s">
        <v>12899</v>
      </c>
      <c r="B11808" s="1">
        <v>45257</v>
      </c>
      <c r="C11808" t="s">
        <v>934</v>
      </c>
      <c r="D11808" t="s">
        <v>935</v>
      </c>
      <c r="E11808" t="s">
        <v>21</v>
      </c>
      <c r="F11808" t="s">
        <v>28</v>
      </c>
      <c r="G11808" t="s">
        <v>439</v>
      </c>
      <c r="H11808">
        <v>1</v>
      </c>
      <c r="I11808">
        <v>1832.95</v>
      </c>
      <c r="J11808">
        <v>0</v>
      </c>
      <c r="K11808">
        <v>1832.95</v>
      </c>
      <c r="L11808">
        <v>405.17</v>
      </c>
      <c r="M11808">
        <f t="shared" si="554"/>
        <v>1832.95</v>
      </c>
      <c r="N11808" t="str">
        <f t="shared" si="552"/>
        <v>Q4</v>
      </c>
      <c r="O11808" s="2">
        <f t="shared" si="553"/>
        <v>22.104803731689355</v>
      </c>
      <c r="P11808" t="str">
        <f>VLOOKUP(retail_sales_2023!C11808,customers!A:J,5,)</f>
        <v>Guwahati</v>
      </c>
      <c r="Q11808" t="str">
        <f>VLOOKUP(C11808,customers!A:J,10,0)</f>
        <v>Occasional</v>
      </c>
    </row>
    <row r="11809" spans="1:17" x14ac:dyDescent="0.3">
      <c r="A11809" t="s">
        <v>12900</v>
      </c>
      <c r="B11809" s="1">
        <v>45043</v>
      </c>
      <c r="C11809" t="s">
        <v>1109</v>
      </c>
      <c r="D11809" t="s">
        <v>1110</v>
      </c>
      <c r="E11809" t="s">
        <v>15</v>
      </c>
      <c r="F11809" t="s">
        <v>81</v>
      </c>
      <c r="G11809" t="s">
        <v>239</v>
      </c>
      <c r="H11809">
        <v>1</v>
      </c>
      <c r="I11809">
        <v>4332.7</v>
      </c>
      <c r="J11809">
        <v>0.3</v>
      </c>
      <c r="K11809">
        <v>3032.89</v>
      </c>
      <c r="L11809">
        <v>1168.75</v>
      </c>
      <c r="M11809">
        <f t="shared" si="554"/>
        <v>3032.89</v>
      </c>
      <c r="N11809" t="str">
        <f t="shared" si="552"/>
        <v>Q2</v>
      </c>
      <c r="O11809" s="2">
        <f t="shared" si="553"/>
        <v>38.5358519431961</v>
      </c>
      <c r="P11809" t="str">
        <f>VLOOKUP(retail_sales_2023!C11809,customers!A:J,5,)</f>
        <v>Bengaluru</v>
      </c>
      <c r="Q11809" t="str">
        <f>VLOOKUP(C11809,customers!A:J,10,0)</f>
        <v>Premium</v>
      </c>
    </row>
    <row r="11810" spans="1:17" x14ac:dyDescent="0.3">
      <c r="A11810" t="s">
        <v>12901</v>
      </c>
      <c r="B11810" s="1">
        <v>45169</v>
      </c>
      <c r="C11810" t="s">
        <v>4550</v>
      </c>
      <c r="D11810" t="s">
        <v>4551</v>
      </c>
      <c r="E11810" t="s">
        <v>21</v>
      </c>
      <c r="F11810" t="s">
        <v>52</v>
      </c>
      <c r="G11810" t="s">
        <v>133</v>
      </c>
      <c r="H11810">
        <v>7</v>
      </c>
      <c r="I11810">
        <v>122.08</v>
      </c>
      <c r="J11810">
        <v>0.1</v>
      </c>
      <c r="K11810">
        <v>769.1</v>
      </c>
      <c r="L11810">
        <v>74.069999999999993</v>
      </c>
      <c r="M11810">
        <f t="shared" si="554"/>
        <v>769.10399999999993</v>
      </c>
      <c r="N11810" t="str">
        <f t="shared" si="552"/>
        <v>Q3</v>
      </c>
      <c r="O11810" s="2">
        <f t="shared" si="553"/>
        <v>9.6307372253283052</v>
      </c>
      <c r="P11810" t="str">
        <f>VLOOKUP(retail_sales_2023!C11810,customers!A:J,5,)</f>
        <v>Ranchi</v>
      </c>
      <c r="Q11810" t="str">
        <f>VLOOKUP(C11810,customers!A:J,10,0)</f>
        <v>Premium</v>
      </c>
    </row>
    <row r="11811" spans="1:17" x14ac:dyDescent="0.3">
      <c r="A11811" t="s">
        <v>12902</v>
      </c>
      <c r="B11811" s="1">
        <v>45260</v>
      </c>
      <c r="C11811" t="s">
        <v>1536</v>
      </c>
      <c r="D11811" t="s">
        <v>1537</v>
      </c>
      <c r="E11811" t="s">
        <v>15</v>
      </c>
      <c r="F11811" t="s">
        <v>43</v>
      </c>
      <c r="G11811" t="s">
        <v>301</v>
      </c>
      <c r="H11811">
        <v>1</v>
      </c>
      <c r="I11811">
        <v>34025.410000000003</v>
      </c>
      <c r="J11811">
        <v>0.3</v>
      </c>
      <c r="K11811">
        <v>23817.79</v>
      </c>
      <c r="L11811">
        <v>3438.68</v>
      </c>
      <c r="M11811">
        <f t="shared" si="554"/>
        <v>23817.787</v>
      </c>
      <c r="N11811" t="str">
        <f t="shared" si="552"/>
        <v>Q4</v>
      </c>
      <c r="O11811" s="2">
        <f t="shared" si="553"/>
        <v>14.43744360832806</v>
      </c>
      <c r="P11811" t="str">
        <f>VLOOKUP(retail_sales_2023!C11811,customers!A:J,5,)</f>
        <v>Kochi</v>
      </c>
      <c r="Q11811" t="str">
        <f>VLOOKUP(C11811,customers!A:J,10,0)</f>
        <v>Regular</v>
      </c>
    </row>
    <row r="11812" spans="1:17" x14ac:dyDescent="0.3">
      <c r="A11812" t="s">
        <v>12903</v>
      </c>
      <c r="B11812" s="1">
        <v>45083</v>
      </c>
      <c r="C11812" t="s">
        <v>425</v>
      </c>
      <c r="D11812" t="s">
        <v>426</v>
      </c>
      <c r="E11812" t="s">
        <v>33</v>
      </c>
      <c r="F11812" t="s">
        <v>52</v>
      </c>
      <c r="G11812" t="s">
        <v>937</v>
      </c>
      <c r="H11812">
        <v>0</v>
      </c>
      <c r="I11812">
        <v>499.67</v>
      </c>
      <c r="J11812">
        <v>0</v>
      </c>
      <c r="K11812">
        <v>0</v>
      </c>
      <c r="L11812">
        <v>0</v>
      </c>
      <c r="M11812">
        <f t="shared" si="554"/>
        <v>0</v>
      </c>
      <c r="N11812" t="str">
        <f t="shared" si="552"/>
        <v>Q2</v>
      </c>
      <c r="O11812" s="2">
        <v>0</v>
      </c>
      <c r="P11812" t="str">
        <f>VLOOKUP(retail_sales_2023!C11812,customers!A:J,5,)</f>
        <v>Nagpur</v>
      </c>
      <c r="Q11812" t="str">
        <f>VLOOKUP(C11812,customers!A:J,10,0)</f>
        <v>Premium</v>
      </c>
    </row>
    <row r="11813" spans="1:17" x14ac:dyDescent="0.3">
      <c r="A11813" t="s">
        <v>12904</v>
      </c>
      <c r="B11813" s="1">
        <v>45246</v>
      </c>
      <c r="C11813" t="s">
        <v>482</v>
      </c>
      <c r="D11813" t="s">
        <v>483</v>
      </c>
      <c r="E11813" t="s">
        <v>15</v>
      </c>
      <c r="F11813" t="s">
        <v>52</v>
      </c>
      <c r="G11813" t="s">
        <v>200</v>
      </c>
      <c r="H11813">
        <v>1</v>
      </c>
      <c r="I11813">
        <v>526.13</v>
      </c>
      <c r="J11813">
        <v>0</v>
      </c>
      <c r="K11813">
        <v>526.13</v>
      </c>
      <c r="L11813">
        <v>46.81</v>
      </c>
      <c r="M11813">
        <f t="shared" si="554"/>
        <v>526.13</v>
      </c>
      <c r="N11813" t="str">
        <f t="shared" si="552"/>
        <v>Q4</v>
      </c>
      <c r="O11813" s="2">
        <f t="shared" si="553"/>
        <v>8.8970406553513381</v>
      </c>
      <c r="P11813" t="str">
        <f>VLOOKUP(retail_sales_2023!C11813,customers!A:J,5,)</f>
        <v>Bengaluru</v>
      </c>
      <c r="Q11813" t="str">
        <f>VLOOKUP(C11813,customers!A:J,10,0)</f>
        <v>Premium</v>
      </c>
    </row>
    <row r="11814" spans="1:17" x14ac:dyDescent="0.3">
      <c r="A11814" t="s">
        <v>12905</v>
      </c>
      <c r="B11814" s="1">
        <v>45120</v>
      </c>
      <c r="C11814" t="s">
        <v>1051</v>
      </c>
      <c r="D11814" t="s">
        <v>13093</v>
      </c>
      <c r="E11814" t="s">
        <v>21</v>
      </c>
      <c r="F11814" t="s">
        <v>43</v>
      </c>
      <c r="G11814" t="s">
        <v>154</v>
      </c>
      <c r="H11814">
        <v>1</v>
      </c>
      <c r="I11814">
        <v>10385.959999999999</v>
      </c>
      <c r="J11814">
        <v>0.05</v>
      </c>
      <c r="K11814">
        <v>9866.66</v>
      </c>
      <c r="L11814">
        <v>1202.26</v>
      </c>
      <c r="M11814">
        <f t="shared" si="554"/>
        <v>9866.6619999999984</v>
      </c>
      <c r="N11814" t="str">
        <f t="shared" si="552"/>
        <v>Q3</v>
      </c>
      <c r="O11814" s="2">
        <f t="shared" si="553"/>
        <v>12.185075800726892</v>
      </c>
      <c r="P11814" t="str">
        <f>VLOOKUP(retail_sales_2023!C11814,customers!A:J,5,)</f>
        <v>Bhubaneswar</v>
      </c>
      <c r="Q11814" t="str">
        <f>VLOOKUP(C11814,customers!A:J,10,0)</f>
        <v>Regular</v>
      </c>
    </row>
    <row r="11815" spans="1:17" x14ac:dyDescent="0.3">
      <c r="A11815" t="s">
        <v>12906</v>
      </c>
      <c r="B11815" s="1">
        <v>45043</v>
      </c>
      <c r="C11815" t="s">
        <v>732</v>
      </c>
      <c r="D11815" t="s">
        <v>733</v>
      </c>
      <c r="E11815" t="s">
        <v>15</v>
      </c>
      <c r="F11815" t="s">
        <v>16</v>
      </c>
      <c r="G11815" t="s">
        <v>86</v>
      </c>
      <c r="H11815">
        <v>5</v>
      </c>
      <c r="I11815">
        <v>859.94</v>
      </c>
      <c r="J11815">
        <v>0.2</v>
      </c>
      <c r="K11815">
        <v>3439.76</v>
      </c>
      <c r="L11815">
        <v>1397.91</v>
      </c>
      <c r="M11815">
        <f t="shared" si="554"/>
        <v>3439.7600000000007</v>
      </c>
      <c r="N11815" t="str">
        <f t="shared" si="552"/>
        <v>Q2</v>
      </c>
      <c r="O11815" s="2">
        <f t="shared" si="553"/>
        <v>40.639753936321135</v>
      </c>
      <c r="P11815" t="str">
        <f>VLOOKUP(retail_sales_2023!C11815,customers!A:J,5,)</f>
        <v>Kochi</v>
      </c>
      <c r="Q11815" t="str">
        <f>VLOOKUP(C11815,customers!A:J,10,0)</f>
        <v>Occasional</v>
      </c>
    </row>
    <row r="11816" spans="1:17" x14ac:dyDescent="0.3">
      <c r="A11816" t="s">
        <v>12907</v>
      </c>
      <c r="B11816" s="1">
        <v>44967</v>
      </c>
      <c r="C11816" t="s">
        <v>2580</v>
      </c>
      <c r="D11816" t="s">
        <v>2581</v>
      </c>
      <c r="E11816" t="s">
        <v>21</v>
      </c>
      <c r="F11816" t="s">
        <v>52</v>
      </c>
      <c r="G11816" t="s">
        <v>117</v>
      </c>
      <c r="H11816">
        <v>7</v>
      </c>
      <c r="I11816">
        <v>627.24</v>
      </c>
      <c r="J11816">
        <v>0</v>
      </c>
      <c r="K11816">
        <v>4390.68</v>
      </c>
      <c r="L11816">
        <v>272.77999999999997</v>
      </c>
      <c r="M11816">
        <f t="shared" si="554"/>
        <v>4390.68</v>
      </c>
      <c r="N11816" t="str">
        <f t="shared" si="552"/>
        <v>Q1</v>
      </c>
      <c r="O11816" s="2">
        <f t="shared" si="553"/>
        <v>6.2127050935162655</v>
      </c>
      <c r="P11816" t="str">
        <f>VLOOKUP(retail_sales_2023!C11816,customers!A:J,5,)</f>
        <v>Patna</v>
      </c>
      <c r="Q11816" t="str">
        <f>VLOOKUP(C11816,customers!A:J,10,0)</f>
        <v>Premium</v>
      </c>
    </row>
    <row r="11817" spans="1:17" x14ac:dyDescent="0.3">
      <c r="A11817" t="s">
        <v>12908</v>
      </c>
      <c r="B11817" s="1">
        <v>45009</v>
      </c>
      <c r="C11817" t="s">
        <v>262</v>
      </c>
      <c r="D11817" t="s">
        <v>263</v>
      </c>
      <c r="E11817" t="s">
        <v>27</v>
      </c>
      <c r="F11817" t="s">
        <v>43</v>
      </c>
      <c r="G11817" t="s">
        <v>128</v>
      </c>
      <c r="H11817">
        <v>2</v>
      </c>
      <c r="I11817">
        <v>83569.33</v>
      </c>
      <c r="J11817">
        <v>0.25</v>
      </c>
      <c r="K11817">
        <v>125353.99</v>
      </c>
      <c r="L11817">
        <v>12490.6</v>
      </c>
      <c r="M11817">
        <f t="shared" si="554"/>
        <v>125353.995</v>
      </c>
      <c r="N11817" t="str">
        <f t="shared" si="552"/>
        <v>Q1</v>
      </c>
      <c r="O11817" s="2">
        <f t="shared" si="553"/>
        <v>9.9642620071367496</v>
      </c>
      <c r="P11817" t="str">
        <f>VLOOKUP(retail_sales_2023!C11817,customers!A:J,5,)</f>
        <v>Jaipur</v>
      </c>
      <c r="Q11817" t="str">
        <f>VLOOKUP(C11817,customers!A:J,10,0)</f>
        <v>Premium</v>
      </c>
    </row>
    <row r="11818" spans="1:17" x14ac:dyDescent="0.3">
      <c r="A11818" t="s">
        <v>12909</v>
      </c>
      <c r="B11818" s="1">
        <v>44970</v>
      </c>
      <c r="C11818" t="s">
        <v>1223</v>
      </c>
      <c r="D11818" t="s">
        <v>1224</v>
      </c>
      <c r="E11818" t="s">
        <v>15</v>
      </c>
      <c r="F11818" t="s">
        <v>81</v>
      </c>
      <c r="G11818" t="s">
        <v>370</v>
      </c>
      <c r="H11818">
        <v>3</v>
      </c>
      <c r="I11818">
        <v>1695.74</v>
      </c>
      <c r="J11818">
        <v>0.05</v>
      </c>
      <c r="K11818">
        <v>4832.8599999999997</v>
      </c>
      <c r="L11818">
        <v>1648</v>
      </c>
      <c r="M11818">
        <f t="shared" si="554"/>
        <v>4832.8590000000004</v>
      </c>
      <c r="N11818" t="str">
        <f t="shared" si="552"/>
        <v>Q1</v>
      </c>
      <c r="O11818" s="2">
        <f t="shared" si="553"/>
        <v>34.099891161755153</v>
      </c>
      <c r="P11818" t="str">
        <f>VLOOKUP(retail_sales_2023!C11818,customers!A:J,5,)</f>
        <v>Chennai</v>
      </c>
      <c r="Q11818" t="str">
        <f>VLOOKUP(C11818,customers!A:J,10,0)</f>
        <v>Premium</v>
      </c>
    </row>
    <row r="11819" spans="1:17" x14ac:dyDescent="0.3">
      <c r="A11819" t="s">
        <v>12910</v>
      </c>
      <c r="B11819" s="1">
        <v>44990</v>
      </c>
      <c r="C11819" t="s">
        <v>13</v>
      </c>
      <c r="D11819" t="s">
        <v>14</v>
      </c>
      <c r="E11819" t="s">
        <v>15</v>
      </c>
      <c r="F11819" t="s">
        <v>81</v>
      </c>
      <c r="G11819" t="s">
        <v>370</v>
      </c>
      <c r="H11819">
        <v>2</v>
      </c>
      <c r="I11819">
        <v>394.17</v>
      </c>
      <c r="J11819">
        <v>0.05</v>
      </c>
      <c r="K11819">
        <v>748.92</v>
      </c>
      <c r="L11819">
        <v>163.82</v>
      </c>
      <c r="M11819">
        <f t="shared" si="554"/>
        <v>748.923</v>
      </c>
      <c r="N11819" t="str">
        <f t="shared" si="552"/>
        <v>Q1</v>
      </c>
      <c r="O11819" s="2">
        <f t="shared" si="553"/>
        <v>21.874165464936173</v>
      </c>
      <c r="P11819" t="str">
        <f>VLOOKUP(retail_sales_2023!C11819,customers!A:J,5,)</f>
        <v>Kochi</v>
      </c>
      <c r="Q11819" t="str">
        <f>VLOOKUP(C11819,customers!A:J,10,0)</f>
        <v>Regular</v>
      </c>
    </row>
    <row r="11820" spans="1:17" x14ac:dyDescent="0.3">
      <c r="A11820" t="s">
        <v>12911</v>
      </c>
      <c r="B11820" s="1">
        <v>45034</v>
      </c>
      <c r="C11820" t="s">
        <v>88</v>
      </c>
      <c r="D11820" t="s">
        <v>89</v>
      </c>
      <c r="E11820" t="s">
        <v>15</v>
      </c>
      <c r="F11820" t="s">
        <v>81</v>
      </c>
      <c r="G11820" t="s">
        <v>370</v>
      </c>
      <c r="H11820">
        <v>1</v>
      </c>
      <c r="I11820">
        <v>1888.83</v>
      </c>
      <c r="J11820">
        <v>0</v>
      </c>
      <c r="K11820">
        <v>1888.83</v>
      </c>
      <c r="L11820">
        <v>623.89</v>
      </c>
      <c r="M11820">
        <f t="shared" si="554"/>
        <v>1888.83</v>
      </c>
      <c r="N11820" t="str">
        <f t="shared" si="552"/>
        <v>Q2</v>
      </c>
      <c r="O11820" s="2">
        <f t="shared" si="553"/>
        <v>33.030500362658366</v>
      </c>
      <c r="P11820" t="str">
        <f>VLOOKUP(retail_sales_2023!C11820,customers!A:J,5,)</f>
        <v>Coimbatore</v>
      </c>
      <c r="Q11820" t="str">
        <f>VLOOKUP(C11820,customers!A:J,10,0)</f>
        <v>Regular</v>
      </c>
    </row>
    <row r="11821" spans="1:17" x14ac:dyDescent="0.3">
      <c r="A11821" t="s">
        <v>12912</v>
      </c>
      <c r="B11821" s="1">
        <v>44990</v>
      </c>
      <c r="C11821" t="s">
        <v>2086</v>
      </c>
      <c r="D11821" t="s">
        <v>2087</v>
      </c>
      <c r="E11821" t="s">
        <v>33</v>
      </c>
      <c r="F11821" t="s">
        <v>43</v>
      </c>
      <c r="G11821" t="s">
        <v>301</v>
      </c>
      <c r="H11821">
        <v>3</v>
      </c>
      <c r="I11821">
        <v>18696.23</v>
      </c>
      <c r="J11821">
        <v>0.05</v>
      </c>
      <c r="K11821">
        <v>53284.26</v>
      </c>
      <c r="L11821">
        <v>5480.58</v>
      </c>
      <c r="M11821">
        <f t="shared" si="554"/>
        <v>53284.255499999999</v>
      </c>
      <c r="N11821" t="str">
        <f t="shared" si="552"/>
        <v>Q1</v>
      </c>
      <c r="O11821" s="2">
        <f t="shared" si="553"/>
        <v>10.285551493067558</v>
      </c>
      <c r="P11821" t="str">
        <f>VLOOKUP(retail_sales_2023!C11821,customers!A:J,5,)</f>
        <v>Pune</v>
      </c>
      <c r="Q11821" t="str">
        <f>VLOOKUP(C11821,customers!A:J,10,0)</f>
        <v>Premium</v>
      </c>
    </row>
    <row r="11822" spans="1:17" x14ac:dyDescent="0.3">
      <c r="A11822" t="s">
        <v>12913</v>
      </c>
      <c r="B11822" s="1">
        <v>45125</v>
      </c>
      <c r="C11822" t="s">
        <v>875</v>
      </c>
      <c r="D11822" t="s">
        <v>876</v>
      </c>
      <c r="E11822" t="s">
        <v>15</v>
      </c>
      <c r="F11822" t="s">
        <v>43</v>
      </c>
      <c r="G11822" t="s">
        <v>128</v>
      </c>
      <c r="H11822">
        <v>3</v>
      </c>
      <c r="I11822">
        <v>78644.160000000003</v>
      </c>
      <c r="J11822">
        <v>0.25</v>
      </c>
      <c r="K11822">
        <v>176949.36</v>
      </c>
      <c r="L11822">
        <v>23686.45</v>
      </c>
      <c r="M11822">
        <f t="shared" si="554"/>
        <v>176949.36000000002</v>
      </c>
      <c r="N11822" t="str">
        <f t="shared" si="552"/>
        <v>Q3</v>
      </c>
      <c r="O11822" s="2">
        <f t="shared" si="553"/>
        <v>13.386004899932955</v>
      </c>
      <c r="P11822" t="str">
        <f>VLOOKUP(retail_sales_2023!C11822,customers!A:J,5,)</f>
        <v>Chennai</v>
      </c>
      <c r="Q11822" t="str">
        <f>VLOOKUP(C11822,customers!A:J,10,0)</f>
        <v>Premium</v>
      </c>
    </row>
    <row r="11823" spans="1:17" x14ac:dyDescent="0.3">
      <c r="A11823" t="s">
        <v>12914</v>
      </c>
      <c r="B11823" s="1">
        <v>45138</v>
      </c>
      <c r="C11823" t="s">
        <v>55</v>
      </c>
      <c r="D11823" t="s">
        <v>56</v>
      </c>
      <c r="E11823" t="s">
        <v>27</v>
      </c>
      <c r="F11823" t="s">
        <v>81</v>
      </c>
      <c r="G11823" t="s">
        <v>82</v>
      </c>
      <c r="H11823">
        <v>5</v>
      </c>
      <c r="I11823">
        <v>616.15</v>
      </c>
      <c r="J11823">
        <v>0.3</v>
      </c>
      <c r="K11823">
        <v>2156.52</v>
      </c>
      <c r="L11823">
        <v>722.45</v>
      </c>
      <c r="M11823">
        <f t="shared" si="554"/>
        <v>2156.5249999999996</v>
      </c>
      <c r="N11823" t="str">
        <f t="shared" si="552"/>
        <v>Q3</v>
      </c>
      <c r="O11823" s="2">
        <f t="shared" si="553"/>
        <v>33.50073266188118</v>
      </c>
      <c r="P11823" t="str">
        <f>VLOOKUP(retail_sales_2023!C11823,customers!A:J,5,)</f>
        <v>Lucknow</v>
      </c>
      <c r="Q11823" t="str">
        <f>VLOOKUP(C11823,customers!A:J,10,0)</f>
        <v>Premium</v>
      </c>
    </row>
    <row r="11824" spans="1:17" x14ac:dyDescent="0.3">
      <c r="A11824" t="s">
        <v>12915</v>
      </c>
      <c r="B11824" s="1">
        <v>45103</v>
      </c>
      <c r="C11824" t="s">
        <v>971</v>
      </c>
      <c r="D11824" t="s">
        <v>972</v>
      </c>
      <c r="E11824" t="s">
        <v>15</v>
      </c>
      <c r="F11824" t="s">
        <v>22</v>
      </c>
      <c r="G11824" t="s">
        <v>210</v>
      </c>
      <c r="H11824">
        <v>2</v>
      </c>
      <c r="I11824">
        <v>12817.66</v>
      </c>
      <c r="J11824">
        <v>0</v>
      </c>
      <c r="K11824">
        <v>25635.32</v>
      </c>
      <c r="L11824">
        <v>8182.99</v>
      </c>
      <c r="M11824">
        <f t="shared" si="554"/>
        <v>25635.32</v>
      </c>
      <c r="N11824" t="str">
        <f t="shared" si="552"/>
        <v>Q2</v>
      </c>
      <c r="O11824" s="2">
        <f t="shared" si="553"/>
        <v>31.920764008407147</v>
      </c>
      <c r="P11824" t="str">
        <f>VLOOKUP(retail_sales_2023!C11824,customers!A:J,5,)</f>
        <v>Chennai</v>
      </c>
      <c r="Q11824" t="str">
        <f>VLOOKUP(C11824,customers!A:J,10,0)</f>
        <v>Premium</v>
      </c>
    </row>
    <row r="11825" spans="1:17" x14ac:dyDescent="0.3">
      <c r="A11825" t="s">
        <v>12916</v>
      </c>
      <c r="B11825" s="1">
        <v>45114</v>
      </c>
      <c r="C11825" t="s">
        <v>2379</v>
      </c>
      <c r="D11825" t="s">
        <v>2380</v>
      </c>
      <c r="E11825" t="s">
        <v>21</v>
      </c>
      <c r="F11825" t="s">
        <v>81</v>
      </c>
      <c r="G11825" t="s">
        <v>239</v>
      </c>
      <c r="H11825">
        <v>4</v>
      </c>
      <c r="I11825">
        <v>2879.98</v>
      </c>
      <c r="J11825">
        <v>0.2</v>
      </c>
      <c r="K11825">
        <v>9215.94</v>
      </c>
      <c r="L11825">
        <v>3089.14</v>
      </c>
      <c r="M11825">
        <f t="shared" si="554"/>
        <v>9215.9359999999997</v>
      </c>
      <c r="N11825" t="str">
        <f t="shared" si="552"/>
        <v>Q3</v>
      </c>
      <c r="O11825" s="2">
        <f t="shared" si="553"/>
        <v>33.519532462233911</v>
      </c>
      <c r="P11825" t="str">
        <f>VLOOKUP(retail_sales_2023!C11825,customers!A:J,5,)</f>
        <v>Bhubaneswar</v>
      </c>
      <c r="Q11825" t="str">
        <f>VLOOKUP(C11825,customers!A:J,10,0)</f>
        <v>Premium</v>
      </c>
    </row>
    <row r="11826" spans="1:17" x14ac:dyDescent="0.3">
      <c r="A11826" t="s">
        <v>12917</v>
      </c>
      <c r="B11826" s="1">
        <v>45085</v>
      </c>
      <c r="C11826" t="s">
        <v>1827</v>
      </c>
      <c r="D11826" t="s">
        <v>1828</v>
      </c>
      <c r="E11826" t="s">
        <v>33</v>
      </c>
      <c r="F11826" t="s">
        <v>16</v>
      </c>
      <c r="G11826" t="s">
        <v>319</v>
      </c>
      <c r="H11826">
        <v>1</v>
      </c>
      <c r="I11826">
        <v>231.67</v>
      </c>
      <c r="J11826">
        <v>0.25</v>
      </c>
      <c r="K11826">
        <v>173.75</v>
      </c>
      <c r="L11826">
        <v>76.53</v>
      </c>
      <c r="M11826">
        <f t="shared" si="554"/>
        <v>173.7525</v>
      </c>
      <c r="N11826" t="str">
        <f t="shared" si="552"/>
        <v>Q2</v>
      </c>
      <c r="O11826" s="2">
        <f t="shared" si="553"/>
        <v>44.046043165467623</v>
      </c>
      <c r="P11826" t="str">
        <f>VLOOKUP(retail_sales_2023!C11826,customers!A:J,5,)</f>
        <v>Mumbai</v>
      </c>
      <c r="Q11826" t="str">
        <f>VLOOKUP(C11826,customers!A:J,10,0)</f>
        <v>Regular</v>
      </c>
    </row>
    <row r="11827" spans="1:17" x14ac:dyDescent="0.3">
      <c r="A11827" t="s">
        <v>12918</v>
      </c>
      <c r="B11827" s="1">
        <v>45060</v>
      </c>
      <c r="C11827" t="s">
        <v>459</v>
      </c>
      <c r="D11827" t="s">
        <v>13093</v>
      </c>
      <c r="E11827" t="s">
        <v>27</v>
      </c>
      <c r="F11827" t="s">
        <v>43</v>
      </c>
      <c r="G11827" t="s">
        <v>243</v>
      </c>
      <c r="H11827">
        <v>1</v>
      </c>
      <c r="I11827">
        <v>25349.39</v>
      </c>
      <c r="J11827">
        <v>0</v>
      </c>
      <c r="K11827">
        <v>25349.39</v>
      </c>
      <c r="L11827">
        <v>3760.21</v>
      </c>
      <c r="M11827">
        <f t="shared" si="554"/>
        <v>25349.39</v>
      </c>
      <c r="N11827" t="str">
        <f t="shared" si="552"/>
        <v>Q2</v>
      </c>
      <c r="O11827" s="2">
        <f t="shared" si="553"/>
        <v>14.83353248342465</v>
      </c>
      <c r="P11827" t="str">
        <f>VLOOKUP(retail_sales_2023!C11827,customers!A:J,5,)</f>
        <v>Chandigarh</v>
      </c>
      <c r="Q11827" t="str">
        <f>VLOOKUP(C11827,customers!A:J,10,0)</f>
        <v>Premium</v>
      </c>
    </row>
    <row r="11828" spans="1:17" x14ac:dyDescent="0.3">
      <c r="A11828" t="s">
        <v>12919</v>
      </c>
      <c r="B11828" s="1">
        <v>45175</v>
      </c>
      <c r="C11828" t="s">
        <v>657</v>
      </c>
      <c r="D11828" t="s">
        <v>658</v>
      </c>
      <c r="E11828" t="s">
        <v>33</v>
      </c>
      <c r="F11828" t="s">
        <v>81</v>
      </c>
      <c r="G11828" t="s">
        <v>239</v>
      </c>
      <c r="H11828">
        <v>3</v>
      </c>
      <c r="I11828">
        <v>3242.75</v>
      </c>
      <c r="J11828">
        <v>0</v>
      </c>
      <c r="K11828">
        <v>9728.25</v>
      </c>
      <c r="L11828">
        <v>2334.09</v>
      </c>
      <c r="M11828">
        <f t="shared" si="554"/>
        <v>9728.25</v>
      </c>
      <c r="N11828" t="str">
        <f t="shared" si="552"/>
        <v>Q3</v>
      </c>
      <c r="O11828" s="2">
        <f t="shared" si="553"/>
        <v>23.99290725464498</v>
      </c>
      <c r="P11828" t="str">
        <f>VLOOKUP(retail_sales_2023!C11828,customers!A:J,5,)</f>
        <v>Pune</v>
      </c>
      <c r="Q11828" t="str">
        <f>VLOOKUP(C11828,customers!A:J,10,0)</f>
        <v>Occasional</v>
      </c>
    </row>
    <row r="11829" spans="1:17" x14ac:dyDescent="0.3">
      <c r="A11829" t="s">
        <v>12920</v>
      </c>
      <c r="B11829" s="1">
        <v>44954</v>
      </c>
      <c r="C11829" t="s">
        <v>726</v>
      </c>
      <c r="D11829" t="s">
        <v>727</v>
      </c>
      <c r="E11829" t="s">
        <v>15</v>
      </c>
      <c r="F11829" t="s">
        <v>52</v>
      </c>
      <c r="G11829" t="s">
        <v>117</v>
      </c>
      <c r="H11829">
        <v>10</v>
      </c>
      <c r="I11829">
        <v>581.82000000000005</v>
      </c>
      <c r="J11829">
        <v>0.05</v>
      </c>
      <c r="K11829">
        <v>5527.29</v>
      </c>
      <c r="L11829">
        <v>327.87</v>
      </c>
      <c r="M11829">
        <f t="shared" si="554"/>
        <v>5527.2900000000009</v>
      </c>
      <c r="N11829" t="str">
        <f t="shared" si="552"/>
        <v>Q1</v>
      </c>
      <c r="O11829" s="2">
        <f t="shared" si="553"/>
        <v>5.9318400156315301</v>
      </c>
      <c r="P11829" t="str">
        <f>VLOOKUP(retail_sales_2023!C11829,customers!A:J,5,)</f>
        <v>Kochi</v>
      </c>
      <c r="Q11829" t="str">
        <f>VLOOKUP(C11829,customers!A:J,10,0)</f>
        <v>Occasional</v>
      </c>
    </row>
    <row r="11830" spans="1:17" x14ac:dyDescent="0.3">
      <c r="A11830" t="s">
        <v>12921</v>
      </c>
      <c r="B11830" s="1">
        <v>45156</v>
      </c>
      <c r="C11830" t="s">
        <v>180</v>
      </c>
      <c r="D11830" t="s">
        <v>181</v>
      </c>
      <c r="E11830" t="s">
        <v>15</v>
      </c>
      <c r="F11830" t="s">
        <v>43</v>
      </c>
      <c r="G11830" t="s">
        <v>110</v>
      </c>
      <c r="H11830">
        <v>3</v>
      </c>
      <c r="I11830">
        <v>18115.830000000002</v>
      </c>
      <c r="J11830">
        <v>0.05</v>
      </c>
      <c r="K11830">
        <v>51630.12</v>
      </c>
      <c r="L11830">
        <v>7674.58</v>
      </c>
      <c r="M11830">
        <f t="shared" si="554"/>
        <v>51630.1155</v>
      </c>
      <c r="N11830" t="str">
        <f t="shared" si="552"/>
        <v>Q3</v>
      </c>
      <c r="O11830" s="2">
        <f t="shared" si="553"/>
        <v>14.864540310965769</v>
      </c>
      <c r="P11830" t="str">
        <f>VLOOKUP(retail_sales_2023!C11830,customers!A:J,5,)</f>
        <v>Kochi</v>
      </c>
      <c r="Q11830" t="str">
        <f>VLOOKUP(C11830,customers!A:J,10,0)</f>
        <v>Premium</v>
      </c>
    </row>
    <row r="11831" spans="1:17" x14ac:dyDescent="0.3">
      <c r="A11831" t="s">
        <v>12922</v>
      </c>
      <c r="B11831" s="1">
        <v>45028</v>
      </c>
      <c r="C11831" t="s">
        <v>1240</v>
      </c>
      <c r="D11831" t="s">
        <v>1241</v>
      </c>
      <c r="E11831" t="s">
        <v>33</v>
      </c>
      <c r="F11831" t="s">
        <v>43</v>
      </c>
      <c r="G11831" t="s">
        <v>178</v>
      </c>
      <c r="H11831">
        <v>1</v>
      </c>
      <c r="I11831">
        <v>58875.82</v>
      </c>
      <c r="J11831">
        <v>0</v>
      </c>
      <c r="K11831">
        <v>58875.82</v>
      </c>
      <c r="L11831">
        <v>6697.44</v>
      </c>
      <c r="M11831">
        <f t="shared" si="554"/>
        <v>58875.82</v>
      </c>
      <c r="N11831" t="str">
        <f t="shared" si="552"/>
        <v>Q2</v>
      </c>
      <c r="O11831" s="2">
        <f t="shared" si="553"/>
        <v>11.375535831178233</v>
      </c>
      <c r="P11831" t="str">
        <f>VLOOKUP(retail_sales_2023!C11831,customers!A:J,5,)</f>
        <v>Surat</v>
      </c>
      <c r="Q11831" t="str">
        <f>VLOOKUP(C11831,customers!A:J,10,0)</f>
        <v>Premium</v>
      </c>
    </row>
    <row r="11832" spans="1:17" x14ac:dyDescent="0.3">
      <c r="A11832" t="s">
        <v>12923</v>
      </c>
      <c r="B11832" s="1">
        <v>45101</v>
      </c>
      <c r="C11832" t="s">
        <v>459</v>
      </c>
      <c r="D11832" t="s">
        <v>460</v>
      </c>
      <c r="E11832" t="s">
        <v>27</v>
      </c>
      <c r="F11832" t="s">
        <v>38</v>
      </c>
      <c r="G11832" t="s">
        <v>48</v>
      </c>
      <c r="H11832">
        <v>1</v>
      </c>
      <c r="I11832">
        <v>3664.72</v>
      </c>
      <c r="J11832">
        <v>0.2</v>
      </c>
      <c r="K11832">
        <v>2931.78</v>
      </c>
      <c r="L11832">
        <v>965.24</v>
      </c>
      <c r="M11832">
        <f t="shared" si="554"/>
        <v>2931.7759999999998</v>
      </c>
      <c r="N11832" t="str">
        <f t="shared" si="552"/>
        <v>Q2</v>
      </c>
      <c r="O11832" s="2">
        <f t="shared" si="553"/>
        <v>32.92334349780679</v>
      </c>
      <c r="P11832" t="str">
        <f>VLOOKUP(retail_sales_2023!C11832,customers!A:J,5,)</f>
        <v>Chandigarh</v>
      </c>
      <c r="Q11832" t="str">
        <f>VLOOKUP(C11832,customers!A:J,10,0)</f>
        <v>Premium</v>
      </c>
    </row>
    <row r="11833" spans="1:17" x14ac:dyDescent="0.3">
      <c r="A11833" t="s">
        <v>12924</v>
      </c>
      <c r="B11833" s="1">
        <v>45022</v>
      </c>
      <c r="C11833" t="s">
        <v>722</v>
      </c>
      <c r="D11833" t="s">
        <v>723</v>
      </c>
      <c r="E11833" t="s">
        <v>15</v>
      </c>
      <c r="F11833" t="s">
        <v>28</v>
      </c>
      <c r="G11833" t="s">
        <v>280</v>
      </c>
      <c r="H11833">
        <v>5</v>
      </c>
      <c r="I11833">
        <v>6057.76</v>
      </c>
      <c r="J11833">
        <v>0</v>
      </c>
      <c r="K11833">
        <v>30288.799999999999</v>
      </c>
      <c r="L11833">
        <v>6281.8</v>
      </c>
      <c r="M11833">
        <f t="shared" si="554"/>
        <v>30288.800000000003</v>
      </c>
      <c r="N11833" t="str">
        <f t="shared" si="552"/>
        <v>Q2</v>
      </c>
      <c r="O11833" s="2">
        <f t="shared" si="553"/>
        <v>20.739679353424371</v>
      </c>
      <c r="P11833" t="str">
        <f>VLOOKUP(retail_sales_2023!C11833,customers!A:J,5,)</f>
        <v>Bengaluru</v>
      </c>
      <c r="Q11833" t="str">
        <f>VLOOKUP(C11833,customers!A:J,10,0)</f>
        <v>Premium</v>
      </c>
    </row>
    <row r="11834" spans="1:17" x14ac:dyDescent="0.3">
      <c r="A11834" t="s">
        <v>12925</v>
      </c>
      <c r="B11834" s="1">
        <v>45118</v>
      </c>
      <c r="C11834" t="s">
        <v>2136</v>
      </c>
      <c r="D11834" t="s">
        <v>2137</v>
      </c>
      <c r="E11834" t="s">
        <v>27</v>
      </c>
      <c r="F11834" t="s">
        <v>81</v>
      </c>
      <c r="G11834" t="s">
        <v>82</v>
      </c>
      <c r="H11834">
        <v>4</v>
      </c>
      <c r="I11834">
        <v>471.85</v>
      </c>
      <c r="J11834">
        <v>0</v>
      </c>
      <c r="K11834">
        <v>1887.4</v>
      </c>
      <c r="L11834">
        <v>724.54</v>
      </c>
      <c r="M11834">
        <f t="shared" si="554"/>
        <v>1887.4</v>
      </c>
      <c r="N11834" t="str">
        <f t="shared" si="552"/>
        <v>Q3</v>
      </c>
      <c r="O11834" s="2">
        <f t="shared" si="553"/>
        <v>38.388258980608242</v>
      </c>
      <c r="P11834" t="str">
        <f>VLOOKUP(retail_sales_2023!C11834,customers!A:J,5,)</f>
        <v>Chandigarh</v>
      </c>
      <c r="Q11834" t="str">
        <f>VLOOKUP(C11834,customers!A:J,10,0)</f>
        <v>Premium</v>
      </c>
    </row>
    <row r="11835" spans="1:17" x14ac:dyDescent="0.3">
      <c r="A11835" t="s">
        <v>12926</v>
      </c>
      <c r="B11835" s="1">
        <v>45034</v>
      </c>
      <c r="C11835" t="s">
        <v>1292</v>
      </c>
      <c r="D11835" t="s">
        <v>1293</v>
      </c>
      <c r="E11835" t="s">
        <v>15</v>
      </c>
      <c r="F11835" t="s">
        <v>28</v>
      </c>
      <c r="G11835" t="s">
        <v>280</v>
      </c>
      <c r="H11835">
        <v>5</v>
      </c>
      <c r="I11835">
        <v>3167.5</v>
      </c>
      <c r="J11835">
        <v>0.1</v>
      </c>
      <c r="K11835">
        <v>14253.75</v>
      </c>
      <c r="L11835">
        <v>3717.46</v>
      </c>
      <c r="M11835">
        <f t="shared" si="554"/>
        <v>14253.75</v>
      </c>
      <c r="N11835" t="str">
        <f t="shared" si="552"/>
        <v>Q2</v>
      </c>
      <c r="O11835" s="2">
        <f t="shared" si="553"/>
        <v>26.080575287205122</v>
      </c>
      <c r="P11835" t="str">
        <f>VLOOKUP(retail_sales_2023!C11835,customers!A:J,5,)</f>
        <v>Hyderabad</v>
      </c>
      <c r="Q11835" t="str">
        <f>VLOOKUP(C11835,customers!A:J,10,0)</f>
        <v>Premium</v>
      </c>
    </row>
    <row r="11836" spans="1:17" x14ac:dyDescent="0.3">
      <c r="A11836" t="s">
        <v>12927</v>
      </c>
      <c r="B11836" s="1">
        <v>44944</v>
      </c>
      <c r="C11836" t="s">
        <v>431</v>
      </c>
      <c r="D11836" t="s">
        <v>432</v>
      </c>
      <c r="E11836" t="s">
        <v>27</v>
      </c>
      <c r="F11836" t="s">
        <v>38</v>
      </c>
      <c r="G11836" t="s">
        <v>39</v>
      </c>
      <c r="H11836">
        <v>1</v>
      </c>
      <c r="I11836">
        <v>663.9</v>
      </c>
      <c r="J11836">
        <v>0.25</v>
      </c>
      <c r="K11836">
        <v>497.92</v>
      </c>
      <c r="L11836">
        <v>105.37</v>
      </c>
      <c r="M11836">
        <f t="shared" si="554"/>
        <v>497.92499999999995</v>
      </c>
      <c r="N11836" t="str">
        <f t="shared" si="552"/>
        <v>Q1</v>
      </c>
      <c r="O11836" s="2">
        <f t="shared" si="553"/>
        <v>21.162034061696659</v>
      </c>
      <c r="P11836" t="str">
        <f>VLOOKUP(retail_sales_2023!C11836,customers!A:J,5,)</f>
        <v>Delhi</v>
      </c>
      <c r="Q11836" t="str">
        <f>VLOOKUP(C11836,customers!A:J,10,0)</f>
        <v>Regular</v>
      </c>
    </row>
    <row r="11837" spans="1:17" x14ac:dyDescent="0.3">
      <c r="A11837" t="s">
        <v>12928</v>
      </c>
      <c r="B11837" s="1">
        <v>44947</v>
      </c>
      <c r="C11837" t="s">
        <v>1034</v>
      </c>
      <c r="D11837" t="s">
        <v>1035</v>
      </c>
      <c r="E11837" t="s">
        <v>21</v>
      </c>
      <c r="F11837" t="s">
        <v>38</v>
      </c>
      <c r="G11837" t="s">
        <v>395</v>
      </c>
      <c r="H11837">
        <v>4</v>
      </c>
      <c r="I11837">
        <v>2503.4499999999998</v>
      </c>
      <c r="J11837">
        <v>0.05</v>
      </c>
      <c r="K11837">
        <v>9513.11</v>
      </c>
      <c r="L11837">
        <v>3116.11</v>
      </c>
      <c r="M11837">
        <f t="shared" si="554"/>
        <v>9513.1099999999988</v>
      </c>
      <c r="N11837" t="str">
        <f t="shared" si="552"/>
        <v>Q1</v>
      </c>
      <c r="O11837" s="2">
        <f t="shared" si="553"/>
        <v>32.75595467728219</v>
      </c>
      <c r="P11837" t="str">
        <f>VLOOKUP(retail_sales_2023!C11837,customers!A:J,5,)</f>
        <v>Ranchi</v>
      </c>
      <c r="Q11837" t="str">
        <f>VLOOKUP(C11837,customers!A:J,10,0)</f>
        <v>Premium</v>
      </c>
    </row>
    <row r="11838" spans="1:17" x14ac:dyDescent="0.3">
      <c r="A11838" t="s">
        <v>12929</v>
      </c>
      <c r="B11838" s="1">
        <v>45109</v>
      </c>
      <c r="C11838" t="s">
        <v>307</v>
      </c>
      <c r="D11838" t="s">
        <v>308</v>
      </c>
      <c r="E11838" t="s">
        <v>21</v>
      </c>
      <c r="F11838" t="s">
        <v>16</v>
      </c>
      <c r="G11838" t="s">
        <v>296</v>
      </c>
      <c r="H11838">
        <v>3</v>
      </c>
      <c r="I11838">
        <v>446.13</v>
      </c>
      <c r="J11838">
        <v>0.25</v>
      </c>
      <c r="K11838">
        <v>1003.79</v>
      </c>
      <c r="L11838">
        <v>396.09</v>
      </c>
      <c r="M11838">
        <f t="shared" si="554"/>
        <v>1003.7924999999999</v>
      </c>
      <c r="N11838" t="str">
        <f t="shared" si="552"/>
        <v>Q3</v>
      </c>
      <c r="O11838" s="2">
        <f t="shared" si="553"/>
        <v>39.459448689466917</v>
      </c>
      <c r="P11838" t="str">
        <f>VLOOKUP(retail_sales_2023!C11838,customers!A:J,5,)</f>
        <v>Patna</v>
      </c>
      <c r="Q11838" t="str">
        <f>VLOOKUP(C11838,customers!A:J,10,0)</f>
        <v>Occasional</v>
      </c>
    </row>
    <row r="11839" spans="1:17" x14ac:dyDescent="0.3">
      <c r="A11839" t="s">
        <v>12930</v>
      </c>
      <c r="B11839" s="1">
        <v>44989</v>
      </c>
      <c r="C11839" t="s">
        <v>372</v>
      </c>
      <c r="D11839" t="s">
        <v>373</v>
      </c>
      <c r="E11839" t="s">
        <v>33</v>
      </c>
      <c r="F11839" t="s">
        <v>28</v>
      </c>
      <c r="G11839" t="s">
        <v>672</v>
      </c>
      <c r="H11839">
        <v>3</v>
      </c>
      <c r="I11839">
        <v>412.42</v>
      </c>
      <c r="J11839">
        <v>0</v>
      </c>
      <c r="K11839">
        <v>1237.26</v>
      </c>
      <c r="L11839">
        <v>272.56</v>
      </c>
      <c r="M11839">
        <f t="shared" si="554"/>
        <v>1237.26</v>
      </c>
      <c r="N11839" t="str">
        <f t="shared" si="552"/>
        <v>Q1</v>
      </c>
      <c r="O11839" s="2">
        <f t="shared" si="553"/>
        <v>22.029322858574591</v>
      </c>
      <c r="P11839" t="str">
        <f>VLOOKUP(retail_sales_2023!C11839,customers!A:J,5,)</f>
        <v>Pune</v>
      </c>
      <c r="Q11839" t="str">
        <f>VLOOKUP(C11839,customers!A:J,10,0)</f>
        <v>Premium</v>
      </c>
    </row>
    <row r="11840" spans="1:17" x14ac:dyDescent="0.3">
      <c r="A11840" t="s">
        <v>12931</v>
      </c>
      <c r="B11840" s="1">
        <v>45142</v>
      </c>
      <c r="C11840" t="s">
        <v>1399</v>
      </c>
      <c r="D11840" t="s">
        <v>1400</v>
      </c>
      <c r="E11840" t="s">
        <v>21</v>
      </c>
      <c r="F11840" t="s">
        <v>28</v>
      </c>
      <c r="G11840" t="s">
        <v>97</v>
      </c>
      <c r="H11840">
        <v>2</v>
      </c>
      <c r="I11840">
        <v>4171.67</v>
      </c>
      <c r="J11840">
        <v>0</v>
      </c>
      <c r="K11840">
        <v>8343.34</v>
      </c>
      <c r="L11840">
        <v>1321.5</v>
      </c>
      <c r="M11840">
        <f t="shared" si="554"/>
        <v>8343.34</v>
      </c>
      <c r="N11840" t="str">
        <f t="shared" si="552"/>
        <v>Q3</v>
      </c>
      <c r="O11840" s="2">
        <f t="shared" si="553"/>
        <v>15.838980552152973</v>
      </c>
      <c r="P11840" t="str">
        <f>VLOOKUP(retail_sales_2023!C11840,customers!A:J,5,)</f>
        <v>Bhubaneswar</v>
      </c>
      <c r="Q11840" t="str">
        <f>VLOOKUP(C11840,customers!A:J,10,0)</f>
        <v>Premium</v>
      </c>
    </row>
    <row r="11841" spans="1:17" x14ac:dyDescent="0.3">
      <c r="A11841" t="s">
        <v>12932</v>
      </c>
      <c r="B11841" s="1">
        <v>44930</v>
      </c>
      <c r="C11841" t="s">
        <v>633</v>
      </c>
      <c r="D11841" t="s">
        <v>634</v>
      </c>
      <c r="E11841" t="s">
        <v>21</v>
      </c>
      <c r="F11841" t="s">
        <v>81</v>
      </c>
      <c r="G11841" t="s">
        <v>105</v>
      </c>
      <c r="H11841">
        <v>1</v>
      </c>
      <c r="I11841">
        <v>802.23</v>
      </c>
      <c r="J11841">
        <v>0</v>
      </c>
      <c r="K11841">
        <v>802.23</v>
      </c>
      <c r="L11841">
        <v>272.32</v>
      </c>
      <c r="M11841">
        <f t="shared" si="554"/>
        <v>802.23</v>
      </c>
      <c r="N11841" t="str">
        <f t="shared" si="552"/>
        <v>Q1</v>
      </c>
      <c r="O11841" s="2">
        <f t="shared" si="553"/>
        <v>33.94537726088528</v>
      </c>
      <c r="P11841" t="str">
        <f>VLOOKUP(retail_sales_2023!C11841,customers!A:J,5,)</f>
        <v>Kolkata</v>
      </c>
      <c r="Q11841" t="str">
        <f>VLOOKUP(C11841,customers!A:J,10,0)</f>
        <v>Premium</v>
      </c>
    </row>
    <row r="11842" spans="1:17" x14ac:dyDescent="0.3">
      <c r="A11842" t="s">
        <v>12933</v>
      </c>
      <c r="B11842" s="1">
        <v>45053</v>
      </c>
      <c r="C11842" t="s">
        <v>1324</v>
      </c>
      <c r="D11842" t="s">
        <v>1325</v>
      </c>
      <c r="E11842" t="s">
        <v>33</v>
      </c>
      <c r="F11842" t="s">
        <v>38</v>
      </c>
      <c r="G11842" t="s">
        <v>141</v>
      </c>
      <c r="H11842">
        <v>2</v>
      </c>
      <c r="I11842">
        <v>1708.16</v>
      </c>
      <c r="J11842">
        <v>0.2</v>
      </c>
      <c r="K11842">
        <v>2733.06</v>
      </c>
      <c r="L11842">
        <v>547.14</v>
      </c>
      <c r="M11842">
        <f t="shared" si="554"/>
        <v>2733.0560000000005</v>
      </c>
      <c r="N11842" t="str">
        <f t="shared" si="552"/>
        <v>Q2</v>
      </c>
      <c r="O11842" s="2">
        <f t="shared" si="553"/>
        <v>20.019319005071239</v>
      </c>
      <c r="P11842" t="str">
        <f>VLOOKUP(retail_sales_2023!C11842,customers!A:J,5,)</f>
        <v>Mumbai</v>
      </c>
      <c r="Q11842" t="str">
        <f>VLOOKUP(C11842,customers!A:J,10,0)</f>
        <v>Regular</v>
      </c>
    </row>
    <row r="11843" spans="1:17" x14ac:dyDescent="0.3">
      <c r="A11843" t="s">
        <v>12934</v>
      </c>
      <c r="B11843" s="1">
        <v>45077</v>
      </c>
      <c r="C11843" t="s">
        <v>835</v>
      </c>
      <c r="D11843" t="s">
        <v>836</v>
      </c>
      <c r="E11843" t="s">
        <v>21</v>
      </c>
      <c r="F11843" t="s">
        <v>81</v>
      </c>
      <c r="G11843" t="s">
        <v>101</v>
      </c>
      <c r="H11843">
        <v>3</v>
      </c>
      <c r="I11843">
        <v>1281.53</v>
      </c>
      <c r="J11843">
        <v>0.15</v>
      </c>
      <c r="K11843">
        <v>3267.9</v>
      </c>
      <c r="L11843">
        <v>878.85</v>
      </c>
      <c r="M11843">
        <f t="shared" si="554"/>
        <v>3267.9014999999999</v>
      </c>
      <c r="N11843" t="str">
        <f t="shared" ref="N11843:N11906" si="555">"Q"&amp;ROUNDUP(MONTH(B11843)/3,0)</f>
        <v>Q2</v>
      </c>
      <c r="O11843" s="2">
        <f t="shared" ref="O11843:O11906" si="556">(L11843/K11843)*100</f>
        <v>26.893417791242079</v>
      </c>
      <c r="P11843" t="str">
        <f>VLOOKUP(retail_sales_2023!C11843,customers!A:J,5,)</f>
        <v>Guwahati</v>
      </c>
      <c r="Q11843" t="str">
        <f>VLOOKUP(C11843,customers!A:J,10,0)</f>
        <v>Regular</v>
      </c>
    </row>
    <row r="11844" spans="1:17" x14ac:dyDescent="0.3">
      <c r="A11844" t="s">
        <v>12935</v>
      </c>
      <c r="B11844" s="1">
        <v>45148</v>
      </c>
      <c r="C11844" t="s">
        <v>447</v>
      </c>
      <c r="D11844" t="s">
        <v>448</v>
      </c>
      <c r="E11844" t="s">
        <v>15</v>
      </c>
      <c r="F11844" t="s">
        <v>52</v>
      </c>
      <c r="G11844" t="s">
        <v>169</v>
      </c>
      <c r="H11844">
        <v>2</v>
      </c>
      <c r="I11844">
        <v>201.77</v>
      </c>
      <c r="J11844">
        <v>0.3</v>
      </c>
      <c r="K11844">
        <v>282.48</v>
      </c>
      <c r="L11844">
        <v>16.66</v>
      </c>
      <c r="M11844">
        <f t="shared" si="554"/>
        <v>282.47800000000001</v>
      </c>
      <c r="N11844" t="str">
        <f t="shared" si="555"/>
        <v>Q3</v>
      </c>
      <c r="O11844" s="2">
        <f t="shared" si="556"/>
        <v>5.8977626734636077</v>
      </c>
      <c r="P11844" t="str">
        <f>VLOOKUP(retail_sales_2023!C11844,customers!A:J,5,)</f>
        <v>Kochi</v>
      </c>
      <c r="Q11844" t="str">
        <f>VLOOKUP(C11844,customers!A:J,10,0)</f>
        <v>Occasional</v>
      </c>
    </row>
    <row r="11845" spans="1:17" x14ac:dyDescent="0.3">
      <c r="A11845" t="s">
        <v>12936</v>
      </c>
      <c r="B11845" s="1">
        <v>45254</v>
      </c>
      <c r="C11845" t="s">
        <v>425</v>
      </c>
      <c r="D11845" t="s">
        <v>426</v>
      </c>
      <c r="E11845" t="s">
        <v>33</v>
      </c>
      <c r="F11845" t="s">
        <v>52</v>
      </c>
      <c r="G11845" t="s">
        <v>169</v>
      </c>
      <c r="H11845">
        <v>1</v>
      </c>
      <c r="I11845">
        <v>504.53</v>
      </c>
      <c r="J11845">
        <v>0.15</v>
      </c>
      <c r="K11845">
        <v>428.85</v>
      </c>
      <c r="L11845">
        <v>29.38</v>
      </c>
      <c r="M11845">
        <f t="shared" ref="M11845:M11908" si="557">H11845*I11845*(1-J11845)</f>
        <v>428.85049999999995</v>
      </c>
      <c r="N11845" t="str">
        <f t="shared" si="555"/>
        <v>Q4</v>
      </c>
      <c r="O11845" s="2">
        <f t="shared" si="556"/>
        <v>6.8508802611635762</v>
      </c>
      <c r="P11845" t="str">
        <f>VLOOKUP(retail_sales_2023!C11845,customers!A:J,5,)</f>
        <v>Nagpur</v>
      </c>
      <c r="Q11845" t="str">
        <f>VLOOKUP(C11845,customers!A:J,10,0)</f>
        <v>Premium</v>
      </c>
    </row>
    <row r="11846" spans="1:17" x14ac:dyDescent="0.3">
      <c r="A11846" t="s">
        <v>12937</v>
      </c>
      <c r="B11846" s="1">
        <v>45157</v>
      </c>
      <c r="C11846" t="s">
        <v>773</v>
      </c>
      <c r="D11846" t="s">
        <v>774</v>
      </c>
      <c r="E11846" t="s">
        <v>21</v>
      </c>
      <c r="F11846" t="s">
        <v>43</v>
      </c>
      <c r="G11846" t="s">
        <v>128</v>
      </c>
      <c r="H11846">
        <v>5</v>
      </c>
      <c r="I11846">
        <v>7538.19</v>
      </c>
      <c r="J11846">
        <v>0</v>
      </c>
      <c r="K11846">
        <v>37690.949999999997</v>
      </c>
      <c r="L11846">
        <v>5139.3</v>
      </c>
      <c r="M11846">
        <f t="shared" si="557"/>
        <v>37690.949999999997</v>
      </c>
      <c r="N11846" t="str">
        <f t="shared" si="555"/>
        <v>Q3</v>
      </c>
      <c r="O11846" s="2">
        <f t="shared" si="556"/>
        <v>13.635368702566533</v>
      </c>
      <c r="P11846" t="str">
        <f>VLOOKUP(retail_sales_2023!C11846,customers!A:J,5,)</f>
        <v>Ranchi</v>
      </c>
      <c r="Q11846" t="str">
        <f>VLOOKUP(C11846,customers!A:J,10,0)</f>
        <v>Premium</v>
      </c>
    </row>
    <row r="11847" spans="1:17" x14ac:dyDescent="0.3">
      <c r="A11847" t="s">
        <v>12938</v>
      </c>
      <c r="B11847" s="1">
        <v>45274</v>
      </c>
      <c r="C11847" t="s">
        <v>943</v>
      </c>
      <c r="D11847" t="s">
        <v>944</v>
      </c>
      <c r="E11847" t="s">
        <v>27</v>
      </c>
      <c r="F11847" t="s">
        <v>52</v>
      </c>
      <c r="G11847" t="s">
        <v>226</v>
      </c>
      <c r="H11847">
        <v>5</v>
      </c>
      <c r="I11847">
        <v>747.64</v>
      </c>
      <c r="J11847">
        <v>0.2</v>
      </c>
      <c r="K11847">
        <v>2990.56</v>
      </c>
      <c r="L11847">
        <v>257.54000000000002</v>
      </c>
      <c r="M11847">
        <f t="shared" si="557"/>
        <v>2990.56</v>
      </c>
      <c r="N11847" t="str">
        <f t="shared" si="555"/>
        <v>Q4</v>
      </c>
      <c r="O11847" s="2">
        <f t="shared" si="556"/>
        <v>8.6117650205981491</v>
      </c>
      <c r="P11847" t="str">
        <f>VLOOKUP(retail_sales_2023!C11847,customers!A:J,5,)</f>
        <v>Lucknow</v>
      </c>
      <c r="Q11847" t="str">
        <f>VLOOKUP(C11847,customers!A:J,10,0)</f>
        <v>Premium</v>
      </c>
    </row>
    <row r="11848" spans="1:17" x14ac:dyDescent="0.3">
      <c r="A11848" t="s">
        <v>12939</v>
      </c>
      <c r="B11848" s="1">
        <v>45196</v>
      </c>
      <c r="C11848" t="s">
        <v>2454</v>
      </c>
      <c r="D11848" t="s">
        <v>2455</v>
      </c>
      <c r="E11848" t="s">
        <v>33</v>
      </c>
      <c r="F11848" t="s">
        <v>81</v>
      </c>
      <c r="G11848" t="s">
        <v>158</v>
      </c>
      <c r="H11848">
        <v>1</v>
      </c>
      <c r="I11848">
        <v>2562.1999999999998</v>
      </c>
      <c r="J11848">
        <v>0</v>
      </c>
      <c r="K11848">
        <v>2562.1999999999998</v>
      </c>
      <c r="L11848">
        <v>991.73</v>
      </c>
      <c r="M11848">
        <f t="shared" si="557"/>
        <v>2562.1999999999998</v>
      </c>
      <c r="N11848" t="str">
        <f t="shared" si="555"/>
        <v>Q3</v>
      </c>
      <c r="O11848" s="2">
        <f t="shared" si="556"/>
        <v>38.706189992974792</v>
      </c>
      <c r="P11848" t="str">
        <f>VLOOKUP(retail_sales_2023!C11848,customers!A:J,5,)</f>
        <v>Pune</v>
      </c>
      <c r="Q11848" t="str">
        <f>VLOOKUP(C11848,customers!A:J,10,0)</f>
        <v>Regular</v>
      </c>
    </row>
    <row r="11849" spans="1:17" x14ac:dyDescent="0.3">
      <c r="A11849" t="s">
        <v>12940</v>
      </c>
      <c r="B11849" s="1">
        <v>45245</v>
      </c>
      <c r="C11849" t="s">
        <v>119</v>
      </c>
      <c r="D11849" t="s">
        <v>13093</v>
      </c>
      <c r="E11849" t="s">
        <v>15</v>
      </c>
      <c r="F11849" t="s">
        <v>81</v>
      </c>
      <c r="G11849" t="s">
        <v>158</v>
      </c>
      <c r="H11849">
        <v>4</v>
      </c>
      <c r="I11849">
        <v>1751.79</v>
      </c>
      <c r="J11849">
        <v>0.1</v>
      </c>
      <c r="K11849">
        <v>6306.44</v>
      </c>
      <c r="L11849">
        <v>1486.26</v>
      </c>
      <c r="M11849">
        <f t="shared" si="557"/>
        <v>6306.4440000000004</v>
      </c>
      <c r="N11849" t="str">
        <f t="shared" si="555"/>
        <v>Q4</v>
      </c>
      <c r="O11849" s="2">
        <f t="shared" si="556"/>
        <v>23.567337515301819</v>
      </c>
      <c r="P11849" t="str">
        <f>VLOOKUP(retail_sales_2023!C11849,customers!A:J,5,)</f>
        <v>Kochi</v>
      </c>
      <c r="Q11849" t="str">
        <f>VLOOKUP(C11849,customers!A:J,10,0)</f>
        <v>Premium</v>
      </c>
    </row>
    <row r="11850" spans="1:17" x14ac:dyDescent="0.3">
      <c r="A11850" t="s">
        <v>12941</v>
      </c>
      <c r="B11850" s="1">
        <v>44928</v>
      </c>
      <c r="C11850" t="s">
        <v>2046</v>
      </c>
      <c r="D11850" t="s">
        <v>2047</v>
      </c>
      <c r="E11850" t="s">
        <v>15</v>
      </c>
      <c r="F11850" t="s">
        <v>52</v>
      </c>
      <c r="G11850" t="s">
        <v>133</v>
      </c>
      <c r="H11850">
        <v>1</v>
      </c>
      <c r="I11850">
        <v>725.98</v>
      </c>
      <c r="J11850">
        <v>0.05</v>
      </c>
      <c r="K11850">
        <v>689.68</v>
      </c>
      <c r="L11850">
        <v>39.19</v>
      </c>
      <c r="M11850">
        <f t="shared" si="557"/>
        <v>689.68100000000004</v>
      </c>
      <c r="N11850" t="str">
        <f t="shared" si="555"/>
        <v>Q1</v>
      </c>
      <c r="O11850" s="2">
        <f t="shared" si="556"/>
        <v>5.6823454355643195</v>
      </c>
      <c r="P11850" t="str">
        <f>VLOOKUP(retail_sales_2023!C11850,customers!A:J,5,)</f>
        <v>Bengaluru</v>
      </c>
      <c r="Q11850" t="str">
        <f>VLOOKUP(C11850,customers!A:J,10,0)</f>
        <v>Premium</v>
      </c>
    </row>
    <row r="11851" spans="1:17" x14ac:dyDescent="0.3">
      <c r="A11851" t="s">
        <v>12942</v>
      </c>
      <c r="B11851" s="1">
        <v>45083</v>
      </c>
      <c r="C11851" t="s">
        <v>148</v>
      </c>
      <c r="D11851" t="s">
        <v>149</v>
      </c>
      <c r="E11851" t="s">
        <v>21</v>
      </c>
      <c r="F11851" t="s">
        <v>16</v>
      </c>
      <c r="G11851" t="s">
        <v>356</v>
      </c>
      <c r="H11851">
        <v>2</v>
      </c>
      <c r="I11851">
        <v>594.15</v>
      </c>
      <c r="J11851">
        <v>0</v>
      </c>
      <c r="K11851">
        <v>1188.3</v>
      </c>
      <c r="L11851">
        <v>484.93</v>
      </c>
      <c r="M11851">
        <f t="shared" si="557"/>
        <v>1188.3</v>
      </c>
      <c r="N11851" t="str">
        <f t="shared" si="555"/>
        <v>Q2</v>
      </c>
      <c r="O11851" s="2">
        <f t="shared" si="556"/>
        <v>40.808718337120261</v>
      </c>
      <c r="P11851" t="str">
        <f>VLOOKUP(retail_sales_2023!C11851,customers!A:J,5,)</f>
        <v>Ranchi</v>
      </c>
      <c r="Q11851" t="str">
        <f>VLOOKUP(C11851,customers!A:J,10,0)</f>
        <v>Premium</v>
      </c>
    </row>
    <row r="11852" spans="1:17" x14ac:dyDescent="0.3">
      <c r="A11852" t="s">
        <v>12943</v>
      </c>
      <c r="B11852" s="1">
        <v>45011</v>
      </c>
      <c r="C11852" t="s">
        <v>2450</v>
      </c>
      <c r="D11852" t="s">
        <v>2451</v>
      </c>
      <c r="E11852" t="s">
        <v>21</v>
      </c>
      <c r="F11852" t="s">
        <v>43</v>
      </c>
      <c r="G11852" t="s">
        <v>110</v>
      </c>
      <c r="H11852">
        <v>3</v>
      </c>
      <c r="I11852">
        <v>65374.79</v>
      </c>
      <c r="J11852">
        <v>0.1</v>
      </c>
      <c r="K11852">
        <v>176511.93</v>
      </c>
      <c r="L11852">
        <v>15886.67</v>
      </c>
      <c r="M11852">
        <f t="shared" si="557"/>
        <v>176511.93299999999</v>
      </c>
      <c r="N11852" t="str">
        <f t="shared" si="555"/>
        <v>Q1</v>
      </c>
      <c r="O11852" s="2">
        <f t="shared" si="556"/>
        <v>9.000337824191261</v>
      </c>
      <c r="P11852" t="str">
        <f>VLOOKUP(retail_sales_2023!C11852,customers!A:J,5,)</f>
        <v>Kolkata</v>
      </c>
      <c r="Q11852" t="str">
        <f>VLOOKUP(C11852,customers!A:J,10,0)</f>
        <v>Regular</v>
      </c>
    </row>
    <row r="11853" spans="1:17" x14ac:dyDescent="0.3">
      <c r="A11853" t="s">
        <v>12944</v>
      </c>
      <c r="B11853" s="1">
        <v>45249</v>
      </c>
      <c r="C11853" t="s">
        <v>173</v>
      </c>
      <c r="D11853" t="s">
        <v>174</v>
      </c>
      <c r="E11853" t="s">
        <v>27</v>
      </c>
      <c r="F11853" t="s">
        <v>28</v>
      </c>
      <c r="G11853" t="s">
        <v>280</v>
      </c>
      <c r="H11853">
        <v>5</v>
      </c>
      <c r="I11853">
        <v>5637.53</v>
      </c>
      <c r="J11853">
        <v>0.1</v>
      </c>
      <c r="K11853">
        <v>25368.880000000001</v>
      </c>
      <c r="L11853">
        <v>5886.01</v>
      </c>
      <c r="M11853">
        <f t="shared" si="557"/>
        <v>25368.884999999998</v>
      </c>
      <c r="N11853" t="str">
        <f t="shared" si="555"/>
        <v>Q4</v>
      </c>
      <c r="O11853" s="2">
        <f t="shared" si="556"/>
        <v>23.201694359388352</v>
      </c>
      <c r="P11853" t="str">
        <f>VLOOKUP(retail_sales_2023!C11853,customers!A:J,5,)</f>
        <v>Chandigarh</v>
      </c>
      <c r="Q11853" t="str">
        <f>VLOOKUP(C11853,customers!A:J,10,0)</f>
        <v>Regular</v>
      </c>
    </row>
    <row r="11854" spans="1:17" x14ac:dyDescent="0.3">
      <c r="A11854" t="s">
        <v>12945</v>
      </c>
      <c r="B11854" s="1">
        <v>44994</v>
      </c>
      <c r="C11854" t="s">
        <v>1919</v>
      </c>
      <c r="D11854" t="s">
        <v>1920</v>
      </c>
      <c r="E11854" t="s">
        <v>15</v>
      </c>
      <c r="F11854" t="s">
        <v>38</v>
      </c>
      <c r="G11854" t="s">
        <v>73</v>
      </c>
      <c r="H11854">
        <v>4</v>
      </c>
      <c r="I11854">
        <v>1467.8</v>
      </c>
      <c r="J11854">
        <v>0.15</v>
      </c>
      <c r="K11854">
        <v>4990.5200000000004</v>
      </c>
      <c r="L11854">
        <v>1731.31</v>
      </c>
      <c r="M11854">
        <f t="shared" si="557"/>
        <v>4990.5199999999995</v>
      </c>
      <c r="N11854" t="str">
        <f t="shared" si="555"/>
        <v>Q1</v>
      </c>
      <c r="O11854" s="2">
        <f t="shared" si="556"/>
        <v>34.691975986470339</v>
      </c>
      <c r="P11854" t="str">
        <f>VLOOKUP(retail_sales_2023!C11854,customers!A:J,5,)</f>
        <v>Bengaluru</v>
      </c>
      <c r="Q11854" t="str">
        <f>VLOOKUP(C11854,customers!A:J,10,0)</f>
        <v>Regular</v>
      </c>
    </row>
    <row r="11855" spans="1:17" x14ac:dyDescent="0.3">
      <c r="A11855" t="s">
        <v>12946</v>
      </c>
      <c r="B11855" s="1">
        <v>45004</v>
      </c>
      <c r="C11855" t="s">
        <v>674</v>
      </c>
      <c r="D11855" t="s">
        <v>675</v>
      </c>
      <c r="E11855" t="s">
        <v>27</v>
      </c>
      <c r="F11855" t="s">
        <v>81</v>
      </c>
      <c r="G11855" t="s">
        <v>333</v>
      </c>
      <c r="H11855">
        <v>4</v>
      </c>
      <c r="I11855">
        <v>2100.7399999999998</v>
      </c>
      <c r="J11855">
        <v>0</v>
      </c>
      <c r="K11855">
        <v>8402.9599999999991</v>
      </c>
      <c r="L11855">
        <v>2661.53</v>
      </c>
      <c r="M11855">
        <f t="shared" si="557"/>
        <v>8402.9599999999991</v>
      </c>
      <c r="N11855" t="str">
        <f t="shared" si="555"/>
        <v>Q1</v>
      </c>
      <c r="O11855" s="2">
        <f t="shared" si="556"/>
        <v>31.67371973685464</v>
      </c>
      <c r="P11855" t="str">
        <f>VLOOKUP(retail_sales_2023!C11855,customers!A:J,5,)</f>
        <v>Jaipur</v>
      </c>
      <c r="Q11855" t="str">
        <f>VLOOKUP(C11855,customers!A:J,10,0)</f>
        <v>Premium</v>
      </c>
    </row>
    <row r="11856" spans="1:17" x14ac:dyDescent="0.3">
      <c r="A11856" t="s">
        <v>12947</v>
      </c>
      <c r="B11856" s="1">
        <v>45278</v>
      </c>
      <c r="C11856" t="s">
        <v>2353</v>
      </c>
      <c r="D11856" t="s">
        <v>2354</v>
      </c>
      <c r="E11856" t="s">
        <v>21</v>
      </c>
      <c r="F11856" t="s">
        <v>52</v>
      </c>
      <c r="G11856" t="s">
        <v>268</v>
      </c>
      <c r="H11856">
        <v>1</v>
      </c>
      <c r="I11856">
        <v>167.8</v>
      </c>
      <c r="J11856">
        <v>0</v>
      </c>
      <c r="K11856">
        <v>167.8</v>
      </c>
      <c r="L11856">
        <v>16.68</v>
      </c>
      <c r="M11856">
        <f t="shared" si="557"/>
        <v>167.8</v>
      </c>
      <c r="N11856" t="str">
        <f t="shared" si="555"/>
        <v>Q4</v>
      </c>
      <c r="O11856" s="2">
        <f t="shared" si="556"/>
        <v>9.940405244338498</v>
      </c>
      <c r="P11856" t="str">
        <f>VLOOKUP(retail_sales_2023!C11856,customers!A:J,5,)</f>
        <v>Guwahati</v>
      </c>
      <c r="Q11856" t="str">
        <f>VLOOKUP(C11856,customers!A:J,10,0)</f>
        <v>Premium</v>
      </c>
    </row>
    <row r="11857" spans="1:17" x14ac:dyDescent="0.3">
      <c r="A11857" t="s">
        <v>12948</v>
      </c>
      <c r="B11857" s="1">
        <v>44969</v>
      </c>
      <c r="C11857" t="s">
        <v>335</v>
      </c>
      <c r="D11857" t="s">
        <v>336</v>
      </c>
      <c r="E11857" t="s">
        <v>33</v>
      </c>
      <c r="F11857" t="s">
        <v>52</v>
      </c>
      <c r="G11857" t="s">
        <v>937</v>
      </c>
      <c r="H11857">
        <v>4</v>
      </c>
      <c r="I11857">
        <v>276.39</v>
      </c>
      <c r="J11857">
        <v>0.25</v>
      </c>
      <c r="K11857">
        <v>829.17</v>
      </c>
      <c r="L11857">
        <v>57.67</v>
      </c>
      <c r="M11857">
        <f t="shared" si="557"/>
        <v>829.17</v>
      </c>
      <c r="N11857" t="str">
        <f t="shared" si="555"/>
        <v>Q1</v>
      </c>
      <c r="O11857" s="2">
        <f t="shared" si="556"/>
        <v>6.9551479190033421</v>
      </c>
      <c r="P11857" t="str">
        <f>VLOOKUP(retail_sales_2023!C11857,customers!A:J,5,)</f>
        <v>Surat</v>
      </c>
      <c r="Q11857" t="str">
        <f>VLOOKUP(C11857,customers!A:J,10,0)</f>
        <v>Occasional</v>
      </c>
    </row>
    <row r="11858" spans="1:17" x14ac:dyDescent="0.3">
      <c r="A11858" t="s">
        <v>12949</v>
      </c>
      <c r="B11858" s="1">
        <v>44962</v>
      </c>
      <c r="C11858" t="s">
        <v>228</v>
      </c>
      <c r="D11858" t="s">
        <v>229</v>
      </c>
      <c r="E11858" t="s">
        <v>21</v>
      </c>
      <c r="F11858" t="s">
        <v>38</v>
      </c>
      <c r="G11858" t="s">
        <v>395</v>
      </c>
      <c r="H11858">
        <v>5</v>
      </c>
      <c r="I11858">
        <v>3302.53</v>
      </c>
      <c r="J11858">
        <v>0.25</v>
      </c>
      <c r="K11858">
        <v>12384.49</v>
      </c>
      <c r="L11858">
        <v>3569.14</v>
      </c>
      <c r="M11858">
        <f t="shared" si="557"/>
        <v>12384.487500000001</v>
      </c>
      <c r="N11858" t="str">
        <f t="shared" si="555"/>
        <v>Q1</v>
      </c>
      <c r="O11858" s="2">
        <f t="shared" si="556"/>
        <v>28.81943463154316</v>
      </c>
      <c r="P11858" t="str">
        <f>VLOOKUP(retail_sales_2023!C11858,customers!A:J,5,)</f>
        <v>Ranchi</v>
      </c>
      <c r="Q11858" t="str">
        <f>VLOOKUP(C11858,customers!A:J,10,0)</f>
        <v>Occasional</v>
      </c>
    </row>
    <row r="11859" spans="1:17" x14ac:dyDescent="0.3">
      <c r="A11859" t="s">
        <v>12950</v>
      </c>
      <c r="B11859" s="1">
        <v>45245</v>
      </c>
      <c r="C11859" t="s">
        <v>1789</v>
      </c>
      <c r="D11859" t="s">
        <v>1790</v>
      </c>
      <c r="E11859" t="s">
        <v>33</v>
      </c>
      <c r="F11859" t="s">
        <v>52</v>
      </c>
      <c r="G11859" t="s">
        <v>117</v>
      </c>
      <c r="H11859">
        <v>6</v>
      </c>
      <c r="I11859">
        <v>650.12</v>
      </c>
      <c r="J11859">
        <v>0.1</v>
      </c>
      <c r="K11859">
        <v>3510.65</v>
      </c>
      <c r="L11859">
        <v>275.17</v>
      </c>
      <c r="M11859">
        <f t="shared" si="557"/>
        <v>3510.6480000000001</v>
      </c>
      <c r="N11859" t="str">
        <f t="shared" si="555"/>
        <v>Q4</v>
      </c>
      <c r="O11859" s="2">
        <f t="shared" si="556"/>
        <v>7.8381496304103235</v>
      </c>
      <c r="P11859" t="str">
        <f>VLOOKUP(retail_sales_2023!C11859,customers!A:J,5,)</f>
        <v>Surat</v>
      </c>
      <c r="Q11859" t="str">
        <f>VLOOKUP(C11859,customers!A:J,10,0)</f>
        <v>Occasional</v>
      </c>
    </row>
    <row r="11860" spans="1:17" x14ac:dyDescent="0.3">
      <c r="A11860" t="s">
        <v>12951</v>
      </c>
      <c r="B11860" s="1">
        <v>45202</v>
      </c>
      <c r="C11860" t="s">
        <v>1123</v>
      </c>
      <c r="D11860" t="s">
        <v>1124</v>
      </c>
      <c r="E11860" t="s">
        <v>15</v>
      </c>
      <c r="F11860" t="s">
        <v>22</v>
      </c>
      <c r="G11860" t="s">
        <v>516</v>
      </c>
      <c r="H11860">
        <v>4</v>
      </c>
      <c r="I11860">
        <v>44478.05</v>
      </c>
      <c r="J11860">
        <v>0.1</v>
      </c>
      <c r="K11860">
        <v>160120.98000000001</v>
      </c>
      <c r="L11860">
        <v>30294.31</v>
      </c>
      <c r="M11860">
        <f t="shared" si="557"/>
        <v>160120.98000000001</v>
      </c>
      <c r="N11860" t="str">
        <f t="shared" si="555"/>
        <v>Q4</v>
      </c>
      <c r="O11860" s="2">
        <f t="shared" si="556"/>
        <v>18.919638138612441</v>
      </c>
      <c r="P11860" t="str">
        <f>VLOOKUP(retail_sales_2023!C11860,customers!A:J,5,)</f>
        <v>Kochi</v>
      </c>
      <c r="Q11860" t="str">
        <f>VLOOKUP(C11860,customers!A:J,10,0)</f>
        <v>Premium</v>
      </c>
    </row>
    <row r="11861" spans="1:17" x14ac:dyDescent="0.3">
      <c r="A11861" t="s">
        <v>12952</v>
      </c>
      <c r="B11861" s="1">
        <v>45207</v>
      </c>
      <c r="C11861" t="s">
        <v>983</v>
      </c>
      <c r="D11861" t="s">
        <v>984</v>
      </c>
      <c r="E11861" t="s">
        <v>21</v>
      </c>
      <c r="F11861" t="s">
        <v>38</v>
      </c>
      <c r="G11861" t="s">
        <v>65</v>
      </c>
      <c r="H11861">
        <v>5</v>
      </c>
      <c r="I11861">
        <v>1096.48</v>
      </c>
      <c r="J11861">
        <v>0.15</v>
      </c>
      <c r="K11861">
        <v>4660.04</v>
      </c>
      <c r="L11861">
        <v>1265.6199999999999</v>
      </c>
      <c r="M11861">
        <f t="shared" si="557"/>
        <v>4660.04</v>
      </c>
      <c r="N11861" t="str">
        <f t="shared" si="555"/>
        <v>Q4</v>
      </c>
      <c r="O11861" s="2">
        <f t="shared" si="556"/>
        <v>27.158994343396191</v>
      </c>
      <c r="P11861" t="str">
        <f>VLOOKUP(retail_sales_2023!C11861,customers!A:J,5,)</f>
        <v>Patna</v>
      </c>
      <c r="Q11861" t="str">
        <f>VLOOKUP(C11861,customers!A:J,10,0)</f>
        <v>Premium</v>
      </c>
    </row>
    <row r="11862" spans="1:17" x14ac:dyDescent="0.3">
      <c r="A11862" t="s">
        <v>12953</v>
      </c>
      <c r="B11862" s="1">
        <v>45080</v>
      </c>
      <c r="C11862" t="s">
        <v>385</v>
      </c>
      <c r="D11862" t="s">
        <v>386</v>
      </c>
      <c r="E11862" t="s">
        <v>15</v>
      </c>
      <c r="F11862" t="s">
        <v>81</v>
      </c>
      <c r="G11862" t="s">
        <v>470</v>
      </c>
      <c r="H11862">
        <v>4</v>
      </c>
      <c r="I11862">
        <v>2750.81</v>
      </c>
      <c r="J11862">
        <v>0.05</v>
      </c>
      <c r="K11862">
        <v>10453.08</v>
      </c>
      <c r="L11862">
        <v>4017.45</v>
      </c>
      <c r="M11862">
        <f t="shared" si="557"/>
        <v>10453.078</v>
      </c>
      <c r="N11862" t="str">
        <f t="shared" si="555"/>
        <v>Q2</v>
      </c>
      <c r="O11862" s="2">
        <f t="shared" si="556"/>
        <v>38.433169936516315</v>
      </c>
      <c r="P11862" t="str">
        <f>VLOOKUP(retail_sales_2023!C11862,customers!A:J,5,)</f>
        <v>Hyderabad</v>
      </c>
      <c r="Q11862" t="str">
        <f>VLOOKUP(C11862,customers!A:J,10,0)</f>
        <v>Premium</v>
      </c>
    </row>
    <row r="11863" spans="1:17" x14ac:dyDescent="0.3">
      <c r="A11863" t="s">
        <v>12954</v>
      </c>
      <c r="B11863" s="1">
        <v>45092</v>
      </c>
      <c r="C11863" t="s">
        <v>1886</v>
      </c>
      <c r="D11863" t="s">
        <v>1887</v>
      </c>
      <c r="E11863" t="s">
        <v>21</v>
      </c>
      <c r="F11863" t="s">
        <v>22</v>
      </c>
      <c r="G11863" t="s">
        <v>210</v>
      </c>
      <c r="H11863">
        <v>1</v>
      </c>
      <c r="I11863">
        <v>28169.07</v>
      </c>
      <c r="J11863">
        <v>0.1</v>
      </c>
      <c r="K11863">
        <v>25352.16</v>
      </c>
      <c r="L11863">
        <v>6598.65</v>
      </c>
      <c r="M11863">
        <f t="shared" si="557"/>
        <v>25352.163</v>
      </c>
      <c r="N11863" t="str">
        <f t="shared" si="555"/>
        <v>Q2</v>
      </c>
      <c r="O11863" s="2">
        <f t="shared" si="556"/>
        <v>26.02795974780847</v>
      </c>
      <c r="P11863" t="str">
        <f>VLOOKUP(retail_sales_2023!C11863,customers!A:J,5,)</f>
        <v>Kolkata</v>
      </c>
      <c r="Q11863" t="str">
        <f>VLOOKUP(C11863,customers!A:J,10,0)</f>
        <v>Regular</v>
      </c>
    </row>
    <row r="11864" spans="1:17" x14ac:dyDescent="0.3">
      <c r="A11864" t="s">
        <v>12955</v>
      </c>
      <c r="B11864" s="1">
        <v>45155</v>
      </c>
      <c r="C11864" t="s">
        <v>1216</v>
      </c>
      <c r="D11864" t="s">
        <v>1217</v>
      </c>
      <c r="E11864" t="s">
        <v>27</v>
      </c>
      <c r="F11864" t="s">
        <v>81</v>
      </c>
      <c r="G11864" t="s">
        <v>264</v>
      </c>
      <c r="H11864">
        <v>4</v>
      </c>
      <c r="I11864">
        <v>1292.29</v>
      </c>
      <c r="J11864">
        <v>0.1</v>
      </c>
      <c r="K11864">
        <v>4652.24</v>
      </c>
      <c r="L11864">
        <v>1435.74</v>
      </c>
      <c r="M11864">
        <f t="shared" si="557"/>
        <v>4652.2439999999997</v>
      </c>
      <c r="N11864" t="str">
        <f t="shared" si="555"/>
        <v>Q3</v>
      </c>
      <c r="O11864" s="2">
        <f t="shared" si="556"/>
        <v>30.861262531597681</v>
      </c>
      <c r="P11864" t="str">
        <f>VLOOKUP(retail_sales_2023!C11864,customers!A:J,5,)</f>
        <v>Jaipur</v>
      </c>
      <c r="Q11864" t="str">
        <f>VLOOKUP(C11864,customers!A:J,10,0)</f>
        <v>Occasional</v>
      </c>
    </row>
    <row r="11865" spans="1:17" x14ac:dyDescent="0.3">
      <c r="A11865" t="s">
        <v>12956</v>
      </c>
      <c r="B11865" s="1">
        <v>45042</v>
      </c>
      <c r="C11865" t="s">
        <v>2329</v>
      </c>
      <c r="D11865" t="s">
        <v>2330</v>
      </c>
      <c r="E11865" t="s">
        <v>15</v>
      </c>
      <c r="F11865" t="s">
        <v>43</v>
      </c>
      <c r="G11865" t="s">
        <v>243</v>
      </c>
      <c r="H11865">
        <v>3</v>
      </c>
      <c r="I11865">
        <v>70907.289999999994</v>
      </c>
      <c r="J11865">
        <v>0.2</v>
      </c>
      <c r="K11865">
        <v>170177.5</v>
      </c>
      <c r="L11865">
        <v>15910.22</v>
      </c>
      <c r="M11865">
        <f t="shared" si="557"/>
        <v>170177.49600000001</v>
      </c>
      <c r="N11865" t="str">
        <f t="shared" si="555"/>
        <v>Q2</v>
      </c>
      <c r="O11865" s="2">
        <f t="shared" si="556"/>
        <v>9.3491912855694785</v>
      </c>
      <c r="P11865" t="str">
        <f>VLOOKUP(retail_sales_2023!C11865,customers!A:J,5,)</f>
        <v>Chennai</v>
      </c>
      <c r="Q11865" t="str">
        <f>VLOOKUP(C11865,customers!A:J,10,0)</f>
        <v>Premium</v>
      </c>
    </row>
    <row r="11866" spans="1:17" x14ac:dyDescent="0.3">
      <c r="A11866" t="s">
        <v>12957</v>
      </c>
      <c r="B11866" s="1">
        <v>45030</v>
      </c>
      <c r="C11866" t="s">
        <v>406</v>
      </c>
      <c r="D11866" t="s">
        <v>407</v>
      </c>
      <c r="E11866" t="s">
        <v>15</v>
      </c>
      <c r="F11866" t="s">
        <v>43</v>
      </c>
      <c r="G11866" t="s">
        <v>178</v>
      </c>
      <c r="H11866">
        <v>2</v>
      </c>
      <c r="I11866">
        <v>48514.49</v>
      </c>
      <c r="J11866">
        <v>0</v>
      </c>
      <c r="K11866">
        <v>97028.98</v>
      </c>
      <c r="L11866">
        <v>9927.82</v>
      </c>
      <c r="M11866">
        <f t="shared" si="557"/>
        <v>97028.98</v>
      </c>
      <c r="N11866" t="str">
        <f t="shared" si="555"/>
        <v>Q2</v>
      </c>
      <c r="O11866" s="2">
        <f t="shared" si="556"/>
        <v>10.231809094561234</v>
      </c>
      <c r="P11866" t="str">
        <f>VLOOKUP(retail_sales_2023!C11866,customers!A:J,5,)</f>
        <v>Hyderabad</v>
      </c>
      <c r="Q11866" t="str">
        <f>VLOOKUP(C11866,customers!A:J,10,0)</f>
        <v>Premium</v>
      </c>
    </row>
    <row r="11867" spans="1:17" x14ac:dyDescent="0.3">
      <c r="A11867" t="s">
        <v>12958</v>
      </c>
      <c r="B11867" s="1">
        <v>45240</v>
      </c>
      <c r="C11867" t="s">
        <v>1016</v>
      </c>
      <c r="D11867" t="s">
        <v>1017</v>
      </c>
      <c r="E11867" t="s">
        <v>21</v>
      </c>
      <c r="F11867" t="s">
        <v>43</v>
      </c>
      <c r="G11867" t="s">
        <v>110</v>
      </c>
      <c r="H11867">
        <v>5</v>
      </c>
      <c r="I11867">
        <v>26188.560000000001</v>
      </c>
      <c r="J11867">
        <v>0</v>
      </c>
      <c r="K11867">
        <v>130942.8</v>
      </c>
      <c r="L11867">
        <v>11611.47</v>
      </c>
      <c r="M11867">
        <f t="shared" si="557"/>
        <v>130942.8</v>
      </c>
      <c r="N11867" t="str">
        <f t="shared" si="555"/>
        <v>Q4</v>
      </c>
      <c r="O11867" s="2">
        <f t="shared" si="556"/>
        <v>8.8675895123672319</v>
      </c>
      <c r="P11867" t="str">
        <f>VLOOKUP(retail_sales_2023!C11867,customers!A:J,5,)</f>
        <v>Kolkata</v>
      </c>
      <c r="Q11867" t="str">
        <f>VLOOKUP(C11867,customers!A:J,10,0)</f>
        <v>Regular</v>
      </c>
    </row>
    <row r="11868" spans="1:17" x14ac:dyDescent="0.3">
      <c r="A11868" t="s">
        <v>12959</v>
      </c>
      <c r="B11868" s="1">
        <v>44984</v>
      </c>
      <c r="C11868" t="s">
        <v>1827</v>
      </c>
      <c r="D11868" t="s">
        <v>1828</v>
      </c>
      <c r="E11868" t="s">
        <v>33</v>
      </c>
      <c r="F11868" t="s">
        <v>81</v>
      </c>
      <c r="G11868" t="s">
        <v>82</v>
      </c>
      <c r="H11868">
        <v>5</v>
      </c>
      <c r="I11868">
        <v>1720.69</v>
      </c>
      <c r="J11868">
        <v>0.1</v>
      </c>
      <c r="K11868">
        <v>7743.11</v>
      </c>
      <c r="L11868">
        <v>2706.34</v>
      </c>
      <c r="M11868">
        <f t="shared" si="557"/>
        <v>7743.1050000000005</v>
      </c>
      <c r="N11868" t="str">
        <f t="shared" si="555"/>
        <v>Q1</v>
      </c>
      <c r="O11868" s="2">
        <f t="shared" si="556"/>
        <v>34.951589219318855</v>
      </c>
      <c r="P11868" t="str">
        <f>VLOOKUP(retail_sales_2023!C11868,customers!A:J,5,)</f>
        <v>Mumbai</v>
      </c>
      <c r="Q11868" t="str">
        <f>VLOOKUP(C11868,customers!A:J,10,0)</f>
        <v>Regular</v>
      </c>
    </row>
    <row r="11869" spans="1:17" x14ac:dyDescent="0.3">
      <c r="A11869" t="s">
        <v>12960</v>
      </c>
      <c r="B11869" s="1">
        <v>45015</v>
      </c>
      <c r="C11869" t="s">
        <v>1006</v>
      </c>
      <c r="D11869" t="s">
        <v>1007</v>
      </c>
      <c r="E11869" t="s">
        <v>15</v>
      </c>
      <c r="F11869" t="s">
        <v>43</v>
      </c>
      <c r="G11869" t="s">
        <v>272</v>
      </c>
      <c r="H11869">
        <v>1</v>
      </c>
      <c r="I11869">
        <v>66212.53</v>
      </c>
      <c r="J11869">
        <v>0.1</v>
      </c>
      <c r="K11869">
        <v>59591.28</v>
      </c>
      <c r="L11869">
        <v>7839.26</v>
      </c>
      <c r="M11869">
        <f t="shared" si="557"/>
        <v>59591.277000000002</v>
      </c>
      <c r="N11869" t="str">
        <f t="shared" si="555"/>
        <v>Q1</v>
      </c>
      <c r="O11869" s="2">
        <f t="shared" si="556"/>
        <v>13.155045503301826</v>
      </c>
      <c r="P11869" t="str">
        <f>VLOOKUP(retail_sales_2023!C11869,customers!A:J,5,)</f>
        <v>Hyderabad</v>
      </c>
      <c r="Q11869" t="str">
        <f>VLOOKUP(C11869,customers!A:J,10,0)</f>
        <v>Regular</v>
      </c>
    </row>
    <row r="11870" spans="1:17" x14ac:dyDescent="0.3">
      <c r="A11870" t="s">
        <v>12961</v>
      </c>
      <c r="B11870" s="1">
        <v>45010</v>
      </c>
      <c r="C11870" t="s">
        <v>550</v>
      </c>
      <c r="D11870" t="s">
        <v>551</v>
      </c>
      <c r="E11870" t="s">
        <v>15</v>
      </c>
      <c r="F11870" t="s">
        <v>22</v>
      </c>
      <c r="G11870" t="s">
        <v>1039</v>
      </c>
      <c r="H11870">
        <v>5</v>
      </c>
      <c r="I11870">
        <v>13217.25</v>
      </c>
      <c r="J11870">
        <v>0.05</v>
      </c>
      <c r="K11870">
        <v>62781.94</v>
      </c>
      <c r="L11870">
        <v>15068.89</v>
      </c>
      <c r="M11870">
        <f t="shared" si="557"/>
        <v>62781.9375</v>
      </c>
      <c r="N11870" t="str">
        <f t="shared" si="555"/>
        <v>Q1</v>
      </c>
      <c r="O11870" s="2">
        <f t="shared" si="556"/>
        <v>24.001950242378619</v>
      </c>
      <c r="P11870" t="str">
        <f>VLOOKUP(retail_sales_2023!C11870,customers!A:J,5,)</f>
        <v>Coimbatore</v>
      </c>
      <c r="Q11870" t="str">
        <f>VLOOKUP(C11870,customers!A:J,10,0)</f>
        <v>Occasional</v>
      </c>
    </row>
    <row r="11871" spans="1:17" x14ac:dyDescent="0.3">
      <c r="A11871" t="s">
        <v>12962</v>
      </c>
      <c r="B11871" s="1">
        <v>45169</v>
      </c>
      <c r="C11871" t="s">
        <v>895</v>
      </c>
      <c r="D11871" t="s">
        <v>896</v>
      </c>
      <c r="E11871" t="s">
        <v>15</v>
      </c>
      <c r="F11871" t="s">
        <v>81</v>
      </c>
      <c r="G11871" t="s">
        <v>333</v>
      </c>
      <c r="H11871">
        <v>5</v>
      </c>
      <c r="I11871">
        <v>2468.0700000000002</v>
      </c>
      <c r="J11871">
        <v>0.1</v>
      </c>
      <c r="K11871">
        <v>11106.32</v>
      </c>
      <c r="L11871">
        <v>2608.6</v>
      </c>
      <c r="M11871">
        <f t="shared" si="557"/>
        <v>11106.315000000001</v>
      </c>
      <c r="N11871" t="str">
        <f t="shared" si="555"/>
        <v>Q3</v>
      </c>
      <c r="O11871" s="2">
        <f t="shared" si="556"/>
        <v>23.487527821996846</v>
      </c>
      <c r="P11871" t="str">
        <f>VLOOKUP(retail_sales_2023!C11871,customers!A:J,5,)</f>
        <v>Hyderabad</v>
      </c>
      <c r="Q11871" t="str">
        <f>VLOOKUP(C11871,customers!A:J,10,0)</f>
        <v>Regular</v>
      </c>
    </row>
    <row r="11872" spans="1:17" x14ac:dyDescent="0.3">
      <c r="A11872" t="s">
        <v>12963</v>
      </c>
      <c r="B11872" s="1">
        <v>45074</v>
      </c>
      <c r="C11872" t="s">
        <v>705</v>
      </c>
      <c r="D11872" t="s">
        <v>706</v>
      </c>
      <c r="E11872" t="s">
        <v>15</v>
      </c>
      <c r="F11872" t="s">
        <v>16</v>
      </c>
      <c r="G11872" t="s">
        <v>356</v>
      </c>
      <c r="H11872">
        <v>3</v>
      </c>
      <c r="I11872">
        <v>607.70000000000005</v>
      </c>
      <c r="J11872">
        <v>0.05</v>
      </c>
      <c r="K11872">
        <v>1731.94</v>
      </c>
      <c r="L11872">
        <v>445.66</v>
      </c>
      <c r="M11872">
        <f t="shared" si="557"/>
        <v>1731.9449999999999</v>
      </c>
      <c r="N11872" t="str">
        <f t="shared" si="555"/>
        <v>Q2</v>
      </c>
      <c r="O11872" s="2">
        <f t="shared" si="556"/>
        <v>25.73183828539095</v>
      </c>
      <c r="P11872" t="str">
        <f>VLOOKUP(retail_sales_2023!C11872,customers!A:J,5,)</f>
        <v>Coimbatore</v>
      </c>
      <c r="Q11872" t="str">
        <f>VLOOKUP(C11872,customers!A:J,10,0)</f>
        <v>Premium</v>
      </c>
    </row>
    <row r="11873" spans="1:17" x14ac:dyDescent="0.3">
      <c r="A11873" t="s">
        <v>12964</v>
      </c>
      <c r="B11873" s="1">
        <v>44997</v>
      </c>
      <c r="C11873" t="s">
        <v>390</v>
      </c>
      <c r="D11873" t="s">
        <v>391</v>
      </c>
      <c r="E11873" t="s">
        <v>33</v>
      </c>
      <c r="F11873" t="s">
        <v>43</v>
      </c>
      <c r="G11873" t="s">
        <v>282</v>
      </c>
      <c r="H11873">
        <v>3</v>
      </c>
      <c r="I11873">
        <v>27867.48</v>
      </c>
      <c r="J11873">
        <v>0</v>
      </c>
      <c r="K11873">
        <v>83602.44</v>
      </c>
      <c r="L11873">
        <v>8658.85</v>
      </c>
      <c r="M11873">
        <f t="shared" si="557"/>
        <v>83602.44</v>
      </c>
      <c r="N11873" t="str">
        <f t="shared" si="555"/>
        <v>Q1</v>
      </c>
      <c r="O11873" s="2">
        <f t="shared" si="556"/>
        <v>10.357173785836874</v>
      </c>
      <c r="P11873" t="str">
        <f>VLOOKUP(retail_sales_2023!C11873,customers!A:J,5,)</f>
        <v>Mumbai</v>
      </c>
      <c r="Q11873" t="str">
        <f>VLOOKUP(C11873,customers!A:J,10,0)</f>
        <v>Occasional</v>
      </c>
    </row>
    <row r="11874" spans="1:17" x14ac:dyDescent="0.3">
      <c r="A11874" t="s">
        <v>12965</v>
      </c>
      <c r="B11874" s="1">
        <v>44977</v>
      </c>
      <c r="C11874" t="s">
        <v>858</v>
      </c>
      <c r="D11874" t="s">
        <v>859</v>
      </c>
      <c r="E11874" t="s">
        <v>27</v>
      </c>
      <c r="F11874" t="s">
        <v>52</v>
      </c>
      <c r="G11874" t="s">
        <v>268</v>
      </c>
      <c r="H11874">
        <v>6</v>
      </c>
      <c r="I11874">
        <v>358.86</v>
      </c>
      <c r="J11874">
        <v>0.25</v>
      </c>
      <c r="K11874">
        <v>1614.87</v>
      </c>
      <c r="L11874">
        <v>125.18</v>
      </c>
      <c r="M11874">
        <f t="shared" si="557"/>
        <v>1614.87</v>
      </c>
      <c r="N11874" t="str">
        <f t="shared" si="555"/>
        <v>Q1</v>
      </c>
      <c r="O11874" s="2">
        <f t="shared" si="556"/>
        <v>7.7517075677918355</v>
      </c>
      <c r="P11874" t="str">
        <f>VLOOKUP(retail_sales_2023!C11874,customers!A:J,5,)</f>
        <v>Chandigarh</v>
      </c>
      <c r="Q11874" t="str">
        <f>VLOOKUP(C11874,customers!A:J,10,0)</f>
        <v>Occasional</v>
      </c>
    </row>
    <row r="11875" spans="1:17" x14ac:dyDescent="0.3">
      <c r="A11875" t="s">
        <v>12966</v>
      </c>
      <c r="B11875" s="1">
        <v>44934</v>
      </c>
      <c r="C11875" t="s">
        <v>1585</v>
      </c>
      <c r="D11875" t="s">
        <v>1586</v>
      </c>
      <c r="E11875" t="s">
        <v>15</v>
      </c>
      <c r="F11875" t="s">
        <v>43</v>
      </c>
      <c r="G11875" t="s">
        <v>121</v>
      </c>
      <c r="H11875">
        <v>1</v>
      </c>
      <c r="I11875">
        <v>56103.8</v>
      </c>
      <c r="J11875">
        <v>0.2</v>
      </c>
      <c r="K11875">
        <v>44883.040000000001</v>
      </c>
      <c r="L11875">
        <v>4873.3</v>
      </c>
      <c r="M11875">
        <f t="shared" si="557"/>
        <v>44883.040000000008</v>
      </c>
      <c r="N11875" t="str">
        <f t="shared" si="555"/>
        <v>Q1</v>
      </c>
      <c r="O11875" s="2">
        <f t="shared" si="556"/>
        <v>10.857776122116505</v>
      </c>
      <c r="P11875" t="str">
        <f>VLOOKUP(retail_sales_2023!C11875,customers!A:J,5,)</f>
        <v>Coimbatore</v>
      </c>
      <c r="Q11875" t="str">
        <f>VLOOKUP(C11875,customers!A:J,10,0)</f>
        <v>Premium</v>
      </c>
    </row>
    <row r="11876" spans="1:17" x14ac:dyDescent="0.3">
      <c r="A11876" t="s">
        <v>12967</v>
      </c>
      <c r="B11876" s="1">
        <v>45212</v>
      </c>
      <c r="C11876" t="s">
        <v>682</v>
      </c>
      <c r="D11876" t="s">
        <v>683</v>
      </c>
      <c r="E11876" t="s">
        <v>27</v>
      </c>
      <c r="F11876" t="s">
        <v>28</v>
      </c>
      <c r="G11876" t="s">
        <v>672</v>
      </c>
      <c r="H11876">
        <v>0</v>
      </c>
      <c r="I11876">
        <v>7850.48</v>
      </c>
      <c r="J11876">
        <v>0.05</v>
      </c>
      <c r="K11876">
        <v>0</v>
      </c>
      <c r="L11876">
        <v>0</v>
      </c>
      <c r="M11876">
        <f t="shared" si="557"/>
        <v>0</v>
      </c>
      <c r="N11876" t="str">
        <f t="shared" si="555"/>
        <v>Q4</v>
      </c>
      <c r="O11876" s="2">
        <v>0</v>
      </c>
      <c r="P11876" t="str">
        <f>VLOOKUP(retail_sales_2023!C11876,customers!A:J,5,)</f>
        <v>Delhi</v>
      </c>
      <c r="Q11876" t="str">
        <f>VLOOKUP(C11876,customers!A:J,10,0)</f>
        <v>Regular</v>
      </c>
    </row>
    <row r="11877" spans="1:17" x14ac:dyDescent="0.3">
      <c r="A11877" t="s">
        <v>12968</v>
      </c>
      <c r="B11877" s="1">
        <v>44935</v>
      </c>
      <c r="C11877" t="s">
        <v>564</v>
      </c>
      <c r="D11877" t="s">
        <v>565</v>
      </c>
      <c r="E11877" t="s">
        <v>27</v>
      </c>
      <c r="F11877" t="s">
        <v>16</v>
      </c>
      <c r="G11877" t="s">
        <v>86</v>
      </c>
      <c r="H11877">
        <v>4</v>
      </c>
      <c r="I11877">
        <v>933.73</v>
      </c>
      <c r="J11877">
        <v>0.05</v>
      </c>
      <c r="K11877">
        <v>3548.17</v>
      </c>
      <c r="L11877">
        <v>1327.63</v>
      </c>
      <c r="M11877">
        <f t="shared" si="557"/>
        <v>3548.174</v>
      </c>
      <c r="N11877" t="str">
        <f t="shared" si="555"/>
        <v>Q1</v>
      </c>
      <c r="O11877" s="2">
        <f t="shared" si="556"/>
        <v>37.417316532184195</v>
      </c>
      <c r="P11877" t="str">
        <f>VLOOKUP(retail_sales_2023!C11877,customers!A:J,5,)</f>
        <v>Lucknow</v>
      </c>
      <c r="Q11877" t="str">
        <f>VLOOKUP(C11877,customers!A:J,10,0)</f>
        <v>Premium</v>
      </c>
    </row>
    <row r="11878" spans="1:17" x14ac:dyDescent="0.3">
      <c r="A11878" t="s">
        <v>12969</v>
      </c>
      <c r="B11878" s="1">
        <v>44951</v>
      </c>
      <c r="C11878" t="s">
        <v>1853</v>
      </c>
      <c r="D11878" t="s">
        <v>1854</v>
      </c>
      <c r="E11878" t="s">
        <v>33</v>
      </c>
      <c r="F11878" t="s">
        <v>52</v>
      </c>
      <c r="G11878" t="s">
        <v>169</v>
      </c>
      <c r="H11878">
        <v>2</v>
      </c>
      <c r="I11878">
        <v>388.61</v>
      </c>
      <c r="J11878">
        <v>0</v>
      </c>
      <c r="K11878">
        <v>777.22</v>
      </c>
      <c r="L11878">
        <v>54.92</v>
      </c>
      <c r="M11878">
        <f t="shared" si="557"/>
        <v>777.22</v>
      </c>
      <c r="N11878" t="str">
        <f t="shared" si="555"/>
        <v>Q1</v>
      </c>
      <c r="O11878" s="2">
        <f t="shared" si="556"/>
        <v>7.0662103394148374</v>
      </c>
      <c r="P11878" t="str">
        <f>VLOOKUP(retail_sales_2023!C11878,customers!A:J,5,)</f>
        <v>Surat</v>
      </c>
      <c r="Q11878" t="str">
        <f>VLOOKUP(C11878,customers!A:J,10,0)</f>
        <v>Premium</v>
      </c>
    </row>
    <row r="11879" spans="1:17" x14ac:dyDescent="0.3">
      <c r="A11879" t="s">
        <v>12970</v>
      </c>
      <c r="B11879" s="1">
        <v>44999</v>
      </c>
      <c r="C11879" t="s">
        <v>2647</v>
      </c>
      <c r="D11879" t="s">
        <v>3856</v>
      </c>
      <c r="E11879" t="s">
        <v>27</v>
      </c>
      <c r="F11879" t="s">
        <v>52</v>
      </c>
      <c r="G11879" t="s">
        <v>117</v>
      </c>
      <c r="H11879">
        <v>9</v>
      </c>
      <c r="I11879">
        <v>671.85</v>
      </c>
      <c r="J11879">
        <v>0.1</v>
      </c>
      <c r="K11879">
        <v>5441.99</v>
      </c>
      <c r="L11879">
        <v>484.58</v>
      </c>
      <c r="M11879">
        <f t="shared" si="557"/>
        <v>5441.9850000000006</v>
      </c>
      <c r="N11879" t="str">
        <f t="shared" si="555"/>
        <v>Q1</v>
      </c>
      <c r="O11879" s="2">
        <f t="shared" si="556"/>
        <v>8.9044632570070874</v>
      </c>
      <c r="P11879" t="str">
        <f>VLOOKUP(retail_sales_2023!C11879,customers!A:J,5,)</f>
        <v>Jaipur</v>
      </c>
      <c r="Q11879" t="str">
        <f>VLOOKUP(C11879,customers!A:J,10,0)</f>
        <v>Regular</v>
      </c>
    </row>
    <row r="11880" spans="1:17" x14ac:dyDescent="0.3">
      <c r="A11880" t="s">
        <v>12971</v>
      </c>
      <c r="B11880" s="1">
        <v>45016</v>
      </c>
      <c r="C11880" t="s">
        <v>678</v>
      </c>
      <c r="D11880" t="s">
        <v>679</v>
      </c>
      <c r="E11880" t="s">
        <v>27</v>
      </c>
      <c r="F11880" t="s">
        <v>16</v>
      </c>
      <c r="G11880" t="s">
        <v>286</v>
      </c>
      <c r="H11880">
        <v>3</v>
      </c>
      <c r="I11880">
        <v>827.32</v>
      </c>
      <c r="J11880">
        <v>0</v>
      </c>
      <c r="K11880">
        <v>2481.96</v>
      </c>
      <c r="L11880">
        <v>737.6</v>
      </c>
      <c r="M11880">
        <f t="shared" si="557"/>
        <v>2481.96</v>
      </c>
      <c r="N11880" t="str">
        <f t="shared" si="555"/>
        <v>Q1</v>
      </c>
      <c r="O11880" s="2">
        <f t="shared" si="556"/>
        <v>29.718448323099487</v>
      </c>
      <c r="P11880" t="str">
        <f>VLOOKUP(retail_sales_2023!C11880,customers!A:J,5,)</f>
        <v>Amritsar</v>
      </c>
      <c r="Q11880" t="str">
        <f>VLOOKUP(C11880,customers!A:J,10,0)</f>
        <v>Premium</v>
      </c>
    </row>
    <row r="11881" spans="1:17" x14ac:dyDescent="0.3">
      <c r="A11881" t="s">
        <v>12972</v>
      </c>
      <c r="B11881" s="1">
        <v>44983</v>
      </c>
      <c r="C11881" t="s">
        <v>88</v>
      </c>
      <c r="D11881" t="s">
        <v>89</v>
      </c>
      <c r="E11881" t="s">
        <v>15</v>
      </c>
      <c r="F11881" t="s">
        <v>38</v>
      </c>
      <c r="G11881" t="s">
        <v>48</v>
      </c>
      <c r="H11881">
        <v>3</v>
      </c>
      <c r="I11881">
        <v>248.17</v>
      </c>
      <c r="J11881">
        <v>0</v>
      </c>
      <c r="K11881">
        <v>744.51</v>
      </c>
      <c r="L11881">
        <v>-90.77</v>
      </c>
      <c r="M11881">
        <f t="shared" si="557"/>
        <v>744.51</v>
      </c>
      <c r="N11881" t="str">
        <f t="shared" si="555"/>
        <v>Q1</v>
      </c>
      <c r="O11881" s="2">
        <f t="shared" si="556"/>
        <v>-12.191911458543203</v>
      </c>
      <c r="P11881" t="str">
        <f>VLOOKUP(retail_sales_2023!C11881,customers!A:J,5,)</f>
        <v>Coimbatore</v>
      </c>
      <c r="Q11881" t="str">
        <f>VLOOKUP(C11881,customers!A:J,10,0)</f>
        <v>Regular</v>
      </c>
    </row>
    <row r="11882" spans="1:17" x14ac:dyDescent="0.3">
      <c r="A11882" t="s">
        <v>12973</v>
      </c>
      <c r="B11882" s="1">
        <v>45242</v>
      </c>
      <c r="C11882" t="s">
        <v>1061</v>
      </c>
      <c r="D11882" t="s">
        <v>1062</v>
      </c>
      <c r="E11882" t="s">
        <v>27</v>
      </c>
      <c r="F11882" t="s">
        <v>38</v>
      </c>
      <c r="G11882" t="s">
        <v>39</v>
      </c>
      <c r="H11882">
        <v>1</v>
      </c>
      <c r="I11882">
        <v>1819.84</v>
      </c>
      <c r="J11882">
        <v>0.05</v>
      </c>
      <c r="K11882">
        <v>1728.85</v>
      </c>
      <c r="L11882">
        <v>439.39</v>
      </c>
      <c r="M11882">
        <f t="shared" si="557"/>
        <v>1728.8479999999997</v>
      </c>
      <c r="N11882" t="str">
        <f t="shared" si="555"/>
        <v>Q4</v>
      </c>
      <c r="O11882" s="2">
        <f t="shared" si="556"/>
        <v>25.41516036671776</v>
      </c>
      <c r="P11882" t="str">
        <f>VLOOKUP(retail_sales_2023!C11882,customers!A:J,5,)</f>
        <v>Jaipur</v>
      </c>
      <c r="Q11882" t="str">
        <f>VLOOKUP(C11882,customers!A:J,10,0)</f>
        <v>Regular</v>
      </c>
    </row>
    <row r="11883" spans="1:17" x14ac:dyDescent="0.3">
      <c r="A11883" t="s">
        <v>12974</v>
      </c>
      <c r="B11883" s="1">
        <v>45076</v>
      </c>
      <c r="C11883" t="s">
        <v>323</v>
      </c>
      <c r="D11883" t="s">
        <v>324</v>
      </c>
      <c r="E11883" t="s">
        <v>15</v>
      </c>
      <c r="F11883" t="s">
        <v>16</v>
      </c>
      <c r="G11883" t="s">
        <v>286</v>
      </c>
      <c r="H11883">
        <v>3</v>
      </c>
      <c r="I11883">
        <v>769.51</v>
      </c>
      <c r="J11883">
        <v>0.15</v>
      </c>
      <c r="K11883">
        <v>1962.25</v>
      </c>
      <c r="L11883">
        <v>581.38</v>
      </c>
      <c r="M11883">
        <f t="shared" si="557"/>
        <v>1962.2504999999996</v>
      </c>
      <c r="N11883" t="str">
        <f t="shared" si="555"/>
        <v>Q2</v>
      </c>
      <c r="O11883" s="2">
        <f t="shared" si="556"/>
        <v>29.628232895910305</v>
      </c>
      <c r="P11883" t="str">
        <f>VLOOKUP(retail_sales_2023!C11883,customers!A:J,5,)</f>
        <v>Kochi</v>
      </c>
      <c r="Q11883" t="str">
        <f>VLOOKUP(C11883,customers!A:J,10,0)</f>
        <v>Regular</v>
      </c>
    </row>
    <row r="11884" spans="1:17" x14ac:dyDescent="0.3">
      <c r="A11884" t="s">
        <v>12975</v>
      </c>
      <c r="B11884" s="1">
        <v>45259</v>
      </c>
      <c r="C11884" t="s">
        <v>406</v>
      </c>
      <c r="D11884" t="s">
        <v>407</v>
      </c>
      <c r="E11884" t="s">
        <v>15</v>
      </c>
      <c r="F11884" t="s">
        <v>52</v>
      </c>
      <c r="G11884" t="s">
        <v>200</v>
      </c>
      <c r="H11884">
        <v>9</v>
      </c>
      <c r="I11884">
        <v>624.22</v>
      </c>
      <c r="J11884">
        <v>0</v>
      </c>
      <c r="K11884">
        <v>5617.98</v>
      </c>
      <c r="L11884">
        <v>459.86</v>
      </c>
      <c r="M11884">
        <f t="shared" si="557"/>
        <v>5617.9800000000005</v>
      </c>
      <c r="N11884" t="str">
        <f t="shared" si="555"/>
        <v>Q4</v>
      </c>
      <c r="O11884" s="2">
        <f t="shared" si="556"/>
        <v>8.1855043983780664</v>
      </c>
      <c r="P11884" t="str">
        <f>VLOOKUP(retail_sales_2023!C11884,customers!A:J,5,)</f>
        <v>Hyderabad</v>
      </c>
      <c r="Q11884" t="str">
        <f>VLOOKUP(C11884,customers!A:J,10,0)</f>
        <v>Premium</v>
      </c>
    </row>
    <row r="11885" spans="1:17" x14ac:dyDescent="0.3">
      <c r="A11885" t="s">
        <v>12976</v>
      </c>
      <c r="B11885" s="1">
        <v>45095</v>
      </c>
      <c r="C11885" t="s">
        <v>266</v>
      </c>
      <c r="D11885" t="s">
        <v>267</v>
      </c>
      <c r="E11885" t="s">
        <v>27</v>
      </c>
      <c r="F11885" t="s">
        <v>52</v>
      </c>
      <c r="G11885" t="s">
        <v>169</v>
      </c>
      <c r="H11885">
        <v>6</v>
      </c>
      <c r="I11885">
        <v>498.67</v>
      </c>
      <c r="J11885">
        <v>0</v>
      </c>
      <c r="K11885">
        <v>2992.02</v>
      </c>
      <c r="L11885">
        <v>253.16</v>
      </c>
      <c r="M11885">
        <f t="shared" si="557"/>
        <v>2992.02</v>
      </c>
      <c r="N11885" t="str">
        <f t="shared" si="555"/>
        <v>Q2</v>
      </c>
      <c r="O11885" s="2">
        <f t="shared" si="556"/>
        <v>8.4611733878784232</v>
      </c>
      <c r="P11885" t="str">
        <f>VLOOKUP(retail_sales_2023!C11885,customers!A:J,5,)</f>
        <v>Amritsar</v>
      </c>
      <c r="Q11885" t="str">
        <f>VLOOKUP(C11885,customers!A:J,10,0)</f>
        <v>Premium</v>
      </c>
    </row>
    <row r="11886" spans="1:17" x14ac:dyDescent="0.3">
      <c r="A11886" t="s">
        <v>12977</v>
      </c>
      <c r="B11886" s="1">
        <v>45282</v>
      </c>
      <c r="C11886" t="s">
        <v>1664</v>
      </c>
      <c r="D11886" t="s">
        <v>1665</v>
      </c>
      <c r="E11886" t="s">
        <v>21</v>
      </c>
      <c r="F11886" t="s">
        <v>16</v>
      </c>
      <c r="G11886" t="s">
        <v>192</v>
      </c>
      <c r="H11886">
        <v>3</v>
      </c>
      <c r="I11886">
        <v>907.89</v>
      </c>
      <c r="J11886">
        <v>0.05</v>
      </c>
      <c r="K11886">
        <v>2587.4899999999998</v>
      </c>
      <c r="L11886">
        <v>1132.1099999999999</v>
      </c>
      <c r="M11886">
        <f t="shared" si="557"/>
        <v>2587.4865</v>
      </c>
      <c r="N11886" t="str">
        <f t="shared" si="555"/>
        <v>Q4</v>
      </c>
      <c r="O11886" s="2">
        <f t="shared" si="556"/>
        <v>43.753212572802212</v>
      </c>
      <c r="P11886" t="str">
        <f>VLOOKUP(retail_sales_2023!C11886,customers!A:J,5,)</f>
        <v>Patna</v>
      </c>
      <c r="Q11886" t="str">
        <f>VLOOKUP(C11886,customers!A:J,10,0)</f>
        <v>Premium</v>
      </c>
    </row>
    <row r="11887" spans="1:17" x14ac:dyDescent="0.3">
      <c r="A11887" t="s">
        <v>12978</v>
      </c>
      <c r="B11887" s="1">
        <v>45002</v>
      </c>
      <c r="C11887" t="s">
        <v>1061</v>
      </c>
      <c r="D11887" t="s">
        <v>1062</v>
      </c>
      <c r="E11887" t="s">
        <v>27</v>
      </c>
      <c r="F11887" t="s">
        <v>43</v>
      </c>
      <c r="G11887" t="s">
        <v>44</v>
      </c>
      <c r="H11887">
        <v>3</v>
      </c>
      <c r="I11887">
        <v>59422.1</v>
      </c>
      <c r="J11887">
        <v>0.1</v>
      </c>
      <c r="K11887">
        <v>160439.67000000001</v>
      </c>
      <c r="L11887">
        <v>17325.97</v>
      </c>
      <c r="M11887">
        <f t="shared" si="557"/>
        <v>160439.66999999998</v>
      </c>
      <c r="N11887" t="str">
        <f t="shared" si="555"/>
        <v>Q1</v>
      </c>
      <c r="O11887" s="2">
        <f t="shared" si="556"/>
        <v>10.799056118726746</v>
      </c>
      <c r="P11887" t="str">
        <f>VLOOKUP(retail_sales_2023!C11887,customers!A:J,5,)</f>
        <v>Jaipur</v>
      </c>
      <c r="Q11887" t="str">
        <f>VLOOKUP(C11887,customers!A:J,10,0)</f>
        <v>Regular</v>
      </c>
    </row>
    <row r="11888" spans="1:17" x14ac:dyDescent="0.3">
      <c r="A11888" t="s">
        <v>12979</v>
      </c>
      <c r="B11888" s="1">
        <v>45139</v>
      </c>
      <c r="C11888" t="s">
        <v>1087</v>
      </c>
      <c r="D11888" t="s">
        <v>1088</v>
      </c>
      <c r="E11888" t="s">
        <v>15</v>
      </c>
      <c r="F11888" t="s">
        <v>52</v>
      </c>
      <c r="G11888" t="s">
        <v>69</v>
      </c>
      <c r="H11888">
        <v>4</v>
      </c>
      <c r="I11888">
        <v>605.47</v>
      </c>
      <c r="J11888">
        <v>0.2</v>
      </c>
      <c r="K11888">
        <v>1937.5</v>
      </c>
      <c r="L11888">
        <v>111.03</v>
      </c>
      <c r="M11888">
        <f t="shared" si="557"/>
        <v>1937.5040000000001</v>
      </c>
      <c r="N11888" t="str">
        <f t="shared" si="555"/>
        <v>Q3</v>
      </c>
      <c r="O11888" s="2">
        <f t="shared" si="556"/>
        <v>5.7305806451612904</v>
      </c>
      <c r="P11888" t="str">
        <f>VLOOKUP(retail_sales_2023!C11888,customers!A:J,5,)</f>
        <v>Kochi</v>
      </c>
      <c r="Q11888" t="str">
        <f>VLOOKUP(C11888,customers!A:J,10,0)</f>
        <v>Regular</v>
      </c>
    </row>
    <row r="11889" spans="1:17" x14ac:dyDescent="0.3">
      <c r="A11889" t="s">
        <v>12980</v>
      </c>
      <c r="B11889" s="1">
        <v>45185</v>
      </c>
      <c r="C11889" t="s">
        <v>1389</v>
      </c>
      <c r="D11889" t="s">
        <v>1390</v>
      </c>
      <c r="E11889" t="s">
        <v>15</v>
      </c>
      <c r="F11889" t="s">
        <v>52</v>
      </c>
      <c r="G11889" t="s">
        <v>268</v>
      </c>
      <c r="H11889">
        <v>8</v>
      </c>
      <c r="I11889">
        <v>286.92</v>
      </c>
      <c r="J11889">
        <v>0.1</v>
      </c>
      <c r="K11889">
        <v>2065.8200000000002</v>
      </c>
      <c r="L11889">
        <v>-213.28</v>
      </c>
      <c r="M11889">
        <f t="shared" si="557"/>
        <v>2065.8240000000001</v>
      </c>
      <c r="N11889" t="str">
        <f t="shared" si="555"/>
        <v>Q3</v>
      </c>
      <c r="O11889" s="2">
        <f t="shared" si="556"/>
        <v>-10.324229603740886</v>
      </c>
      <c r="P11889" t="str">
        <f>VLOOKUP(retail_sales_2023!C11889,customers!A:J,5,)</f>
        <v>Bengaluru</v>
      </c>
      <c r="Q11889" t="str">
        <f>VLOOKUP(C11889,customers!A:J,10,0)</f>
        <v>Occasional</v>
      </c>
    </row>
    <row r="11890" spans="1:17" x14ac:dyDescent="0.3">
      <c r="A11890" t="s">
        <v>12981</v>
      </c>
      <c r="B11890" s="1">
        <v>45247</v>
      </c>
      <c r="C11890" t="s">
        <v>338</v>
      </c>
      <c r="D11890" t="s">
        <v>339</v>
      </c>
      <c r="E11890" t="s">
        <v>15</v>
      </c>
      <c r="F11890" t="s">
        <v>81</v>
      </c>
      <c r="G11890" t="s">
        <v>150</v>
      </c>
      <c r="H11890">
        <v>4</v>
      </c>
      <c r="I11890">
        <v>4100.99</v>
      </c>
      <c r="J11890">
        <v>0.25</v>
      </c>
      <c r="K11890">
        <v>12302.97</v>
      </c>
      <c r="L11890">
        <v>3027.97</v>
      </c>
      <c r="M11890">
        <f t="shared" si="557"/>
        <v>12302.97</v>
      </c>
      <c r="N11890" t="str">
        <f t="shared" si="555"/>
        <v>Q4</v>
      </c>
      <c r="O11890" s="2">
        <f t="shared" si="556"/>
        <v>24.611699451433271</v>
      </c>
      <c r="P11890" t="str">
        <f>VLOOKUP(retail_sales_2023!C11890,customers!A:J,5,)</f>
        <v>Kochi</v>
      </c>
      <c r="Q11890" t="str">
        <f>VLOOKUP(C11890,customers!A:J,10,0)</f>
        <v>Regular</v>
      </c>
    </row>
    <row r="11891" spans="1:17" x14ac:dyDescent="0.3">
      <c r="A11891" t="s">
        <v>12982</v>
      </c>
      <c r="B11891" s="1">
        <v>45024</v>
      </c>
      <c r="C11891" t="s">
        <v>92</v>
      </c>
      <c r="D11891" t="s">
        <v>93</v>
      </c>
      <c r="E11891" t="s">
        <v>27</v>
      </c>
      <c r="F11891" t="s">
        <v>81</v>
      </c>
      <c r="G11891" t="s">
        <v>370</v>
      </c>
      <c r="H11891">
        <v>5</v>
      </c>
      <c r="I11891">
        <v>628.38</v>
      </c>
      <c r="J11891">
        <v>0.05</v>
      </c>
      <c r="K11891">
        <v>2984.8</v>
      </c>
      <c r="L11891">
        <v>1046.0999999999999</v>
      </c>
      <c r="M11891">
        <f t="shared" si="557"/>
        <v>2984.8049999999998</v>
      </c>
      <c r="N11891" t="str">
        <f t="shared" si="555"/>
        <v>Q2</v>
      </c>
      <c r="O11891" s="2">
        <f t="shared" si="556"/>
        <v>35.047574376842668</v>
      </c>
      <c r="P11891" t="str">
        <f>VLOOKUP(retail_sales_2023!C11891,customers!A:J,5,)</f>
        <v>Jaipur</v>
      </c>
      <c r="Q11891" t="str">
        <f>VLOOKUP(C11891,customers!A:J,10,0)</f>
        <v>Premium</v>
      </c>
    </row>
    <row r="11892" spans="1:17" x14ac:dyDescent="0.3">
      <c r="A11892" t="s">
        <v>12983</v>
      </c>
      <c r="B11892" s="1">
        <v>45277</v>
      </c>
      <c r="C11892" t="s">
        <v>745</v>
      </c>
      <c r="D11892" t="s">
        <v>746</v>
      </c>
      <c r="E11892" t="s">
        <v>33</v>
      </c>
      <c r="F11892" t="s">
        <v>38</v>
      </c>
      <c r="G11892" t="s">
        <v>684</v>
      </c>
      <c r="H11892">
        <v>1</v>
      </c>
      <c r="I11892">
        <v>1495.72</v>
      </c>
      <c r="J11892">
        <v>0.05</v>
      </c>
      <c r="K11892">
        <v>1420.93</v>
      </c>
      <c r="L11892">
        <v>426.06</v>
      </c>
      <c r="M11892">
        <f t="shared" si="557"/>
        <v>1420.934</v>
      </c>
      <c r="N11892" t="str">
        <f t="shared" si="555"/>
        <v>Q4</v>
      </c>
      <c r="O11892" s="2">
        <f t="shared" si="556"/>
        <v>29.984587558852301</v>
      </c>
      <c r="P11892" t="str">
        <f>VLOOKUP(retail_sales_2023!C11892,customers!A:J,5,)</f>
        <v>Ahmedabad</v>
      </c>
      <c r="Q11892" t="str">
        <f>VLOOKUP(C11892,customers!A:J,10,0)</f>
        <v>Regular</v>
      </c>
    </row>
    <row r="11893" spans="1:17" x14ac:dyDescent="0.3">
      <c r="A11893" t="s">
        <v>12984</v>
      </c>
      <c r="B11893" s="1">
        <v>45101</v>
      </c>
      <c r="C11893" t="s">
        <v>1016</v>
      </c>
      <c r="D11893" t="s">
        <v>1017</v>
      </c>
      <c r="E11893" t="s">
        <v>21</v>
      </c>
      <c r="F11893" t="s">
        <v>43</v>
      </c>
      <c r="G11893" t="s">
        <v>121</v>
      </c>
      <c r="H11893">
        <v>4</v>
      </c>
      <c r="I11893">
        <v>49647.33</v>
      </c>
      <c r="J11893">
        <v>0.05</v>
      </c>
      <c r="K11893">
        <v>188659.85</v>
      </c>
      <c r="L11893">
        <v>16545.3</v>
      </c>
      <c r="M11893">
        <f t="shared" si="557"/>
        <v>188659.85399999999</v>
      </c>
      <c r="N11893" t="str">
        <f t="shared" si="555"/>
        <v>Q2</v>
      </c>
      <c r="O11893" s="2">
        <f t="shared" si="556"/>
        <v>8.7699105029501503</v>
      </c>
      <c r="P11893" t="str">
        <f>VLOOKUP(retail_sales_2023!C11893,customers!A:J,5,)</f>
        <v>Kolkata</v>
      </c>
      <c r="Q11893" t="str">
        <f>VLOOKUP(C11893,customers!A:J,10,0)</f>
        <v>Regular</v>
      </c>
    </row>
    <row r="11894" spans="1:17" x14ac:dyDescent="0.3">
      <c r="A11894" t="s">
        <v>12985</v>
      </c>
      <c r="B11894" s="1">
        <v>45101</v>
      </c>
      <c r="C11894" t="s">
        <v>1811</v>
      </c>
      <c r="D11894" t="s">
        <v>1812</v>
      </c>
      <c r="E11894" t="s">
        <v>21</v>
      </c>
      <c r="F11894" t="s">
        <v>38</v>
      </c>
      <c r="G11894" t="s">
        <v>684</v>
      </c>
      <c r="H11894">
        <v>5</v>
      </c>
      <c r="I11894">
        <v>3432.39</v>
      </c>
      <c r="J11894">
        <v>0</v>
      </c>
      <c r="K11894">
        <v>17161.95</v>
      </c>
      <c r="L11894">
        <v>6021.05</v>
      </c>
      <c r="M11894">
        <f t="shared" si="557"/>
        <v>17161.95</v>
      </c>
      <c r="N11894" t="str">
        <f t="shared" si="555"/>
        <v>Q2</v>
      </c>
      <c r="O11894" s="2">
        <f t="shared" si="556"/>
        <v>35.08371717666116</v>
      </c>
      <c r="P11894" t="str">
        <f>VLOOKUP(retail_sales_2023!C11894,customers!A:J,5,)</f>
        <v>Bhubaneswar</v>
      </c>
      <c r="Q11894" t="str">
        <f>VLOOKUP(C11894,customers!A:J,10,0)</f>
        <v>Premium</v>
      </c>
    </row>
    <row r="11895" spans="1:17" x14ac:dyDescent="0.3">
      <c r="A11895" t="s">
        <v>12986</v>
      </c>
      <c r="B11895" s="1">
        <v>45129</v>
      </c>
      <c r="C11895" t="s">
        <v>19</v>
      </c>
      <c r="D11895" t="s">
        <v>20</v>
      </c>
      <c r="E11895" t="s">
        <v>21</v>
      </c>
      <c r="F11895" t="s">
        <v>43</v>
      </c>
      <c r="G11895" t="s">
        <v>44</v>
      </c>
      <c r="H11895">
        <v>3</v>
      </c>
      <c r="I11895">
        <v>11185.25</v>
      </c>
      <c r="J11895">
        <v>0</v>
      </c>
      <c r="K11895">
        <v>33555.75</v>
      </c>
      <c r="L11895">
        <v>3618.9</v>
      </c>
      <c r="M11895">
        <f t="shared" si="557"/>
        <v>33555.75</v>
      </c>
      <c r="N11895" t="str">
        <f t="shared" si="555"/>
        <v>Q3</v>
      </c>
      <c r="O11895" s="2">
        <f t="shared" si="556"/>
        <v>10.784738830155787</v>
      </c>
      <c r="P11895" t="str">
        <f>VLOOKUP(retail_sales_2023!C11895,customers!A:J,5,)</f>
        <v>Guwahati</v>
      </c>
      <c r="Q11895" t="str">
        <f>VLOOKUP(C11895,customers!A:J,10,0)</f>
        <v>Premium</v>
      </c>
    </row>
    <row r="11896" spans="1:17" x14ac:dyDescent="0.3">
      <c r="A11896" t="s">
        <v>12987</v>
      </c>
      <c r="B11896" s="1">
        <v>45193</v>
      </c>
      <c r="C11896" t="s">
        <v>176</v>
      </c>
      <c r="D11896" t="s">
        <v>177</v>
      </c>
      <c r="E11896" t="s">
        <v>15</v>
      </c>
      <c r="F11896" t="s">
        <v>28</v>
      </c>
      <c r="G11896" t="s">
        <v>325</v>
      </c>
      <c r="H11896">
        <v>2</v>
      </c>
      <c r="I11896">
        <v>1789.35</v>
      </c>
      <c r="J11896">
        <v>0.15</v>
      </c>
      <c r="K11896">
        <v>3041.89</v>
      </c>
      <c r="L11896">
        <v>712.55</v>
      </c>
      <c r="M11896">
        <f t="shared" si="557"/>
        <v>3041.895</v>
      </c>
      <c r="N11896" t="str">
        <f t="shared" si="555"/>
        <v>Q3</v>
      </c>
      <c r="O11896" s="2">
        <f t="shared" si="556"/>
        <v>23.424581427993779</v>
      </c>
      <c r="P11896" t="str">
        <f>VLOOKUP(retail_sales_2023!C11896,customers!A:J,5,)</f>
        <v>Hyderabad</v>
      </c>
      <c r="Q11896" t="str">
        <f>VLOOKUP(C11896,customers!A:J,10,0)</f>
        <v>Premium</v>
      </c>
    </row>
    <row r="11897" spans="1:17" x14ac:dyDescent="0.3">
      <c r="A11897" t="s">
        <v>12988</v>
      </c>
      <c r="B11897" s="1">
        <v>45088</v>
      </c>
      <c r="C11897" t="s">
        <v>538</v>
      </c>
      <c r="D11897" t="s">
        <v>539</v>
      </c>
      <c r="E11897" t="s">
        <v>33</v>
      </c>
      <c r="F11897" t="s">
        <v>28</v>
      </c>
      <c r="G11897" t="s">
        <v>61</v>
      </c>
      <c r="H11897">
        <v>4</v>
      </c>
      <c r="I11897">
        <v>1672.87</v>
      </c>
      <c r="J11897">
        <v>0.15</v>
      </c>
      <c r="K11897">
        <v>5687.76</v>
      </c>
      <c r="L11897">
        <v>972.56</v>
      </c>
      <c r="M11897">
        <f t="shared" si="557"/>
        <v>5687.7579999999998</v>
      </c>
      <c r="N11897" t="str">
        <f t="shared" si="555"/>
        <v>Q2</v>
      </c>
      <c r="O11897" s="2">
        <f t="shared" si="556"/>
        <v>17.099174367413532</v>
      </c>
      <c r="P11897" t="str">
        <f>VLOOKUP(retail_sales_2023!C11897,customers!A:J,5,)</f>
        <v>Mumbai</v>
      </c>
      <c r="Q11897" t="str">
        <f>VLOOKUP(C11897,customers!A:J,10,0)</f>
        <v>Premium</v>
      </c>
    </row>
    <row r="11898" spans="1:17" x14ac:dyDescent="0.3">
      <c r="A11898" t="s">
        <v>12989</v>
      </c>
      <c r="B11898" s="1">
        <v>45105</v>
      </c>
      <c r="C11898" t="s">
        <v>1601</v>
      </c>
      <c r="D11898" t="s">
        <v>1602</v>
      </c>
      <c r="E11898" t="s">
        <v>21</v>
      </c>
      <c r="F11898" t="s">
        <v>81</v>
      </c>
      <c r="G11898" t="s">
        <v>470</v>
      </c>
      <c r="H11898">
        <v>5</v>
      </c>
      <c r="I11898">
        <v>4269.1000000000004</v>
      </c>
      <c r="J11898">
        <v>0.1</v>
      </c>
      <c r="K11898">
        <v>19210.95</v>
      </c>
      <c r="L11898">
        <v>7112.53</v>
      </c>
      <c r="M11898">
        <f t="shared" si="557"/>
        <v>19210.95</v>
      </c>
      <c r="N11898" t="str">
        <f t="shared" si="555"/>
        <v>Q2</v>
      </c>
      <c r="O11898" s="2">
        <f t="shared" si="556"/>
        <v>37.02331222557968</v>
      </c>
      <c r="P11898" t="str">
        <f>VLOOKUP(retail_sales_2023!C11898,customers!A:J,5,)</f>
        <v>Patna</v>
      </c>
      <c r="Q11898" t="str">
        <f>VLOOKUP(C11898,customers!A:J,10,0)</f>
        <v>Premium</v>
      </c>
    </row>
    <row r="11899" spans="1:17" x14ac:dyDescent="0.3">
      <c r="A11899" t="s">
        <v>12990</v>
      </c>
      <c r="B11899" s="1">
        <v>45263</v>
      </c>
      <c r="C11899" t="s">
        <v>838</v>
      </c>
      <c r="D11899" t="s">
        <v>839</v>
      </c>
      <c r="E11899" t="s">
        <v>21</v>
      </c>
      <c r="F11899" t="s">
        <v>43</v>
      </c>
      <c r="G11899" t="s">
        <v>243</v>
      </c>
      <c r="H11899">
        <v>4</v>
      </c>
      <c r="I11899">
        <v>73543.17</v>
      </c>
      <c r="J11899">
        <v>0.1</v>
      </c>
      <c r="K11899">
        <v>264755.40999999997</v>
      </c>
      <c r="L11899">
        <v>39124.92</v>
      </c>
      <c r="M11899">
        <f t="shared" si="557"/>
        <v>264755.41200000001</v>
      </c>
      <c r="N11899" t="str">
        <f t="shared" si="555"/>
        <v>Q4</v>
      </c>
      <c r="O11899" s="2">
        <f t="shared" si="556"/>
        <v>14.777760348693159</v>
      </c>
      <c r="P11899" t="str">
        <f>VLOOKUP(retail_sales_2023!C11899,customers!A:J,5,)</f>
        <v>Patna</v>
      </c>
      <c r="Q11899" t="str">
        <f>VLOOKUP(C11899,customers!A:J,10,0)</f>
        <v>Regular</v>
      </c>
    </row>
    <row r="11900" spans="1:17" x14ac:dyDescent="0.3">
      <c r="A11900" t="s">
        <v>12991</v>
      </c>
      <c r="B11900" s="1">
        <v>45000</v>
      </c>
      <c r="C11900" t="s">
        <v>1547</v>
      </c>
      <c r="D11900" t="s">
        <v>1548</v>
      </c>
      <c r="E11900" t="s">
        <v>21</v>
      </c>
      <c r="F11900" t="s">
        <v>52</v>
      </c>
      <c r="G11900" t="s">
        <v>200</v>
      </c>
      <c r="H11900">
        <v>8</v>
      </c>
      <c r="I11900">
        <v>466.96</v>
      </c>
      <c r="J11900">
        <v>0</v>
      </c>
      <c r="K11900">
        <v>3735.68</v>
      </c>
      <c r="L11900">
        <v>282.23</v>
      </c>
      <c r="M11900">
        <f t="shared" si="557"/>
        <v>3735.68</v>
      </c>
      <c r="N11900" t="str">
        <f t="shared" si="555"/>
        <v>Q1</v>
      </c>
      <c r="O11900" s="2">
        <f t="shared" si="556"/>
        <v>7.554983296213809</v>
      </c>
      <c r="P11900" t="str">
        <f>VLOOKUP(retail_sales_2023!C11900,customers!A:J,5,)</f>
        <v>Kolkata</v>
      </c>
      <c r="Q11900" t="str">
        <f>VLOOKUP(C11900,customers!A:J,10,0)</f>
        <v>Regular</v>
      </c>
    </row>
    <row r="11901" spans="1:17" x14ac:dyDescent="0.3">
      <c r="A11901" t="s">
        <v>12992</v>
      </c>
      <c r="B11901" s="1">
        <v>45022</v>
      </c>
      <c r="C11901" t="s">
        <v>1536</v>
      </c>
      <c r="D11901" t="s">
        <v>1537</v>
      </c>
      <c r="E11901" t="s">
        <v>15</v>
      </c>
      <c r="F11901" t="s">
        <v>43</v>
      </c>
      <c r="G11901" t="s">
        <v>301</v>
      </c>
      <c r="H11901">
        <v>4</v>
      </c>
      <c r="I11901">
        <v>12544.73</v>
      </c>
      <c r="J11901">
        <v>0</v>
      </c>
      <c r="K11901">
        <v>50178.92</v>
      </c>
      <c r="L11901">
        <v>5812.85</v>
      </c>
      <c r="M11901">
        <f t="shared" si="557"/>
        <v>50178.92</v>
      </c>
      <c r="N11901" t="str">
        <f t="shared" si="555"/>
        <v>Q2</v>
      </c>
      <c r="O11901" s="2">
        <f t="shared" si="556"/>
        <v>11.584246930782887</v>
      </c>
      <c r="P11901" t="str">
        <f>VLOOKUP(retail_sales_2023!C11901,customers!A:J,5,)</f>
        <v>Kochi</v>
      </c>
      <c r="Q11901" t="str">
        <f>VLOOKUP(C11901,customers!A:J,10,0)</f>
        <v>Regular</v>
      </c>
    </row>
    <row r="11902" spans="1:17" x14ac:dyDescent="0.3">
      <c r="A11902" t="s">
        <v>12993</v>
      </c>
      <c r="B11902" s="1">
        <v>45130</v>
      </c>
      <c r="C11902" t="s">
        <v>809</v>
      </c>
      <c r="D11902" t="s">
        <v>810</v>
      </c>
      <c r="E11902" t="s">
        <v>33</v>
      </c>
      <c r="F11902" t="s">
        <v>22</v>
      </c>
      <c r="G11902" t="s">
        <v>1039</v>
      </c>
      <c r="H11902">
        <v>3</v>
      </c>
      <c r="I11902">
        <v>9649.39</v>
      </c>
      <c r="J11902">
        <v>0</v>
      </c>
      <c r="K11902">
        <v>28948.17</v>
      </c>
      <c r="L11902">
        <v>8429.99</v>
      </c>
      <c r="M11902">
        <f t="shared" si="557"/>
        <v>28948.17</v>
      </c>
      <c r="N11902" t="str">
        <f t="shared" si="555"/>
        <v>Q3</v>
      </c>
      <c r="O11902" s="2">
        <f t="shared" si="556"/>
        <v>29.120977250029966</v>
      </c>
      <c r="P11902" t="str">
        <f>VLOOKUP(retail_sales_2023!C11902,customers!A:J,5,)</f>
        <v>Ahmedabad</v>
      </c>
      <c r="Q11902" t="str">
        <f>VLOOKUP(C11902,customers!A:J,10,0)</f>
        <v>Premium</v>
      </c>
    </row>
    <row r="11903" spans="1:17" x14ac:dyDescent="0.3">
      <c r="A11903" t="s">
        <v>12994</v>
      </c>
      <c r="B11903" s="1">
        <v>44945</v>
      </c>
      <c r="C11903" t="s">
        <v>861</v>
      </c>
      <c r="D11903" t="s">
        <v>862</v>
      </c>
      <c r="E11903" t="s">
        <v>21</v>
      </c>
      <c r="F11903" t="s">
        <v>43</v>
      </c>
      <c r="G11903" t="s">
        <v>178</v>
      </c>
      <c r="H11903">
        <v>3</v>
      </c>
      <c r="I11903">
        <v>36651.4</v>
      </c>
      <c r="J11903">
        <v>0.1</v>
      </c>
      <c r="K11903">
        <v>98958.78</v>
      </c>
      <c r="L11903">
        <v>11464.07</v>
      </c>
      <c r="M11903">
        <f t="shared" si="557"/>
        <v>98958.780000000013</v>
      </c>
      <c r="N11903" t="str">
        <f t="shared" si="555"/>
        <v>Q1</v>
      </c>
      <c r="O11903" s="2">
        <f t="shared" si="556"/>
        <v>11.584692131410675</v>
      </c>
      <c r="P11903" t="str">
        <f>VLOOKUP(retail_sales_2023!C11903,customers!A:J,5,)</f>
        <v>Bhubaneswar</v>
      </c>
      <c r="Q11903" t="str">
        <f>VLOOKUP(C11903,customers!A:J,10,0)</f>
        <v>Premium</v>
      </c>
    </row>
    <row r="11904" spans="1:17" x14ac:dyDescent="0.3">
      <c r="A11904" t="s">
        <v>12995</v>
      </c>
      <c r="B11904" s="1">
        <v>45070</v>
      </c>
      <c r="C11904" t="s">
        <v>1878</v>
      </c>
      <c r="D11904" t="s">
        <v>1879</v>
      </c>
      <c r="E11904" t="s">
        <v>33</v>
      </c>
      <c r="F11904" t="s">
        <v>43</v>
      </c>
      <c r="G11904" t="s">
        <v>44</v>
      </c>
      <c r="H11904">
        <v>3</v>
      </c>
      <c r="I11904">
        <v>32161.59</v>
      </c>
      <c r="J11904">
        <v>0</v>
      </c>
      <c r="K11904">
        <v>96484.77</v>
      </c>
      <c r="L11904">
        <v>12706.83</v>
      </c>
      <c r="M11904">
        <f t="shared" si="557"/>
        <v>96484.77</v>
      </c>
      <c r="N11904" t="str">
        <f t="shared" si="555"/>
        <v>Q2</v>
      </c>
      <c r="O11904" s="2">
        <f t="shared" si="556"/>
        <v>13.16977798672267</v>
      </c>
      <c r="P11904" t="str">
        <f>VLOOKUP(retail_sales_2023!C11904,customers!A:J,5,)</f>
        <v>Mumbai</v>
      </c>
      <c r="Q11904" t="str">
        <f>VLOOKUP(C11904,customers!A:J,10,0)</f>
        <v>Regular</v>
      </c>
    </row>
    <row r="11905" spans="1:17" x14ac:dyDescent="0.3">
      <c r="A11905" t="s">
        <v>12996</v>
      </c>
      <c r="B11905" s="1">
        <v>45245</v>
      </c>
      <c r="C11905" t="s">
        <v>3538</v>
      </c>
      <c r="D11905" t="s">
        <v>3539</v>
      </c>
      <c r="E11905" t="s">
        <v>27</v>
      </c>
      <c r="F11905" t="s">
        <v>52</v>
      </c>
      <c r="G11905" t="s">
        <v>200</v>
      </c>
      <c r="H11905">
        <v>5</v>
      </c>
      <c r="I11905">
        <v>352.82</v>
      </c>
      <c r="J11905">
        <v>0.1</v>
      </c>
      <c r="K11905">
        <v>1587.69</v>
      </c>
      <c r="L11905">
        <v>123.16</v>
      </c>
      <c r="M11905">
        <f t="shared" si="557"/>
        <v>1587.69</v>
      </c>
      <c r="N11905" t="str">
        <f t="shared" si="555"/>
        <v>Q4</v>
      </c>
      <c r="O11905" s="2">
        <f t="shared" si="556"/>
        <v>7.7571818176092311</v>
      </c>
      <c r="P11905" t="str">
        <f>VLOOKUP(retail_sales_2023!C11905,customers!A:J,5,)</f>
        <v>Jaipur</v>
      </c>
      <c r="Q11905" t="str">
        <f>VLOOKUP(C11905,customers!A:J,10,0)</f>
        <v>Premium</v>
      </c>
    </row>
    <row r="11906" spans="1:17" x14ac:dyDescent="0.3">
      <c r="A11906" t="s">
        <v>12997</v>
      </c>
      <c r="B11906" s="1">
        <v>45216</v>
      </c>
      <c r="C11906" t="s">
        <v>1872</v>
      </c>
      <c r="D11906" t="s">
        <v>1873</v>
      </c>
      <c r="E11906" t="s">
        <v>33</v>
      </c>
      <c r="F11906" t="s">
        <v>38</v>
      </c>
      <c r="G11906" t="s">
        <v>39</v>
      </c>
      <c r="H11906">
        <v>2</v>
      </c>
      <c r="I11906">
        <v>1065.73</v>
      </c>
      <c r="J11906">
        <v>0.05</v>
      </c>
      <c r="K11906">
        <v>2024.89</v>
      </c>
      <c r="L11906">
        <v>703.45</v>
      </c>
      <c r="M11906">
        <f t="shared" si="557"/>
        <v>2024.8869999999999</v>
      </c>
      <c r="N11906" t="str">
        <f t="shared" si="555"/>
        <v>Q4</v>
      </c>
      <c r="O11906" s="2">
        <f t="shared" si="556"/>
        <v>34.740158724671467</v>
      </c>
      <c r="P11906" t="str">
        <f>VLOOKUP(retail_sales_2023!C11906,customers!A:J,5,)</f>
        <v>Surat</v>
      </c>
      <c r="Q11906" t="str">
        <f>VLOOKUP(C11906,customers!A:J,10,0)</f>
        <v>Premium</v>
      </c>
    </row>
    <row r="11907" spans="1:17" x14ac:dyDescent="0.3">
      <c r="A11907" t="s">
        <v>12998</v>
      </c>
      <c r="B11907" s="1">
        <v>45171</v>
      </c>
      <c r="C11907" t="s">
        <v>221</v>
      </c>
      <c r="D11907" t="s">
        <v>222</v>
      </c>
      <c r="E11907" t="s">
        <v>27</v>
      </c>
      <c r="F11907" t="s">
        <v>43</v>
      </c>
      <c r="G11907" t="s">
        <v>44</v>
      </c>
      <c r="H11907">
        <v>4</v>
      </c>
      <c r="I11907">
        <v>72429.289999999994</v>
      </c>
      <c r="J11907">
        <v>0</v>
      </c>
      <c r="K11907">
        <v>289717.15999999997</v>
      </c>
      <c r="L11907">
        <v>25498.59</v>
      </c>
      <c r="M11907">
        <f t="shared" si="557"/>
        <v>289717.15999999997</v>
      </c>
      <c r="N11907" t="str">
        <f t="shared" ref="N11907:N11970" si="558">"Q"&amp;ROUNDUP(MONTH(B11907)/3,0)</f>
        <v>Q3</v>
      </c>
      <c r="O11907" s="2">
        <f t="shared" ref="O11907:O11970" si="559">(L11907/K11907)*100</f>
        <v>8.8012011439018671</v>
      </c>
      <c r="P11907" t="str">
        <f>VLOOKUP(retail_sales_2023!C11907,customers!A:J,5,)</f>
        <v>Lucknow</v>
      </c>
      <c r="Q11907" t="str">
        <f>VLOOKUP(C11907,customers!A:J,10,0)</f>
        <v>Premium</v>
      </c>
    </row>
    <row r="11908" spans="1:17" x14ac:dyDescent="0.3">
      <c r="A11908" t="s">
        <v>12999</v>
      </c>
      <c r="B11908" s="1">
        <v>45095</v>
      </c>
      <c r="C11908" t="s">
        <v>1231</v>
      </c>
      <c r="D11908" t="s">
        <v>1232</v>
      </c>
      <c r="E11908" t="s">
        <v>15</v>
      </c>
      <c r="F11908" t="s">
        <v>81</v>
      </c>
      <c r="G11908" t="s">
        <v>82</v>
      </c>
      <c r="H11908">
        <v>1</v>
      </c>
      <c r="I11908">
        <v>580.42999999999995</v>
      </c>
      <c r="J11908">
        <v>0.05</v>
      </c>
      <c r="K11908">
        <v>551.41</v>
      </c>
      <c r="L11908">
        <v>146.38999999999999</v>
      </c>
      <c r="M11908">
        <f t="shared" si="557"/>
        <v>551.40849999999989</v>
      </c>
      <c r="N11908" t="str">
        <f t="shared" si="558"/>
        <v>Q2</v>
      </c>
      <c r="O11908" s="2">
        <f t="shared" si="559"/>
        <v>26.548303440271305</v>
      </c>
      <c r="P11908" t="str">
        <f>VLOOKUP(retail_sales_2023!C11908,customers!A:J,5,)</f>
        <v>Coimbatore</v>
      </c>
      <c r="Q11908" t="str">
        <f>VLOOKUP(C11908,customers!A:J,10,0)</f>
        <v>Regular</v>
      </c>
    </row>
    <row r="11909" spans="1:17" x14ac:dyDescent="0.3">
      <c r="A11909" t="s">
        <v>13000</v>
      </c>
      <c r="B11909" s="1">
        <v>45242</v>
      </c>
      <c r="C11909" t="s">
        <v>678</v>
      </c>
      <c r="D11909" t="s">
        <v>679</v>
      </c>
      <c r="E11909" t="s">
        <v>27</v>
      </c>
      <c r="F11909" t="s">
        <v>81</v>
      </c>
      <c r="G11909" t="s">
        <v>239</v>
      </c>
      <c r="H11909">
        <v>5</v>
      </c>
      <c r="I11909">
        <v>3385.09</v>
      </c>
      <c r="J11909">
        <v>0.2</v>
      </c>
      <c r="K11909">
        <v>13540.36</v>
      </c>
      <c r="L11909">
        <v>4624.04</v>
      </c>
      <c r="M11909">
        <f t="shared" ref="M11909:M11972" si="560">H11909*I11909*(1-J11909)</f>
        <v>13540.36</v>
      </c>
      <c r="N11909" t="str">
        <f t="shared" si="558"/>
        <v>Q4</v>
      </c>
      <c r="O11909" s="2">
        <f t="shared" si="559"/>
        <v>34.150052140415767</v>
      </c>
      <c r="P11909" t="str">
        <f>VLOOKUP(retail_sales_2023!C11909,customers!A:J,5,)</f>
        <v>Amritsar</v>
      </c>
      <c r="Q11909" t="str">
        <f>VLOOKUP(C11909,customers!A:J,10,0)</f>
        <v>Premium</v>
      </c>
    </row>
    <row r="11910" spans="1:17" x14ac:dyDescent="0.3">
      <c r="A11910" t="s">
        <v>13001</v>
      </c>
      <c r="B11910" s="1">
        <v>45110</v>
      </c>
      <c r="C11910" t="s">
        <v>414</v>
      </c>
      <c r="D11910" t="s">
        <v>415</v>
      </c>
      <c r="E11910" t="s">
        <v>33</v>
      </c>
      <c r="F11910" t="s">
        <v>16</v>
      </c>
      <c r="G11910" t="s">
        <v>192</v>
      </c>
      <c r="H11910">
        <v>3</v>
      </c>
      <c r="I11910">
        <v>813.46</v>
      </c>
      <c r="J11910">
        <v>0.3</v>
      </c>
      <c r="K11910">
        <v>1708.27</v>
      </c>
      <c r="L11910">
        <v>629.16999999999996</v>
      </c>
      <c r="M11910">
        <f t="shared" si="560"/>
        <v>1708.2660000000001</v>
      </c>
      <c r="N11910" t="str">
        <f t="shared" si="558"/>
        <v>Q3</v>
      </c>
      <c r="O11910" s="2">
        <f t="shared" si="559"/>
        <v>36.830828850240302</v>
      </c>
      <c r="P11910" t="str">
        <f>VLOOKUP(retail_sales_2023!C11910,customers!A:J,5,)</f>
        <v>Pune</v>
      </c>
      <c r="Q11910" t="str">
        <f>VLOOKUP(C11910,customers!A:J,10,0)</f>
        <v>Premium</v>
      </c>
    </row>
    <row r="11911" spans="1:17" x14ac:dyDescent="0.3">
      <c r="A11911" t="s">
        <v>13002</v>
      </c>
      <c r="B11911" s="1">
        <v>44999</v>
      </c>
      <c r="C11911" t="s">
        <v>3538</v>
      </c>
      <c r="D11911" t="s">
        <v>3539</v>
      </c>
      <c r="E11911" t="s">
        <v>27</v>
      </c>
      <c r="F11911" t="s">
        <v>52</v>
      </c>
      <c r="G11911" t="s">
        <v>268</v>
      </c>
      <c r="H11911">
        <v>6</v>
      </c>
      <c r="I11911">
        <v>754.79</v>
      </c>
      <c r="J11911">
        <v>0.05</v>
      </c>
      <c r="K11911">
        <v>4302.3</v>
      </c>
      <c r="L11911">
        <v>408.83</v>
      </c>
      <c r="M11911">
        <f t="shared" si="560"/>
        <v>4302.3029999999999</v>
      </c>
      <c r="N11911" t="str">
        <f t="shared" si="558"/>
        <v>Q1</v>
      </c>
      <c r="O11911" s="2">
        <f t="shared" si="559"/>
        <v>9.5025916370313546</v>
      </c>
      <c r="P11911" t="str">
        <f>VLOOKUP(retail_sales_2023!C11911,customers!A:J,5,)</f>
        <v>Jaipur</v>
      </c>
      <c r="Q11911" t="str">
        <f>VLOOKUP(C11911,customers!A:J,10,0)</f>
        <v>Premium</v>
      </c>
    </row>
    <row r="11912" spans="1:17" x14ac:dyDescent="0.3">
      <c r="A11912" t="s">
        <v>13003</v>
      </c>
      <c r="B11912" s="1">
        <v>45018</v>
      </c>
      <c r="C11912" t="s">
        <v>791</v>
      </c>
      <c r="D11912" t="s">
        <v>792</v>
      </c>
      <c r="E11912" t="s">
        <v>33</v>
      </c>
      <c r="F11912" t="s">
        <v>43</v>
      </c>
      <c r="G11912" t="s">
        <v>178</v>
      </c>
      <c r="H11912">
        <v>5</v>
      </c>
      <c r="I11912">
        <v>84179.82</v>
      </c>
      <c r="J11912">
        <v>0</v>
      </c>
      <c r="K11912">
        <v>420899.1</v>
      </c>
      <c r="L11912">
        <v>37661.51</v>
      </c>
      <c r="M11912">
        <f t="shared" si="560"/>
        <v>420899.10000000003</v>
      </c>
      <c r="N11912" t="str">
        <f t="shared" si="558"/>
        <v>Q2</v>
      </c>
      <c r="O11912" s="2">
        <f t="shared" si="559"/>
        <v>8.9478713544410056</v>
      </c>
      <c r="P11912" t="str">
        <f>VLOOKUP(retail_sales_2023!C11912,customers!A:J,5,)</f>
        <v>Pune</v>
      </c>
      <c r="Q11912" t="str">
        <f>VLOOKUP(C11912,customers!A:J,10,0)</f>
        <v>Premium</v>
      </c>
    </row>
    <row r="11913" spans="1:17" x14ac:dyDescent="0.3">
      <c r="A11913" t="s">
        <v>13004</v>
      </c>
      <c r="B11913" s="1">
        <v>45033</v>
      </c>
      <c r="C11913" t="s">
        <v>1164</v>
      </c>
      <c r="D11913" t="s">
        <v>1165</v>
      </c>
      <c r="E11913" t="s">
        <v>21</v>
      </c>
      <c r="F11913" t="s">
        <v>43</v>
      </c>
      <c r="G11913" t="s">
        <v>44</v>
      </c>
      <c r="H11913">
        <v>4</v>
      </c>
      <c r="I11913">
        <v>69508.14</v>
      </c>
      <c r="J11913">
        <v>0.3</v>
      </c>
      <c r="K11913">
        <v>194622.79</v>
      </c>
      <c r="L11913">
        <v>23983.73</v>
      </c>
      <c r="M11913">
        <f t="shared" si="560"/>
        <v>194622.79199999999</v>
      </c>
      <c r="N11913" t="str">
        <f t="shared" si="558"/>
        <v>Q2</v>
      </c>
      <c r="O11913" s="2">
        <f t="shared" si="559"/>
        <v>12.323186816919025</v>
      </c>
      <c r="P11913" t="str">
        <f>VLOOKUP(retail_sales_2023!C11913,customers!A:J,5,)</f>
        <v>Bhubaneswar</v>
      </c>
      <c r="Q11913" t="str">
        <f>VLOOKUP(C11913,customers!A:J,10,0)</f>
        <v>Regular</v>
      </c>
    </row>
    <row r="11914" spans="1:17" x14ac:dyDescent="0.3">
      <c r="A11914" t="s">
        <v>13005</v>
      </c>
      <c r="B11914" s="1">
        <v>45171</v>
      </c>
      <c r="C11914" t="s">
        <v>996</v>
      </c>
      <c r="D11914" t="s">
        <v>997</v>
      </c>
      <c r="E11914" t="s">
        <v>33</v>
      </c>
      <c r="F11914" t="s">
        <v>16</v>
      </c>
      <c r="G11914" t="s">
        <v>305</v>
      </c>
      <c r="H11914">
        <v>0</v>
      </c>
      <c r="I11914">
        <v>829.19</v>
      </c>
      <c r="J11914">
        <v>0.05</v>
      </c>
      <c r="K11914">
        <v>0</v>
      </c>
      <c r="L11914">
        <v>0</v>
      </c>
      <c r="M11914">
        <f t="shared" si="560"/>
        <v>0</v>
      </c>
      <c r="N11914" t="str">
        <f t="shared" si="558"/>
        <v>Q3</v>
      </c>
      <c r="O11914" s="2">
        <v>0</v>
      </c>
      <c r="P11914" t="str">
        <f>VLOOKUP(retail_sales_2023!C11914,customers!A:J,5,)</f>
        <v>Ahmedabad</v>
      </c>
      <c r="Q11914" t="str">
        <f>VLOOKUP(C11914,customers!A:J,10,0)</f>
        <v>Premium</v>
      </c>
    </row>
    <row r="11915" spans="1:17" x14ac:dyDescent="0.3">
      <c r="A11915" t="s">
        <v>13006</v>
      </c>
      <c r="B11915" s="1">
        <v>44987</v>
      </c>
      <c r="C11915" t="s">
        <v>1234</v>
      </c>
      <c r="D11915" t="s">
        <v>1235</v>
      </c>
      <c r="E11915" t="s">
        <v>21</v>
      </c>
      <c r="F11915" t="s">
        <v>52</v>
      </c>
      <c r="G11915" t="s">
        <v>69</v>
      </c>
      <c r="H11915">
        <v>2</v>
      </c>
      <c r="I11915">
        <v>779.45</v>
      </c>
      <c r="J11915">
        <v>0.15</v>
      </c>
      <c r="K11915">
        <v>1325.07</v>
      </c>
      <c r="L11915">
        <v>94.37</v>
      </c>
      <c r="M11915">
        <f t="shared" si="560"/>
        <v>1325.0650000000001</v>
      </c>
      <c r="N11915" t="str">
        <f t="shared" si="558"/>
        <v>Q1</v>
      </c>
      <c r="O11915" s="2">
        <f t="shared" si="559"/>
        <v>7.121887900261874</v>
      </c>
      <c r="P11915" t="str">
        <f>VLOOKUP(retail_sales_2023!C11915,customers!A:J,5,)</f>
        <v>Patna</v>
      </c>
      <c r="Q11915" t="str">
        <f>VLOOKUP(C11915,customers!A:J,10,0)</f>
        <v>Regular</v>
      </c>
    </row>
    <row r="11916" spans="1:17" x14ac:dyDescent="0.3">
      <c r="A11916" t="s">
        <v>13007</v>
      </c>
      <c r="B11916" s="1">
        <v>44945</v>
      </c>
      <c r="C11916" t="s">
        <v>1512</v>
      </c>
      <c r="D11916" t="s">
        <v>1513</v>
      </c>
      <c r="E11916" t="s">
        <v>27</v>
      </c>
      <c r="F11916" t="s">
        <v>43</v>
      </c>
      <c r="G11916" t="s">
        <v>154</v>
      </c>
      <c r="H11916">
        <v>4</v>
      </c>
      <c r="I11916">
        <v>14689.47</v>
      </c>
      <c r="J11916">
        <v>0</v>
      </c>
      <c r="K11916">
        <v>58757.88</v>
      </c>
      <c r="L11916">
        <v>6857.86</v>
      </c>
      <c r="M11916">
        <f t="shared" si="560"/>
        <v>58757.88</v>
      </c>
      <c r="N11916" t="str">
        <f t="shared" si="558"/>
        <v>Q1</v>
      </c>
      <c r="O11916" s="2">
        <f t="shared" si="559"/>
        <v>11.671387735568404</v>
      </c>
      <c r="P11916" t="str">
        <f>VLOOKUP(retail_sales_2023!C11916,customers!A:J,5,)</f>
        <v>Delhi</v>
      </c>
      <c r="Q11916" t="str">
        <f>VLOOKUP(C11916,customers!A:J,10,0)</f>
        <v>Premium</v>
      </c>
    </row>
    <row r="11917" spans="1:17" x14ac:dyDescent="0.3">
      <c r="A11917" t="s">
        <v>13008</v>
      </c>
      <c r="B11917" s="1">
        <v>45204</v>
      </c>
      <c r="C11917" t="s">
        <v>1117</v>
      </c>
      <c r="D11917" t="s">
        <v>1118</v>
      </c>
      <c r="E11917" t="s">
        <v>33</v>
      </c>
      <c r="F11917" t="s">
        <v>43</v>
      </c>
      <c r="G11917" t="s">
        <v>128</v>
      </c>
      <c r="H11917">
        <v>1</v>
      </c>
      <c r="I11917">
        <v>75849.509999999995</v>
      </c>
      <c r="J11917">
        <v>0.15</v>
      </c>
      <c r="K11917">
        <v>64472.08</v>
      </c>
      <c r="L11917">
        <v>9713.6299999999992</v>
      </c>
      <c r="M11917">
        <f t="shared" si="560"/>
        <v>64472.083499999993</v>
      </c>
      <c r="N11917" t="str">
        <f t="shared" si="558"/>
        <v>Q4</v>
      </c>
      <c r="O11917" s="2">
        <f t="shared" si="559"/>
        <v>15.06641324430668</v>
      </c>
      <c r="P11917" t="str">
        <f>VLOOKUP(retail_sales_2023!C11917,customers!A:J,5,)</f>
        <v>Mumbai</v>
      </c>
      <c r="Q11917" t="str">
        <f>VLOOKUP(C11917,customers!A:J,10,0)</f>
        <v>Regular</v>
      </c>
    </row>
    <row r="11918" spans="1:17" x14ac:dyDescent="0.3">
      <c r="A11918" t="s">
        <v>13009</v>
      </c>
      <c r="B11918" s="1">
        <v>45174</v>
      </c>
      <c r="C11918" t="s">
        <v>1317</v>
      </c>
      <c r="D11918" t="s">
        <v>1318</v>
      </c>
      <c r="E11918" t="s">
        <v>33</v>
      </c>
      <c r="F11918" t="s">
        <v>43</v>
      </c>
      <c r="G11918" t="s">
        <v>301</v>
      </c>
      <c r="H11918">
        <v>5</v>
      </c>
      <c r="I11918">
        <v>11325.68</v>
      </c>
      <c r="J11918">
        <v>0.15</v>
      </c>
      <c r="K11918">
        <v>48134.14</v>
      </c>
      <c r="L11918">
        <v>5367.44</v>
      </c>
      <c r="M11918">
        <f t="shared" si="560"/>
        <v>48134.14</v>
      </c>
      <c r="N11918" t="str">
        <f t="shared" si="558"/>
        <v>Q3</v>
      </c>
      <c r="O11918" s="2">
        <f t="shared" si="559"/>
        <v>11.151004256022855</v>
      </c>
      <c r="P11918" t="str">
        <f>VLOOKUP(retail_sales_2023!C11918,customers!A:J,5,)</f>
        <v>Pune</v>
      </c>
      <c r="Q11918" t="str">
        <f>VLOOKUP(C11918,customers!A:J,10,0)</f>
        <v>Regular</v>
      </c>
    </row>
    <row r="11919" spans="1:17" x14ac:dyDescent="0.3">
      <c r="A11919" t="s">
        <v>13010</v>
      </c>
      <c r="B11919" s="1">
        <v>45005</v>
      </c>
      <c r="C11919" t="s">
        <v>607</v>
      </c>
      <c r="D11919" t="s">
        <v>608</v>
      </c>
      <c r="E11919" t="s">
        <v>21</v>
      </c>
      <c r="F11919" t="s">
        <v>28</v>
      </c>
      <c r="G11919" t="s">
        <v>439</v>
      </c>
      <c r="H11919">
        <v>2</v>
      </c>
      <c r="I11919">
        <v>6807.36</v>
      </c>
      <c r="J11919">
        <v>0.2</v>
      </c>
      <c r="K11919">
        <v>10891.78</v>
      </c>
      <c r="L11919">
        <v>1833.77</v>
      </c>
      <c r="M11919">
        <f t="shared" si="560"/>
        <v>10891.776</v>
      </c>
      <c r="N11919" t="str">
        <f t="shared" si="558"/>
        <v>Q1</v>
      </c>
      <c r="O11919" s="2">
        <f t="shared" si="559"/>
        <v>16.836274695228877</v>
      </c>
      <c r="P11919" t="str">
        <f>VLOOKUP(retail_sales_2023!C11919,customers!A:J,5,)</f>
        <v>Ranchi</v>
      </c>
      <c r="Q11919" t="str">
        <f>VLOOKUP(C11919,customers!A:J,10,0)</f>
        <v>Regular</v>
      </c>
    </row>
    <row r="11920" spans="1:17" x14ac:dyDescent="0.3">
      <c r="A11920" t="s">
        <v>13011</v>
      </c>
      <c r="B11920" s="1">
        <v>45145</v>
      </c>
      <c r="C11920" t="s">
        <v>832</v>
      </c>
      <c r="D11920" t="s">
        <v>833</v>
      </c>
      <c r="E11920" t="s">
        <v>33</v>
      </c>
      <c r="F11920" t="s">
        <v>52</v>
      </c>
      <c r="G11920" t="s">
        <v>133</v>
      </c>
      <c r="H11920">
        <v>2</v>
      </c>
      <c r="I11920">
        <v>412.95</v>
      </c>
      <c r="J11920">
        <v>0</v>
      </c>
      <c r="K11920">
        <v>825.9</v>
      </c>
      <c r="L11920">
        <v>-64.77</v>
      </c>
      <c r="M11920">
        <f t="shared" si="560"/>
        <v>825.9</v>
      </c>
      <c r="N11920" t="str">
        <f t="shared" si="558"/>
        <v>Q3</v>
      </c>
      <c r="O11920" s="2">
        <f t="shared" si="559"/>
        <v>-7.8423537958590623</v>
      </c>
      <c r="P11920" t="str">
        <f>VLOOKUP(retail_sales_2023!C11920,customers!A:J,5,)</f>
        <v>Surat</v>
      </c>
      <c r="Q11920" t="str">
        <f>VLOOKUP(C11920,customers!A:J,10,0)</f>
        <v>Premium</v>
      </c>
    </row>
    <row r="11921" spans="1:17" x14ac:dyDescent="0.3">
      <c r="A11921" t="s">
        <v>13012</v>
      </c>
      <c r="B11921" s="1">
        <v>44954</v>
      </c>
      <c r="C11921" t="s">
        <v>521</v>
      </c>
      <c r="D11921" t="s">
        <v>522</v>
      </c>
      <c r="E11921" t="s">
        <v>21</v>
      </c>
      <c r="F11921" t="s">
        <v>16</v>
      </c>
      <c r="G11921" t="s">
        <v>356</v>
      </c>
      <c r="H11921">
        <v>5</v>
      </c>
      <c r="I11921">
        <v>322.61</v>
      </c>
      <c r="J11921">
        <v>0.1</v>
      </c>
      <c r="K11921">
        <v>1451.75</v>
      </c>
      <c r="L11921">
        <v>465.92</v>
      </c>
      <c r="M11921">
        <f t="shared" si="560"/>
        <v>1451.7450000000001</v>
      </c>
      <c r="N11921" t="str">
        <f t="shared" si="558"/>
        <v>Q1</v>
      </c>
      <c r="O11921" s="2">
        <f t="shared" si="559"/>
        <v>32.093680041329428</v>
      </c>
      <c r="P11921" t="str">
        <f>VLOOKUP(retail_sales_2023!C11921,customers!A:J,5,)</f>
        <v>Patna</v>
      </c>
      <c r="Q11921" t="str">
        <f>VLOOKUP(C11921,customers!A:J,10,0)</f>
        <v>Regular</v>
      </c>
    </row>
    <row r="11922" spans="1:17" x14ac:dyDescent="0.3">
      <c r="A11922" t="s">
        <v>13013</v>
      </c>
      <c r="B11922" s="1">
        <v>45110</v>
      </c>
      <c r="C11922" t="s">
        <v>625</v>
      </c>
      <c r="D11922" t="s">
        <v>626</v>
      </c>
      <c r="E11922" t="s">
        <v>21</v>
      </c>
      <c r="F11922" t="s">
        <v>81</v>
      </c>
      <c r="G11922" t="s">
        <v>101</v>
      </c>
      <c r="H11922">
        <v>1</v>
      </c>
      <c r="I11922">
        <v>4799.33</v>
      </c>
      <c r="J11922">
        <v>0</v>
      </c>
      <c r="K11922">
        <v>4799.33</v>
      </c>
      <c r="L11922">
        <v>1755.15</v>
      </c>
      <c r="M11922">
        <f t="shared" si="560"/>
        <v>4799.33</v>
      </c>
      <c r="N11922" t="str">
        <f t="shared" si="558"/>
        <v>Q3</v>
      </c>
      <c r="O11922" s="2">
        <f t="shared" si="559"/>
        <v>36.570729664348981</v>
      </c>
      <c r="P11922" t="str">
        <f>VLOOKUP(retail_sales_2023!C11922,customers!A:J,5,)</f>
        <v>Ranchi</v>
      </c>
      <c r="Q11922" t="str">
        <f>VLOOKUP(C11922,customers!A:J,10,0)</f>
        <v>Premium</v>
      </c>
    </row>
    <row r="11923" spans="1:17" x14ac:dyDescent="0.3">
      <c r="A11923" t="s">
        <v>13014</v>
      </c>
      <c r="B11923" s="1">
        <v>45245</v>
      </c>
      <c r="C11923" t="s">
        <v>586</v>
      </c>
      <c r="D11923" t="s">
        <v>587</v>
      </c>
      <c r="E11923" t="s">
        <v>33</v>
      </c>
      <c r="F11923" t="s">
        <v>52</v>
      </c>
      <c r="G11923" t="s">
        <v>69</v>
      </c>
      <c r="H11923">
        <v>4</v>
      </c>
      <c r="I11923">
        <v>173.32</v>
      </c>
      <c r="J11923">
        <v>0.05</v>
      </c>
      <c r="K11923">
        <v>658.62</v>
      </c>
      <c r="L11923">
        <v>53.67</v>
      </c>
      <c r="M11923">
        <f t="shared" si="560"/>
        <v>658.61599999999999</v>
      </c>
      <c r="N11923" t="str">
        <f t="shared" si="558"/>
        <v>Q4</v>
      </c>
      <c r="O11923" s="2">
        <f t="shared" si="559"/>
        <v>8.1488567003735071</v>
      </c>
      <c r="P11923" t="str">
        <f>VLOOKUP(retail_sales_2023!C11923,customers!A:J,5,)</f>
        <v>Mumbai</v>
      </c>
      <c r="Q11923" t="str">
        <f>VLOOKUP(C11923,customers!A:J,10,0)</f>
        <v>Premium</v>
      </c>
    </row>
    <row r="11924" spans="1:17" x14ac:dyDescent="0.3">
      <c r="A11924" t="s">
        <v>13015</v>
      </c>
      <c r="B11924" s="1">
        <v>45040</v>
      </c>
      <c r="C11924" t="s">
        <v>547</v>
      </c>
      <c r="D11924" t="s">
        <v>548</v>
      </c>
      <c r="E11924" t="s">
        <v>33</v>
      </c>
      <c r="F11924" t="s">
        <v>16</v>
      </c>
      <c r="G11924" t="s">
        <v>192</v>
      </c>
      <c r="H11924">
        <v>3</v>
      </c>
      <c r="I11924">
        <v>926.63</v>
      </c>
      <c r="J11924">
        <v>0</v>
      </c>
      <c r="K11924">
        <v>2779.89</v>
      </c>
      <c r="L11924">
        <v>1188.9000000000001</v>
      </c>
      <c r="M11924">
        <f t="shared" si="560"/>
        <v>2779.89</v>
      </c>
      <c r="N11924" t="str">
        <f t="shared" si="558"/>
        <v>Q2</v>
      </c>
      <c r="O11924" s="2">
        <f t="shared" si="559"/>
        <v>42.767879304576809</v>
      </c>
      <c r="P11924" t="str">
        <f>VLOOKUP(retail_sales_2023!C11924,customers!A:J,5,)</f>
        <v>Pune</v>
      </c>
      <c r="Q11924" t="str">
        <f>VLOOKUP(C11924,customers!A:J,10,0)</f>
        <v>Regular</v>
      </c>
    </row>
    <row r="11925" spans="1:17" x14ac:dyDescent="0.3">
      <c r="A11925" t="s">
        <v>13016</v>
      </c>
      <c r="B11925" s="1">
        <v>45136</v>
      </c>
      <c r="C11925" t="s">
        <v>173</v>
      </c>
      <c r="D11925" t="s">
        <v>174</v>
      </c>
      <c r="E11925" t="s">
        <v>27</v>
      </c>
      <c r="F11925" t="s">
        <v>43</v>
      </c>
      <c r="G11925" t="s">
        <v>243</v>
      </c>
      <c r="H11925">
        <v>1</v>
      </c>
      <c r="I11925">
        <v>19536.03</v>
      </c>
      <c r="J11925">
        <v>0.15</v>
      </c>
      <c r="K11925">
        <v>16605.63</v>
      </c>
      <c r="L11925">
        <v>1831.35</v>
      </c>
      <c r="M11925">
        <f t="shared" si="560"/>
        <v>16605.625499999998</v>
      </c>
      <c r="N11925" t="str">
        <f t="shared" si="558"/>
        <v>Q3</v>
      </c>
      <c r="O11925" s="2">
        <f t="shared" si="559"/>
        <v>11.028488530697118</v>
      </c>
      <c r="P11925" t="str">
        <f>VLOOKUP(retail_sales_2023!C11925,customers!A:J,5,)</f>
        <v>Chandigarh</v>
      </c>
      <c r="Q11925" t="str">
        <f>VLOOKUP(C11925,customers!A:J,10,0)</f>
        <v>Regular</v>
      </c>
    </row>
    <row r="11926" spans="1:17" x14ac:dyDescent="0.3">
      <c r="A11926" t="s">
        <v>13017</v>
      </c>
      <c r="B11926" s="1">
        <v>44981</v>
      </c>
      <c r="C11926" t="s">
        <v>327</v>
      </c>
      <c r="D11926" t="s">
        <v>328</v>
      </c>
      <c r="E11926" t="s">
        <v>21</v>
      </c>
      <c r="F11926" t="s">
        <v>52</v>
      </c>
      <c r="G11926" t="s">
        <v>200</v>
      </c>
      <c r="H11926">
        <v>6</v>
      </c>
      <c r="I11926">
        <v>65.16</v>
      </c>
      <c r="J11926">
        <v>0</v>
      </c>
      <c r="K11926">
        <v>390.96</v>
      </c>
      <c r="L11926">
        <v>31.21</v>
      </c>
      <c r="M11926">
        <f t="shared" si="560"/>
        <v>390.96</v>
      </c>
      <c r="N11926" t="str">
        <f t="shared" si="558"/>
        <v>Q1</v>
      </c>
      <c r="O11926" s="2">
        <f t="shared" si="559"/>
        <v>7.9829138530795998</v>
      </c>
      <c r="P11926" t="str">
        <f>VLOOKUP(retail_sales_2023!C11926,customers!A:J,5,)</f>
        <v>Bhubaneswar</v>
      </c>
      <c r="Q11926" t="str">
        <f>VLOOKUP(C11926,customers!A:J,10,0)</f>
        <v>Occasional</v>
      </c>
    </row>
    <row r="11927" spans="1:17" x14ac:dyDescent="0.3">
      <c r="A11927" t="s">
        <v>13018</v>
      </c>
      <c r="B11927" s="1">
        <v>44990</v>
      </c>
      <c r="C11927" t="s">
        <v>1872</v>
      </c>
      <c r="D11927" t="s">
        <v>1873</v>
      </c>
      <c r="E11927" t="s">
        <v>33</v>
      </c>
      <c r="F11927" t="s">
        <v>81</v>
      </c>
      <c r="G11927" t="s">
        <v>470</v>
      </c>
      <c r="H11927">
        <v>2</v>
      </c>
      <c r="I11927">
        <v>935.77</v>
      </c>
      <c r="J11927">
        <v>0.1</v>
      </c>
      <c r="K11927">
        <v>1684.39</v>
      </c>
      <c r="L11927">
        <v>531.32000000000005</v>
      </c>
      <c r="M11927">
        <f t="shared" si="560"/>
        <v>1684.386</v>
      </c>
      <c r="N11927" t="str">
        <f t="shared" si="558"/>
        <v>Q1</v>
      </c>
      <c r="O11927" s="2">
        <f t="shared" si="559"/>
        <v>31.543763617689493</v>
      </c>
      <c r="P11927" t="str">
        <f>VLOOKUP(retail_sales_2023!C11927,customers!A:J,5,)</f>
        <v>Surat</v>
      </c>
      <c r="Q11927" t="str">
        <f>VLOOKUP(C11927,customers!A:J,10,0)</f>
        <v>Premium</v>
      </c>
    </row>
    <row r="11928" spans="1:17" x14ac:dyDescent="0.3">
      <c r="A11928" t="s">
        <v>13019</v>
      </c>
      <c r="B11928" s="1">
        <v>45016</v>
      </c>
      <c r="C11928" t="s">
        <v>610</v>
      </c>
      <c r="D11928" t="s">
        <v>611</v>
      </c>
      <c r="E11928" t="s">
        <v>21</v>
      </c>
      <c r="F11928" t="s">
        <v>22</v>
      </c>
      <c r="G11928" t="s">
        <v>423</v>
      </c>
      <c r="H11928">
        <v>1</v>
      </c>
      <c r="I11928">
        <v>18124.12</v>
      </c>
      <c r="J11928">
        <v>0.05</v>
      </c>
      <c r="K11928">
        <v>17217.91</v>
      </c>
      <c r="L11928">
        <v>4658.71</v>
      </c>
      <c r="M11928">
        <f t="shared" si="560"/>
        <v>17217.913999999997</v>
      </c>
      <c r="N11928" t="str">
        <f t="shared" si="558"/>
        <v>Q1</v>
      </c>
      <c r="O11928" s="2">
        <f t="shared" si="559"/>
        <v>27.057349004612057</v>
      </c>
      <c r="P11928" t="str">
        <f>VLOOKUP(retail_sales_2023!C11928,customers!A:J,5,)</f>
        <v>Patna</v>
      </c>
      <c r="Q11928" t="str">
        <f>VLOOKUP(C11928,customers!A:J,10,0)</f>
        <v>Regular</v>
      </c>
    </row>
    <row r="11929" spans="1:17" x14ac:dyDescent="0.3">
      <c r="A11929" t="s">
        <v>13020</v>
      </c>
      <c r="B11929" s="1">
        <v>45107</v>
      </c>
      <c r="C11929" t="s">
        <v>351</v>
      </c>
      <c r="D11929" t="s">
        <v>352</v>
      </c>
      <c r="E11929" t="s">
        <v>15</v>
      </c>
      <c r="F11929" t="s">
        <v>52</v>
      </c>
      <c r="G11929" t="s">
        <v>226</v>
      </c>
      <c r="H11929">
        <v>3</v>
      </c>
      <c r="I11929">
        <v>111.78</v>
      </c>
      <c r="J11929">
        <v>0.1</v>
      </c>
      <c r="K11929">
        <v>301.81</v>
      </c>
      <c r="L11929">
        <v>21.99</v>
      </c>
      <c r="M11929">
        <f t="shared" si="560"/>
        <v>301.80600000000004</v>
      </c>
      <c r="N11929" t="str">
        <f t="shared" si="558"/>
        <v>Q2</v>
      </c>
      <c r="O11929" s="2">
        <f t="shared" si="559"/>
        <v>7.2860408866505413</v>
      </c>
      <c r="P11929" t="str">
        <f>VLOOKUP(retail_sales_2023!C11929,customers!A:J,5,)</f>
        <v>Chennai</v>
      </c>
      <c r="Q11929" t="str">
        <f>VLOOKUP(C11929,customers!A:J,10,0)</f>
        <v>Regular</v>
      </c>
    </row>
    <row r="11930" spans="1:17" x14ac:dyDescent="0.3">
      <c r="A11930" t="s">
        <v>13021</v>
      </c>
      <c r="B11930" s="1">
        <v>45080</v>
      </c>
      <c r="C11930" t="s">
        <v>2481</v>
      </c>
      <c r="D11930" t="s">
        <v>2482</v>
      </c>
      <c r="E11930" t="s">
        <v>27</v>
      </c>
      <c r="F11930" t="s">
        <v>81</v>
      </c>
      <c r="G11930" t="s">
        <v>470</v>
      </c>
      <c r="H11930">
        <v>2</v>
      </c>
      <c r="I11930">
        <v>2715.45</v>
      </c>
      <c r="J11930">
        <v>0.3</v>
      </c>
      <c r="K11930">
        <v>3801.63</v>
      </c>
      <c r="L11930">
        <v>1279.52</v>
      </c>
      <c r="M11930">
        <f t="shared" si="560"/>
        <v>3801.6299999999997</v>
      </c>
      <c r="N11930" t="str">
        <f t="shared" si="558"/>
        <v>Q2</v>
      </c>
      <c r="O11930" s="2">
        <f t="shared" si="559"/>
        <v>33.657141804962606</v>
      </c>
      <c r="P11930" t="str">
        <f>VLOOKUP(retail_sales_2023!C11930,customers!A:J,5,)</f>
        <v>Chandigarh</v>
      </c>
      <c r="Q11930" t="str">
        <f>VLOOKUP(C11930,customers!A:J,10,0)</f>
        <v>Regular</v>
      </c>
    </row>
    <row r="11931" spans="1:17" x14ac:dyDescent="0.3">
      <c r="A11931" t="s">
        <v>13022</v>
      </c>
      <c r="B11931" s="1">
        <v>45122</v>
      </c>
      <c r="C11931" t="s">
        <v>1167</v>
      </c>
      <c r="D11931" t="s">
        <v>1168</v>
      </c>
      <c r="E11931" t="s">
        <v>21</v>
      </c>
      <c r="F11931" t="s">
        <v>16</v>
      </c>
      <c r="G11931" t="s">
        <v>192</v>
      </c>
      <c r="H11931">
        <v>4</v>
      </c>
      <c r="I11931">
        <v>233.92</v>
      </c>
      <c r="J11931">
        <v>0.15</v>
      </c>
      <c r="K11931">
        <v>795.33</v>
      </c>
      <c r="L11931">
        <v>305.7</v>
      </c>
      <c r="M11931">
        <f t="shared" si="560"/>
        <v>795.32799999999997</v>
      </c>
      <c r="N11931" t="str">
        <f t="shared" si="558"/>
        <v>Q3</v>
      </c>
      <c r="O11931" s="2">
        <f t="shared" si="559"/>
        <v>38.436875259326314</v>
      </c>
      <c r="P11931" t="str">
        <f>VLOOKUP(retail_sales_2023!C11931,customers!A:J,5,)</f>
        <v>Bhubaneswar</v>
      </c>
      <c r="Q11931" t="str">
        <f>VLOOKUP(C11931,customers!A:J,10,0)</f>
        <v>Regular</v>
      </c>
    </row>
    <row r="11932" spans="1:17" x14ac:dyDescent="0.3">
      <c r="A11932" t="s">
        <v>13023</v>
      </c>
      <c r="B11932" s="1">
        <v>45222</v>
      </c>
      <c r="C11932" t="s">
        <v>625</v>
      </c>
      <c r="D11932" t="s">
        <v>626</v>
      </c>
      <c r="E11932" t="s">
        <v>21</v>
      </c>
      <c r="F11932" t="s">
        <v>52</v>
      </c>
      <c r="G11932" t="s">
        <v>200</v>
      </c>
      <c r="H11932">
        <v>5</v>
      </c>
      <c r="I11932">
        <v>798.47</v>
      </c>
      <c r="J11932">
        <v>0.05</v>
      </c>
      <c r="K11932">
        <v>3792.73</v>
      </c>
      <c r="L11932">
        <v>368.79</v>
      </c>
      <c r="M11932">
        <f t="shared" si="560"/>
        <v>3792.7325000000001</v>
      </c>
      <c r="N11932" t="str">
        <f t="shared" si="558"/>
        <v>Q4</v>
      </c>
      <c r="O11932" s="2">
        <f t="shared" si="559"/>
        <v>9.7236027874380717</v>
      </c>
      <c r="P11932" t="str">
        <f>VLOOKUP(retail_sales_2023!C11932,customers!A:J,5,)</f>
        <v>Ranchi</v>
      </c>
      <c r="Q11932" t="str">
        <f>VLOOKUP(C11932,customers!A:J,10,0)</f>
        <v>Premium</v>
      </c>
    </row>
    <row r="11933" spans="1:17" x14ac:dyDescent="0.3">
      <c r="A11933" t="s">
        <v>13024</v>
      </c>
      <c r="B11933" s="1">
        <v>45110</v>
      </c>
      <c r="C11933" t="s">
        <v>1006</v>
      </c>
      <c r="D11933" t="s">
        <v>1007</v>
      </c>
      <c r="E11933" t="s">
        <v>15</v>
      </c>
      <c r="F11933" t="s">
        <v>43</v>
      </c>
      <c r="G11933" t="s">
        <v>282</v>
      </c>
      <c r="H11933">
        <v>3</v>
      </c>
      <c r="I11933">
        <v>71961.02</v>
      </c>
      <c r="J11933">
        <v>0.25</v>
      </c>
      <c r="K11933">
        <v>161912.29</v>
      </c>
      <c r="L11933">
        <v>16601.12</v>
      </c>
      <c r="M11933">
        <f t="shared" si="560"/>
        <v>161912.29499999998</v>
      </c>
      <c r="N11933" t="str">
        <f t="shared" si="558"/>
        <v>Q3</v>
      </c>
      <c r="O11933" s="2">
        <f t="shared" si="559"/>
        <v>10.253156199569531</v>
      </c>
      <c r="P11933" t="str">
        <f>VLOOKUP(retail_sales_2023!C11933,customers!A:J,5,)</f>
        <v>Hyderabad</v>
      </c>
      <c r="Q11933" t="str">
        <f>VLOOKUP(C11933,customers!A:J,10,0)</f>
        <v>Regular</v>
      </c>
    </row>
    <row r="11934" spans="1:17" x14ac:dyDescent="0.3">
      <c r="A11934" t="s">
        <v>13025</v>
      </c>
      <c r="B11934" s="1">
        <v>44983</v>
      </c>
      <c r="C11934" t="s">
        <v>275</v>
      </c>
      <c r="D11934" t="s">
        <v>276</v>
      </c>
      <c r="E11934" t="s">
        <v>27</v>
      </c>
      <c r="F11934" t="s">
        <v>81</v>
      </c>
      <c r="G11934" t="s">
        <v>239</v>
      </c>
      <c r="H11934">
        <v>1</v>
      </c>
      <c r="I11934">
        <v>3699.48</v>
      </c>
      <c r="J11934">
        <v>0</v>
      </c>
      <c r="K11934">
        <v>3699.48</v>
      </c>
      <c r="L11934">
        <v>931.94</v>
      </c>
      <c r="M11934">
        <f t="shared" si="560"/>
        <v>3699.48</v>
      </c>
      <c r="N11934" t="str">
        <f t="shared" si="558"/>
        <v>Q1</v>
      </c>
      <c r="O11934" s="2">
        <f t="shared" si="559"/>
        <v>25.191107939494202</v>
      </c>
      <c r="P11934" t="str">
        <f>VLOOKUP(retail_sales_2023!C11934,customers!A:J,5,)</f>
        <v>Lucknow</v>
      </c>
      <c r="Q11934" t="str">
        <f>VLOOKUP(C11934,customers!A:J,10,0)</f>
        <v>Premium</v>
      </c>
    </row>
    <row r="11935" spans="1:17" x14ac:dyDescent="0.3">
      <c r="A11935" t="s">
        <v>13026</v>
      </c>
      <c r="B11935" s="1">
        <v>44961</v>
      </c>
      <c r="C11935" t="s">
        <v>494</v>
      </c>
      <c r="D11935" t="s">
        <v>13093</v>
      </c>
      <c r="E11935" t="s">
        <v>15</v>
      </c>
      <c r="F11935" t="s">
        <v>28</v>
      </c>
      <c r="G11935" t="s">
        <v>466</v>
      </c>
      <c r="H11935">
        <v>3</v>
      </c>
      <c r="I11935">
        <v>3483.81</v>
      </c>
      <c r="J11935">
        <v>0.2</v>
      </c>
      <c r="K11935">
        <v>8361.14</v>
      </c>
      <c r="L11935">
        <v>1934.25</v>
      </c>
      <c r="M11935">
        <f t="shared" si="560"/>
        <v>8361.1440000000002</v>
      </c>
      <c r="N11935" t="str">
        <f t="shared" si="558"/>
        <v>Q1</v>
      </c>
      <c r="O11935" s="2">
        <f t="shared" si="559"/>
        <v>23.133807112427256</v>
      </c>
      <c r="P11935" t="str">
        <f>VLOOKUP(retail_sales_2023!C11935,customers!A:J,5,)</f>
        <v>Kochi</v>
      </c>
      <c r="Q11935" t="str">
        <f>VLOOKUP(C11935,customers!A:J,10,0)</f>
        <v>Premium</v>
      </c>
    </row>
    <row r="11936" spans="1:17" x14ac:dyDescent="0.3">
      <c r="A11936" t="s">
        <v>13027</v>
      </c>
      <c r="B11936" s="1">
        <v>45048</v>
      </c>
      <c r="C11936" t="s">
        <v>636</v>
      </c>
      <c r="D11936" t="s">
        <v>637</v>
      </c>
      <c r="E11936" t="s">
        <v>21</v>
      </c>
      <c r="F11936" t="s">
        <v>52</v>
      </c>
      <c r="G11936" t="s">
        <v>169</v>
      </c>
      <c r="H11936">
        <v>7</v>
      </c>
      <c r="I11936">
        <v>567.35</v>
      </c>
      <c r="J11936">
        <v>0.05</v>
      </c>
      <c r="K11936">
        <v>3772.88</v>
      </c>
      <c r="L11936">
        <v>322.22000000000003</v>
      </c>
      <c r="M11936">
        <f t="shared" si="560"/>
        <v>3772.8775000000001</v>
      </c>
      <c r="N11936" t="str">
        <f t="shared" si="558"/>
        <v>Q2</v>
      </c>
      <c r="O11936" s="2">
        <f t="shared" si="559"/>
        <v>8.540425351455653</v>
      </c>
      <c r="P11936" t="str">
        <f>VLOOKUP(retail_sales_2023!C11936,customers!A:J,5,)</f>
        <v>Ranchi</v>
      </c>
      <c r="Q11936" t="str">
        <f>VLOOKUP(C11936,customers!A:J,10,0)</f>
        <v>Premium</v>
      </c>
    </row>
    <row r="11937" spans="1:17" x14ac:dyDescent="0.3">
      <c r="A11937" t="s">
        <v>13028</v>
      </c>
      <c r="B11937" s="1">
        <v>45039</v>
      </c>
      <c r="C11937" t="s">
        <v>1080</v>
      </c>
      <c r="D11937" t="s">
        <v>1081</v>
      </c>
      <c r="E11937" t="s">
        <v>15</v>
      </c>
      <c r="F11937" t="s">
        <v>22</v>
      </c>
      <c r="G11937" t="s">
        <v>1039</v>
      </c>
      <c r="H11937">
        <v>2</v>
      </c>
      <c r="I11937">
        <v>23090.18</v>
      </c>
      <c r="J11937">
        <v>0</v>
      </c>
      <c r="K11937">
        <v>46180.36</v>
      </c>
      <c r="L11937">
        <v>13524.84</v>
      </c>
      <c r="M11937">
        <f t="shared" si="560"/>
        <v>46180.36</v>
      </c>
      <c r="N11937" t="str">
        <f t="shared" si="558"/>
        <v>Q2</v>
      </c>
      <c r="O11937" s="2">
        <f t="shared" si="559"/>
        <v>29.28699559726256</v>
      </c>
      <c r="P11937" t="str">
        <f>VLOOKUP(retail_sales_2023!C11937,customers!A:J,5,)</f>
        <v>Hyderabad</v>
      </c>
      <c r="Q11937" t="str">
        <f>VLOOKUP(C11937,customers!A:J,10,0)</f>
        <v>Regular</v>
      </c>
    </row>
    <row r="11938" spans="1:17" x14ac:dyDescent="0.3">
      <c r="A11938" t="s">
        <v>13029</v>
      </c>
      <c r="B11938" s="1">
        <v>45173</v>
      </c>
      <c r="C11938" t="s">
        <v>187</v>
      </c>
      <c r="D11938" t="s">
        <v>188</v>
      </c>
      <c r="E11938" t="s">
        <v>33</v>
      </c>
      <c r="F11938" t="s">
        <v>38</v>
      </c>
      <c r="G11938" t="s">
        <v>141</v>
      </c>
      <c r="H11938">
        <v>3</v>
      </c>
      <c r="I11938">
        <v>1741.2</v>
      </c>
      <c r="J11938">
        <v>0.05</v>
      </c>
      <c r="K11938">
        <v>4962.42</v>
      </c>
      <c r="L11938">
        <v>978.13</v>
      </c>
      <c r="M11938">
        <f t="shared" si="560"/>
        <v>4962.42</v>
      </c>
      <c r="N11938" t="str">
        <f t="shared" si="558"/>
        <v>Q3</v>
      </c>
      <c r="O11938" s="2">
        <f t="shared" si="559"/>
        <v>19.710745966685607</v>
      </c>
      <c r="P11938" t="str">
        <f>VLOOKUP(retail_sales_2023!C11938,customers!A:J,5,)</f>
        <v>Pune</v>
      </c>
      <c r="Q11938" t="str">
        <f>VLOOKUP(C11938,customers!A:J,10,0)</f>
        <v>Regular</v>
      </c>
    </row>
    <row r="11939" spans="1:17" x14ac:dyDescent="0.3">
      <c r="A11939" t="s">
        <v>13030</v>
      </c>
      <c r="B11939" s="1">
        <v>45062</v>
      </c>
      <c r="C11939" t="s">
        <v>1094</v>
      </c>
      <c r="D11939" t="s">
        <v>1095</v>
      </c>
      <c r="E11939" t="s">
        <v>27</v>
      </c>
      <c r="F11939" t="s">
        <v>43</v>
      </c>
      <c r="G11939" t="s">
        <v>128</v>
      </c>
      <c r="H11939">
        <v>2</v>
      </c>
      <c r="I11939">
        <v>31079.42</v>
      </c>
      <c r="J11939">
        <v>0.05</v>
      </c>
      <c r="K11939">
        <v>59050.9</v>
      </c>
      <c r="L11939">
        <v>5703.59</v>
      </c>
      <c r="M11939">
        <f t="shared" si="560"/>
        <v>59050.897999999994</v>
      </c>
      <c r="N11939" t="str">
        <f t="shared" si="558"/>
        <v>Q2</v>
      </c>
      <c r="O11939" s="2">
        <f t="shared" si="559"/>
        <v>9.658768960337607</v>
      </c>
      <c r="P11939" t="str">
        <f>VLOOKUP(retail_sales_2023!C11939,customers!A:J,5,)</f>
        <v>Lucknow</v>
      </c>
      <c r="Q11939" t="str">
        <f>VLOOKUP(C11939,customers!A:J,10,0)</f>
        <v>Premium</v>
      </c>
    </row>
    <row r="11940" spans="1:17" x14ac:dyDescent="0.3">
      <c r="A11940" t="s">
        <v>13031</v>
      </c>
      <c r="B11940" s="1">
        <v>45149</v>
      </c>
      <c r="C11940" t="s">
        <v>557</v>
      </c>
      <c r="D11940" t="s">
        <v>558</v>
      </c>
      <c r="E11940" t="s">
        <v>27</v>
      </c>
      <c r="F11940" t="s">
        <v>52</v>
      </c>
      <c r="G11940" t="s">
        <v>117</v>
      </c>
      <c r="H11940">
        <v>6</v>
      </c>
      <c r="I11940">
        <v>637.29</v>
      </c>
      <c r="J11940">
        <v>0</v>
      </c>
      <c r="K11940">
        <v>3823.74</v>
      </c>
      <c r="L11940">
        <v>373.41</v>
      </c>
      <c r="M11940">
        <f t="shared" si="560"/>
        <v>3823.74</v>
      </c>
      <c r="N11940" t="str">
        <f t="shared" si="558"/>
        <v>Q3</v>
      </c>
      <c r="O11940" s="2">
        <f t="shared" si="559"/>
        <v>9.7655698347691011</v>
      </c>
      <c r="P11940" t="str">
        <f>VLOOKUP(retail_sales_2023!C11940,customers!A:J,5,)</f>
        <v>Delhi</v>
      </c>
      <c r="Q11940" t="str">
        <f>VLOOKUP(C11940,customers!A:J,10,0)</f>
        <v>Occasional</v>
      </c>
    </row>
    <row r="11941" spans="1:17" x14ac:dyDescent="0.3">
      <c r="A11941" t="s">
        <v>13032</v>
      </c>
      <c r="B11941" s="1">
        <v>44928</v>
      </c>
      <c r="C11941" t="s">
        <v>589</v>
      </c>
      <c r="D11941" t="s">
        <v>590</v>
      </c>
      <c r="E11941" t="s">
        <v>15</v>
      </c>
      <c r="F11941" t="s">
        <v>52</v>
      </c>
      <c r="G11941" t="s">
        <v>226</v>
      </c>
      <c r="H11941">
        <v>1</v>
      </c>
      <c r="I11941">
        <v>591.30999999999995</v>
      </c>
      <c r="J11941">
        <v>0</v>
      </c>
      <c r="K11941">
        <v>591.30999999999995</v>
      </c>
      <c r="L11941">
        <v>61.36</v>
      </c>
      <c r="M11941">
        <f t="shared" si="560"/>
        <v>591.30999999999995</v>
      </c>
      <c r="N11941" t="str">
        <f t="shared" si="558"/>
        <v>Q1</v>
      </c>
      <c r="O11941" s="2">
        <f t="shared" si="559"/>
        <v>10.376959632003519</v>
      </c>
      <c r="P11941" t="str">
        <f>VLOOKUP(retail_sales_2023!C11941,customers!A:J,5,)</f>
        <v>Hyderabad</v>
      </c>
      <c r="Q11941" t="str">
        <f>VLOOKUP(C11941,customers!A:J,10,0)</f>
        <v>Premium</v>
      </c>
    </row>
    <row r="11942" spans="1:17" x14ac:dyDescent="0.3">
      <c r="A11942" t="s">
        <v>13033</v>
      </c>
      <c r="B11942" s="1">
        <v>45143</v>
      </c>
      <c r="C11942" t="s">
        <v>716</v>
      </c>
      <c r="D11942" t="s">
        <v>717</v>
      </c>
      <c r="E11942" t="s">
        <v>33</v>
      </c>
      <c r="F11942" t="s">
        <v>43</v>
      </c>
      <c r="G11942" t="s">
        <v>44</v>
      </c>
      <c r="H11942">
        <v>5</v>
      </c>
      <c r="I11942">
        <v>7830.27</v>
      </c>
      <c r="J11942">
        <v>0.1</v>
      </c>
      <c r="K11942">
        <v>35236.22</v>
      </c>
      <c r="L11942">
        <v>4856.75</v>
      </c>
      <c r="M11942">
        <f t="shared" si="560"/>
        <v>35236.215000000004</v>
      </c>
      <c r="N11942" t="str">
        <f t="shared" si="558"/>
        <v>Q3</v>
      </c>
      <c r="O11942" s="2">
        <f t="shared" si="559"/>
        <v>13.783402419442266</v>
      </c>
      <c r="P11942" t="str">
        <f>VLOOKUP(retail_sales_2023!C11942,customers!A:J,5,)</f>
        <v>Ahmedabad</v>
      </c>
      <c r="Q11942" t="str">
        <f>VLOOKUP(C11942,customers!A:J,10,0)</f>
        <v>Premium</v>
      </c>
    </row>
    <row r="11943" spans="1:17" x14ac:dyDescent="0.3">
      <c r="A11943" t="s">
        <v>13034</v>
      </c>
      <c r="B11943" s="1">
        <v>45134</v>
      </c>
      <c r="C11943" t="s">
        <v>3968</v>
      </c>
      <c r="D11943" t="s">
        <v>3969</v>
      </c>
      <c r="E11943" t="s">
        <v>15</v>
      </c>
      <c r="F11943" t="s">
        <v>52</v>
      </c>
      <c r="G11943" t="s">
        <v>133</v>
      </c>
      <c r="H11943">
        <v>2</v>
      </c>
      <c r="I11943">
        <v>504.35</v>
      </c>
      <c r="J11943">
        <v>0.2</v>
      </c>
      <c r="K11943">
        <v>806.96</v>
      </c>
      <c r="L11943">
        <v>69.22</v>
      </c>
      <c r="M11943">
        <f t="shared" si="560"/>
        <v>806.96</v>
      </c>
      <c r="N11943" t="str">
        <f t="shared" si="558"/>
        <v>Q3</v>
      </c>
      <c r="O11943" s="2">
        <f t="shared" si="559"/>
        <v>8.5778725091702182</v>
      </c>
      <c r="P11943" t="str">
        <f>VLOOKUP(retail_sales_2023!C11943,customers!A:J,5,)</f>
        <v>Mumbai</v>
      </c>
      <c r="Q11943" t="str">
        <f>VLOOKUP(C11943,customers!A:J,10,0)</f>
        <v>Regular</v>
      </c>
    </row>
    <row r="11944" spans="1:17" x14ac:dyDescent="0.3">
      <c r="A11944" t="s">
        <v>13035</v>
      </c>
      <c r="B11944" s="1">
        <v>45193</v>
      </c>
      <c r="C11944" t="s">
        <v>1717</v>
      </c>
      <c r="D11944" t="s">
        <v>1718</v>
      </c>
      <c r="E11944" t="s">
        <v>15</v>
      </c>
      <c r="F11944" t="s">
        <v>38</v>
      </c>
      <c r="G11944" t="s">
        <v>141</v>
      </c>
      <c r="H11944">
        <v>2</v>
      </c>
      <c r="I11944">
        <v>1815.48</v>
      </c>
      <c r="J11944">
        <v>0</v>
      </c>
      <c r="K11944">
        <v>3630.96</v>
      </c>
      <c r="L11944">
        <v>1018.69</v>
      </c>
      <c r="M11944">
        <f t="shared" si="560"/>
        <v>3630.96</v>
      </c>
      <c r="N11944" t="str">
        <f t="shared" si="558"/>
        <v>Q3</v>
      </c>
      <c r="O11944" s="2">
        <f t="shared" si="559"/>
        <v>28.055665719258823</v>
      </c>
      <c r="P11944" t="str">
        <f>VLOOKUP(retail_sales_2023!C11944,customers!A:J,5,)</f>
        <v>Chennai</v>
      </c>
      <c r="Q11944" t="str">
        <f>VLOOKUP(C11944,customers!A:J,10,0)</f>
        <v>Premium</v>
      </c>
    </row>
    <row r="11945" spans="1:17" x14ac:dyDescent="0.3">
      <c r="A11945" t="s">
        <v>13036</v>
      </c>
      <c r="B11945" s="1">
        <v>45013</v>
      </c>
      <c r="C11945" t="s">
        <v>372</v>
      </c>
      <c r="D11945" t="s">
        <v>373</v>
      </c>
      <c r="E11945" t="s">
        <v>33</v>
      </c>
      <c r="F11945" t="s">
        <v>38</v>
      </c>
      <c r="G11945" t="s">
        <v>73</v>
      </c>
      <c r="H11945">
        <v>3</v>
      </c>
      <c r="I11945">
        <v>3939.93</v>
      </c>
      <c r="J11945">
        <v>0.2</v>
      </c>
      <c r="K11945">
        <v>9455.83</v>
      </c>
      <c r="L11945">
        <v>2586.0300000000002</v>
      </c>
      <c r="M11945">
        <f t="shared" si="560"/>
        <v>9455.8320000000003</v>
      </c>
      <c r="N11945" t="str">
        <f t="shared" si="558"/>
        <v>Q1</v>
      </c>
      <c r="O11945" s="2">
        <f t="shared" si="559"/>
        <v>27.348524666792866</v>
      </c>
      <c r="P11945" t="str">
        <f>VLOOKUP(retail_sales_2023!C11945,customers!A:J,5,)</f>
        <v>Pune</v>
      </c>
      <c r="Q11945" t="str">
        <f>VLOOKUP(C11945,customers!A:J,10,0)</f>
        <v>Premium</v>
      </c>
    </row>
    <row r="11946" spans="1:17" x14ac:dyDescent="0.3">
      <c r="A11946" t="s">
        <v>13037</v>
      </c>
      <c r="B11946" s="1">
        <v>45222</v>
      </c>
      <c r="C11946" t="s">
        <v>67</v>
      </c>
      <c r="D11946" t="s">
        <v>68</v>
      </c>
      <c r="E11946" t="s">
        <v>33</v>
      </c>
      <c r="F11946" t="s">
        <v>52</v>
      </c>
      <c r="G11946" t="s">
        <v>53</v>
      </c>
      <c r="H11946">
        <v>10</v>
      </c>
      <c r="I11946">
        <v>453.33</v>
      </c>
      <c r="J11946">
        <v>0.05</v>
      </c>
      <c r="K11946">
        <v>4306.6400000000003</v>
      </c>
      <c r="L11946">
        <v>440.1</v>
      </c>
      <c r="M11946">
        <f t="shared" si="560"/>
        <v>4306.6350000000002</v>
      </c>
      <c r="N11946" t="str">
        <f t="shared" si="558"/>
        <v>Q4</v>
      </c>
      <c r="O11946" s="2">
        <f t="shared" si="559"/>
        <v>10.219103523860829</v>
      </c>
      <c r="P11946" t="str">
        <f>VLOOKUP(retail_sales_2023!C11946,customers!A:J,5,)</f>
        <v>Surat</v>
      </c>
      <c r="Q11946" t="str">
        <f>VLOOKUP(C11946,customers!A:J,10,0)</f>
        <v>Premium</v>
      </c>
    </row>
    <row r="11947" spans="1:17" x14ac:dyDescent="0.3">
      <c r="A11947" t="s">
        <v>13038</v>
      </c>
      <c r="B11947" s="1">
        <v>45275</v>
      </c>
      <c r="C11947" t="s">
        <v>1572</v>
      </c>
      <c r="D11947" t="s">
        <v>1573</v>
      </c>
      <c r="E11947" t="s">
        <v>15</v>
      </c>
      <c r="F11947" t="s">
        <v>16</v>
      </c>
      <c r="G11947" t="s">
        <v>356</v>
      </c>
      <c r="H11947">
        <v>4</v>
      </c>
      <c r="I11947">
        <v>545.04</v>
      </c>
      <c r="J11947">
        <v>0</v>
      </c>
      <c r="K11947">
        <v>2180.16</v>
      </c>
      <c r="L11947">
        <v>761.03</v>
      </c>
      <c r="M11947">
        <f t="shared" si="560"/>
        <v>2180.16</v>
      </c>
      <c r="N11947" t="str">
        <f t="shared" si="558"/>
        <v>Q4</v>
      </c>
      <c r="O11947" s="2">
        <f t="shared" si="559"/>
        <v>34.90707104065757</v>
      </c>
      <c r="P11947" t="str">
        <f>VLOOKUP(retail_sales_2023!C11947,customers!A:J,5,)</f>
        <v>Kochi</v>
      </c>
      <c r="Q11947" t="str">
        <f>VLOOKUP(C11947,customers!A:J,10,0)</f>
        <v>Regular</v>
      </c>
    </row>
    <row r="11948" spans="1:17" x14ac:dyDescent="0.3">
      <c r="A11948" t="s">
        <v>13039</v>
      </c>
      <c r="B11948" s="1">
        <v>45076</v>
      </c>
      <c r="C11948" t="s">
        <v>1223</v>
      </c>
      <c r="D11948" t="s">
        <v>1224</v>
      </c>
      <c r="E11948" t="s">
        <v>15</v>
      </c>
      <c r="F11948" t="s">
        <v>16</v>
      </c>
      <c r="G11948" t="s">
        <v>17</v>
      </c>
      <c r="H11948">
        <v>1</v>
      </c>
      <c r="I11948">
        <v>922.01</v>
      </c>
      <c r="J11948">
        <v>0.15</v>
      </c>
      <c r="K11948">
        <v>783.71</v>
      </c>
      <c r="L11948">
        <v>-79.78</v>
      </c>
      <c r="M11948">
        <f t="shared" si="560"/>
        <v>783.70849999999996</v>
      </c>
      <c r="N11948" t="str">
        <f t="shared" si="558"/>
        <v>Q2</v>
      </c>
      <c r="O11948" s="2">
        <f t="shared" si="559"/>
        <v>-10.179785890188972</v>
      </c>
      <c r="P11948" t="str">
        <f>VLOOKUP(retail_sales_2023!C11948,customers!A:J,5,)</f>
        <v>Chennai</v>
      </c>
      <c r="Q11948" t="str">
        <f>VLOOKUP(C11948,customers!A:J,10,0)</f>
        <v>Premium</v>
      </c>
    </row>
    <row r="11949" spans="1:17" x14ac:dyDescent="0.3">
      <c r="A11949" t="s">
        <v>13040</v>
      </c>
      <c r="B11949" s="1">
        <v>45260</v>
      </c>
      <c r="C11949" t="s">
        <v>2566</v>
      </c>
      <c r="D11949" t="s">
        <v>2567</v>
      </c>
      <c r="E11949" t="s">
        <v>15</v>
      </c>
      <c r="F11949" t="s">
        <v>52</v>
      </c>
      <c r="G11949" t="s">
        <v>133</v>
      </c>
      <c r="H11949">
        <v>8</v>
      </c>
      <c r="I11949">
        <v>350.69</v>
      </c>
      <c r="J11949">
        <v>0</v>
      </c>
      <c r="K11949">
        <v>2805.52</v>
      </c>
      <c r="L11949">
        <v>278.94</v>
      </c>
      <c r="M11949">
        <f t="shared" si="560"/>
        <v>2805.52</v>
      </c>
      <c r="N11949" t="str">
        <f t="shared" si="558"/>
        <v>Q4</v>
      </c>
      <c r="O11949" s="2">
        <f t="shared" si="559"/>
        <v>9.9425418460748816</v>
      </c>
      <c r="P11949" t="str">
        <f>VLOOKUP(retail_sales_2023!C11949,customers!A:J,5,)</f>
        <v>Bengaluru</v>
      </c>
      <c r="Q11949" t="str">
        <f>VLOOKUP(C11949,customers!A:J,10,0)</f>
        <v>Premium</v>
      </c>
    </row>
    <row r="11950" spans="1:17" x14ac:dyDescent="0.3">
      <c r="A11950" t="s">
        <v>13041</v>
      </c>
      <c r="B11950" s="1">
        <v>45223</v>
      </c>
      <c r="C11950" t="s">
        <v>2938</v>
      </c>
      <c r="D11950" t="s">
        <v>2939</v>
      </c>
      <c r="E11950" t="s">
        <v>33</v>
      </c>
      <c r="F11950" t="s">
        <v>16</v>
      </c>
      <c r="G11950" t="s">
        <v>17</v>
      </c>
      <c r="H11950">
        <v>3</v>
      </c>
      <c r="I11950">
        <v>885.77</v>
      </c>
      <c r="J11950">
        <v>0.2</v>
      </c>
      <c r="K11950">
        <v>2125.85</v>
      </c>
      <c r="L11950">
        <v>569.73</v>
      </c>
      <c r="M11950">
        <f t="shared" si="560"/>
        <v>2125.848</v>
      </c>
      <c r="N11950" t="str">
        <f t="shared" si="558"/>
        <v>Q4</v>
      </c>
      <c r="O11950" s="2">
        <f t="shared" si="559"/>
        <v>26.800103488016557</v>
      </c>
      <c r="P11950" t="str">
        <f>VLOOKUP(retail_sales_2023!C11950,customers!A:J,5,)</f>
        <v>Mumbai</v>
      </c>
      <c r="Q11950" t="str">
        <f>VLOOKUP(C11950,customers!A:J,10,0)</f>
        <v>Regular</v>
      </c>
    </row>
    <row r="11951" spans="1:17" x14ac:dyDescent="0.3">
      <c r="A11951" t="s">
        <v>13042</v>
      </c>
      <c r="B11951" s="1">
        <v>45130</v>
      </c>
      <c r="C11951" t="s">
        <v>2741</v>
      </c>
      <c r="D11951" t="s">
        <v>2742</v>
      </c>
      <c r="E11951" t="s">
        <v>15</v>
      </c>
      <c r="F11951" t="s">
        <v>28</v>
      </c>
      <c r="G11951" t="s">
        <v>29</v>
      </c>
      <c r="H11951">
        <v>4</v>
      </c>
      <c r="I11951">
        <v>7601.51</v>
      </c>
      <c r="J11951">
        <v>0.1</v>
      </c>
      <c r="K11951">
        <v>27365.439999999999</v>
      </c>
      <c r="L11951">
        <v>7308.68</v>
      </c>
      <c r="M11951">
        <f t="shared" si="560"/>
        <v>27365.436000000002</v>
      </c>
      <c r="N11951" t="str">
        <f t="shared" si="558"/>
        <v>Q3</v>
      </c>
      <c r="O11951" s="2">
        <f t="shared" si="559"/>
        <v>26.707701392705545</v>
      </c>
      <c r="P11951" t="str">
        <f>VLOOKUP(retail_sales_2023!C11951,customers!A:J,5,)</f>
        <v>Chennai</v>
      </c>
      <c r="Q11951" t="str">
        <f>VLOOKUP(C11951,customers!A:J,10,0)</f>
        <v>Regular</v>
      </c>
    </row>
    <row r="11952" spans="1:17" x14ac:dyDescent="0.3">
      <c r="A11952" t="s">
        <v>13043</v>
      </c>
      <c r="B11952" s="1">
        <v>45152</v>
      </c>
      <c r="C11952" t="s">
        <v>1195</v>
      </c>
      <c r="D11952" t="s">
        <v>1196</v>
      </c>
      <c r="E11952" t="s">
        <v>33</v>
      </c>
      <c r="F11952" t="s">
        <v>81</v>
      </c>
      <c r="G11952" t="s">
        <v>105</v>
      </c>
      <c r="H11952">
        <v>4</v>
      </c>
      <c r="I11952">
        <v>355.02</v>
      </c>
      <c r="J11952">
        <v>0</v>
      </c>
      <c r="K11952">
        <v>1420.08</v>
      </c>
      <c r="L11952">
        <v>315.52999999999997</v>
      </c>
      <c r="M11952">
        <f t="shared" si="560"/>
        <v>1420.08</v>
      </c>
      <c r="N11952" t="str">
        <f t="shared" si="558"/>
        <v>Q3</v>
      </c>
      <c r="O11952" s="2">
        <f t="shared" si="559"/>
        <v>22.219170750943608</v>
      </c>
      <c r="P11952" t="str">
        <f>VLOOKUP(retail_sales_2023!C11952,customers!A:J,5,)</f>
        <v>Surat</v>
      </c>
      <c r="Q11952" t="str">
        <f>VLOOKUP(C11952,customers!A:J,10,0)</f>
        <v>Premium</v>
      </c>
    </row>
    <row r="11953" spans="1:17" x14ac:dyDescent="0.3">
      <c r="A11953" t="s">
        <v>13044</v>
      </c>
      <c r="B11953" s="1">
        <v>45122</v>
      </c>
      <c r="C11953" t="s">
        <v>633</v>
      </c>
      <c r="D11953" t="s">
        <v>13093</v>
      </c>
      <c r="E11953" t="s">
        <v>21</v>
      </c>
      <c r="F11953" t="s">
        <v>52</v>
      </c>
      <c r="G11953" t="s">
        <v>200</v>
      </c>
      <c r="H11953">
        <v>3</v>
      </c>
      <c r="I11953">
        <v>582.17999999999995</v>
      </c>
      <c r="J11953">
        <v>0.05</v>
      </c>
      <c r="K11953">
        <v>1659.21</v>
      </c>
      <c r="L11953">
        <v>106.2</v>
      </c>
      <c r="M11953">
        <f t="shared" si="560"/>
        <v>1659.213</v>
      </c>
      <c r="N11953" t="str">
        <f t="shared" si="558"/>
        <v>Q3</v>
      </c>
      <c r="O11953" s="2">
        <f t="shared" si="559"/>
        <v>6.4006364474659625</v>
      </c>
      <c r="P11953" t="str">
        <f>VLOOKUP(retail_sales_2023!C11953,customers!A:J,5,)</f>
        <v>Kolkata</v>
      </c>
      <c r="Q11953" t="str">
        <f>VLOOKUP(C11953,customers!A:J,10,0)</f>
        <v>Premium</v>
      </c>
    </row>
    <row r="11954" spans="1:17" x14ac:dyDescent="0.3">
      <c r="A11954" t="s">
        <v>13045</v>
      </c>
      <c r="B11954" s="1">
        <v>45060</v>
      </c>
      <c r="C11954" t="s">
        <v>63</v>
      </c>
      <c r="D11954" t="s">
        <v>64</v>
      </c>
      <c r="E11954" t="s">
        <v>21</v>
      </c>
      <c r="F11954" t="s">
        <v>43</v>
      </c>
      <c r="G11954" t="s">
        <v>272</v>
      </c>
      <c r="H11954">
        <v>2</v>
      </c>
      <c r="I11954">
        <v>41534.65</v>
      </c>
      <c r="J11954">
        <v>0</v>
      </c>
      <c r="K11954">
        <v>83069.3</v>
      </c>
      <c r="L11954">
        <v>11050.22</v>
      </c>
      <c r="M11954">
        <f t="shared" si="560"/>
        <v>83069.3</v>
      </c>
      <c r="N11954" t="str">
        <f t="shared" si="558"/>
        <v>Q2</v>
      </c>
      <c r="O11954" s="2">
        <f t="shared" si="559"/>
        <v>13.30241136015351</v>
      </c>
      <c r="P11954" t="str">
        <f>VLOOKUP(retail_sales_2023!C11954,customers!A:J,5,)</f>
        <v>Guwahati</v>
      </c>
      <c r="Q11954" t="str">
        <f>VLOOKUP(C11954,customers!A:J,10,0)</f>
        <v>Regular</v>
      </c>
    </row>
    <row r="11955" spans="1:17" x14ac:dyDescent="0.3">
      <c r="A11955" t="s">
        <v>13046</v>
      </c>
      <c r="B11955" s="1">
        <v>45146</v>
      </c>
      <c r="C11955" t="s">
        <v>1659</v>
      </c>
      <c r="D11955" t="s">
        <v>1781</v>
      </c>
      <c r="E11955" t="s">
        <v>15</v>
      </c>
      <c r="F11955" t="s">
        <v>81</v>
      </c>
      <c r="G11955" t="s">
        <v>470</v>
      </c>
      <c r="H11955">
        <v>3</v>
      </c>
      <c r="I11955">
        <v>4341.21</v>
      </c>
      <c r="J11955">
        <v>0.15</v>
      </c>
      <c r="K11955">
        <v>11070.09</v>
      </c>
      <c r="L11955">
        <v>2575.83</v>
      </c>
      <c r="M11955">
        <f t="shared" si="560"/>
        <v>11070.085500000001</v>
      </c>
      <c r="N11955" t="str">
        <f t="shared" si="558"/>
        <v>Q3</v>
      </c>
      <c r="O11955" s="2">
        <f t="shared" si="559"/>
        <v>23.268374511860337</v>
      </c>
      <c r="P11955" t="str">
        <f>VLOOKUP(retail_sales_2023!C11955,customers!A:J,5,)</f>
        <v>Coimbatore</v>
      </c>
      <c r="Q11955" t="str">
        <f>VLOOKUP(C11955,customers!A:J,10,0)</f>
        <v>Regular</v>
      </c>
    </row>
    <row r="11956" spans="1:17" x14ac:dyDescent="0.3">
      <c r="A11956" t="s">
        <v>13047</v>
      </c>
      <c r="B11956" s="1">
        <v>45204</v>
      </c>
      <c r="C11956" t="s">
        <v>1268</v>
      </c>
      <c r="D11956" t="s">
        <v>1269</v>
      </c>
      <c r="E11956" t="s">
        <v>15</v>
      </c>
      <c r="F11956" t="s">
        <v>43</v>
      </c>
      <c r="G11956" t="s">
        <v>128</v>
      </c>
      <c r="H11956">
        <v>2</v>
      </c>
      <c r="I11956">
        <v>58368.56</v>
      </c>
      <c r="J11956">
        <v>0.2</v>
      </c>
      <c r="K11956">
        <v>93389.7</v>
      </c>
      <c r="L11956">
        <v>13595.15</v>
      </c>
      <c r="M11956">
        <f t="shared" si="560"/>
        <v>93389.695999999996</v>
      </c>
      <c r="N11956" t="str">
        <f t="shared" si="558"/>
        <v>Q4</v>
      </c>
      <c r="O11956" s="2">
        <f t="shared" si="559"/>
        <v>14.557440488619195</v>
      </c>
      <c r="P11956" t="str">
        <f>VLOOKUP(retail_sales_2023!C11956,customers!A:J,5,)</f>
        <v>Coimbatore</v>
      </c>
      <c r="Q11956" t="str">
        <f>VLOOKUP(C11956,customers!A:J,10,0)</f>
        <v>Premium</v>
      </c>
    </row>
    <row r="11957" spans="1:17" x14ac:dyDescent="0.3">
      <c r="A11957" t="s">
        <v>13048</v>
      </c>
      <c r="B11957" s="1">
        <v>45228</v>
      </c>
      <c r="C11957" t="s">
        <v>1443</v>
      </c>
      <c r="D11957" t="s">
        <v>1444</v>
      </c>
      <c r="E11957" t="s">
        <v>21</v>
      </c>
      <c r="F11957" t="s">
        <v>52</v>
      </c>
      <c r="G11957" t="s">
        <v>53</v>
      </c>
      <c r="H11957">
        <v>8</v>
      </c>
      <c r="I11957">
        <v>201.74</v>
      </c>
      <c r="J11957">
        <v>0</v>
      </c>
      <c r="K11957">
        <v>1613.92</v>
      </c>
      <c r="L11957">
        <v>131.02000000000001</v>
      </c>
      <c r="M11957">
        <f t="shared" si="560"/>
        <v>1613.92</v>
      </c>
      <c r="N11957" t="str">
        <f t="shared" si="558"/>
        <v>Q4</v>
      </c>
      <c r="O11957" s="2">
        <f t="shared" si="559"/>
        <v>8.1181223356795886</v>
      </c>
      <c r="P11957" t="str">
        <f>VLOOKUP(retail_sales_2023!C11957,customers!A:J,5,)</f>
        <v>Patna</v>
      </c>
      <c r="Q11957" t="str">
        <f>VLOOKUP(C11957,customers!A:J,10,0)</f>
        <v>Regular</v>
      </c>
    </row>
    <row r="11958" spans="1:17" x14ac:dyDescent="0.3">
      <c r="A11958" t="s">
        <v>13049</v>
      </c>
      <c r="B11958" s="1">
        <v>45265</v>
      </c>
      <c r="C11958" t="s">
        <v>589</v>
      </c>
      <c r="D11958" t="s">
        <v>590</v>
      </c>
      <c r="E11958" t="s">
        <v>15</v>
      </c>
      <c r="F11958" t="s">
        <v>81</v>
      </c>
      <c r="G11958" t="s">
        <v>239</v>
      </c>
      <c r="H11958">
        <v>3</v>
      </c>
      <c r="I11958">
        <v>4255.38</v>
      </c>
      <c r="J11958">
        <v>0.05</v>
      </c>
      <c r="K11958">
        <v>12127.83</v>
      </c>
      <c r="L11958">
        <v>3255.44</v>
      </c>
      <c r="M11958">
        <f t="shared" si="560"/>
        <v>12127.832999999999</v>
      </c>
      <c r="N11958" t="str">
        <f t="shared" si="558"/>
        <v>Q4</v>
      </c>
      <c r="O11958" s="2">
        <f t="shared" si="559"/>
        <v>26.842724543467384</v>
      </c>
      <c r="P11958" t="str">
        <f>VLOOKUP(retail_sales_2023!C11958,customers!A:J,5,)</f>
        <v>Hyderabad</v>
      </c>
      <c r="Q11958" t="str">
        <f>VLOOKUP(C11958,customers!A:J,10,0)</f>
        <v>Premium</v>
      </c>
    </row>
    <row r="11959" spans="1:17" x14ac:dyDescent="0.3">
      <c r="A11959" t="s">
        <v>13050</v>
      </c>
      <c r="B11959" s="1">
        <v>44971</v>
      </c>
      <c r="C11959" t="s">
        <v>667</v>
      </c>
      <c r="D11959" t="s">
        <v>668</v>
      </c>
      <c r="E11959" t="s">
        <v>33</v>
      </c>
      <c r="F11959" t="s">
        <v>52</v>
      </c>
      <c r="G11959" t="s">
        <v>937</v>
      </c>
      <c r="H11959">
        <v>6</v>
      </c>
      <c r="I11959">
        <v>461.91</v>
      </c>
      <c r="J11959">
        <v>0</v>
      </c>
      <c r="K11959">
        <v>2771.46</v>
      </c>
      <c r="L11959">
        <v>198.53</v>
      </c>
      <c r="M11959">
        <f t="shared" si="560"/>
        <v>2771.46</v>
      </c>
      <c r="N11959" t="str">
        <f t="shared" si="558"/>
        <v>Q1</v>
      </c>
      <c r="O11959" s="2">
        <f t="shared" si="559"/>
        <v>7.1633723741277162</v>
      </c>
      <c r="P11959" t="str">
        <f>VLOOKUP(retail_sales_2023!C11959,customers!A:J,5,)</f>
        <v>Nagpur</v>
      </c>
      <c r="Q11959" t="str">
        <f>VLOOKUP(C11959,customers!A:J,10,0)</f>
        <v>Occasional</v>
      </c>
    </row>
    <row r="11960" spans="1:17" x14ac:dyDescent="0.3">
      <c r="A11960" t="s">
        <v>13051</v>
      </c>
      <c r="B11960" s="1">
        <v>45053</v>
      </c>
      <c r="C11960" t="s">
        <v>228</v>
      </c>
      <c r="D11960" t="s">
        <v>229</v>
      </c>
      <c r="E11960" t="s">
        <v>21</v>
      </c>
      <c r="F11960" t="s">
        <v>43</v>
      </c>
      <c r="G11960" t="s">
        <v>301</v>
      </c>
      <c r="H11960">
        <v>2</v>
      </c>
      <c r="I11960">
        <v>30138.84</v>
      </c>
      <c r="J11960">
        <v>0.25</v>
      </c>
      <c r="K11960">
        <v>45208.26</v>
      </c>
      <c r="L11960">
        <v>-4131.1099999999997</v>
      </c>
      <c r="M11960">
        <f t="shared" si="560"/>
        <v>45208.26</v>
      </c>
      <c r="N11960" t="str">
        <f t="shared" si="558"/>
        <v>Q2</v>
      </c>
      <c r="O11960" s="2">
        <f t="shared" si="559"/>
        <v>-9.1379539933631584</v>
      </c>
      <c r="P11960" t="str">
        <f>VLOOKUP(retail_sales_2023!C11960,customers!A:J,5,)</f>
        <v>Ranchi</v>
      </c>
      <c r="Q11960" t="str">
        <f>VLOOKUP(C11960,customers!A:J,10,0)</f>
        <v>Occasional</v>
      </c>
    </row>
    <row r="11961" spans="1:17" x14ac:dyDescent="0.3">
      <c r="A11961" t="s">
        <v>13052</v>
      </c>
      <c r="B11961" s="1">
        <v>45011</v>
      </c>
      <c r="C11961" t="s">
        <v>1135</v>
      </c>
      <c r="D11961" t="s">
        <v>1136</v>
      </c>
      <c r="E11961" t="s">
        <v>33</v>
      </c>
      <c r="F11961" t="s">
        <v>38</v>
      </c>
      <c r="G11961" t="s">
        <v>73</v>
      </c>
      <c r="H11961">
        <v>4</v>
      </c>
      <c r="I11961">
        <v>2735.46</v>
      </c>
      <c r="J11961">
        <v>0.1</v>
      </c>
      <c r="K11961">
        <v>9847.66</v>
      </c>
      <c r="L11961">
        <v>-632.88</v>
      </c>
      <c r="M11961">
        <f t="shared" si="560"/>
        <v>9847.6560000000009</v>
      </c>
      <c r="N11961" t="str">
        <f t="shared" si="558"/>
        <v>Q1</v>
      </c>
      <c r="O11961" s="2">
        <f t="shared" si="559"/>
        <v>-6.4267044150590094</v>
      </c>
      <c r="P11961" t="str">
        <f>VLOOKUP(retail_sales_2023!C11961,customers!A:J,5,)</f>
        <v>Ahmedabad</v>
      </c>
      <c r="Q11961" t="str">
        <f>VLOOKUP(C11961,customers!A:J,10,0)</f>
        <v>Premium</v>
      </c>
    </row>
    <row r="11962" spans="1:17" x14ac:dyDescent="0.3">
      <c r="A11962" t="s">
        <v>13053</v>
      </c>
      <c r="B11962" s="1">
        <v>45145</v>
      </c>
      <c r="C11962" t="s">
        <v>1331</v>
      </c>
      <c r="D11962" t="s">
        <v>1332</v>
      </c>
      <c r="E11962" t="s">
        <v>27</v>
      </c>
      <c r="F11962" t="s">
        <v>16</v>
      </c>
      <c r="G11962" t="s">
        <v>171</v>
      </c>
      <c r="H11962">
        <v>3</v>
      </c>
      <c r="I11962">
        <v>724.79</v>
      </c>
      <c r="J11962">
        <v>0</v>
      </c>
      <c r="K11962">
        <v>2174.37</v>
      </c>
      <c r="L11962">
        <v>573.11</v>
      </c>
      <c r="M11962">
        <f t="shared" si="560"/>
        <v>2174.37</v>
      </c>
      <c r="N11962" t="str">
        <f t="shared" si="558"/>
        <v>Q3</v>
      </c>
      <c r="O11962" s="2">
        <f t="shared" si="559"/>
        <v>26.357519649369703</v>
      </c>
      <c r="P11962" t="str">
        <f>VLOOKUP(retail_sales_2023!C11962,customers!A:J,5,)</f>
        <v>Jaipur</v>
      </c>
      <c r="Q11962" t="str">
        <f>VLOOKUP(C11962,customers!A:J,10,0)</f>
        <v>Premium</v>
      </c>
    </row>
    <row r="11963" spans="1:17" x14ac:dyDescent="0.3">
      <c r="A11963" t="s">
        <v>13054</v>
      </c>
      <c r="B11963" s="1">
        <v>45290</v>
      </c>
      <c r="C11963" t="s">
        <v>901</v>
      </c>
      <c r="D11963" t="s">
        <v>902</v>
      </c>
      <c r="E11963" t="s">
        <v>21</v>
      </c>
      <c r="F11963" t="s">
        <v>52</v>
      </c>
      <c r="G11963" t="s">
        <v>937</v>
      </c>
      <c r="H11963">
        <v>2</v>
      </c>
      <c r="I11963">
        <v>657.47</v>
      </c>
      <c r="J11963">
        <v>0.1</v>
      </c>
      <c r="K11963">
        <v>1183.45</v>
      </c>
      <c r="L11963">
        <v>104.54</v>
      </c>
      <c r="M11963">
        <f t="shared" si="560"/>
        <v>1183.4460000000001</v>
      </c>
      <c r="N11963" t="str">
        <f t="shared" si="558"/>
        <v>Q4</v>
      </c>
      <c r="O11963" s="2">
        <f t="shared" si="559"/>
        <v>8.8334952891968399</v>
      </c>
      <c r="P11963" t="str">
        <f>VLOOKUP(retail_sales_2023!C11963,customers!A:J,5,)</f>
        <v>Ranchi</v>
      </c>
      <c r="Q11963" t="str">
        <f>VLOOKUP(C11963,customers!A:J,10,0)</f>
        <v>Regular</v>
      </c>
    </row>
    <row r="11964" spans="1:17" x14ac:dyDescent="0.3">
      <c r="A11964" t="s">
        <v>13055</v>
      </c>
      <c r="B11964" s="1">
        <v>45105</v>
      </c>
      <c r="C11964" t="s">
        <v>4155</v>
      </c>
      <c r="D11964" t="s">
        <v>4156</v>
      </c>
      <c r="E11964" t="s">
        <v>15</v>
      </c>
      <c r="F11964" t="s">
        <v>38</v>
      </c>
      <c r="G11964" t="s">
        <v>90</v>
      </c>
      <c r="H11964">
        <v>3</v>
      </c>
      <c r="I11964">
        <v>3560.46</v>
      </c>
      <c r="J11964">
        <v>0.15</v>
      </c>
      <c r="K11964">
        <v>9079.17</v>
      </c>
      <c r="L11964">
        <v>2048.1999999999998</v>
      </c>
      <c r="M11964">
        <f t="shared" si="560"/>
        <v>9079.1730000000007</v>
      </c>
      <c r="N11964" t="str">
        <f t="shared" si="558"/>
        <v>Q2</v>
      </c>
      <c r="O11964" s="2">
        <f t="shared" si="559"/>
        <v>22.559330863944609</v>
      </c>
      <c r="P11964" t="str">
        <f>VLOOKUP(retail_sales_2023!C11964,customers!A:J,5,)</f>
        <v>Hyderabad</v>
      </c>
      <c r="Q11964" t="str">
        <f>VLOOKUP(C11964,customers!A:J,10,0)</f>
        <v>Premium</v>
      </c>
    </row>
    <row r="11965" spans="1:17" x14ac:dyDescent="0.3">
      <c r="A11965" t="s">
        <v>13056</v>
      </c>
      <c r="B11965" s="1">
        <v>44957</v>
      </c>
      <c r="C11965" t="s">
        <v>248</v>
      </c>
      <c r="D11965" t="s">
        <v>249</v>
      </c>
      <c r="E11965" t="s">
        <v>33</v>
      </c>
      <c r="F11965" t="s">
        <v>43</v>
      </c>
      <c r="G11965" t="s">
        <v>128</v>
      </c>
      <c r="H11965">
        <v>2</v>
      </c>
      <c r="I11965">
        <v>41335.89</v>
      </c>
      <c r="J11965">
        <v>0.25</v>
      </c>
      <c r="K11965">
        <v>62003.83</v>
      </c>
      <c r="L11965">
        <v>6819.29</v>
      </c>
      <c r="M11965">
        <f t="shared" si="560"/>
        <v>62003.834999999999</v>
      </c>
      <c r="N11965" t="str">
        <f t="shared" si="558"/>
        <v>Q1</v>
      </c>
      <c r="O11965" s="2">
        <f t="shared" si="559"/>
        <v>10.998175435291659</v>
      </c>
      <c r="P11965" t="str">
        <f>VLOOKUP(retail_sales_2023!C11965,customers!A:J,5,)</f>
        <v>Ahmedabad</v>
      </c>
      <c r="Q11965" t="str">
        <f>VLOOKUP(C11965,customers!A:J,10,0)</f>
        <v>Premium</v>
      </c>
    </row>
    <row r="11966" spans="1:17" x14ac:dyDescent="0.3">
      <c r="A11966" t="s">
        <v>13057</v>
      </c>
      <c r="B11966" s="1">
        <v>44966</v>
      </c>
      <c r="C11966" t="s">
        <v>1460</v>
      </c>
      <c r="D11966" t="s">
        <v>1461</v>
      </c>
      <c r="E11966" t="s">
        <v>33</v>
      </c>
      <c r="F11966" t="s">
        <v>52</v>
      </c>
      <c r="G11966" t="s">
        <v>69</v>
      </c>
      <c r="H11966">
        <v>10</v>
      </c>
      <c r="I11966">
        <v>402.58</v>
      </c>
      <c r="J11966">
        <v>0.15</v>
      </c>
      <c r="K11966">
        <v>3421.93</v>
      </c>
      <c r="L11966">
        <v>346.22</v>
      </c>
      <c r="M11966">
        <f t="shared" si="560"/>
        <v>3421.93</v>
      </c>
      <c r="N11966" t="str">
        <f t="shared" si="558"/>
        <v>Q1</v>
      </c>
      <c r="O11966" s="2">
        <f t="shared" si="559"/>
        <v>10.117682126753033</v>
      </c>
      <c r="P11966" t="str">
        <f>VLOOKUP(retail_sales_2023!C11966,customers!A:J,5,)</f>
        <v>Pune</v>
      </c>
      <c r="Q11966" t="str">
        <f>VLOOKUP(C11966,customers!A:J,10,0)</f>
        <v>Premium</v>
      </c>
    </row>
    <row r="11967" spans="1:17" x14ac:dyDescent="0.3">
      <c r="A11967" t="s">
        <v>13058</v>
      </c>
      <c r="B11967" s="1">
        <v>45192</v>
      </c>
      <c r="C11967" t="s">
        <v>1698</v>
      </c>
      <c r="D11967" t="s">
        <v>1699</v>
      </c>
      <c r="E11967" t="s">
        <v>15</v>
      </c>
      <c r="F11967" t="s">
        <v>52</v>
      </c>
      <c r="G11967" t="s">
        <v>235</v>
      </c>
      <c r="H11967">
        <v>1</v>
      </c>
      <c r="I11967">
        <v>330.54</v>
      </c>
      <c r="J11967">
        <v>0</v>
      </c>
      <c r="K11967">
        <v>330.54</v>
      </c>
      <c r="L11967">
        <v>19.190000000000001</v>
      </c>
      <c r="M11967">
        <f t="shared" si="560"/>
        <v>330.54</v>
      </c>
      <c r="N11967" t="str">
        <f t="shared" si="558"/>
        <v>Q3</v>
      </c>
      <c r="O11967" s="2">
        <f t="shared" si="559"/>
        <v>5.8056513583832512</v>
      </c>
      <c r="P11967" t="str">
        <f>VLOOKUP(retail_sales_2023!C11967,customers!A:J,5,)</f>
        <v>Hyderabad</v>
      </c>
      <c r="Q11967" t="str">
        <f>VLOOKUP(C11967,customers!A:J,10,0)</f>
        <v>Regular</v>
      </c>
    </row>
    <row r="11968" spans="1:17" x14ac:dyDescent="0.3">
      <c r="A11968" t="s">
        <v>13059</v>
      </c>
      <c r="B11968" s="1">
        <v>45212</v>
      </c>
      <c r="C11968" t="s">
        <v>342</v>
      </c>
      <c r="D11968" t="s">
        <v>343</v>
      </c>
      <c r="E11968" t="s">
        <v>15</v>
      </c>
      <c r="F11968" t="s">
        <v>28</v>
      </c>
      <c r="G11968" t="s">
        <v>165</v>
      </c>
      <c r="H11968">
        <v>3</v>
      </c>
      <c r="I11968">
        <v>4115.76</v>
      </c>
      <c r="J11968">
        <v>0</v>
      </c>
      <c r="K11968">
        <v>12347.28</v>
      </c>
      <c r="L11968">
        <v>3163.51</v>
      </c>
      <c r="M11968">
        <f t="shared" si="560"/>
        <v>12347.28</v>
      </c>
      <c r="N11968" t="str">
        <f t="shared" si="558"/>
        <v>Q4</v>
      </c>
      <c r="O11968" s="2">
        <f t="shared" si="559"/>
        <v>25.621108454655602</v>
      </c>
      <c r="P11968" t="str">
        <f>VLOOKUP(retail_sales_2023!C11968,customers!A:J,5,)</f>
        <v>Coimbatore</v>
      </c>
      <c r="Q11968" t="str">
        <f>VLOOKUP(C11968,customers!A:J,10,0)</f>
        <v>Premium</v>
      </c>
    </row>
    <row r="11969" spans="1:17" x14ac:dyDescent="0.3">
      <c r="A11969" t="s">
        <v>13060</v>
      </c>
      <c r="B11969" s="1">
        <v>45077</v>
      </c>
      <c r="C11969" t="s">
        <v>570</v>
      </c>
      <c r="D11969" t="s">
        <v>571</v>
      </c>
      <c r="E11969" t="s">
        <v>33</v>
      </c>
      <c r="F11969" t="s">
        <v>28</v>
      </c>
      <c r="G11969" t="s">
        <v>165</v>
      </c>
      <c r="H11969">
        <v>4</v>
      </c>
      <c r="I11969">
        <v>322.79000000000002</v>
      </c>
      <c r="J11969">
        <v>0.15</v>
      </c>
      <c r="K11969">
        <v>1097.49</v>
      </c>
      <c r="L11969">
        <v>169.34</v>
      </c>
      <c r="M11969">
        <f t="shared" si="560"/>
        <v>1097.4860000000001</v>
      </c>
      <c r="N11969" t="str">
        <f t="shared" si="558"/>
        <v>Q2</v>
      </c>
      <c r="O11969" s="2">
        <f t="shared" si="559"/>
        <v>15.42975334627195</v>
      </c>
      <c r="P11969" t="str">
        <f>VLOOKUP(retail_sales_2023!C11969,customers!A:J,5,)</f>
        <v>Pune</v>
      </c>
      <c r="Q11969" t="str">
        <f>VLOOKUP(C11969,customers!A:J,10,0)</f>
        <v>Premium</v>
      </c>
    </row>
    <row r="11970" spans="1:17" x14ac:dyDescent="0.3">
      <c r="A11970" t="s">
        <v>13061</v>
      </c>
      <c r="B11970" s="1">
        <v>45288</v>
      </c>
      <c r="C11970" t="s">
        <v>1087</v>
      </c>
      <c r="D11970" t="s">
        <v>1088</v>
      </c>
      <c r="E11970" t="s">
        <v>15</v>
      </c>
      <c r="F11970" t="s">
        <v>28</v>
      </c>
      <c r="G11970" t="s">
        <v>439</v>
      </c>
      <c r="H11970">
        <v>4</v>
      </c>
      <c r="I11970">
        <v>5669.99</v>
      </c>
      <c r="J11970">
        <v>0.1</v>
      </c>
      <c r="K11970">
        <v>20411.96</v>
      </c>
      <c r="L11970">
        <v>5590.53</v>
      </c>
      <c r="M11970">
        <f t="shared" si="560"/>
        <v>20411.964</v>
      </c>
      <c r="N11970" t="str">
        <f t="shared" si="558"/>
        <v>Q4</v>
      </c>
      <c r="O11970" s="2">
        <f t="shared" si="559"/>
        <v>27.388501643154306</v>
      </c>
      <c r="P11970" t="str">
        <f>VLOOKUP(retail_sales_2023!C11970,customers!A:J,5,)</f>
        <v>Kochi</v>
      </c>
      <c r="Q11970" t="str">
        <f>VLOOKUP(C11970,customers!A:J,10,0)</f>
        <v>Regular</v>
      </c>
    </row>
    <row r="11971" spans="1:17" x14ac:dyDescent="0.3">
      <c r="A11971" t="s">
        <v>13062</v>
      </c>
      <c r="B11971" s="1">
        <v>45105</v>
      </c>
      <c r="C11971" t="s">
        <v>883</v>
      </c>
      <c r="D11971" t="s">
        <v>884</v>
      </c>
      <c r="E11971" t="s">
        <v>21</v>
      </c>
      <c r="F11971" t="s">
        <v>81</v>
      </c>
      <c r="G11971" t="s">
        <v>370</v>
      </c>
      <c r="H11971">
        <v>5</v>
      </c>
      <c r="I11971">
        <v>1974.72</v>
      </c>
      <c r="J11971">
        <v>0</v>
      </c>
      <c r="K11971">
        <v>9873.6</v>
      </c>
      <c r="L11971">
        <v>2854.97</v>
      </c>
      <c r="M11971">
        <f t="shared" si="560"/>
        <v>9873.6</v>
      </c>
      <c r="N11971" t="str">
        <f t="shared" ref="N11971:N12001" si="561">"Q"&amp;ROUNDUP(MONTH(B11971)/3,0)</f>
        <v>Q2</v>
      </c>
      <c r="O11971" s="2">
        <f t="shared" ref="O11971:O12001" si="562">(L11971/K11971)*100</f>
        <v>28.915187976016849</v>
      </c>
      <c r="P11971" t="str">
        <f>VLOOKUP(retail_sales_2023!C11971,customers!A:J,5,)</f>
        <v>Bhubaneswar</v>
      </c>
      <c r="Q11971" t="str">
        <f>VLOOKUP(C11971,customers!A:J,10,0)</f>
        <v>Regular</v>
      </c>
    </row>
    <row r="11972" spans="1:17" x14ac:dyDescent="0.3">
      <c r="A11972" t="s">
        <v>13063</v>
      </c>
      <c r="B11972" s="1">
        <v>45143</v>
      </c>
      <c r="C11972" t="s">
        <v>497</v>
      </c>
      <c r="D11972" t="s">
        <v>498</v>
      </c>
      <c r="E11972" t="s">
        <v>27</v>
      </c>
      <c r="F11972" t="s">
        <v>38</v>
      </c>
      <c r="G11972" t="s">
        <v>39</v>
      </c>
      <c r="H11972">
        <v>4</v>
      </c>
      <c r="I11972">
        <v>285.97000000000003</v>
      </c>
      <c r="J11972">
        <v>0</v>
      </c>
      <c r="K11972">
        <v>1143.8800000000001</v>
      </c>
      <c r="L11972">
        <v>308.68</v>
      </c>
      <c r="M11972">
        <f t="shared" si="560"/>
        <v>1143.8800000000001</v>
      </c>
      <c r="N11972" t="str">
        <f t="shared" si="561"/>
        <v>Q3</v>
      </c>
      <c r="O11972" s="2">
        <f t="shared" si="562"/>
        <v>26.985348113438473</v>
      </c>
      <c r="P11972" t="str">
        <f>VLOOKUP(retail_sales_2023!C11972,customers!A:J,5,)</f>
        <v>Chandigarh</v>
      </c>
      <c r="Q11972" t="str">
        <f>VLOOKUP(C11972,customers!A:J,10,0)</f>
        <v>Regular</v>
      </c>
    </row>
    <row r="11973" spans="1:17" x14ac:dyDescent="0.3">
      <c r="A11973" t="s">
        <v>13064</v>
      </c>
      <c r="B11973" s="1">
        <v>45008</v>
      </c>
      <c r="C11973" t="s">
        <v>2321</v>
      </c>
      <c r="D11973" t="s">
        <v>2322</v>
      </c>
      <c r="E11973" t="s">
        <v>33</v>
      </c>
      <c r="F11973" t="s">
        <v>43</v>
      </c>
      <c r="G11973" t="s">
        <v>44</v>
      </c>
      <c r="H11973">
        <v>5</v>
      </c>
      <c r="I11973">
        <v>41111.74</v>
      </c>
      <c r="J11973">
        <v>0.05</v>
      </c>
      <c r="K11973">
        <v>195280.76</v>
      </c>
      <c r="L11973">
        <v>17343</v>
      </c>
      <c r="M11973">
        <f t="shared" ref="M11973:M12001" si="563">H11973*I11973*(1-J11973)</f>
        <v>195280.76499999998</v>
      </c>
      <c r="N11973" t="str">
        <f t="shared" si="561"/>
        <v>Q1</v>
      </c>
      <c r="O11973" s="2">
        <f t="shared" si="562"/>
        <v>8.881059250281492</v>
      </c>
      <c r="P11973" t="str">
        <f>VLOOKUP(retail_sales_2023!C11973,customers!A:J,5,)</f>
        <v>Mumbai</v>
      </c>
      <c r="Q11973" t="str">
        <f>VLOOKUP(C11973,customers!A:J,10,0)</f>
        <v>Premium</v>
      </c>
    </row>
    <row r="11974" spans="1:17" x14ac:dyDescent="0.3">
      <c r="A11974" t="s">
        <v>13065</v>
      </c>
      <c r="B11974" s="1">
        <v>45139</v>
      </c>
      <c r="C11974" t="s">
        <v>861</v>
      </c>
      <c r="D11974" t="s">
        <v>862</v>
      </c>
      <c r="E11974" t="s">
        <v>21</v>
      </c>
      <c r="F11974" t="s">
        <v>81</v>
      </c>
      <c r="G11974" t="s">
        <v>470</v>
      </c>
      <c r="H11974">
        <v>2</v>
      </c>
      <c r="I11974">
        <v>4860.92</v>
      </c>
      <c r="J11974">
        <v>0</v>
      </c>
      <c r="K11974">
        <v>9721.84</v>
      </c>
      <c r="L11974">
        <v>2190.31</v>
      </c>
      <c r="M11974">
        <f t="shared" si="563"/>
        <v>9721.84</v>
      </c>
      <c r="N11974" t="str">
        <f t="shared" si="561"/>
        <v>Q3</v>
      </c>
      <c r="O11974" s="2">
        <f t="shared" si="562"/>
        <v>22.529788599688946</v>
      </c>
      <c r="P11974" t="str">
        <f>VLOOKUP(retail_sales_2023!C11974,customers!A:J,5,)</f>
        <v>Bhubaneswar</v>
      </c>
      <c r="Q11974" t="str">
        <f>VLOOKUP(C11974,customers!A:J,10,0)</f>
        <v>Premium</v>
      </c>
    </row>
    <row r="11975" spans="1:17" x14ac:dyDescent="0.3">
      <c r="A11975" t="s">
        <v>13066</v>
      </c>
      <c r="B11975" s="1">
        <v>45118</v>
      </c>
      <c r="C11975" t="s">
        <v>1557</v>
      </c>
      <c r="D11975" t="s">
        <v>1558</v>
      </c>
      <c r="E11975" t="s">
        <v>27</v>
      </c>
      <c r="F11975" t="s">
        <v>43</v>
      </c>
      <c r="G11975" t="s">
        <v>44</v>
      </c>
      <c r="H11975">
        <v>2</v>
      </c>
      <c r="I11975">
        <v>8536.07</v>
      </c>
      <c r="J11975">
        <v>0.25</v>
      </c>
      <c r="K11975">
        <v>12804.1</v>
      </c>
      <c r="L11975">
        <v>1548.58</v>
      </c>
      <c r="M11975">
        <f t="shared" si="563"/>
        <v>12804.105</v>
      </c>
      <c r="N11975" t="str">
        <f t="shared" si="561"/>
        <v>Q3</v>
      </c>
      <c r="O11975" s="2">
        <f t="shared" si="562"/>
        <v>12.094407260174474</v>
      </c>
      <c r="P11975" t="str">
        <f>VLOOKUP(retail_sales_2023!C11975,customers!A:J,5,)</f>
        <v>Delhi</v>
      </c>
      <c r="Q11975" t="str">
        <f>VLOOKUP(C11975,customers!A:J,10,0)</f>
        <v>Premium</v>
      </c>
    </row>
    <row r="11976" spans="1:17" x14ac:dyDescent="0.3">
      <c r="A11976" t="s">
        <v>13067</v>
      </c>
      <c r="B11976" s="1">
        <v>45140</v>
      </c>
      <c r="C11976" t="s">
        <v>459</v>
      </c>
      <c r="D11976" t="s">
        <v>460</v>
      </c>
      <c r="E11976" t="s">
        <v>27</v>
      </c>
      <c r="F11976" t="s">
        <v>52</v>
      </c>
      <c r="G11976" t="s">
        <v>53</v>
      </c>
      <c r="H11976">
        <v>2</v>
      </c>
      <c r="I11976">
        <v>288</v>
      </c>
      <c r="J11976">
        <v>0.25</v>
      </c>
      <c r="K11976">
        <v>432</v>
      </c>
      <c r="L11976">
        <v>31.12</v>
      </c>
      <c r="M11976">
        <f t="shared" si="563"/>
        <v>432</v>
      </c>
      <c r="N11976" t="str">
        <f t="shared" si="561"/>
        <v>Q3</v>
      </c>
      <c r="O11976" s="2">
        <f t="shared" si="562"/>
        <v>7.2037037037037042</v>
      </c>
      <c r="P11976" t="str">
        <f>VLOOKUP(retail_sales_2023!C11976,customers!A:J,5,)</f>
        <v>Chandigarh</v>
      </c>
      <c r="Q11976" t="str">
        <f>VLOOKUP(C11976,customers!A:J,10,0)</f>
        <v>Premium</v>
      </c>
    </row>
    <row r="11977" spans="1:17" x14ac:dyDescent="0.3">
      <c r="A11977" t="s">
        <v>13068</v>
      </c>
      <c r="B11977" s="1">
        <v>45053</v>
      </c>
      <c r="C11977" t="s">
        <v>180</v>
      </c>
      <c r="D11977" t="s">
        <v>181</v>
      </c>
      <c r="E11977" t="s">
        <v>21</v>
      </c>
      <c r="F11977" t="s">
        <v>43</v>
      </c>
      <c r="G11977" t="s">
        <v>44</v>
      </c>
      <c r="H11977">
        <v>2</v>
      </c>
      <c r="I11977">
        <v>17998.09</v>
      </c>
      <c r="J11977">
        <v>0</v>
      </c>
      <c r="K11977">
        <v>35996.18</v>
      </c>
      <c r="L11977">
        <v>3446.68</v>
      </c>
      <c r="M11977">
        <f t="shared" si="563"/>
        <v>35996.18</v>
      </c>
      <c r="N11977" t="str">
        <f t="shared" si="561"/>
        <v>Q2</v>
      </c>
      <c r="O11977" s="2">
        <f t="shared" si="562"/>
        <v>9.5751271384908065</v>
      </c>
      <c r="P11977" t="str">
        <f>VLOOKUP(retail_sales_2023!C11977,customers!A:J,5,)</f>
        <v>Kochi</v>
      </c>
      <c r="Q11977" t="str">
        <f>VLOOKUP(C11977,customers!A:J,10,0)</f>
        <v>Premium</v>
      </c>
    </row>
    <row r="11978" spans="1:17" x14ac:dyDescent="0.3">
      <c r="A11978" t="s">
        <v>13069</v>
      </c>
      <c r="B11978" s="1">
        <v>45102</v>
      </c>
      <c r="C11978" t="s">
        <v>816</v>
      </c>
      <c r="D11978" t="s">
        <v>817</v>
      </c>
      <c r="E11978" t="s">
        <v>33</v>
      </c>
      <c r="F11978" t="s">
        <v>81</v>
      </c>
      <c r="G11978" t="s">
        <v>333</v>
      </c>
      <c r="H11978">
        <v>3</v>
      </c>
      <c r="I11978">
        <v>1909.48</v>
      </c>
      <c r="J11978">
        <v>0.25</v>
      </c>
      <c r="K11978">
        <v>4296.33</v>
      </c>
      <c r="L11978">
        <v>1432.09</v>
      </c>
      <c r="M11978">
        <f t="shared" si="563"/>
        <v>4296.33</v>
      </c>
      <c r="N11978" t="str">
        <f t="shared" si="561"/>
        <v>Q2</v>
      </c>
      <c r="O11978" s="2">
        <f t="shared" si="562"/>
        <v>33.332867819743825</v>
      </c>
      <c r="P11978" t="str">
        <f>VLOOKUP(retail_sales_2023!C11978,customers!A:J,5,)</f>
        <v>Mumbai</v>
      </c>
      <c r="Q11978" t="str">
        <f>VLOOKUP(C11978,customers!A:J,10,0)</f>
        <v>Premium</v>
      </c>
    </row>
    <row r="11979" spans="1:17" x14ac:dyDescent="0.3">
      <c r="A11979" t="s">
        <v>13070</v>
      </c>
      <c r="B11979" s="1">
        <v>45019</v>
      </c>
      <c r="C11979" t="s">
        <v>303</v>
      </c>
      <c r="D11979" t="s">
        <v>304</v>
      </c>
      <c r="E11979" t="s">
        <v>27</v>
      </c>
      <c r="F11979" t="s">
        <v>22</v>
      </c>
      <c r="G11979" t="s">
        <v>423</v>
      </c>
      <c r="H11979">
        <v>3</v>
      </c>
      <c r="I11979">
        <v>42119.07</v>
      </c>
      <c r="J11979">
        <v>0.05</v>
      </c>
      <c r="K11979">
        <v>120039.35</v>
      </c>
      <c r="L11979">
        <v>36840.99</v>
      </c>
      <c r="M11979">
        <f t="shared" si="563"/>
        <v>120039.34949999998</v>
      </c>
      <c r="N11979" t="str">
        <f t="shared" si="561"/>
        <v>Q2</v>
      </c>
      <c r="O11979" s="2">
        <f t="shared" si="562"/>
        <v>30.690760987959365</v>
      </c>
      <c r="P11979" t="str">
        <f>VLOOKUP(retail_sales_2023!C11979,customers!A:J,5,)</f>
        <v>Jaipur</v>
      </c>
      <c r="Q11979" t="str">
        <f>VLOOKUP(C11979,customers!A:J,10,0)</f>
        <v>Premium</v>
      </c>
    </row>
    <row r="11980" spans="1:17" x14ac:dyDescent="0.3">
      <c r="A11980" t="s">
        <v>13071</v>
      </c>
      <c r="B11980" s="1">
        <v>45191</v>
      </c>
      <c r="C11980" t="s">
        <v>1436</v>
      </c>
      <c r="D11980" t="s">
        <v>1437</v>
      </c>
      <c r="E11980" t="s">
        <v>21</v>
      </c>
      <c r="F11980" t="s">
        <v>38</v>
      </c>
      <c r="G11980" t="s">
        <v>456</v>
      </c>
      <c r="H11980">
        <v>1</v>
      </c>
      <c r="I11980">
        <v>752.22</v>
      </c>
      <c r="J11980">
        <v>0.15</v>
      </c>
      <c r="K11980">
        <v>639.39</v>
      </c>
      <c r="L11980">
        <v>134.43</v>
      </c>
      <c r="M11980">
        <f t="shared" si="563"/>
        <v>639.38700000000006</v>
      </c>
      <c r="N11980" t="str">
        <f t="shared" si="561"/>
        <v>Q3</v>
      </c>
      <c r="O11980" s="2">
        <f t="shared" si="562"/>
        <v>21.024726692628914</v>
      </c>
      <c r="P11980" t="str">
        <f>VLOOKUP(retail_sales_2023!C11980,customers!A:J,5,)</f>
        <v>Ranchi</v>
      </c>
      <c r="Q11980" t="str">
        <f>VLOOKUP(C11980,customers!A:J,10,0)</f>
        <v>Premium</v>
      </c>
    </row>
    <row r="11981" spans="1:17" x14ac:dyDescent="0.3">
      <c r="A11981" t="s">
        <v>13072</v>
      </c>
      <c r="B11981" s="1">
        <v>45163</v>
      </c>
      <c r="C11981" t="s">
        <v>1138</v>
      </c>
      <c r="D11981" t="s">
        <v>1139</v>
      </c>
      <c r="E11981" t="s">
        <v>21</v>
      </c>
      <c r="F11981" t="s">
        <v>81</v>
      </c>
      <c r="G11981" t="s">
        <v>370</v>
      </c>
      <c r="H11981">
        <v>3</v>
      </c>
      <c r="I11981">
        <v>1166.75</v>
      </c>
      <c r="J11981">
        <v>0</v>
      </c>
      <c r="K11981">
        <v>3500.25</v>
      </c>
      <c r="L11981">
        <v>1062.6199999999999</v>
      </c>
      <c r="M11981">
        <f t="shared" si="563"/>
        <v>3500.25</v>
      </c>
      <c r="N11981" t="str">
        <f t="shared" si="561"/>
        <v>Q3</v>
      </c>
      <c r="O11981" s="2">
        <f t="shared" si="562"/>
        <v>30.358402971216336</v>
      </c>
      <c r="P11981" t="str">
        <f>VLOOKUP(retail_sales_2023!C11981,customers!A:J,5,)</f>
        <v>Guwahati</v>
      </c>
      <c r="Q11981" t="str">
        <f>VLOOKUP(C11981,customers!A:J,10,0)</f>
        <v>Premium</v>
      </c>
    </row>
    <row r="11982" spans="1:17" x14ac:dyDescent="0.3">
      <c r="A11982" t="s">
        <v>13073</v>
      </c>
      <c r="B11982" s="1">
        <v>45168</v>
      </c>
      <c r="C11982" t="s">
        <v>361</v>
      </c>
      <c r="D11982" t="s">
        <v>362</v>
      </c>
      <c r="E11982" t="s">
        <v>15</v>
      </c>
      <c r="F11982" t="s">
        <v>81</v>
      </c>
      <c r="G11982" t="s">
        <v>82</v>
      </c>
      <c r="H11982">
        <v>2</v>
      </c>
      <c r="I11982">
        <v>2124.2600000000002</v>
      </c>
      <c r="J11982">
        <v>0.15</v>
      </c>
      <c r="K11982">
        <v>3611.24</v>
      </c>
      <c r="L11982">
        <v>1093.52</v>
      </c>
      <c r="M11982">
        <f t="shared" si="563"/>
        <v>3611.2420000000002</v>
      </c>
      <c r="N11982" t="str">
        <f t="shared" si="561"/>
        <v>Q3</v>
      </c>
      <c r="O11982" s="2">
        <f t="shared" si="562"/>
        <v>30.281011508512311</v>
      </c>
      <c r="P11982" t="str">
        <f>VLOOKUP(retail_sales_2023!C11982,customers!A:J,5,)</f>
        <v>Hyderabad</v>
      </c>
      <c r="Q11982" t="str">
        <f>VLOOKUP(C11982,customers!A:J,10,0)</f>
        <v>Premium</v>
      </c>
    </row>
    <row r="11983" spans="1:17" x14ac:dyDescent="0.3">
      <c r="A11983" t="s">
        <v>13074</v>
      </c>
      <c r="B11983" s="1">
        <v>44952</v>
      </c>
      <c r="C11983" t="s">
        <v>379</v>
      </c>
      <c r="D11983" t="s">
        <v>380</v>
      </c>
      <c r="E11983" t="s">
        <v>27</v>
      </c>
      <c r="F11983" t="s">
        <v>52</v>
      </c>
      <c r="G11983" t="s">
        <v>69</v>
      </c>
      <c r="H11983">
        <v>4</v>
      </c>
      <c r="I11983">
        <v>405.64</v>
      </c>
      <c r="J11983">
        <v>0.05</v>
      </c>
      <c r="K11983">
        <v>1541.43</v>
      </c>
      <c r="L11983">
        <v>116.82</v>
      </c>
      <c r="M11983">
        <f t="shared" si="563"/>
        <v>1541.4319999999998</v>
      </c>
      <c r="N11983" t="str">
        <f t="shared" si="561"/>
        <v>Q1</v>
      </c>
      <c r="O11983" s="2">
        <f t="shared" si="562"/>
        <v>7.5786769428387917</v>
      </c>
      <c r="P11983" t="str">
        <f>VLOOKUP(retail_sales_2023!C11983,customers!A:J,5,)</f>
        <v>Lucknow</v>
      </c>
      <c r="Q11983" t="str">
        <f>VLOOKUP(C11983,customers!A:J,10,0)</f>
        <v>Premium</v>
      </c>
    </row>
    <row r="11984" spans="1:17" x14ac:dyDescent="0.3">
      <c r="A11984" t="s">
        <v>13075</v>
      </c>
      <c r="B11984" s="1">
        <v>45063</v>
      </c>
      <c r="C11984" t="s">
        <v>1252</v>
      </c>
      <c r="D11984" t="s">
        <v>1253</v>
      </c>
      <c r="E11984" t="s">
        <v>15</v>
      </c>
      <c r="F11984" t="s">
        <v>81</v>
      </c>
      <c r="G11984" t="s">
        <v>370</v>
      </c>
      <c r="H11984">
        <v>2</v>
      </c>
      <c r="I11984">
        <v>3148.41</v>
      </c>
      <c r="J11984">
        <v>0.25</v>
      </c>
      <c r="K11984">
        <v>4722.6099999999997</v>
      </c>
      <c r="L11984">
        <v>1730.04</v>
      </c>
      <c r="M11984">
        <f t="shared" si="563"/>
        <v>4722.6149999999998</v>
      </c>
      <c r="N11984" t="str">
        <f t="shared" si="561"/>
        <v>Q2</v>
      </c>
      <c r="O11984" s="2">
        <f t="shared" si="562"/>
        <v>36.633132949788362</v>
      </c>
      <c r="P11984" t="str">
        <f>VLOOKUP(retail_sales_2023!C11984,customers!A:J,5,)</f>
        <v>Chennai</v>
      </c>
      <c r="Q11984" t="str">
        <f>VLOOKUP(C11984,customers!A:J,10,0)</f>
        <v>Regular</v>
      </c>
    </row>
    <row r="11985" spans="1:17" x14ac:dyDescent="0.3">
      <c r="A11985" t="s">
        <v>13076</v>
      </c>
      <c r="B11985" s="1">
        <v>45271</v>
      </c>
      <c r="C11985" t="s">
        <v>1285</v>
      </c>
      <c r="D11985" t="s">
        <v>1286</v>
      </c>
      <c r="E11985" t="s">
        <v>27</v>
      </c>
      <c r="F11985" t="s">
        <v>28</v>
      </c>
      <c r="G11985" t="s">
        <v>29</v>
      </c>
      <c r="H11985">
        <v>5</v>
      </c>
      <c r="I11985">
        <v>577.29</v>
      </c>
      <c r="J11985">
        <v>0.1</v>
      </c>
      <c r="K11985">
        <v>2597.8000000000002</v>
      </c>
      <c r="L11985">
        <v>605.4</v>
      </c>
      <c r="M11985">
        <f t="shared" si="563"/>
        <v>2597.8049999999998</v>
      </c>
      <c r="N11985" t="str">
        <f t="shared" si="561"/>
        <v>Q4</v>
      </c>
      <c r="O11985" s="2">
        <f t="shared" si="562"/>
        <v>23.304334436831162</v>
      </c>
      <c r="P11985" t="str">
        <f>VLOOKUP(retail_sales_2023!C11985,customers!A:J,5,)</f>
        <v>Chandigarh</v>
      </c>
      <c r="Q11985" t="str">
        <f>VLOOKUP(C11985,customers!A:J,10,0)</f>
        <v>Occasional</v>
      </c>
    </row>
    <row r="11986" spans="1:17" x14ac:dyDescent="0.3">
      <c r="A11986" t="s">
        <v>13077</v>
      </c>
      <c r="B11986" s="1">
        <v>45199</v>
      </c>
      <c r="C11986" t="s">
        <v>816</v>
      </c>
      <c r="D11986" t="s">
        <v>817</v>
      </c>
      <c r="E11986" t="s">
        <v>33</v>
      </c>
      <c r="F11986" t="s">
        <v>38</v>
      </c>
      <c r="G11986" t="s">
        <v>456</v>
      </c>
      <c r="H11986">
        <v>2</v>
      </c>
      <c r="I11986">
        <v>2550.83</v>
      </c>
      <c r="J11986">
        <v>0.05</v>
      </c>
      <c r="K11986">
        <v>4846.58</v>
      </c>
      <c r="L11986">
        <v>1258.8900000000001</v>
      </c>
      <c r="M11986">
        <f t="shared" si="563"/>
        <v>4846.5769999999993</v>
      </c>
      <c r="N11986" t="str">
        <f t="shared" si="561"/>
        <v>Q3</v>
      </c>
      <c r="O11986" s="2">
        <f t="shared" si="562"/>
        <v>25.974811103912455</v>
      </c>
      <c r="P11986" t="str">
        <f>VLOOKUP(retail_sales_2023!C11986,customers!A:J,5,)</f>
        <v>Mumbai</v>
      </c>
      <c r="Q11986" t="str">
        <f>VLOOKUP(C11986,customers!A:J,10,0)</f>
        <v>Premium</v>
      </c>
    </row>
    <row r="11987" spans="1:17" x14ac:dyDescent="0.3">
      <c r="A11987" t="s">
        <v>13078</v>
      </c>
      <c r="B11987" s="1">
        <v>45179</v>
      </c>
      <c r="C11987" t="s">
        <v>1352</v>
      </c>
      <c r="D11987" t="s">
        <v>1353</v>
      </c>
      <c r="E11987" t="s">
        <v>21</v>
      </c>
      <c r="F11987" t="s">
        <v>43</v>
      </c>
      <c r="G11987" t="s">
        <v>301</v>
      </c>
      <c r="H11987">
        <v>5</v>
      </c>
      <c r="I11987">
        <v>32921.25</v>
      </c>
      <c r="J11987">
        <v>0.25</v>
      </c>
      <c r="K11987">
        <v>123454.69</v>
      </c>
      <c r="L11987">
        <v>17194.830000000002</v>
      </c>
      <c r="M11987">
        <f t="shared" si="563"/>
        <v>123454.6875</v>
      </c>
      <c r="N11987" t="str">
        <f t="shared" si="561"/>
        <v>Q3</v>
      </c>
      <c r="O11987" s="2">
        <f t="shared" si="562"/>
        <v>13.928049230045453</v>
      </c>
      <c r="P11987" t="str">
        <f>VLOOKUP(retail_sales_2023!C11987,customers!A:J,5,)</f>
        <v>Kochi</v>
      </c>
      <c r="Q11987" t="str">
        <f>VLOOKUP(C11987,customers!A:J,10,0)</f>
        <v>Premium</v>
      </c>
    </row>
    <row r="11988" spans="1:17" x14ac:dyDescent="0.3">
      <c r="A11988" t="s">
        <v>13079</v>
      </c>
      <c r="B11988" s="1">
        <v>45086</v>
      </c>
      <c r="C11988" t="s">
        <v>468</v>
      </c>
      <c r="D11988" t="s">
        <v>469</v>
      </c>
      <c r="E11988" t="s">
        <v>15</v>
      </c>
      <c r="F11988" t="s">
        <v>52</v>
      </c>
      <c r="G11988" t="s">
        <v>235</v>
      </c>
      <c r="H11988">
        <v>6</v>
      </c>
      <c r="I11988">
        <v>370.68</v>
      </c>
      <c r="J11988">
        <v>0</v>
      </c>
      <c r="K11988">
        <v>2224.08</v>
      </c>
      <c r="L11988">
        <v>207.48</v>
      </c>
      <c r="M11988">
        <f t="shared" si="563"/>
        <v>2224.08</v>
      </c>
      <c r="N11988" t="str">
        <f t="shared" si="561"/>
        <v>Q2</v>
      </c>
      <c r="O11988" s="2">
        <f t="shared" si="562"/>
        <v>9.3288011222617886</v>
      </c>
      <c r="P11988" t="str">
        <f>VLOOKUP(retail_sales_2023!C11988,customers!A:J,5,)</f>
        <v>Bengaluru</v>
      </c>
      <c r="Q11988" t="str">
        <f>VLOOKUP(C11988,customers!A:J,10,0)</f>
        <v>Regular</v>
      </c>
    </row>
    <row r="11989" spans="1:17" x14ac:dyDescent="0.3">
      <c r="A11989" t="s">
        <v>13080</v>
      </c>
      <c r="B11989" s="1">
        <v>45085</v>
      </c>
      <c r="C11989" t="s">
        <v>693</v>
      </c>
      <c r="D11989" t="s">
        <v>694</v>
      </c>
      <c r="E11989" t="s">
        <v>27</v>
      </c>
      <c r="F11989" t="s">
        <v>43</v>
      </c>
      <c r="G11989" t="s">
        <v>282</v>
      </c>
      <c r="H11989">
        <v>5</v>
      </c>
      <c r="I11989">
        <v>11907.16</v>
      </c>
      <c r="J11989">
        <v>0.3</v>
      </c>
      <c r="K11989">
        <v>41675.06</v>
      </c>
      <c r="L11989">
        <v>-4929.24</v>
      </c>
      <c r="M11989">
        <f t="shared" si="563"/>
        <v>41675.06</v>
      </c>
      <c r="N11989" t="str">
        <f t="shared" si="561"/>
        <v>Q2</v>
      </c>
      <c r="O11989" s="2">
        <f t="shared" si="562"/>
        <v>-11.827793409295632</v>
      </c>
      <c r="P11989" t="str">
        <f>VLOOKUP(retail_sales_2023!C11989,customers!A:J,5,)</f>
        <v>Delhi</v>
      </c>
      <c r="Q11989" t="str">
        <f>VLOOKUP(C11989,customers!A:J,10,0)</f>
        <v>Regular</v>
      </c>
    </row>
    <row r="11990" spans="1:17" x14ac:dyDescent="0.3">
      <c r="A11990" t="s">
        <v>13081</v>
      </c>
      <c r="B11990" s="1">
        <v>45141</v>
      </c>
      <c r="C11990" t="s">
        <v>538</v>
      </c>
      <c r="D11990" t="s">
        <v>539</v>
      </c>
      <c r="E11990" t="s">
        <v>33</v>
      </c>
      <c r="F11990" t="s">
        <v>28</v>
      </c>
      <c r="G11990" t="s">
        <v>29</v>
      </c>
      <c r="H11990">
        <v>5</v>
      </c>
      <c r="I11990">
        <v>3473.01</v>
      </c>
      <c r="J11990">
        <v>0.2</v>
      </c>
      <c r="K11990">
        <v>13892.04</v>
      </c>
      <c r="L11990">
        <v>3793.44</v>
      </c>
      <c r="M11990">
        <f t="shared" si="563"/>
        <v>13892.040000000003</v>
      </c>
      <c r="N11990" t="str">
        <f t="shared" si="561"/>
        <v>Q3</v>
      </c>
      <c r="O11990" s="2">
        <f t="shared" si="562"/>
        <v>27.306572684789277</v>
      </c>
      <c r="P11990" t="str">
        <f>VLOOKUP(retail_sales_2023!C11990,customers!A:J,5,)</f>
        <v>Mumbai</v>
      </c>
      <c r="Q11990" t="str">
        <f>VLOOKUP(C11990,customers!A:J,10,0)</f>
        <v>Premium</v>
      </c>
    </row>
    <row r="11991" spans="1:17" x14ac:dyDescent="0.3">
      <c r="A11991" t="s">
        <v>13082</v>
      </c>
      <c r="B11991" s="1">
        <v>45197</v>
      </c>
      <c r="C11991" t="s">
        <v>1365</v>
      </c>
      <c r="D11991" t="s">
        <v>1366</v>
      </c>
      <c r="E11991" t="s">
        <v>27</v>
      </c>
      <c r="F11991" t="s">
        <v>81</v>
      </c>
      <c r="G11991" t="s">
        <v>333</v>
      </c>
      <c r="H11991">
        <v>2</v>
      </c>
      <c r="I11991">
        <v>1526.89</v>
      </c>
      <c r="J11991">
        <v>0.05</v>
      </c>
      <c r="K11991">
        <v>2901.09</v>
      </c>
      <c r="L11991">
        <v>788.26</v>
      </c>
      <c r="M11991">
        <f t="shared" si="563"/>
        <v>2901.0909999999999</v>
      </c>
      <c r="N11991" t="str">
        <f t="shared" si="561"/>
        <v>Q3</v>
      </c>
      <c r="O11991" s="2">
        <f t="shared" si="562"/>
        <v>27.171166699412979</v>
      </c>
      <c r="P11991" t="str">
        <f>VLOOKUP(retail_sales_2023!C11991,customers!A:J,5,)</f>
        <v>Lucknow</v>
      </c>
      <c r="Q11991" t="str">
        <f>VLOOKUP(C11991,customers!A:J,10,0)</f>
        <v>Premium</v>
      </c>
    </row>
    <row r="11992" spans="1:17" x14ac:dyDescent="0.3">
      <c r="A11992" t="s">
        <v>13083</v>
      </c>
      <c r="B11992" s="1">
        <v>45267</v>
      </c>
      <c r="C11992" t="s">
        <v>2136</v>
      </c>
      <c r="D11992" t="s">
        <v>2137</v>
      </c>
      <c r="E11992" t="s">
        <v>27</v>
      </c>
      <c r="F11992" t="s">
        <v>38</v>
      </c>
      <c r="G11992" t="s">
        <v>141</v>
      </c>
      <c r="H11992">
        <v>1</v>
      </c>
      <c r="I11992">
        <v>1451.65</v>
      </c>
      <c r="J11992">
        <v>0.05</v>
      </c>
      <c r="K11992">
        <v>1379.07</v>
      </c>
      <c r="L11992">
        <v>368.29</v>
      </c>
      <c r="M11992">
        <f t="shared" si="563"/>
        <v>1379.0675000000001</v>
      </c>
      <c r="N11992" t="str">
        <f t="shared" si="561"/>
        <v>Q4</v>
      </c>
      <c r="O11992" s="2">
        <f t="shared" si="562"/>
        <v>26.705678464472438</v>
      </c>
      <c r="P11992" t="str">
        <f>VLOOKUP(retail_sales_2023!C11992,customers!A:J,5,)</f>
        <v>Chandigarh</v>
      </c>
      <c r="Q11992" t="str">
        <f>VLOOKUP(C11992,customers!A:J,10,0)</f>
        <v>Premium</v>
      </c>
    </row>
    <row r="11993" spans="1:17" x14ac:dyDescent="0.3">
      <c r="A11993" t="s">
        <v>13084</v>
      </c>
      <c r="B11993" s="1">
        <v>44952</v>
      </c>
      <c r="C11993" t="s">
        <v>1771</v>
      </c>
      <c r="D11993" t="s">
        <v>1772</v>
      </c>
      <c r="E11993" t="s">
        <v>33</v>
      </c>
      <c r="F11993" t="s">
        <v>43</v>
      </c>
      <c r="G11993" t="s">
        <v>121</v>
      </c>
      <c r="H11993">
        <v>3</v>
      </c>
      <c r="I11993">
        <v>83364.899999999994</v>
      </c>
      <c r="J11993">
        <v>0.05</v>
      </c>
      <c r="K11993">
        <v>237589.96</v>
      </c>
      <c r="L11993">
        <v>34763.69</v>
      </c>
      <c r="M11993">
        <f t="shared" si="563"/>
        <v>237589.96499999997</v>
      </c>
      <c r="N11993" t="str">
        <f t="shared" si="561"/>
        <v>Q1</v>
      </c>
      <c r="O11993" s="2">
        <f t="shared" si="562"/>
        <v>14.63180093973668</v>
      </c>
      <c r="P11993" t="str">
        <f>VLOOKUP(retail_sales_2023!C11993,customers!A:J,5,)</f>
        <v>Ahmedabad</v>
      </c>
      <c r="Q11993" t="str">
        <f>VLOOKUP(C11993,customers!A:J,10,0)</f>
        <v>Premium</v>
      </c>
    </row>
    <row r="11994" spans="1:17" x14ac:dyDescent="0.3">
      <c r="A11994" t="s">
        <v>13085</v>
      </c>
      <c r="B11994" s="1">
        <v>45145</v>
      </c>
      <c r="C11994" t="s">
        <v>463</v>
      </c>
      <c r="D11994" t="s">
        <v>464</v>
      </c>
      <c r="E11994" t="s">
        <v>33</v>
      </c>
      <c r="F11994" t="s">
        <v>81</v>
      </c>
      <c r="G11994" t="s">
        <v>158</v>
      </c>
      <c r="H11994">
        <v>2</v>
      </c>
      <c r="I11994">
        <v>3145.34</v>
      </c>
      <c r="J11994">
        <v>0</v>
      </c>
      <c r="K11994">
        <v>6290.68</v>
      </c>
      <c r="L11994">
        <v>1428.44</v>
      </c>
      <c r="M11994">
        <f t="shared" si="563"/>
        <v>6290.68</v>
      </c>
      <c r="N11994" t="str">
        <f t="shared" si="561"/>
        <v>Q3</v>
      </c>
      <c r="O11994" s="2">
        <f t="shared" si="562"/>
        <v>22.707243096135869</v>
      </c>
      <c r="P11994" t="str">
        <f>VLOOKUP(retail_sales_2023!C11994,customers!A:J,5,)</f>
        <v>Nagpur</v>
      </c>
      <c r="Q11994" t="str">
        <f>VLOOKUP(C11994,customers!A:J,10,0)</f>
        <v>Regular</v>
      </c>
    </row>
    <row r="11995" spans="1:17" x14ac:dyDescent="0.3">
      <c r="A11995" t="s">
        <v>13086</v>
      </c>
      <c r="B11995" s="1">
        <v>45139</v>
      </c>
      <c r="C11995" t="s">
        <v>607</v>
      </c>
      <c r="D11995" t="s">
        <v>608</v>
      </c>
      <c r="E11995" t="s">
        <v>21</v>
      </c>
      <c r="F11995" t="s">
        <v>52</v>
      </c>
      <c r="G11995" t="s">
        <v>53</v>
      </c>
      <c r="H11995">
        <v>9</v>
      </c>
      <c r="I11995">
        <v>739.16</v>
      </c>
      <c r="J11995">
        <v>0</v>
      </c>
      <c r="K11995">
        <v>6652.44</v>
      </c>
      <c r="L11995">
        <v>619.66</v>
      </c>
      <c r="M11995">
        <f t="shared" si="563"/>
        <v>6652.44</v>
      </c>
      <c r="N11995" t="str">
        <f t="shared" si="561"/>
        <v>Q3</v>
      </c>
      <c r="O11995" s="2">
        <f t="shared" si="562"/>
        <v>9.314777735687958</v>
      </c>
      <c r="P11995" t="str">
        <f>VLOOKUP(retail_sales_2023!C11995,customers!A:J,5,)</f>
        <v>Ranchi</v>
      </c>
      <c r="Q11995" t="str">
        <f>VLOOKUP(C11995,customers!A:J,10,0)</f>
        <v>Regular</v>
      </c>
    </row>
    <row r="11996" spans="1:17" x14ac:dyDescent="0.3">
      <c r="A11996" t="s">
        <v>13087</v>
      </c>
      <c r="B11996" s="1">
        <v>45266</v>
      </c>
      <c r="C11996" t="s">
        <v>1317</v>
      </c>
      <c r="D11996" t="s">
        <v>1318</v>
      </c>
      <c r="E11996" t="s">
        <v>33</v>
      </c>
      <c r="F11996" t="s">
        <v>22</v>
      </c>
      <c r="G11996" t="s">
        <v>23</v>
      </c>
      <c r="H11996">
        <v>1</v>
      </c>
      <c r="I11996">
        <v>36636.339999999997</v>
      </c>
      <c r="J11996">
        <v>0</v>
      </c>
      <c r="K11996">
        <v>36636.339999999997</v>
      </c>
      <c r="L11996">
        <v>10769.8</v>
      </c>
      <c r="M11996">
        <f t="shared" si="563"/>
        <v>36636.339999999997</v>
      </c>
      <c r="N11996" t="str">
        <f t="shared" si="561"/>
        <v>Q4</v>
      </c>
      <c r="O11996" s="2">
        <f t="shared" si="562"/>
        <v>29.39649539227991</v>
      </c>
      <c r="P11996" t="str">
        <f>VLOOKUP(retail_sales_2023!C11996,customers!A:J,5,)</f>
        <v>Pune</v>
      </c>
      <c r="Q11996" t="str">
        <f>VLOOKUP(C11996,customers!A:J,10,0)</f>
        <v>Regular</v>
      </c>
    </row>
    <row r="11997" spans="1:17" x14ac:dyDescent="0.3">
      <c r="A11997" t="s">
        <v>13088</v>
      </c>
      <c r="B11997" s="1">
        <v>45226</v>
      </c>
      <c r="C11997" t="s">
        <v>1969</v>
      </c>
      <c r="D11997" t="s">
        <v>1970</v>
      </c>
      <c r="E11997" t="s">
        <v>33</v>
      </c>
      <c r="F11997" t="s">
        <v>28</v>
      </c>
      <c r="G11997" t="s">
        <v>97</v>
      </c>
      <c r="H11997">
        <v>4</v>
      </c>
      <c r="I11997">
        <v>5864.22</v>
      </c>
      <c r="J11997">
        <v>0</v>
      </c>
      <c r="K11997">
        <v>23456.880000000001</v>
      </c>
      <c r="L11997">
        <v>4707.7</v>
      </c>
      <c r="M11997">
        <f t="shared" si="563"/>
        <v>23456.880000000001</v>
      </c>
      <c r="N11997" t="str">
        <f t="shared" si="561"/>
        <v>Q4</v>
      </c>
      <c r="O11997" s="2">
        <f t="shared" si="562"/>
        <v>20.069591522828269</v>
      </c>
      <c r="P11997" t="str">
        <f>VLOOKUP(retail_sales_2023!C11997,customers!A:J,5,)</f>
        <v>Ahmedabad</v>
      </c>
      <c r="Q11997" t="str">
        <f>VLOOKUP(C11997,customers!A:J,10,0)</f>
        <v>Premium</v>
      </c>
    </row>
    <row r="11998" spans="1:17" x14ac:dyDescent="0.3">
      <c r="A11998" t="s">
        <v>13089</v>
      </c>
      <c r="B11998" s="1">
        <v>44968</v>
      </c>
      <c r="C11998" t="s">
        <v>327</v>
      </c>
      <c r="D11998" t="s">
        <v>13093</v>
      </c>
      <c r="E11998" t="s">
        <v>21</v>
      </c>
      <c r="F11998" t="s">
        <v>52</v>
      </c>
      <c r="G11998" t="s">
        <v>226</v>
      </c>
      <c r="H11998">
        <v>4</v>
      </c>
      <c r="I11998">
        <v>424.86</v>
      </c>
      <c r="J11998">
        <v>0.05</v>
      </c>
      <c r="K11998">
        <v>1614.47</v>
      </c>
      <c r="L11998">
        <v>126.34</v>
      </c>
      <c r="M11998">
        <f t="shared" si="563"/>
        <v>1614.4680000000001</v>
      </c>
      <c r="N11998" t="str">
        <f t="shared" si="561"/>
        <v>Q1</v>
      </c>
      <c r="O11998" s="2">
        <f t="shared" si="562"/>
        <v>7.825478330349898</v>
      </c>
      <c r="P11998" t="str">
        <f>VLOOKUP(retail_sales_2023!C11998,customers!A:J,5,)</f>
        <v>Bhubaneswar</v>
      </c>
      <c r="Q11998" t="str">
        <f>VLOOKUP(C11998,customers!A:J,10,0)</f>
        <v>Occasional</v>
      </c>
    </row>
    <row r="11999" spans="1:17" x14ac:dyDescent="0.3">
      <c r="A11999" t="s">
        <v>13090</v>
      </c>
      <c r="B11999" s="1">
        <v>45031</v>
      </c>
      <c r="C11999" t="s">
        <v>826</v>
      </c>
      <c r="D11999" t="s">
        <v>827</v>
      </c>
      <c r="E11999" t="s">
        <v>33</v>
      </c>
      <c r="F11999" t="s">
        <v>81</v>
      </c>
      <c r="G11999" t="s">
        <v>264</v>
      </c>
      <c r="H11999">
        <v>1</v>
      </c>
      <c r="I11999">
        <v>2736.32</v>
      </c>
      <c r="J11999">
        <v>0.1</v>
      </c>
      <c r="K11999">
        <v>2462.69</v>
      </c>
      <c r="L11999">
        <v>846.2</v>
      </c>
      <c r="M11999">
        <f t="shared" si="563"/>
        <v>2462.6880000000001</v>
      </c>
      <c r="N11999" t="str">
        <f t="shared" si="561"/>
        <v>Q2</v>
      </c>
      <c r="O11999" s="2">
        <f t="shared" si="562"/>
        <v>34.360800587974936</v>
      </c>
      <c r="P11999" t="str">
        <f>VLOOKUP(retail_sales_2023!C11999,customers!A:J,5,)</f>
        <v>Mumbai</v>
      </c>
      <c r="Q11999" t="str">
        <f>VLOOKUP(C11999,customers!A:J,10,0)</f>
        <v>Premium</v>
      </c>
    </row>
    <row r="12000" spans="1:17" x14ac:dyDescent="0.3">
      <c r="A12000" t="s">
        <v>13091</v>
      </c>
      <c r="B12000" s="1">
        <v>45272</v>
      </c>
      <c r="C12000" t="s">
        <v>2481</v>
      </c>
      <c r="D12000" t="s">
        <v>2482</v>
      </c>
      <c r="E12000" t="s">
        <v>27</v>
      </c>
      <c r="F12000" t="s">
        <v>52</v>
      </c>
      <c r="G12000" t="s">
        <v>69</v>
      </c>
      <c r="H12000">
        <v>9</v>
      </c>
      <c r="I12000">
        <v>568.98</v>
      </c>
      <c r="J12000">
        <v>0.05</v>
      </c>
      <c r="K12000">
        <v>4864.78</v>
      </c>
      <c r="L12000">
        <v>448.57</v>
      </c>
      <c r="M12000">
        <f t="shared" si="563"/>
        <v>4864.7789999999995</v>
      </c>
      <c r="N12000" t="str">
        <f t="shared" si="561"/>
        <v>Q4</v>
      </c>
      <c r="O12000" s="2">
        <f t="shared" si="562"/>
        <v>9.2207664067028716</v>
      </c>
      <c r="P12000" t="str">
        <f>VLOOKUP(retail_sales_2023!C12000,customers!A:J,5,)</f>
        <v>Chandigarh</v>
      </c>
      <c r="Q12000" t="str">
        <f>VLOOKUP(C12000,customers!A:J,10,0)</f>
        <v>Regular</v>
      </c>
    </row>
    <row r="12001" spans="1:17" x14ac:dyDescent="0.3">
      <c r="A12001" t="s">
        <v>13092</v>
      </c>
      <c r="B12001" s="1">
        <v>45099</v>
      </c>
      <c r="C12001" t="s">
        <v>148</v>
      </c>
      <c r="D12001" t="s">
        <v>149</v>
      </c>
      <c r="E12001" t="s">
        <v>21</v>
      </c>
      <c r="F12001" t="s">
        <v>52</v>
      </c>
      <c r="G12001" t="s">
        <v>133</v>
      </c>
      <c r="H12001">
        <v>3</v>
      </c>
      <c r="I12001">
        <v>443.96</v>
      </c>
      <c r="J12001">
        <v>0.05</v>
      </c>
      <c r="K12001">
        <v>1265.29</v>
      </c>
      <c r="L12001">
        <v>113.58</v>
      </c>
      <c r="M12001">
        <f t="shared" si="563"/>
        <v>1265.2859999999998</v>
      </c>
      <c r="N12001" t="str">
        <f t="shared" si="561"/>
        <v>Q2</v>
      </c>
      <c r="O12001" s="2">
        <f t="shared" si="562"/>
        <v>8.9765982502035104</v>
      </c>
      <c r="P12001" t="str">
        <f>VLOOKUP(retail_sales_2023!C12001,customers!A:J,5,)</f>
        <v>Ranchi</v>
      </c>
      <c r="Q12001" t="str">
        <f>VLOOKUP(C12001,customers!A:J,10,0)</f>
        <v>Premium</v>
      </c>
    </row>
  </sheetData>
  <autoFilter ref="A1:Q12001" xr:uid="{876A3E6D-EA00-46F4-BA21-933AABA39E39}"/>
  <conditionalFormatting sqref="A1:A12001 A12152:A1048576">
    <cfRule type="duplicateValues" dxfId="3" priority="2"/>
  </conditionalFormatting>
  <conditionalFormatting sqref="A1:A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workbookViewId="0">
      <selection activeCell="M11" sqref="M11"/>
    </sheetView>
  </sheetViews>
  <sheetFormatPr defaultRowHeight="14.4" x14ac:dyDescent="0.3"/>
  <cols>
    <col min="2" max="2" width="19.44140625" bestFit="1" customWidth="1"/>
    <col min="7" max="7" width="31.33203125" bestFit="1" customWidth="1"/>
    <col min="9" max="9" width="10.33203125" bestFit="1" customWidth="1"/>
  </cols>
  <sheetData>
    <row r="1" spans="1:10" x14ac:dyDescent="0.3">
      <c r="A1" t="s">
        <v>2</v>
      </c>
      <c r="B1" t="s">
        <v>3</v>
      </c>
      <c r="C1" t="s">
        <v>13099</v>
      </c>
      <c r="D1" t="s">
        <v>13100</v>
      </c>
      <c r="E1" t="s">
        <v>13097</v>
      </c>
      <c r="F1" t="s">
        <v>4</v>
      </c>
      <c r="G1" t="s">
        <v>13101</v>
      </c>
      <c r="H1" t="s">
        <v>13102</v>
      </c>
      <c r="I1" t="s">
        <v>13103</v>
      </c>
      <c r="J1" t="s">
        <v>13098</v>
      </c>
    </row>
    <row r="2" spans="1:10" x14ac:dyDescent="0.3">
      <c r="A2" t="s">
        <v>257</v>
      </c>
      <c r="B2" t="s">
        <v>258</v>
      </c>
      <c r="C2">
        <v>40</v>
      </c>
      <c r="D2" t="s">
        <v>13104</v>
      </c>
      <c r="E2" t="s">
        <v>13105</v>
      </c>
      <c r="F2" t="s">
        <v>27</v>
      </c>
      <c r="G2" t="s">
        <v>13106</v>
      </c>
      <c r="H2">
        <v>1828609487</v>
      </c>
      <c r="I2" s="1">
        <v>44466</v>
      </c>
      <c r="J2" t="s">
        <v>13107</v>
      </c>
    </row>
    <row r="3" spans="1:10" x14ac:dyDescent="0.3">
      <c r="A3" t="s">
        <v>1506</v>
      </c>
      <c r="B3" t="s">
        <v>1507</v>
      </c>
      <c r="C3">
        <v>39</v>
      </c>
      <c r="D3" t="s">
        <v>13108</v>
      </c>
      <c r="E3" t="s">
        <v>13109</v>
      </c>
      <c r="F3" t="s">
        <v>27</v>
      </c>
      <c r="G3" t="s">
        <v>13110</v>
      </c>
      <c r="H3">
        <v>3400231805</v>
      </c>
      <c r="I3" s="1">
        <v>44635</v>
      </c>
      <c r="J3" t="s">
        <v>13111</v>
      </c>
    </row>
    <row r="4" spans="1:10" x14ac:dyDescent="0.3">
      <c r="A4" t="s">
        <v>521</v>
      </c>
      <c r="B4" t="s">
        <v>522</v>
      </c>
      <c r="C4">
        <v>33</v>
      </c>
      <c r="D4" t="s">
        <v>13104</v>
      </c>
      <c r="E4" t="s">
        <v>13112</v>
      </c>
      <c r="F4" t="s">
        <v>21</v>
      </c>
      <c r="G4" t="s">
        <v>13113</v>
      </c>
      <c r="H4">
        <v>5471899671</v>
      </c>
      <c r="I4" s="1">
        <v>44578</v>
      </c>
      <c r="J4" t="s">
        <v>13107</v>
      </c>
    </row>
    <row r="5" spans="1:10" x14ac:dyDescent="0.3">
      <c r="A5" t="s">
        <v>342</v>
      </c>
      <c r="B5" t="s">
        <v>343</v>
      </c>
      <c r="C5">
        <v>62</v>
      </c>
      <c r="D5" t="s">
        <v>13104</v>
      </c>
      <c r="E5" t="s">
        <v>13114</v>
      </c>
      <c r="F5" t="s">
        <v>15</v>
      </c>
      <c r="G5" t="s">
        <v>13115</v>
      </c>
      <c r="H5">
        <v>1476165635</v>
      </c>
      <c r="I5" s="1">
        <v>44475</v>
      </c>
      <c r="J5" t="s">
        <v>13111</v>
      </c>
    </row>
    <row r="6" spans="1:10" x14ac:dyDescent="0.3">
      <c r="A6" t="s">
        <v>115</v>
      </c>
      <c r="B6" t="s">
        <v>116</v>
      </c>
      <c r="C6">
        <v>34</v>
      </c>
      <c r="D6" t="s">
        <v>13108</v>
      </c>
      <c r="E6" t="s">
        <v>13114</v>
      </c>
      <c r="F6" t="s">
        <v>15</v>
      </c>
      <c r="G6" t="s">
        <v>13116</v>
      </c>
      <c r="H6" s="3">
        <v>915171000000</v>
      </c>
      <c r="I6" s="1">
        <v>44282</v>
      </c>
      <c r="J6" t="s">
        <v>13107</v>
      </c>
    </row>
    <row r="7" spans="1:10" x14ac:dyDescent="0.3">
      <c r="A7" t="s">
        <v>1080</v>
      </c>
      <c r="B7" t="s">
        <v>1081</v>
      </c>
      <c r="C7">
        <v>44</v>
      </c>
      <c r="D7" t="s">
        <v>13104</v>
      </c>
      <c r="E7" t="s">
        <v>13117</v>
      </c>
      <c r="F7" t="s">
        <v>15</v>
      </c>
      <c r="G7" t="s">
        <v>13118</v>
      </c>
      <c r="H7" s="3">
        <v>917525000000</v>
      </c>
      <c r="I7" s="1">
        <v>44667</v>
      </c>
      <c r="J7" t="s">
        <v>13107</v>
      </c>
    </row>
    <row r="8" spans="1:10" x14ac:dyDescent="0.3">
      <c r="A8" t="s">
        <v>2005</v>
      </c>
      <c r="B8" t="s">
        <v>2006</v>
      </c>
      <c r="C8">
        <v>57</v>
      </c>
      <c r="D8" t="s">
        <v>13104</v>
      </c>
      <c r="E8" t="s">
        <v>13119</v>
      </c>
      <c r="F8" t="s">
        <v>27</v>
      </c>
      <c r="G8" t="s">
        <v>13120</v>
      </c>
      <c r="H8" s="3">
        <v>918951000000</v>
      </c>
      <c r="I8" s="1">
        <v>44713</v>
      </c>
      <c r="J8" t="s">
        <v>13111</v>
      </c>
    </row>
    <row r="9" spans="1:10" x14ac:dyDescent="0.3">
      <c r="A9" t="s">
        <v>215</v>
      </c>
      <c r="B9" t="s">
        <v>216</v>
      </c>
      <c r="C9">
        <v>41</v>
      </c>
      <c r="D9" t="s">
        <v>13104</v>
      </c>
      <c r="E9" t="s">
        <v>13119</v>
      </c>
      <c r="F9" t="s">
        <v>27</v>
      </c>
      <c r="G9" t="s">
        <v>13121</v>
      </c>
      <c r="H9">
        <v>7030304786</v>
      </c>
      <c r="I9" s="1">
        <v>44486</v>
      </c>
      <c r="J9" t="s">
        <v>13122</v>
      </c>
    </row>
    <row r="10" spans="1:10" x14ac:dyDescent="0.3">
      <c r="A10" t="s">
        <v>112</v>
      </c>
      <c r="B10" t="s">
        <v>113</v>
      </c>
      <c r="C10">
        <v>37</v>
      </c>
      <c r="D10" t="s">
        <v>13108</v>
      </c>
      <c r="E10" t="s">
        <v>13123</v>
      </c>
      <c r="F10" t="s">
        <v>33</v>
      </c>
      <c r="G10" t="s">
        <v>13124</v>
      </c>
      <c r="H10" s="3">
        <v>915324000000</v>
      </c>
      <c r="I10" s="1">
        <v>44484</v>
      </c>
      <c r="J10" t="s">
        <v>13122</v>
      </c>
    </row>
    <row r="11" spans="1:10" x14ac:dyDescent="0.3">
      <c r="A11" t="s">
        <v>1041</v>
      </c>
      <c r="B11" t="s">
        <v>1042</v>
      </c>
      <c r="C11">
        <v>60</v>
      </c>
      <c r="D11" t="s">
        <v>13104</v>
      </c>
      <c r="E11" t="s">
        <v>13105</v>
      </c>
      <c r="F11" t="s">
        <v>27</v>
      </c>
      <c r="G11" t="s">
        <v>13125</v>
      </c>
      <c r="H11">
        <v>1172095314</v>
      </c>
      <c r="I11" s="1">
        <v>44208</v>
      </c>
      <c r="J11" t="s">
        <v>13111</v>
      </c>
    </row>
    <row r="12" spans="1:10" x14ac:dyDescent="0.3">
      <c r="A12" t="s">
        <v>444</v>
      </c>
      <c r="B12" t="s">
        <v>445</v>
      </c>
      <c r="C12">
        <v>37</v>
      </c>
      <c r="D12" t="s">
        <v>13126</v>
      </c>
      <c r="E12" t="s">
        <v>13127</v>
      </c>
      <c r="F12" t="s">
        <v>27</v>
      </c>
      <c r="G12" t="s">
        <v>13128</v>
      </c>
      <c r="H12">
        <v>3958350979</v>
      </c>
      <c r="I12" s="1">
        <v>44771</v>
      </c>
      <c r="J12" t="s">
        <v>13107</v>
      </c>
    </row>
    <row r="13" spans="1:10" x14ac:dyDescent="0.3">
      <c r="A13" t="s">
        <v>1346</v>
      </c>
      <c r="B13" t="s">
        <v>1347</v>
      </c>
      <c r="C13">
        <v>44</v>
      </c>
      <c r="D13" t="s">
        <v>13108</v>
      </c>
      <c r="E13" t="s">
        <v>13109</v>
      </c>
      <c r="F13" t="s">
        <v>27</v>
      </c>
      <c r="G13" t="s">
        <v>13129</v>
      </c>
      <c r="H13">
        <v>9162411682</v>
      </c>
      <c r="I13" s="1">
        <v>44618</v>
      </c>
      <c r="J13" t="s">
        <v>13122</v>
      </c>
    </row>
    <row r="14" spans="1:10" x14ac:dyDescent="0.3">
      <c r="A14" t="s">
        <v>755</v>
      </c>
      <c r="B14" t="s">
        <v>756</v>
      </c>
      <c r="C14">
        <v>36</v>
      </c>
      <c r="D14" t="s">
        <v>13104</v>
      </c>
      <c r="E14" t="s">
        <v>13130</v>
      </c>
      <c r="F14" t="s">
        <v>15</v>
      </c>
      <c r="G14" t="s">
        <v>13131</v>
      </c>
      <c r="H14">
        <v>8778102812</v>
      </c>
      <c r="I14" s="1">
        <v>44392</v>
      </c>
      <c r="J14" t="s">
        <v>13107</v>
      </c>
    </row>
    <row r="15" spans="1:10" x14ac:dyDescent="0.3">
      <c r="A15" t="s">
        <v>589</v>
      </c>
      <c r="B15" t="s">
        <v>590</v>
      </c>
      <c r="C15">
        <v>64</v>
      </c>
      <c r="D15" t="s">
        <v>13108</v>
      </c>
      <c r="E15" t="s">
        <v>13117</v>
      </c>
      <c r="F15" t="s">
        <v>15</v>
      </c>
      <c r="G15" t="s">
        <v>13132</v>
      </c>
      <c r="H15">
        <v>4023074334</v>
      </c>
      <c r="I15" s="1">
        <v>44778</v>
      </c>
      <c r="J15" t="s">
        <v>13111</v>
      </c>
    </row>
    <row r="16" spans="1:10" x14ac:dyDescent="0.3">
      <c r="A16" t="s">
        <v>948</v>
      </c>
      <c r="B16" t="s">
        <v>949</v>
      </c>
      <c r="C16">
        <v>44</v>
      </c>
      <c r="D16" t="s">
        <v>13108</v>
      </c>
      <c r="E16" t="s">
        <v>13109</v>
      </c>
      <c r="F16" t="s">
        <v>27</v>
      </c>
      <c r="G16" t="s">
        <v>13133</v>
      </c>
      <c r="H16">
        <v>6665907041</v>
      </c>
      <c r="I16" s="1">
        <v>44394</v>
      </c>
      <c r="J16" t="s">
        <v>13107</v>
      </c>
    </row>
    <row r="17" spans="1:10" x14ac:dyDescent="0.3">
      <c r="A17" t="s">
        <v>895</v>
      </c>
      <c r="B17" t="s">
        <v>896</v>
      </c>
      <c r="C17">
        <v>25</v>
      </c>
      <c r="D17" t="s">
        <v>13108</v>
      </c>
      <c r="E17" t="s">
        <v>13117</v>
      </c>
      <c r="F17" t="s">
        <v>15</v>
      </c>
      <c r="G17" t="s">
        <v>13134</v>
      </c>
      <c r="H17">
        <v>4951281758</v>
      </c>
      <c r="I17" s="1">
        <v>44742</v>
      </c>
      <c r="J17" t="s">
        <v>13107</v>
      </c>
    </row>
    <row r="18" spans="1:10" x14ac:dyDescent="0.3">
      <c r="A18" t="s">
        <v>832</v>
      </c>
      <c r="B18" t="s">
        <v>833</v>
      </c>
      <c r="C18">
        <v>62</v>
      </c>
      <c r="D18" t="s">
        <v>13108</v>
      </c>
      <c r="E18" t="s">
        <v>13123</v>
      </c>
      <c r="F18" t="s">
        <v>33</v>
      </c>
      <c r="G18" t="s">
        <v>13135</v>
      </c>
      <c r="H18">
        <v>9238311240</v>
      </c>
      <c r="I18" s="1">
        <v>44667</v>
      </c>
      <c r="J18" t="s">
        <v>13111</v>
      </c>
    </row>
    <row r="19" spans="1:10" x14ac:dyDescent="0.3">
      <c r="A19" t="s">
        <v>1395</v>
      </c>
      <c r="B19" t="s">
        <v>1396</v>
      </c>
      <c r="C19">
        <v>32</v>
      </c>
      <c r="D19" t="s">
        <v>13108</v>
      </c>
      <c r="E19" t="s">
        <v>13114</v>
      </c>
      <c r="F19" t="s">
        <v>15</v>
      </c>
      <c r="G19" t="s">
        <v>13136</v>
      </c>
      <c r="H19" s="3">
        <v>913534000000</v>
      </c>
      <c r="I19" s="1">
        <v>44280</v>
      </c>
      <c r="J19" t="s">
        <v>13122</v>
      </c>
    </row>
    <row r="20" spans="1:10" x14ac:dyDescent="0.3">
      <c r="A20" t="s">
        <v>194</v>
      </c>
      <c r="B20" t="s">
        <v>195</v>
      </c>
      <c r="C20">
        <v>35</v>
      </c>
      <c r="D20" t="s">
        <v>13126</v>
      </c>
      <c r="E20" t="s">
        <v>13123</v>
      </c>
      <c r="F20" t="s">
        <v>33</v>
      </c>
      <c r="G20" t="s">
        <v>13137</v>
      </c>
      <c r="H20">
        <v>1128459434</v>
      </c>
      <c r="I20" s="1">
        <v>44492</v>
      </c>
      <c r="J20" t="s">
        <v>13107</v>
      </c>
    </row>
    <row r="21" spans="1:10" x14ac:dyDescent="0.3">
      <c r="A21" t="s">
        <v>63</v>
      </c>
      <c r="B21" t="s">
        <v>64</v>
      </c>
      <c r="C21">
        <v>36</v>
      </c>
      <c r="D21" t="s">
        <v>13108</v>
      </c>
      <c r="E21" t="s">
        <v>13138</v>
      </c>
      <c r="F21" t="s">
        <v>21</v>
      </c>
      <c r="G21" t="s">
        <v>13139</v>
      </c>
      <c r="H21">
        <v>5617888833</v>
      </c>
      <c r="I21" s="1">
        <v>44920</v>
      </c>
      <c r="J21" t="s">
        <v>13107</v>
      </c>
    </row>
    <row r="22" spans="1:10" x14ac:dyDescent="0.3">
      <c r="A22" t="s">
        <v>788</v>
      </c>
      <c r="B22" t="s">
        <v>789</v>
      </c>
      <c r="C22">
        <v>56</v>
      </c>
      <c r="D22" t="s">
        <v>13108</v>
      </c>
      <c r="E22" t="s">
        <v>13140</v>
      </c>
      <c r="F22" t="s">
        <v>27</v>
      </c>
      <c r="G22" t="s">
        <v>13141</v>
      </c>
      <c r="H22">
        <v>1948381553</v>
      </c>
      <c r="I22" s="1">
        <v>44225</v>
      </c>
      <c r="J22" t="s">
        <v>13111</v>
      </c>
    </row>
    <row r="23" spans="1:10" x14ac:dyDescent="0.3">
      <c r="A23" t="s">
        <v>619</v>
      </c>
      <c r="B23" t="s">
        <v>800</v>
      </c>
      <c r="C23">
        <v>56</v>
      </c>
      <c r="D23" t="s">
        <v>13108</v>
      </c>
      <c r="E23" t="s">
        <v>13114</v>
      </c>
      <c r="F23" t="s">
        <v>15</v>
      </c>
      <c r="G23" t="s">
        <v>13142</v>
      </c>
      <c r="H23" s="3">
        <v>915952000000</v>
      </c>
      <c r="I23" s="1">
        <v>44752</v>
      </c>
      <c r="J23" t="s">
        <v>13111</v>
      </c>
    </row>
    <row r="24" spans="1:10" x14ac:dyDescent="0.3">
      <c r="A24" t="s">
        <v>298</v>
      </c>
      <c r="B24" t="s">
        <v>299</v>
      </c>
      <c r="C24">
        <v>43</v>
      </c>
      <c r="D24" t="s">
        <v>13104</v>
      </c>
      <c r="E24" t="s">
        <v>13143</v>
      </c>
      <c r="F24" t="s">
        <v>33</v>
      </c>
      <c r="G24" t="s">
        <v>13144</v>
      </c>
      <c r="H24">
        <v>3147314284</v>
      </c>
      <c r="I24" s="1">
        <v>44889</v>
      </c>
      <c r="J24" t="s">
        <v>13107</v>
      </c>
    </row>
    <row r="25" spans="1:10" x14ac:dyDescent="0.3">
      <c r="A25" t="s">
        <v>1913</v>
      </c>
      <c r="B25" t="s">
        <v>1914</v>
      </c>
      <c r="C25">
        <v>59</v>
      </c>
      <c r="D25" t="s">
        <v>13108</v>
      </c>
      <c r="E25" t="s">
        <v>13112</v>
      </c>
      <c r="F25" t="s">
        <v>21</v>
      </c>
      <c r="G25" t="s">
        <v>13145</v>
      </c>
      <c r="H25">
        <v>8569678119</v>
      </c>
      <c r="I25" s="1">
        <v>44602</v>
      </c>
      <c r="J25" t="s">
        <v>13111</v>
      </c>
    </row>
    <row r="26" spans="1:10" x14ac:dyDescent="0.3">
      <c r="A26" t="s">
        <v>2500</v>
      </c>
      <c r="B26" t="s">
        <v>2501</v>
      </c>
      <c r="C26">
        <v>28</v>
      </c>
      <c r="D26" t="s">
        <v>13126</v>
      </c>
      <c r="E26" t="s">
        <v>13146</v>
      </c>
      <c r="F26" t="s">
        <v>21</v>
      </c>
      <c r="G26" t="s">
        <v>13147</v>
      </c>
      <c r="H26" s="3">
        <v>910834000000</v>
      </c>
      <c r="I26" s="1">
        <v>44556</v>
      </c>
      <c r="J26" t="s">
        <v>13122</v>
      </c>
    </row>
    <row r="27" spans="1:10" x14ac:dyDescent="0.3">
      <c r="A27" t="s">
        <v>1223</v>
      </c>
      <c r="B27" t="s">
        <v>1224</v>
      </c>
      <c r="C27">
        <v>46</v>
      </c>
      <c r="D27" t="s">
        <v>13126</v>
      </c>
      <c r="E27" t="s">
        <v>13148</v>
      </c>
      <c r="F27" t="s">
        <v>15</v>
      </c>
      <c r="G27" t="s">
        <v>13149</v>
      </c>
      <c r="H27">
        <v>293669538</v>
      </c>
      <c r="I27" s="1">
        <v>44238</v>
      </c>
      <c r="J27" t="s">
        <v>13111</v>
      </c>
    </row>
    <row r="28" spans="1:10" x14ac:dyDescent="0.3">
      <c r="A28" t="s">
        <v>1572</v>
      </c>
      <c r="B28" t="s">
        <v>1573</v>
      </c>
      <c r="C28">
        <v>35</v>
      </c>
      <c r="D28" t="s">
        <v>13126</v>
      </c>
      <c r="E28" t="s">
        <v>13130</v>
      </c>
      <c r="F28" t="s">
        <v>15</v>
      </c>
      <c r="G28" t="s">
        <v>13150</v>
      </c>
      <c r="H28">
        <v>2892419127</v>
      </c>
      <c r="I28" s="1">
        <v>44923</v>
      </c>
      <c r="J28" t="s">
        <v>13107</v>
      </c>
    </row>
    <row r="29" spans="1:10" x14ac:dyDescent="0.3">
      <c r="A29" t="s">
        <v>450</v>
      </c>
      <c r="B29" t="s">
        <v>451</v>
      </c>
      <c r="C29">
        <v>45</v>
      </c>
      <c r="D29" t="s">
        <v>13104</v>
      </c>
      <c r="E29" t="s">
        <v>13146</v>
      </c>
      <c r="F29" t="s">
        <v>21</v>
      </c>
      <c r="G29" t="s">
        <v>13151</v>
      </c>
      <c r="H29" s="3">
        <v>916939000000</v>
      </c>
      <c r="I29" s="1">
        <v>44387</v>
      </c>
      <c r="J29" t="s">
        <v>13107</v>
      </c>
    </row>
    <row r="30" spans="1:10" x14ac:dyDescent="0.3">
      <c r="A30" t="s">
        <v>1037</v>
      </c>
      <c r="B30" t="s">
        <v>1038</v>
      </c>
      <c r="C30">
        <v>43</v>
      </c>
      <c r="D30" t="s">
        <v>13108</v>
      </c>
      <c r="E30" t="s">
        <v>13119</v>
      </c>
      <c r="F30" t="s">
        <v>27</v>
      </c>
      <c r="G30" t="s">
        <v>13152</v>
      </c>
      <c r="H30" s="3">
        <v>915627000000</v>
      </c>
      <c r="I30" s="1">
        <v>44756</v>
      </c>
      <c r="J30" t="s">
        <v>13122</v>
      </c>
    </row>
    <row r="31" spans="1:10" x14ac:dyDescent="0.3">
      <c r="A31" t="s">
        <v>288</v>
      </c>
      <c r="B31" t="s">
        <v>289</v>
      </c>
      <c r="C31">
        <v>58</v>
      </c>
      <c r="D31" t="s">
        <v>13108</v>
      </c>
      <c r="E31" t="s">
        <v>13105</v>
      </c>
      <c r="F31" t="s">
        <v>27</v>
      </c>
      <c r="G31" t="s">
        <v>13153</v>
      </c>
      <c r="H31" s="3">
        <v>915093000000</v>
      </c>
      <c r="I31" s="1">
        <v>44475</v>
      </c>
      <c r="J31" t="s">
        <v>13111</v>
      </c>
    </row>
    <row r="32" spans="1:10" x14ac:dyDescent="0.3">
      <c r="A32" t="s">
        <v>716</v>
      </c>
      <c r="B32" t="s">
        <v>717</v>
      </c>
      <c r="C32">
        <v>65</v>
      </c>
      <c r="D32" t="s">
        <v>13108</v>
      </c>
      <c r="E32" t="s">
        <v>13154</v>
      </c>
      <c r="F32" t="s">
        <v>33</v>
      </c>
      <c r="G32" t="s">
        <v>13155</v>
      </c>
      <c r="H32">
        <v>1768328507</v>
      </c>
      <c r="I32" s="1">
        <v>44880</v>
      </c>
      <c r="J32" t="s">
        <v>13111</v>
      </c>
    </row>
    <row r="33" spans="1:10" x14ac:dyDescent="0.3">
      <c r="A33" t="s">
        <v>698</v>
      </c>
      <c r="B33" t="s">
        <v>699</v>
      </c>
      <c r="C33">
        <v>55</v>
      </c>
      <c r="D33" t="s">
        <v>13104</v>
      </c>
      <c r="E33" t="s">
        <v>13127</v>
      </c>
      <c r="F33" t="s">
        <v>27</v>
      </c>
      <c r="G33" t="s">
        <v>13156</v>
      </c>
      <c r="H33">
        <v>2990842706</v>
      </c>
      <c r="I33" s="1">
        <v>44858</v>
      </c>
      <c r="J33" t="s">
        <v>13111</v>
      </c>
    </row>
    <row r="34" spans="1:10" x14ac:dyDescent="0.3">
      <c r="A34" t="s">
        <v>354</v>
      </c>
      <c r="B34" t="s">
        <v>355</v>
      </c>
      <c r="C34">
        <v>53</v>
      </c>
      <c r="D34" t="s">
        <v>13108</v>
      </c>
      <c r="E34" t="s">
        <v>13157</v>
      </c>
      <c r="F34" t="s">
        <v>21</v>
      </c>
      <c r="G34" t="s">
        <v>13158</v>
      </c>
      <c r="H34">
        <v>4794590194</v>
      </c>
      <c r="I34" s="1">
        <v>44229</v>
      </c>
      <c r="J34" t="s">
        <v>13111</v>
      </c>
    </row>
    <row r="35" spans="1:10" x14ac:dyDescent="0.3">
      <c r="A35" t="s">
        <v>1189</v>
      </c>
      <c r="B35" t="s">
        <v>1190</v>
      </c>
      <c r="C35">
        <v>27</v>
      </c>
      <c r="D35" t="s">
        <v>13108</v>
      </c>
      <c r="E35" t="s">
        <v>13146</v>
      </c>
      <c r="F35" t="s">
        <v>21</v>
      </c>
      <c r="G35" t="s">
        <v>13159</v>
      </c>
      <c r="H35" s="3">
        <v>910928000000</v>
      </c>
      <c r="I35" s="1">
        <v>44287</v>
      </c>
      <c r="J35" t="s">
        <v>13122</v>
      </c>
    </row>
    <row r="36" spans="1:10" x14ac:dyDescent="0.3">
      <c r="A36" t="s">
        <v>838</v>
      </c>
      <c r="B36" t="s">
        <v>839</v>
      </c>
      <c r="C36">
        <v>44</v>
      </c>
      <c r="D36" t="s">
        <v>13108</v>
      </c>
      <c r="E36" t="s">
        <v>13112</v>
      </c>
      <c r="F36" t="s">
        <v>21</v>
      </c>
      <c r="G36" t="s">
        <v>13160</v>
      </c>
      <c r="H36" s="3">
        <v>913041000000</v>
      </c>
      <c r="I36" s="1">
        <v>44412</v>
      </c>
      <c r="J36" t="s">
        <v>13107</v>
      </c>
    </row>
    <row r="37" spans="1:10" x14ac:dyDescent="0.3">
      <c r="A37" t="s">
        <v>1767</v>
      </c>
      <c r="B37" t="s">
        <v>1768</v>
      </c>
      <c r="C37">
        <v>49</v>
      </c>
      <c r="D37" t="s">
        <v>13126</v>
      </c>
      <c r="E37" t="s">
        <v>13140</v>
      </c>
      <c r="F37" t="s">
        <v>27</v>
      </c>
      <c r="G37" t="s">
        <v>13161</v>
      </c>
      <c r="H37">
        <v>3524269712</v>
      </c>
      <c r="I37" s="1">
        <v>44652</v>
      </c>
      <c r="J37" t="s">
        <v>13111</v>
      </c>
    </row>
    <row r="38" spans="1:10" x14ac:dyDescent="0.3">
      <c r="A38" t="s">
        <v>31</v>
      </c>
      <c r="B38" t="s">
        <v>32</v>
      </c>
      <c r="C38">
        <v>62</v>
      </c>
      <c r="D38" t="s">
        <v>13126</v>
      </c>
      <c r="E38" t="s">
        <v>13154</v>
      </c>
      <c r="F38" t="s">
        <v>33</v>
      </c>
      <c r="G38" t="s">
        <v>13162</v>
      </c>
      <c r="H38">
        <v>4474189005</v>
      </c>
      <c r="I38" s="1">
        <v>44493</v>
      </c>
      <c r="J38" t="s">
        <v>13111</v>
      </c>
    </row>
    <row r="39" spans="1:10" x14ac:dyDescent="0.3">
      <c r="A39" t="s">
        <v>892</v>
      </c>
      <c r="B39" t="s">
        <v>893</v>
      </c>
      <c r="C39">
        <v>59</v>
      </c>
      <c r="D39" t="s">
        <v>13104</v>
      </c>
      <c r="E39" t="s">
        <v>13140</v>
      </c>
      <c r="F39" t="s">
        <v>27</v>
      </c>
      <c r="G39" t="s">
        <v>13163</v>
      </c>
      <c r="H39">
        <v>4523116832</v>
      </c>
      <c r="I39" s="1">
        <v>44272</v>
      </c>
      <c r="J39" t="s">
        <v>13111</v>
      </c>
    </row>
    <row r="40" spans="1:10" x14ac:dyDescent="0.3">
      <c r="A40" t="s">
        <v>2168</v>
      </c>
      <c r="B40" t="s">
        <v>2169</v>
      </c>
      <c r="C40">
        <v>64</v>
      </c>
      <c r="D40" t="s">
        <v>13108</v>
      </c>
      <c r="E40" t="s">
        <v>13164</v>
      </c>
      <c r="F40" t="s">
        <v>33</v>
      </c>
      <c r="G40" t="s">
        <v>13165</v>
      </c>
      <c r="H40" s="3">
        <v>913806000000</v>
      </c>
      <c r="I40" s="1">
        <v>44682</v>
      </c>
      <c r="J40" t="s">
        <v>13111</v>
      </c>
    </row>
    <row r="41" spans="1:10" x14ac:dyDescent="0.3">
      <c r="A41" t="s">
        <v>1255</v>
      </c>
      <c r="B41" t="s">
        <v>1256</v>
      </c>
      <c r="C41">
        <v>28</v>
      </c>
      <c r="D41" t="s">
        <v>13108</v>
      </c>
      <c r="E41" t="s">
        <v>13109</v>
      </c>
      <c r="F41" t="s">
        <v>27</v>
      </c>
      <c r="G41" t="s">
        <v>13166</v>
      </c>
      <c r="H41">
        <v>595625798</v>
      </c>
      <c r="I41" s="1">
        <v>44550</v>
      </c>
      <c r="J41" t="s">
        <v>13107</v>
      </c>
    </row>
    <row r="42" spans="1:10" x14ac:dyDescent="0.3">
      <c r="A42" t="s">
        <v>1151</v>
      </c>
      <c r="B42" t="s">
        <v>1152</v>
      </c>
      <c r="C42">
        <v>48</v>
      </c>
      <c r="D42" t="s">
        <v>13108</v>
      </c>
      <c r="E42" t="s">
        <v>13112</v>
      </c>
      <c r="F42" t="s">
        <v>21</v>
      </c>
      <c r="G42" t="s">
        <v>13167</v>
      </c>
      <c r="H42" s="3">
        <v>910903000000</v>
      </c>
      <c r="I42" s="1">
        <v>44667</v>
      </c>
      <c r="J42" t="s">
        <v>13111</v>
      </c>
    </row>
    <row r="43" spans="1:10" x14ac:dyDescent="0.3">
      <c r="A43" t="s">
        <v>1386</v>
      </c>
      <c r="B43" t="s">
        <v>1387</v>
      </c>
      <c r="C43">
        <v>60</v>
      </c>
      <c r="D43" t="s">
        <v>13108</v>
      </c>
      <c r="E43" t="s">
        <v>13112</v>
      </c>
      <c r="F43" t="s">
        <v>21</v>
      </c>
      <c r="G43" t="s">
        <v>13168</v>
      </c>
      <c r="H43">
        <v>8565143535</v>
      </c>
      <c r="I43" s="1">
        <v>44884</v>
      </c>
      <c r="J43" t="s">
        <v>13111</v>
      </c>
    </row>
    <row r="44" spans="1:10" x14ac:dyDescent="0.3">
      <c r="A44" t="s">
        <v>71</v>
      </c>
      <c r="B44" t="s">
        <v>72</v>
      </c>
      <c r="C44">
        <v>61</v>
      </c>
      <c r="D44" t="s">
        <v>13108</v>
      </c>
      <c r="E44" t="s">
        <v>13169</v>
      </c>
      <c r="F44" t="s">
        <v>15</v>
      </c>
      <c r="G44" t="s">
        <v>13170</v>
      </c>
      <c r="H44" s="3">
        <v>911066000000</v>
      </c>
      <c r="I44" s="1">
        <v>44441</v>
      </c>
      <c r="J44" t="s">
        <v>13111</v>
      </c>
    </row>
    <row r="45" spans="1:10" x14ac:dyDescent="0.3">
      <c r="A45" t="s">
        <v>36</v>
      </c>
      <c r="B45" t="s">
        <v>37</v>
      </c>
      <c r="C45">
        <v>51</v>
      </c>
      <c r="D45" t="s">
        <v>13104</v>
      </c>
      <c r="E45" t="s">
        <v>13119</v>
      </c>
      <c r="F45" t="s">
        <v>27</v>
      </c>
      <c r="G45" t="s">
        <v>13171</v>
      </c>
      <c r="H45">
        <v>3111528270</v>
      </c>
      <c r="I45" s="1">
        <v>44399</v>
      </c>
      <c r="J45" t="s">
        <v>13111</v>
      </c>
    </row>
    <row r="46" spans="1:10" x14ac:dyDescent="0.3">
      <c r="A46" t="s">
        <v>1512</v>
      </c>
      <c r="B46" t="s">
        <v>1513</v>
      </c>
      <c r="C46">
        <v>52</v>
      </c>
      <c r="D46" t="s">
        <v>13104</v>
      </c>
      <c r="E46" t="s">
        <v>13105</v>
      </c>
      <c r="F46" t="s">
        <v>27</v>
      </c>
      <c r="G46" t="s">
        <v>13172</v>
      </c>
      <c r="H46">
        <v>850403260</v>
      </c>
      <c r="I46" s="1">
        <v>44680</v>
      </c>
      <c r="J46" t="s">
        <v>13111</v>
      </c>
    </row>
    <row r="47" spans="1:10" x14ac:dyDescent="0.3">
      <c r="A47" t="s">
        <v>1648</v>
      </c>
      <c r="B47" t="s">
        <v>1649</v>
      </c>
      <c r="C47">
        <v>52</v>
      </c>
      <c r="D47" t="s">
        <v>13104</v>
      </c>
      <c r="E47" t="s">
        <v>13117</v>
      </c>
      <c r="F47" t="s">
        <v>15</v>
      </c>
      <c r="G47" t="s">
        <v>13173</v>
      </c>
      <c r="H47">
        <v>5010930423</v>
      </c>
      <c r="I47" s="1">
        <v>44586</v>
      </c>
      <c r="J47" t="s">
        <v>13111</v>
      </c>
    </row>
    <row r="48" spans="1:10" x14ac:dyDescent="0.3">
      <c r="A48" t="s">
        <v>310</v>
      </c>
      <c r="B48" t="s">
        <v>311</v>
      </c>
      <c r="C48">
        <v>25</v>
      </c>
      <c r="D48" t="s">
        <v>13108</v>
      </c>
      <c r="E48" t="s">
        <v>13112</v>
      </c>
      <c r="F48" t="s">
        <v>21</v>
      </c>
      <c r="G48" t="s">
        <v>13174</v>
      </c>
      <c r="H48">
        <v>4075833829</v>
      </c>
      <c r="I48" s="1">
        <v>44508</v>
      </c>
      <c r="J48" t="s">
        <v>13107</v>
      </c>
    </row>
    <row r="49" spans="1:10" x14ac:dyDescent="0.3">
      <c r="A49" t="s">
        <v>864</v>
      </c>
      <c r="B49" t="s">
        <v>865</v>
      </c>
      <c r="C49">
        <v>22</v>
      </c>
      <c r="D49" t="s">
        <v>13126</v>
      </c>
      <c r="E49" t="s">
        <v>13140</v>
      </c>
      <c r="F49" t="s">
        <v>27</v>
      </c>
      <c r="G49" t="s">
        <v>13175</v>
      </c>
      <c r="H49">
        <v>6863719790</v>
      </c>
      <c r="I49" s="1">
        <v>44719</v>
      </c>
      <c r="J49" t="s">
        <v>13107</v>
      </c>
    </row>
    <row r="50" spans="1:10" x14ac:dyDescent="0.3">
      <c r="A50" t="s">
        <v>331</v>
      </c>
      <c r="B50" t="s">
        <v>332</v>
      </c>
      <c r="C50">
        <v>65</v>
      </c>
      <c r="D50" t="s">
        <v>13126</v>
      </c>
      <c r="E50" t="s">
        <v>13130</v>
      </c>
      <c r="F50" t="s">
        <v>15</v>
      </c>
      <c r="G50" t="s">
        <v>13176</v>
      </c>
      <c r="H50" s="3">
        <v>913304000000</v>
      </c>
      <c r="I50" s="1">
        <v>44602</v>
      </c>
      <c r="J50" t="s">
        <v>13111</v>
      </c>
    </row>
    <row r="51" spans="1:10" x14ac:dyDescent="0.3">
      <c r="A51" t="s">
        <v>1379</v>
      </c>
      <c r="B51" t="s">
        <v>1380</v>
      </c>
      <c r="C51">
        <v>56</v>
      </c>
      <c r="D51" t="s">
        <v>13104</v>
      </c>
      <c r="E51" t="s">
        <v>13119</v>
      </c>
      <c r="F51" t="s">
        <v>27</v>
      </c>
      <c r="G51" t="s">
        <v>13177</v>
      </c>
      <c r="H51">
        <v>4075631339</v>
      </c>
      <c r="I51" s="1">
        <v>44308</v>
      </c>
      <c r="J51" t="s">
        <v>13111</v>
      </c>
    </row>
    <row r="52" spans="1:10" x14ac:dyDescent="0.3">
      <c r="A52" t="s">
        <v>1841</v>
      </c>
      <c r="B52" t="s">
        <v>1842</v>
      </c>
      <c r="C52">
        <v>27</v>
      </c>
      <c r="D52" t="s">
        <v>13108</v>
      </c>
      <c r="E52" t="s">
        <v>13164</v>
      </c>
      <c r="F52" t="s">
        <v>33</v>
      </c>
      <c r="G52" t="s">
        <v>13178</v>
      </c>
      <c r="H52">
        <v>4076666994</v>
      </c>
      <c r="I52" s="1">
        <v>44781</v>
      </c>
      <c r="J52" t="s">
        <v>13111</v>
      </c>
    </row>
    <row r="53" spans="1:10" x14ac:dyDescent="0.3">
      <c r="A53" t="s">
        <v>327</v>
      </c>
      <c r="B53" t="s">
        <v>328</v>
      </c>
      <c r="C53">
        <v>24</v>
      </c>
      <c r="D53" t="s">
        <v>13104</v>
      </c>
      <c r="E53" t="s">
        <v>13146</v>
      </c>
      <c r="F53" t="s">
        <v>21</v>
      </c>
      <c r="G53" t="s">
        <v>13179</v>
      </c>
      <c r="H53">
        <v>3671100563</v>
      </c>
      <c r="I53" s="1">
        <v>44442</v>
      </c>
      <c r="J53" t="s">
        <v>13122</v>
      </c>
    </row>
    <row r="54" spans="1:10" x14ac:dyDescent="0.3">
      <c r="A54" t="s">
        <v>1117</v>
      </c>
      <c r="B54" t="s">
        <v>1118</v>
      </c>
      <c r="C54">
        <v>24</v>
      </c>
      <c r="D54" t="s">
        <v>13126</v>
      </c>
      <c r="E54" t="s">
        <v>13143</v>
      </c>
      <c r="F54" t="s">
        <v>33</v>
      </c>
      <c r="G54" t="s">
        <v>13180</v>
      </c>
      <c r="H54">
        <v>2415307951</v>
      </c>
      <c r="I54" s="1">
        <v>44893</v>
      </c>
      <c r="J54" t="s">
        <v>13107</v>
      </c>
    </row>
    <row r="55" spans="1:10" x14ac:dyDescent="0.3">
      <c r="A55" t="s">
        <v>1138</v>
      </c>
      <c r="B55" t="s">
        <v>1139</v>
      </c>
      <c r="C55">
        <v>58</v>
      </c>
      <c r="D55" t="s">
        <v>13126</v>
      </c>
      <c r="E55" t="s">
        <v>13138</v>
      </c>
      <c r="F55" t="s">
        <v>21</v>
      </c>
      <c r="G55" t="s">
        <v>13181</v>
      </c>
      <c r="H55">
        <v>805856954</v>
      </c>
      <c r="I55" s="1">
        <v>44839</v>
      </c>
      <c r="J55" t="s">
        <v>13111</v>
      </c>
    </row>
    <row r="56" spans="1:10" x14ac:dyDescent="0.3">
      <c r="A56" t="s">
        <v>722</v>
      </c>
      <c r="B56" t="s">
        <v>723</v>
      </c>
      <c r="C56">
        <v>42</v>
      </c>
      <c r="D56" t="s">
        <v>13108</v>
      </c>
      <c r="E56" t="s">
        <v>13169</v>
      </c>
      <c r="F56" t="s">
        <v>15</v>
      </c>
      <c r="G56" t="s">
        <v>13182</v>
      </c>
      <c r="H56">
        <v>6063324371</v>
      </c>
      <c r="I56" s="1">
        <v>44739</v>
      </c>
      <c r="J56" t="s">
        <v>13111</v>
      </c>
    </row>
    <row r="57" spans="1:10" x14ac:dyDescent="0.3">
      <c r="A57" t="s">
        <v>763</v>
      </c>
      <c r="B57" t="s">
        <v>764</v>
      </c>
      <c r="C57">
        <v>45</v>
      </c>
      <c r="D57" t="s">
        <v>13126</v>
      </c>
      <c r="E57" t="s">
        <v>13146</v>
      </c>
      <c r="F57" t="s">
        <v>21</v>
      </c>
      <c r="G57" t="s">
        <v>13183</v>
      </c>
      <c r="H57" s="3">
        <v>918879000000</v>
      </c>
      <c r="I57" s="1">
        <v>44748</v>
      </c>
      <c r="J57" t="s">
        <v>13107</v>
      </c>
    </row>
    <row r="58" spans="1:10" x14ac:dyDescent="0.3">
      <c r="A58" t="s">
        <v>139</v>
      </c>
      <c r="B58" t="s">
        <v>140</v>
      </c>
      <c r="C58">
        <v>56</v>
      </c>
      <c r="D58" t="s">
        <v>13126</v>
      </c>
      <c r="E58" t="s">
        <v>13157</v>
      </c>
      <c r="F58" t="s">
        <v>21</v>
      </c>
      <c r="G58" t="s">
        <v>13184</v>
      </c>
      <c r="H58">
        <v>5941372581</v>
      </c>
      <c r="I58" s="1">
        <v>44581</v>
      </c>
      <c r="J58" t="s">
        <v>13111</v>
      </c>
    </row>
    <row r="59" spans="1:10" x14ac:dyDescent="0.3">
      <c r="A59" t="s">
        <v>1087</v>
      </c>
      <c r="B59" t="s">
        <v>1088</v>
      </c>
      <c r="C59">
        <v>39</v>
      </c>
      <c r="D59" t="s">
        <v>13104</v>
      </c>
      <c r="E59" t="s">
        <v>13130</v>
      </c>
      <c r="F59" t="s">
        <v>15</v>
      </c>
      <c r="G59" t="s">
        <v>13185</v>
      </c>
      <c r="H59">
        <v>3434513006</v>
      </c>
      <c r="I59" s="1">
        <v>44406</v>
      </c>
      <c r="J59" t="s">
        <v>13107</v>
      </c>
    </row>
    <row r="60" spans="1:10" x14ac:dyDescent="0.3">
      <c r="A60" t="s">
        <v>1547</v>
      </c>
      <c r="B60" t="s">
        <v>1548</v>
      </c>
      <c r="C60">
        <v>37</v>
      </c>
      <c r="D60" t="s">
        <v>13104</v>
      </c>
      <c r="E60" t="s">
        <v>13186</v>
      </c>
      <c r="F60" t="s">
        <v>21</v>
      </c>
      <c r="G60" t="s">
        <v>13187</v>
      </c>
      <c r="H60">
        <v>4134305683</v>
      </c>
      <c r="I60" s="1">
        <v>44338</v>
      </c>
      <c r="J60" t="s">
        <v>13107</v>
      </c>
    </row>
    <row r="61" spans="1:10" x14ac:dyDescent="0.3">
      <c r="A61" t="s">
        <v>379</v>
      </c>
      <c r="B61" t="s">
        <v>380</v>
      </c>
      <c r="C61">
        <v>53</v>
      </c>
      <c r="D61" t="s">
        <v>13104</v>
      </c>
      <c r="E61" t="s">
        <v>13119</v>
      </c>
      <c r="F61" t="s">
        <v>27</v>
      </c>
      <c r="G61" t="s">
        <v>13188</v>
      </c>
      <c r="H61">
        <v>1722932078</v>
      </c>
      <c r="I61" s="1">
        <v>44469</v>
      </c>
      <c r="J61" t="s">
        <v>13111</v>
      </c>
    </row>
    <row r="62" spans="1:10" x14ac:dyDescent="0.3">
      <c r="A62" t="s">
        <v>2503</v>
      </c>
      <c r="B62" t="s">
        <v>2504</v>
      </c>
      <c r="C62">
        <v>38</v>
      </c>
      <c r="D62" t="s">
        <v>13104</v>
      </c>
      <c r="E62" t="s">
        <v>13117</v>
      </c>
      <c r="F62" t="s">
        <v>15</v>
      </c>
      <c r="G62" t="s">
        <v>13189</v>
      </c>
      <c r="H62" s="3">
        <v>915911000000</v>
      </c>
      <c r="I62" s="1">
        <v>44374</v>
      </c>
      <c r="J62" t="s">
        <v>13107</v>
      </c>
    </row>
    <row r="63" spans="1:10" x14ac:dyDescent="0.3">
      <c r="A63" t="s">
        <v>103</v>
      </c>
      <c r="B63" t="s">
        <v>104</v>
      </c>
      <c r="C63">
        <v>26</v>
      </c>
      <c r="D63" t="s">
        <v>13108</v>
      </c>
      <c r="E63" t="s">
        <v>13114</v>
      </c>
      <c r="F63" t="s">
        <v>15</v>
      </c>
      <c r="G63" t="s">
        <v>13190</v>
      </c>
      <c r="H63">
        <v>1366617101</v>
      </c>
      <c r="I63" s="1">
        <v>44675</v>
      </c>
      <c r="J63" t="s">
        <v>13107</v>
      </c>
    </row>
    <row r="64" spans="1:10" x14ac:dyDescent="0.3">
      <c r="A64" t="s">
        <v>95</v>
      </c>
      <c r="B64" t="s">
        <v>96</v>
      </c>
      <c r="C64">
        <v>50</v>
      </c>
      <c r="D64" t="s">
        <v>13104</v>
      </c>
      <c r="E64" t="s">
        <v>13169</v>
      </c>
      <c r="F64" t="s">
        <v>15</v>
      </c>
      <c r="G64" t="s">
        <v>13191</v>
      </c>
      <c r="H64" s="3">
        <v>910370000000</v>
      </c>
      <c r="I64" s="1">
        <v>44447</v>
      </c>
      <c r="J64" t="s">
        <v>13111</v>
      </c>
    </row>
    <row r="65" spans="1:10" x14ac:dyDescent="0.3">
      <c r="A65" t="s">
        <v>1847</v>
      </c>
      <c r="B65" t="s">
        <v>1848</v>
      </c>
      <c r="C65">
        <v>50</v>
      </c>
      <c r="D65" t="s">
        <v>13108</v>
      </c>
      <c r="E65" t="s">
        <v>13143</v>
      </c>
      <c r="F65" t="s">
        <v>33</v>
      </c>
      <c r="G65" t="s">
        <v>13192</v>
      </c>
      <c r="H65">
        <v>3742708093</v>
      </c>
      <c r="I65" s="1">
        <v>44740</v>
      </c>
      <c r="J65" t="s">
        <v>13111</v>
      </c>
    </row>
    <row r="66" spans="1:10" x14ac:dyDescent="0.3">
      <c r="A66" t="s">
        <v>476</v>
      </c>
      <c r="B66" t="s">
        <v>477</v>
      </c>
      <c r="C66">
        <v>44</v>
      </c>
      <c r="D66" t="s">
        <v>13104</v>
      </c>
      <c r="E66" t="s">
        <v>13143</v>
      </c>
      <c r="F66" t="s">
        <v>33</v>
      </c>
      <c r="G66" t="s">
        <v>13193</v>
      </c>
      <c r="H66" s="3">
        <v>911094000000</v>
      </c>
      <c r="I66" s="1">
        <v>44215</v>
      </c>
      <c r="J66" t="s">
        <v>13107</v>
      </c>
    </row>
    <row r="67" spans="1:10" x14ac:dyDescent="0.3">
      <c r="A67" t="s">
        <v>713</v>
      </c>
      <c r="B67" t="s">
        <v>714</v>
      </c>
      <c r="C67">
        <v>50</v>
      </c>
      <c r="D67" t="s">
        <v>13104</v>
      </c>
      <c r="E67" t="s">
        <v>13146</v>
      </c>
      <c r="F67" t="s">
        <v>21</v>
      </c>
      <c r="G67" t="s">
        <v>13194</v>
      </c>
      <c r="H67">
        <v>1391160465</v>
      </c>
      <c r="I67" s="1">
        <v>44773</v>
      </c>
      <c r="J67" t="s">
        <v>13111</v>
      </c>
    </row>
    <row r="68" spans="1:10" x14ac:dyDescent="0.3">
      <c r="A68" t="s">
        <v>741</v>
      </c>
      <c r="B68" t="s">
        <v>742</v>
      </c>
      <c r="C68">
        <v>26</v>
      </c>
      <c r="D68" t="s">
        <v>13126</v>
      </c>
      <c r="E68" t="s">
        <v>13114</v>
      </c>
      <c r="F68" t="s">
        <v>15</v>
      </c>
      <c r="G68" t="s">
        <v>13195</v>
      </c>
      <c r="H68">
        <v>1131603930</v>
      </c>
      <c r="I68" s="1">
        <v>44735</v>
      </c>
      <c r="J68" t="s">
        <v>13107</v>
      </c>
    </row>
    <row r="69" spans="1:10" x14ac:dyDescent="0.3">
      <c r="A69" t="s">
        <v>518</v>
      </c>
      <c r="B69" t="s">
        <v>519</v>
      </c>
      <c r="C69">
        <v>58</v>
      </c>
      <c r="D69" t="s">
        <v>13104</v>
      </c>
      <c r="E69" t="s">
        <v>13157</v>
      </c>
      <c r="F69" t="s">
        <v>21</v>
      </c>
      <c r="G69" t="s">
        <v>13196</v>
      </c>
      <c r="H69">
        <v>4151201742</v>
      </c>
      <c r="I69" s="1">
        <v>44212</v>
      </c>
      <c r="J69" t="s">
        <v>13111</v>
      </c>
    </row>
    <row r="70" spans="1:10" x14ac:dyDescent="0.3">
      <c r="A70" t="s">
        <v>1331</v>
      </c>
      <c r="B70" t="s">
        <v>1332</v>
      </c>
      <c r="C70">
        <v>65</v>
      </c>
      <c r="D70" t="s">
        <v>13126</v>
      </c>
      <c r="E70" t="s">
        <v>13127</v>
      </c>
      <c r="F70" t="s">
        <v>27</v>
      </c>
      <c r="G70" t="s">
        <v>13197</v>
      </c>
      <c r="H70" s="3">
        <v>912884000000</v>
      </c>
      <c r="I70" s="1">
        <v>44433</v>
      </c>
      <c r="J70" t="s">
        <v>13111</v>
      </c>
    </row>
    <row r="71" spans="1:10" x14ac:dyDescent="0.3">
      <c r="A71" t="s">
        <v>1433</v>
      </c>
      <c r="B71" t="s">
        <v>1434</v>
      </c>
      <c r="C71">
        <v>58</v>
      </c>
      <c r="D71" t="s">
        <v>13126</v>
      </c>
      <c r="E71" t="s">
        <v>13114</v>
      </c>
      <c r="F71" t="s">
        <v>15</v>
      </c>
      <c r="G71" t="s">
        <v>13198</v>
      </c>
      <c r="H71">
        <v>5087867475</v>
      </c>
      <c r="I71" s="1">
        <v>44807</v>
      </c>
      <c r="J71" t="s">
        <v>13111</v>
      </c>
    </row>
    <row r="72" spans="1:10" x14ac:dyDescent="0.3">
      <c r="A72" t="s">
        <v>858</v>
      </c>
      <c r="B72" t="s">
        <v>859</v>
      </c>
      <c r="C72">
        <v>44</v>
      </c>
      <c r="D72" t="s">
        <v>13126</v>
      </c>
      <c r="E72" t="s">
        <v>13109</v>
      </c>
      <c r="F72" t="s">
        <v>27</v>
      </c>
      <c r="G72" t="s">
        <v>13199</v>
      </c>
      <c r="H72" s="3">
        <v>919927000000</v>
      </c>
      <c r="I72" s="1">
        <v>44777</v>
      </c>
      <c r="J72" t="s">
        <v>13122</v>
      </c>
    </row>
    <row r="73" spans="1:10" x14ac:dyDescent="0.3">
      <c r="A73" t="s">
        <v>1681</v>
      </c>
      <c r="B73" t="s">
        <v>1682</v>
      </c>
      <c r="C73">
        <v>37</v>
      </c>
      <c r="D73" t="s">
        <v>13104</v>
      </c>
      <c r="E73" t="s">
        <v>13146</v>
      </c>
      <c r="F73" t="s">
        <v>21</v>
      </c>
      <c r="G73" t="s">
        <v>13200</v>
      </c>
      <c r="H73">
        <v>8426999902</v>
      </c>
      <c r="I73" s="1">
        <v>44554</v>
      </c>
      <c r="J73" t="s">
        <v>13122</v>
      </c>
    </row>
    <row r="74" spans="1:10" x14ac:dyDescent="0.3">
      <c r="A74" t="s">
        <v>345</v>
      </c>
      <c r="B74" t="s">
        <v>346</v>
      </c>
      <c r="C74">
        <v>50</v>
      </c>
      <c r="D74" t="s">
        <v>13104</v>
      </c>
      <c r="E74" t="s">
        <v>13154</v>
      </c>
      <c r="F74" t="s">
        <v>33</v>
      </c>
      <c r="G74" t="s">
        <v>13201</v>
      </c>
      <c r="H74">
        <v>7724914707</v>
      </c>
      <c r="I74" s="1">
        <v>44200</v>
      </c>
      <c r="J74" t="s">
        <v>13111</v>
      </c>
    </row>
    <row r="75" spans="1:10" x14ac:dyDescent="0.3">
      <c r="A75" t="s">
        <v>437</v>
      </c>
      <c r="B75" t="s">
        <v>438</v>
      </c>
      <c r="C75">
        <v>59</v>
      </c>
      <c r="D75" t="s">
        <v>13126</v>
      </c>
      <c r="E75" t="s">
        <v>13186</v>
      </c>
      <c r="F75" t="s">
        <v>21</v>
      </c>
      <c r="G75" t="s">
        <v>13202</v>
      </c>
      <c r="H75">
        <v>6046855160</v>
      </c>
      <c r="I75" s="1">
        <v>44217</v>
      </c>
      <c r="J75" t="s">
        <v>13111</v>
      </c>
    </row>
    <row r="76" spans="1:10" x14ac:dyDescent="0.3">
      <c r="A76" t="s">
        <v>989</v>
      </c>
      <c r="B76" t="s">
        <v>990</v>
      </c>
      <c r="C76">
        <v>61</v>
      </c>
      <c r="D76" t="s">
        <v>13104</v>
      </c>
      <c r="E76" t="s">
        <v>13109</v>
      </c>
      <c r="F76" t="s">
        <v>27</v>
      </c>
      <c r="G76" t="s">
        <v>13203</v>
      </c>
      <c r="H76">
        <v>9090969212</v>
      </c>
      <c r="I76" s="1">
        <v>44396</v>
      </c>
      <c r="J76" t="s">
        <v>13111</v>
      </c>
    </row>
    <row r="77" spans="1:10" x14ac:dyDescent="0.3">
      <c r="A77" t="s">
        <v>544</v>
      </c>
      <c r="B77" t="s">
        <v>545</v>
      </c>
      <c r="C77">
        <v>50</v>
      </c>
      <c r="D77" t="s">
        <v>13104</v>
      </c>
      <c r="E77" t="s">
        <v>13169</v>
      </c>
      <c r="F77" t="s">
        <v>15</v>
      </c>
      <c r="G77" t="s">
        <v>13204</v>
      </c>
      <c r="H77">
        <v>8928407588</v>
      </c>
      <c r="I77" s="1">
        <v>44728</v>
      </c>
      <c r="J77" t="s">
        <v>13111</v>
      </c>
    </row>
    <row r="78" spans="1:10" x14ac:dyDescent="0.3">
      <c r="A78" t="s">
        <v>368</v>
      </c>
      <c r="B78" t="s">
        <v>369</v>
      </c>
      <c r="C78">
        <v>37</v>
      </c>
      <c r="D78" t="s">
        <v>13104</v>
      </c>
      <c r="E78" t="s">
        <v>13186</v>
      </c>
      <c r="F78" t="s">
        <v>21</v>
      </c>
      <c r="G78" t="s">
        <v>13205</v>
      </c>
      <c r="H78" s="3">
        <v>919168000000</v>
      </c>
      <c r="I78" s="1">
        <v>44582</v>
      </c>
      <c r="J78" t="s">
        <v>13122</v>
      </c>
    </row>
    <row r="79" spans="1:10" x14ac:dyDescent="0.3">
      <c r="A79" t="s">
        <v>1698</v>
      </c>
      <c r="B79" t="s">
        <v>1699</v>
      </c>
      <c r="C79">
        <v>36</v>
      </c>
      <c r="D79" t="s">
        <v>13108</v>
      </c>
      <c r="E79" t="s">
        <v>13117</v>
      </c>
      <c r="F79" t="s">
        <v>15</v>
      </c>
      <c r="G79" t="s">
        <v>13206</v>
      </c>
      <c r="H79">
        <v>6665349025</v>
      </c>
      <c r="I79" s="1">
        <v>44447</v>
      </c>
      <c r="J79" t="s">
        <v>13107</v>
      </c>
    </row>
    <row r="80" spans="1:10" x14ac:dyDescent="0.3">
      <c r="A80" t="s">
        <v>1654</v>
      </c>
      <c r="B80" t="s">
        <v>1655</v>
      </c>
      <c r="C80">
        <v>56</v>
      </c>
      <c r="D80" t="s">
        <v>13104</v>
      </c>
      <c r="E80" t="s">
        <v>13154</v>
      </c>
      <c r="F80" t="s">
        <v>33</v>
      </c>
      <c r="G80" t="s">
        <v>13207</v>
      </c>
      <c r="H80">
        <v>6655733583</v>
      </c>
      <c r="I80" s="1">
        <v>44638</v>
      </c>
      <c r="J80" t="s">
        <v>13111</v>
      </c>
    </row>
    <row r="81" spans="1:10" x14ac:dyDescent="0.3">
      <c r="A81" t="s">
        <v>2938</v>
      </c>
      <c r="B81" t="s">
        <v>2939</v>
      </c>
      <c r="C81">
        <v>41</v>
      </c>
      <c r="D81" t="s">
        <v>13108</v>
      </c>
      <c r="E81" t="s">
        <v>13143</v>
      </c>
      <c r="F81" t="s">
        <v>33</v>
      </c>
      <c r="G81" t="s">
        <v>13208</v>
      </c>
      <c r="H81" s="3">
        <v>918938000000</v>
      </c>
      <c r="I81" s="1">
        <v>44595</v>
      </c>
      <c r="J81" t="s">
        <v>13107</v>
      </c>
    </row>
    <row r="82" spans="1:10" x14ac:dyDescent="0.3">
      <c r="A82" t="s">
        <v>826</v>
      </c>
      <c r="B82" t="s">
        <v>827</v>
      </c>
      <c r="C82">
        <v>26</v>
      </c>
      <c r="D82" t="s">
        <v>13104</v>
      </c>
      <c r="E82" t="s">
        <v>13143</v>
      </c>
      <c r="F82" t="s">
        <v>33</v>
      </c>
      <c r="G82" t="s">
        <v>13209</v>
      </c>
      <c r="H82" s="3">
        <v>915201000000</v>
      </c>
      <c r="I82" s="1">
        <v>44720</v>
      </c>
      <c r="J82" t="s">
        <v>13111</v>
      </c>
    </row>
    <row r="83" spans="1:10" x14ac:dyDescent="0.3">
      <c r="A83" t="s">
        <v>364</v>
      </c>
      <c r="B83" t="s">
        <v>365</v>
      </c>
      <c r="C83">
        <v>44</v>
      </c>
      <c r="D83" t="s">
        <v>13104</v>
      </c>
      <c r="E83" t="s">
        <v>13169</v>
      </c>
      <c r="F83" t="s">
        <v>15</v>
      </c>
      <c r="G83" t="s">
        <v>13210</v>
      </c>
      <c r="H83">
        <v>8959410804</v>
      </c>
      <c r="I83" s="1">
        <v>44661</v>
      </c>
      <c r="J83" t="s">
        <v>13107</v>
      </c>
    </row>
    <row r="84" spans="1:10" x14ac:dyDescent="0.3">
      <c r="A84" t="s">
        <v>625</v>
      </c>
      <c r="B84" t="s">
        <v>626</v>
      </c>
      <c r="C84">
        <v>55</v>
      </c>
      <c r="D84" t="s">
        <v>13108</v>
      </c>
      <c r="E84" t="s">
        <v>13157</v>
      </c>
      <c r="F84" t="s">
        <v>21</v>
      </c>
      <c r="G84" t="s">
        <v>13211</v>
      </c>
      <c r="H84" s="3">
        <v>913830000000</v>
      </c>
      <c r="I84" s="1">
        <v>44201</v>
      </c>
      <c r="J84" t="s">
        <v>13111</v>
      </c>
    </row>
    <row r="85" spans="1:10" x14ac:dyDescent="0.3">
      <c r="A85" t="s">
        <v>136</v>
      </c>
      <c r="B85" t="s">
        <v>137</v>
      </c>
      <c r="C85">
        <v>35</v>
      </c>
      <c r="D85" t="s">
        <v>13108</v>
      </c>
      <c r="E85" t="s">
        <v>13117</v>
      </c>
      <c r="F85" t="s">
        <v>15</v>
      </c>
      <c r="G85" t="s">
        <v>13212</v>
      </c>
      <c r="H85">
        <v>2192174062</v>
      </c>
      <c r="I85" s="1">
        <v>44221</v>
      </c>
      <c r="J85" t="s">
        <v>13107</v>
      </c>
    </row>
    <row r="86" spans="1:10" x14ac:dyDescent="0.3">
      <c r="A86" t="s">
        <v>971</v>
      </c>
      <c r="B86" t="s">
        <v>972</v>
      </c>
      <c r="C86">
        <v>47</v>
      </c>
      <c r="D86" t="s">
        <v>13108</v>
      </c>
      <c r="E86" t="s">
        <v>13148</v>
      </c>
      <c r="F86" t="s">
        <v>15</v>
      </c>
      <c r="G86" t="s">
        <v>13213</v>
      </c>
      <c r="H86" s="3">
        <v>914391000000</v>
      </c>
      <c r="I86" s="1">
        <v>44746</v>
      </c>
      <c r="J86" t="s">
        <v>13111</v>
      </c>
    </row>
    <row r="87" spans="1:10" x14ac:dyDescent="0.3">
      <c r="A87" t="s">
        <v>409</v>
      </c>
      <c r="B87" t="s">
        <v>410</v>
      </c>
      <c r="C87">
        <v>40</v>
      </c>
      <c r="D87" t="s">
        <v>13104</v>
      </c>
      <c r="E87" t="s">
        <v>13112</v>
      </c>
      <c r="F87" t="s">
        <v>21</v>
      </c>
      <c r="G87" t="s">
        <v>13214</v>
      </c>
      <c r="H87">
        <v>4880222863</v>
      </c>
      <c r="I87" s="1">
        <v>44924</v>
      </c>
      <c r="J87" t="s">
        <v>13107</v>
      </c>
    </row>
    <row r="88" spans="1:10" x14ac:dyDescent="0.3">
      <c r="A88" t="s">
        <v>3118</v>
      </c>
      <c r="B88" t="s">
        <v>3119</v>
      </c>
      <c r="C88">
        <v>39</v>
      </c>
      <c r="D88" t="s">
        <v>13108</v>
      </c>
      <c r="E88" t="s">
        <v>13123</v>
      </c>
      <c r="F88" t="s">
        <v>33</v>
      </c>
      <c r="G88" t="s">
        <v>13215</v>
      </c>
      <c r="H88" s="3">
        <v>916310000000</v>
      </c>
      <c r="I88" s="1">
        <v>44335</v>
      </c>
      <c r="J88" t="s">
        <v>13111</v>
      </c>
    </row>
    <row r="89" spans="1:10" x14ac:dyDescent="0.3">
      <c r="A89" t="s">
        <v>657</v>
      </c>
      <c r="B89" t="s">
        <v>658</v>
      </c>
      <c r="C89">
        <v>30</v>
      </c>
      <c r="D89" t="s">
        <v>13104</v>
      </c>
      <c r="E89" t="s">
        <v>13216</v>
      </c>
      <c r="F89" t="s">
        <v>33</v>
      </c>
      <c r="G89" t="s">
        <v>13217</v>
      </c>
      <c r="H89">
        <v>7464471093</v>
      </c>
      <c r="I89" s="1">
        <v>44368</v>
      </c>
      <c r="J89" t="s">
        <v>13122</v>
      </c>
    </row>
    <row r="90" spans="1:10" x14ac:dyDescent="0.3">
      <c r="A90" t="s">
        <v>208</v>
      </c>
      <c r="B90" t="s">
        <v>209</v>
      </c>
      <c r="C90">
        <v>22</v>
      </c>
      <c r="D90" t="s">
        <v>13104</v>
      </c>
      <c r="E90" t="s">
        <v>13146</v>
      </c>
      <c r="F90" t="s">
        <v>21</v>
      </c>
      <c r="G90" t="s">
        <v>13218</v>
      </c>
      <c r="H90" s="3">
        <v>919412000000</v>
      </c>
      <c r="I90" s="1">
        <v>44897</v>
      </c>
      <c r="J90" t="s">
        <v>13107</v>
      </c>
    </row>
    <row r="91" spans="1:10" x14ac:dyDescent="0.3">
      <c r="A91" t="s">
        <v>107</v>
      </c>
      <c r="B91" t="s">
        <v>108</v>
      </c>
      <c r="C91">
        <v>51</v>
      </c>
      <c r="D91" t="s">
        <v>13108</v>
      </c>
      <c r="E91" t="s">
        <v>13148</v>
      </c>
      <c r="F91" t="s">
        <v>15</v>
      </c>
      <c r="G91" t="s">
        <v>13219</v>
      </c>
      <c r="H91">
        <v>5888127353</v>
      </c>
      <c r="I91" s="1">
        <v>44409</v>
      </c>
      <c r="J91" t="s">
        <v>13111</v>
      </c>
    </row>
    <row r="92" spans="1:10" x14ac:dyDescent="0.3">
      <c r="A92" t="s">
        <v>1743</v>
      </c>
      <c r="B92" t="s">
        <v>1744</v>
      </c>
      <c r="C92">
        <v>38</v>
      </c>
      <c r="D92" t="s">
        <v>13108</v>
      </c>
      <c r="E92" t="s">
        <v>13117</v>
      </c>
      <c r="F92" t="s">
        <v>15</v>
      </c>
      <c r="G92" t="s">
        <v>13220</v>
      </c>
      <c r="H92">
        <v>727785333</v>
      </c>
      <c r="I92" s="1">
        <v>44378</v>
      </c>
      <c r="J92" t="s">
        <v>13111</v>
      </c>
    </row>
    <row r="93" spans="1:10" x14ac:dyDescent="0.3">
      <c r="A93" t="s">
        <v>1896</v>
      </c>
      <c r="B93" t="s">
        <v>1897</v>
      </c>
      <c r="C93">
        <v>58</v>
      </c>
      <c r="D93" t="s">
        <v>13108</v>
      </c>
      <c r="E93" t="s">
        <v>13143</v>
      </c>
      <c r="F93" t="s">
        <v>33</v>
      </c>
      <c r="G93" t="s">
        <v>13221</v>
      </c>
      <c r="H93">
        <v>4598188983</v>
      </c>
      <c r="I93" s="1">
        <v>44444</v>
      </c>
      <c r="J93" t="s">
        <v>13111</v>
      </c>
    </row>
    <row r="94" spans="1:10" x14ac:dyDescent="0.3">
      <c r="A94" t="s">
        <v>1177</v>
      </c>
      <c r="B94" t="s">
        <v>1178</v>
      </c>
      <c r="C94">
        <v>40</v>
      </c>
      <c r="D94" t="s">
        <v>13104</v>
      </c>
      <c r="E94" t="s">
        <v>13140</v>
      </c>
      <c r="F94" t="s">
        <v>27</v>
      </c>
      <c r="G94" t="s">
        <v>13222</v>
      </c>
      <c r="H94">
        <v>9302415930</v>
      </c>
      <c r="I94" s="1">
        <v>44201</v>
      </c>
      <c r="J94" t="s">
        <v>13107</v>
      </c>
    </row>
    <row r="95" spans="1:10" x14ac:dyDescent="0.3">
      <c r="A95" t="s">
        <v>1984</v>
      </c>
      <c r="B95" t="s">
        <v>1985</v>
      </c>
      <c r="C95">
        <v>52</v>
      </c>
      <c r="D95" t="s">
        <v>13104</v>
      </c>
      <c r="E95" t="s">
        <v>13109</v>
      </c>
      <c r="F95" t="s">
        <v>27</v>
      </c>
      <c r="G95" t="s">
        <v>13223</v>
      </c>
      <c r="H95">
        <v>7491576332</v>
      </c>
      <c r="I95" s="1">
        <v>44546</v>
      </c>
      <c r="J95" t="s">
        <v>13111</v>
      </c>
    </row>
    <row r="96" spans="1:10" x14ac:dyDescent="0.3">
      <c r="A96" t="s">
        <v>674</v>
      </c>
      <c r="B96" t="s">
        <v>675</v>
      </c>
      <c r="C96">
        <v>59</v>
      </c>
      <c r="D96" t="s">
        <v>13126</v>
      </c>
      <c r="E96" t="s">
        <v>13127</v>
      </c>
      <c r="F96" t="s">
        <v>27</v>
      </c>
      <c r="G96" t="s">
        <v>13224</v>
      </c>
      <c r="H96" s="3">
        <v>910930000000</v>
      </c>
      <c r="I96" s="1">
        <v>44359</v>
      </c>
      <c r="J96" t="s">
        <v>13111</v>
      </c>
    </row>
    <row r="97" spans="1:10" x14ac:dyDescent="0.3">
      <c r="A97" t="s">
        <v>732</v>
      </c>
      <c r="B97" t="s">
        <v>733</v>
      </c>
      <c r="C97">
        <v>28</v>
      </c>
      <c r="D97" t="s">
        <v>13126</v>
      </c>
      <c r="E97" t="s">
        <v>13130</v>
      </c>
      <c r="F97" t="s">
        <v>15</v>
      </c>
      <c r="G97" t="s">
        <v>13225</v>
      </c>
      <c r="H97">
        <v>9064244848</v>
      </c>
      <c r="I97" s="1">
        <v>44672</v>
      </c>
      <c r="J97" t="s">
        <v>13122</v>
      </c>
    </row>
    <row r="98" spans="1:10" x14ac:dyDescent="0.3">
      <c r="A98" t="s">
        <v>2569</v>
      </c>
      <c r="B98" t="s">
        <v>2570</v>
      </c>
      <c r="C98">
        <v>53</v>
      </c>
      <c r="D98" t="s">
        <v>13108</v>
      </c>
      <c r="E98" t="s">
        <v>13117</v>
      </c>
      <c r="F98" t="s">
        <v>15</v>
      </c>
      <c r="G98" t="s">
        <v>13226</v>
      </c>
      <c r="H98">
        <v>3533098183</v>
      </c>
      <c r="I98" s="1">
        <v>44549</v>
      </c>
      <c r="J98" t="s">
        <v>13111</v>
      </c>
    </row>
    <row r="99" spans="1:10" x14ac:dyDescent="0.3">
      <c r="A99" t="s">
        <v>708</v>
      </c>
      <c r="B99" t="s">
        <v>709</v>
      </c>
      <c r="C99">
        <v>50</v>
      </c>
      <c r="D99" t="s">
        <v>13104</v>
      </c>
      <c r="E99" t="s">
        <v>13143</v>
      </c>
      <c r="F99" t="s">
        <v>33</v>
      </c>
      <c r="G99" t="s">
        <v>13227</v>
      </c>
      <c r="H99">
        <v>6019489379</v>
      </c>
      <c r="I99" s="1">
        <v>44888</v>
      </c>
      <c r="J99" t="s">
        <v>13111</v>
      </c>
    </row>
    <row r="100" spans="1:10" x14ac:dyDescent="0.3">
      <c r="A100" t="s">
        <v>1403</v>
      </c>
      <c r="B100" t="s">
        <v>1404</v>
      </c>
      <c r="C100">
        <v>37</v>
      </c>
      <c r="D100" t="s">
        <v>13104</v>
      </c>
      <c r="E100" t="s">
        <v>13127</v>
      </c>
      <c r="F100" t="s">
        <v>27</v>
      </c>
      <c r="G100" t="s">
        <v>13228</v>
      </c>
      <c r="H100" s="3">
        <v>915021000000</v>
      </c>
      <c r="I100" s="1">
        <v>44533</v>
      </c>
      <c r="J100" t="s">
        <v>13122</v>
      </c>
    </row>
    <row r="101" spans="1:10" x14ac:dyDescent="0.3">
      <c r="A101" t="s">
        <v>996</v>
      </c>
      <c r="B101" t="s">
        <v>997</v>
      </c>
      <c r="C101">
        <v>47</v>
      </c>
      <c r="D101" t="s">
        <v>13104</v>
      </c>
      <c r="E101" t="s">
        <v>13154</v>
      </c>
      <c r="F101" t="s">
        <v>33</v>
      </c>
      <c r="G101" t="s">
        <v>13229</v>
      </c>
      <c r="H101" s="3">
        <v>912286000000</v>
      </c>
      <c r="I101" s="1">
        <v>44321</v>
      </c>
      <c r="J101" t="s">
        <v>13111</v>
      </c>
    </row>
    <row r="102" spans="1:10" x14ac:dyDescent="0.3">
      <c r="A102" t="s">
        <v>1651</v>
      </c>
      <c r="B102" t="s">
        <v>1652</v>
      </c>
      <c r="C102">
        <v>51</v>
      </c>
      <c r="D102" t="s">
        <v>13108</v>
      </c>
      <c r="E102" t="s">
        <v>13123</v>
      </c>
      <c r="F102" t="s">
        <v>33</v>
      </c>
      <c r="G102" t="s">
        <v>13230</v>
      </c>
      <c r="H102">
        <v>5844726427</v>
      </c>
      <c r="I102" s="1">
        <v>44849</v>
      </c>
      <c r="J102" t="s">
        <v>13111</v>
      </c>
    </row>
    <row r="103" spans="1:10" x14ac:dyDescent="0.3">
      <c r="A103" t="s">
        <v>212</v>
      </c>
      <c r="B103" t="s">
        <v>213</v>
      </c>
      <c r="C103">
        <v>59</v>
      </c>
      <c r="D103" t="s">
        <v>13108</v>
      </c>
      <c r="E103" t="s">
        <v>13164</v>
      </c>
      <c r="F103" t="s">
        <v>33</v>
      </c>
      <c r="G103" t="s">
        <v>13231</v>
      </c>
      <c r="H103">
        <v>1650129808</v>
      </c>
      <c r="I103" s="1">
        <v>44408</v>
      </c>
      <c r="J103" t="s">
        <v>13111</v>
      </c>
    </row>
    <row r="104" spans="1:10" x14ac:dyDescent="0.3">
      <c r="A104" t="s">
        <v>503</v>
      </c>
      <c r="B104" t="s">
        <v>504</v>
      </c>
      <c r="C104">
        <v>65</v>
      </c>
      <c r="D104" t="s">
        <v>13108</v>
      </c>
      <c r="E104" t="s">
        <v>13112</v>
      </c>
      <c r="F104" t="s">
        <v>21</v>
      </c>
      <c r="G104" t="s">
        <v>13232</v>
      </c>
      <c r="H104">
        <v>6094881082</v>
      </c>
      <c r="I104" s="1">
        <v>44808</v>
      </c>
      <c r="J104" t="s">
        <v>13111</v>
      </c>
    </row>
    <row r="105" spans="1:10" x14ac:dyDescent="0.3">
      <c r="A105" t="s">
        <v>853</v>
      </c>
      <c r="B105" t="s">
        <v>854</v>
      </c>
      <c r="C105">
        <v>59</v>
      </c>
      <c r="D105" t="s">
        <v>13108</v>
      </c>
      <c r="E105" t="s">
        <v>13109</v>
      </c>
      <c r="F105" t="s">
        <v>27</v>
      </c>
      <c r="G105" t="s">
        <v>13233</v>
      </c>
      <c r="H105">
        <v>235999169</v>
      </c>
      <c r="I105" s="1">
        <v>44777</v>
      </c>
      <c r="J105" t="s">
        <v>13111</v>
      </c>
    </row>
    <row r="106" spans="1:10" x14ac:dyDescent="0.3">
      <c r="A106" t="s">
        <v>2487</v>
      </c>
      <c r="B106" t="s">
        <v>2488</v>
      </c>
      <c r="C106">
        <v>27</v>
      </c>
      <c r="D106" t="s">
        <v>13108</v>
      </c>
      <c r="E106" t="s">
        <v>13140</v>
      </c>
      <c r="F106" t="s">
        <v>27</v>
      </c>
      <c r="G106" t="s">
        <v>13234</v>
      </c>
      <c r="H106">
        <v>3556912989</v>
      </c>
      <c r="I106" s="1">
        <v>44660</v>
      </c>
      <c r="J106" t="s">
        <v>13107</v>
      </c>
    </row>
    <row r="107" spans="1:10" x14ac:dyDescent="0.3">
      <c r="A107" t="s">
        <v>573</v>
      </c>
      <c r="B107" t="s">
        <v>574</v>
      </c>
      <c r="C107">
        <v>33</v>
      </c>
      <c r="D107" t="s">
        <v>13108</v>
      </c>
      <c r="E107" t="s">
        <v>13186</v>
      </c>
      <c r="F107" t="s">
        <v>21</v>
      </c>
      <c r="G107" t="s">
        <v>13235</v>
      </c>
      <c r="H107">
        <v>1949284938</v>
      </c>
      <c r="I107" s="1">
        <v>44497</v>
      </c>
      <c r="J107" t="s">
        <v>13111</v>
      </c>
    </row>
    <row r="108" spans="1:10" x14ac:dyDescent="0.3">
      <c r="A108" t="s">
        <v>883</v>
      </c>
      <c r="B108" t="s">
        <v>884</v>
      </c>
      <c r="C108">
        <v>34</v>
      </c>
      <c r="D108" t="s">
        <v>13104</v>
      </c>
      <c r="E108" t="s">
        <v>13146</v>
      </c>
      <c r="F108" t="s">
        <v>21</v>
      </c>
      <c r="G108" t="s">
        <v>13236</v>
      </c>
      <c r="H108">
        <v>6831684219</v>
      </c>
      <c r="I108" s="1">
        <v>44863</v>
      </c>
      <c r="J108" t="s">
        <v>13107</v>
      </c>
    </row>
    <row r="109" spans="1:10" x14ac:dyDescent="0.3">
      <c r="A109" t="s">
        <v>231</v>
      </c>
      <c r="B109" t="s">
        <v>232</v>
      </c>
      <c r="C109">
        <v>44</v>
      </c>
      <c r="D109" t="s">
        <v>13108</v>
      </c>
      <c r="E109" t="s">
        <v>13105</v>
      </c>
      <c r="F109" t="s">
        <v>27</v>
      </c>
      <c r="G109" t="s">
        <v>13237</v>
      </c>
      <c r="H109" s="3">
        <v>911825000000</v>
      </c>
      <c r="I109" s="1">
        <v>44434</v>
      </c>
      <c r="J109" t="s">
        <v>13107</v>
      </c>
    </row>
    <row r="110" spans="1:10" x14ac:dyDescent="0.3">
      <c r="A110" t="s">
        <v>2022</v>
      </c>
      <c r="B110" t="s">
        <v>2023</v>
      </c>
      <c r="C110">
        <v>23</v>
      </c>
      <c r="D110" t="s">
        <v>13108</v>
      </c>
      <c r="E110" t="s">
        <v>13112</v>
      </c>
      <c r="F110" t="s">
        <v>21</v>
      </c>
      <c r="G110" t="s">
        <v>13238</v>
      </c>
      <c r="H110">
        <v>5939224803</v>
      </c>
      <c r="I110" s="1">
        <v>44851</v>
      </c>
      <c r="J110" t="s">
        <v>13107</v>
      </c>
    </row>
    <row r="111" spans="1:10" x14ac:dyDescent="0.3">
      <c r="A111" t="s">
        <v>254</v>
      </c>
      <c r="B111" t="s">
        <v>255</v>
      </c>
      <c r="C111">
        <v>43</v>
      </c>
      <c r="D111" t="s">
        <v>13104</v>
      </c>
      <c r="E111" t="s">
        <v>13164</v>
      </c>
      <c r="F111" t="s">
        <v>33</v>
      </c>
      <c r="G111" t="s">
        <v>13239</v>
      </c>
      <c r="H111">
        <v>5018088706</v>
      </c>
      <c r="I111" s="1">
        <v>44710</v>
      </c>
      <c r="J111" t="s">
        <v>13111</v>
      </c>
    </row>
    <row r="112" spans="1:10" x14ac:dyDescent="0.3">
      <c r="A112" t="s">
        <v>361</v>
      </c>
      <c r="B112" t="s">
        <v>362</v>
      </c>
      <c r="C112">
        <v>46</v>
      </c>
      <c r="D112" t="s">
        <v>13104</v>
      </c>
      <c r="E112" t="s">
        <v>13117</v>
      </c>
      <c r="F112" t="s">
        <v>15</v>
      </c>
      <c r="G112" t="s">
        <v>13240</v>
      </c>
      <c r="H112">
        <v>1531517829</v>
      </c>
      <c r="I112" s="1">
        <v>44883</v>
      </c>
      <c r="J112" t="s">
        <v>13111</v>
      </c>
    </row>
    <row r="113" spans="1:10" x14ac:dyDescent="0.3">
      <c r="A113" t="s">
        <v>1192</v>
      </c>
      <c r="B113" t="s">
        <v>1193</v>
      </c>
      <c r="C113">
        <v>33</v>
      </c>
      <c r="D113" t="s">
        <v>13126</v>
      </c>
      <c r="E113" t="s">
        <v>13154</v>
      </c>
      <c r="F113" t="s">
        <v>33</v>
      </c>
      <c r="G113" t="s">
        <v>13241</v>
      </c>
      <c r="H113">
        <v>2042787600</v>
      </c>
      <c r="I113" s="1">
        <v>44234</v>
      </c>
      <c r="J113" t="s">
        <v>13107</v>
      </c>
    </row>
    <row r="114" spans="1:10" x14ac:dyDescent="0.3">
      <c r="A114" t="s">
        <v>55</v>
      </c>
      <c r="B114" t="s">
        <v>56</v>
      </c>
      <c r="C114">
        <v>64</v>
      </c>
      <c r="D114" t="s">
        <v>13108</v>
      </c>
      <c r="E114" t="s">
        <v>13119</v>
      </c>
      <c r="F114" t="s">
        <v>27</v>
      </c>
      <c r="G114" t="s">
        <v>13242</v>
      </c>
      <c r="H114" s="3">
        <v>918961000000</v>
      </c>
      <c r="I114" s="1">
        <v>44606</v>
      </c>
      <c r="J114" t="s">
        <v>13111</v>
      </c>
    </row>
    <row r="115" spans="1:10" x14ac:dyDescent="0.3">
      <c r="A115" t="s">
        <v>388</v>
      </c>
      <c r="B115" t="s">
        <v>1930</v>
      </c>
      <c r="C115">
        <v>55</v>
      </c>
      <c r="D115" t="s">
        <v>13108</v>
      </c>
      <c r="E115" t="s">
        <v>13112</v>
      </c>
      <c r="F115" t="s">
        <v>21</v>
      </c>
      <c r="G115" t="s">
        <v>13243</v>
      </c>
      <c r="H115" s="3">
        <v>913990000000</v>
      </c>
      <c r="I115" s="1">
        <v>44647</v>
      </c>
      <c r="J115" t="s">
        <v>13111</v>
      </c>
    </row>
    <row r="116" spans="1:10" x14ac:dyDescent="0.3">
      <c r="A116" t="s">
        <v>1629</v>
      </c>
      <c r="B116" t="s">
        <v>1630</v>
      </c>
      <c r="C116">
        <v>45</v>
      </c>
      <c r="D116" t="s">
        <v>13104</v>
      </c>
      <c r="E116" t="s">
        <v>13148</v>
      </c>
      <c r="F116" t="s">
        <v>15</v>
      </c>
      <c r="G116" t="s">
        <v>13244</v>
      </c>
      <c r="H116">
        <v>4807017848</v>
      </c>
      <c r="I116" s="1">
        <v>44255</v>
      </c>
      <c r="J116" t="s">
        <v>13111</v>
      </c>
    </row>
    <row r="117" spans="1:10" x14ac:dyDescent="0.3">
      <c r="A117" t="s">
        <v>1939</v>
      </c>
      <c r="B117" t="s">
        <v>1940</v>
      </c>
      <c r="C117">
        <v>33</v>
      </c>
      <c r="D117" t="s">
        <v>13126</v>
      </c>
      <c r="E117" t="s">
        <v>13109</v>
      </c>
      <c r="F117" t="s">
        <v>27</v>
      </c>
      <c r="G117" t="s">
        <v>13245</v>
      </c>
      <c r="H117" s="3">
        <v>916444000000</v>
      </c>
      <c r="I117" s="1">
        <v>44468</v>
      </c>
      <c r="J117" t="s">
        <v>13107</v>
      </c>
    </row>
    <row r="118" spans="1:10" x14ac:dyDescent="0.3">
      <c r="A118" t="s">
        <v>1361</v>
      </c>
      <c r="B118" t="s">
        <v>1362</v>
      </c>
      <c r="C118">
        <v>65</v>
      </c>
      <c r="D118" t="s">
        <v>13104</v>
      </c>
      <c r="E118" t="s">
        <v>13138</v>
      </c>
      <c r="F118" t="s">
        <v>21</v>
      </c>
      <c r="G118" t="s">
        <v>13246</v>
      </c>
      <c r="H118">
        <v>5886341227</v>
      </c>
      <c r="I118" s="1">
        <v>44751</v>
      </c>
      <c r="J118" t="s">
        <v>13111</v>
      </c>
    </row>
    <row r="119" spans="1:10" x14ac:dyDescent="0.3">
      <c r="A119" t="s">
        <v>176</v>
      </c>
      <c r="B119" t="s">
        <v>177</v>
      </c>
      <c r="C119">
        <v>22</v>
      </c>
      <c r="D119" t="s">
        <v>13108</v>
      </c>
      <c r="E119" t="s">
        <v>13117</v>
      </c>
      <c r="F119" t="s">
        <v>15</v>
      </c>
      <c r="G119" t="s">
        <v>13247</v>
      </c>
      <c r="H119">
        <v>5383205362</v>
      </c>
      <c r="I119" s="1">
        <v>44405</v>
      </c>
      <c r="J119" t="s">
        <v>13111</v>
      </c>
    </row>
    <row r="120" spans="1:10" x14ac:dyDescent="0.3">
      <c r="A120" t="s">
        <v>1245</v>
      </c>
      <c r="B120" t="s">
        <v>1246</v>
      </c>
      <c r="C120">
        <v>46</v>
      </c>
      <c r="D120" t="s">
        <v>13126</v>
      </c>
      <c r="E120" t="s">
        <v>13117</v>
      </c>
      <c r="F120" t="s">
        <v>15</v>
      </c>
      <c r="G120" t="s">
        <v>13248</v>
      </c>
      <c r="H120">
        <v>7864618602</v>
      </c>
      <c r="I120" s="1">
        <v>44596</v>
      </c>
      <c r="J120" t="s">
        <v>13111</v>
      </c>
    </row>
    <row r="121" spans="1:10" x14ac:dyDescent="0.3">
      <c r="A121" t="s">
        <v>1167</v>
      </c>
      <c r="B121" t="s">
        <v>1168</v>
      </c>
      <c r="C121">
        <v>35</v>
      </c>
      <c r="D121" t="s">
        <v>13126</v>
      </c>
      <c r="E121" t="s">
        <v>13146</v>
      </c>
      <c r="F121" t="s">
        <v>21</v>
      </c>
      <c r="G121" t="s">
        <v>13249</v>
      </c>
      <c r="H121" s="3">
        <v>918576000000</v>
      </c>
      <c r="I121" s="1">
        <v>44227</v>
      </c>
      <c r="J121" t="s">
        <v>13107</v>
      </c>
    </row>
    <row r="122" spans="1:10" x14ac:dyDescent="0.3">
      <c r="A122" t="s">
        <v>1211</v>
      </c>
      <c r="B122" t="s">
        <v>1212</v>
      </c>
      <c r="C122">
        <v>43</v>
      </c>
      <c r="D122" t="s">
        <v>13108</v>
      </c>
      <c r="E122" t="s">
        <v>13130</v>
      </c>
      <c r="F122" t="s">
        <v>15</v>
      </c>
      <c r="G122" t="s">
        <v>13250</v>
      </c>
      <c r="H122" s="3">
        <v>918533000000</v>
      </c>
      <c r="I122" s="1">
        <v>44559</v>
      </c>
      <c r="J122" t="s">
        <v>13107</v>
      </c>
    </row>
    <row r="123" spans="1:10" x14ac:dyDescent="0.3">
      <c r="A123" t="s">
        <v>560</v>
      </c>
      <c r="B123" t="s">
        <v>561</v>
      </c>
      <c r="C123">
        <v>48</v>
      </c>
      <c r="D123" t="s">
        <v>13104</v>
      </c>
      <c r="E123" t="s">
        <v>13109</v>
      </c>
      <c r="F123" t="s">
        <v>27</v>
      </c>
      <c r="G123" t="s">
        <v>13251</v>
      </c>
      <c r="H123" s="3">
        <v>913289000000</v>
      </c>
      <c r="I123" s="1">
        <v>44794</v>
      </c>
      <c r="J123" t="s">
        <v>13111</v>
      </c>
    </row>
    <row r="124" spans="1:10" x14ac:dyDescent="0.3">
      <c r="A124" t="s">
        <v>835</v>
      </c>
      <c r="B124" t="s">
        <v>836</v>
      </c>
      <c r="C124">
        <v>25</v>
      </c>
      <c r="D124" t="s">
        <v>13108</v>
      </c>
      <c r="E124" t="s">
        <v>13138</v>
      </c>
      <c r="F124" t="s">
        <v>21</v>
      </c>
      <c r="G124" t="s">
        <v>13252</v>
      </c>
      <c r="H124">
        <v>7967723882</v>
      </c>
      <c r="I124" s="1">
        <v>44905</v>
      </c>
      <c r="J124" t="s">
        <v>13107</v>
      </c>
    </row>
    <row r="125" spans="1:10" x14ac:dyDescent="0.3">
      <c r="A125" t="s">
        <v>1486</v>
      </c>
      <c r="B125" t="s">
        <v>1487</v>
      </c>
      <c r="C125">
        <v>59</v>
      </c>
      <c r="D125" t="s">
        <v>13126</v>
      </c>
      <c r="E125" t="s">
        <v>13143</v>
      </c>
      <c r="F125" t="s">
        <v>33</v>
      </c>
      <c r="G125" t="s">
        <v>13253</v>
      </c>
      <c r="H125" s="3">
        <v>911587000000</v>
      </c>
      <c r="I125" s="1">
        <v>44222</v>
      </c>
      <c r="J125" t="s">
        <v>13111</v>
      </c>
    </row>
    <row r="126" spans="1:10" x14ac:dyDescent="0.3">
      <c r="A126" t="s">
        <v>2647</v>
      </c>
      <c r="B126" t="s">
        <v>3856</v>
      </c>
      <c r="C126">
        <v>42</v>
      </c>
      <c r="D126" t="s">
        <v>13108</v>
      </c>
      <c r="E126" t="s">
        <v>13127</v>
      </c>
      <c r="F126" t="s">
        <v>27</v>
      </c>
      <c r="G126" t="s">
        <v>13254</v>
      </c>
      <c r="H126">
        <v>4069451187</v>
      </c>
      <c r="I126" s="1">
        <v>44451</v>
      </c>
      <c r="J126" t="s">
        <v>13107</v>
      </c>
    </row>
    <row r="127" spans="1:10" x14ac:dyDescent="0.3">
      <c r="A127" t="s">
        <v>198</v>
      </c>
      <c r="B127" t="s">
        <v>199</v>
      </c>
      <c r="C127">
        <v>23</v>
      </c>
      <c r="D127" t="s">
        <v>13108</v>
      </c>
      <c r="E127" t="s">
        <v>13105</v>
      </c>
      <c r="F127" t="s">
        <v>27</v>
      </c>
      <c r="G127" t="s">
        <v>13255</v>
      </c>
      <c r="H127">
        <v>951199999</v>
      </c>
      <c r="I127" s="1">
        <v>44423</v>
      </c>
      <c r="J127" t="s">
        <v>13107</v>
      </c>
    </row>
    <row r="128" spans="1:10" x14ac:dyDescent="0.3">
      <c r="A128" t="s">
        <v>307</v>
      </c>
      <c r="B128" t="s">
        <v>308</v>
      </c>
      <c r="C128">
        <v>33</v>
      </c>
      <c r="D128" t="s">
        <v>13108</v>
      </c>
      <c r="E128" t="s">
        <v>13112</v>
      </c>
      <c r="F128" t="s">
        <v>21</v>
      </c>
      <c r="G128" t="s">
        <v>13256</v>
      </c>
      <c r="H128">
        <v>2619456725</v>
      </c>
      <c r="I128" s="1">
        <v>44664</v>
      </c>
      <c r="J128" t="s">
        <v>13122</v>
      </c>
    </row>
    <row r="129" spans="1:10" x14ac:dyDescent="0.3">
      <c r="A129" t="s">
        <v>479</v>
      </c>
      <c r="B129" t="s">
        <v>480</v>
      </c>
      <c r="C129">
        <v>36</v>
      </c>
      <c r="D129" t="s">
        <v>13108</v>
      </c>
      <c r="E129" t="s">
        <v>13146</v>
      </c>
      <c r="F129" t="s">
        <v>21</v>
      </c>
      <c r="G129" t="s">
        <v>13257</v>
      </c>
      <c r="H129">
        <v>7912646984</v>
      </c>
      <c r="I129" s="1">
        <v>44787</v>
      </c>
      <c r="J129" t="s">
        <v>13111</v>
      </c>
    </row>
    <row r="130" spans="1:10" x14ac:dyDescent="0.3">
      <c r="A130" t="s">
        <v>875</v>
      </c>
      <c r="B130" t="s">
        <v>876</v>
      </c>
      <c r="C130">
        <v>48</v>
      </c>
      <c r="D130" t="s">
        <v>13126</v>
      </c>
      <c r="E130" t="s">
        <v>13148</v>
      </c>
      <c r="F130" t="s">
        <v>15</v>
      </c>
      <c r="G130" t="s">
        <v>13258</v>
      </c>
      <c r="H130" s="3">
        <v>913163000000</v>
      </c>
      <c r="I130" s="1">
        <v>44306</v>
      </c>
      <c r="J130" t="s">
        <v>13111</v>
      </c>
    </row>
    <row r="131" spans="1:10" x14ac:dyDescent="0.3">
      <c r="A131" t="s">
        <v>1025</v>
      </c>
      <c r="B131" t="s">
        <v>1026</v>
      </c>
      <c r="C131">
        <v>54</v>
      </c>
      <c r="D131" t="s">
        <v>13108</v>
      </c>
      <c r="E131" t="s">
        <v>13127</v>
      </c>
      <c r="F131" t="s">
        <v>27</v>
      </c>
      <c r="G131" t="s">
        <v>13259</v>
      </c>
      <c r="H131">
        <v>7435456013</v>
      </c>
      <c r="I131" s="1">
        <v>44668</v>
      </c>
      <c r="J131" t="s">
        <v>13111</v>
      </c>
    </row>
    <row r="132" spans="1:10" x14ac:dyDescent="0.3">
      <c r="A132" t="s">
        <v>1659</v>
      </c>
      <c r="B132" t="s">
        <v>1781</v>
      </c>
      <c r="C132">
        <v>24</v>
      </c>
      <c r="D132" t="s">
        <v>13108</v>
      </c>
      <c r="E132" t="s">
        <v>13114</v>
      </c>
      <c r="F132" t="s">
        <v>15</v>
      </c>
      <c r="G132" t="s">
        <v>13260</v>
      </c>
      <c r="H132" s="3">
        <v>912157000000</v>
      </c>
      <c r="I132" s="1">
        <v>44206</v>
      </c>
      <c r="J132" t="s">
        <v>13107</v>
      </c>
    </row>
    <row r="133" spans="1:10" x14ac:dyDescent="0.3">
      <c r="A133" t="s">
        <v>595</v>
      </c>
      <c r="B133" t="s">
        <v>596</v>
      </c>
      <c r="C133">
        <v>40</v>
      </c>
      <c r="D133" t="s">
        <v>13108</v>
      </c>
      <c r="E133" t="s">
        <v>13119</v>
      </c>
      <c r="F133" t="s">
        <v>27</v>
      </c>
      <c r="G133" t="s">
        <v>13261</v>
      </c>
      <c r="H133">
        <v>7585945062</v>
      </c>
      <c r="I133" s="1">
        <v>44766</v>
      </c>
      <c r="J133" t="s">
        <v>13122</v>
      </c>
    </row>
    <row r="134" spans="1:10" x14ac:dyDescent="0.3">
      <c r="A134" t="s">
        <v>1417</v>
      </c>
      <c r="B134" t="s">
        <v>1418</v>
      </c>
      <c r="C134">
        <v>60</v>
      </c>
      <c r="D134" t="s">
        <v>13108</v>
      </c>
      <c r="E134" t="s">
        <v>13140</v>
      </c>
      <c r="F134" t="s">
        <v>27</v>
      </c>
      <c r="G134" t="s">
        <v>13262</v>
      </c>
      <c r="H134" s="3">
        <v>911149000000</v>
      </c>
      <c r="I134" s="1">
        <v>44412</v>
      </c>
      <c r="J134" t="s">
        <v>13111</v>
      </c>
    </row>
    <row r="135" spans="1:10" x14ac:dyDescent="0.3">
      <c r="A135" t="s">
        <v>67</v>
      </c>
      <c r="B135" t="s">
        <v>68</v>
      </c>
      <c r="C135">
        <v>53</v>
      </c>
      <c r="D135" t="s">
        <v>13108</v>
      </c>
      <c r="E135" t="s">
        <v>13123</v>
      </c>
      <c r="F135" t="s">
        <v>33</v>
      </c>
      <c r="G135" t="s">
        <v>13263</v>
      </c>
      <c r="H135" s="3">
        <v>917654000000</v>
      </c>
      <c r="I135" s="1">
        <v>44848</v>
      </c>
      <c r="J135" t="s">
        <v>13111</v>
      </c>
    </row>
    <row r="136" spans="1:10" x14ac:dyDescent="0.3">
      <c r="A136" t="s">
        <v>266</v>
      </c>
      <c r="B136" t="s">
        <v>267</v>
      </c>
      <c r="C136">
        <v>62</v>
      </c>
      <c r="D136" t="s">
        <v>13108</v>
      </c>
      <c r="E136" t="s">
        <v>13140</v>
      </c>
      <c r="F136" t="s">
        <v>27</v>
      </c>
      <c r="G136" t="s">
        <v>13264</v>
      </c>
      <c r="H136" s="3">
        <v>910796000000</v>
      </c>
      <c r="I136" s="1">
        <v>44334</v>
      </c>
      <c r="J136" t="s">
        <v>13111</v>
      </c>
    </row>
    <row r="137" spans="1:10" x14ac:dyDescent="0.3">
      <c r="A137" t="s">
        <v>738</v>
      </c>
      <c r="B137" t="s">
        <v>739</v>
      </c>
      <c r="C137">
        <v>64</v>
      </c>
      <c r="D137" t="s">
        <v>13108</v>
      </c>
      <c r="E137" t="s">
        <v>13169</v>
      </c>
      <c r="F137" t="s">
        <v>15</v>
      </c>
      <c r="G137" t="s">
        <v>13265</v>
      </c>
      <c r="H137" s="3">
        <v>915671000000</v>
      </c>
      <c r="I137" s="1">
        <v>44275</v>
      </c>
      <c r="J137" t="s">
        <v>13111</v>
      </c>
    </row>
    <row r="138" spans="1:10" x14ac:dyDescent="0.3">
      <c r="A138" t="s">
        <v>1707</v>
      </c>
      <c r="B138" t="s">
        <v>1708</v>
      </c>
      <c r="C138">
        <v>27</v>
      </c>
      <c r="D138" t="s">
        <v>13108</v>
      </c>
      <c r="E138" t="s">
        <v>13117</v>
      </c>
      <c r="F138" t="s">
        <v>15</v>
      </c>
      <c r="G138" t="s">
        <v>13266</v>
      </c>
      <c r="H138">
        <v>1027309840</v>
      </c>
      <c r="I138" s="1">
        <v>44347</v>
      </c>
      <c r="J138" t="s">
        <v>13107</v>
      </c>
    </row>
    <row r="139" spans="1:10" x14ac:dyDescent="0.3">
      <c r="A139" t="s">
        <v>999</v>
      </c>
      <c r="B139" t="s">
        <v>1000</v>
      </c>
      <c r="C139">
        <v>51</v>
      </c>
      <c r="D139" t="s">
        <v>13104</v>
      </c>
      <c r="E139" t="s">
        <v>13123</v>
      </c>
      <c r="F139" t="s">
        <v>33</v>
      </c>
      <c r="G139" t="s">
        <v>13267</v>
      </c>
      <c r="H139" s="3">
        <v>910612000000</v>
      </c>
      <c r="I139" s="1">
        <v>44393</v>
      </c>
      <c r="J139" t="s">
        <v>13111</v>
      </c>
    </row>
    <row r="140" spans="1:10" x14ac:dyDescent="0.3">
      <c r="A140" t="s">
        <v>644</v>
      </c>
      <c r="B140" t="s">
        <v>645</v>
      </c>
      <c r="C140">
        <v>45</v>
      </c>
      <c r="D140" t="s">
        <v>13108</v>
      </c>
      <c r="E140" t="s">
        <v>13169</v>
      </c>
      <c r="F140" t="s">
        <v>15</v>
      </c>
      <c r="G140" t="s">
        <v>13268</v>
      </c>
      <c r="H140">
        <v>4679750419</v>
      </c>
      <c r="I140" s="1">
        <v>44623</v>
      </c>
      <c r="J140" t="s">
        <v>13107</v>
      </c>
    </row>
    <row r="141" spans="1:10" x14ac:dyDescent="0.3">
      <c r="A141" t="s">
        <v>1601</v>
      </c>
      <c r="B141" t="s">
        <v>1602</v>
      </c>
      <c r="C141">
        <v>64</v>
      </c>
      <c r="D141" t="s">
        <v>13108</v>
      </c>
      <c r="E141" t="s">
        <v>13112</v>
      </c>
      <c r="F141" t="s">
        <v>21</v>
      </c>
      <c r="G141" t="s">
        <v>13269</v>
      </c>
      <c r="H141">
        <v>5696263303</v>
      </c>
      <c r="I141" s="1">
        <v>44261</v>
      </c>
      <c r="J141" t="s">
        <v>13111</v>
      </c>
    </row>
    <row r="142" spans="1:10" x14ac:dyDescent="0.3">
      <c r="A142" t="s">
        <v>1317</v>
      </c>
      <c r="B142" t="s">
        <v>1318</v>
      </c>
      <c r="C142">
        <v>35</v>
      </c>
      <c r="D142" t="s">
        <v>13108</v>
      </c>
      <c r="E142" t="s">
        <v>13216</v>
      </c>
      <c r="F142" t="s">
        <v>33</v>
      </c>
      <c r="G142" t="s">
        <v>13270</v>
      </c>
      <c r="H142">
        <v>4499910372</v>
      </c>
      <c r="I142" s="1">
        <v>44792</v>
      </c>
      <c r="J142" t="s">
        <v>13107</v>
      </c>
    </row>
    <row r="143" spans="1:10" x14ac:dyDescent="0.3">
      <c r="A143" t="s">
        <v>500</v>
      </c>
      <c r="B143" t="s">
        <v>501</v>
      </c>
      <c r="C143">
        <v>60</v>
      </c>
      <c r="D143" t="s">
        <v>13126</v>
      </c>
      <c r="E143" t="s">
        <v>13114</v>
      </c>
      <c r="F143" t="s">
        <v>15</v>
      </c>
      <c r="G143" t="s">
        <v>13271</v>
      </c>
      <c r="H143" s="3">
        <v>910901000000</v>
      </c>
      <c r="I143" s="1">
        <v>44681</v>
      </c>
      <c r="J143" t="s">
        <v>13111</v>
      </c>
    </row>
    <row r="144" spans="1:10" x14ac:dyDescent="0.3">
      <c r="A144" t="s">
        <v>251</v>
      </c>
      <c r="B144" t="s">
        <v>252</v>
      </c>
      <c r="C144">
        <v>23</v>
      </c>
      <c r="D144" t="s">
        <v>13104</v>
      </c>
      <c r="E144" t="s">
        <v>13148</v>
      </c>
      <c r="F144" t="s">
        <v>15</v>
      </c>
      <c r="G144" t="s">
        <v>13272</v>
      </c>
      <c r="H144" s="3">
        <v>910101000000</v>
      </c>
      <c r="I144" s="1">
        <v>44867</v>
      </c>
      <c r="J144" t="s">
        <v>13122</v>
      </c>
    </row>
    <row r="145" spans="1:10" x14ac:dyDescent="0.3">
      <c r="A145" t="s">
        <v>1072</v>
      </c>
      <c r="B145" t="s">
        <v>1073</v>
      </c>
      <c r="C145">
        <v>37</v>
      </c>
      <c r="D145" t="s">
        <v>13108</v>
      </c>
      <c r="E145" t="s">
        <v>13112</v>
      </c>
      <c r="F145" t="s">
        <v>21</v>
      </c>
      <c r="G145" t="s">
        <v>13273</v>
      </c>
      <c r="H145">
        <v>1738343470</v>
      </c>
      <c r="I145" s="1">
        <v>44557</v>
      </c>
      <c r="J145" t="s">
        <v>13107</v>
      </c>
    </row>
    <row r="146" spans="1:10" x14ac:dyDescent="0.3">
      <c r="A146" t="s">
        <v>167</v>
      </c>
      <c r="B146" t="s">
        <v>168</v>
      </c>
      <c r="C146">
        <v>30</v>
      </c>
      <c r="D146" t="s">
        <v>13126</v>
      </c>
      <c r="E146" t="s">
        <v>13123</v>
      </c>
      <c r="F146" t="s">
        <v>33</v>
      </c>
      <c r="G146" t="s">
        <v>13274</v>
      </c>
      <c r="H146" s="3">
        <v>911243000000</v>
      </c>
      <c r="I146" s="1">
        <v>44847</v>
      </c>
      <c r="J146" t="s">
        <v>13107</v>
      </c>
    </row>
    <row r="147" spans="1:10" x14ac:dyDescent="0.3">
      <c r="A147" t="s">
        <v>1272</v>
      </c>
      <c r="B147" t="s">
        <v>1273</v>
      </c>
      <c r="C147">
        <v>35</v>
      </c>
      <c r="D147" t="s">
        <v>13104</v>
      </c>
      <c r="E147" t="s">
        <v>13138</v>
      </c>
      <c r="F147" t="s">
        <v>21</v>
      </c>
      <c r="G147" t="s">
        <v>13275</v>
      </c>
      <c r="H147">
        <v>5397409998</v>
      </c>
      <c r="I147" s="1">
        <v>44327</v>
      </c>
      <c r="J147" t="s">
        <v>13107</v>
      </c>
    </row>
    <row r="148" spans="1:10" x14ac:dyDescent="0.3">
      <c r="A148" t="s">
        <v>641</v>
      </c>
      <c r="B148" t="s">
        <v>642</v>
      </c>
      <c r="C148">
        <v>38</v>
      </c>
      <c r="D148" t="s">
        <v>13108</v>
      </c>
      <c r="E148" t="s">
        <v>13123</v>
      </c>
      <c r="F148" t="s">
        <v>33</v>
      </c>
      <c r="G148" t="s">
        <v>13106</v>
      </c>
      <c r="H148">
        <v>1214652398</v>
      </c>
      <c r="I148" s="1">
        <v>44306</v>
      </c>
      <c r="J148" t="s">
        <v>13107</v>
      </c>
    </row>
    <row r="149" spans="1:10" x14ac:dyDescent="0.3">
      <c r="A149" t="s">
        <v>2687</v>
      </c>
      <c r="B149" t="s">
        <v>2688</v>
      </c>
      <c r="C149">
        <v>28</v>
      </c>
      <c r="D149" t="s">
        <v>13104</v>
      </c>
      <c r="E149" t="s">
        <v>13123</v>
      </c>
      <c r="F149" t="s">
        <v>33</v>
      </c>
      <c r="G149" t="s">
        <v>13276</v>
      </c>
      <c r="H149">
        <v>5928999321</v>
      </c>
      <c r="I149" s="1">
        <v>44715</v>
      </c>
      <c r="J149" t="s">
        <v>13107</v>
      </c>
    </row>
    <row r="150" spans="1:10" x14ac:dyDescent="0.3">
      <c r="A150" t="s">
        <v>1662</v>
      </c>
      <c r="B150" t="s">
        <v>1808</v>
      </c>
      <c r="C150">
        <v>28</v>
      </c>
      <c r="D150" t="s">
        <v>13104</v>
      </c>
      <c r="E150" t="s">
        <v>13127</v>
      </c>
      <c r="F150" t="s">
        <v>27</v>
      </c>
      <c r="G150" t="s">
        <v>13277</v>
      </c>
      <c r="H150" s="3">
        <v>914775000000</v>
      </c>
      <c r="I150" s="1">
        <v>44624</v>
      </c>
      <c r="J150" t="s">
        <v>13122</v>
      </c>
    </row>
    <row r="151" spans="1:10" x14ac:dyDescent="0.3">
      <c r="A151" t="s">
        <v>1934</v>
      </c>
      <c r="B151" t="s">
        <v>1935</v>
      </c>
      <c r="C151">
        <v>37</v>
      </c>
      <c r="D151" t="s">
        <v>13126</v>
      </c>
      <c r="E151" t="s">
        <v>13130</v>
      </c>
      <c r="F151" t="s">
        <v>15</v>
      </c>
      <c r="G151" t="s">
        <v>13278</v>
      </c>
      <c r="H151" s="3">
        <v>911761000000</v>
      </c>
      <c r="I151" s="1">
        <v>44672</v>
      </c>
      <c r="J151" t="s">
        <v>13111</v>
      </c>
    </row>
    <row r="152" spans="1:10" x14ac:dyDescent="0.3">
      <c r="A152" t="s">
        <v>1717</v>
      </c>
      <c r="B152" t="s">
        <v>1718</v>
      </c>
      <c r="C152">
        <v>47</v>
      </c>
      <c r="D152" t="s">
        <v>13104</v>
      </c>
      <c r="E152" t="s">
        <v>13148</v>
      </c>
      <c r="F152" t="s">
        <v>15</v>
      </c>
      <c r="G152" t="s">
        <v>13279</v>
      </c>
      <c r="H152">
        <v>788485016</v>
      </c>
      <c r="I152" s="1">
        <v>44804</v>
      </c>
      <c r="J152" t="s">
        <v>13111</v>
      </c>
    </row>
    <row r="153" spans="1:10" x14ac:dyDescent="0.3">
      <c r="A153" t="s">
        <v>382</v>
      </c>
      <c r="B153" t="s">
        <v>383</v>
      </c>
      <c r="C153">
        <v>24</v>
      </c>
      <c r="D153" t="s">
        <v>13126</v>
      </c>
      <c r="E153" t="s">
        <v>13127</v>
      </c>
      <c r="F153" t="s">
        <v>27</v>
      </c>
      <c r="G153" t="s">
        <v>13280</v>
      </c>
      <c r="H153">
        <v>8998965641</v>
      </c>
      <c r="I153" s="1">
        <v>44492</v>
      </c>
      <c r="J153" t="s">
        <v>13107</v>
      </c>
    </row>
    <row r="154" spans="1:10" x14ac:dyDescent="0.3">
      <c r="A154" t="s">
        <v>752</v>
      </c>
      <c r="B154" t="s">
        <v>753</v>
      </c>
      <c r="C154">
        <v>62</v>
      </c>
      <c r="D154" t="s">
        <v>13104</v>
      </c>
      <c r="E154" t="s">
        <v>13186</v>
      </c>
      <c r="F154" t="s">
        <v>21</v>
      </c>
      <c r="G154" t="s">
        <v>13281</v>
      </c>
      <c r="H154" s="3">
        <v>915249000000</v>
      </c>
      <c r="I154" s="1">
        <v>44575</v>
      </c>
      <c r="J154" t="s">
        <v>13111</v>
      </c>
    </row>
    <row r="155" spans="1:10" x14ac:dyDescent="0.3">
      <c r="A155" t="s">
        <v>1472</v>
      </c>
      <c r="B155" t="s">
        <v>1473</v>
      </c>
      <c r="C155">
        <v>56</v>
      </c>
      <c r="D155" t="s">
        <v>13108</v>
      </c>
      <c r="E155" t="s">
        <v>13105</v>
      </c>
      <c r="F155" t="s">
        <v>27</v>
      </c>
      <c r="G155" t="s">
        <v>13282</v>
      </c>
      <c r="H155">
        <v>9605778892</v>
      </c>
      <c r="I155" s="1">
        <v>44660</v>
      </c>
      <c r="J155" t="s">
        <v>13111</v>
      </c>
    </row>
    <row r="156" spans="1:10" x14ac:dyDescent="0.3">
      <c r="A156" t="s">
        <v>79</v>
      </c>
      <c r="B156" t="s">
        <v>80</v>
      </c>
      <c r="C156">
        <v>29</v>
      </c>
      <c r="D156" t="s">
        <v>13108</v>
      </c>
      <c r="E156" t="s">
        <v>13114</v>
      </c>
      <c r="F156" t="s">
        <v>15</v>
      </c>
      <c r="G156" t="s">
        <v>13283</v>
      </c>
      <c r="H156" s="3">
        <v>915488000000</v>
      </c>
      <c r="I156" s="1">
        <v>44308</v>
      </c>
      <c r="J156" t="s">
        <v>13107</v>
      </c>
    </row>
    <row r="157" spans="1:10" x14ac:dyDescent="0.3">
      <c r="A157" t="s">
        <v>1109</v>
      </c>
      <c r="B157" t="s">
        <v>1110</v>
      </c>
      <c r="C157">
        <v>49</v>
      </c>
      <c r="D157" t="s">
        <v>13126</v>
      </c>
      <c r="E157" t="s">
        <v>13169</v>
      </c>
      <c r="F157" t="s">
        <v>15</v>
      </c>
      <c r="G157" t="s">
        <v>13284</v>
      </c>
      <c r="H157">
        <v>4616603823</v>
      </c>
      <c r="I157" s="1">
        <v>44562</v>
      </c>
      <c r="J157" t="s">
        <v>13111</v>
      </c>
    </row>
    <row r="158" spans="1:10" x14ac:dyDescent="0.3">
      <c r="A158" t="s">
        <v>2116</v>
      </c>
      <c r="B158" t="s">
        <v>2117</v>
      </c>
      <c r="C158">
        <v>29</v>
      </c>
      <c r="D158" t="s">
        <v>13104</v>
      </c>
      <c r="E158" t="s">
        <v>13127</v>
      </c>
      <c r="F158" t="s">
        <v>27</v>
      </c>
      <c r="G158" t="s">
        <v>13285</v>
      </c>
      <c r="H158">
        <v>1382444989</v>
      </c>
      <c r="I158" s="1">
        <v>44877</v>
      </c>
      <c r="J158" t="s">
        <v>13107</v>
      </c>
    </row>
    <row r="159" spans="1:10" x14ac:dyDescent="0.3">
      <c r="A159" t="s">
        <v>1146</v>
      </c>
      <c r="B159" t="s">
        <v>1147</v>
      </c>
      <c r="C159">
        <v>58</v>
      </c>
      <c r="D159" t="s">
        <v>13104</v>
      </c>
      <c r="E159" t="s">
        <v>13127</v>
      </c>
      <c r="F159" t="s">
        <v>27</v>
      </c>
      <c r="G159" t="s">
        <v>13286</v>
      </c>
      <c r="H159">
        <v>6792971038</v>
      </c>
      <c r="I159" s="1">
        <v>44465</v>
      </c>
      <c r="J159" t="s">
        <v>13111</v>
      </c>
    </row>
    <row r="160" spans="1:10" x14ac:dyDescent="0.3">
      <c r="A160" t="s">
        <v>1185</v>
      </c>
      <c r="B160" t="s">
        <v>1186</v>
      </c>
      <c r="C160">
        <v>25</v>
      </c>
      <c r="D160" t="s">
        <v>13104</v>
      </c>
      <c r="E160" t="s">
        <v>13119</v>
      </c>
      <c r="F160" t="s">
        <v>27</v>
      </c>
      <c r="G160" t="s">
        <v>13287</v>
      </c>
      <c r="H160">
        <v>432444216</v>
      </c>
      <c r="I160" s="1">
        <v>44488</v>
      </c>
      <c r="J160" t="s">
        <v>13107</v>
      </c>
    </row>
    <row r="161" spans="1:10" x14ac:dyDescent="0.3">
      <c r="A161" t="s">
        <v>766</v>
      </c>
      <c r="B161" t="s">
        <v>767</v>
      </c>
      <c r="C161">
        <v>53</v>
      </c>
      <c r="D161" t="s">
        <v>13104</v>
      </c>
      <c r="E161" t="s">
        <v>13114</v>
      </c>
      <c r="F161" t="s">
        <v>15</v>
      </c>
      <c r="G161" t="s">
        <v>13288</v>
      </c>
      <c r="H161" s="3">
        <v>918079000000</v>
      </c>
      <c r="I161" s="1">
        <v>44884</v>
      </c>
      <c r="J161" t="s">
        <v>13111</v>
      </c>
    </row>
    <row r="162" spans="1:10" x14ac:dyDescent="0.3">
      <c r="A162" t="s">
        <v>275</v>
      </c>
      <c r="B162" t="s">
        <v>276</v>
      </c>
      <c r="C162">
        <v>59</v>
      </c>
      <c r="D162" t="s">
        <v>13108</v>
      </c>
      <c r="E162" t="s">
        <v>13119</v>
      </c>
      <c r="F162" t="s">
        <v>27</v>
      </c>
      <c r="G162" t="s">
        <v>13289</v>
      </c>
      <c r="H162">
        <v>2269629210</v>
      </c>
      <c r="I162" s="1">
        <v>44410</v>
      </c>
      <c r="J162" t="s">
        <v>13111</v>
      </c>
    </row>
    <row r="163" spans="1:10" x14ac:dyDescent="0.3">
      <c r="A163" t="s">
        <v>92</v>
      </c>
      <c r="B163" t="s">
        <v>93</v>
      </c>
      <c r="C163">
        <v>54</v>
      </c>
      <c r="D163" t="s">
        <v>13104</v>
      </c>
      <c r="E163" t="s">
        <v>13127</v>
      </c>
      <c r="F163" t="s">
        <v>27</v>
      </c>
      <c r="G163" t="s">
        <v>13290</v>
      </c>
      <c r="H163">
        <v>772377608</v>
      </c>
      <c r="I163" s="1">
        <v>44832</v>
      </c>
      <c r="J163" t="s">
        <v>13111</v>
      </c>
    </row>
    <row r="164" spans="1:10" x14ac:dyDescent="0.3">
      <c r="A164" t="s">
        <v>1160</v>
      </c>
      <c r="B164" t="s">
        <v>1161</v>
      </c>
      <c r="C164">
        <v>47</v>
      </c>
      <c r="D164" t="s">
        <v>13104</v>
      </c>
      <c r="E164" t="s">
        <v>13186</v>
      </c>
      <c r="F164" t="s">
        <v>21</v>
      </c>
      <c r="G164" t="s">
        <v>13291</v>
      </c>
      <c r="H164" s="3">
        <v>911159000000</v>
      </c>
      <c r="I164" s="1">
        <v>44832</v>
      </c>
      <c r="J164" t="s">
        <v>13111</v>
      </c>
    </row>
    <row r="165" spans="1:10" x14ac:dyDescent="0.3">
      <c r="A165" t="s">
        <v>1285</v>
      </c>
      <c r="B165" t="s">
        <v>1286</v>
      </c>
      <c r="C165">
        <v>45</v>
      </c>
      <c r="D165" t="s">
        <v>13108</v>
      </c>
      <c r="E165" t="s">
        <v>13109</v>
      </c>
      <c r="F165" t="s">
        <v>27</v>
      </c>
      <c r="G165" t="s">
        <v>13292</v>
      </c>
      <c r="H165">
        <v>2712556619</v>
      </c>
      <c r="I165" s="1">
        <v>44387</v>
      </c>
      <c r="J165" t="s">
        <v>13122</v>
      </c>
    </row>
    <row r="166" spans="1:10" x14ac:dyDescent="0.3">
      <c r="A166" t="s">
        <v>2046</v>
      </c>
      <c r="B166" t="s">
        <v>2047</v>
      </c>
      <c r="C166">
        <v>53</v>
      </c>
      <c r="D166" t="s">
        <v>13108</v>
      </c>
      <c r="E166" t="s">
        <v>13169</v>
      </c>
      <c r="F166" t="s">
        <v>15</v>
      </c>
      <c r="G166" t="s">
        <v>13293</v>
      </c>
      <c r="H166">
        <v>8853852097</v>
      </c>
      <c r="I166" s="1">
        <v>44407</v>
      </c>
      <c r="J166" t="s">
        <v>13111</v>
      </c>
    </row>
    <row r="167" spans="1:10" x14ac:dyDescent="0.3">
      <c r="A167" t="s">
        <v>1886</v>
      </c>
      <c r="B167" t="s">
        <v>1887</v>
      </c>
      <c r="C167">
        <v>28</v>
      </c>
      <c r="D167" t="s">
        <v>13108</v>
      </c>
      <c r="E167" t="s">
        <v>13186</v>
      </c>
      <c r="F167" t="s">
        <v>21</v>
      </c>
      <c r="G167" t="s">
        <v>13294</v>
      </c>
      <c r="H167">
        <v>5536709766</v>
      </c>
      <c r="I167" s="1">
        <v>44510</v>
      </c>
      <c r="J167" t="s">
        <v>13107</v>
      </c>
    </row>
    <row r="168" spans="1:10" x14ac:dyDescent="0.3">
      <c r="A168" t="s">
        <v>570</v>
      </c>
      <c r="B168" t="s">
        <v>571</v>
      </c>
      <c r="C168">
        <v>63</v>
      </c>
      <c r="D168" t="s">
        <v>13104</v>
      </c>
      <c r="E168" t="s">
        <v>13216</v>
      </c>
      <c r="F168" t="s">
        <v>33</v>
      </c>
      <c r="G168" t="s">
        <v>13295</v>
      </c>
      <c r="H168">
        <v>6834831502</v>
      </c>
      <c r="I168" s="1">
        <v>44472</v>
      </c>
      <c r="J168" t="s">
        <v>13111</v>
      </c>
    </row>
    <row r="169" spans="1:10" x14ac:dyDescent="0.3">
      <c r="A169" t="s">
        <v>1693</v>
      </c>
      <c r="B169" t="s">
        <v>1694</v>
      </c>
      <c r="C169">
        <v>22</v>
      </c>
      <c r="D169" t="s">
        <v>13108</v>
      </c>
      <c r="E169" t="s">
        <v>13148</v>
      </c>
      <c r="F169" t="s">
        <v>15</v>
      </c>
      <c r="G169" t="s">
        <v>13296</v>
      </c>
      <c r="H169" s="3">
        <v>911767000000</v>
      </c>
      <c r="I169" s="1">
        <v>44869</v>
      </c>
      <c r="J169" t="s">
        <v>13111</v>
      </c>
    </row>
    <row r="170" spans="1:10" x14ac:dyDescent="0.3">
      <c r="A170" t="s">
        <v>2333</v>
      </c>
      <c r="B170" t="s">
        <v>2334</v>
      </c>
      <c r="C170">
        <v>41</v>
      </c>
      <c r="D170" t="s">
        <v>13104</v>
      </c>
      <c r="E170" t="s">
        <v>13148</v>
      </c>
      <c r="F170" t="s">
        <v>15</v>
      </c>
      <c r="G170" t="s">
        <v>13297</v>
      </c>
      <c r="H170">
        <v>8927006746</v>
      </c>
      <c r="I170" s="1">
        <v>44489</v>
      </c>
      <c r="J170" t="s">
        <v>13107</v>
      </c>
    </row>
    <row r="171" spans="1:10" x14ac:dyDescent="0.3">
      <c r="A171" t="s">
        <v>904</v>
      </c>
      <c r="B171" t="s">
        <v>905</v>
      </c>
      <c r="C171">
        <v>51</v>
      </c>
      <c r="D171" t="s">
        <v>13108</v>
      </c>
      <c r="E171" t="s">
        <v>13154</v>
      </c>
      <c r="F171" t="s">
        <v>33</v>
      </c>
      <c r="G171" t="s">
        <v>13298</v>
      </c>
      <c r="H171">
        <v>6224430577</v>
      </c>
      <c r="I171" s="1">
        <v>44923</v>
      </c>
      <c r="J171" t="s">
        <v>13111</v>
      </c>
    </row>
    <row r="172" spans="1:10" x14ac:dyDescent="0.3">
      <c r="A172" t="s">
        <v>701</v>
      </c>
      <c r="B172" t="s">
        <v>702</v>
      </c>
      <c r="C172">
        <v>57</v>
      </c>
      <c r="D172" t="s">
        <v>13126</v>
      </c>
      <c r="E172" t="s">
        <v>13169</v>
      </c>
      <c r="F172" t="s">
        <v>15</v>
      </c>
      <c r="G172" t="s">
        <v>13299</v>
      </c>
      <c r="H172" s="3">
        <v>912483000000</v>
      </c>
      <c r="I172" s="1">
        <v>44518</v>
      </c>
      <c r="J172" t="s">
        <v>13111</v>
      </c>
    </row>
    <row r="173" spans="1:10" x14ac:dyDescent="0.3">
      <c r="A173" t="s">
        <v>849</v>
      </c>
      <c r="B173" t="s">
        <v>850</v>
      </c>
      <c r="C173">
        <v>30</v>
      </c>
      <c r="D173" t="s">
        <v>13108</v>
      </c>
      <c r="E173" t="s">
        <v>13164</v>
      </c>
      <c r="F173" t="s">
        <v>33</v>
      </c>
      <c r="G173" t="s">
        <v>13300</v>
      </c>
      <c r="H173" s="3">
        <v>910675000000</v>
      </c>
      <c r="I173" s="1">
        <v>44522</v>
      </c>
      <c r="J173" t="s">
        <v>13122</v>
      </c>
    </row>
    <row r="174" spans="1:10" x14ac:dyDescent="0.3">
      <c r="A174" t="s">
        <v>804</v>
      </c>
      <c r="B174" t="s">
        <v>805</v>
      </c>
      <c r="C174">
        <v>57</v>
      </c>
      <c r="D174" t="s">
        <v>13108</v>
      </c>
      <c r="E174" t="s">
        <v>13143</v>
      </c>
      <c r="F174" t="s">
        <v>33</v>
      </c>
      <c r="G174" t="s">
        <v>13301</v>
      </c>
      <c r="H174">
        <v>9042400798</v>
      </c>
      <c r="I174" s="1">
        <v>44355</v>
      </c>
      <c r="J174" t="s">
        <v>13111</v>
      </c>
    </row>
    <row r="175" spans="1:10" x14ac:dyDescent="0.3">
      <c r="A175" t="s">
        <v>2437</v>
      </c>
      <c r="B175" t="s">
        <v>2438</v>
      </c>
      <c r="C175">
        <v>49</v>
      </c>
      <c r="D175" t="s">
        <v>13108</v>
      </c>
      <c r="E175" t="s">
        <v>13148</v>
      </c>
      <c r="F175" t="s">
        <v>15</v>
      </c>
      <c r="G175" t="s">
        <v>13302</v>
      </c>
      <c r="H175" s="3">
        <v>916705000000</v>
      </c>
      <c r="I175" s="1">
        <v>44502</v>
      </c>
      <c r="J175" t="s">
        <v>13111</v>
      </c>
    </row>
    <row r="176" spans="1:10" x14ac:dyDescent="0.3">
      <c r="A176" t="s">
        <v>1557</v>
      </c>
      <c r="B176" t="s">
        <v>1558</v>
      </c>
      <c r="C176">
        <v>63</v>
      </c>
      <c r="D176" t="s">
        <v>13104</v>
      </c>
      <c r="E176" t="s">
        <v>13105</v>
      </c>
      <c r="F176" t="s">
        <v>27</v>
      </c>
      <c r="G176" t="s">
        <v>13303</v>
      </c>
      <c r="H176">
        <v>1864892812</v>
      </c>
      <c r="I176" s="1">
        <v>44328</v>
      </c>
      <c r="J176" t="s">
        <v>13111</v>
      </c>
    </row>
    <row r="177" spans="1:10" x14ac:dyDescent="0.3">
      <c r="A177" t="s">
        <v>1834</v>
      </c>
      <c r="B177" t="s">
        <v>1835</v>
      </c>
      <c r="C177">
        <v>50</v>
      </c>
      <c r="D177" t="s">
        <v>13104</v>
      </c>
      <c r="E177" t="s">
        <v>13105</v>
      </c>
      <c r="F177" t="s">
        <v>27</v>
      </c>
      <c r="G177" t="s">
        <v>13304</v>
      </c>
      <c r="H177">
        <v>5437862522</v>
      </c>
      <c r="I177" s="1">
        <v>44771</v>
      </c>
      <c r="J177" t="s">
        <v>13111</v>
      </c>
    </row>
    <row r="178" spans="1:10" x14ac:dyDescent="0.3">
      <c r="A178" t="s">
        <v>2521</v>
      </c>
      <c r="B178" t="s">
        <v>2522</v>
      </c>
      <c r="C178">
        <v>34</v>
      </c>
      <c r="D178" t="s">
        <v>13104</v>
      </c>
      <c r="E178" t="s">
        <v>13154</v>
      </c>
      <c r="F178" t="s">
        <v>33</v>
      </c>
      <c r="G178" t="s">
        <v>13305</v>
      </c>
      <c r="H178">
        <v>3549342073</v>
      </c>
      <c r="I178" s="1">
        <v>44873</v>
      </c>
      <c r="J178" t="s">
        <v>13111</v>
      </c>
    </row>
    <row r="179" spans="1:10" x14ac:dyDescent="0.3">
      <c r="A179" t="s">
        <v>2450</v>
      </c>
      <c r="B179" t="s">
        <v>2451</v>
      </c>
      <c r="C179">
        <v>26</v>
      </c>
      <c r="D179" t="s">
        <v>13104</v>
      </c>
      <c r="E179" t="s">
        <v>13186</v>
      </c>
      <c r="F179" t="s">
        <v>21</v>
      </c>
      <c r="G179" t="s">
        <v>13306</v>
      </c>
      <c r="H179">
        <v>5005336464</v>
      </c>
      <c r="I179" s="1">
        <v>44640</v>
      </c>
      <c r="J179" t="s">
        <v>13107</v>
      </c>
    </row>
    <row r="180" spans="1:10" x14ac:dyDescent="0.3">
      <c r="A180" t="s">
        <v>820</v>
      </c>
      <c r="B180" t="s">
        <v>821</v>
      </c>
      <c r="C180">
        <v>43</v>
      </c>
      <c r="D180" t="s">
        <v>13126</v>
      </c>
      <c r="E180" t="s">
        <v>13123</v>
      </c>
      <c r="F180" t="s">
        <v>33</v>
      </c>
      <c r="G180" t="s">
        <v>13307</v>
      </c>
      <c r="H180">
        <v>807021680</v>
      </c>
      <c r="I180" s="1">
        <v>44441</v>
      </c>
      <c r="J180" t="s">
        <v>13122</v>
      </c>
    </row>
    <row r="181" spans="1:10" x14ac:dyDescent="0.3">
      <c r="A181" t="s">
        <v>1103</v>
      </c>
      <c r="B181" t="s">
        <v>1104</v>
      </c>
      <c r="C181">
        <v>42</v>
      </c>
      <c r="D181" t="s">
        <v>13104</v>
      </c>
      <c r="E181" t="s">
        <v>13143</v>
      </c>
      <c r="F181" t="s">
        <v>33</v>
      </c>
      <c r="G181" t="s">
        <v>13308</v>
      </c>
      <c r="H181">
        <v>4623144130</v>
      </c>
      <c r="I181" s="1">
        <v>44820</v>
      </c>
      <c r="J181" t="s">
        <v>13107</v>
      </c>
    </row>
    <row r="182" spans="1:10" x14ac:dyDescent="0.3">
      <c r="A182" t="s">
        <v>2178</v>
      </c>
      <c r="B182" t="s">
        <v>2179</v>
      </c>
      <c r="C182">
        <v>59</v>
      </c>
      <c r="D182" t="s">
        <v>13126</v>
      </c>
      <c r="E182" t="s">
        <v>13154</v>
      </c>
      <c r="F182" t="s">
        <v>33</v>
      </c>
      <c r="G182" t="s">
        <v>13309</v>
      </c>
      <c r="H182">
        <v>4659739345</v>
      </c>
      <c r="I182" s="1">
        <v>44341</v>
      </c>
      <c r="J182" t="s">
        <v>13111</v>
      </c>
    </row>
    <row r="183" spans="1:10" x14ac:dyDescent="0.3">
      <c r="A183" t="s">
        <v>1338</v>
      </c>
      <c r="B183" t="s">
        <v>1339</v>
      </c>
      <c r="C183">
        <v>49</v>
      </c>
      <c r="D183" t="s">
        <v>13108</v>
      </c>
      <c r="E183" t="s">
        <v>13119</v>
      </c>
      <c r="F183" t="s">
        <v>27</v>
      </c>
      <c r="G183" t="s">
        <v>13310</v>
      </c>
      <c r="H183" s="3">
        <v>912547000000</v>
      </c>
      <c r="I183" s="1">
        <v>44557</v>
      </c>
      <c r="J183" t="s">
        <v>13111</v>
      </c>
    </row>
    <row r="184" spans="1:10" x14ac:dyDescent="0.3">
      <c r="A184" t="s">
        <v>1276</v>
      </c>
      <c r="B184" t="s">
        <v>1861</v>
      </c>
      <c r="C184">
        <v>52</v>
      </c>
      <c r="D184" t="s">
        <v>13104</v>
      </c>
      <c r="E184" t="s">
        <v>13127</v>
      </c>
      <c r="F184" t="s">
        <v>27</v>
      </c>
      <c r="G184" t="s">
        <v>13311</v>
      </c>
      <c r="H184">
        <v>3536400280</v>
      </c>
      <c r="I184" s="1">
        <v>44515</v>
      </c>
      <c r="J184" t="s">
        <v>13111</v>
      </c>
    </row>
    <row r="185" spans="1:10" x14ac:dyDescent="0.3">
      <c r="A185" t="s">
        <v>968</v>
      </c>
      <c r="B185" t="s">
        <v>969</v>
      </c>
      <c r="C185">
        <v>54</v>
      </c>
      <c r="D185" t="s">
        <v>13104</v>
      </c>
      <c r="E185" t="s">
        <v>13127</v>
      </c>
      <c r="F185" t="s">
        <v>27</v>
      </c>
      <c r="G185" t="s">
        <v>13312</v>
      </c>
      <c r="H185">
        <v>9260969284</v>
      </c>
      <c r="I185" s="1">
        <v>44411</v>
      </c>
      <c r="J185" t="s">
        <v>13111</v>
      </c>
    </row>
    <row r="186" spans="1:10" x14ac:dyDescent="0.3">
      <c r="A186" t="s">
        <v>2033</v>
      </c>
      <c r="B186" t="s">
        <v>2034</v>
      </c>
      <c r="C186">
        <v>45</v>
      </c>
      <c r="D186" t="s">
        <v>13126</v>
      </c>
      <c r="E186" t="s">
        <v>13164</v>
      </c>
      <c r="F186" t="s">
        <v>33</v>
      </c>
      <c r="G186" t="s">
        <v>13313</v>
      </c>
      <c r="H186" s="3">
        <v>915405000000</v>
      </c>
      <c r="I186" s="1">
        <v>44568</v>
      </c>
      <c r="J186" t="s">
        <v>13107</v>
      </c>
    </row>
    <row r="187" spans="1:10" x14ac:dyDescent="0.3">
      <c r="A187" t="s">
        <v>1436</v>
      </c>
      <c r="B187" t="s">
        <v>1437</v>
      </c>
      <c r="C187">
        <v>64</v>
      </c>
      <c r="D187" t="s">
        <v>13104</v>
      </c>
      <c r="E187" t="s">
        <v>13157</v>
      </c>
      <c r="F187" t="s">
        <v>21</v>
      </c>
      <c r="G187" t="s">
        <v>13314</v>
      </c>
      <c r="H187">
        <v>7174993237</v>
      </c>
      <c r="I187" s="1">
        <v>44880</v>
      </c>
      <c r="J187" t="s">
        <v>13111</v>
      </c>
    </row>
    <row r="188" spans="1:10" x14ac:dyDescent="0.3">
      <c r="A188" t="s">
        <v>2375</v>
      </c>
      <c r="B188" t="s">
        <v>2376</v>
      </c>
      <c r="C188">
        <v>38</v>
      </c>
      <c r="D188" t="s">
        <v>13104</v>
      </c>
      <c r="E188" t="s">
        <v>13119</v>
      </c>
      <c r="F188" t="s">
        <v>27</v>
      </c>
      <c r="G188" t="s">
        <v>13315</v>
      </c>
      <c r="H188" s="3">
        <v>918377000000</v>
      </c>
      <c r="I188" s="1">
        <v>44746</v>
      </c>
      <c r="J188" t="s">
        <v>13107</v>
      </c>
    </row>
    <row r="189" spans="1:10" x14ac:dyDescent="0.3">
      <c r="A189" t="s">
        <v>794</v>
      </c>
      <c r="B189" t="s">
        <v>795</v>
      </c>
      <c r="C189">
        <v>40</v>
      </c>
      <c r="D189" t="s">
        <v>13104</v>
      </c>
      <c r="E189" t="s">
        <v>13148</v>
      </c>
      <c r="F189" t="s">
        <v>15</v>
      </c>
      <c r="G189" t="s">
        <v>13316</v>
      </c>
      <c r="H189" s="3">
        <v>911907000000</v>
      </c>
      <c r="I189" s="1">
        <v>44727</v>
      </c>
      <c r="J189" t="s">
        <v>13107</v>
      </c>
    </row>
    <row r="190" spans="1:10" x14ac:dyDescent="0.3">
      <c r="A190" t="s">
        <v>119</v>
      </c>
      <c r="B190" t="s">
        <v>120</v>
      </c>
      <c r="C190">
        <v>61</v>
      </c>
      <c r="D190" t="s">
        <v>13108</v>
      </c>
      <c r="E190" t="s">
        <v>13130</v>
      </c>
      <c r="F190" t="s">
        <v>15</v>
      </c>
      <c r="G190" t="s">
        <v>13317</v>
      </c>
      <c r="H190" s="3">
        <v>918639000000</v>
      </c>
      <c r="I190" s="1">
        <v>44249</v>
      </c>
      <c r="J190" t="s">
        <v>13111</v>
      </c>
    </row>
    <row r="191" spans="1:10" x14ac:dyDescent="0.3">
      <c r="A191" t="s">
        <v>705</v>
      </c>
      <c r="B191" t="s">
        <v>706</v>
      </c>
      <c r="C191">
        <v>46</v>
      </c>
      <c r="D191" t="s">
        <v>13108</v>
      </c>
      <c r="E191" t="s">
        <v>13114</v>
      </c>
      <c r="F191" t="s">
        <v>15</v>
      </c>
      <c r="G191" t="s">
        <v>13318</v>
      </c>
      <c r="H191">
        <v>2321712646</v>
      </c>
      <c r="I191" s="1">
        <v>44515</v>
      </c>
      <c r="J191" t="s">
        <v>13111</v>
      </c>
    </row>
    <row r="192" spans="1:10" x14ac:dyDescent="0.3">
      <c r="A192" t="s">
        <v>1310</v>
      </c>
      <c r="B192" t="s">
        <v>1311</v>
      </c>
      <c r="C192">
        <v>31</v>
      </c>
      <c r="D192" t="s">
        <v>13104</v>
      </c>
      <c r="E192" t="s">
        <v>13143</v>
      </c>
      <c r="F192" t="s">
        <v>33</v>
      </c>
      <c r="G192" t="s">
        <v>13319</v>
      </c>
      <c r="H192" s="3">
        <v>915305000000</v>
      </c>
      <c r="I192" s="1">
        <v>44309</v>
      </c>
      <c r="J192" t="s">
        <v>13122</v>
      </c>
    </row>
    <row r="193" spans="1:10" x14ac:dyDescent="0.3">
      <c r="A193" t="s">
        <v>2566</v>
      </c>
      <c r="B193" t="s">
        <v>2567</v>
      </c>
      <c r="C193">
        <v>59</v>
      </c>
      <c r="D193" t="s">
        <v>13126</v>
      </c>
      <c r="E193" t="s">
        <v>13169</v>
      </c>
      <c r="F193" t="s">
        <v>15</v>
      </c>
      <c r="G193" t="s">
        <v>13320</v>
      </c>
      <c r="H193" s="3">
        <v>916986000000</v>
      </c>
      <c r="I193" s="1">
        <v>44532</v>
      </c>
      <c r="J193" t="s">
        <v>13111</v>
      </c>
    </row>
    <row r="194" spans="1:10" x14ac:dyDescent="0.3">
      <c r="A194" t="s">
        <v>372</v>
      </c>
      <c r="B194" t="s">
        <v>373</v>
      </c>
      <c r="C194">
        <v>46</v>
      </c>
      <c r="D194" t="s">
        <v>13108</v>
      </c>
      <c r="E194" t="s">
        <v>13216</v>
      </c>
      <c r="F194" t="s">
        <v>33</v>
      </c>
      <c r="G194" t="s">
        <v>13321</v>
      </c>
      <c r="H194" s="3">
        <v>916037000000</v>
      </c>
      <c r="I194" s="1">
        <v>44796</v>
      </c>
      <c r="J194" t="s">
        <v>13111</v>
      </c>
    </row>
    <row r="195" spans="1:10" x14ac:dyDescent="0.3">
      <c r="A195" t="s">
        <v>601</v>
      </c>
      <c r="B195" t="s">
        <v>602</v>
      </c>
      <c r="C195">
        <v>38</v>
      </c>
      <c r="D195" t="s">
        <v>13104</v>
      </c>
      <c r="E195" t="s">
        <v>13169</v>
      </c>
      <c r="F195" t="s">
        <v>15</v>
      </c>
      <c r="G195" t="s">
        <v>13322</v>
      </c>
      <c r="H195" s="3">
        <v>918229000000</v>
      </c>
      <c r="I195" s="1">
        <v>44830</v>
      </c>
      <c r="J195" t="s">
        <v>13107</v>
      </c>
    </row>
    <row r="196" spans="1:10" x14ac:dyDescent="0.3">
      <c r="A196" t="s">
        <v>1811</v>
      </c>
      <c r="B196" t="s">
        <v>1812</v>
      </c>
      <c r="C196">
        <v>53</v>
      </c>
      <c r="D196" t="s">
        <v>13104</v>
      </c>
      <c r="E196" t="s">
        <v>13146</v>
      </c>
      <c r="F196" t="s">
        <v>21</v>
      </c>
      <c r="G196" t="s">
        <v>13323</v>
      </c>
      <c r="H196">
        <v>5003045400</v>
      </c>
      <c r="I196" s="1">
        <v>44321</v>
      </c>
      <c r="J196" t="s">
        <v>13111</v>
      </c>
    </row>
    <row r="197" spans="1:10" x14ac:dyDescent="0.3">
      <c r="A197" t="s">
        <v>918</v>
      </c>
      <c r="B197" t="s">
        <v>919</v>
      </c>
      <c r="C197">
        <v>32</v>
      </c>
      <c r="D197" t="s">
        <v>13108</v>
      </c>
      <c r="E197" t="s">
        <v>13154</v>
      </c>
      <c r="F197" t="s">
        <v>33</v>
      </c>
      <c r="G197" t="s">
        <v>13324</v>
      </c>
      <c r="H197">
        <v>7993916656</v>
      </c>
      <c r="I197" s="1">
        <v>44682</v>
      </c>
      <c r="J197" t="s">
        <v>13107</v>
      </c>
    </row>
    <row r="198" spans="1:10" x14ac:dyDescent="0.3">
      <c r="A198" t="s">
        <v>1231</v>
      </c>
      <c r="B198" t="s">
        <v>1232</v>
      </c>
      <c r="C198">
        <v>31</v>
      </c>
      <c r="D198" t="s">
        <v>13126</v>
      </c>
      <c r="E198" t="s">
        <v>13114</v>
      </c>
      <c r="F198" t="s">
        <v>15</v>
      </c>
      <c r="G198" t="s">
        <v>13325</v>
      </c>
      <c r="H198">
        <v>3928379886</v>
      </c>
      <c r="I198" s="1">
        <v>44694</v>
      </c>
      <c r="J198" t="s">
        <v>13107</v>
      </c>
    </row>
    <row r="199" spans="1:10" x14ac:dyDescent="0.3">
      <c r="A199" t="s">
        <v>497</v>
      </c>
      <c r="B199" t="s">
        <v>498</v>
      </c>
      <c r="C199">
        <v>32</v>
      </c>
      <c r="D199" t="s">
        <v>13108</v>
      </c>
      <c r="E199" t="s">
        <v>13109</v>
      </c>
      <c r="F199" t="s">
        <v>27</v>
      </c>
      <c r="G199" t="s">
        <v>13326</v>
      </c>
      <c r="H199" s="3">
        <v>915237000000</v>
      </c>
      <c r="I199" s="1">
        <v>44637</v>
      </c>
      <c r="J199" t="s">
        <v>13107</v>
      </c>
    </row>
    <row r="200" spans="1:10" x14ac:dyDescent="0.3">
      <c r="A200" t="s">
        <v>420</v>
      </c>
      <c r="B200" t="s">
        <v>421</v>
      </c>
      <c r="C200">
        <v>49</v>
      </c>
      <c r="D200" t="s">
        <v>13108</v>
      </c>
      <c r="E200" t="s">
        <v>13123</v>
      </c>
      <c r="F200" t="s">
        <v>33</v>
      </c>
      <c r="G200" t="s">
        <v>13327</v>
      </c>
      <c r="H200">
        <v>3701399820</v>
      </c>
      <c r="I200" s="1">
        <v>44656</v>
      </c>
      <c r="J200" t="s">
        <v>13111</v>
      </c>
    </row>
    <row r="201" spans="1:10" x14ac:dyDescent="0.3">
      <c r="A201" t="s">
        <v>924</v>
      </c>
      <c r="B201" t="s">
        <v>925</v>
      </c>
      <c r="C201">
        <v>41</v>
      </c>
      <c r="D201" t="s">
        <v>13126</v>
      </c>
      <c r="E201" t="s">
        <v>13119</v>
      </c>
      <c r="F201" t="s">
        <v>27</v>
      </c>
      <c r="G201" t="s">
        <v>13328</v>
      </c>
      <c r="H201">
        <v>4727563747</v>
      </c>
      <c r="I201" s="1">
        <v>44542</v>
      </c>
      <c r="J201" t="s">
        <v>13107</v>
      </c>
    </row>
    <row r="202" spans="1:10" x14ac:dyDescent="0.3">
      <c r="A202" t="s">
        <v>163</v>
      </c>
      <c r="B202" t="s">
        <v>164</v>
      </c>
      <c r="C202">
        <v>40</v>
      </c>
      <c r="D202" t="s">
        <v>13104</v>
      </c>
      <c r="E202" t="s">
        <v>13119</v>
      </c>
      <c r="F202" t="s">
        <v>27</v>
      </c>
      <c r="G202" t="s">
        <v>13329</v>
      </c>
      <c r="H202" s="3">
        <v>919858000000</v>
      </c>
      <c r="I202" s="1">
        <v>44857</v>
      </c>
      <c r="J202" t="s">
        <v>13122</v>
      </c>
    </row>
    <row r="203" spans="1:10" x14ac:dyDescent="0.3">
      <c r="A203" t="s">
        <v>2481</v>
      </c>
      <c r="B203" t="s">
        <v>2482</v>
      </c>
      <c r="C203">
        <v>24</v>
      </c>
      <c r="D203" t="s">
        <v>13108</v>
      </c>
      <c r="E203" t="s">
        <v>13109</v>
      </c>
      <c r="F203" t="s">
        <v>27</v>
      </c>
      <c r="G203" t="s">
        <v>13330</v>
      </c>
      <c r="H203">
        <v>5774800525</v>
      </c>
      <c r="I203" s="1">
        <v>44199</v>
      </c>
      <c r="J203" t="s">
        <v>13107</v>
      </c>
    </row>
    <row r="204" spans="1:10" x14ac:dyDescent="0.3">
      <c r="A204" t="s">
        <v>663</v>
      </c>
      <c r="B204" t="s">
        <v>1776</v>
      </c>
      <c r="C204">
        <v>61</v>
      </c>
      <c r="D204" t="s">
        <v>13108</v>
      </c>
      <c r="E204" t="s">
        <v>13119</v>
      </c>
      <c r="F204" t="s">
        <v>27</v>
      </c>
      <c r="G204" t="s">
        <v>13331</v>
      </c>
      <c r="H204">
        <v>7372591480</v>
      </c>
      <c r="I204" s="1">
        <v>44600</v>
      </c>
      <c r="J204" t="s">
        <v>13111</v>
      </c>
    </row>
    <row r="205" spans="1:10" x14ac:dyDescent="0.3">
      <c r="A205" t="s">
        <v>4155</v>
      </c>
      <c r="B205" t="s">
        <v>4156</v>
      </c>
      <c r="C205">
        <v>51</v>
      </c>
      <c r="D205" t="s">
        <v>13108</v>
      </c>
      <c r="E205" t="s">
        <v>13117</v>
      </c>
      <c r="F205" t="s">
        <v>15</v>
      </c>
      <c r="G205" t="s">
        <v>13332</v>
      </c>
      <c r="H205" s="3">
        <v>919890000000</v>
      </c>
      <c r="I205" s="1">
        <v>44761</v>
      </c>
      <c r="J205" t="s">
        <v>13111</v>
      </c>
    </row>
    <row r="206" spans="1:10" x14ac:dyDescent="0.3">
      <c r="A206" t="s">
        <v>1643</v>
      </c>
      <c r="B206" t="s">
        <v>1644</v>
      </c>
      <c r="C206">
        <v>60</v>
      </c>
      <c r="D206" t="s">
        <v>13108</v>
      </c>
      <c r="E206" t="s">
        <v>13117</v>
      </c>
      <c r="F206" t="s">
        <v>15</v>
      </c>
      <c r="G206" t="s">
        <v>13333</v>
      </c>
      <c r="H206">
        <v>4820470510</v>
      </c>
      <c r="I206" s="1">
        <v>44297</v>
      </c>
      <c r="J206" t="s">
        <v>13111</v>
      </c>
    </row>
    <row r="207" spans="1:10" x14ac:dyDescent="0.3">
      <c r="A207" t="s">
        <v>1120</v>
      </c>
      <c r="B207" t="s">
        <v>1121</v>
      </c>
      <c r="C207">
        <v>43</v>
      </c>
      <c r="D207" t="s">
        <v>13104</v>
      </c>
      <c r="E207" t="s">
        <v>13164</v>
      </c>
      <c r="F207" t="s">
        <v>33</v>
      </c>
      <c r="G207" t="s">
        <v>13334</v>
      </c>
      <c r="H207" s="3">
        <v>912211000000</v>
      </c>
      <c r="I207" s="1">
        <v>44754</v>
      </c>
      <c r="J207" t="s">
        <v>13107</v>
      </c>
    </row>
    <row r="208" spans="1:10" x14ac:dyDescent="0.3">
      <c r="A208" t="s">
        <v>598</v>
      </c>
      <c r="B208" t="s">
        <v>599</v>
      </c>
      <c r="C208">
        <v>49</v>
      </c>
      <c r="D208" t="s">
        <v>13104</v>
      </c>
      <c r="E208" t="s">
        <v>13216</v>
      </c>
      <c r="F208" t="s">
        <v>33</v>
      </c>
      <c r="G208" t="s">
        <v>13335</v>
      </c>
      <c r="H208">
        <v>8357303246</v>
      </c>
      <c r="I208" s="1">
        <v>44689</v>
      </c>
      <c r="J208" t="s">
        <v>13111</v>
      </c>
    </row>
    <row r="209" spans="1:10" x14ac:dyDescent="0.3">
      <c r="A209" t="s">
        <v>1969</v>
      </c>
      <c r="B209" t="s">
        <v>1970</v>
      </c>
      <c r="C209">
        <v>52</v>
      </c>
      <c r="D209" t="s">
        <v>13104</v>
      </c>
      <c r="E209" t="s">
        <v>13154</v>
      </c>
      <c r="F209" t="s">
        <v>33</v>
      </c>
      <c r="G209" t="s">
        <v>13336</v>
      </c>
      <c r="H209">
        <v>9984446912</v>
      </c>
      <c r="I209" s="1">
        <v>44469</v>
      </c>
      <c r="J209" t="s">
        <v>13111</v>
      </c>
    </row>
    <row r="210" spans="1:10" x14ac:dyDescent="0.3">
      <c r="A210" t="s">
        <v>1031</v>
      </c>
      <c r="B210" t="s">
        <v>1032</v>
      </c>
      <c r="C210">
        <v>59</v>
      </c>
      <c r="D210" t="s">
        <v>13108</v>
      </c>
      <c r="E210" t="s">
        <v>13169</v>
      </c>
      <c r="F210" t="s">
        <v>15</v>
      </c>
      <c r="G210" t="s">
        <v>13337</v>
      </c>
      <c r="H210">
        <v>8594837968</v>
      </c>
      <c r="I210" s="1">
        <v>44713</v>
      </c>
      <c r="J210" t="s">
        <v>13111</v>
      </c>
    </row>
    <row r="211" spans="1:10" x14ac:dyDescent="0.3">
      <c r="A211" t="s">
        <v>3968</v>
      </c>
      <c r="B211" t="s">
        <v>3969</v>
      </c>
      <c r="C211">
        <v>42</v>
      </c>
      <c r="D211" t="s">
        <v>13126</v>
      </c>
      <c r="E211" t="s">
        <v>13143</v>
      </c>
      <c r="F211" t="s">
        <v>33</v>
      </c>
      <c r="G211" t="s">
        <v>13338</v>
      </c>
      <c r="H211">
        <v>4740303623</v>
      </c>
      <c r="I211" s="1">
        <v>44533</v>
      </c>
      <c r="J211" t="s">
        <v>13107</v>
      </c>
    </row>
    <row r="212" spans="1:10" x14ac:dyDescent="0.3">
      <c r="A212" t="s">
        <v>514</v>
      </c>
      <c r="B212" t="s">
        <v>515</v>
      </c>
      <c r="C212">
        <v>55</v>
      </c>
      <c r="D212" t="s">
        <v>13108</v>
      </c>
      <c r="E212" t="s">
        <v>13105</v>
      </c>
      <c r="F212" t="s">
        <v>27</v>
      </c>
      <c r="G212" t="s">
        <v>13339</v>
      </c>
      <c r="H212">
        <v>6863180806</v>
      </c>
      <c r="I212" s="1">
        <v>44311</v>
      </c>
      <c r="J212" t="s">
        <v>13111</v>
      </c>
    </row>
    <row r="213" spans="1:10" x14ac:dyDescent="0.3">
      <c r="A213" t="s">
        <v>406</v>
      </c>
      <c r="B213" t="s">
        <v>407</v>
      </c>
      <c r="C213">
        <v>54</v>
      </c>
      <c r="D213" t="s">
        <v>13108</v>
      </c>
      <c r="E213" t="s">
        <v>13117</v>
      </c>
      <c r="F213" t="s">
        <v>15</v>
      </c>
      <c r="G213" t="s">
        <v>13340</v>
      </c>
      <c r="H213" s="3">
        <v>913524000000</v>
      </c>
      <c r="I213" s="1">
        <v>44673</v>
      </c>
      <c r="J213" t="s">
        <v>13111</v>
      </c>
    </row>
    <row r="214" spans="1:10" x14ac:dyDescent="0.3">
      <c r="A214" t="s">
        <v>1634</v>
      </c>
      <c r="B214" t="s">
        <v>1635</v>
      </c>
      <c r="C214">
        <v>23</v>
      </c>
      <c r="D214" t="s">
        <v>13126</v>
      </c>
      <c r="E214" t="s">
        <v>13164</v>
      </c>
      <c r="F214" t="s">
        <v>33</v>
      </c>
      <c r="G214" t="s">
        <v>13341</v>
      </c>
      <c r="H214">
        <v>4173556664</v>
      </c>
      <c r="I214" s="1">
        <v>44532</v>
      </c>
      <c r="J214" t="s">
        <v>13122</v>
      </c>
    </row>
    <row r="215" spans="1:10" x14ac:dyDescent="0.3">
      <c r="A215" t="s">
        <v>459</v>
      </c>
      <c r="B215" t="s">
        <v>460</v>
      </c>
      <c r="C215">
        <v>50</v>
      </c>
      <c r="D215" t="s">
        <v>13104</v>
      </c>
      <c r="E215" t="s">
        <v>13109</v>
      </c>
      <c r="F215" t="s">
        <v>27</v>
      </c>
      <c r="G215" t="s">
        <v>13342</v>
      </c>
      <c r="H215">
        <v>8995679739</v>
      </c>
      <c r="I215" s="1">
        <v>44799</v>
      </c>
      <c r="J215" t="s">
        <v>13111</v>
      </c>
    </row>
    <row r="216" spans="1:10" x14ac:dyDescent="0.3">
      <c r="A216" t="s">
        <v>224</v>
      </c>
      <c r="B216" t="s">
        <v>225</v>
      </c>
      <c r="C216">
        <v>52</v>
      </c>
      <c r="D216" t="s">
        <v>13108</v>
      </c>
      <c r="E216" t="s">
        <v>13123</v>
      </c>
      <c r="F216" t="s">
        <v>33</v>
      </c>
      <c r="G216" t="s">
        <v>13343</v>
      </c>
      <c r="H216">
        <v>7130873939</v>
      </c>
      <c r="I216" s="1">
        <v>44833</v>
      </c>
      <c r="J216" t="s">
        <v>13111</v>
      </c>
    </row>
    <row r="217" spans="1:10" x14ac:dyDescent="0.3">
      <c r="A217" t="s">
        <v>1234</v>
      </c>
      <c r="B217" t="s">
        <v>1235</v>
      </c>
      <c r="C217">
        <v>38</v>
      </c>
      <c r="D217" t="s">
        <v>13108</v>
      </c>
      <c r="E217" t="s">
        <v>13112</v>
      </c>
      <c r="F217" t="s">
        <v>21</v>
      </c>
      <c r="G217" t="s">
        <v>13344</v>
      </c>
      <c r="H217" s="3">
        <v>914631000000</v>
      </c>
      <c r="I217" s="1">
        <v>44572</v>
      </c>
      <c r="J217" t="s">
        <v>13107</v>
      </c>
    </row>
    <row r="218" spans="1:10" x14ac:dyDescent="0.3">
      <c r="A218" t="s">
        <v>2025</v>
      </c>
      <c r="B218" t="s">
        <v>2026</v>
      </c>
      <c r="C218">
        <v>56</v>
      </c>
      <c r="D218" t="s">
        <v>13126</v>
      </c>
      <c r="E218" t="s">
        <v>13216</v>
      </c>
      <c r="F218" t="s">
        <v>33</v>
      </c>
      <c r="G218" t="s">
        <v>13345</v>
      </c>
      <c r="H218" s="3">
        <v>917152000000</v>
      </c>
      <c r="I218" s="1">
        <v>44820</v>
      </c>
      <c r="J218" t="s">
        <v>13111</v>
      </c>
    </row>
    <row r="219" spans="1:10" x14ac:dyDescent="0.3">
      <c r="A219" t="s">
        <v>660</v>
      </c>
      <c r="B219" t="s">
        <v>661</v>
      </c>
      <c r="C219">
        <v>23</v>
      </c>
      <c r="D219" t="s">
        <v>13104</v>
      </c>
      <c r="E219" t="s">
        <v>13157</v>
      </c>
      <c r="F219" t="s">
        <v>21</v>
      </c>
      <c r="G219" t="s">
        <v>13346</v>
      </c>
      <c r="H219" s="3">
        <v>911612000000</v>
      </c>
      <c r="I219" s="1">
        <v>44758</v>
      </c>
      <c r="J219" t="s">
        <v>13107</v>
      </c>
    </row>
    <row r="220" spans="1:10" x14ac:dyDescent="0.3">
      <c r="A220" t="s">
        <v>1872</v>
      </c>
      <c r="B220" t="s">
        <v>1873</v>
      </c>
      <c r="C220">
        <v>23</v>
      </c>
      <c r="D220" t="s">
        <v>13108</v>
      </c>
      <c r="E220" t="s">
        <v>13123</v>
      </c>
      <c r="F220" t="s">
        <v>33</v>
      </c>
      <c r="G220" t="s">
        <v>13347</v>
      </c>
      <c r="H220" s="3">
        <v>919451000000</v>
      </c>
      <c r="I220" s="1">
        <v>44413</v>
      </c>
      <c r="J220" t="s">
        <v>13111</v>
      </c>
    </row>
    <row r="221" spans="1:10" x14ac:dyDescent="0.3">
      <c r="A221" t="s">
        <v>2086</v>
      </c>
      <c r="B221" t="s">
        <v>2087</v>
      </c>
      <c r="C221">
        <v>58</v>
      </c>
      <c r="D221" t="s">
        <v>13126</v>
      </c>
      <c r="E221" t="s">
        <v>13216</v>
      </c>
      <c r="F221" t="s">
        <v>33</v>
      </c>
      <c r="G221" t="s">
        <v>13348</v>
      </c>
      <c r="H221">
        <v>362315414</v>
      </c>
      <c r="I221" s="1">
        <v>44530</v>
      </c>
      <c r="J221" t="s">
        <v>13111</v>
      </c>
    </row>
    <row r="222" spans="1:10" x14ac:dyDescent="0.3">
      <c r="A222" t="s">
        <v>41</v>
      </c>
      <c r="B222" t="s">
        <v>42</v>
      </c>
      <c r="C222">
        <v>32</v>
      </c>
      <c r="D222" t="s">
        <v>13126</v>
      </c>
      <c r="E222" t="s">
        <v>13130</v>
      </c>
      <c r="F222" t="s">
        <v>15</v>
      </c>
      <c r="G222" t="s">
        <v>13349</v>
      </c>
      <c r="H222">
        <v>4499665974</v>
      </c>
      <c r="I222" s="1">
        <v>44706</v>
      </c>
      <c r="J222" t="s">
        <v>13107</v>
      </c>
    </row>
    <row r="223" spans="1:10" x14ac:dyDescent="0.3">
      <c r="A223" t="s">
        <v>829</v>
      </c>
      <c r="B223" t="s">
        <v>830</v>
      </c>
      <c r="C223">
        <v>25</v>
      </c>
      <c r="D223" t="s">
        <v>13108</v>
      </c>
      <c r="E223" t="s">
        <v>13148</v>
      </c>
      <c r="F223" t="s">
        <v>15</v>
      </c>
      <c r="G223" t="s">
        <v>13350</v>
      </c>
      <c r="H223" s="3">
        <v>919691000000</v>
      </c>
      <c r="I223" s="1">
        <v>44279</v>
      </c>
      <c r="J223" t="s">
        <v>13107</v>
      </c>
    </row>
    <row r="224" spans="1:10" x14ac:dyDescent="0.3">
      <c r="A224" t="s">
        <v>19</v>
      </c>
      <c r="B224" t="s">
        <v>20</v>
      </c>
      <c r="C224">
        <v>64</v>
      </c>
      <c r="D224" t="s">
        <v>13108</v>
      </c>
      <c r="E224" t="s">
        <v>13138</v>
      </c>
      <c r="F224" t="s">
        <v>21</v>
      </c>
      <c r="G224" t="s">
        <v>13351</v>
      </c>
      <c r="H224" s="3">
        <v>916985000000</v>
      </c>
      <c r="I224" s="1">
        <v>44864</v>
      </c>
      <c r="J224" t="s">
        <v>13111</v>
      </c>
    </row>
    <row r="225" spans="1:10" x14ac:dyDescent="0.3">
      <c r="A225" t="s">
        <v>385</v>
      </c>
      <c r="B225" t="s">
        <v>386</v>
      </c>
      <c r="C225">
        <v>41</v>
      </c>
      <c r="D225" t="s">
        <v>13108</v>
      </c>
      <c r="E225" t="s">
        <v>13117</v>
      </c>
      <c r="F225" t="s">
        <v>15</v>
      </c>
      <c r="G225" t="s">
        <v>13352</v>
      </c>
      <c r="H225">
        <v>5444657594</v>
      </c>
      <c r="I225" s="1">
        <v>44623</v>
      </c>
      <c r="J225" t="s">
        <v>13111</v>
      </c>
    </row>
    <row r="226" spans="1:10" x14ac:dyDescent="0.3">
      <c r="A226" t="s">
        <v>564</v>
      </c>
      <c r="B226" t="s">
        <v>565</v>
      </c>
      <c r="C226">
        <v>59</v>
      </c>
      <c r="D226" t="s">
        <v>13104</v>
      </c>
      <c r="E226" t="s">
        <v>13119</v>
      </c>
      <c r="F226" t="s">
        <v>27</v>
      </c>
      <c r="G226" t="s">
        <v>13353</v>
      </c>
      <c r="H226">
        <v>2481965407</v>
      </c>
      <c r="I226" s="1">
        <v>44811</v>
      </c>
      <c r="J226" t="s">
        <v>13111</v>
      </c>
    </row>
    <row r="227" spans="1:10" x14ac:dyDescent="0.3">
      <c r="A227" t="s">
        <v>241</v>
      </c>
      <c r="B227" t="s">
        <v>242</v>
      </c>
      <c r="C227">
        <v>52</v>
      </c>
      <c r="D227" t="s">
        <v>13108</v>
      </c>
      <c r="E227" t="s">
        <v>13140</v>
      </c>
      <c r="F227" t="s">
        <v>27</v>
      </c>
      <c r="G227" t="s">
        <v>13354</v>
      </c>
      <c r="H227" s="3">
        <v>915452000000</v>
      </c>
      <c r="I227" s="1">
        <v>44229</v>
      </c>
      <c r="J227" t="s">
        <v>13111</v>
      </c>
    </row>
    <row r="228" spans="1:10" x14ac:dyDescent="0.3">
      <c r="A228" t="s">
        <v>2187</v>
      </c>
      <c r="B228" t="s">
        <v>2188</v>
      </c>
      <c r="C228">
        <v>53</v>
      </c>
      <c r="D228" t="s">
        <v>13126</v>
      </c>
      <c r="E228" t="s">
        <v>13112</v>
      </c>
      <c r="F228" t="s">
        <v>21</v>
      </c>
      <c r="G228" t="s">
        <v>13355</v>
      </c>
      <c r="H228">
        <v>9859144905</v>
      </c>
      <c r="I228" s="1">
        <v>44303</v>
      </c>
      <c r="J228" t="s">
        <v>13111</v>
      </c>
    </row>
    <row r="229" spans="1:10" x14ac:dyDescent="0.3">
      <c r="A229" t="s">
        <v>628</v>
      </c>
      <c r="B229" t="s">
        <v>629</v>
      </c>
      <c r="C229">
        <v>38</v>
      </c>
      <c r="D229" t="s">
        <v>13108</v>
      </c>
      <c r="E229" t="s">
        <v>13109</v>
      </c>
      <c r="F229" t="s">
        <v>27</v>
      </c>
      <c r="G229" t="s">
        <v>13356</v>
      </c>
      <c r="H229">
        <v>4913711209</v>
      </c>
      <c r="I229" s="1">
        <v>44312</v>
      </c>
      <c r="J229" t="s">
        <v>13111</v>
      </c>
    </row>
    <row r="230" spans="1:10" x14ac:dyDescent="0.3">
      <c r="A230" t="s">
        <v>1365</v>
      </c>
      <c r="B230" t="s">
        <v>1366</v>
      </c>
      <c r="C230">
        <v>50</v>
      </c>
      <c r="D230" t="s">
        <v>13108</v>
      </c>
      <c r="E230" t="s">
        <v>13119</v>
      </c>
      <c r="F230" t="s">
        <v>27</v>
      </c>
      <c r="G230" t="s">
        <v>13357</v>
      </c>
      <c r="H230" s="3">
        <v>919973000000</v>
      </c>
      <c r="I230" s="1">
        <v>44293</v>
      </c>
      <c r="J230" t="s">
        <v>13111</v>
      </c>
    </row>
    <row r="231" spans="1:10" x14ac:dyDescent="0.3">
      <c r="A231" t="s">
        <v>393</v>
      </c>
      <c r="B231" t="s">
        <v>394</v>
      </c>
      <c r="C231">
        <v>65</v>
      </c>
      <c r="D231" t="s">
        <v>13108</v>
      </c>
      <c r="E231" t="s">
        <v>13154</v>
      </c>
      <c r="F231" t="s">
        <v>33</v>
      </c>
      <c r="G231" t="s">
        <v>13358</v>
      </c>
      <c r="H231">
        <v>4182459767</v>
      </c>
      <c r="I231" s="1">
        <v>44330</v>
      </c>
      <c r="J231" t="s">
        <v>13111</v>
      </c>
    </row>
    <row r="232" spans="1:10" x14ac:dyDescent="0.3">
      <c r="A232" t="s">
        <v>2191</v>
      </c>
      <c r="B232" t="s">
        <v>2370</v>
      </c>
      <c r="C232">
        <v>55</v>
      </c>
      <c r="D232" t="s">
        <v>13104</v>
      </c>
      <c r="E232" t="s">
        <v>13117</v>
      </c>
      <c r="F232" t="s">
        <v>15</v>
      </c>
      <c r="G232" t="s">
        <v>13359</v>
      </c>
      <c r="H232">
        <v>4591483788</v>
      </c>
      <c r="I232" s="1">
        <v>44911</v>
      </c>
      <c r="J232" t="s">
        <v>13111</v>
      </c>
    </row>
    <row r="233" spans="1:10" x14ac:dyDescent="0.3">
      <c r="A233" t="s">
        <v>2471</v>
      </c>
      <c r="B233" t="s">
        <v>2472</v>
      </c>
      <c r="C233">
        <v>37</v>
      </c>
      <c r="D233" t="s">
        <v>13108</v>
      </c>
      <c r="E233" t="s">
        <v>13127</v>
      </c>
      <c r="F233" t="s">
        <v>27</v>
      </c>
      <c r="G233" t="s">
        <v>13360</v>
      </c>
      <c r="H233">
        <v>5211383941</v>
      </c>
      <c r="I233" s="1">
        <v>44687</v>
      </c>
      <c r="J233" t="s">
        <v>13107</v>
      </c>
    </row>
    <row r="234" spans="1:10" x14ac:dyDescent="0.3">
      <c r="A234" t="s">
        <v>770</v>
      </c>
      <c r="B234" t="s">
        <v>771</v>
      </c>
      <c r="C234">
        <v>65</v>
      </c>
      <c r="D234" t="s">
        <v>13104</v>
      </c>
      <c r="E234" t="s">
        <v>13127</v>
      </c>
      <c r="F234" t="s">
        <v>27</v>
      </c>
      <c r="G234" t="s">
        <v>13361</v>
      </c>
      <c r="H234">
        <v>8171691803</v>
      </c>
      <c r="I234" s="1">
        <v>44466</v>
      </c>
      <c r="J234" t="s">
        <v>13111</v>
      </c>
    </row>
    <row r="235" spans="1:10" x14ac:dyDescent="0.3">
      <c r="A235" t="s">
        <v>1389</v>
      </c>
      <c r="B235" t="s">
        <v>1390</v>
      </c>
      <c r="C235">
        <v>22</v>
      </c>
      <c r="D235" t="s">
        <v>13104</v>
      </c>
      <c r="E235" t="s">
        <v>13169</v>
      </c>
      <c r="F235" t="s">
        <v>15</v>
      </c>
      <c r="G235" t="s">
        <v>13362</v>
      </c>
      <c r="H235">
        <v>9697362944</v>
      </c>
      <c r="I235" s="1">
        <v>44740</v>
      </c>
      <c r="J235" t="s">
        <v>13122</v>
      </c>
    </row>
    <row r="236" spans="1:10" x14ac:dyDescent="0.3">
      <c r="A236" t="s">
        <v>1141</v>
      </c>
      <c r="B236" t="s">
        <v>1142</v>
      </c>
      <c r="C236">
        <v>42</v>
      </c>
      <c r="D236" t="s">
        <v>13108</v>
      </c>
      <c r="E236" t="s">
        <v>13140</v>
      </c>
      <c r="F236" t="s">
        <v>27</v>
      </c>
      <c r="G236" t="s">
        <v>13363</v>
      </c>
      <c r="H236">
        <v>6638764465</v>
      </c>
      <c r="I236" s="1">
        <v>44455</v>
      </c>
      <c r="J236" t="s">
        <v>13107</v>
      </c>
    </row>
    <row r="237" spans="1:10" x14ac:dyDescent="0.3">
      <c r="A237" t="s">
        <v>1021</v>
      </c>
      <c r="B237" t="s">
        <v>1022</v>
      </c>
      <c r="C237">
        <v>58</v>
      </c>
      <c r="D237" t="s">
        <v>13126</v>
      </c>
      <c r="E237" t="s">
        <v>13105</v>
      </c>
      <c r="F237" t="s">
        <v>27</v>
      </c>
      <c r="G237" t="s">
        <v>13364</v>
      </c>
      <c r="H237">
        <v>4344976100</v>
      </c>
      <c r="I237" s="1">
        <v>44902</v>
      </c>
      <c r="J237" t="s">
        <v>13111</v>
      </c>
    </row>
    <row r="238" spans="1:10" x14ac:dyDescent="0.3">
      <c r="A238" t="s">
        <v>1671</v>
      </c>
      <c r="B238" t="s">
        <v>1672</v>
      </c>
      <c r="C238">
        <v>37</v>
      </c>
      <c r="D238" t="s">
        <v>13104</v>
      </c>
      <c r="E238" t="s">
        <v>13117</v>
      </c>
      <c r="F238" t="s">
        <v>15</v>
      </c>
      <c r="G238" t="s">
        <v>13365</v>
      </c>
      <c r="H238">
        <v>1639229779</v>
      </c>
      <c r="I238" s="1">
        <v>44739</v>
      </c>
      <c r="J238" t="s">
        <v>13122</v>
      </c>
    </row>
    <row r="239" spans="1:10" x14ac:dyDescent="0.3">
      <c r="A239" t="s">
        <v>414</v>
      </c>
      <c r="B239" t="s">
        <v>415</v>
      </c>
      <c r="C239">
        <v>52</v>
      </c>
      <c r="D239" t="s">
        <v>13108</v>
      </c>
      <c r="E239" t="s">
        <v>13216</v>
      </c>
      <c r="F239" t="s">
        <v>33</v>
      </c>
      <c r="G239" t="s">
        <v>13366</v>
      </c>
      <c r="H239" s="3">
        <v>912109000000</v>
      </c>
      <c r="I239" s="1">
        <v>44919</v>
      </c>
      <c r="J239" t="s">
        <v>13111</v>
      </c>
    </row>
    <row r="240" spans="1:10" x14ac:dyDescent="0.3">
      <c r="A240" t="s">
        <v>173</v>
      </c>
      <c r="B240" t="s">
        <v>174</v>
      </c>
      <c r="C240">
        <v>44</v>
      </c>
      <c r="D240" t="s">
        <v>13104</v>
      </c>
      <c r="E240" t="s">
        <v>13109</v>
      </c>
      <c r="F240" t="s">
        <v>27</v>
      </c>
      <c r="G240" t="s">
        <v>13367</v>
      </c>
      <c r="H240" s="3">
        <v>918575000000</v>
      </c>
      <c r="I240" s="1">
        <v>44325</v>
      </c>
      <c r="J240" t="s">
        <v>13107</v>
      </c>
    </row>
    <row r="241" spans="1:10" x14ac:dyDescent="0.3">
      <c r="A241" t="s">
        <v>338</v>
      </c>
      <c r="B241" t="s">
        <v>339</v>
      </c>
      <c r="C241">
        <v>41</v>
      </c>
      <c r="D241" t="s">
        <v>13108</v>
      </c>
      <c r="E241" t="s">
        <v>13130</v>
      </c>
      <c r="F241" t="s">
        <v>15</v>
      </c>
      <c r="G241" t="s">
        <v>13368</v>
      </c>
      <c r="H241">
        <v>903839708</v>
      </c>
      <c r="I241" s="1">
        <v>44758</v>
      </c>
      <c r="J241" t="s">
        <v>13107</v>
      </c>
    </row>
    <row r="242" spans="1:10" x14ac:dyDescent="0.3">
      <c r="A242" t="s">
        <v>1687</v>
      </c>
      <c r="B242" t="s">
        <v>1688</v>
      </c>
      <c r="C242">
        <v>35</v>
      </c>
      <c r="D242" t="s">
        <v>13126</v>
      </c>
      <c r="E242" t="s">
        <v>13109</v>
      </c>
      <c r="F242" t="s">
        <v>27</v>
      </c>
      <c r="G242" t="s">
        <v>13369</v>
      </c>
      <c r="H242" s="3">
        <v>910941000000</v>
      </c>
      <c r="I242" s="1">
        <v>44528</v>
      </c>
      <c r="J242" t="s">
        <v>13122</v>
      </c>
    </row>
    <row r="243" spans="1:10" x14ac:dyDescent="0.3">
      <c r="A243" t="s">
        <v>693</v>
      </c>
      <c r="B243" t="s">
        <v>694</v>
      </c>
      <c r="C243">
        <v>30</v>
      </c>
      <c r="D243" t="s">
        <v>13108</v>
      </c>
      <c r="E243" t="s">
        <v>13105</v>
      </c>
      <c r="F243" t="s">
        <v>27</v>
      </c>
      <c r="G243" t="s">
        <v>13370</v>
      </c>
      <c r="H243">
        <v>7788326862</v>
      </c>
      <c r="I243" s="1">
        <v>44362</v>
      </c>
      <c r="J243" t="s">
        <v>13107</v>
      </c>
    </row>
    <row r="244" spans="1:10" x14ac:dyDescent="0.3">
      <c r="A244" t="s">
        <v>1857</v>
      </c>
      <c r="B244" t="s">
        <v>1858</v>
      </c>
      <c r="C244">
        <v>29</v>
      </c>
      <c r="D244" t="s">
        <v>13104</v>
      </c>
      <c r="E244" t="s">
        <v>13123</v>
      </c>
      <c r="F244" t="s">
        <v>33</v>
      </c>
      <c r="G244" t="s">
        <v>13371</v>
      </c>
      <c r="H244">
        <v>8673747298</v>
      </c>
      <c r="I244" s="1">
        <v>44361</v>
      </c>
      <c r="J244" t="s">
        <v>13107</v>
      </c>
    </row>
    <row r="245" spans="1:10" x14ac:dyDescent="0.3">
      <c r="A245" t="s">
        <v>491</v>
      </c>
      <c r="B245" t="s">
        <v>492</v>
      </c>
      <c r="C245">
        <v>53</v>
      </c>
      <c r="D245" t="s">
        <v>13108</v>
      </c>
      <c r="E245" t="s">
        <v>13112</v>
      </c>
      <c r="F245" t="s">
        <v>21</v>
      </c>
      <c r="G245" t="s">
        <v>13372</v>
      </c>
      <c r="H245">
        <v>3546184927</v>
      </c>
      <c r="I245" s="1">
        <v>44432</v>
      </c>
      <c r="J245" t="s">
        <v>13111</v>
      </c>
    </row>
    <row r="246" spans="1:10" x14ac:dyDescent="0.3">
      <c r="A246" t="s">
        <v>1711</v>
      </c>
      <c r="B246" t="s">
        <v>1712</v>
      </c>
      <c r="C246">
        <v>41</v>
      </c>
      <c r="D246" t="s">
        <v>13104</v>
      </c>
      <c r="E246" t="s">
        <v>13146</v>
      </c>
      <c r="F246" t="s">
        <v>21</v>
      </c>
      <c r="G246" t="s">
        <v>13373</v>
      </c>
      <c r="H246">
        <v>1821712670</v>
      </c>
      <c r="I246" s="1">
        <v>44308</v>
      </c>
      <c r="J246" t="s">
        <v>13107</v>
      </c>
    </row>
    <row r="247" spans="1:10" x14ac:dyDescent="0.3">
      <c r="A247" t="s">
        <v>1006</v>
      </c>
      <c r="B247" t="s">
        <v>1007</v>
      </c>
      <c r="C247">
        <v>35</v>
      </c>
      <c r="D247" t="s">
        <v>13104</v>
      </c>
      <c r="E247" t="s">
        <v>13117</v>
      </c>
      <c r="F247" t="s">
        <v>15</v>
      </c>
      <c r="G247" t="s">
        <v>13374</v>
      </c>
      <c r="H247" s="3">
        <v>915058000000</v>
      </c>
      <c r="I247" s="1">
        <v>44621</v>
      </c>
      <c r="J247" t="s">
        <v>13107</v>
      </c>
    </row>
    <row r="248" spans="1:10" x14ac:dyDescent="0.3">
      <c r="A248" t="s">
        <v>1469</v>
      </c>
      <c r="B248" t="s">
        <v>1470</v>
      </c>
      <c r="C248">
        <v>37</v>
      </c>
      <c r="D248" t="s">
        <v>13108</v>
      </c>
      <c r="E248" t="s">
        <v>13186</v>
      </c>
      <c r="F248" t="s">
        <v>21</v>
      </c>
      <c r="G248" t="s">
        <v>13375</v>
      </c>
      <c r="H248">
        <v>7554195765</v>
      </c>
      <c r="I248" s="1">
        <v>44753</v>
      </c>
      <c r="J248" t="s">
        <v>13107</v>
      </c>
    </row>
    <row r="249" spans="1:10" x14ac:dyDescent="0.3">
      <c r="A249" t="s">
        <v>797</v>
      </c>
      <c r="B249" t="s">
        <v>798</v>
      </c>
      <c r="C249">
        <v>43</v>
      </c>
      <c r="D249" t="s">
        <v>13104</v>
      </c>
      <c r="E249" t="s">
        <v>13130</v>
      </c>
      <c r="F249" t="s">
        <v>15</v>
      </c>
      <c r="G249" t="s">
        <v>13376</v>
      </c>
      <c r="H249">
        <v>5259099909</v>
      </c>
      <c r="I249" s="1">
        <v>44222</v>
      </c>
      <c r="J249" t="s">
        <v>13122</v>
      </c>
    </row>
    <row r="250" spans="1:10" x14ac:dyDescent="0.3">
      <c r="A250" t="s">
        <v>1727</v>
      </c>
      <c r="B250" t="s">
        <v>3505</v>
      </c>
      <c r="C250">
        <v>35</v>
      </c>
      <c r="D250" t="s">
        <v>13104</v>
      </c>
      <c r="E250" t="s">
        <v>13186</v>
      </c>
      <c r="F250" t="s">
        <v>21</v>
      </c>
      <c r="G250" t="s">
        <v>13377</v>
      </c>
      <c r="H250">
        <v>9560038333</v>
      </c>
      <c r="I250" s="1">
        <v>44910</v>
      </c>
      <c r="J250" t="s">
        <v>13107</v>
      </c>
    </row>
    <row r="251" spans="1:10" x14ac:dyDescent="0.3">
      <c r="A251" t="s">
        <v>690</v>
      </c>
      <c r="B251" t="s">
        <v>691</v>
      </c>
      <c r="C251">
        <v>49</v>
      </c>
      <c r="D251" t="s">
        <v>13108</v>
      </c>
      <c r="E251" t="s">
        <v>13123</v>
      </c>
      <c r="F251" t="s">
        <v>33</v>
      </c>
      <c r="G251" t="s">
        <v>13378</v>
      </c>
      <c r="H251">
        <v>2359519562</v>
      </c>
      <c r="I251" s="1">
        <v>44485</v>
      </c>
      <c r="J251" t="s">
        <v>13111</v>
      </c>
    </row>
    <row r="252" spans="1:10" x14ac:dyDescent="0.3">
      <c r="A252" t="s">
        <v>614</v>
      </c>
      <c r="B252" t="s">
        <v>615</v>
      </c>
      <c r="C252">
        <v>25</v>
      </c>
      <c r="D252" t="s">
        <v>13104</v>
      </c>
      <c r="E252" t="s">
        <v>13130</v>
      </c>
      <c r="F252" t="s">
        <v>15</v>
      </c>
      <c r="G252" t="s">
        <v>13379</v>
      </c>
      <c r="H252">
        <v>5045908874</v>
      </c>
      <c r="I252" s="1">
        <v>44232</v>
      </c>
      <c r="J252" t="s">
        <v>13107</v>
      </c>
    </row>
    <row r="253" spans="1:10" x14ac:dyDescent="0.3">
      <c r="A253" t="s">
        <v>1016</v>
      </c>
      <c r="B253" t="s">
        <v>1017</v>
      </c>
      <c r="C253">
        <v>43</v>
      </c>
      <c r="D253" t="s">
        <v>13108</v>
      </c>
      <c r="E253" t="s">
        <v>13186</v>
      </c>
      <c r="F253" t="s">
        <v>21</v>
      </c>
      <c r="G253" t="s">
        <v>13380</v>
      </c>
      <c r="H253" s="3">
        <v>911442000000</v>
      </c>
      <c r="I253" s="1">
        <v>44511</v>
      </c>
      <c r="J253" t="s">
        <v>13107</v>
      </c>
    </row>
    <row r="254" spans="1:10" x14ac:dyDescent="0.3">
      <c r="A254" t="s">
        <v>931</v>
      </c>
      <c r="B254" t="s">
        <v>932</v>
      </c>
      <c r="C254">
        <v>22</v>
      </c>
      <c r="D254" t="s">
        <v>13126</v>
      </c>
      <c r="E254" t="s">
        <v>13143</v>
      </c>
      <c r="F254" t="s">
        <v>33</v>
      </c>
      <c r="G254" t="s">
        <v>13381</v>
      </c>
      <c r="H254">
        <v>2343205261</v>
      </c>
      <c r="I254" s="1">
        <v>44889</v>
      </c>
      <c r="J254" t="s">
        <v>13122</v>
      </c>
    </row>
    <row r="255" spans="1:10" x14ac:dyDescent="0.3">
      <c r="A255" t="s">
        <v>983</v>
      </c>
      <c r="B255" t="s">
        <v>984</v>
      </c>
      <c r="C255">
        <v>42</v>
      </c>
      <c r="D255" t="s">
        <v>13108</v>
      </c>
      <c r="E255" t="s">
        <v>13112</v>
      </c>
      <c r="F255" t="s">
        <v>21</v>
      </c>
      <c r="G255" t="s">
        <v>13382</v>
      </c>
      <c r="H255">
        <v>6892255150</v>
      </c>
      <c r="I255" s="1">
        <v>44884</v>
      </c>
      <c r="J255" t="s">
        <v>13111</v>
      </c>
    </row>
    <row r="256" spans="1:10" x14ac:dyDescent="0.3">
      <c r="A256" t="s">
        <v>1590</v>
      </c>
      <c r="B256" t="s">
        <v>1591</v>
      </c>
      <c r="C256">
        <v>42</v>
      </c>
      <c r="D256" t="s">
        <v>13108</v>
      </c>
      <c r="E256" t="s">
        <v>13119</v>
      </c>
      <c r="F256" t="s">
        <v>27</v>
      </c>
      <c r="G256" t="s">
        <v>13383</v>
      </c>
      <c r="H256" s="3">
        <v>917141000000</v>
      </c>
      <c r="I256" s="1">
        <v>44337</v>
      </c>
      <c r="J256" t="s">
        <v>13107</v>
      </c>
    </row>
    <row r="257" spans="1:10" x14ac:dyDescent="0.3">
      <c r="A257" t="s">
        <v>2530</v>
      </c>
      <c r="B257" t="s">
        <v>2531</v>
      </c>
      <c r="C257">
        <v>35</v>
      </c>
      <c r="D257" t="s">
        <v>13104</v>
      </c>
      <c r="E257" t="s">
        <v>13127</v>
      </c>
      <c r="F257" t="s">
        <v>27</v>
      </c>
      <c r="G257" t="s">
        <v>13384</v>
      </c>
      <c r="H257">
        <v>7429315816</v>
      </c>
      <c r="I257" s="1">
        <v>44896</v>
      </c>
      <c r="J257" t="s">
        <v>13107</v>
      </c>
    </row>
    <row r="258" spans="1:10" x14ac:dyDescent="0.3">
      <c r="A258" t="s">
        <v>1422</v>
      </c>
      <c r="B258" t="s">
        <v>1423</v>
      </c>
      <c r="C258">
        <v>59</v>
      </c>
      <c r="D258" t="s">
        <v>13108</v>
      </c>
      <c r="E258" t="s">
        <v>13143</v>
      </c>
      <c r="F258" t="s">
        <v>33</v>
      </c>
      <c r="G258" t="s">
        <v>13385</v>
      </c>
      <c r="H258">
        <v>640234520</v>
      </c>
      <c r="I258" s="1">
        <v>44535</v>
      </c>
      <c r="J258" t="s">
        <v>13111</v>
      </c>
    </row>
    <row r="259" spans="1:10" x14ac:dyDescent="0.3">
      <c r="A259" t="s">
        <v>25</v>
      </c>
      <c r="B259" t="s">
        <v>26</v>
      </c>
      <c r="C259">
        <v>65</v>
      </c>
      <c r="D259" t="s">
        <v>13108</v>
      </c>
      <c r="E259" t="s">
        <v>13105</v>
      </c>
      <c r="F259" t="s">
        <v>27</v>
      </c>
      <c r="G259" t="s">
        <v>13386</v>
      </c>
      <c r="H259">
        <v>6202989542</v>
      </c>
      <c r="I259" s="1">
        <v>44308</v>
      </c>
      <c r="J259" t="s">
        <v>13111</v>
      </c>
    </row>
    <row r="260" spans="1:10" x14ac:dyDescent="0.3">
      <c r="A260" t="s">
        <v>403</v>
      </c>
      <c r="B260" t="s">
        <v>404</v>
      </c>
      <c r="C260">
        <v>40</v>
      </c>
      <c r="D260" t="s">
        <v>13126</v>
      </c>
      <c r="E260" t="s">
        <v>13127</v>
      </c>
      <c r="F260" t="s">
        <v>27</v>
      </c>
      <c r="G260" t="s">
        <v>13387</v>
      </c>
      <c r="H260" s="3">
        <v>912560000000</v>
      </c>
      <c r="I260" s="1">
        <v>44539</v>
      </c>
      <c r="J260" t="s">
        <v>13107</v>
      </c>
    </row>
    <row r="261" spans="1:10" x14ac:dyDescent="0.3">
      <c r="A261" t="s">
        <v>13</v>
      </c>
      <c r="B261" t="s">
        <v>14</v>
      </c>
      <c r="C261">
        <v>23</v>
      </c>
      <c r="D261" t="s">
        <v>13104</v>
      </c>
      <c r="E261" t="s">
        <v>13130</v>
      </c>
      <c r="F261" t="s">
        <v>15</v>
      </c>
      <c r="G261" t="s">
        <v>13388</v>
      </c>
      <c r="H261">
        <v>5661752156</v>
      </c>
      <c r="I261" s="1">
        <v>44202</v>
      </c>
      <c r="J261" t="s">
        <v>13107</v>
      </c>
    </row>
    <row r="262" spans="1:10" x14ac:dyDescent="0.3">
      <c r="A262" t="s">
        <v>541</v>
      </c>
      <c r="B262" t="s">
        <v>542</v>
      </c>
      <c r="C262">
        <v>60</v>
      </c>
      <c r="D262" t="s">
        <v>13108</v>
      </c>
      <c r="E262" t="s">
        <v>13186</v>
      </c>
      <c r="F262" t="s">
        <v>21</v>
      </c>
      <c r="G262" t="s">
        <v>13389</v>
      </c>
      <c r="H262">
        <v>3329481776</v>
      </c>
      <c r="I262" s="1">
        <v>44877</v>
      </c>
      <c r="J262" t="s">
        <v>13111</v>
      </c>
    </row>
    <row r="263" spans="1:10" x14ac:dyDescent="0.3">
      <c r="A263" t="s">
        <v>447</v>
      </c>
      <c r="B263" t="s">
        <v>448</v>
      </c>
      <c r="C263">
        <v>35</v>
      </c>
      <c r="D263" t="s">
        <v>13108</v>
      </c>
      <c r="E263" t="s">
        <v>13130</v>
      </c>
      <c r="F263" t="s">
        <v>15</v>
      </c>
      <c r="G263" t="s">
        <v>13390</v>
      </c>
      <c r="H263" s="3">
        <v>919920000000</v>
      </c>
      <c r="I263" s="1">
        <v>44778</v>
      </c>
      <c r="J263" t="s">
        <v>13122</v>
      </c>
    </row>
    <row r="264" spans="1:10" x14ac:dyDescent="0.3">
      <c r="A264" t="s">
        <v>313</v>
      </c>
      <c r="B264" t="s">
        <v>314</v>
      </c>
      <c r="C264">
        <v>59</v>
      </c>
      <c r="D264" t="s">
        <v>13108</v>
      </c>
      <c r="E264" t="s">
        <v>13186</v>
      </c>
      <c r="F264" t="s">
        <v>21</v>
      </c>
      <c r="G264" t="s">
        <v>13391</v>
      </c>
      <c r="H264" s="3">
        <v>912935000000</v>
      </c>
      <c r="I264" s="1">
        <v>44675</v>
      </c>
      <c r="J264" t="s">
        <v>13111</v>
      </c>
    </row>
    <row r="265" spans="1:10" x14ac:dyDescent="0.3">
      <c r="A265" t="s">
        <v>1061</v>
      </c>
      <c r="B265" t="s">
        <v>1062</v>
      </c>
      <c r="C265">
        <v>45</v>
      </c>
      <c r="D265" t="s">
        <v>13126</v>
      </c>
      <c r="E265" t="s">
        <v>13127</v>
      </c>
      <c r="F265" t="s">
        <v>27</v>
      </c>
      <c r="G265" t="s">
        <v>13392</v>
      </c>
      <c r="H265" s="3">
        <v>914338000000</v>
      </c>
      <c r="I265" s="1">
        <v>44843</v>
      </c>
      <c r="J265" t="s">
        <v>13107</v>
      </c>
    </row>
    <row r="266" spans="1:10" x14ac:dyDescent="0.3">
      <c r="A266" t="s">
        <v>1919</v>
      </c>
      <c r="B266" t="s">
        <v>1920</v>
      </c>
      <c r="C266">
        <v>24</v>
      </c>
      <c r="D266" t="s">
        <v>13104</v>
      </c>
      <c r="E266" t="s">
        <v>13169</v>
      </c>
      <c r="F266" t="s">
        <v>15</v>
      </c>
      <c r="G266" t="s">
        <v>13393</v>
      </c>
      <c r="H266">
        <v>1896529916</v>
      </c>
      <c r="I266" s="1">
        <v>44501</v>
      </c>
      <c r="J266" t="s">
        <v>13107</v>
      </c>
    </row>
    <row r="267" spans="1:10" x14ac:dyDescent="0.3">
      <c r="A267" t="s">
        <v>50</v>
      </c>
      <c r="B267" t="s">
        <v>51</v>
      </c>
      <c r="C267">
        <v>60</v>
      </c>
      <c r="D267" t="s">
        <v>13126</v>
      </c>
      <c r="E267" t="s">
        <v>13112</v>
      </c>
      <c r="F267" t="s">
        <v>21</v>
      </c>
      <c r="G267" t="s">
        <v>13394</v>
      </c>
      <c r="H267" s="3">
        <v>913327000000</v>
      </c>
      <c r="I267" s="1">
        <v>44794</v>
      </c>
      <c r="J267" t="s">
        <v>13111</v>
      </c>
    </row>
    <row r="268" spans="1:10" x14ac:dyDescent="0.3">
      <c r="A268" t="s">
        <v>2353</v>
      </c>
      <c r="B268" t="s">
        <v>2354</v>
      </c>
      <c r="C268">
        <v>52</v>
      </c>
      <c r="D268" t="s">
        <v>13108</v>
      </c>
      <c r="E268" t="s">
        <v>13138</v>
      </c>
      <c r="F268" t="s">
        <v>21</v>
      </c>
      <c r="G268" t="s">
        <v>13395</v>
      </c>
      <c r="H268">
        <v>694876609</v>
      </c>
      <c r="I268" s="1">
        <v>44433</v>
      </c>
      <c r="J268" t="s">
        <v>13111</v>
      </c>
    </row>
    <row r="269" spans="1:10" x14ac:dyDescent="0.3">
      <c r="A269" t="s">
        <v>1612</v>
      </c>
      <c r="B269" t="s">
        <v>1613</v>
      </c>
      <c r="C269">
        <v>22</v>
      </c>
      <c r="D269" t="s">
        <v>13104</v>
      </c>
      <c r="E269" t="s">
        <v>13148</v>
      </c>
      <c r="F269" t="s">
        <v>15</v>
      </c>
      <c r="G269" t="s">
        <v>13396</v>
      </c>
      <c r="H269">
        <v>673030618</v>
      </c>
      <c r="I269" s="1">
        <v>44391</v>
      </c>
      <c r="J269" t="s">
        <v>13111</v>
      </c>
    </row>
    <row r="270" spans="1:10" x14ac:dyDescent="0.3">
      <c r="A270" t="s">
        <v>538</v>
      </c>
      <c r="B270" t="s">
        <v>539</v>
      </c>
      <c r="C270">
        <v>62</v>
      </c>
      <c r="D270" t="s">
        <v>13104</v>
      </c>
      <c r="E270" t="s">
        <v>13143</v>
      </c>
      <c r="F270" t="s">
        <v>33</v>
      </c>
      <c r="G270" t="s">
        <v>13397</v>
      </c>
      <c r="H270">
        <v>2416232855</v>
      </c>
      <c r="I270" s="1">
        <v>44293</v>
      </c>
      <c r="J270" t="s">
        <v>13111</v>
      </c>
    </row>
    <row r="271" spans="1:10" x14ac:dyDescent="0.3">
      <c r="A271" t="s">
        <v>1356</v>
      </c>
      <c r="B271" t="s">
        <v>1357</v>
      </c>
      <c r="C271">
        <v>23</v>
      </c>
      <c r="D271" t="s">
        <v>13104</v>
      </c>
      <c r="E271" t="s">
        <v>13157</v>
      </c>
      <c r="F271" t="s">
        <v>21</v>
      </c>
      <c r="G271" t="s">
        <v>13398</v>
      </c>
      <c r="H271" s="3">
        <v>917811000000</v>
      </c>
      <c r="I271" s="1">
        <v>44682</v>
      </c>
      <c r="J271" t="s">
        <v>13111</v>
      </c>
    </row>
    <row r="272" spans="1:10" x14ac:dyDescent="0.3">
      <c r="A272" t="s">
        <v>2621</v>
      </c>
      <c r="B272" t="s">
        <v>2622</v>
      </c>
      <c r="C272">
        <v>53</v>
      </c>
      <c r="D272" t="s">
        <v>13108</v>
      </c>
      <c r="E272" t="s">
        <v>13127</v>
      </c>
      <c r="F272" t="s">
        <v>27</v>
      </c>
      <c r="G272" t="s">
        <v>13399</v>
      </c>
      <c r="H272">
        <v>8537530299</v>
      </c>
      <c r="I272" s="1">
        <v>44517</v>
      </c>
      <c r="J272" t="s">
        <v>13111</v>
      </c>
    </row>
    <row r="273" spans="1:10" x14ac:dyDescent="0.3">
      <c r="A273" t="s">
        <v>2379</v>
      </c>
      <c r="B273" t="s">
        <v>2380</v>
      </c>
      <c r="C273">
        <v>47</v>
      </c>
      <c r="D273" t="s">
        <v>13108</v>
      </c>
      <c r="E273" t="s">
        <v>13146</v>
      </c>
      <c r="F273" t="s">
        <v>21</v>
      </c>
      <c r="G273" t="s">
        <v>13400</v>
      </c>
      <c r="H273">
        <v>9922740709</v>
      </c>
      <c r="I273" s="1">
        <v>44748</v>
      </c>
      <c r="J273" t="s">
        <v>13111</v>
      </c>
    </row>
    <row r="274" spans="1:10" x14ac:dyDescent="0.3">
      <c r="A274" t="s">
        <v>1094</v>
      </c>
      <c r="B274" t="s">
        <v>1095</v>
      </c>
      <c r="C274">
        <v>61</v>
      </c>
      <c r="D274" t="s">
        <v>13104</v>
      </c>
      <c r="E274" t="s">
        <v>13119</v>
      </c>
      <c r="F274" t="s">
        <v>27</v>
      </c>
      <c r="G274" t="s">
        <v>13401</v>
      </c>
      <c r="H274" s="3">
        <v>913328000000</v>
      </c>
      <c r="I274" s="1">
        <v>44837</v>
      </c>
      <c r="J274" t="s">
        <v>13111</v>
      </c>
    </row>
    <row r="275" spans="1:10" x14ac:dyDescent="0.3">
      <c r="A275" t="s">
        <v>778</v>
      </c>
      <c r="B275" t="s">
        <v>779</v>
      </c>
      <c r="C275">
        <v>46</v>
      </c>
      <c r="D275" t="s">
        <v>13126</v>
      </c>
      <c r="E275" t="s">
        <v>13148</v>
      </c>
      <c r="F275" t="s">
        <v>15</v>
      </c>
      <c r="G275" t="s">
        <v>13402</v>
      </c>
      <c r="H275">
        <v>9744618464</v>
      </c>
      <c r="I275" s="1">
        <v>44852</v>
      </c>
      <c r="J275" t="s">
        <v>13111</v>
      </c>
    </row>
    <row r="276" spans="1:10" x14ac:dyDescent="0.3">
      <c r="A276" t="s">
        <v>1568</v>
      </c>
      <c r="B276" t="s">
        <v>1569</v>
      </c>
      <c r="C276">
        <v>49</v>
      </c>
      <c r="D276" t="s">
        <v>13104</v>
      </c>
      <c r="E276" t="s">
        <v>13157</v>
      </c>
      <c r="F276" t="s">
        <v>21</v>
      </c>
      <c r="G276" t="s">
        <v>13403</v>
      </c>
      <c r="H276">
        <v>2152340163</v>
      </c>
      <c r="I276" s="1">
        <v>44725</v>
      </c>
      <c r="J276" t="s">
        <v>13111</v>
      </c>
    </row>
    <row r="277" spans="1:10" x14ac:dyDescent="0.3">
      <c r="A277" t="s">
        <v>583</v>
      </c>
      <c r="B277" t="s">
        <v>584</v>
      </c>
      <c r="C277">
        <v>51</v>
      </c>
      <c r="D277" t="s">
        <v>13108</v>
      </c>
      <c r="E277" t="s">
        <v>13140</v>
      </c>
      <c r="F277" t="s">
        <v>27</v>
      </c>
      <c r="G277" t="s">
        <v>13404</v>
      </c>
      <c r="H277">
        <v>5964058186</v>
      </c>
      <c r="I277" s="1">
        <v>44796</v>
      </c>
      <c r="J277" t="s">
        <v>13111</v>
      </c>
    </row>
    <row r="278" spans="1:10" x14ac:dyDescent="0.3">
      <c r="A278" t="s">
        <v>528</v>
      </c>
      <c r="B278" t="s">
        <v>529</v>
      </c>
      <c r="C278">
        <v>50</v>
      </c>
      <c r="D278" t="s">
        <v>13108</v>
      </c>
      <c r="E278" t="s">
        <v>13140</v>
      </c>
      <c r="F278" t="s">
        <v>27</v>
      </c>
      <c r="G278" t="s">
        <v>13405</v>
      </c>
      <c r="H278" s="3">
        <v>910490000000</v>
      </c>
      <c r="I278" s="1">
        <v>44211</v>
      </c>
      <c r="J278" t="s">
        <v>13111</v>
      </c>
    </row>
    <row r="279" spans="1:10" x14ac:dyDescent="0.3">
      <c r="A279" t="s">
        <v>270</v>
      </c>
      <c r="B279" t="s">
        <v>271</v>
      </c>
      <c r="C279">
        <v>42</v>
      </c>
      <c r="D279" t="s">
        <v>13104</v>
      </c>
      <c r="E279" t="s">
        <v>13148</v>
      </c>
      <c r="F279" t="s">
        <v>15</v>
      </c>
      <c r="G279" t="s">
        <v>13406</v>
      </c>
      <c r="H279">
        <v>2283306179</v>
      </c>
      <c r="I279" s="1">
        <v>44271</v>
      </c>
      <c r="J279" t="s">
        <v>13107</v>
      </c>
    </row>
    <row r="280" spans="1:10" x14ac:dyDescent="0.3">
      <c r="A280" t="s">
        <v>889</v>
      </c>
      <c r="B280" t="s">
        <v>890</v>
      </c>
      <c r="C280">
        <v>49</v>
      </c>
      <c r="D280" t="s">
        <v>13108</v>
      </c>
      <c r="E280" t="s">
        <v>13112</v>
      </c>
      <c r="F280" t="s">
        <v>21</v>
      </c>
      <c r="G280" t="s">
        <v>13407</v>
      </c>
      <c r="H280">
        <v>5643024737</v>
      </c>
      <c r="I280" s="1">
        <v>44254</v>
      </c>
      <c r="J280" t="s">
        <v>13111</v>
      </c>
    </row>
    <row r="281" spans="1:10" x14ac:dyDescent="0.3">
      <c r="A281" t="s">
        <v>75</v>
      </c>
      <c r="B281" t="s">
        <v>76</v>
      </c>
      <c r="C281">
        <v>40</v>
      </c>
      <c r="D281" t="s">
        <v>13126</v>
      </c>
      <c r="E281" t="s">
        <v>13112</v>
      </c>
      <c r="F281" t="s">
        <v>21</v>
      </c>
      <c r="G281" t="s">
        <v>13408</v>
      </c>
      <c r="H281">
        <v>8157882850</v>
      </c>
      <c r="I281" s="1">
        <v>44296</v>
      </c>
      <c r="J281" t="s">
        <v>13107</v>
      </c>
    </row>
    <row r="282" spans="1:10" x14ac:dyDescent="0.3">
      <c r="A282" t="s">
        <v>1065</v>
      </c>
      <c r="B282" t="s">
        <v>1066</v>
      </c>
      <c r="C282">
        <v>59</v>
      </c>
      <c r="D282" t="s">
        <v>13108</v>
      </c>
      <c r="E282" t="s">
        <v>13148</v>
      </c>
      <c r="F282" t="s">
        <v>15</v>
      </c>
      <c r="G282" t="s">
        <v>13409</v>
      </c>
      <c r="H282">
        <v>4683717995</v>
      </c>
      <c r="I282" s="1">
        <v>44585</v>
      </c>
      <c r="J282" t="s">
        <v>13111</v>
      </c>
    </row>
    <row r="283" spans="1:10" x14ac:dyDescent="0.3">
      <c r="A283" t="s">
        <v>1164</v>
      </c>
      <c r="B283" t="s">
        <v>1165</v>
      </c>
      <c r="C283">
        <v>29</v>
      </c>
      <c r="D283" t="s">
        <v>13108</v>
      </c>
      <c r="E283" t="s">
        <v>13146</v>
      </c>
      <c r="F283" t="s">
        <v>21</v>
      </c>
      <c r="G283" t="s">
        <v>13410</v>
      </c>
      <c r="H283" s="3">
        <v>917484000000</v>
      </c>
      <c r="I283" s="1">
        <v>44722</v>
      </c>
      <c r="J283" t="s">
        <v>13107</v>
      </c>
    </row>
    <row r="284" spans="1:10" x14ac:dyDescent="0.3">
      <c r="A284" t="s">
        <v>351</v>
      </c>
      <c r="B284" t="s">
        <v>352</v>
      </c>
      <c r="C284">
        <v>41</v>
      </c>
      <c r="D284" t="s">
        <v>13104</v>
      </c>
      <c r="E284" t="s">
        <v>13148</v>
      </c>
      <c r="F284" t="s">
        <v>15</v>
      </c>
      <c r="G284" t="s">
        <v>13411</v>
      </c>
      <c r="H284">
        <v>9441817354</v>
      </c>
      <c r="I284" s="1">
        <v>44820</v>
      </c>
      <c r="J284" t="s">
        <v>13107</v>
      </c>
    </row>
    <row r="285" spans="1:10" x14ac:dyDescent="0.3">
      <c r="A285" t="s">
        <v>148</v>
      </c>
      <c r="B285" t="s">
        <v>149</v>
      </c>
      <c r="C285">
        <v>63</v>
      </c>
      <c r="D285" t="s">
        <v>13108</v>
      </c>
      <c r="E285" t="s">
        <v>13157</v>
      </c>
      <c r="F285" t="s">
        <v>21</v>
      </c>
      <c r="G285" t="s">
        <v>13412</v>
      </c>
      <c r="H285">
        <v>9103011709</v>
      </c>
      <c r="I285" s="1">
        <v>44514</v>
      </c>
      <c r="J285" t="s">
        <v>13111</v>
      </c>
    </row>
    <row r="286" spans="1:10" x14ac:dyDescent="0.3">
      <c r="A286" t="s">
        <v>291</v>
      </c>
      <c r="B286" t="s">
        <v>292</v>
      </c>
      <c r="C286">
        <v>48</v>
      </c>
      <c r="D286" t="s">
        <v>13126</v>
      </c>
      <c r="E286" t="s">
        <v>13216</v>
      </c>
      <c r="F286" t="s">
        <v>33</v>
      </c>
      <c r="G286" t="s">
        <v>13413</v>
      </c>
      <c r="H286" s="3">
        <v>917079000000</v>
      </c>
      <c r="I286" s="1">
        <v>44281</v>
      </c>
      <c r="J286" t="s">
        <v>13111</v>
      </c>
    </row>
    <row r="287" spans="1:10" x14ac:dyDescent="0.3">
      <c r="A287" t="s">
        <v>228</v>
      </c>
      <c r="B287" t="s">
        <v>229</v>
      </c>
      <c r="C287">
        <v>23</v>
      </c>
      <c r="D287" t="s">
        <v>13104</v>
      </c>
      <c r="E287" t="s">
        <v>13157</v>
      </c>
      <c r="F287" t="s">
        <v>21</v>
      </c>
      <c r="G287" t="s">
        <v>13414</v>
      </c>
      <c r="H287">
        <v>7965210769</v>
      </c>
      <c r="I287" s="1">
        <v>44558</v>
      </c>
      <c r="J287" t="s">
        <v>13122</v>
      </c>
    </row>
    <row r="288" spans="1:10" x14ac:dyDescent="0.3">
      <c r="A288" t="s">
        <v>682</v>
      </c>
      <c r="B288" t="s">
        <v>683</v>
      </c>
      <c r="C288">
        <v>26</v>
      </c>
      <c r="D288" t="s">
        <v>13108</v>
      </c>
      <c r="E288" t="s">
        <v>13105</v>
      </c>
      <c r="F288" t="s">
        <v>27</v>
      </c>
      <c r="G288" t="s">
        <v>13415</v>
      </c>
      <c r="H288" s="3">
        <v>919665000000</v>
      </c>
      <c r="I288" s="1">
        <v>44900</v>
      </c>
      <c r="J288" t="s">
        <v>13107</v>
      </c>
    </row>
    <row r="289" spans="1:10" x14ac:dyDescent="0.3">
      <c r="A289" t="s">
        <v>2307</v>
      </c>
      <c r="B289" t="s">
        <v>2308</v>
      </c>
      <c r="C289">
        <v>46</v>
      </c>
      <c r="D289" t="s">
        <v>13104</v>
      </c>
      <c r="E289" t="s">
        <v>13105</v>
      </c>
      <c r="F289" t="s">
        <v>27</v>
      </c>
      <c r="G289" t="s">
        <v>13416</v>
      </c>
      <c r="H289">
        <v>8185924418</v>
      </c>
      <c r="I289" s="1">
        <v>44865</v>
      </c>
      <c r="J289" t="s">
        <v>13111</v>
      </c>
    </row>
    <row r="290" spans="1:10" x14ac:dyDescent="0.3">
      <c r="A290" t="s">
        <v>586</v>
      </c>
      <c r="B290" t="s">
        <v>587</v>
      </c>
      <c r="C290">
        <v>54</v>
      </c>
      <c r="D290" t="s">
        <v>13104</v>
      </c>
      <c r="E290" t="s">
        <v>13143</v>
      </c>
      <c r="F290" t="s">
        <v>33</v>
      </c>
      <c r="G290" t="s">
        <v>13417</v>
      </c>
      <c r="H290" s="3">
        <v>917590000000</v>
      </c>
      <c r="I290" s="1">
        <v>44699</v>
      </c>
      <c r="J290" t="s">
        <v>13111</v>
      </c>
    </row>
    <row r="291" spans="1:10" x14ac:dyDescent="0.3">
      <c r="A291" t="s">
        <v>1450</v>
      </c>
      <c r="B291" t="s">
        <v>1451</v>
      </c>
      <c r="C291">
        <v>54</v>
      </c>
      <c r="D291" t="s">
        <v>13104</v>
      </c>
      <c r="E291" t="s">
        <v>13157</v>
      </c>
      <c r="F291" t="s">
        <v>21</v>
      </c>
      <c r="G291" t="s">
        <v>13418</v>
      </c>
      <c r="H291">
        <v>4756522710</v>
      </c>
      <c r="I291" s="1">
        <v>44436</v>
      </c>
      <c r="J291" t="s">
        <v>13111</v>
      </c>
    </row>
    <row r="292" spans="1:10" x14ac:dyDescent="0.3">
      <c r="A292" t="s">
        <v>221</v>
      </c>
      <c r="B292" t="s">
        <v>222</v>
      </c>
      <c r="C292">
        <v>58</v>
      </c>
      <c r="D292" t="s">
        <v>13108</v>
      </c>
      <c r="E292" t="s">
        <v>13119</v>
      </c>
      <c r="F292" t="s">
        <v>27</v>
      </c>
      <c r="G292" t="s">
        <v>13419</v>
      </c>
      <c r="H292">
        <v>6120851301</v>
      </c>
      <c r="I292" s="1">
        <v>44436</v>
      </c>
      <c r="J292" t="s">
        <v>13111</v>
      </c>
    </row>
    <row r="293" spans="1:10" x14ac:dyDescent="0.3">
      <c r="A293" t="s">
        <v>928</v>
      </c>
      <c r="B293" t="s">
        <v>929</v>
      </c>
      <c r="C293">
        <v>40</v>
      </c>
      <c r="D293" t="s">
        <v>13126</v>
      </c>
      <c r="E293" t="s">
        <v>13127</v>
      </c>
      <c r="F293" t="s">
        <v>27</v>
      </c>
      <c r="G293" t="s">
        <v>13420</v>
      </c>
      <c r="H293">
        <v>9578871700</v>
      </c>
      <c r="I293" s="1">
        <v>44744</v>
      </c>
      <c r="J293" t="s">
        <v>13111</v>
      </c>
    </row>
    <row r="294" spans="1:10" x14ac:dyDescent="0.3">
      <c r="A294" t="s">
        <v>636</v>
      </c>
      <c r="B294" t="s">
        <v>637</v>
      </c>
      <c r="C294">
        <v>54</v>
      </c>
      <c r="D294" t="s">
        <v>13104</v>
      </c>
      <c r="E294" t="s">
        <v>13157</v>
      </c>
      <c r="F294" t="s">
        <v>21</v>
      </c>
      <c r="G294" t="s">
        <v>13421</v>
      </c>
      <c r="H294">
        <v>4212211433</v>
      </c>
      <c r="I294" s="1">
        <v>44614</v>
      </c>
      <c r="J294" t="s">
        <v>13111</v>
      </c>
    </row>
    <row r="295" spans="1:10" x14ac:dyDescent="0.3">
      <c r="A295" t="s">
        <v>348</v>
      </c>
      <c r="B295" t="s">
        <v>349</v>
      </c>
      <c r="C295">
        <v>40</v>
      </c>
      <c r="D295" t="s">
        <v>13108</v>
      </c>
      <c r="E295" t="s">
        <v>13169</v>
      </c>
      <c r="F295" t="s">
        <v>15</v>
      </c>
      <c r="G295" t="s">
        <v>13422</v>
      </c>
      <c r="H295">
        <v>2788457852</v>
      </c>
      <c r="I295" s="1">
        <v>44822</v>
      </c>
      <c r="J295" t="s">
        <v>13111</v>
      </c>
    </row>
    <row r="296" spans="1:10" x14ac:dyDescent="0.3">
      <c r="A296" t="s">
        <v>2119</v>
      </c>
      <c r="B296" t="s">
        <v>2120</v>
      </c>
      <c r="C296">
        <v>39</v>
      </c>
      <c r="D296" t="s">
        <v>13108</v>
      </c>
      <c r="E296" t="s">
        <v>13157</v>
      </c>
      <c r="F296" t="s">
        <v>21</v>
      </c>
      <c r="G296" t="s">
        <v>13423</v>
      </c>
      <c r="H296" s="3">
        <v>918504000000</v>
      </c>
      <c r="I296" s="1">
        <v>44626</v>
      </c>
      <c r="J296" t="s">
        <v>13111</v>
      </c>
    </row>
    <row r="297" spans="1:10" x14ac:dyDescent="0.3">
      <c r="A297" t="s">
        <v>1013</v>
      </c>
      <c r="B297" t="s">
        <v>1014</v>
      </c>
      <c r="C297">
        <v>51</v>
      </c>
      <c r="D297" t="s">
        <v>13104</v>
      </c>
      <c r="E297" t="s">
        <v>13169</v>
      </c>
      <c r="F297" t="s">
        <v>15</v>
      </c>
      <c r="G297" t="s">
        <v>13424</v>
      </c>
      <c r="H297">
        <v>95425908</v>
      </c>
      <c r="I297" s="1">
        <v>44922</v>
      </c>
      <c r="J297" t="s">
        <v>13111</v>
      </c>
    </row>
    <row r="298" spans="1:10" x14ac:dyDescent="0.3">
      <c r="A298" t="s">
        <v>1503</v>
      </c>
      <c r="B298" t="s">
        <v>1504</v>
      </c>
      <c r="C298">
        <v>42</v>
      </c>
      <c r="D298" t="s">
        <v>13104</v>
      </c>
      <c r="E298" t="s">
        <v>13143</v>
      </c>
      <c r="F298" t="s">
        <v>33</v>
      </c>
      <c r="G298" t="s">
        <v>13425</v>
      </c>
      <c r="H298">
        <v>8439708575</v>
      </c>
      <c r="I298" s="1">
        <v>44681</v>
      </c>
      <c r="J298" t="s">
        <v>13111</v>
      </c>
    </row>
    <row r="299" spans="1:10" x14ac:dyDescent="0.3">
      <c r="A299" t="s">
        <v>284</v>
      </c>
      <c r="B299" t="s">
        <v>285</v>
      </c>
      <c r="C299">
        <v>54</v>
      </c>
      <c r="D299" t="s">
        <v>13104</v>
      </c>
      <c r="E299" t="s">
        <v>13143</v>
      </c>
      <c r="F299" t="s">
        <v>33</v>
      </c>
      <c r="G299" t="s">
        <v>13426</v>
      </c>
      <c r="H299">
        <v>3360285447</v>
      </c>
      <c r="I299" s="1">
        <v>44478</v>
      </c>
      <c r="J299" t="s">
        <v>13111</v>
      </c>
    </row>
    <row r="300" spans="1:10" x14ac:dyDescent="0.3">
      <c r="A300" t="s">
        <v>3538</v>
      </c>
      <c r="B300" t="s">
        <v>3539</v>
      </c>
      <c r="C300">
        <v>34</v>
      </c>
      <c r="D300" t="s">
        <v>13108</v>
      </c>
      <c r="E300" t="s">
        <v>13127</v>
      </c>
      <c r="F300" t="s">
        <v>27</v>
      </c>
      <c r="G300" t="s">
        <v>13427</v>
      </c>
      <c r="H300">
        <v>5639370772</v>
      </c>
      <c r="I300" s="1">
        <v>44476</v>
      </c>
      <c r="J300" t="s">
        <v>13111</v>
      </c>
    </row>
    <row r="301" spans="1:10" x14ac:dyDescent="0.3">
      <c r="A301" t="s">
        <v>670</v>
      </c>
      <c r="B301" t="s">
        <v>671</v>
      </c>
      <c r="C301">
        <v>51</v>
      </c>
      <c r="D301" t="s">
        <v>13104</v>
      </c>
      <c r="E301" t="s">
        <v>13140</v>
      </c>
      <c r="F301" t="s">
        <v>27</v>
      </c>
      <c r="G301" t="s">
        <v>13428</v>
      </c>
      <c r="H301" s="3">
        <v>919194000000</v>
      </c>
      <c r="I301" s="1">
        <v>44609</v>
      </c>
      <c r="J301" t="s">
        <v>13111</v>
      </c>
    </row>
    <row r="302" spans="1:10" x14ac:dyDescent="0.3">
      <c r="A302" t="s">
        <v>2136</v>
      </c>
      <c r="B302" t="s">
        <v>2137</v>
      </c>
      <c r="C302">
        <v>63</v>
      </c>
      <c r="D302" t="s">
        <v>13108</v>
      </c>
      <c r="E302" t="s">
        <v>13109</v>
      </c>
      <c r="F302" t="s">
        <v>27</v>
      </c>
      <c r="G302" t="s">
        <v>13429</v>
      </c>
      <c r="H302">
        <v>2507300516</v>
      </c>
      <c r="I302" s="1">
        <v>44332</v>
      </c>
      <c r="J302" t="s">
        <v>13111</v>
      </c>
    </row>
    <row r="303" spans="1:10" x14ac:dyDescent="0.3">
      <c r="A303" t="s">
        <v>205</v>
      </c>
      <c r="B303" t="s">
        <v>206</v>
      </c>
      <c r="C303">
        <v>54</v>
      </c>
      <c r="D303" t="s">
        <v>13108</v>
      </c>
      <c r="E303" t="s">
        <v>13114</v>
      </c>
      <c r="F303" t="s">
        <v>15</v>
      </c>
      <c r="G303" t="s">
        <v>13430</v>
      </c>
      <c r="H303" s="3">
        <v>915854000000</v>
      </c>
      <c r="I303" s="1">
        <v>44773</v>
      </c>
      <c r="J303" t="s">
        <v>13111</v>
      </c>
    </row>
    <row r="304" spans="1:10" x14ac:dyDescent="0.3">
      <c r="A304" t="s">
        <v>431</v>
      </c>
      <c r="B304" t="s">
        <v>432</v>
      </c>
      <c r="C304">
        <v>34</v>
      </c>
      <c r="D304" t="s">
        <v>13104</v>
      </c>
      <c r="E304" t="s">
        <v>13105</v>
      </c>
      <c r="F304" t="s">
        <v>27</v>
      </c>
      <c r="G304" t="s">
        <v>13431</v>
      </c>
      <c r="H304">
        <v>4618872888</v>
      </c>
      <c r="I304" s="1">
        <v>44440</v>
      </c>
      <c r="J304" t="s">
        <v>13107</v>
      </c>
    </row>
    <row r="305" spans="1:10" x14ac:dyDescent="0.3">
      <c r="A305" t="s">
        <v>1430</v>
      </c>
      <c r="B305" t="s">
        <v>1431</v>
      </c>
      <c r="C305">
        <v>31</v>
      </c>
      <c r="D305" t="s">
        <v>13126</v>
      </c>
      <c r="E305" t="s">
        <v>13146</v>
      </c>
      <c r="F305" t="s">
        <v>21</v>
      </c>
      <c r="G305" t="s">
        <v>13432</v>
      </c>
      <c r="H305">
        <v>4116402135</v>
      </c>
      <c r="I305" s="1">
        <v>44443</v>
      </c>
      <c r="J305" t="s">
        <v>13107</v>
      </c>
    </row>
    <row r="306" spans="1:10" x14ac:dyDescent="0.3">
      <c r="A306" t="s">
        <v>1289</v>
      </c>
      <c r="B306" t="s">
        <v>1290</v>
      </c>
      <c r="C306">
        <v>45</v>
      </c>
      <c r="D306" t="s">
        <v>13104</v>
      </c>
      <c r="E306" t="s">
        <v>13130</v>
      </c>
      <c r="F306" t="s">
        <v>15</v>
      </c>
      <c r="G306" t="s">
        <v>13433</v>
      </c>
      <c r="H306" s="3">
        <v>911113000000</v>
      </c>
      <c r="I306" s="1">
        <v>44346</v>
      </c>
      <c r="J306" t="s">
        <v>13107</v>
      </c>
    </row>
    <row r="307" spans="1:10" x14ac:dyDescent="0.3">
      <c r="A307" t="s">
        <v>59</v>
      </c>
      <c r="B307" t="s">
        <v>60</v>
      </c>
      <c r="C307">
        <v>48</v>
      </c>
      <c r="D307" t="s">
        <v>13108</v>
      </c>
      <c r="E307" t="s">
        <v>13164</v>
      </c>
      <c r="F307" t="s">
        <v>33</v>
      </c>
      <c r="G307" t="s">
        <v>13434</v>
      </c>
      <c r="H307">
        <v>8489968224</v>
      </c>
      <c r="I307" s="1">
        <v>44335</v>
      </c>
      <c r="J307" t="s">
        <v>13111</v>
      </c>
    </row>
    <row r="308" spans="1:10" x14ac:dyDescent="0.3">
      <c r="A308" t="s">
        <v>494</v>
      </c>
      <c r="B308" t="s">
        <v>495</v>
      </c>
      <c r="C308">
        <v>47</v>
      </c>
      <c r="D308" t="s">
        <v>13126</v>
      </c>
      <c r="E308" t="s">
        <v>13130</v>
      </c>
      <c r="F308" t="s">
        <v>15</v>
      </c>
      <c r="G308" t="s">
        <v>13435</v>
      </c>
      <c r="H308">
        <v>8840301976</v>
      </c>
      <c r="I308" s="1">
        <v>44261</v>
      </c>
      <c r="J308" t="s">
        <v>13111</v>
      </c>
    </row>
    <row r="309" spans="1:10" x14ac:dyDescent="0.3">
      <c r="A309" t="s">
        <v>262</v>
      </c>
      <c r="B309" t="s">
        <v>263</v>
      </c>
      <c r="C309">
        <v>64</v>
      </c>
      <c r="D309" t="s">
        <v>13104</v>
      </c>
      <c r="E309" t="s">
        <v>13127</v>
      </c>
      <c r="F309" t="s">
        <v>27</v>
      </c>
      <c r="G309" t="s">
        <v>13436</v>
      </c>
      <c r="H309">
        <v>919184116</v>
      </c>
      <c r="I309" s="1">
        <v>44247</v>
      </c>
      <c r="J309" t="s">
        <v>13111</v>
      </c>
    </row>
    <row r="310" spans="1:10" x14ac:dyDescent="0.3">
      <c r="A310" t="s">
        <v>934</v>
      </c>
      <c r="B310" t="s">
        <v>935</v>
      </c>
      <c r="C310">
        <v>29</v>
      </c>
      <c r="D310" t="s">
        <v>13104</v>
      </c>
      <c r="E310" t="s">
        <v>13138</v>
      </c>
      <c r="F310" t="s">
        <v>21</v>
      </c>
      <c r="G310" t="s">
        <v>13437</v>
      </c>
      <c r="H310">
        <v>4372526413</v>
      </c>
      <c r="I310" s="1">
        <v>44535</v>
      </c>
      <c r="J310" t="s">
        <v>13122</v>
      </c>
    </row>
    <row r="311" spans="1:10" x14ac:dyDescent="0.3">
      <c r="A311" t="s">
        <v>1830</v>
      </c>
      <c r="B311" t="s">
        <v>1831</v>
      </c>
      <c r="C311">
        <v>31</v>
      </c>
      <c r="D311" t="s">
        <v>13104</v>
      </c>
      <c r="E311" t="s">
        <v>13157</v>
      </c>
      <c r="F311" t="s">
        <v>21</v>
      </c>
      <c r="G311" t="s">
        <v>13438</v>
      </c>
      <c r="H311">
        <v>1812494669</v>
      </c>
      <c r="I311" s="1">
        <v>44630</v>
      </c>
      <c r="J311" t="s">
        <v>13122</v>
      </c>
    </row>
    <row r="312" spans="1:10" x14ac:dyDescent="0.3">
      <c r="A312" t="s">
        <v>960</v>
      </c>
      <c r="B312" t="s">
        <v>961</v>
      </c>
      <c r="C312">
        <v>47</v>
      </c>
      <c r="D312" t="s">
        <v>13108</v>
      </c>
      <c r="E312" t="s">
        <v>13119</v>
      </c>
      <c r="F312" t="s">
        <v>27</v>
      </c>
      <c r="G312" t="s">
        <v>13439</v>
      </c>
      <c r="H312">
        <v>3433189099</v>
      </c>
      <c r="I312" s="1">
        <v>44522</v>
      </c>
      <c r="J312" t="s">
        <v>13111</v>
      </c>
    </row>
    <row r="313" spans="1:10" x14ac:dyDescent="0.3">
      <c r="A313" t="s">
        <v>1300</v>
      </c>
      <c r="B313" t="s">
        <v>1301</v>
      </c>
      <c r="C313">
        <v>47</v>
      </c>
      <c r="D313" t="s">
        <v>13104</v>
      </c>
      <c r="E313" t="s">
        <v>13112</v>
      </c>
      <c r="F313" t="s">
        <v>21</v>
      </c>
      <c r="G313" t="s">
        <v>13440</v>
      </c>
      <c r="H313" s="3">
        <v>914095000000</v>
      </c>
      <c r="I313" s="1">
        <v>44591</v>
      </c>
      <c r="J313" t="s">
        <v>13111</v>
      </c>
    </row>
    <row r="314" spans="1:10" x14ac:dyDescent="0.3">
      <c r="A314" t="s">
        <v>88</v>
      </c>
      <c r="B314" t="s">
        <v>89</v>
      </c>
      <c r="C314">
        <v>33</v>
      </c>
      <c r="D314" t="s">
        <v>13108</v>
      </c>
      <c r="E314" t="s">
        <v>13114</v>
      </c>
      <c r="F314" t="s">
        <v>15</v>
      </c>
      <c r="G314" t="s">
        <v>13441</v>
      </c>
      <c r="H314">
        <v>2661608981</v>
      </c>
      <c r="I314" s="1">
        <v>44351</v>
      </c>
      <c r="J314" t="s">
        <v>13107</v>
      </c>
    </row>
    <row r="315" spans="1:10" x14ac:dyDescent="0.3">
      <c r="A315" t="s">
        <v>1758</v>
      </c>
      <c r="B315" t="s">
        <v>1759</v>
      </c>
      <c r="C315">
        <v>55</v>
      </c>
      <c r="D315" t="s">
        <v>13104</v>
      </c>
      <c r="E315" t="s">
        <v>13130</v>
      </c>
      <c r="F315" t="s">
        <v>15</v>
      </c>
      <c r="G315" t="s">
        <v>13442</v>
      </c>
      <c r="H315">
        <v>1169927694</v>
      </c>
      <c r="I315" s="1">
        <v>44532</v>
      </c>
      <c r="J315" t="s">
        <v>13111</v>
      </c>
    </row>
    <row r="316" spans="1:10" x14ac:dyDescent="0.3">
      <c r="A316" t="s">
        <v>1157</v>
      </c>
      <c r="B316" t="s">
        <v>1158</v>
      </c>
      <c r="C316">
        <v>29</v>
      </c>
      <c r="D316" t="s">
        <v>13126</v>
      </c>
      <c r="E316" t="s">
        <v>13119</v>
      </c>
      <c r="F316" t="s">
        <v>27</v>
      </c>
      <c r="G316" t="s">
        <v>13443</v>
      </c>
      <c r="H316" s="3">
        <v>915809000000</v>
      </c>
      <c r="I316" s="1">
        <v>44308</v>
      </c>
      <c r="J316" t="s">
        <v>13122</v>
      </c>
    </row>
    <row r="317" spans="1:10" x14ac:dyDescent="0.3">
      <c r="A317" t="s">
        <v>901</v>
      </c>
      <c r="B317" t="s">
        <v>902</v>
      </c>
      <c r="C317">
        <v>32</v>
      </c>
      <c r="D317" t="s">
        <v>13108</v>
      </c>
      <c r="E317" t="s">
        <v>13157</v>
      </c>
      <c r="F317" t="s">
        <v>21</v>
      </c>
      <c r="G317" t="s">
        <v>13444</v>
      </c>
      <c r="H317">
        <v>612073510</v>
      </c>
      <c r="I317" s="1">
        <v>44701</v>
      </c>
      <c r="J317" t="s">
        <v>13107</v>
      </c>
    </row>
    <row r="318" spans="1:10" x14ac:dyDescent="0.3">
      <c r="A318" t="s">
        <v>667</v>
      </c>
      <c r="B318" t="s">
        <v>668</v>
      </c>
      <c r="C318">
        <v>35</v>
      </c>
      <c r="D318" t="s">
        <v>13126</v>
      </c>
      <c r="E318" t="s">
        <v>13164</v>
      </c>
      <c r="F318" t="s">
        <v>33</v>
      </c>
      <c r="G318" t="s">
        <v>13445</v>
      </c>
      <c r="H318">
        <v>2852297610</v>
      </c>
      <c r="I318" s="1">
        <v>44465</v>
      </c>
      <c r="J318" t="s">
        <v>13122</v>
      </c>
    </row>
    <row r="319" spans="1:10" x14ac:dyDescent="0.3">
      <c r="A319" t="s">
        <v>986</v>
      </c>
      <c r="B319" t="s">
        <v>987</v>
      </c>
      <c r="C319">
        <v>37</v>
      </c>
      <c r="D319" t="s">
        <v>13104</v>
      </c>
      <c r="E319" t="s">
        <v>13148</v>
      </c>
      <c r="F319" t="s">
        <v>15</v>
      </c>
      <c r="G319" t="s">
        <v>13446</v>
      </c>
      <c r="H319">
        <v>3230370793</v>
      </c>
      <c r="I319" s="1">
        <v>44538</v>
      </c>
      <c r="J319" t="s">
        <v>13122</v>
      </c>
    </row>
    <row r="320" spans="1:10" x14ac:dyDescent="0.3">
      <c r="A320" t="s">
        <v>956</v>
      </c>
      <c r="B320" t="s">
        <v>957</v>
      </c>
      <c r="C320">
        <v>59</v>
      </c>
      <c r="D320" t="s">
        <v>13108</v>
      </c>
      <c r="E320" t="s">
        <v>13148</v>
      </c>
      <c r="F320" t="s">
        <v>15</v>
      </c>
      <c r="G320" t="s">
        <v>13447</v>
      </c>
      <c r="H320">
        <v>3313831383</v>
      </c>
      <c r="I320" s="1">
        <v>44206</v>
      </c>
      <c r="J320" t="s">
        <v>13111</v>
      </c>
    </row>
    <row r="321" spans="1:10" x14ac:dyDescent="0.3">
      <c r="A321" t="s">
        <v>180</v>
      </c>
      <c r="B321" t="s">
        <v>181</v>
      </c>
      <c r="C321">
        <v>63</v>
      </c>
      <c r="D321" t="s">
        <v>13126</v>
      </c>
      <c r="E321" t="s">
        <v>13130</v>
      </c>
      <c r="F321" t="s">
        <v>15</v>
      </c>
      <c r="G321" t="s">
        <v>13448</v>
      </c>
      <c r="H321">
        <v>2107302887</v>
      </c>
      <c r="I321" s="1">
        <v>44906</v>
      </c>
      <c r="J321" t="s">
        <v>13111</v>
      </c>
    </row>
    <row r="322" spans="1:10" x14ac:dyDescent="0.3">
      <c r="A322" t="s">
        <v>1463</v>
      </c>
      <c r="B322" t="s">
        <v>1464</v>
      </c>
      <c r="C322">
        <v>48</v>
      </c>
      <c r="D322" t="s">
        <v>13108</v>
      </c>
      <c r="E322" t="s">
        <v>13114</v>
      </c>
      <c r="F322" t="s">
        <v>15</v>
      </c>
      <c r="G322" t="s">
        <v>13449</v>
      </c>
      <c r="H322">
        <v>6780336922</v>
      </c>
      <c r="I322" s="1">
        <v>44624</v>
      </c>
      <c r="J322" t="s">
        <v>13111</v>
      </c>
    </row>
    <row r="323" spans="1:10" x14ac:dyDescent="0.3">
      <c r="A323" t="s">
        <v>123</v>
      </c>
      <c r="B323" t="s">
        <v>124</v>
      </c>
      <c r="C323">
        <v>55</v>
      </c>
      <c r="D323" t="s">
        <v>13126</v>
      </c>
      <c r="E323" t="s">
        <v>13123</v>
      </c>
      <c r="F323" t="s">
        <v>33</v>
      </c>
      <c r="G323" t="s">
        <v>13450</v>
      </c>
      <c r="H323">
        <v>6076168200</v>
      </c>
      <c r="I323" s="1">
        <v>44320</v>
      </c>
      <c r="J323" t="s">
        <v>13111</v>
      </c>
    </row>
    <row r="324" spans="1:10" x14ac:dyDescent="0.3">
      <c r="A324" t="s">
        <v>2836</v>
      </c>
      <c r="B324" t="s">
        <v>2837</v>
      </c>
      <c r="C324">
        <v>32</v>
      </c>
      <c r="D324" t="s">
        <v>13126</v>
      </c>
      <c r="E324" t="s">
        <v>13127</v>
      </c>
      <c r="F324" t="s">
        <v>27</v>
      </c>
      <c r="G324" t="s">
        <v>13451</v>
      </c>
      <c r="H324">
        <v>9451532872</v>
      </c>
      <c r="I324" s="1">
        <v>44651</v>
      </c>
      <c r="J324" t="s">
        <v>13122</v>
      </c>
    </row>
    <row r="325" spans="1:10" x14ac:dyDescent="0.3">
      <c r="A325" t="s">
        <v>1054</v>
      </c>
      <c r="B325" t="s">
        <v>1055</v>
      </c>
      <c r="C325">
        <v>22</v>
      </c>
      <c r="D325" t="s">
        <v>13108</v>
      </c>
      <c r="E325" t="s">
        <v>13148</v>
      </c>
      <c r="F325" t="s">
        <v>15</v>
      </c>
      <c r="G325" t="s">
        <v>13452</v>
      </c>
      <c r="H325" s="3">
        <v>910300000000</v>
      </c>
      <c r="I325" s="1">
        <v>44234</v>
      </c>
      <c r="J325" t="s">
        <v>13111</v>
      </c>
    </row>
    <row r="326" spans="1:10" x14ac:dyDescent="0.3">
      <c r="A326" t="s">
        <v>633</v>
      </c>
      <c r="B326" t="s">
        <v>634</v>
      </c>
      <c r="C326">
        <v>65</v>
      </c>
      <c r="D326" t="s">
        <v>13126</v>
      </c>
      <c r="E326" t="s">
        <v>13186</v>
      </c>
      <c r="F326" t="s">
        <v>21</v>
      </c>
      <c r="G326" t="s">
        <v>13453</v>
      </c>
      <c r="H326" s="3">
        <v>911522000000</v>
      </c>
      <c r="I326" s="1">
        <v>44227</v>
      </c>
      <c r="J326" t="s">
        <v>13111</v>
      </c>
    </row>
    <row r="327" spans="1:10" x14ac:dyDescent="0.3">
      <c r="A327" t="s">
        <v>791</v>
      </c>
      <c r="B327" t="s">
        <v>792</v>
      </c>
      <c r="C327">
        <v>39</v>
      </c>
      <c r="D327" t="s">
        <v>13108</v>
      </c>
      <c r="E327" t="s">
        <v>13216</v>
      </c>
      <c r="F327" t="s">
        <v>33</v>
      </c>
      <c r="G327" t="s">
        <v>13454</v>
      </c>
      <c r="H327">
        <v>1285240407</v>
      </c>
      <c r="I327" s="1">
        <v>44740</v>
      </c>
      <c r="J327" t="s">
        <v>13111</v>
      </c>
    </row>
    <row r="328" spans="1:10" x14ac:dyDescent="0.3">
      <c r="A328" t="s">
        <v>1974</v>
      </c>
      <c r="B328" t="s">
        <v>1975</v>
      </c>
      <c r="C328">
        <v>56</v>
      </c>
      <c r="D328" t="s">
        <v>13104</v>
      </c>
      <c r="E328" t="s">
        <v>13130</v>
      </c>
      <c r="F328" t="s">
        <v>15</v>
      </c>
      <c r="G328" t="s">
        <v>13455</v>
      </c>
      <c r="H328">
        <v>4049194784</v>
      </c>
      <c r="I328" s="1">
        <v>44776</v>
      </c>
      <c r="J328" t="s">
        <v>13111</v>
      </c>
    </row>
    <row r="329" spans="1:10" x14ac:dyDescent="0.3">
      <c r="A329" t="s">
        <v>773</v>
      </c>
      <c r="B329" t="s">
        <v>774</v>
      </c>
      <c r="C329">
        <v>46</v>
      </c>
      <c r="D329" t="s">
        <v>13108</v>
      </c>
      <c r="E329" t="s">
        <v>13157</v>
      </c>
      <c r="F329" t="s">
        <v>21</v>
      </c>
      <c r="G329" t="s">
        <v>13456</v>
      </c>
      <c r="H329" s="3">
        <v>914650000000</v>
      </c>
      <c r="I329" s="1">
        <v>44885</v>
      </c>
      <c r="J329" t="s">
        <v>13111</v>
      </c>
    </row>
    <row r="330" spans="1:10" x14ac:dyDescent="0.3">
      <c r="A330" t="s">
        <v>1536</v>
      </c>
      <c r="B330" t="s">
        <v>1537</v>
      </c>
      <c r="C330">
        <v>45</v>
      </c>
      <c r="D330" t="s">
        <v>13104</v>
      </c>
      <c r="E330" t="s">
        <v>13130</v>
      </c>
      <c r="F330" t="s">
        <v>15</v>
      </c>
      <c r="G330" t="s">
        <v>13457</v>
      </c>
      <c r="H330">
        <v>3955616003</v>
      </c>
      <c r="I330" s="1">
        <v>44851</v>
      </c>
      <c r="J330" t="s">
        <v>13107</v>
      </c>
    </row>
    <row r="331" spans="1:10" x14ac:dyDescent="0.3">
      <c r="A331" t="s">
        <v>1262</v>
      </c>
      <c r="B331" t="s">
        <v>1263</v>
      </c>
      <c r="C331">
        <v>39</v>
      </c>
      <c r="D331" t="s">
        <v>13108</v>
      </c>
      <c r="E331" t="s">
        <v>13127</v>
      </c>
      <c r="F331" t="s">
        <v>27</v>
      </c>
      <c r="G331" t="s">
        <v>13458</v>
      </c>
      <c r="H331" s="3">
        <v>914630000000</v>
      </c>
      <c r="I331" s="1">
        <v>44783</v>
      </c>
      <c r="J331" t="s">
        <v>13122</v>
      </c>
    </row>
    <row r="332" spans="1:10" x14ac:dyDescent="0.3">
      <c r="A332" t="s">
        <v>190</v>
      </c>
      <c r="B332" t="s">
        <v>191</v>
      </c>
      <c r="C332">
        <v>59</v>
      </c>
      <c r="D332" t="s">
        <v>13108</v>
      </c>
      <c r="E332" t="s">
        <v>13123</v>
      </c>
      <c r="F332" t="s">
        <v>33</v>
      </c>
      <c r="G332" t="s">
        <v>13459</v>
      </c>
      <c r="H332">
        <v>7880996582</v>
      </c>
      <c r="I332" s="1">
        <v>44258</v>
      </c>
      <c r="J332" t="s">
        <v>13111</v>
      </c>
    </row>
    <row r="333" spans="1:10" x14ac:dyDescent="0.3">
      <c r="A333" t="s">
        <v>218</v>
      </c>
      <c r="B333" t="s">
        <v>219</v>
      </c>
      <c r="C333">
        <v>58</v>
      </c>
      <c r="D333" t="s">
        <v>13104</v>
      </c>
      <c r="E333" t="s">
        <v>13119</v>
      </c>
      <c r="F333" t="s">
        <v>27</v>
      </c>
      <c r="G333" t="s">
        <v>13460</v>
      </c>
      <c r="H333">
        <v>8125285639</v>
      </c>
      <c r="I333" s="1">
        <v>44323</v>
      </c>
      <c r="J333" t="s">
        <v>13111</v>
      </c>
    </row>
    <row r="334" spans="1:10" x14ac:dyDescent="0.3">
      <c r="A334" t="s">
        <v>237</v>
      </c>
      <c r="B334" t="s">
        <v>238</v>
      </c>
      <c r="C334">
        <v>43</v>
      </c>
      <c r="D334" t="s">
        <v>13126</v>
      </c>
      <c r="E334" t="s">
        <v>13154</v>
      </c>
      <c r="F334" t="s">
        <v>33</v>
      </c>
      <c r="G334" t="s">
        <v>13461</v>
      </c>
      <c r="H334" s="3">
        <v>914417000000</v>
      </c>
      <c r="I334" s="1">
        <v>44567</v>
      </c>
      <c r="J334" t="s">
        <v>13107</v>
      </c>
    </row>
    <row r="335" spans="1:10" x14ac:dyDescent="0.3">
      <c r="A335" t="s">
        <v>846</v>
      </c>
      <c r="B335" t="s">
        <v>847</v>
      </c>
      <c r="C335">
        <v>53</v>
      </c>
      <c r="D335" t="s">
        <v>13126</v>
      </c>
      <c r="E335" t="s">
        <v>13114</v>
      </c>
      <c r="F335" t="s">
        <v>15</v>
      </c>
      <c r="G335" t="s">
        <v>13462</v>
      </c>
      <c r="H335" s="3">
        <v>917525000000</v>
      </c>
      <c r="I335" s="1">
        <v>44618</v>
      </c>
      <c r="J335" t="s">
        <v>13111</v>
      </c>
    </row>
    <row r="336" spans="1:10" x14ac:dyDescent="0.3">
      <c r="A336" t="s">
        <v>1988</v>
      </c>
      <c r="B336" t="s">
        <v>1989</v>
      </c>
      <c r="C336">
        <v>50</v>
      </c>
      <c r="D336" t="s">
        <v>13104</v>
      </c>
      <c r="E336" t="s">
        <v>13169</v>
      </c>
      <c r="F336" t="s">
        <v>15</v>
      </c>
      <c r="G336" t="s">
        <v>13463</v>
      </c>
      <c r="H336">
        <v>7090187912</v>
      </c>
      <c r="I336" s="1">
        <v>44661</v>
      </c>
      <c r="J336" t="s">
        <v>13111</v>
      </c>
    </row>
    <row r="337" spans="1:10" x14ac:dyDescent="0.3">
      <c r="A337" t="s">
        <v>1771</v>
      </c>
      <c r="B337" t="s">
        <v>1772</v>
      </c>
      <c r="C337">
        <v>64</v>
      </c>
      <c r="D337" t="s">
        <v>13126</v>
      </c>
      <c r="E337" t="s">
        <v>13154</v>
      </c>
      <c r="F337" t="s">
        <v>33</v>
      </c>
      <c r="G337" t="s">
        <v>13464</v>
      </c>
      <c r="H337">
        <v>5292685626</v>
      </c>
      <c r="I337" s="1">
        <v>44620</v>
      </c>
      <c r="J337" t="s">
        <v>13111</v>
      </c>
    </row>
    <row r="338" spans="1:10" x14ac:dyDescent="0.3">
      <c r="A338" t="s">
        <v>1002</v>
      </c>
      <c r="B338" t="s">
        <v>1003</v>
      </c>
      <c r="C338">
        <v>50</v>
      </c>
      <c r="D338" t="s">
        <v>13108</v>
      </c>
      <c r="E338" t="s">
        <v>13146</v>
      </c>
      <c r="F338" t="s">
        <v>21</v>
      </c>
      <c r="G338" t="s">
        <v>13465</v>
      </c>
      <c r="H338" s="3">
        <v>916992000000</v>
      </c>
      <c r="I338" s="1">
        <v>44620</v>
      </c>
      <c r="J338" t="s">
        <v>13111</v>
      </c>
    </row>
    <row r="339" spans="1:10" x14ac:dyDescent="0.3">
      <c r="A339" t="s">
        <v>510</v>
      </c>
      <c r="B339" t="s">
        <v>511</v>
      </c>
      <c r="C339">
        <v>32</v>
      </c>
      <c r="D339" t="s">
        <v>13108</v>
      </c>
      <c r="E339" t="s">
        <v>13157</v>
      </c>
      <c r="F339" t="s">
        <v>21</v>
      </c>
      <c r="G339" t="s">
        <v>13466</v>
      </c>
      <c r="H339" s="3">
        <v>912377000000</v>
      </c>
      <c r="I339" s="1">
        <v>44669</v>
      </c>
      <c r="J339" t="s">
        <v>13111</v>
      </c>
    </row>
    <row r="340" spans="1:10" x14ac:dyDescent="0.3">
      <c r="A340" t="s">
        <v>921</v>
      </c>
      <c r="B340" t="s">
        <v>922</v>
      </c>
      <c r="C340">
        <v>61</v>
      </c>
      <c r="D340" t="s">
        <v>13108</v>
      </c>
      <c r="E340" t="s">
        <v>13130</v>
      </c>
      <c r="F340" t="s">
        <v>15</v>
      </c>
      <c r="G340" t="s">
        <v>13467</v>
      </c>
      <c r="H340" s="3">
        <v>919117000000</v>
      </c>
      <c r="I340" s="1">
        <v>44520</v>
      </c>
      <c r="J340" t="s">
        <v>13111</v>
      </c>
    </row>
    <row r="341" spans="1:10" x14ac:dyDescent="0.3">
      <c r="A341" t="s">
        <v>1268</v>
      </c>
      <c r="B341" t="s">
        <v>1269</v>
      </c>
      <c r="C341">
        <v>61</v>
      </c>
      <c r="D341" t="s">
        <v>13108</v>
      </c>
      <c r="E341" t="s">
        <v>13114</v>
      </c>
      <c r="F341" t="s">
        <v>15</v>
      </c>
      <c r="G341" t="s">
        <v>13468</v>
      </c>
      <c r="H341" s="3">
        <v>910879000000</v>
      </c>
      <c r="I341" s="1">
        <v>44634</v>
      </c>
      <c r="J341" t="s">
        <v>13111</v>
      </c>
    </row>
    <row r="342" spans="1:10" x14ac:dyDescent="0.3">
      <c r="A342" t="s">
        <v>3889</v>
      </c>
      <c r="B342" t="s">
        <v>3890</v>
      </c>
      <c r="C342">
        <v>46</v>
      </c>
      <c r="D342" t="s">
        <v>13108</v>
      </c>
      <c r="E342" t="s">
        <v>13127</v>
      </c>
      <c r="F342" t="s">
        <v>27</v>
      </c>
      <c r="G342" t="s">
        <v>13469</v>
      </c>
      <c r="H342">
        <v>3694430099</v>
      </c>
      <c r="I342" s="1">
        <v>44831</v>
      </c>
      <c r="J342" t="s">
        <v>13111</v>
      </c>
    </row>
    <row r="343" spans="1:10" x14ac:dyDescent="0.3">
      <c r="A343" t="s">
        <v>2329</v>
      </c>
      <c r="B343" t="s">
        <v>2330</v>
      </c>
      <c r="C343">
        <v>36</v>
      </c>
      <c r="D343" t="s">
        <v>13104</v>
      </c>
      <c r="E343" t="s">
        <v>13148</v>
      </c>
      <c r="F343" t="s">
        <v>15</v>
      </c>
      <c r="G343" t="s">
        <v>13470</v>
      </c>
      <c r="H343">
        <v>1986192888</v>
      </c>
      <c r="I343" s="1">
        <v>44597</v>
      </c>
      <c r="J343" t="s">
        <v>13111</v>
      </c>
    </row>
    <row r="344" spans="1:10" x14ac:dyDescent="0.3">
      <c r="A344" t="s">
        <v>1900</v>
      </c>
      <c r="B344" t="s">
        <v>1901</v>
      </c>
      <c r="C344">
        <v>63</v>
      </c>
      <c r="D344" t="s">
        <v>13104</v>
      </c>
      <c r="E344" t="s">
        <v>13154</v>
      </c>
      <c r="F344" t="s">
        <v>33</v>
      </c>
      <c r="G344" t="s">
        <v>13471</v>
      </c>
      <c r="H344">
        <v>2433389194</v>
      </c>
      <c r="I344" s="1">
        <v>44623</v>
      </c>
      <c r="J344" t="s">
        <v>13111</v>
      </c>
    </row>
    <row r="345" spans="1:10" x14ac:dyDescent="0.3">
      <c r="A345" t="s">
        <v>607</v>
      </c>
      <c r="B345" t="s">
        <v>608</v>
      </c>
      <c r="C345">
        <v>44</v>
      </c>
      <c r="D345" t="s">
        <v>13126</v>
      </c>
      <c r="E345" t="s">
        <v>13157</v>
      </c>
      <c r="F345" t="s">
        <v>21</v>
      </c>
      <c r="G345" t="s">
        <v>13472</v>
      </c>
      <c r="H345" s="3">
        <v>915202000000</v>
      </c>
      <c r="I345" s="1">
        <v>44839</v>
      </c>
      <c r="J345" t="s">
        <v>13107</v>
      </c>
    </row>
    <row r="346" spans="1:10" x14ac:dyDescent="0.3">
      <c r="A346" t="s">
        <v>1047</v>
      </c>
      <c r="B346" t="s">
        <v>1048</v>
      </c>
      <c r="C346">
        <v>33</v>
      </c>
      <c r="D346" t="s">
        <v>13126</v>
      </c>
      <c r="E346" t="s">
        <v>13146</v>
      </c>
      <c r="F346" t="s">
        <v>21</v>
      </c>
      <c r="G346" t="s">
        <v>13473</v>
      </c>
      <c r="H346">
        <v>2291283200</v>
      </c>
      <c r="I346" s="1">
        <v>44913</v>
      </c>
      <c r="J346" t="s">
        <v>13111</v>
      </c>
    </row>
    <row r="347" spans="1:10" x14ac:dyDescent="0.3">
      <c r="A347" t="s">
        <v>943</v>
      </c>
      <c r="B347" t="s">
        <v>944</v>
      </c>
      <c r="C347">
        <v>41</v>
      </c>
      <c r="D347" t="s">
        <v>13126</v>
      </c>
      <c r="E347" t="s">
        <v>13119</v>
      </c>
      <c r="F347" t="s">
        <v>27</v>
      </c>
      <c r="G347" t="s">
        <v>13474</v>
      </c>
      <c r="H347">
        <v>2884363962</v>
      </c>
      <c r="I347" s="1">
        <v>44617</v>
      </c>
      <c r="J347" t="s">
        <v>13111</v>
      </c>
    </row>
    <row r="348" spans="1:10" x14ac:dyDescent="0.3">
      <c r="A348" t="s">
        <v>525</v>
      </c>
      <c r="B348" t="s">
        <v>526</v>
      </c>
      <c r="C348">
        <v>29</v>
      </c>
      <c r="D348" t="s">
        <v>13108</v>
      </c>
      <c r="E348" t="s">
        <v>13112</v>
      </c>
      <c r="F348" t="s">
        <v>21</v>
      </c>
      <c r="G348" t="s">
        <v>13475</v>
      </c>
      <c r="H348">
        <v>59684017</v>
      </c>
      <c r="I348" s="1">
        <v>44659</v>
      </c>
      <c r="J348" t="s">
        <v>13122</v>
      </c>
    </row>
    <row r="349" spans="1:10" x14ac:dyDescent="0.3">
      <c r="A349" t="s">
        <v>130</v>
      </c>
      <c r="B349" t="s">
        <v>131</v>
      </c>
      <c r="C349">
        <v>29</v>
      </c>
      <c r="D349" t="s">
        <v>13104</v>
      </c>
      <c r="E349" t="s">
        <v>13146</v>
      </c>
      <c r="F349" t="s">
        <v>21</v>
      </c>
      <c r="G349" t="s">
        <v>13476</v>
      </c>
      <c r="H349">
        <v>840360563</v>
      </c>
      <c r="I349" s="1">
        <v>44580</v>
      </c>
      <c r="J349" t="s">
        <v>13107</v>
      </c>
    </row>
    <row r="350" spans="1:10" x14ac:dyDescent="0.3">
      <c r="A350" t="s">
        <v>1460</v>
      </c>
      <c r="B350" t="s">
        <v>1461</v>
      </c>
      <c r="C350">
        <v>58</v>
      </c>
      <c r="D350" t="s">
        <v>13108</v>
      </c>
      <c r="E350" t="s">
        <v>13216</v>
      </c>
      <c r="F350" t="s">
        <v>33</v>
      </c>
      <c r="G350" t="s">
        <v>13477</v>
      </c>
      <c r="H350">
        <v>2797582741</v>
      </c>
      <c r="I350" s="1">
        <v>44223</v>
      </c>
      <c r="J350" t="s">
        <v>13111</v>
      </c>
    </row>
    <row r="351" spans="1:10" x14ac:dyDescent="0.3">
      <c r="A351" t="s">
        <v>1199</v>
      </c>
      <c r="B351" t="s">
        <v>1200</v>
      </c>
      <c r="C351">
        <v>47</v>
      </c>
      <c r="D351" t="s">
        <v>13104</v>
      </c>
      <c r="E351" t="s">
        <v>13146</v>
      </c>
      <c r="F351" t="s">
        <v>21</v>
      </c>
      <c r="G351" t="s">
        <v>13478</v>
      </c>
      <c r="H351">
        <v>1072114587</v>
      </c>
      <c r="I351" s="1">
        <v>44373</v>
      </c>
      <c r="J351" t="s">
        <v>13111</v>
      </c>
    </row>
    <row r="352" spans="1:10" x14ac:dyDescent="0.3">
      <c r="A352" t="s">
        <v>202</v>
      </c>
      <c r="B352" t="s">
        <v>203</v>
      </c>
      <c r="C352">
        <v>58</v>
      </c>
      <c r="D352" t="s">
        <v>13104</v>
      </c>
      <c r="E352" t="s">
        <v>13119</v>
      </c>
      <c r="F352" t="s">
        <v>27</v>
      </c>
      <c r="G352" t="s">
        <v>13479</v>
      </c>
      <c r="H352">
        <v>5357037973</v>
      </c>
      <c r="I352" s="1">
        <v>44330</v>
      </c>
      <c r="J352" t="s">
        <v>13111</v>
      </c>
    </row>
    <row r="353" spans="1:10" x14ac:dyDescent="0.3">
      <c r="A353" t="s">
        <v>1476</v>
      </c>
      <c r="B353" t="s">
        <v>1477</v>
      </c>
      <c r="C353">
        <v>30</v>
      </c>
      <c r="D353" t="s">
        <v>13108</v>
      </c>
      <c r="E353" t="s">
        <v>13119</v>
      </c>
      <c r="F353" t="s">
        <v>27</v>
      </c>
      <c r="G353" t="s">
        <v>13480</v>
      </c>
      <c r="H353">
        <v>9744001297</v>
      </c>
      <c r="I353" s="1">
        <v>44743</v>
      </c>
      <c r="J353" t="s">
        <v>13122</v>
      </c>
    </row>
    <row r="354" spans="1:10" x14ac:dyDescent="0.3">
      <c r="A354" t="s">
        <v>1596</v>
      </c>
      <c r="B354" t="s">
        <v>1597</v>
      </c>
      <c r="C354">
        <v>38</v>
      </c>
      <c r="D354" t="s">
        <v>13108</v>
      </c>
      <c r="E354" t="s">
        <v>13146</v>
      </c>
      <c r="F354" t="s">
        <v>21</v>
      </c>
      <c r="G354" t="s">
        <v>13481</v>
      </c>
      <c r="H354">
        <v>6874182306</v>
      </c>
      <c r="I354" s="1">
        <v>44855</v>
      </c>
      <c r="J354" t="s">
        <v>13107</v>
      </c>
    </row>
    <row r="355" spans="1:10" x14ac:dyDescent="0.3">
      <c r="A355" t="s">
        <v>531</v>
      </c>
      <c r="B355" t="s">
        <v>532</v>
      </c>
      <c r="C355">
        <v>32</v>
      </c>
      <c r="D355" t="s">
        <v>13108</v>
      </c>
      <c r="E355" t="s">
        <v>13117</v>
      </c>
      <c r="F355" t="s">
        <v>15</v>
      </c>
      <c r="G355" t="s">
        <v>13482</v>
      </c>
      <c r="H355">
        <v>7024737125</v>
      </c>
      <c r="I355" s="1">
        <v>44530</v>
      </c>
      <c r="J355" t="s">
        <v>13107</v>
      </c>
    </row>
    <row r="356" spans="1:10" x14ac:dyDescent="0.3">
      <c r="A356" t="s">
        <v>1664</v>
      </c>
      <c r="B356" t="s">
        <v>1665</v>
      </c>
      <c r="C356">
        <v>64</v>
      </c>
      <c r="D356" t="s">
        <v>13108</v>
      </c>
      <c r="E356" t="s">
        <v>13112</v>
      </c>
      <c r="F356" t="s">
        <v>21</v>
      </c>
      <c r="G356" t="s">
        <v>13483</v>
      </c>
      <c r="H356">
        <v>9385309594</v>
      </c>
      <c r="I356" s="1">
        <v>44496</v>
      </c>
      <c r="J356" t="s">
        <v>13111</v>
      </c>
    </row>
    <row r="357" spans="1:10" x14ac:dyDescent="0.3">
      <c r="A357" t="s">
        <v>2294</v>
      </c>
      <c r="B357" t="s">
        <v>2295</v>
      </c>
      <c r="C357">
        <v>41</v>
      </c>
      <c r="D357" t="s">
        <v>13104</v>
      </c>
      <c r="E357" t="s">
        <v>13140</v>
      </c>
      <c r="F357" t="s">
        <v>27</v>
      </c>
      <c r="G357" t="s">
        <v>13484</v>
      </c>
      <c r="H357">
        <v>1702902219</v>
      </c>
      <c r="I357" s="1">
        <v>44566</v>
      </c>
      <c r="J357" t="s">
        <v>13107</v>
      </c>
    </row>
    <row r="358" spans="1:10" x14ac:dyDescent="0.3">
      <c r="A358" t="s">
        <v>1454</v>
      </c>
      <c r="B358" t="s">
        <v>1455</v>
      </c>
      <c r="C358">
        <v>51</v>
      </c>
      <c r="D358" t="s">
        <v>13108</v>
      </c>
      <c r="E358" t="s">
        <v>13105</v>
      </c>
      <c r="F358" t="s">
        <v>27</v>
      </c>
      <c r="G358" t="s">
        <v>13485</v>
      </c>
      <c r="H358">
        <v>8984146357</v>
      </c>
      <c r="I358" s="1">
        <v>44619</v>
      </c>
      <c r="J358" t="s">
        <v>13111</v>
      </c>
    </row>
    <row r="359" spans="1:10" x14ac:dyDescent="0.3">
      <c r="A359" t="s">
        <v>1131</v>
      </c>
      <c r="B359" t="s">
        <v>1132</v>
      </c>
      <c r="C359">
        <v>57</v>
      </c>
      <c r="D359" t="s">
        <v>13108</v>
      </c>
      <c r="E359" t="s">
        <v>13216</v>
      </c>
      <c r="F359" t="s">
        <v>33</v>
      </c>
      <c r="G359" t="s">
        <v>13486</v>
      </c>
      <c r="H359">
        <v>9926131243</v>
      </c>
      <c r="I359" s="1">
        <v>44496</v>
      </c>
      <c r="J359" t="s">
        <v>13111</v>
      </c>
    </row>
    <row r="360" spans="1:10" x14ac:dyDescent="0.3">
      <c r="A360" t="s">
        <v>1034</v>
      </c>
      <c r="B360" t="s">
        <v>1035</v>
      </c>
      <c r="C360">
        <v>63</v>
      </c>
      <c r="D360" t="s">
        <v>13108</v>
      </c>
      <c r="E360" t="s">
        <v>13157</v>
      </c>
      <c r="F360" t="s">
        <v>21</v>
      </c>
      <c r="G360" t="s">
        <v>13487</v>
      </c>
      <c r="H360">
        <v>5681041089</v>
      </c>
      <c r="I360" s="1">
        <v>44848</v>
      </c>
      <c r="J360" t="s">
        <v>13111</v>
      </c>
    </row>
    <row r="361" spans="1:10" x14ac:dyDescent="0.3">
      <c r="A361" t="s">
        <v>879</v>
      </c>
      <c r="B361" t="s">
        <v>880</v>
      </c>
      <c r="C361">
        <v>38</v>
      </c>
      <c r="D361" t="s">
        <v>13126</v>
      </c>
      <c r="E361" t="s">
        <v>13112</v>
      </c>
      <c r="F361" t="s">
        <v>21</v>
      </c>
      <c r="G361" t="s">
        <v>13488</v>
      </c>
      <c r="H361" s="3">
        <v>910965000000</v>
      </c>
      <c r="I361" s="1">
        <v>44904</v>
      </c>
      <c r="J361" t="s">
        <v>13122</v>
      </c>
    </row>
    <row r="362" spans="1:10" x14ac:dyDescent="0.3">
      <c r="A362" t="s">
        <v>2454</v>
      </c>
      <c r="B362" t="s">
        <v>2455</v>
      </c>
      <c r="C362">
        <v>30</v>
      </c>
      <c r="D362" t="s">
        <v>13126</v>
      </c>
      <c r="E362" t="s">
        <v>13216</v>
      </c>
      <c r="F362" t="s">
        <v>33</v>
      </c>
      <c r="G362" t="s">
        <v>13489</v>
      </c>
      <c r="H362">
        <v>6895679822</v>
      </c>
      <c r="I362" s="1">
        <v>44315</v>
      </c>
      <c r="J362" t="s">
        <v>13107</v>
      </c>
    </row>
    <row r="363" spans="1:10" x14ac:dyDescent="0.3">
      <c r="A363" t="s">
        <v>1335</v>
      </c>
      <c r="B363" t="s">
        <v>1336</v>
      </c>
      <c r="C363">
        <v>54</v>
      </c>
      <c r="D363" t="s">
        <v>13104</v>
      </c>
      <c r="E363" t="s">
        <v>13109</v>
      </c>
      <c r="F363" t="s">
        <v>27</v>
      </c>
      <c r="G363" t="s">
        <v>13490</v>
      </c>
      <c r="H363" s="3">
        <v>919825000000</v>
      </c>
      <c r="I363" s="1">
        <v>44674</v>
      </c>
      <c r="J363" t="s">
        <v>13111</v>
      </c>
    </row>
    <row r="364" spans="1:10" x14ac:dyDescent="0.3">
      <c r="A364" t="s">
        <v>2037</v>
      </c>
      <c r="B364" t="s">
        <v>2038</v>
      </c>
      <c r="C364">
        <v>52</v>
      </c>
      <c r="D364" t="s">
        <v>13104</v>
      </c>
      <c r="E364" t="s">
        <v>13143</v>
      </c>
      <c r="F364" t="s">
        <v>33</v>
      </c>
      <c r="G364" t="s">
        <v>13491</v>
      </c>
      <c r="H364">
        <v>264323667</v>
      </c>
      <c r="I364" s="1">
        <v>44251</v>
      </c>
      <c r="J364" t="s">
        <v>13111</v>
      </c>
    </row>
    <row r="365" spans="1:10" x14ac:dyDescent="0.3">
      <c r="A365" t="s">
        <v>2155</v>
      </c>
      <c r="B365" t="s">
        <v>2286</v>
      </c>
      <c r="C365">
        <v>41</v>
      </c>
      <c r="D365" t="s">
        <v>13108</v>
      </c>
      <c r="E365" t="s">
        <v>13169</v>
      </c>
      <c r="F365" t="s">
        <v>15</v>
      </c>
      <c r="G365" t="s">
        <v>13492</v>
      </c>
      <c r="H365">
        <v>2575327158</v>
      </c>
      <c r="I365" s="1">
        <v>44357</v>
      </c>
      <c r="J365" t="s">
        <v>13107</v>
      </c>
    </row>
    <row r="366" spans="1:10" x14ac:dyDescent="0.3">
      <c r="A366" t="s">
        <v>783</v>
      </c>
      <c r="B366" t="s">
        <v>784</v>
      </c>
      <c r="C366">
        <v>38</v>
      </c>
      <c r="D366" t="s">
        <v>13108</v>
      </c>
      <c r="E366" t="s">
        <v>13157</v>
      </c>
      <c r="F366" t="s">
        <v>21</v>
      </c>
      <c r="G366" t="s">
        <v>13493</v>
      </c>
      <c r="H366">
        <v>8400837348</v>
      </c>
      <c r="I366" s="1">
        <v>44494</v>
      </c>
      <c r="J366" t="s">
        <v>13122</v>
      </c>
    </row>
    <row r="367" spans="1:10" x14ac:dyDescent="0.3">
      <c r="A367" t="s">
        <v>2422</v>
      </c>
      <c r="B367" t="s">
        <v>2423</v>
      </c>
      <c r="C367">
        <v>33</v>
      </c>
      <c r="D367" t="s">
        <v>13108</v>
      </c>
      <c r="E367" t="s">
        <v>13140</v>
      </c>
      <c r="F367" t="s">
        <v>27</v>
      </c>
      <c r="G367" t="s">
        <v>13494</v>
      </c>
      <c r="H367">
        <v>8374553363</v>
      </c>
      <c r="I367" s="1">
        <v>44204</v>
      </c>
      <c r="J367" t="s">
        <v>13122</v>
      </c>
    </row>
    <row r="368" spans="1:10" x14ac:dyDescent="0.3">
      <c r="A368" t="s">
        <v>434</v>
      </c>
      <c r="B368" t="s">
        <v>435</v>
      </c>
      <c r="C368">
        <v>52</v>
      </c>
      <c r="D368" t="s">
        <v>13104</v>
      </c>
      <c r="E368" t="s">
        <v>13143</v>
      </c>
      <c r="F368" t="s">
        <v>33</v>
      </c>
      <c r="G368" t="s">
        <v>13495</v>
      </c>
      <c r="H368">
        <v>9999435874</v>
      </c>
      <c r="I368" s="1">
        <v>44871</v>
      </c>
      <c r="J368" t="s">
        <v>13111</v>
      </c>
    </row>
    <row r="369" spans="1:10" x14ac:dyDescent="0.3">
      <c r="A369" t="s">
        <v>1425</v>
      </c>
      <c r="B369" t="s">
        <v>1426</v>
      </c>
      <c r="C369">
        <v>49</v>
      </c>
      <c r="D369" t="s">
        <v>13108</v>
      </c>
      <c r="E369" t="s">
        <v>13105</v>
      </c>
      <c r="F369" t="s">
        <v>27</v>
      </c>
      <c r="G369" t="s">
        <v>13496</v>
      </c>
      <c r="H369">
        <v>5342490528</v>
      </c>
      <c r="I369" s="1">
        <v>44890</v>
      </c>
      <c r="J369" t="s">
        <v>13111</v>
      </c>
    </row>
    <row r="370" spans="1:10" x14ac:dyDescent="0.3">
      <c r="A370" t="s">
        <v>963</v>
      </c>
      <c r="B370" t="s">
        <v>964</v>
      </c>
      <c r="C370">
        <v>44</v>
      </c>
      <c r="D370" t="s">
        <v>13108</v>
      </c>
      <c r="E370" t="s">
        <v>13148</v>
      </c>
      <c r="F370" t="s">
        <v>15</v>
      </c>
      <c r="G370" t="s">
        <v>13497</v>
      </c>
      <c r="H370">
        <v>6659186121</v>
      </c>
      <c r="I370" s="1">
        <v>44904</v>
      </c>
      <c r="J370" t="s">
        <v>13107</v>
      </c>
    </row>
    <row r="371" spans="1:10" x14ac:dyDescent="0.3">
      <c r="A371" t="s">
        <v>861</v>
      </c>
      <c r="B371" t="s">
        <v>862</v>
      </c>
      <c r="C371">
        <v>53</v>
      </c>
      <c r="D371" t="s">
        <v>13104</v>
      </c>
      <c r="E371" t="s">
        <v>13146</v>
      </c>
      <c r="F371" t="s">
        <v>21</v>
      </c>
      <c r="G371" t="s">
        <v>13498</v>
      </c>
      <c r="H371" s="3">
        <v>914607000000</v>
      </c>
      <c r="I371" s="1">
        <v>44316</v>
      </c>
      <c r="J371" t="s">
        <v>13111</v>
      </c>
    </row>
    <row r="372" spans="1:10" x14ac:dyDescent="0.3">
      <c r="A372" t="s">
        <v>454</v>
      </c>
      <c r="B372" t="s">
        <v>455</v>
      </c>
      <c r="C372">
        <v>37</v>
      </c>
      <c r="D372" t="s">
        <v>13104</v>
      </c>
      <c r="E372" t="s">
        <v>13143</v>
      </c>
      <c r="F372" t="s">
        <v>33</v>
      </c>
      <c r="G372" t="s">
        <v>13499</v>
      </c>
      <c r="H372" s="3">
        <v>910156000000</v>
      </c>
      <c r="I372" s="1">
        <v>44393</v>
      </c>
      <c r="J372" t="s">
        <v>13111</v>
      </c>
    </row>
    <row r="373" spans="1:10" x14ac:dyDescent="0.3">
      <c r="A373" t="s">
        <v>1640</v>
      </c>
      <c r="B373" t="s">
        <v>1641</v>
      </c>
      <c r="C373">
        <v>41</v>
      </c>
      <c r="D373" t="s">
        <v>13108</v>
      </c>
      <c r="E373" t="s">
        <v>13119</v>
      </c>
      <c r="F373" t="s">
        <v>27</v>
      </c>
      <c r="G373" t="s">
        <v>13500</v>
      </c>
      <c r="H373">
        <v>4831999326</v>
      </c>
      <c r="I373" s="1">
        <v>44291</v>
      </c>
      <c r="J373" t="s">
        <v>13107</v>
      </c>
    </row>
    <row r="374" spans="1:10" x14ac:dyDescent="0.3">
      <c r="A374" t="s">
        <v>813</v>
      </c>
      <c r="B374" t="s">
        <v>814</v>
      </c>
      <c r="C374">
        <v>64</v>
      </c>
      <c r="D374" t="s">
        <v>13104</v>
      </c>
      <c r="E374" t="s">
        <v>13112</v>
      </c>
      <c r="F374" t="s">
        <v>21</v>
      </c>
      <c r="G374" t="s">
        <v>13501</v>
      </c>
      <c r="H374">
        <v>6031443557</v>
      </c>
      <c r="I374" s="1">
        <v>44794</v>
      </c>
      <c r="J374" t="s">
        <v>13111</v>
      </c>
    </row>
    <row r="375" spans="1:10" x14ac:dyDescent="0.3">
      <c r="A375" t="s">
        <v>592</v>
      </c>
      <c r="B375" t="s">
        <v>593</v>
      </c>
      <c r="C375">
        <v>58</v>
      </c>
      <c r="D375" t="s">
        <v>13108</v>
      </c>
      <c r="E375" t="s">
        <v>13112</v>
      </c>
      <c r="F375" t="s">
        <v>21</v>
      </c>
      <c r="G375" t="s">
        <v>13502</v>
      </c>
      <c r="H375">
        <v>7887178985</v>
      </c>
      <c r="I375" s="1">
        <v>44525</v>
      </c>
      <c r="J375" t="s">
        <v>13111</v>
      </c>
    </row>
    <row r="376" spans="1:10" x14ac:dyDescent="0.3">
      <c r="A376" t="s">
        <v>245</v>
      </c>
      <c r="B376" t="s">
        <v>246</v>
      </c>
      <c r="C376">
        <v>54</v>
      </c>
      <c r="D376" t="s">
        <v>13104</v>
      </c>
      <c r="E376" t="s">
        <v>13109</v>
      </c>
      <c r="F376" t="s">
        <v>27</v>
      </c>
      <c r="G376" t="s">
        <v>13503</v>
      </c>
      <c r="H376" s="3">
        <v>918599000000</v>
      </c>
      <c r="I376" s="1">
        <v>44396</v>
      </c>
      <c r="J376" t="s">
        <v>13111</v>
      </c>
    </row>
    <row r="377" spans="1:10" x14ac:dyDescent="0.3">
      <c r="A377" t="s">
        <v>993</v>
      </c>
      <c r="B377" t="s">
        <v>994</v>
      </c>
      <c r="C377">
        <v>37</v>
      </c>
      <c r="D377" t="s">
        <v>13108</v>
      </c>
      <c r="E377" t="s">
        <v>13138</v>
      </c>
      <c r="F377" t="s">
        <v>21</v>
      </c>
      <c r="G377" t="s">
        <v>13504</v>
      </c>
      <c r="H377" s="3">
        <v>918509000000</v>
      </c>
      <c r="I377" s="1">
        <v>44355</v>
      </c>
      <c r="J377" t="s">
        <v>13107</v>
      </c>
    </row>
    <row r="378" spans="1:10" x14ac:dyDescent="0.3">
      <c r="A378" t="s">
        <v>375</v>
      </c>
      <c r="B378" t="s">
        <v>376</v>
      </c>
      <c r="C378">
        <v>25</v>
      </c>
      <c r="D378" t="s">
        <v>13126</v>
      </c>
      <c r="E378" t="s">
        <v>13157</v>
      </c>
      <c r="F378" t="s">
        <v>21</v>
      </c>
      <c r="G378" t="s">
        <v>13505</v>
      </c>
      <c r="H378">
        <v>907668845</v>
      </c>
      <c r="I378" s="1">
        <v>44264</v>
      </c>
      <c r="J378" t="s">
        <v>13122</v>
      </c>
    </row>
    <row r="379" spans="1:10" x14ac:dyDescent="0.3">
      <c r="A379" t="s">
        <v>390</v>
      </c>
      <c r="B379" t="s">
        <v>391</v>
      </c>
      <c r="C379">
        <v>38</v>
      </c>
      <c r="D379" t="s">
        <v>13108</v>
      </c>
      <c r="E379" t="s">
        <v>13143</v>
      </c>
      <c r="F379" t="s">
        <v>33</v>
      </c>
      <c r="G379" t="s">
        <v>13506</v>
      </c>
      <c r="H379">
        <v>7689772170</v>
      </c>
      <c r="I379" s="1">
        <v>44242</v>
      </c>
      <c r="J379" t="s">
        <v>13122</v>
      </c>
    </row>
    <row r="380" spans="1:10" x14ac:dyDescent="0.3">
      <c r="A380" t="s">
        <v>580</v>
      </c>
      <c r="B380" t="s">
        <v>581</v>
      </c>
      <c r="C380">
        <v>35</v>
      </c>
      <c r="D380" t="s">
        <v>13104</v>
      </c>
      <c r="E380" t="s">
        <v>13112</v>
      </c>
      <c r="F380" t="s">
        <v>21</v>
      </c>
      <c r="G380" t="s">
        <v>13507</v>
      </c>
      <c r="H380">
        <v>5730469419</v>
      </c>
      <c r="I380" s="1">
        <v>44377</v>
      </c>
      <c r="J380" t="s">
        <v>13107</v>
      </c>
    </row>
    <row r="381" spans="1:10" x14ac:dyDescent="0.3">
      <c r="A381" t="s">
        <v>1543</v>
      </c>
      <c r="B381" t="s">
        <v>1544</v>
      </c>
      <c r="C381">
        <v>23</v>
      </c>
      <c r="D381" t="s">
        <v>13108</v>
      </c>
      <c r="E381" t="s">
        <v>13154</v>
      </c>
      <c r="F381" t="s">
        <v>33</v>
      </c>
      <c r="G381" t="s">
        <v>13508</v>
      </c>
      <c r="H381" s="3">
        <v>914877000000</v>
      </c>
      <c r="I381" s="1">
        <v>44688</v>
      </c>
      <c r="J381" t="s">
        <v>13107</v>
      </c>
    </row>
    <row r="382" spans="1:10" x14ac:dyDescent="0.3">
      <c r="A382" t="s">
        <v>1443</v>
      </c>
      <c r="B382" t="s">
        <v>1444</v>
      </c>
      <c r="C382">
        <v>33</v>
      </c>
      <c r="D382" t="s">
        <v>13104</v>
      </c>
      <c r="E382" t="s">
        <v>13112</v>
      </c>
      <c r="F382" t="s">
        <v>21</v>
      </c>
      <c r="G382" t="s">
        <v>13509</v>
      </c>
      <c r="H382">
        <v>7417076480</v>
      </c>
      <c r="I382" s="1">
        <v>44219</v>
      </c>
      <c r="J382" t="s">
        <v>13107</v>
      </c>
    </row>
    <row r="383" spans="1:10" x14ac:dyDescent="0.3">
      <c r="A383" t="s">
        <v>550</v>
      </c>
      <c r="B383" t="s">
        <v>551</v>
      </c>
      <c r="C383">
        <v>30</v>
      </c>
      <c r="D383" t="s">
        <v>13108</v>
      </c>
      <c r="E383" t="s">
        <v>13114</v>
      </c>
      <c r="F383" t="s">
        <v>15</v>
      </c>
      <c r="G383" t="s">
        <v>13510</v>
      </c>
      <c r="H383">
        <v>6758503790</v>
      </c>
      <c r="I383" s="1">
        <v>44639</v>
      </c>
      <c r="J383" t="s">
        <v>13122</v>
      </c>
    </row>
    <row r="384" spans="1:10" x14ac:dyDescent="0.3">
      <c r="A384" t="s">
        <v>468</v>
      </c>
      <c r="B384" t="s">
        <v>469</v>
      </c>
      <c r="C384">
        <v>44</v>
      </c>
      <c r="D384" t="s">
        <v>13108</v>
      </c>
      <c r="E384" t="s">
        <v>13169</v>
      </c>
      <c r="F384" t="s">
        <v>15</v>
      </c>
      <c r="G384" t="s">
        <v>13511</v>
      </c>
      <c r="H384">
        <v>9552354599</v>
      </c>
      <c r="I384" s="1">
        <v>44583</v>
      </c>
      <c r="J384" t="s">
        <v>13107</v>
      </c>
    </row>
    <row r="385" spans="1:10" x14ac:dyDescent="0.3">
      <c r="A385" t="s">
        <v>278</v>
      </c>
      <c r="B385" t="s">
        <v>279</v>
      </c>
      <c r="C385">
        <v>62</v>
      </c>
      <c r="D385" t="s">
        <v>13108</v>
      </c>
      <c r="E385" t="s">
        <v>13216</v>
      </c>
      <c r="F385" t="s">
        <v>33</v>
      </c>
      <c r="G385" t="s">
        <v>13512</v>
      </c>
      <c r="H385">
        <v>909758164</v>
      </c>
      <c r="I385" s="1">
        <v>44323</v>
      </c>
      <c r="J385" t="s">
        <v>13111</v>
      </c>
    </row>
    <row r="386" spans="1:10" x14ac:dyDescent="0.3">
      <c r="A386" t="s">
        <v>719</v>
      </c>
      <c r="B386" t="s">
        <v>720</v>
      </c>
      <c r="C386">
        <v>23</v>
      </c>
      <c r="D386" t="s">
        <v>13108</v>
      </c>
      <c r="E386" t="s">
        <v>13216</v>
      </c>
      <c r="F386" t="s">
        <v>33</v>
      </c>
      <c r="G386" t="s">
        <v>13513</v>
      </c>
      <c r="H386">
        <v>4293095594</v>
      </c>
      <c r="I386" s="1">
        <v>44717</v>
      </c>
      <c r="J386" t="s">
        <v>13107</v>
      </c>
    </row>
    <row r="387" spans="1:10" x14ac:dyDescent="0.3">
      <c r="A387" t="s">
        <v>1352</v>
      </c>
      <c r="B387" t="s">
        <v>1353</v>
      </c>
      <c r="C387">
        <v>50</v>
      </c>
      <c r="D387" t="s">
        <v>13108</v>
      </c>
      <c r="E387" t="s">
        <v>13130</v>
      </c>
      <c r="F387" t="s">
        <v>15</v>
      </c>
      <c r="G387" t="s">
        <v>13514</v>
      </c>
      <c r="H387" s="3">
        <v>918479000000</v>
      </c>
      <c r="I387" s="1">
        <v>44257</v>
      </c>
      <c r="J387" t="s">
        <v>13111</v>
      </c>
    </row>
    <row r="388" spans="1:10" x14ac:dyDescent="0.3">
      <c r="A388" t="s">
        <v>2259</v>
      </c>
      <c r="B388" t="s">
        <v>2260</v>
      </c>
      <c r="C388">
        <v>27</v>
      </c>
      <c r="D388" t="s">
        <v>13126</v>
      </c>
      <c r="E388" t="s">
        <v>13146</v>
      </c>
      <c r="F388" t="s">
        <v>21</v>
      </c>
      <c r="G388" t="s">
        <v>13515</v>
      </c>
      <c r="H388">
        <v>9243238936</v>
      </c>
      <c r="I388" s="1">
        <v>44199</v>
      </c>
      <c r="J388" t="s">
        <v>13107</v>
      </c>
    </row>
    <row r="389" spans="1:10" x14ac:dyDescent="0.3">
      <c r="A389" t="s">
        <v>809</v>
      </c>
      <c r="B389" t="s">
        <v>810</v>
      </c>
      <c r="C389">
        <v>37</v>
      </c>
      <c r="D389" t="s">
        <v>13126</v>
      </c>
      <c r="E389" t="s">
        <v>13154</v>
      </c>
      <c r="F389" t="s">
        <v>33</v>
      </c>
      <c r="G389" t="s">
        <v>13516</v>
      </c>
      <c r="H389">
        <v>8577509732</v>
      </c>
      <c r="I389" s="1">
        <v>44322</v>
      </c>
      <c r="J389" t="s">
        <v>13111</v>
      </c>
    </row>
    <row r="390" spans="1:10" x14ac:dyDescent="0.3">
      <c r="A390" t="s">
        <v>2233</v>
      </c>
      <c r="B390" t="s">
        <v>2234</v>
      </c>
      <c r="C390">
        <v>42</v>
      </c>
      <c r="D390" t="s">
        <v>13108</v>
      </c>
      <c r="E390" t="s">
        <v>13105</v>
      </c>
      <c r="F390" t="s">
        <v>27</v>
      </c>
      <c r="G390" t="s">
        <v>13517</v>
      </c>
      <c r="H390" s="3">
        <v>914734000000</v>
      </c>
      <c r="I390" s="1">
        <v>44854</v>
      </c>
      <c r="J390" t="s">
        <v>13107</v>
      </c>
    </row>
    <row r="391" spans="1:10" x14ac:dyDescent="0.3">
      <c r="A391" t="s">
        <v>2580</v>
      </c>
      <c r="B391" t="s">
        <v>2581</v>
      </c>
      <c r="C391">
        <v>56</v>
      </c>
      <c r="D391" t="s">
        <v>13104</v>
      </c>
      <c r="E391" t="s">
        <v>13112</v>
      </c>
      <c r="F391" t="s">
        <v>21</v>
      </c>
      <c r="G391" t="s">
        <v>13518</v>
      </c>
      <c r="H391">
        <v>8409643294</v>
      </c>
      <c r="I391" s="1">
        <v>44262</v>
      </c>
      <c r="J391" t="s">
        <v>13111</v>
      </c>
    </row>
    <row r="392" spans="1:10" x14ac:dyDescent="0.3">
      <c r="A392" t="s">
        <v>397</v>
      </c>
      <c r="B392" t="s">
        <v>398</v>
      </c>
      <c r="C392">
        <v>55</v>
      </c>
      <c r="D392" t="s">
        <v>13104</v>
      </c>
      <c r="E392" t="s">
        <v>13112</v>
      </c>
      <c r="F392" t="s">
        <v>21</v>
      </c>
      <c r="G392" t="s">
        <v>13519</v>
      </c>
      <c r="H392">
        <v>1166334590</v>
      </c>
      <c r="I392" s="1">
        <v>44861</v>
      </c>
      <c r="J392" t="s">
        <v>13111</v>
      </c>
    </row>
    <row r="393" spans="1:10" x14ac:dyDescent="0.3">
      <c r="A393" t="s">
        <v>2062</v>
      </c>
      <c r="B393" t="s">
        <v>2063</v>
      </c>
      <c r="C393">
        <v>59</v>
      </c>
      <c r="D393" t="s">
        <v>13104</v>
      </c>
      <c r="E393" t="s">
        <v>13148</v>
      </c>
      <c r="F393" t="s">
        <v>15</v>
      </c>
      <c r="G393" t="s">
        <v>13520</v>
      </c>
      <c r="H393">
        <v>1947785884</v>
      </c>
      <c r="I393" s="1">
        <v>44420</v>
      </c>
      <c r="J393" t="s">
        <v>13111</v>
      </c>
    </row>
    <row r="394" spans="1:10" x14ac:dyDescent="0.3">
      <c r="A394" t="s">
        <v>1738</v>
      </c>
      <c r="B394" t="s">
        <v>1739</v>
      </c>
      <c r="C394">
        <v>34</v>
      </c>
      <c r="D394" t="s">
        <v>13104</v>
      </c>
      <c r="E394" t="s">
        <v>13123</v>
      </c>
      <c r="F394" t="s">
        <v>33</v>
      </c>
      <c r="G394" t="s">
        <v>13521</v>
      </c>
      <c r="H394">
        <v>6354648668</v>
      </c>
      <c r="I394" s="1">
        <v>44910</v>
      </c>
      <c r="J394" t="s">
        <v>13122</v>
      </c>
    </row>
    <row r="395" spans="1:10" x14ac:dyDescent="0.3">
      <c r="A395" t="s">
        <v>472</v>
      </c>
      <c r="B395" t="s">
        <v>473</v>
      </c>
      <c r="C395">
        <v>34</v>
      </c>
      <c r="D395" t="s">
        <v>13126</v>
      </c>
      <c r="E395" t="s">
        <v>13186</v>
      </c>
      <c r="F395" t="s">
        <v>21</v>
      </c>
      <c r="G395" t="s">
        <v>13522</v>
      </c>
      <c r="H395" s="3">
        <v>910649000000</v>
      </c>
      <c r="I395" s="1">
        <v>44628</v>
      </c>
      <c r="J395" t="s">
        <v>13122</v>
      </c>
    </row>
    <row r="396" spans="1:10" x14ac:dyDescent="0.3">
      <c r="A396" t="s">
        <v>1827</v>
      </c>
      <c r="B396" t="s">
        <v>1828</v>
      </c>
      <c r="C396">
        <v>42</v>
      </c>
      <c r="D396" t="s">
        <v>13104</v>
      </c>
      <c r="E396" t="s">
        <v>13143</v>
      </c>
      <c r="F396" t="s">
        <v>33</v>
      </c>
      <c r="G396" t="s">
        <v>13523</v>
      </c>
      <c r="H396">
        <v>1982812836</v>
      </c>
      <c r="I396" s="1">
        <v>44368</v>
      </c>
      <c r="J396" t="s">
        <v>13107</v>
      </c>
    </row>
    <row r="397" spans="1:10" x14ac:dyDescent="0.3">
      <c r="A397" t="s">
        <v>160</v>
      </c>
      <c r="B397" t="s">
        <v>161</v>
      </c>
      <c r="C397">
        <v>60</v>
      </c>
      <c r="D397" t="s">
        <v>13104</v>
      </c>
      <c r="E397" t="s">
        <v>13216</v>
      </c>
      <c r="F397" t="s">
        <v>33</v>
      </c>
      <c r="G397" t="s">
        <v>13524</v>
      </c>
      <c r="H397">
        <v>121010204</v>
      </c>
      <c r="I397" s="1">
        <v>44738</v>
      </c>
      <c r="J397" t="s">
        <v>13111</v>
      </c>
    </row>
    <row r="398" spans="1:10" x14ac:dyDescent="0.3">
      <c r="A398" t="s">
        <v>2123</v>
      </c>
      <c r="B398" t="s">
        <v>2124</v>
      </c>
      <c r="C398">
        <v>43</v>
      </c>
      <c r="D398" t="s">
        <v>13108</v>
      </c>
      <c r="E398" t="s">
        <v>13154</v>
      </c>
      <c r="F398" t="s">
        <v>33</v>
      </c>
      <c r="G398" t="s">
        <v>13525</v>
      </c>
      <c r="H398">
        <v>9070825918</v>
      </c>
      <c r="I398" s="1">
        <v>44535</v>
      </c>
      <c r="J398" t="s">
        <v>13122</v>
      </c>
    </row>
    <row r="399" spans="1:10" x14ac:dyDescent="0.3">
      <c r="A399" t="s">
        <v>2593</v>
      </c>
      <c r="B399" t="s">
        <v>2594</v>
      </c>
      <c r="C399">
        <v>55</v>
      </c>
      <c r="D399" t="s">
        <v>13104</v>
      </c>
      <c r="E399" t="s">
        <v>13148</v>
      </c>
      <c r="F399" t="s">
        <v>15</v>
      </c>
      <c r="G399" t="s">
        <v>13526</v>
      </c>
      <c r="H399" s="3">
        <v>911693000000</v>
      </c>
      <c r="I399" s="1">
        <v>44615</v>
      </c>
      <c r="J399" t="s">
        <v>13111</v>
      </c>
    </row>
    <row r="400" spans="1:10" x14ac:dyDescent="0.3">
      <c r="A400" t="s">
        <v>1240</v>
      </c>
      <c r="B400" t="s">
        <v>1241</v>
      </c>
      <c r="C400">
        <v>65</v>
      </c>
      <c r="D400" t="s">
        <v>13104</v>
      </c>
      <c r="E400" t="s">
        <v>13123</v>
      </c>
      <c r="F400" t="s">
        <v>33</v>
      </c>
      <c r="G400" t="s">
        <v>13527</v>
      </c>
      <c r="H400" s="3">
        <v>914083000000</v>
      </c>
      <c r="I400" s="1">
        <v>44927</v>
      </c>
      <c r="J400" t="s">
        <v>13111</v>
      </c>
    </row>
    <row r="401" spans="1:10" x14ac:dyDescent="0.3">
      <c r="A401" t="s">
        <v>1123</v>
      </c>
      <c r="B401" t="s">
        <v>1124</v>
      </c>
      <c r="C401">
        <v>58</v>
      </c>
      <c r="D401" t="s">
        <v>13104</v>
      </c>
      <c r="E401" t="s">
        <v>13130</v>
      </c>
      <c r="F401" t="s">
        <v>15</v>
      </c>
      <c r="G401" t="s">
        <v>13528</v>
      </c>
      <c r="H401" s="3">
        <v>916260000000</v>
      </c>
      <c r="I401" s="1">
        <v>44917</v>
      </c>
      <c r="J401" t="s">
        <v>13111</v>
      </c>
    </row>
    <row r="402" spans="1:10" x14ac:dyDescent="0.3">
      <c r="A402" t="s">
        <v>1227</v>
      </c>
      <c r="B402" t="s">
        <v>1228</v>
      </c>
      <c r="C402">
        <v>53</v>
      </c>
      <c r="D402" t="s">
        <v>13126</v>
      </c>
      <c r="E402" t="s">
        <v>13109</v>
      </c>
      <c r="F402" t="s">
        <v>27</v>
      </c>
      <c r="G402" t="s">
        <v>13529</v>
      </c>
      <c r="H402" s="3">
        <v>910020000000</v>
      </c>
      <c r="I402" s="1">
        <v>44289</v>
      </c>
      <c r="J402" t="s">
        <v>13111</v>
      </c>
    </row>
    <row r="403" spans="1:10" x14ac:dyDescent="0.3">
      <c r="A403" t="s">
        <v>535</v>
      </c>
      <c r="B403" t="s">
        <v>536</v>
      </c>
      <c r="C403">
        <v>56</v>
      </c>
      <c r="D403" t="s">
        <v>13104</v>
      </c>
      <c r="E403" t="s">
        <v>13138</v>
      </c>
      <c r="F403" t="s">
        <v>21</v>
      </c>
      <c r="G403" t="s">
        <v>13530</v>
      </c>
      <c r="H403">
        <v>5573094376</v>
      </c>
      <c r="I403" s="1">
        <v>44912</v>
      </c>
      <c r="J403" t="s">
        <v>13111</v>
      </c>
    </row>
    <row r="404" spans="1:10" x14ac:dyDescent="0.3">
      <c r="A404" t="s">
        <v>1051</v>
      </c>
      <c r="B404" t="s">
        <v>1052</v>
      </c>
      <c r="C404">
        <v>44</v>
      </c>
      <c r="D404" t="s">
        <v>13108</v>
      </c>
      <c r="E404" t="s">
        <v>13146</v>
      </c>
      <c r="F404" t="s">
        <v>21</v>
      </c>
      <c r="G404" t="s">
        <v>13531</v>
      </c>
      <c r="H404" s="3">
        <v>914232000000</v>
      </c>
      <c r="I404" s="1">
        <v>44884</v>
      </c>
      <c r="J404" t="s">
        <v>13107</v>
      </c>
    </row>
    <row r="405" spans="1:10" x14ac:dyDescent="0.3">
      <c r="A405" t="s">
        <v>1906</v>
      </c>
      <c r="B405" t="s">
        <v>1907</v>
      </c>
      <c r="C405">
        <v>28</v>
      </c>
      <c r="D405" t="s">
        <v>13108</v>
      </c>
      <c r="E405" t="s">
        <v>13140</v>
      </c>
      <c r="F405" t="s">
        <v>27</v>
      </c>
      <c r="G405" t="s">
        <v>13532</v>
      </c>
      <c r="H405" s="3">
        <v>919303000000</v>
      </c>
      <c r="I405" s="1">
        <v>44448</v>
      </c>
      <c r="J405" t="s">
        <v>13107</v>
      </c>
    </row>
    <row r="406" spans="1:10" x14ac:dyDescent="0.3">
      <c r="A406" t="s">
        <v>1814</v>
      </c>
      <c r="B406" t="s">
        <v>1815</v>
      </c>
      <c r="C406">
        <v>43</v>
      </c>
      <c r="D406" t="s">
        <v>13104</v>
      </c>
      <c r="E406" t="s">
        <v>13114</v>
      </c>
      <c r="F406" t="s">
        <v>15</v>
      </c>
      <c r="G406" t="s">
        <v>13533</v>
      </c>
      <c r="H406">
        <v>3246217596</v>
      </c>
      <c r="I406" s="1">
        <v>44318</v>
      </c>
      <c r="J406" t="s">
        <v>13107</v>
      </c>
    </row>
    <row r="407" spans="1:10" x14ac:dyDescent="0.3">
      <c r="A407" t="s">
        <v>886</v>
      </c>
      <c r="B407" t="s">
        <v>887</v>
      </c>
      <c r="C407">
        <v>56</v>
      </c>
      <c r="D407" t="s">
        <v>13104</v>
      </c>
      <c r="E407" t="s">
        <v>13146</v>
      </c>
      <c r="F407" t="s">
        <v>21</v>
      </c>
      <c r="G407" t="s">
        <v>13534</v>
      </c>
      <c r="H407">
        <v>9263693429</v>
      </c>
      <c r="I407" s="1">
        <v>44430</v>
      </c>
      <c r="J407" t="s">
        <v>13111</v>
      </c>
    </row>
    <row r="408" spans="1:10" x14ac:dyDescent="0.3">
      <c r="A408" t="s">
        <v>126</v>
      </c>
      <c r="B408" t="s">
        <v>127</v>
      </c>
      <c r="C408">
        <v>58</v>
      </c>
      <c r="D408" t="s">
        <v>13104</v>
      </c>
      <c r="E408" t="s">
        <v>13114</v>
      </c>
      <c r="F408" t="s">
        <v>15</v>
      </c>
      <c r="G408" t="s">
        <v>13535</v>
      </c>
      <c r="H408" s="3">
        <v>915063000000</v>
      </c>
      <c r="I408" s="1">
        <v>44719</v>
      </c>
      <c r="J408" t="s">
        <v>13111</v>
      </c>
    </row>
    <row r="409" spans="1:10" x14ac:dyDescent="0.3">
      <c r="A409" t="s">
        <v>1320</v>
      </c>
      <c r="B409" t="s">
        <v>1321</v>
      </c>
      <c r="C409">
        <v>28</v>
      </c>
      <c r="D409" t="s">
        <v>13104</v>
      </c>
      <c r="E409" t="s">
        <v>13130</v>
      </c>
      <c r="F409" t="s">
        <v>15</v>
      </c>
      <c r="G409" t="s">
        <v>13536</v>
      </c>
      <c r="H409">
        <v>9291456467</v>
      </c>
      <c r="I409" s="1">
        <v>44239</v>
      </c>
      <c r="J409" t="s">
        <v>13111</v>
      </c>
    </row>
    <row r="410" spans="1:10" x14ac:dyDescent="0.3">
      <c r="A410" t="s">
        <v>910</v>
      </c>
      <c r="B410" t="s">
        <v>911</v>
      </c>
      <c r="C410">
        <v>34</v>
      </c>
      <c r="D410" t="s">
        <v>13108</v>
      </c>
      <c r="E410" t="s">
        <v>13117</v>
      </c>
      <c r="F410" t="s">
        <v>15</v>
      </c>
      <c r="G410" t="s">
        <v>13537</v>
      </c>
      <c r="H410">
        <v>1997110589</v>
      </c>
      <c r="I410" s="1">
        <v>44533</v>
      </c>
      <c r="J410" t="s">
        <v>13122</v>
      </c>
    </row>
    <row r="411" spans="1:10" x14ac:dyDescent="0.3">
      <c r="A411" t="s">
        <v>156</v>
      </c>
      <c r="B411" t="s">
        <v>157</v>
      </c>
      <c r="C411">
        <v>51</v>
      </c>
      <c r="D411" t="s">
        <v>13126</v>
      </c>
      <c r="E411" t="s">
        <v>13140</v>
      </c>
      <c r="F411" t="s">
        <v>27</v>
      </c>
      <c r="G411" t="s">
        <v>13538</v>
      </c>
      <c r="H411">
        <v>9714226644</v>
      </c>
      <c r="I411" s="1">
        <v>44538</v>
      </c>
      <c r="J411" t="s">
        <v>13111</v>
      </c>
    </row>
    <row r="412" spans="1:10" x14ac:dyDescent="0.3">
      <c r="A412" t="s">
        <v>567</v>
      </c>
      <c r="B412" t="s">
        <v>568</v>
      </c>
      <c r="C412">
        <v>46</v>
      </c>
      <c r="D412" t="s">
        <v>13108</v>
      </c>
      <c r="E412" t="s">
        <v>13140</v>
      </c>
      <c r="F412" t="s">
        <v>27</v>
      </c>
      <c r="G412" t="s">
        <v>13539</v>
      </c>
      <c r="H412">
        <v>7914290234</v>
      </c>
      <c r="I412" s="1">
        <v>44303</v>
      </c>
      <c r="J412" t="s">
        <v>13111</v>
      </c>
    </row>
    <row r="413" spans="1:10" x14ac:dyDescent="0.3">
      <c r="A413" t="s">
        <v>951</v>
      </c>
      <c r="B413" t="s">
        <v>952</v>
      </c>
      <c r="C413">
        <v>33</v>
      </c>
      <c r="D413" t="s">
        <v>13108</v>
      </c>
      <c r="E413" t="s">
        <v>13148</v>
      </c>
      <c r="F413" t="s">
        <v>15</v>
      </c>
      <c r="G413" t="s">
        <v>13540</v>
      </c>
      <c r="H413">
        <v>5178485459</v>
      </c>
      <c r="I413" s="1">
        <v>44199</v>
      </c>
      <c r="J413" t="s">
        <v>13107</v>
      </c>
    </row>
    <row r="414" spans="1:10" x14ac:dyDescent="0.3">
      <c r="A414" t="s">
        <v>1853</v>
      </c>
      <c r="B414" t="s">
        <v>1854</v>
      </c>
      <c r="C414">
        <v>49</v>
      </c>
      <c r="D414" t="s">
        <v>13126</v>
      </c>
      <c r="E414" t="s">
        <v>13123</v>
      </c>
      <c r="F414" t="s">
        <v>33</v>
      </c>
      <c r="G414" t="s">
        <v>13541</v>
      </c>
      <c r="H414">
        <v>1102947359</v>
      </c>
      <c r="I414" s="1">
        <v>44324</v>
      </c>
      <c r="J414" t="s">
        <v>13111</v>
      </c>
    </row>
    <row r="415" spans="1:10" x14ac:dyDescent="0.3">
      <c r="A415" t="s">
        <v>557</v>
      </c>
      <c r="B415" t="s">
        <v>558</v>
      </c>
      <c r="C415">
        <v>31</v>
      </c>
      <c r="D415" t="s">
        <v>13108</v>
      </c>
      <c r="E415" t="s">
        <v>13105</v>
      </c>
      <c r="F415" t="s">
        <v>27</v>
      </c>
      <c r="G415" t="s">
        <v>13542</v>
      </c>
      <c r="H415">
        <v>4450942560</v>
      </c>
      <c r="I415" s="1">
        <v>44438</v>
      </c>
      <c r="J415" t="s">
        <v>13122</v>
      </c>
    </row>
    <row r="416" spans="1:10" x14ac:dyDescent="0.3">
      <c r="A416" t="s">
        <v>4200</v>
      </c>
      <c r="B416" t="s">
        <v>4201</v>
      </c>
      <c r="C416">
        <v>35</v>
      </c>
      <c r="D416" t="s">
        <v>13108</v>
      </c>
      <c r="E416" t="s">
        <v>13216</v>
      </c>
      <c r="F416" t="s">
        <v>33</v>
      </c>
      <c r="G416" t="s">
        <v>13543</v>
      </c>
      <c r="H416">
        <v>7296249966</v>
      </c>
      <c r="I416" s="1">
        <v>44901</v>
      </c>
      <c r="J416" t="s">
        <v>13107</v>
      </c>
    </row>
    <row r="417" spans="1:10" x14ac:dyDescent="0.3">
      <c r="A417" t="s">
        <v>816</v>
      </c>
      <c r="B417" t="s">
        <v>817</v>
      </c>
      <c r="C417">
        <v>63</v>
      </c>
      <c r="D417" t="s">
        <v>13104</v>
      </c>
      <c r="E417" t="s">
        <v>13143</v>
      </c>
      <c r="F417" t="s">
        <v>33</v>
      </c>
      <c r="G417" t="s">
        <v>13544</v>
      </c>
      <c r="H417" s="3">
        <v>913241000000</v>
      </c>
      <c r="I417" s="1">
        <v>44919</v>
      </c>
      <c r="J417" t="s">
        <v>13111</v>
      </c>
    </row>
    <row r="418" spans="1:10" x14ac:dyDescent="0.3">
      <c r="A418" t="s">
        <v>726</v>
      </c>
      <c r="B418" t="s">
        <v>727</v>
      </c>
      <c r="C418">
        <v>26</v>
      </c>
      <c r="D418" t="s">
        <v>13126</v>
      </c>
      <c r="E418" t="s">
        <v>13130</v>
      </c>
      <c r="F418" t="s">
        <v>15</v>
      </c>
      <c r="G418" t="s">
        <v>13545</v>
      </c>
      <c r="H418">
        <v>371658413</v>
      </c>
      <c r="I418" s="1">
        <v>44495</v>
      </c>
      <c r="J418" t="s">
        <v>13122</v>
      </c>
    </row>
    <row r="419" spans="1:10" x14ac:dyDescent="0.3">
      <c r="A419" t="s">
        <v>488</v>
      </c>
      <c r="B419" t="s">
        <v>489</v>
      </c>
      <c r="C419">
        <v>43</v>
      </c>
      <c r="D419" t="s">
        <v>13108</v>
      </c>
      <c r="E419" t="s">
        <v>13154</v>
      </c>
      <c r="F419" t="s">
        <v>33</v>
      </c>
      <c r="G419" t="s">
        <v>13546</v>
      </c>
      <c r="H419">
        <v>4844432414</v>
      </c>
      <c r="I419" s="1">
        <v>44728</v>
      </c>
      <c r="J419" t="s">
        <v>13122</v>
      </c>
    </row>
    <row r="420" spans="1:10" x14ac:dyDescent="0.3">
      <c r="A420" t="s">
        <v>335</v>
      </c>
      <c r="B420" t="s">
        <v>336</v>
      </c>
      <c r="C420">
        <v>41</v>
      </c>
      <c r="D420" t="s">
        <v>13126</v>
      </c>
      <c r="E420" t="s">
        <v>13123</v>
      </c>
      <c r="F420" t="s">
        <v>33</v>
      </c>
      <c r="G420" t="s">
        <v>13547</v>
      </c>
      <c r="H420">
        <v>6513696589</v>
      </c>
      <c r="I420" s="1">
        <v>44218</v>
      </c>
      <c r="J420" t="s">
        <v>13122</v>
      </c>
    </row>
    <row r="421" spans="1:10" x14ac:dyDescent="0.3">
      <c r="A421" t="s">
        <v>1135</v>
      </c>
      <c r="B421" t="s">
        <v>1136</v>
      </c>
      <c r="C421">
        <v>62</v>
      </c>
      <c r="D421" t="s">
        <v>13108</v>
      </c>
      <c r="E421" t="s">
        <v>13154</v>
      </c>
      <c r="F421" t="s">
        <v>33</v>
      </c>
      <c r="G421" t="s">
        <v>13548</v>
      </c>
      <c r="H421" s="3">
        <v>916360000000</v>
      </c>
      <c r="I421" s="1">
        <v>44291</v>
      </c>
      <c r="J421" t="s">
        <v>13111</v>
      </c>
    </row>
    <row r="422" spans="1:10" x14ac:dyDescent="0.3">
      <c r="A422" t="s">
        <v>1173</v>
      </c>
      <c r="B422" t="s">
        <v>1174</v>
      </c>
      <c r="C422">
        <v>62</v>
      </c>
      <c r="D422" t="s">
        <v>13104</v>
      </c>
      <c r="E422" t="s">
        <v>13114</v>
      </c>
      <c r="F422" t="s">
        <v>15</v>
      </c>
      <c r="G422" t="s">
        <v>13549</v>
      </c>
      <c r="H422">
        <v>8429266554</v>
      </c>
      <c r="I422" s="1">
        <v>44227</v>
      </c>
      <c r="J422" t="s">
        <v>13111</v>
      </c>
    </row>
    <row r="423" spans="1:10" x14ac:dyDescent="0.3">
      <c r="A423" t="s">
        <v>1265</v>
      </c>
      <c r="B423" t="s">
        <v>1266</v>
      </c>
      <c r="C423">
        <v>54</v>
      </c>
      <c r="D423" t="s">
        <v>13104</v>
      </c>
      <c r="E423" t="s">
        <v>13114</v>
      </c>
      <c r="F423" t="s">
        <v>15</v>
      </c>
      <c r="G423" t="s">
        <v>13550</v>
      </c>
      <c r="H423" s="3">
        <v>913486000000</v>
      </c>
      <c r="I423" s="1">
        <v>44567</v>
      </c>
      <c r="J423" t="s">
        <v>13111</v>
      </c>
    </row>
    <row r="424" spans="1:10" x14ac:dyDescent="0.3">
      <c r="A424" t="s">
        <v>1099</v>
      </c>
      <c r="B424" t="s">
        <v>1100</v>
      </c>
      <c r="C424">
        <v>33</v>
      </c>
      <c r="D424" t="s">
        <v>13126</v>
      </c>
      <c r="E424" t="s">
        <v>13109</v>
      </c>
      <c r="F424" t="s">
        <v>27</v>
      </c>
      <c r="G424" t="s">
        <v>13551</v>
      </c>
      <c r="H424">
        <v>9375273023</v>
      </c>
      <c r="I424" s="1">
        <v>44842</v>
      </c>
      <c r="J424" t="s">
        <v>13107</v>
      </c>
    </row>
    <row r="425" spans="1:10" x14ac:dyDescent="0.3">
      <c r="A425" t="s">
        <v>870</v>
      </c>
      <c r="B425" t="s">
        <v>871</v>
      </c>
      <c r="C425">
        <v>64</v>
      </c>
      <c r="D425" t="s">
        <v>13126</v>
      </c>
      <c r="E425" t="s">
        <v>13119</v>
      </c>
      <c r="F425" t="s">
        <v>27</v>
      </c>
      <c r="G425" t="s">
        <v>13552</v>
      </c>
      <c r="H425" s="3">
        <v>912609000000</v>
      </c>
      <c r="I425" s="1">
        <v>44297</v>
      </c>
      <c r="J425" t="s">
        <v>13111</v>
      </c>
    </row>
    <row r="426" spans="1:10" x14ac:dyDescent="0.3">
      <c r="A426" t="s">
        <v>507</v>
      </c>
      <c r="B426" t="s">
        <v>508</v>
      </c>
      <c r="C426">
        <v>63</v>
      </c>
      <c r="D426" t="s">
        <v>13108</v>
      </c>
      <c r="E426" t="s">
        <v>13164</v>
      </c>
      <c r="F426" t="s">
        <v>33</v>
      </c>
      <c r="G426" t="s">
        <v>13553</v>
      </c>
      <c r="H426">
        <v>3826563649</v>
      </c>
      <c r="I426" s="1">
        <v>44618</v>
      </c>
      <c r="J426" t="s">
        <v>13111</v>
      </c>
    </row>
    <row r="427" spans="1:10" x14ac:dyDescent="0.3">
      <c r="A427" t="s">
        <v>1607</v>
      </c>
      <c r="B427" t="s">
        <v>1608</v>
      </c>
      <c r="C427">
        <v>32</v>
      </c>
      <c r="D427" t="s">
        <v>13126</v>
      </c>
      <c r="E427" t="s">
        <v>13169</v>
      </c>
      <c r="F427" t="s">
        <v>15</v>
      </c>
      <c r="G427" t="s">
        <v>13554</v>
      </c>
      <c r="H427" s="3">
        <v>914047000000</v>
      </c>
      <c r="I427" s="1">
        <v>44697</v>
      </c>
      <c r="J427" t="s">
        <v>13107</v>
      </c>
    </row>
    <row r="428" spans="1:10" x14ac:dyDescent="0.3">
      <c r="A428" t="s">
        <v>2237</v>
      </c>
      <c r="B428" t="s">
        <v>2238</v>
      </c>
      <c r="C428">
        <v>25</v>
      </c>
      <c r="D428" t="s">
        <v>13108</v>
      </c>
      <c r="E428" t="s">
        <v>13130</v>
      </c>
      <c r="F428" t="s">
        <v>15</v>
      </c>
      <c r="G428" t="s">
        <v>13555</v>
      </c>
      <c r="H428">
        <v>955257677</v>
      </c>
      <c r="I428" s="1">
        <v>44681</v>
      </c>
      <c r="J428" t="s">
        <v>13107</v>
      </c>
    </row>
    <row r="429" spans="1:10" x14ac:dyDescent="0.3">
      <c r="A429" t="s">
        <v>1412</v>
      </c>
      <c r="B429" t="s">
        <v>1413</v>
      </c>
      <c r="C429">
        <v>37</v>
      </c>
      <c r="D429" t="s">
        <v>13108</v>
      </c>
      <c r="E429" t="s">
        <v>13123</v>
      </c>
      <c r="F429" t="s">
        <v>33</v>
      </c>
      <c r="G429" t="s">
        <v>13556</v>
      </c>
      <c r="H429">
        <v>6932118754</v>
      </c>
      <c r="I429" s="1">
        <v>44725</v>
      </c>
      <c r="J429" t="s">
        <v>13122</v>
      </c>
    </row>
    <row r="430" spans="1:10" x14ac:dyDescent="0.3">
      <c r="A430" t="s">
        <v>303</v>
      </c>
      <c r="B430" t="s">
        <v>304</v>
      </c>
      <c r="C430">
        <v>49</v>
      </c>
      <c r="D430" t="s">
        <v>13104</v>
      </c>
      <c r="E430" t="s">
        <v>13127</v>
      </c>
      <c r="F430" t="s">
        <v>27</v>
      </c>
      <c r="G430" t="s">
        <v>13557</v>
      </c>
      <c r="H430">
        <v>1922494139</v>
      </c>
      <c r="I430" s="1">
        <v>44544</v>
      </c>
      <c r="J430" t="s">
        <v>13111</v>
      </c>
    </row>
    <row r="431" spans="1:10" x14ac:dyDescent="0.3">
      <c r="A431" t="s">
        <v>1058</v>
      </c>
      <c r="B431" t="s">
        <v>1059</v>
      </c>
      <c r="C431">
        <v>41</v>
      </c>
      <c r="D431" t="s">
        <v>13104</v>
      </c>
      <c r="E431" t="s">
        <v>13169</v>
      </c>
      <c r="F431" t="s">
        <v>15</v>
      </c>
      <c r="G431" t="s">
        <v>13558</v>
      </c>
      <c r="H431">
        <v>332713328</v>
      </c>
      <c r="I431" s="1">
        <v>44898</v>
      </c>
      <c r="J431" t="s">
        <v>13107</v>
      </c>
    </row>
    <row r="432" spans="1:10" x14ac:dyDescent="0.3">
      <c r="A432" t="s">
        <v>1090</v>
      </c>
      <c r="B432" t="s">
        <v>1091</v>
      </c>
      <c r="C432">
        <v>28</v>
      </c>
      <c r="D432" t="s">
        <v>13108</v>
      </c>
      <c r="E432" t="s">
        <v>13119</v>
      </c>
      <c r="F432" t="s">
        <v>27</v>
      </c>
      <c r="G432" t="s">
        <v>13559</v>
      </c>
      <c r="H432">
        <v>3022592852</v>
      </c>
      <c r="I432" s="1">
        <v>44208</v>
      </c>
      <c r="J432" t="s">
        <v>13107</v>
      </c>
    </row>
    <row r="433" spans="1:10" x14ac:dyDescent="0.3">
      <c r="A433" t="s">
        <v>913</v>
      </c>
      <c r="B433" t="s">
        <v>914</v>
      </c>
      <c r="C433">
        <v>57</v>
      </c>
      <c r="D433" t="s">
        <v>13104</v>
      </c>
      <c r="E433" t="s">
        <v>13154</v>
      </c>
      <c r="F433" t="s">
        <v>33</v>
      </c>
      <c r="G433" t="s">
        <v>13560</v>
      </c>
      <c r="H433" s="3">
        <v>914964000000</v>
      </c>
      <c r="I433" s="1">
        <v>44574</v>
      </c>
      <c r="J433" t="s">
        <v>13111</v>
      </c>
    </row>
    <row r="434" spans="1:10" x14ac:dyDescent="0.3">
      <c r="A434" t="s">
        <v>686</v>
      </c>
      <c r="B434" t="s">
        <v>687</v>
      </c>
      <c r="C434">
        <v>64</v>
      </c>
      <c r="D434" t="s">
        <v>13104</v>
      </c>
      <c r="E434" t="s">
        <v>13130</v>
      </c>
      <c r="F434" t="s">
        <v>15</v>
      </c>
      <c r="G434" t="s">
        <v>13561</v>
      </c>
      <c r="H434">
        <v>9535107533</v>
      </c>
      <c r="I434" s="1">
        <v>44675</v>
      </c>
      <c r="J434" t="s">
        <v>13111</v>
      </c>
    </row>
    <row r="435" spans="1:10" x14ac:dyDescent="0.3">
      <c r="A435" t="s">
        <v>2748</v>
      </c>
      <c r="B435" t="s">
        <v>2749</v>
      </c>
      <c r="C435">
        <v>59</v>
      </c>
      <c r="D435" t="s">
        <v>13108</v>
      </c>
      <c r="E435" t="s">
        <v>13164</v>
      </c>
      <c r="F435" t="s">
        <v>33</v>
      </c>
      <c r="G435" t="s">
        <v>13562</v>
      </c>
      <c r="H435">
        <v>6947029909</v>
      </c>
      <c r="I435" s="1">
        <v>44898</v>
      </c>
      <c r="J435" t="s">
        <v>13111</v>
      </c>
    </row>
    <row r="436" spans="1:10" x14ac:dyDescent="0.3">
      <c r="A436" t="s">
        <v>46</v>
      </c>
      <c r="B436" t="s">
        <v>47</v>
      </c>
      <c r="C436">
        <v>51</v>
      </c>
      <c r="D436" t="s">
        <v>13104</v>
      </c>
      <c r="E436" t="s">
        <v>13146</v>
      </c>
      <c r="F436" t="s">
        <v>21</v>
      </c>
      <c r="G436" t="s">
        <v>13563</v>
      </c>
      <c r="H436" s="3">
        <v>913249000000</v>
      </c>
      <c r="I436" s="1">
        <v>44773</v>
      </c>
      <c r="J436" t="s">
        <v>13111</v>
      </c>
    </row>
    <row r="437" spans="1:10" x14ac:dyDescent="0.3">
      <c r="A437" t="s">
        <v>248</v>
      </c>
      <c r="B437" t="s">
        <v>249</v>
      </c>
      <c r="C437">
        <v>57</v>
      </c>
      <c r="D437" t="s">
        <v>13104</v>
      </c>
      <c r="E437" t="s">
        <v>13154</v>
      </c>
      <c r="F437" t="s">
        <v>33</v>
      </c>
      <c r="G437" t="s">
        <v>13564</v>
      </c>
      <c r="H437" s="3">
        <v>915479000000</v>
      </c>
      <c r="I437" s="1">
        <v>44695</v>
      </c>
      <c r="J437" t="s">
        <v>13111</v>
      </c>
    </row>
    <row r="438" spans="1:10" x14ac:dyDescent="0.3">
      <c r="A438" t="s">
        <v>650</v>
      </c>
      <c r="B438" t="s">
        <v>651</v>
      </c>
      <c r="C438">
        <v>26</v>
      </c>
      <c r="D438" t="s">
        <v>13126</v>
      </c>
      <c r="E438" t="s">
        <v>13154</v>
      </c>
      <c r="F438" t="s">
        <v>33</v>
      </c>
      <c r="G438" t="s">
        <v>13565</v>
      </c>
      <c r="H438">
        <v>2203044809</v>
      </c>
      <c r="I438" s="1">
        <v>44466</v>
      </c>
      <c r="J438" t="s">
        <v>13107</v>
      </c>
    </row>
    <row r="439" spans="1:10" x14ac:dyDescent="0.3">
      <c r="A439" t="s">
        <v>867</v>
      </c>
      <c r="B439" t="s">
        <v>868</v>
      </c>
      <c r="C439">
        <v>44</v>
      </c>
      <c r="D439" t="s">
        <v>13104</v>
      </c>
      <c r="E439" t="s">
        <v>13164</v>
      </c>
      <c r="F439" t="s">
        <v>33</v>
      </c>
      <c r="G439" t="s">
        <v>13566</v>
      </c>
      <c r="H439" s="3">
        <v>913599000000</v>
      </c>
      <c r="I439" s="1">
        <v>44689</v>
      </c>
      <c r="J439" t="s">
        <v>13107</v>
      </c>
    </row>
    <row r="440" spans="1:10" x14ac:dyDescent="0.3">
      <c r="A440" t="s">
        <v>2741</v>
      </c>
      <c r="B440" t="s">
        <v>2742</v>
      </c>
      <c r="C440">
        <v>25</v>
      </c>
      <c r="D440" t="s">
        <v>13104</v>
      </c>
      <c r="E440" t="s">
        <v>13148</v>
      </c>
      <c r="F440" t="s">
        <v>15</v>
      </c>
      <c r="G440" t="s">
        <v>13567</v>
      </c>
      <c r="H440">
        <v>1745442222</v>
      </c>
      <c r="I440" s="1">
        <v>44714</v>
      </c>
      <c r="J440" t="s">
        <v>13107</v>
      </c>
    </row>
    <row r="441" spans="1:10" x14ac:dyDescent="0.3">
      <c r="A441" t="s">
        <v>745</v>
      </c>
      <c r="B441" t="s">
        <v>746</v>
      </c>
      <c r="C441">
        <v>31</v>
      </c>
      <c r="D441" t="s">
        <v>13104</v>
      </c>
      <c r="E441" t="s">
        <v>13154</v>
      </c>
      <c r="F441" t="s">
        <v>33</v>
      </c>
      <c r="G441" t="s">
        <v>13568</v>
      </c>
      <c r="H441">
        <v>7490090928</v>
      </c>
      <c r="I441" s="1">
        <v>44673</v>
      </c>
      <c r="J441" t="s">
        <v>13107</v>
      </c>
    </row>
    <row r="442" spans="1:10" x14ac:dyDescent="0.3">
      <c r="A442" t="s">
        <v>84</v>
      </c>
      <c r="B442" t="s">
        <v>85</v>
      </c>
      <c r="C442">
        <v>28</v>
      </c>
      <c r="D442" t="s">
        <v>13104</v>
      </c>
      <c r="E442" t="s">
        <v>13143</v>
      </c>
      <c r="F442" t="s">
        <v>33</v>
      </c>
      <c r="G442" t="s">
        <v>13569</v>
      </c>
      <c r="H442" s="3">
        <v>918367000000</v>
      </c>
      <c r="I442" s="1">
        <v>44394</v>
      </c>
      <c r="J442" t="s">
        <v>13107</v>
      </c>
    </row>
    <row r="443" spans="1:10" x14ac:dyDescent="0.3">
      <c r="A443" t="s">
        <v>2514</v>
      </c>
      <c r="B443" t="s">
        <v>2515</v>
      </c>
      <c r="C443">
        <v>37</v>
      </c>
      <c r="D443" t="s">
        <v>13104</v>
      </c>
      <c r="E443" t="s">
        <v>13138</v>
      </c>
      <c r="F443" t="s">
        <v>21</v>
      </c>
      <c r="G443" t="s">
        <v>13570</v>
      </c>
      <c r="H443">
        <v>9246145984</v>
      </c>
      <c r="I443" s="1">
        <v>44244</v>
      </c>
      <c r="J443" t="s">
        <v>13107</v>
      </c>
    </row>
    <row r="444" spans="1:10" x14ac:dyDescent="0.3">
      <c r="A444" t="s">
        <v>1182</v>
      </c>
      <c r="B444" t="s">
        <v>1183</v>
      </c>
      <c r="C444">
        <v>36</v>
      </c>
      <c r="D444" t="s">
        <v>13126</v>
      </c>
      <c r="E444" t="s">
        <v>13169</v>
      </c>
      <c r="F444" t="s">
        <v>15</v>
      </c>
      <c r="G444" t="s">
        <v>13571</v>
      </c>
      <c r="H444" s="3">
        <v>916892000000</v>
      </c>
      <c r="I444" s="1">
        <v>44630</v>
      </c>
      <c r="J444" t="s">
        <v>13107</v>
      </c>
    </row>
    <row r="445" spans="1:10" x14ac:dyDescent="0.3">
      <c r="A445" t="s">
        <v>610</v>
      </c>
      <c r="B445" t="s">
        <v>611</v>
      </c>
      <c r="C445">
        <v>23</v>
      </c>
      <c r="D445" t="s">
        <v>13104</v>
      </c>
      <c r="E445" t="s">
        <v>13112</v>
      </c>
      <c r="F445" t="s">
        <v>21</v>
      </c>
      <c r="G445" t="s">
        <v>13572</v>
      </c>
      <c r="H445" s="3">
        <v>919260000000</v>
      </c>
      <c r="I445" s="1">
        <v>44581</v>
      </c>
      <c r="J445" t="s">
        <v>13107</v>
      </c>
    </row>
    <row r="446" spans="1:10" x14ac:dyDescent="0.3">
      <c r="A446" t="s">
        <v>554</v>
      </c>
      <c r="B446" t="s">
        <v>555</v>
      </c>
      <c r="C446">
        <v>44</v>
      </c>
      <c r="D446" t="s">
        <v>13126</v>
      </c>
      <c r="E446" t="s">
        <v>13154</v>
      </c>
      <c r="F446" t="s">
        <v>33</v>
      </c>
      <c r="G446" t="s">
        <v>13573</v>
      </c>
      <c r="H446">
        <v>1562122368</v>
      </c>
      <c r="I446" s="1">
        <v>44382</v>
      </c>
      <c r="J446" t="s">
        <v>13122</v>
      </c>
    </row>
    <row r="447" spans="1:10" x14ac:dyDescent="0.3">
      <c r="A447" t="s">
        <v>1154</v>
      </c>
      <c r="B447" t="s">
        <v>1155</v>
      </c>
      <c r="C447">
        <v>61</v>
      </c>
      <c r="D447" t="s">
        <v>13104</v>
      </c>
      <c r="E447" t="s">
        <v>13148</v>
      </c>
      <c r="F447" t="s">
        <v>15</v>
      </c>
      <c r="G447" t="s">
        <v>13574</v>
      </c>
      <c r="H447">
        <v>8136412562</v>
      </c>
      <c r="I447" s="1">
        <v>44265</v>
      </c>
      <c r="J447" t="s">
        <v>13111</v>
      </c>
    </row>
    <row r="448" spans="1:10" x14ac:dyDescent="0.3">
      <c r="A448" t="s">
        <v>1280</v>
      </c>
      <c r="B448" t="s">
        <v>1281</v>
      </c>
      <c r="C448">
        <v>65</v>
      </c>
      <c r="D448" t="s">
        <v>13126</v>
      </c>
      <c r="E448" t="s">
        <v>13138</v>
      </c>
      <c r="F448" t="s">
        <v>21</v>
      </c>
      <c r="G448" t="s">
        <v>13575</v>
      </c>
      <c r="H448" s="3">
        <v>914082000000</v>
      </c>
      <c r="I448" s="1">
        <v>44227</v>
      </c>
      <c r="J448" t="s">
        <v>13111</v>
      </c>
    </row>
    <row r="449" spans="1:10" x14ac:dyDescent="0.3">
      <c r="A449" t="s">
        <v>425</v>
      </c>
      <c r="B449" t="s">
        <v>426</v>
      </c>
      <c r="C449">
        <v>33</v>
      </c>
      <c r="D449" t="s">
        <v>13104</v>
      </c>
      <c r="E449" t="s">
        <v>13164</v>
      </c>
      <c r="F449" t="s">
        <v>33</v>
      </c>
      <c r="G449" t="s">
        <v>13576</v>
      </c>
      <c r="H449">
        <v>5481370843</v>
      </c>
      <c r="I449" s="1">
        <v>44494</v>
      </c>
      <c r="J449" t="s">
        <v>13111</v>
      </c>
    </row>
    <row r="450" spans="1:10" x14ac:dyDescent="0.3">
      <c r="A450" t="s">
        <v>604</v>
      </c>
      <c r="B450" t="s">
        <v>605</v>
      </c>
      <c r="C450">
        <v>52</v>
      </c>
      <c r="D450" t="s">
        <v>13108</v>
      </c>
      <c r="E450" t="s">
        <v>13105</v>
      </c>
      <c r="F450" t="s">
        <v>27</v>
      </c>
      <c r="G450" t="s">
        <v>13577</v>
      </c>
      <c r="H450">
        <v>7733162211</v>
      </c>
      <c r="I450" s="1">
        <v>44810</v>
      </c>
      <c r="J450" t="s">
        <v>13111</v>
      </c>
    </row>
    <row r="451" spans="1:10" x14ac:dyDescent="0.3">
      <c r="A451" t="s">
        <v>1399</v>
      </c>
      <c r="B451" t="s">
        <v>1400</v>
      </c>
      <c r="C451">
        <v>56</v>
      </c>
      <c r="D451" t="s">
        <v>13104</v>
      </c>
      <c r="E451" t="s">
        <v>13146</v>
      </c>
      <c r="F451" t="s">
        <v>21</v>
      </c>
      <c r="G451" t="s">
        <v>13578</v>
      </c>
      <c r="H451">
        <v>8349095327</v>
      </c>
      <c r="I451" s="1">
        <v>44827</v>
      </c>
      <c r="J451" t="s">
        <v>13111</v>
      </c>
    </row>
    <row r="452" spans="1:10" x14ac:dyDescent="0.3">
      <c r="A452" t="s">
        <v>1252</v>
      </c>
      <c r="B452" t="s">
        <v>1253</v>
      </c>
      <c r="C452">
        <v>25</v>
      </c>
      <c r="D452" t="s">
        <v>13108</v>
      </c>
      <c r="E452" t="s">
        <v>13148</v>
      </c>
      <c r="F452" t="s">
        <v>15</v>
      </c>
      <c r="G452" t="s">
        <v>13579</v>
      </c>
      <c r="H452" s="3">
        <v>911463000000</v>
      </c>
      <c r="I452" s="1">
        <v>44899</v>
      </c>
      <c r="J452" t="s">
        <v>13107</v>
      </c>
    </row>
    <row r="453" spans="1:10" x14ac:dyDescent="0.3">
      <c r="A453" t="s">
        <v>428</v>
      </c>
      <c r="B453" t="s">
        <v>429</v>
      </c>
      <c r="C453">
        <v>22</v>
      </c>
      <c r="D453" t="s">
        <v>13126</v>
      </c>
      <c r="E453" t="s">
        <v>13186</v>
      </c>
      <c r="F453" t="s">
        <v>21</v>
      </c>
      <c r="G453" t="s">
        <v>13580</v>
      </c>
      <c r="H453" s="3">
        <v>917787000000</v>
      </c>
      <c r="I453" s="1">
        <v>44505</v>
      </c>
      <c r="J453" t="s">
        <v>13111</v>
      </c>
    </row>
    <row r="454" spans="1:10" x14ac:dyDescent="0.3">
      <c r="A454" t="s">
        <v>1028</v>
      </c>
      <c r="B454" t="s">
        <v>1029</v>
      </c>
      <c r="C454">
        <v>45</v>
      </c>
      <c r="D454" t="s">
        <v>13108</v>
      </c>
      <c r="E454" t="s">
        <v>13146</v>
      </c>
      <c r="F454" t="s">
        <v>21</v>
      </c>
      <c r="G454" t="s">
        <v>13581</v>
      </c>
      <c r="H454">
        <v>4570553012</v>
      </c>
      <c r="I454" s="1">
        <v>44626</v>
      </c>
      <c r="J454" t="s">
        <v>13107</v>
      </c>
    </row>
    <row r="455" spans="1:10" x14ac:dyDescent="0.3">
      <c r="A455" t="s">
        <v>317</v>
      </c>
      <c r="B455" t="s">
        <v>318</v>
      </c>
      <c r="C455">
        <v>29</v>
      </c>
      <c r="D455" t="s">
        <v>13104</v>
      </c>
      <c r="E455" t="s">
        <v>13112</v>
      </c>
      <c r="F455" t="s">
        <v>21</v>
      </c>
      <c r="G455" t="s">
        <v>13582</v>
      </c>
      <c r="H455" s="3">
        <v>916185000000</v>
      </c>
      <c r="I455" s="1">
        <v>44738</v>
      </c>
      <c r="J455" t="s">
        <v>13107</v>
      </c>
    </row>
    <row r="456" spans="1:10" x14ac:dyDescent="0.3">
      <c r="A456" t="s">
        <v>1208</v>
      </c>
      <c r="B456" t="s">
        <v>1209</v>
      </c>
      <c r="C456">
        <v>45</v>
      </c>
      <c r="D456" t="s">
        <v>13126</v>
      </c>
      <c r="E456" t="s">
        <v>13105</v>
      </c>
      <c r="F456" t="s">
        <v>27</v>
      </c>
      <c r="G456" t="s">
        <v>13583</v>
      </c>
      <c r="H456" s="3">
        <v>916485000000</v>
      </c>
      <c r="I456" s="1">
        <v>44576</v>
      </c>
      <c r="J456" t="s">
        <v>13107</v>
      </c>
    </row>
    <row r="457" spans="1:10" x14ac:dyDescent="0.3">
      <c r="A457" t="s">
        <v>358</v>
      </c>
      <c r="B457" t="s">
        <v>359</v>
      </c>
      <c r="C457">
        <v>44</v>
      </c>
      <c r="D457" t="s">
        <v>13108</v>
      </c>
      <c r="E457" t="s">
        <v>13148</v>
      </c>
      <c r="F457" t="s">
        <v>15</v>
      </c>
      <c r="G457" t="s">
        <v>13584</v>
      </c>
      <c r="H457" s="3">
        <v>910031000000</v>
      </c>
      <c r="I457" s="1">
        <v>44274</v>
      </c>
      <c r="J457" t="s">
        <v>13107</v>
      </c>
    </row>
    <row r="458" spans="1:10" x14ac:dyDescent="0.3">
      <c r="A458" t="s">
        <v>482</v>
      </c>
      <c r="B458" t="s">
        <v>483</v>
      </c>
      <c r="C458">
        <v>59</v>
      </c>
      <c r="D458" t="s">
        <v>13126</v>
      </c>
      <c r="E458" t="s">
        <v>13169</v>
      </c>
      <c r="F458" t="s">
        <v>15</v>
      </c>
      <c r="G458" t="s">
        <v>13585</v>
      </c>
      <c r="H458" s="3">
        <v>915191000000</v>
      </c>
      <c r="I458" s="1">
        <v>44278</v>
      </c>
      <c r="J458" t="s">
        <v>13111</v>
      </c>
    </row>
    <row r="459" spans="1:10" x14ac:dyDescent="0.3">
      <c r="A459" t="s">
        <v>1370</v>
      </c>
      <c r="B459" t="s">
        <v>1371</v>
      </c>
      <c r="C459">
        <v>37</v>
      </c>
      <c r="D459" t="s">
        <v>13126</v>
      </c>
      <c r="E459" t="s">
        <v>13148</v>
      </c>
      <c r="F459" t="s">
        <v>15</v>
      </c>
      <c r="G459" t="s">
        <v>13586</v>
      </c>
      <c r="H459">
        <v>7563132661</v>
      </c>
      <c r="I459" s="1">
        <v>44238</v>
      </c>
      <c r="J459" t="s">
        <v>13107</v>
      </c>
    </row>
    <row r="460" spans="1:10" x14ac:dyDescent="0.3">
      <c r="A460" t="s">
        <v>1789</v>
      </c>
      <c r="B460" t="s">
        <v>1790</v>
      </c>
      <c r="C460">
        <v>33</v>
      </c>
      <c r="D460" t="s">
        <v>13104</v>
      </c>
      <c r="E460" t="s">
        <v>13123</v>
      </c>
      <c r="F460" t="s">
        <v>33</v>
      </c>
      <c r="G460" t="s">
        <v>13587</v>
      </c>
      <c r="H460">
        <v>7148082308</v>
      </c>
      <c r="I460" s="1">
        <v>44528</v>
      </c>
      <c r="J460" t="s">
        <v>13122</v>
      </c>
    </row>
    <row r="461" spans="1:10" x14ac:dyDescent="0.3">
      <c r="A461" t="s">
        <v>99</v>
      </c>
      <c r="B461" t="s">
        <v>100</v>
      </c>
      <c r="C461">
        <v>44</v>
      </c>
      <c r="D461" t="s">
        <v>13104</v>
      </c>
      <c r="E461" t="s">
        <v>13130</v>
      </c>
      <c r="F461" t="s">
        <v>15</v>
      </c>
      <c r="G461" t="s">
        <v>13588</v>
      </c>
      <c r="H461">
        <v>7720070888</v>
      </c>
      <c r="I461" s="1">
        <v>44616</v>
      </c>
      <c r="J461" t="s">
        <v>13107</v>
      </c>
    </row>
    <row r="462" spans="1:10" x14ac:dyDescent="0.3">
      <c r="A462" t="s">
        <v>2172</v>
      </c>
      <c r="B462" t="s">
        <v>2173</v>
      </c>
      <c r="C462">
        <v>27</v>
      </c>
      <c r="D462" t="s">
        <v>13108</v>
      </c>
      <c r="E462" t="s">
        <v>13117</v>
      </c>
      <c r="F462" t="s">
        <v>15</v>
      </c>
      <c r="G462" t="s">
        <v>13589</v>
      </c>
      <c r="H462" s="3">
        <v>911679000000</v>
      </c>
      <c r="I462" s="1">
        <v>44405</v>
      </c>
      <c r="J462" t="s">
        <v>13107</v>
      </c>
    </row>
    <row r="463" spans="1:10" x14ac:dyDescent="0.3">
      <c r="A463" t="s">
        <v>485</v>
      </c>
      <c r="B463" t="s">
        <v>486</v>
      </c>
      <c r="C463">
        <v>57</v>
      </c>
      <c r="D463" t="s">
        <v>13104</v>
      </c>
      <c r="E463" t="s">
        <v>13119</v>
      </c>
      <c r="F463" t="s">
        <v>27</v>
      </c>
      <c r="G463" t="s">
        <v>13590</v>
      </c>
      <c r="H463" s="3">
        <v>914366000000</v>
      </c>
      <c r="I463" s="1">
        <v>44456</v>
      </c>
      <c r="J463" t="s">
        <v>13111</v>
      </c>
    </row>
    <row r="464" spans="1:10" x14ac:dyDescent="0.3">
      <c r="A464" t="s">
        <v>1576</v>
      </c>
      <c r="B464" t="s">
        <v>1577</v>
      </c>
      <c r="C464">
        <v>22</v>
      </c>
      <c r="D464" t="s">
        <v>13104</v>
      </c>
      <c r="E464" t="s">
        <v>13216</v>
      </c>
      <c r="F464" t="s">
        <v>33</v>
      </c>
      <c r="G464" t="s">
        <v>13591</v>
      </c>
      <c r="H464">
        <v>7249020849</v>
      </c>
      <c r="I464" s="1">
        <v>44840</v>
      </c>
      <c r="J464" t="s">
        <v>13107</v>
      </c>
    </row>
    <row r="465" spans="1:10" x14ac:dyDescent="0.3">
      <c r="A465" t="s">
        <v>1878</v>
      </c>
      <c r="B465" t="s">
        <v>1879</v>
      </c>
      <c r="C465">
        <v>43</v>
      </c>
      <c r="D465" t="s">
        <v>13104</v>
      </c>
      <c r="E465" t="s">
        <v>13143</v>
      </c>
      <c r="F465" t="s">
        <v>33</v>
      </c>
      <c r="G465" t="s">
        <v>13592</v>
      </c>
      <c r="H465">
        <v>291144876</v>
      </c>
      <c r="I465" s="1">
        <v>44226</v>
      </c>
      <c r="J465" t="s">
        <v>13107</v>
      </c>
    </row>
    <row r="466" spans="1:10" x14ac:dyDescent="0.3">
      <c r="A466" t="s">
        <v>729</v>
      </c>
      <c r="B466" t="s">
        <v>730</v>
      </c>
      <c r="C466">
        <v>49</v>
      </c>
      <c r="D466" t="s">
        <v>13108</v>
      </c>
      <c r="E466" t="s">
        <v>13112</v>
      </c>
      <c r="F466" t="s">
        <v>21</v>
      </c>
      <c r="G466" t="s">
        <v>13593</v>
      </c>
      <c r="H466">
        <v>9558073814</v>
      </c>
      <c r="I466" s="1">
        <v>44912</v>
      </c>
      <c r="J466" t="s">
        <v>13111</v>
      </c>
    </row>
    <row r="467" spans="1:10" x14ac:dyDescent="0.3">
      <c r="A467" t="s">
        <v>400</v>
      </c>
      <c r="B467" t="s">
        <v>401</v>
      </c>
      <c r="C467">
        <v>46</v>
      </c>
      <c r="D467" t="s">
        <v>13104</v>
      </c>
      <c r="E467" t="s">
        <v>13154</v>
      </c>
      <c r="F467" t="s">
        <v>33</v>
      </c>
      <c r="G467" t="s">
        <v>13594</v>
      </c>
      <c r="H467">
        <v>9284977818</v>
      </c>
      <c r="I467" s="1">
        <v>44812</v>
      </c>
      <c r="J467" t="s">
        <v>13111</v>
      </c>
    </row>
    <row r="468" spans="1:10" x14ac:dyDescent="0.3">
      <c r="A468" t="s">
        <v>1305</v>
      </c>
      <c r="B468" t="s">
        <v>1306</v>
      </c>
      <c r="C468">
        <v>59</v>
      </c>
      <c r="D468" t="s">
        <v>13104</v>
      </c>
      <c r="E468" t="s">
        <v>13216</v>
      </c>
      <c r="F468" t="s">
        <v>33</v>
      </c>
      <c r="G468" t="s">
        <v>13595</v>
      </c>
      <c r="H468">
        <v>4910694047</v>
      </c>
      <c r="I468" s="1">
        <v>44672</v>
      </c>
      <c r="J468" t="s">
        <v>13111</v>
      </c>
    </row>
    <row r="469" spans="1:10" x14ac:dyDescent="0.3">
      <c r="A469" t="s">
        <v>647</v>
      </c>
      <c r="B469" t="s">
        <v>648</v>
      </c>
      <c r="C469">
        <v>23</v>
      </c>
      <c r="D469" t="s">
        <v>13108</v>
      </c>
      <c r="E469" t="s">
        <v>13109</v>
      </c>
      <c r="F469" t="s">
        <v>27</v>
      </c>
      <c r="G469" t="s">
        <v>13596</v>
      </c>
      <c r="H469" s="3">
        <v>915975000000</v>
      </c>
      <c r="I469" s="1">
        <v>44272</v>
      </c>
      <c r="J469" t="s">
        <v>13107</v>
      </c>
    </row>
    <row r="470" spans="1:10" x14ac:dyDescent="0.3">
      <c r="A470" t="s">
        <v>323</v>
      </c>
      <c r="B470" t="s">
        <v>324</v>
      </c>
      <c r="C470">
        <v>36</v>
      </c>
      <c r="D470" t="s">
        <v>13104</v>
      </c>
      <c r="E470" t="s">
        <v>13130</v>
      </c>
      <c r="F470" t="s">
        <v>15</v>
      </c>
      <c r="G470" t="s">
        <v>13597</v>
      </c>
      <c r="H470">
        <v>4371944639</v>
      </c>
      <c r="I470" s="1">
        <v>44915</v>
      </c>
      <c r="J470" t="s">
        <v>13107</v>
      </c>
    </row>
    <row r="471" spans="1:10" x14ac:dyDescent="0.3">
      <c r="A471" t="s">
        <v>842</v>
      </c>
      <c r="B471" t="s">
        <v>843</v>
      </c>
      <c r="C471">
        <v>44</v>
      </c>
      <c r="D471" t="s">
        <v>13108</v>
      </c>
      <c r="E471" t="s">
        <v>13143</v>
      </c>
      <c r="F471" t="s">
        <v>33</v>
      </c>
      <c r="G471" t="s">
        <v>13598</v>
      </c>
      <c r="H471">
        <v>1827290639</v>
      </c>
      <c r="I471" s="1">
        <v>44745</v>
      </c>
      <c r="J471" t="s">
        <v>13122</v>
      </c>
    </row>
    <row r="472" spans="1:10" x14ac:dyDescent="0.3">
      <c r="A472" t="s">
        <v>2321</v>
      </c>
      <c r="B472" t="s">
        <v>2322</v>
      </c>
      <c r="C472">
        <v>47</v>
      </c>
      <c r="D472" t="s">
        <v>13104</v>
      </c>
      <c r="E472" t="s">
        <v>13143</v>
      </c>
      <c r="F472" t="s">
        <v>33</v>
      </c>
      <c r="G472" t="s">
        <v>13599</v>
      </c>
      <c r="H472" s="3">
        <v>918175000000</v>
      </c>
      <c r="I472" s="1">
        <v>44407</v>
      </c>
      <c r="J472" t="s">
        <v>13111</v>
      </c>
    </row>
    <row r="473" spans="1:10" x14ac:dyDescent="0.3">
      <c r="A473" t="s">
        <v>5047</v>
      </c>
      <c r="B473" t="s">
        <v>5048</v>
      </c>
      <c r="C473">
        <v>54</v>
      </c>
      <c r="D473" t="s">
        <v>13126</v>
      </c>
      <c r="E473" t="s">
        <v>13119</v>
      </c>
      <c r="F473" t="s">
        <v>27</v>
      </c>
      <c r="G473" t="s">
        <v>13600</v>
      </c>
      <c r="H473">
        <v>9981149417</v>
      </c>
      <c r="I473" s="1">
        <v>44308</v>
      </c>
      <c r="J473" t="s">
        <v>13111</v>
      </c>
    </row>
    <row r="474" spans="1:10" x14ac:dyDescent="0.3">
      <c r="A474" t="s">
        <v>547</v>
      </c>
      <c r="B474" t="s">
        <v>548</v>
      </c>
      <c r="C474">
        <v>22</v>
      </c>
      <c r="D474" t="s">
        <v>13108</v>
      </c>
      <c r="E474" t="s">
        <v>13216</v>
      </c>
      <c r="F474" t="s">
        <v>33</v>
      </c>
      <c r="G474" t="s">
        <v>13601</v>
      </c>
      <c r="H474">
        <v>4278856405</v>
      </c>
      <c r="I474" s="1">
        <v>44926</v>
      </c>
      <c r="J474" t="s">
        <v>13107</v>
      </c>
    </row>
    <row r="475" spans="1:10" x14ac:dyDescent="0.3">
      <c r="A475" t="s">
        <v>1044</v>
      </c>
      <c r="B475" t="s">
        <v>1045</v>
      </c>
      <c r="C475">
        <v>62</v>
      </c>
      <c r="D475" t="s">
        <v>13126</v>
      </c>
      <c r="E475" t="s">
        <v>13154</v>
      </c>
      <c r="F475" t="s">
        <v>33</v>
      </c>
      <c r="G475" t="s">
        <v>13602</v>
      </c>
      <c r="H475" s="3">
        <v>912878000000</v>
      </c>
      <c r="I475" s="1">
        <v>44437</v>
      </c>
      <c r="J475" t="s">
        <v>13111</v>
      </c>
    </row>
    <row r="476" spans="1:10" x14ac:dyDescent="0.3">
      <c r="A476" t="s">
        <v>152</v>
      </c>
      <c r="B476" t="s">
        <v>153</v>
      </c>
      <c r="C476">
        <v>51</v>
      </c>
      <c r="D476" t="s">
        <v>13104</v>
      </c>
      <c r="E476" t="s">
        <v>13119</v>
      </c>
      <c r="F476" t="s">
        <v>27</v>
      </c>
      <c r="G476" t="s">
        <v>13603</v>
      </c>
      <c r="H476">
        <v>417952244</v>
      </c>
      <c r="I476" s="1">
        <v>44925</v>
      </c>
      <c r="J476" t="s">
        <v>13111</v>
      </c>
    </row>
    <row r="477" spans="1:10" x14ac:dyDescent="0.3">
      <c r="A477" t="s">
        <v>1784</v>
      </c>
      <c r="B477" t="s">
        <v>1785</v>
      </c>
      <c r="C477">
        <v>51</v>
      </c>
      <c r="D477" t="s">
        <v>13104</v>
      </c>
      <c r="E477" t="s">
        <v>13146</v>
      </c>
      <c r="F477" t="s">
        <v>21</v>
      </c>
      <c r="G477" t="s">
        <v>13604</v>
      </c>
      <c r="H477">
        <v>9378874873</v>
      </c>
      <c r="I477" s="1">
        <v>44863</v>
      </c>
      <c r="J477" t="s">
        <v>13111</v>
      </c>
    </row>
    <row r="478" spans="1:10" x14ac:dyDescent="0.3">
      <c r="A478" t="s">
        <v>294</v>
      </c>
      <c r="B478" t="s">
        <v>295</v>
      </c>
      <c r="C478">
        <v>34</v>
      </c>
      <c r="D478" t="s">
        <v>13126</v>
      </c>
      <c r="E478" t="s">
        <v>13112</v>
      </c>
      <c r="F478" t="s">
        <v>21</v>
      </c>
      <c r="G478" t="s">
        <v>13605</v>
      </c>
      <c r="H478">
        <v>3431828232</v>
      </c>
      <c r="I478" s="1">
        <v>44231</v>
      </c>
      <c r="J478" t="s">
        <v>13122</v>
      </c>
    </row>
    <row r="479" spans="1:10" x14ac:dyDescent="0.3">
      <c r="A479" t="s">
        <v>1324</v>
      </c>
      <c r="B479" t="s">
        <v>1325</v>
      </c>
      <c r="C479">
        <v>36</v>
      </c>
      <c r="D479" t="s">
        <v>13104</v>
      </c>
      <c r="E479" t="s">
        <v>13143</v>
      </c>
      <c r="F479" t="s">
        <v>33</v>
      </c>
      <c r="G479" t="s">
        <v>13606</v>
      </c>
      <c r="H479">
        <v>583783264</v>
      </c>
      <c r="I479" s="1">
        <v>44653</v>
      </c>
      <c r="J479" t="s">
        <v>13107</v>
      </c>
    </row>
    <row r="480" spans="1:10" x14ac:dyDescent="0.3">
      <c r="A480" t="s">
        <v>736</v>
      </c>
      <c r="B480" t="s">
        <v>1482</v>
      </c>
      <c r="C480">
        <v>51</v>
      </c>
      <c r="D480" t="s">
        <v>13104</v>
      </c>
      <c r="E480" t="s">
        <v>13216</v>
      </c>
      <c r="F480" t="s">
        <v>33</v>
      </c>
      <c r="G480" t="s">
        <v>13607</v>
      </c>
      <c r="H480" s="3">
        <v>919365000000</v>
      </c>
      <c r="I480" s="1">
        <v>44322</v>
      </c>
      <c r="J480" t="s">
        <v>13111</v>
      </c>
    </row>
    <row r="481" spans="1:10" x14ac:dyDescent="0.3">
      <c r="A481" t="s">
        <v>1292</v>
      </c>
      <c r="B481" t="s">
        <v>1293</v>
      </c>
      <c r="C481">
        <v>55</v>
      </c>
      <c r="D481" t="s">
        <v>13104</v>
      </c>
      <c r="E481" t="s">
        <v>13117</v>
      </c>
      <c r="F481" t="s">
        <v>15</v>
      </c>
      <c r="G481" t="s">
        <v>13608</v>
      </c>
      <c r="H481">
        <v>4218558364</v>
      </c>
      <c r="I481" s="1">
        <v>44265</v>
      </c>
      <c r="J481" t="s">
        <v>13111</v>
      </c>
    </row>
    <row r="482" spans="1:10" x14ac:dyDescent="0.3">
      <c r="A482" t="s">
        <v>1258</v>
      </c>
      <c r="B482" t="s">
        <v>1259</v>
      </c>
      <c r="C482">
        <v>36</v>
      </c>
      <c r="D482" t="s">
        <v>13108</v>
      </c>
      <c r="E482" t="s">
        <v>13143</v>
      </c>
      <c r="F482" t="s">
        <v>33</v>
      </c>
      <c r="G482" t="s">
        <v>13609</v>
      </c>
      <c r="H482" s="3">
        <v>915679000000</v>
      </c>
      <c r="I482" s="1">
        <v>44674</v>
      </c>
      <c r="J482" t="s">
        <v>13107</v>
      </c>
    </row>
    <row r="483" spans="1:10" x14ac:dyDescent="0.3">
      <c r="A483" t="s">
        <v>3348</v>
      </c>
      <c r="B483" t="s">
        <v>3349</v>
      </c>
      <c r="C483">
        <v>58</v>
      </c>
      <c r="D483" t="s">
        <v>13108</v>
      </c>
      <c r="E483" t="s">
        <v>13130</v>
      </c>
      <c r="F483" t="s">
        <v>15</v>
      </c>
      <c r="G483" t="s">
        <v>13610</v>
      </c>
      <c r="H483">
        <v>5715044459</v>
      </c>
      <c r="I483" s="1">
        <v>44406</v>
      </c>
      <c r="J483" t="s">
        <v>13111</v>
      </c>
    </row>
    <row r="484" spans="1:10" x14ac:dyDescent="0.3">
      <c r="A484" t="s">
        <v>4550</v>
      </c>
      <c r="B484" t="s">
        <v>4551</v>
      </c>
      <c r="C484">
        <v>56</v>
      </c>
      <c r="D484" t="s">
        <v>13108</v>
      </c>
      <c r="E484" t="s">
        <v>13157</v>
      </c>
      <c r="F484" t="s">
        <v>21</v>
      </c>
      <c r="G484" t="s">
        <v>13611</v>
      </c>
      <c r="H484">
        <v>2533068314</v>
      </c>
      <c r="I484" s="1">
        <v>44380</v>
      </c>
      <c r="J484" t="s">
        <v>13111</v>
      </c>
    </row>
    <row r="485" spans="1:10" x14ac:dyDescent="0.3">
      <c r="A485" t="s">
        <v>234</v>
      </c>
      <c r="B485" t="s">
        <v>260</v>
      </c>
      <c r="C485">
        <v>37</v>
      </c>
      <c r="D485" t="s">
        <v>13126</v>
      </c>
      <c r="E485" t="s">
        <v>13143</v>
      </c>
      <c r="F485" t="s">
        <v>33</v>
      </c>
      <c r="G485" t="s">
        <v>13612</v>
      </c>
      <c r="H485">
        <v>4989624442</v>
      </c>
      <c r="I485" s="1">
        <v>44708</v>
      </c>
      <c r="J485" t="s">
        <v>13122</v>
      </c>
    </row>
    <row r="486" spans="1:10" x14ac:dyDescent="0.3">
      <c r="A486" t="s">
        <v>463</v>
      </c>
      <c r="B486" t="s">
        <v>464</v>
      </c>
      <c r="C486">
        <v>38</v>
      </c>
      <c r="D486" t="s">
        <v>13104</v>
      </c>
      <c r="E486" t="s">
        <v>13164</v>
      </c>
      <c r="F486" t="s">
        <v>33</v>
      </c>
      <c r="G486" t="s">
        <v>13613</v>
      </c>
      <c r="H486">
        <v>977138630</v>
      </c>
      <c r="I486" s="1">
        <v>44870</v>
      </c>
      <c r="J486" t="s">
        <v>13107</v>
      </c>
    </row>
    <row r="487" spans="1:10" x14ac:dyDescent="0.3">
      <c r="A487" t="s">
        <v>1216</v>
      </c>
      <c r="B487" t="s">
        <v>1217</v>
      </c>
      <c r="C487">
        <v>33</v>
      </c>
      <c r="D487" t="s">
        <v>13104</v>
      </c>
      <c r="E487" t="s">
        <v>13127</v>
      </c>
      <c r="F487" t="s">
        <v>27</v>
      </c>
      <c r="G487" t="s">
        <v>13614</v>
      </c>
      <c r="H487">
        <v>4739846552</v>
      </c>
      <c r="I487" s="1">
        <v>44711</v>
      </c>
      <c r="J487" t="s">
        <v>13122</v>
      </c>
    </row>
    <row r="488" spans="1:10" x14ac:dyDescent="0.3">
      <c r="A488" t="s">
        <v>2508</v>
      </c>
      <c r="B488" t="s">
        <v>2509</v>
      </c>
      <c r="C488">
        <v>53</v>
      </c>
      <c r="D488" t="s">
        <v>13126</v>
      </c>
      <c r="E488" t="s">
        <v>13154</v>
      </c>
      <c r="F488" t="s">
        <v>33</v>
      </c>
      <c r="G488" t="s">
        <v>13615</v>
      </c>
      <c r="H488">
        <v>9524322657</v>
      </c>
      <c r="I488" s="1">
        <v>44719</v>
      </c>
      <c r="J488" t="s">
        <v>13111</v>
      </c>
    </row>
    <row r="489" spans="1:10" x14ac:dyDescent="0.3">
      <c r="A489" t="s">
        <v>760</v>
      </c>
      <c r="B489" t="s">
        <v>761</v>
      </c>
      <c r="C489">
        <v>45</v>
      </c>
      <c r="D489" t="s">
        <v>13108</v>
      </c>
      <c r="E489" t="s">
        <v>13138</v>
      </c>
      <c r="F489" t="s">
        <v>21</v>
      </c>
      <c r="G489" t="s">
        <v>13616</v>
      </c>
      <c r="H489" s="3">
        <v>916906000000</v>
      </c>
      <c r="I489" s="1">
        <v>44910</v>
      </c>
      <c r="J489" t="s">
        <v>13107</v>
      </c>
    </row>
    <row r="490" spans="1:10" x14ac:dyDescent="0.3">
      <c r="A490" t="s">
        <v>748</v>
      </c>
      <c r="B490" t="s">
        <v>749</v>
      </c>
      <c r="C490">
        <v>62</v>
      </c>
      <c r="D490" t="s">
        <v>13104</v>
      </c>
      <c r="E490" t="s">
        <v>13123</v>
      </c>
      <c r="F490" t="s">
        <v>33</v>
      </c>
      <c r="G490" t="s">
        <v>13617</v>
      </c>
      <c r="H490" s="3">
        <v>911426000000</v>
      </c>
      <c r="I490" s="1">
        <v>44883</v>
      </c>
      <c r="J490" t="s">
        <v>13111</v>
      </c>
    </row>
    <row r="491" spans="1:10" x14ac:dyDescent="0.3">
      <c r="A491" t="s">
        <v>441</v>
      </c>
      <c r="B491" t="s">
        <v>442</v>
      </c>
      <c r="C491">
        <v>36</v>
      </c>
      <c r="D491" t="s">
        <v>13104</v>
      </c>
      <c r="E491" t="s">
        <v>13148</v>
      </c>
      <c r="F491" t="s">
        <v>15</v>
      </c>
      <c r="G491" t="s">
        <v>13618</v>
      </c>
      <c r="H491">
        <v>918476557</v>
      </c>
      <c r="I491" s="1">
        <v>44235</v>
      </c>
      <c r="J491" t="s">
        <v>13107</v>
      </c>
    </row>
    <row r="492" spans="1:10" x14ac:dyDescent="0.3">
      <c r="A492" t="s">
        <v>1195</v>
      </c>
      <c r="B492" t="s">
        <v>1196</v>
      </c>
      <c r="C492">
        <v>51</v>
      </c>
      <c r="D492" t="s">
        <v>13108</v>
      </c>
      <c r="E492" t="s">
        <v>13123</v>
      </c>
      <c r="F492" t="s">
        <v>33</v>
      </c>
      <c r="G492" t="s">
        <v>13619</v>
      </c>
      <c r="H492">
        <v>9372114703</v>
      </c>
      <c r="I492" s="1">
        <v>44787</v>
      </c>
      <c r="J492" t="s">
        <v>13111</v>
      </c>
    </row>
    <row r="493" spans="1:10" x14ac:dyDescent="0.3">
      <c r="A493" t="s">
        <v>1585</v>
      </c>
      <c r="B493" t="s">
        <v>1586</v>
      </c>
      <c r="C493">
        <v>48</v>
      </c>
      <c r="D493" t="s">
        <v>13108</v>
      </c>
      <c r="E493" t="s">
        <v>13114</v>
      </c>
      <c r="F493" t="s">
        <v>15</v>
      </c>
      <c r="G493" t="s">
        <v>13620</v>
      </c>
      <c r="H493" s="3">
        <v>911915000000</v>
      </c>
      <c r="I493" s="1">
        <v>44831</v>
      </c>
      <c r="J493" t="s">
        <v>13111</v>
      </c>
    </row>
    <row r="494" spans="1:10" x14ac:dyDescent="0.3">
      <c r="A494" t="s">
        <v>417</v>
      </c>
      <c r="B494" t="s">
        <v>418</v>
      </c>
      <c r="C494">
        <v>26</v>
      </c>
      <c r="D494" t="s">
        <v>13108</v>
      </c>
      <c r="E494" t="s">
        <v>13119</v>
      </c>
      <c r="F494" t="s">
        <v>27</v>
      </c>
      <c r="G494" t="s">
        <v>13621</v>
      </c>
      <c r="H494">
        <v>274884251</v>
      </c>
      <c r="I494" s="1">
        <v>44824</v>
      </c>
      <c r="J494" t="s">
        <v>13122</v>
      </c>
    </row>
    <row r="495" spans="1:10" x14ac:dyDescent="0.3">
      <c r="A495" t="s">
        <v>144</v>
      </c>
      <c r="B495" t="s">
        <v>145</v>
      </c>
      <c r="C495">
        <v>40</v>
      </c>
      <c r="D495" t="s">
        <v>13126</v>
      </c>
      <c r="E495" t="s">
        <v>13216</v>
      </c>
      <c r="F495" t="s">
        <v>33</v>
      </c>
      <c r="G495" t="s">
        <v>13622</v>
      </c>
      <c r="H495">
        <v>8376312605</v>
      </c>
      <c r="I495" s="1">
        <v>44729</v>
      </c>
      <c r="J495" t="s">
        <v>13107</v>
      </c>
    </row>
    <row r="496" spans="1:10" x14ac:dyDescent="0.3">
      <c r="A496" t="s">
        <v>678</v>
      </c>
      <c r="B496" t="s">
        <v>679</v>
      </c>
      <c r="C496">
        <v>32</v>
      </c>
      <c r="D496" t="s">
        <v>13104</v>
      </c>
      <c r="E496" t="s">
        <v>13140</v>
      </c>
      <c r="F496" t="s">
        <v>27</v>
      </c>
      <c r="G496" t="s">
        <v>13623</v>
      </c>
      <c r="H496">
        <v>8938650858</v>
      </c>
      <c r="I496" s="1">
        <v>44890</v>
      </c>
      <c r="J496" t="s">
        <v>13111</v>
      </c>
    </row>
    <row r="497" spans="1:10" x14ac:dyDescent="0.3">
      <c r="A497" t="s">
        <v>1114</v>
      </c>
      <c r="B497" t="s">
        <v>1115</v>
      </c>
      <c r="C497">
        <v>28</v>
      </c>
      <c r="D497" t="s">
        <v>13108</v>
      </c>
      <c r="E497" t="s">
        <v>13119</v>
      </c>
      <c r="F497" t="s">
        <v>27</v>
      </c>
      <c r="G497" t="s">
        <v>13624</v>
      </c>
      <c r="H497">
        <v>387306762</v>
      </c>
      <c r="I497" s="1">
        <v>44822</v>
      </c>
      <c r="J497" t="s">
        <v>13107</v>
      </c>
    </row>
    <row r="498" spans="1:10" x14ac:dyDescent="0.3">
      <c r="A498" t="s">
        <v>1622</v>
      </c>
      <c r="B498" t="s">
        <v>1623</v>
      </c>
      <c r="C498">
        <v>42</v>
      </c>
      <c r="D498" t="s">
        <v>13108</v>
      </c>
      <c r="E498" t="s">
        <v>13216</v>
      </c>
      <c r="F498" t="s">
        <v>33</v>
      </c>
      <c r="G498" t="s">
        <v>13625</v>
      </c>
      <c r="H498">
        <v>2698066764</v>
      </c>
      <c r="I498" s="1">
        <v>44371</v>
      </c>
      <c r="J498" t="s">
        <v>13107</v>
      </c>
    </row>
    <row r="499" spans="1:10" x14ac:dyDescent="0.3">
      <c r="A499" t="s">
        <v>184</v>
      </c>
      <c r="B499" t="s">
        <v>185</v>
      </c>
      <c r="C499">
        <v>59</v>
      </c>
      <c r="D499" t="s">
        <v>13126</v>
      </c>
      <c r="E499" t="s">
        <v>13117</v>
      </c>
      <c r="F499" t="s">
        <v>15</v>
      </c>
      <c r="G499" t="s">
        <v>13626</v>
      </c>
      <c r="H499">
        <v>4900323081</v>
      </c>
      <c r="I499" s="1">
        <v>44487</v>
      </c>
      <c r="J499" t="s">
        <v>13111</v>
      </c>
    </row>
    <row r="500" spans="1:10" x14ac:dyDescent="0.3">
      <c r="A500" t="s">
        <v>187</v>
      </c>
      <c r="B500" t="s">
        <v>188</v>
      </c>
      <c r="C500">
        <v>41</v>
      </c>
      <c r="D500" t="s">
        <v>13104</v>
      </c>
      <c r="E500" t="s">
        <v>13216</v>
      </c>
      <c r="F500" t="s">
        <v>33</v>
      </c>
      <c r="G500" t="s">
        <v>13627</v>
      </c>
      <c r="H500">
        <v>3811353960</v>
      </c>
      <c r="I500" s="1">
        <v>44634</v>
      </c>
      <c r="J500" t="s">
        <v>13107</v>
      </c>
    </row>
    <row r="501" spans="1:10" x14ac:dyDescent="0.3">
      <c r="A501" t="s">
        <v>654</v>
      </c>
      <c r="B501" t="s">
        <v>655</v>
      </c>
      <c r="C501">
        <v>52</v>
      </c>
      <c r="D501" t="s">
        <v>13108</v>
      </c>
      <c r="E501" t="s">
        <v>13130</v>
      </c>
      <c r="F501" t="s">
        <v>15</v>
      </c>
      <c r="G501" t="s">
        <v>13628</v>
      </c>
      <c r="H501">
        <v>6693060167</v>
      </c>
      <c r="I501" s="1">
        <v>44714</v>
      </c>
      <c r="J501" t="s">
        <v>13111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7"/>
  <sheetViews>
    <sheetView topLeftCell="A15" workbookViewId="0">
      <selection activeCell="B29" sqref="B29"/>
    </sheetView>
  </sheetViews>
  <sheetFormatPr defaultRowHeight="14.4" x14ac:dyDescent="0.3"/>
  <cols>
    <col min="4" max="4" width="11.33203125" bestFit="1" customWidth="1"/>
    <col min="6" max="6" width="14.44140625" customWidth="1"/>
    <col min="7" max="7" width="11.21875" bestFit="1" customWidth="1"/>
    <col min="8" max="8" width="15.21875" bestFit="1" customWidth="1"/>
  </cols>
  <sheetData>
    <row r="1" spans="1:8" x14ac:dyDescent="0.3">
      <c r="A1" t="s">
        <v>4</v>
      </c>
      <c r="B1" t="s">
        <v>5</v>
      </c>
      <c r="C1" t="s">
        <v>13629</v>
      </c>
      <c r="D1" t="s">
        <v>13630</v>
      </c>
      <c r="E1" t="s">
        <v>13631</v>
      </c>
      <c r="F1" t="s">
        <v>13632</v>
      </c>
      <c r="G1" t="s">
        <v>13633</v>
      </c>
      <c r="H1" t="s">
        <v>13634</v>
      </c>
    </row>
    <row r="2" spans="1:8" x14ac:dyDescent="0.3">
      <c r="A2" t="s">
        <v>27</v>
      </c>
      <c r="B2" t="s">
        <v>43</v>
      </c>
      <c r="C2" t="s">
        <v>13635</v>
      </c>
      <c r="D2">
        <v>1</v>
      </c>
      <c r="E2">
        <v>2023</v>
      </c>
      <c r="F2">
        <v>479513.19</v>
      </c>
      <c r="G2">
        <v>416944.16</v>
      </c>
      <c r="H2">
        <v>87</v>
      </c>
    </row>
    <row r="3" spans="1:8" x14ac:dyDescent="0.3">
      <c r="A3" t="s">
        <v>27</v>
      </c>
      <c r="B3" t="s">
        <v>43</v>
      </c>
      <c r="C3" t="s">
        <v>13636</v>
      </c>
      <c r="D3">
        <v>2</v>
      </c>
      <c r="E3">
        <v>2023</v>
      </c>
      <c r="F3">
        <v>571830.99</v>
      </c>
      <c r="G3">
        <v>495489.64</v>
      </c>
      <c r="H3">
        <v>86.6</v>
      </c>
    </row>
    <row r="4" spans="1:8" x14ac:dyDescent="0.3">
      <c r="A4" t="s">
        <v>27</v>
      </c>
      <c r="B4" t="s">
        <v>43</v>
      </c>
      <c r="C4" t="s">
        <v>13637</v>
      </c>
      <c r="D4">
        <v>3</v>
      </c>
      <c r="E4">
        <v>2023</v>
      </c>
      <c r="F4">
        <v>566601.65</v>
      </c>
      <c r="G4">
        <v>481131.18</v>
      </c>
      <c r="H4">
        <v>84.9</v>
      </c>
    </row>
    <row r="5" spans="1:8" x14ac:dyDescent="0.3">
      <c r="A5" t="s">
        <v>27</v>
      </c>
      <c r="B5" t="s">
        <v>43</v>
      </c>
      <c r="C5" t="s">
        <v>13638</v>
      </c>
      <c r="D5">
        <v>4</v>
      </c>
      <c r="E5">
        <v>2023</v>
      </c>
      <c r="F5">
        <v>500765.34</v>
      </c>
      <c r="G5">
        <v>544017.49</v>
      </c>
      <c r="H5">
        <v>108.6</v>
      </c>
    </row>
    <row r="6" spans="1:8" x14ac:dyDescent="0.3">
      <c r="A6" t="s">
        <v>27</v>
      </c>
      <c r="B6" t="s">
        <v>43</v>
      </c>
      <c r="C6" t="s">
        <v>13639</v>
      </c>
      <c r="D6">
        <v>5</v>
      </c>
      <c r="E6">
        <v>2023</v>
      </c>
      <c r="F6">
        <v>548309.22</v>
      </c>
      <c r="G6">
        <v>636262.75</v>
      </c>
      <c r="H6">
        <v>116</v>
      </c>
    </row>
    <row r="7" spans="1:8" x14ac:dyDescent="0.3">
      <c r="A7" t="s">
        <v>27</v>
      </c>
      <c r="B7" t="s">
        <v>43</v>
      </c>
      <c r="C7" t="s">
        <v>13640</v>
      </c>
      <c r="D7">
        <v>6</v>
      </c>
      <c r="E7">
        <v>2023</v>
      </c>
      <c r="F7">
        <v>552271.25</v>
      </c>
      <c r="G7">
        <v>574961.48</v>
      </c>
      <c r="H7">
        <v>104.1</v>
      </c>
    </row>
    <row r="8" spans="1:8" x14ac:dyDescent="0.3">
      <c r="A8" t="s">
        <v>27</v>
      </c>
      <c r="B8" t="s">
        <v>43</v>
      </c>
      <c r="C8" t="s">
        <v>13641</v>
      </c>
      <c r="D8">
        <v>7</v>
      </c>
      <c r="E8">
        <v>2023</v>
      </c>
      <c r="F8">
        <v>613946.43000000005</v>
      </c>
      <c r="G8">
        <v>636131.49</v>
      </c>
      <c r="H8">
        <v>103.6</v>
      </c>
    </row>
    <row r="9" spans="1:8" x14ac:dyDescent="0.3">
      <c r="A9" t="s">
        <v>27</v>
      </c>
      <c r="B9" t="s">
        <v>43</v>
      </c>
      <c r="C9" t="s">
        <v>13642</v>
      </c>
      <c r="D9">
        <v>8</v>
      </c>
      <c r="E9">
        <v>2023</v>
      </c>
      <c r="F9">
        <v>559476.96</v>
      </c>
      <c r="G9">
        <v>473032.71</v>
      </c>
      <c r="H9">
        <v>84.5</v>
      </c>
    </row>
    <row r="10" spans="1:8" x14ac:dyDescent="0.3">
      <c r="A10" t="s">
        <v>27</v>
      </c>
      <c r="B10" t="s">
        <v>43</v>
      </c>
      <c r="C10" t="s">
        <v>13643</v>
      </c>
      <c r="D10">
        <v>9</v>
      </c>
      <c r="E10">
        <v>2023</v>
      </c>
      <c r="F10">
        <v>499031.94</v>
      </c>
      <c r="G10">
        <v>506329.71</v>
      </c>
      <c r="H10">
        <v>101.5</v>
      </c>
    </row>
    <row r="11" spans="1:8" x14ac:dyDescent="0.3">
      <c r="A11" t="s">
        <v>27</v>
      </c>
      <c r="B11" t="s">
        <v>43</v>
      </c>
      <c r="C11" t="s">
        <v>13644</v>
      </c>
      <c r="D11">
        <v>10</v>
      </c>
      <c r="E11">
        <v>2023</v>
      </c>
      <c r="F11">
        <v>673555.91</v>
      </c>
      <c r="G11">
        <v>518961.91999999998</v>
      </c>
      <c r="H11">
        <v>77</v>
      </c>
    </row>
    <row r="12" spans="1:8" x14ac:dyDescent="0.3">
      <c r="A12" t="s">
        <v>27</v>
      </c>
      <c r="B12" t="s">
        <v>43</v>
      </c>
      <c r="C12" t="s">
        <v>13645</v>
      </c>
      <c r="D12">
        <v>11</v>
      </c>
      <c r="E12">
        <v>2023</v>
      </c>
      <c r="F12">
        <v>705294.54</v>
      </c>
      <c r="G12">
        <v>611755.9</v>
      </c>
      <c r="H12">
        <v>86.7</v>
      </c>
    </row>
    <row r="13" spans="1:8" x14ac:dyDescent="0.3">
      <c r="A13" t="s">
        <v>27</v>
      </c>
      <c r="B13" t="s">
        <v>43</v>
      </c>
      <c r="C13" t="s">
        <v>13646</v>
      </c>
      <c r="D13">
        <v>12</v>
      </c>
      <c r="E13">
        <v>2023</v>
      </c>
      <c r="F13">
        <v>753451.11</v>
      </c>
      <c r="G13">
        <v>638115.83999999997</v>
      </c>
      <c r="H13">
        <v>84.7</v>
      </c>
    </row>
    <row r="14" spans="1:8" x14ac:dyDescent="0.3">
      <c r="A14" t="s">
        <v>27</v>
      </c>
      <c r="B14" t="s">
        <v>81</v>
      </c>
      <c r="C14" t="s">
        <v>13635</v>
      </c>
      <c r="D14">
        <v>1</v>
      </c>
      <c r="E14">
        <v>2023</v>
      </c>
      <c r="F14">
        <v>571573.27</v>
      </c>
      <c r="G14">
        <v>554030.07999999996</v>
      </c>
      <c r="H14">
        <v>96.9</v>
      </c>
    </row>
    <row r="15" spans="1:8" x14ac:dyDescent="0.3">
      <c r="A15" t="s">
        <v>27</v>
      </c>
      <c r="B15" t="s">
        <v>81</v>
      </c>
      <c r="C15" t="s">
        <v>13636</v>
      </c>
      <c r="D15">
        <v>2</v>
      </c>
      <c r="E15">
        <v>2023</v>
      </c>
      <c r="F15">
        <v>602755.51</v>
      </c>
      <c r="G15">
        <v>737033.88</v>
      </c>
      <c r="H15">
        <v>122.3</v>
      </c>
    </row>
    <row r="16" spans="1:8" x14ac:dyDescent="0.3">
      <c r="A16" t="s">
        <v>27</v>
      </c>
      <c r="B16" t="s">
        <v>81</v>
      </c>
      <c r="C16" t="s">
        <v>13637</v>
      </c>
      <c r="D16">
        <v>3</v>
      </c>
      <c r="E16">
        <v>2023</v>
      </c>
      <c r="F16">
        <v>543665.94999999995</v>
      </c>
      <c r="G16">
        <v>440508.93</v>
      </c>
      <c r="H16">
        <v>81</v>
      </c>
    </row>
    <row r="17" spans="1:8" x14ac:dyDescent="0.3">
      <c r="A17" t="s">
        <v>27</v>
      </c>
      <c r="B17" t="s">
        <v>81</v>
      </c>
      <c r="C17" t="s">
        <v>13638</v>
      </c>
      <c r="D17">
        <v>4</v>
      </c>
      <c r="E17">
        <v>2023</v>
      </c>
      <c r="F17">
        <v>648994.77</v>
      </c>
      <c r="G17">
        <v>765185.02</v>
      </c>
      <c r="H17">
        <v>117.9</v>
      </c>
    </row>
    <row r="18" spans="1:8" x14ac:dyDescent="0.3">
      <c r="A18" t="s">
        <v>27</v>
      </c>
      <c r="B18" t="s">
        <v>81</v>
      </c>
      <c r="C18" t="s">
        <v>13639</v>
      </c>
      <c r="D18">
        <v>5</v>
      </c>
      <c r="E18">
        <v>2023</v>
      </c>
      <c r="F18">
        <v>635259.17000000004</v>
      </c>
      <c r="G18">
        <v>783380.97</v>
      </c>
      <c r="H18">
        <v>123.3</v>
      </c>
    </row>
    <row r="19" spans="1:8" x14ac:dyDescent="0.3">
      <c r="A19" t="s">
        <v>27</v>
      </c>
      <c r="B19" t="s">
        <v>81</v>
      </c>
      <c r="C19" t="s">
        <v>13640</v>
      </c>
      <c r="D19">
        <v>6</v>
      </c>
      <c r="E19">
        <v>2023</v>
      </c>
      <c r="F19">
        <v>691851.15</v>
      </c>
      <c r="G19">
        <v>863826.86</v>
      </c>
      <c r="H19">
        <v>124.9</v>
      </c>
    </row>
    <row r="20" spans="1:8" x14ac:dyDescent="0.3">
      <c r="A20" t="s">
        <v>27</v>
      </c>
      <c r="B20" t="s">
        <v>81</v>
      </c>
      <c r="C20" t="s">
        <v>13641</v>
      </c>
      <c r="D20">
        <v>7</v>
      </c>
      <c r="E20">
        <v>2023</v>
      </c>
      <c r="F20">
        <v>708455.87</v>
      </c>
      <c r="G20">
        <v>677531.85</v>
      </c>
      <c r="H20">
        <v>95.6</v>
      </c>
    </row>
    <row r="21" spans="1:8" x14ac:dyDescent="0.3">
      <c r="A21" t="s">
        <v>27</v>
      </c>
      <c r="B21" t="s">
        <v>81</v>
      </c>
      <c r="C21" t="s">
        <v>13642</v>
      </c>
      <c r="D21">
        <v>8</v>
      </c>
      <c r="E21">
        <v>2023</v>
      </c>
      <c r="F21">
        <v>552240.18000000005</v>
      </c>
      <c r="G21">
        <v>567834.72</v>
      </c>
      <c r="H21">
        <v>102.8</v>
      </c>
    </row>
    <row r="22" spans="1:8" x14ac:dyDescent="0.3">
      <c r="A22" t="s">
        <v>27</v>
      </c>
      <c r="B22" t="s">
        <v>81</v>
      </c>
      <c r="C22" t="s">
        <v>13643</v>
      </c>
      <c r="D22">
        <v>9</v>
      </c>
      <c r="E22">
        <v>2023</v>
      </c>
      <c r="F22">
        <v>653430.12</v>
      </c>
      <c r="G22">
        <v>667073.5</v>
      </c>
      <c r="H22">
        <v>102.1</v>
      </c>
    </row>
    <row r="23" spans="1:8" x14ac:dyDescent="0.3">
      <c r="A23" t="s">
        <v>27</v>
      </c>
      <c r="B23" t="s">
        <v>81</v>
      </c>
      <c r="C23" t="s">
        <v>13644</v>
      </c>
      <c r="D23">
        <v>10</v>
      </c>
      <c r="E23">
        <v>2023</v>
      </c>
      <c r="F23">
        <v>702078.42</v>
      </c>
      <c r="G23">
        <v>645751.16</v>
      </c>
      <c r="H23">
        <v>92</v>
      </c>
    </row>
    <row r="24" spans="1:8" x14ac:dyDescent="0.3">
      <c r="A24" t="s">
        <v>27</v>
      </c>
      <c r="B24" t="s">
        <v>81</v>
      </c>
      <c r="C24" t="s">
        <v>13645</v>
      </c>
      <c r="D24">
        <v>11</v>
      </c>
      <c r="E24">
        <v>2023</v>
      </c>
      <c r="F24">
        <v>701416.9</v>
      </c>
      <c r="G24">
        <v>600385.64</v>
      </c>
      <c r="H24">
        <v>85.6</v>
      </c>
    </row>
    <row r="25" spans="1:8" x14ac:dyDescent="0.3">
      <c r="A25" t="s">
        <v>27</v>
      </c>
      <c r="B25" t="s">
        <v>81</v>
      </c>
      <c r="C25" t="s">
        <v>13646</v>
      </c>
      <c r="D25">
        <v>12</v>
      </c>
      <c r="E25">
        <v>2023</v>
      </c>
      <c r="F25">
        <v>747404.1</v>
      </c>
      <c r="G25">
        <v>851956.82</v>
      </c>
      <c r="H25">
        <v>114</v>
      </c>
    </row>
    <row r="26" spans="1:8" x14ac:dyDescent="0.3">
      <c r="A26" t="s">
        <v>27</v>
      </c>
      <c r="B26" t="s">
        <v>22</v>
      </c>
      <c r="C26" t="s">
        <v>13635</v>
      </c>
      <c r="D26">
        <v>1</v>
      </c>
      <c r="E26">
        <v>2023</v>
      </c>
      <c r="F26">
        <v>769793.18</v>
      </c>
      <c r="G26">
        <v>798156.81</v>
      </c>
      <c r="H26">
        <v>103.7</v>
      </c>
    </row>
    <row r="27" spans="1:8" x14ac:dyDescent="0.3">
      <c r="A27" t="s">
        <v>27</v>
      </c>
      <c r="B27" t="s">
        <v>22</v>
      </c>
      <c r="C27" t="s">
        <v>13636</v>
      </c>
      <c r="D27">
        <v>2</v>
      </c>
      <c r="E27">
        <v>2023</v>
      </c>
      <c r="F27">
        <v>665029.71</v>
      </c>
      <c r="G27">
        <v>584779.9</v>
      </c>
      <c r="H27">
        <v>87.9</v>
      </c>
    </row>
    <row r="28" spans="1:8" x14ac:dyDescent="0.3">
      <c r="A28" t="s">
        <v>27</v>
      </c>
      <c r="B28" t="s">
        <v>22</v>
      </c>
      <c r="C28" t="s">
        <v>13637</v>
      </c>
      <c r="D28">
        <v>3</v>
      </c>
      <c r="E28">
        <v>2023</v>
      </c>
      <c r="F28">
        <v>721236.26</v>
      </c>
      <c r="G28">
        <v>609414.74</v>
      </c>
      <c r="H28">
        <v>84.5</v>
      </c>
    </row>
    <row r="29" spans="1:8" x14ac:dyDescent="0.3">
      <c r="A29" t="s">
        <v>27</v>
      </c>
      <c r="B29" t="s">
        <v>22</v>
      </c>
      <c r="C29" t="s">
        <v>13638</v>
      </c>
      <c r="D29">
        <v>4</v>
      </c>
      <c r="E29">
        <v>2023</v>
      </c>
      <c r="F29">
        <v>687055.33</v>
      </c>
      <c r="G29">
        <v>736332.78</v>
      </c>
      <c r="H29">
        <v>107.2</v>
      </c>
    </row>
    <row r="30" spans="1:8" x14ac:dyDescent="0.3">
      <c r="A30" t="s">
        <v>27</v>
      </c>
      <c r="B30" t="s">
        <v>22</v>
      </c>
      <c r="C30" t="s">
        <v>13639</v>
      </c>
      <c r="D30">
        <v>5</v>
      </c>
      <c r="E30">
        <v>2023</v>
      </c>
      <c r="F30">
        <v>657417.77</v>
      </c>
      <c r="G30">
        <v>661240.67000000004</v>
      </c>
      <c r="H30">
        <v>100.6</v>
      </c>
    </row>
    <row r="31" spans="1:8" x14ac:dyDescent="0.3">
      <c r="A31" t="s">
        <v>27</v>
      </c>
      <c r="B31" t="s">
        <v>22</v>
      </c>
      <c r="C31" t="s">
        <v>13640</v>
      </c>
      <c r="D31">
        <v>6</v>
      </c>
      <c r="E31">
        <v>2023</v>
      </c>
      <c r="F31">
        <v>710019.62</v>
      </c>
      <c r="G31">
        <v>751610.8</v>
      </c>
      <c r="H31">
        <v>105.9</v>
      </c>
    </row>
    <row r="32" spans="1:8" x14ac:dyDescent="0.3">
      <c r="A32" t="s">
        <v>27</v>
      </c>
      <c r="B32" t="s">
        <v>22</v>
      </c>
      <c r="C32" t="s">
        <v>13641</v>
      </c>
      <c r="D32">
        <v>7</v>
      </c>
      <c r="E32">
        <v>2023</v>
      </c>
      <c r="F32">
        <v>794474.48</v>
      </c>
      <c r="G32">
        <v>990138.87</v>
      </c>
      <c r="H32">
        <v>124.6</v>
      </c>
    </row>
    <row r="33" spans="1:8" x14ac:dyDescent="0.3">
      <c r="A33" t="s">
        <v>27</v>
      </c>
      <c r="B33" t="s">
        <v>22</v>
      </c>
      <c r="C33" t="s">
        <v>13642</v>
      </c>
      <c r="D33">
        <v>8</v>
      </c>
      <c r="E33">
        <v>2023</v>
      </c>
      <c r="F33">
        <v>750167.82</v>
      </c>
      <c r="G33">
        <v>923886.83</v>
      </c>
      <c r="H33">
        <v>123.2</v>
      </c>
    </row>
    <row r="34" spans="1:8" x14ac:dyDescent="0.3">
      <c r="A34" t="s">
        <v>27</v>
      </c>
      <c r="B34" t="s">
        <v>22</v>
      </c>
      <c r="C34" t="s">
        <v>13643</v>
      </c>
      <c r="D34">
        <v>9</v>
      </c>
      <c r="E34">
        <v>2023</v>
      </c>
      <c r="F34">
        <v>726991.28</v>
      </c>
      <c r="G34">
        <v>567756.22</v>
      </c>
      <c r="H34">
        <v>78.099999999999994</v>
      </c>
    </row>
    <row r="35" spans="1:8" x14ac:dyDescent="0.3">
      <c r="A35" t="s">
        <v>27</v>
      </c>
      <c r="B35" t="s">
        <v>22</v>
      </c>
      <c r="C35" t="s">
        <v>13644</v>
      </c>
      <c r="D35">
        <v>10</v>
      </c>
      <c r="E35">
        <v>2023</v>
      </c>
      <c r="F35">
        <v>947991.01</v>
      </c>
      <c r="G35">
        <v>897935.09</v>
      </c>
      <c r="H35">
        <v>94.7</v>
      </c>
    </row>
    <row r="36" spans="1:8" x14ac:dyDescent="0.3">
      <c r="A36" t="s">
        <v>27</v>
      </c>
      <c r="B36" t="s">
        <v>22</v>
      </c>
      <c r="C36" t="s">
        <v>13645</v>
      </c>
      <c r="D36">
        <v>11</v>
      </c>
      <c r="E36">
        <v>2023</v>
      </c>
      <c r="F36">
        <v>923680.29</v>
      </c>
      <c r="G36">
        <v>1074503.06</v>
      </c>
      <c r="H36">
        <v>116.3</v>
      </c>
    </row>
    <row r="37" spans="1:8" x14ac:dyDescent="0.3">
      <c r="A37" t="s">
        <v>27</v>
      </c>
      <c r="B37" t="s">
        <v>22</v>
      </c>
      <c r="C37" t="s">
        <v>13646</v>
      </c>
      <c r="D37">
        <v>12</v>
      </c>
      <c r="E37">
        <v>2023</v>
      </c>
      <c r="F37">
        <v>944858.96</v>
      </c>
      <c r="G37">
        <v>853187.97</v>
      </c>
      <c r="H37">
        <v>90.3</v>
      </c>
    </row>
    <row r="38" spans="1:8" x14ac:dyDescent="0.3">
      <c r="A38" t="s">
        <v>27</v>
      </c>
      <c r="B38" t="s">
        <v>52</v>
      </c>
      <c r="C38" t="s">
        <v>13635</v>
      </c>
      <c r="D38">
        <v>1</v>
      </c>
      <c r="E38">
        <v>2023</v>
      </c>
      <c r="F38">
        <v>304963.42</v>
      </c>
      <c r="G38">
        <v>334765.01</v>
      </c>
      <c r="H38">
        <v>109.8</v>
      </c>
    </row>
    <row r="39" spans="1:8" x14ac:dyDescent="0.3">
      <c r="A39" t="s">
        <v>27</v>
      </c>
      <c r="B39" t="s">
        <v>52</v>
      </c>
      <c r="C39" t="s">
        <v>13636</v>
      </c>
      <c r="D39">
        <v>2</v>
      </c>
      <c r="E39">
        <v>2023</v>
      </c>
      <c r="F39">
        <v>295437.15000000002</v>
      </c>
      <c r="G39">
        <v>273923.36</v>
      </c>
      <c r="H39">
        <v>92.7</v>
      </c>
    </row>
    <row r="40" spans="1:8" x14ac:dyDescent="0.3">
      <c r="A40" t="s">
        <v>27</v>
      </c>
      <c r="B40" t="s">
        <v>52</v>
      </c>
      <c r="C40" t="s">
        <v>13637</v>
      </c>
      <c r="D40">
        <v>3</v>
      </c>
      <c r="E40">
        <v>2023</v>
      </c>
      <c r="F40">
        <v>315751.36</v>
      </c>
      <c r="G40">
        <v>325056.56</v>
      </c>
      <c r="H40">
        <v>102.9</v>
      </c>
    </row>
    <row r="41" spans="1:8" x14ac:dyDescent="0.3">
      <c r="A41" t="s">
        <v>27</v>
      </c>
      <c r="B41" t="s">
        <v>52</v>
      </c>
      <c r="C41" t="s">
        <v>13638</v>
      </c>
      <c r="D41">
        <v>4</v>
      </c>
      <c r="E41">
        <v>2023</v>
      </c>
      <c r="F41">
        <v>305667.34000000003</v>
      </c>
      <c r="G41">
        <v>377105.67</v>
      </c>
      <c r="H41">
        <v>123.4</v>
      </c>
    </row>
    <row r="42" spans="1:8" x14ac:dyDescent="0.3">
      <c r="A42" t="s">
        <v>27</v>
      </c>
      <c r="B42" t="s">
        <v>52</v>
      </c>
      <c r="C42" t="s">
        <v>13639</v>
      </c>
      <c r="D42">
        <v>5</v>
      </c>
      <c r="E42">
        <v>2023</v>
      </c>
      <c r="F42">
        <v>297667.56</v>
      </c>
      <c r="G42">
        <v>363114.17</v>
      </c>
      <c r="H42">
        <v>122</v>
      </c>
    </row>
    <row r="43" spans="1:8" x14ac:dyDescent="0.3">
      <c r="A43" t="s">
        <v>27</v>
      </c>
      <c r="B43" t="s">
        <v>52</v>
      </c>
      <c r="C43" t="s">
        <v>13640</v>
      </c>
      <c r="D43">
        <v>6</v>
      </c>
      <c r="E43">
        <v>2023</v>
      </c>
      <c r="F43">
        <v>368400.53</v>
      </c>
      <c r="G43">
        <v>355981.2</v>
      </c>
      <c r="H43">
        <v>96.6</v>
      </c>
    </row>
    <row r="44" spans="1:8" x14ac:dyDescent="0.3">
      <c r="A44" t="s">
        <v>27</v>
      </c>
      <c r="B44" t="s">
        <v>52</v>
      </c>
      <c r="C44" t="s">
        <v>13641</v>
      </c>
      <c r="D44">
        <v>7</v>
      </c>
      <c r="E44">
        <v>2023</v>
      </c>
      <c r="F44">
        <v>370076.38</v>
      </c>
      <c r="G44">
        <v>305319.14</v>
      </c>
      <c r="H44">
        <v>82.5</v>
      </c>
    </row>
    <row r="45" spans="1:8" x14ac:dyDescent="0.3">
      <c r="A45" t="s">
        <v>27</v>
      </c>
      <c r="B45" t="s">
        <v>52</v>
      </c>
      <c r="C45" t="s">
        <v>13642</v>
      </c>
      <c r="D45">
        <v>8</v>
      </c>
      <c r="E45">
        <v>2023</v>
      </c>
      <c r="F45">
        <v>322497.57</v>
      </c>
      <c r="G45">
        <v>290344.93</v>
      </c>
      <c r="H45">
        <v>90</v>
      </c>
    </row>
    <row r="46" spans="1:8" x14ac:dyDescent="0.3">
      <c r="A46" t="s">
        <v>27</v>
      </c>
      <c r="B46" t="s">
        <v>52</v>
      </c>
      <c r="C46" t="s">
        <v>13643</v>
      </c>
      <c r="D46">
        <v>9</v>
      </c>
      <c r="E46">
        <v>2023</v>
      </c>
      <c r="F46">
        <v>325412.52</v>
      </c>
      <c r="G46">
        <v>358762.73</v>
      </c>
      <c r="H46">
        <v>110.2</v>
      </c>
    </row>
    <row r="47" spans="1:8" x14ac:dyDescent="0.3">
      <c r="A47" t="s">
        <v>27</v>
      </c>
      <c r="B47" t="s">
        <v>52</v>
      </c>
      <c r="C47" t="s">
        <v>13644</v>
      </c>
      <c r="D47">
        <v>10</v>
      </c>
      <c r="E47">
        <v>2023</v>
      </c>
      <c r="F47">
        <v>414288.28</v>
      </c>
      <c r="G47">
        <v>485200.52</v>
      </c>
      <c r="H47">
        <v>117.1</v>
      </c>
    </row>
    <row r="48" spans="1:8" x14ac:dyDescent="0.3">
      <c r="A48" t="s">
        <v>27</v>
      </c>
      <c r="B48" t="s">
        <v>52</v>
      </c>
      <c r="C48" t="s">
        <v>13645</v>
      </c>
      <c r="D48">
        <v>11</v>
      </c>
      <c r="E48">
        <v>2023</v>
      </c>
      <c r="F48">
        <v>391301.65</v>
      </c>
      <c r="G48">
        <v>367274.49</v>
      </c>
      <c r="H48">
        <v>93.9</v>
      </c>
    </row>
    <row r="49" spans="1:8" x14ac:dyDescent="0.3">
      <c r="A49" t="s">
        <v>27</v>
      </c>
      <c r="B49" t="s">
        <v>52</v>
      </c>
      <c r="C49" t="s">
        <v>13646</v>
      </c>
      <c r="D49">
        <v>12</v>
      </c>
      <c r="E49">
        <v>2023</v>
      </c>
      <c r="F49">
        <v>395446.7</v>
      </c>
      <c r="G49">
        <v>486936.16</v>
      </c>
      <c r="H49">
        <v>123.1</v>
      </c>
    </row>
    <row r="50" spans="1:8" x14ac:dyDescent="0.3">
      <c r="A50" t="s">
        <v>27</v>
      </c>
      <c r="B50" t="s">
        <v>28</v>
      </c>
      <c r="C50" t="s">
        <v>13635</v>
      </c>
      <c r="D50">
        <v>1</v>
      </c>
      <c r="E50">
        <v>2023</v>
      </c>
      <c r="F50">
        <v>737230.19</v>
      </c>
      <c r="G50">
        <v>707336.42</v>
      </c>
      <c r="H50">
        <v>95.9</v>
      </c>
    </row>
    <row r="51" spans="1:8" x14ac:dyDescent="0.3">
      <c r="A51" t="s">
        <v>27</v>
      </c>
      <c r="B51" t="s">
        <v>28</v>
      </c>
      <c r="C51" t="s">
        <v>13636</v>
      </c>
      <c r="D51">
        <v>2</v>
      </c>
      <c r="E51">
        <v>2023</v>
      </c>
      <c r="F51">
        <v>738394.99</v>
      </c>
      <c r="G51">
        <v>737321.38</v>
      </c>
      <c r="H51">
        <v>99.9</v>
      </c>
    </row>
    <row r="52" spans="1:8" x14ac:dyDescent="0.3">
      <c r="A52" t="s">
        <v>27</v>
      </c>
      <c r="B52" t="s">
        <v>28</v>
      </c>
      <c r="C52" t="s">
        <v>13637</v>
      </c>
      <c r="D52">
        <v>3</v>
      </c>
      <c r="E52">
        <v>2023</v>
      </c>
      <c r="F52">
        <v>756074.17</v>
      </c>
      <c r="G52">
        <v>659581.39</v>
      </c>
      <c r="H52">
        <v>87.2</v>
      </c>
    </row>
    <row r="53" spans="1:8" x14ac:dyDescent="0.3">
      <c r="A53" t="s">
        <v>27</v>
      </c>
      <c r="B53" t="s">
        <v>28</v>
      </c>
      <c r="C53" t="s">
        <v>13638</v>
      </c>
      <c r="D53">
        <v>4</v>
      </c>
      <c r="E53">
        <v>2023</v>
      </c>
      <c r="F53">
        <v>744633.1</v>
      </c>
      <c r="G53">
        <v>721134.09</v>
      </c>
      <c r="H53">
        <v>96.8</v>
      </c>
    </row>
    <row r="54" spans="1:8" x14ac:dyDescent="0.3">
      <c r="A54" t="s">
        <v>27</v>
      </c>
      <c r="B54" t="s">
        <v>28</v>
      </c>
      <c r="C54" t="s">
        <v>13639</v>
      </c>
      <c r="D54">
        <v>5</v>
      </c>
      <c r="E54">
        <v>2023</v>
      </c>
      <c r="F54">
        <v>722845.81</v>
      </c>
      <c r="G54">
        <v>879763.06</v>
      </c>
      <c r="H54">
        <v>121.7</v>
      </c>
    </row>
    <row r="55" spans="1:8" x14ac:dyDescent="0.3">
      <c r="A55" t="s">
        <v>27</v>
      </c>
      <c r="B55" t="s">
        <v>28</v>
      </c>
      <c r="C55" t="s">
        <v>13640</v>
      </c>
      <c r="D55">
        <v>6</v>
      </c>
      <c r="E55">
        <v>2023</v>
      </c>
      <c r="F55">
        <v>773053.87</v>
      </c>
      <c r="G55">
        <v>707818.46</v>
      </c>
      <c r="H55">
        <v>91.6</v>
      </c>
    </row>
    <row r="56" spans="1:8" x14ac:dyDescent="0.3">
      <c r="A56" t="s">
        <v>27</v>
      </c>
      <c r="B56" t="s">
        <v>28</v>
      </c>
      <c r="C56" t="s">
        <v>13641</v>
      </c>
      <c r="D56">
        <v>7</v>
      </c>
      <c r="E56">
        <v>2023</v>
      </c>
      <c r="F56">
        <v>884754.2</v>
      </c>
      <c r="G56">
        <v>762000.6</v>
      </c>
      <c r="H56">
        <v>86.1</v>
      </c>
    </row>
    <row r="57" spans="1:8" x14ac:dyDescent="0.3">
      <c r="A57" t="s">
        <v>27</v>
      </c>
      <c r="B57" t="s">
        <v>28</v>
      </c>
      <c r="C57" t="s">
        <v>13642</v>
      </c>
      <c r="D57">
        <v>8</v>
      </c>
      <c r="E57">
        <v>2023</v>
      </c>
      <c r="F57">
        <v>806521.31</v>
      </c>
      <c r="G57">
        <v>947277.61</v>
      </c>
      <c r="H57">
        <v>117.5</v>
      </c>
    </row>
    <row r="58" spans="1:8" x14ac:dyDescent="0.3">
      <c r="A58" t="s">
        <v>27</v>
      </c>
      <c r="B58" t="s">
        <v>28</v>
      </c>
      <c r="C58" t="s">
        <v>13643</v>
      </c>
      <c r="D58">
        <v>9</v>
      </c>
      <c r="E58">
        <v>2023</v>
      </c>
      <c r="F58">
        <v>734772.82</v>
      </c>
      <c r="G58">
        <v>726370.7</v>
      </c>
      <c r="H58">
        <v>98.9</v>
      </c>
    </row>
    <row r="59" spans="1:8" x14ac:dyDescent="0.3">
      <c r="A59" t="s">
        <v>27</v>
      </c>
      <c r="B59" t="s">
        <v>28</v>
      </c>
      <c r="C59" t="s">
        <v>13644</v>
      </c>
      <c r="D59">
        <v>10</v>
      </c>
      <c r="E59">
        <v>2023</v>
      </c>
      <c r="F59">
        <v>1072759.54</v>
      </c>
      <c r="G59">
        <v>1001178.32</v>
      </c>
      <c r="H59">
        <v>93.3</v>
      </c>
    </row>
    <row r="60" spans="1:8" x14ac:dyDescent="0.3">
      <c r="A60" t="s">
        <v>27</v>
      </c>
      <c r="B60" t="s">
        <v>28</v>
      </c>
      <c r="C60" t="s">
        <v>13645</v>
      </c>
      <c r="D60">
        <v>11</v>
      </c>
      <c r="E60">
        <v>2023</v>
      </c>
      <c r="F60">
        <v>1000263.47</v>
      </c>
      <c r="G60">
        <v>971207.08</v>
      </c>
      <c r="H60">
        <v>97.1</v>
      </c>
    </row>
    <row r="61" spans="1:8" x14ac:dyDescent="0.3">
      <c r="A61" t="s">
        <v>27</v>
      </c>
      <c r="B61" t="s">
        <v>28</v>
      </c>
      <c r="C61" t="s">
        <v>13646</v>
      </c>
      <c r="D61">
        <v>12</v>
      </c>
      <c r="E61">
        <v>2023</v>
      </c>
      <c r="F61">
        <v>971378.4</v>
      </c>
      <c r="G61">
        <v>1131828.72</v>
      </c>
      <c r="H61">
        <v>116.5</v>
      </c>
    </row>
    <row r="62" spans="1:8" x14ac:dyDescent="0.3">
      <c r="A62" t="s">
        <v>27</v>
      </c>
      <c r="B62" t="s">
        <v>16</v>
      </c>
      <c r="C62" t="s">
        <v>13635</v>
      </c>
      <c r="D62">
        <v>1</v>
      </c>
      <c r="E62">
        <v>2023</v>
      </c>
      <c r="F62">
        <v>330786.02</v>
      </c>
      <c r="G62">
        <v>374867.55</v>
      </c>
      <c r="H62">
        <v>113.3</v>
      </c>
    </row>
    <row r="63" spans="1:8" x14ac:dyDescent="0.3">
      <c r="A63" t="s">
        <v>27</v>
      </c>
      <c r="B63" t="s">
        <v>16</v>
      </c>
      <c r="C63" t="s">
        <v>13636</v>
      </c>
      <c r="D63">
        <v>2</v>
      </c>
      <c r="E63">
        <v>2023</v>
      </c>
      <c r="F63">
        <v>338966.48</v>
      </c>
      <c r="G63">
        <v>280428.84000000003</v>
      </c>
      <c r="H63">
        <v>82.7</v>
      </c>
    </row>
    <row r="64" spans="1:8" x14ac:dyDescent="0.3">
      <c r="A64" t="s">
        <v>27</v>
      </c>
      <c r="B64" t="s">
        <v>16</v>
      </c>
      <c r="C64" t="s">
        <v>13637</v>
      </c>
      <c r="D64">
        <v>3</v>
      </c>
      <c r="E64">
        <v>2023</v>
      </c>
      <c r="F64">
        <v>320060.79999999999</v>
      </c>
      <c r="G64">
        <v>334522.76</v>
      </c>
      <c r="H64">
        <v>104.5</v>
      </c>
    </row>
    <row r="65" spans="1:8" x14ac:dyDescent="0.3">
      <c r="A65" t="s">
        <v>27</v>
      </c>
      <c r="B65" t="s">
        <v>16</v>
      </c>
      <c r="C65" t="s">
        <v>13638</v>
      </c>
      <c r="D65">
        <v>4</v>
      </c>
      <c r="E65">
        <v>2023</v>
      </c>
      <c r="F65">
        <v>287249.48</v>
      </c>
      <c r="G65">
        <v>225573.26</v>
      </c>
      <c r="H65">
        <v>78.5</v>
      </c>
    </row>
    <row r="66" spans="1:8" x14ac:dyDescent="0.3">
      <c r="A66" t="s">
        <v>27</v>
      </c>
      <c r="B66" t="s">
        <v>16</v>
      </c>
      <c r="C66" t="s">
        <v>13639</v>
      </c>
      <c r="D66">
        <v>5</v>
      </c>
      <c r="E66">
        <v>2023</v>
      </c>
      <c r="F66">
        <v>303525.96000000002</v>
      </c>
      <c r="G66">
        <v>337335.94</v>
      </c>
      <c r="H66">
        <v>111.1</v>
      </c>
    </row>
    <row r="67" spans="1:8" x14ac:dyDescent="0.3">
      <c r="A67" t="s">
        <v>27</v>
      </c>
      <c r="B67" t="s">
        <v>16</v>
      </c>
      <c r="C67" t="s">
        <v>13640</v>
      </c>
      <c r="D67">
        <v>6</v>
      </c>
      <c r="E67">
        <v>2023</v>
      </c>
      <c r="F67">
        <v>376204.43</v>
      </c>
      <c r="G67">
        <v>357269.03</v>
      </c>
      <c r="H67">
        <v>95</v>
      </c>
    </row>
    <row r="68" spans="1:8" x14ac:dyDescent="0.3">
      <c r="A68" t="s">
        <v>27</v>
      </c>
      <c r="B68" t="s">
        <v>16</v>
      </c>
      <c r="C68" t="s">
        <v>13641</v>
      </c>
      <c r="D68">
        <v>7</v>
      </c>
      <c r="E68">
        <v>2023</v>
      </c>
      <c r="F68">
        <v>334519.53000000003</v>
      </c>
      <c r="G68">
        <v>324796.36</v>
      </c>
      <c r="H68">
        <v>97.1</v>
      </c>
    </row>
    <row r="69" spans="1:8" x14ac:dyDescent="0.3">
      <c r="A69" t="s">
        <v>27</v>
      </c>
      <c r="B69" t="s">
        <v>16</v>
      </c>
      <c r="C69" t="s">
        <v>13642</v>
      </c>
      <c r="D69">
        <v>8</v>
      </c>
      <c r="E69">
        <v>2023</v>
      </c>
      <c r="F69">
        <v>331050.21000000002</v>
      </c>
      <c r="G69">
        <v>396030.39</v>
      </c>
      <c r="H69">
        <v>119.6</v>
      </c>
    </row>
    <row r="70" spans="1:8" x14ac:dyDescent="0.3">
      <c r="A70" t="s">
        <v>27</v>
      </c>
      <c r="B70" t="s">
        <v>16</v>
      </c>
      <c r="C70" t="s">
        <v>13643</v>
      </c>
      <c r="D70">
        <v>9</v>
      </c>
      <c r="E70">
        <v>2023</v>
      </c>
      <c r="F70">
        <v>340375.86</v>
      </c>
      <c r="G70">
        <v>359847.65</v>
      </c>
      <c r="H70">
        <v>105.7</v>
      </c>
    </row>
    <row r="71" spans="1:8" x14ac:dyDescent="0.3">
      <c r="A71" t="s">
        <v>27</v>
      </c>
      <c r="B71" t="s">
        <v>16</v>
      </c>
      <c r="C71" t="s">
        <v>13644</v>
      </c>
      <c r="D71">
        <v>10</v>
      </c>
      <c r="E71">
        <v>2023</v>
      </c>
      <c r="F71">
        <v>374023.2</v>
      </c>
      <c r="G71">
        <v>286023.88</v>
      </c>
      <c r="H71">
        <v>76.5</v>
      </c>
    </row>
    <row r="72" spans="1:8" x14ac:dyDescent="0.3">
      <c r="A72" t="s">
        <v>27</v>
      </c>
      <c r="B72" t="s">
        <v>16</v>
      </c>
      <c r="C72" t="s">
        <v>13645</v>
      </c>
      <c r="D72">
        <v>11</v>
      </c>
      <c r="E72">
        <v>2023</v>
      </c>
      <c r="F72">
        <v>401876.33</v>
      </c>
      <c r="G72">
        <v>321075.95</v>
      </c>
      <c r="H72">
        <v>79.900000000000006</v>
      </c>
    </row>
    <row r="73" spans="1:8" x14ac:dyDescent="0.3">
      <c r="A73" t="s">
        <v>27</v>
      </c>
      <c r="B73" t="s">
        <v>16</v>
      </c>
      <c r="C73" t="s">
        <v>13646</v>
      </c>
      <c r="D73">
        <v>12</v>
      </c>
      <c r="E73">
        <v>2023</v>
      </c>
      <c r="F73">
        <v>392815.24</v>
      </c>
      <c r="G73">
        <v>390680.62</v>
      </c>
      <c r="H73">
        <v>99.5</v>
      </c>
    </row>
    <row r="74" spans="1:8" x14ac:dyDescent="0.3">
      <c r="A74" t="s">
        <v>27</v>
      </c>
      <c r="B74" t="s">
        <v>38</v>
      </c>
      <c r="C74" t="s">
        <v>13635</v>
      </c>
      <c r="D74">
        <v>1</v>
      </c>
      <c r="E74">
        <v>2023</v>
      </c>
      <c r="F74">
        <v>314474.55</v>
      </c>
      <c r="G74">
        <v>361061.26</v>
      </c>
      <c r="H74">
        <v>114.8</v>
      </c>
    </row>
    <row r="75" spans="1:8" x14ac:dyDescent="0.3">
      <c r="A75" t="s">
        <v>27</v>
      </c>
      <c r="B75" t="s">
        <v>38</v>
      </c>
      <c r="C75" t="s">
        <v>13636</v>
      </c>
      <c r="D75">
        <v>2</v>
      </c>
      <c r="E75">
        <v>2023</v>
      </c>
      <c r="F75">
        <v>350589.56</v>
      </c>
      <c r="G75">
        <v>327477.65000000002</v>
      </c>
      <c r="H75">
        <v>93.4</v>
      </c>
    </row>
    <row r="76" spans="1:8" x14ac:dyDescent="0.3">
      <c r="A76" t="s">
        <v>27</v>
      </c>
      <c r="B76" t="s">
        <v>38</v>
      </c>
      <c r="C76" t="s">
        <v>13637</v>
      </c>
      <c r="D76">
        <v>3</v>
      </c>
      <c r="E76">
        <v>2023</v>
      </c>
      <c r="F76">
        <v>366571.2</v>
      </c>
      <c r="G76">
        <v>277361.02</v>
      </c>
      <c r="H76">
        <v>75.7</v>
      </c>
    </row>
    <row r="77" spans="1:8" x14ac:dyDescent="0.3">
      <c r="A77" t="s">
        <v>27</v>
      </c>
      <c r="B77" t="s">
        <v>38</v>
      </c>
      <c r="C77" t="s">
        <v>13638</v>
      </c>
      <c r="D77">
        <v>4</v>
      </c>
      <c r="E77">
        <v>2023</v>
      </c>
      <c r="F77">
        <v>360266.51</v>
      </c>
      <c r="G77">
        <v>396524.34</v>
      </c>
      <c r="H77">
        <v>110.1</v>
      </c>
    </row>
    <row r="78" spans="1:8" x14ac:dyDescent="0.3">
      <c r="A78" t="s">
        <v>27</v>
      </c>
      <c r="B78" t="s">
        <v>38</v>
      </c>
      <c r="C78" t="s">
        <v>13639</v>
      </c>
      <c r="D78">
        <v>5</v>
      </c>
      <c r="E78">
        <v>2023</v>
      </c>
      <c r="F78">
        <v>371006.85</v>
      </c>
      <c r="G78">
        <v>429694.19</v>
      </c>
      <c r="H78">
        <v>115.8</v>
      </c>
    </row>
    <row r="79" spans="1:8" x14ac:dyDescent="0.3">
      <c r="A79" t="s">
        <v>27</v>
      </c>
      <c r="B79" t="s">
        <v>38</v>
      </c>
      <c r="C79" t="s">
        <v>13640</v>
      </c>
      <c r="D79">
        <v>6</v>
      </c>
      <c r="E79">
        <v>2023</v>
      </c>
      <c r="F79">
        <v>405057.76</v>
      </c>
      <c r="G79">
        <v>346358.36</v>
      </c>
      <c r="H79">
        <v>85.5</v>
      </c>
    </row>
    <row r="80" spans="1:8" x14ac:dyDescent="0.3">
      <c r="A80" t="s">
        <v>27</v>
      </c>
      <c r="B80" t="s">
        <v>38</v>
      </c>
      <c r="C80" t="s">
        <v>13641</v>
      </c>
      <c r="D80">
        <v>7</v>
      </c>
      <c r="E80">
        <v>2023</v>
      </c>
      <c r="F80">
        <v>348827.67</v>
      </c>
      <c r="G80">
        <v>278607.93</v>
      </c>
      <c r="H80">
        <v>79.900000000000006</v>
      </c>
    </row>
    <row r="81" spans="1:8" x14ac:dyDescent="0.3">
      <c r="A81" t="s">
        <v>27</v>
      </c>
      <c r="B81" t="s">
        <v>38</v>
      </c>
      <c r="C81" t="s">
        <v>13642</v>
      </c>
      <c r="D81">
        <v>8</v>
      </c>
      <c r="E81">
        <v>2023</v>
      </c>
      <c r="F81">
        <v>322940.68</v>
      </c>
      <c r="G81">
        <v>377730.37</v>
      </c>
      <c r="H81">
        <v>117</v>
      </c>
    </row>
    <row r="82" spans="1:8" x14ac:dyDescent="0.3">
      <c r="A82" t="s">
        <v>27</v>
      </c>
      <c r="B82" t="s">
        <v>38</v>
      </c>
      <c r="C82" t="s">
        <v>13643</v>
      </c>
      <c r="D82">
        <v>9</v>
      </c>
      <c r="E82">
        <v>2023</v>
      </c>
      <c r="F82">
        <v>360309.27</v>
      </c>
      <c r="G82">
        <v>392946.36</v>
      </c>
      <c r="H82">
        <v>109.1</v>
      </c>
    </row>
    <row r="83" spans="1:8" x14ac:dyDescent="0.3">
      <c r="A83" t="s">
        <v>27</v>
      </c>
      <c r="B83" t="s">
        <v>38</v>
      </c>
      <c r="C83" t="s">
        <v>13644</v>
      </c>
      <c r="D83">
        <v>10</v>
      </c>
      <c r="E83">
        <v>2023</v>
      </c>
      <c r="F83">
        <v>455000.1</v>
      </c>
      <c r="G83">
        <v>356372.58</v>
      </c>
      <c r="H83">
        <v>78.3</v>
      </c>
    </row>
    <row r="84" spans="1:8" x14ac:dyDescent="0.3">
      <c r="A84" t="s">
        <v>27</v>
      </c>
      <c r="B84" t="s">
        <v>38</v>
      </c>
      <c r="C84" t="s">
        <v>13645</v>
      </c>
      <c r="D84">
        <v>11</v>
      </c>
      <c r="E84">
        <v>2023</v>
      </c>
      <c r="F84">
        <v>433557.47</v>
      </c>
      <c r="G84">
        <v>421740.47</v>
      </c>
      <c r="H84">
        <v>97.3</v>
      </c>
    </row>
    <row r="85" spans="1:8" x14ac:dyDescent="0.3">
      <c r="A85" t="s">
        <v>27</v>
      </c>
      <c r="B85" t="s">
        <v>38</v>
      </c>
      <c r="C85" t="s">
        <v>13646</v>
      </c>
      <c r="D85">
        <v>12</v>
      </c>
      <c r="E85">
        <v>2023</v>
      </c>
      <c r="F85">
        <v>479921.78</v>
      </c>
      <c r="G85">
        <v>534475.02</v>
      </c>
      <c r="H85">
        <v>111.4</v>
      </c>
    </row>
    <row r="86" spans="1:8" x14ac:dyDescent="0.3">
      <c r="A86" t="s">
        <v>15</v>
      </c>
      <c r="B86" t="s">
        <v>43</v>
      </c>
      <c r="C86" t="s">
        <v>13635</v>
      </c>
      <c r="D86">
        <v>1</v>
      </c>
      <c r="E86">
        <v>2023</v>
      </c>
      <c r="F86">
        <v>761320.43</v>
      </c>
      <c r="G86">
        <v>940507.82</v>
      </c>
      <c r="H86">
        <v>123.5</v>
      </c>
    </row>
    <row r="87" spans="1:8" x14ac:dyDescent="0.3">
      <c r="A87" t="s">
        <v>15</v>
      </c>
      <c r="B87" t="s">
        <v>43</v>
      </c>
      <c r="C87" t="s">
        <v>13636</v>
      </c>
      <c r="D87">
        <v>2</v>
      </c>
      <c r="E87">
        <v>2023</v>
      </c>
      <c r="F87">
        <v>640016.56999999995</v>
      </c>
      <c r="G87">
        <v>573335.82999999996</v>
      </c>
      <c r="H87">
        <v>89.6</v>
      </c>
    </row>
    <row r="88" spans="1:8" x14ac:dyDescent="0.3">
      <c r="A88" t="s">
        <v>15</v>
      </c>
      <c r="B88" t="s">
        <v>43</v>
      </c>
      <c r="C88" t="s">
        <v>13637</v>
      </c>
      <c r="D88">
        <v>3</v>
      </c>
      <c r="E88">
        <v>2023</v>
      </c>
      <c r="F88">
        <v>717209.06</v>
      </c>
      <c r="G88">
        <v>816684.98</v>
      </c>
      <c r="H88">
        <v>113.9</v>
      </c>
    </row>
    <row r="89" spans="1:8" x14ac:dyDescent="0.3">
      <c r="A89" t="s">
        <v>15</v>
      </c>
      <c r="B89" t="s">
        <v>43</v>
      </c>
      <c r="C89" t="s">
        <v>13638</v>
      </c>
      <c r="D89">
        <v>4</v>
      </c>
      <c r="E89">
        <v>2023</v>
      </c>
      <c r="F89">
        <v>733871.35</v>
      </c>
      <c r="G89">
        <v>763246.73</v>
      </c>
      <c r="H89">
        <v>104</v>
      </c>
    </row>
    <row r="90" spans="1:8" x14ac:dyDescent="0.3">
      <c r="A90" t="s">
        <v>15</v>
      </c>
      <c r="B90" t="s">
        <v>43</v>
      </c>
      <c r="C90" t="s">
        <v>13639</v>
      </c>
      <c r="D90">
        <v>5</v>
      </c>
      <c r="E90">
        <v>2023</v>
      </c>
      <c r="F90">
        <v>711196.66</v>
      </c>
      <c r="G90">
        <v>537404.22</v>
      </c>
      <c r="H90">
        <v>75.599999999999994</v>
      </c>
    </row>
    <row r="91" spans="1:8" x14ac:dyDescent="0.3">
      <c r="A91" t="s">
        <v>15</v>
      </c>
      <c r="B91" t="s">
        <v>43</v>
      </c>
      <c r="C91" t="s">
        <v>13640</v>
      </c>
      <c r="D91">
        <v>6</v>
      </c>
      <c r="E91">
        <v>2023</v>
      </c>
      <c r="F91">
        <v>784054.38</v>
      </c>
      <c r="G91">
        <v>901065.83</v>
      </c>
      <c r="H91">
        <v>114.9</v>
      </c>
    </row>
    <row r="92" spans="1:8" x14ac:dyDescent="0.3">
      <c r="A92" t="s">
        <v>15</v>
      </c>
      <c r="B92" t="s">
        <v>43</v>
      </c>
      <c r="C92" t="s">
        <v>13641</v>
      </c>
      <c r="D92">
        <v>7</v>
      </c>
      <c r="E92">
        <v>2023</v>
      </c>
      <c r="F92">
        <v>790082.83</v>
      </c>
      <c r="G92">
        <v>949796.91</v>
      </c>
      <c r="H92">
        <v>120.2</v>
      </c>
    </row>
    <row r="93" spans="1:8" x14ac:dyDescent="0.3">
      <c r="A93" t="s">
        <v>15</v>
      </c>
      <c r="B93" t="s">
        <v>43</v>
      </c>
      <c r="C93" t="s">
        <v>13642</v>
      </c>
      <c r="D93">
        <v>8</v>
      </c>
      <c r="E93">
        <v>2023</v>
      </c>
      <c r="F93">
        <v>748171.89</v>
      </c>
      <c r="G93">
        <v>708649.38</v>
      </c>
      <c r="H93">
        <v>94.7</v>
      </c>
    </row>
    <row r="94" spans="1:8" x14ac:dyDescent="0.3">
      <c r="A94" t="s">
        <v>15</v>
      </c>
      <c r="B94" t="s">
        <v>43</v>
      </c>
      <c r="C94" t="s">
        <v>13643</v>
      </c>
      <c r="D94">
        <v>9</v>
      </c>
      <c r="E94">
        <v>2023</v>
      </c>
      <c r="F94">
        <v>707590.92</v>
      </c>
      <c r="G94">
        <v>673073.32</v>
      </c>
      <c r="H94">
        <v>95.1</v>
      </c>
    </row>
    <row r="95" spans="1:8" x14ac:dyDescent="0.3">
      <c r="A95" t="s">
        <v>15</v>
      </c>
      <c r="B95" t="s">
        <v>43</v>
      </c>
      <c r="C95" t="s">
        <v>13644</v>
      </c>
      <c r="D95">
        <v>10</v>
      </c>
      <c r="E95">
        <v>2023</v>
      </c>
      <c r="F95">
        <v>854896.89</v>
      </c>
      <c r="G95">
        <v>802460.99</v>
      </c>
      <c r="H95">
        <v>93.9</v>
      </c>
    </row>
    <row r="96" spans="1:8" x14ac:dyDescent="0.3">
      <c r="A96" t="s">
        <v>15</v>
      </c>
      <c r="B96" t="s">
        <v>43</v>
      </c>
      <c r="C96" t="s">
        <v>13645</v>
      </c>
      <c r="D96">
        <v>11</v>
      </c>
      <c r="E96">
        <v>2023</v>
      </c>
      <c r="F96">
        <v>1012314.06</v>
      </c>
      <c r="G96">
        <v>961065.8</v>
      </c>
      <c r="H96">
        <v>94.9</v>
      </c>
    </row>
    <row r="97" spans="1:8" x14ac:dyDescent="0.3">
      <c r="A97" t="s">
        <v>15</v>
      </c>
      <c r="B97" t="s">
        <v>43</v>
      </c>
      <c r="C97" t="s">
        <v>13646</v>
      </c>
      <c r="D97">
        <v>12</v>
      </c>
      <c r="E97">
        <v>2023</v>
      </c>
      <c r="F97">
        <v>890588.57</v>
      </c>
      <c r="G97">
        <v>833628.28</v>
      </c>
      <c r="H97">
        <v>93.6</v>
      </c>
    </row>
    <row r="98" spans="1:8" x14ac:dyDescent="0.3">
      <c r="A98" t="s">
        <v>15</v>
      </c>
      <c r="B98" t="s">
        <v>81</v>
      </c>
      <c r="C98" t="s">
        <v>13635</v>
      </c>
      <c r="D98">
        <v>1</v>
      </c>
      <c r="E98">
        <v>2023</v>
      </c>
      <c r="F98">
        <v>579329.18000000005</v>
      </c>
      <c r="G98">
        <v>619232.27</v>
      </c>
      <c r="H98">
        <v>106.9</v>
      </c>
    </row>
    <row r="99" spans="1:8" x14ac:dyDescent="0.3">
      <c r="A99" t="s">
        <v>15</v>
      </c>
      <c r="B99" t="s">
        <v>81</v>
      </c>
      <c r="C99" t="s">
        <v>13636</v>
      </c>
      <c r="D99">
        <v>2</v>
      </c>
      <c r="E99">
        <v>2023</v>
      </c>
      <c r="F99">
        <v>596932.06999999995</v>
      </c>
      <c r="G99">
        <v>521310.25</v>
      </c>
      <c r="H99">
        <v>87.3</v>
      </c>
    </row>
    <row r="100" spans="1:8" x14ac:dyDescent="0.3">
      <c r="A100" t="s">
        <v>15</v>
      </c>
      <c r="B100" t="s">
        <v>81</v>
      </c>
      <c r="C100" t="s">
        <v>13637</v>
      </c>
      <c r="D100">
        <v>3</v>
      </c>
      <c r="E100">
        <v>2023</v>
      </c>
      <c r="F100">
        <v>562741.82999999996</v>
      </c>
      <c r="G100">
        <v>632849.51</v>
      </c>
      <c r="H100">
        <v>112.5</v>
      </c>
    </row>
    <row r="101" spans="1:8" x14ac:dyDescent="0.3">
      <c r="A101" t="s">
        <v>15</v>
      </c>
      <c r="B101" t="s">
        <v>81</v>
      </c>
      <c r="C101" t="s">
        <v>13638</v>
      </c>
      <c r="D101">
        <v>4</v>
      </c>
      <c r="E101">
        <v>2023</v>
      </c>
      <c r="F101">
        <v>623303</v>
      </c>
      <c r="G101">
        <v>674353.34</v>
      </c>
      <c r="H101">
        <v>108.2</v>
      </c>
    </row>
    <row r="102" spans="1:8" x14ac:dyDescent="0.3">
      <c r="A102" t="s">
        <v>15</v>
      </c>
      <c r="B102" t="s">
        <v>81</v>
      </c>
      <c r="C102" t="s">
        <v>13639</v>
      </c>
      <c r="D102">
        <v>5</v>
      </c>
      <c r="E102">
        <v>2023</v>
      </c>
      <c r="F102">
        <v>662462.36</v>
      </c>
      <c r="G102">
        <v>732495.18</v>
      </c>
      <c r="H102">
        <v>110.6</v>
      </c>
    </row>
    <row r="103" spans="1:8" x14ac:dyDescent="0.3">
      <c r="A103" t="s">
        <v>15</v>
      </c>
      <c r="B103" t="s">
        <v>81</v>
      </c>
      <c r="C103" t="s">
        <v>13640</v>
      </c>
      <c r="D103">
        <v>6</v>
      </c>
      <c r="E103">
        <v>2023</v>
      </c>
      <c r="F103">
        <v>650865.71</v>
      </c>
      <c r="G103">
        <v>548821.25</v>
      </c>
      <c r="H103">
        <v>84.3</v>
      </c>
    </row>
    <row r="104" spans="1:8" x14ac:dyDescent="0.3">
      <c r="A104" t="s">
        <v>15</v>
      </c>
      <c r="B104" t="s">
        <v>81</v>
      </c>
      <c r="C104" t="s">
        <v>13641</v>
      </c>
      <c r="D104">
        <v>7</v>
      </c>
      <c r="E104">
        <v>2023</v>
      </c>
      <c r="F104">
        <v>728814.36</v>
      </c>
      <c r="G104">
        <v>697410.07</v>
      </c>
      <c r="H104">
        <v>95.7</v>
      </c>
    </row>
    <row r="105" spans="1:8" x14ac:dyDescent="0.3">
      <c r="A105" t="s">
        <v>15</v>
      </c>
      <c r="B105" t="s">
        <v>81</v>
      </c>
      <c r="C105" t="s">
        <v>13642</v>
      </c>
      <c r="D105">
        <v>8</v>
      </c>
      <c r="E105">
        <v>2023</v>
      </c>
      <c r="F105">
        <v>581528.19999999995</v>
      </c>
      <c r="G105">
        <v>555542.41</v>
      </c>
      <c r="H105">
        <v>95.5</v>
      </c>
    </row>
    <row r="106" spans="1:8" x14ac:dyDescent="0.3">
      <c r="A106" t="s">
        <v>15</v>
      </c>
      <c r="B106" t="s">
        <v>81</v>
      </c>
      <c r="C106" t="s">
        <v>13643</v>
      </c>
      <c r="D106">
        <v>9</v>
      </c>
      <c r="E106">
        <v>2023</v>
      </c>
      <c r="F106">
        <v>561073.04</v>
      </c>
      <c r="G106">
        <v>583997.34</v>
      </c>
      <c r="H106">
        <v>104.1</v>
      </c>
    </row>
    <row r="107" spans="1:8" x14ac:dyDescent="0.3">
      <c r="A107" t="s">
        <v>15</v>
      </c>
      <c r="B107" t="s">
        <v>81</v>
      </c>
      <c r="C107" t="s">
        <v>13644</v>
      </c>
      <c r="D107">
        <v>10</v>
      </c>
      <c r="E107">
        <v>2023</v>
      </c>
      <c r="F107">
        <v>842582.66</v>
      </c>
      <c r="G107">
        <v>837120.3</v>
      </c>
      <c r="H107">
        <v>99.4</v>
      </c>
    </row>
    <row r="108" spans="1:8" x14ac:dyDescent="0.3">
      <c r="A108" t="s">
        <v>15</v>
      </c>
      <c r="B108" t="s">
        <v>81</v>
      </c>
      <c r="C108" t="s">
        <v>13645</v>
      </c>
      <c r="D108">
        <v>11</v>
      </c>
      <c r="E108">
        <v>2023</v>
      </c>
      <c r="F108">
        <v>791226.18</v>
      </c>
      <c r="G108">
        <v>975914.52</v>
      </c>
      <c r="H108">
        <v>123.3</v>
      </c>
    </row>
    <row r="109" spans="1:8" x14ac:dyDescent="0.3">
      <c r="A109" t="s">
        <v>15</v>
      </c>
      <c r="B109" t="s">
        <v>81</v>
      </c>
      <c r="C109" t="s">
        <v>13646</v>
      </c>
      <c r="D109">
        <v>12</v>
      </c>
      <c r="E109">
        <v>2023</v>
      </c>
      <c r="F109">
        <v>772651.98</v>
      </c>
      <c r="G109">
        <v>925972.29</v>
      </c>
      <c r="H109">
        <v>119.8</v>
      </c>
    </row>
    <row r="110" spans="1:8" x14ac:dyDescent="0.3">
      <c r="A110" t="s">
        <v>15</v>
      </c>
      <c r="B110" t="s">
        <v>22</v>
      </c>
      <c r="C110" t="s">
        <v>13635</v>
      </c>
      <c r="D110">
        <v>1</v>
      </c>
      <c r="E110">
        <v>2023</v>
      </c>
      <c r="F110">
        <v>468615.35</v>
      </c>
      <c r="G110">
        <v>503096.66</v>
      </c>
      <c r="H110">
        <v>107.4</v>
      </c>
    </row>
    <row r="111" spans="1:8" x14ac:dyDescent="0.3">
      <c r="A111" t="s">
        <v>15</v>
      </c>
      <c r="B111" t="s">
        <v>22</v>
      </c>
      <c r="C111" t="s">
        <v>13636</v>
      </c>
      <c r="D111">
        <v>2</v>
      </c>
      <c r="E111">
        <v>2023</v>
      </c>
      <c r="F111">
        <v>500275.16</v>
      </c>
      <c r="G111">
        <v>462978.34</v>
      </c>
      <c r="H111">
        <v>92.5</v>
      </c>
    </row>
    <row r="112" spans="1:8" x14ac:dyDescent="0.3">
      <c r="A112" t="s">
        <v>15</v>
      </c>
      <c r="B112" t="s">
        <v>22</v>
      </c>
      <c r="C112" t="s">
        <v>13637</v>
      </c>
      <c r="D112">
        <v>3</v>
      </c>
      <c r="E112">
        <v>2023</v>
      </c>
      <c r="F112">
        <v>505433.59999999998</v>
      </c>
      <c r="G112">
        <v>407191.17</v>
      </c>
      <c r="H112">
        <v>80.599999999999994</v>
      </c>
    </row>
    <row r="113" spans="1:8" x14ac:dyDescent="0.3">
      <c r="A113" t="s">
        <v>15</v>
      </c>
      <c r="B113" t="s">
        <v>22</v>
      </c>
      <c r="C113" t="s">
        <v>13638</v>
      </c>
      <c r="D113">
        <v>4</v>
      </c>
      <c r="E113">
        <v>2023</v>
      </c>
      <c r="F113">
        <v>459953.09</v>
      </c>
      <c r="G113">
        <v>558502.93999999994</v>
      </c>
      <c r="H113">
        <v>121.4</v>
      </c>
    </row>
    <row r="114" spans="1:8" x14ac:dyDescent="0.3">
      <c r="A114" t="s">
        <v>15</v>
      </c>
      <c r="B114" t="s">
        <v>22</v>
      </c>
      <c r="C114" t="s">
        <v>13639</v>
      </c>
      <c r="D114">
        <v>5</v>
      </c>
      <c r="E114">
        <v>2023</v>
      </c>
      <c r="F114">
        <v>534811.16</v>
      </c>
      <c r="G114">
        <v>503715.13</v>
      </c>
      <c r="H114">
        <v>94.2</v>
      </c>
    </row>
    <row r="115" spans="1:8" x14ac:dyDescent="0.3">
      <c r="A115" t="s">
        <v>15</v>
      </c>
      <c r="B115" t="s">
        <v>22</v>
      </c>
      <c r="C115" t="s">
        <v>13640</v>
      </c>
      <c r="D115">
        <v>6</v>
      </c>
      <c r="E115">
        <v>2023</v>
      </c>
      <c r="F115">
        <v>596508.72</v>
      </c>
      <c r="G115">
        <v>736154.38</v>
      </c>
      <c r="H115">
        <v>123.4</v>
      </c>
    </row>
    <row r="116" spans="1:8" x14ac:dyDescent="0.3">
      <c r="A116" t="s">
        <v>15</v>
      </c>
      <c r="B116" t="s">
        <v>22</v>
      </c>
      <c r="C116" t="s">
        <v>13641</v>
      </c>
      <c r="D116">
        <v>7</v>
      </c>
      <c r="E116">
        <v>2023</v>
      </c>
      <c r="F116">
        <v>604873.41</v>
      </c>
      <c r="G116">
        <v>716366.58</v>
      </c>
      <c r="H116">
        <v>118.4</v>
      </c>
    </row>
    <row r="117" spans="1:8" x14ac:dyDescent="0.3">
      <c r="A117" t="s">
        <v>15</v>
      </c>
      <c r="B117" t="s">
        <v>22</v>
      </c>
      <c r="C117" t="s">
        <v>13642</v>
      </c>
      <c r="D117">
        <v>8</v>
      </c>
      <c r="E117">
        <v>2023</v>
      </c>
      <c r="F117">
        <v>457551.19</v>
      </c>
      <c r="G117">
        <v>349930.26</v>
      </c>
      <c r="H117">
        <v>76.5</v>
      </c>
    </row>
    <row r="118" spans="1:8" x14ac:dyDescent="0.3">
      <c r="A118" t="s">
        <v>15</v>
      </c>
      <c r="B118" t="s">
        <v>22</v>
      </c>
      <c r="C118" t="s">
        <v>13643</v>
      </c>
      <c r="D118">
        <v>9</v>
      </c>
      <c r="E118">
        <v>2023</v>
      </c>
      <c r="F118">
        <v>453556.94</v>
      </c>
      <c r="G118">
        <v>511155.62</v>
      </c>
      <c r="H118">
        <v>112.7</v>
      </c>
    </row>
    <row r="119" spans="1:8" x14ac:dyDescent="0.3">
      <c r="A119" t="s">
        <v>15</v>
      </c>
      <c r="B119" t="s">
        <v>22</v>
      </c>
      <c r="C119" t="s">
        <v>13644</v>
      </c>
      <c r="D119">
        <v>10</v>
      </c>
      <c r="E119">
        <v>2023</v>
      </c>
      <c r="F119">
        <v>713092.61</v>
      </c>
      <c r="G119">
        <v>793036.67</v>
      </c>
      <c r="H119">
        <v>111.2</v>
      </c>
    </row>
    <row r="120" spans="1:8" x14ac:dyDescent="0.3">
      <c r="A120" t="s">
        <v>15</v>
      </c>
      <c r="B120" t="s">
        <v>22</v>
      </c>
      <c r="C120" t="s">
        <v>13645</v>
      </c>
      <c r="D120">
        <v>11</v>
      </c>
      <c r="E120">
        <v>2023</v>
      </c>
      <c r="F120">
        <v>704750.05</v>
      </c>
      <c r="G120">
        <v>581444.43000000005</v>
      </c>
      <c r="H120">
        <v>82.5</v>
      </c>
    </row>
    <row r="121" spans="1:8" x14ac:dyDescent="0.3">
      <c r="A121" t="s">
        <v>15</v>
      </c>
      <c r="B121" t="s">
        <v>22</v>
      </c>
      <c r="C121" t="s">
        <v>13646</v>
      </c>
      <c r="D121">
        <v>12</v>
      </c>
      <c r="E121">
        <v>2023</v>
      </c>
      <c r="F121">
        <v>684517.74</v>
      </c>
      <c r="G121">
        <v>844191.46</v>
      </c>
      <c r="H121">
        <v>123.3</v>
      </c>
    </row>
    <row r="122" spans="1:8" x14ac:dyDescent="0.3">
      <c r="A122" t="s">
        <v>15</v>
      </c>
      <c r="B122" t="s">
        <v>52</v>
      </c>
      <c r="C122" t="s">
        <v>13635</v>
      </c>
      <c r="D122">
        <v>1</v>
      </c>
      <c r="E122">
        <v>2023</v>
      </c>
      <c r="F122">
        <v>201904.96</v>
      </c>
      <c r="G122">
        <v>183843.77</v>
      </c>
      <c r="H122">
        <v>91.1</v>
      </c>
    </row>
    <row r="123" spans="1:8" x14ac:dyDescent="0.3">
      <c r="A123" t="s">
        <v>15</v>
      </c>
      <c r="B123" t="s">
        <v>52</v>
      </c>
      <c r="C123" t="s">
        <v>13636</v>
      </c>
      <c r="D123">
        <v>2</v>
      </c>
      <c r="E123">
        <v>2023</v>
      </c>
      <c r="F123">
        <v>216218.69</v>
      </c>
      <c r="G123">
        <v>163047.85999999999</v>
      </c>
      <c r="H123">
        <v>75.400000000000006</v>
      </c>
    </row>
    <row r="124" spans="1:8" x14ac:dyDescent="0.3">
      <c r="A124" t="s">
        <v>15</v>
      </c>
      <c r="B124" t="s">
        <v>52</v>
      </c>
      <c r="C124" t="s">
        <v>13637</v>
      </c>
      <c r="D124">
        <v>3</v>
      </c>
      <c r="E124">
        <v>2023</v>
      </c>
      <c r="F124">
        <v>220765.73</v>
      </c>
      <c r="G124">
        <v>201830.59</v>
      </c>
      <c r="H124">
        <v>91.4</v>
      </c>
    </row>
    <row r="125" spans="1:8" x14ac:dyDescent="0.3">
      <c r="A125" t="s">
        <v>15</v>
      </c>
      <c r="B125" t="s">
        <v>52</v>
      </c>
      <c r="C125" t="s">
        <v>13638</v>
      </c>
      <c r="D125">
        <v>4</v>
      </c>
      <c r="E125">
        <v>2023</v>
      </c>
      <c r="F125">
        <v>241477.7</v>
      </c>
      <c r="G125">
        <v>247055.21</v>
      </c>
      <c r="H125">
        <v>102.3</v>
      </c>
    </row>
    <row r="126" spans="1:8" x14ac:dyDescent="0.3">
      <c r="A126" t="s">
        <v>15</v>
      </c>
      <c r="B126" t="s">
        <v>52</v>
      </c>
      <c r="C126" t="s">
        <v>13639</v>
      </c>
      <c r="D126">
        <v>5</v>
      </c>
      <c r="E126">
        <v>2023</v>
      </c>
      <c r="F126">
        <v>206581.62</v>
      </c>
      <c r="G126">
        <v>223833.65</v>
      </c>
      <c r="H126">
        <v>108.4</v>
      </c>
    </row>
    <row r="127" spans="1:8" x14ac:dyDescent="0.3">
      <c r="A127" t="s">
        <v>15</v>
      </c>
      <c r="B127" t="s">
        <v>52</v>
      </c>
      <c r="C127" t="s">
        <v>13640</v>
      </c>
      <c r="D127">
        <v>6</v>
      </c>
      <c r="E127">
        <v>2023</v>
      </c>
      <c r="F127">
        <v>246309.85</v>
      </c>
      <c r="G127">
        <v>200354.16</v>
      </c>
      <c r="H127">
        <v>81.3</v>
      </c>
    </row>
    <row r="128" spans="1:8" x14ac:dyDescent="0.3">
      <c r="A128" t="s">
        <v>15</v>
      </c>
      <c r="B128" t="s">
        <v>52</v>
      </c>
      <c r="C128" t="s">
        <v>13641</v>
      </c>
      <c r="D128">
        <v>7</v>
      </c>
      <c r="E128">
        <v>2023</v>
      </c>
      <c r="F128">
        <v>225816.74</v>
      </c>
      <c r="G128">
        <v>169832.91</v>
      </c>
      <c r="H128">
        <v>75.2</v>
      </c>
    </row>
    <row r="129" spans="1:8" x14ac:dyDescent="0.3">
      <c r="A129" t="s">
        <v>15</v>
      </c>
      <c r="B129" t="s">
        <v>52</v>
      </c>
      <c r="C129" t="s">
        <v>13642</v>
      </c>
      <c r="D129">
        <v>8</v>
      </c>
      <c r="E129">
        <v>2023</v>
      </c>
      <c r="F129">
        <v>237827.36</v>
      </c>
      <c r="G129">
        <v>245145.74</v>
      </c>
      <c r="H129">
        <v>103.1</v>
      </c>
    </row>
    <row r="130" spans="1:8" x14ac:dyDescent="0.3">
      <c r="A130" t="s">
        <v>15</v>
      </c>
      <c r="B130" t="s">
        <v>52</v>
      </c>
      <c r="C130" t="s">
        <v>13643</v>
      </c>
      <c r="D130">
        <v>9</v>
      </c>
      <c r="E130">
        <v>2023</v>
      </c>
      <c r="F130">
        <v>222193.33</v>
      </c>
      <c r="G130">
        <v>223796.14</v>
      </c>
      <c r="H130">
        <v>100.7</v>
      </c>
    </row>
    <row r="131" spans="1:8" x14ac:dyDescent="0.3">
      <c r="A131" t="s">
        <v>15</v>
      </c>
      <c r="B131" t="s">
        <v>52</v>
      </c>
      <c r="C131" t="s">
        <v>13644</v>
      </c>
      <c r="D131">
        <v>10</v>
      </c>
      <c r="E131">
        <v>2023</v>
      </c>
      <c r="F131">
        <v>263071.65999999997</v>
      </c>
      <c r="G131">
        <v>294727.12</v>
      </c>
      <c r="H131">
        <v>112</v>
      </c>
    </row>
    <row r="132" spans="1:8" x14ac:dyDescent="0.3">
      <c r="A132" t="s">
        <v>15</v>
      </c>
      <c r="B132" t="s">
        <v>52</v>
      </c>
      <c r="C132" t="s">
        <v>13645</v>
      </c>
      <c r="D132">
        <v>11</v>
      </c>
      <c r="E132">
        <v>2023</v>
      </c>
      <c r="F132">
        <v>275405.53000000003</v>
      </c>
      <c r="G132">
        <v>294877.94</v>
      </c>
      <c r="H132">
        <v>107.1</v>
      </c>
    </row>
    <row r="133" spans="1:8" x14ac:dyDescent="0.3">
      <c r="A133" t="s">
        <v>15</v>
      </c>
      <c r="B133" t="s">
        <v>52</v>
      </c>
      <c r="C133" t="s">
        <v>13646</v>
      </c>
      <c r="D133">
        <v>12</v>
      </c>
      <c r="E133">
        <v>2023</v>
      </c>
      <c r="F133">
        <v>273531.90000000002</v>
      </c>
      <c r="G133">
        <v>257789.89</v>
      </c>
      <c r="H133">
        <v>94.2</v>
      </c>
    </row>
    <row r="134" spans="1:8" x14ac:dyDescent="0.3">
      <c r="A134" t="s">
        <v>15</v>
      </c>
      <c r="B134" t="s">
        <v>28</v>
      </c>
      <c r="C134" t="s">
        <v>13635</v>
      </c>
      <c r="D134">
        <v>1</v>
      </c>
      <c r="E134">
        <v>2023</v>
      </c>
      <c r="F134">
        <v>244292.8</v>
      </c>
      <c r="G134">
        <v>215092.62</v>
      </c>
      <c r="H134">
        <v>88</v>
      </c>
    </row>
    <row r="135" spans="1:8" x14ac:dyDescent="0.3">
      <c r="A135" t="s">
        <v>15</v>
      </c>
      <c r="B135" t="s">
        <v>28</v>
      </c>
      <c r="C135" t="s">
        <v>13636</v>
      </c>
      <c r="D135">
        <v>2</v>
      </c>
      <c r="E135">
        <v>2023</v>
      </c>
      <c r="F135">
        <v>260399.7</v>
      </c>
      <c r="G135">
        <v>273274.51</v>
      </c>
      <c r="H135">
        <v>104.9</v>
      </c>
    </row>
    <row r="136" spans="1:8" x14ac:dyDescent="0.3">
      <c r="A136" t="s">
        <v>15</v>
      </c>
      <c r="B136" t="s">
        <v>28</v>
      </c>
      <c r="C136" t="s">
        <v>13637</v>
      </c>
      <c r="D136">
        <v>3</v>
      </c>
      <c r="E136">
        <v>2023</v>
      </c>
      <c r="F136">
        <v>256443.23</v>
      </c>
      <c r="G136">
        <v>227951.86</v>
      </c>
      <c r="H136">
        <v>88.9</v>
      </c>
    </row>
    <row r="137" spans="1:8" x14ac:dyDescent="0.3">
      <c r="A137" t="s">
        <v>15</v>
      </c>
      <c r="B137" t="s">
        <v>28</v>
      </c>
      <c r="C137" t="s">
        <v>13638</v>
      </c>
      <c r="D137">
        <v>4</v>
      </c>
      <c r="E137">
        <v>2023</v>
      </c>
      <c r="F137">
        <v>239450.17</v>
      </c>
      <c r="G137">
        <v>218207.22</v>
      </c>
      <c r="H137">
        <v>91.1</v>
      </c>
    </row>
    <row r="138" spans="1:8" x14ac:dyDescent="0.3">
      <c r="A138" t="s">
        <v>15</v>
      </c>
      <c r="B138" t="s">
        <v>28</v>
      </c>
      <c r="C138" t="s">
        <v>13639</v>
      </c>
      <c r="D138">
        <v>5</v>
      </c>
      <c r="E138">
        <v>2023</v>
      </c>
      <c r="F138">
        <v>270109.23</v>
      </c>
      <c r="G138">
        <v>235293.78</v>
      </c>
      <c r="H138">
        <v>87.1</v>
      </c>
    </row>
    <row r="139" spans="1:8" x14ac:dyDescent="0.3">
      <c r="A139" t="s">
        <v>15</v>
      </c>
      <c r="B139" t="s">
        <v>28</v>
      </c>
      <c r="C139" t="s">
        <v>13640</v>
      </c>
      <c r="D139">
        <v>6</v>
      </c>
      <c r="E139">
        <v>2023</v>
      </c>
      <c r="F139">
        <v>260257.55</v>
      </c>
      <c r="G139">
        <v>195537.03</v>
      </c>
      <c r="H139">
        <v>75.099999999999994</v>
      </c>
    </row>
    <row r="140" spans="1:8" x14ac:dyDescent="0.3">
      <c r="A140" t="s">
        <v>15</v>
      </c>
      <c r="B140" t="s">
        <v>28</v>
      </c>
      <c r="C140" t="s">
        <v>13641</v>
      </c>
      <c r="D140">
        <v>7</v>
      </c>
      <c r="E140">
        <v>2023</v>
      </c>
      <c r="F140">
        <v>269231.53999999998</v>
      </c>
      <c r="G140">
        <v>227712.95</v>
      </c>
      <c r="H140">
        <v>84.6</v>
      </c>
    </row>
    <row r="141" spans="1:8" x14ac:dyDescent="0.3">
      <c r="A141" t="s">
        <v>15</v>
      </c>
      <c r="B141" t="s">
        <v>28</v>
      </c>
      <c r="C141" t="s">
        <v>13642</v>
      </c>
      <c r="D141">
        <v>8</v>
      </c>
      <c r="E141">
        <v>2023</v>
      </c>
      <c r="F141">
        <v>234024.61</v>
      </c>
      <c r="G141">
        <v>258892.21</v>
      </c>
      <c r="H141">
        <v>110.6</v>
      </c>
    </row>
    <row r="142" spans="1:8" x14ac:dyDescent="0.3">
      <c r="A142" t="s">
        <v>15</v>
      </c>
      <c r="B142" t="s">
        <v>28</v>
      </c>
      <c r="C142" t="s">
        <v>13643</v>
      </c>
      <c r="D142">
        <v>9</v>
      </c>
      <c r="E142">
        <v>2023</v>
      </c>
      <c r="F142">
        <v>249805.75</v>
      </c>
      <c r="G142">
        <v>205975.54</v>
      </c>
      <c r="H142">
        <v>82.5</v>
      </c>
    </row>
    <row r="143" spans="1:8" x14ac:dyDescent="0.3">
      <c r="A143" t="s">
        <v>15</v>
      </c>
      <c r="B143" t="s">
        <v>28</v>
      </c>
      <c r="C143" t="s">
        <v>13644</v>
      </c>
      <c r="D143">
        <v>10</v>
      </c>
      <c r="E143">
        <v>2023</v>
      </c>
      <c r="F143">
        <v>348922.84</v>
      </c>
      <c r="G143">
        <v>374086.39</v>
      </c>
      <c r="H143">
        <v>107.2</v>
      </c>
    </row>
    <row r="144" spans="1:8" x14ac:dyDescent="0.3">
      <c r="A144" t="s">
        <v>15</v>
      </c>
      <c r="B144" t="s">
        <v>28</v>
      </c>
      <c r="C144" t="s">
        <v>13645</v>
      </c>
      <c r="D144">
        <v>11</v>
      </c>
      <c r="E144">
        <v>2023</v>
      </c>
      <c r="F144">
        <v>317022.53999999998</v>
      </c>
      <c r="G144">
        <v>348012.46</v>
      </c>
      <c r="H144">
        <v>109.8</v>
      </c>
    </row>
    <row r="145" spans="1:8" x14ac:dyDescent="0.3">
      <c r="A145" t="s">
        <v>15</v>
      </c>
      <c r="B145" t="s">
        <v>28</v>
      </c>
      <c r="C145" t="s">
        <v>13646</v>
      </c>
      <c r="D145">
        <v>12</v>
      </c>
      <c r="E145">
        <v>2023</v>
      </c>
      <c r="F145">
        <v>338269.73</v>
      </c>
      <c r="G145">
        <v>412687.13</v>
      </c>
      <c r="H145">
        <v>122</v>
      </c>
    </row>
    <row r="146" spans="1:8" x14ac:dyDescent="0.3">
      <c r="A146" t="s">
        <v>15</v>
      </c>
      <c r="B146" t="s">
        <v>16</v>
      </c>
      <c r="C146" t="s">
        <v>13635</v>
      </c>
      <c r="D146">
        <v>1</v>
      </c>
      <c r="E146">
        <v>2023</v>
      </c>
      <c r="F146">
        <v>634020.80000000005</v>
      </c>
      <c r="G146">
        <v>678563.19</v>
      </c>
      <c r="H146">
        <v>107</v>
      </c>
    </row>
    <row r="147" spans="1:8" x14ac:dyDescent="0.3">
      <c r="A147" t="s">
        <v>15</v>
      </c>
      <c r="B147" t="s">
        <v>16</v>
      </c>
      <c r="C147" t="s">
        <v>13636</v>
      </c>
      <c r="D147">
        <v>2</v>
      </c>
      <c r="E147">
        <v>2023</v>
      </c>
      <c r="F147">
        <v>643368.23</v>
      </c>
      <c r="G147">
        <v>533023.75</v>
      </c>
      <c r="H147">
        <v>82.8</v>
      </c>
    </row>
    <row r="148" spans="1:8" x14ac:dyDescent="0.3">
      <c r="A148" t="s">
        <v>15</v>
      </c>
      <c r="B148" t="s">
        <v>16</v>
      </c>
      <c r="C148" t="s">
        <v>13637</v>
      </c>
      <c r="D148">
        <v>3</v>
      </c>
      <c r="E148">
        <v>2023</v>
      </c>
      <c r="F148">
        <v>693029.2</v>
      </c>
      <c r="G148">
        <v>615194.36</v>
      </c>
      <c r="H148">
        <v>88.8</v>
      </c>
    </row>
    <row r="149" spans="1:8" x14ac:dyDescent="0.3">
      <c r="A149" t="s">
        <v>15</v>
      </c>
      <c r="B149" t="s">
        <v>16</v>
      </c>
      <c r="C149" t="s">
        <v>13638</v>
      </c>
      <c r="D149">
        <v>4</v>
      </c>
      <c r="E149">
        <v>2023</v>
      </c>
      <c r="F149">
        <v>675906.75</v>
      </c>
      <c r="G149">
        <v>566884.39</v>
      </c>
      <c r="H149">
        <v>83.9</v>
      </c>
    </row>
    <row r="150" spans="1:8" x14ac:dyDescent="0.3">
      <c r="A150" t="s">
        <v>15</v>
      </c>
      <c r="B150" t="s">
        <v>16</v>
      </c>
      <c r="C150" t="s">
        <v>13639</v>
      </c>
      <c r="D150">
        <v>5</v>
      </c>
      <c r="E150">
        <v>2023</v>
      </c>
      <c r="F150">
        <v>674319.71</v>
      </c>
      <c r="G150">
        <v>806752.89</v>
      </c>
      <c r="H150">
        <v>119.6</v>
      </c>
    </row>
    <row r="151" spans="1:8" x14ac:dyDescent="0.3">
      <c r="A151" t="s">
        <v>15</v>
      </c>
      <c r="B151" t="s">
        <v>16</v>
      </c>
      <c r="C151" t="s">
        <v>13640</v>
      </c>
      <c r="D151">
        <v>6</v>
      </c>
      <c r="E151">
        <v>2023</v>
      </c>
      <c r="F151">
        <v>682784.35</v>
      </c>
      <c r="G151">
        <v>666739.24</v>
      </c>
      <c r="H151">
        <v>97.7</v>
      </c>
    </row>
    <row r="152" spans="1:8" x14ac:dyDescent="0.3">
      <c r="A152" t="s">
        <v>15</v>
      </c>
      <c r="B152" t="s">
        <v>16</v>
      </c>
      <c r="C152" t="s">
        <v>13641</v>
      </c>
      <c r="D152">
        <v>7</v>
      </c>
      <c r="E152">
        <v>2023</v>
      </c>
      <c r="F152">
        <v>701096.93</v>
      </c>
      <c r="G152">
        <v>674279.09</v>
      </c>
      <c r="H152">
        <v>96.2</v>
      </c>
    </row>
    <row r="153" spans="1:8" x14ac:dyDescent="0.3">
      <c r="A153" t="s">
        <v>15</v>
      </c>
      <c r="B153" t="s">
        <v>16</v>
      </c>
      <c r="C153" t="s">
        <v>13642</v>
      </c>
      <c r="D153">
        <v>8</v>
      </c>
      <c r="E153">
        <v>2023</v>
      </c>
      <c r="F153">
        <v>655292.61</v>
      </c>
      <c r="G153">
        <v>670810.12</v>
      </c>
      <c r="H153">
        <v>102.4</v>
      </c>
    </row>
    <row r="154" spans="1:8" x14ac:dyDescent="0.3">
      <c r="A154" t="s">
        <v>15</v>
      </c>
      <c r="B154" t="s">
        <v>16</v>
      </c>
      <c r="C154" t="s">
        <v>13643</v>
      </c>
      <c r="D154">
        <v>9</v>
      </c>
      <c r="E154">
        <v>2023</v>
      </c>
      <c r="F154">
        <v>647146.65</v>
      </c>
      <c r="G154">
        <v>563141.24</v>
      </c>
      <c r="H154">
        <v>87</v>
      </c>
    </row>
    <row r="155" spans="1:8" x14ac:dyDescent="0.3">
      <c r="A155" t="s">
        <v>15</v>
      </c>
      <c r="B155" t="s">
        <v>16</v>
      </c>
      <c r="C155" t="s">
        <v>13644</v>
      </c>
      <c r="D155">
        <v>10</v>
      </c>
      <c r="E155">
        <v>2023</v>
      </c>
      <c r="F155">
        <v>861708.76</v>
      </c>
      <c r="G155">
        <v>1006594.69</v>
      </c>
      <c r="H155">
        <v>116.8</v>
      </c>
    </row>
    <row r="156" spans="1:8" x14ac:dyDescent="0.3">
      <c r="A156" t="s">
        <v>15</v>
      </c>
      <c r="B156" t="s">
        <v>16</v>
      </c>
      <c r="C156" t="s">
        <v>13645</v>
      </c>
      <c r="D156">
        <v>11</v>
      </c>
      <c r="E156">
        <v>2023</v>
      </c>
      <c r="F156">
        <v>792871.81</v>
      </c>
      <c r="G156">
        <v>896153.73</v>
      </c>
      <c r="H156">
        <v>113</v>
      </c>
    </row>
    <row r="157" spans="1:8" x14ac:dyDescent="0.3">
      <c r="A157" t="s">
        <v>15</v>
      </c>
      <c r="B157" t="s">
        <v>16</v>
      </c>
      <c r="C157" t="s">
        <v>13646</v>
      </c>
      <c r="D157">
        <v>12</v>
      </c>
      <c r="E157">
        <v>2023</v>
      </c>
      <c r="F157">
        <v>925842.74</v>
      </c>
      <c r="G157">
        <v>854486.53</v>
      </c>
      <c r="H157">
        <v>92.3</v>
      </c>
    </row>
    <row r="158" spans="1:8" x14ac:dyDescent="0.3">
      <c r="A158" t="s">
        <v>15</v>
      </c>
      <c r="B158" t="s">
        <v>38</v>
      </c>
      <c r="C158" t="s">
        <v>13635</v>
      </c>
      <c r="D158">
        <v>1</v>
      </c>
      <c r="E158">
        <v>2023</v>
      </c>
      <c r="F158">
        <v>490096.64000000001</v>
      </c>
      <c r="G158">
        <v>466789.53</v>
      </c>
      <c r="H158">
        <v>95.2</v>
      </c>
    </row>
    <row r="159" spans="1:8" x14ac:dyDescent="0.3">
      <c r="A159" t="s">
        <v>15</v>
      </c>
      <c r="B159" t="s">
        <v>38</v>
      </c>
      <c r="C159" t="s">
        <v>13636</v>
      </c>
      <c r="D159">
        <v>2</v>
      </c>
      <c r="E159">
        <v>2023</v>
      </c>
      <c r="F159">
        <v>526479.56999999995</v>
      </c>
      <c r="G159">
        <v>435128.04</v>
      </c>
      <c r="H159">
        <v>82.6</v>
      </c>
    </row>
    <row r="160" spans="1:8" x14ac:dyDescent="0.3">
      <c r="A160" t="s">
        <v>15</v>
      </c>
      <c r="B160" t="s">
        <v>38</v>
      </c>
      <c r="C160" t="s">
        <v>13637</v>
      </c>
      <c r="D160">
        <v>3</v>
      </c>
      <c r="E160">
        <v>2023</v>
      </c>
      <c r="F160">
        <v>502921.87</v>
      </c>
      <c r="G160">
        <v>424334.29</v>
      </c>
      <c r="H160">
        <v>84.4</v>
      </c>
    </row>
    <row r="161" spans="1:8" x14ac:dyDescent="0.3">
      <c r="A161" t="s">
        <v>15</v>
      </c>
      <c r="B161" t="s">
        <v>38</v>
      </c>
      <c r="C161" t="s">
        <v>13638</v>
      </c>
      <c r="D161">
        <v>4</v>
      </c>
      <c r="E161">
        <v>2023</v>
      </c>
      <c r="F161">
        <v>518938.57</v>
      </c>
      <c r="G161">
        <v>537999.92000000004</v>
      </c>
      <c r="H161">
        <v>103.7</v>
      </c>
    </row>
    <row r="162" spans="1:8" x14ac:dyDescent="0.3">
      <c r="A162" t="s">
        <v>15</v>
      </c>
      <c r="B162" t="s">
        <v>38</v>
      </c>
      <c r="C162" t="s">
        <v>13639</v>
      </c>
      <c r="D162">
        <v>5</v>
      </c>
      <c r="E162">
        <v>2023</v>
      </c>
      <c r="F162">
        <v>483933.92</v>
      </c>
      <c r="G162">
        <v>502263.47</v>
      </c>
      <c r="H162">
        <v>103.8</v>
      </c>
    </row>
    <row r="163" spans="1:8" x14ac:dyDescent="0.3">
      <c r="A163" t="s">
        <v>15</v>
      </c>
      <c r="B163" t="s">
        <v>38</v>
      </c>
      <c r="C163" t="s">
        <v>13640</v>
      </c>
      <c r="D163">
        <v>6</v>
      </c>
      <c r="E163">
        <v>2023</v>
      </c>
      <c r="F163">
        <v>579673.02</v>
      </c>
      <c r="G163">
        <v>475401.85</v>
      </c>
      <c r="H163">
        <v>82</v>
      </c>
    </row>
    <row r="164" spans="1:8" x14ac:dyDescent="0.3">
      <c r="A164" t="s">
        <v>15</v>
      </c>
      <c r="B164" t="s">
        <v>38</v>
      </c>
      <c r="C164" t="s">
        <v>13641</v>
      </c>
      <c r="D164">
        <v>7</v>
      </c>
      <c r="E164">
        <v>2023</v>
      </c>
      <c r="F164">
        <v>569517.05000000005</v>
      </c>
      <c r="G164">
        <v>650529.62</v>
      </c>
      <c r="H164">
        <v>114.2</v>
      </c>
    </row>
    <row r="165" spans="1:8" x14ac:dyDescent="0.3">
      <c r="A165" t="s">
        <v>15</v>
      </c>
      <c r="B165" t="s">
        <v>38</v>
      </c>
      <c r="C165" t="s">
        <v>13642</v>
      </c>
      <c r="D165">
        <v>8</v>
      </c>
      <c r="E165">
        <v>2023</v>
      </c>
      <c r="F165">
        <v>482288.86</v>
      </c>
      <c r="G165">
        <v>440321.93</v>
      </c>
      <c r="H165">
        <v>91.3</v>
      </c>
    </row>
    <row r="166" spans="1:8" x14ac:dyDescent="0.3">
      <c r="A166" t="s">
        <v>15</v>
      </c>
      <c r="B166" t="s">
        <v>38</v>
      </c>
      <c r="C166" t="s">
        <v>13643</v>
      </c>
      <c r="D166">
        <v>9</v>
      </c>
      <c r="E166">
        <v>2023</v>
      </c>
      <c r="F166">
        <v>439649.14</v>
      </c>
      <c r="G166">
        <v>346864.56</v>
      </c>
      <c r="H166">
        <v>78.900000000000006</v>
      </c>
    </row>
    <row r="167" spans="1:8" x14ac:dyDescent="0.3">
      <c r="A167" t="s">
        <v>15</v>
      </c>
      <c r="B167" t="s">
        <v>38</v>
      </c>
      <c r="C167" t="s">
        <v>13644</v>
      </c>
      <c r="D167">
        <v>10</v>
      </c>
      <c r="E167">
        <v>2023</v>
      </c>
      <c r="F167">
        <v>665934.11</v>
      </c>
      <c r="G167">
        <v>775338.62</v>
      </c>
      <c r="H167">
        <v>116.4</v>
      </c>
    </row>
    <row r="168" spans="1:8" x14ac:dyDescent="0.3">
      <c r="A168" t="s">
        <v>15</v>
      </c>
      <c r="B168" t="s">
        <v>38</v>
      </c>
      <c r="C168" t="s">
        <v>13645</v>
      </c>
      <c r="D168">
        <v>11</v>
      </c>
      <c r="E168">
        <v>2023</v>
      </c>
      <c r="F168">
        <v>615687.61</v>
      </c>
      <c r="G168">
        <v>534251.94999999995</v>
      </c>
      <c r="H168">
        <v>86.8</v>
      </c>
    </row>
    <row r="169" spans="1:8" x14ac:dyDescent="0.3">
      <c r="A169" t="s">
        <v>15</v>
      </c>
      <c r="B169" t="s">
        <v>38</v>
      </c>
      <c r="C169" t="s">
        <v>13646</v>
      </c>
      <c r="D169">
        <v>12</v>
      </c>
      <c r="E169">
        <v>2023</v>
      </c>
      <c r="F169">
        <v>618697.74</v>
      </c>
      <c r="G169">
        <v>498445.5</v>
      </c>
      <c r="H169">
        <v>80.599999999999994</v>
      </c>
    </row>
    <row r="170" spans="1:8" x14ac:dyDescent="0.3">
      <c r="A170" t="s">
        <v>21</v>
      </c>
      <c r="B170" t="s">
        <v>43</v>
      </c>
      <c r="C170" t="s">
        <v>13635</v>
      </c>
      <c r="D170">
        <v>1</v>
      </c>
      <c r="E170">
        <v>2023</v>
      </c>
      <c r="F170">
        <v>338022.84</v>
      </c>
      <c r="G170">
        <v>412416.03</v>
      </c>
      <c r="H170">
        <v>122</v>
      </c>
    </row>
    <row r="171" spans="1:8" x14ac:dyDescent="0.3">
      <c r="A171" t="s">
        <v>21</v>
      </c>
      <c r="B171" t="s">
        <v>43</v>
      </c>
      <c r="C171" t="s">
        <v>13636</v>
      </c>
      <c r="D171">
        <v>2</v>
      </c>
      <c r="E171">
        <v>2023</v>
      </c>
      <c r="F171">
        <v>315496.64</v>
      </c>
      <c r="G171">
        <v>350565.44</v>
      </c>
      <c r="H171">
        <v>111.1</v>
      </c>
    </row>
    <row r="172" spans="1:8" x14ac:dyDescent="0.3">
      <c r="A172" t="s">
        <v>21</v>
      </c>
      <c r="B172" t="s">
        <v>43</v>
      </c>
      <c r="C172" t="s">
        <v>13637</v>
      </c>
      <c r="D172">
        <v>3</v>
      </c>
      <c r="E172">
        <v>2023</v>
      </c>
      <c r="F172">
        <v>336470.43</v>
      </c>
      <c r="G172">
        <v>257791.42</v>
      </c>
      <c r="H172">
        <v>76.599999999999994</v>
      </c>
    </row>
    <row r="173" spans="1:8" x14ac:dyDescent="0.3">
      <c r="A173" t="s">
        <v>21</v>
      </c>
      <c r="B173" t="s">
        <v>43</v>
      </c>
      <c r="C173" t="s">
        <v>13638</v>
      </c>
      <c r="D173">
        <v>4</v>
      </c>
      <c r="E173">
        <v>2023</v>
      </c>
      <c r="F173">
        <v>303552.44</v>
      </c>
      <c r="G173">
        <v>371775.53</v>
      </c>
      <c r="H173">
        <v>122.5</v>
      </c>
    </row>
    <row r="174" spans="1:8" x14ac:dyDescent="0.3">
      <c r="A174" t="s">
        <v>21</v>
      </c>
      <c r="B174" t="s">
        <v>43</v>
      </c>
      <c r="C174" t="s">
        <v>13639</v>
      </c>
      <c r="D174">
        <v>5</v>
      </c>
      <c r="E174">
        <v>2023</v>
      </c>
      <c r="F174">
        <v>315180.40999999997</v>
      </c>
      <c r="G174">
        <v>281919.21000000002</v>
      </c>
      <c r="H174">
        <v>89.4</v>
      </c>
    </row>
    <row r="175" spans="1:8" x14ac:dyDescent="0.3">
      <c r="A175" t="s">
        <v>21</v>
      </c>
      <c r="B175" t="s">
        <v>43</v>
      </c>
      <c r="C175" t="s">
        <v>13640</v>
      </c>
      <c r="D175">
        <v>6</v>
      </c>
      <c r="E175">
        <v>2023</v>
      </c>
      <c r="F175">
        <v>362811.82</v>
      </c>
      <c r="G175">
        <v>369007.85</v>
      </c>
      <c r="H175">
        <v>101.7</v>
      </c>
    </row>
    <row r="176" spans="1:8" x14ac:dyDescent="0.3">
      <c r="A176" t="s">
        <v>21</v>
      </c>
      <c r="B176" t="s">
        <v>43</v>
      </c>
      <c r="C176" t="s">
        <v>13641</v>
      </c>
      <c r="D176">
        <v>7</v>
      </c>
      <c r="E176">
        <v>2023</v>
      </c>
      <c r="F176">
        <v>323238.21000000002</v>
      </c>
      <c r="G176">
        <v>379445.35</v>
      </c>
      <c r="H176">
        <v>117.4</v>
      </c>
    </row>
    <row r="177" spans="1:8" x14ac:dyDescent="0.3">
      <c r="A177" t="s">
        <v>21</v>
      </c>
      <c r="B177" t="s">
        <v>43</v>
      </c>
      <c r="C177" t="s">
        <v>13642</v>
      </c>
      <c r="D177">
        <v>8</v>
      </c>
      <c r="E177">
        <v>2023</v>
      </c>
      <c r="F177">
        <v>321726.26</v>
      </c>
      <c r="G177">
        <v>394302.63</v>
      </c>
      <c r="H177">
        <v>122.6</v>
      </c>
    </row>
    <row r="178" spans="1:8" x14ac:dyDescent="0.3">
      <c r="A178" t="s">
        <v>21</v>
      </c>
      <c r="B178" t="s">
        <v>43</v>
      </c>
      <c r="C178" t="s">
        <v>13643</v>
      </c>
      <c r="D178">
        <v>9</v>
      </c>
      <c r="E178">
        <v>2023</v>
      </c>
      <c r="F178">
        <v>290734.48</v>
      </c>
      <c r="G178">
        <v>233592.6</v>
      </c>
      <c r="H178">
        <v>80.3</v>
      </c>
    </row>
    <row r="179" spans="1:8" x14ac:dyDescent="0.3">
      <c r="A179" t="s">
        <v>21</v>
      </c>
      <c r="B179" t="s">
        <v>43</v>
      </c>
      <c r="C179" t="s">
        <v>13644</v>
      </c>
      <c r="D179">
        <v>10</v>
      </c>
      <c r="E179">
        <v>2023</v>
      </c>
      <c r="F179">
        <v>376528.38</v>
      </c>
      <c r="G179">
        <v>448763.78</v>
      </c>
      <c r="H179">
        <v>119.2</v>
      </c>
    </row>
    <row r="180" spans="1:8" x14ac:dyDescent="0.3">
      <c r="A180" t="s">
        <v>21</v>
      </c>
      <c r="B180" t="s">
        <v>43</v>
      </c>
      <c r="C180" t="s">
        <v>13645</v>
      </c>
      <c r="D180">
        <v>11</v>
      </c>
      <c r="E180">
        <v>2023</v>
      </c>
      <c r="F180">
        <v>380893.41</v>
      </c>
      <c r="G180">
        <v>467421.65</v>
      </c>
      <c r="H180">
        <v>122.7</v>
      </c>
    </row>
    <row r="181" spans="1:8" x14ac:dyDescent="0.3">
      <c r="A181" t="s">
        <v>21</v>
      </c>
      <c r="B181" t="s">
        <v>43</v>
      </c>
      <c r="C181" t="s">
        <v>13646</v>
      </c>
      <c r="D181">
        <v>12</v>
      </c>
      <c r="E181">
        <v>2023</v>
      </c>
      <c r="F181">
        <v>372250.78</v>
      </c>
      <c r="G181">
        <v>335003.39</v>
      </c>
      <c r="H181">
        <v>90</v>
      </c>
    </row>
    <row r="182" spans="1:8" x14ac:dyDescent="0.3">
      <c r="A182" t="s">
        <v>21</v>
      </c>
      <c r="B182" t="s">
        <v>81</v>
      </c>
      <c r="C182" t="s">
        <v>13635</v>
      </c>
      <c r="D182">
        <v>1</v>
      </c>
      <c r="E182">
        <v>2023</v>
      </c>
      <c r="F182">
        <v>314945.40000000002</v>
      </c>
      <c r="G182">
        <v>337017.89</v>
      </c>
      <c r="H182">
        <v>107</v>
      </c>
    </row>
    <row r="183" spans="1:8" x14ac:dyDescent="0.3">
      <c r="A183" t="s">
        <v>21</v>
      </c>
      <c r="B183" t="s">
        <v>81</v>
      </c>
      <c r="C183" t="s">
        <v>13636</v>
      </c>
      <c r="D183">
        <v>2</v>
      </c>
      <c r="E183">
        <v>2023</v>
      </c>
      <c r="F183">
        <v>351856.4</v>
      </c>
      <c r="G183">
        <v>430234.51</v>
      </c>
      <c r="H183">
        <v>122.3</v>
      </c>
    </row>
    <row r="184" spans="1:8" x14ac:dyDescent="0.3">
      <c r="A184" t="s">
        <v>21</v>
      </c>
      <c r="B184" t="s">
        <v>81</v>
      </c>
      <c r="C184" t="s">
        <v>13637</v>
      </c>
      <c r="D184">
        <v>3</v>
      </c>
      <c r="E184">
        <v>2023</v>
      </c>
      <c r="F184">
        <v>317726.26</v>
      </c>
      <c r="G184">
        <v>366146.75</v>
      </c>
      <c r="H184">
        <v>115.2</v>
      </c>
    </row>
    <row r="185" spans="1:8" x14ac:dyDescent="0.3">
      <c r="A185" t="s">
        <v>21</v>
      </c>
      <c r="B185" t="s">
        <v>81</v>
      </c>
      <c r="C185" t="s">
        <v>13638</v>
      </c>
      <c r="D185">
        <v>4</v>
      </c>
      <c r="E185">
        <v>2023</v>
      </c>
      <c r="F185">
        <v>354067.53</v>
      </c>
      <c r="G185">
        <v>334373.14</v>
      </c>
      <c r="H185">
        <v>94.4</v>
      </c>
    </row>
    <row r="186" spans="1:8" x14ac:dyDescent="0.3">
      <c r="A186" t="s">
        <v>21</v>
      </c>
      <c r="B186" t="s">
        <v>81</v>
      </c>
      <c r="C186" t="s">
        <v>13639</v>
      </c>
      <c r="D186">
        <v>5</v>
      </c>
      <c r="E186">
        <v>2023</v>
      </c>
      <c r="F186">
        <v>306892.42</v>
      </c>
      <c r="G186">
        <v>371907.75</v>
      </c>
      <c r="H186">
        <v>121.2</v>
      </c>
    </row>
    <row r="187" spans="1:8" x14ac:dyDescent="0.3">
      <c r="A187" t="s">
        <v>21</v>
      </c>
      <c r="B187" t="s">
        <v>81</v>
      </c>
      <c r="C187" t="s">
        <v>13640</v>
      </c>
      <c r="D187">
        <v>6</v>
      </c>
      <c r="E187">
        <v>2023</v>
      </c>
      <c r="F187">
        <v>387568.73</v>
      </c>
      <c r="G187">
        <v>391489.28000000003</v>
      </c>
      <c r="H187">
        <v>101</v>
      </c>
    </row>
    <row r="188" spans="1:8" x14ac:dyDescent="0.3">
      <c r="A188" t="s">
        <v>21</v>
      </c>
      <c r="B188" t="s">
        <v>81</v>
      </c>
      <c r="C188" t="s">
        <v>13641</v>
      </c>
      <c r="D188">
        <v>7</v>
      </c>
      <c r="E188">
        <v>2023</v>
      </c>
      <c r="F188">
        <v>362868.32</v>
      </c>
      <c r="G188">
        <v>336088.42</v>
      </c>
      <c r="H188">
        <v>92.6</v>
      </c>
    </row>
    <row r="189" spans="1:8" x14ac:dyDescent="0.3">
      <c r="A189" t="s">
        <v>21</v>
      </c>
      <c r="B189" t="s">
        <v>81</v>
      </c>
      <c r="C189" t="s">
        <v>13642</v>
      </c>
      <c r="D189">
        <v>8</v>
      </c>
      <c r="E189">
        <v>2023</v>
      </c>
      <c r="F189">
        <v>324471.51</v>
      </c>
      <c r="G189">
        <v>304776.2</v>
      </c>
      <c r="H189">
        <v>93.9</v>
      </c>
    </row>
    <row r="190" spans="1:8" x14ac:dyDescent="0.3">
      <c r="A190" t="s">
        <v>21</v>
      </c>
      <c r="B190" t="s">
        <v>81</v>
      </c>
      <c r="C190" t="s">
        <v>13643</v>
      </c>
      <c r="D190">
        <v>9</v>
      </c>
      <c r="E190">
        <v>2023</v>
      </c>
      <c r="F190">
        <v>322026.31</v>
      </c>
      <c r="G190">
        <v>242620.58</v>
      </c>
      <c r="H190">
        <v>75.3</v>
      </c>
    </row>
    <row r="191" spans="1:8" x14ac:dyDescent="0.3">
      <c r="A191" t="s">
        <v>21</v>
      </c>
      <c r="B191" t="s">
        <v>81</v>
      </c>
      <c r="C191" t="s">
        <v>13644</v>
      </c>
      <c r="D191">
        <v>10</v>
      </c>
      <c r="E191">
        <v>2023</v>
      </c>
      <c r="F191">
        <v>436725.66</v>
      </c>
      <c r="G191">
        <v>465319.39</v>
      </c>
      <c r="H191">
        <v>106.5</v>
      </c>
    </row>
    <row r="192" spans="1:8" x14ac:dyDescent="0.3">
      <c r="A192" t="s">
        <v>21</v>
      </c>
      <c r="B192" t="s">
        <v>81</v>
      </c>
      <c r="C192" t="s">
        <v>13645</v>
      </c>
      <c r="D192">
        <v>11</v>
      </c>
      <c r="E192">
        <v>2023</v>
      </c>
      <c r="F192">
        <v>400696.92</v>
      </c>
      <c r="G192">
        <v>363519.45</v>
      </c>
      <c r="H192">
        <v>90.7</v>
      </c>
    </row>
    <row r="193" spans="1:8" x14ac:dyDescent="0.3">
      <c r="A193" t="s">
        <v>21</v>
      </c>
      <c r="B193" t="s">
        <v>81</v>
      </c>
      <c r="C193" t="s">
        <v>13646</v>
      </c>
      <c r="D193">
        <v>12</v>
      </c>
      <c r="E193">
        <v>2023</v>
      </c>
      <c r="F193">
        <v>458477.58</v>
      </c>
      <c r="G193">
        <v>515849.16</v>
      </c>
      <c r="H193">
        <v>112.5</v>
      </c>
    </row>
    <row r="194" spans="1:8" x14ac:dyDescent="0.3">
      <c r="A194" t="s">
        <v>21</v>
      </c>
      <c r="B194" t="s">
        <v>22</v>
      </c>
      <c r="C194" t="s">
        <v>13635</v>
      </c>
      <c r="D194">
        <v>1</v>
      </c>
      <c r="E194">
        <v>2023</v>
      </c>
      <c r="F194">
        <v>725182.65</v>
      </c>
      <c r="G194">
        <v>657088.35</v>
      </c>
      <c r="H194">
        <v>90.6</v>
      </c>
    </row>
    <row r="195" spans="1:8" x14ac:dyDescent="0.3">
      <c r="A195" t="s">
        <v>21</v>
      </c>
      <c r="B195" t="s">
        <v>22</v>
      </c>
      <c r="C195" t="s">
        <v>13636</v>
      </c>
      <c r="D195">
        <v>2</v>
      </c>
      <c r="E195">
        <v>2023</v>
      </c>
      <c r="F195">
        <v>621187.01</v>
      </c>
      <c r="G195">
        <v>589457.1</v>
      </c>
      <c r="H195">
        <v>94.9</v>
      </c>
    </row>
    <row r="196" spans="1:8" x14ac:dyDescent="0.3">
      <c r="A196" t="s">
        <v>21</v>
      </c>
      <c r="B196" t="s">
        <v>22</v>
      </c>
      <c r="C196" t="s">
        <v>13637</v>
      </c>
      <c r="D196">
        <v>3</v>
      </c>
      <c r="E196">
        <v>2023</v>
      </c>
      <c r="F196">
        <v>676617.9</v>
      </c>
      <c r="G196">
        <v>718178.77</v>
      </c>
      <c r="H196">
        <v>106.1</v>
      </c>
    </row>
    <row r="197" spans="1:8" x14ac:dyDescent="0.3">
      <c r="A197" t="s">
        <v>21</v>
      </c>
      <c r="B197" t="s">
        <v>22</v>
      </c>
      <c r="C197" t="s">
        <v>13638</v>
      </c>
      <c r="D197">
        <v>4</v>
      </c>
      <c r="E197">
        <v>2023</v>
      </c>
      <c r="F197">
        <v>637621.66</v>
      </c>
      <c r="G197">
        <v>513526.68</v>
      </c>
      <c r="H197">
        <v>80.5</v>
      </c>
    </row>
    <row r="198" spans="1:8" x14ac:dyDescent="0.3">
      <c r="A198" t="s">
        <v>21</v>
      </c>
      <c r="B198" t="s">
        <v>22</v>
      </c>
      <c r="C198" t="s">
        <v>13639</v>
      </c>
      <c r="D198">
        <v>5</v>
      </c>
      <c r="E198">
        <v>2023</v>
      </c>
      <c r="F198">
        <v>616625.63</v>
      </c>
      <c r="G198">
        <v>494562.2</v>
      </c>
      <c r="H198">
        <v>80.2</v>
      </c>
    </row>
    <row r="199" spans="1:8" x14ac:dyDescent="0.3">
      <c r="A199" t="s">
        <v>21</v>
      </c>
      <c r="B199" t="s">
        <v>22</v>
      </c>
      <c r="C199" t="s">
        <v>13640</v>
      </c>
      <c r="D199">
        <v>6</v>
      </c>
      <c r="E199">
        <v>2023</v>
      </c>
      <c r="F199">
        <v>797781.47</v>
      </c>
      <c r="G199">
        <v>824975.12</v>
      </c>
      <c r="H199">
        <v>103.4</v>
      </c>
    </row>
    <row r="200" spans="1:8" x14ac:dyDescent="0.3">
      <c r="A200" t="s">
        <v>21</v>
      </c>
      <c r="B200" t="s">
        <v>22</v>
      </c>
      <c r="C200" t="s">
        <v>13641</v>
      </c>
      <c r="D200">
        <v>7</v>
      </c>
      <c r="E200">
        <v>2023</v>
      </c>
      <c r="F200">
        <v>760444.01</v>
      </c>
      <c r="G200">
        <v>900908.9</v>
      </c>
      <c r="H200">
        <v>118.5</v>
      </c>
    </row>
    <row r="201" spans="1:8" x14ac:dyDescent="0.3">
      <c r="A201" t="s">
        <v>21</v>
      </c>
      <c r="B201" t="s">
        <v>22</v>
      </c>
      <c r="C201" t="s">
        <v>13642</v>
      </c>
      <c r="D201">
        <v>8</v>
      </c>
      <c r="E201">
        <v>2023</v>
      </c>
      <c r="F201">
        <v>704554.32</v>
      </c>
      <c r="G201">
        <v>597766.79</v>
      </c>
      <c r="H201">
        <v>84.8</v>
      </c>
    </row>
    <row r="202" spans="1:8" x14ac:dyDescent="0.3">
      <c r="A202" t="s">
        <v>21</v>
      </c>
      <c r="B202" t="s">
        <v>22</v>
      </c>
      <c r="C202" t="s">
        <v>13643</v>
      </c>
      <c r="D202">
        <v>9</v>
      </c>
      <c r="E202">
        <v>2023</v>
      </c>
      <c r="F202">
        <v>702834.13</v>
      </c>
      <c r="G202">
        <v>863775.97</v>
      </c>
      <c r="H202">
        <v>122.9</v>
      </c>
    </row>
    <row r="203" spans="1:8" x14ac:dyDescent="0.3">
      <c r="A203" t="s">
        <v>21</v>
      </c>
      <c r="B203" t="s">
        <v>22</v>
      </c>
      <c r="C203" t="s">
        <v>13644</v>
      </c>
      <c r="D203">
        <v>10</v>
      </c>
      <c r="E203">
        <v>2023</v>
      </c>
      <c r="F203">
        <v>902896.68</v>
      </c>
      <c r="G203">
        <v>684475.67</v>
      </c>
      <c r="H203">
        <v>75.8</v>
      </c>
    </row>
    <row r="204" spans="1:8" x14ac:dyDescent="0.3">
      <c r="A204" t="s">
        <v>21</v>
      </c>
      <c r="B204" t="s">
        <v>22</v>
      </c>
      <c r="C204" t="s">
        <v>13645</v>
      </c>
      <c r="D204">
        <v>11</v>
      </c>
      <c r="E204">
        <v>2023</v>
      </c>
      <c r="F204">
        <v>954342.96</v>
      </c>
      <c r="G204">
        <v>794441.16</v>
      </c>
      <c r="H204">
        <v>83.2</v>
      </c>
    </row>
    <row r="205" spans="1:8" x14ac:dyDescent="0.3">
      <c r="A205" t="s">
        <v>21</v>
      </c>
      <c r="B205" t="s">
        <v>22</v>
      </c>
      <c r="C205" t="s">
        <v>13646</v>
      </c>
      <c r="D205">
        <v>12</v>
      </c>
      <c r="E205">
        <v>2023</v>
      </c>
      <c r="F205">
        <v>913859.48</v>
      </c>
      <c r="G205">
        <v>1119136.51</v>
      </c>
      <c r="H205">
        <v>122.5</v>
      </c>
    </row>
    <row r="206" spans="1:8" x14ac:dyDescent="0.3">
      <c r="A206" t="s">
        <v>21</v>
      </c>
      <c r="B206" t="s">
        <v>52</v>
      </c>
      <c r="C206" t="s">
        <v>13635</v>
      </c>
      <c r="D206">
        <v>1</v>
      </c>
      <c r="E206">
        <v>2023</v>
      </c>
      <c r="F206">
        <v>624299.43000000005</v>
      </c>
      <c r="G206">
        <v>654122.51</v>
      </c>
      <c r="H206">
        <v>104.8</v>
      </c>
    </row>
    <row r="207" spans="1:8" x14ac:dyDescent="0.3">
      <c r="A207" t="s">
        <v>21</v>
      </c>
      <c r="B207" t="s">
        <v>52</v>
      </c>
      <c r="C207" t="s">
        <v>13636</v>
      </c>
      <c r="D207">
        <v>2</v>
      </c>
      <c r="E207">
        <v>2023</v>
      </c>
      <c r="F207">
        <v>667010.97</v>
      </c>
      <c r="G207">
        <v>635205.64</v>
      </c>
      <c r="H207">
        <v>95.2</v>
      </c>
    </row>
    <row r="208" spans="1:8" x14ac:dyDescent="0.3">
      <c r="A208" t="s">
        <v>21</v>
      </c>
      <c r="B208" t="s">
        <v>52</v>
      </c>
      <c r="C208" t="s">
        <v>13637</v>
      </c>
      <c r="D208">
        <v>3</v>
      </c>
      <c r="E208">
        <v>2023</v>
      </c>
      <c r="F208">
        <v>733855.13</v>
      </c>
      <c r="G208">
        <v>718587.3</v>
      </c>
      <c r="H208">
        <v>97.9</v>
      </c>
    </row>
    <row r="209" spans="1:8" x14ac:dyDescent="0.3">
      <c r="A209" t="s">
        <v>21</v>
      </c>
      <c r="B209" t="s">
        <v>52</v>
      </c>
      <c r="C209" t="s">
        <v>13638</v>
      </c>
      <c r="D209">
        <v>4</v>
      </c>
      <c r="E209">
        <v>2023</v>
      </c>
      <c r="F209">
        <v>736608.22</v>
      </c>
      <c r="G209">
        <v>665663.1</v>
      </c>
      <c r="H209">
        <v>90.4</v>
      </c>
    </row>
    <row r="210" spans="1:8" x14ac:dyDescent="0.3">
      <c r="A210" t="s">
        <v>21</v>
      </c>
      <c r="B210" t="s">
        <v>52</v>
      </c>
      <c r="C210" t="s">
        <v>13639</v>
      </c>
      <c r="D210">
        <v>5</v>
      </c>
      <c r="E210">
        <v>2023</v>
      </c>
      <c r="F210">
        <v>735166.54</v>
      </c>
      <c r="G210">
        <v>888110.32</v>
      </c>
      <c r="H210">
        <v>120.8</v>
      </c>
    </row>
    <row r="211" spans="1:8" x14ac:dyDescent="0.3">
      <c r="A211" t="s">
        <v>21</v>
      </c>
      <c r="B211" t="s">
        <v>52</v>
      </c>
      <c r="C211" t="s">
        <v>13640</v>
      </c>
      <c r="D211">
        <v>6</v>
      </c>
      <c r="E211">
        <v>2023</v>
      </c>
      <c r="F211">
        <v>722560.88</v>
      </c>
      <c r="G211">
        <v>795268.29</v>
      </c>
      <c r="H211">
        <v>110.1</v>
      </c>
    </row>
    <row r="212" spans="1:8" x14ac:dyDescent="0.3">
      <c r="A212" t="s">
        <v>21</v>
      </c>
      <c r="B212" t="s">
        <v>52</v>
      </c>
      <c r="C212" t="s">
        <v>13641</v>
      </c>
      <c r="D212">
        <v>7</v>
      </c>
      <c r="E212">
        <v>2023</v>
      </c>
      <c r="F212">
        <v>740553.3</v>
      </c>
      <c r="G212">
        <v>590904.86</v>
      </c>
      <c r="H212">
        <v>79.8</v>
      </c>
    </row>
    <row r="213" spans="1:8" x14ac:dyDescent="0.3">
      <c r="A213" t="s">
        <v>21</v>
      </c>
      <c r="B213" t="s">
        <v>52</v>
      </c>
      <c r="C213" t="s">
        <v>13642</v>
      </c>
      <c r="D213">
        <v>8</v>
      </c>
      <c r="E213">
        <v>2023</v>
      </c>
      <c r="F213">
        <v>708515.6</v>
      </c>
      <c r="G213">
        <v>875608.75</v>
      </c>
      <c r="H213">
        <v>123.6</v>
      </c>
    </row>
    <row r="214" spans="1:8" x14ac:dyDescent="0.3">
      <c r="A214" t="s">
        <v>21</v>
      </c>
      <c r="B214" t="s">
        <v>52</v>
      </c>
      <c r="C214" t="s">
        <v>13643</v>
      </c>
      <c r="D214">
        <v>9</v>
      </c>
      <c r="E214">
        <v>2023</v>
      </c>
      <c r="F214">
        <v>718903.08</v>
      </c>
      <c r="G214">
        <v>662750.97</v>
      </c>
      <c r="H214">
        <v>92.2</v>
      </c>
    </row>
    <row r="215" spans="1:8" x14ac:dyDescent="0.3">
      <c r="A215" t="s">
        <v>21</v>
      </c>
      <c r="B215" t="s">
        <v>52</v>
      </c>
      <c r="C215" t="s">
        <v>13644</v>
      </c>
      <c r="D215">
        <v>10</v>
      </c>
      <c r="E215">
        <v>2023</v>
      </c>
      <c r="F215">
        <v>907139.7</v>
      </c>
      <c r="G215">
        <v>843855.89</v>
      </c>
      <c r="H215">
        <v>93</v>
      </c>
    </row>
    <row r="216" spans="1:8" x14ac:dyDescent="0.3">
      <c r="A216" t="s">
        <v>21</v>
      </c>
      <c r="B216" t="s">
        <v>52</v>
      </c>
      <c r="C216" t="s">
        <v>13645</v>
      </c>
      <c r="D216">
        <v>11</v>
      </c>
      <c r="E216">
        <v>2023</v>
      </c>
      <c r="F216">
        <v>800119.02</v>
      </c>
      <c r="G216">
        <v>657854.53</v>
      </c>
      <c r="H216">
        <v>82.2</v>
      </c>
    </row>
    <row r="217" spans="1:8" x14ac:dyDescent="0.3">
      <c r="A217" t="s">
        <v>21</v>
      </c>
      <c r="B217" t="s">
        <v>52</v>
      </c>
      <c r="C217" t="s">
        <v>13646</v>
      </c>
      <c r="D217">
        <v>12</v>
      </c>
      <c r="E217">
        <v>2023</v>
      </c>
      <c r="F217">
        <v>927520.59</v>
      </c>
      <c r="G217">
        <v>1106674.0900000001</v>
      </c>
      <c r="H217">
        <v>119.3</v>
      </c>
    </row>
    <row r="218" spans="1:8" x14ac:dyDescent="0.3">
      <c r="A218" t="s">
        <v>21</v>
      </c>
      <c r="B218" t="s">
        <v>28</v>
      </c>
      <c r="C218" t="s">
        <v>13635</v>
      </c>
      <c r="D218">
        <v>1</v>
      </c>
      <c r="E218">
        <v>2023</v>
      </c>
      <c r="F218">
        <v>861267.43</v>
      </c>
      <c r="G218">
        <v>823608.08</v>
      </c>
      <c r="H218">
        <v>95.6</v>
      </c>
    </row>
    <row r="219" spans="1:8" x14ac:dyDescent="0.3">
      <c r="A219" t="s">
        <v>21</v>
      </c>
      <c r="B219" t="s">
        <v>28</v>
      </c>
      <c r="C219" t="s">
        <v>13636</v>
      </c>
      <c r="D219">
        <v>2</v>
      </c>
      <c r="E219">
        <v>2023</v>
      </c>
      <c r="F219">
        <v>813772.12</v>
      </c>
      <c r="G219">
        <v>996215.47</v>
      </c>
      <c r="H219">
        <v>122.4</v>
      </c>
    </row>
    <row r="220" spans="1:8" x14ac:dyDescent="0.3">
      <c r="A220" t="s">
        <v>21</v>
      </c>
      <c r="B220" t="s">
        <v>28</v>
      </c>
      <c r="C220" t="s">
        <v>13637</v>
      </c>
      <c r="D220">
        <v>3</v>
      </c>
      <c r="E220">
        <v>2023</v>
      </c>
      <c r="F220">
        <v>847482.54</v>
      </c>
      <c r="G220">
        <v>882625.87</v>
      </c>
      <c r="H220">
        <v>104.1</v>
      </c>
    </row>
    <row r="221" spans="1:8" x14ac:dyDescent="0.3">
      <c r="A221" t="s">
        <v>21</v>
      </c>
      <c r="B221" t="s">
        <v>28</v>
      </c>
      <c r="C221" t="s">
        <v>13638</v>
      </c>
      <c r="D221">
        <v>4</v>
      </c>
      <c r="E221">
        <v>2023</v>
      </c>
      <c r="F221">
        <v>832073.17</v>
      </c>
      <c r="G221">
        <v>761572.66</v>
      </c>
      <c r="H221">
        <v>91.5</v>
      </c>
    </row>
    <row r="222" spans="1:8" x14ac:dyDescent="0.3">
      <c r="A222" t="s">
        <v>21</v>
      </c>
      <c r="B222" t="s">
        <v>28</v>
      </c>
      <c r="C222" t="s">
        <v>13639</v>
      </c>
      <c r="D222">
        <v>5</v>
      </c>
      <c r="E222">
        <v>2023</v>
      </c>
      <c r="F222">
        <v>743636.49</v>
      </c>
      <c r="G222">
        <v>894354.35</v>
      </c>
      <c r="H222">
        <v>120.3</v>
      </c>
    </row>
    <row r="223" spans="1:8" x14ac:dyDescent="0.3">
      <c r="A223" t="s">
        <v>21</v>
      </c>
      <c r="B223" t="s">
        <v>28</v>
      </c>
      <c r="C223" t="s">
        <v>13640</v>
      </c>
      <c r="D223">
        <v>6</v>
      </c>
      <c r="E223">
        <v>2023</v>
      </c>
      <c r="F223">
        <v>904178.35</v>
      </c>
      <c r="G223">
        <v>812474.01</v>
      </c>
      <c r="H223">
        <v>89.9</v>
      </c>
    </row>
    <row r="224" spans="1:8" x14ac:dyDescent="0.3">
      <c r="A224" t="s">
        <v>21</v>
      </c>
      <c r="B224" t="s">
        <v>28</v>
      </c>
      <c r="C224" t="s">
        <v>13641</v>
      </c>
      <c r="D224">
        <v>7</v>
      </c>
      <c r="E224">
        <v>2023</v>
      </c>
      <c r="F224">
        <v>947308.22</v>
      </c>
      <c r="G224">
        <v>1005929.01</v>
      </c>
      <c r="H224">
        <v>106.2</v>
      </c>
    </row>
    <row r="225" spans="1:8" x14ac:dyDescent="0.3">
      <c r="A225" t="s">
        <v>21</v>
      </c>
      <c r="B225" t="s">
        <v>28</v>
      </c>
      <c r="C225" t="s">
        <v>13642</v>
      </c>
      <c r="D225">
        <v>8</v>
      </c>
      <c r="E225">
        <v>2023</v>
      </c>
      <c r="F225">
        <v>753107.64</v>
      </c>
      <c r="G225">
        <v>726000.5</v>
      </c>
      <c r="H225">
        <v>96.4</v>
      </c>
    </row>
    <row r="226" spans="1:8" x14ac:dyDescent="0.3">
      <c r="A226" t="s">
        <v>21</v>
      </c>
      <c r="B226" t="s">
        <v>28</v>
      </c>
      <c r="C226" t="s">
        <v>13643</v>
      </c>
      <c r="D226">
        <v>9</v>
      </c>
      <c r="E226">
        <v>2023</v>
      </c>
      <c r="F226">
        <v>751026.82</v>
      </c>
      <c r="G226">
        <v>829924.64</v>
      </c>
      <c r="H226">
        <v>110.5</v>
      </c>
    </row>
    <row r="227" spans="1:8" x14ac:dyDescent="0.3">
      <c r="A227" t="s">
        <v>21</v>
      </c>
      <c r="B227" t="s">
        <v>28</v>
      </c>
      <c r="C227" t="s">
        <v>13644</v>
      </c>
      <c r="D227">
        <v>10</v>
      </c>
      <c r="E227">
        <v>2023</v>
      </c>
      <c r="F227">
        <v>1109872.52</v>
      </c>
      <c r="G227">
        <v>1320316.45</v>
      </c>
      <c r="H227">
        <v>119</v>
      </c>
    </row>
    <row r="228" spans="1:8" x14ac:dyDescent="0.3">
      <c r="A228" t="s">
        <v>21</v>
      </c>
      <c r="B228" t="s">
        <v>28</v>
      </c>
      <c r="C228" t="s">
        <v>13645</v>
      </c>
      <c r="D228">
        <v>11</v>
      </c>
      <c r="E228">
        <v>2023</v>
      </c>
      <c r="F228">
        <v>1123984.22</v>
      </c>
      <c r="G228">
        <v>1011601.12</v>
      </c>
      <c r="H228">
        <v>90</v>
      </c>
    </row>
    <row r="229" spans="1:8" x14ac:dyDescent="0.3">
      <c r="A229" t="s">
        <v>21</v>
      </c>
      <c r="B229" t="s">
        <v>28</v>
      </c>
      <c r="C229" t="s">
        <v>13646</v>
      </c>
      <c r="D229">
        <v>12</v>
      </c>
      <c r="E229">
        <v>2023</v>
      </c>
      <c r="F229">
        <v>1043256.34</v>
      </c>
      <c r="G229">
        <v>805983.99</v>
      </c>
      <c r="H229">
        <v>77.3</v>
      </c>
    </row>
    <row r="230" spans="1:8" x14ac:dyDescent="0.3">
      <c r="A230" t="s">
        <v>21</v>
      </c>
      <c r="B230" t="s">
        <v>16</v>
      </c>
      <c r="C230" t="s">
        <v>13635</v>
      </c>
      <c r="D230">
        <v>1</v>
      </c>
      <c r="E230">
        <v>2023</v>
      </c>
      <c r="F230">
        <v>338846.08</v>
      </c>
      <c r="G230">
        <v>412558.32</v>
      </c>
      <c r="H230">
        <v>121.8</v>
      </c>
    </row>
    <row r="231" spans="1:8" x14ac:dyDescent="0.3">
      <c r="A231" t="s">
        <v>21</v>
      </c>
      <c r="B231" t="s">
        <v>16</v>
      </c>
      <c r="C231" t="s">
        <v>13636</v>
      </c>
      <c r="D231">
        <v>2</v>
      </c>
      <c r="E231">
        <v>2023</v>
      </c>
      <c r="F231">
        <v>376521.74</v>
      </c>
      <c r="G231">
        <v>318916.3</v>
      </c>
      <c r="H231">
        <v>84.7</v>
      </c>
    </row>
    <row r="232" spans="1:8" x14ac:dyDescent="0.3">
      <c r="A232" t="s">
        <v>21</v>
      </c>
      <c r="B232" t="s">
        <v>16</v>
      </c>
      <c r="C232" t="s">
        <v>13637</v>
      </c>
      <c r="D232">
        <v>3</v>
      </c>
      <c r="E232">
        <v>2023</v>
      </c>
      <c r="F232">
        <v>392493.77</v>
      </c>
      <c r="G232">
        <v>460851.06</v>
      </c>
      <c r="H232">
        <v>117.4</v>
      </c>
    </row>
    <row r="233" spans="1:8" x14ac:dyDescent="0.3">
      <c r="A233" t="s">
        <v>21</v>
      </c>
      <c r="B233" t="s">
        <v>16</v>
      </c>
      <c r="C233" t="s">
        <v>13638</v>
      </c>
      <c r="D233">
        <v>4</v>
      </c>
      <c r="E233">
        <v>2023</v>
      </c>
      <c r="F233">
        <v>402647.72</v>
      </c>
      <c r="G233">
        <v>447580.1</v>
      </c>
      <c r="H233">
        <v>111.2</v>
      </c>
    </row>
    <row r="234" spans="1:8" x14ac:dyDescent="0.3">
      <c r="A234" t="s">
        <v>21</v>
      </c>
      <c r="B234" t="s">
        <v>16</v>
      </c>
      <c r="C234" t="s">
        <v>13639</v>
      </c>
      <c r="D234">
        <v>5</v>
      </c>
      <c r="E234">
        <v>2023</v>
      </c>
      <c r="F234">
        <v>369880.16</v>
      </c>
      <c r="G234">
        <v>300186.78999999998</v>
      </c>
      <c r="H234">
        <v>81.2</v>
      </c>
    </row>
    <row r="235" spans="1:8" x14ac:dyDescent="0.3">
      <c r="A235" t="s">
        <v>21</v>
      </c>
      <c r="B235" t="s">
        <v>16</v>
      </c>
      <c r="C235" t="s">
        <v>13640</v>
      </c>
      <c r="D235">
        <v>6</v>
      </c>
      <c r="E235">
        <v>2023</v>
      </c>
      <c r="F235">
        <v>407038.78</v>
      </c>
      <c r="G235">
        <v>423511.97</v>
      </c>
      <c r="H235">
        <v>104</v>
      </c>
    </row>
    <row r="236" spans="1:8" x14ac:dyDescent="0.3">
      <c r="A236" t="s">
        <v>21</v>
      </c>
      <c r="B236" t="s">
        <v>16</v>
      </c>
      <c r="C236" t="s">
        <v>13641</v>
      </c>
      <c r="D236">
        <v>7</v>
      </c>
      <c r="E236">
        <v>2023</v>
      </c>
      <c r="F236">
        <v>398884.56</v>
      </c>
      <c r="G236">
        <v>424589.36</v>
      </c>
      <c r="H236">
        <v>106.4</v>
      </c>
    </row>
    <row r="237" spans="1:8" x14ac:dyDescent="0.3">
      <c r="A237" t="s">
        <v>21</v>
      </c>
      <c r="B237" t="s">
        <v>16</v>
      </c>
      <c r="C237" t="s">
        <v>13642</v>
      </c>
      <c r="D237">
        <v>8</v>
      </c>
      <c r="E237">
        <v>2023</v>
      </c>
      <c r="F237">
        <v>368267.16</v>
      </c>
      <c r="G237">
        <v>332486.14</v>
      </c>
      <c r="H237">
        <v>90.3</v>
      </c>
    </row>
    <row r="238" spans="1:8" x14ac:dyDescent="0.3">
      <c r="A238" t="s">
        <v>21</v>
      </c>
      <c r="B238" t="s">
        <v>16</v>
      </c>
      <c r="C238" t="s">
        <v>13643</v>
      </c>
      <c r="D238">
        <v>9</v>
      </c>
      <c r="E238">
        <v>2023</v>
      </c>
      <c r="F238">
        <v>377800.11</v>
      </c>
      <c r="G238">
        <v>454112.18</v>
      </c>
      <c r="H238">
        <v>120.2</v>
      </c>
    </row>
    <row r="239" spans="1:8" x14ac:dyDescent="0.3">
      <c r="A239" t="s">
        <v>21</v>
      </c>
      <c r="B239" t="s">
        <v>16</v>
      </c>
      <c r="C239" t="s">
        <v>13644</v>
      </c>
      <c r="D239">
        <v>10</v>
      </c>
      <c r="E239">
        <v>2023</v>
      </c>
      <c r="F239">
        <v>477638.17</v>
      </c>
      <c r="G239">
        <v>485868.39</v>
      </c>
      <c r="H239">
        <v>101.7</v>
      </c>
    </row>
    <row r="240" spans="1:8" x14ac:dyDescent="0.3">
      <c r="A240" t="s">
        <v>21</v>
      </c>
      <c r="B240" t="s">
        <v>16</v>
      </c>
      <c r="C240" t="s">
        <v>13645</v>
      </c>
      <c r="D240">
        <v>11</v>
      </c>
      <c r="E240">
        <v>2023</v>
      </c>
      <c r="F240">
        <v>472131.68</v>
      </c>
      <c r="G240">
        <v>391999.29</v>
      </c>
      <c r="H240">
        <v>83</v>
      </c>
    </row>
    <row r="241" spans="1:8" x14ac:dyDescent="0.3">
      <c r="A241" t="s">
        <v>21</v>
      </c>
      <c r="B241" t="s">
        <v>16</v>
      </c>
      <c r="C241" t="s">
        <v>13646</v>
      </c>
      <c r="D241">
        <v>12</v>
      </c>
      <c r="E241">
        <v>2023</v>
      </c>
      <c r="F241">
        <v>507546.61</v>
      </c>
      <c r="G241">
        <v>441122.04</v>
      </c>
      <c r="H241">
        <v>86.9</v>
      </c>
    </row>
    <row r="242" spans="1:8" x14ac:dyDescent="0.3">
      <c r="A242" t="s">
        <v>21</v>
      </c>
      <c r="B242" t="s">
        <v>38</v>
      </c>
      <c r="C242" t="s">
        <v>13635</v>
      </c>
      <c r="D242">
        <v>1</v>
      </c>
      <c r="E242">
        <v>2023</v>
      </c>
      <c r="F242">
        <v>343248.89</v>
      </c>
      <c r="G242">
        <v>407729.85</v>
      </c>
      <c r="H242">
        <v>118.8</v>
      </c>
    </row>
    <row r="243" spans="1:8" x14ac:dyDescent="0.3">
      <c r="A243" t="s">
        <v>21</v>
      </c>
      <c r="B243" t="s">
        <v>38</v>
      </c>
      <c r="C243" t="s">
        <v>13636</v>
      </c>
      <c r="D243">
        <v>2</v>
      </c>
      <c r="E243">
        <v>2023</v>
      </c>
      <c r="F243">
        <v>361911.24</v>
      </c>
      <c r="G243">
        <v>439911.43</v>
      </c>
      <c r="H243">
        <v>121.6</v>
      </c>
    </row>
    <row r="244" spans="1:8" x14ac:dyDescent="0.3">
      <c r="A244" t="s">
        <v>21</v>
      </c>
      <c r="B244" t="s">
        <v>38</v>
      </c>
      <c r="C244" t="s">
        <v>13637</v>
      </c>
      <c r="D244">
        <v>3</v>
      </c>
      <c r="E244">
        <v>2023</v>
      </c>
      <c r="F244">
        <v>403209.6</v>
      </c>
      <c r="G244">
        <v>458349.02</v>
      </c>
      <c r="H244">
        <v>113.7</v>
      </c>
    </row>
    <row r="245" spans="1:8" x14ac:dyDescent="0.3">
      <c r="A245" t="s">
        <v>21</v>
      </c>
      <c r="B245" t="s">
        <v>38</v>
      </c>
      <c r="C245" t="s">
        <v>13638</v>
      </c>
      <c r="D245">
        <v>4</v>
      </c>
      <c r="E245">
        <v>2023</v>
      </c>
      <c r="F245">
        <v>384450.8</v>
      </c>
      <c r="G245">
        <v>366291.86</v>
      </c>
      <c r="H245">
        <v>95.3</v>
      </c>
    </row>
    <row r="246" spans="1:8" x14ac:dyDescent="0.3">
      <c r="A246" t="s">
        <v>21</v>
      </c>
      <c r="B246" t="s">
        <v>38</v>
      </c>
      <c r="C246" t="s">
        <v>13639</v>
      </c>
      <c r="D246">
        <v>5</v>
      </c>
      <c r="E246">
        <v>2023</v>
      </c>
      <c r="F246">
        <v>359194.01</v>
      </c>
      <c r="G246">
        <v>424302.96</v>
      </c>
      <c r="H246">
        <v>118.1</v>
      </c>
    </row>
    <row r="247" spans="1:8" x14ac:dyDescent="0.3">
      <c r="A247" t="s">
        <v>21</v>
      </c>
      <c r="B247" t="s">
        <v>38</v>
      </c>
      <c r="C247" t="s">
        <v>13640</v>
      </c>
      <c r="D247">
        <v>6</v>
      </c>
      <c r="E247">
        <v>2023</v>
      </c>
      <c r="F247">
        <v>385108.72</v>
      </c>
      <c r="G247">
        <v>354968.78</v>
      </c>
      <c r="H247">
        <v>92.2</v>
      </c>
    </row>
    <row r="248" spans="1:8" x14ac:dyDescent="0.3">
      <c r="A248" t="s">
        <v>21</v>
      </c>
      <c r="B248" t="s">
        <v>38</v>
      </c>
      <c r="C248" t="s">
        <v>13641</v>
      </c>
      <c r="D248">
        <v>7</v>
      </c>
      <c r="E248">
        <v>2023</v>
      </c>
      <c r="F248">
        <v>423958.91</v>
      </c>
      <c r="G248">
        <v>502456.33</v>
      </c>
      <c r="H248">
        <v>118.5</v>
      </c>
    </row>
    <row r="249" spans="1:8" x14ac:dyDescent="0.3">
      <c r="A249" t="s">
        <v>21</v>
      </c>
      <c r="B249" t="s">
        <v>38</v>
      </c>
      <c r="C249" t="s">
        <v>13642</v>
      </c>
      <c r="D249">
        <v>8</v>
      </c>
      <c r="E249">
        <v>2023</v>
      </c>
      <c r="F249">
        <v>342820.62</v>
      </c>
      <c r="G249">
        <v>359466.61</v>
      </c>
      <c r="H249">
        <v>104.9</v>
      </c>
    </row>
    <row r="250" spans="1:8" x14ac:dyDescent="0.3">
      <c r="A250" t="s">
        <v>21</v>
      </c>
      <c r="B250" t="s">
        <v>38</v>
      </c>
      <c r="C250" t="s">
        <v>13643</v>
      </c>
      <c r="D250">
        <v>9</v>
      </c>
      <c r="E250">
        <v>2023</v>
      </c>
      <c r="F250">
        <v>375866.37</v>
      </c>
      <c r="G250">
        <v>388036.39</v>
      </c>
      <c r="H250">
        <v>103.2</v>
      </c>
    </row>
    <row r="251" spans="1:8" x14ac:dyDescent="0.3">
      <c r="A251" t="s">
        <v>21</v>
      </c>
      <c r="B251" t="s">
        <v>38</v>
      </c>
      <c r="C251" t="s">
        <v>13644</v>
      </c>
      <c r="D251">
        <v>10</v>
      </c>
      <c r="E251">
        <v>2023</v>
      </c>
      <c r="F251">
        <v>442701.63</v>
      </c>
      <c r="G251">
        <v>385859.36</v>
      </c>
      <c r="H251">
        <v>87.2</v>
      </c>
    </row>
    <row r="252" spans="1:8" x14ac:dyDescent="0.3">
      <c r="A252" t="s">
        <v>21</v>
      </c>
      <c r="B252" t="s">
        <v>38</v>
      </c>
      <c r="C252" t="s">
        <v>13645</v>
      </c>
      <c r="D252">
        <v>11</v>
      </c>
      <c r="E252">
        <v>2023</v>
      </c>
      <c r="F252">
        <v>483218.35</v>
      </c>
      <c r="G252">
        <v>473947.1</v>
      </c>
      <c r="H252">
        <v>98.1</v>
      </c>
    </row>
    <row r="253" spans="1:8" x14ac:dyDescent="0.3">
      <c r="A253" t="s">
        <v>21</v>
      </c>
      <c r="B253" t="s">
        <v>38</v>
      </c>
      <c r="C253" t="s">
        <v>13646</v>
      </c>
      <c r="D253">
        <v>12</v>
      </c>
      <c r="E253">
        <v>2023</v>
      </c>
      <c r="F253">
        <v>443918.99</v>
      </c>
      <c r="G253">
        <v>489802.25</v>
      </c>
      <c r="H253">
        <v>110.3</v>
      </c>
    </row>
    <row r="254" spans="1:8" x14ac:dyDescent="0.3">
      <c r="A254" t="s">
        <v>33</v>
      </c>
      <c r="B254" t="s">
        <v>43</v>
      </c>
      <c r="C254" t="s">
        <v>13635</v>
      </c>
      <c r="D254">
        <v>1</v>
      </c>
      <c r="E254">
        <v>2023</v>
      </c>
      <c r="F254">
        <v>119996.1</v>
      </c>
      <c r="G254">
        <v>97099.199999999997</v>
      </c>
      <c r="H254">
        <v>80.900000000000006</v>
      </c>
    </row>
    <row r="255" spans="1:8" x14ac:dyDescent="0.3">
      <c r="A255" t="s">
        <v>33</v>
      </c>
      <c r="B255" t="s">
        <v>43</v>
      </c>
      <c r="C255" t="s">
        <v>13636</v>
      </c>
      <c r="D255">
        <v>2</v>
      </c>
      <c r="E255">
        <v>2023</v>
      </c>
      <c r="F255">
        <v>119105.01</v>
      </c>
      <c r="G255">
        <v>115898.83</v>
      </c>
      <c r="H255">
        <v>97.3</v>
      </c>
    </row>
    <row r="256" spans="1:8" x14ac:dyDescent="0.3">
      <c r="A256" t="s">
        <v>33</v>
      </c>
      <c r="B256" t="s">
        <v>43</v>
      </c>
      <c r="C256" t="s">
        <v>13637</v>
      </c>
      <c r="D256">
        <v>3</v>
      </c>
      <c r="E256">
        <v>2023</v>
      </c>
      <c r="F256">
        <v>112868.38</v>
      </c>
      <c r="G256">
        <v>89033.74</v>
      </c>
      <c r="H256">
        <v>78.900000000000006</v>
      </c>
    </row>
    <row r="257" spans="1:8" x14ac:dyDescent="0.3">
      <c r="A257" t="s">
        <v>33</v>
      </c>
      <c r="B257" t="s">
        <v>43</v>
      </c>
      <c r="C257" t="s">
        <v>13638</v>
      </c>
      <c r="D257">
        <v>4</v>
      </c>
      <c r="E257">
        <v>2023</v>
      </c>
      <c r="F257">
        <v>104650.7</v>
      </c>
      <c r="G257">
        <v>109548.87</v>
      </c>
      <c r="H257">
        <v>104.7</v>
      </c>
    </row>
    <row r="258" spans="1:8" x14ac:dyDescent="0.3">
      <c r="A258" t="s">
        <v>33</v>
      </c>
      <c r="B258" t="s">
        <v>43</v>
      </c>
      <c r="C258" t="s">
        <v>13639</v>
      </c>
      <c r="D258">
        <v>5</v>
      </c>
      <c r="E258">
        <v>2023</v>
      </c>
      <c r="F258">
        <v>117117.02</v>
      </c>
      <c r="G258">
        <v>133413.82</v>
      </c>
      <c r="H258">
        <v>113.9</v>
      </c>
    </row>
    <row r="259" spans="1:8" x14ac:dyDescent="0.3">
      <c r="A259" t="s">
        <v>33</v>
      </c>
      <c r="B259" t="s">
        <v>43</v>
      </c>
      <c r="C259" t="s">
        <v>13640</v>
      </c>
      <c r="D259">
        <v>6</v>
      </c>
      <c r="E259">
        <v>2023</v>
      </c>
      <c r="F259">
        <v>113060.26</v>
      </c>
      <c r="G259">
        <v>105610.3</v>
      </c>
      <c r="H259">
        <v>93.4</v>
      </c>
    </row>
    <row r="260" spans="1:8" x14ac:dyDescent="0.3">
      <c r="A260" t="s">
        <v>33</v>
      </c>
      <c r="B260" t="s">
        <v>43</v>
      </c>
      <c r="C260" t="s">
        <v>13641</v>
      </c>
      <c r="D260">
        <v>7</v>
      </c>
      <c r="E260">
        <v>2023</v>
      </c>
      <c r="F260">
        <v>122402.21</v>
      </c>
      <c r="G260">
        <v>104813.32</v>
      </c>
      <c r="H260">
        <v>85.6</v>
      </c>
    </row>
    <row r="261" spans="1:8" x14ac:dyDescent="0.3">
      <c r="A261" t="s">
        <v>33</v>
      </c>
      <c r="B261" t="s">
        <v>43</v>
      </c>
      <c r="C261" t="s">
        <v>13642</v>
      </c>
      <c r="D261">
        <v>8</v>
      </c>
      <c r="E261">
        <v>2023</v>
      </c>
      <c r="F261">
        <v>118321.75</v>
      </c>
      <c r="G261">
        <v>134406.98000000001</v>
      </c>
      <c r="H261">
        <v>113.6</v>
      </c>
    </row>
    <row r="262" spans="1:8" x14ac:dyDescent="0.3">
      <c r="A262" t="s">
        <v>33</v>
      </c>
      <c r="B262" t="s">
        <v>43</v>
      </c>
      <c r="C262" t="s">
        <v>13643</v>
      </c>
      <c r="D262">
        <v>9</v>
      </c>
      <c r="E262">
        <v>2023</v>
      </c>
      <c r="F262">
        <v>102181.62</v>
      </c>
      <c r="G262">
        <v>85520.9</v>
      </c>
      <c r="H262">
        <v>83.7</v>
      </c>
    </row>
    <row r="263" spans="1:8" x14ac:dyDescent="0.3">
      <c r="A263" t="s">
        <v>33</v>
      </c>
      <c r="B263" t="s">
        <v>43</v>
      </c>
      <c r="C263" t="s">
        <v>13644</v>
      </c>
      <c r="D263">
        <v>10</v>
      </c>
      <c r="E263">
        <v>2023</v>
      </c>
      <c r="F263">
        <v>153827.81</v>
      </c>
      <c r="G263">
        <v>128617.77</v>
      </c>
      <c r="H263">
        <v>83.6</v>
      </c>
    </row>
    <row r="264" spans="1:8" x14ac:dyDescent="0.3">
      <c r="A264" t="s">
        <v>33</v>
      </c>
      <c r="B264" t="s">
        <v>43</v>
      </c>
      <c r="C264" t="s">
        <v>13645</v>
      </c>
      <c r="D264">
        <v>11</v>
      </c>
      <c r="E264">
        <v>2023</v>
      </c>
      <c r="F264">
        <v>158357.76999999999</v>
      </c>
      <c r="G264">
        <v>137916.71</v>
      </c>
      <c r="H264">
        <v>87.1</v>
      </c>
    </row>
    <row r="265" spans="1:8" x14ac:dyDescent="0.3">
      <c r="A265" t="s">
        <v>33</v>
      </c>
      <c r="B265" t="s">
        <v>43</v>
      </c>
      <c r="C265" t="s">
        <v>13646</v>
      </c>
      <c r="D265">
        <v>12</v>
      </c>
      <c r="E265">
        <v>2023</v>
      </c>
      <c r="F265">
        <v>147733.95000000001</v>
      </c>
      <c r="G265">
        <v>179447.54</v>
      </c>
      <c r="H265">
        <v>121.5</v>
      </c>
    </row>
    <row r="266" spans="1:8" x14ac:dyDescent="0.3">
      <c r="A266" t="s">
        <v>33</v>
      </c>
      <c r="B266" t="s">
        <v>81</v>
      </c>
      <c r="C266" t="s">
        <v>13635</v>
      </c>
      <c r="D266">
        <v>1</v>
      </c>
      <c r="E266">
        <v>2023</v>
      </c>
      <c r="F266">
        <v>222666.58</v>
      </c>
      <c r="G266">
        <v>215735.27</v>
      </c>
      <c r="H266">
        <v>96.9</v>
      </c>
    </row>
    <row r="267" spans="1:8" x14ac:dyDescent="0.3">
      <c r="A267" t="s">
        <v>33</v>
      </c>
      <c r="B267" t="s">
        <v>81</v>
      </c>
      <c r="C267" t="s">
        <v>13636</v>
      </c>
      <c r="D267">
        <v>2</v>
      </c>
      <c r="E267">
        <v>2023</v>
      </c>
      <c r="F267">
        <v>244915.14</v>
      </c>
      <c r="G267">
        <v>237922.29</v>
      </c>
      <c r="H267">
        <v>97.1</v>
      </c>
    </row>
    <row r="268" spans="1:8" x14ac:dyDescent="0.3">
      <c r="A268" t="s">
        <v>33</v>
      </c>
      <c r="B268" t="s">
        <v>81</v>
      </c>
      <c r="C268" t="s">
        <v>13637</v>
      </c>
      <c r="D268">
        <v>3</v>
      </c>
      <c r="E268">
        <v>2023</v>
      </c>
      <c r="F268">
        <v>233688.92</v>
      </c>
      <c r="G268">
        <v>285068.55</v>
      </c>
      <c r="H268">
        <v>122</v>
      </c>
    </row>
    <row r="269" spans="1:8" x14ac:dyDescent="0.3">
      <c r="A269" t="s">
        <v>33</v>
      </c>
      <c r="B269" t="s">
        <v>81</v>
      </c>
      <c r="C269" t="s">
        <v>13638</v>
      </c>
      <c r="D269">
        <v>4</v>
      </c>
      <c r="E269">
        <v>2023</v>
      </c>
      <c r="F269">
        <v>235655.8</v>
      </c>
      <c r="G269">
        <v>263665.57</v>
      </c>
      <c r="H269">
        <v>111.9</v>
      </c>
    </row>
    <row r="270" spans="1:8" x14ac:dyDescent="0.3">
      <c r="A270" t="s">
        <v>33</v>
      </c>
      <c r="B270" t="s">
        <v>81</v>
      </c>
      <c r="C270" t="s">
        <v>13639</v>
      </c>
      <c r="D270">
        <v>5</v>
      </c>
      <c r="E270">
        <v>2023</v>
      </c>
      <c r="F270">
        <v>253092.25</v>
      </c>
      <c r="G270">
        <v>192365.73</v>
      </c>
      <c r="H270">
        <v>76</v>
      </c>
    </row>
    <row r="271" spans="1:8" x14ac:dyDescent="0.3">
      <c r="A271" t="s">
        <v>33</v>
      </c>
      <c r="B271" t="s">
        <v>81</v>
      </c>
      <c r="C271" t="s">
        <v>13640</v>
      </c>
      <c r="D271">
        <v>6</v>
      </c>
      <c r="E271">
        <v>2023</v>
      </c>
      <c r="F271">
        <v>245439.22</v>
      </c>
      <c r="G271">
        <v>225188.05</v>
      </c>
      <c r="H271">
        <v>91.7</v>
      </c>
    </row>
    <row r="272" spans="1:8" x14ac:dyDescent="0.3">
      <c r="A272" t="s">
        <v>33</v>
      </c>
      <c r="B272" t="s">
        <v>81</v>
      </c>
      <c r="C272" t="s">
        <v>13641</v>
      </c>
      <c r="D272">
        <v>7</v>
      </c>
      <c r="E272">
        <v>2023</v>
      </c>
      <c r="F272">
        <v>264418.38</v>
      </c>
      <c r="G272">
        <v>284658.43</v>
      </c>
      <c r="H272">
        <v>107.7</v>
      </c>
    </row>
    <row r="273" spans="1:8" x14ac:dyDescent="0.3">
      <c r="A273" t="s">
        <v>33</v>
      </c>
      <c r="B273" t="s">
        <v>81</v>
      </c>
      <c r="C273" t="s">
        <v>13642</v>
      </c>
      <c r="D273">
        <v>8</v>
      </c>
      <c r="E273">
        <v>2023</v>
      </c>
      <c r="F273">
        <v>233382.85</v>
      </c>
      <c r="G273">
        <v>234779.44</v>
      </c>
      <c r="H273">
        <v>100.6</v>
      </c>
    </row>
    <row r="274" spans="1:8" x14ac:dyDescent="0.3">
      <c r="A274" t="s">
        <v>33</v>
      </c>
      <c r="B274" t="s">
        <v>81</v>
      </c>
      <c r="C274" t="s">
        <v>13643</v>
      </c>
      <c r="D274">
        <v>9</v>
      </c>
      <c r="E274">
        <v>2023</v>
      </c>
      <c r="F274">
        <v>243773.62</v>
      </c>
      <c r="G274">
        <v>219705.06</v>
      </c>
      <c r="H274">
        <v>90.1</v>
      </c>
    </row>
    <row r="275" spans="1:8" x14ac:dyDescent="0.3">
      <c r="A275" t="s">
        <v>33</v>
      </c>
      <c r="B275" t="s">
        <v>81</v>
      </c>
      <c r="C275" t="s">
        <v>13644</v>
      </c>
      <c r="D275">
        <v>10</v>
      </c>
      <c r="E275">
        <v>2023</v>
      </c>
      <c r="F275">
        <v>317120.18</v>
      </c>
      <c r="G275">
        <v>263917.68</v>
      </c>
      <c r="H275">
        <v>83.2</v>
      </c>
    </row>
    <row r="276" spans="1:8" x14ac:dyDescent="0.3">
      <c r="A276" t="s">
        <v>33</v>
      </c>
      <c r="B276" t="s">
        <v>81</v>
      </c>
      <c r="C276" t="s">
        <v>13645</v>
      </c>
      <c r="D276">
        <v>11</v>
      </c>
      <c r="E276">
        <v>2023</v>
      </c>
      <c r="F276">
        <v>311059.37</v>
      </c>
      <c r="G276">
        <v>283013</v>
      </c>
      <c r="H276">
        <v>91</v>
      </c>
    </row>
    <row r="277" spans="1:8" x14ac:dyDescent="0.3">
      <c r="A277" t="s">
        <v>33</v>
      </c>
      <c r="B277" t="s">
        <v>81</v>
      </c>
      <c r="C277" t="s">
        <v>13646</v>
      </c>
      <c r="D277">
        <v>12</v>
      </c>
      <c r="E277">
        <v>2023</v>
      </c>
      <c r="F277">
        <v>302774.78999999998</v>
      </c>
      <c r="G277">
        <v>364669.98</v>
      </c>
      <c r="H277">
        <v>120.4</v>
      </c>
    </row>
    <row r="278" spans="1:8" x14ac:dyDescent="0.3">
      <c r="A278" t="s">
        <v>33</v>
      </c>
      <c r="B278" t="s">
        <v>22</v>
      </c>
      <c r="C278" t="s">
        <v>13635</v>
      </c>
      <c r="D278">
        <v>1</v>
      </c>
      <c r="E278">
        <v>2023</v>
      </c>
      <c r="F278">
        <v>432052.18</v>
      </c>
      <c r="G278">
        <v>369669.43</v>
      </c>
      <c r="H278">
        <v>85.6</v>
      </c>
    </row>
    <row r="279" spans="1:8" x14ac:dyDescent="0.3">
      <c r="A279" t="s">
        <v>33</v>
      </c>
      <c r="B279" t="s">
        <v>22</v>
      </c>
      <c r="C279" t="s">
        <v>13636</v>
      </c>
      <c r="D279">
        <v>2</v>
      </c>
      <c r="E279">
        <v>2023</v>
      </c>
      <c r="F279">
        <v>395134.13</v>
      </c>
      <c r="G279">
        <v>392611.93</v>
      </c>
      <c r="H279">
        <v>99.4</v>
      </c>
    </row>
    <row r="280" spans="1:8" x14ac:dyDescent="0.3">
      <c r="A280" t="s">
        <v>33</v>
      </c>
      <c r="B280" t="s">
        <v>22</v>
      </c>
      <c r="C280" t="s">
        <v>13637</v>
      </c>
      <c r="D280">
        <v>3</v>
      </c>
      <c r="E280">
        <v>2023</v>
      </c>
      <c r="F280">
        <v>410780.24</v>
      </c>
      <c r="G280">
        <v>506398.62</v>
      </c>
      <c r="H280">
        <v>123.3</v>
      </c>
    </row>
    <row r="281" spans="1:8" x14ac:dyDescent="0.3">
      <c r="A281" t="s">
        <v>33</v>
      </c>
      <c r="B281" t="s">
        <v>22</v>
      </c>
      <c r="C281" t="s">
        <v>13638</v>
      </c>
      <c r="D281">
        <v>4</v>
      </c>
      <c r="E281">
        <v>2023</v>
      </c>
      <c r="F281">
        <v>381884.51</v>
      </c>
      <c r="G281">
        <v>332619.45</v>
      </c>
      <c r="H281">
        <v>87.1</v>
      </c>
    </row>
    <row r="282" spans="1:8" x14ac:dyDescent="0.3">
      <c r="A282" t="s">
        <v>33</v>
      </c>
      <c r="B282" t="s">
        <v>22</v>
      </c>
      <c r="C282" t="s">
        <v>13639</v>
      </c>
      <c r="D282">
        <v>5</v>
      </c>
      <c r="E282">
        <v>2023</v>
      </c>
      <c r="F282">
        <v>418027.73</v>
      </c>
      <c r="G282">
        <v>481695.93</v>
      </c>
      <c r="H282">
        <v>115.2</v>
      </c>
    </row>
    <row r="283" spans="1:8" x14ac:dyDescent="0.3">
      <c r="A283" t="s">
        <v>33</v>
      </c>
      <c r="B283" t="s">
        <v>22</v>
      </c>
      <c r="C283" t="s">
        <v>13640</v>
      </c>
      <c r="D283">
        <v>6</v>
      </c>
      <c r="E283">
        <v>2023</v>
      </c>
      <c r="F283">
        <v>438869.62</v>
      </c>
      <c r="G283">
        <v>364144.72</v>
      </c>
      <c r="H283">
        <v>83</v>
      </c>
    </row>
    <row r="284" spans="1:8" x14ac:dyDescent="0.3">
      <c r="A284" t="s">
        <v>33</v>
      </c>
      <c r="B284" t="s">
        <v>22</v>
      </c>
      <c r="C284" t="s">
        <v>13641</v>
      </c>
      <c r="D284">
        <v>7</v>
      </c>
      <c r="E284">
        <v>2023</v>
      </c>
      <c r="F284">
        <v>433298.42</v>
      </c>
      <c r="G284">
        <v>519210.21</v>
      </c>
      <c r="H284">
        <v>119.8</v>
      </c>
    </row>
    <row r="285" spans="1:8" x14ac:dyDescent="0.3">
      <c r="A285" t="s">
        <v>33</v>
      </c>
      <c r="B285" t="s">
        <v>22</v>
      </c>
      <c r="C285" t="s">
        <v>13642</v>
      </c>
      <c r="D285">
        <v>8</v>
      </c>
      <c r="E285">
        <v>2023</v>
      </c>
      <c r="F285">
        <v>389453.99</v>
      </c>
      <c r="G285">
        <v>479499.7</v>
      </c>
      <c r="H285">
        <v>123.1</v>
      </c>
    </row>
    <row r="286" spans="1:8" x14ac:dyDescent="0.3">
      <c r="A286" t="s">
        <v>33</v>
      </c>
      <c r="B286" t="s">
        <v>22</v>
      </c>
      <c r="C286" t="s">
        <v>13643</v>
      </c>
      <c r="D286">
        <v>9</v>
      </c>
      <c r="E286">
        <v>2023</v>
      </c>
      <c r="F286">
        <v>457529.62</v>
      </c>
      <c r="G286">
        <v>484339.61</v>
      </c>
      <c r="H286">
        <v>105.9</v>
      </c>
    </row>
    <row r="287" spans="1:8" x14ac:dyDescent="0.3">
      <c r="A287" t="s">
        <v>33</v>
      </c>
      <c r="B287" t="s">
        <v>22</v>
      </c>
      <c r="C287" t="s">
        <v>13644</v>
      </c>
      <c r="D287">
        <v>10</v>
      </c>
      <c r="E287">
        <v>2023</v>
      </c>
      <c r="F287">
        <v>585255.31999999995</v>
      </c>
      <c r="G287">
        <v>537016.67000000004</v>
      </c>
      <c r="H287">
        <v>91.8</v>
      </c>
    </row>
    <row r="288" spans="1:8" x14ac:dyDescent="0.3">
      <c r="A288" t="s">
        <v>33</v>
      </c>
      <c r="B288" t="s">
        <v>22</v>
      </c>
      <c r="C288" t="s">
        <v>13645</v>
      </c>
      <c r="D288">
        <v>11</v>
      </c>
      <c r="E288">
        <v>2023</v>
      </c>
      <c r="F288">
        <v>495031.79</v>
      </c>
      <c r="G288">
        <v>451014.26</v>
      </c>
      <c r="H288">
        <v>91.1</v>
      </c>
    </row>
    <row r="289" spans="1:8" x14ac:dyDescent="0.3">
      <c r="A289" t="s">
        <v>33</v>
      </c>
      <c r="B289" t="s">
        <v>22</v>
      </c>
      <c r="C289" t="s">
        <v>13646</v>
      </c>
      <c r="D289">
        <v>12</v>
      </c>
      <c r="E289">
        <v>2023</v>
      </c>
      <c r="F289">
        <v>527459.85</v>
      </c>
      <c r="G289">
        <v>580156.38</v>
      </c>
      <c r="H289">
        <v>110</v>
      </c>
    </row>
    <row r="290" spans="1:8" x14ac:dyDescent="0.3">
      <c r="A290" t="s">
        <v>33</v>
      </c>
      <c r="B290" t="s">
        <v>52</v>
      </c>
      <c r="C290" t="s">
        <v>13635</v>
      </c>
      <c r="D290">
        <v>1</v>
      </c>
      <c r="E290">
        <v>2023</v>
      </c>
      <c r="F290">
        <v>754380.38</v>
      </c>
      <c r="G290">
        <v>749317.82</v>
      </c>
      <c r="H290">
        <v>99.3</v>
      </c>
    </row>
    <row r="291" spans="1:8" x14ac:dyDescent="0.3">
      <c r="A291" t="s">
        <v>33</v>
      </c>
      <c r="B291" t="s">
        <v>52</v>
      </c>
      <c r="C291" t="s">
        <v>13636</v>
      </c>
      <c r="D291">
        <v>2</v>
      </c>
      <c r="E291">
        <v>2023</v>
      </c>
      <c r="F291">
        <v>696227.3</v>
      </c>
      <c r="G291">
        <v>868502.48</v>
      </c>
      <c r="H291">
        <v>124.7</v>
      </c>
    </row>
    <row r="292" spans="1:8" x14ac:dyDescent="0.3">
      <c r="A292" t="s">
        <v>33</v>
      </c>
      <c r="B292" t="s">
        <v>52</v>
      </c>
      <c r="C292" t="s">
        <v>13637</v>
      </c>
      <c r="D292">
        <v>3</v>
      </c>
      <c r="E292">
        <v>2023</v>
      </c>
      <c r="F292">
        <v>811337.56</v>
      </c>
      <c r="G292">
        <v>753380.6</v>
      </c>
      <c r="H292">
        <v>92.9</v>
      </c>
    </row>
    <row r="293" spans="1:8" x14ac:dyDescent="0.3">
      <c r="A293" t="s">
        <v>33</v>
      </c>
      <c r="B293" t="s">
        <v>52</v>
      </c>
      <c r="C293" t="s">
        <v>13638</v>
      </c>
      <c r="D293">
        <v>4</v>
      </c>
      <c r="E293">
        <v>2023</v>
      </c>
      <c r="F293">
        <v>735035.56</v>
      </c>
      <c r="G293">
        <v>766971.52</v>
      </c>
      <c r="H293">
        <v>104.3</v>
      </c>
    </row>
    <row r="294" spans="1:8" x14ac:dyDescent="0.3">
      <c r="A294" t="s">
        <v>33</v>
      </c>
      <c r="B294" t="s">
        <v>52</v>
      </c>
      <c r="C294" t="s">
        <v>13639</v>
      </c>
      <c r="D294">
        <v>5</v>
      </c>
      <c r="E294">
        <v>2023</v>
      </c>
      <c r="F294">
        <v>721957.35</v>
      </c>
      <c r="G294">
        <v>628081.06999999995</v>
      </c>
      <c r="H294">
        <v>87</v>
      </c>
    </row>
    <row r="295" spans="1:8" x14ac:dyDescent="0.3">
      <c r="A295" t="s">
        <v>33</v>
      </c>
      <c r="B295" t="s">
        <v>52</v>
      </c>
      <c r="C295" t="s">
        <v>13640</v>
      </c>
      <c r="D295">
        <v>6</v>
      </c>
      <c r="E295">
        <v>2023</v>
      </c>
      <c r="F295">
        <v>804157.91</v>
      </c>
      <c r="G295">
        <v>830721.57</v>
      </c>
      <c r="H295">
        <v>103.3</v>
      </c>
    </row>
    <row r="296" spans="1:8" x14ac:dyDescent="0.3">
      <c r="A296" t="s">
        <v>33</v>
      </c>
      <c r="B296" t="s">
        <v>52</v>
      </c>
      <c r="C296" t="s">
        <v>13641</v>
      </c>
      <c r="D296">
        <v>7</v>
      </c>
      <c r="E296">
        <v>2023</v>
      </c>
      <c r="F296">
        <v>913735.84</v>
      </c>
      <c r="G296">
        <v>939776.2</v>
      </c>
      <c r="H296">
        <v>102.8</v>
      </c>
    </row>
    <row r="297" spans="1:8" x14ac:dyDescent="0.3">
      <c r="A297" t="s">
        <v>33</v>
      </c>
      <c r="B297" t="s">
        <v>52</v>
      </c>
      <c r="C297" t="s">
        <v>13642</v>
      </c>
      <c r="D297">
        <v>8</v>
      </c>
      <c r="E297">
        <v>2023</v>
      </c>
      <c r="F297">
        <v>774771.72</v>
      </c>
      <c r="G297">
        <v>669491.05000000005</v>
      </c>
      <c r="H297">
        <v>86.4</v>
      </c>
    </row>
    <row r="298" spans="1:8" x14ac:dyDescent="0.3">
      <c r="A298" t="s">
        <v>33</v>
      </c>
      <c r="B298" t="s">
        <v>52</v>
      </c>
      <c r="C298" t="s">
        <v>13643</v>
      </c>
      <c r="D298">
        <v>9</v>
      </c>
      <c r="E298">
        <v>2023</v>
      </c>
      <c r="F298">
        <v>792682.35</v>
      </c>
      <c r="G298">
        <v>854422.36</v>
      </c>
      <c r="H298">
        <v>107.8</v>
      </c>
    </row>
    <row r="299" spans="1:8" x14ac:dyDescent="0.3">
      <c r="A299" t="s">
        <v>33</v>
      </c>
      <c r="B299" t="s">
        <v>52</v>
      </c>
      <c r="C299" t="s">
        <v>13644</v>
      </c>
      <c r="D299">
        <v>10</v>
      </c>
      <c r="E299">
        <v>2023</v>
      </c>
      <c r="F299">
        <v>899310.98</v>
      </c>
      <c r="G299">
        <v>1054354.3700000001</v>
      </c>
      <c r="H299">
        <v>117.2</v>
      </c>
    </row>
    <row r="300" spans="1:8" x14ac:dyDescent="0.3">
      <c r="A300" t="s">
        <v>33</v>
      </c>
      <c r="B300" t="s">
        <v>52</v>
      </c>
      <c r="C300" t="s">
        <v>13645</v>
      </c>
      <c r="D300">
        <v>11</v>
      </c>
      <c r="E300">
        <v>2023</v>
      </c>
      <c r="F300">
        <v>1086617.1299999999</v>
      </c>
      <c r="G300">
        <v>1316017.32</v>
      </c>
      <c r="H300">
        <v>121.1</v>
      </c>
    </row>
    <row r="301" spans="1:8" x14ac:dyDescent="0.3">
      <c r="A301" t="s">
        <v>33</v>
      </c>
      <c r="B301" t="s">
        <v>52</v>
      </c>
      <c r="C301" t="s">
        <v>13646</v>
      </c>
      <c r="D301">
        <v>12</v>
      </c>
      <c r="E301">
        <v>2023</v>
      </c>
      <c r="F301">
        <v>1053587.18</v>
      </c>
      <c r="G301">
        <v>1115898.68</v>
      </c>
      <c r="H301">
        <v>105.9</v>
      </c>
    </row>
    <row r="302" spans="1:8" x14ac:dyDescent="0.3">
      <c r="A302" t="s">
        <v>33</v>
      </c>
      <c r="B302" t="s">
        <v>28</v>
      </c>
      <c r="C302" t="s">
        <v>13635</v>
      </c>
      <c r="D302">
        <v>1</v>
      </c>
      <c r="E302">
        <v>2023</v>
      </c>
      <c r="F302">
        <v>348275.97</v>
      </c>
      <c r="G302">
        <v>310965.68</v>
      </c>
      <c r="H302">
        <v>89.3</v>
      </c>
    </row>
    <row r="303" spans="1:8" x14ac:dyDescent="0.3">
      <c r="A303" t="s">
        <v>33</v>
      </c>
      <c r="B303" t="s">
        <v>28</v>
      </c>
      <c r="C303" t="s">
        <v>13636</v>
      </c>
      <c r="D303">
        <v>2</v>
      </c>
      <c r="E303">
        <v>2023</v>
      </c>
      <c r="F303">
        <v>357171.09</v>
      </c>
      <c r="G303">
        <v>433018.76</v>
      </c>
      <c r="H303">
        <v>121.2</v>
      </c>
    </row>
    <row r="304" spans="1:8" x14ac:dyDescent="0.3">
      <c r="A304" t="s">
        <v>33</v>
      </c>
      <c r="B304" t="s">
        <v>28</v>
      </c>
      <c r="C304" t="s">
        <v>13637</v>
      </c>
      <c r="D304">
        <v>3</v>
      </c>
      <c r="E304">
        <v>2023</v>
      </c>
      <c r="F304">
        <v>348425.56</v>
      </c>
      <c r="G304">
        <v>292075.58</v>
      </c>
      <c r="H304">
        <v>83.8</v>
      </c>
    </row>
    <row r="305" spans="1:8" x14ac:dyDescent="0.3">
      <c r="A305" t="s">
        <v>33</v>
      </c>
      <c r="B305" t="s">
        <v>28</v>
      </c>
      <c r="C305" t="s">
        <v>13638</v>
      </c>
      <c r="D305">
        <v>4</v>
      </c>
      <c r="E305">
        <v>2023</v>
      </c>
      <c r="F305">
        <v>396288.82</v>
      </c>
      <c r="G305">
        <v>348903.81</v>
      </c>
      <c r="H305">
        <v>88</v>
      </c>
    </row>
    <row r="306" spans="1:8" x14ac:dyDescent="0.3">
      <c r="A306" t="s">
        <v>33</v>
      </c>
      <c r="B306" t="s">
        <v>28</v>
      </c>
      <c r="C306" t="s">
        <v>13639</v>
      </c>
      <c r="D306">
        <v>5</v>
      </c>
      <c r="E306">
        <v>2023</v>
      </c>
      <c r="F306">
        <v>382745.83</v>
      </c>
      <c r="G306">
        <v>397896.75</v>
      </c>
      <c r="H306">
        <v>104</v>
      </c>
    </row>
    <row r="307" spans="1:8" x14ac:dyDescent="0.3">
      <c r="A307" t="s">
        <v>33</v>
      </c>
      <c r="B307" t="s">
        <v>28</v>
      </c>
      <c r="C307" t="s">
        <v>13640</v>
      </c>
      <c r="D307">
        <v>6</v>
      </c>
      <c r="E307">
        <v>2023</v>
      </c>
      <c r="F307">
        <v>425722.63</v>
      </c>
      <c r="G307">
        <v>440750.89</v>
      </c>
      <c r="H307">
        <v>103.5</v>
      </c>
    </row>
    <row r="308" spans="1:8" x14ac:dyDescent="0.3">
      <c r="A308" t="s">
        <v>33</v>
      </c>
      <c r="B308" t="s">
        <v>28</v>
      </c>
      <c r="C308" t="s">
        <v>13641</v>
      </c>
      <c r="D308">
        <v>7</v>
      </c>
      <c r="E308">
        <v>2023</v>
      </c>
      <c r="F308">
        <v>371984.27</v>
      </c>
      <c r="G308">
        <v>458654.57</v>
      </c>
      <c r="H308">
        <v>123.3</v>
      </c>
    </row>
    <row r="309" spans="1:8" x14ac:dyDescent="0.3">
      <c r="A309" t="s">
        <v>33</v>
      </c>
      <c r="B309" t="s">
        <v>28</v>
      </c>
      <c r="C309" t="s">
        <v>13642</v>
      </c>
      <c r="D309">
        <v>8</v>
      </c>
      <c r="E309">
        <v>2023</v>
      </c>
      <c r="F309">
        <v>346785.48</v>
      </c>
      <c r="G309">
        <v>424177.98</v>
      </c>
      <c r="H309">
        <v>122.3</v>
      </c>
    </row>
    <row r="310" spans="1:8" x14ac:dyDescent="0.3">
      <c r="A310" t="s">
        <v>33</v>
      </c>
      <c r="B310" t="s">
        <v>28</v>
      </c>
      <c r="C310" t="s">
        <v>13643</v>
      </c>
      <c r="D310">
        <v>9</v>
      </c>
      <c r="E310">
        <v>2023</v>
      </c>
      <c r="F310">
        <v>370854.69</v>
      </c>
      <c r="G310">
        <v>346298.71</v>
      </c>
      <c r="H310">
        <v>93.4</v>
      </c>
    </row>
    <row r="311" spans="1:8" x14ac:dyDescent="0.3">
      <c r="A311" t="s">
        <v>33</v>
      </c>
      <c r="B311" t="s">
        <v>28</v>
      </c>
      <c r="C311" t="s">
        <v>13644</v>
      </c>
      <c r="D311">
        <v>10</v>
      </c>
      <c r="E311">
        <v>2023</v>
      </c>
      <c r="F311">
        <v>466295.83</v>
      </c>
      <c r="G311">
        <v>566435.91</v>
      </c>
      <c r="H311">
        <v>121.5</v>
      </c>
    </row>
    <row r="312" spans="1:8" x14ac:dyDescent="0.3">
      <c r="A312" t="s">
        <v>33</v>
      </c>
      <c r="B312" t="s">
        <v>28</v>
      </c>
      <c r="C312" t="s">
        <v>13645</v>
      </c>
      <c r="D312">
        <v>11</v>
      </c>
      <c r="E312">
        <v>2023</v>
      </c>
      <c r="F312">
        <v>488357.03</v>
      </c>
      <c r="G312">
        <v>572351.23</v>
      </c>
      <c r="H312">
        <v>117.2</v>
      </c>
    </row>
    <row r="313" spans="1:8" x14ac:dyDescent="0.3">
      <c r="A313" t="s">
        <v>33</v>
      </c>
      <c r="B313" t="s">
        <v>28</v>
      </c>
      <c r="C313" t="s">
        <v>13646</v>
      </c>
      <c r="D313">
        <v>12</v>
      </c>
      <c r="E313">
        <v>2023</v>
      </c>
      <c r="F313">
        <v>457364.19</v>
      </c>
      <c r="G313">
        <v>547183.31000000006</v>
      </c>
      <c r="H313">
        <v>119.6</v>
      </c>
    </row>
    <row r="314" spans="1:8" x14ac:dyDescent="0.3">
      <c r="A314" t="s">
        <v>33</v>
      </c>
      <c r="B314" t="s">
        <v>16</v>
      </c>
      <c r="C314" t="s">
        <v>13635</v>
      </c>
      <c r="D314">
        <v>1</v>
      </c>
      <c r="E314">
        <v>2023</v>
      </c>
      <c r="F314">
        <v>615048.35</v>
      </c>
      <c r="G314">
        <v>748697.59999999998</v>
      </c>
      <c r="H314">
        <v>121.7</v>
      </c>
    </row>
    <row r="315" spans="1:8" x14ac:dyDescent="0.3">
      <c r="A315" t="s">
        <v>33</v>
      </c>
      <c r="B315" t="s">
        <v>16</v>
      </c>
      <c r="C315" t="s">
        <v>13636</v>
      </c>
      <c r="D315">
        <v>2</v>
      </c>
      <c r="E315">
        <v>2023</v>
      </c>
      <c r="F315">
        <v>581073.81999999995</v>
      </c>
      <c r="G315">
        <v>559488.44999999995</v>
      </c>
      <c r="H315">
        <v>96.3</v>
      </c>
    </row>
    <row r="316" spans="1:8" x14ac:dyDescent="0.3">
      <c r="A316" t="s">
        <v>33</v>
      </c>
      <c r="B316" t="s">
        <v>16</v>
      </c>
      <c r="C316" t="s">
        <v>13637</v>
      </c>
      <c r="D316">
        <v>3</v>
      </c>
      <c r="E316">
        <v>2023</v>
      </c>
      <c r="F316">
        <v>563288.31999999995</v>
      </c>
      <c r="G316">
        <v>649717.51</v>
      </c>
      <c r="H316">
        <v>115.3</v>
      </c>
    </row>
    <row r="317" spans="1:8" x14ac:dyDescent="0.3">
      <c r="A317" t="s">
        <v>33</v>
      </c>
      <c r="B317" t="s">
        <v>16</v>
      </c>
      <c r="C317" t="s">
        <v>13638</v>
      </c>
      <c r="D317">
        <v>4</v>
      </c>
      <c r="E317">
        <v>2023</v>
      </c>
      <c r="F317">
        <v>607131.79</v>
      </c>
      <c r="G317">
        <v>734873.78</v>
      </c>
      <c r="H317">
        <v>121</v>
      </c>
    </row>
    <row r="318" spans="1:8" x14ac:dyDescent="0.3">
      <c r="A318" t="s">
        <v>33</v>
      </c>
      <c r="B318" t="s">
        <v>16</v>
      </c>
      <c r="C318" t="s">
        <v>13639</v>
      </c>
      <c r="D318">
        <v>5</v>
      </c>
      <c r="E318">
        <v>2023</v>
      </c>
      <c r="F318">
        <v>513656.53</v>
      </c>
      <c r="G318">
        <v>577638.40000000002</v>
      </c>
      <c r="H318">
        <v>112.5</v>
      </c>
    </row>
    <row r="319" spans="1:8" x14ac:dyDescent="0.3">
      <c r="A319" t="s">
        <v>33</v>
      </c>
      <c r="B319" t="s">
        <v>16</v>
      </c>
      <c r="C319" t="s">
        <v>13640</v>
      </c>
      <c r="D319">
        <v>6</v>
      </c>
      <c r="E319">
        <v>2023</v>
      </c>
      <c r="F319">
        <v>658495.77</v>
      </c>
      <c r="G319">
        <v>542926.15</v>
      </c>
      <c r="H319">
        <v>82.4</v>
      </c>
    </row>
    <row r="320" spans="1:8" x14ac:dyDescent="0.3">
      <c r="A320" t="s">
        <v>33</v>
      </c>
      <c r="B320" t="s">
        <v>16</v>
      </c>
      <c r="C320" t="s">
        <v>13641</v>
      </c>
      <c r="D320">
        <v>7</v>
      </c>
      <c r="E320">
        <v>2023</v>
      </c>
      <c r="F320">
        <v>677149.47</v>
      </c>
      <c r="G320">
        <v>821082.57</v>
      </c>
      <c r="H320">
        <v>121.3</v>
      </c>
    </row>
    <row r="321" spans="1:8" x14ac:dyDescent="0.3">
      <c r="A321" t="s">
        <v>33</v>
      </c>
      <c r="B321" t="s">
        <v>16</v>
      </c>
      <c r="C321" t="s">
        <v>13642</v>
      </c>
      <c r="D321">
        <v>8</v>
      </c>
      <c r="E321">
        <v>2023</v>
      </c>
      <c r="F321">
        <v>543921.41</v>
      </c>
      <c r="G321">
        <v>429572.13</v>
      </c>
      <c r="H321">
        <v>79</v>
      </c>
    </row>
    <row r="322" spans="1:8" x14ac:dyDescent="0.3">
      <c r="A322" t="s">
        <v>33</v>
      </c>
      <c r="B322" t="s">
        <v>16</v>
      </c>
      <c r="C322" t="s">
        <v>13643</v>
      </c>
      <c r="D322">
        <v>9</v>
      </c>
      <c r="E322">
        <v>2023</v>
      </c>
      <c r="F322">
        <v>531874.53</v>
      </c>
      <c r="G322">
        <v>468175.97</v>
      </c>
      <c r="H322">
        <v>88</v>
      </c>
    </row>
    <row r="323" spans="1:8" x14ac:dyDescent="0.3">
      <c r="A323" t="s">
        <v>33</v>
      </c>
      <c r="B323" t="s">
        <v>16</v>
      </c>
      <c r="C323" t="s">
        <v>13644</v>
      </c>
      <c r="D323">
        <v>10</v>
      </c>
      <c r="E323">
        <v>2023</v>
      </c>
      <c r="F323">
        <v>739816.26</v>
      </c>
      <c r="G323">
        <v>923481.39</v>
      </c>
      <c r="H323">
        <v>124.8</v>
      </c>
    </row>
    <row r="324" spans="1:8" x14ac:dyDescent="0.3">
      <c r="A324" t="s">
        <v>33</v>
      </c>
      <c r="B324" t="s">
        <v>16</v>
      </c>
      <c r="C324" t="s">
        <v>13645</v>
      </c>
      <c r="D324">
        <v>11</v>
      </c>
      <c r="E324">
        <v>2023</v>
      </c>
      <c r="F324">
        <v>664360.39</v>
      </c>
      <c r="G324">
        <v>791121.81</v>
      </c>
      <c r="H324">
        <v>119.1</v>
      </c>
    </row>
    <row r="325" spans="1:8" x14ac:dyDescent="0.3">
      <c r="A325" t="s">
        <v>33</v>
      </c>
      <c r="B325" t="s">
        <v>16</v>
      </c>
      <c r="C325" t="s">
        <v>13646</v>
      </c>
      <c r="D325">
        <v>12</v>
      </c>
      <c r="E325">
        <v>2023</v>
      </c>
      <c r="F325">
        <v>776226.37</v>
      </c>
      <c r="G325">
        <v>829687.85</v>
      </c>
      <c r="H325">
        <v>106.9</v>
      </c>
    </row>
    <row r="326" spans="1:8" x14ac:dyDescent="0.3">
      <c r="A326" t="s">
        <v>33</v>
      </c>
      <c r="B326" t="s">
        <v>38</v>
      </c>
      <c r="C326" t="s">
        <v>13635</v>
      </c>
      <c r="D326">
        <v>1</v>
      </c>
      <c r="E326">
        <v>2023</v>
      </c>
      <c r="F326">
        <v>428459.58</v>
      </c>
      <c r="G326">
        <v>522570.36</v>
      </c>
      <c r="H326">
        <v>122</v>
      </c>
    </row>
    <row r="327" spans="1:8" x14ac:dyDescent="0.3">
      <c r="A327" t="s">
        <v>33</v>
      </c>
      <c r="B327" t="s">
        <v>38</v>
      </c>
      <c r="C327" t="s">
        <v>13636</v>
      </c>
      <c r="D327">
        <v>2</v>
      </c>
      <c r="E327">
        <v>2023</v>
      </c>
      <c r="F327">
        <v>418233.72</v>
      </c>
      <c r="G327">
        <v>427150.48</v>
      </c>
      <c r="H327">
        <v>102.1</v>
      </c>
    </row>
    <row r="328" spans="1:8" x14ac:dyDescent="0.3">
      <c r="A328" t="s">
        <v>33</v>
      </c>
      <c r="B328" t="s">
        <v>38</v>
      </c>
      <c r="C328" t="s">
        <v>13637</v>
      </c>
      <c r="D328">
        <v>3</v>
      </c>
      <c r="E328">
        <v>2023</v>
      </c>
      <c r="F328">
        <v>447669.57</v>
      </c>
      <c r="G328">
        <v>410894.42</v>
      </c>
      <c r="H328">
        <v>91.8</v>
      </c>
    </row>
    <row r="329" spans="1:8" x14ac:dyDescent="0.3">
      <c r="A329" t="s">
        <v>33</v>
      </c>
      <c r="B329" t="s">
        <v>38</v>
      </c>
      <c r="C329" t="s">
        <v>13638</v>
      </c>
      <c r="D329">
        <v>4</v>
      </c>
      <c r="E329">
        <v>2023</v>
      </c>
      <c r="F329">
        <v>415984.86</v>
      </c>
      <c r="G329">
        <v>359756.14</v>
      </c>
      <c r="H329">
        <v>86.5</v>
      </c>
    </row>
    <row r="330" spans="1:8" x14ac:dyDescent="0.3">
      <c r="A330" t="s">
        <v>33</v>
      </c>
      <c r="B330" t="s">
        <v>38</v>
      </c>
      <c r="C330" t="s">
        <v>13639</v>
      </c>
      <c r="D330">
        <v>5</v>
      </c>
      <c r="E330">
        <v>2023</v>
      </c>
      <c r="F330">
        <v>418459.72</v>
      </c>
      <c r="G330">
        <v>365060.76</v>
      </c>
      <c r="H330">
        <v>87.2</v>
      </c>
    </row>
    <row r="331" spans="1:8" x14ac:dyDescent="0.3">
      <c r="A331" t="s">
        <v>33</v>
      </c>
      <c r="B331" t="s">
        <v>38</v>
      </c>
      <c r="C331" t="s">
        <v>13640</v>
      </c>
      <c r="D331">
        <v>6</v>
      </c>
      <c r="E331">
        <v>2023</v>
      </c>
      <c r="F331">
        <v>486604.35</v>
      </c>
      <c r="G331">
        <v>450524.9</v>
      </c>
      <c r="H331">
        <v>92.6</v>
      </c>
    </row>
    <row r="332" spans="1:8" x14ac:dyDescent="0.3">
      <c r="A332" t="s">
        <v>33</v>
      </c>
      <c r="B332" t="s">
        <v>38</v>
      </c>
      <c r="C332" t="s">
        <v>13641</v>
      </c>
      <c r="D332">
        <v>7</v>
      </c>
      <c r="E332">
        <v>2023</v>
      </c>
      <c r="F332">
        <v>413725.43</v>
      </c>
      <c r="G332">
        <v>404129.5</v>
      </c>
      <c r="H332">
        <v>97.7</v>
      </c>
    </row>
    <row r="333" spans="1:8" x14ac:dyDescent="0.3">
      <c r="A333" t="s">
        <v>33</v>
      </c>
      <c r="B333" t="s">
        <v>38</v>
      </c>
      <c r="C333" t="s">
        <v>13642</v>
      </c>
      <c r="D333">
        <v>8</v>
      </c>
      <c r="E333">
        <v>2023</v>
      </c>
      <c r="F333">
        <v>442782.03</v>
      </c>
      <c r="G333">
        <v>382515.67</v>
      </c>
      <c r="H333">
        <v>86.4</v>
      </c>
    </row>
    <row r="334" spans="1:8" x14ac:dyDescent="0.3">
      <c r="A334" t="s">
        <v>33</v>
      </c>
      <c r="B334" t="s">
        <v>38</v>
      </c>
      <c r="C334" t="s">
        <v>13643</v>
      </c>
      <c r="D334">
        <v>9</v>
      </c>
      <c r="E334">
        <v>2023</v>
      </c>
      <c r="F334">
        <v>412013.64</v>
      </c>
      <c r="G334">
        <v>477591.89</v>
      </c>
      <c r="H334">
        <v>115.9</v>
      </c>
    </row>
    <row r="335" spans="1:8" x14ac:dyDescent="0.3">
      <c r="A335" t="s">
        <v>33</v>
      </c>
      <c r="B335" t="s">
        <v>38</v>
      </c>
      <c r="C335" t="s">
        <v>13644</v>
      </c>
      <c r="D335">
        <v>10</v>
      </c>
      <c r="E335">
        <v>2023</v>
      </c>
      <c r="F335">
        <v>576967.68000000005</v>
      </c>
      <c r="G335">
        <v>546286.34</v>
      </c>
      <c r="H335">
        <v>94.7</v>
      </c>
    </row>
    <row r="336" spans="1:8" x14ac:dyDescent="0.3">
      <c r="A336" t="s">
        <v>33</v>
      </c>
      <c r="B336" t="s">
        <v>38</v>
      </c>
      <c r="C336" t="s">
        <v>13645</v>
      </c>
      <c r="D336">
        <v>11</v>
      </c>
      <c r="E336">
        <v>2023</v>
      </c>
      <c r="F336">
        <v>496370.98</v>
      </c>
      <c r="G336">
        <v>480623.01</v>
      </c>
      <c r="H336">
        <v>96.8</v>
      </c>
    </row>
    <row r="337" spans="1:8" x14ac:dyDescent="0.3">
      <c r="A337" t="s">
        <v>33</v>
      </c>
      <c r="B337" t="s">
        <v>38</v>
      </c>
      <c r="C337" t="s">
        <v>13646</v>
      </c>
      <c r="D337">
        <v>12</v>
      </c>
      <c r="E337">
        <v>2023</v>
      </c>
      <c r="F337">
        <v>561972.21</v>
      </c>
      <c r="G337">
        <v>632010.13</v>
      </c>
      <c r="H337">
        <v>112.5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3:N15"/>
  <sheetViews>
    <sheetView zoomScale="85" zoomScaleNormal="85" workbookViewId="0">
      <selection activeCell="B25" sqref="B25"/>
    </sheetView>
  </sheetViews>
  <sheetFormatPr defaultRowHeight="14.4" x14ac:dyDescent="0.3"/>
  <cols>
    <col min="1" max="1" width="19.6640625" bestFit="1" customWidth="1"/>
    <col min="2" max="2" width="16.44140625" bestFit="1" customWidth="1"/>
    <col min="3" max="13" width="8.21875" bestFit="1" customWidth="1"/>
    <col min="14" max="14" width="11.44140625" bestFit="1" customWidth="1"/>
    <col min="15" max="15" width="13.21875" bestFit="1" customWidth="1"/>
    <col min="16" max="26" width="8" bestFit="1" customWidth="1"/>
    <col min="27" max="27" width="16" bestFit="1" customWidth="1"/>
    <col min="28" max="28" width="18.5546875" bestFit="1" customWidth="1"/>
    <col min="29" max="39" width="8" bestFit="1" customWidth="1"/>
    <col min="40" max="40" width="21.44140625" bestFit="1" customWidth="1"/>
    <col min="41" max="41" width="18.5546875" bestFit="1" customWidth="1"/>
    <col min="42" max="52" width="8" bestFit="1" customWidth="1"/>
    <col min="53" max="53" width="21.44140625" bestFit="1" customWidth="1"/>
    <col min="54" max="54" width="15.21875" bestFit="1" customWidth="1"/>
    <col min="55" max="65" width="8" bestFit="1" customWidth="1"/>
    <col min="66" max="66" width="18" bestFit="1" customWidth="1"/>
    <col min="67" max="67" width="17.109375" bestFit="1" customWidth="1"/>
    <col min="68" max="78" width="8" bestFit="1" customWidth="1"/>
    <col min="79" max="79" width="19.88671875" bestFit="1" customWidth="1"/>
    <col min="80" max="80" width="18.6640625" bestFit="1" customWidth="1"/>
    <col min="81" max="91" width="8" bestFit="1" customWidth="1"/>
    <col min="92" max="92" width="21.5546875" bestFit="1" customWidth="1"/>
    <col min="93" max="93" width="22.77734375" bestFit="1" customWidth="1"/>
    <col min="94" max="104" width="8" bestFit="1" customWidth="1"/>
    <col min="105" max="105" width="25.6640625" bestFit="1" customWidth="1"/>
    <col min="106" max="106" width="16.6640625" bestFit="1" customWidth="1"/>
    <col min="107" max="117" width="8" bestFit="1" customWidth="1"/>
    <col min="118" max="118" width="19.44140625" bestFit="1" customWidth="1"/>
    <col min="119" max="119" width="15.6640625" bestFit="1" customWidth="1"/>
    <col min="120" max="130" width="8" bestFit="1" customWidth="1"/>
    <col min="131" max="131" width="18.44140625" bestFit="1" customWidth="1"/>
    <col min="132" max="132" width="18.21875" bestFit="1" customWidth="1"/>
    <col min="133" max="143" width="8" bestFit="1" customWidth="1"/>
    <col min="144" max="144" width="21" bestFit="1" customWidth="1"/>
    <col min="145" max="145" width="14.21875" bestFit="1" customWidth="1"/>
    <col min="146" max="156" width="8" bestFit="1" customWidth="1"/>
    <col min="157" max="157" width="17" bestFit="1" customWidth="1"/>
    <col min="158" max="158" width="13.5546875" bestFit="1" customWidth="1"/>
    <col min="159" max="169" width="8" bestFit="1" customWidth="1"/>
    <col min="170" max="170" width="16.33203125" bestFit="1" customWidth="1"/>
    <col min="171" max="171" width="12" bestFit="1" customWidth="1"/>
    <col min="172" max="182" width="8" bestFit="1" customWidth="1"/>
    <col min="183" max="183" width="14.77734375" bestFit="1" customWidth="1"/>
    <col min="184" max="184" width="15.5546875" bestFit="1" customWidth="1"/>
    <col min="185" max="195" width="8" bestFit="1" customWidth="1"/>
    <col min="196" max="196" width="18.33203125" bestFit="1" customWidth="1"/>
    <col min="197" max="197" width="23.109375" bestFit="1" customWidth="1"/>
    <col min="198" max="208" width="8" bestFit="1" customWidth="1"/>
    <col min="209" max="209" width="26" bestFit="1" customWidth="1"/>
    <col min="210" max="210" width="13.44140625" bestFit="1" customWidth="1"/>
    <col min="211" max="221" width="8" bestFit="1" customWidth="1"/>
    <col min="222" max="222" width="16.21875" bestFit="1" customWidth="1"/>
    <col min="223" max="223" width="17.44140625" bestFit="1" customWidth="1"/>
    <col min="224" max="234" width="8" bestFit="1" customWidth="1"/>
    <col min="235" max="235" width="20.21875" bestFit="1" customWidth="1"/>
    <col min="236" max="236" width="19" bestFit="1" customWidth="1"/>
    <col min="237" max="247" width="8" bestFit="1" customWidth="1"/>
    <col min="248" max="248" width="21.88671875" bestFit="1" customWidth="1"/>
    <col min="249" max="249" width="14.109375" bestFit="1" customWidth="1"/>
    <col min="250" max="260" width="8" bestFit="1" customWidth="1"/>
    <col min="261" max="261" width="16.88671875" bestFit="1" customWidth="1"/>
    <col min="262" max="262" width="13.33203125" bestFit="1" customWidth="1"/>
    <col min="263" max="273" width="8" bestFit="1" customWidth="1"/>
    <col min="274" max="274" width="16.109375" bestFit="1" customWidth="1"/>
    <col min="275" max="275" width="18.88671875" bestFit="1" customWidth="1"/>
    <col min="276" max="286" width="8" bestFit="1" customWidth="1"/>
    <col min="287" max="287" width="21.77734375" bestFit="1" customWidth="1"/>
    <col min="288" max="288" width="14.88671875" bestFit="1" customWidth="1"/>
    <col min="289" max="299" width="8" bestFit="1" customWidth="1"/>
    <col min="300" max="300" width="17.77734375" bestFit="1" customWidth="1"/>
    <col min="301" max="301" width="9.77734375" bestFit="1" customWidth="1"/>
    <col min="302" max="312" width="8" bestFit="1" customWidth="1"/>
    <col min="313" max="313" width="12.44140625" bestFit="1" customWidth="1"/>
    <col min="314" max="314" width="15.77734375" bestFit="1" customWidth="1"/>
    <col min="315" max="325" width="8" bestFit="1" customWidth="1"/>
    <col min="326" max="326" width="18.5546875" bestFit="1" customWidth="1"/>
    <col min="327" max="327" width="15.109375" bestFit="1" customWidth="1"/>
    <col min="328" max="338" width="8" bestFit="1" customWidth="1"/>
    <col min="339" max="339" width="17.88671875" bestFit="1" customWidth="1"/>
    <col min="340" max="340" width="12.88671875" bestFit="1" customWidth="1"/>
    <col min="341" max="351" width="8" bestFit="1" customWidth="1"/>
    <col min="352" max="352" width="15.6640625" bestFit="1" customWidth="1"/>
    <col min="353" max="353" width="19.5546875" bestFit="1" customWidth="1"/>
    <col min="354" max="364" width="8" bestFit="1" customWidth="1"/>
    <col min="365" max="365" width="22.33203125" bestFit="1" customWidth="1"/>
    <col min="366" max="366" width="18.5546875" bestFit="1" customWidth="1"/>
    <col min="367" max="377" width="8" bestFit="1" customWidth="1"/>
    <col min="378" max="378" width="21.44140625" bestFit="1" customWidth="1"/>
    <col min="379" max="379" width="12.33203125" bestFit="1" customWidth="1"/>
    <col min="380" max="390" width="8" bestFit="1" customWidth="1"/>
    <col min="391" max="391" width="15.109375" bestFit="1" customWidth="1"/>
    <col min="392" max="392" width="16.109375" bestFit="1" customWidth="1"/>
    <col min="393" max="403" width="8" bestFit="1" customWidth="1"/>
    <col min="404" max="404" width="18.88671875" bestFit="1" customWidth="1"/>
    <col min="405" max="405" width="12.21875" bestFit="1" customWidth="1"/>
    <col min="406" max="416" width="8" bestFit="1" customWidth="1"/>
    <col min="417" max="417" width="15" bestFit="1" customWidth="1"/>
    <col min="418" max="418" width="15.6640625" bestFit="1" customWidth="1"/>
    <col min="419" max="429" width="8" bestFit="1" customWidth="1"/>
    <col min="430" max="430" width="18.44140625" bestFit="1" customWidth="1"/>
    <col min="431" max="431" width="14.21875" bestFit="1" customWidth="1"/>
    <col min="432" max="442" width="8" bestFit="1" customWidth="1"/>
    <col min="443" max="443" width="17" bestFit="1" customWidth="1"/>
    <col min="444" max="444" width="21.5546875" bestFit="1" customWidth="1"/>
    <col min="445" max="455" width="8" bestFit="1" customWidth="1"/>
    <col min="456" max="456" width="24.33203125" bestFit="1" customWidth="1"/>
    <col min="457" max="457" width="17.5546875" bestFit="1" customWidth="1"/>
    <col min="458" max="468" width="8" bestFit="1" customWidth="1"/>
    <col min="469" max="469" width="20.33203125" bestFit="1" customWidth="1"/>
    <col min="470" max="470" width="17.109375" bestFit="1" customWidth="1"/>
    <col min="471" max="481" width="8" bestFit="1" customWidth="1"/>
    <col min="482" max="482" width="19.88671875" bestFit="1" customWidth="1"/>
    <col min="483" max="483" width="10.21875" bestFit="1" customWidth="1"/>
    <col min="484" max="494" width="8" bestFit="1" customWidth="1"/>
    <col min="495" max="495" width="12.88671875" bestFit="1" customWidth="1"/>
    <col min="496" max="496" width="12.77734375" bestFit="1" customWidth="1"/>
    <col min="497" max="507" width="8" bestFit="1" customWidth="1"/>
    <col min="508" max="508" width="15.5546875" bestFit="1" customWidth="1"/>
    <col min="509" max="509" width="20" bestFit="1" customWidth="1"/>
    <col min="510" max="520" width="8" bestFit="1" customWidth="1"/>
    <col min="521" max="521" width="22.77734375" bestFit="1" customWidth="1"/>
    <col min="522" max="522" width="13" bestFit="1" customWidth="1"/>
    <col min="523" max="533" width="8" bestFit="1" customWidth="1"/>
    <col min="534" max="534" width="15.77734375" bestFit="1" customWidth="1"/>
    <col min="535" max="535" width="15.88671875" bestFit="1" customWidth="1"/>
    <col min="536" max="546" width="8" bestFit="1" customWidth="1"/>
    <col min="547" max="547" width="18.6640625" bestFit="1" customWidth="1"/>
    <col min="548" max="548" width="21.21875" bestFit="1" customWidth="1"/>
    <col min="549" max="559" width="8" bestFit="1" customWidth="1"/>
    <col min="560" max="560" width="24" bestFit="1" customWidth="1"/>
    <col min="561" max="561" width="11" bestFit="1" customWidth="1"/>
    <col min="562" max="572" width="8" bestFit="1" customWidth="1"/>
    <col min="573" max="573" width="13.77734375" bestFit="1" customWidth="1"/>
    <col min="574" max="574" width="19.6640625" bestFit="1" customWidth="1"/>
    <col min="575" max="585" width="8" bestFit="1" customWidth="1"/>
    <col min="586" max="586" width="22.44140625" bestFit="1" customWidth="1"/>
    <col min="587" max="587" width="17.44140625" bestFit="1" customWidth="1"/>
    <col min="588" max="598" width="8" bestFit="1" customWidth="1"/>
    <col min="599" max="599" width="20.21875" bestFit="1" customWidth="1"/>
    <col min="600" max="600" width="15.5546875" bestFit="1" customWidth="1"/>
    <col min="601" max="611" width="8" bestFit="1" customWidth="1"/>
    <col min="612" max="612" width="18.33203125" bestFit="1" customWidth="1"/>
    <col min="613" max="613" width="15.6640625" bestFit="1" customWidth="1"/>
    <col min="614" max="624" width="8" bestFit="1" customWidth="1"/>
    <col min="625" max="625" width="18.44140625" bestFit="1" customWidth="1"/>
    <col min="626" max="626" width="12" bestFit="1" customWidth="1"/>
    <col min="627" max="637" width="8" bestFit="1" customWidth="1"/>
    <col min="638" max="638" width="14.77734375" bestFit="1" customWidth="1"/>
    <col min="639" max="639" width="11.6640625" bestFit="1" customWidth="1"/>
    <col min="640" max="650" width="8" bestFit="1" customWidth="1"/>
    <col min="651" max="651" width="14.44140625" bestFit="1" customWidth="1"/>
    <col min="652" max="652" width="17.109375" bestFit="1" customWidth="1"/>
    <col min="653" max="663" width="8" bestFit="1" customWidth="1"/>
    <col min="664" max="664" width="19.88671875" bestFit="1" customWidth="1"/>
    <col min="665" max="665" width="13.109375" bestFit="1" customWidth="1"/>
    <col min="666" max="676" width="8" bestFit="1" customWidth="1"/>
    <col min="677" max="677" width="15.88671875" bestFit="1" customWidth="1"/>
    <col min="678" max="678" width="17.44140625" bestFit="1" customWidth="1"/>
    <col min="679" max="689" width="8" bestFit="1" customWidth="1"/>
    <col min="690" max="690" width="20.21875" bestFit="1" customWidth="1"/>
    <col min="691" max="691" width="14.33203125" bestFit="1" customWidth="1"/>
    <col min="692" max="702" width="8" bestFit="1" customWidth="1"/>
    <col min="703" max="703" width="17.21875" bestFit="1" customWidth="1"/>
    <col min="704" max="704" width="13.5546875" bestFit="1" customWidth="1"/>
    <col min="705" max="715" width="8" bestFit="1" customWidth="1"/>
    <col min="716" max="716" width="16.33203125" bestFit="1" customWidth="1"/>
    <col min="717" max="717" width="16.6640625" bestFit="1" customWidth="1"/>
    <col min="718" max="728" width="8" bestFit="1" customWidth="1"/>
    <col min="729" max="729" width="19.44140625" bestFit="1" customWidth="1"/>
    <col min="730" max="730" width="16.6640625" bestFit="1" customWidth="1"/>
    <col min="731" max="741" width="8" bestFit="1" customWidth="1"/>
    <col min="742" max="742" width="19.44140625" bestFit="1" customWidth="1"/>
    <col min="743" max="743" width="11.5546875" bestFit="1" customWidth="1"/>
    <col min="744" max="754" width="8" bestFit="1" customWidth="1"/>
    <col min="755" max="755" width="14.33203125" bestFit="1" customWidth="1"/>
    <col min="756" max="756" width="13.44140625" bestFit="1" customWidth="1"/>
    <col min="757" max="767" width="8" bestFit="1" customWidth="1"/>
    <col min="768" max="768" width="16.21875" bestFit="1" customWidth="1"/>
    <col min="769" max="769" width="12.6640625" bestFit="1" customWidth="1"/>
    <col min="770" max="780" width="8" bestFit="1" customWidth="1"/>
    <col min="781" max="781" width="15.44140625" bestFit="1" customWidth="1"/>
    <col min="782" max="782" width="22" bestFit="1" customWidth="1"/>
    <col min="783" max="793" width="8" bestFit="1" customWidth="1"/>
    <col min="794" max="794" width="24.77734375" bestFit="1" customWidth="1"/>
    <col min="795" max="795" width="10.5546875" bestFit="1" customWidth="1"/>
    <col min="796" max="806" width="8" bestFit="1" customWidth="1"/>
    <col min="807" max="807" width="13.33203125" bestFit="1" customWidth="1"/>
    <col min="808" max="808" width="12.109375" bestFit="1" customWidth="1"/>
    <col min="809" max="819" width="8" bestFit="1" customWidth="1"/>
    <col min="820" max="820" width="14.88671875" bestFit="1" customWidth="1"/>
    <col min="821" max="821" width="17.77734375" bestFit="1" customWidth="1"/>
    <col min="822" max="832" width="8" bestFit="1" customWidth="1"/>
    <col min="833" max="833" width="20.5546875" bestFit="1" customWidth="1"/>
    <col min="834" max="834" width="22.77734375" bestFit="1" customWidth="1"/>
    <col min="835" max="845" width="8" bestFit="1" customWidth="1"/>
    <col min="846" max="846" width="25.6640625" bestFit="1" customWidth="1"/>
    <col min="847" max="847" width="14.33203125" bestFit="1" customWidth="1"/>
    <col min="848" max="858" width="8" bestFit="1" customWidth="1"/>
    <col min="859" max="859" width="17.21875" bestFit="1" customWidth="1"/>
    <col min="860" max="860" width="21.109375" bestFit="1" customWidth="1"/>
    <col min="861" max="871" width="8" bestFit="1" customWidth="1"/>
    <col min="872" max="872" width="23.88671875" bestFit="1" customWidth="1"/>
    <col min="873" max="873" width="14.109375" bestFit="1" customWidth="1"/>
    <col min="874" max="884" width="8" bestFit="1" customWidth="1"/>
    <col min="885" max="885" width="16.88671875" bestFit="1" customWidth="1"/>
    <col min="886" max="886" width="20.77734375" bestFit="1" customWidth="1"/>
    <col min="887" max="897" width="8" bestFit="1" customWidth="1"/>
    <col min="898" max="898" width="23.5546875" bestFit="1" customWidth="1"/>
    <col min="899" max="899" width="11" bestFit="1" customWidth="1"/>
    <col min="900" max="910" width="8" bestFit="1" customWidth="1"/>
    <col min="911" max="911" width="13.77734375" bestFit="1" customWidth="1"/>
    <col min="912" max="912" width="10.77734375" bestFit="1" customWidth="1"/>
  </cols>
  <sheetData>
    <row r="3" spans="1:14" x14ac:dyDescent="0.3">
      <c r="A3" s="4" t="s">
        <v>13651</v>
      </c>
      <c r="B3" s="4" t="s">
        <v>13649</v>
      </c>
    </row>
    <row r="4" spans="1:14" x14ac:dyDescent="0.3">
      <c r="A4" s="4" t="s">
        <v>13647</v>
      </c>
      <c r="B4" t="s">
        <v>13635</v>
      </c>
      <c r="C4" t="s">
        <v>13636</v>
      </c>
      <c r="D4" t="s">
        <v>13637</v>
      </c>
      <c r="E4" t="s">
        <v>13638</v>
      </c>
      <c r="F4" t="s">
        <v>13639</v>
      </c>
      <c r="G4" t="s">
        <v>13640</v>
      </c>
      <c r="H4" t="s">
        <v>13641</v>
      </c>
      <c r="I4" t="s">
        <v>13642</v>
      </c>
      <c r="J4" t="s">
        <v>13643</v>
      </c>
      <c r="K4" t="s">
        <v>13644</v>
      </c>
      <c r="L4" t="s">
        <v>13645</v>
      </c>
      <c r="M4" t="s">
        <v>13646</v>
      </c>
      <c r="N4" t="s">
        <v>13648</v>
      </c>
    </row>
    <row r="5" spans="1:14" x14ac:dyDescent="0.3">
      <c r="A5" s="5" t="s">
        <v>128</v>
      </c>
      <c r="B5" s="7">
        <v>8.5830955089617189E-2</v>
      </c>
      <c r="C5" s="7">
        <v>0.16445473593218993</v>
      </c>
      <c r="D5" s="7">
        <v>0.11514491172934629</v>
      </c>
      <c r="E5" s="7">
        <v>9.8221739966299224E-2</v>
      </c>
      <c r="F5" s="7">
        <v>7.5444498588186276E-2</v>
      </c>
      <c r="G5" s="7">
        <v>0.10787904622567884</v>
      </c>
      <c r="H5" s="7">
        <v>0.1721734332171268</v>
      </c>
      <c r="I5" s="7">
        <v>0.10501928454662431</v>
      </c>
      <c r="J5" s="7">
        <v>7.019639364605644E-2</v>
      </c>
      <c r="K5" s="7">
        <v>0.12190263869210605</v>
      </c>
      <c r="L5" s="7">
        <v>9.7864670270602985E-2</v>
      </c>
      <c r="M5" s="7">
        <v>0.15024289656828099</v>
      </c>
      <c r="N5" s="7">
        <v>0.11381950965081114</v>
      </c>
    </row>
    <row r="6" spans="1:14" x14ac:dyDescent="0.3">
      <c r="A6" s="5" t="s">
        <v>243</v>
      </c>
      <c r="B6" s="7">
        <v>0.10259463588234916</v>
      </c>
      <c r="C6" s="7">
        <v>7.7858820427899891E-2</v>
      </c>
      <c r="D6" s="7">
        <v>0.15411957668750839</v>
      </c>
      <c r="E6" s="7">
        <v>0.13289349348093574</v>
      </c>
      <c r="F6" s="7">
        <v>0.11565431346328159</v>
      </c>
      <c r="G6" s="7">
        <v>0.1253512361676038</v>
      </c>
      <c r="H6" s="7">
        <v>7.1712661603034203E-2</v>
      </c>
      <c r="I6" s="7">
        <v>0.10379689269220077</v>
      </c>
      <c r="J6" s="7">
        <v>0.13939755586546332</v>
      </c>
      <c r="K6" s="7">
        <v>9.8020270618146471E-2</v>
      </c>
      <c r="L6" s="7">
        <v>8.6694540458382388E-2</v>
      </c>
      <c r="M6" s="7">
        <v>0.12254635445740189</v>
      </c>
      <c r="N6" s="7">
        <v>0.11149971564260786</v>
      </c>
    </row>
    <row r="7" spans="1:14" x14ac:dyDescent="0.3">
      <c r="A7" s="5" t="s">
        <v>154</v>
      </c>
      <c r="B7" s="7">
        <v>0.11959410907634542</v>
      </c>
      <c r="C7" s="7">
        <v>0.13385067686901911</v>
      </c>
      <c r="D7" s="7">
        <v>7.3689239729923348E-2</v>
      </c>
      <c r="E7" s="7">
        <v>6.4844936802148118E-2</v>
      </c>
      <c r="F7" s="7">
        <v>7.9074669434731307E-2</v>
      </c>
      <c r="G7" s="7">
        <v>0.12939952520069009</v>
      </c>
      <c r="H7" s="7">
        <v>0.11390705893459066</v>
      </c>
      <c r="I7" s="7">
        <v>0.10057886439306001</v>
      </c>
      <c r="J7" s="7">
        <v>0.16913706382754129</v>
      </c>
      <c r="K7" s="7">
        <v>0.1068804074903893</v>
      </c>
      <c r="L7" s="7">
        <v>0.11578720778628618</v>
      </c>
      <c r="M7" s="7">
        <v>5.3080991451999897E-2</v>
      </c>
      <c r="N7" s="7">
        <v>0.10338213883172916</v>
      </c>
    </row>
    <row r="8" spans="1:14" x14ac:dyDescent="0.3">
      <c r="A8" s="5" t="s">
        <v>301</v>
      </c>
      <c r="B8" s="7">
        <v>0.11785512664956928</v>
      </c>
      <c r="C8" s="7">
        <v>0.10741280787870419</v>
      </c>
      <c r="D8" s="7">
        <v>7.2238952576206217E-2</v>
      </c>
      <c r="E8" s="7">
        <v>0.13207818147846481</v>
      </c>
      <c r="F8" s="7">
        <v>8.2148032505818314E-2</v>
      </c>
      <c r="G8" s="7">
        <v>7.577977617171712E-2</v>
      </c>
      <c r="H8" s="7">
        <v>7.8335798010075369E-2</v>
      </c>
      <c r="I8" s="7">
        <v>7.0484199906772099E-2</v>
      </c>
      <c r="J8" s="7">
        <v>0.12860299404301681</v>
      </c>
      <c r="K8" s="7">
        <v>0.14525467401413253</v>
      </c>
      <c r="L8" s="7">
        <v>9.3537546172801911E-2</v>
      </c>
      <c r="M8" s="7">
        <v>0.11672286581336991</v>
      </c>
      <c r="N8" s="7">
        <v>0.10198055840947699</v>
      </c>
    </row>
    <row r="9" spans="1:14" x14ac:dyDescent="0.3">
      <c r="A9" s="5" t="s">
        <v>110</v>
      </c>
      <c r="B9" s="7">
        <v>6.5345217991618201E-2</v>
      </c>
      <c r="C9" s="7">
        <v>9.2489171668090051E-2</v>
      </c>
      <c r="D9" s="7">
        <v>0.10348269219331412</v>
      </c>
      <c r="E9" s="7">
        <v>8.1557847315333845E-2</v>
      </c>
      <c r="F9" s="7">
        <v>8.8026574479894301E-2</v>
      </c>
      <c r="G9" s="7">
        <v>0.11607466058465096</v>
      </c>
      <c r="H9" s="7">
        <v>0.10398844785546153</v>
      </c>
      <c r="I9" s="7">
        <v>8.2770258671486963E-2</v>
      </c>
      <c r="J9" s="7">
        <v>0.12325508556304908</v>
      </c>
      <c r="K9" s="7">
        <v>0.14642312518206363</v>
      </c>
      <c r="L9" s="7">
        <v>0.11505809333253644</v>
      </c>
      <c r="M9" s="7">
        <v>0.10743991970342437</v>
      </c>
      <c r="N9" s="7">
        <v>0.101549733076664</v>
      </c>
    </row>
    <row r="10" spans="1:14" x14ac:dyDescent="0.3">
      <c r="A10" s="5" t="s">
        <v>178</v>
      </c>
      <c r="B10" s="7">
        <v>0.10591034061899261</v>
      </c>
      <c r="C10" s="7">
        <v>0.11069695926268962</v>
      </c>
      <c r="D10" s="7">
        <v>6.868731732326451E-2</v>
      </c>
      <c r="E10" s="7">
        <v>0.10217219780480634</v>
      </c>
      <c r="F10" s="7">
        <v>0.12513649722409526</v>
      </c>
      <c r="G10" s="7">
        <v>0.11509627907252419</v>
      </c>
      <c r="H10" s="7">
        <v>0.10321596975051495</v>
      </c>
      <c r="I10" s="7">
        <v>0.10544368173832208</v>
      </c>
      <c r="J10" s="7">
        <v>6.8197742948001031E-2</v>
      </c>
      <c r="K10" s="7">
        <v>9.7986960432824274E-2</v>
      </c>
      <c r="L10" s="7">
        <v>0.10245126798969689</v>
      </c>
      <c r="M10" s="7">
        <v>9.1348015047744105E-2</v>
      </c>
      <c r="N10" s="7">
        <v>9.9579682454746341E-2</v>
      </c>
    </row>
    <row r="11" spans="1:14" x14ac:dyDescent="0.3">
      <c r="A11" s="5" t="s">
        <v>282</v>
      </c>
      <c r="B11" s="7">
        <v>0.12796079093578283</v>
      </c>
      <c r="C11" s="7">
        <v>5.078304076409626E-2</v>
      </c>
      <c r="D11" s="7">
        <v>0.10665769977593634</v>
      </c>
      <c r="E11" s="7">
        <v>8.3413966437047377E-2</v>
      </c>
      <c r="F11" s="7">
        <v>0.16032314295351019</v>
      </c>
      <c r="G11" s="7">
        <v>0.14699304234208471</v>
      </c>
      <c r="H11" s="7">
        <v>0.10125760489366957</v>
      </c>
      <c r="I11" s="7">
        <v>7.9147758287240091E-2</v>
      </c>
      <c r="J11" s="7">
        <v>3.5603709797220835E-2</v>
      </c>
      <c r="K11" s="7">
        <v>9.2097686241873547E-2</v>
      </c>
      <c r="L11" s="7">
        <v>8.9858939385199954E-2</v>
      </c>
      <c r="M11" s="7">
        <v>7.6364213236287407E-2</v>
      </c>
      <c r="N11" s="7">
        <v>9.6072886655441933E-2</v>
      </c>
    </row>
    <row r="12" spans="1:14" x14ac:dyDescent="0.3">
      <c r="A12" s="5" t="s">
        <v>272</v>
      </c>
      <c r="B12" s="7">
        <v>0.11063535154937959</v>
      </c>
      <c r="C12" s="7">
        <v>8.4955620379475488E-2</v>
      </c>
      <c r="D12" s="7">
        <v>8.8154258895546275E-2</v>
      </c>
      <c r="E12" s="7">
        <v>9.4829977712448513E-2</v>
      </c>
      <c r="F12" s="7">
        <v>0.10355231972911701</v>
      </c>
      <c r="G12" s="7">
        <v>5.9107807509759774E-2</v>
      </c>
      <c r="H12" s="7">
        <v>0.13586169583290975</v>
      </c>
      <c r="I12" s="7">
        <v>8.5882015859997315E-2</v>
      </c>
      <c r="J12" s="7">
        <v>8.7199931733600924E-2</v>
      </c>
      <c r="K12" s="7">
        <v>4.459765236625382E-2</v>
      </c>
      <c r="L12" s="7">
        <v>0.10024039487520459</v>
      </c>
      <c r="M12" s="7">
        <v>0.10754896539195234</v>
      </c>
      <c r="N12" s="7">
        <v>9.2521389766805975E-2</v>
      </c>
    </row>
    <row r="13" spans="1:14" x14ac:dyDescent="0.3">
      <c r="A13" s="5" t="s">
        <v>44</v>
      </c>
      <c r="B13" s="7">
        <v>0.10203426898990914</v>
      </c>
      <c r="C13" s="7">
        <v>5.6221581813744766E-2</v>
      </c>
      <c r="D13" s="7">
        <v>0.14711033019793812</v>
      </c>
      <c r="E13" s="7">
        <v>0.10979740017110526</v>
      </c>
      <c r="F13" s="7">
        <v>9.3472053609018224E-2</v>
      </c>
      <c r="G13" s="7">
        <v>4.5714548139467737E-2</v>
      </c>
      <c r="H13" s="7">
        <v>5.908214338939189E-2</v>
      </c>
      <c r="I13" s="7">
        <v>0.14589692091797107</v>
      </c>
      <c r="J13" s="7">
        <v>7.7495074638791225E-2</v>
      </c>
      <c r="K13" s="7">
        <v>7.2791374185033633E-2</v>
      </c>
      <c r="L13" s="7">
        <v>0.12608539783148218</v>
      </c>
      <c r="M13" s="7">
        <v>6.3791013731216706E-2</v>
      </c>
      <c r="N13" s="7">
        <v>9.1970675803172502E-2</v>
      </c>
    </row>
    <row r="14" spans="1:14" x14ac:dyDescent="0.3">
      <c r="A14" s="5" t="s">
        <v>121</v>
      </c>
      <c r="B14" s="7">
        <v>6.2239203216436646E-2</v>
      </c>
      <c r="C14" s="7">
        <v>0.12127658500409076</v>
      </c>
      <c r="D14" s="7">
        <v>7.0715020891016306E-2</v>
      </c>
      <c r="E14" s="7">
        <v>0.10019025883141099</v>
      </c>
      <c r="F14" s="7">
        <v>7.7167898012347441E-2</v>
      </c>
      <c r="G14" s="7">
        <v>7.8604078585822745E-2</v>
      </c>
      <c r="H14" s="7">
        <v>6.0465186513225251E-2</v>
      </c>
      <c r="I14" s="7">
        <v>0.12098012298632523</v>
      </c>
      <c r="J14" s="7">
        <v>0.10091444793725893</v>
      </c>
      <c r="K14" s="7">
        <v>7.4045210777176712E-2</v>
      </c>
      <c r="L14" s="7">
        <v>7.2421941897806569E-2</v>
      </c>
      <c r="M14" s="7">
        <v>0.11091476459832235</v>
      </c>
      <c r="N14" s="7">
        <v>8.7623709708543981E-2</v>
      </c>
    </row>
    <row r="15" spans="1:14" x14ac:dyDescent="0.3">
      <c r="A15" s="5" t="s">
        <v>13648</v>
      </c>
      <c r="B15" s="7">
        <v>1</v>
      </c>
      <c r="C15" s="7">
        <v>1</v>
      </c>
      <c r="D15" s="7">
        <v>1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3:F12"/>
  <sheetViews>
    <sheetView workbookViewId="0">
      <selection activeCell="N38" sqref="N3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7" width="12" bestFit="1" customWidth="1"/>
  </cols>
  <sheetData>
    <row r="3" spans="1:6" x14ac:dyDescent="0.3">
      <c r="A3" s="4" t="s">
        <v>13650</v>
      </c>
      <c r="B3" s="4" t="s">
        <v>13649</v>
      </c>
    </row>
    <row r="4" spans="1:6" x14ac:dyDescent="0.3">
      <c r="A4" s="4" t="s">
        <v>13647</v>
      </c>
      <c r="B4" t="s">
        <v>21</v>
      </c>
      <c r="C4" t="s">
        <v>27</v>
      </c>
      <c r="D4" t="s">
        <v>15</v>
      </c>
      <c r="E4" t="s">
        <v>33</v>
      </c>
      <c r="F4" t="s">
        <v>13648</v>
      </c>
    </row>
    <row r="5" spans="1:6" x14ac:dyDescent="0.3">
      <c r="A5" s="5" t="s">
        <v>43</v>
      </c>
      <c r="B5" s="6">
        <v>65737535.750000045</v>
      </c>
      <c r="C5" s="6">
        <v>72703282.300000042</v>
      </c>
      <c r="D5" s="6">
        <v>80109466.85999997</v>
      </c>
      <c r="E5" s="6">
        <v>77666209.990000024</v>
      </c>
      <c r="F5" s="6">
        <v>296216494.90000004</v>
      </c>
    </row>
    <row r="6" spans="1:6" x14ac:dyDescent="0.3">
      <c r="A6" s="5" t="s">
        <v>22</v>
      </c>
      <c r="B6" s="6">
        <v>17138443.460000001</v>
      </c>
      <c r="C6" s="6">
        <v>19742385.669999994</v>
      </c>
      <c r="D6" s="6">
        <v>19015019.760000009</v>
      </c>
      <c r="E6" s="6">
        <v>20393201.530000001</v>
      </c>
      <c r="F6" s="6">
        <v>76289050.420000002</v>
      </c>
    </row>
    <row r="7" spans="1:6" x14ac:dyDescent="0.3">
      <c r="A7" s="5" t="s">
        <v>28</v>
      </c>
      <c r="B7" s="6">
        <v>3248987.4800000009</v>
      </c>
      <c r="C7" s="6">
        <v>4086190.1199999973</v>
      </c>
      <c r="D7" s="6">
        <v>4599040.9100000011</v>
      </c>
      <c r="E7" s="6">
        <v>4158238.5300000003</v>
      </c>
      <c r="F7" s="6">
        <v>16092457.039999999</v>
      </c>
    </row>
    <row r="8" spans="1:6" x14ac:dyDescent="0.3">
      <c r="A8" s="5" t="s">
        <v>81</v>
      </c>
      <c r="B8" s="6">
        <v>3995106.8299999982</v>
      </c>
      <c r="C8" s="6">
        <v>3704436.6100000008</v>
      </c>
      <c r="D8" s="6">
        <v>3935745.2500000014</v>
      </c>
      <c r="E8" s="6">
        <v>4116469.0499999989</v>
      </c>
      <c r="F8" s="6">
        <v>15751757.74</v>
      </c>
    </row>
    <row r="9" spans="1:6" x14ac:dyDescent="0.3">
      <c r="A9" s="5" t="s">
        <v>38</v>
      </c>
      <c r="B9" s="6">
        <v>1809723.8600000003</v>
      </c>
      <c r="C9" s="6">
        <v>1562760.4399999995</v>
      </c>
      <c r="D9" s="6">
        <v>1864400.26</v>
      </c>
      <c r="E9" s="6">
        <v>1664874.7399999988</v>
      </c>
      <c r="F9" s="6">
        <v>6901759.2999999989</v>
      </c>
    </row>
    <row r="10" spans="1:6" x14ac:dyDescent="0.3">
      <c r="A10" s="5" t="s">
        <v>52</v>
      </c>
      <c r="B10" s="6">
        <v>1258422.4099999992</v>
      </c>
      <c r="C10" s="6">
        <v>1464371.5200000003</v>
      </c>
      <c r="D10" s="6">
        <v>1459382.7799999991</v>
      </c>
      <c r="E10" s="6">
        <v>1419683.4900000012</v>
      </c>
      <c r="F10" s="6">
        <v>5601860.2000000002</v>
      </c>
    </row>
    <row r="11" spans="1:6" x14ac:dyDescent="0.3">
      <c r="A11" s="5" t="s">
        <v>16</v>
      </c>
      <c r="B11" s="6">
        <v>342808.98</v>
      </c>
      <c r="C11" s="6">
        <v>364810</v>
      </c>
      <c r="D11" s="6">
        <v>410061.67999999988</v>
      </c>
      <c r="E11" s="6">
        <v>431290.11999999982</v>
      </c>
      <c r="F11" s="6">
        <v>1548970.7799999998</v>
      </c>
    </row>
    <row r="12" spans="1:6" x14ac:dyDescent="0.3">
      <c r="A12" s="5" t="s">
        <v>13648</v>
      </c>
      <c r="B12" s="6">
        <v>93531028.770000041</v>
      </c>
      <c r="C12" s="6">
        <v>103628236.66000003</v>
      </c>
      <c r="D12" s="6">
        <v>111393117.49999999</v>
      </c>
      <c r="E12" s="6">
        <v>109849967.45000002</v>
      </c>
      <c r="F12" s="6">
        <v>418402350.38000005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16"/>
  <sheetViews>
    <sheetView workbookViewId="0">
      <selection activeCell="F5" sqref="F5"/>
    </sheetView>
  </sheetViews>
  <sheetFormatPr defaultRowHeight="14.4" x14ac:dyDescent="0.3"/>
  <cols>
    <col min="1" max="1" width="12.5546875" bestFit="1" customWidth="1"/>
    <col min="2" max="3" width="18.21875" bestFit="1" customWidth="1"/>
    <col min="4" max="4" width="15.77734375" customWidth="1"/>
    <col min="5" max="6" width="10" bestFit="1" customWidth="1"/>
    <col min="7" max="7" width="15.33203125" customWidth="1"/>
    <col min="8" max="8" width="35" customWidth="1"/>
    <col min="9" max="271" width="10" bestFit="1" customWidth="1"/>
    <col min="272" max="272" width="9" bestFit="1" customWidth="1"/>
    <col min="273" max="283" width="10" bestFit="1" customWidth="1"/>
    <col min="284" max="284" width="11" bestFit="1" customWidth="1"/>
    <col min="285" max="320" width="10" bestFit="1" customWidth="1"/>
    <col min="321" max="322" width="11" bestFit="1" customWidth="1"/>
    <col min="323" max="325" width="10" bestFit="1" customWidth="1"/>
    <col min="326" max="337" width="11" bestFit="1" customWidth="1"/>
    <col min="338" max="338" width="7" bestFit="1" customWidth="1"/>
    <col min="339" max="340" width="12" bestFit="1" customWidth="1"/>
    <col min="341" max="341" width="14.33203125" bestFit="1" customWidth="1"/>
    <col min="342" max="342" width="11" bestFit="1" customWidth="1"/>
    <col min="343" max="343" width="13.33203125" bestFit="1" customWidth="1"/>
    <col min="344" max="344" width="12" bestFit="1" customWidth="1"/>
    <col min="345" max="345" width="14.33203125" bestFit="1" customWidth="1"/>
    <col min="346" max="346" width="11" bestFit="1" customWidth="1"/>
    <col min="347" max="347" width="13.33203125" bestFit="1" customWidth="1"/>
    <col min="348" max="348" width="12" bestFit="1" customWidth="1"/>
    <col min="349" max="349" width="14.33203125" bestFit="1" customWidth="1"/>
    <col min="350" max="350" width="12" bestFit="1" customWidth="1"/>
    <col min="351" max="351" width="14.33203125" bestFit="1" customWidth="1"/>
    <col min="352" max="352" width="12" bestFit="1" customWidth="1"/>
    <col min="353" max="353" width="14.33203125" bestFit="1" customWidth="1"/>
    <col min="354" max="354" width="12" bestFit="1" customWidth="1"/>
    <col min="355" max="355" width="14.33203125" bestFit="1" customWidth="1"/>
    <col min="356" max="356" width="12" bestFit="1" customWidth="1"/>
    <col min="357" max="357" width="14.33203125" bestFit="1" customWidth="1"/>
    <col min="358" max="358" width="12" bestFit="1" customWidth="1"/>
    <col min="359" max="359" width="14.33203125" bestFit="1" customWidth="1"/>
    <col min="360" max="360" width="12" bestFit="1" customWidth="1"/>
    <col min="361" max="361" width="14.33203125" bestFit="1" customWidth="1"/>
    <col min="362" max="362" width="12" bestFit="1" customWidth="1"/>
    <col min="363" max="363" width="14.33203125" bestFit="1" customWidth="1"/>
    <col min="364" max="364" width="12" bestFit="1" customWidth="1"/>
    <col min="365" max="365" width="14.33203125" bestFit="1" customWidth="1"/>
    <col min="366" max="366" width="12" bestFit="1" customWidth="1"/>
    <col min="367" max="367" width="14.33203125" bestFit="1" customWidth="1"/>
    <col min="368" max="368" width="12" bestFit="1" customWidth="1"/>
    <col min="369" max="369" width="14.33203125" bestFit="1" customWidth="1"/>
    <col min="370" max="370" width="12" bestFit="1" customWidth="1"/>
    <col min="371" max="371" width="14.33203125" bestFit="1" customWidth="1"/>
    <col min="372" max="372" width="12" bestFit="1" customWidth="1"/>
    <col min="373" max="373" width="14.33203125" bestFit="1" customWidth="1"/>
    <col min="374" max="374" width="12" bestFit="1" customWidth="1"/>
    <col min="375" max="375" width="14.33203125" bestFit="1" customWidth="1"/>
    <col min="376" max="376" width="12" bestFit="1" customWidth="1"/>
    <col min="377" max="377" width="14.33203125" bestFit="1" customWidth="1"/>
    <col min="378" max="378" width="12" bestFit="1" customWidth="1"/>
    <col min="379" max="379" width="14.33203125" bestFit="1" customWidth="1"/>
    <col min="380" max="380" width="12" bestFit="1" customWidth="1"/>
    <col min="381" max="381" width="14.33203125" bestFit="1" customWidth="1"/>
    <col min="382" max="382" width="12" bestFit="1" customWidth="1"/>
    <col min="383" max="383" width="14.33203125" bestFit="1" customWidth="1"/>
    <col min="384" max="384" width="12" bestFit="1" customWidth="1"/>
    <col min="385" max="385" width="14.33203125" bestFit="1" customWidth="1"/>
    <col min="386" max="386" width="12" bestFit="1" customWidth="1"/>
    <col min="387" max="387" width="14.33203125" bestFit="1" customWidth="1"/>
    <col min="388" max="388" width="12" bestFit="1" customWidth="1"/>
    <col min="389" max="389" width="14.33203125" bestFit="1" customWidth="1"/>
    <col min="390" max="390" width="12" bestFit="1" customWidth="1"/>
    <col min="391" max="391" width="14.33203125" bestFit="1" customWidth="1"/>
    <col min="392" max="392" width="12" bestFit="1" customWidth="1"/>
    <col min="393" max="393" width="14.33203125" bestFit="1" customWidth="1"/>
    <col min="394" max="394" width="12" bestFit="1" customWidth="1"/>
    <col min="395" max="395" width="14.33203125" bestFit="1" customWidth="1"/>
    <col min="396" max="396" width="12" bestFit="1" customWidth="1"/>
    <col min="397" max="397" width="14.33203125" bestFit="1" customWidth="1"/>
    <col min="398" max="398" width="12" bestFit="1" customWidth="1"/>
    <col min="399" max="399" width="14.33203125" bestFit="1" customWidth="1"/>
    <col min="400" max="400" width="12" bestFit="1" customWidth="1"/>
    <col min="401" max="401" width="14.33203125" bestFit="1" customWidth="1"/>
    <col min="402" max="402" width="12" bestFit="1" customWidth="1"/>
    <col min="403" max="403" width="14.33203125" bestFit="1" customWidth="1"/>
    <col min="404" max="404" width="12" bestFit="1" customWidth="1"/>
    <col min="405" max="405" width="14.33203125" bestFit="1" customWidth="1"/>
    <col min="406" max="406" width="12" bestFit="1" customWidth="1"/>
    <col min="407" max="407" width="14.33203125" bestFit="1" customWidth="1"/>
    <col min="408" max="408" width="12" bestFit="1" customWidth="1"/>
    <col min="409" max="409" width="14.33203125" bestFit="1" customWidth="1"/>
    <col min="410" max="410" width="12" bestFit="1" customWidth="1"/>
    <col min="411" max="411" width="14.33203125" bestFit="1" customWidth="1"/>
    <col min="412" max="412" width="12" bestFit="1" customWidth="1"/>
    <col min="413" max="413" width="14.33203125" bestFit="1" customWidth="1"/>
    <col min="414" max="414" width="12" bestFit="1" customWidth="1"/>
    <col min="415" max="415" width="14.33203125" bestFit="1" customWidth="1"/>
    <col min="416" max="416" width="12" bestFit="1" customWidth="1"/>
    <col min="417" max="417" width="14.33203125" bestFit="1" customWidth="1"/>
    <col min="418" max="418" width="12" bestFit="1" customWidth="1"/>
    <col min="419" max="419" width="14.33203125" bestFit="1" customWidth="1"/>
    <col min="420" max="420" width="11" bestFit="1" customWidth="1"/>
    <col min="421" max="421" width="13.33203125" bestFit="1" customWidth="1"/>
    <col min="422" max="422" width="12" bestFit="1" customWidth="1"/>
    <col min="423" max="423" width="14.33203125" bestFit="1" customWidth="1"/>
    <col min="424" max="424" width="12" bestFit="1" customWidth="1"/>
    <col min="425" max="425" width="14.33203125" bestFit="1" customWidth="1"/>
    <col min="426" max="426" width="12" bestFit="1" customWidth="1"/>
    <col min="427" max="427" width="14.33203125" bestFit="1" customWidth="1"/>
    <col min="428" max="428" width="11" bestFit="1" customWidth="1"/>
    <col min="429" max="429" width="13.33203125" bestFit="1" customWidth="1"/>
    <col min="430" max="430" width="11" bestFit="1" customWidth="1"/>
    <col min="431" max="431" width="13.33203125" bestFit="1" customWidth="1"/>
    <col min="432" max="432" width="12" bestFit="1" customWidth="1"/>
    <col min="433" max="433" width="14.33203125" bestFit="1" customWidth="1"/>
    <col min="434" max="434" width="12" bestFit="1" customWidth="1"/>
    <col min="435" max="435" width="14.33203125" bestFit="1" customWidth="1"/>
    <col min="436" max="436" width="12" bestFit="1" customWidth="1"/>
    <col min="437" max="437" width="14.33203125" bestFit="1" customWidth="1"/>
    <col min="438" max="438" width="12" bestFit="1" customWidth="1"/>
    <col min="439" max="439" width="14.33203125" bestFit="1" customWidth="1"/>
    <col min="440" max="440" width="11" bestFit="1" customWidth="1"/>
    <col min="441" max="441" width="13.33203125" bestFit="1" customWidth="1"/>
    <col min="442" max="442" width="12" bestFit="1" customWidth="1"/>
    <col min="443" max="443" width="14.33203125" bestFit="1" customWidth="1"/>
    <col min="444" max="444" width="12" bestFit="1" customWidth="1"/>
    <col min="445" max="445" width="14.33203125" bestFit="1" customWidth="1"/>
    <col min="446" max="446" width="12" bestFit="1" customWidth="1"/>
    <col min="447" max="447" width="14.33203125" bestFit="1" customWidth="1"/>
    <col min="448" max="448" width="12" bestFit="1" customWidth="1"/>
    <col min="449" max="449" width="14.33203125" bestFit="1" customWidth="1"/>
    <col min="450" max="450" width="12" bestFit="1" customWidth="1"/>
    <col min="451" max="451" width="14.33203125" bestFit="1" customWidth="1"/>
    <col min="452" max="452" width="12" bestFit="1" customWidth="1"/>
    <col min="453" max="453" width="14.33203125" bestFit="1" customWidth="1"/>
    <col min="454" max="454" width="12" bestFit="1" customWidth="1"/>
    <col min="455" max="455" width="14.33203125" bestFit="1" customWidth="1"/>
    <col min="456" max="456" width="12" bestFit="1" customWidth="1"/>
    <col min="457" max="457" width="14.33203125" bestFit="1" customWidth="1"/>
    <col min="458" max="458" width="12" bestFit="1" customWidth="1"/>
    <col min="459" max="459" width="14.33203125" bestFit="1" customWidth="1"/>
    <col min="460" max="460" width="12" bestFit="1" customWidth="1"/>
    <col min="461" max="461" width="14.33203125" bestFit="1" customWidth="1"/>
    <col min="462" max="462" width="12" bestFit="1" customWidth="1"/>
    <col min="463" max="463" width="14.33203125" bestFit="1" customWidth="1"/>
    <col min="464" max="464" width="12" bestFit="1" customWidth="1"/>
    <col min="465" max="465" width="14.33203125" bestFit="1" customWidth="1"/>
    <col min="466" max="466" width="12" bestFit="1" customWidth="1"/>
    <col min="467" max="467" width="14.33203125" bestFit="1" customWidth="1"/>
    <col min="468" max="468" width="12" bestFit="1" customWidth="1"/>
    <col min="469" max="469" width="14.33203125" bestFit="1" customWidth="1"/>
    <col min="470" max="470" width="12" bestFit="1" customWidth="1"/>
    <col min="471" max="471" width="14.33203125" bestFit="1" customWidth="1"/>
    <col min="472" max="472" width="12" bestFit="1" customWidth="1"/>
    <col min="473" max="473" width="14.33203125" bestFit="1" customWidth="1"/>
    <col min="474" max="474" width="12" bestFit="1" customWidth="1"/>
    <col min="475" max="475" width="14.33203125" bestFit="1" customWidth="1"/>
    <col min="476" max="476" width="12" bestFit="1" customWidth="1"/>
    <col min="477" max="477" width="14.33203125" bestFit="1" customWidth="1"/>
    <col min="478" max="478" width="11" bestFit="1" customWidth="1"/>
    <col min="479" max="479" width="13.33203125" bestFit="1" customWidth="1"/>
    <col min="480" max="480" width="12" bestFit="1" customWidth="1"/>
    <col min="481" max="481" width="14.33203125" bestFit="1" customWidth="1"/>
    <col min="482" max="482" width="11" bestFit="1" customWidth="1"/>
    <col min="483" max="483" width="13.33203125" bestFit="1" customWidth="1"/>
    <col min="484" max="484" width="12" bestFit="1" customWidth="1"/>
    <col min="485" max="485" width="14.33203125" bestFit="1" customWidth="1"/>
    <col min="486" max="486" width="12" bestFit="1" customWidth="1"/>
    <col min="487" max="487" width="14.33203125" bestFit="1" customWidth="1"/>
    <col min="488" max="488" width="12" bestFit="1" customWidth="1"/>
    <col min="489" max="489" width="14.33203125" bestFit="1" customWidth="1"/>
    <col min="490" max="490" width="12" bestFit="1" customWidth="1"/>
    <col min="491" max="491" width="14.33203125" bestFit="1" customWidth="1"/>
    <col min="492" max="492" width="12" bestFit="1" customWidth="1"/>
    <col min="493" max="493" width="14.33203125" bestFit="1" customWidth="1"/>
    <col min="494" max="494" width="12" bestFit="1" customWidth="1"/>
    <col min="495" max="495" width="14.33203125" bestFit="1" customWidth="1"/>
    <col min="496" max="496" width="12" bestFit="1" customWidth="1"/>
    <col min="497" max="497" width="14.33203125" bestFit="1" customWidth="1"/>
    <col min="498" max="498" width="12" bestFit="1" customWidth="1"/>
    <col min="499" max="499" width="14.33203125" bestFit="1" customWidth="1"/>
    <col min="500" max="500" width="12" bestFit="1" customWidth="1"/>
    <col min="501" max="501" width="14.33203125" bestFit="1" customWidth="1"/>
    <col min="502" max="502" width="12" bestFit="1" customWidth="1"/>
    <col min="503" max="503" width="14.33203125" bestFit="1" customWidth="1"/>
    <col min="504" max="504" width="12" bestFit="1" customWidth="1"/>
    <col min="505" max="505" width="14.33203125" bestFit="1" customWidth="1"/>
    <col min="506" max="506" width="12" bestFit="1" customWidth="1"/>
    <col min="507" max="507" width="14.33203125" bestFit="1" customWidth="1"/>
    <col min="508" max="508" width="12" bestFit="1" customWidth="1"/>
    <col min="509" max="509" width="14.33203125" bestFit="1" customWidth="1"/>
    <col min="510" max="510" width="12" bestFit="1" customWidth="1"/>
    <col min="511" max="511" width="14.33203125" bestFit="1" customWidth="1"/>
    <col min="512" max="512" width="11" bestFit="1" customWidth="1"/>
    <col min="513" max="513" width="13.33203125" bestFit="1" customWidth="1"/>
    <col min="514" max="514" width="12" bestFit="1" customWidth="1"/>
    <col min="515" max="515" width="14.33203125" bestFit="1" customWidth="1"/>
    <col min="516" max="516" width="11" bestFit="1" customWidth="1"/>
    <col min="517" max="517" width="13.33203125" bestFit="1" customWidth="1"/>
    <col min="518" max="518" width="11" bestFit="1" customWidth="1"/>
    <col min="519" max="519" width="13.33203125" bestFit="1" customWidth="1"/>
    <col min="520" max="520" width="12" bestFit="1" customWidth="1"/>
    <col min="521" max="521" width="14.33203125" bestFit="1" customWidth="1"/>
    <col min="522" max="522" width="12" bestFit="1" customWidth="1"/>
    <col min="523" max="523" width="14.33203125" bestFit="1" customWidth="1"/>
    <col min="524" max="524" width="12" bestFit="1" customWidth="1"/>
    <col min="525" max="525" width="14.33203125" bestFit="1" customWidth="1"/>
    <col min="526" max="526" width="12" bestFit="1" customWidth="1"/>
    <col min="527" max="527" width="14.33203125" bestFit="1" customWidth="1"/>
    <col min="528" max="528" width="12" bestFit="1" customWidth="1"/>
    <col min="529" max="529" width="14.33203125" bestFit="1" customWidth="1"/>
    <col min="530" max="530" width="12" bestFit="1" customWidth="1"/>
    <col min="531" max="531" width="14.33203125" bestFit="1" customWidth="1"/>
    <col min="532" max="532" width="11" bestFit="1" customWidth="1"/>
    <col min="533" max="533" width="13.33203125" bestFit="1" customWidth="1"/>
    <col min="534" max="534" width="12" bestFit="1" customWidth="1"/>
    <col min="535" max="535" width="14.33203125" bestFit="1" customWidth="1"/>
    <col min="536" max="536" width="11" bestFit="1" customWidth="1"/>
    <col min="537" max="537" width="13.33203125" bestFit="1" customWidth="1"/>
    <col min="538" max="538" width="11" bestFit="1" customWidth="1"/>
    <col min="539" max="539" width="13.33203125" bestFit="1" customWidth="1"/>
    <col min="540" max="540" width="12" bestFit="1" customWidth="1"/>
    <col min="541" max="541" width="14.33203125" bestFit="1" customWidth="1"/>
    <col min="542" max="542" width="11" bestFit="1" customWidth="1"/>
    <col min="543" max="543" width="13.33203125" bestFit="1" customWidth="1"/>
    <col min="544" max="544" width="12" bestFit="1" customWidth="1"/>
    <col min="545" max="545" width="14.33203125" bestFit="1" customWidth="1"/>
    <col min="546" max="546" width="12" bestFit="1" customWidth="1"/>
    <col min="547" max="547" width="14.33203125" bestFit="1" customWidth="1"/>
    <col min="548" max="548" width="12" bestFit="1" customWidth="1"/>
    <col min="549" max="549" width="14.33203125" bestFit="1" customWidth="1"/>
    <col min="550" max="550" width="12" bestFit="1" customWidth="1"/>
    <col min="551" max="551" width="14.33203125" bestFit="1" customWidth="1"/>
    <col min="552" max="552" width="12" bestFit="1" customWidth="1"/>
    <col min="553" max="553" width="14.33203125" bestFit="1" customWidth="1"/>
    <col min="554" max="554" width="12" bestFit="1" customWidth="1"/>
    <col min="555" max="555" width="14.33203125" bestFit="1" customWidth="1"/>
    <col min="556" max="556" width="12" bestFit="1" customWidth="1"/>
    <col min="557" max="557" width="14.33203125" bestFit="1" customWidth="1"/>
    <col min="558" max="558" width="12" bestFit="1" customWidth="1"/>
    <col min="559" max="559" width="14.33203125" bestFit="1" customWidth="1"/>
    <col min="560" max="560" width="12" bestFit="1" customWidth="1"/>
    <col min="561" max="561" width="14.33203125" bestFit="1" customWidth="1"/>
    <col min="562" max="562" width="12" bestFit="1" customWidth="1"/>
    <col min="563" max="563" width="14.33203125" bestFit="1" customWidth="1"/>
    <col min="564" max="564" width="12" bestFit="1" customWidth="1"/>
    <col min="565" max="565" width="14.33203125" bestFit="1" customWidth="1"/>
    <col min="566" max="566" width="12" bestFit="1" customWidth="1"/>
    <col min="567" max="567" width="14.33203125" bestFit="1" customWidth="1"/>
    <col min="568" max="568" width="12" bestFit="1" customWidth="1"/>
    <col min="569" max="569" width="14.33203125" bestFit="1" customWidth="1"/>
    <col min="570" max="570" width="12" bestFit="1" customWidth="1"/>
    <col min="571" max="571" width="14.33203125" bestFit="1" customWidth="1"/>
    <col min="572" max="572" width="12" bestFit="1" customWidth="1"/>
    <col min="573" max="573" width="14.33203125" bestFit="1" customWidth="1"/>
    <col min="574" max="574" width="12" bestFit="1" customWidth="1"/>
    <col min="575" max="575" width="14.33203125" bestFit="1" customWidth="1"/>
    <col min="576" max="576" width="12" bestFit="1" customWidth="1"/>
    <col min="577" max="577" width="14.33203125" bestFit="1" customWidth="1"/>
    <col min="578" max="578" width="12" bestFit="1" customWidth="1"/>
    <col min="579" max="579" width="14.33203125" bestFit="1" customWidth="1"/>
    <col min="580" max="580" width="12" bestFit="1" customWidth="1"/>
    <col min="581" max="581" width="14.33203125" bestFit="1" customWidth="1"/>
    <col min="582" max="582" width="12" bestFit="1" customWidth="1"/>
    <col min="583" max="583" width="14.33203125" bestFit="1" customWidth="1"/>
    <col min="584" max="584" width="12" bestFit="1" customWidth="1"/>
    <col min="585" max="585" width="14.33203125" bestFit="1" customWidth="1"/>
    <col min="586" max="586" width="12" bestFit="1" customWidth="1"/>
    <col min="587" max="587" width="14.33203125" bestFit="1" customWidth="1"/>
    <col min="588" max="588" width="11" bestFit="1" customWidth="1"/>
    <col min="589" max="589" width="13.33203125" bestFit="1" customWidth="1"/>
    <col min="590" max="590" width="12" bestFit="1" customWidth="1"/>
    <col min="591" max="591" width="14.33203125" bestFit="1" customWidth="1"/>
    <col min="592" max="592" width="12" bestFit="1" customWidth="1"/>
    <col min="593" max="593" width="14.33203125" bestFit="1" customWidth="1"/>
    <col min="594" max="594" width="12" bestFit="1" customWidth="1"/>
    <col min="595" max="595" width="14.33203125" bestFit="1" customWidth="1"/>
    <col min="596" max="596" width="12" bestFit="1" customWidth="1"/>
    <col min="597" max="597" width="14.33203125" bestFit="1" customWidth="1"/>
    <col min="598" max="598" width="12" bestFit="1" customWidth="1"/>
    <col min="599" max="599" width="14.33203125" bestFit="1" customWidth="1"/>
    <col min="600" max="600" width="12" bestFit="1" customWidth="1"/>
    <col min="601" max="601" width="14.33203125" bestFit="1" customWidth="1"/>
    <col min="602" max="602" width="12" bestFit="1" customWidth="1"/>
    <col min="603" max="603" width="14.33203125" bestFit="1" customWidth="1"/>
    <col min="604" max="604" width="12" bestFit="1" customWidth="1"/>
    <col min="605" max="605" width="14.33203125" bestFit="1" customWidth="1"/>
    <col min="606" max="606" width="12" bestFit="1" customWidth="1"/>
    <col min="607" max="607" width="14.33203125" bestFit="1" customWidth="1"/>
    <col min="608" max="608" width="12" bestFit="1" customWidth="1"/>
    <col min="609" max="609" width="14.33203125" bestFit="1" customWidth="1"/>
    <col min="610" max="610" width="12" bestFit="1" customWidth="1"/>
    <col min="611" max="611" width="14.33203125" bestFit="1" customWidth="1"/>
    <col min="612" max="612" width="12" bestFit="1" customWidth="1"/>
    <col min="613" max="613" width="14.33203125" bestFit="1" customWidth="1"/>
    <col min="614" max="614" width="12" bestFit="1" customWidth="1"/>
    <col min="615" max="615" width="14.33203125" bestFit="1" customWidth="1"/>
    <col min="616" max="616" width="12" bestFit="1" customWidth="1"/>
    <col min="617" max="617" width="14.33203125" bestFit="1" customWidth="1"/>
    <col min="618" max="618" width="12" bestFit="1" customWidth="1"/>
    <col min="619" max="619" width="14.33203125" bestFit="1" customWidth="1"/>
    <col min="620" max="620" width="12" bestFit="1" customWidth="1"/>
    <col min="621" max="621" width="14.33203125" bestFit="1" customWidth="1"/>
    <col min="622" max="622" width="11" bestFit="1" customWidth="1"/>
    <col min="623" max="623" width="13.33203125" bestFit="1" customWidth="1"/>
    <col min="624" max="624" width="12" bestFit="1" customWidth="1"/>
    <col min="625" max="625" width="14.33203125" bestFit="1" customWidth="1"/>
    <col min="626" max="626" width="12" bestFit="1" customWidth="1"/>
    <col min="627" max="627" width="14.33203125" bestFit="1" customWidth="1"/>
    <col min="628" max="628" width="12" bestFit="1" customWidth="1"/>
    <col min="629" max="629" width="14.33203125" bestFit="1" customWidth="1"/>
    <col min="630" max="630" width="12" bestFit="1" customWidth="1"/>
    <col min="631" max="631" width="14.33203125" bestFit="1" customWidth="1"/>
    <col min="632" max="632" width="11" bestFit="1" customWidth="1"/>
    <col min="633" max="633" width="13.33203125" bestFit="1" customWidth="1"/>
    <col min="634" max="634" width="12" bestFit="1" customWidth="1"/>
    <col min="635" max="635" width="14.33203125" bestFit="1" customWidth="1"/>
    <col min="636" max="636" width="12" bestFit="1" customWidth="1"/>
    <col min="637" max="637" width="14.33203125" bestFit="1" customWidth="1"/>
    <col min="638" max="638" width="12" bestFit="1" customWidth="1"/>
    <col min="639" max="639" width="14.33203125" bestFit="1" customWidth="1"/>
    <col min="640" max="640" width="11" bestFit="1" customWidth="1"/>
    <col min="641" max="641" width="13.33203125" bestFit="1" customWidth="1"/>
    <col min="642" max="642" width="12" bestFit="1" customWidth="1"/>
    <col min="643" max="643" width="14.33203125" bestFit="1" customWidth="1"/>
    <col min="644" max="644" width="12" bestFit="1" customWidth="1"/>
    <col min="645" max="645" width="14.33203125" bestFit="1" customWidth="1"/>
    <col min="646" max="646" width="12" bestFit="1" customWidth="1"/>
    <col min="647" max="647" width="14.33203125" bestFit="1" customWidth="1"/>
    <col min="648" max="648" width="12" bestFit="1" customWidth="1"/>
    <col min="649" max="649" width="14.33203125" bestFit="1" customWidth="1"/>
    <col min="650" max="650" width="13" bestFit="1" customWidth="1"/>
    <col min="651" max="651" width="15.33203125" bestFit="1" customWidth="1"/>
    <col min="652" max="652" width="13" bestFit="1" customWidth="1"/>
    <col min="653" max="653" width="15.33203125" bestFit="1" customWidth="1"/>
    <col min="654" max="654" width="13" bestFit="1" customWidth="1"/>
    <col min="655" max="655" width="15.33203125" bestFit="1" customWidth="1"/>
    <col min="656" max="656" width="13" bestFit="1" customWidth="1"/>
    <col min="657" max="657" width="15.33203125" bestFit="1" customWidth="1"/>
    <col min="658" max="658" width="13" bestFit="1" customWidth="1"/>
    <col min="659" max="659" width="15.33203125" bestFit="1" customWidth="1"/>
    <col min="660" max="660" width="13" bestFit="1" customWidth="1"/>
    <col min="661" max="661" width="15.33203125" bestFit="1" customWidth="1"/>
    <col min="662" max="662" width="13" bestFit="1" customWidth="1"/>
    <col min="663" max="663" width="15.33203125" bestFit="1" customWidth="1"/>
    <col min="664" max="664" width="13" bestFit="1" customWidth="1"/>
    <col min="665" max="665" width="15.33203125" bestFit="1" customWidth="1"/>
    <col min="666" max="666" width="13" bestFit="1" customWidth="1"/>
    <col min="667" max="667" width="15.33203125" bestFit="1" customWidth="1"/>
    <col min="668" max="668" width="13" bestFit="1" customWidth="1"/>
    <col min="669" max="669" width="15.33203125" bestFit="1" customWidth="1"/>
    <col min="670" max="670" width="13" bestFit="1" customWidth="1"/>
    <col min="671" max="671" width="15.33203125" bestFit="1" customWidth="1"/>
    <col min="672" max="672" width="13" bestFit="1" customWidth="1"/>
    <col min="673" max="673" width="15.33203125" bestFit="1" customWidth="1"/>
    <col min="674" max="674" width="9" bestFit="1" customWidth="1"/>
    <col min="675" max="675" width="11.6640625" bestFit="1" customWidth="1"/>
    <col min="676" max="676" width="10.77734375" bestFit="1" customWidth="1"/>
  </cols>
  <sheetData>
    <row r="1" spans="1:8" x14ac:dyDescent="0.3">
      <c r="A1" s="4" t="s">
        <v>4</v>
      </c>
      <c r="B1" t="s">
        <v>13655</v>
      </c>
    </row>
    <row r="3" spans="1:8" x14ac:dyDescent="0.3">
      <c r="A3" s="4" t="s">
        <v>13629</v>
      </c>
      <c r="B3" t="s">
        <v>13652</v>
      </c>
      <c r="C3" t="s">
        <v>13653</v>
      </c>
      <c r="D3" s="9" t="s">
        <v>13654</v>
      </c>
    </row>
    <row r="4" spans="1:8" x14ac:dyDescent="0.3">
      <c r="A4" s="5" t="s">
        <v>13635</v>
      </c>
      <c r="B4" s="8">
        <v>13354605.84</v>
      </c>
      <c r="C4" s="8">
        <v>13872883.539999999</v>
      </c>
      <c r="D4" s="10">
        <f>GETPIVOTDATA("Sum of Sales_Actual",$A$3,"Month","Jan")-GETPIVOTDATA("Sum of Sales_Target",$A$3,"Month","Jan")</f>
        <v>518277.69999999925</v>
      </c>
    </row>
    <row r="5" spans="1:8" x14ac:dyDescent="0.3">
      <c r="A5" s="5" t="s">
        <v>13636</v>
      </c>
      <c r="B5" s="8">
        <v>13266310.710000003</v>
      </c>
      <c r="C5" s="8">
        <v>13193652.34</v>
      </c>
      <c r="D5" s="10">
        <f>GETPIVOTDATA("Sum of Sales_Actual",$A$3,"Month","Feb")-GETPIVOTDATA("Sum of Sales_Target",$A$3,"Month","Feb")</f>
        <v>-72658.370000002906</v>
      </c>
    </row>
    <row r="6" spans="1:8" x14ac:dyDescent="0.3">
      <c r="A6" s="5" t="s">
        <v>13637</v>
      </c>
      <c r="B6" s="8">
        <v>13684420.090000004</v>
      </c>
      <c r="C6" s="8">
        <v>13302712.550000001</v>
      </c>
      <c r="D6" s="10">
        <f>GETPIVOTDATA("Sum of Sales_Actual",$A$3,"Month","Mar")-GETPIVOTDATA("Sum of Sales_Target",$A$3,"Month","Mar")</f>
        <v>-381707.54000000283</v>
      </c>
    </row>
    <row r="7" spans="1:8" x14ac:dyDescent="0.3">
      <c r="A7" s="5" t="s">
        <v>13638</v>
      </c>
      <c r="B7" s="8">
        <v>13555186.080000002</v>
      </c>
      <c r="C7" s="8">
        <v>13709244.609999996</v>
      </c>
      <c r="D7" s="10">
        <f>GETPIVOTDATA("Sum of Sales_Actual",$A$3,"Month","Apr")-GETPIVOTDATA("Sum of Sales_Target",$A$3,"Month","Apr")</f>
        <v>154058.52999999374</v>
      </c>
    </row>
    <row r="8" spans="1:8" x14ac:dyDescent="0.3">
      <c r="A8" s="5" t="s">
        <v>13639</v>
      </c>
      <c r="B8" s="8">
        <v>13351079.09</v>
      </c>
      <c r="C8" s="8">
        <v>14064046.109999999</v>
      </c>
      <c r="D8" s="10">
        <f>GETPIVOTDATA("Sum of Sales_Actual",$A$3,"Month","May")-GETPIVOTDATA("Sum of Sales_Target",$A$3,"Month","May")</f>
        <v>712967.01999999955</v>
      </c>
    </row>
    <row r="9" spans="1:8" x14ac:dyDescent="0.3">
      <c r="A9" s="5" t="s">
        <v>13640</v>
      </c>
      <c r="B9" s="8">
        <v>14816710.700000001</v>
      </c>
      <c r="C9" s="8">
        <v>14613461.810000002</v>
      </c>
      <c r="D9" s="10">
        <f>GETPIVOTDATA("Sum of Sales_Actual",$A$3,"Month","Jun")-GETPIVOTDATA("Sum of Sales_Target",$A$3,"Month","Jun")</f>
        <v>-203248.88999999873</v>
      </c>
      <c r="G9" s="4" t="s">
        <v>13657</v>
      </c>
      <c r="H9" s="4" t="s">
        <v>13656</v>
      </c>
    </row>
    <row r="10" spans="1:8" x14ac:dyDescent="0.3">
      <c r="A10" s="5" t="s">
        <v>13641</v>
      </c>
      <c r="B10" s="8">
        <v>15098456.970000004</v>
      </c>
      <c r="C10" s="8">
        <v>15733101.4</v>
      </c>
      <c r="D10" s="10">
        <f>GETPIVOTDATA("Sum of Sales_Actual",$A$3,"Month","Jul")-GETPIVOTDATA("Sum of Sales_Target",$A$3,"Month","Jul")</f>
        <v>634644.42999999598</v>
      </c>
      <c r="G10" s="5" t="s">
        <v>21</v>
      </c>
      <c r="H10" s="7">
        <v>0.25350779132291734</v>
      </c>
    </row>
    <row r="11" spans="1:8" x14ac:dyDescent="0.3">
      <c r="A11" s="5" t="s">
        <v>13642</v>
      </c>
      <c r="B11" s="8">
        <v>13414461.790000001</v>
      </c>
      <c r="C11" s="8">
        <v>13550280.180000002</v>
      </c>
      <c r="D11" s="10">
        <f>GETPIVOTDATA("Sum of Sales_Actual",$A$3,"Month","Aug")-GETPIVOTDATA("Sum of Sales_Target",$A$3,"Month","Aug")</f>
        <v>135818.3900000006</v>
      </c>
      <c r="G11" s="5" t="s">
        <v>27</v>
      </c>
      <c r="H11" s="7">
        <v>0.24832537437579449</v>
      </c>
    </row>
    <row r="12" spans="1:8" x14ac:dyDescent="0.3">
      <c r="A12" s="5" t="s">
        <v>13643</v>
      </c>
      <c r="B12" s="8">
        <v>13371440.949999996</v>
      </c>
      <c r="C12" s="8">
        <v>13297958.460000003</v>
      </c>
      <c r="D12" s="10">
        <f>GETPIVOTDATA("Sum of Sales_Actual",$A$3,"Month","Sep")-GETPIVOTDATA("Sum of Sales_Target",$A$3,"Month","Sep")</f>
        <v>-73482.489999992773</v>
      </c>
      <c r="G12" s="5" t="s">
        <v>15</v>
      </c>
      <c r="H12" s="7">
        <v>0.24502184166049715</v>
      </c>
    </row>
    <row r="13" spans="1:8" x14ac:dyDescent="0.3">
      <c r="A13" s="5" t="s">
        <v>13644</v>
      </c>
      <c r="B13" s="8">
        <v>17582002.790000003</v>
      </c>
      <c r="C13" s="8">
        <v>17729357.309999999</v>
      </c>
      <c r="D13" s="10">
        <f>GETPIVOTDATA("Sum of Sales_Actual",$A$3,"Month","Oct")-GETPIVOTDATA("Sum of Sales_Target",$A$3,"Month","Oct")</f>
        <v>147354.51999999583</v>
      </c>
      <c r="G13" s="5" t="s">
        <v>33</v>
      </c>
      <c r="H13" s="7">
        <v>0.25314499264079093</v>
      </c>
    </row>
    <row r="14" spans="1:8" x14ac:dyDescent="0.3">
      <c r="A14" s="5" t="s">
        <v>13645</v>
      </c>
      <c r="B14" s="8">
        <v>17382209.449999996</v>
      </c>
      <c r="C14" s="8">
        <v>17152505.059999999</v>
      </c>
      <c r="D14" s="10">
        <f>GETPIVOTDATA("Sum of Sales_Actual",$A$3,"Month","Nov")-GETPIVOTDATA("Sum of Sales_Target",$A$3,"Month","Nov")</f>
        <v>-229704.38999999687</v>
      </c>
      <c r="G14" s="5" t="s">
        <v>13648</v>
      </c>
      <c r="H14" s="7">
        <v>1</v>
      </c>
    </row>
    <row r="15" spans="1:8" x14ac:dyDescent="0.3">
      <c r="A15" s="5" t="s">
        <v>13646</v>
      </c>
      <c r="B15" s="8">
        <v>17683325.599999998</v>
      </c>
      <c r="C15" s="8">
        <v>18577007.530000001</v>
      </c>
      <c r="D15" s="10">
        <f>GETPIVOTDATA("Sum of Sales_Actual",$A$3,"Month","Dec")-GETPIVOTDATA("Sum of Sales_Target",$A$3,"Month","Dec")</f>
        <v>893681.93000000343</v>
      </c>
    </row>
    <row r="16" spans="1:8" x14ac:dyDescent="0.3">
      <c r="A16" s="5" t="s">
        <v>13648</v>
      </c>
      <c r="B16" s="8">
        <v>176560210.06</v>
      </c>
      <c r="C16" s="8">
        <v>178796210.90000001</v>
      </c>
      <c r="D16" s="10">
        <f>SUM(D4:D15)</f>
        <v>2236000.8399999943</v>
      </c>
    </row>
  </sheetData>
  <conditionalFormatting sqref="D4:D16">
    <cfRule type="colorScale" priority="3">
      <colorScale>
        <cfvo type="num" val="0"/>
        <cfvo type="num" val="0"/>
        <color rgb="FFFF7128"/>
        <color rgb="FFFFEF9C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1">
      <colorScale>
        <cfvo type="num" val="0"/>
        <cfvo type="num" val="0"/>
        <color rgb="FFFF000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retail_sales_2023</vt:lpstr>
      <vt:lpstr>customers</vt:lpstr>
      <vt:lpstr>Monthly Target</vt:lpstr>
      <vt:lpstr>Monthly Trend</vt:lpstr>
      <vt:lpstr>sales by region &amp; category</vt:lpstr>
      <vt:lpstr>Target VS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VANCITY *</dc:creator>
  <cp:lastModifiedBy>ACER</cp:lastModifiedBy>
  <dcterms:created xsi:type="dcterms:W3CDTF">2026-05-03T06:23:42Z</dcterms:created>
  <dcterms:modified xsi:type="dcterms:W3CDTF">2026-07-10T06:58:02Z</dcterms:modified>
</cp:coreProperties>
</file>